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ml.chart+xml" PartName="/xl/charts/chart1.xml"/>
  <Override ContentType="application/vnd.openxmlformats-officedocument.drawingml.chart+xml" PartName="/xl/charts/chart2.xml"/>
  <Override ContentType="application/vnd.openxmlformats-officedocument.drawingml.chart+xml" PartName="/xl/charts/chart3.xml"/>
  <Override ContentType="application/vnd.openxmlformats-officedocument.drawingml.chart+xml" PartName="/xl/charts/chart4.xml"/>
  <Override ContentType="application/vnd.openxmlformats-officedocument.drawingml.chart+xml" PartName="/xl/charts/chart5.xml"/>
  <Override ContentType="application/vnd.openxmlformats-officedocument.drawing+xml" PartName="/xl/drawings/drawing1.xml"/>
  <Override ContentType="application/vnd.openxmlformats-officedocument.drawing+xml" PartName="/xl/drawings/drawing10.xml"/>
  <Override ContentType="application/vnd.openxmlformats-officedocument.drawing+xml" PartName="/xl/drawings/drawing11.xml"/>
  <Override ContentType="application/vnd.openxmlformats-officedocument.drawing+xml" PartName="/xl/drawings/drawing12.xml"/>
  <Override ContentType="application/vnd.openxmlformats-officedocument.drawing+xml" PartName="/xl/drawings/drawing13.xml"/>
  <Override ContentType="application/vnd.openxmlformats-officedocument.drawing+xml" PartName="/xl/drawings/drawing14.xml"/>
  <Override ContentType="application/vnd.openxmlformats-officedocument.drawing+xml" PartName="/xl/drawings/drawing15.xml"/>
  <Override ContentType="application/vnd.openxmlformats-officedocument.drawing+xml" PartName="/xl/drawings/drawing16.xml"/>
  <Override ContentType="application/vnd.openxmlformats-officedocument.drawing+xml" PartName="/xl/drawings/drawing17.xml"/>
  <Override ContentType="application/vnd.openxmlformats-officedocument.drawing+xml" PartName="/xl/drawings/drawing2.xml"/>
  <Override ContentType="application/vnd.openxmlformats-officedocument.drawing+xml" PartName="/xl/drawings/drawing3.xml"/>
  <Override ContentType="application/vnd.openxmlformats-officedocument.drawing+xml" PartName="/xl/drawings/drawing4.xml"/>
  <Override ContentType="application/vnd.openxmlformats-officedocument.drawing+xml" PartName="/xl/drawings/drawing5.xml"/>
  <Override ContentType="application/vnd.openxmlformats-officedocument.drawing+xml" PartName="/xl/drawings/drawing6.xml"/>
  <Override ContentType="application/vnd.openxmlformats-officedocument.drawing+xml" PartName="/xl/drawings/drawing7.xml"/>
  <Override ContentType="application/vnd.openxmlformats-officedocument.drawing+xml" PartName="/xl/drawings/drawing8.xml"/>
  <Override ContentType="application/vnd.openxmlformats-officedocument.drawing+xml" PartName="/xl/drawings/drawing9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10.xml"/>
  <Override ContentType="application/vnd.openxmlformats-officedocument.spreadsheetml.worksheet+xml" PartName="/xl/worksheets/sheet11.xml"/>
  <Override ContentType="application/vnd.openxmlformats-officedocument.spreadsheetml.worksheet+xml" PartName="/xl/worksheets/sheet12.xml"/>
  <Override ContentType="application/vnd.openxmlformats-officedocument.spreadsheetml.worksheet+xml" PartName="/xl/worksheets/sheet13.xml"/>
  <Override ContentType="application/vnd.openxmlformats-officedocument.spreadsheetml.worksheet+xml" PartName="/xl/worksheets/sheet14.xml"/>
  <Override ContentType="application/vnd.openxmlformats-officedocument.spreadsheetml.worksheet+xml" PartName="/xl/worksheets/sheet15.xml"/>
  <Override ContentType="application/vnd.openxmlformats-officedocument.spreadsheetml.worksheet+xml" PartName="/xl/worksheets/sheet16.xml"/>
  <Override ContentType="application/vnd.openxmlformats-officedocument.spreadsheetml.worksheet+xml" PartName="/xl/worksheets/sheet17.xml"/>
  <Override ContentType="application/vnd.openxmlformats-officedocument.spreadsheetml.worksheet+xml" PartName="/xl/worksheets/sheet18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20.xml"/>
  <Override ContentType="application/vnd.openxmlformats-officedocument.spreadsheetml.worksheet+xml" PartName="/xl/worksheets/sheet21.xml"/>
  <Override ContentType="application/vnd.openxmlformats-officedocument.spreadsheetml.worksheet+xml" PartName="/xl/worksheets/sheet22.xml"/>
  <Override ContentType="application/vnd.openxmlformats-officedocument.spreadsheetml.worksheet+xml" PartName="/xl/worksheets/sheet23.xml"/>
  <Override ContentType="application/vnd.openxmlformats-officedocument.spreadsheetml.worksheet+xml" PartName="/xl/worksheets/sheet24.xml"/>
  <Override ContentType="application/vnd.openxmlformats-officedocument.spreadsheetml.worksheet+xml" PartName="/xl/worksheets/sheet25.xml"/>
  <Override ContentType="application/vnd.openxmlformats-officedocument.spreadsheetml.worksheet+xml" PartName="/xl/worksheets/sheet3.xml"/>
  <Override ContentType="application/vnd.openxmlformats-officedocument.spreadsheetml.worksheet+xml" PartName="/xl/worksheets/sheet4.xml"/>
  <Override ContentType="application/vnd.openxmlformats-officedocument.spreadsheetml.worksheet+xml" PartName="/xl/worksheets/sheet5.xml"/>
  <Override ContentType="application/vnd.openxmlformats-officedocument.spreadsheetml.worksheet+xml" PartName="/xl/worksheets/sheet6.xml"/>
  <Override ContentType="application/vnd.openxmlformats-officedocument.spreadsheetml.worksheet+xml" PartName="/xl/worksheets/sheet7.xml"/>
  <Override ContentType="application/vnd.openxmlformats-officedocument.spreadsheetml.worksheet+xml" PartName="/xl/worksheets/sheet8.xml"/>
  <Override ContentType="application/vnd.openxmlformats-officedocument.spreadsheetml.worksheet+xml" PartName="/xl/worksheets/sheet9.xml"/>
</Types>
</file>

<file path=_rels/.rels><?xml version="1.0" encoding="UTF-8" standalone="no" ?>
<Relationships xmlns="http://schemas.openxmlformats.org/package/2006/relationships">
  <Relationship Id="rId3" Target="docProps/core.xml" Type="http://schemas.openxmlformats.org/package/2006/relationships/metadata/core-properties"/>
  <Relationship Id="rId2" Target="docProps/app.xml" Type="http://schemas.openxmlformats.org/officeDocument/2006/relationships/extended-properties"/>
  <Relationship Id="rId1" Target="xl/workbook.xml" Type="http://schemas.openxmlformats.org/officeDocument/2006/relationships/officeDocument"/>
</Relationships>

</file>

<file path=xl/workbook.xml><?xml version="1.0" encoding="utf-8"?>
<workbook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fileVersion appName="xl" lastEdited="4" lowestEdited="4" rupBuild="9302"/>
  <sheets>
    <sheet name="Титул" r:id="rId1" sheetId="1" state="visible"/>
    <sheet name="Содержание" r:id="rId2" sheetId="2" state="visible"/>
    <sheet name="Результаты&gt;&gt;" r:id="rId3" sheetId="3" state="visible"/>
    <sheet name="Контроль" r:id="rId4" sheetId="4" state="visible"/>
    <sheet name="Отчеты" r:id="rId5" sheetId="5" state="visible"/>
    <sheet name="Бюджет" r:id="rId6" sheetId="6" state="visible"/>
    <sheet name="Сценарии" r:id="rId7" sheetId="7" state="visible"/>
    <sheet name="Моделирование&gt;&gt;" r:id="rId8" sheetId="8" state="visible"/>
    <sheet name="Фин.Модель" r:id="rId9" sheetId="9" state="visible"/>
    <sheet name="Финансирование" r:id="rId10" sheetId="10" state="visible"/>
    <sheet name="Расчетные&gt;&gt;" r:id="rId11" sheetId="11" state="visible"/>
    <sheet name="ОС" r:id="rId12" sheetId="12" state="visible"/>
    <sheet name="Кап.затраты" r:id="rId13" sheetId="13" state="visible"/>
    <sheet name="Инфраструктура" r:id="rId14" sheetId="14" state="visible"/>
    <sheet name="Выручка" r:id="rId15" sheetId="15" state="visible"/>
    <sheet name="Затраты" r:id="rId16" sheetId="16" state="visible"/>
    <sheet name="Доп.Выручка" r:id="rId17" sheetId="17" state="visible"/>
    <sheet name="Исходные&gt;&gt;" r:id="rId18" sheetId="18" state="visible"/>
    <sheet name="Допущения" r:id="rId19" sheetId="19" state="visible"/>
    <sheet name="Макро" r:id="rId20" sheetId="20" state="visible"/>
    <sheet name="Проверка&gt;&gt;" r:id="rId21" sheetId="21" state="visible"/>
    <sheet name="ВАЖНО!" r:id="rId22" sheetId="22" state="visible"/>
    <sheet name="Проверка" r:id="rId23" sheetId="23" state="visible"/>
    <sheet name="ТехЛист" r:id="rId24" sheetId="24" state="visible"/>
    <sheet name="Периоды" r:id="rId25" sheetId="25" state="visible"/>
  </sheets>
  <definedNames>
    <definedName name="IQ_NAMES_REVISION_DATE_">"04/23/2018 15:15:27"</definedName>
    <definedName name="IQ_MTD">800000</definedName>
    <definedName name="IQ_LTMMONTH">120000</definedName>
    <definedName name="IQ_YTDMONTH">130000</definedName>
    <definedName name="IQ_LATESTK">1000</definedName>
    <definedName name="IQ_FWD_FY2">1003</definedName>
    <definedName name="IQ_LATESTQ">500</definedName>
    <definedName name="IQ_QTD">750000</definedName>
    <definedName name="IQ_TODAY">0</definedName>
    <definedName name="IQ_FWD_Q2">503</definedName>
    <definedName name="IQ_FWD_Q">501</definedName>
    <definedName name="IQ_FWD_Q1">502</definedName>
    <definedName name="IQ_FWD_FY1">1002</definedName>
    <definedName name="IQ_FWD_FY">1001</definedName>
    <definedName name="IQ_FWD_CY2">10003</definedName>
    <definedName name="IQ_FWD_CY1">10002</definedName>
    <definedName name="IQ_FWD_CY">10001</definedName>
    <definedName name="IQ_DNTM">700000</definedName>
    <definedName localSheetId="0" name="_xlnm.Print_Area">'Титул'!$A$1:$F$20</definedName>
    <definedName localSheetId="1" name="Z_EE57B2D0_BA6D_4DE7_8017_4EDB74FC84AB_.wvu.Rows">'Содержание'!$11:$11</definedName>
    <definedName localSheetId="1" name="Z_E70BBD45_0E6E_41AE_9E7D_A4E897F7F604_.wvu.Rows">'Содержание'!$11:$11</definedName>
    <definedName localSheetId="4" name="Z_EE57B2D0_BA6D_4DE7_8017_4EDB74FC84AB_.wvu.Rows">('Отчеты'!$37:$38, 'Отчеты'!$45:$47, 'Отчеты'!$53:$55, 'Отчеты'!$67:$69, 'Отчеты'!$75:$77, 'Отчеты'!$104:$107)</definedName>
    <definedName localSheetId="4" name="Z_E70BBD45_0E6E_41AE_9E7D_A4E897F7F604_.wvu.Rows">('Отчеты'!$37:$38, 'Отчеты'!$45:$47, 'Отчеты'!$53:$55, 'Отчеты'!$67:$69, 'Отчеты'!$75:$77, 'Отчеты'!$104:$107)</definedName>
    <definedName localSheetId="4" name="Z_DD58A110_02C8_4CE9_AB8A_4FCE5633A63D_.wvu.Rows">('Отчеты'!$45:$47, 'Отчеты'!$53:$55, 'Отчеты'!$67:$69, 'Отчеты'!$75:$77)</definedName>
    <definedName localSheetId="5" name="Z_EE57B2D0_BA6D_4DE7_8017_4EDB74FC84AB_.wvu.Rows">('Бюджет'!$9:$20, 'Бюджет'!$25:$28, 'Бюджет'!$31:$34, 'Бюджет'!$37:$40, 'Бюджет'!$43:$46, 'Бюджет'!$49:$52, 'Бюджет'!$55:$59, 'Бюджет'!$64:$67, 'Бюджет'!$70:$73, 'Бюджет'!$76:$79, 'Бюджет'!$82:$85, 'Бюджет'!$90:$94, 'Бюджет'!$97:$101, 'Бюджет'!$108:$111, 'Бюджет'!$114:$117, 'Бюджет'!$120:$123, 'Бюджет'!$127:$131, 'Бюджет'!$134:$138, 'Бюджет'!$145:$146, 'Бюджет'!$148:$150, 'Бюджет'!$159:$161, 'Бюджет'!$171:$173, 'Бюджет'!$181:$183, 'Бюджет'!$187:$188, 'Бюджет'!$191:$192, 'Бюджет'!$199:$201, 'Бюджет'!$204:$205)</definedName>
    <definedName localSheetId="5" name="Z_E70BBD45_0E6E_41AE_9E7D_A4E897F7F604_.wvu.Rows">('Бюджет'!$9:$20, 'Бюджет'!$25:$28, 'Бюджет'!$31:$34, 'Бюджет'!$37:$40, 'Бюджет'!$43:$46, 'Бюджет'!$49:$52, 'Бюджет'!$55:$59, 'Бюджет'!$64:$67, 'Бюджет'!$70:$73, 'Бюджет'!$76:$79, 'Бюджет'!$82:$85, 'Бюджет'!$90:$94, 'Бюджет'!$97:$101, 'Бюджет'!$108:$111, 'Бюджет'!$114:$117, 'Бюджет'!$120:$123, 'Бюджет'!$127:$131, 'Бюджет'!$134:$138, 'Бюджет'!$145:$146, 'Бюджет'!$148:$150, 'Бюджет'!$159:$161, 'Бюджет'!$171:$173, 'Бюджет'!$181:$183, 'Бюджет'!$187:$188, 'Бюджет'!$191:$192, 'Бюджет'!$199:$201, 'Бюджет'!$204:$205)</definedName>
    <definedName localSheetId="5" name="Z_DD58A110_02C8_4CE9_AB8A_4FCE5633A63D_.wvu.Rows">('Бюджет'!$159:$161, 'Бюджет'!$171:$173)</definedName>
    <definedName localSheetId="8" name="Z_DD58A110_02C8_4CE9_AB8A_4FCE5633A63D_.wvu.FilterData">'Фин.Модель'!$A$248:$BU$294</definedName>
    <definedName localSheetId="8" name="Z_A8B78E61_146F_4E8D_875B_3D7B581D56E1_.wvu.FilterData">'Фин.Модель'!$A$248:$BU$294</definedName>
    <definedName localSheetId="8" name="Z_1BFAD1E4_325B_4BB7_8BA1_6CFA9A80319F_.wvu.FilterData">'Фин.Модель'!$A$248:$BU$294</definedName>
    <definedName localSheetId="9" name="Z_EE57B2D0_BA6D_4DE7_8017_4EDB74FC84AB_.wvu.Cols">'Финансирование'!$C:$G</definedName>
    <definedName localSheetId="11" name="Z_E70BBD45_0E6E_41AE_9E7D_A4E897F7F604_.wvu.Cols">'ОС'!$A:$G</definedName>
    <definedName localSheetId="11" name="Z_DD58A110_02C8_4CE9_AB8A_4FCE5633A63D_.wvu.FilterData">'ОС'!$A$59:$BT$116</definedName>
    <definedName localSheetId="11" name="Z_A8B78E61_146F_4E8D_875B_3D7B581D56E1_.wvu.FilterData">'ОС'!$A$59:$BT$116</definedName>
    <definedName localSheetId="12" name="Z_EE57B2D0_BA6D_4DE7_8017_4EDB74FC84AB_.wvu.FilterData">'Кап.затраты'!$E$1:$E$131</definedName>
    <definedName localSheetId="12" name="Z_E70BBD45_0E6E_41AE_9E7D_A4E897F7F604_.wvu.Rows">'Кап.затраты'!$4:$4</definedName>
    <definedName localSheetId="12" name="Z_DD58A110_02C8_4CE9_AB8A_4FCE5633A63D_.wvu.Rows">'Кап.затраты'!$4:$4</definedName>
    <definedName localSheetId="12" name="Z_A8B78E61_146F_4E8D_875B_3D7B581D56E1_.wvu.Rows">'Кап.затраты'!$4:$4</definedName>
    <definedName localSheetId="13" name="Z_EE57B2D0_BA6D_4DE7_8017_4EDB74FC84AB_.wvu.FilterData">'Инфраструктура'!$B$1:$B$381</definedName>
    <definedName localSheetId="14" name="Z_E70BBD45_0E6E_41AE_9E7D_A4E897F7F604_.wvu.Rows">('Выручка'!$96:$107, 'Выручка'!$119:$130, 'Выручка'!$141:$150, #REF!, #REF!, #REF!, #REF!, #REF!)</definedName>
    <definedName localSheetId="15" name="Z_E70BBD45_0E6E_41AE_9E7D_A4E897F7F604_.wvu.Rows">#REF!</definedName>
    <definedName localSheetId="16" name="Z_EE57B2D0_BA6D_4DE7_8017_4EDB74FC84AB_.wvu.Cols">'Доп.Выручка'!$A:$G</definedName>
    <definedName localSheetId="16" name="Z_E70BBD45_0E6E_41AE_9E7D_A4E897F7F604_.wvu.Rows">(#REF!, 'Доп.Выручка'!$8:$11, 'Доп.Выручка'!$14:$17, 'Доп.Выручка'!$20:$23, 'Доп.Выручка'!$30:$41, 'Доп.Выручка'!$48:$59, #REF!, #REF!, #REF!, #REF!, #REF!)</definedName>
    <definedName localSheetId="16" name="Z_DD58A110_02C8_4CE9_AB8A_4FCE5633A63D_.wvu.Rows">('Доп.Выручка'!$8:$11, 'Доп.Выручка'!$14:$17, 'Доп.Выручка'!$20:$23, 'Доп.Выручка'!$30:$42, 'Доп.Выручка'!$48:$60)</definedName>
    <definedName localSheetId="23" name="Z_EE57B2D0_BA6D_4DE7_8017_4EDB74FC84AB_.wvu.FilterData">'ТехЛист'!$P$2:$S$47</definedName>
    <definedName localSheetId="23" name="Z_B2338DCB_F16C_4AA0_BF0B_2FA25484FB74_.wvu.FilterData">'ТехЛист'!$P$2:$S$47</definedName>
    <definedName localSheetId="23" name="Z_DD58A110_02C8_4CE9_AB8A_4FCE5633A63D_.wvu.FilterData">'ТехЛист'!$P$2:$S$47</definedName>
    <definedName localSheetId="23" name="Z_A8B78E61_146F_4E8D_875B_3D7B581D56E1_.wvu.FilterData">'ТехЛист'!$P$2:$S$47</definedName>
    <definedName localSheetId="23" name="Z_E70BBD45_0E6E_41AE_9E7D_A4E897F7F604_.wvu.FilterData">'ТехЛист'!$P$2:$S$47</definedName>
    <definedName localSheetId="23" name="Z_09AFBDB0_5B07_4503_8889_607960ADE154_.wvu.FilterData">'ТехЛист'!$P$2:$S$47</definedName>
    <definedName localSheetId="24" name="Z_EE57B2D0_BA6D_4DE7_8017_4EDB74FC84AB_.wvu.Cols">'Периоды'!$A:$J</definedName>
    <definedName localSheetId="24" name="Z_DD58A110_02C8_4CE9_AB8A_4FCE5633A63D_.wvu.Rows">'Периоды'!$1:$21</definedName>
    <definedName localSheetId="24" name="Z_DD58A110_02C8_4CE9_AB8A_4FCE5633A63D_.wvu.Cols">'Периоды'!$A:$J</definedName>
    <definedName localSheetId="24" name="Z_A8B78E61_146F_4E8D_875B_3D7B581D56E1_.wvu.Rows">'Периоды'!$1:$21</definedName>
    <definedName localSheetId="24" name="Z_A8B78E61_146F_4E8D_875B_3D7B581D56E1_.wvu.Cols">'Периоды'!$A:$J</definedName>
  </definedNames>
</workbook>
</file>

<file path=xl/sharedStrings.xml><?xml version="1.0" encoding="utf-8"?>
<sst xmlns="http://schemas.openxmlformats.org/spreadsheetml/2006/main" xmlns:a="http://schemas.openxmlformats.org/drawingml/2006/main" xmlns:asvg="http://schemas.microsoft.com/office/drawing/2016/SVG/main" xmlns:c="http://schemas.openxmlformats.org/drawingml/2006/chart" xmlns:co="http://ncloudtech.com" xmlns:m="http://schemas.openxmlformats.org/officeDocument/2006/math" xmlns:mc="http://schemas.openxmlformats.org/markup-compatibility/2006" xmlns:o="urn:schemas-microsoft-com:office:office" xmlns:p="http://schemas.openxmlformats.org/presentationml/2006/main" xmlns:pic="http://schemas.openxmlformats.org/drawingml/2006/picture" xmlns:r="http://schemas.openxmlformats.org/officeDocument/2006/relationships" xmlns:s="http://schemas.openxmlformats.org/officeDocument/2006/sharedTypes" xmlns:sl="http://schemas.openxmlformats.org/schemaLibrary/2006/main" xmlns:v="urn:schemas-microsoft-com:vml" xmlns:w="http://schemas.openxmlformats.org/wordprocessingml/2006/main" xmlns:w14="http://schemas.microsoft.com/office/word/2010/wordml" xmlns:w15="http://schemas.microsoft.com/office/word/2012/wordml" xmlns:wp="http://schemas.openxmlformats.org/drawingml/2006/wordprocessingDrawing" xmlns:wpg="http://schemas.microsoft.com/office/word/2010/wordprocessingGroup" xmlns:wps="http://schemas.microsoft.com/office/word/2010/wordprocessingShape" xmlns:x14="http://schemas.microsoft.com/office/spreadsheetml/2009/9/main" xmlns:xdr="http://schemas.openxmlformats.org/drawingml/2006/spreadsheetDrawing" xmlns:xm="http://schemas.microsoft.com/office/excel/2006/main" mc:Ignorable="co w14 x14 w15">
  <si>
    <t>ПРИЛОЖЕНИЕ 7. ШАБЛОН ФИНАНСОВО-ЭКОНОМИЧЕСКОЙ МОДЕЛИ</t>
  </si>
  <si>
    <t>ФИНАНСОВАЯ МОДЕЛЬ ПРОЕКТА</t>
  </si>
  <si>
    <t>Наименование Проекта</t>
  </si>
  <si>
    <t>Наименование организации - Инициатора Проекта</t>
  </si>
  <si>
    <t>Наименование организации - Оператора Проекта</t>
  </si>
  <si>
    <t>Сценарий проекта</t>
  </si>
  <si>
    <t>Единица измерения</t>
  </si>
  <si>
    <t>Цены денежных потоков</t>
  </si>
  <si>
    <t>Реальные</t>
  </si>
  <si>
    <t>Дата начала планирования</t>
  </si>
  <si>
    <t>Ответственные за подготовку финансовой модели проекта</t>
  </si>
  <si>
    <t>Телефон ответственного лица</t>
  </si>
  <si>
    <t>Электронный адрес ответственного лица</t>
  </si>
  <si>
    <t>Подпись</t>
  </si>
  <si>
    <t xml:space="preserve">Дата подготовки </t>
  </si>
  <si>
    <t>СОДЕРЖАНИЕ ФАЙЛА ФИНАНСОВОЙ МОДЕЛИ</t>
  </si>
  <si>
    <t>Название раздела</t>
  </si>
  <si>
    <t>Лист</t>
  </si>
  <si>
    <t>Комментарии по содержанию</t>
  </si>
  <si>
    <t>Отчеты и основные показатели</t>
  </si>
  <si>
    <t>Контрольная панель</t>
  </si>
  <si>
    <t>Контроль</t>
  </si>
  <si>
    <t>Свод всех показателей эффективности проекта и общих данных по проекту</t>
  </si>
  <si>
    <t>Прогнозные формы финансовых отчетов, в т.ч.</t>
  </si>
  <si>
    <t>Отчеты</t>
  </si>
  <si>
    <t>Отчеты формируются только по включенным объектам</t>
  </si>
  <si>
    <t xml:space="preserve">   Прогнозный отчет о движении денежных средств (Cash Flow)</t>
  </si>
  <si>
    <t>CF</t>
  </si>
  <si>
    <t>Прогноз поступления и оттока денежных средств в разрезе операционной, инвестиционной и финансовой деятельности, прогноз дисконтированного потока и расчет показателей эффективности проекта</t>
  </si>
  <si>
    <t xml:space="preserve">   Прогнозный отчет о прибылях и убытках</t>
  </si>
  <si>
    <t>P&amp;L</t>
  </si>
  <si>
    <t>Прогноз доходов и расходов по текущей деятельности, расчет показателей валовой и чистой прибыли, рентабельности, EBITDA и EBIT</t>
  </si>
  <si>
    <t xml:space="preserve">   Прогнозный баланс</t>
  </si>
  <si>
    <t>BS</t>
  </si>
  <si>
    <t xml:space="preserve">   Отчет об источниках и использовании денежных средств</t>
  </si>
  <si>
    <t>SSUF</t>
  </si>
  <si>
    <t>Расчет WACC</t>
  </si>
  <si>
    <t>WACC</t>
  </si>
  <si>
    <t>Оценка бюджетной эффективности проекта</t>
  </si>
  <si>
    <t>Бюджет</t>
  </si>
  <si>
    <t>Прогноз поступлений и расходов по видам бюджета, расчет показателей бюджетной эффективности</t>
  </si>
  <si>
    <t>Анализ чувствительности и сценарный анализ</t>
  </si>
  <si>
    <t>Сценарии</t>
  </si>
  <si>
    <t>Расчет показателей эффективности проекта при изменения ключевых факторов</t>
  </si>
  <si>
    <t>Листы моделирования</t>
  </si>
  <si>
    <t>Финансовая модель</t>
  </si>
  <si>
    <t>Фин.Модель</t>
  </si>
  <si>
    <t>Лист для сбора всех прогнозируемых показателей по объектам: в нижней части собираются данные, необходимые для моделирования, по всем туристическим объектам, верхняя часть собирает данные только по включенным</t>
  </si>
  <si>
    <t>Планирование источников финансирования</t>
  </si>
  <si>
    <t>Финансирование</t>
  </si>
  <si>
    <t>Расчет потребности в финансировании по каждому туристическому объекту для определения параметров заемных средств, государственного финансирования и планирование их движения</t>
  </si>
  <si>
    <t>Расчетные листы</t>
  </si>
  <si>
    <t>Расчет амортизации, налога на имущество и налога на землю</t>
  </si>
  <si>
    <t>ОС</t>
  </si>
  <si>
    <t>Расчет остаточной стоимости ОС и ВНА, амортизации, налога на имущество и землю по всем туристическим объектам</t>
  </si>
  <si>
    <t>Расчет капитальных затрат</t>
  </si>
  <si>
    <t>Кап.затраты</t>
  </si>
  <si>
    <t>Прогноз капитальных затрат на строительство туристической инфраструктуры (включая административную) и затрат на открытие, расчет поступлений ОС, включая финансируемую часть инфраструктурных объектов, включая внутриплощадочную инфраструктура в верхней части расчет капитальных затрат по включенным объектам</t>
  </si>
  <si>
    <t>Расчет затрат на создание инфраструктурных объектов</t>
  </si>
  <si>
    <t>Инфраструктура</t>
  </si>
  <si>
    <t>Прогноз капитальных затрат на создание общих инфраструктурных объектов, включая внутриплощадочную инфраструктуру, а также распределение финансирования между Инвесторами туристических объектов</t>
  </si>
  <si>
    <t>Прогноз доходов и расходов, в т.ч.</t>
  </si>
  <si>
    <t>Прогноз доходов и расходов по всем объектам</t>
  </si>
  <si>
    <t xml:space="preserve">   Прогноз выручки</t>
  </si>
  <si>
    <t>Выручка</t>
  </si>
  <si>
    <t xml:space="preserve">   Прогноз операционных затрат</t>
  </si>
  <si>
    <t>Затраты</t>
  </si>
  <si>
    <t>Прогноз дополнительной выручки</t>
  </si>
  <si>
    <t>Доп.Выручка</t>
  </si>
  <si>
    <t>Прогноз дополнительной выручки по объектам поддерживающей инфраструктуры</t>
  </si>
  <si>
    <t>Листы допущений и макроэкономические параметры</t>
  </si>
  <si>
    <t>Исходные данные (технические параметры и допущения)</t>
  </si>
  <si>
    <t>Допущения</t>
  </si>
  <si>
    <t>Основные исходные параметры моделирования капитальных и операционных затрат, включение объектов</t>
  </si>
  <si>
    <t>Макроэкономические данные</t>
  </si>
  <si>
    <t>Макро</t>
  </si>
  <si>
    <t>Основные макроэкономические показатели</t>
  </si>
  <si>
    <t>Проверочные листы и важные комментарии</t>
  </si>
  <si>
    <t>Проверка взаимоувязки модели</t>
  </si>
  <si>
    <t>Проверка</t>
  </si>
  <si>
    <t>Комментарии по заполнению файла модели, важные для понимания</t>
  </si>
  <si>
    <t>ВАЖНО!</t>
  </si>
  <si>
    <t>Лист со списками (для выбора)</t>
  </si>
  <si>
    <t>ТехЛист</t>
  </si>
  <si>
    <t>Лист с дополнительными расчетами для динамических периодов</t>
  </si>
  <si>
    <t>Периоды</t>
  </si>
  <si>
    <t>КОНТРОЛЬНАЯ ПАНЕЛЬ</t>
  </si>
  <si>
    <t>Вариант сценария</t>
  </si>
  <si>
    <t>Базовый</t>
  </si>
  <si>
    <t>валюта и единица измерения</t>
  </si>
  <si>
    <t>тыс. руб.</t>
  </si>
  <si>
    <t>Ключевые даты</t>
  </si>
  <si>
    <t>Горизонт моделирования (лет)</t>
  </si>
  <si>
    <t>ОСНОВНЫЕ ПОКАЗАТЕЛИ ФИНАНСОВОЙ МОДЕЛИ</t>
  </si>
  <si>
    <t>Совокупные показатели за период</t>
  </si>
  <si>
    <t>Общий объем финансирования</t>
  </si>
  <si>
    <t>Совокупные первоначальные капитальные затраты (туристические объекты), в т.ч. НДС</t>
  </si>
  <si>
    <t>в т.ч.  по источникам:</t>
  </si>
  <si>
    <t>Совокупные капитальные затраты на открытие объектов, в т. ч. НДС</t>
  </si>
  <si>
    <t>собственные средства Инициатора Проекта</t>
  </si>
  <si>
    <t>Совокупные первоначальные капитальные затраты на инфраструктурные объекты, в т. ч. НДС</t>
  </si>
  <si>
    <t>заемные средства</t>
  </si>
  <si>
    <t>Совокупные затраты на поддержание объектов туризма, в т.ч. НДС</t>
  </si>
  <si>
    <t>бюджетное целевое финансирование (субсидии)</t>
  </si>
  <si>
    <t>Совокупные затраты на поддержание инфраструктурных объектов, в т. ч. НДС</t>
  </si>
  <si>
    <t>бюджетное долевое финансирование</t>
  </si>
  <si>
    <t>Совокупные операционные затраты, без НДС</t>
  </si>
  <si>
    <t>Проектная выручка, без НДС</t>
  </si>
  <si>
    <t>Показатели эффективности проекта</t>
  </si>
  <si>
    <t>Основные показатели эффективности</t>
  </si>
  <si>
    <r>
      <rPr>
        <rFont val="Arial Narrow"/>
        <color rgb="000000" tint="0"/>
        <sz val="12"/>
      </rPr>
      <t>чистая приведенная стоимость (</t>
    </r>
    <r>
      <rPr>
        <rFont val="Calibri"/>
        <b val="true"/>
        <color rgb="000000" tint="0"/>
        <sz val="12"/>
      </rPr>
      <t>NPV</t>
    </r>
    <r>
      <rPr>
        <rFont val="Calibri"/>
        <color rgb="000000" tint="0"/>
        <sz val="12"/>
      </rPr>
      <t>), тыс. руб.</t>
    </r>
  </si>
  <si>
    <r>
      <rPr>
        <rFont val="Arial Narrow"/>
        <color rgb="000000" tint="0"/>
        <sz val="12"/>
      </rPr>
      <t>внутренняя норма доходности (</t>
    </r>
    <r>
      <rPr>
        <rFont val="Calibri"/>
        <b val="true"/>
        <color rgb="000000" tint="0"/>
        <sz val="12"/>
      </rPr>
      <t>IRR</t>
    </r>
    <r>
      <rPr>
        <rFont val="Calibri"/>
        <color rgb="000000" tint="0"/>
        <sz val="12"/>
      </rPr>
      <t>)</t>
    </r>
  </si>
  <si>
    <r>
      <rPr>
        <rFont val="Arial Narrow"/>
        <color rgb="000000" tint="0"/>
        <sz val="12"/>
      </rPr>
      <t>обычный срок окупаемости проекта (</t>
    </r>
    <r>
      <rPr>
        <rFont val="Calibri"/>
        <b val="true"/>
        <color rgb="000000" tint="0"/>
        <sz val="12"/>
      </rPr>
      <t>PBP</t>
    </r>
    <r>
      <rPr>
        <rFont val="Calibri"/>
        <color rgb="000000" tint="0"/>
        <sz val="12"/>
      </rPr>
      <t>), лет</t>
    </r>
  </si>
  <si>
    <r>
      <rPr>
        <rFont val="Arial Narrow"/>
        <color rgb="000000" tint="0"/>
        <sz val="12"/>
      </rPr>
      <t>дисконтированный срок окупаемости проекта (</t>
    </r>
    <r>
      <rPr>
        <rFont val="Calibri"/>
        <b val="true"/>
        <color rgb="000000" tint="0"/>
        <sz val="12"/>
      </rPr>
      <t>DPBP</t>
    </r>
    <r>
      <rPr>
        <rFont val="Calibri"/>
        <color rgb="000000" tint="0"/>
        <sz val="12"/>
      </rPr>
      <t>), лет</t>
    </r>
  </si>
  <si>
    <t>Показатели эффективности для собственного капитала:</t>
  </si>
  <si>
    <t>Показатели бюджетной эффективности</t>
  </si>
  <si>
    <t>чистая приведенная стоимость на собственный капитал, тыс. руб.</t>
  </si>
  <si>
    <t>чистая приведенная стоимость бюджетных денежных потоков, тыс. руб.</t>
  </si>
  <si>
    <t>внутренняя норма доходности на собственный капитал</t>
  </si>
  <si>
    <t>период окупаемости бюджетных инвестиций, лет</t>
  </si>
  <si>
    <t>средневзвешенная стоимость капитала</t>
  </si>
  <si>
    <t>дисконтированный период окупаемости бюджетных инвестиций, лет</t>
  </si>
  <si>
    <t>дивиденды, тыс. руб.</t>
  </si>
  <si>
    <t>удельная бюджетная эффективность</t>
  </si>
  <si>
    <t>коэффициент выгоды-затраты</t>
  </si>
  <si>
    <t>Показатели кредитной устойчивости</t>
  </si>
  <si>
    <r>
      <rPr>
        <rFont val="Arial Narrow"/>
        <color rgb="000000" tint="0"/>
        <sz val="12"/>
      </rPr>
      <t xml:space="preserve">   коэффициент покрытия выплат по обслуживанию долга денежными потоками (</t>
    </r>
    <r>
      <rPr>
        <rFont val="Calibri"/>
        <b val="true"/>
        <color rgb="000000" tint="0"/>
        <sz val="12"/>
      </rPr>
      <t>DSCR</t>
    </r>
    <r>
      <rPr>
        <rFont val="Calibri"/>
        <color rgb="000000" tint="0"/>
        <sz val="12"/>
      </rPr>
      <t>) через 10 лет</t>
    </r>
  </si>
  <si>
    <t>Показатели социально-экономической эффективности</t>
  </si>
  <si>
    <t>Показатели туристической индустрии</t>
  </si>
  <si>
    <t>Число дополнительных рабочих мест</t>
  </si>
  <si>
    <r>
      <rPr>
        <rFont val="Arial Narrow"/>
        <color rgb="000000" tint="0"/>
        <sz val="12"/>
      </rPr>
      <t>Average Daily Rate (</t>
    </r>
    <r>
      <rPr>
        <rFont val="Calibri"/>
        <b val="true"/>
        <color rgb="000000" tint="0"/>
        <sz val="12"/>
      </rPr>
      <t>ADR</t>
    </r>
    <r>
      <rPr>
        <rFont val="Calibri"/>
        <color rgb="000000" tint="0"/>
        <sz val="12"/>
      </rPr>
      <t>), показатель средней стоимости номера , тыс. руб. в год</t>
    </r>
  </si>
  <si>
    <t>Средний объем налоговых поступлений в год, тыс. руб.</t>
  </si>
  <si>
    <r>
      <rPr>
        <rFont val="Arial Narrow"/>
        <color rgb="000000" tint="0"/>
        <sz val="12"/>
      </rPr>
      <t>Revenue Per Available Room (</t>
    </r>
    <r>
      <rPr>
        <rFont val="Calibri"/>
        <b val="true"/>
        <color rgb="000000" tint="0"/>
        <sz val="12"/>
      </rPr>
      <t>RevPAR</t>
    </r>
    <r>
      <rPr>
        <rFont val="Calibri"/>
        <color rgb="000000" tint="0"/>
        <sz val="12"/>
      </rPr>
      <t>), доходность одного номера, тыс. руб. в год</t>
    </r>
  </si>
  <si>
    <t>в т.ч.:</t>
  </si>
  <si>
    <t>Occupancy Rate, процент загрузки номеров в гостинице (средний за год)</t>
  </si>
  <si>
    <t>в федеральный бюджет</t>
  </si>
  <si>
    <r>
      <rPr>
        <rFont val="Arial Narrow"/>
        <color rgb="000000" tint="0"/>
        <sz val="12"/>
      </rPr>
      <t>Average Length Of Stay (</t>
    </r>
    <r>
      <rPr>
        <rFont val="Calibri"/>
        <b val="true"/>
        <color rgb="000000" tint="0"/>
        <sz val="12"/>
      </rPr>
      <t>LOS</t>
    </r>
    <r>
      <rPr>
        <rFont val="Calibri"/>
        <color rgb="000000" tint="0"/>
        <sz val="12"/>
      </rPr>
      <t>), период пребывания гостей в отеле, отображающий количество ночей, которые гости проводят в отеле</t>
    </r>
  </si>
  <si>
    <t>бюджет СФ</t>
  </si>
  <si>
    <r>
      <rPr>
        <rFont val="Arial Narrow"/>
        <color rgb="000000" tint="0"/>
        <sz val="12"/>
      </rPr>
      <t>Gross Operating Profit Per Available Room (</t>
    </r>
    <r>
      <rPr>
        <rFont val="Calibri"/>
        <b val="true"/>
        <color rgb="000000" tint="0"/>
        <sz val="12"/>
      </rPr>
      <t>GOPPAR</t>
    </r>
    <r>
      <rPr>
        <rFont val="Calibri"/>
        <color rgb="000000" tint="0"/>
        <sz val="12"/>
      </rPr>
      <t>), валовая операционная прибыль на номер, тыс. руб. в год</t>
    </r>
  </si>
  <si>
    <r>
      <t>Общие поступления от продажи земельных участков, тыс. руб.</t>
    </r>
    <r>
      <t xml:space="preserve">
</t>
    </r>
    <r>
      <t>в т.ч.:</t>
    </r>
  </si>
  <si>
    <r>
      <rPr>
        <rFont val="Arial Narrow"/>
        <color rgb="000000" tint="0"/>
        <sz val="12"/>
      </rPr>
      <t>Adjusted Revenue Per Available Room (</t>
    </r>
    <r>
      <rPr>
        <rFont val="Calibri"/>
        <b val="true"/>
        <color rgb="000000" tint="0"/>
        <sz val="12"/>
      </rPr>
      <t>ARPAR</t>
    </r>
    <r>
      <rPr>
        <rFont val="Calibri"/>
        <color rgb="000000" tint="0"/>
        <sz val="12"/>
      </rPr>
      <t>), показатель, учитывающий расходы и дополнительные доходы на номер, тыс. руб. в год</t>
    </r>
  </si>
  <si>
    <t>Средняя величина поступлений от аренды земли в год, тыс. руб.</t>
  </si>
  <si>
    <t>ОТЧЕТЫ</t>
  </si>
  <si>
    <t>Наименование показателя / период</t>
  </si>
  <si>
    <t>Вх.данные/ комм</t>
  </si>
  <si>
    <t>Итого</t>
  </si>
  <si>
    <t>ПРОГНОЗНЫЙ ОТЧЕТ О ДВИЖЕНИИ ДЕНЕЖНЫХ СРЕДСТВ</t>
  </si>
  <si>
    <t>Поступления от продаж</t>
  </si>
  <si>
    <t>Операционные расходы</t>
  </si>
  <si>
    <t>Приобретение товаров, сырья, материалов</t>
  </si>
  <si>
    <t>Зарплата</t>
  </si>
  <si>
    <t>Налоги, кроме НДС</t>
  </si>
  <si>
    <t>НДС к возмещению с капитальных затрат</t>
  </si>
  <si>
    <t>Выплата процентов по кредитам</t>
  </si>
  <si>
    <t>Денежные потоки от операционной деятельности</t>
  </si>
  <si>
    <t>Капитальные затраты</t>
  </si>
  <si>
    <t>НДС с капитальных затрат</t>
  </si>
  <si>
    <t>Денежные потоки от инвестиционной деятельности</t>
  </si>
  <si>
    <t>Поступления собственного капитала</t>
  </si>
  <si>
    <t>Долевое бюджетное финансирование</t>
  </si>
  <si>
    <t>Государственное (целевое) финансирование (субсидии)</t>
  </si>
  <si>
    <t xml:space="preserve">Привлечение кредитов </t>
  </si>
  <si>
    <t>Возврат кредитов</t>
  </si>
  <si>
    <t>Выплата дивидендов</t>
  </si>
  <si>
    <t>Денежные потоки от финансовой деятельности</t>
  </si>
  <si>
    <t>Суммарный (чистый) денежный поток за период</t>
  </si>
  <si>
    <t>Денежные средства на конец периода</t>
  </si>
  <si>
    <t>Свободный денежный поток до обслуживания долга (CFADS)</t>
  </si>
  <si>
    <t>CFADS по традиционному методу</t>
  </si>
  <si>
    <t>Коэффициент покрытия выплат по обслуживанию долга DSCR</t>
  </si>
  <si>
    <t>Коэффициент покрытия выплат по обслуживанию долга DSCR (традиционный)</t>
  </si>
  <si>
    <t>ЭФФЕКТИВНОСТЬ ИНВЕСТИЦИОННЫХ ЗАТРАТ ДЛЯ СОБСТВЕННОГО КАПИТАЛА</t>
  </si>
  <si>
    <t>Дисконтирование</t>
  </si>
  <si>
    <t>Годовая ставка дисконтирования</t>
  </si>
  <si>
    <t>Коэффициент дисконтирования</t>
  </si>
  <si>
    <t>включая бюджет</t>
  </si>
  <si>
    <t>Нет</t>
  </si>
  <si>
    <t>ü</t>
  </si>
  <si>
    <t>Свободный денежный поток без учета вклада в УК Инвестора</t>
  </si>
  <si>
    <t>Дисконтированный чистый денежный поток</t>
  </si>
  <si>
    <t>Простой срок окупаемости</t>
  </si>
  <si>
    <t xml:space="preserve">    недисконтированный поток нарастающим итогом</t>
  </si>
  <si>
    <t xml:space="preserve">    знак остатка денежных средств</t>
  </si>
  <si>
    <t xml:space="preserve">    знак остатка денежных средств (с конца)</t>
  </si>
  <si>
    <t>Чистая приведенная стоимость (NPV)</t>
  </si>
  <si>
    <t>период</t>
  </si>
  <si>
    <t>Внутренняя норма рентабельности (IRR)</t>
  </si>
  <si>
    <t>Дисконтированный срок окупаемости (PBP)</t>
  </si>
  <si>
    <t xml:space="preserve">    дисконтированный поток нарастающим итогом</t>
  </si>
  <si>
    <t xml:space="preserve">    знак остатка дисконтированных денежных средств</t>
  </si>
  <si>
    <t xml:space="preserve">    знак остатка дисконтированных денежных средств (с конца)</t>
  </si>
  <si>
    <t>ИНВЕСТИЦИОННАЯ ПРИВЛЕКАТЕЛЬНОСТЬ ПРОЕКТА</t>
  </si>
  <si>
    <t>Свободный денежный поток без учета долгового финансирования</t>
  </si>
  <si>
    <t>Дисконтированный срок окупаемости (DPBP)</t>
  </si>
  <si>
    <t>ПРОГНОЗНЫЙ ОТЧЕТ О ПРИБЫЛЯХ И УБЫТКАХ</t>
  </si>
  <si>
    <t>Себестоимость, в т.ч.:</t>
  </si>
  <si>
    <t>Расходы на приобретение товаров, сырья, материалов</t>
  </si>
  <si>
    <t>Оплата труда основного персонала</t>
  </si>
  <si>
    <t>Валовая прибыль</t>
  </si>
  <si>
    <t>Валовая рентабельность</t>
  </si>
  <si>
    <t>Оплата труда управленческого и коммерческого персонала</t>
  </si>
  <si>
    <t>Амортизация и списание прочих ВНА</t>
  </si>
  <si>
    <t>Проценты</t>
  </si>
  <si>
    <t>Налоги, кроме налога на прибыль</t>
  </si>
  <si>
    <t>Прибыль до налогообложения</t>
  </si>
  <si>
    <t>Субсидии</t>
  </si>
  <si>
    <t>Расходы на общую инфраструктуру (не учитываемую в качестве ОС )</t>
  </si>
  <si>
    <t>НДС с расходов на общую инфраструктуру (не учитываемую в качестве ОС)</t>
  </si>
  <si>
    <t>Налог на прибыль (УСН)</t>
  </si>
  <si>
    <t>Чистая прибыль (убыток)</t>
  </si>
  <si>
    <t>Чистая рентабельность</t>
  </si>
  <si>
    <t>Прибыль до налога, процентов и амортизации (EBITDA)</t>
  </si>
  <si>
    <t>Прибыль до процентов и налога (EBIT)</t>
  </si>
  <si>
    <t>Дивиденды</t>
  </si>
  <si>
    <t>Нераспределенная прибыль (за период)</t>
  </si>
  <si>
    <t>Нераспределенная прибыль (на конец периода, нарастающим итогом)</t>
  </si>
  <si>
    <t>ПРОГНОЗНЫЙ БАЛАНС</t>
  </si>
  <si>
    <t>Денежные средства</t>
  </si>
  <si>
    <t>Дебиторская задолженность</t>
  </si>
  <si>
    <t>Запасы</t>
  </si>
  <si>
    <t>Прочие оборотные активы</t>
  </si>
  <si>
    <t>Оборотные активы всего</t>
  </si>
  <si>
    <t>Основные средства</t>
  </si>
  <si>
    <t>Прочие внеоборотные активы</t>
  </si>
  <si>
    <t>Финансовые вложения</t>
  </si>
  <si>
    <t>Внеоборотные активы всего</t>
  </si>
  <si>
    <t>ИТОГО АКТИВОВ</t>
  </si>
  <si>
    <t>Кредиторская задолженность</t>
  </si>
  <si>
    <t>перед поставщиками и подрядчиками</t>
  </si>
  <si>
    <t>перед персоналом</t>
  </si>
  <si>
    <t>Расчеты с бюджетом</t>
  </si>
  <si>
    <t xml:space="preserve">Кредиты и займы </t>
  </si>
  <si>
    <t>Прочие обязательства</t>
  </si>
  <si>
    <t>Обязательства всего</t>
  </si>
  <si>
    <t>Капитал</t>
  </si>
  <si>
    <t>Нераспределенная прибыль</t>
  </si>
  <si>
    <t>ИТОГО ПАССИВОВ</t>
  </si>
  <si>
    <t>ОТЧЕТ ОБ ИСТОЧНИКАХ И ИСПОЛЬЗОВАНИИ ДЕНЕЖНЫХ СРЕДСТВ</t>
  </si>
  <si>
    <t>Средства, полученные в результате операционной деятельности, в т.ч.</t>
  </si>
  <si>
    <t>Чистая прибыль</t>
  </si>
  <si>
    <t>Сокращение дебиторской задолженности</t>
  </si>
  <si>
    <t>Уменьшение запасов</t>
  </si>
  <si>
    <t>Уменьшение прочих активов</t>
  </si>
  <si>
    <t>Увеличение кредитов и займов</t>
  </si>
  <si>
    <t>Увеличение кредиторской задолженности</t>
  </si>
  <si>
    <t>Увеличение прочих обязательств</t>
  </si>
  <si>
    <t>Увеличение уставного (акционерного) капитала, эмиссионный доход</t>
  </si>
  <si>
    <t>ИТОГО ИСТОЧНИКИ ДЕНЕЖНЫХ СРЕДСТВ</t>
  </si>
  <si>
    <t>Прирост основных средств и прочих ВНА</t>
  </si>
  <si>
    <t>Увеличение запасов</t>
  </si>
  <si>
    <t>Прирост прочих активов</t>
  </si>
  <si>
    <t>Увеличение инвестиций</t>
  </si>
  <si>
    <t>Увеличение дебиторской задолженности</t>
  </si>
  <si>
    <t>Уменьшение задолженности по кредитам и займам</t>
  </si>
  <si>
    <t>Уменьшение кредиторской задолженности</t>
  </si>
  <si>
    <t>Сокращение прочих обязательств</t>
  </si>
  <si>
    <t>ИТОГО НАПРАВЛЕНИЕ ИСПОЛЬЗОВАНИЯ СРЕДСТВ</t>
  </si>
  <si>
    <t>Недостаток средств (отрицательный остаток ОДДС-убыток)</t>
  </si>
  <si>
    <t>Требуемая доходность (equity)</t>
  </si>
  <si>
    <t>%</t>
  </si>
  <si>
    <t>Risk-free rate (Russia 42 YTM)</t>
  </si>
  <si>
    <t>Unlevered beta</t>
  </si>
  <si>
    <t>D/E</t>
  </si>
  <si>
    <t>Levered beta</t>
  </si>
  <si>
    <t>Equity risk premium</t>
  </si>
  <si>
    <t>Size premium</t>
  </si>
  <si>
    <t>Cost of equity (USD terms)</t>
  </si>
  <si>
    <t>Russia 28 YTM</t>
  </si>
  <si>
    <t>OFZ 4602 YTM</t>
  </si>
  <si>
    <t>Доля долгового финансирования в общем объеме финансирования</t>
  </si>
  <si>
    <t>Доля акционерного финансирования</t>
  </si>
  <si>
    <t>Ставка налога на прибыль</t>
  </si>
  <si>
    <t>Ставка долга</t>
  </si>
  <si>
    <t>Ставка долга с учетом налога прибыль</t>
  </si>
  <si>
    <t>Доходность на акционерный капитал</t>
  </si>
  <si>
    <t>Расчетные данные</t>
  </si>
  <si>
    <t>Оборотный капитал</t>
  </si>
  <si>
    <t>Оборачиваемость ДЗ, дни</t>
  </si>
  <si>
    <t>Оборачиваемость КЗ, дни</t>
  </si>
  <si>
    <t>Оборачиваемость запасов, дни</t>
  </si>
  <si>
    <t>Дебиторская задолженность, тыс. руб.</t>
  </si>
  <si>
    <t>Кредиторская задолженность, тыс. руб.</t>
  </si>
  <si>
    <t>Запасы, тыс. руб.</t>
  </si>
  <si>
    <t>Оборотный капитал всего, тыс. руб.</t>
  </si>
  <si>
    <t>Изменение оборотного капитала, тыс. руб.</t>
  </si>
  <si>
    <t>БЮДЖЕТНАЯ ЭФФЕКТИВНОСТЬ ПРОЕКТА</t>
  </si>
  <si>
    <t>ПРОГНОЗНЫЙ ОТЧЕТ О ДЕНЕЖНЫХ ПОТОКАХ БЮДЖЕТОВ</t>
  </si>
  <si>
    <t>Поступления в бюджет</t>
  </si>
  <si>
    <t>Налоговые поступления</t>
  </si>
  <si>
    <t>в т.ч.</t>
  </si>
  <si>
    <t>Ф</t>
  </si>
  <si>
    <t>Налог на прибыль (УСН) в ФБ</t>
  </si>
  <si>
    <t>СФ</t>
  </si>
  <si>
    <t>Налог на прибыль в бюджет СФ</t>
  </si>
  <si>
    <t>НДФЛ</t>
  </si>
  <si>
    <t>НДС</t>
  </si>
  <si>
    <t>Налог на имущество</t>
  </si>
  <si>
    <t>М</t>
  </si>
  <si>
    <t>Земельный налог</t>
  </si>
  <si>
    <t>Налог на игорный бизнес</t>
  </si>
  <si>
    <t>итого налоговые поступления по бюджетам</t>
  </si>
  <si>
    <t>Федеральный бюджет</t>
  </si>
  <si>
    <t>Бюджет СФ</t>
  </si>
  <si>
    <t>Местный бюджет</t>
  </si>
  <si>
    <t>Поступления во внебюджетные фонды (страховые взносы с ФОТ)</t>
  </si>
  <si>
    <t>Продажа земельных участков</t>
  </si>
  <si>
    <t>Доходы от аренды земельных участков, включая право аренды</t>
  </si>
  <si>
    <t>Дополнительная выручка по объектам поддерживающей инфраструктуры</t>
  </si>
  <si>
    <t>Получение процентов по кредитам</t>
  </si>
  <si>
    <t>Получение дивидендов от долевого участия</t>
  </si>
  <si>
    <t>Итого поступления в бюджет</t>
  </si>
  <si>
    <t>Внебюджетные фонды</t>
  </si>
  <si>
    <t>Расходы бюджета</t>
  </si>
  <si>
    <t>Капитальные затраты на финансирование общей инфраструктуры, в т.ч. НДС</t>
  </si>
  <si>
    <t>Государственное целевое финансирование (субсидии)</t>
  </si>
  <si>
    <t>Итого расходы бюджета</t>
  </si>
  <si>
    <t>Итого денежные потоки по поступлениям и расходам бюджета</t>
  </si>
  <si>
    <t>Чистый денежный поток нарастающим итогом</t>
  </si>
  <si>
    <t>Денежные потоки по долговому финансированию</t>
  </si>
  <si>
    <t>Выдача бюджетных кредитов</t>
  </si>
  <si>
    <t>Поступления от возврата бюджетных кредитов</t>
  </si>
  <si>
    <t>Итого денежные потоки по долговому финансированию</t>
  </si>
  <si>
    <t>Суммарный (чистый) денежный поток за период с учетом долгового финансирования</t>
  </si>
  <si>
    <t>включая долг</t>
  </si>
  <si>
    <t>Свободный денежный поток бюджетов</t>
  </si>
  <si>
    <t>Дисконтированный чистый денежный поток бюджетов</t>
  </si>
  <si>
    <t>Дисконтированный поток бюджетов нарастающим итогом</t>
  </si>
  <si>
    <t>Дисконтированные поступления бюджетов</t>
  </si>
  <si>
    <t>Дисконтированные расходы бюджетов</t>
  </si>
  <si>
    <t>Простой срок окупаемости бюджетных инвестиций</t>
  </si>
  <si>
    <t xml:space="preserve">    недисконтированный поток бюджетов нарастающим итогом</t>
  </si>
  <si>
    <t>Чистая приведенная стоимость (NPV) бюджетных денежных потоков</t>
  </si>
  <si>
    <t>обычная</t>
  </si>
  <si>
    <t>дисконтированная</t>
  </si>
  <si>
    <t>Удельная бюджетная эффективность</t>
  </si>
  <si>
    <t>Коэффициент выгоды-затраты</t>
  </si>
  <si>
    <t>Дисконтированный срок окупаемости (PBP) бюджетных инвестиций</t>
  </si>
  <si>
    <t>СОЦИАЛЬНО-ЭКОНОМИЧЕСКИЕ ПОКАЗАТЕЛИ ПРОЕКТА</t>
  </si>
  <si>
    <t>Якорная туристическая инфраструктура</t>
  </si>
  <si>
    <t>Дополнительная туристическая инфраструктура</t>
  </si>
  <si>
    <t>Средняя стоимость номера, в год</t>
  </si>
  <si>
    <t>количество номеров (100% загрузка)</t>
  </si>
  <si>
    <t>выручка номерного фонда при 100% загрузке в год</t>
  </si>
  <si>
    <t>Показатель доходности одного номера, в год</t>
  </si>
  <si>
    <t>количество номеров (с учетом загрузки)</t>
  </si>
  <si>
    <t>планируемая выручка объектов размещения в год</t>
  </si>
  <si>
    <t>Показатель процента загрузки номеров в гостинице с учетом сезонности и загрузки самой гостиницы</t>
  </si>
  <si>
    <t>Период пребывания гостей в отеле, отображающий количество ночей, которые гости проводят в отеле, дней</t>
  </si>
  <si>
    <t>Валовая операционная прибыль на номер в год</t>
  </si>
  <si>
    <t>планируемая общая выручка объектов размещения, в год</t>
  </si>
  <si>
    <t>планируемые операционные затраты объектов размещения, в год</t>
  </si>
  <si>
    <t>Показатель, учитывающий расходы и дополнительные доходы на номер, в год</t>
  </si>
  <si>
    <t>дополнительный доход номерного фонда с учетом загрузки, в год</t>
  </si>
  <si>
    <t>ПАРАМЕТРЫ СЦЕНАРИЕВ МОДЕЛИ И АНАЛИЗ ЧУВСТВИТЕЛЬНОСТИ</t>
  </si>
  <si>
    <t>Параметры прогнозов для изменения модели по туристическим объектам в зависимости от сценария</t>
  </si>
  <si>
    <t>Изменяемые параметры в зависимости от выбранного сценария</t>
  </si>
  <si>
    <t>Пессимистичный</t>
  </si>
  <si>
    <t>Оптимистичный</t>
  </si>
  <si>
    <t>Туристические объекты</t>
  </si>
  <si>
    <t>Операционные затраты</t>
  </si>
  <si>
    <t>Проценты по займам</t>
  </si>
  <si>
    <t>Объекты поддерживающей инфраструктуры</t>
  </si>
  <si>
    <t>Параметры прогнозов для анализа чувствительности</t>
  </si>
  <si>
    <t>Изменяемые параметры для сценарного анализа</t>
  </si>
  <si>
    <t>% от базового</t>
  </si>
  <si>
    <t>Показатели эффективности для собственного капитала</t>
  </si>
  <si>
    <t>Основные показатели эффективности проекта:</t>
  </si>
  <si>
    <t>Сценарный</t>
  </si>
  <si>
    <t>Совокупная загрузка объектов якорной и дополнительной инфраструктуры проекта</t>
  </si>
  <si>
    <t>Средний чек суммарно по всем объектам якорной и дополнительной инфраструктуры проекта</t>
  </si>
  <si>
    <t>Совокупные операционные издержки проекта</t>
  </si>
  <si>
    <t>Объем капитальных затрат по объектам, финансируемым государством (в том числе средства федерального бюджета, средства бюджетов субъектов Российской Федерации и средства из внебюджетных источников)</t>
  </si>
  <si>
    <t>Объем капитальных затрат по объектам, финансируемым Инициатором проекта (собственное и заемное финансирование)</t>
  </si>
  <si>
    <t>Ставка дисконтирования</t>
  </si>
  <si>
    <t>Удельная бюджетная эффективность дисконтированная</t>
  </si>
  <si>
    <t>Коэффициент выгоды-затраты по дисконтированным потокам</t>
  </si>
  <si>
    <t>ПРОГНОЗНЫЙ ОТЧЕТ О ДВИЖЕНИИ ДЕНЕЖНЫХ СРЕДСТВ ПРОЕКТА ДЛЯ АНАЛИЗА ЧУВСТВИТЕЛЬНОСТИ</t>
  </si>
  <si>
    <t>изменение</t>
  </si>
  <si>
    <t>Капитальные затраты на туристические объекты, без учета финансирования общей инфраструктуры</t>
  </si>
  <si>
    <t>Капитальные затраты на финансирование общей инфраструктуры</t>
  </si>
  <si>
    <t>Долевое финансирование (Инициатор и бюджет)</t>
  </si>
  <si>
    <t xml:space="preserve">Привлечение/погашение кредитов </t>
  </si>
  <si>
    <t>Свободный денежный поток</t>
  </si>
  <si>
    <t>ПРОГНОЗНЫЙ ОТЧЕТ О ДВИЖЕНИИ БЮДЖЕТНЫХ СРЕДСТВ ДЛЯ АНАЛИЗА ЧУВСТВИТЕЛЬНОСТИ</t>
  </si>
  <si>
    <t>Налоговые поступления, в т.ч. по налогам</t>
  </si>
  <si>
    <t>Остальные налоги</t>
  </si>
  <si>
    <t>Налоги и отчисления с ФОТ (НДФЛ и страховые взносы)</t>
  </si>
  <si>
    <t>Прочие доходы</t>
  </si>
  <si>
    <t xml:space="preserve">Долевое бюджетное финансирование </t>
  </si>
  <si>
    <t>ФИНАНСОВАЯ МОДЕЛЬ</t>
  </si>
  <si>
    <t>Наименование показателя</t>
  </si>
  <si>
    <t>Включение</t>
  </si>
  <si>
    <t>Коммент.</t>
  </si>
  <si>
    <t>Общ.сумма/ ед.изм</t>
  </si>
  <si>
    <t>Сумма по периодам прогнозирования</t>
  </si>
  <si>
    <t>ТЛ</t>
  </si>
  <si>
    <t>ТЛ2</t>
  </si>
  <si>
    <t>ДЛ</t>
  </si>
  <si>
    <t>Тип инфраструктуры</t>
  </si>
  <si>
    <t>Объект</t>
  </si>
  <si>
    <t>ДОХОДЫ, РАСХОДЫ ПО ВКЛЮЧЕННЫМ ОБЪЕКТАМ</t>
  </si>
  <si>
    <t>Итого Выручка</t>
  </si>
  <si>
    <t>Прямые материальные затраты</t>
  </si>
  <si>
    <t>Итого прямые материальные затраты</t>
  </si>
  <si>
    <t>Итого амортизация</t>
  </si>
  <si>
    <t>Итого операционные расходы</t>
  </si>
  <si>
    <t>Якорная туристическая  инфраструктура</t>
  </si>
  <si>
    <t>Дополнительная туристическая  инфраструктура</t>
  </si>
  <si>
    <t>Итого административные расходы</t>
  </si>
  <si>
    <t>Итого коммерческие расходы</t>
  </si>
  <si>
    <t>Проценты по займам/кредитам, кроме бюджетных</t>
  </si>
  <si>
    <t>Итого проценты по займам/кредитам, кроме бюджетных</t>
  </si>
  <si>
    <t>Проценты по бюджетным кредитам</t>
  </si>
  <si>
    <t>Итого проценты по бюджетным кредитам</t>
  </si>
  <si>
    <t>Налоги, кроме взносов с ФОТ и налога на прибыль</t>
  </si>
  <si>
    <t>Итого налоги, кроме взносов с ФОТ и налога на прибыль</t>
  </si>
  <si>
    <t>Итого налог на прибыль</t>
  </si>
  <si>
    <t>Капитальные затраты без НДС</t>
  </si>
  <si>
    <t>Итого капитальные затраты без НДС</t>
  </si>
  <si>
    <t>Итого НДС с капитальных затрат</t>
  </si>
  <si>
    <t>Долговое финансирование (поступление/погашение), кроме бюджетного</t>
  </si>
  <si>
    <t>Поступление долгового финансирования, кроме бюджета</t>
  </si>
  <si>
    <t>Погашение долгового финансирования, кроме бюджета</t>
  </si>
  <si>
    <t>Итого долговое финансирование, кроме бюджета</t>
  </si>
  <si>
    <t>Долговое финансирование (поступление/погашение), бюджетное</t>
  </si>
  <si>
    <t>Поступление бюджетного долгового финансирования</t>
  </si>
  <si>
    <t>Погашение  бюджетного долгового финансирования</t>
  </si>
  <si>
    <t>Итого долговое бюджетное финансирование</t>
  </si>
  <si>
    <t>Получение субсидий</t>
  </si>
  <si>
    <t>Итого государственное финансирование (субсидии)</t>
  </si>
  <si>
    <t>Первоначальное финансирование Инициатора проекта</t>
  </si>
  <si>
    <t>Итого финансирование Инициатора (УК)</t>
  </si>
  <si>
    <t>Государственное долевое финансирование</t>
  </si>
  <si>
    <t>Итого государственное долевое финансирование</t>
  </si>
  <si>
    <t>Остаточная стоимость ОС</t>
  </si>
  <si>
    <t>Итого остаточная стоимость ОС</t>
  </si>
  <si>
    <t>Остаточная стоимость Прочих ВНА</t>
  </si>
  <si>
    <t>Итого остаточная стоимость Прочих ВНА</t>
  </si>
  <si>
    <t>Инициатор проекта</t>
  </si>
  <si>
    <t>Итого дивиденды</t>
  </si>
  <si>
    <t>Дополнительные показатели по бюджетам</t>
  </si>
  <si>
    <t>Общий ФОТ</t>
  </si>
  <si>
    <t>Итого общий ФОТ</t>
  </si>
  <si>
    <t>Страховые взносы с ФОТ</t>
  </si>
  <si>
    <t>Итого страховые взносы с ФОТ</t>
  </si>
  <si>
    <t>Итого налог на имущество</t>
  </si>
  <si>
    <t>Итого земельный налог</t>
  </si>
  <si>
    <t>Итого налог на игорный бизнес</t>
  </si>
  <si>
    <t>Аренда земельных участков, включая приобретение права аренды</t>
  </si>
  <si>
    <t>Итого аренда земельных участков, включая право аренды</t>
  </si>
  <si>
    <t>Приобретение ЗУ</t>
  </si>
  <si>
    <t>Итого приобретение ЗУ</t>
  </si>
  <si>
    <t>Итого число дополнительных рабочих мест</t>
  </si>
  <si>
    <t>Кап.затраты на финансирование общей инфраструктуры без НДС</t>
  </si>
  <si>
    <t>Итого кап.затраты на финансирование общей инфраструктуры без НДС</t>
  </si>
  <si>
    <t>НДС с кап.затрат на финансирование общей инфраструктуры</t>
  </si>
  <si>
    <t>Итого НДС с кап.затрат на финансирование общей инфраструктуры</t>
  </si>
  <si>
    <t>НДС к уплате</t>
  </si>
  <si>
    <t>Сумма НДС к уплате с текущей деятельности</t>
  </si>
  <si>
    <t>Дополнительные поля для подробного расчета данных по объектам, можно добавлять объекты путем копирования блока ввода информации</t>
  </si>
  <si>
    <t>ДОХОДЫ И РАСХОДЫ ПО ВИДАМ ОБЪЕКОВ</t>
  </si>
  <si>
    <t>Страховые взносы с ФОТ основного персонала</t>
  </si>
  <si>
    <t>Страховые взносы с ФОТ управленческого и коммерческого персонала</t>
  </si>
  <si>
    <t>Коммунальные услуги</t>
  </si>
  <si>
    <t>Аренда земли</t>
  </si>
  <si>
    <t>Лизинговые платежи</t>
  </si>
  <si>
    <t>Затраты на техническое обслуживание, текущий ремонт</t>
  </si>
  <si>
    <t>Затраты на банковские гарантии</t>
  </si>
  <si>
    <t>Затраты на имущественное страхование</t>
  </si>
  <si>
    <t>Прочие операционные/косвенные затраты</t>
  </si>
  <si>
    <t>НДС по операционным затратам</t>
  </si>
  <si>
    <t>Операционная прибыль/убыток</t>
  </si>
  <si>
    <t>Итого операционная прибыль/убыток</t>
  </si>
  <si>
    <t>Амортизация ОС</t>
  </si>
  <si>
    <t>Списание Прочих ВНА</t>
  </si>
  <si>
    <t>Признание затрат на приобретение ЗУ</t>
  </si>
  <si>
    <t>Налогооблагаемая прибыль (если убыток = 0)</t>
  </si>
  <si>
    <t>Налог на прибыль (УСН) в Федеральный бюджет</t>
  </si>
  <si>
    <t>Налог на прибыль в Бюджет СФ</t>
  </si>
  <si>
    <t>Капитальные затраты, включая затраты на открытие и внутриплощадочную инфраструктуру (без НДС)</t>
  </si>
  <si>
    <t>НДС с капитальных затрат, кроме финансирования общей инфраструктуры</t>
  </si>
  <si>
    <t>Приобретение права аренды земельного участка</t>
  </si>
  <si>
    <t>Проценты по кредитам и займам, кроме бюджета</t>
  </si>
  <si>
    <t>Погашение бюджетного долгового финансирования</t>
  </si>
  <si>
    <t>Собственные средства Инвестора</t>
  </si>
  <si>
    <t>Дивиденды, причитающиеся гос.участнику</t>
  </si>
  <si>
    <t>Инициатор</t>
  </si>
  <si>
    <t>Дивиденды, причитающиеся Инициатору</t>
  </si>
  <si>
    <t>Численность персонала</t>
  </si>
  <si>
    <t>Загрузка объекта</t>
  </si>
  <si>
    <t>Натуральный показатель выручки при 100% загрузке</t>
  </si>
  <si>
    <t>НДС к уплате (только бюджет и только операционные затраты!)</t>
  </si>
  <si>
    <t>Техническая строка, не менять и не удалять!</t>
  </si>
  <si>
    <t>Техническая строка, объединить со строками по объекту для копирования</t>
  </si>
  <si>
    <t>оставить строку пустой при добавлении объектов</t>
  </si>
  <si>
    <t>ФИНАНСИРОВАНИЕ</t>
  </si>
  <si>
    <t>Расчет потребности в финансировании и выбор источников</t>
  </si>
  <si>
    <t>Отметка о включении/Коммент.</t>
  </si>
  <si>
    <t>Условие (ставка, срок)</t>
  </si>
  <si>
    <t>Итого источники финансирования</t>
  </si>
  <si>
    <t>Да</t>
  </si>
  <si>
    <t>Собственные средства Инициатора проекта</t>
  </si>
  <si>
    <t>Долговое финансирование</t>
  </si>
  <si>
    <t>в т.ч. средства бюджетов:</t>
  </si>
  <si>
    <t>Федеральный</t>
  </si>
  <si>
    <t>Региональный</t>
  </si>
  <si>
    <t>Местный</t>
  </si>
  <si>
    <t>Государственное финансирование (субсидии и вложения в УК)</t>
  </si>
  <si>
    <t>средняя ставка</t>
  </si>
  <si>
    <t>Итого потребность в финансировании</t>
  </si>
  <si>
    <t>ставка</t>
  </si>
  <si>
    <t>Заемное финансирование</t>
  </si>
  <si>
    <t>Целевой кредит 1</t>
  </si>
  <si>
    <t xml:space="preserve">   получение кредита/займа</t>
  </si>
  <si>
    <t xml:space="preserve">   погашение кредита/займа</t>
  </si>
  <si>
    <t>лет</t>
  </si>
  <si>
    <t xml:space="preserve">   остаток заемных средств на конец периода</t>
  </si>
  <si>
    <t xml:space="preserve">   проценты по займу/кредиту</t>
  </si>
  <si>
    <t>годовых</t>
  </si>
  <si>
    <t>Целевой кредит 2</t>
  </si>
  <si>
    <t>Возобновляемая кредитная линия</t>
  </si>
  <si>
    <t>Бюджетный льготный кредит</t>
  </si>
  <si>
    <t>Данные по дополнительному кредиту (блок) вставлять перед этой строкой, строку не удалять!</t>
  </si>
  <si>
    <t>Бюджетное финансирование</t>
  </si>
  <si>
    <t>Субсидии на капитальные затраты</t>
  </si>
  <si>
    <t>1 Субсидия на капитальные затраты</t>
  </si>
  <si>
    <t>Субсидии на покрытие процентов</t>
  </si>
  <si>
    <t>Субсидии на текущую деятельность</t>
  </si>
  <si>
    <t>Долевое участие в УК государства</t>
  </si>
  <si>
    <t>Данные по дополнительному финансированию вставлять перед этой строкой, строку не удалять!</t>
  </si>
  <si>
    <t>ОС И АМОРТИЗАЦИЯ</t>
  </si>
  <si>
    <t>Расчет первоначальной и остаточной стоимости ОС и амортизации</t>
  </si>
  <si>
    <t>Отметка о включении</t>
  </si>
  <si>
    <t>Общая сумма</t>
  </si>
  <si>
    <t>Вид</t>
  </si>
  <si>
    <t>кол-во дней</t>
  </si>
  <si>
    <t>Итого движение ОС и ВНА по включенным объектам</t>
  </si>
  <si>
    <t>Поступление ОС</t>
  </si>
  <si>
    <t>Итого Поступление ОС</t>
  </si>
  <si>
    <t>Итого Амортизация ОС</t>
  </si>
  <si>
    <t>Итого Остаточная стоимость ОС</t>
  </si>
  <si>
    <t>Поступление Прочих ВНА</t>
  </si>
  <si>
    <t>Итого поступление Прочих ВНА</t>
  </si>
  <si>
    <t>Итого списание Прочих ВНА</t>
  </si>
  <si>
    <t>Итого налог на землю</t>
  </si>
  <si>
    <t>Итого признание затрат на приобретение ЗУ</t>
  </si>
  <si>
    <t>Поступление ОС (с НДС или без НДС в зависимости от СНО)</t>
  </si>
  <si>
    <t>Земельные участки</t>
  </si>
  <si>
    <t xml:space="preserve">Здания и сооружения </t>
  </si>
  <si>
    <t>Машины и оборудование</t>
  </si>
  <si>
    <t>Офисное оборудование</t>
  </si>
  <si>
    <t>Прочее</t>
  </si>
  <si>
    <t>Первоначальная стоимость ОС</t>
  </si>
  <si>
    <t>Норма амортизации</t>
  </si>
  <si>
    <t>Годовая</t>
  </si>
  <si>
    <t>Амортизация за период</t>
  </si>
  <si>
    <t>Расходы на открытие</t>
  </si>
  <si>
    <t>Право аренды земельного участка</t>
  </si>
  <si>
    <t>Первоначальная стоимость Прочих ВНА</t>
  </si>
  <si>
    <t>Средняя остаточная стоимость ОС в периоде расчета</t>
  </si>
  <si>
    <t xml:space="preserve">   Средняя стоимость ОС в периоде расчета</t>
  </si>
  <si>
    <t>Признание затрат в НУ на приобретение ЗУ</t>
  </si>
  <si>
    <t>Сумма признаваемых затрат за период</t>
  </si>
  <si>
    <t>КАПИТАЛЬНЫЕ ЗАТРАТЫ</t>
  </si>
  <si>
    <t>Расчет величины капитальных затрат и графика инвестирования</t>
  </si>
  <si>
    <t>Ед. измерения/ Отметка о включении</t>
  </si>
  <si>
    <t>Количество единиц</t>
  </si>
  <si>
    <t>Общ.сумма/ цена за ед.</t>
  </si>
  <si>
    <t>Капитальные затраты по включенным объектам, в т.ч. НДС</t>
  </si>
  <si>
    <t>туристическая  инфраструктура</t>
  </si>
  <si>
    <t>Общие затраты</t>
  </si>
  <si>
    <t>Непредвиденные расходы</t>
  </si>
  <si>
    <t>НДС по капитальным затратам</t>
  </si>
  <si>
    <t>Капитальные затраты на поддержание</t>
  </si>
  <si>
    <t>НДС по капитальным затратам на поддержание</t>
  </si>
  <si>
    <t>Внутриплощадочная инфраструктура</t>
  </si>
  <si>
    <t>Затраты на открытие</t>
  </si>
  <si>
    <t>НДС по затратам на открытие</t>
  </si>
  <si>
    <t>Общая поддерживающая и обеспечивающая инфраструктура, финансируемая за счет Инвестора</t>
  </si>
  <si>
    <t>Транспортная инфраструктура</t>
  </si>
  <si>
    <t>Коммунальная инфраструктура</t>
  </si>
  <si>
    <t>Коммуникационная инфраструктура</t>
  </si>
  <si>
    <t>Прочая обеспечивающая инфраструктура</t>
  </si>
  <si>
    <t>Дополнительные поля для подробного расчета капитальных затрат по объектам, можно добавлять объекты путем копирования блока ввода информации</t>
  </si>
  <si>
    <t>Приобретение земельного участка (права аренды)</t>
  </si>
  <si>
    <t>график освоения затрат</t>
  </si>
  <si>
    <t>Приобретение земельного участка</t>
  </si>
  <si>
    <t>кол-во</t>
  </si>
  <si>
    <t>можно добавлять строки</t>
  </si>
  <si>
    <t>Итого земельные участки</t>
  </si>
  <si>
    <t>Стоимость зданий/помещений</t>
  </si>
  <si>
    <t>Приобретение здания/сооружения</t>
  </si>
  <si>
    <t>Строительство здания/помещения</t>
  </si>
  <si>
    <t>кв.м</t>
  </si>
  <si>
    <t>Ремонтные работы</t>
  </si>
  <si>
    <t>Итого здания/помещения</t>
  </si>
  <si>
    <t>Оборудование</t>
  </si>
  <si>
    <t>Основное производственное оборудование</t>
  </si>
  <si>
    <t>Вспомогательное оборудование</t>
  </si>
  <si>
    <t>Итого оборудование</t>
  </si>
  <si>
    <t>Мебель и оргтехника</t>
  </si>
  <si>
    <t>Мебель</t>
  </si>
  <si>
    <t>Компьютеры и оргтехника</t>
  </si>
  <si>
    <t>Итого мебель и оргтехника</t>
  </si>
  <si>
    <t>Итого капитальные затраты туристической инфраструктуры</t>
  </si>
  <si>
    <t>Организационные и маркетинговые мероприятия</t>
  </si>
  <si>
    <t>Приглашенные артисты/группы</t>
  </si>
  <si>
    <t>Украшение</t>
  </si>
  <si>
    <t>Банкет</t>
  </si>
  <si>
    <t>Временные сооружения</t>
  </si>
  <si>
    <t>Итого затраты на открытие</t>
  </si>
  <si>
    <t>Затраты на создание Общей инфраструктуры, финансируемые за счет Инвестора, с НДС</t>
  </si>
  <si>
    <t>Итого затраты на создание Общей инфраструктуры</t>
  </si>
  <si>
    <t>Затраты на создание Общей инфраструктуры, без НДС</t>
  </si>
  <si>
    <t>НДС с затрат на создание Общей инфраструктуры</t>
  </si>
  <si>
    <t>Затраты на создание Внутриплощадочной инфраструктуры, с НДС</t>
  </si>
  <si>
    <t>Итого затраты на создание Внутриплощадочной инфраструктуры с НДС</t>
  </si>
  <si>
    <t>Затраты на создание Внутриплощадочной  инфраструктуры, без НДС</t>
  </si>
  <si>
    <t>НДС с затрат на создание Внутриплощадочной инфраструктуры</t>
  </si>
  <si>
    <t>Итого по группам ОС (только включаемые в ОС), без НДС</t>
  </si>
  <si>
    <t>КАПИТАЛЬНЫЕ ЗАТРАТЫ НА СОЗДАНИЕ ИНФРАСТРУКТУРНЫХ ОБЪЕКТОВ</t>
  </si>
  <si>
    <t>Общ.сумма/цена за ед.</t>
  </si>
  <si>
    <t>ОС/ДЛ</t>
  </si>
  <si>
    <t>Катег</t>
  </si>
  <si>
    <t>Подтип инфраструктуры</t>
  </si>
  <si>
    <t>Вид затрат</t>
  </si>
  <si>
    <t xml:space="preserve">Тип тур.инфраструктуры </t>
  </si>
  <si>
    <t>Планирование капитальных затрат на создание общей поддерживающей инфраструктуры и внутриплощадочной инфраструктуры по объектам</t>
  </si>
  <si>
    <t>Общая поддерживающая и обеспечивающая инфраструктура</t>
  </si>
  <si>
    <t>Первоначальные затраты</t>
  </si>
  <si>
    <t>в т.ч. по источникам финансирования</t>
  </si>
  <si>
    <t>Финансирование за счет Инициатора проекта или заемное Общей инфраструктуры</t>
  </si>
  <si>
    <t>в т.ч. по туристическим объектам</t>
  </si>
  <si>
    <t>Общие капитальные затраты на создание инфраструктуры</t>
  </si>
  <si>
    <t>в т.ч. по видам туристической инфраструктуры</t>
  </si>
  <si>
    <t>Итого Общие капитальные затраты на создание инфраструктуры</t>
  </si>
  <si>
    <t>Финансирование за счет Инициатора проекта или заемное</t>
  </si>
  <si>
    <t>Дополнительные поля для подробного расчета капитальных затрат</t>
  </si>
  <si>
    <t>Строительство автодорог (магистральных и ответвлений до секторов)</t>
  </si>
  <si>
    <t xml:space="preserve">Автодорога 1 </t>
  </si>
  <si>
    <t>км</t>
  </si>
  <si>
    <t xml:space="preserve">Автодорога 2 </t>
  </si>
  <si>
    <t xml:space="preserve">Автодорога 3 </t>
  </si>
  <si>
    <t>Итого строительство автодорог (магистральных и ответвлений до секторов)</t>
  </si>
  <si>
    <t>Строительство автодорожных мостов, развязок</t>
  </si>
  <si>
    <t xml:space="preserve">Автодорожный мост 1 </t>
  </si>
  <si>
    <t>м</t>
  </si>
  <si>
    <t xml:space="preserve">Автодорожный мост 2 </t>
  </si>
  <si>
    <t xml:space="preserve">Ж/д и авто развязка </t>
  </si>
  <si>
    <t xml:space="preserve">Тоннель </t>
  </si>
  <si>
    <t>Итого строительство автодорожных мостов, развязок</t>
  </si>
  <si>
    <t>Строительство дорог внутри секторов</t>
  </si>
  <si>
    <t xml:space="preserve">Грунтовая дорога </t>
  </si>
  <si>
    <t>Пешеходные дороги, в т.ч. в плитке/брусчатке</t>
  </si>
  <si>
    <t xml:space="preserve">Берегоукрепление </t>
  </si>
  <si>
    <t>Итого строительство дорог внутри секторов</t>
  </si>
  <si>
    <t>Строительство ж/д дорог (земляное полотно, путь, электрификация, стрелки, мосты)</t>
  </si>
  <si>
    <t xml:space="preserve">Ж/д основная </t>
  </si>
  <si>
    <t xml:space="preserve">Ж/д 2 </t>
  </si>
  <si>
    <t xml:space="preserve">Стрелка </t>
  </si>
  <si>
    <t xml:space="preserve">Контактная сеть </t>
  </si>
  <si>
    <t>Инфраструктура (эл. централизация, диспетчеризация)</t>
  </si>
  <si>
    <t xml:space="preserve">Ж/д мост </t>
  </si>
  <si>
    <t xml:space="preserve">Ж/д тоннель </t>
  </si>
  <si>
    <t>Итого строительство ж/д дорог</t>
  </si>
  <si>
    <t>Строительство объектов водного/воздушного транспорта</t>
  </si>
  <si>
    <t>Площадка (причал, порт)</t>
  </si>
  <si>
    <t>Контактная сеть</t>
  </si>
  <si>
    <t>Автодорога второстепенная</t>
  </si>
  <si>
    <t>Итого строительство объектов водного/воздушного транспорта</t>
  </si>
  <si>
    <t>Газоснабжение</t>
  </si>
  <si>
    <t>Магистральная газовая инфраструктура</t>
  </si>
  <si>
    <t>Газопровод магистральный среднего давления</t>
  </si>
  <si>
    <t>Узлы учета газа (магистральные)</t>
  </si>
  <si>
    <t>Газораспределительный пункт</t>
  </si>
  <si>
    <t>Итого строительство магистральной газовой инфраструктуры</t>
  </si>
  <si>
    <t>Распределительная газовая инфраструктура</t>
  </si>
  <si>
    <t>Газопровод среднего давления</t>
  </si>
  <si>
    <t>Узлы учета газа</t>
  </si>
  <si>
    <t>Стоимость выдачи технических условий на подключение и выделение мощности</t>
  </si>
  <si>
    <t>Итого строительство распределительной газовой инфраструктуры</t>
  </si>
  <si>
    <t>Электроснабжение</t>
  </si>
  <si>
    <t>Магистральная электрическая сеть</t>
  </si>
  <si>
    <t>Воздушные линии</t>
  </si>
  <si>
    <t>Кабельные линии</t>
  </si>
  <si>
    <t>Подстанция</t>
  </si>
  <si>
    <t>Итого строительство магистральной электрической сети</t>
  </si>
  <si>
    <t>Распределительная электрическая сеть</t>
  </si>
  <si>
    <t>Плата за технологическое присоединение</t>
  </si>
  <si>
    <t xml:space="preserve"> Итого строительство распределительной электрической сети </t>
  </si>
  <si>
    <t>Теплоснабжение</t>
  </si>
  <si>
    <t>Магистральные теплосети</t>
  </si>
  <si>
    <t>Теплоузел</t>
  </si>
  <si>
    <t xml:space="preserve"> Итого строительство теплоснабжения </t>
  </si>
  <si>
    <t>Водоснабжение</t>
  </si>
  <si>
    <t>Насосная станция</t>
  </si>
  <si>
    <t>Водозаборочный узел</t>
  </si>
  <si>
    <t>Резервуар чистой воды</t>
  </si>
  <si>
    <t>Магистральный водовод общий 1</t>
  </si>
  <si>
    <t>Магистральный водовод общий 2</t>
  </si>
  <si>
    <t>Магистральный водовод общий 3</t>
  </si>
  <si>
    <t>Станция водоочистки и обеззараживания производительностью до параметров питьевого назначения</t>
  </si>
  <si>
    <t xml:space="preserve"> Итого строительство водоснабжения </t>
  </si>
  <si>
    <t>Водоотведение и канализация</t>
  </si>
  <si>
    <t>Канализационная насосная станция</t>
  </si>
  <si>
    <t>Очистные сооружения до требований рыбхоза</t>
  </si>
  <si>
    <t>Очистные сооружения до требований технической воды</t>
  </si>
  <si>
    <t>Общий магистральный коллектор</t>
  </si>
  <si>
    <t>Хозяйственная канализация</t>
  </si>
  <si>
    <t>Ливневая канализация</t>
  </si>
  <si>
    <t xml:space="preserve"> Итого строительство системы водоотведения и канализации</t>
  </si>
  <si>
    <t>IT-инфраструктура</t>
  </si>
  <si>
    <t>Магистральная ВОЛС</t>
  </si>
  <si>
    <t>Базовая станция</t>
  </si>
  <si>
    <t xml:space="preserve"> Итого строительство IT-инфраструктуры </t>
  </si>
  <si>
    <t>Основные сооружения</t>
  </si>
  <si>
    <t>Итого основные сооружения</t>
  </si>
  <si>
    <t>Вспомогательные сооружения</t>
  </si>
  <si>
    <t>Итого вспомогательные сооружения</t>
  </si>
  <si>
    <t>Дополнительные поля для подробного расчета капитальных затрат на создание внутриплощадочной инфраструктуры по объектам, можно добавлять объекты путем копирования блока ввода информации</t>
  </si>
  <si>
    <t>Строительство автодорог (ответвлений до объектов и на объектах)</t>
  </si>
  <si>
    <t>Итого строительство внутриплощадочных автодорог</t>
  </si>
  <si>
    <t>Строительство ж/д дорог</t>
  </si>
  <si>
    <t>Ж/д</t>
  </si>
  <si>
    <t>Итого строительство внутриплощадочных ж/д дорог</t>
  </si>
  <si>
    <t>Площадка (причал)</t>
  </si>
  <si>
    <t>Итого строительство внутриплощадочных объектов водного/воздушного транспорта</t>
  </si>
  <si>
    <t xml:space="preserve">Газопровод </t>
  </si>
  <si>
    <t>Технические условия на подключение и выделение мощности</t>
  </si>
  <si>
    <t>Итого строительство внутриплощадочной газовой инфраструктуры</t>
  </si>
  <si>
    <t>Итого строительство внутриплощадочной электрической сети</t>
  </si>
  <si>
    <t>Теплосети</t>
  </si>
  <si>
    <t xml:space="preserve"> Итого строительство внутриплощадочного теплоснабжения </t>
  </si>
  <si>
    <t>Внутриплощадочный водовод 1</t>
  </si>
  <si>
    <t xml:space="preserve"> Итого строительство внутриплощадочного водоснабжения </t>
  </si>
  <si>
    <t>Локальные очистные сооружения</t>
  </si>
  <si>
    <t xml:space="preserve"> Итого строительство внутриплощадочной системы водоотведения и канализации</t>
  </si>
  <si>
    <t>Внутриплощадочные ВОЛС</t>
  </si>
  <si>
    <t>Итого затраты на создание внутриплощадочной инфраструктуры</t>
  </si>
  <si>
    <t>Итог</t>
  </si>
  <si>
    <t>ПРОГНОЗ ВЫРУЧКИ ПО ВИДАМ ОБЪЕКТОВ</t>
  </si>
  <si>
    <t>Количество объектов</t>
  </si>
  <si>
    <t>Показатели</t>
  </si>
  <si>
    <t>Выручка по включенным объектам по типам туристической инфраструктуры</t>
  </si>
  <si>
    <t>в т.ч. по подтипам объектов:</t>
  </si>
  <si>
    <t>Познавательный, культурно-развлекательный, деловой</t>
  </si>
  <si>
    <t>Спортивный, приключенческий, экстремальный</t>
  </si>
  <si>
    <t>Рекреационный, водный, круизный</t>
  </si>
  <si>
    <t>Экологический</t>
  </si>
  <si>
    <t>Лечебно-оздоровительный</t>
  </si>
  <si>
    <t>Горы и зимние виды спорта</t>
  </si>
  <si>
    <t>Размещение</t>
  </si>
  <si>
    <t>Общественные объекты</t>
  </si>
  <si>
    <t>Общественное питание</t>
  </si>
  <si>
    <t>Развлечения и шоппинг</t>
  </si>
  <si>
    <t>Дополнительные показатели туристической индустрии</t>
  </si>
  <si>
    <t>Средняя стоимость номера за год</t>
  </si>
  <si>
    <t>выручка номерного фонда при 100% загрузке</t>
  </si>
  <si>
    <t>Показатель доходности одного номера</t>
  </si>
  <si>
    <t>планируемая выручка объектов размещения</t>
  </si>
  <si>
    <t>Показатель процента загрузки номеров в гостинице</t>
  </si>
  <si>
    <t>Период пребывания гостей в отеле</t>
  </si>
  <si>
    <t>Валовая операционная прибыль на номер</t>
  </si>
  <si>
    <t>планируемая общая выручка объектов размещения</t>
  </si>
  <si>
    <t>планируемые операционные затраты объектов размещения</t>
  </si>
  <si>
    <t>Показатель, учитывающий расходы и дополнительные доходы на номер</t>
  </si>
  <si>
    <t>дополнительный доход номерного фонда с учетом загрузки</t>
  </si>
  <si>
    <t>Дополнительные поля для подробного расчета выручки</t>
  </si>
  <si>
    <t>Объекты размещения</t>
  </si>
  <si>
    <t>Дополнительные поля для подробного расчета выручки по объектам, можно добавлять объекты путем копирования блока ввода информации</t>
  </si>
  <si>
    <t>Планируемая загрузка</t>
  </si>
  <si>
    <t>Средняя продолжительность пребывания в объекте</t>
  </si>
  <si>
    <t>дней</t>
  </si>
  <si>
    <t>Номерной фонд по категориям</t>
  </si>
  <si>
    <t>эконом/стандарт</t>
  </si>
  <si>
    <t>бизнес</t>
  </si>
  <si>
    <t>название, может быть добавлена строка</t>
  </si>
  <si>
    <t>супер-люкс</t>
  </si>
  <si>
    <t>Стоимость номера в день</t>
  </si>
  <si>
    <t>Средний дополнительный доход на 1 номер за весь период пребывания</t>
  </si>
  <si>
    <t>Итого прогнозная выручка по объекту размещения</t>
  </si>
  <si>
    <t>Дополнительные показатели, только объекты размещения</t>
  </si>
  <si>
    <t>показатель процента загрузки номеров в гостинице</t>
  </si>
  <si>
    <t>Данные по дополнительному Объекту размещения (весь блок) вставлять перед этой строкой</t>
  </si>
  <si>
    <t>Объекты по типам посещения</t>
  </si>
  <si>
    <t>Количество посетителей (максимум) в день</t>
  </si>
  <si>
    <t>разовое посещение (чел/ день)</t>
  </si>
  <si>
    <t>почасовое обслуживание (чел/час)</t>
  </si>
  <si>
    <t xml:space="preserve">долгосрочные абонементы </t>
  </si>
  <si>
    <t>Средняя стоимость посещения</t>
  </si>
  <si>
    <t>Итого прогнозная выручка по объекту посещения</t>
  </si>
  <si>
    <t>Данные по дополнительному Объекту (весь блок) вставлять перед этой строкой</t>
  </si>
  <si>
    <t>Объекты по типам билетов</t>
  </si>
  <si>
    <t>Количество проданных билетов в день</t>
  </si>
  <si>
    <t>низкий ценовой сегмент</t>
  </si>
  <si>
    <t>высокий ценовой сегмент</t>
  </si>
  <si>
    <t>долгосрочные абонементы</t>
  </si>
  <si>
    <t>Средняя стоимость билетов</t>
  </si>
  <si>
    <t>Итого прогнозная выручка по объекту билетов</t>
  </si>
  <si>
    <t>Объекты по типам посетителей</t>
  </si>
  <si>
    <t>Количество посетителей в день</t>
  </si>
  <si>
    <t>Средний доход на одного посетителя</t>
  </si>
  <si>
    <t>Итого прогнозная выручка по объекту посетителей</t>
  </si>
  <si>
    <t>Объекты food&amp;beverage, в том числе в других объектах</t>
  </si>
  <si>
    <t>Средняя цена чека на 1 посетителя</t>
  </si>
  <si>
    <t>Итого прогнозная выручка ресторанов, кафе, баров</t>
  </si>
  <si>
    <t>ПРОГНОЗ РАСХОДОВ ПО ВИДАМ ОБЪЕКТОВ</t>
  </si>
  <si>
    <t>Количество объектов/ Доля/ Ставка</t>
  </si>
  <si>
    <t>Операционные расходы по включенным объектам по типам туристической инфраструктуры</t>
  </si>
  <si>
    <t>Итоги</t>
  </si>
  <si>
    <t>Непредвиденные затраты</t>
  </si>
  <si>
    <t>Дополнительные поля для подробного расчета расходов</t>
  </si>
  <si>
    <t>Прямые материальные затраты (расчет может быть представлен ниже)</t>
  </si>
  <si>
    <t>Размер затрат от базы ( тыс.руб. или % от выручки - указать)</t>
  </si>
  <si>
    <t>% от выручки</t>
  </si>
  <si>
    <t>База для расчета прямых материальных затрат (указать)</t>
  </si>
  <si>
    <t>выручка</t>
  </si>
  <si>
    <t>Итого величина прямых материальных затрат</t>
  </si>
  <si>
    <t>Расходы на оплату труда основного персонала (расчет может быть представлен ниже)</t>
  </si>
  <si>
    <t>Численность основного обслуживающего персонала</t>
  </si>
  <si>
    <t>чел.</t>
  </si>
  <si>
    <t>Средняя заработная плата основного персонала</t>
  </si>
  <si>
    <t>тыс. руб/чел/мес</t>
  </si>
  <si>
    <t>Итого величина расходов на оплату труда основного персонала</t>
  </si>
  <si>
    <t>Расходы на оплату труда управленческого персонала (расчет может быть представлен ниже)</t>
  </si>
  <si>
    <t>Численность управленческого персонала</t>
  </si>
  <si>
    <t>Средняя заработная плата управленческого персонала</t>
  </si>
  <si>
    <t>Итого величина расходов на оплату труда управленческого персонала</t>
  </si>
  <si>
    <t>Страховые взносы с ФОТ управленческого персонала</t>
  </si>
  <si>
    <t>Расходы на оплату труда коммерческого персонала (расчет может быть представлен ниже)</t>
  </si>
  <si>
    <t>Численность коммерческого персонала</t>
  </si>
  <si>
    <t>Средняя заработная плата коммерческого персонала</t>
  </si>
  <si>
    <t>Итого величина расходов на оплату труда коммерческого персонала</t>
  </si>
  <si>
    <t>Страховые взносы с ФОТ коммерческого персонала</t>
  </si>
  <si>
    <t>Расходы на коммунальные услуги (расчет может быть представлен ниже)</t>
  </si>
  <si>
    <t>Размер затрат ( тыс.руб. / кв.м /мес)</t>
  </si>
  <si>
    <t>тыс.руб/кв.м/мес</t>
  </si>
  <si>
    <t>База для расчета расходов на коммунальные услуги (указать)</t>
  </si>
  <si>
    <t>кв.м.</t>
  </si>
  <si>
    <t>Итого величина расходов на коммунальные услуги</t>
  </si>
  <si>
    <t>Аренда, лизинг (расчет может быть представлен ниже)</t>
  </si>
  <si>
    <t>Площадь арендуемых земельных участков</t>
  </si>
  <si>
    <t>га</t>
  </si>
  <si>
    <t>Арендная плата за 1 кв. м в мес.</t>
  </si>
  <si>
    <t>тыс.руб./га/мес</t>
  </si>
  <si>
    <t>Итого расходы на аренду земли</t>
  </si>
  <si>
    <t>&lt;-выбрать бюджет, если аренда государственная</t>
  </si>
  <si>
    <t>Количество объектов в лизинге</t>
  </si>
  <si>
    <t>ед.</t>
  </si>
  <si>
    <t>Лизинговые платежи за 1 объект</t>
  </si>
  <si>
    <t>тыс.руб./ед/мес</t>
  </si>
  <si>
    <t>Итого расходы на лизинг</t>
  </si>
  <si>
    <t>Затраты на техническое обслуживание, текущий ремонт (расчет может быть представлен ниже)</t>
  </si>
  <si>
    <t>Размер затрат от базы (тыс.руб. или % от выручки/прямых затрат/ФОТ/капитальных затрат - указать)</t>
  </si>
  <si>
    <t>тыс.руб./кв.м./мес.</t>
  </si>
  <si>
    <t>База для расчета расходов на техническое обслуживание/ремонт (указать)</t>
  </si>
  <si>
    <t>Итого расходы на техническое обслуживание/ремонт</t>
  </si>
  <si>
    <t>Затраты на банковские гарантии и имущественное страхование объектов (расчет может быть представлен ниже)</t>
  </si>
  <si>
    <t>Сумма банковских гарантий</t>
  </si>
  <si>
    <t>тыс.руб.</t>
  </si>
  <si>
    <t>Комиссия за банковские гарантии, % в год</t>
  </si>
  <si>
    <t>% в год</t>
  </si>
  <si>
    <t>Итого затраты на банковские гарантии</t>
  </si>
  <si>
    <t>Общая страховая стоимость объектов страхования</t>
  </si>
  <si>
    <t>% страховых взносов от страховой стоимости</t>
  </si>
  <si>
    <t>Итого расходы на страхование объектов</t>
  </si>
  <si>
    <t>Прочие операционные/косвенные затраты (расчет может быть представлен ниже)</t>
  </si>
  <si>
    <t>Размер затрат от базы ( тыс.руб. или % от выручки/прямых затрат/ФОТ - указать)</t>
  </si>
  <si>
    <t>База для расчета прочих операционных/косвенных затрат (указать)</t>
  </si>
  <si>
    <t>Итого величина прочих операционных/косвенных затрат</t>
  </si>
  <si>
    <t>Количество объектов обложения</t>
  </si>
  <si>
    <t>игровой автомат</t>
  </si>
  <si>
    <t>игровой стол/игровое поле на столе</t>
  </si>
  <si>
    <t>процессинговый центр букмекерской конторы/тотализатора</t>
  </si>
  <si>
    <t>процессинговый центр интерактивных ставок</t>
  </si>
  <si>
    <t>пункт приема ставок тотализатора/букмекерской конторы</t>
  </si>
  <si>
    <t>Ставка налога</t>
  </si>
  <si>
    <t>Дополнительные поля для расчета расходов по объектам</t>
  </si>
  <si>
    <t>Расчет по каждому виду расходов должен быть разделен по объектам туристической индустрии</t>
  </si>
  <si>
    <t>ПРОГНОЗ ДОПОЛНИТЕЛЬНОЙ ВЫРУЧКИ ПО ВИДАМ ОБЪЕКТОВ ПОДДЕРЖИВАЮЩЕЙ ИНФРАСТРУКТУРЫ</t>
  </si>
  <si>
    <t>бюджет</t>
  </si>
  <si>
    <t>Дополнительная выручка</t>
  </si>
  <si>
    <t>Бюджет Субъекта Федерации</t>
  </si>
  <si>
    <t>Планируемая загрузка (сезонность)</t>
  </si>
  <si>
    <t>Натуральный показатель для определения доходов (максимум)</t>
  </si>
  <si>
    <t>Расстояние</t>
  </si>
  <si>
    <t>Стоимостной показатель для определения доходов, тыс. руб. в день</t>
  </si>
  <si>
    <t>Доп.выручка</t>
  </si>
  <si>
    <t>Итого прогнозная выручка по объекту</t>
  </si>
  <si>
    <t>ДОПУЩЕНИЯ</t>
  </si>
  <si>
    <t>1 число квартала, следующего за датой подготовки ФМ</t>
  </si>
  <si>
    <t>Количество выводимых месяцев</t>
  </si>
  <si>
    <t>Количество выводимых кварталов</t>
  </si>
  <si>
    <t>Остаток незадействованных периодов</t>
  </si>
  <si>
    <t>Включаемые объекты туристической  инфраструктуры</t>
  </si>
  <si>
    <t>Тип туристической инфраструктуры</t>
  </si>
  <si>
    <t>Подтип туристической инфраструктуры</t>
  </si>
  <si>
    <t>Маркер включения</t>
  </si>
  <si>
    <t>Гостиничный комплекс (в т.ч. СПА-комплекс) (Размещение)</t>
  </si>
  <si>
    <t>Бары (Общественное питание)</t>
  </si>
  <si>
    <t>Ботанические сады (Познавательный, культурно-развлекательный, деловой)</t>
  </si>
  <si>
    <t>Аквапарки (Рекреационный, водный, круизный)</t>
  </si>
  <si>
    <t>Можно добавлять строки перед последней строкой списка выше</t>
  </si>
  <si>
    <t>Условия и структура финансирования капитальных затрат</t>
  </si>
  <si>
    <t>финансирование затрат на инфраструктуру</t>
  </si>
  <si>
    <t>Соотношение источников финансирования:</t>
  </si>
  <si>
    <t>тур.объекты</t>
  </si>
  <si>
    <t>транспортная</t>
  </si>
  <si>
    <t>коммунальная</t>
  </si>
  <si>
    <t>коммуникационная</t>
  </si>
  <si>
    <t>прочая</t>
  </si>
  <si>
    <t>бюджетное финансирование, в т.ч.</t>
  </si>
  <si>
    <t>Соотношение источников финансирования по туристическим объектам:</t>
  </si>
  <si>
    <t>Основные параметры капитальных затрат</t>
  </si>
  <si>
    <t>Турист.объекты</t>
  </si>
  <si>
    <t>Открытие</t>
  </si>
  <si>
    <t>Непредвиденные расходы от основных кап.затрат</t>
  </si>
  <si>
    <t>Доля расходов на поддержание от первоначальных кап.затрат</t>
  </si>
  <si>
    <t>Периодичность капитальных затрат на поддержание</t>
  </si>
  <si>
    <t>полных лет</t>
  </si>
  <si>
    <t>Объекты туристической инфраструктуры</t>
  </si>
  <si>
    <t>Инвестиционный период</t>
  </si>
  <si>
    <t>Инвестиционный период и период выхода на прогнозируемую загрузку объектов туристической инфраструктуры</t>
  </si>
  <si>
    <t>Сезонность по месяцам от максимальной месячной загрузки</t>
  </si>
  <si>
    <t>Сезонность по кварталам</t>
  </si>
  <si>
    <t>Сезонность</t>
  </si>
  <si>
    <t>Инвестиции</t>
  </si>
  <si>
    <t>Загрузка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</si>
  <si>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</si>
  <si>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</si>
  <si>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</si>
  <si>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</si>
  <si>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</si>
  <si>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</si>
  <si>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</si>
  <si>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</si>
  <si>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</si>
  <si>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</si>
  <si>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</si>
  <si>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</si>
  <si>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год</t>
  </si>
  <si>
    <t>Основные параметры моделирования текущей деятельности</t>
  </si>
  <si>
    <t>Непредвиденные операционные затраты</t>
  </si>
  <si>
    <t>Система налогообложения</t>
  </si>
  <si>
    <t>"Входной" НДС по операционным расходам</t>
  </si>
  <si>
    <t>Субъект МСП</t>
  </si>
  <si>
    <t>Признание расходов на приобретение ЗУ</t>
  </si>
  <si>
    <t>Финансирование общей инфраструктуры в ОС</t>
  </si>
  <si>
    <t>ОСНО</t>
  </si>
  <si>
    <t>Нормы амортизации</t>
  </si>
  <si>
    <t>Ставки дисконтирования и процентов</t>
  </si>
  <si>
    <t>Ставка % по кредиту</t>
  </si>
  <si>
    <t>на листе Финансирование можно установить свои ставки</t>
  </si>
  <si>
    <t>Ставка дисконтирования Инициатор (акционерный капитал)</t>
  </si>
  <si>
    <t>Ставка дисконтирования для потоков только по проекту</t>
  </si>
  <si>
    <t>Ставка дисконтирования Бюджет</t>
  </si>
  <si>
    <t>Оборачиваемость оборотного капитала</t>
  </si>
  <si>
    <t>на листе Отчеты можно установить свои показатели для каждого периода</t>
  </si>
  <si>
    <t>Оборачиваемость ДЗ</t>
  </si>
  <si>
    <t>Оборачиваемость КЗ</t>
  </si>
  <si>
    <t>Оборачиваемость запасов</t>
  </si>
  <si>
    <t>МАКРО И РАСЦЕНКИ</t>
  </si>
  <si>
    <t>Ед. изм.</t>
  </si>
  <si>
    <t>Макроэкономические показатели</t>
  </si>
  <si>
    <t>Индексы цен</t>
  </si>
  <si>
    <t>Индекс потребительских цен, % в среднем за год</t>
  </si>
  <si>
    <t>Индекс-дефлятор по капитальным вложениям</t>
  </si>
  <si>
    <t>Индекс цен номерного фонда, % в среднем за год</t>
  </si>
  <si>
    <t>Индекс среднего чека ресторана, % в среднем за год</t>
  </si>
  <si>
    <t>Индекс номинальной з/п в % к пред году</t>
  </si>
  <si>
    <t>Налоговые ставки</t>
  </si>
  <si>
    <t>Налог на прибыль (в федеральный бюджет)</t>
  </si>
  <si>
    <t>Налог на прибыль (в бюджет субъекта РФ)</t>
  </si>
  <si>
    <t>Страховые взносы с ФОТ (не МСП)</t>
  </si>
  <si>
    <t>% от ФОТ</t>
  </si>
  <si>
    <t>Страховые взносы с ФОТ (МСП)</t>
  </si>
  <si>
    <t>Страхование от НС с ФОТ</t>
  </si>
  <si>
    <t>Налог на УСН (доходы-расходы)</t>
  </si>
  <si>
    <t>Налог на УСН (доходы)</t>
  </si>
  <si>
    <t>тыс.руб/объект/мес</t>
  </si>
  <si>
    <t>Ставки привлечения денежных средств</t>
  </si>
  <si>
    <t xml:space="preserve">   Ключевая ставка</t>
  </si>
  <si>
    <t xml:space="preserve">   Индекс изменения ключевой ставки в периоде</t>
  </si>
  <si>
    <t>Расценки для операционных затрат</t>
  </si>
  <si>
    <t>Аренда земли (Федеральный бюджет)</t>
  </si>
  <si>
    <t>тыс. руб./га/мес.</t>
  </si>
  <si>
    <t>З/п АУП (в т.ч. НДФЛ)</t>
  </si>
  <si>
    <t>тыс. руб./мес.</t>
  </si>
  <si>
    <t>З/п коммерческого персонала (в т.ч. НДФЛ)</t>
  </si>
  <si>
    <t>З/п основного персонала (в т.ч. НДФЛ)</t>
  </si>
  <si>
    <t>МРОТ</t>
  </si>
  <si>
    <t>Пересчет Макроэкономических показателей по периодам планирования</t>
  </si>
  <si>
    <t>График по периодам</t>
  </si>
  <si>
    <t>Важные допущения при создании Модели</t>
  </si>
  <si>
    <t>Цветовая кодировка на листах:</t>
  </si>
  <si>
    <t>поля для ввода данных, в том числе можно менять формулы</t>
  </si>
  <si>
    <t>Все доходы и расходы указаны в тыс. руб., без НДС, если не указано иное</t>
  </si>
  <si>
    <t>поля со ссылками на поля допущений</t>
  </si>
  <si>
    <t>поля ввода с предопределенными данными (всплывающими списками)</t>
  </si>
  <si>
    <t>Если система налогообложения УСН, то к капитальным затратам добавляется "входной" НДС</t>
  </si>
  <si>
    <t>отделение части модели, которая предполагает свободное заполнение</t>
  </si>
  <si>
    <t>красный шрифт</t>
  </si>
  <si>
    <t>комментарии для пользователей</t>
  </si>
  <si>
    <t>Если система налогообложения УСН, то к операционным затратам добавляется "входной" НДС, в зависимости от отметки да/нет (допущения)</t>
  </si>
  <si>
    <t>вступительные балансы (при наличии)</t>
  </si>
  <si>
    <t>расчетные показатели</t>
  </si>
  <si>
    <t>Если Инициатор проекта - компания МСП, то страховые взносы принимаются в пониженном размере</t>
  </si>
  <si>
    <t>Все прочие затраты капитального характера, в т.ч. Затраты на поддержание, увеличивают стоимость ОС (группа Прочие)</t>
  </si>
  <si>
    <t>Цветовая кодировка листов:</t>
  </si>
  <si>
    <t>Приобретение права аренды списывается на арендные платежи в течение срока аренды, в балансе - на Прочие внеоборотные активы</t>
  </si>
  <si>
    <t>Титульный лист и содержание</t>
  </si>
  <si>
    <t>Расходы на приобретение земельного участка: признаются для целей налога на прибыль, при определенных условиях</t>
  </si>
  <si>
    <t>Отчетные формы, сценарный анализ</t>
  </si>
  <si>
    <t>Расходы на открытие туристического объекта включаются в состав Прочих ВНА, списываются в течение установленного периода</t>
  </si>
  <si>
    <t>Листы допущений и макроэкономические показатели</t>
  </si>
  <si>
    <t>Налог на прибыль (УСН) - переключатель, возможно, система налогообложения разная для разных видов бизнеса (объектов)</t>
  </si>
  <si>
    <t>Проверочные листы и важная информация</t>
  </si>
  <si>
    <t>Добавление объектов, строк:</t>
  </si>
  <si>
    <t>Можно добавлять объекты путем копирования всего блока по объекту (лучше в сгруппированном виде, строками, захватив строку перед названием блока и после завершения группировки</t>
  </si>
  <si>
    <t>Если не указано куда добавлять скопированные блоки, можно вставлять просто, выделив любую строку, перед ней (скопированные строки по блоку)</t>
  </si>
  <si>
    <t>Если отсутствует свободное поле для внесения информации, строки, где указана возможность добавления, необходимо добавлять путем копирования предыдущей аналогичной строки</t>
  </si>
  <si>
    <t>ПРОВЕРКА ОШИБОК В МОДЕЛИ</t>
  </si>
  <si>
    <t>№</t>
  </si>
  <si>
    <t>Наименование контроля</t>
  </si>
  <si>
    <t>Формула для контроля</t>
  </si>
  <si>
    <t>Результат проверки, в т. ч. по периодам, если применимо</t>
  </si>
  <si>
    <t>Активы = Пассивы в Балансе</t>
  </si>
  <si>
    <t>см. лист "Отчеты": Итого Актив Баланса - Итого Пассив Баланса</t>
  </si>
  <si>
    <t>Основное балансовое равенство</t>
  </si>
  <si>
    <t>Остаток НРП на конец текущего года - остаток НРП на начало года по Балансу = Чистая прибыль за год по ОПУ - дивиденды за период</t>
  </si>
  <si>
    <t>Остаток денежных средств</t>
  </si>
  <si>
    <t>Остаток ДС на конец текущего года - остаток ДС на начало года по Балансу = Суммарный чистый денежный поток за период</t>
  </si>
  <si>
    <t>Остаток ОС и ВНА</t>
  </si>
  <si>
    <t>Остаточная стоимость ОС и Прочих ВНА на конец текущего года - Остаточная стоимость ОС и Прочих ВНА на начало года по Балансу + Амортизация за период по ОПУ = Кап.вложения без НДС по ОДДС</t>
  </si>
  <si>
    <t>Остаток задолженности по займам и кредитам</t>
  </si>
  <si>
    <t>Остаток задолженности по займам и кредитам на конец текущего года - Остаток задолженности на начало года по Балансу = Движение денежных средств (Поступление - Погашение) по ОДДС</t>
  </si>
  <si>
    <t>Контроль соотношения источников финансирования по туристическим объектам</t>
  </si>
  <si>
    <t>см. лист "Допущения"</t>
  </si>
  <si>
    <t>Контроль наличия объектов по листам</t>
  </si>
  <si>
    <t>В случае, если информация о каком-то объекте отсутствует на других листах, необходимо изменить отметку на листе Допущения о включении объекта</t>
  </si>
  <si>
    <t>Наличие заполненных и задвоенных блоков по данным объектам на соответствующих листах</t>
  </si>
  <si>
    <t>туристическая (якорная и дополнительная)</t>
  </si>
  <si>
    <t>Поддерживающая</t>
  </si>
  <si>
    <t>месяц</t>
  </si>
  <si>
    <t>режим налогообложения</t>
  </si>
  <si>
    <t>бюджеты</t>
  </si>
  <si>
    <t xml:space="preserve">сценарий </t>
  </si>
  <si>
    <t>Да-Нет</t>
  </si>
  <si>
    <t>Объект инвестиционной деятельности</t>
  </si>
  <si>
    <t>Подтип поддерживающей</t>
  </si>
  <si>
    <t>Административно-сервисный комплекс</t>
  </si>
  <si>
    <t>Административно-сервисный комплекс (Общественные объекты)</t>
  </si>
  <si>
    <t>Автодороги</t>
  </si>
  <si>
    <t>Автодороги (Транспортная)</t>
  </si>
  <si>
    <t>Поддерживающая инфраструктура</t>
  </si>
  <si>
    <t>Транспортная</t>
  </si>
  <si>
    <t>УСН (6%)</t>
  </si>
  <si>
    <t>Аквапарки</t>
  </si>
  <si>
    <t>Автодорожные мосты</t>
  </si>
  <si>
    <t>Автодорожные мосты (Транспортная)</t>
  </si>
  <si>
    <t>УСН (15%)</t>
  </si>
  <si>
    <t>Альтернативные объекты размещения (дома, кв., др. объекты сельского туризма)</t>
  </si>
  <si>
    <t>Альтернативные объекты размещения (дома, кв., др. объекты сельского туризма) (Размещение)</t>
  </si>
  <si>
    <t>Аэропорты</t>
  </si>
  <si>
    <t>Аэропорты (Транспортная)</t>
  </si>
  <si>
    <t>Апарт-отели</t>
  </si>
  <si>
    <t>Апарт-отели (Размещение)</t>
  </si>
  <si>
    <t>Базовые станции</t>
  </si>
  <si>
    <t>Базовые станции (Телекоммуникационная)</t>
  </si>
  <si>
    <t>Телекоммуникационная</t>
  </si>
  <si>
    <t>Бары</t>
  </si>
  <si>
    <t>Вертолетные площадки</t>
  </si>
  <si>
    <t>Вертолетные площадки (Транспортная)</t>
  </si>
  <si>
    <t>квартал</t>
  </si>
  <si>
    <t>Бассейны для водных видов спорта</t>
  </si>
  <si>
    <t>Бассейны для водных видов спорта (Спортивный, приключенческий, экстремальный)</t>
  </si>
  <si>
    <t>Водоводы</t>
  </si>
  <si>
    <t>Водоводы (Водоснабжение)</t>
  </si>
  <si>
    <t>Ботанические сады</t>
  </si>
  <si>
    <t>Водозаборочные узлы</t>
  </si>
  <si>
    <t>Водозаборочные узлы (Водоснабжение)</t>
  </si>
  <si>
    <t>Бунгало и апартаменты</t>
  </si>
  <si>
    <t>Бунгало и апартаменты (Размещение)</t>
  </si>
  <si>
    <t>Воздушные линии (Электроснабжение)</t>
  </si>
  <si>
    <t>Веревочные парки, скалодромы</t>
  </si>
  <si>
    <t>Веревочные парки, скалодромы (Познавательный, культурно-развлекательный, деловой)</t>
  </si>
  <si>
    <t>Вокзалы</t>
  </si>
  <si>
    <t>Вокзалы (Транспортная)</t>
  </si>
  <si>
    <t>Взлетные полосы для парашютного спорта</t>
  </si>
  <si>
    <t>Взлетные полосы для парашютного спорта (Спортивный, приключенческий, экстремальный)</t>
  </si>
  <si>
    <t>ВОЛС</t>
  </si>
  <si>
    <t>ВОЛС (Телекоммуникационная)</t>
  </si>
  <si>
    <t>Водолечебницы</t>
  </si>
  <si>
    <t>Водолечебницы (Лечебно-оздоровительный)</t>
  </si>
  <si>
    <t>Газопроводы</t>
  </si>
  <si>
    <t>Газопроводы (Газоснабжение)</t>
  </si>
  <si>
    <t>Вспомогательные спортивные сооружения</t>
  </si>
  <si>
    <t>Вспомогательные спортивные сооружения (Спортивный, приключенческий, экстремальный)</t>
  </si>
  <si>
    <t>Газораспределительные пункты</t>
  </si>
  <si>
    <t>Газораспределительные пункты (Газоснабжение)</t>
  </si>
  <si>
    <t>Геотермальные источники</t>
  </si>
  <si>
    <t>Геотермальные источники (Лечебно-оздоровительный)</t>
  </si>
  <si>
    <t>Ж/д и авто развязки</t>
  </si>
  <si>
    <t>Ж/д и авто развязки (Транспортная)</t>
  </si>
  <si>
    <t>Горнолыжные трассы</t>
  </si>
  <si>
    <t>Горнолыжные трассы (Горы и зимние виды спорта)</t>
  </si>
  <si>
    <t>Ж/д инфраструктура (эл. централизация, диспетчеризация стрелок и сигналов)</t>
  </si>
  <si>
    <t>Ж/д инфраструктура (эл. централизация, диспетчеризация стрелок и сигналов) (Транспортная)</t>
  </si>
  <si>
    <t>Гостиничный комплекс (в т.ч. СПА-комплекс)</t>
  </si>
  <si>
    <t>Ж/д мост</t>
  </si>
  <si>
    <t>Ж/д мост (Транспортная)</t>
  </si>
  <si>
    <t>Грязелечебницы</t>
  </si>
  <si>
    <t>Грязелечебницы (Лечебно-оздоровительный)</t>
  </si>
  <si>
    <t>Ж/д платформы (станции)</t>
  </si>
  <si>
    <t>Ж/д платформы (станции) (Транспортная)</t>
  </si>
  <si>
    <t>Дайвинг-центры</t>
  </si>
  <si>
    <t>Дайвинг-центры (Рекреационный, водный, круизный)</t>
  </si>
  <si>
    <t>Ж/д пути</t>
  </si>
  <si>
    <t>Ж/д пути (Транспортная)</t>
  </si>
  <si>
    <t>Детские лагеря отдыха</t>
  </si>
  <si>
    <t>Детские лагеря отдыха (Размещение)</t>
  </si>
  <si>
    <t>Кабельные линии (Электроснабжение)</t>
  </si>
  <si>
    <t>Дискотеки, клубы, караоке</t>
  </si>
  <si>
    <t>Дискотеки, клубы, караоке (Общественное питание)</t>
  </si>
  <si>
    <t>Канализационные насосные станции</t>
  </si>
  <si>
    <t>Канализационные насосные станции (Водоотведение)</t>
  </si>
  <si>
    <t>Водоотведение</t>
  </si>
  <si>
    <t xml:space="preserve">Дневные детские центры </t>
  </si>
  <si>
    <t>Дневные детские центры  (Развлечения и шоппинг)</t>
  </si>
  <si>
    <t>Контактная сеть (Транспортная)</t>
  </si>
  <si>
    <t>Зоопарки и заповедные зоны</t>
  </si>
  <si>
    <t>Зоопарки и заповедные зоны (Экологический)</t>
  </si>
  <si>
    <t>Ливневая канализация (Водоотведение)</t>
  </si>
  <si>
    <t>Инфраструктура для рафтинга/каякинга</t>
  </si>
  <si>
    <t>Инфраструктура для рафтинга/каякинга (Спортивный, приключенческий, экстремальный)</t>
  </si>
  <si>
    <t>Локальные очистные сооружения (Водоотведение)</t>
  </si>
  <si>
    <t>Инфраструктура для банджи джампинга</t>
  </si>
  <si>
    <t>Инфраструктура для банджи джампинга (Спортивный, приключенческий, экстремальный)</t>
  </si>
  <si>
    <t>Мостовые переходы</t>
  </si>
  <si>
    <t>Мостовые переходы (Транспортная)</t>
  </si>
  <si>
    <t>Инфраструктура для водных видов спорта и развлечений (пункты проката инвентаря)</t>
  </si>
  <si>
    <t>Инфраструктура для водных видов спорта и развлечений (пункты проката инвентаря) (Рекреационный, водный, круизный)</t>
  </si>
  <si>
    <t>Насосные станции</t>
  </si>
  <si>
    <t>Насосные станции (Водоснабжение)</t>
  </si>
  <si>
    <t>Инфраструктура для других видов зимнего спорта и развлечений (пункты проката инвентаря)</t>
  </si>
  <si>
    <t>Инфраструктура для других видов зимнего спорта и развлечений (пункты проката инвентаря) (Горы и зимние виды спорта)</t>
  </si>
  <si>
    <t>Общие магистральные коллекторы</t>
  </si>
  <si>
    <t>Общие магистральные коллекторы (Водоотведение)</t>
  </si>
  <si>
    <t>Инфраструктура для кемпинга / походов</t>
  </si>
  <si>
    <t>Инфраструктура для кемпинга / походов (Экологический)</t>
  </si>
  <si>
    <t>Очистные сооружения</t>
  </si>
  <si>
    <t>Очистные сооружения (Водоотведение)</t>
  </si>
  <si>
    <t>Инфраструктура для охоты / рыбалки</t>
  </si>
  <si>
    <t>Инфраструктура для охоты / рыбалки (Экологический)</t>
  </si>
  <si>
    <t>Пешеходные пути</t>
  </si>
  <si>
    <t>Пешеходные пути (Транспортная)</t>
  </si>
  <si>
    <t>Инфраструктура для парапланеризма/парашютизма</t>
  </si>
  <si>
    <t>Инфраструктура для парапланеризма/парашютизма (Спортивный, приключенческий, экстремальный)</t>
  </si>
  <si>
    <t>Подстанция (Электроснабжение)</t>
  </si>
  <si>
    <t>Инфраструктура для хайкинга/альпинизма и трекинга</t>
  </si>
  <si>
    <t>Инфраструктура для хайкинга/альпинизма и трекинга (Горы и зимние виды спорта)</t>
  </si>
  <si>
    <t>Порты и морские терминалы</t>
  </si>
  <si>
    <t>Порты и морские терминалы (Транспортная)</t>
  </si>
  <si>
    <t>Ипподром, конюшни и поля для конных видов спорта (напр., поло)</t>
  </si>
  <si>
    <t>Ипподром, конюшни и поля для конных видов спорта (напр., поло) (Спортивный, приключенческий, экстремальный)</t>
  </si>
  <si>
    <t>Резервуары чистой воды</t>
  </si>
  <si>
    <t>Резервуары чистой воды (Водоснабжение)</t>
  </si>
  <si>
    <t>Кабаре</t>
  </si>
  <si>
    <t>Кабаре (Развлечения и шоппинг)</t>
  </si>
  <si>
    <t>Станции водоочистки и обеззараживания</t>
  </si>
  <si>
    <t>Станции водоочистки и обеззараживания (Водоснабжение)</t>
  </si>
  <si>
    <t>Казино</t>
  </si>
  <si>
    <t>Казино (Познавательный, культурно-развлекательный, деловой)</t>
  </si>
  <si>
    <t>Теплосети (Теплоснабжение)</t>
  </si>
  <si>
    <t>Канатные дороги</t>
  </si>
  <si>
    <t>Канатные дороги (Горы и зимние виды спорта)</t>
  </si>
  <si>
    <t>Теплоузлы</t>
  </si>
  <si>
    <t>Теплоузлы (Теплоснабжение)</t>
  </si>
  <si>
    <t>Кинотеатры</t>
  </si>
  <si>
    <t>Кинотеатры (Развлечения и шоппинг)</t>
  </si>
  <si>
    <t>Тоннели</t>
  </si>
  <si>
    <t>Тоннели (Транспортная)</t>
  </si>
  <si>
    <t>Коммерческие площади</t>
  </si>
  <si>
    <t>Коммерческие площади (Общественные объекты)</t>
  </si>
  <si>
    <t>Узлы учета газа (Газоснабжение)</t>
  </si>
  <si>
    <t>Конгресс-центры, выставочные центры</t>
  </si>
  <si>
    <t>Конгресс-центры, выставочные центры (Познавательный, культурно-развлекательный, деловой)</t>
  </si>
  <si>
    <t>Хозяйственная канализация (Водоотведение)</t>
  </si>
  <si>
    <t>Концертные площадки</t>
  </si>
  <si>
    <t>Концертные площадки (Познавательный, культурно-развлекательный, деловой)</t>
  </si>
  <si>
    <t>Электрогенерирующая станция</t>
  </si>
  <si>
    <t>Электрогенерирующая станция (Электроснабжение)</t>
  </si>
  <si>
    <t>Лагерь, кемпинг, глэмпинг</t>
  </si>
  <si>
    <t>Лагерь, кемпинг, глэмпинг (Размещение)</t>
  </si>
  <si>
    <t>Прочее (Водоотведение)</t>
  </si>
  <si>
    <t>Музеи (в т.ч. исторические, научные), галереи</t>
  </si>
  <si>
    <t>Музеи (в т.ч. исторические, научные), галереи (Познавательный, культурно-развлекательный, деловой)</t>
  </si>
  <si>
    <t>Прочее (Водоснабжение)</t>
  </si>
  <si>
    <t>Общежития для персонала туристической территории</t>
  </si>
  <si>
    <t>Общежития для персонала туристической территории (Общественные объекты)</t>
  </si>
  <si>
    <t>Прочее (Газоснабжение)</t>
  </si>
  <si>
    <t>Общественные пространства при исследовательских центрах, лабораториях</t>
  </si>
  <si>
    <t>Общественные пространства при исследовательских центрах, лабораториях (Познавательный, культурно-развлекательный, деловой)</t>
  </si>
  <si>
    <t>Прочее (Телекоммуникационная)</t>
  </si>
  <si>
    <t>Парки аттракционов, тематические парки, картинги</t>
  </si>
  <si>
    <t>Парки аттракционов, тематические парки, картинги (Познавательный, культурно-развлекательный, деловой)</t>
  </si>
  <si>
    <t>Прочее (Теплоснабжение)</t>
  </si>
  <si>
    <t>Парковки</t>
  </si>
  <si>
    <t>Парковки (Общественные объекты)</t>
  </si>
  <si>
    <t>Прочее (Транспортная)</t>
  </si>
  <si>
    <t>Площадки и комплексы сооружений для индивидуальных видов спорта (в т.ч. теннисные корты, скейт-парки, стрельбища и др.)</t>
  </si>
  <si>
    <t>Площадки и комплексы сооружений для индивидуальных видов спорта (в т.ч. теннисные корты, скейт-парки, стрельбища и др.) (Спортивный, приключенческий, экстремальный)</t>
  </si>
  <si>
    <t>Прочее (Электроснабжение)</t>
  </si>
  <si>
    <t>Площадки и комплексы сооружений для командных видов спорта (в т.ч. баскетбольные, волейбольные площадки и др.)</t>
  </si>
  <si>
    <t>Площадки и комплексы сооружений для командных видов спорта (в т.ч. баскетбольные, волейбольные площадки и др.) (Спортивный, приключенческий, экстремальный)</t>
  </si>
  <si>
    <t>Пляжная зона (дополнительная инфраструктура - лежаки, раздевалки и т.д..)</t>
  </si>
  <si>
    <t>Пляжная зона (дополнительная инфраструктура - лежаки, раздевалки и т.д..) (Рекреационный, водный, круизный)</t>
  </si>
  <si>
    <t>Пляжная зона (инфраструктура для наземных видов спорта - пляжный волейбол, бадминтон и др.)</t>
  </si>
  <si>
    <t>Пляжная зона (инфраструктура для наземных видов спорта - пляжный волейбол, бадминтон и др.) (Рекреационный, водный, круизный)</t>
  </si>
  <si>
    <t>Пляжная зона (песчаная линия)</t>
  </si>
  <si>
    <t>Пляжная зона (песчаная линия) (Рекреационный, водный, круизный)</t>
  </si>
  <si>
    <t>Причалы, набережные, береговая туристическая инфраструктура</t>
  </si>
  <si>
    <t>Причалы, набережные, береговая туристическая инфраструктура (Рекреационный, водный, круизный)</t>
  </si>
  <si>
    <t>Процедурные кабинеты</t>
  </si>
  <si>
    <t>Процедурные кабинеты (Лечебно-оздоровительный)</t>
  </si>
  <si>
    <t>Псарни для собачьих упряжек</t>
  </si>
  <si>
    <t>Псарни для собачьих упряжек (Горы и зимние виды спорта)</t>
  </si>
  <si>
    <t>Рестораны, кафе, банкетные залы</t>
  </si>
  <si>
    <t>Рестораны, кафе, банкетные залы (Общественное питание)</t>
  </si>
  <si>
    <t>Салоны красоты</t>
  </si>
  <si>
    <t>Салоны красоты (Развлечения и шоппинг)</t>
  </si>
  <si>
    <t>Сауны, купели, бани</t>
  </si>
  <si>
    <t>Сауны, купели, бани (Лечебно-оздоровительный)</t>
  </si>
  <si>
    <t>Смотровые площадки</t>
  </si>
  <si>
    <t>Смотровые площадки (Познавательный, культурно-развлекательный, деловой)</t>
  </si>
  <si>
    <t>Сноу-парки</t>
  </si>
  <si>
    <t>Сноу-парки (Горы и зимние виды спорта)</t>
  </si>
  <si>
    <t>Сооружения для зрителей</t>
  </si>
  <si>
    <t>Сооружения для зрителей (Спортивный, приключенческий, экстремальный)</t>
  </si>
  <si>
    <t>Специальная инфраструктура для событий (временные концертные площадки, стадионы и др.)</t>
  </si>
  <si>
    <t>Специальная инфраструктура для событий (временные концертные площадки, стадионы и др.) (Познавательный, культурно-развлекательный, деловой)</t>
  </si>
  <si>
    <t>Стадионы и ледовые арены</t>
  </si>
  <si>
    <t>Стадионы и ледовые арены (Спортивный, приключенческий, экстремальный)</t>
  </si>
  <si>
    <t>Театры</t>
  </si>
  <si>
    <t>Театры (Познавательный, культурно-развлекательный, деловой)</t>
  </si>
  <si>
    <t>Театры (Развлечения и шоппинг)</t>
  </si>
  <si>
    <t>Торговые комплексы, аутлеты, шопинг-центры</t>
  </si>
  <si>
    <t>Торговые комплексы, аутлеты, шопинг-центры (Познавательный, культурно-развлекательный, деловой)</t>
  </si>
  <si>
    <t>Торговые центры</t>
  </si>
  <si>
    <t>Торговые центры (Развлечения и шоппинг)</t>
  </si>
  <si>
    <t>туристические базы (пансионаты), базы отдыха (дома отдыха)</t>
  </si>
  <si>
    <t>туристические базы (пансионаты), базы отдыха (дома отдыха) (Размещение)</t>
  </si>
  <si>
    <t>туристические тропы</t>
  </si>
  <si>
    <t>туристические тропы (Экологический)</t>
  </si>
  <si>
    <t>туристический информационный центр</t>
  </si>
  <si>
    <t>туристический информационный центр (Общественные объекты)</t>
  </si>
  <si>
    <t>Фермерские участки, винодельни</t>
  </si>
  <si>
    <t>Фермерские участки, винодельни (Экологический)</t>
  </si>
  <si>
    <t>Фитнес-клубы</t>
  </si>
  <si>
    <t>Фитнес-клубы (Развлечения и шоппинг)</t>
  </si>
  <si>
    <t>Хозяйственно-бытовые блоки</t>
  </si>
  <si>
    <t>Хозяйственно-бытовые блоки (Общественные объекты)</t>
  </si>
  <si>
    <t>Ярмарки</t>
  </si>
  <si>
    <t>Ярмарки (Развлечения и шоппинг)</t>
  </si>
  <si>
    <t>Яхт-клуб</t>
  </si>
  <si>
    <t>Яхт-клуб (Рекреационный, водный, круизный)</t>
  </si>
  <si>
    <t>Прочее (Горы и зимние виды спорта)</t>
  </si>
  <si>
    <t>Прочее (Лечебно-оздоровительный)</t>
  </si>
  <si>
    <t>Прочее (Общественное питание)</t>
  </si>
  <si>
    <t>Прочее (Общественные объекты)</t>
  </si>
  <si>
    <t>Прочее (Познавательный, культурно-развлекательный, деловой)</t>
  </si>
  <si>
    <t>Прочее (Развлечения и шоппинг)</t>
  </si>
  <si>
    <t>Прочее (Размещение)</t>
  </si>
  <si>
    <t>Прочее (Рекреационный, водный, круизный)</t>
  </si>
  <si>
    <t>Прочее (Спортивный, приключенческий, экстремальный)</t>
  </si>
  <si>
    <t>Прочее (Экологический)</t>
  </si>
  <si>
    <t>Значения для списков</t>
  </si>
  <si>
    <t>Выбор периода</t>
  </si>
  <si>
    <t>Контрольная панель остатка количества</t>
  </si>
  <si>
    <t>Технический столбец</t>
  </si>
  <si>
    <t>Месяц</t>
  </si>
  <si>
    <t>Квартал</t>
  </si>
  <si>
    <t>Год</t>
  </si>
  <si>
    <t>Период начала</t>
  </si>
  <si>
    <t>Номер периода</t>
  </si>
  <si>
    <t>Начало месяца (техническая строка)</t>
  </si>
  <si>
    <t>Конец месяца (техническая строка)</t>
  </si>
  <si>
    <t>Месяцы</t>
  </si>
  <si>
    <t>Квартал техническая строка (формирование № квартала)</t>
  </si>
  <si>
    <t>Формирование кварталов техническая строка  № 2</t>
  </si>
  <si>
    <t>Кварталы</t>
  </si>
  <si>
    <t>Год для кварталов</t>
  </si>
  <si>
    <t>Вывод месяца</t>
  </si>
  <si>
    <t>Вывод квартала техническая строка 1</t>
  </si>
  <si>
    <t>Вывод квартала техническая строка 2</t>
  </si>
  <si>
    <t>Вывод квартала техническая строка 3</t>
  </si>
  <si>
    <t>Итоговый квартал</t>
  </si>
  <si>
    <t>Вывод года техническая строка 1</t>
  </si>
  <si>
    <t>Вывод года техническая строка 2</t>
  </si>
  <si>
    <t>Вывод года для квартала</t>
  </si>
  <si>
    <t>Вывод квартала</t>
  </si>
  <si>
    <t>Вывод года</t>
  </si>
  <si>
    <t>Итоговая панель</t>
  </si>
  <si>
    <t>Кол-во дней в периоде</t>
  </si>
  <si>
    <t>Показатель периода</t>
  </si>
  <si>
    <t>Четкий период (для сезонности)</t>
  </si>
  <si>
    <t>Кол-во месяцев в периоде</t>
  </si>
  <si>
    <t>Количество для среднего</t>
  </si>
  <si>
    <t>Индикатор конца года</t>
  </si>
  <si>
    <t>Расчет периодичности кап. затрат по объектам</t>
  </si>
  <si>
    <t>Инвест. период, полных лет</t>
  </si>
  <si>
    <t>Периодичность затрат на поддержание</t>
  </si>
  <si>
    <t>годы капитальных затрат на поддержание</t>
  </si>
  <si>
    <t>Расчет сезонности по объектам и периодам</t>
  </si>
</sst>
</file>

<file path=xl/styles.xml><?xml version="1.0" encoding="utf-8"?>
<style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numFmts>
    <numFmt co:extendedFormatCode="General" formatCode="General" numFmtId="1000"/>
    <numFmt co:extendedFormatCode="[$-419]mmmm yyyy;@" formatCode="[$-419]mmmm yyyy;@" numFmtId="1001"/>
    <numFmt co:extendedFormatCode="@" formatCode="@" numFmtId="1002"/>
    <numFmt co:extendedFormatCode="_-* #,##0.00 _₽_-;-* #,##0.00 _₽_-;_-* -?? _₽_-;_-@_-" formatCode="_-* #,##0.00 _₽_-;-* #,##0.00 _₽_-;_-* -?? _₽_-;_-@_-" numFmtId="1003"/>
    <numFmt co:extendedFormatCode="_-* #,##0 _₽_-;-* #,##0 _₽_-;_-* -?? _₽_-;_-@_-" formatCode="_-* #,##0 _₽_-;-* #,##0 _₽_-;_-* -?? _₽_-;_-@_-" numFmtId="1004"/>
    <numFmt co:extendedFormatCode="_-* #,##0.00&quot; ₽&quot;_-;-* #,##0.00&quot; ₽&quot;_-;_-* -??&quot; ₽&quot;_-;_-@_-" formatCode="_-* #,##0.00&quot; ₽&quot;_-;-* #,##0.00&quot; ₽&quot;_-;_-* -??&quot; ₽&quot;_-;_-@_-" numFmtId="1005"/>
    <numFmt co:extendedFormatCode="0" formatCode="0" numFmtId="1006"/>
    <numFmt co:extendedFormatCode="#,##0" formatCode="#,##0" numFmtId="1007"/>
    <numFmt co:extendedFormatCode="_-#,##0;(#,##0);_--;_-@" formatCode="_-#,##0;(#,##0);_--;_-@" numFmtId="1008"/>
    <numFmt co:extendedFormatCode="0%" formatCode="0%" numFmtId="1009"/>
    <numFmt co:extendedFormatCode="0.00" formatCode="0.00" numFmtId="1010"/>
    <numFmt co:extendedFormatCode="0%;(0)%;-" formatCode="0%;(0)%;-" numFmtId="1011"/>
    <numFmt co:extendedFormatCode="#,##0.00" formatCode="#,##0.00" numFmtId="1012"/>
    <numFmt co:extendedFormatCode="0.0%" formatCode="0.0%" numFmtId="1013"/>
    <numFmt co:extendedFormatCode="0%;(0%);-" formatCode="0%;(0%);-" numFmtId="1014"/>
    <numFmt co:extendedFormatCode="#,##0;(#,##0);_--;_-@" formatCode="#,##0;(#,##0);_--;_-@" numFmtId="1015"/>
    <numFmt co:extendedFormatCode="#,##0.00;(#,##0.00);_--;_-@" formatCode="#,##0.00;(#,##0.00);_--;_-@" numFmtId="1016"/>
    <numFmt co:extendedFormatCode="0.0%;(0.0%);-" formatCode="0.0%;(0.0%);-" numFmtId="1017"/>
    <numFmt co:extendedFormatCode="_-#,##0.0;(#,##0.0);_--;_-@" formatCode="_-#,##0.0;(#,##0.0);_--;_-@" numFmtId="1018"/>
    <numFmt co:extendedFormatCode="_-* #,##0&quot; ₽&quot;_-;-* #,##0&quot; ₽&quot;_-;_-* &quot;- ₽&quot;_-;_-@_-" formatCode="_-* #,##0&quot; ₽&quot;_-;-* #,##0&quot; ₽&quot;_-;_-* &quot;- ₽&quot;_-;_-@_-" numFmtId="1019"/>
    <numFmt co:extendedFormatCode="#,##0;(#,##0);-" formatCode="#,##0;(#,##0);-" numFmtId="1020"/>
    <numFmt co:extendedFormatCode="#,##0.0" formatCode="#,##0.0" numFmtId="1021"/>
    <numFmt co:extendedFormatCode="0.00%" formatCode="0.00%" numFmtId="1022"/>
    <numFmt co:extendedFormatCode="_-* #,##0_-;-* #,##0_-;_-* -??_-;_-@_-" formatCode="_-* #,##0_-;-* #,##0_-;_-* -??_-;_-@_-" numFmtId="1023"/>
    <numFmt co:extendedFormatCode="_-* #,##0.00_-;-* #,##0.00_-;_-* -??_-;_-@_-" formatCode="_-* #,##0.00_-;-* #,##0.00_-;_-* -??_-;_-@_-" numFmtId="1024"/>
    <numFmt co:extendedFormatCode="[$-F800]dddd, mmmm dd, yyyy" formatCode="dddd, mmmm dd, yyyy" numFmtId="1025"/>
  </numFmts>
  <fonts count="119">
    <font>
      <name val="Calibri"/>
      <color rgb="000000" tint="0"/>
      <sz val="11"/>
    </font>
    <font>
      <name val="Arial Narrow"/>
      <color rgb="000000" tint="0"/>
      <sz val="11"/>
    </font>
    <font>
      <name val="Arial Narrow"/>
      <sz val="27"/>
    </font>
    <font>
      <name val="Arial Narrow"/>
      <b val="true"/>
      <color rgb="FFFFFF" tint="0"/>
      <sz val="13"/>
    </font>
    <font>
      <name val="Arial Narrow"/>
      <sz val="12"/>
    </font>
    <font>
      <name val="Arial Narrow"/>
      <color rgb="000000" tint="0"/>
      <sz val="12"/>
    </font>
    <font>
      <name val="Arial Narrow"/>
      <i val="true"/>
      <color rgb="000000" tint="0"/>
      <sz val="12"/>
    </font>
    <font>
      <name val="Arial Narrow"/>
      <b val="true"/>
      <color rgb="000000" tint="0"/>
      <sz val="12"/>
    </font>
    <font>
      <name val="Arial Narrow"/>
      <color rgb="8D9399" tint="0"/>
      <sz val="12"/>
      <u val="single"/>
    </font>
    <font>
      <name val="Arial Narrow"/>
      <b val="true"/>
      <color rgb="000000" tint="0"/>
      <sz val="11"/>
    </font>
    <font>
      <name val="Arial Narrow"/>
      <b val="true"/>
      <i val="true"/>
      <color rgb="000000" tint="0"/>
      <sz val="11"/>
    </font>
    <font>
      <name val="Arial Narrow"/>
      <b val="true"/>
      <sz val="12"/>
    </font>
    <font>
      <name val="Arial Narrow"/>
      <color rgb="000000" tint="0"/>
      <sz val="13"/>
    </font>
    <font>
      <name val="Arial Narrow"/>
      <color rgb="8D9399" tint="0"/>
      <sz val="11"/>
      <u val="single"/>
    </font>
    <font>
      <name val="Arial Narrow"/>
      <b val="true"/>
      <sz val="13"/>
    </font>
    <font>
      <name val="Arial Narrow"/>
      <b val="true"/>
      <sz val="14"/>
    </font>
    <font>
      <name val="Arial Narrow"/>
      <color rgb="000000" tint="0"/>
      <sz val="10"/>
    </font>
    <font>
      <name val="Arial Narrow"/>
      <b val="true"/>
      <color rgb="000000" tint="0"/>
      <sz val="18"/>
    </font>
    <font>
      <name val="Arial Narrow"/>
      <color rgb="000000" tint="0"/>
      <sz val="18"/>
    </font>
    <font>
      <name val="Arial Narrow"/>
      <b val="true"/>
      <color rgb="FF0000" tint="0"/>
      <sz val="12"/>
    </font>
    <font>
      <name val="Arial Narrow"/>
      <b val="true"/>
      <color rgb="000000" tint="0"/>
      <sz val="14"/>
    </font>
    <font>
      <name val="Arial Narrow"/>
      <color rgb="000000" tint="0"/>
      <sz val="14"/>
    </font>
    <font>
      <name val="Arial Narrow"/>
      <b val="true"/>
      <i val="true"/>
      <color rgb="000000" tint="0"/>
      <sz val="12"/>
    </font>
    <font>
      <name val="Arial Narrow"/>
      <sz val="11"/>
    </font>
    <font>
      <name val="Arial Narrow"/>
      <b val="true"/>
      <sz val="11"/>
    </font>
    <font>
      <name val="Arial Narrow"/>
      <b val="true"/>
      <i val="true"/>
      <sz val="12"/>
    </font>
    <font>
      <name val="Arial Narrow"/>
      <color rgb="FFFFFF" tint="0"/>
      <sz val="11"/>
    </font>
    <font>
      <name val="Arial Narrow"/>
      <b val="true"/>
      <i val="true"/>
      <color rgb="FFFFFF" tint="0"/>
      <sz val="12"/>
    </font>
    <font>
      <name val="Arial Narrow"/>
      <b val="true"/>
      <sz val="21"/>
    </font>
    <font>
      <name val="Arial Narrow"/>
      <i val="true"/>
      <color rgb="000000" tint="0"/>
      <sz val="11"/>
    </font>
    <font>
      <name val="Arial Narrow"/>
      <b val="true"/>
      <color rgb="FFFFFF" tint="0"/>
      <sz val="14"/>
    </font>
    <font>
      <name val="Wingdings"/>
      <color rgb="000000" tint="0"/>
      <sz val="11"/>
    </font>
    <font>
      <name val="Arial Narrow"/>
      <b val="true"/>
      <color rgb="BFBFBF" tint="0"/>
      <sz val="12"/>
    </font>
    <font>
      <name val="Arial Narrow"/>
      <i val="true"/>
      <color rgb="FF0000" tint="0"/>
      <sz val="11"/>
    </font>
    <font>
      <name val="Arial Narrow"/>
      <b val="true"/>
      <i val="true"/>
      <color rgb="FF0000" tint="0"/>
      <sz val="12"/>
    </font>
    <font>
      <name val="Arial Narrow"/>
      <b val="true"/>
      <color rgb="FF0000" tint="0"/>
      <sz val="11"/>
    </font>
    <font>
      <name val="Calibri"/>
      <b val="true"/>
      <i val="true"/>
      <color rgb="000000" tint="0"/>
      <sz val="12"/>
    </font>
    <font>
      <name val="Calibri"/>
      <b val="true"/>
      <color rgb="000000" tint="0"/>
      <sz val="11"/>
    </font>
    <font>
      <name val="Calibri"/>
      <i val="true"/>
      <color rgb="FF0000" tint="0"/>
      <sz val="10"/>
    </font>
    <font>
      <name val="Calibri"/>
      <b val="true"/>
      <i val="true"/>
      <color rgb="FF0000" tint="0"/>
      <sz val="10"/>
    </font>
    <font>
      <name val="Calibri"/>
      <b val="true"/>
      <color rgb="FF0000" tint="0"/>
      <sz val="10"/>
    </font>
    <font>
      <name val="Calibri"/>
      <i val="true"/>
      <color rgb="FF0000" tint="0"/>
      <sz val="11"/>
    </font>
    <font>
      <name val="Calibri"/>
      <b val="true"/>
      <i val="true"/>
      <color rgb="FF0000" tint="0"/>
      <sz val="11"/>
    </font>
    <font>
      <name val="Calibri"/>
      <b val="true"/>
      <color rgb="FF0000" tint="0"/>
      <sz val="11"/>
    </font>
    <font>
      <name val="Calibri"/>
      <b val="true"/>
      <i val="true"/>
      <color rgb="FF0000" tint="0"/>
      <sz val="12"/>
    </font>
    <font>
      <name val="Calibri"/>
      <i val="true"/>
      <sz val="11"/>
    </font>
    <font>
      <name val="Calibri"/>
      <b val="true"/>
      <i val="true"/>
      <sz val="11"/>
    </font>
    <font>
      <name val="Calibri"/>
      <b val="true"/>
      <sz val="11"/>
    </font>
    <font>
      <name val="Arial Narrow"/>
      <i val="true"/>
      <sz val="11"/>
    </font>
    <font>
      <name val="Calibri"/>
      <color rgb="BFBFBF" tint="0"/>
      <sz val="11"/>
    </font>
    <font>
      <name val="Calibri"/>
      <sz val="11"/>
    </font>
    <font>
      <name val="Calibri"/>
      <color rgb="FFFFFF" tint="0"/>
      <sz val="11"/>
    </font>
    <font>
      <name val="Calibri"/>
      <i val="true"/>
      <color rgb="000000" tint="0"/>
      <sz val="11"/>
    </font>
    <font>
      <name val="Calibri"/>
      <i val="true"/>
      <color rgb="BFBFBF" tint="0"/>
      <sz val="11"/>
    </font>
    <font>
      <name val="Calibri"/>
      <b val="true"/>
      <i val="true"/>
      <color rgb="000000" tint="0"/>
      <sz val="11"/>
    </font>
    <font>
      <name val="Calibri"/>
      <i val="true"/>
      <color rgb="000000" tint="0"/>
      <sz val="12"/>
    </font>
    <font>
      <name val="Calibri"/>
      <i val="true"/>
      <color rgb="BFBFBF" tint="0"/>
      <sz val="12"/>
    </font>
    <font>
      <name val="Arial Narrow"/>
      <b val="true"/>
      <i val="true"/>
      <sz val="11"/>
    </font>
    <font>
      <name val="Arial Narrow"/>
      <i val="true"/>
      <color rgb="BFBFBF" tint="0"/>
      <sz val="11"/>
    </font>
    <font>
      <name val="Arial Narrow"/>
      <color rgb="BFBFBF" tint="0"/>
      <sz val="11"/>
    </font>
    <font>
      <name val="Arial Narrow"/>
      <b val="true"/>
      <color rgb="BFBFBF" tint="0"/>
      <sz val="11"/>
    </font>
    <font>
      <name val="Arial Narrow"/>
      <b val="true"/>
      <color rgb="FFFFFF" tint="0"/>
      <sz val="11"/>
    </font>
    <font>
      <name val="Arial Narrow"/>
      <b val="true"/>
      <i val="true"/>
      <color rgb="BFBFBF" tint="0"/>
      <sz val="11"/>
    </font>
    <font>
      <name val="Arial Narrow"/>
      <b val="true"/>
      <i val="true"/>
      <color rgb="000000" tint="0"/>
      <sz val="9"/>
    </font>
    <font>
      <name val="Arial Narrow"/>
      <color rgb="D9D9D9" tint="0"/>
      <sz val="11"/>
    </font>
    <font>
      <name val="Arial Narrow"/>
      <b val="true"/>
      <color rgb="D9D9D9" tint="0"/>
      <sz val="11"/>
    </font>
    <font>
      <name val="Arial Narrow"/>
      <b val="true"/>
      <i val="true"/>
      <color rgb="D9D9D9" tint="0"/>
      <sz val="11"/>
    </font>
    <font>
      <name val="Arial Narrow"/>
      <color rgb="BFBFBF" tint="0"/>
      <sz val="10"/>
    </font>
    <font>
      <name val="Arial Narrow"/>
      <b val="true"/>
      <color rgb="F2F2F2" tint="0"/>
      <sz val="11"/>
    </font>
    <font>
      <name val="Arial Narrow"/>
      <color rgb="A6A6A6" tint="0"/>
      <sz val="11"/>
    </font>
    <font>
      <name val="Arial Narrow"/>
      <i val="true"/>
      <color rgb="A6A6A6" tint="0"/>
      <sz val="11"/>
    </font>
    <font>
      <name val="Arial Narrow"/>
      <color rgb="A6A6A6" tint="0"/>
      <sz val="8"/>
    </font>
    <font>
      <name val="Arial Narrow"/>
      <color rgb="F2F2F2" tint="0"/>
      <sz val="11"/>
    </font>
    <font>
      <name val="Arial Narrow"/>
      <b val="true"/>
      <color rgb="BFBFBF" tint="0"/>
      <sz val="10"/>
    </font>
    <font>
      <name val="Arial Narrow"/>
      <i val="true"/>
      <color rgb="BFBFBF" tint="0"/>
      <sz val="10"/>
    </font>
    <font>
      <name val="Arial Narrow"/>
      <color rgb="FF0000" tint="0"/>
      <sz val="11"/>
    </font>
    <font>
      <name val="Arial Narrow"/>
      <color rgb="FF0000" tint="0"/>
      <sz val="12"/>
    </font>
    <font>
      <name val="Arial Narrow"/>
      <b val="true"/>
      <color rgb="A6A6A6" tint="0"/>
      <sz val="11"/>
    </font>
    <font>
      <name val="Arial Narrow"/>
      <color rgb="F2F2F2" tint="0"/>
      <sz val="10"/>
    </font>
    <font>
      <name val="Arial Narrow"/>
      <color rgb="FF0000" tint="0"/>
      <sz val="8"/>
    </font>
    <font>
      <name val="Arial Narrow"/>
      <b val="true"/>
      <color rgb="FF0000" tint="0"/>
      <sz val="8"/>
    </font>
    <font>
      <name val="Arial Narrow"/>
      <b val="true"/>
      <i val="true"/>
      <color rgb="BFBFBF" tint="0"/>
      <sz val="10"/>
    </font>
    <font>
      <name val="Arial Narrow"/>
      <b val="true"/>
      <i val="true"/>
      <color rgb="A6A6A6" tint="0"/>
      <sz val="12"/>
    </font>
    <font>
      <name val="Arial Narrow"/>
      <sz val="10"/>
    </font>
    <font>
      <name val="Arial Narrow"/>
      <b val="true"/>
      <i val="true"/>
      <color rgb="000000" tint="0"/>
      <sz val="11"/>
      <u val="single"/>
    </font>
    <font>
      <name val="Arial Narrow"/>
      <b val="true"/>
      <i val="true"/>
      <color rgb="BFBFBF" tint="0"/>
      <sz val="10"/>
      <u val="single"/>
    </font>
    <font>
      <name val="Arial Narrow"/>
      <color rgb="BFBFBF" tint="0"/>
      <sz val="10"/>
      <u val="single"/>
    </font>
    <font>
      <name val="Arial Narrow"/>
      <b val="true"/>
      <i val="true"/>
      <color rgb="A6A6A6" tint="0"/>
      <sz val="11"/>
      <u val="single"/>
    </font>
    <font>
      <name val="Arial Narrow"/>
      <color rgb="000000" tint="0"/>
      <sz val="11"/>
      <u val="single"/>
    </font>
    <font>
      <name val="Arial Narrow"/>
      <color rgb="D9D9D9" tint="0"/>
      <sz val="10"/>
    </font>
    <font>
      <name val="Arial Narrow"/>
      <b val="true"/>
      <color rgb="F2F2F2" tint="0"/>
      <sz val="9"/>
    </font>
    <font>
      <name val="Arial Narrow"/>
      <b val="true"/>
      <sz val="9"/>
    </font>
    <font>
      <name val="Arial Narrow"/>
      <b val="true"/>
      <i val="true"/>
      <color rgb="000000" tint="0"/>
      <sz val="13"/>
    </font>
    <font>
      <name val="Arial Narrow"/>
      <b val="true"/>
      <i val="true"/>
      <color rgb="D9D9D9" tint="0"/>
      <sz val="10"/>
    </font>
    <font>
      <name val="Arial Narrow"/>
      <i val="true"/>
      <color rgb="D9D9D9" tint="0"/>
      <sz val="10"/>
    </font>
    <font>
      <name val="Arial Narrow"/>
      <b val="true"/>
      <color rgb="D9D9D9" tint="0"/>
      <sz val="10"/>
    </font>
    <font>
      <name val="Arial Narrow"/>
      <color rgb="B36700" tint="0"/>
      <sz val="8"/>
    </font>
    <font>
      <name val="Arial Narrow"/>
      <color rgb="D9D9D9" tint="0"/>
      <sz val="8"/>
    </font>
    <font>
      <name val="Arial Narrow"/>
      <i val="true"/>
      <color rgb="000000" tint="0"/>
      <sz val="14"/>
    </font>
    <font>
      <name val="Arial Narrow"/>
      <color rgb="000000" tint="0"/>
      <sz val="8"/>
    </font>
    <font>
      <name val="Arial Narrow"/>
      <color rgb="808080" tint="0"/>
      <sz val="11"/>
    </font>
    <font>
      <name val="Arial Narrow"/>
      <color rgb="808080" tint="0"/>
      <sz val="10"/>
    </font>
    <font>
      <name val="Arial Narrow"/>
      <i val="true"/>
      <color rgb="808080" tint="0"/>
      <sz val="11"/>
    </font>
    <font>
      <name val="Arial Narrow"/>
      <b val="true"/>
      <color rgb="808080" tint="0"/>
      <sz val="14"/>
    </font>
    <font>
      <name val="Arial Narrow"/>
      <b val="true"/>
      <i val="true"/>
      <color rgb="000000" tint="0"/>
      <sz val="14"/>
    </font>
    <font>
      <name val="Arial Narrow"/>
      <color rgb="808080" tint="0"/>
      <sz val="14"/>
    </font>
    <font>
      <name val="Arial Narrow"/>
      <b val="true"/>
      <color rgb="000000" tint="0"/>
      <sz val="13"/>
    </font>
    <font>
      <name val="Arial Narrow"/>
      <color rgb="FF0000" tint="0"/>
      <sz val="14"/>
    </font>
    <font>
      <name val="Arial Narrow"/>
      <b val="true"/>
      <color rgb="000000" tint="0"/>
      <sz val="10"/>
    </font>
    <font>
      <name val="Arial Narrow"/>
      <b val="true"/>
      <color rgb="808080" tint="0"/>
      <sz val="11"/>
    </font>
    <font>
      <name val="Arial Narrow"/>
      <b val="true"/>
      <color rgb="000000" tint="0"/>
      <sz val="13"/>
      <u val="single"/>
    </font>
    <font>
      <name val="Arial Narrow"/>
      <sz val="8"/>
    </font>
    <font>
      <name val="Arial Narrow"/>
      <i val="true"/>
      <color rgb="000000" tint="0"/>
      <sz val="11"/>
      <u val="single"/>
    </font>
    <font>
      <name val="Arial Narrow"/>
      <i val="true"/>
      <color rgb="FFFFFF" tint="0"/>
      <sz val="11"/>
    </font>
    <font>
      <name val="Arial Narrow"/>
      <color rgb="BFBFBF" tint="0"/>
      <sz val="8"/>
    </font>
    <font>
      <name val="Arial Narrow"/>
      <b val="true"/>
      <color rgb="A6A6A6" tint="0"/>
      <sz val="12"/>
    </font>
    <font>
      <name val="Arial Narrow"/>
      <b val="true"/>
      <color rgb="000000" tint="0"/>
      <sz val="8"/>
    </font>
    <font>
      <name val="Arial Narrow"/>
      <b val="true"/>
      <color rgb="000000" tint="0"/>
      <sz val="9"/>
    </font>
    <font>
      <name val="Arial Narrow"/>
      <color rgb="000000" tint="0"/>
      <sz val="9"/>
    </font>
  </fonts>
  <fills count="29">
    <fill>
      <patternFill patternType="none"/>
    </fill>
    <fill>
      <patternFill patternType="gray125"/>
    </fill>
    <fill>
      <patternFill patternType="solid">
        <fgColor rgb="00AAC9" tint="0"/>
      </patternFill>
    </fill>
    <fill>
      <patternFill patternType="solid">
        <fgColor rgb="E6F4F9" tint="0"/>
      </patternFill>
    </fill>
    <fill>
      <patternFill patternType="solid">
        <fgColor rgb="DEEBF7" tint="0"/>
      </patternFill>
    </fill>
    <fill>
      <patternFill patternType="solid">
        <fgColor rgb="FFFFFF" tint="0"/>
      </patternFill>
    </fill>
    <fill>
      <patternFill patternType="solid">
        <fgColor rgb="85CEDF" tint="0"/>
      </patternFill>
    </fill>
    <fill>
      <patternFill patternType="solid">
        <fgColor rgb="00B0F0" tint="0"/>
      </patternFill>
    </fill>
    <fill>
      <patternFill patternType="solid">
        <fgColor rgb="8EA9DB" tint="0"/>
      </patternFill>
    </fill>
    <fill>
      <patternFill patternType="solid">
        <fgColor rgb="FF0000" tint="0"/>
      </patternFill>
    </fill>
    <fill>
      <patternFill patternType="solid">
        <fgColor rgb="C1F5FF" tint="0"/>
      </patternFill>
    </fill>
    <fill>
      <patternFill patternType="solid">
        <fgColor rgb="DAE3F3" tint="0"/>
      </patternFill>
    </fill>
    <fill>
      <patternFill patternType="solid">
        <fgColor rgb="88CBDF" tint="0"/>
      </patternFill>
    </fill>
    <fill>
      <patternFill patternType="solid">
        <fgColor rgb="156C9C" tint="0"/>
      </patternFill>
    </fill>
    <fill>
      <patternFill patternType="solid">
        <fgColor rgb="DEE0E3" tint="0"/>
      </patternFill>
    </fill>
    <fill>
      <patternFill patternType="solid">
        <fgColor rgb="46E3FF" tint="0"/>
      </patternFill>
    </fill>
    <fill>
      <patternFill patternType="solid">
        <fgColor rgb="F0F7EC" tint="0"/>
      </patternFill>
    </fill>
    <fill>
      <patternFill patternType="solid">
        <fgColor rgb="EBECED" tint="0"/>
      </patternFill>
    </fill>
    <fill>
      <patternFill patternType="solid">
        <fgColor rgb="F2FAA4" tint="0"/>
      </patternFill>
    </fill>
    <fill>
      <patternFill patternType="solid">
        <fgColor rgb="8D9399" tint="0"/>
      </patternFill>
    </fill>
    <fill>
      <patternFill patternType="solid">
        <fgColor rgb="F2F2F2" tint="0"/>
      </patternFill>
    </fill>
    <fill>
      <patternFill patternType="solid">
        <fgColor rgb="25788D" tint="0"/>
      </patternFill>
    </fill>
    <fill>
      <patternFill patternType="solid">
        <fgColor rgb="75EFE9" tint="0"/>
      </patternFill>
    </fill>
    <fill>
      <patternFill patternType="solid">
        <fgColor rgb="8FAADC" tint="0"/>
      </patternFill>
    </fill>
    <fill>
      <patternFill patternType="solid">
        <fgColor rgb="92D050" tint="0"/>
      </patternFill>
    </fill>
    <fill>
      <patternFill patternType="solid">
        <fgColor rgb="B4C7E7" tint="0"/>
      </patternFill>
    </fill>
    <fill>
      <patternFill patternType="solid">
        <fgColor rgb="C5E0B4" tint="0"/>
      </patternFill>
    </fill>
    <fill>
      <patternFill patternType="solid">
        <fgColor rgb="FFE699" tint="0"/>
      </patternFill>
    </fill>
    <fill>
      <patternFill patternType="solid">
        <fgColor rgb="F4B183" tint="0"/>
      </patternFill>
    </fill>
  </fills>
  <borders count="42">
    <border>
      <left style="none"/>
      <right style="none"/>
      <top style="none"/>
      <bottom style="none"/>
      <diagonal style="none"/>
    </border>
    <border>
      <left style="none"/>
      <right style="none"/>
      <top style="none"/>
      <bottom style="dashed">
        <color rgb="FFFFFF" tint="0"/>
      </bottom>
    </border>
    <border>
      <left style="none"/>
      <right style="none"/>
      <top style="dashed">
        <color rgb="FFFFFF" tint="0"/>
      </top>
      <bottom style="dashed">
        <color rgb="FFFFFF" tint="0"/>
      </bottom>
    </border>
    <border>
      <left style="none"/>
      <right style="none"/>
      <top style="dashed">
        <color rgb="FFFFFF" tint="0"/>
      </top>
      <bottom style="none"/>
    </border>
    <border>
      <left style="none"/>
      <right style="none"/>
      <top style="none"/>
      <bottom style="thin">
        <color rgb="8D9399" tint="0"/>
      </bottom>
    </border>
    <border>
      <left style="none"/>
      <right style="none"/>
      <top style="none"/>
      <bottom style="dashed">
        <color rgb="CEEBF2" tint="0"/>
      </bottom>
    </border>
    <border>
      <left style="none"/>
      <right style="none"/>
      <top style="dashed">
        <color rgb="CEEBF2" tint="0"/>
      </top>
      <bottom style="dashed">
        <color rgb="CEEBF2" tint="0"/>
      </bottom>
    </border>
    <border>
      <left style="none"/>
      <right style="none"/>
      <top style="dashed">
        <color rgb="CEEBF2" tint="0"/>
      </top>
      <bottom style="none"/>
    </border>
    <border>
      <left style="thin">
        <color rgb="000000" tint="0"/>
      </left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none"/>
      <right style="none"/>
      <top style="none"/>
      <bottom style="thick">
        <color rgb="8D9399" tint="0"/>
      </bottom>
    </border>
    <border>
      <top style="none"/>
      <bottom style="thick">
        <color rgb="8D9399" tint="0"/>
      </bottom>
    </border>
    <border>
      <right style="none"/>
      <top style="none"/>
      <bottom style="thick">
        <color rgb="8D9399" tint="0"/>
      </bottom>
    </border>
    <border>
      <left style="none"/>
      <right style="none"/>
      <top style="thin">
        <color rgb="85CEDF" tint="0"/>
      </top>
      <bottom style="double">
        <color rgb="85CEDF" tint="0"/>
      </bottom>
    </border>
    <border>
      <left style="none"/>
      <right style="none"/>
      <top style="none"/>
      <bottom style="thin">
        <color rgb="000000" tint="0"/>
      </bottom>
    </border>
    <border>
      <left style="none"/>
      <right style="none"/>
      <top style="thin">
        <color rgb="000000" tint="0"/>
      </top>
      <bottom style="none"/>
    </border>
    <border>
      <left style="none"/>
      <right style="dotted">
        <color rgb="FFFFFF" tint="0"/>
      </right>
      <top style="none"/>
      <bottom style="dotted">
        <color rgb="FFFFFF" tint="0"/>
      </bottom>
    </border>
    <border>
      <left style="dotted">
        <color rgb="FFFFFF" tint="0"/>
      </left>
      <right style="dotted">
        <color rgb="FFFFFF" tint="0"/>
      </right>
      <top style="none"/>
      <bottom style="dotted">
        <color rgb="FFFFFF" tint="0"/>
      </bottom>
    </border>
    <border>
      <left style="dotted">
        <color rgb="FFFFFF" tint="0"/>
      </left>
      <right style="none"/>
      <top style="none"/>
      <bottom style="dotted">
        <color rgb="FFFFFF" tint="0"/>
      </bottom>
    </border>
    <border>
      <left style="none"/>
      <right style="dotted">
        <color rgb="FFFFFF" tint="0"/>
      </right>
      <top style="dotted">
        <color rgb="FFFFFF" tint="0"/>
      </top>
      <bottom style="dotted">
        <color rgb="FFFFFF" tint="0"/>
      </bottom>
    </border>
    <border>
      <left style="dotted">
        <color rgb="FFFFFF" tint="0"/>
      </left>
      <right style="dotted">
        <color rgb="FFFFFF" tint="0"/>
      </right>
      <top style="dotted">
        <color rgb="FFFFFF" tint="0"/>
      </top>
      <bottom style="dotted">
        <color rgb="FFFFFF" tint="0"/>
      </bottom>
    </border>
    <border>
      <left style="dotted">
        <color rgb="FFFFFF" tint="0"/>
      </left>
      <right style="none"/>
      <top style="dotted">
        <color rgb="FFFFFF" tint="0"/>
      </top>
      <bottom style="dotted">
        <color rgb="FFFFFF" tint="0"/>
      </bottom>
    </border>
    <border>
      <left style="none"/>
      <right style="dotted">
        <color rgb="FFFFFF" tint="0"/>
      </right>
      <top style="dotted">
        <color rgb="FFFFFF" tint="0"/>
      </top>
      <bottom style="none"/>
    </border>
    <border>
      <left style="dotted">
        <color rgb="FFFFFF" tint="0"/>
      </left>
      <right style="dotted">
        <color rgb="FFFFFF" tint="0"/>
      </right>
      <top style="dotted">
        <color rgb="FFFFFF" tint="0"/>
      </top>
      <bottom style="none"/>
    </border>
    <border>
      <left style="dotted">
        <color rgb="FFFFFF" tint="0"/>
      </left>
      <right style="none"/>
      <top style="dotted">
        <color rgb="FFFFFF" tint="0"/>
      </top>
      <bottom style="none"/>
    </border>
    <border>
      <left style="none"/>
      <right style="none"/>
      <top style="none"/>
      <bottom style="dashed">
        <color rgb="DEEBF7" tint="0"/>
      </bottom>
    </border>
    <border>
      <left style="none"/>
      <right style="none"/>
      <top style="dashed">
        <color rgb="DEEBF7" tint="0"/>
      </top>
      <bottom style="dashed">
        <color rgb="DEEBF7" tint="0"/>
      </bottom>
    </border>
    <border>
      <left style="none"/>
      <right style="none"/>
      <top style="dashed">
        <color rgb="DEEBF7" tint="0"/>
      </top>
      <bottom style="none"/>
    </border>
    <border>
      <top style="none"/>
      <bottom style="dashed">
        <color rgb="DEEBF7" tint="0"/>
      </bottom>
    </border>
    <border>
      <right style="none"/>
      <top style="none"/>
      <bottom style="dashed">
        <color rgb="DEEBF7" tint="0"/>
      </bottom>
    </border>
    <border>
      <top style="dashed">
        <color rgb="DEEBF7" tint="0"/>
      </top>
      <bottom style="dashed">
        <color rgb="DEEBF7" tint="0"/>
      </bottom>
    </border>
    <border>
      <right style="none"/>
      <top style="dashed">
        <color rgb="DEEBF7" tint="0"/>
      </top>
      <bottom style="dashed">
        <color rgb="DEEBF7" tint="0"/>
      </bottom>
    </border>
    <border>
      <top style="dashed">
        <color rgb="DEEBF7" tint="0"/>
      </top>
      <bottom style="none"/>
    </border>
    <border>
      <right style="none"/>
      <top style="dashed">
        <color rgb="DEEBF7" tint="0"/>
      </top>
      <bottom style="none"/>
    </border>
    <border>
      <top style="thin">
        <color rgb="000000" tint="0"/>
      </top>
      <bottom style="thin">
        <color rgb="000000" tint="0"/>
      </bottom>
    </border>
    <border>
      <right style="thin">
        <color rgb="000000" tint="0"/>
      </right>
      <top style="thin">
        <color rgb="000000" tint="0"/>
      </top>
      <bottom style="thin">
        <color rgb="000000" tint="0"/>
      </bottom>
    </border>
    <border>
      <left style="thin">
        <color rgb="000000" tint="0"/>
      </left>
      <right style="thin">
        <color rgb="000000" tint="0"/>
      </right>
      <bottom style="thin">
        <color rgb="000000" tint="0"/>
      </bottom>
    </border>
    <border>
      <left style="thin">
        <color rgb="000000" tint="0"/>
      </left>
      <right style="thin">
        <color rgb="000000" tint="0"/>
      </right>
      <top style="none"/>
      <bottom style="thin">
        <color rgb="000000" tint="0"/>
      </bottom>
    </border>
    <border>
      <left style="none"/>
      <right style="none"/>
      <top style="none"/>
      <bottom style="dashed">
        <color rgb="B4C7E7" tint="0"/>
      </bottom>
    </border>
    <border>
      <left style="none"/>
      <right style="none"/>
      <top style="none"/>
      <bottom style="dashed">
        <color rgb="DAE3F3" tint="0"/>
      </bottom>
    </border>
    <border>
      <left style="none"/>
      <right style="none"/>
      <top style="dashed">
        <color rgb="DAE3F3" tint="0"/>
      </top>
      <bottom style="dashed">
        <color rgb="DAE3F3" tint="0"/>
      </bottom>
    </border>
    <border>
      <top style="none"/>
      <bottom style="thin">
        <color rgb="000000" tint="0"/>
      </bottom>
    </border>
    <border>
      <right style="none"/>
      <top style="none"/>
      <bottom style="thin">
        <color rgb="000000" tint="0"/>
      </bottom>
    </border>
  </borders>
  <cellStyleXfs count="1">
    <xf applyFont="true" applyNumberFormat="true" borderId="0" fillId="0" fontId="0" numFmtId="1000" quotePrefix="false"/>
  </cellStyleXfs>
  <cellXfs count="854">
    <xf applyFont="true" applyNumberFormat="true" borderId="0" fillId="0" fontId="0" numFmtId="1000" quotePrefix="false"/>
    <xf applyFont="true" applyNumberFormat="true" borderId="0" fillId="0" fontId="1" numFmtId="1000" quotePrefix="false"/>
    <xf applyAlignment="true" applyFont="true" applyNumberFormat="true" borderId="0" fillId="0" fontId="2" numFmtId="1000" quotePrefix="false">
      <alignment horizontal="center" vertical="center"/>
    </xf>
    <xf applyAlignment="true" applyFont="true" applyNumberFormat="true" borderId="0" fillId="0" fontId="2" numFmtId="1000" quotePrefix="false">
      <alignment horizontal="center" vertical="center"/>
    </xf>
    <xf applyAlignment="true" applyFill="true" applyFont="true" applyNumberFormat="true" borderId="0" fillId="2" fontId="3" numFmtId="1000" quotePrefix="false">
      <alignment vertical="center"/>
    </xf>
    <xf applyAlignment="true" applyFill="true" applyFont="true" applyNumberFormat="true" borderId="0" fillId="3" fontId="4" numFmtId="1000" quotePrefix="false">
      <alignment vertical="center"/>
    </xf>
    <xf applyAlignment="true" applyFont="true" applyNumberFormat="true" borderId="0" fillId="0" fontId="5" numFmtId="1000" quotePrefix="false">
      <alignment vertical="center"/>
    </xf>
    <xf applyAlignment="true" applyFont="true" applyNumberFormat="true" borderId="0" fillId="0" fontId="6" numFmtId="1000" quotePrefix="false">
      <alignment vertical="center"/>
    </xf>
    <xf applyAlignment="true" applyBorder="true" applyFill="true" applyFont="true" applyNumberFormat="true" borderId="1" fillId="4" fontId="7" numFmtId="1000" quotePrefix="false">
      <alignment horizontal="center" vertical="center"/>
    </xf>
    <xf applyAlignment="true" applyBorder="true" applyFill="true" applyFont="true" applyNumberFormat="true" borderId="2" fillId="4" fontId="7" numFmtId="1000" quotePrefix="false">
      <alignment horizontal="center" vertical="center"/>
    </xf>
    <xf applyAlignment="true" applyBorder="true" applyFill="true" applyFont="true" applyNumberFormat="true" borderId="2" fillId="4" fontId="7" numFmtId="1001" quotePrefix="false">
      <alignment horizontal="center" vertical="center"/>
    </xf>
    <xf applyAlignment="true" applyBorder="true" applyFill="true" applyFont="true" applyNumberFormat="true" borderId="3" fillId="4" fontId="7" numFmtId="1001" quotePrefix="false">
      <alignment horizontal="center" vertical="center"/>
    </xf>
    <xf applyAlignment="true" applyBorder="true" applyFill="true" applyFont="true" applyNumberFormat="true" borderId="1" fillId="3" fontId="4" numFmtId="1000" quotePrefix="false">
      <alignment vertical="center"/>
    </xf>
    <xf applyAlignment="true" applyBorder="true" applyFill="true" applyFont="true" applyNumberFormat="true" borderId="2" fillId="3" fontId="4" numFmtId="1002" quotePrefix="false">
      <alignment vertical="center"/>
    </xf>
    <xf applyAlignment="true" applyBorder="true" applyFill="true" applyFont="true" applyNumberFormat="true" borderId="3" fillId="3" fontId="8" numFmtId="1000" quotePrefix="false">
      <alignment vertical="center"/>
    </xf>
    <xf applyAlignment="true" applyFill="true" applyFont="true" applyNumberFormat="true" borderId="0" fillId="5" fontId="4" numFmtId="14" quotePrefix="false">
      <alignment vertical="center"/>
    </xf>
    <xf applyAlignment="true" applyFont="true" applyNumberFormat="true" borderId="0" fillId="0" fontId="1" numFmtId="1000" quotePrefix="false">
      <alignment wrapText="true"/>
    </xf>
    <xf applyFont="true" applyNumberFormat="true" borderId="0" fillId="0" fontId="9" numFmtId="1000" quotePrefix="false"/>
    <xf applyFont="true" applyNumberFormat="true" borderId="0" fillId="0" fontId="2" numFmtId="1003" quotePrefix="false"/>
    <xf applyAlignment="true" applyFont="true" applyNumberFormat="true" borderId="0" fillId="0" fontId="9" numFmtId="1000" quotePrefix="false">
      <alignment horizontal="center"/>
    </xf>
    <xf applyFont="true" applyNumberFormat="true" borderId="0" fillId="0" fontId="10" numFmtId="1000" quotePrefix="false"/>
    <xf applyAlignment="true" applyBorder="true" applyFont="true" applyNumberFormat="true" borderId="4" fillId="0" fontId="11" numFmtId="1000" quotePrefix="false">
      <alignment horizontal="left" vertical="top"/>
    </xf>
    <xf applyAlignment="true" applyFont="true" applyNumberFormat="true" borderId="0" fillId="0" fontId="12" numFmtId="1000" quotePrefix="false">
      <alignment horizontal="left"/>
    </xf>
    <xf applyAlignment="true" applyFill="true" applyFont="true" applyNumberFormat="true" borderId="0" fillId="2" fontId="3" numFmtId="1000" quotePrefix="false">
      <alignment horizontal="left"/>
    </xf>
    <xf applyAlignment="true" applyFill="true" applyFont="true" applyNumberFormat="true" borderId="0" fillId="2" fontId="3" numFmtId="1000" quotePrefix="false">
      <alignment horizontal="left" wrapText="true"/>
    </xf>
    <xf applyAlignment="true" applyBorder="true" applyFont="true" applyNumberFormat="true" borderId="5" fillId="0" fontId="7" numFmtId="1000" quotePrefix="false">
      <alignment vertical="center"/>
    </xf>
    <xf applyAlignment="true" applyFont="true" applyNumberFormat="true" borderId="0" fillId="0" fontId="13" numFmtId="1000" quotePrefix="false">
      <alignment horizontal="left"/>
    </xf>
    <xf applyAlignment="true" applyBorder="true" applyFont="true" applyNumberFormat="true" borderId="5" fillId="0" fontId="1" numFmtId="1000" quotePrefix="false">
      <alignment vertical="center" wrapText="true"/>
    </xf>
    <xf applyAlignment="true" applyFont="true" applyNumberFormat="true" borderId="0" fillId="0" fontId="7" numFmtId="1000" quotePrefix="false">
      <alignment vertical="center"/>
    </xf>
    <xf applyAlignment="true" applyFont="true" applyNumberFormat="true" borderId="0" fillId="0" fontId="1" numFmtId="1000" quotePrefix="false">
      <alignment horizontal="left"/>
    </xf>
    <xf applyAlignment="true" applyFill="true" applyFont="true" applyNumberFormat="true" borderId="0" fillId="6" fontId="14" numFmtId="1000" quotePrefix="false">
      <alignment horizontal="left"/>
    </xf>
    <xf applyAlignment="true" applyFill="true" applyFont="true" applyNumberFormat="true" borderId="0" fillId="6" fontId="14" numFmtId="1000" quotePrefix="false">
      <alignment horizontal="left" wrapText="true"/>
    </xf>
    <xf applyAlignment="true" applyFill="true" applyFont="true" applyNumberFormat="true" borderId="0" fillId="7" fontId="15" numFmtId="1004" quotePrefix="false">
      <alignment vertical="top"/>
    </xf>
    <xf applyAlignment="true" applyFill="true" applyFont="true" applyNumberFormat="true" borderId="0" fillId="8" fontId="14" numFmtId="1000" quotePrefix="false">
      <alignment horizontal="left"/>
    </xf>
    <xf applyAlignment="true" applyFill="true" applyFont="true" applyNumberFormat="true" borderId="0" fillId="9" fontId="3" numFmtId="1000" quotePrefix="false">
      <alignment horizontal="left"/>
    </xf>
    <xf applyAlignment="true" applyFill="true" applyFont="true" applyNumberFormat="true" borderId="0" fillId="9" fontId="14" numFmtId="1000" quotePrefix="false">
      <alignment horizontal="left"/>
    </xf>
    <xf applyAlignment="true" applyFill="true" applyFont="true" applyNumberFormat="true" borderId="0" fillId="9" fontId="14" numFmtId="1000" quotePrefix="false">
      <alignment horizontal="left" wrapText="true"/>
    </xf>
    <xf applyAlignment="true" applyBorder="true" applyFont="true" applyNumberFormat="true" borderId="5" fillId="0" fontId="16" numFmtId="1000" quotePrefix="false">
      <alignment vertical="center" wrapText="true"/>
    </xf>
    <xf applyFont="true" applyNumberFormat="true" borderId="0" fillId="0" fontId="13" numFmtId="1000" quotePrefix="false"/>
    <xf applyAlignment="true" applyFont="true" applyNumberFormat="true" borderId="0" fillId="0" fontId="9" numFmtId="1000" quotePrefix="false">
      <alignment horizontal="right" vertical="center"/>
    </xf>
    <xf applyAlignment="true" applyFont="true" applyNumberFormat="true" borderId="0" fillId="0" fontId="1" numFmtId="1000" quotePrefix="false">
      <alignment horizontal="center"/>
    </xf>
    <xf applyAlignment="true" applyFont="true" applyNumberFormat="true" borderId="0" fillId="0" fontId="2" numFmtId="1003" quotePrefix="false">
      <alignment horizontal="left"/>
    </xf>
    <xf applyFont="true" applyNumberFormat="true" borderId="0" fillId="0" fontId="17" numFmtId="1003" quotePrefix="false"/>
    <xf applyFont="true" applyNumberFormat="true" borderId="0" fillId="0" fontId="18" numFmtId="1000" quotePrefix="false"/>
    <xf applyFont="true" applyNumberFormat="true" borderId="0" fillId="0" fontId="5" numFmtId="1000" quotePrefix="false"/>
    <xf applyAlignment="true" applyFill="true" applyFont="true" applyNumberFormat="true" borderId="0" fillId="2" fontId="3" numFmtId="1000" quotePrefix="false">
      <alignment horizontal="left" vertical="center"/>
    </xf>
    <xf applyAlignment="true" applyFont="true" applyNumberFormat="true" borderId="0" fillId="0" fontId="7" numFmtId="1000" quotePrefix="false">
      <alignment horizontal="left" vertical="center"/>
    </xf>
    <xf applyAlignment="true" applyFill="true" applyFont="true" applyNumberFormat="true" borderId="0" fillId="10" fontId="11" numFmtId="1000" quotePrefix="false">
      <alignment horizontal="right" vertical="center"/>
    </xf>
    <xf applyAlignment="true" applyFont="true" applyNumberFormat="true" borderId="0" fillId="0" fontId="11" numFmtId="1000" quotePrefix="false">
      <alignment horizontal="center"/>
    </xf>
    <xf applyFont="true" applyNumberFormat="true" borderId="0" fillId="0" fontId="5" numFmtId="1005" quotePrefix="false"/>
    <xf applyAlignment="true" applyFill="true" applyFont="true" applyNumberFormat="true" borderId="0" fillId="5" fontId="11" numFmtId="1000" quotePrefix="false">
      <alignment horizontal="right" vertical="center"/>
    </xf>
    <xf applyAlignment="true" applyFont="true" applyNumberFormat="true" borderId="0" fillId="0" fontId="5" numFmtId="1000" quotePrefix="false">
      <alignment horizontal="center"/>
    </xf>
    <xf applyAlignment="true" applyFont="true" applyNumberFormat="true" borderId="0" fillId="0" fontId="19" numFmtId="1000" quotePrefix="false">
      <alignment horizontal="right" vertical="center"/>
    </xf>
    <xf applyAlignment="true" applyFont="true" applyNumberFormat="true" borderId="0" fillId="0" fontId="7" numFmtId="1000" quotePrefix="false">
      <alignment horizontal="right" vertical="center"/>
    </xf>
    <xf applyAlignment="true" applyFill="true" applyFont="true" applyNumberFormat="true" borderId="0" fillId="10" fontId="11" numFmtId="14" quotePrefix="false">
      <alignment horizontal="right" vertical="center"/>
    </xf>
    <xf applyAlignment="true" applyFill="true" applyFont="true" applyNumberFormat="true" borderId="0" fillId="10" fontId="11" numFmtId="1006" quotePrefix="false">
      <alignment horizontal="right" vertical="center"/>
    </xf>
    <xf applyAlignment="true" applyFill="true" applyFont="true" applyNumberFormat="true" borderId="0" fillId="4" fontId="20" numFmtId="1000" quotePrefix="false">
      <alignment horizontal="center" vertical="center"/>
    </xf>
    <xf applyAlignment="true" applyFill="true" applyFont="true" applyNumberFormat="true" borderId="0" fillId="4" fontId="20" numFmtId="1000" quotePrefix="false">
      <alignment horizontal="center" vertical="center"/>
    </xf>
    <xf applyAlignment="true" applyFill="true" applyFont="true" applyNumberFormat="true" borderId="0" fillId="4" fontId="20" numFmtId="1000" quotePrefix="false">
      <alignment horizontal="center" vertical="center"/>
    </xf>
    <xf applyAlignment="true" applyFont="true" applyNumberFormat="true" borderId="0" fillId="0" fontId="21" numFmtId="1000" quotePrefix="false">
      <alignment horizontal="center" vertical="center"/>
    </xf>
    <xf applyAlignment="true" applyFont="true" applyNumberFormat="true" borderId="0" fillId="0" fontId="20" numFmtId="1000" quotePrefix="false">
      <alignment horizontal="center" vertical="center"/>
    </xf>
    <xf applyAlignment="true" applyFill="true" applyFont="true" applyNumberFormat="true" borderId="0" fillId="2" fontId="3" numFmtId="1000" quotePrefix="false">
      <alignment horizontal="center" vertical="center"/>
    </xf>
    <xf applyAlignment="true" applyBorder="true" applyFont="true" applyNumberFormat="true" borderId="5" fillId="0" fontId="5" numFmtId="1005" quotePrefix="false">
      <alignment wrapText="true"/>
    </xf>
    <xf applyAlignment="true" applyFont="true" applyNumberFormat="true" borderId="0" fillId="0" fontId="5" numFmtId="1005" quotePrefix="false">
      <alignment wrapText="true"/>
    </xf>
    <xf applyAlignment="true" applyBorder="true" applyFont="true" applyNumberFormat="true" borderId="5" fillId="0" fontId="7" numFmtId="1007" quotePrefix="false">
      <alignment horizontal="right" vertical="center"/>
    </xf>
    <xf applyAlignment="true" applyFont="true" applyNumberFormat="true" borderId="0" fillId="0" fontId="5" numFmtId="1000" quotePrefix="false">
      <alignment horizontal="left" indent="1" vertical="top"/>
    </xf>
    <xf applyAlignment="true" applyBorder="true" applyFont="true" applyNumberFormat="true" borderId="6" fillId="0" fontId="5" numFmtId="1005" quotePrefix="false">
      <alignment wrapText="true"/>
    </xf>
    <xf applyAlignment="true" applyBorder="true" applyFont="true" applyNumberFormat="true" borderId="6" fillId="0" fontId="7" numFmtId="1007" quotePrefix="false">
      <alignment horizontal="right" vertical="center"/>
    </xf>
    <xf applyAlignment="true" applyBorder="true" applyFont="true" applyNumberFormat="true" borderId="6" fillId="0" fontId="5" numFmtId="1005" quotePrefix="false">
      <alignment horizontal="left" indent="3" wrapText="true"/>
    </xf>
    <xf applyAlignment="true" applyBorder="true" applyFont="true" applyNumberFormat="true" borderId="6" fillId="0" fontId="5" numFmtId="1005" quotePrefix="false">
      <alignment horizontal="left" indent="3" vertical="center" wrapText="true"/>
    </xf>
    <xf applyAlignment="true" applyBorder="true" applyFont="true" applyNumberFormat="true" borderId="6" fillId="0" fontId="7" numFmtId="1008" quotePrefix="false">
      <alignment horizontal="right" vertical="center"/>
    </xf>
    <xf applyBorder="true" applyFont="true" applyNumberFormat="true" borderId="6" fillId="0" fontId="5" numFmtId="1005" quotePrefix="false"/>
    <xf applyBorder="true" applyFont="true" applyNumberFormat="true" borderId="7" fillId="0" fontId="5" numFmtId="1005" quotePrefix="false"/>
    <xf applyAlignment="true" applyBorder="true" applyFont="true" applyNumberFormat="true" borderId="7" fillId="0" fontId="7" numFmtId="1007" quotePrefix="false">
      <alignment horizontal="right" vertical="center"/>
    </xf>
    <xf applyAlignment="true" applyFont="true" applyNumberFormat="true" borderId="0" fillId="0" fontId="7" numFmtId="1000" quotePrefix="false">
      <alignment horizontal="center" vertical="center"/>
    </xf>
    <xf applyAlignment="true" applyFont="true" applyNumberFormat="true" borderId="0" fillId="0" fontId="1" numFmtId="1000" quotePrefix="false">
      <alignment horizontal="center" vertical="center"/>
    </xf>
    <xf applyAlignment="true" applyFill="true" applyFont="true" applyNumberFormat="true" borderId="0" fillId="2" fontId="3" numFmtId="1000" quotePrefix="false">
      <alignment horizontal="left" vertical="center"/>
    </xf>
    <xf applyAlignment="true" applyFill="true" applyFont="true" applyNumberFormat="true" borderId="0" fillId="2" fontId="3" numFmtId="1000" quotePrefix="false">
      <alignment horizontal="left" vertical="center"/>
    </xf>
    <xf applyAlignment="true" applyBorder="true" applyFont="true" applyNumberFormat="true" borderId="5" fillId="0" fontId="5" numFmtId="1000" quotePrefix="false">
      <alignment horizontal="left" indent="1"/>
    </xf>
    <xf applyAlignment="true" applyBorder="true" applyFont="true" applyNumberFormat="true" borderId="5" fillId="0" fontId="7" numFmtId="1008" quotePrefix="false">
      <alignment horizontal="right" vertical="center"/>
    </xf>
    <xf applyAlignment="true" applyBorder="true" applyFont="true" applyNumberFormat="true" borderId="6" fillId="0" fontId="5" numFmtId="1000" quotePrefix="false">
      <alignment horizontal="left" indent="1"/>
    </xf>
    <xf applyAlignment="true" applyBorder="true" applyFont="true" applyNumberFormat="true" borderId="6" fillId="0" fontId="7" numFmtId="1009" quotePrefix="false">
      <alignment horizontal="right" vertical="center"/>
    </xf>
    <xf applyAlignment="true" applyBorder="true" applyFont="true" applyNumberFormat="true" borderId="6" fillId="0" fontId="7" numFmtId="1010" quotePrefix="false">
      <alignment horizontal="right" vertical="center"/>
    </xf>
    <xf applyAlignment="true" applyBorder="true" applyFont="true" applyNumberFormat="true" borderId="7" fillId="0" fontId="5" numFmtId="1000" quotePrefix="false">
      <alignment horizontal="left" indent="1"/>
    </xf>
    <xf applyAlignment="true" applyBorder="true" applyFont="true" applyNumberFormat="true" borderId="7" fillId="0" fontId="7" numFmtId="1010" quotePrefix="false">
      <alignment horizontal="right" vertical="center"/>
    </xf>
    <xf applyFont="true" applyNumberFormat="true" borderId="0" fillId="0" fontId="7" numFmtId="1000" quotePrefix="false"/>
    <xf applyAlignment="true" applyBorder="true" applyFont="true" applyNumberFormat="true" borderId="6" fillId="0" fontId="7" numFmtId="1011" quotePrefix="false">
      <alignment horizontal="right" vertical="center"/>
    </xf>
    <xf applyAlignment="true" applyBorder="true" applyFont="true" applyNumberFormat="true" borderId="7" fillId="0" fontId="7" numFmtId="1009" quotePrefix="false">
      <alignment horizontal="right" vertical="center"/>
    </xf>
    <xf applyAlignment="true" applyFont="true" applyNumberFormat="true" borderId="0" fillId="0" fontId="7" numFmtId="1008" quotePrefix="false">
      <alignment horizontal="right" vertical="center"/>
    </xf>
    <xf applyAlignment="true" applyBorder="true" applyFont="true" applyNumberFormat="true" borderId="5" fillId="0" fontId="5" numFmtId="1000" quotePrefix="false">
      <alignment wrapText="true"/>
    </xf>
    <xf applyAlignment="true" applyBorder="true" applyFont="true" applyNumberFormat="true" borderId="5" fillId="0" fontId="7" numFmtId="1012" quotePrefix="false">
      <alignment horizontal="right" vertical="center"/>
    </xf>
    <xf applyAlignment="true" applyFont="true" applyNumberFormat="true" borderId="0" fillId="0" fontId="5" numFmtId="1000" quotePrefix="false">
      <alignment wrapText="true"/>
    </xf>
    <xf applyFont="true" applyNumberFormat="true" borderId="0" fillId="0" fontId="4" numFmtId="1000" quotePrefix="false"/>
    <xf applyAlignment="true" applyFont="true" applyNumberFormat="true" borderId="0" fillId="0" fontId="7" numFmtId="1007" quotePrefix="false">
      <alignment horizontal="right" vertical="center"/>
    </xf>
    <xf applyAlignment="true" applyBorder="true" applyFont="true" applyNumberFormat="true" borderId="6" fillId="0" fontId="5" numFmtId="1000" quotePrefix="false">
      <alignment wrapText="true"/>
    </xf>
    <xf applyAlignment="true" applyBorder="true" applyFont="true" applyNumberFormat="true" borderId="5" fillId="0" fontId="5" numFmtId="1000" quotePrefix="false">
      <alignment horizontal="left" indent="1" wrapText="true"/>
    </xf>
    <xf applyAlignment="true" applyBorder="true" applyFont="true" applyNumberFormat="true" borderId="7" fillId="0" fontId="5" numFmtId="1000" quotePrefix="false">
      <alignment wrapText="true"/>
    </xf>
    <xf applyAlignment="true" applyBorder="true" applyFont="true" applyNumberFormat="true" borderId="5" fillId="0" fontId="5" numFmtId="1000" quotePrefix="false">
      <alignment horizontal="left" indent="3" wrapText="true"/>
    </xf>
    <xf applyAlignment="true" applyFont="true" applyNumberFormat="true" borderId="0" fillId="0" fontId="4" numFmtId="1000" quotePrefix="false">
      <alignment horizontal="left" indent="3"/>
    </xf>
    <xf applyFont="true" applyNumberFormat="true" borderId="0" fillId="0" fontId="22" numFmtId="1000" quotePrefix="false"/>
    <xf applyFont="true" applyNumberFormat="true" borderId="0" fillId="0" fontId="23" numFmtId="1000" quotePrefix="false"/>
    <xf applyAlignment="true" applyBorder="true" applyFont="true" applyNumberFormat="true" borderId="8" fillId="0" fontId="24" numFmtId="1000" quotePrefix="false">
      <alignment horizontal="left" vertical="center" wrapText="true"/>
    </xf>
    <xf applyAlignment="true" applyBorder="true" applyFont="true" applyNumberFormat="true" borderId="8" fillId="0" fontId="24" numFmtId="1000" quotePrefix="false">
      <alignment horizontal="center" vertical="center" wrapText="true"/>
    </xf>
    <xf applyAlignment="true" applyBorder="true" applyFont="true" applyNumberFormat="true" borderId="8" fillId="0" fontId="24" numFmtId="1006" quotePrefix="false">
      <alignment horizontal="center" vertical="center" wrapText="true"/>
    </xf>
    <xf applyAlignment="true" applyBorder="true" applyFont="true" applyNumberFormat="true" borderId="8" fillId="0" fontId="25" numFmtId="1000" quotePrefix="false">
      <alignment horizontal="center" vertical="center" wrapText="true"/>
    </xf>
    <xf applyFont="true" applyNumberFormat="true" borderId="0" fillId="0" fontId="26" numFmtId="1000" quotePrefix="false"/>
    <xf applyFont="true" applyNumberFormat="true" borderId="0" fillId="0" fontId="27" numFmtId="1006" quotePrefix="false"/>
    <xf applyAlignment="true" applyFont="true" applyNumberFormat="true" borderId="0" fillId="0" fontId="21" numFmtId="1000" quotePrefix="false">
      <alignment vertical="center"/>
    </xf>
    <xf applyAlignment="true" applyBorder="true" applyFont="true" applyNumberFormat="true" borderId="9" fillId="0" fontId="28" numFmtId="1000" quotePrefix="false">
      <alignment horizontal="left" vertical="center"/>
    </xf>
    <xf applyAlignment="true" applyBorder="true" applyFont="true" applyNumberFormat="true" borderId="10" fillId="0" fontId="28" numFmtId="1000" quotePrefix="false">
      <alignment horizontal="left" vertical="center"/>
    </xf>
    <xf applyAlignment="true" applyBorder="true" applyFont="true" applyNumberFormat="true" borderId="11" fillId="0" fontId="28" numFmtId="1000" quotePrefix="false">
      <alignment horizontal="left" vertical="center"/>
    </xf>
    <xf applyAlignment="true" applyFont="true" applyNumberFormat="true" borderId="0" fillId="0" fontId="1" numFmtId="1000" quotePrefix="false">
      <alignment vertical="center"/>
    </xf>
    <xf applyAlignment="true" applyFont="true" applyNumberFormat="true" borderId="0" fillId="0" fontId="9" numFmtId="1000" quotePrefix="false">
      <alignment horizontal="left" vertical="center"/>
    </xf>
    <xf applyAlignment="true" applyFont="true" applyNumberFormat="true" borderId="0" fillId="0" fontId="22" numFmtId="1000" quotePrefix="false">
      <alignment horizontal="center" vertical="center"/>
    </xf>
    <xf applyAlignment="true" applyFont="true" applyNumberFormat="true" borderId="0" fillId="0" fontId="24" numFmtId="1008" quotePrefix="false">
      <alignment vertical="center"/>
    </xf>
    <xf applyFont="true" applyNumberFormat="true" borderId="0" fillId="0" fontId="7" numFmtId="1008" quotePrefix="false"/>
    <xf applyFont="true" applyNumberFormat="true" borderId="0" fillId="0" fontId="9" numFmtId="1007" quotePrefix="false"/>
    <xf applyAlignment="true" applyFont="true" applyNumberFormat="true" borderId="0" fillId="0" fontId="23" numFmtId="1008" quotePrefix="false">
      <alignment vertical="center"/>
    </xf>
    <xf applyBorder="true" applyFont="true" applyNumberFormat="true" borderId="12" fillId="0" fontId="9" numFmtId="1000" quotePrefix="false"/>
    <xf applyAlignment="true" applyBorder="true" applyFont="true" applyNumberFormat="true" borderId="12" fillId="0" fontId="9" numFmtId="1008" quotePrefix="false">
      <alignment vertical="center"/>
    </xf>
    <xf applyBorder="true" applyFont="true" applyNumberFormat="true" borderId="12" fillId="0" fontId="9" numFmtId="1008" quotePrefix="false"/>
    <xf applyFont="true" applyNumberFormat="true" borderId="0" fillId="0" fontId="7" numFmtId="1007" quotePrefix="false"/>
    <xf applyAlignment="true" applyFont="true" applyNumberFormat="true" borderId="0" fillId="0" fontId="11" numFmtId="1008" quotePrefix="false">
      <alignment vertical="center"/>
    </xf>
    <xf applyBorder="true" applyFill="true" applyFont="true" applyNumberFormat="true" borderId="13" fillId="11" fontId="1" numFmtId="1007" quotePrefix="false"/>
    <xf applyBorder="true" applyFont="true" applyNumberFormat="true" borderId="13" fillId="0" fontId="1" numFmtId="1000" quotePrefix="false"/>
    <xf applyAlignment="true" applyBorder="true" applyFont="true" applyNumberFormat="true" borderId="13" fillId="0" fontId="23" numFmtId="1008" quotePrefix="false">
      <alignment vertical="center"/>
    </xf>
    <xf applyBorder="true" applyFont="true" applyNumberFormat="true" borderId="13" fillId="0" fontId="7" numFmtId="1000" quotePrefix="false"/>
    <xf applyAlignment="true" applyFont="true" applyNumberFormat="true" borderId="0" fillId="0" fontId="11" numFmtId="1012" quotePrefix="false">
      <alignment vertical="center"/>
    </xf>
    <xf applyAlignment="true" applyFont="true" applyNumberFormat="true" borderId="0" fillId="0" fontId="25" numFmtId="1012" quotePrefix="false">
      <alignment vertical="center"/>
    </xf>
    <xf applyAlignment="true" applyFont="true" applyNumberFormat="true" borderId="0" fillId="0" fontId="25" numFmtId="1008" quotePrefix="false">
      <alignment vertical="center"/>
    </xf>
    <xf applyFont="true" applyNumberFormat="true" borderId="0" fillId="0" fontId="29" numFmtId="1000" quotePrefix="false"/>
    <xf applyAlignment="true" applyFill="true" applyFont="true" applyNumberFormat="true" borderId="0" fillId="12" fontId="23" numFmtId="1009" quotePrefix="false">
      <alignment horizontal="center" wrapText="true"/>
    </xf>
    <xf applyAlignment="true" applyFont="true" applyNumberFormat="true" borderId="0" fillId="0" fontId="1" numFmtId="1009" quotePrefix="false">
      <alignment horizontal="center"/>
    </xf>
    <xf applyAlignment="true" applyFont="true" applyNumberFormat="true" borderId="0" fillId="0" fontId="1" numFmtId="1010" quotePrefix="false">
      <alignment horizontal="center"/>
    </xf>
    <xf applyAlignment="true" applyFill="true" applyFont="true" applyNumberFormat="true" borderId="0" fillId="13" fontId="30" numFmtId="1004" quotePrefix="false">
      <alignment horizontal="center" vertical="top"/>
    </xf>
    <xf applyAlignment="true" applyFont="true" applyNumberFormat="true" borderId="0" fillId="0" fontId="31" numFmtId="1010" quotePrefix="false">
      <alignment horizontal="left" vertical="top"/>
    </xf>
    <xf applyFill="true" applyFont="true" applyNumberFormat="true" borderId="0" fillId="14" fontId="14" numFmtId="1000" quotePrefix="false"/>
    <xf applyAlignment="true" applyFill="true" applyFont="true" applyNumberFormat="true" borderId="0" fillId="14" fontId="14" numFmtId="1010" quotePrefix="false">
      <alignment horizontal="right" vertical="center"/>
    </xf>
    <xf applyAlignment="true" applyFont="true" applyNumberFormat="true" borderId="0" fillId="0" fontId="4" numFmtId="1008" quotePrefix="false">
      <alignment vertical="center"/>
    </xf>
    <xf applyAlignment="true" applyFont="true" applyNumberFormat="true" borderId="0" fillId="0" fontId="1" numFmtId="1000" quotePrefix="false">
      <alignment horizontal="right"/>
    </xf>
    <xf applyAlignment="true" applyFont="true" applyNumberFormat="true" borderId="0" fillId="0" fontId="23" numFmtId="1006" quotePrefix="false">
      <alignment horizontal="right" vertical="center"/>
    </xf>
    <xf applyAlignment="true" applyFont="true" applyNumberFormat="true" borderId="0" fillId="0" fontId="23" numFmtId="1000" quotePrefix="false">
      <alignment vertical="center"/>
    </xf>
    <xf applyAlignment="true" applyFill="true" applyFont="true" applyNumberFormat="true" borderId="0" fillId="14" fontId="14" numFmtId="1008" quotePrefix="false">
      <alignment horizontal="right" vertical="center"/>
    </xf>
    <xf applyAlignment="true" applyFill="true" applyFont="true" applyNumberFormat="true" borderId="0" fillId="14" fontId="14" numFmtId="1013" quotePrefix="false">
      <alignment horizontal="right" vertical="center"/>
    </xf>
    <xf applyAlignment="true" applyFont="true" applyNumberFormat="true" borderId="0" fillId="0" fontId="24" numFmtId="1013" quotePrefix="false">
      <alignment horizontal="right" vertical="center"/>
    </xf>
    <xf applyAlignment="true" applyFont="true" applyNumberFormat="true" borderId="0" fillId="0" fontId="24" numFmtId="1010" quotePrefix="false">
      <alignment horizontal="right" vertical="center"/>
    </xf>
    <xf applyAlignment="true" applyFont="true" applyNumberFormat="true" borderId="0" fillId="0" fontId="23" numFmtId="1007" quotePrefix="false">
      <alignment vertical="center"/>
    </xf>
    <xf applyFont="true" applyNumberFormat="true" borderId="0" fillId="0" fontId="22" numFmtId="1007" quotePrefix="false"/>
    <xf applyAlignment="true" applyFont="true" applyNumberFormat="true" borderId="0" fillId="0" fontId="24" numFmtId="1010" quotePrefix="false">
      <alignment horizontal="center" vertical="center"/>
    </xf>
    <xf applyAlignment="true" applyFont="true" applyNumberFormat="true" borderId="0" fillId="0" fontId="23" numFmtId="1006" quotePrefix="false">
      <alignment vertical="center"/>
    </xf>
    <xf applyAlignment="true" applyFont="true" applyNumberFormat="true" borderId="0" fillId="0" fontId="24" numFmtId="1013" quotePrefix="false">
      <alignment horizontal="center" vertical="center"/>
    </xf>
    <xf applyFont="true" applyNumberFormat="true" borderId="0" fillId="0" fontId="32" numFmtId="1000" quotePrefix="false"/>
    <xf applyAlignment="true" applyFont="true" applyNumberFormat="true" borderId="0" fillId="0" fontId="11" numFmtId="1007" quotePrefix="false">
      <alignment vertical="center"/>
    </xf>
    <xf applyAlignment="true" applyFont="true" applyNumberFormat="true" borderId="0" fillId="0" fontId="1" numFmtId="1000" quotePrefix="false">
      <alignment horizontal="left" indent="1"/>
    </xf>
    <xf applyBorder="true" applyFont="true" applyNumberFormat="true" borderId="12" fillId="0" fontId="9" numFmtId="1007" quotePrefix="false"/>
    <xf applyBorder="true" applyFont="true" applyNumberFormat="true" borderId="12" fillId="0" fontId="9" numFmtId="1014" quotePrefix="false"/>
    <xf applyFont="true" applyNumberFormat="true" borderId="0" fillId="0" fontId="7" numFmtId="1009" quotePrefix="false"/>
    <xf applyFont="true" applyNumberFormat="true" borderId="0" fillId="0" fontId="9" numFmtId="1000" quotePrefix="false"/>
    <xf applyFont="true" applyNumberFormat="true" borderId="0" fillId="0" fontId="9" numFmtId="1007" quotePrefix="false"/>
    <xf applyFont="true" applyNumberFormat="true" borderId="0" fillId="0" fontId="9" numFmtId="1008" quotePrefix="false"/>
    <xf applyFont="true" applyNumberFormat="true" borderId="0" fillId="0" fontId="1" numFmtId="1000" quotePrefix="false"/>
    <xf applyFont="true" applyNumberFormat="true" borderId="0" fillId="0" fontId="1" numFmtId="1007" quotePrefix="false"/>
    <xf applyFont="true" applyNumberFormat="true" borderId="0" fillId="0" fontId="1" numFmtId="1008" quotePrefix="false"/>
    <xf applyFont="true" applyNumberFormat="true" borderId="0" fillId="0" fontId="5" numFmtId="1007" quotePrefix="false"/>
    <xf applyBorder="true" applyFont="true" applyNumberFormat="true" borderId="13" fillId="0" fontId="7" numFmtId="1007" quotePrefix="false"/>
    <xf applyBorder="true" applyFont="true" applyNumberFormat="true" borderId="13" fillId="0" fontId="7" numFmtId="1014" quotePrefix="false"/>
    <xf applyAlignment="true" applyFill="true" applyFont="true" applyNumberFormat="true" borderId="0" fillId="11" fontId="23" numFmtId="1007" quotePrefix="false">
      <alignment vertical="center"/>
    </xf>
    <xf applyFont="true" applyNumberFormat="true" borderId="0" fillId="0" fontId="1" numFmtId="1008" quotePrefix="false"/>
    <xf applyAlignment="true" applyBorder="true" applyFont="true" applyNumberFormat="true" borderId="13" fillId="0" fontId="1" numFmtId="1000" quotePrefix="false">
      <alignment wrapText="true"/>
    </xf>
    <xf applyBorder="true" applyFill="true" applyFont="true" applyNumberFormat="true" borderId="13" fillId="11" fontId="1" numFmtId="1000" quotePrefix="false"/>
    <xf applyFont="true" applyNumberFormat="true" borderId="0" fillId="0" fontId="1" numFmtId="1007" quotePrefix="false"/>
    <xf applyFont="true" applyNumberFormat="true" borderId="0" fillId="0" fontId="9" numFmtId="1008" quotePrefix="false"/>
    <xf applyFill="true" applyFont="true" applyNumberFormat="true" borderId="0" fillId="11" fontId="1" numFmtId="1008" quotePrefix="false"/>
    <xf applyFont="true" applyNumberFormat="true" borderId="0" fillId="0" fontId="33" numFmtId="1000" quotePrefix="false"/>
    <xf applyBorder="true" applyFont="true" applyNumberFormat="true" borderId="14" fillId="0" fontId="33" numFmtId="1000" quotePrefix="false"/>
    <xf applyAlignment="true" applyBorder="true" applyFont="true" applyNumberFormat="true" borderId="14" fillId="0" fontId="33" numFmtId="1008" quotePrefix="false">
      <alignment vertical="center"/>
    </xf>
    <xf applyFont="true" applyNumberFormat="true" borderId="0" fillId="0" fontId="34" numFmtId="1000" quotePrefix="false"/>
    <xf applyFont="true" applyNumberFormat="true" borderId="0" fillId="0" fontId="35" numFmtId="1007" quotePrefix="false"/>
    <xf applyAlignment="true" applyFont="true" applyNumberFormat="true" borderId="0" fillId="0" fontId="33" numFmtId="1007" quotePrefix="false">
      <alignment vertical="center"/>
    </xf>
    <xf applyFont="true" applyNumberFormat="true" borderId="0" fillId="0" fontId="36" numFmtId="1000" quotePrefix="false"/>
    <xf applyFont="true" applyNumberFormat="true" borderId="0" fillId="0" fontId="37" numFmtId="1007" quotePrefix="false"/>
    <xf applyAlignment="true" applyFont="true" applyNumberFormat="true" borderId="0" fillId="0" fontId="0" numFmtId="1008" quotePrefix="false">
      <alignment vertical="center"/>
    </xf>
    <xf applyAlignment="true" applyFont="true" applyNumberFormat="true" borderId="0" fillId="0" fontId="7" numFmtId="1008" quotePrefix="false">
      <alignment vertical="center"/>
    </xf>
    <xf applyBorder="true" applyFont="true" applyNumberFormat="true" borderId="12" fillId="0" fontId="7" numFmtId="1008" quotePrefix="false"/>
    <xf applyFont="true" applyNumberFormat="true" borderId="0" fillId="0" fontId="37" numFmtId="1000" quotePrefix="false"/>
    <xf applyAlignment="true" applyFont="true" applyNumberFormat="true" borderId="0" fillId="0" fontId="22" numFmtId="1008" quotePrefix="false">
      <alignment vertical="center"/>
    </xf>
    <xf applyFont="true" applyNumberFormat="true" borderId="0" fillId="0" fontId="38" numFmtId="1000" quotePrefix="false"/>
    <xf applyBorder="true" applyFont="true" applyNumberFormat="true" borderId="14" fillId="0" fontId="38" numFmtId="1000" quotePrefix="false"/>
    <xf applyAlignment="true" applyBorder="true" applyFont="true" applyNumberFormat="true" borderId="14" fillId="0" fontId="38" numFmtId="1007" quotePrefix="false">
      <alignment vertical="center"/>
    </xf>
    <xf applyAlignment="true" applyBorder="true" applyFont="true" applyNumberFormat="true" borderId="14" fillId="0" fontId="38" numFmtId="1015" quotePrefix="false">
      <alignment vertical="center"/>
    </xf>
    <xf applyFont="true" applyNumberFormat="true" borderId="0" fillId="0" fontId="39" numFmtId="1015" quotePrefix="false"/>
    <xf applyFont="true" applyNumberFormat="true" borderId="0" fillId="0" fontId="40" numFmtId="1007" quotePrefix="false"/>
    <xf applyFont="true" applyNumberFormat="true" borderId="0" fillId="0" fontId="41" numFmtId="1000" quotePrefix="false"/>
    <xf applyAlignment="true" applyFont="true" applyNumberFormat="true" borderId="0" fillId="0" fontId="41" numFmtId="1007" quotePrefix="false">
      <alignment vertical="center"/>
    </xf>
    <xf applyFont="true" applyNumberFormat="true" borderId="0" fillId="0" fontId="42" numFmtId="1000" quotePrefix="false"/>
    <xf applyFont="true" applyNumberFormat="true" borderId="0" fillId="0" fontId="43" numFmtId="1007" quotePrefix="false"/>
    <xf applyFont="true" applyNumberFormat="true" borderId="0" fillId="0" fontId="44" numFmtId="1000" quotePrefix="false"/>
    <xf applyAlignment="true" applyFont="true" applyNumberFormat="true" borderId="0" fillId="0" fontId="0" numFmtId="1000" quotePrefix="false">
      <alignment horizontal="center" vertical="center"/>
    </xf>
    <xf applyAlignment="true" applyBorder="true" applyFont="true" applyNumberFormat="true" borderId="12" fillId="0" fontId="9" numFmtId="1014" quotePrefix="false">
      <alignment horizontal="right"/>
    </xf>
    <xf applyFont="true" applyNumberFormat="true" borderId="0" fillId="0" fontId="22" numFmtId="1008" quotePrefix="false"/>
    <xf applyFont="true" applyNumberFormat="true" borderId="0" fillId="0" fontId="45" numFmtId="1000" quotePrefix="false"/>
    <xf applyAlignment="true" applyFont="true" applyNumberFormat="true" borderId="0" fillId="0" fontId="23" numFmtId="1000" quotePrefix="false">
      <alignment horizontal="left" indent="1"/>
    </xf>
    <xf applyAlignment="true" applyFill="true" applyFont="true" applyNumberFormat="true" borderId="0" fillId="11" fontId="1" numFmtId="1014" quotePrefix="false">
      <alignment horizontal="right"/>
    </xf>
    <xf applyFont="true" applyNumberFormat="true" borderId="0" fillId="0" fontId="46" numFmtId="1000" quotePrefix="false"/>
    <xf applyFont="true" applyNumberFormat="true" borderId="0" fillId="0" fontId="47" numFmtId="1007" quotePrefix="false"/>
    <xf applyAlignment="true" applyFont="true" applyNumberFormat="true" borderId="0" fillId="0" fontId="23" numFmtId="1000" quotePrefix="false">
      <alignment horizontal="center" vertical="center"/>
    </xf>
    <xf applyAlignment="true" applyFill="true" applyFont="true" applyNumberFormat="true" borderId="0" fillId="11" fontId="23" numFmtId="1016" quotePrefix="false">
      <alignment horizontal="right" vertical="center"/>
    </xf>
    <xf applyAlignment="true" applyFont="true" applyNumberFormat="true" borderId="0" fillId="0" fontId="23" numFmtId="1016" quotePrefix="false">
      <alignment horizontal="right" vertical="center"/>
    </xf>
    <xf applyAlignment="true" applyFont="true" applyNumberFormat="true" borderId="0" fillId="0" fontId="24" numFmtId="1000" quotePrefix="false">
      <alignment horizontal="center" vertical="center"/>
    </xf>
    <xf applyAlignment="true" applyFont="true" applyNumberFormat="true" borderId="0" fillId="0" fontId="1" numFmtId="1014" quotePrefix="false">
      <alignment horizontal="right"/>
    </xf>
    <xf applyAlignment="true" applyFont="true" applyNumberFormat="true" borderId="0" fillId="0" fontId="23" numFmtId="1000" quotePrefix="false">
      <alignment horizontal="left" indent="1" wrapText="true"/>
    </xf>
    <xf applyAlignment="true" applyFont="true" applyNumberFormat="true" borderId="0" fillId="0" fontId="1" numFmtId="1014" quotePrefix="false">
      <alignment horizontal="right" vertical="center"/>
    </xf>
    <xf applyAlignment="true" applyFont="true" applyNumberFormat="true" borderId="0" fillId="0" fontId="48" numFmtId="1007" quotePrefix="false">
      <alignment vertical="center"/>
    </xf>
    <xf applyAlignment="true" applyFont="true" applyNumberFormat="true" borderId="0" fillId="0" fontId="9" numFmtId="1007" quotePrefix="false">
      <alignment horizontal="center" vertical="center"/>
    </xf>
    <xf applyAlignment="true" applyFont="true" applyNumberFormat="true" borderId="0" fillId="0" fontId="9" numFmtId="1007" quotePrefix="false">
      <alignment horizontal="right" vertical="center"/>
    </xf>
    <xf applyAlignment="true" applyFont="true" applyNumberFormat="true" borderId="0" fillId="0" fontId="22" numFmtId="1007" quotePrefix="false">
      <alignment horizontal="center" vertical="center"/>
    </xf>
    <xf applyAlignment="true" applyFont="true" applyNumberFormat="true" borderId="0" fillId="0" fontId="1" numFmtId="1007" quotePrefix="false">
      <alignment horizontal="center" vertical="center"/>
    </xf>
    <xf applyAlignment="true" applyFont="true" applyNumberFormat="true" borderId="0" fillId="0" fontId="22" numFmtId="1006" quotePrefix="false">
      <alignment horizontal="center" vertical="center"/>
    </xf>
    <xf applyAlignment="true" applyFont="true" applyNumberFormat="true" borderId="0" fillId="0" fontId="1" numFmtId="1007" quotePrefix="false">
      <alignment horizontal="right" vertical="center"/>
    </xf>
    <xf applyAlignment="true" applyFont="true" applyNumberFormat="true" borderId="0" fillId="0" fontId="1" numFmtId="1008" quotePrefix="false">
      <alignment horizontal="right"/>
    </xf>
    <xf applyAlignment="true" applyFont="true" applyNumberFormat="true" borderId="0" fillId="0" fontId="9" numFmtId="1008" quotePrefix="false">
      <alignment horizontal="right"/>
    </xf>
    <xf applyFont="true" applyNumberFormat="true" borderId="0" fillId="0" fontId="49" numFmtId="1000" quotePrefix="false"/>
    <xf applyFont="true" applyNumberFormat="true" borderId="0" fillId="0" fontId="50" numFmtId="1000" quotePrefix="false"/>
    <xf applyFont="true" applyNumberFormat="true" borderId="0" fillId="0" fontId="51" numFmtId="1000" quotePrefix="false"/>
    <xf applyAlignment="true" applyFont="true" applyNumberFormat="true" borderId="0" fillId="0" fontId="0" numFmtId="1000" quotePrefix="false">
      <alignment vertical="center"/>
    </xf>
    <xf applyAlignment="true" applyFont="true" applyNumberFormat="true" borderId="0" fillId="0" fontId="49" numFmtId="1000" quotePrefix="false">
      <alignment vertical="center"/>
    </xf>
    <xf applyAlignment="true" applyFont="true" applyNumberFormat="true" borderId="0" fillId="0" fontId="37" numFmtId="1000" quotePrefix="false">
      <alignment horizontal="left" vertical="center"/>
    </xf>
    <xf applyAlignment="true" applyFont="true" applyNumberFormat="true" borderId="0" fillId="0" fontId="36" numFmtId="1000" quotePrefix="false">
      <alignment horizontal="center" vertical="center"/>
    </xf>
    <xf applyFont="true" applyNumberFormat="true" borderId="0" fillId="0" fontId="20" numFmtId="1000" quotePrefix="false"/>
    <xf applyAlignment="true" applyFont="true" applyNumberFormat="true" borderId="0" fillId="0" fontId="24" numFmtId="1007" quotePrefix="false">
      <alignment vertical="center"/>
    </xf>
    <xf applyAlignment="true" applyFont="true" applyNumberFormat="true" borderId="0" fillId="0" fontId="3" numFmtId="1000" quotePrefix="false">
      <alignment horizontal="left" vertical="center"/>
    </xf>
    <xf applyFont="true" applyNumberFormat="true" borderId="0" fillId="0" fontId="52" numFmtId="1000" quotePrefix="false"/>
    <xf applyFont="true" applyNumberFormat="true" borderId="0" fillId="0" fontId="53" numFmtId="1000" quotePrefix="false"/>
    <xf applyAlignment="true" applyFont="true" applyNumberFormat="true" borderId="0" fillId="0" fontId="1" numFmtId="1000" quotePrefix="false">
      <alignment horizontal="left" indent="4"/>
    </xf>
    <xf applyAlignment="true" applyFont="true" applyNumberFormat="true" borderId="0" fillId="0" fontId="48" numFmtId="1015" quotePrefix="false">
      <alignment vertical="center"/>
    </xf>
    <xf applyFont="true" applyNumberFormat="true" borderId="0" fillId="0" fontId="10" numFmtId="1015" quotePrefix="false"/>
    <xf applyFont="true" applyNumberFormat="true" borderId="0" fillId="0" fontId="54" numFmtId="1007" quotePrefix="false"/>
    <xf applyAlignment="true" applyFont="true" applyNumberFormat="true" borderId="0" fillId="0" fontId="1" numFmtId="1000" quotePrefix="false">
      <alignment horizontal="left" indent="3"/>
    </xf>
    <xf applyAlignment="true" applyFont="true" applyNumberFormat="true" borderId="0" fillId="0" fontId="23" numFmtId="1015" quotePrefix="false">
      <alignment vertical="center"/>
    </xf>
    <xf applyFont="true" applyNumberFormat="true" borderId="0" fillId="0" fontId="29" numFmtId="1015" quotePrefix="false"/>
    <xf applyFont="true" applyNumberFormat="true" borderId="0" fillId="0" fontId="55" numFmtId="1000" quotePrefix="false"/>
    <xf applyFont="true" applyNumberFormat="true" borderId="0" fillId="0" fontId="56" numFmtId="1000" quotePrefix="false"/>
    <xf applyFont="true" applyNumberFormat="true" borderId="0" fillId="0" fontId="6" numFmtId="1000" quotePrefix="false"/>
    <xf applyFont="true" applyNumberFormat="true" borderId="0" fillId="0" fontId="36" numFmtId="1007" quotePrefix="false"/>
    <xf applyFont="true" applyNumberFormat="true" borderId="0" fillId="0" fontId="1" numFmtId="1015" quotePrefix="false"/>
    <xf applyFont="true" applyNumberFormat="true" borderId="0" fillId="0" fontId="0" numFmtId="1007" quotePrefix="false"/>
    <xf applyAlignment="true" applyFont="true" applyNumberFormat="true" borderId="0" fillId="0" fontId="9" numFmtId="1000" quotePrefix="false">
      <alignment horizontal="left" indent="1"/>
    </xf>
    <xf applyAlignment="true" applyFont="true" applyNumberFormat="true" borderId="0" fillId="0" fontId="57" numFmtId="1008" quotePrefix="false">
      <alignment vertical="center"/>
    </xf>
    <xf applyBorder="true" applyFont="true" applyNumberFormat="true" borderId="14" fillId="0" fontId="1" numFmtId="1000" quotePrefix="false"/>
    <xf applyBorder="true" applyFont="true" applyNumberFormat="true" borderId="14" fillId="0" fontId="1" numFmtId="1015" quotePrefix="false"/>
    <xf applyBorder="true" applyFont="true" applyNumberFormat="true" borderId="14" fillId="0" fontId="10" numFmtId="1015" quotePrefix="false"/>
    <xf applyFont="true" applyNumberFormat="true" borderId="0" fillId="0" fontId="58" numFmtId="1000" quotePrefix="false"/>
    <xf applyFont="true" applyNumberFormat="true" borderId="0" fillId="0" fontId="10" numFmtId="1007" quotePrefix="false"/>
    <xf applyFont="true" applyNumberFormat="true" borderId="0" fillId="0" fontId="59" numFmtId="1000" quotePrefix="false"/>
    <xf applyFont="true" applyNumberFormat="true" borderId="0" fillId="0" fontId="60" numFmtId="1000" quotePrefix="false"/>
    <xf applyAlignment="true" applyFont="true" applyNumberFormat="true" borderId="0" fillId="0" fontId="9" numFmtId="1000" quotePrefix="false">
      <alignment horizontal="left" indent="3"/>
    </xf>
    <xf applyAlignment="true" applyFont="true" applyNumberFormat="true" borderId="0" fillId="0" fontId="24" numFmtId="1015" quotePrefix="false">
      <alignment vertical="center"/>
    </xf>
    <xf applyAlignment="true" applyFont="true" applyNumberFormat="true" borderId="0" fillId="0" fontId="9" numFmtId="1000" quotePrefix="false">
      <alignment vertical="top"/>
    </xf>
    <xf applyAlignment="true" applyFont="true" applyNumberFormat="true" borderId="0" fillId="0" fontId="61" numFmtId="1000" quotePrefix="false">
      <alignment vertical="top"/>
    </xf>
    <xf applyAlignment="true" applyFill="true" applyFont="true" applyNumberFormat="true" borderId="0" fillId="3" fontId="24" numFmtId="1000" quotePrefix="false">
      <alignment vertical="top"/>
    </xf>
    <xf applyAlignment="true" applyFill="true" applyFont="true" applyNumberFormat="true" borderId="0" fillId="3" fontId="24" numFmtId="1000" quotePrefix="false">
      <alignment horizontal="right" vertical="top"/>
    </xf>
    <xf applyBorder="true" applyFill="true" applyFont="true" applyNumberFormat="true" borderId="12" fillId="11" fontId="9" numFmtId="1000" quotePrefix="false"/>
    <xf applyAlignment="true" applyFont="true" applyNumberFormat="true" borderId="0" fillId="0" fontId="24" numFmtId="1000" quotePrefix="false">
      <alignment vertical="top"/>
    </xf>
    <xf applyAlignment="true" applyFont="true" applyNumberFormat="true" borderId="0" fillId="0" fontId="24" numFmtId="1000" quotePrefix="false">
      <alignment horizontal="right" vertical="top"/>
    </xf>
    <xf applyAlignment="true" applyFill="true" applyFont="true" applyNumberFormat="true" borderId="0" fillId="2" fontId="61" numFmtId="1000" quotePrefix="false">
      <alignment vertical="top"/>
    </xf>
    <xf applyAlignment="true" applyFill="true" applyFont="true" applyNumberFormat="true" borderId="0" fillId="2" fontId="9" numFmtId="1000" quotePrefix="false">
      <alignment vertical="top"/>
    </xf>
    <xf applyFont="true" applyNumberFormat="true" borderId="0" fillId="0" fontId="62" numFmtId="1000" quotePrefix="false"/>
    <xf applyAlignment="true" applyFont="true" applyNumberFormat="true" borderId="0" fillId="0" fontId="57" numFmtId="1015" quotePrefix="false">
      <alignment vertical="center"/>
    </xf>
    <xf applyAlignment="true" applyFont="true" applyNumberFormat="true" borderId="0" fillId="0" fontId="9" numFmtId="1000" quotePrefix="false">
      <alignment wrapText="true"/>
    </xf>
    <xf applyAlignment="true" applyFont="true" applyNumberFormat="true" borderId="0" fillId="0" fontId="10" numFmtId="1015" quotePrefix="false">
      <alignment horizontal="right" vertical="center"/>
    </xf>
    <xf applyAlignment="true" applyFill="true" applyFont="true" applyNumberFormat="true" borderId="0" fillId="11" fontId="1" numFmtId="1007" quotePrefix="false">
      <alignment horizontal="center"/>
    </xf>
    <xf applyBorder="true" applyFont="true" applyNumberFormat="true" borderId="14" fillId="0" fontId="10" numFmtId="1007" quotePrefix="false"/>
    <xf applyAlignment="true" applyFont="true" applyNumberFormat="true" borderId="0" fillId="0" fontId="59" numFmtId="1000" quotePrefix="false">
      <alignment vertical="center"/>
    </xf>
    <xf applyAlignment="true" applyFont="true" applyNumberFormat="true" borderId="0" fillId="0" fontId="10" numFmtId="1000" quotePrefix="false">
      <alignment horizontal="center" vertical="center"/>
    </xf>
    <xf applyAlignment="true" applyFill="true" applyFont="true" applyNumberFormat="true" borderId="0" fillId="14" fontId="14" numFmtId="1007" quotePrefix="false">
      <alignment horizontal="right" vertical="center"/>
    </xf>
    <xf applyAlignment="true" applyFont="true" applyNumberFormat="true" borderId="0" fillId="0" fontId="9" numFmtId="1000" quotePrefix="false">
      <alignment vertical="center"/>
    </xf>
    <xf applyAlignment="true" applyFont="true" applyNumberFormat="true" borderId="0" fillId="0" fontId="24" numFmtId="1013" quotePrefix="false">
      <alignment horizontal="left" vertical="center"/>
    </xf>
    <xf applyAlignment="true" applyBorder="true" applyFont="true" applyNumberFormat="true" borderId="13" fillId="0" fontId="1" numFmtId="1000" quotePrefix="false">
      <alignment horizontal="right"/>
    </xf>
    <xf applyAlignment="true" applyBorder="true" applyFont="true" applyNumberFormat="true" borderId="13" fillId="0" fontId="23" numFmtId="1007" quotePrefix="false">
      <alignment vertical="center"/>
    </xf>
    <xf applyBorder="true" applyFont="true" applyNumberFormat="true" borderId="13" fillId="0" fontId="10" numFmtId="1007" quotePrefix="false"/>
    <xf applyAlignment="true" applyFill="true" applyFont="true" applyNumberFormat="true" borderId="0" fillId="15" fontId="7" numFmtId="1000" quotePrefix="false">
      <alignment horizontal="left" vertical="center"/>
    </xf>
    <xf applyAlignment="true" applyFill="true" applyFont="true" applyNumberFormat="true" borderId="0" fillId="15" fontId="7" numFmtId="1000" quotePrefix="false">
      <alignment vertical="center"/>
    </xf>
    <xf applyAlignment="true" applyFill="true" applyFont="true" applyNumberFormat="true" borderId="0" fillId="15" fontId="7" numFmtId="1000" quotePrefix="false">
      <alignment horizontal="center" vertical="center"/>
    </xf>
    <xf applyFont="true" applyNumberFormat="true" borderId="0" fillId="0" fontId="10" numFmtId="1008" quotePrefix="false"/>
    <xf applyAlignment="true" applyFont="true" applyNumberFormat="true" borderId="0" fillId="0" fontId="10" numFmtId="1007" quotePrefix="false">
      <alignment horizontal="right" vertical="center"/>
    </xf>
    <xf applyAlignment="true" applyFont="true" applyNumberFormat="true" borderId="0" fillId="0" fontId="10" numFmtId="1000" quotePrefix="false">
      <alignment wrapText="true"/>
    </xf>
    <xf applyAlignment="true" applyFont="true" applyNumberFormat="true" borderId="0" fillId="0" fontId="10" numFmtId="1009" quotePrefix="false">
      <alignment horizontal="right" vertical="center"/>
    </xf>
    <xf applyAlignment="true" applyFont="true" applyNumberFormat="true" borderId="0" fillId="0" fontId="10" numFmtId="1008" quotePrefix="false">
      <alignment horizontal="right" vertical="center"/>
    </xf>
    <xf applyAlignment="true" applyFont="true" applyNumberFormat="true" borderId="0" fillId="0" fontId="1" numFmtId="1000" quotePrefix="false">
      <alignment horizontal="left" indent="1" wrapText="true"/>
    </xf>
    <xf applyAlignment="true" applyFont="true" applyNumberFormat="true" borderId="0" fillId="0" fontId="1" numFmtId="1001" quotePrefix="false">
      <alignment horizontal="right"/>
    </xf>
    <xf applyAlignment="true" applyFill="true" applyFont="true" applyNumberFormat="true" borderId="0" fillId="2" fontId="3" numFmtId="1000" quotePrefix="false">
      <alignment horizontal="center"/>
    </xf>
    <xf applyFill="true" applyFont="true" applyNumberFormat="true" borderId="0" fillId="2" fontId="3" numFmtId="1000" quotePrefix="false"/>
    <xf applyAlignment="true" applyFont="true" applyNumberFormat="true" borderId="0" fillId="0" fontId="14" numFmtId="1000" quotePrefix="false">
      <alignment horizontal="left" vertical="center"/>
    </xf>
    <xf applyAlignment="true" applyFont="true" applyNumberFormat="true" borderId="0" fillId="0" fontId="9" numFmtId="1000" quotePrefix="false">
      <alignment horizontal="left"/>
    </xf>
    <xf applyAlignment="true" applyFill="true" applyFont="true" applyNumberFormat="true" borderId="0" fillId="12" fontId="24" numFmtId="1009" quotePrefix="false">
      <alignment horizontal="left" vertical="center" wrapText="true"/>
    </xf>
    <xf applyAlignment="true" applyFill="true" applyFont="true" applyNumberFormat="true" borderId="0" fillId="2" fontId="3" numFmtId="1000" quotePrefix="false">
      <alignment horizontal="center" vertical="center" wrapText="true"/>
    </xf>
    <xf applyAlignment="true" applyFill="true" applyFont="true" applyNumberFormat="true" borderId="0" fillId="2" fontId="3" numFmtId="1000" quotePrefix="false">
      <alignment horizontal="center" vertical="center" wrapText="true"/>
    </xf>
    <xf applyAlignment="true" applyFill="true" applyFont="true" applyNumberFormat="true" borderId="0" fillId="2" fontId="3" numFmtId="1000" quotePrefix="false">
      <alignment horizontal="center" vertical="center" wrapText="true"/>
    </xf>
    <xf applyAlignment="true" applyFont="true" applyNumberFormat="true" borderId="0" fillId="0" fontId="24" numFmtId="1000" quotePrefix="false">
      <alignment vertical="center" wrapText="true"/>
    </xf>
    <xf applyAlignment="true" applyFont="true" applyNumberFormat="true" borderId="0" fillId="0" fontId="63" numFmtId="1000" quotePrefix="false">
      <alignment horizontal="center" vertical="top"/>
    </xf>
    <xf applyAlignment="true" applyFont="true" applyNumberFormat="true" borderId="0" fillId="0" fontId="63" numFmtId="1000" quotePrefix="false">
      <alignment horizontal="center" vertical="top" wrapText="true"/>
    </xf>
    <xf applyAlignment="true" applyFill="true" applyFont="true" applyNumberFormat="true" borderId="0" fillId="12" fontId="23" numFmtId="1009" quotePrefix="false">
      <alignment horizontal="left" vertical="center" wrapText="true"/>
    </xf>
    <xf applyAlignment="true" applyBorder="true" applyFont="true" applyNumberFormat="true" borderId="15" fillId="0" fontId="1" numFmtId="1014" quotePrefix="false">
      <alignment horizontal="center"/>
    </xf>
    <xf applyAlignment="true" applyBorder="true" applyFont="true" applyNumberFormat="true" borderId="16" fillId="0" fontId="1" numFmtId="1014" quotePrefix="false">
      <alignment horizontal="center"/>
    </xf>
    <xf applyBorder="true" applyFont="true" applyNumberFormat="true" borderId="16" fillId="0" fontId="1" numFmtId="1014" quotePrefix="false"/>
    <xf applyAlignment="true" applyBorder="true" applyFill="true" applyFont="true" applyNumberFormat="true" borderId="16" fillId="11" fontId="1" numFmtId="1014" quotePrefix="false">
      <alignment horizontal="center"/>
    </xf>
    <xf applyAlignment="true" applyBorder="true" applyFont="true" applyNumberFormat="true" borderId="16" fillId="0" fontId="1" numFmtId="1000" quotePrefix="false">
      <alignment horizontal="center"/>
    </xf>
    <xf applyAlignment="true" applyBorder="true" applyFill="true" applyFont="true" applyNumberFormat="true" borderId="16" fillId="11" fontId="1" numFmtId="1009" quotePrefix="false">
      <alignment horizontal="center"/>
    </xf>
    <xf applyAlignment="true" applyBorder="true" applyFill="true" applyFont="true" applyNumberFormat="true" borderId="17" fillId="11" fontId="1" numFmtId="1014" quotePrefix="false">
      <alignment horizontal="center"/>
    </xf>
    <xf applyAlignment="true" applyFont="true" applyNumberFormat="true" borderId="0" fillId="0" fontId="1" numFmtId="1014" quotePrefix="false">
      <alignment horizontal="center"/>
    </xf>
    <xf applyAlignment="true" applyBorder="true" applyFont="true" applyNumberFormat="true" borderId="18" fillId="0" fontId="1" numFmtId="1014" quotePrefix="false">
      <alignment horizontal="center"/>
    </xf>
    <xf applyAlignment="true" applyBorder="true" applyFont="true" applyNumberFormat="true" borderId="19" fillId="0" fontId="1" numFmtId="1014" quotePrefix="false">
      <alignment horizontal="center"/>
    </xf>
    <xf applyBorder="true" applyFont="true" applyNumberFormat="true" borderId="19" fillId="0" fontId="1" numFmtId="1014" quotePrefix="false"/>
    <xf applyAlignment="true" applyBorder="true" applyFill="true" applyFont="true" applyNumberFormat="true" borderId="19" fillId="11" fontId="1" numFmtId="1014" quotePrefix="false">
      <alignment horizontal="center"/>
    </xf>
    <xf applyAlignment="true" applyBorder="true" applyFont="true" applyNumberFormat="true" borderId="19" fillId="0" fontId="1" numFmtId="1000" quotePrefix="false">
      <alignment horizontal="center"/>
    </xf>
    <xf applyAlignment="true" applyBorder="true" applyFill="true" applyFont="true" applyNumberFormat="true" borderId="19" fillId="11" fontId="1" numFmtId="1009" quotePrefix="false">
      <alignment horizontal="center"/>
    </xf>
    <xf applyAlignment="true" applyBorder="true" applyFill="true" applyFont="true" applyNumberFormat="true" borderId="20" fillId="11" fontId="1" numFmtId="1014" quotePrefix="false">
      <alignment horizontal="center"/>
    </xf>
    <xf applyAlignment="true" applyFill="true" applyFont="true" applyNumberFormat="true" borderId="0" fillId="12" fontId="9" numFmtId="1008" quotePrefix="false">
      <alignment horizontal="left" wrapText="true"/>
    </xf>
    <xf applyAlignment="true" applyBorder="true" applyFont="true" applyNumberFormat="true" borderId="20" fillId="0" fontId="1" numFmtId="1000" quotePrefix="false">
      <alignment horizontal="center"/>
    </xf>
    <xf applyAlignment="true" applyBorder="true" applyFont="true" applyNumberFormat="true" borderId="21" fillId="0" fontId="1" numFmtId="1014" quotePrefix="false">
      <alignment horizontal="center"/>
    </xf>
    <xf applyAlignment="true" applyBorder="true" applyFont="true" applyNumberFormat="true" borderId="22" fillId="0" fontId="1" numFmtId="1014" quotePrefix="false">
      <alignment horizontal="center"/>
    </xf>
    <xf applyBorder="true" applyFont="true" applyNumberFormat="true" borderId="22" fillId="0" fontId="1" numFmtId="1014" quotePrefix="false"/>
    <xf applyAlignment="true" applyBorder="true" applyFill="true" applyFont="true" applyNumberFormat="true" borderId="22" fillId="11" fontId="1" numFmtId="1014" quotePrefix="false">
      <alignment horizontal="center"/>
    </xf>
    <xf applyAlignment="true" applyBorder="true" applyFont="true" applyNumberFormat="true" borderId="22" fillId="0" fontId="1" numFmtId="1000" quotePrefix="false">
      <alignment horizontal="center"/>
    </xf>
    <xf applyAlignment="true" applyBorder="true" applyFill="true" applyFont="true" applyNumberFormat="true" borderId="22" fillId="11" fontId="1" numFmtId="1009" quotePrefix="false">
      <alignment horizontal="center"/>
    </xf>
    <xf applyAlignment="true" applyBorder="true" applyFill="true" applyFont="true" applyNumberFormat="true" borderId="23" fillId="11" fontId="1" numFmtId="1014" quotePrefix="false">
      <alignment horizontal="center"/>
    </xf>
    <xf applyAlignment="true" applyFont="true" applyNumberFormat="true" borderId="0" fillId="0" fontId="24" numFmtId="1000" quotePrefix="false">
      <alignment wrapText="true"/>
    </xf>
    <xf applyAlignment="true" applyFont="true" applyNumberFormat="true" borderId="0" fillId="0" fontId="63" numFmtId="1000" quotePrefix="false">
      <alignment horizontal="right" vertical="top" wrapText="true"/>
    </xf>
    <xf applyAlignment="true" applyBorder="true" applyFont="true" applyNumberFormat="true" borderId="24" fillId="0" fontId="24" numFmtId="1000" quotePrefix="false">
      <alignment wrapText="true"/>
    </xf>
    <xf applyAlignment="true" applyBorder="true" applyFont="true" applyNumberFormat="true" borderId="24" fillId="0" fontId="9" numFmtId="1014" quotePrefix="false">
      <alignment horizontal="right" vertical="center"/>
    </xf>
    <xf applyAlignment="true" applyBorder="true" applyFont="true" applyNumberFormat="true" borderId="24" fillId="0" fontId="24" numFmtId="1000" quotePrefix="false">
      <alignment vertical="center"/>
    </xf>
    <xf applyBorder="true" applyFont="true" applyNumberFormat="true" borderId="24" fillId="0" fontId="9" numFmtId="1000" quotePrefix="false"/>
    <xf applyAlignment="true" applyBorder="true" applyFont="true" applyNumberFormat="true" borderId="24" fillId="0" fontId="24" numFmtId="1010" quotePrefix="false">
      <alignment horizontal="right" vertical="center"/>
    </xf>
    <xf applyAlignment="true" applyBorder="true" applyFont="true" applyNumberFormat="true" borderId="24" fillId="0" fontId="9" numFmtId="1000" quotePrefix="false">
      <alignment vertical="center"/>
    </xf>
    <xf applyAlignment="true" applyBorder="true" applyFont="true" applyNumberFormat="true" borderId="25" fillId="0" fontId="24" numFmtId="1000" quotePrefix="false">
      <alignment wrapText="true"/>
    </xf>
    <xf applyAlignment="true" applyBorder="true" applyFont="true" applyNumberFormat="true" borderId="25" fillId="0" fontId="9" numFmtId="1014" quotePrefix="false">
      <alignment horizontal="right" vertical="center"/>
    </xf>
    <xf applyAlignment="true" applyBorder="true" applyFont="true" applyNumberFormat="true" borderId="25" fillId="0" fontId="9" numFmtId="1000" quotePrefix="false">
      <alignment vertical="center"/>
    </xf>
    <xf applyBorder="true" applyFont="true" applyNumberFormat="true" borderId="25" fillId="0" fontId="9" numFmtId="1000" quotePrefix="false"/>
    <xf applyAlignment="true" applyBorder="true" applyFont="true" applyNumberFormat="true" borderId="25" fillId="0" fontId="9" numFmtId="1008" quotePrefix="false">
      <alignment horizontal="right" vertical="center"/>
    </xf>
    <xf applyAlignment="true" applyBorder="true" applyFont="true" applyNumberFormat="true" borderId="25" fillId="0" fontId="24" numFmtId="1011" quotePrefix="false">
      <alignment horizontal="right" vertical="center"/>
    </xf>
    <xf applyAlignment="true" applyBorder="true" applyFont="true" applyNumberFormat="true" borderId="26" fillId="0" fontId="9" numFmtId="1000" quotePrefix="false">
      <alignment vertical="center"/>
    </xf>
    <xf applyBorder="true" applyFont="true" applyNumberFormat="true" borderId="26" fillId="0" fontId="9" numFmtId="1000" quotePrefix="false"/>
    <xf applyAlignment="true" applyBorder="true" applyFont="true" applyNumberFormat="true" borderId="26" fillId="0" fontId="24" numFmtId="1013" quotePrefix="false">
      <alignment horizontal="right" vertical="center"/>
    </xf>
    <xf applyAlignment="true" applyBorder="true" applyFont="true" applyNumberFormat="true" borderId="26" fillId="0" fontId="24" numFmtId="1000" quotePrefix="false">
      <alignment wrapText="true"/>
    </xf>
    <xf applyAlignment="true" applyBorder="true" applyFont="true" applyNumberFormat="true" borderId="26" fillId="0" fontId="9" numFmtId="1014" quotePrefix="false">
      <alignment horizontal="right" vertical="center"/>
    </xf>
    <xf applyAlignment="true" applyBorder="true" applyFont="true" applyNumberFormat="true" borderId="24" fillId="0" fontId="24" numFmtId="1000" quotePrefix="false">
      <alignment vertical="center" wrapText="true"/>
    </xf>
    <xf applyAlignment="true" applyBorder="true" applyFont="true" applyNumberFormat="true" borderId="27" fillId="0" fontId="24" numFmtId="1000" quotePrefix="false">
      <alignment vertical="center" wrapText="true"/>
    </xf>
    <xf applyAlignment="true" applyBorder="true" applyFont="true" applyNumberFormat="true" borderId="28" fillId="0" fontId="24" numFmtId="1000" quotePrefix="false">
      <alignment vertical="center" wrapText="true"/>
    </xf>
    <xf applyAlignment="true" applyBorder="true" applyFont="true" applyNumberFormat="true" borderId="24" fillId="0" fontId="9" numFmtId="1008" quotePrefix="false">
      <alignment horizontal="right"/>
    </xf>
    <xf applyAlignment="true" applyBorder="true" applyFont="true" applyNumberFormat="true" borderId="24" fillId="0" fontId="9" numFmtId="1010" quotePrefix="false">
      <alignment horizontal="right"/>
    </xf>
    <xf applyAlignment="true" applyBorder="true" applyFont="true" applyNumberFormat="true" borderId="25" fillId="0" fontId="24" numFmtId="1000" quotePrefix="false">
      <alignment vertical="center" wrapText="true"/>
    </xf>
    <xf applyAlignment="true" applyBorder="true" applyFont="true" applyNumberFormat="true" borderId="29" fillId="0" fontId="24" numFmtId="1000" quotePrefix="false">
      <alignment vertical="center" wrapText="true"/>
    </xf>
    <xf applyAlignment="true" applyBorder="true" applyFont="true" applyNumberFormat="true" borderId="30" fillId="0" fontId="24" numFmtId="1000" quotePrefix="false">
      <alignment vertical="center" wrapText="true"/>
    </xf>
    <xf applyAlignment="true" applyBorder="true" applyFont="true" applyNumberFormat="true" borderId="25" fillId="0" fontId="9" numFmtId="1008" quotePrefix="false">
      <alignment horizontal="right"/>
    </xf>
    <xf applyAlignment="true" applyBorder="true" applyFont="true" applyNumberFormat="true" borderId="25" fillId="0" fontId="24" numFmtId="1017" quotePrefix="false">
      <alignment horizontal="right"/>
    </xf>
    <xf applyAlignment="true" applyBorder="true" applyFont="true" applyNumberFormat="true" borderId="25" fillId="0" fontId="9" numFmtId="1010" quotePrefix="false">
      <alignment horizontal="right"/>
    </xf>
    <xf applyAlignment="true" applyBorder="true" applyFont="true" applyNumberFormat="true" borderId="26" fillId="0" fontId="24" numFmtId="1000" quotePrefix="false">
      <alignment vertical="center" wrapText="true"/>
    </xf>
    <xf applyAlignment="true" applyBorder="true" applyFont="true" applyNumberFormat="true" borderId="31" fillId="0" fontId="24" numFmtId="1000" quotePrefix="false">
      <alignment vertical="center" wrapText="true"/>
    </xf>
    <xf applyAlignment="true" applyBorder="true" applyFont="true" applyNumberFormat="true" borderId="32" fillId="0" fontId="24" numFmtId="1000" quotePrefix="false">
      <alignment vertical="center" wrapText="true"/>
    </xf>
    <xf applyAlignment="true" applyBorder="true" applyFont="true" applyNumberFormat="true" borderId="26" fillId="0" fontId="24" numFmtId="1017" quotePrefix="false">
      <alignment horizontal="right"/>
    </xf>
    <xf applyAlignment="true" applyBorder="true" applyFont="true" applyNumberFormat="true" borderId="8" fillId="0" fontId="57" numFmtId="1015" quotePrefix="false">
      <alignment horizontal="center" vertical="center" wrapText="true"/>
    </xf>
    <xf applyFont="true" applyNumberFormat="true" borderId="0" fillId="0" fontId="64" numFmtId="1000" quotePrefix="false"/>
    <xf applyAlignment="true" applyFont="true" applyNumberFormat="true" borderId="0" fillId="0" fontId="65" numFmtId="1000" quotePrefix="false">
      <alignment horizontal="center" vertical="center" wrapText="true"/>
    </xf>
    <xf applyAlignment="true" applyFont="true" applyNumberFormat="true" borderId="0" fillId="0" fontId="66" numFmtId="1015" quotePrefix="false">
      <alignment horizontal="center" vertical="center" wrapText="true"/>
    </xf>
    <xf applyFont="true" applyNumberFormat="true" borderId="0" fillId="0" fontId="1" numFmtId="1009" quotePrefix="false"/>
    <xf applyBorder="true" applyFont="true" applyNumberFormat="true" borderId="13" fillId="0" fontId="10" numFmtId="1008" quotePrefix="false"/>
    <xf applyAlignment="true" applyFill="true" applyFont="true" applyNumberFormat="true" borderId="0" fillId="12" fontId="1" numFmtId="1009" quotePrefix="false">
      <alignment horizontal="center" wrapText="true"/>
    </xf>
    <xf applyAlignment="true" applyFont="true" applyNumberFormat="true" borderId="0" fillId="0" fontId="23" numFmtId="1015" quotePrefix="false">
      <alignment horizontal="right" vertical="center"/>
    </xf>
    <xf applyAlignment="true" applyFont="true" applyNumberFormat="true" borderId="0" fillId="0" fontId="1" numFmtId="1008" quotePrefix="false">
      <alignment horizontal="center"/>
    </xf>
    <xf applyAlignment="true" applyFont="true" applyNumberFormat="true" borderId="0" fillId="0" fontId="23" numFmtId="1008" quotePrefix="false">
      <alignment horizontal="right" vertical="center"/>
    </xf>
    <xf applyAlignment="true" applyBorder="true" applyFont="true" applyNumberFormat="true" borderId="13" fillId="0" fontId="23" numFmtId="1015" quotePrefix="false">
      <alignment vertical="center"/>
    </xf>
    <xf applyBorder="true" applyFont="true" applyNumberFormat="true" borderId="13" fillId="0" fontId="10" numFmtId="1015" quotePrefix="false"/>
    <xf applyAlignment="true" applyFill="true" applyFont="true" applyNumberFormat="true" borderId="0" fillId="16" fontId="9" numFmtId="1000" quotePrefix="false">
      <alignment horizontal="left" vertical="center"/>
    </xf>
    <xf applyAlignment="true" applyFont="true" applyNumberFormat="true" borderId="0" fillId="0" fontId="10" numFmtId="1015" quotePrefix="false">
      <alignment horizontal="center" vertical="center"/>
    </xf>
    <xf applyFont="true" applyNumberFormat="true" borderId="0" fillId="0" fontId="67" numFmtId="1000" quotePrefix="false"/>
    <xf applyFont="true" applyNumberFormat="true" borderId="0" fillId="0" fontId="68" numFmtId="1000" quotePrefix="false"/>
    <xf applyFont="true" applyNumberFormat="true" borderId="0" fillId="0" fontId="24" numFmtId="1000" quotePrefix="false"/>
    <xf applyAlignment="true" applyBorder="true" applyFont="true" applyNumberFormat="true" borderId="8" fillId="0" fontId="9" numFmtId="1000" quotePrefix="false">
      <alignment horizontal="left" vertical="center"/>
    </xf>
    <xf applyAlignment="true" applyBorder="true" applyFont="true" applyNumberFormat="true" borderId="8" fillId="0" fontId="9" numFmtId="1000" quotePrefix="false">
      <alignment horizontal="center" vertical="center" wrapText="true"/>
    </xf>
    <xf applyAlignment="true" applyBorder="true" applyFont="true" applyNumberFormat="true" borderId="8" fillId="0" fontId="9" numFmtId="1000" quotePrefix="false">
      <alignment horizontal="center" wrapText="true"/>
    </xf>
    <xf applyAlignment="true" applyBorder="true" applyFont="true" applyNumberFormat="true" borderId="8" fillId="0" fontId="9" numFmtId="1000" quotePrefix="false">
      <alignment horizontal="center"/>
    </xf>
    <xf applyAlignment="true" applyBorder="true" applyFont="true" applyNumberFormat="true" borderId="33" fillId="0" fontId="9" numFmtId="1000" quotePrefix="false">
      <alignment horizontal="center"/>
    </xf>
    <xf applyAlignment="true" applyBorder="true" applyFont="true" applyNumberFormat="true" borderId="34" fillId="0" fontId="9" numFmtId="1000" quotePrefix="false">
      <alignment horizontal="center"/>
    </xf>
    <xf applyAlignment="true" applyBorder="true" applyFont="true" applyNumberFormat="true" borderId="8" fillId="0" fontId="9" numFmtId="1000" quotePrefix="false">
      <alignment horizontal="center" vertical="top"/>
    </xf>
    <xf applyFill="true" applyFont="true" applyNumberFormat="true" borderId="0" fillId="5" fontId="67" numFmtId="1000" quotePrefix="false"/>
    <xf applyAlignment="true" applyBorder="true" applyFont="true" applyNumberFormat="true" borderId="35" fillId="0" fontId="9" numFmtId="1000" quotePrefix="false">
      <alignment horizontal="left" vertical="center"/>
    </xf>
    <xf applyAlignment="true" applyBorder="true" applyFont="true" applyNumberFormat="true" borderId="35" fillId="0" fontId="9" numFmtId="1000" quotePrefix="false">
      <alignment horizontal="center" vertical="center" wrapText="true"/>
    </xf>
    <xf applyAlignment="true" applyBorder="true" applyFont="true" applyNumberFormat="true" borderId="35" fillId="0" fontId="9" numFmtId="1000" quotePrefix="false">
      <alignment horizontal="center" wrapText="true"/>
    </xf>
    <xf applyFont="true" applyNumberFormat="true" borderId="0" fillId="0" fontId="69" numFmtId="1000" quotePrefix="false"/>
    <xf applyAlignment="true" applyFont="true" applyNumberFormat="true" borderId="0" fillId="0" fontId="69" numFmtId="1000" quotePrefix="false">
      <alignment horizontal="center" vertical="center"/>
    </xf>
    <xf applyAlignment="true" applyFont="true" applyNumberFormat="true" borderId="0" fillId="0" fontId="69" numFmtId="1000" quotePrefix="false">
      <alignment horizontal="center" wrapText="true"/>
    </xf>
    <xf applyAlignment="true" applyFont="true" applyNumberFormat="true" borderId="0" fillId="0" fontId="70" numFmtId="1000" quotePrefix="false">
      <alignment horizontal="center"/>
    </xf>
    <xf applyAlignment="true" applyFont="true" applyNumberFormat="true" borderId="0" fillId="0" fontId="69" numFmtId="1000" quotePrefix="false">
      <alignment horizontal="center"/>
    </xf>
    <xf applyAlignment="true" applyFont="true" applyNumberFormat="true" borderId="0" fillId="0" fontId="71" numFmtId="1000" quotePrefix="false">
      <alignment horizontal="center" vertical="top"/>
    </xf>
    <xf applyAlignment="true" applyFont="true" applyNumberFormat="true" borderId="0" fillId="0" fontId="69" numFmtId="1000" quotePrefix="false">
      <alignment horizontal="center" vertical="top"/>
    </xf>
    <xf applyFont="true" applyNumberFormat="true" borderId="0" fillId="0" fontId="72" numFmtId="1000" quotePrefix="false"/>
    <xf applyAlignment="true" applyBorder="true" applyFont="true" applyNumberFormat="true" borderId="13" fillId="0" fontId="1" numFmtId="1000" quotePrefix="false">
      <alignment horizontal="center" wrapText="true"/>
    </xf>
    <xf applyAlignment="true" applyBorder="true" applyFont="true" applyNumberFormat="true" borderId="13" fillId="0" fontId="10" numFmtId="1000" quotePrefix="false">
      <alignment horizontal="center" wrapText="true"/>
    </xf>
    <xf applyAlignment="true" applyBorder="true" applyFont="true" applyNumberFormat="true" borderId="13" fillId="0" fontId="1" numFmtId="1000" quotePrefix="false">
      <alignment horizontal="center"/>
    </xf>
    <xf applyAlignment="true" applyBorder="true" applyFont="true" applyNumberFormat="true" borderId="13" fillId="0" fontId="1" numFmtId="1000" quotePrefix="false">
      <alignment horizontal="center" vertical="top"/>
    </xf>
    <xf applyAlignment="true" applyFont="true" applyNumberFormat="true" borderId="0" fillId="0" fontId="1" numFmtId="1000" quotePrefix="false">
      <alignment horizontal="center" wrapText="true"/>
    </xf>
    <xf applyAlignment="true" applyFont="true" applyNumberFormat="true" borderId="0" fillId="0" fontId="1" numFmtId="1008" quotePrefix="false">
      <alignment horizontal="center" vertical="top"/>
    </xf>
    <xf applyAlignment="true" applyFont="true" applyNumberFormat="true" borderId="0" fillId="0" fontId="3" numFmtId="1000" quotePrefix="false">
      <alignment vertical="center"/>
    </xf>
    <xf applyFont="true" applyNumberFormat="true" borderId="0" fillId="0" fontId="5" numFmtId="1008" quotePrefix="false"/>
    <xf applyFont="true" applyNumberFormat="true" borderId="0" fillId="0" fontId="73" numFmtId="1000" quotePrefix="false"/>
    <xf applyBorder="true" applyFont="true" applyNumberFormat="true" borderId="13" fillId="0" fontId="22" numFmtId="1008" quotePrefix="false"/>
    <xf applyBorder="true" applyFont="true" applyNumberFormat="true" borderId="13" fillId="0" fontId="7" numFmtId="1008" quotePrefix="false"/>
    <xf applyBorder="true" applyFont="true" applyNumberFormat="true" borderId="13" fillId="0" fontId="5" numFmtId="1000" quotePrefix="false"/>
    <xf applyFont="true" applyNumberFormat="true" borderId="0" fillId="0" fontId="74" numFmtId="1000" quotePrefix="false"/>
    <xf applyAlignment="true" applyFill="true" applyFont="true" applyNumberFormat="true" borderId="0" fillId="2" fontId="3" numFmtId="1000" quotePrefix="false">
      <alignment vertical="center" wrapText="true"/>
    </xf>
    <xf applyFont="true" applyNumberFormat="true" borderId="0" fillId="0" fontId="29" numFmtId="1008" quotePrefix="false"/>
    <xf applyAlignment="true" applyFont="true" applyNumberFormat="true" borderId="0" fillId="0" fontId="1" numFmtId="1000" quotePrefix="false">
      <alignment horizontal="left" indent="5"/>
    </xf>
    <xf applyAlignment="true" applyFill="true" applyFont="true" applyNumberFormat="true" borderId="0" fillId="17" fontId="20" numFmtId="1000" quotePrefix="false">
      <alignment horizontal="left" vertical="center"/>
    </xf>
    <xf applyFill="true" applyFont="true" applyNumberFormat="true" borderId="0" fillId="18" fontId="1" numFmtId="1000" quotePrefix="false"/>
    <xf applyFill="true" applyFont="true" applyNumberFormat="true" borderId="0" fillId="18" fontId="10" numFmtId="1008" quotePrefix="false"/>
    <xf applyFill="true" applyFont="true" applyNumberFormat="true" borderId="0" fillId="18" fontId="1" numFmtId="1008" quotePrefix="false"/>
    <xf applyAlignment="true" applyFill="true" applyFont="true" applyNumberFormat="true" borderId="0" fillId="13" fontId="30" numFmtId="1004" quotePrefix="false">
      <alignment vertical="top"/>
    </xf>
    <xf applyAlignment="true" applyFill="true" applyFont="true" applyNumberFormat="true" borderId="0" fillId="12" fontId="24" numFmtId="1007" quotePrefix="false">
      <alignment horizontal="center" wrapText="true"/>
    </xf>
    <xf applyFill="true" applyFont="true" applyNumberFormat="true" borderId="0" fillId="12" fontId="15" numFmtId="1000" quotePrefix="false"/>
    <xf applyFont="true" applyNumberFormat="true" borderId="0" fillId="0" fontId="67" numFmtId="1007" quotePrefix="false"/>
    <xf applyAlignment="true" applyFill="true" applyFont="true" applyNumberFormat="true" borderId="0" fillId="13" fontId="26" numFmtId="1004" quotePrefix="false">
      <alignment vertical="top"/>
    </xf>
    <xf applyFill="true" applyFont="true" applyNumberFormat="true" borderId="0" fillId="12" fontId="1" numFmtId="1000" quotePrefix="false"/>
    <xf applyAlignment="true" applyFill="true" applyFont="true" applyNumberFormat="true" borderId="0" fillId="12" fontId="23" numFmtId="1009" quotePrefix="false">
      <alignment horizontal="left" wrapText="true"/>
    </xf>
    <xf applyAlignment="true" applyFont="true" applyNumberFormat="true" borderId="0" fillId="0" fontId="23" numFmtId="1000" quotePrefix="false">
      <alignment wrapText="true"/>
    </xf>
    <xf applyAlignment="true" applyFill="true" applyFont="true" applyNumberFormat="true" borderId="0" fillId="12" fontId="1" numFmtId="1000" quotePrefix="false">
      <alignment horizontal="left"/>
    </xf>
    <xf applyFill="true" applyFont="true" applyNumberFormat="true" borderId="0" fillId="12" fontId="23" numFmtId="1000" quotePrefix="false"/>
    <xf applyFill="true" applyFont="true" applyNumberFormat="true" borderId="0" fillId="5" fontId="24" numFmtId="1009" quotePrefix="false"/>
    <xf applyFill="true" applyFont="true" applyNumberFormat="true" borderId="0" fillId="5" fontId="24" numFmtId="1009" quotePrefix="false"/>
    <xf applyFill="true" applyFont="true" applyNumberFormat="true" borderId="0" fillId="11" fontId="10" numFmtId="1008" quotePrefix="false"/>
    <xf applyFont="true" applyNumberFormat="true" borderId="0" fillId="0" fontId="75" numFmtId="1000" quotePrefix="false"/>
    <xf applyFont="true" applyNumberFormat="true" borderId="0" fillId="0" fontId="10" numFmtId="1009" quotePrefix="false"/>
    <xf applyFont="true" applyNumberFormat="true" borderId="0" fillId="0" fontId="1" numFmtId="1009" quotePrefix="false"/>
    <xf applyFont="true" applyNumberFormat="true" borderId="0" fillId="0" fontId="10" numFmtId="1018" quotePrefix="false"/>
    <xf applyFont="true" applyNumberFormat="true" borderId="0" fillId="0" fontId="1" numFmtId="1018" quotePrefix="false"/>
    <xf applyAlignment="true" applyBorder="true" applyFont="true" applyNumberFormat="true" borderId="13" fillId="0" fontId="76" numFmtId="1000" quotePrefix="false">
      <alignment wrapText="true"/>
    </xf>
    <xf applyBorder="true" applyFont="true" applyNumberFormat="true" borderId="13" fillId="0" fontId="1" numFmtId="1007" quotePrefix="false"/>
    <xf applyFont="true" applyNumberFormat="true" borderId="0" fillId="0" fontId="77" numFmtId="1000" quotePrefix="false"/>
    <xf applyFont="true" applyNumberFormat="true" borderId="0" fillId="0" fontId="78" numFmtId="1000" quotePrefix="false"/>
    <xf applyAlignment="true" applyBorder="true" applyFont="true" applyNumberFormat="true" borderId="8" fillId="0" fontId="9" numFmtId="1000" quotePrefix="false">
      <alignment horizontal="left" vertical="center" wrapText="true"/>
    </xf>
    <xf applyAlignment="true" applyBorder="true" applyFont="true" applyNumberFormat="true" borderId="35" fillId="0" fontId="9" numFmtId="1000" quotePrefix="false">
      <alignment horizontal="left" vertical="center" wrapText="true"/>
    </xf>
    <xf applyFont="true" applyNumberFormat="true" borderId="0" fillId="0" fontId="79" numFmtId="1000" quotePrefix="false"/>
    <xf applyAlignment="true" applyFont="true" applyNumberFormat="true" borderId="0" fillId="0" fontId="9" numFmtId="1000" quotePrefix="false">
      <alignment horizontal="center" vertical="center" wrapText="true"/>
    </xf>
    <xf applyAlignment="true" applyFont="true" applyNumberFormat="true" borderId="0" fillId="0" fontId="9" numFmtId="1008" quotePrefix="false">
      <alignment horizontal="center" wrapText="true"/>
    </xf>
    <xf applyAlignment="true" applyFont="true" applyNumberFormat="true" borderId="0" fillId="0" fontId="9" numFmtId="1008" quotePrefix="false">
      <alignment horizontal="center"/>
    </xf>
    <xf applyFont="true" applyNumberFormat="true" borderId="0" fillId="0" fontId="79" numFmtId="1008" quotePrefix="false"/>
    <xf applyAlignment="true" applyFont="true" applyNumberFormat="true" borderId="0" fillId="0" fontId="20" numFmtId="1000" quotePrefix="false">
      <alignment horizontal="left" vertical="center"/>
    </xf>
    <xf applyAlignment="true" applyFont="true" applyNumberFormat="true" borderId="0" fillId="0" fontId="20" numFmtId="1000" quotePrefix="false">
      <alignment horizontal="left" vertical="center"/>
    </xf>
    <xf applyAlignment="true" applyFont="true" applyNumberFormat="true" borderId="0" fillId="0" fontId="9" numFmtId="1003" quotePrefix="false">
      <alignment horizontal="center" vertical="center" wrapText="true"/>
    </xf>
    <xf applyFont="true" applyNumberFormat="true" borderId="0" fillId="0" fontId="80" numFmtId="1008" quotePrefix="false"/>
    <xf applyAlignment="true" applyFont="true" applyNumberFormat="true" borderId="0" fillId="0" fontId="9" numFmtId="1000" quotePrefix="false">
      <alignment horizontal="left" indent="1" vertical="center" wrapText="true"/>
    </xf>
    <xf applyAlignment="true" applyFont="true" applyNumberFormat="true" borderId="0" fillId="0" fontId="9" numFmtId="1000" quotePrefix="false">
      <alignment horizontal="left" vertical="center" wrapText="true"/>
    </xf>
    <xf applyAlignment="true" applyFont="true" applyNumberFormat="true" borderId="0" fillId="0" fontId="9" numFmtId="1008" quotePrefix="false">
      <alignment horizontal="center" vertical="top" wrapText="true"/>
    </xf>
    <xf applyAlignment="true" applyFont="true" applyNumberFormat="true" borderId="0" fillId="0" fontId="1" numFmtId="1000" quotePrefix="false">
      <alignment horizontal="left" indent="4" vertical="center" wrapText="true"/>
    </xf>
    <xf applyAlignment="true" applyFont="true" applyNumberFormat="true" borderId="0" fillId="0" fontId="1" numFmtId="1000" quotePrefix="false">
      <alignment horizontal="left" vertical="center" wrapText="true"/>
    </xf>
    <xf applyAlignment="true" applyFont="true" applyNumberFormat="true" borderId="0" fillId="0" fontId="1" numFmtId="1000" quotePrefix="false">
      <alignment horizontal="left" indent="3" vertical="center" wrapText="true"/>
    </xf>
    <xf applyAlignment="true" applyFont="true" applyNumberFormat="true" borderId="0" fillId="0" fontId="1" numFmtId="1000" quotePrefix="false">
      <alignment horizontal="center" vertical="center" wrapText="true"/>
    </xf>
    <xf applyAlignment="true" applyFont="true" applyNumberFormat="true" borderId="0" fillId="0" fontId="9" numFmtId="1013" quotePrefix="false">
      <alignment horizontal="center" vertical="center" wrapText="true"/>
    </xf>
    <xf applyAlignment="true" applyFill="true" applyFont="true" applyNumberFormat="true" borderId="0" fillId="18" fontId="9" numFmtId="1000" quotePrefix="false">
      <alignment horizontal="center" vertical="center" wrapText="true"/>
    </xf>
    <xf applyAlignment="true" applyFill="true" applyFont="true" applyNumberFormat="true" borderId="0" fillId="18" fontId="9" numFmtId="1008" quotePrefix="false">
      <alignment horizontal="center" wrapText="true"/>
    </xf>
    <xf applyAlignment="true" applyFill="true" applyFont="true" applyNumberFormat="true" borderId="0" fillId="18" fontId="9" numFmtId="1008" quotePrefix="false">
      <alignment horizontal="center"/>
    </xf>
    <xf applyFont="true" applyNumberFormat="true" borderId="0" fillId="0" fontId="81" numFmtId="1000" quotePrefix="false"/>
    <xf applyFont="true" applyNumberFormat="true" borderId="0" fillId="0" fontId="82" numFmtId="1000" quotePrefix="false"/>
    <xf applyFont="true" applyNumberFormat="true" borderId="0" fillId="0" fontId="70" numFmtId="1000" quotePrefix="false"/>
    <xf applyFont="true" applyNumberFormat="true" borderId="0" fillId="0" fontId="9" numFmtId="1009" quotePrefix="false"/>
    <xf applyAlignment="true" applyFill="true" applyFont="true" applyNumberFormat="true" borderId="0" fillId="11" fontId="1" numFmtId="1009" quotePrefix="false">
      <alignment horizontal="center"/>
    </xf>
    <xf applyAlignment="true" applyFont="true" applyNumberFormat="true" borderId="0" fillId="0" fontId="1" numFmtId="1009" quotePrefix="false">
      <alignment horizontal="center"/>
    </xf>
    <xf applyFont="true" applyNumberFormat="true" borderId="0" fillId="0" fontId="76" numFmtId="1000" quotePrefix="false"/>
    <xf applyFont="true" applyNumberFormat="true" borderId="0" fillId="0" fontId="83" numFmtId="1000" quotePrefix="false"/>
    <xf applyFont="true" applyNumberFormat="true" borderId="0" fillId="0" fontId="57" numFmtId="1008" quotePrefix="false"/>
    <xf applyFont="true" applyNumberFormat="true" borderId="0" fillId="0" fontId="23" numFmtId="1008" quotePrefix="false"/>
    <xf applyAlignment="true" applyFill="true" applyFont="true" applyNumberFormat="true" borderId="0" fillId="11" fontId="1" numFmtId="1000" quotePrefix="false">
      <alignment horizontal="left" indent="3" vertical="center" wrapText="true"/>
    </xf>
    <xf applyFont="true" applyNumberFormat="true" borderId="0" fillId="0" fontId="84" numFmtId="1000" quotePrefix="false"/>
    <xf applyBorder="true" applyFont="true" applyNumberFormat="true" borderId="13" fillId="0" fontId="85" numFmtId="1000" quotePrefix="false"/>
    <xf applyBorder="true" applyFont="true" applyNumberFormat="true" borderId="13" fillId="0" fontId="86" numFmtId="1000" quotePrefix="false"/>
    <xf applyBorder="true" applyFont="true" applyNumberFormat="true" borderId="13" fillId="0" fontId="87" numFmtId="1000" quotePrefix="false"/>
    <xf applyBorder="true" applyFont="true" applyNumberFormat="true" borderId="13" fillId="0" fontId="75" numFmtId="1000" quotePrefix="false"/>
    <xf applyBorder="true" applyFont="true" applyNumberFormat="true" borderId="13" fillId="0" fontId="84" numFmtId="1000" quotePrefix="false"/>
    <xf applyBorder="true" applyFont="true" applyNumberFormat="true" borderId="13" fillId="0" fontId="84" numFmtId="1008" quotePrefix="false"/>
    <xf applyBorder="true" applyFont="true" applyNumberFormat="true" borderId="13" fillId="0" fontId="88" numFmtId="1008" quotePrefix="false"/>
    <xf applyFont="true" applyNumberFormat="true" borderId="0" fillId="0" fontId="88" numFmtId="1008" quotePrefix="false"/>
    <xf applyFont="true" applyNumberFormat="true" borderId="0" fillId="0" fontId="88" numFmtId="1000" quotePrefix="false"/>
    <xf applyAlignment="true" applyFont="true" applyNumberFormat="true" borderId="0" fillId="0" fontId="89" numFmtId="1000" quotePrefix="false">
      <alignment horizontal="left"/>
    </xf>
    <xf applyFont="true" applyNumberFormat="true" borderId="0" fillId="0" fontId="89" numFmtId="1000" quotePrefix="false"/>
    <xf applyAlignment="true" applyBorder="true" applyFont="true" applyNumberFormat="true" borderId="13" fillId="0" fontId="9" numFmtId="1007" quotePrefix="false">
      <alignment vertical="center"/>
    </xf>
    <xf applyAlignment="true" applyBorder="true" applyFont="true" applyNumberFormat="true" borderId="13" fillId="0" fontId="1" numFmtId="1007" quotePrefix="false">
      <alignment vertical="center"/>
    </xf>
    <xf applyAlignment="true" applyFont="true" applyNumberFormat="true" borderId="0" fillId="0" fontId="89" numFmtId="1000" quotePrefix="false">
      <alignment horizontal="right"/>
    </xf>
    <xf applyAlignment="true" applyBorder="true" applyFont="true" applyNumberFormat="true" borderId="8" fillId="0" fontId="9" numFmtId="1007" quotePrefix="false">
      <alignment horizontal="center" wrapText="true"/>
    </xf>
    <xf applyAlignment="true" applyBorder="true" applyFont="true" applyNumberFormat="true" borderId="8" fillId="0" fontId="9" numFmtId="1007" quotePrefix="false">
      <alignment horizontal="center" vertical="center" wrapText="true"/>
    </xf>
    <xf applyAlignment="true" applyBorder="true" applyFont="true" applyNumberFormat="true" borderId="8" fillId="0" fontId="24" numFmtId="1007" quotePrefix="false">
      <alignment horizontal="center" vertical="center" wrapText="true"/>
    </xf>
    <xf applyAlignment="true" applyFont="true" applyNumberFormat="true" borderId="0" fillId="0" fontId="89" numFmtId="1007" quotePrefix="false">
      <alignment horizontal="left"/>
    </xf>
    <xf applyAlignment="true" applyBorder="true" applyFont="true" applyNumberFormat="true" borderId="35" fillId="0" fontId="9" numFmtId="1007" quotePrefix="false">
      <alignment horizontal="center" wrapText="true"/>
    </xf>
    <xf applyAlignment="true" applyBorder="true" applyFont="true" applyNumberFormat="true" borderId="35" fillId="0" fontId="9" numFmtId="1007" quotePrefix="false">
      <alignment horizontal="center" vertical="center" wrapText="true"/>
    </xf>
    <xf applyAlignment="true" applyBorder="true" applyFont="true" applyNumberFormat="true" borderId="35" fillId="0" fontId="24" numFmtId="1007" quotePrefix="false">
      <alignment horizontal="center" vertical="center" wrapText="true"/>
    </xf>
    <xf applyAlignment="true" applyBorder="true" applyFill="true" applyFont="true" applyNumberFormat="true" borderId="8" fillId="5" fontId="9" numFmtId="1000" quotePrefix="false">
      <alignment horizontal="center"/>
    </xf>
    <xf applyAlignment="true" applyFont="true" applyNumberFormat="true" borderId="0" fillId="0" fontId="90" numFmtId="1000" quotePrefix="false">
      <alignment horizontal="center" vertical="center" wrapText="true"/>
    </xf>
    <xf applyAlignment="true" applyFont="true" applyNumberFormat="true" borderId="0" fillId="0" fontId="68" numFmtId="1007" quotePrefix="false">
      <alignment horizontal="center" wrapText="true"/>
    </xf>
    <xf applyAlignment="true" applyFont="true" applyNumberFormat="true" borderId="0" fillId="0" fontId="68" numFmtId="1007" quotePrefix="false">
      <alignment horizontal="center" vertical="top" wrapText="true"/>
    </xf>
    <xf applyAlignment="true" applyFont="true" applyNumberFormat="true" borderId="0" fillId="0" fontId="68" numFmtId="1007" quotePrefix="false">
      <alignment horizontal="center" vertical="center" wrapText="true"/>
    </xf>
    <xf applyAlignment="true" applyFont="true" applyNumberFormat="true" borderId="0" fillId="0" fontId="91" numFmtId="1000" quotePrefix="false">
      <alignment horizontal="center" vertical="center" wrapText="true"/>
    </xf>
    <xf applyAlignment="true" applyFont="true" applyNumberFormat="true" borderId="0" fillId="0" fontId="9" numFmtId="1007" quotePrefix="false">
      <alignment horizontal="center" wrapText="true"/>
    </xf>
    <xf applyAlignment="true" applyFont="true" applyNumberFormat="true" borderId="0" fillId="0" fontId="9" numFmtId="1007" quotePrefix="false">
      <alignment horizontal="center" vertical="top" wrapText="true"/>
    </xf>
    <xf applyAlignment="true" applyFont="true" applyNumberFormat="true" borderId="0" fillId="0" fontId="24" numFmtId="1007" quotePrefix="false">
      <alignment horizontal="center" vertical="center" wrapText="true"/>
    </xf>
    <xf applyAlignment="true" applyFill="true" applyFont="true" applyNumberFormat="true" borderId="0" fillId="19" fontId="30" numFmtId="1000" quotePrefix="false">
      <alignment vertical="top"/>
    </xf>
    <xf applyAlignment="true" applyFont="true" applyNumberFormat="true" borderId="0" fillId="0" fontId="1" numFmtId="1015" quotePrefix="false">
      <alignment horizontal="right" vertical="center"/>
    </xf>
    <xf applyFont="true" applyNumberFormat="true" borderId="0" fillId="0" fontId="92" numFmtId="1000" quotePrefix="false"/>
    <xf applyAlignment="true" applyFont="true" applyNumberFormat="true" borderId="0" fillId="0" fontId="93" numFmtId="1000" quotePrefix="false">
      <alignment horizontal="left"/>
    </xf>
    <xf applyAlignment="true" applyFont="true" applyNumberFormat="true" borderId="0" fillId="0" fontId="94" numFmtId="1000" quotePrefix="false">
      <alignment horizontal="left"/>
    </xf>
    <xf applyAlignment="true" applyFont="true" applyNumberFormat="true" borderId="0" fillId="0" fontId="93" numFmtId="1000" quotePrefix="false">
      <alignment horizontal="right"/>
    </xf>
    <xf applyAlignment="true" applyFont="true" applyNumberFormat="true" borderId="0" fillId="0" fontId="92" numFmtId="1007" quotePrefix="false">
      <alignment horizontal="right" vertical="center"/>
    </xf>
    <xf applyAlignment="true" applyFont="true" applyNumberFormat="true" borderId="0" fillId="0" fontId="92" numFmtId="1015" quotePrefix="false">
      <alignment horizontal="right" vertical="center"/>
    </xf>
    <xf applyAlignment="true" applyFill="true" applyFont="true" applyNumberFormat="true" borderId="0" fillId="5" fontId="24" numFmtId="1007" quotePrefix="false">
      <alignment vertical="center"/>
    </xf>
    <xf applyFill="true" applyFont="true" applyNumberFormat="true" borderId="0" fillId="18" fontId="1" numFmtId="1007" quotePrefix="false"/>
    <xf applyFill="true" applyFont="true" applyNumberFormat="true" borderId="0" fillId="18" fontId="1" numFmtId="1015" quotePrefix="false"/>
    <xf applyFont="true" applyNumberFormat="true" borderId="0" fillId="0" fontId="79" numFmtId="1015" quotePrefix="false"/>
    <xf applyAlignment="true" applyFont="true" applyNumberFormat="true" borderId="0" fillId="0" fontId="31" numFmtId="1010" quotePrefix="false">
      <alignment horizontal="center" vertical="center"/>
    </xf>
    <xf applyAlignment="true" applyFont="true" applyNumberFormat="true" borderId="0" fillId="0" fontId="95" numFmtId="1000" quotePrefix="false">
      <alignment horizontal="left"/>
    </xf>
    <xf applyAlignment="true" applyFont="true" applyNumberFormat="true" borderId="0" fillId="0" fontId="7" numFmtId="1000" quotePrefix="false">
      <alignment horizontal="left"/>
    </xf>
    <xf applyAlignment="true" applyFont="true" applyNumberFormat="true" borderId="0" fillId="0" fontId="1" numFmtId="1007" quotePrefix="false">
      <alignment horizontal="left" vertical="center"/>
    </xf>
    <xf applyAlignment="true" applyFont="true" applyNumberFormat="true" borderId="0" fillId="0" fontId="9" numFmtId="1015" quotePrefix="false">
      <alignment horizontal="right" vertical="center"/>
    </xf>
    <xf applyAlignment="true" applyFill="true" applyFont="true" applyNumberFormat="true" borderId="0" fillId="13" fontId="61" numFmtId="1004" quotePrefix="false">
      <alignment vertical="top"/>
    </xf>
    <xf applyAlignment="true" applyFont="true" applyNumberFormat="true" borderId="0" fillId="0" fontId="31" numFmtId="1010" quotePrefix="false">
      <alignment horizontal="left" vertical="center"/>
    </xf>
    <xf applyAlignment="true" applyFill="true" applyFont="true" applyNumberFormat="true" borderId="0" fillId="12" fontId="23" numFmtId="1007" quotePrefix="false">
      <alignment horizontal="center" wrapText="true"/>
    </xf>
    <xf applyAlignment="true" applyFont="true" applyNumberFormat="true" borderId="0" fillId="0" fontId="9" numFmtId="1015" quotePrefix="false">
      <alignment horizontal="left" vertical="center"/>
    </xf>
    <xf applyAlignment="true" applyFill="true" applyFont="true" applyNumberFormat="true" borderId="0" fillId="11" fontId="1" numFmtId="1015" quotePrefix="false">
      <alignment horizontal="right" vertical="center"/>
    </xf>
    <xf applyAlignment="true" applyFont="true" applyNumberFormat="true" borderId="0" fillId="0" fontId="23" numFmtId="1007" quotePrefix="false">
      <alignment horizontal="left" indent="1" wrapText="true"/>
    </xf>
    <xf applyAlignment="true" applyFont="true" applyNumberFormat="true" borderId="0" fillId="0" fontId="23" numFmtId="1007" quotePrefix="false">
      <alignment horizontal="center" wrapText="true"/>
    </xf>
    <xf applyAlignment="true" applyFill="true" applyFont="true" applyNumberFormat="true" borderId="0" fillId="11" fontId="23" numFmtId="1009" quotePrefix="false">
      <alignment horizontal="center" wrapText="true"/>
    </xf>
    <xf applyAlignment="true" applyFill="true" applyFont="true" applyNumberFormat="true" borderId="0" fillId="11" fontId="1" numFmtId="1007" quotePrefix="false">
      <alignment horizontal="right" vertical="center"/>
    </xf>
    <xf applyAlignment="true" applyFill="true" applyFont="true" applyNumberFormat="true" borderId="0" fillId="11" fontId="7" numFmtId="1015" quotePrefix="false">
      <alignment horizontal="right" vertical="center"/>
    </xf>
    <xf applyFont="true" applyNumberFormat="true" borderId="0" fillId="0" fontId="89" numFmtId="1007" quotePrefix="false"/>
    <xf applyFont="true" applyNumberFormat="true" borderId="0" fillId="0" fontId="79" numFmtId="1007" quotePrefix="false"/>
    <xf applyFont="true" applyNumberFormat="true" borderId="0" fillId="0" fontId="16" numFmtId="1000" quotePrefix="false"/>
    <xf applyFont="true" applyNumberFormat="true" borderId="0" fillId="0" fontId="96" numFmtId="1000" quotePrefix="false"/>
    <xf applyAlignment="true" applyFont="true" applyNumberFormat="true" borderId="0" fillId="0" fontId="1" numFmtId="1007" quotePrefix="false">
      <alignment horizontal="center"/>
    </xf>
    <xf applyAlignment="true" applyBorder="true" applyFill="true" applyFont="true" applyNumberFormat="true" borderId="36" fillId="5" fontId="9" numFmtId="1000" quotePrefix="false">
      <alignment horizontal="center"/>
    </xf>
    <xf applyAlignment="true" applyFont="true" applyNumberFormat="true" borderId="0" fillId="0" fontId="9" numFmtId="1000" quotePrefix="false">
      <alignment horizontal="center" vertical="center"/>
    </xf>
    <xf applyAlignment="true" applyFont="true" applyNumberFormat="true" borderId="0" fillId="0" fontId="64" numFmtId="1007" quotePrefix="false">
      <alignment horizontal="center"/>
    </xf>
    <xf applyFont="true" applyNumberFormat="true" borderId="0" fillId="0" fontId="97" numFmtId="1007" quotePrefix="false"/>
    <xf applyAlignment="true" applyFont="true" applyNumberFormat="true" borderId="0" fillId="0" fontId="64" numFmtId="1007" quotePrefix="false">
      <alignment horizontal="center" wrapText="true"/>
    </xf>
    <xf applyAlignment="true" applyFill="true" applyFont="true" applyNumberFormat="true" borderId="0" fillId="5" fontId="9" numFmtId="1015" quotePrefix="false">
      <alignment horizontal="right" wrapText="true"/>
    </xf>
    <xf applyFill="true" applyFont="true" applyNumberFormat="true" borderId="0" fillId="5" fontId="9" numFmtId="1000" quotePrefix="false"/>
    <xf applyFill="true" applyFont="true" applyNumberFormat="true" borderId="0" fillId="5" fontId="95" numFmtId="1000" quotePrefix="false"/>
    <xf applyFont="true" applyNumberFormat="true" borderId="0" fillId="0" fontId="95" numFmtId="1000" quotePrefix="false"/>
    <xf applyAlignment="true" applyFill="true" applyFont="true" applyNumberFormat="true" borderId="0" fillId="5" fontId="9" numFmtId="1000" quotePrefix="false">
      <alignment horizontal="left" indent="1" vertical="center" wrapText="true"/>
    </xf>
    <xf applyAlignment="true" applyFill="true" applyFont="true" applyNumberFormat="true" borderId="0" fillId="5" fontId="9" numFmtId="1000" quotePrefix="false">
      <alignment horizontal="left" vertical="center" wrapText="true"/>
    </xf>
    <xf applyAlignment="true" applyFill="true" applyFont="true" applyNumberFormat="true" borderId="0" fillId="5" fontId="9" numFmtId="1000" quotePrefix="false">
      <alignment horizontal="center" vertical="center" wrapText="true"/>
    </xf>
    <xf applyAlignment="true" applyFill="true" applyFont="true" applyNumberFormat="true" borderId="0" fillId="5" fontId="9" numFmtId="1015" quotePrefix="false">
      <alignment horizontal="right"/>
    </xf>
    <xf applyFill="true" applyFont="true" applyNumberFormat="true" borderId="0" fillId="5" fontId="1" numFmtId="1000" quotePrefix="false"/>
    <xf applyFill="true" applyFont="true" applyNumberFormat="true" borderId="0" fillId="5" fontId="89" numFmtId="1000" quotePrefix="false"/>
    <xf applyAlignment="true" applyFill="true" applyFont="true" applyNumberFormat="true" borderId="0" fillId="5" fontId="1" numFmtId="1000" quotePrefix="false">
      <alignment horizontal="left" indent="3" vertical="center" wrapText="true"/>
    </xf>
    <xf applyAlignment="true" applyFill="true" applyFont="true" applyNumberFormat="true" borderId="0" fillId="5" fontId="1" numFmtId="1000" quotePrefix="false">
      <alignment horizontal="left" vertical="center" wrapText="true"/>
    </xf>
    <xf applyAlignment="true" applyFill="true" applyFont="true" applyNumberFormat="true" borderId="0" fillId="5" fontId="1" numFmtId="1000" quotePrefix="false">
      <alignment horizontal="center" vertical="center" wrapText="true"/>
    </xf>
    <xf applyAlignment="true" applyFill="true" applyFont="true" applyNumberFormat="true" borderId="0" fillId="5" fontId="1" numFmtId="1015" quotePrefix="false">
      <alignment horizontal="right"/>
    </xf>
    <xf applyAlignment="true" applyFill="true" applyFont="true" applyNumberFormat="true" borderId="0" fillId="5" fontId="1" numFmtId="1015" quotePrefix="false">
      <alignment horizontal="right" wrapText="true"/>
    </xf>
    <xf applyAlignment="true" applyFill="true" applyFont="true" applyNumberFormat="true" borderId="0" fillId="5" fontId="1" numFmtId="1000" quotePrefix="false">
      <alignment horizontal="left" indent="4" vertical="center" wrapText="true"/>
    </xf>
    <xf applyAlignment="true" applyFill="true" applyFont="true" applyNumberFormat="true" borderId="0" fillId="5" fontId="9" numFmtId="1008" quotePrefix="false">
      <alignment horizontal="right" wrapText="true"/>
    </xf>
    <xf applyAlignment="true" applyFill="true" applyFont="true" applyNumberFormat="true" borderId="0" fillId="5" fontId="20" numFmtId="1003" quotePrefix="false">
      <alignment horizontal="left" vertical="center"/>
    </xf>
    <xf applyAlignment="true" applyFont="true" applyNumberFormat="true" borderId="0" fillId="0" fontId="9" numFmtId="1000" quotePrefix="false">
      <alignment horizontal="left" vertical="top"/>
    </xf>
    <xf applyFill="true" applyFont="true" applyNumberFormat="true" borderId="0" fillId="12" fontId="10" numFmtId="1008" quotePrefix="false"/>
    <xf applyFill="true" applyFont="true" applyNumberFormat="true" borderId="0" fillId="12" fontId="1" numFmtId="1008" quotePrefix="false"/>
    <xf applyAlignment="true" applyFill="true" applyFont="true" applyNumberFormat="true" borderId="0" fillId="12" fontId="15" numFmtId="1000" quotePrefix="false">
      <alignment horizontal="left"/>
    </xf>
    <xf applyFont="true" applyNumberFormat="true" borderId="0" fillId="0" fontId="96" numFmtId="1007" quotePrefix="false"/>
    <xf applyFont="true" applyNumberFormat="true" borderId="0" fillId="0" fontId="89" numFmtId="1009" quotePrefix="false"/>
    <xf applyAlignment="true" applyFill="true" applyFont="true" applyNumberFormat="true" borderId="0" fillId="14" fontId="7" numFmtId="1000" quotePrefix="false">
      <alignment vertical="top"/>
    </xf>
    <xf applyAlignment="true" applyFont="true" applyNumberFormat="true" borderId="0" fillId="0" fontId="9" numFmtId="1009" quotePrefix="false">
      <alignment horizontal="left" indent="1"/>
    </xf>
    <xf applyFill="true" applyFont="true" applyNumberFormat="true" borderId="0" fillId="11" fontId="1" numFmtId="1009" quotePrefix="false"/>
    <xf applyAlignment="true" applyFill="true" applyFont="true" applyNumberFormat="true" borderId="0" fillId="11" fontId="1" numFmtId="1003" quotePrefix="false">
      <alignment horizontal="left" indent="3"/>
    </xf>
    <xf applyFill="true" applyFont="true" applyNumberFormat="true" borderId="0" fillId="11" fontId="1" numFmtId="1007" quotePrefix="false"/>
    <xf applyFill="true" applyFont="true" applyNumberFormat="true" borderId="0" fillId="11" fontId="1" numFmtId="1015" quotePrefix="false"/>
    <xf applyFont="true" applyNumberFormat="true" borderId="0" fillId="0" fontId="89" numFmtId="1003" quotePrefix="false"/>
    <xf applyAlignment="true" applyFill="true" applyFont="true" applyNumberFormat="true" borderId="0" fillId="11" fontId="75" numFmtId="1003" quotePrefix="false">
      <alignment horizontal="left" indent="3"/>
    </xf>
    <xf applyAlignment="true" applyFont="true" applyNumberFormat="true" borderId="0" fillId="0" fontId="9" numFmtId="1003" quotePrefix="false">
      <alignment horizontal="left" indent="1"/>
    </xf>
    <xf applyFont="true" applyNumberFormat="true" borderId="0" fillId="0" fontId="9" numFmtId="1015" quotePrefix="false"/>
    <xf applyFill="true" applyFont="true" applyNumberFormat="true" borderId="0" fillId="5" fontId="9" numFmtId="1015" quotePrefix="false"/>
    <xf applyFont="true" applyNumberFormat="true" borderId="0" fillId="0" fontId="94" numFmtId="1000" quotePrefix="false"/>
    <xf applyFont="true" applyNumberFormat="true" borderId="0" fillId="0" fontId="29" numFmtId="1007" quotePrefix="false"/>
    <xf applyAlignment="true" applyFont="true" applyNumberFormat="true" borderId="0" fillId="0" fontId="57" numFmtId="1004" quotePrefix="false">
      <alignment vertical="top"/>
    </xf>
    <xf applyAlignment="true" applyFont="true" applyNumberFormat="true" borderId="0" fillId="0" fontId="75" numFmtId="1007" quotePrefix="false">
      <alignment horizontal="center"/>
    </xf>
    <xf applyAlignment="true" applyFill="true" applyFont="true" applyNumberFormat="true" borderId="0" fillId="14" fontId="7" numFmtId="1000" quotePrefix="false">
      <alignment vertical="top" wrapText="true"/>
    </xf>
    <xf applyFill="true" applyFont="true" applyNumberFormat="true" borderId="0" fillId="14" fontId="7" numFmtId="1000" quotePrefix="false"/>
    <xf applyAlignment="true" applyFont="true" applyNumberFormat="true" borderId="0" fillId="0" fontId="29" numFmtId="1000" quotePrefix="false">
      <alignment wrapText="true"/>
    </xf>
    <xf applyAlignment="true" applyFill="true" applyFont="true" applyNumberFormat="true" borderId="0" fillId="12" fontId="24" numFmtId="1007" quotePrefix="false">
      <alignment horizontal="center"/>
    </xf>
    <xf applyFont="true" applyNumberFormat="true" borderId="0" fillId="0" fontId="98" numFmtId="1000" quotePrefix="false"/>
    <xf applyFont="true" applyNumberFormat="true" borderId="0" fillId="0" fontId="99" numFmtId="1000" quotePrefix="false"/>
    <xf applyFont="true" applyNumberFormat="true" borderId="0" fillId="0" fontId="99" numFmtId="1007" quotePrefix="false"/>
    <xf applyFont="true" applyNumberFormat="true" borderId="0" fillId="0" fontId="100" numFmtId="1000" quotePrefix="false"/>
    <xf applyFont="true" applyNumberFormat="true" borderId="0" fillId="0" fontId="101" numFmtId="1000" quotePrefix="false"/>
    <xf applyAlignment="true" applyBorder="true" applyFont="true" applyNumberFormat="true" borderId="8" fillId="0" fontId="24" numFmtId="1007" quotePrefix="false">
      <alignment horizontal="center" wrapText="true"/>
    </xf>
    <xf applyAlignment="true" applyBorder="true" applyFont="true" applyNumberFormat="true" borderId="35" fillId="0" fontId="24" numFmtId="1007" quotePrefix="false">
      <alignment horizontal="center" wrapText="true"/>
    </xf>
    <xf applyAlignment="true" applyBorder="true" applyFont="true" applyNumberFormat="true" borderId="8" fillId="0" fontId="9" numFmtId="1007" quotePrefix="false">
      <alignment horizontal="center"/>
    </xf>
    <xf applyAlignment="true" applyBorder="true" applyFont="true" applyNumberFormat="true" borderId="36" fillId="0" fontId="9" numFmtId="1007" quotePrefix="false">
      <alignment horizontal="center"/>
    </xf>
    <xf applyFill="true" applyFont="true" applyNumberFormat="true" borderId="0" fillId="5" fontId="23" numFmtId="1000" quotePrefix="false"/>
    <xf applyFont="true" applyNumberFormat="true" borderId="0" fillId="0" fontId="22" numFmtId="1015" quotePrefix="false"/>
    <xf applyFill="true" applyFont="true" applyNumberFormat="true" borderId="0" fillId="12" fontId="1" numFmtId="1007" quotePrefix="false"/>
    <xf applyFont="true" applyNumberFormat="true" borderId="0" fillId="0" fontId="102" numFmtId="1000" quotePrefix="false"/>
    <xf applyAlignment="true" applyFont="true" applyNumberFormat="true" borderId="0" fillId="0" fontId="29" numFmtId="1000" quotePrefix="false">
      <alignment horizontal="left" indent="1"/>
    </xf>
    <xf applyAlignment="true" applyFill="true" applyFont="true" applyNumberFormat="true" borderId="0" fillId="13" fontId="61" numFmtId="1004" quotePrefix="false">
      <alignment horizontal="center" vertical="center" wrapText="true"/>
    </xf>
    <xf applyAlignment="true" applyFont="true" applyNumberFormat="true" borderId="0" fillId="0" fontId="29" numFmtId="1000" quotePrefix="false">
      <alignment horizontal="left" indent="1" wrapText="true"/>
    </xf>
    <xf applyAlignment="true" applyFont="true" applyNumberFormat="true" borderId="0" fillId="0" fontId="1" numFmtId="1019" quotePrefix="false">
      <alignment horizontal="left" indent="3"/>
    </xf>
    <xf applyAlignment="true" applyFill="true" applyFont="true" applyNumberFormat="true" borderId="0" fillId="12" fontId="1" numFmtId="1000" quotePrefix="false">
      <alignment horizontal="left" wrapText="true"/>
    </xf>
    <xf applyAlignment="true" applyFill="true" applyFont="true" applyNumberFormat="true" borderId="0" fillId="12" fontId="23" numFmtId="1009" quotePrefix="false">
      <alignment horizontal="right" wrapText="true"/>
    </xf>
    <xf applyAlignment="true" applyFill="true" applyFont="true" applyNumberFormat="true" borderId="0" fillId="12" fontId="1" numFmtId="1020" quotePrefix="false">
      <alignment horizontal="left" wrapText="true"/>
    </xf>
    <xf applyAlignment="true" applyFill="true" applyFont="true" applyNumberFormat="true" borderId="0" fillId="12" fontId="1" numFmtId="1020" quotePrefix="false">
      <alignment horizontal="left" wrapText="true"/>
    </xf>
    <xf applyFont="true" applyNumberFormat="true" borderId="0" fillId="0" fontId="48" numFmtId="1000" quotePrefix="false"/>
    <xf applyAlignment="true" applyFill="true" applyFont="true" applyNumberFormat="true" borderId="0" fillId="12" fontId="1" numFmtId="1000" quotePrefix="false">
      <alignment wrapText="true"/>
    </xf>
    <xf applyAlignment="true" applyFill="true" applyFont="true" applyNumberFormat="true" borderId="0" fillId="12" fontId="1" numFmtId="1020" quotePrefix="false">
      <alignment wrapText="true"/>
    </xf>
    <xf applyAlignment="true" applyFill="true" applyFont="true" applyNumberFormat="true" borderId="0" fillId="12" fontId="1" numFmtId="1020" quotePrefix="false">
      <alignment horizontal="left" vertical="top" wrapText="true"/>
    </xf>
    <xf applyAlignment="true" applyFont="true" applyNumberFormat="true" borderId="0" fillId="0" fontId="1" numFmtId="1019" quotePrefix="false">
      <alignment horizontal="left" indent="3"/>
    </xf>
    <xf applyAlignment="true" applyFont="true" applyNumberFormat="true" borderId="0" fillId="0" fontId="29" numFmtId="1000" quotePrefix="false">
      <alignment horizontal="left" indent="1" vertical="top"/>
    </xf>
    <xf applyAlignment="true" applyFont="true" applyNumberFormat="true" borderId="0" fillId="0" fontId="1" numFmtId="1000" quotePrefix="false">
      <alignment horizontal="left" indent="1"/>
    </xf>
    <xf applyAlignment="true" applyFont="true" applyNumberFormat="true" borderId="0" fillId="0" fontId="1" numFmtId="1020" quotePrefix="false">
      <alignment horizontal="left" indent="1"/>
    </xf>
    <xf applyAlignment="true" applyFont="true" applyNumberFormat="true" borderId="0" fillId="0" fontId="1" numFmtId="1020" quotePrefix="false">
      <alignment horizontal="left" indent="1"/>
    </xf>
    <xf applyAlignment="true" applyFont="true" applyNumberFormat="true" borderId="0" fillId="0" fontId="1" numFmtId="1019" quotePrefix="false">
      <alignment horizontal="left" indent="4"/>
    </xf>
    <xf applyFont="true" applyNumberFormat="true" borderId="0" fillId="0" fontId="103" numFmtId="1000" quotePrefix="false"/>
    <xf applyFont="true" applyNumberFormat="true" borderId="0" fillId="0" fontId="20" numFmtId="1007" quotePrefix="false"/>
    <xf applyFont="true" applyNumberFormat="true" borderId="0" fillId="0" fontId="104" numFmtId="1015" quotePrefix="false"/>
    <xf applyAlignment="true" applyFont="true" applyNumberFormat="true" borderId="0" fillId="0" fontId="1" numFmtId="1000" quotePrefix="false">
      <alignment horizontal="left" indent="3" vertical="top"/>
    </xf>
    <xf applyAlignment="true" applyFill="true" applyFont="true" applyNumberFormat="true" borderId="0" fillId="5" fontId="29" numFmtId="1000" quotePrefix="false">
      <alignment horizontal="left" indent="4" vertical="center" wrapText="true"/>
    </xf>
    <xf applyAlignment="true" applyFont="true" applyNumberFormat="true" borderId="0" fillId="0" fontId="29" numFmtId="1000" quotePrefix="false">
      <alignment horizontal="left" indent="1"/>
    </xf>
    <xf applyFont="true" applyNumberFormat="true" borderId="0" fillId="0" fontId="21" numFmtId="1000" quotePrefix="false"/>
    <xf applyFont="true" applyNumberFormat="true" borderId="0" fillId="0" fontId="105" numFmtId="1000" quotePrefix="false"/>
    <xf applyAlignment="true" applyFill="true" applyFont="true" applyNumberFormat="true" borderId="0" fillId="14" fontId="106" numFmtId="1000" quotePrefix="false">
      <alignment vertical="top"/>
    </xf>
    <xf applyFont="true" applyNumberFormat="true" borderId="0" fillId="0" fontId="21" numFmtId="1007" quotePrefix="false"/>
    <xf applyFont="true" applyNumberFormat="true" borderId="0" fillId="0" fontId="21" numFmtId="1015" quotePrefix="false"/>
    <xf applyFont="true" applyNumberFormat="true" borderId="0" fillId="0" fontId="107" numFmtId="1015" quotePrefix="false"/>
    <xf applyAlignment="true" applyFont="true" applyNumberFormat="true" borderId="0" fillId="0" fontId="108" numFmtId="1003" quotePrefix="false">
      <alignment horizontal="left" indent="1"/>
    </xf>
    <xf applyFill="true" applyFont="true" applyNumberFormat="true" borderId="0" fillId="11" fontId="1" numFmtId="1000" quotePrefix="false"/>
    <xf applyFill="true" applyFont="true" applyNumberFormat="true" borderId="0" fillId="11" fontId="10" numFmtId="1015" quotePrefix="false"/>
    <xf applyAlignment="true" applyFont="true" applyNumberFormat="true" borderId="0" fillId="0" fontId="1" numFmtId="1003" quotePrefix="false">
      <alignment horizontal="left" indent="3"/>
    </xf>
    <xf applyAlignment="true" applyFill="true" applyFont="true" applyNumberFormat="true" borderId="0" fillId="11" fontId="1" numFmtId="1003" quotePrefix="false">
      <alignment horizontal="left" indent="3" wrapText="true"/>
    </xf>
    <xf applyFont="true" applyNumberFormat="true" borderId="0" fillId="0" fontId="109" numFmtId="1000" quotePrefix="false"/>
    <xf applyAlignment="true" applyFill="true" applyFont="true" applyNumberFormat="true" borderId="0" fillId="14" fontId="110" numFmtId="1000" quotePrefix="false">
      <alignment vertical="top"/>
    </xf>
    <xf applyFill="true" applyFont="true" applyNumberFormat="true" borderId="0" fillId="18" fontId="10" numFmtId="1015" quotePrefix="false"/>
    <xf applyAlignment="true" applyFont="true" applyNumberFormat="true" borderId="0" fillId="0" fontId="7" numFmtId="1000" quotePrefix="false">
      <alignment wrapText="true"/>
    </xf>
    <xf applyAlignment="true" applyFont="true" applyNumberFormat="true" borderId="0" fillId="0" fontId="24" numFmtId="1007" quotePrefix="false">
      <alignment horizontal="right" wrapText="true"/>
    </xf>
    <xf applyAlignment="true" applyFont="true" applyNumberFormat="true" borderId="0" fillId="0" fontId="26" numFmtId="1000" quotePrefix="false">
      <alignment horizontal="right"/>
    </xf>
    <xf applyAlignment="true" applyFont="true" applyNumberFormat="true" borderId="0" fillId="0" fontId="72" numFmtId="1000" quotePrefix="false">
      <alignment horizontal="center"/>
    </xf>
    <xf applyAlignment="true" applyFill="true" applyFont="true" applyNumberFormat="true" borderId="0" fillId="5" fontId="89" numFmtId="1000" quotePrefix="false">
      <alignment horizontal="left"/>
    </xf>
    <xf applyAlignment="true" applyFont="true" applyNumberFormat="true" borderId="0" fillId="0" fontId="64" numFmtId="1000" quotePrefix="false">
      <alignment horizontal="right"/>
    </xf>
    <xf applyAlignment="true" applyFont="true" applyNumberFormat="true" borderId="0" fillId="0" fontId="72" numFmtId="1000" quotePrefix="false">
      <alignment horizontal="center" wrapText="true"/>
    </xf>
    <xf applyAlignment="true" applyFont="true" applyNumberFormat="true" borderId="0" fillId="0" fontId="28" numFmtId="1000" quotePrefix="false">
      <alignment horizontal="left" vertical="center"/>
    </xf>
    <xf applyAlignment="true" applyFont="true" applyNumberFormat="true" borderId="0" fillId="0" fontId="28" numFmtId="1000" quotePrefix="false">
      <alignment horizontal="left" vertical="center"/>
    </xf>
    <xf applyAlignment="true" applyFont="true" applyNumberFormat="true" borderId="0" fillId="0" fontId="28" numFmtId="1000" quotePrefix="false">
      <alignment horizontal="left" vertical="center"/>
    </xf>
    <xf applyAlignment="true" applyFont="true" applyNumberFormat="true" borderId="0" fillId="0" fontId="24" numFmtId="1015" quotePrefix="false">
      <alignment horizontal="right" vertical="center" wrapText="true"/>
    </xf>
    <xf applyAlignment="true" applyFont="true" applyNumberFormat="true" borderId="0" fillId="0" fontId="23" numFmtId="1015" quotePrefix="false">
      <alignment horizontal="right" vertical="center" wrapText="true"/>
    </xf>
    <xf applyAlignment="true" applyFont="true" applyNumberFormat="true" borderId="0" fillId="0" fontId="111" numFmtId="1015" quotePrefix="false">
      <alignment horizontal="right" vertical="center" wrapText="true"/>
    </xf>
    <xf applyAlignment="true" applyFont="true" applyNumberFormat="true" borderId="0" fillId="0" fontId="111" numFmtId="1015" quotePrefix="false">
      <alignment horizontal="right" vertical="center"/>
    </xf>
    <xf applyAlignment="true" applyFont="true" applyNumberFormat="true" borderId="0" fillId="0" fontId="23" numFmtId="1000" quotePrefix="false">
      <alignment horizontal="left" indent="3" vertical="center"/>
    </xf>
    <xf applyAlignment="true" applyFont="true" applyNumberFormat="true" borderId="0" fillId="0" fontId="23" numFmtId="1000" quotePrefix="false">
      <alignment horizontal="left" vertical="center"/>
    </xf>
    <xf applyAlignment="true" applyFont="true" applyNumberFormat="true" borderId="0" fillId="0" fontId="23" numFmtId="1015" quotePrefix="false">
      <alignment horizontal="right" wrapText="true"/>
    </xf>
    <xf applyAlignment="true" applyFont="true" applyNumberFormat="true" borderId="0" fillId="0" fontId="23" numFmtId="1015" quotePrefix="false">
      <alignment horizontal="right"/>
    </xf>
    <xf applyAlignment="true" applyFont="true" applyNumberFormat="true" borderId="0" fillId="0" fontId="111" numFmtId="1015" quotePrefix="false">
      <alignment horizontal="right"/>
    </xf>
    <xf applyAlignment="true" applyFont="true" applyNumberFormat="true" borderId="0" fillId="0" fontId="29" numFmtId="1015" quotePrefix="false">
      <alignment horizontal="right" vertical="center"/>
    </xf>
    <xf applyAlignment="true" applyFont="true" applyNumberFormat="true" borderId="0" fillId="0" fontId="23" numFmtId="1007" quotePrefix="false">
      <alignment horizontal="right" wrapText="true"/>
    </xf>
    <xf applyAlignment="true" applyFont="true" applyNumberFormat="true" borderId="0" fillId="0" fontId="29" numFmtId="1009" quotePrefix="false">
      <alignment horizontal="right" vertical="center"/>
    </xf>
    <xf applyAlignment="true" applyFont="true" applyNumberFormat="true" borderId="0" fillId="0" fontId="23" numFmtId="1000" quotePrefix="false">
      <alignment horizontal="right"/>
    </xf>
    <xf applyAlignment="true" applyFont="true" applyNumberFormat="true" borderId="0" fillId="0" fontId="29" numFmtId="1007" quotePrefix="false">
      <alignment horizontal="right" vertical="center"/>
    </xf>
    <xf applyAlignment="true" applyFont="true" applyNumberFormat="true" borderId="0" fillId="0" fontId="29" numFmtId="1008" quotePrefix="false">
      <alignment horizontal="right" vertical="center"/>
    </xf>
    <xf applyAlignment="true" applyFont="true" applyNumberFormat="true" borderId="0" fillId="0" fontId="111" numFmtId="1007" quotePrefix="false">
      <alignment horizontal="right"/>
    </xf>
    <xf applyFont="true" applyNumberFormat="true" borderId="0" fillId="0" fontId="111" numFmtId="1007" quotePrefix="false"/>
    <xf applyAlignment="true" applyFont="true" applyNumberFormat="true" borderId="0" fillId="0" fontId="112" numFmtId="1000" quotePrefix="false">
      <alignment wrapText="true"/>
    </xf>
    <xf applyFill="true" applyFont="true" applyNumberFormat="true" borderId="0" fillId="11" fontId="29" numFmtId="1009" quotePrefix="false"/>
    <xf applyFill="true" applyFont="true" applyNumberFormat="true" borderId="0" fillId="11" fontId="1" numFmtId="1009" quotePrefix="false"/>
    <xf applyAlignment="true" applyFont="true" applyNumberFormat="true" borderId="0" fillId="0" fontId="113" numFmtId="1000" quotePrefix="false">
      <alignment horizontal="right"/>
    </xf>
    <xf applyAlignment="true" applyBorder="true" applyFont="true" applyNumberFormat="true" borderId="37" fillId="0" fontId="29" numFmtId="1000" quotePrefix="false">
      <alignment wrapText="true"/>
    </xf>
    <xf applyBorder="true" applyFont="true" applyNumberFormat="true" borderId="37" fillId="0" fontId="29" numFmtId="1007" quotePrefix="false"/>
    <xf applyBorder="true" applyFont="true" applyNumberFormat="true" borderId="37" fillId="0" fontId="29" numFmtId="1009" quotePrefix="false"/>
    <xf applyAlignment="true" applyFill="true" applyFont="true" applyNumberFormat="true" borderId="0" fillId="11" fontId="1" numFmtId="1019" quotePrefix="false">
      <alignment horizontal="left" indent="1" wrapText="true"/>
    </xf>
    <xf applyAlignment="true" applyFill="true" applyFont="true" applyNumberFormat="true" borderId="0" fillId="11" fontId="75" numFmtId="1019" quotePrefix="false">
      <alignment horizontal="left" indent="1" wrapText="true"/>
    </xf>
    <xf applyAlignment="true" applyBorder="true" applyFont="true" applyNumberFormat="true" borderId="37" fillId="0" fontId="1" numFmtId="1000" quotePrefix="false">
      <alignment wrapText="true"/>
    </xf>
    <xf applyBorder="true" applyFont="true" applyNumberFormat="true" borderId="37" fillId="0" fontId="1" numFmtId="1007" quotePrefix="false"/>
    <xf applyBorder="true" applyFont="true" applyNumberFormat="true" borderId="37" fillId="0" fontId="1" numFmtId="1015" quotePrefix="false"/>
    <xf applyAlignment="true" applyFont="true" applyNumberFormat="true" borderId="0" fillId="0" fontId="1" numFmtId="1019" quotePrefix="false">
      <alignment horizontal="left" indent="1" wrapText="true"/>
    </xf>
    <xf applyFill="true" applyFont="true" applyNumberFormat="true" borderId="0" fillId="11" fontId="1" numFmtId="1021" quotePrefix="false"/>
    <xf applyFont="true" applyNumberFormat="true" borderId="0" fillId="0" fontId="29" numFmtId="1015" quotePrefix="false"/>
    <xf applyAlignment="true" applyFont="true" applyNumberFormat="true" borderId="0" fillId="0" fontId="61" numFmtId="1000" quotePrefix="false">
      <alignment horizontal="right"/>
    </xf>
    <xf applyAlignment="true" applyFont="true" applyNumberFormat="true" borderId="0" fillId="0" fontId="5" numFmtId="1000" quotePrefix="false">
      <alignment horizontal="left" indent="1"/>
    </xf>
    <xf applyFill="true" applyFont="true" applyNumberFormat="true" borderId="0" fillId="20" fontId="1" numFmtId="1000" quotePrefix="false"/>
    <xf applyAlignment="true" applyFill="true" applyFont="true" applyNumberFormat="true" borderId="0" fillId="20" fontId="89" numFmtId="1000" quotePrefix="false">
      <alignment horizontal="left"/>
    </xf>
    <xf applyAlignment="true" applyFill="true" applyFont="true" applyNumberFormat="true" borderId="0" fillId="20" fontId="89" numFmtId="1000" quotePrefix="false">
      <alignment horizontal="right"/>
    </xf>
    <xf applyAlignment="true" applyFill="true" applyFont="true" applyNumberFormat="true" borderId="0" fillId="20" fontId="26" numFmtId="1000" quotePrefix="false">
      <alignment horizontal="right"/>
    </xf>
    <xf applyFill="true" applyFont="true" applyNumberFormat="true" borderId="0" fillId="20" fontId="76" numFmtId="1000" quotePrefix="false"/>
    <xf applyAlignment="true" applyFill="true" applyFont="true" applyNumberFormat="true" borderId="0" fillId="20" fontId="1" numFmtId="1000" quotePrefix="false">
      <alignment wrapText="true"/>
    </xf>
    <xf applyAlignment="true" applyFont="true" applyNumberFormat="true" borderId="0" fillId="0" fontId="94" numFmtId="1000" quotePrefix="false">
      <alignment horizontal="right"/>
    </xf>
    <xf applyAlignment="true" applyFont="true" applyNumberFormat="true" borderId="0" fillId="0" fontId="29" numFmtId="1000" quotePrefix="false">
      <alignment horizontal="center"/>
    </xf>
    <xf applyAlignment="true" applyFill="true" applyFont="true" applyNumberFormat="true" borderId="0" fillId="11" fontId="1" numFmtId="1000" quotePrefix="false">
      <alignment wrapText="true"/>
    </xf>
    <xf applyAlignment="true" applyFont="true" applyNumberFormat="true" borderId="0" fillId="0" fontId="9" numFmtId="1015" quotePrefix="false">
      <alignment horizontal="center"/>
    </xf>
    <xf applyFill="true" applyFont="true" applyNumberFormat="true" borderId="0" fillId="11" fontId="29" numFmtId="1009" quotePrefix="false"/>
    <xf applyAlignment="true" applyFill="true" applyFont="true" applyNumberFormat="true" borderId="0" fillId="5" fontId="89" numFmtId="1000" quotePrefix="false">
      <alignment horizontal="left" vertical="top"/>
    </xf>
    <xf applyAlignment="true" applyFont="true" applyNumberFormat="true" borderId="0" fillId="0" fontId="64" numFmtId="1000" quotePrefix="false">
      <alignment horizontal="center" vertical="center" wrapText="true"/>
    </xf>
    <xf applyAlignment="true" applyFont="true" applyNumberFormat="true" borderId="0" fillId="0" fontId="23" numFmtId="1000" quotePrefix="false">
      <alignment horizontal="center" wrapText="true"/>
    </xf>
    <xf applyAlignment="true" applyFont="true" applyNumberFormat="true" borderId="0" fillId="0" fontId="23" numFmtId="1015" quotePrefix="false">
      <alignment horizontal="center" wrapText="true"/>
    </xf>
    <xf applyFont="true" applyNumberFormat="true" borderId="0" fillId="0" fontId="23" numFmtId="1015" quotePrefix="false"/>
    <xf applyFont="true" applyNumberFormat="true" borderId="0" fillId="0" fontId="111" numFmtId="1015" quotePrefix="false"/>
    <xf applyAlignment="true" applyFill="true" applyFont="true" applyNumberFormat="true" borderId="0" fillId="5" fontId="89" numFmtId="1000" quotePrefix="false">
      <alignment horizontal="right"/>
    </xf>
    <xf applyAlignment="true" applyFill="true" applyFont="true" applyNumberFormat="true" borderId="0" fillId="5" fontId="23" numFmtId="1000" quotePrefix="false">
      <alignment horizontal="right"/>
    </xf>
    <xf applyFill="true" applyFont="true" applyNumberFormat="true" borderId="0" fillId="5" fontId="89" numFmtId="1009" quotePrefix="false"/>
    <xf applyAlignment="true" applyFill="true" applyFont="true" applyNumberFormat="true" borderId="0" fillId="5" fontId="89" numFmtId="1009" quotePrefix="false">
      <alignment horizontal="right"/>
    </xf>
    <xf applyAlignment="true" applyFill="true" applyFont="true" applyNumberFormat="true" borderId="0" fillId="5" fontId="23" numFmtId="1009" quotePrefix="false">
      <alignment horizontal="right"/>
    </xf>
    <xf applyAlignment="true" applyFont="true" applyNumberFormat="true" borderId="0" fillId="0" fontId="1" numFmtId="1009" quotePrefix="false">
      <alignment horizontal="left" indent="1"/>
    </xf>
    <xf applyAlignment="true" applyFill="true" applyFont="true" applyNumberFormat="true" borderId="0" fillId="11" fontId="1" numFmtId="1015" quotePrefix="false">
      <alignment horizontal="center"/>
    </xf>
    <xf applyAlignment="true" applyFill="true" applyFont="true" applyNumberFormat="true" borderId="0" fillId="11" fontId="1" numFmtId="1000" quotePrefix="false">
      <alignment horizontal="center"/>
    </xf>
    <xf applyAlignment="true" applyFill="true" applyFont="true" applyNumberFormat="true" borderId="0" fillId="11" fontId="1" numFmtId="1015" quotePrefix="false">
      <alignment horizontal="right"/>
    </xf>
    <xf applyFont="true" applyNumberFormat="true" borderId="0" fillId="0" fontId="1" numFmtId="1015" quotePrefix="false"/>
    <xf applyAlignment="true" applyFill="true" applyFont="true" applyNumberFormat="true" borderId="0" fillId="11" fontId="1" numFmtId="1000" quotePrefix="false">
      <alignment horizontal="center" vertical="center" wrapText="true"/>
    </xf>
    <xf applyFill="true" applyFont="true" applyNumberFormat="true" borderId="0" fillId="11" fontId="23" numFmtId="1015" quotePrefix="false"/>
    <xf applyFont="true" applyNumberFormat="true" borderId="0" fillId="0" fontId="93" numFmtId="1000" quotePrefix="false"/>
    <xf applyAlignment="true" applyFill="true" applyFont="true" applyNumberFormat="true" borderId="0" fillId="13" fontId="61" numFmtId="1004" quotePrefix="false">
      <alignment vertical="top" wrapText="true"/>
    </xf>
    <xf applyFont="true" applyNumberFormat="true" borderId="0" fillId="0" fontId="75" numFmtId="1007" quotePrefix="false"/>
    <xf applyAlignment="true" applyFill="true" applyFont="true" applyNumberFormat="true" borderId="0" fillId="11" fontId="1" numFmtId="1015" quotePrefix="false">
      <alignment horizontal="right" wrapText="true"/>
    </xf>
    <xf applyAlignment="true" applyFont="true" applyNumberFormat="true" borderId="0" fillId="0" fontId="1" numFmtId="1009" quotePrefix="false">
      <alignment horizontal="left" indent="1" wrapText="true"/>
    </xf>
    <xf applyFill="true" applyFont="true" applyNumberFormat="true" borderId="0" fillId="11" fontId="23" numFmtId="1009" quotePrefix="false"/>
    <xf applyAlignment="true" applyFont="true" applyNumberFormat="true" borderId="0" fillId="0" fontId="29" numFmtId="1000" quotePrefix="false">
      <alignment vertical="top" wrapText="true"/>
    </xf>
    <xf applyAlignment="true" applyFill="true" applyFont="true" applyNumberFormat="true" borderId="0" fillId="11" fontId="1" numFmtId="1019" quotePrefix="false">
      <alignment horizontal="left" indent="1" wrapText="true"/>
    </xf>
    <xf applyAlignment="true" applyFill="true" applyFont="true" applyNumberFormat="true" borderId="0" fillId="11" fontId="1" numFmtId="1000" quotePrefix="false">
      <alignment vertical="top" wrapText="true"/>
    </xf>
    <xf applyAlignment="true" applyBorder="true" applyFont="true" applyNumberFormat="true" borderId="37" fillId="0" fontId="1" numFmtId="1000" quotePrefix="false">
      <alignment vertical="top" wrapText="true"/>
    </xf>
    <xf applyAlignment="true" applyFont="true" applyNumberFormat="true" borderId="0" fillId="0" fontId="1" numFmtId="1019" quotePrefix="false">
      <alignment horizontal="left" indent="1" wrapText="true"/>
    </xf>
    <xf applyAlignment="true" applyFill="true" applyFont="true" applyNumberFormat="true" borderId="0" fillId="5" fontId="95" numFmtId="1000" quotePrefix="false">
      <alignment horizontal="right"/>
    </xf>
    <xf applyAlignment="true" applyFont="true" applyNumberFormat="true" borderId="0" fillId="0" fontId="9" numFmtId="1000" quotePrefix="false">
      <alignment horizontal="right"/>
    </xf>
    <xf applyAlignment="true" applyFont="true" applyNumberFormat="true" borderId="0" fillId="0" fontId="9" numFmtId="1000" quotePrefix="false">
      <alignment horizontal="center" vertical="top"/>
    </xf>
    <xf applyAlignment="true" applyFill="true" applyFont="true" applyNumberFormat="true" borderId="0" fillId="12" fontId="24" numFmtId="1009" quotePrefix="false">
      <alignment horizontal="center" wrapText="true"/>
    </xf>
    <xf applyFont="true" applyNumberFormat="true" borderId="0" fillId="0" fontId="35" numFmtId="1000" quotePrefix="false"/>
    <xf applyAlignment="true" applyFont="true" applyNumberFormat="true" borderId="0" fillId="0" fontId="114" numFmtId="1000" quotePrefix="false">
      <alignment horizontal="center"/>
    </xf>
    <xf applyAlignment="true" applyFont="true" applyNumberFormat="true" borderId="0" fillId="0" fontId="24" numFmtId="1015" quotePrefix="false">
      <alignment horizontal="center" wrapText="true"/>
    </xf>
    <xf applyAlignment="true" applyFont="true" applyNumberFormat="true" borderId="0" fillId="0" fontId="23" numFmtId="1015" quotePrefix="false">
      <alignment horizontal="center" vertical="top" wrapText="true"/>
    </xf>
    <xf applyAlignment="true" applyFont="true" applyNumberFormat="true" borderId="0" fillId="0" fontId="23" numFmtId="1015" quotePrefix="false">
      <alignment horizontal="center" vertical="center"/>
    </xf>
    <xf applyAlignment="true" applyFill="true" applyFont="true" applyNumberFormat="true" borderId="0" fillId="18" fontId="23" numFmtId="1007" quotePrefix="false">
      <alignment horizontal="center" wrapText="true"/>
    </xf>
    <xf applyAlignment="true" applyFont="true" applyNumberFormat="true" borderId="0" fillId="0" fontId="69" numFmtId="1000" quotePrefix="false">
      <alignment horizontal="right"/>
    </xf>
    <xf applyAlignment="true" applyFont="true" applyNumberFormat="true" borderId="0" fillId="0" fontId="115" numFmtId="1000" quotePrefix="false">
      <alignment horizontal="right"/>
    </xf>
    <xf applyAlignment="true" applyFont="true" applyNumberFormat="true" borderId="0" fillId="0" fontId="7" numFmtId="1015" quotePrefix="false">
      <alignment horizontal="center"/>
    </xf>
    <xf applyFont="true" applyNumberFormat="true" borderId="0" fillId="0" fontId="7" numFmtId="1015" quotePrefix="false"/>
    <xf applyFont="true" applyNumberFormat="true" borderId="0" fillId="0" fontId="2" numFmtId="1000" quotePrefix="false"/>
    <xf applyAlignment="true" applyFill="true" applyFont="true" applyNumberFormat="true" borderId="0" fillId="13" fontId="61" numFmtId="14" quotePrefix="false">
      <alignment horizontal="right" vertical="center" wrapText="true"/>
    </xf>
    <xf applyAlignment="true" applyFont="true" applyNumberFormat="true" borderId="0" fillId="0" fontId="11" numFmtId="1004" quotePrefix="false">
      <alignment horizontal="right" vertical="center"/>
    </xf>
    <xf applyAlignment="true" applyFill="true" applyFont="true" applyNumberFormat="true" borderId="0" fillId="13" fontId="61" numFmtId="1004" quotePrefix="false">
      <alignment horizontal="left" vertical="center" wrapText="true"/>
    </xf>
    <xf applyAlignment="true" applyFill="true" applyFont="true" applyNumberFormat="true" borderId="0" fillId="11" fontId="23" numFmtId="1009" quotePrefix="false">
      <alignment horizontal="center"/>
    </xf>
    <xf applyAlignment="true" applyFill="true" applyFont="true" applyNumberFormat="true" borderId="0" fillId="12" fontId="23" numFmtId="1007" quotePrefix="false">
      <alignment horizontal="left" wrapText="true"/>
    </xf>
    <xf applyAlignment="true" applyFill="true" applyFont="true" applyNumberFormat="true" borderId="0" fillId="12" fontId="1" numFmtId="1015" quotePrefix="false">
      <alignment horizontal="left"/>
    </xf>
    <xf applyAlignment="true" applyFont="true" applyNumberFormat="true" borderId="0" fillId="0" fontId="75" numFmtId="1000" quotePrefix="false">
      <alignment horizontal="center" vertical="center" wrapText="true"/>
    </xf>
    <xf applyAlignment="true" applyFont="true" applyNumberFormat="true" borderId="0" fillId="0" fontId="9" numFmtId="1000" quotePrefix="false">
      <alignment horizontal="center"/>
    </xf>
    <xf applyAlignment="true" applyFont="true" applyNumberFormat="true" borderId="0" fillId="0" fontId="9" numFmtId="1000" quotePrefix="false">
      <alignment horizontal="center"/>
    </xf>
    <xf applyAlignment="true" applyFont="true" applyNumberFormat="true" borderId="0" fillId="0" fontId="9" numFmtId="1000" quotePrefix="false">
      <alignment horizontal="center"/>
    </xf>
    <xf applyAlignment="true" applyFill="true" applyFont="true" applyNumberFormat="true" borderId="0" fillId="11" fontId="23" numFmtId="1000" quotePrefix="false">
      <alignment horizontal="center"/>
    </xf>
    <xf applyAlignment="true" applyFill="true" applyFont="true" applyNumberFormat="true" borderId="0" fillId="11" fontId="1" numFmtId="1009" quotePrefix="false">
      <alignment horizontal="center"/>
    </xf>
    <xf applyAlignment="true" applyFont="true" applyNumberFormat="true" borderId="0" fillId="0" fontId="1" numFmtId="1000" quotePrefix="false">
      <alignment horizontal="center" vertical="top" wrapText="true"/>
    </xf>
    <xf applyAlignment="true" applyFill="true" applyFont="true" applyNumberFormat="true" borderId="0" fillId="11" fontId="23" numFmtId="1009" quotePrefix="false">
      <alignment horizontal="center" vertical="center"/>
    </xf>
    <xf applyAlignment="true" applyBorder="true" applyFont="true" applyNumberFormat="true" borderId="13" fillId="0" fontId="24" numFmtId="1000" quotePrefix="false">
      <alignment wrapText="true"/>
    </xf>
    <xf applyAlignment="true" applyBorder="true" applyFont="true" applyNumberFormat="true" borderId="13" fillId="0" fontId="24" numFmtId="1009" quotePrefix="false">
      <alignment horizontal="center" vertical="center"/>
    </xf>
    <xf applyAlignment="true" applyFont="true" applyNumberFormat="true" borderId="0" fillId="0" fontId="24" numFmtId="1009" quotePrefix="false">
      <alignment horizontal="center" vertical="center"/>
    </xf>
    <xf applyAlignment="true" applyFont="true" applyNumberFormat="true" borderId="0" fillId="0" fontId="24" numFmtId="1000" quotePrefix="false">
      <alignment horizontal="center" vertical="center" wrapText="true"/>
    </xf>
    <xf applyAlignment="true" applyFont="true" applyNumberFormat="true" borderId="0" fillId="0" fontId="1" numFmtId="1010" quotePrefix="false">
      <alignment horizontal="center" vertical="center"/>
    </xf>
    <xf applyAlignment="true" applyFill="true" applyFont="true" applyNumberFormat="true" borderId="0" fillId="11" fontId="23" numFmtId="1000" quotePrefix="false">
      <alignment horizontal="center" vertical="center"/>
    </xf>
    <xf applyAlignment="true" applyFont="true" applyNumberFormat="true" borderId="0" fillId="0" fontId="1" numFmtId="1006" quotePrefix="false">
      <alignment horizontal="center" vertical="center"/>
    </xf>
    <xf applyAlignment="true" applyBorder="true" applyFont="true" applyNumberFormat="true" borderId="8" fillId="0" fontId="9" numFmtId="1000" quotePrefix="false">
      <alignment horizontal="center" vertical="center"/>
    </xf>
    <xf applyAlignment="true" applyBorder="true" applyFont="true" applyNumberFormat="true" borderId="33" fillId="0" fontId="9" numFmtId="1000" quotePrefix="false">
      <alignment horizontal="center" vertical="center"/>
    </xf>
    <xf applyAlignment="true" applyBorder="true" applyFont="true" applyNumberFormat="true" borderId="34" fillId="0" fontId="9" numFmtId="1000" quotePrefix="false">
      <alignment horizontal="center" vertical="center"/>
    </xf>
    <xf applyAlignment="true" applyBorder="true" applyFont="true" applyNumberFormat="true" borderId="8" fillId="0" fontId="24" numFmtId="1009" quotePrefix="false">
      <alignment horizontal="center" vertical="center" wrapText="true"/>
    </xf>
    <xf applyAlignment="true" applyFont="true" applyNumberFormat="true" borderId="0" fillId="0" fontId="1" numFmtId="1009" quotePrefix="false">
      <alignment horizontal="center" vertical="center"/>
    </xf>
    <xf applyAlignment="true" applyFont="true" applyNumberFormat="true" borderId="0" fillId="0" fontId="26" numFmtId="1000" quotePrefix="false">
      <alignment horizontal="center" vertical="center"/>
    </xf>
    <xf applyAlignment="true" applyBorder="true" applyFill="true" applyFont="true" applyNumberFormat="true" borderId="13" fillId="14" fontId="106" numFmtId="1000" quotePrefix="false">
      <alignment vertical="top"/>
    </xf>
    <xf applyAlignment="true" applyFill="true" applyFont="true" applyNumberFormat="true" borderId="0" fillId="11" fontId="1" numFmtId="1009" quotePrefix="false">
      <alignment horizontal="center" vertical="center" wrapText="true"/>
    </xf>
    <xf applyAlignment="true" applyFill="true" applyFont="true" applyNumberFormat="true" borderId="0" fillId="11" fontId="1" numFmtId="1009" quotePrefix="false">
      <alignment horizontal="center" vertical="center" wrapText="true"/>
    </xf>
    <xf applyAlignment="true" applyFill="true" applyFont="true" applyNumberFormat="true" borderId="0" fillId="11" fontId="1" numFmtId="1009" quotePrefix="false">
      <alignment horizontal="center" vertical="center"/>
    </xf>
    <xf applyAlignment="true" applyFill="true" applyFont="true" applyNumberFormat="true" borderId="0" fillId="11" fontId="1" numFmtId="1013" quotePrefix="false">
      <alignment horizontal="center" vertical="center"/>
    </xf>
    <xf applyAlignment="true" applyFill="true" applyFont="true" applyNumberFormat="true" borderId="0" fillId="11" fontId="23" numFmtId="1013" quotePrefix="false">
      <alignment horizontal="center" vertical="center"/>
    </xf>
    <xf applyAlignment="true" applyFont="true" applyNumberFormat="true" borderId="0" fillId="0" fontId="23" numFmtId="1013" quotePrefix="false">
      <alignment horizontal="center" vertical="center"/>
    </xf>
    <xf applyFill="true" applyFont="true" applyNumberFormat="true" borderId="0" fillId="11" fontId="1" numFmtId="1004" quotePrefix="false"/>
    <xf applyAlignment="true" applyFill="true" applyFont="true" applyNumberFormat="true" borderId="0" fillId="11" fontId="1" numFmtId="1004" quotePrefix="false">
      <alignment horizontal="center" vertical="center"/>
    </xf>
    <xf applyAlignment="true" applyFont="true" applyNumberFormat="true" borderId="0" fillId="0" fontId="1" numFmtId="1000" quotePrefix="false">
      <alignment horizontal="left" indent="3" wrapText="true"/>
    </xf>
    <xf applyAlignment="true" applyFill="true" applyFont="true" applyNumberFormat="true" borderId="0" fillId="11" fontId="1" numFmtId="1022" quotePrefix="false">
      <alignment horizontal="center" vertical="center"/>
    </xf>
    <xf applyAlignment="true" applyFill="true" applyFont="true" applyNumberFormat="true" borderId="0" fillId="11" fontId="1" numFmtId="1000" quotePrefix="false">
      <alignment horizontal="center" vertical="center"/>
    </xf>
    <xf applyAlignment="true" applyFont="true" applyNumberFormat="true" borderId="0" fillId="0" fontId="1" numFmtId="1009" quotePrefix="false">
      <alignment horizontal="center" vertical="center"/>
    </xf>
    <xf applyAlignment="true" applyFill="true" applyFont="true" applyNumberFormat="true" borderId="0" fillId="11" fontId="1" numFmtId="1003" quotePrefix="false">
      <alignment horizontal="center" vertical="center"/>
    </xf>
    <xf applyAlignment="true" applyFill="true" applyFont="true" applyNumberFormat="true" borderId="0" fillId="11" fontId="23" numFmtId="1003" quotePrefix="false">
      <alignment horizontal="center" vertical="center"/>
    </xf>
    <xf applyAlignment="true" applyBorder="true" applyFont="true" applyNumberFormat="true" borderId="8" fillId="0" fontId="9" numFmtId="1000" quotePrefix="false">
      <alignment horizontal="left"/>
    </xf>
    <xf applyAlignment="true" applyBorder="true" applyFont="true" applyNumberFormat="true" borderId="33" fillId="0" fontId="9" numFmtId="1000" quotePrefix="false">
      <alignment horizontal="left"/>
    </xf>
    <xf applyAlignment="true" applyBorder="true" applyFont="true" applyNumberFormat="true" borderId="34" fillId="0" fontId="9" numFmtId="1000" quotePrefix="false">
      <alignment horizontal="left"/>
    </xf>
    <xf applyAlignment="true" applyFont="true" applyNumberFormat="true" borderId="0" fillId="0" fontId="1" numFmtId="1013" quotePrefix="false">
      <alignment horizontal="center" vertical="center"/>
    </xf>
    <xf applyFont="true" applyNumberFormat="true" borderId="0" fillId="0" fontId="1" numFmtId="1022" quotePrefix="false"/>
    <xf applyFont="true" applyNumberFormat="true" borderId="0" fillId="0" fontId="1" numFmtId="1010" quotePrefix="false"/>
    <xf applyAlignment="true" applyFill="true" applyFont="true" applyNumberFormat="true" borderId="0" fillId="13" fontId="30" numFmtId="1004" quotePrefix="false">
      <alignment vertical="top" wrapText="true"/>
    </xf>
    <xf applyBorder="true" applyFill="true" applyFont="true" applyNumberFormat="true" borderId="8" fillId="5" fontId="1" numFmtId="1000" quotePrefix="false"/>
    <xf applyFill="true" applyFont="true" applyNumberFormat="true" borderId="0" fillId="21" fontId="1" numFmtId="1000" quotePrefix="false"/>
    <xf applyFill="true" applyFont="true" applyNumberFormat="true" borderId="0" fillId="22" fontId="1" numFmtId="1000" quotePrefix="false"/>
    <xf applyFill="true" applyFont="true" applyNumberFormat="true" borderId="0" fillId="2" fontId="1" numFmtId="1000" quotePrefix="false"/>
    <xf applyFill="true" applyFont="true" applyNumberFormat="true" borderId="0" fillId="7" fontId="1" numFmtId="1000" quotePrefix="false"/>
    <xf applyFill="true" applyFont="true" applyNumberFormat="true" borderId="0" fillId="23" fontId="1" numFmtId="1000" quotePrefix="false"/>
    <xf applyFill="true" applyFont="true" applyNumberFormat="true" borderId="0" fillId="9" fontId="1" numFmtId="1000" quotePrefix="false"/>
    <xf applyAlignment="true" applyFont="true" applyNumberFormat="true" borderId="0" fillId="0" fontId="69" numFmtId="1000" quotePrefix="false">
      <alignment vertical="center"/>
    </xf>
    <xf applyFont="true" applyNumberFormat="true" borderId="0" fillId="0" fontId="2" numFmtId="1003" quotePrefix="false"/>
    <xf applyFont="true" applyNumberFormat="true" borderId="0" fillId="0" fontId="2" numFmtId="1003" quotePrefix="false"/>
    <xf applyAlignment="true" applyFont="true" applyNumberFormat="true" borderId="0" fillId="0" fontId="77" numFmtId="1000" quotePrefix="false">
      <alignment vertical="center"/>
    </xf>
    <xf applyAlignment="true" applyBorder="true" applyFont="true" applyNumberFormat="true" borderId="35" fillId="0" fontId="9" numFmtId="1000" quotePrefix="false">
      <alignment horizontal="center" vertical="center"/>
    </xf>
    <xf applyAlignment="true" applyBorder="true" applyFont="true" applyNumberFormat="true" borderId="36" fillId="0" fontId="9" numFmtId="1000" quotePrefix="false">
      <alignment horizontal="center" vertical="center"/>
    </xf>
    <xf applyAlignment="true" applyBorder="true" applyFont="true" applyNumberFormat="true" borderId="38" fillId="0" fontId="9" numFmtId="1000" quotePrefix="false">
      <alignment horizontal="center" vertical="center"/>
    </xf>
    <xf applyAlignment="true" applyBorder="true" applyFont="true" applyNumberFormat="true" borderId="38" fillId="0" fontId="9" numFmtId="1000" quotePrefix="false">
      <alignment vertical="center"/>
    </xf>
    <xf applyAlignment="true" applyBorder="true" applyFont="true" applyNumberFormat="true" borderId="38" fillId="0" fontId="1" numFmtId="1000" quotePrefix="false">
      <alignment vertical="center" wrapText="true"/>
    </xf>
    <xf applyAlignment="true" applyBorder="true" applyFont="true" applyNumberFormat="true" borderId="38" fillId="0" fontId="75" numFmtId="1008" quotePrefix="false">
      <alignment horizontal="center" vertical="center"/>
    </xf>
    <xf applyAlignment="true" applyBorder="true" applyFont="true" applyNumberFormat="true" borderId="39" fillId="0" fontId="9" numFmtId="1000" quotePrefix="false">
      <alignment horizontal="center" vertical="center"/>
    </xf>
    <xf applyAlignment="true" applyBorder="true" applyFont="true" applyNumberFormat="true" borderId="39" fillId="0" fontId="9" numFmtId="1000" quotePrefix="false">
      <alignment vertical="center"/>
    </xf>
    <xf applyAlignment="true" applyBorder="true" applyFont="true" applyNumberFormat="true" borderId="39" fillId="0" fontId="1" numFmtId="1000" quotePrefix="false">
      <alignment vertical="center" wrapText="true"/>
    </xf>
    <xf applyAlignment="true" applyBorder="true" applyFont="true" applyNumberFormat="true" borderId="39" fillId="0" fontId="75" numFmtId="1008" quotePrefix="false">
      <alignment horizontal="center" vertical="center"/>
    </xf>
    <xf applyAlignment="true" applyBorder="true" applyFont="true" applyNumberFormat="true" borderId="39" fillId="0" fontId="9" numFmtId="1000" quotePrefix="false">
      <alignment vertical="center" wrapText="true"/>
    </xf>
    <xf applyAlignment="true" applyFont="true" applyNumberFormat="true" borderId="0" fillId="0" fontId="1" numFmtId="1000" quotePrefix="false">
      <alignment horizontal="left" vertical="center" wrapText="true"/>
    </xf>
    <xf applyAlignment="true" applyFont="true" applyNumberFormat="true" borderId="0" fillId="0" fontId="1" numFmtId="1000" quotePrefix="false">
      <alignment horizontal="left" vertical="center" wrapText="true"/>
    </xf>
    <xf applyAlignment="true" applyFont="true" applyNumberFormat="true" borderId="0" fillId="0" fontId="1" numFmtId="1000" quotePrefix="false">
      <alignment horizontal="left" vertical="center" wrapText="true"/>
    </xf>
    <xf applyAlignment="true" applyFont="true" applyNumberFormat="true" borderId="0" fillId="0" fontId="1" numFmtId="1000" quotePrefix="false">
      <alignment vertical="center" wrapText="true"/>
    </xf>
    <xf applyAlignment="true" applyFont="true" applyNumberFormat="true" borderId="0" fillId="0" fontId="1" numFmtId="1000" quotePrefix="false">
      <alignment horizontal="center" vertical="center" wrapText="true"/>
    </xf>
    <xf applyAlignment="true" applyFont="true" applyNumberFormat="true" borderId="0" fillId="0" fontId="1" numFmtId="1000" quotePrefix="false">
      <alignment horizontal="center" vertical="center" wrapText="true"/>
    </xf>
    <xf applyAlignment="true" applyFont="true" applyNumberFormat="true" borderId="0" fillId="0" fontId="1" numFmtId="1000" quotePrefix="false">
      <alignment horizontal="center" vertical="center" wrapText="true"/>
    </xf>
    <xf applyAlignment="true" applyBorder="true" applyFill="true" applyFont="true" applyNumberFormat="true" borderId="13" fillId="14" fontId="106" numFmtId="1000" quotePrefix="false">
      <alignment horizontal="center" vertical="top"/>
    </xf>
    <xf applyAlignment="true" applyBorder="true" applyFill="true" applyFont="true" applyNumberFormat="true" borderId="40" fillId="14" fontId="106" numFmtId="1000" quotePrefix="false">
      <alignment horizontal="center" vertical="top"/>
    </xf>
    <xf applyAlignment="true" applyBorder="true" applyFill="true" applyFont="true" applyNumberFormat="true" borderId="41" fillId="14" fontId="106" numFmtId="1000" quotePrefix="false">
      <alignment horizontal="center" vertical="top"/>
    </xf>
    <xf applyAlignment="true" applyFont="true" applyNumberFormat="true" borderId="0" fillId="0" fontId="116" numFmtId="1000" quotePrefix="false">
      <alignment horizontal="center" vertical="center"/>
    </xf>
    <xf applyAlignment="true" applyFill="true" applyFont="true" applyNumberFormat="true" borderId="0" fillId="12" fontId="1" numFmtId="1000" quotePrefix="false">
      <alignment vertical="center"/>
    </xf>
    <xf applyAlignment="true" applyFont="true" applyNumberFormat="true" borderId="0" fillId="0" fontId="75" numFmtId="1000" quotePrefix="false">
      <alignment horizontal="center" vertical="center"/>
    </xf>
    <xf applyAlignment="true" applyFill="true" applyFont="true" applyNumberFormat="true" borderId="0" fillId="12" fontId="1" numFmtId="1020" quotePrefix="false">
      <alignment horizontal="left" indent="1"/>
    </xf>
    <xf applyFont="true" applyNumberFormat="true" borderId="0" fillId="0" fontId="117" numFmtId="1000" quotePrefix="false"/>
    <xf applyAlignment="true" applyFont="true" applyNumberFormat="true" borderId="0" fillId="0" fontId="117" numFmtId="1000" quotePrefix="false">
      <alignment horizontal="right"/>
    </xf>
    <xf applyFont="true" applyNumberFormat="true" borderId="0" fillId="0" fontId="118" numFmtId="1000" quotePrefix="false"/>
    <xf applyAlignment="true" applyFont="true" applyNumberFormat="true" borderId="0" fillId="0" fontId="118" numFmtId="1001" quotePrefix="false">
      <alignment horizontal="right"/>
    </xf>
    <xf applyAlignment="true" applyFont="true" applyNumberFormat="true" borderId="0" fillId="0" fontId="118" numFmtId="1000" quotePrefix="false">
      <alignment horizontal="right"/>
    </xf>
    <xf applyFont="true" applyNumberFormat="true" borderId="0" fillId="0" fontId="118" numFmtId="14" quotePrefix="false"/>
    <xf applyAlignment="true" applyFont="true" applyNumberFormat="true" borderId="0" fillId="0" fontId="1" numFmtId="1000" quotePrefix="false">
      <alignment horizontal="center"/>
    </xf>
    <xf applyAlignment="true" applyFont="true" applyNumberFormat="true" borderId="0" fillId="0" fontId="1" numFmtId="1000" quotePrefix="false">
      <alignment horizontal="center"/>
    </xf>
    <xf applyAlignment="true" applyFont="true" applyNumberFormat="true" borderId="0" fillId="0" fontId="1" numFmtId="1000" quotePrefix="false">
      <alignment horizontal="center"/>
    </xf>
    <xf applyBorder="true" applyFont="true" applyNumberFormat="true" borderId="8" fillId="0" fontId="1" numFmtId="1023" quotePrefix="false"/>
    <xf applyBorder="true" applyFont="true" applyNumberFormat="true" borderId="8" fillId="0" fontId="1" numFmtId="1000" quotePrefix="false"/>
    <xf applyFont="true" applyNumberFormat="true" borderId="0" fillId="0" fontId="1" numFmtId="1024" quotePrefix="false"/>
    <xf applyBorder="true" applyFont="true" applyNumberFormat="true" borderId="8" fillId="0" fontId="1" numFmtId="1025" quotePrefix="false"/>
    <xf applyBorder="true" applyFont="true" applyNumberFormat="true" borderId="8" fillId="0" fontId="9" numFmtId="1000" quotePrefix="false"/>
    <xf applyFill="true" applyFont="true" applyNumberFormat="true" borderId="0" fillId="24" fontId="1" numFmtId="1025" quotePrefix="false"/>
    <xf applyFont="true" applyNumberFormat="true" borderId="0" fillId="0" fontId="1" numFmtId="14" quotePrefix="false"/>
    <xf applyFont="true" applyNumberFormat="true" borderId="0" fillId="0" fontId="1" numFmtId="1001" quotePrefix="false"/>
    <xf applyAlignment="true" applyFill="true" applyFont="true" applyNumberFormat="true" borderId="0" fillId="25" fontId="1" numFmtId="1000" quotePrefix="false">
      <alignment wrapText="true"/>
    </xf>
    <xf applyBorder="true" applyFill="true" applyFont="true" applyNumberFormat="true" borderId="8" fillId="25" fontId="1" numFmtId="14" quotePrefix="false"/>
    <xf applyBorder="true" applyFill="true" applyFont="true" applyNumberFormat="true" borderId="8" fillId="26" fontId="1" numFmtId="1000" quotePrefix="false"/>
    <xf applyBorder="true" applyFill="true" applyFont="true" applyNumberFormat="true" borderId="8" fillId="24" fontId="1" numFmtId="1000" quotePrefix="false"/>
    <xf applyAlignment="true" applyFill="true" applyFont="true" applyNumberFormat="true" borderId="0" fillId="27" fontId="1" numFmtId="1000" quotePrefix="false">
      <alignment wrapText="true"/>
    </xf>
    <xf applyBorder="true" applyFill="true" applyFont="true" applyNumberFormat="true" borderId="8" fillId="27" fontId="1" numFmtId="1000" quotePrefix="false"/>
    <xf applyFill="true" applyFont="true" applyNumberFormat="true" borderId="0" fillId="28" fontId="1" numFmtId="1000" quotePrefix="false"/>
    <xf applyBorder="true" applyFill="true" applyFont="true" applyNumberFormat="true" borderId="8" fillId="28" fontId="1" numFmtId="1000" quotePrefix="false"/>
    <xf applyBorder="true" applyFill="true" applyFont="true" applyNumberFormat="true" borderId="8" fillId="7" fontId="1" numFmtId="1000" quotePrefix="false"/>
    <xf applyBorder="true" applyFill="true" applyFont="true" applyNumberFormat="true" borderId="8" fillId="7" fontId="1" numFmtId="14" quotePrefix="false"/>
    <xf applyBorder="true" applyFont="true" applyNumberFormat="true" borderId="8" fillId="0" fontId="117" numFmtId="1000" quotePrefix="false"/>
    <xf applyAlignment="true" applyBorder="true" applyFont="true" applyNumberFormat="true" borderId="8" fillId="0" fontId="117" numFmtId="1000" quotePrefix="false">
      <alignment horizontal="center"/>
    </xf>
    <xf applyAlignment="true" applyFont="true" applyNumberFormat="true" borderId="0" fillId="0" fontId="24" numFmtId="1000" quotePrefix="false">
      <alignment horizontal="left"/>
    </xf>
    <xf applyAlignment="true" applyFont="true" applyNumberFormat="true" borderId="0" fillId="0" fontId="1" numFmtId="1009" quotePrefix="false">
      <alignment horizontal="left" vertical="center"/>
    </xf>
    <xf applyAlignment="true" applyFont="true" applyNumberFormat="true" borderId="0" fillId="0" fontId="1" numFmtId="1000" quotePrefix="false">
      <alignment horizontal="center" vertical="top" wrapText="true"/>
    </xf>
    <xf applyAlignment="true" applyFont="true" applyNumberFormat="true" borderId="0" fillId="0" fontId="1" numFmtId="1000" quotePrefix="false">
      <alignment horizontal="center" vertical="top"/>
    </xf>
    <xf applyAlignment="true" applyFont="true" applyNumberFormat="true" borderId="0" fillId="0" fontId="1" numFmtId="1000" quotePrefix="false">
      <alignment horizontal="center" vertical="top" wrapText="true"/>
    </xf>
    <xf applyAlignment="true" applyFill="true" applyFont="true" applyNumberFormat="true" borderId="0" fillId="12" fontId="1" numFmtId="1008" quotePrefix="false">
      <alignment horizontal="left"/>
    </xf>
    <xf applyAlignment="true" applyFill="true" applyFont="true" applyNumberFormat="true" borderId="0" fillId="12" fontId="1" numFmtId="1008" quotePrefix="false">
      <alignment horizontal="left" vertical="top"/>
    </xf>
    <xf applyFill="true" applyFont="true" applyNumberFormat="true" borderId="0" fillId="12" fontId="1" numFmtId="1009" quotePrefix="false"/>
  </cellXfs>
  <cellStyles count="1">
    <cellStyle builtinId="0" name="Normal" xfId="0"/>
  </cellStyles>
  <dxfs count="1">
    <dxf>
      <font>
        <color rgb="FF0000" tint="0"/>
      </font>
    </dxf>
  </dxfs>
  <tableStyles count="0" defaultPivotStyle="PivotStyleMedium4" defaultTableStyle="TableStyleMedium9"/>
</styleSheet>
</file>

<file path=xl/_rels/workbook.xml.rels><?xml version="1.0" encoding="UTF-8" standalone="no" ?>
<Relationships xmlns="http://schemas.openxmlformats.org/package/2006/relationships">
  <Relationship Id="rId28" Target="theme/theme1.xml" Type="http://schemas.openxmlformats.org/officeDocument/2006/relationships/theme"/>
  <Relationship Id="rId27" Target="styles.xml" Type="http://schemas.openxmlformats.org/officeDocument/2006/relationships/styles"/>
  <Relationship Id="rId23" Target="worksheets/sheet23.xml" Type="http://schemas.openxmlformats.org/officeDocument/2006/relationships/worksheet"/>
  <Relationship Id="rId22" Target="worksheets/sheet22.xml" Type="http://schemas.openxmlformats.org/officeDocument/2006/relationships/worksheet"/>
  <Relationship Id="rId25" Target="worksheets/sheet25.xml" Type="http://schemas.openxmlformats.org/officeDocument/2006/relationships/worksheet"/>
  <Relationship Id="rId21" Target="worksheets/sheet21.xml" Type="http://schemas.openxmlformats.org/officeDocument/2006/relationships/worksheet"/>
  <Relationship Id="rId13" Target="worksheets/sheet13.xml" Type="http://schemas.openxmlformats.org/officeDocument/2006/relationships/worksheet"/>
  <Relationship Id="rId24" Target="worksheets/sheet24.xml" Type="http://schemas.openxmlformats.org/officeDocument/2006/relationships/worksheet"/>
  <Relationship Id="rId11" Target="worksheets/sheet11.xml" Type="http://schemas.openxmlformats.org/officeDocument/2006/relationships/worksheet"/>
  <Relationship Id="rId18" Target="worksheets/sheet18.xml" Type="http://schemas.openxmlformats.org/officeDocument/2006/relationships/worksheet"/>
  <Relationship Id="rId17" Target="worksheets/sheet17.xml" Type="http://schemas.openxmlformats.org/officeDocument/2006/relationships/worksheet"/>
  <Relationship Id="rId10" Target="worksheets/sheet10.xml" Type="http://schemas.openxmlformats.org/officeDocument/2006/relationships/worksheet"/>
  <Relationship Id="rId26" Target="sharedStrings.xml" Type="http://schemas.openxmlformats.org/officeDocument/2006/relationships/sharedStrings"/>
  <Relationship Id="rId15" Target="worksheets/sheet15.xml" Type="http://schemas.openxmlformats.org/officeDocument/2006/relationships/worksheet"/>
  <Relationship Id="rId9" Target="worksheets/sheet9.xml" Type="http://schemas.openxmlformats.org/officeDocument/2006/relationships/worksheet"/>
  <Relationship Id="rId20" Target="worksheets/sheet20.xml" Type="http://schemas.openxmlformats.org/officeDocument/2006/relationships/worksheet"/>
  <Relationship Id="rId19" Target="worksheets/sheet19.xml" Type="http://schemas.openxmlformats.org/officeDocument/2006/relationships/worksheet"/>
  <Relationship Id="rId8" Target="worksheets/sheet8.xml" Type="http://schemas.openxmlformats.org/officeDocument/2006/relationships/worksheet"/>
  <Relationship Id="rId7" Target="worksheets/sheet7.xml" Type="http://schemas.openxmlformats.org/officeDocument/2006/relationships/worksheet"/>
  <Relationship Id="rId14" Target="worksheets/sheet14.xml" Type="http://schemas.openxmlformats.org/officeDocument/2006/relationships/worksheet"/>
  <Relationship Id="rId6" Target="worksheets/sheet6.xml" Type="http://schemas.openxmlformats.org/officeDocument/2006/relationships/worksheet"/>
  <Relationship Id="rId5" Target="worksheets/sheet5.xml" Type="http://schemas.openxmlformats.org/officeDocument/2006/relationships/worksheet"/>
  <Relationship Id="rId4" Target="worksheets/sheet4.xml" Type="http://schemas.openxmlformats.org/officeDocument/2006/relationships/worksheet"/>
  <Relationship Id="rId16" Target="worksheets/sheet16.xml" Type="http://schemas.openxmlformats.org/officeDocument/2006/relationships/worksheet"/>
  <Relationship Id="rId12" Target="worksheets/sheet12.xml" Type="http://schemas.openxmlformats.org/officeDocument/2006/relationships/worksheet"/>
  <Relationship Id="rId3" Target="worksheets/sheet3.xml" Type="http://schemas.openxmlformats.org/officeDocument/2006/relationships/worksheet"/>
  <Relationship Id="rId2" Target="worksheets/sheet2.xml" Type="http://schemas.openxmlformats.org/officeDocument/2006/relationships/worksheet"/>
  <Relationship Id="rId1" Target="worksheets/sheet1.xml" Type="http://schemas.openxmlformats.org/officeDocument/2006/relationships/worksheet"/>
</Relationships>

</file>

<file path=xl/charts/chart1.xml><?xml version="1.0" encoding="utf-8"?>
<c:chartSpace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c:chart>
    <c:title>
      <c:tx>
        <c:rich>
          <a:bodyPr rot="0"/>
          <a:lstStyle>
            <a:defPPr/>
            <a:lvl1pPr lvl="0"/>
            <a:lvl2pPr lvl="1"/>
            <a:lvl3pPr lvl="2"/>
            <a:lvl4pPr lvl="3"/>
            <a:lvl5pPr lvl="4"/>
            <a:lvl6pPr lvl="5"/>
            <a:lvl7pPr lvl="6"/>
            <a:lvl8pPr lvl="7"/>
            <a:lvl9pPr lvl="8"/>
          </a:lstStyle>
          <a:p>
            <a:r>
              <a:rPr b="true" spc="-1" strike="noStrike" sz="1800">
                <a:solidFill>
                  <a:srgbClr val="404040"/>
                </a:solidFill>
                <a:latin typeface="Arial Narrow"/>
                <a:ea typeface="Arial Narrow"/>
                <a:cs typeface="Arial Narrow"/>
              </a:rPr>
              <a:t>Выручка проекта [млн руб.]</a:t>
            </a:r>
            <a:endParaRPr b="true" spc="-1" strike="noStrike" sz="1800">
              <a:solidFill>
                <a:srgbClr val="404040"/>
              </a:solidFill>
              <a:latin typeface="Arial Narrow"/>
              <a:ea typeface="Arial Narrow"/>
              <a:cs typeface="Arial Narrow"/>
            </a:endParaRPr>
          </a:p>
        </c:rich>
      </c:tx>
      <c:overlay val="false"/>
      <c:spPr>
        <a:noFill/>
        <a:ln>
          <a:noFill/>
        </a:ln>
      </c:spPr>
    </c:title>
    <c:autoTitleDeleted val="false"/>
    <c:plotArea>
      <c:barChart>
        <c:barDir val="col"/>
        <c:grouping val="clustered"/>
        <c:varyColors val="false"/>
        <c:ser>
          <c:idx val="0"/>
          <c:order val="0"/>
          <c:tx>
            <c:strRef>
              <c:f>'Отчеты'!$B$82</c:f>
            </c:strRef>
          </c:tx>
          <c:spPr>
            <a:solidFill>
              <a:srgbClr val="ED7D31">
                <a:alpha val="85000"/>
              </a:srgbClr>
            </a:solidFill>
            <a:ln w="9360">
              <a:noFill/>
            </a:ln>
          </c:spPr>
          <c:invertIfNegative val="false"/>
          <c:cat>
            <c:strRef>
              <c:f>'Отчеты'!$D$2:$R$2</c:f>
            </c:strRef>
          </c:cat>
          <c:val>
            <c:numRef>
              <c:f>'Отчеты'!$D$82:$R$82</c:f>
            </c:numRef>
          </c:val>
        </c:ser>
        <c:gapWidth val="75"/>
        <c:overlap val="0"/>
        <c:axId val="1"/>
        <c:axId val="2"/>
      </c:barChart>
      <c:valAx>
        <c:axId val="2"/>
        <c:scaling>
          <c:orientation val="minMax"/>
        </c:scaling>
        <c:delete val="false"/>
        <c:axPos val="l"/>
        <c:majorGridlines>
          <c:spPr>
            <a:ln w="9360">
              <a:solidFill>
                <a:srgbClr val="D9D9D9"/>
              </a:solidFill>
            </a:ln>
          </c:spPr>
        </c:majorGridlines>
        <c:majorTickMark val="none"/>
        <c:minorTickMark val="none"/>
        <c:tickLblPos val="nextTo"/>
        <c:spPr>
          <a:ln w="6480">
            <a:noFill/>
          </a:ln>
        </c:spPr>
        <c:txPr>
          <a:bodyPr/>
          <a:p>
            <a:pPr>
              <a:defRPr b="false" spc="-1" strike="noStrike" sz="900">
                <a:solidFill>
                  <a:srgbClr val="404040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1"/>
        <c:crosses val="autoZero"/>
      </c:valAx>
      <c:catAx>
        <c:axId val="1"/>
        <c:scaling>
          <c:orientation val="minMax"/>
        </c:scaling>
        <c:delete val="false"/>
        <c:axPos val="b"/>
        <c:majorTickMark val="none"/>
        <c:minorTickMark val="none"/>
        <c:tickLblPos val="low"/>
        <c:spPr>
          <a:ln w="19080">
            <a:solidFill>
              <a:srgbClr val="404040"/>
            </a:solidFill>
          </a:ln>
        </c:spPr>
        <c:txPr>
          <a:bodyPr/>
          <a:p>
            <a:pPr>
              <a:defRPr b="false" spc="-1" strike="noStrike" sz="900">
                <a:solidFill>
                  <a:srgbClr val="404040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2"/>
        <c:crosses val="autoZero"/>
      </c:catAx>
      <c:spPr>
        <a:noFill/>
        <a:ln>
          <a:noFill/>
        </a:ln>
      </c:spPr>
    </c:plotArea>
    <c:legend>
      <c:legendPos val="b"/>
      <c:overlay val="false"/>
      <c:spPr>
        <a:solidFill>
          <a:srgbClr val="F2F2F2">
            <a:alpha val="39000"/>
          </a:srgbClr>
        </a:solidFill>
        <a:ln>
          <a:noFill/>
        </a:ln>
      </c:spPr>
      <c:txPr>
        <a:bodyPr/>
        <a:p>
          <a:pPr>
            <a:defRPr b="false" spc="-1" strike="noStrike" sz="900">
              <a:solidFill>
                <a:srgbClr val="404040"/>
              </a:solidFill>
              <a:latin typeface="Arial Narrow"/>
              <a:ea typeface="Arial Narrow"/>
              <a:cs typeface="Arial Narrow"/>
            </a:defRPr>
          </a:pPr>
        </a:p>
      </c:txPr>
    </c:legend>
    <c:dispBlanksAs val="zero"/>
  </c:chart>
  <c:spPr>
    <a:noFill/>
    <a:ln w="9360">
      <a:solidFill>
        <a:srgbClr val="BFBFBF"/>
      </a:solidFill>
    </a:ln>
  </c:spPr>
</c:chartSpace>
</file>

<file path=xl/charts/chart2.xml><?xml version="1.0" encoding="utf-8"?>
<c:chartSpace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c:chart>
    <c:title>
      <c:tx>
        <c:rich>
          <a:bodyPr rot="0"/>
          <a:lstStyle>
            <a:defPPr/>
            <a:lvl1pPr lvl="0"/>
            <a:lvl2pPr lvl="1"/>
            <a:lvl3pPr lvl="2"/>
            <a:lvl4pPr lvl="3"/>
            <a:lvl5pPr lvl="4"/>
            <a:lvl6pPr lvl="5"/>
            <a:lvl7pPr lvl="6"/>
            <a:lvl8pPr lvl="7"/>
            <a:lvl9pPr lvl="8"/>
          </a:lstStyle>
          <a:p>
            <a:r>
              <a:rPr b="true" spc="-1" strike="noStrike" sz="1800">
                <a:solidFill>
                  <a:srgbClr val="404040"/>
                </a:solidFill>
                <a:latin typeface="Arial Narrow"/>
                <a:ea typeface="Arial Narrow"/>
                <a:cs typeface="Arial Narrow"/>
              </a:rPr>
              <a:t>Чистая прибыль проекта [млн руб.]</a:t>
            </a:r>
            <a:endParaRPr b="true" spc="-1" strike="noStrike" sz="1800">
              <a:solidFill>
                <a:srgbClr val="404040"/>
              </a:solidFill>
              <a:latin typeface="Arial Narrow"/>
              <a:ea typeface="Arial Narrow"/>
              <a:cs typeface="Arial Narrow"/>
            </a:endParaRPr>
          </a:p>
        </c:rich>
      </c:tx>
      <c:overlay val="false"/>
      <c:spPr>
        <a:noFill/>
        <a:ln>
          <a:noFill/>
        </a:ln>
      </c:spPr>
    </c:title>
    <c:autoTitleDeleted val="false"/>
    <c:plotArea>
      <c:barChart>
        <c:barDir val="col"/>
        <c:grouping val="clustered"/>
        <c:varyColors val="false"/>
        <c:ser>
          <c:idx val="0"/>
          <c:order val="0"/>
          <c:tx>
            <c:strRef>
              <c:f>'Отчеты'!$B$99</c:f>
            </c:strRef>
          </c:tx>
          <c:spPr>
            <a:solidFill>
              <a:srgbClr val="5B9BD5">
                <a:alpha val="85000"/>
              </a:srgbClr>
            </a:solidFill>
            <a:ln w="9360">
              <a:solidFill>
                <a:srgbClr val="2E75B6"/>
              </a:solidFill>
            </a:ln>
          </c:spPr>
          <c:invertIfNegative val="false"/>
          <c:cat>
            <c:strRef>
              <c:f>'Отчеты'!$D$2:$R$2</c:f>
            </c:strRef>
          </c:cat>
          <c:val>
            <c:numRef>
              <c:f>'Отчеты'!$D$99:$R$99</c:f>
            </c:numRef>
          </c:val>
        </c:ser>
        <c:gapWidth val="75"/>
        <c:overlap val="0"/>
        <c:axId val="3"/>
        <c:axId val="4"/>
      </c:barChart>
      <c:valAx>
        <c:axId val="4"/>
        <c:scaling>
          <c:orientation val="minMax"/>
        </c:scaling>
        <c:delete val="false"/>
        <c:axPos val="l"/>
        <c:majorGridlines>
          <c:spPr>
            <a:ln w="9360">
              <a:solidFill>
                <a:srgbClr val="D9D9D9"/>
              </a:solidFill>
            </a:ln>
          </c:spPr>
        </c:majorGridlines>
        <c:majorTickMark val="none"/>
        <c:minorTickMark val="none"/>
        <c:tickLblPos val="nextTo"/>
        <c:spPr>
          <a:ln w="6480">
            <a:noFill/>
          </a:ln>
        </c:spPr>
        <c:txPr>
          <a:bodyPr/>
          <a:p>
            <a:pPr>
              <a:defRPr b="false" spc="-1" strike="noStrike" sz="900">
                <a:solidFill>
                  <a:srgbClr val="404040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3"/>
        <c:crosses val="autoZero"/>
      </c:valAx>
      <c:catAx>
        <c:axId val="3"/>
        <c:scaling>
          <c:orientation val="minMax"/>
        </c:scaling>
        <c:delete val="false"/>
        <c:axPos val="b"/>
        <c:majorTickMark val="none"/>
        <c:minorTickMark val="none"/>
        <c:tickLblPos val="low"/>
        <c:spPr>
          <a:ln w="19080">
            <a:solidFill>
              <a:srgbClr val="404040"/>
            </a:solidFill>
          </a:ln>
        </c:spPr>
        <c:txPr>
          <a:bodyPr/>
          <a:p>
            <a:pPr>
              <a:defRPr b="false" spc="-1" strike="noStrike" sz="900">
                <a:solidFill>
                  <a:srgbClr val="404040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4"/>
        <c:crosses val="autoZero"/>
      </c:catAx>
      <c:spPr>
        <a:noFill/>
        <a:ln>
          <a:noFill/>
        </a:ln>
      </c:spPr>
    </c:plotArea>
    <c:legend>
      <c:legendPos val="b"/>
      <c:overlay val="false"/>
      <c:spPr>
        <a:solidFill>
          <a:srgbClr val="F2F2F2">
            <a:alpha val="39000"/>
          </a:srgbClr>
        </a:solidFill>
        <a:ln>
          <a:noFill/>
        </a:ln>
      </c:spPr>
      <c:txPr>
        <a:bodyPr/>
        <a:p>
          <a:pPr>
            <a:defRPr b="false" spc="-1" strike="noStrike" sz="900">
              <a:solidFill>
                <a:srgbClr val="404040"/>
              </a:solidFill>
              <a:latin typeface="Arial Narrow"/>
              <a:ea typeface="Arial Narrow"/>
              <a:cs typeface="Arial Narrow"/>
            </a:defRPr>
          </a:pPr>
        </a:p>
      </c:txPr>
    </c:legend>
    <c:dispBlanksAs val="zero"/>
  </c:chart>
  <c:spPr>
    <a:noFill/>
    <a:ln w="9360">
      <a:solidFill>
        <a:srgbClr val="BFBFBF"/>
      </a:solidFill>
    </a:ln>
  </c:spPr>
</c:chartSpace>
</file>

<file path=xl/charts/chart3.xml><?xml version="1.0" encoding="utf-8"?>
<c:chartSpace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c:chart>
    <c:title>
      <c:tx>
        <c:rich>
          <a:bodyPr rot="0"/>
          <a:lstStyle>
            <a:defPPr/>
            <a:lvl1pPr lvl="0"/>
            <a:lvl2pPr lvl="1"/>
            <a:lvl3pPr lvl="2"/>
            <a:lvl4pPr lvl="3"/>
            <a:lvl5pPr lvl="4"/>
            <a:lvl6pPr lvl="5"/>
            <a:lvl7pPr lvl="6"/>
            <a:lvl8pPr lvl="7"/>
            <a:lvl9pPr lvl="8"/>
          </a:lstStyle>
          <a:p>
            <a:r>
              <a:rPr b="true" spc="-1" strike="noStrike" sz="1600">
                <a:solidFill>
                  <a:srgbClr val="404040"/>
                </a:solidFill>
                <a:latin typeface="Arial Narrow"/>
                <a:ea typeface="Arial Narrow"/>
                <a:cs typeface="Arial Narrow"/>
              </a:rPr>
              <a:t>Налоговые поступления в бюджеты и внебюджетные фонды [%]</a:t>
            </a:r>
            <a:endParaRPr b="true" spc="-1" strike="noStrike" sz="1600">
              <a:solidFill>
                <a:srgbClr val="404040"/>
              </a:solidFill>
              <a:latin typeface="Arial Narrow"/>
              <a:ea typeface="Arial Narrow"/>
              <a:cs typeface="Arial Narrow"/>
            </a:endParaRPr>
          </a:p>
        </c:rich>
      </c:tx>
      <c:overlay val="false"/>
      <c:spPr>
        <a:noFill/>
        <a:ln>
          <a:noFill/>
        </a:ln>
      </c:spPr>
    </c:title>
    <c:autoTitleDeleted val="false"/>
    <c:plotArea>
      <c:pieChart>
        <c:varyColors val="true"/>
        <c:ser>
          <c:idx val="0"/>
          <c:order val="0"/>
          <c:spPr>
            <a:solidFill>
              <a:srgbClr val="5B9BD5"/>
            </a:solidFill>
            <a:ln>
              <a:noFill/>
            </a:ln>
          </c:spPr>
          <c:dPt>
            <c:idx val="0"/>
          </c:dPt>
          <c:dPt>
            <c:idx val="1"/>
            <c:spPr>
              <a:solidFill>
                <a:srgbClr val="ED7D31"/>
              </a:solidFill>
              <a:ln>
                <a:noFill/>
              </a:ln>
            </c:spPr>
          </c:dPt>
          <c:dPt>
            <c:idx val="2"/>
            <c:spPr>
              <a:solidFill>
                <a:srgbClr val="A5A5A5"/>
              </a:solidFill>
              <a:ln>
                <a:noFill/>
              </a:ln>
            </c:spPr>
          </c:dPt>
          <c:dPt>
            <c:idx val="3"/>
            <c:spPr>
              <a:solidFill>
                <a:srgbClr val="FFC000"/>
              </a:solidFill>
              <a:ln>
                <a:noFill/>
              </a:ln>
            </c:spPr>
          </c:dPt>
          <c:cat>
            <c:strRef>
              <c:f>'Бюджет'!$E$56:$E$59</c:f>
            </c:strRef>
          </c:cat>
          <c:val>
            <c:numRef>
              <c:f>'Бюджет'!$V$56:$V$59</c:f>
            </c:numRef>
          </c:val>
        </c:ser>
        <c:firstSliceAng val="0"/>
      </c:pieChart>
      <c:spPr>
        <a:noFill/>
        <a:ln>
          <a:noFill/>
        </a:ln>
      </c:spPr>
    </c:plotArea>
    <c:legend>
      <c:legendPos val="r"/>
      <c:overlay val="false"/>
      <c:spPr>
        <a:solidFill>
          <a:srgbClr val="F2F2F2">
            <a:alpha val="39000"/>
          </a:srgbClr>
        </a:solidFill>
        <a:ln>
          <a:noFill/>
        </a:ln>
      </c:spPr>
      <c:txPr>
        <a:bodyPr/>
        <a:p>
          <a:pPr>
            <a:defRPr b="false" spc="-1" strike="noStrike" sz="900">
              <a:solidFill>
                <a:srgbClr val="404040"/>
              </a:solidFill>
              <a:latin typeface="Arial Narrow"/>
              <a:ea typeface="Arial Narrow"/>
              <a:cs typeface="Arial Narrow"/>
            </a:defRPr>
          </a:pPr>
        </a:p>
      </c:txPr>
    </c:legend>
    <c:dispBlanksAs val="zero"/>
  </c:chart>
  <c:spPr>
    <a:noFill/>
    <a:ln w="9360">
      <a:solidFill>
        <a:srgbClr val="BFBFBF"/>
      </a:solidFill>
    </a:ln>
  </c:spPr>
</c:chartSpace>
</file>

<file path=xl/charts/chart4.xml><?xml version="1.0" encoding="utf-8"?>
<c:chartSpace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c:chart>
    <c:title>
      <c:tx>
        <c:rich>
          <a:bodyPr rot="0"/>
          <a:lstStyle>
            <a:defPPr/>
            <a:lvl1pPr lvl="0"/>
            <a:lvl2pPr lvl="1"/>
            <a:lvl3pPr lvl="2"/>
            <a:lvl4pPr lvl="3"/>
            <a:lvl5pPr lvl="4"/>
            <a:lvl6pPr lvl="5"/>
            <a:lvl7pPr lvl="6"/>
            <a:lvl8pPr lvl="7"/>
            <a:lvl9pPr lvl="8"/>
          </a:lstStyle>
          <a:p>
            <a:r>
              <a:rPr b="true" spc="-1" strike="noStrike" sz="1600">
                <a:solidFill>
                  <a:srgbClr val="404040"/>
                </a:solidFill>
                <a:latin typeface="Arial Narrow"/>
                <a:ea typeface="Arial Narrow"/>
                <a:cs typeface="Arial Narrow"/>
              </a:rPr>
              <a:t>Количество номеров и средняя стоимость номера [руб.]</a:t>
            </a:r>
            <a:endParaRPr b="true" spc="-1" strike="noStrike" sz="1600">
              <a:solidFill>
                <a:srgbClr val="404040"/>
              </a:solidFill>
              <a:latin typeface="Arial Narrow"/>
              <a:ea typeface="Arial Narrow"/>
              <a:cs typeface="Arial Narrow"/>
            </a:endParaRPr>
          </a:p>
        </c:rich>
      </c:tx>
      <c:overlay val="false"/>
      <c:spPr>
        <a:noFill/>
        <a:ln>
          <a:noFill/>
        </a:ln>
      </c:spPr>
    </c:title>
    <c:autoTitleDeleted val="false"/>
    <c:plotArea>
      <c:barChart>
        <c:barDir val="col"/>
        <c:grouping val="clustered"/>
        <c:varyColors val="false"/>
        <c:ser>
          <c:idx val="0"/>
          <c:order val="0"/>
          <c:tx>
            <c:v>Средняя стоимость номера</c:v>
          </c:tx>
          <c:spPr>
            <a:solidFill>
              <a:srgbClr val="70AD47">
                <a:alpha val="85000"/>
              </a:srgbClr>
            </a:solidFill>
            <a:ln w="9360">
              <a:noFill/>
            </a:ln>
          </c:spPr>
          <c:invertIfNegative val="false"/>
          <c:cat>
            <c:strRef>
              <c:f>'Бюджет'!$G$2:$U$2</c:f>
            </c:strRef>
          </c:cat>
          <c:val>
            <c:numRef>
              <c:f>'Бюджет'!$G$186:$U$186</c:f>
            </c:numRef>
          </c:val>
        </c:ser>
        <c:ser>
          <c:idx val="1"/>
          <c:order val="1"/>
          <c:tx>
            <c:v>Количество номеров</c:v>
          </c:tx>
          <c:spPr>
            <a:solidFill>
              <a:srgbClr val="ED7D31">
                <a:alpha val="85000"/>
              </a:srgbClr>
            </a:solidFill>
            <a:ln w="9360">
              <a:solidFill>
                <a:srgbClr val="C55A11"/>
              </a:solidFill>
            </a:ln>
          </c:spPr>
          <c:invertIfNegative val="false"/>
          <c:cat>
            <c:strRef>
              <c:f>'Бюджет'!$G$2:$U$2</c:f>
            </c:strRef>
          </c:cat>
          <c:val>
            <c:numRef>
              <c:f>'Бюджет'!$G$187:$U$187</c:f>
            </c:numRef>
          </c:val>
        </c:ser>
        <c:gapWidth val="75"/>
        <c:overlap val="0"/>
        <c:axId val="5"/>
        <c:axId val="6"/>
      </c:barChart>
      <c:valAx>
        <c:axId val="6"/>
        <c:scaling>
          <c:orientation val="minMax"/>
        </c:scaling>
        <c:delete val="false"/>
        <c:axPos val="l"/>
        <c:majorGridlines>
          <c:spPr>
            <a:ln w="9360">
              <a:solidFill>
                <a:srgbClr val="D9D9D9"/>
              </a:solidFill>
            </a:ln>
          </c:spPr>
        </c:majorGridlines>
        <c:majorTickMark val="none"/>
        <c:minorTickMark val="none"/>
        <c:tickLblPos val="nextTo"/>
        <c:spPr>
          <a:ln w="6480">
            <a:noFill/>
          </a:ln>
        </c:spPr>
        <c:txPr>
          <a:bodyPr/>
          <a:p>
            <a:pPr>
              <a:defRPr b="false" spc="-1" strike="noStrike" sz="900">
                <a:solidFill>
                  <a:srgbClr val="404040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5"/>
        <c:crosses val="autoZero"/>
      </c:valAx>
      <c:catAx>
        <c:axId val="5"/>
        <c:scaling>
          <c:orientation val="minMax"/>
        </c:scaling>
        <c:delete val="false"/>
        <c:axPos val="b"/>
        <c:majorTickMark val="none"/>
        <c:minorTickMark val="none"/>
        <c:tickLblPos val="low"/>
        <c:spPr>
          <a:ln w="19080">
            <a:solidFill>
              <a:srgbClr val="404040"/>
            </a:solidFill>
          </a:ln>
        </c:spPr>
        <c:txPr>
          <a:bodyPr/>
          <a:p>
            <a:pPr>
              <a:defRPr b="false" spc="-1" strike="noStrike" sz="900">
                <a:solidFill>
                  <a:srgbClr val="404040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6"/>
        <c:crosses val="autoZero"/>
      </c:catAx>
      <c:spPr>
        <a:noFill/>
        <a:ln>
          <a:noFill/>
        </a:ln>
      </c:spPr>
    </c:plotArea>
    <c:legend>
      <c:legendPos val="b"/>
      <c:overlay val="false"/>
      <c:spPr>
        <a:solidFill>
          <a:srgbClr val="F2F2F2">
            <a:alpha val="39000"/>
          </a:srgbClr>
        </a:solidFill>
        <a:ln>
          <a:noFill/>
        </a:ln>
      </c:spPr>
      <c:txPr>
        <a:bodyPr/>
        <a:p>
          <a:pPr>
            <a:defRPr b="false" spc="-1" strike="noStrike" sz="900">
              <a:solidFill>
                <a:srgbClr val="404040"/>
              </a:solidFill>
              <a:latin typeface="Arial Narrow"/>
              <a:ea typeface="Arial Narrow"/>
              <a:cs typeface="Arial Narrow"/>
            </a:defRPr>
          </a:pPr>
        </a:p>
      </c:txPr>
    </c:legend>
    <c:dispBlanksAs val="zero"/>
  </c:chart>
  <c:spPr>
    <a:noFill/>
    <a:ln w="9360">
      <a:solidFill>
        <a:srgbClr val="BFBFBF"/>
      </a:solidFill>
    </a:ln>
  </c:spPr>
</c:chartSpace>
</file>

<file path=xl/charts/chart5.xml><?xml version="1.0" encoding="utf-8"?>
<c:chartSpace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c:chart>
    <c:autoTitleDeleted val="true"/>
    <c:plotArea>
      <c:barChart>
        <c:barDir val="col"/>
        <c:grouping val="clustered"/>
        <c:varyColors val="false"/>
        <c:ser>
          <c:idx val="0"/>
          <c:order val="0"/>
          <c:tx>
            <c:strRef>
              <c:f>'Отчеты'!$B$42</c:f>
            </c:strRef>
          </c:tx>
          <c:spPr>
            <a:solidFill>
              <a:srgbClr val="5B9BD5">
                <a:alpha val="85000"/>
              </a:srgbClr>
            </a:solidFill>
            <a:ln w="9360">
              <a:noFill/>
            </a:ln>
          </c:spPr>
          <c:invertIfNegative val="false"/>
          <c:cat>
            <c:strRef>
              <c:f>'Отчеты'!$D$2:$R$2</c:f>
            </c:strRef>
          </c:cat>
          <c:val>
            <c:numRef>
              <c:f>'Отчеты'!$D$42:$R$42</c:f>
            </c:numRef>
          </c:val>
        </c:ser>
        <c:gapWidth val="75"/>
        <c:overlap val="0"/>
        <c:axId val="7"/>
        <c:axId val="8"/>
      </c:barChart>
      <c:valAx>
        <c:axId val="8"/>
        <c:scaling>
          <c:orientation val="minMax"/>
        </c:scaling>
        <c:delete val="false"/>
        <c:axPos val="l"/>
        <c:majorGridlines>
          <c:spPr>
            <a:ln w="9360">
              <a:solidFill>
                <a:srgbClr val="D9D9D9"/>
              </a:solidFill>
            </a:ln>
          </c:spPr>
        </c:majorGridlines>
        <c:majorTickMark val="none"/>
        <c:minorTickMark val="none"/>
        <c:tickLblPos val="nextTo"/>
        <c:spPr>
          <a:ln w="6480">
            <a:noFill/>
          </a:ln>
        </c:spPr>
        <c:txPr>
          <a:bodyPr/>
          <a:p>
            <a:pPr>
              <a:defRPr b="false" spc="-1" strike="noStrike" sz="900">
                <a:solidFill>
                  <a:srgbClr val="404040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7"/>
        <c:crosses val="autoZero"/>
      </c:valAx>
      <c:catAx>
        <c:axId val="7"/>
        <c:scaling>
          <c:orientation val="minMax"/>
        </c:scaling>
        <c:delete val="false"/>
        <c:axPos val="b"/>
        <c:majorTickMark val="none"/>
        <c:minorTickMark val="none"/>
        <c:tickLblPos val="low"/>
        <c:spPr>
          <a:ln w="19080">
            <a:solidFill>
              <a:srgbClr val="404040"/>
            </a:solidFill>
          </a:ln>
        </c:spPr>
        <c:txPr>
          <a:bodyPr/>
          <a:p>
            <a:pPr>
              <a:defRPr b="false" spc="-1" strike="noStrike" sz="900">
                <a:solidFill>
                  <a:srgbClr val="404040"/>
                </a:solidFill>
                <a:latin typeface="Arial Narrow"/>
                <a:ea typeface="Arial Narrow"/>
                <a:cs typeface="Arial Narrow"/>
              </a:defRPr>
            </a:pPr>
          </a:p>
        </c:txPr>
        <c:crossAx val="8"/>
        <c:crosses val="autoZero"/>
      </c:catAx>
      <c:spPr>
        <a:noFill/>
        <a:ln>
          <a:noFill/>
        </a:ln>
      </c:spPr>
    </c:plotArea>
    <c:legend>
      <c:legendPos val="r"/>
      <c:overlay val="false"/>
      <c:spPr>
        <a:solidFill>
          <a:srgbClr val="F2F2F2">
            <a:alpha val="39000"/>
          </a:srgbClr>
        </a:solidFill>
        <a:ln>
          <a:noFill/>
        </a:ln>
      </c:spPr>
      <c:txPr>
        <a:bodyPr/>
        <a:p>
          <a:pPr>
            <a:defRPr b="false" spc="-1" strike="noStrike" sz="900">
              <a:solidFill>
                <a:srgbClr val="404040"/>
              </a:solidFill>
              <a:latin typeface="Arial Narrow"/>
              <a:ea typeface="Arial Narrow"/>
              <a:cs typeface="Arial Narrow"/>
            </a:defRPr>
          </a:pPr>
        </a:p>
      </c:txPr>
    </c:legend>
    <c:dispBlanksAs val="zero"/>
  </c:chart>
  <c:spPr>
    <a:noFill/>
    <a:ln w="9360">
      <a:solidFill>
        <a:srgbClr val="BFBFBF"/>
      </a:solidFill>
    </a:ln>
  </c:spPr>
</c:chartSpace>
</file>

<file path=xl/drawings/_rels/drawing3.xml.rels><?xml version="1.0" encoding="UTF-8" standalone="no" ?>
<Relationships xmlns="http://schemas.openxmlformats.org/package/2006/relationships">
  <Relationship Id="rId5" Target="../charts/chart5.xml" Type="http://schemas.openxmlformats.org/officeDocument/2006/relationships/chart"/>
  <Relationship Id="rId4" Target="../charts/chart4.xml" Type="http://schemas.openxmlformats.org/officeDocument/2006/relationships/chart"/>
  <Relationship Id="rId3" Target="../charts/chart3.xml" Type="http://schemas.openxmlformats.org/officeDocument/2006/relationships/chart"/>
  <Relationship Id="rId2" Target="../charts/chart2.xml" Type="http://schemas.openxmlformats.org/officeDocument/2006/relationships/chart"/>
  <Relationship Id="rId1" Target="../charts/chart1.xml" Type="http://schemas.openxmlformats.org/officeDocument/2006/relationships/chart"/>
</Relationships>

</file>

<file path=xl/drawings/drawing1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7032009" y="414610"/>
    <xdr:ext cx="1252764" cy="290411"/>
    <xdr:sp>
      <xdr:nvSpPr>
        <xdr:cNvPr hidden="false" id="1" name="Shape 1"/>
        <xdr:cNvSpPr txBox="false"/>
      </xdr:nvSpPr>
      <xdr:spPr>
        <a:xfrm flipH="false" flipV="false" rot="0">
          <a:off x="0" y="0"/>
          <a:ext cx="1252764" cy="290411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10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2891284" y="548505"/>
    <xdr:ext cx="1161720" cy="279900"/>
    <xdr:sp>
      <xdr:nvSpPr>
        <xdr:cNvPr hidden="false" id="30" name="Shape 30"/>
        <xdr:cNvSpPr txBox="false"/>
      </xdr:nvSpPr>
      <xdr:spPr>
        <a:xfrm flipH="false" flipV="false" rot="0">
          <a:off x="0" y="0"/>
          <a:ext cx="1161720" cy="279900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11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2628009" y="461385"/>
    <xdr:ext cx="1336320" cy="283955"/>
    <xdr:sp>
      <xdr:nvSpPr>
        <xdr:cNvPr hidden="false" id="31" name="Shape 31"/>
        <xdr:cNvSpPr txBox="false"/>
      </xdr:nvSpPr>
      <xdr:spPr>
        <a:xfrm flipH="false" flipV="false" rot="0">
          <a:off x="0" y="0"/>
          <a:ext cx="1336320" cy="283955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12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3198653" y="472185"/>
    <xdr:ext cx="1417671" cy="283955"/>
    <xdr:sp>
      <xdr:nvSpPr>
        <xdr:cNvPr hidden="false" id="32" name="Shape 32"/>
        <xdr:cNvSpPr txBox="false"/>
      </xdr:nvSpPr>
      <xdr:spPr>
        <a:xfrm flipH="false" flipV="false" rot="0">
          <a:off x="0" y="0"/>
          <a:ext cx="1417671" cy="283955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13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2521657" y="472185"/>
    <xdr:ext cx="1376104" cy="289295"/>
    <xdr:sp>
      <xdr:nvSpPr>
        <xdr:cNvPr hidden="false" id="33" name="Shape 33"/>
        <xdr:cNvSpPr txBox="false"/>
      </xdr:nvSpPr>
      <xdr:spPr>
        <a:xfrm flipH="false" flipV="false" rot="0">
          <a:off x="0" y="0"/>
          <a:ext cx="1376104" cy="289295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14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3076777" y="461385"/>
    <xdr:ext cx="1426759" cy="283955"/>
    <xdr:sp>
      <xdr:nvSpPr>
        <xdr:cNvPr hidden="false" id="34" name="Shape 34"/>
        <xdr:cNvSpPr txBox="false"/>
      </xdr:nvSpPr>
      <xdr:spPr>
        <a:xfrm flipH="false" flipV="false" rot="0">
          <a:off x="0" y="0"/>
          <a:ext cx="1426759" cy="283955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15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2743368" y="76320"/>
    <xdr:ext cx="1114200" cy="285480"/>
    <xdr:sp>
      <xdr:nvSpPr>
        <xdr:cNvPr hidden="false" id="35" name="Shape 35"/>
        <xdr:cNvSpPr txBox="false"/>
      </xdr:nvSpPr>
      <xdr:spPr>
        <a:xfrm flipH="false" flipV="false" rot="0">
          <a:off x="0" y="0"/>
          <a:ext cx="1114200" cy="285480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16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2398428" y="461385"/>
    <xdr:ext cx="1302120" cy="287769"/>
    <xdr:sp>
      <xdr:nvSpPr>
        <xdr:cNvPr hidden="false" id="36" name="Shape 36"/>
        <xdr:cNvSpPr txBox="false"/>
      </xdr:nvSpPr>
      <xdr:spPr>
        <a:xfrm flipH="false" flipV="false" rot="0">
          <a:off x="0" y="0"/>
          <a:ext cx="1302120" cy="287769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17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2271342" y="681735"/>
    <xdr:ext cx="1393734" cy="309990"/>
    <xdr:sp>
      <xdr:nvSpPr>
        <xdr:cNvPr hidden="false" id="37" name="Shape 37"/>
        <xdr:cNvSpPr txBox="false"/>
      </xdr:nvSpPr>
      <xdr:spPr>
        <a:xfrm flipH="false" flipV="false" rot="0">
          <a:off x="0" y="0"/>
          <a:ext cx="1393734" cy="309990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2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2974416" y="482985"/>
    <xdr:ext cx="1365510" cy="320790"/>
    <xdr:sp>
      <xdr:nvSpPr>
        <xdr:cNvPr hidden="false" id="2" name="Shape 2"/>
        <xdr:cNvSpPr txBox="false"/>
      </xdr:nvSpPr>
      <xdr:spPr>
        <a:xfrm flipH="false" flipV="false" rot="0">
          <a:off x="0" y="0"/>
          <a:ext cx="1365510" cy="320790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3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189932" y="12191105"/>
    <xdr:ext cx="7307979" cy="3163075"/>
    <xdr:graphicFrame>
      <xdr:nvGraphicFramePr>
        <xdr:cNvPr hidden="false" id="3" name="Chart 3"/>
        <xdr:cNvGraphicFramePr/>
      </xdr:nvGraphicFramePr>
      <xdr:xfrm flipH="false" flipV="false" rot="0"/>
      <a:graphic>
        <a:graphicData uri="http://schemas.openxmlformats.org/drawingml/2006/chart">
          <c:chart r:id="rId1"/>
        </a:graphicData>
      </a:graphic>
    </xdr:graphicFrame>
    <xdr:clientData fLocksWithSheet="true"/>
  </xdr:absoluteAnchor>
  <xdr:absoluteAnchor>
    <xdr:pos x="8036191" y="12191105"/>
    <xdr:ext cx="6708332" cy="3163075"/>
    <xdr:graphicFrame>
      <xdr:nvGraphicFramePr>
        <xdr:cNvPr hidden="false" id="4" name="Chart 4"/>
        <xdr:cNvGraphicFramePr/>
      </xdr:nvGraphicFramePr>
      <xdr:xfrm flipH="false" flipV="false" rot="0"/>
      <a:graphic>
        <a:graphicData uri="http://schemas.openxmlformats.org/drawingml/2006/chart">
          <c:chart r:id="rId2"/>
        </a:graphicData>
      </a:graphic>
    </xdr:graphicFrame>
    <xdr:clientData fLocksWithSheet="true"/>
  </xdr:absoluteAnchor>
  <xdr:absoluteAnchor>
    <xdr:pos x="179132" y="15863309"/>
    <xdr:ext cx="7318779" cy="4830090"/>
    <xdr:graphicFrame>
      <xdr:nvGraphicFramePr>
        <xdr:cNvPr hidden="false" id="5" name="Chart 5"/>
        <xdr:cNvGraphicFramePr/>
      </xdr:nvGraphicFramePr>
      <xdr:xfrm flipH="false" flipV="false" rot="0"/>
      <a:graphic>
        <a:graphicData uri="http://schemas.openxmlformats.org/drawingml/2006/chart">
          <c:chart r:id="rId3"/>
        </a:graphicData>
      </a:graphic>
    </xdr:graphicFrame>
    <xdr:clientData fLocksWithSheet="true"/>
  </xdr:absoluteAnchor>
  <xdr:absoluteAnchor>
    <xdr:pos x="8036191" y="15852150"/>
    <xdr:ext cx="6882573" cy="4873650"/>
    <xdr:graphicFrame>
      <xdr:nvGraphicFramePr>
        <xdr:cNvPr hidden="false" id="6" name="Chart 6"/>
        <xdr:cNvGraphicFramePr/>
      </xdr:nvGraphicFramePr>
      <xdr:xfrm flipH="false" flipV="false" rot="0"/>
      <a:graphic>
        <a:graphicData uri="http://schemas.openxmlformats.org/drawingml/2006/chart">
          <c:chart r:id="rId4"/>
        </a:graphicData>
      </a:graphic>
    </xdr:graphicFrame>
    <xdr:clientData fLocksWithSheet="true"/>
  </xdr:absoluteAnchor>
  <xdr:absoluteAnchor>
    <xdr:pos x="7905512" y="4607300"/>
    <xdr:ext cx="9285087" cy="1340325"/>
    <xdr:graphicFrame>
      <xdr:nvGraphicFramePr>
        <xdr:cNvPr hidden="false" id="7" name="Chart 7"/>
        <xdr:cNvGraphicFramePr/>
      </xdr:nvGraphicFramePr>
      <xdr:xfrm flipH="false" flipV="false" rot="0"/>
      <a:graphic>
        <a:graphicData uri="http://schemas.openxmlformats.org/drawingml/2006/chart">
          <c:chart r:id="rId5"/>
        </a:graphicData>
      </a:graphic>
    </xdr:graphicFrame>
    <xdr:clientData fLocksWithSheet="true"/>
  </xdr:absoluteAnchor>
  <xdr:absoluteAnchor>
    <xdr:pos x="9570872" y="603465"/>
    <xdr:ext cx="1232640" cy="273795"/>
    <xdr:sp>
      <xdr:nvSpPr>
        <xdr:cNvPr hidden="false" id="8" name="Shape 8"/>
        <xdr:cNvSpPr txBox="false"/>
      </xdr:nvSpPr>
      <xdr:spPr>
        <a:xfrm flipH="false" flipV="false" rot="0">
          <a:off x="0" y="0"/>
          <a:ext cx="1232640" cy="273795"/>
        </a:xfrm>
        <a:prstGeom prst="roundRect">
          <a:avLst>
            <a:gd fmla="val 16667" name="adj"/>
          </a:avLst>
        </a:prstGeom>
        <a:solidFill>
          <a:srgbClr val="00AAC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Отчеты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0999712" y="595905"/>
    <xdr:ext cx="1232640" cy="273795"/>
    <xdr:sp>
      <xdr:nvSpPr>
        <xdr:cNvPr hidden="false" id="9" name="Shape 9"/>
        <xdr:cNvSpPr txBox="false"/>
      </xdr:nvSpPr>
      <xdr:spPr>
        <a:xfrm flipH="false" flipV="false" rot="0">
          <a:off x="0" y="0"/>
          <a:ext cx="1232640" cy="273795"/>
        </a:xfrm>
        <a:prstGeom prst="roundRect">
          <a:avLst>
            <a:gd fmla="val 16667" name="adj"/>
          </a:avLst>
        </a:prstGeom>
        <a:solidFill>
          <a:srgbClr val="88CBDF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Фин.Модель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5411362" y="935219"/>
    <xdr:ext cx="1251116" cy="271135"/>
    <xdr:sp>
      <xdr:nvSpPr>
        <xdr:cNvPr hidden="false" id="10" name="Shape 10"/>
        <xdr:cNvSpPr txBox="false"/>
      </xdr:nvSpPr>
      <xdr:spPr>
        <a:xfrm flipH="false" flipV="false" rot="0">
          <a:off x="0" y="0"/>
          <a:ext cx="1251116" cy="271135"/>
        </a:xfrm>
        <a:prstGeom prst="roundRect">
          <a:avLst>
            <a:gd fmla="val 16667" name="adj"/>
          </a:avLst>
        </a:prstGeom>
        <a:gradFill>
          <a:gsLst>
            <a:gs pos="0">
              <a:srgbClr val="B4C7E7"/>
            </a:gs>
            <a:gs pos="100000">
              <a:srgbClr val="264478"/>
            </a:gs>
          </a:gsLst>
        </a:gra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Макро и расценки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2452312" y="934140"/>
    <xdr:ext cx="1314911" cy="271135"/>
    <xdr:sp>
      <xdr:nvSpPr>
        <xdr:cNvPr hidden="false" id="11" name="Shape 11"/>
        <xdr:cNvSpPr txBox="false"/>
      </xdr:nvSpPr>
      <xdr:spPr>
        <a:xfrm flipH="false" flipV="false" rot="0">
          <a:off x="0" y="0"/>
          <a:ext cx="1314911" cy="271135"/>
        </a:xfrm>
        <a:prstGeom prst="roundRect">
          <a:avLst>
            <a:gd fmla="val 16667" name="adj"/>
          </a:avLst>
        </a:prstGeom>
        <a:gradFill>
          <a:gsLst>
            <a:gs pos="0">
              <a:srgbClr val="00B0F0"/>
            </a:gs>
            <a:gs pos="100000">
              <a:srgbClr val="264478"/>
            </a:gs>
          </a:gsLst>
        </a:gra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Кап. затраты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5400201" y="596985"/>
    <xdr:ext cx="1251116" cy="273795"/>
    <xdr:sp>
      <xdr:nvSpPr>
        <xdr:cNvPr hidden="false" id="12" name="Shape 12"/>
        <xdr:cNvSpPr txBox="false"/>
      </xdr:nvSpPr>
      <xdr:spPr>
        <a:xfrm flipH="false" flipV="false" rot="0">
          <a:off x="0" y="0"/>
          <a:ext cx="1251116" cy="273795"/>
        </a:xfrm>
        <a:prstGeom prst="roundRect">
          <a:avLst>
            <a:gd fmla="val 16667" name="adj"/>
          </a:avLst>
        </a:prstGeom>
        <a:gradFill>
          <a:gsLst>
            <a:gs pos="0">
              <a:srgbClr val="B4C7E7"/>
            </a:gs>
            <a:gs pos="100000">
              <a:srgbClr val="264478"/>
            </a:gs>
          </a:gsLst>
        </a:gra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Допущения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2462392" y="1265755"/>
    <xdr:ext cx="1317332" cy="275820"/>
    <xdr:sp>
      <xdr:nvSpPr>
        <xdr:cNvPr hidden="false" id="13" name="Shape 13"/>
        <xdr:cNvSpPr txBox="false"/>
      </xdr:nvSpPr>
      <xdr:spPr>
        <a:xfrm flipH="false" flipV="false" rot="0">
          <a:off x="0" y="0"/>
          <a:ext cx="1317332" cy="275820"/>
        </a:xfrm>
        <a:prstGeom prst="roundRect">
          <a:avLst>
            <a:gd fmla="val 16667" name="adj"/>
          </a:avLst>
        </a:prstGeom>
        <a:gradFill>
          <a:gsLst>
            <a:gs pos="0">
              <a:srgbClr val="00B0F0"/>
            </a:gs>
            <a:gs pos="100000">
              <a:srgbClr val="264478"/>
            </a:gs>
          </a:gsLst>
        </a:gra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Инфраструктура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3933446" y="605985"/>
    <xdr:ext cx="1232640" cy="273795"/>
    <xdr:sp>
      <xdr:nvSpPr>
        <xdr:cNvPr hidden="false" id="14" name="Shape 14"/>
        <xdr:cNvSpPr txBox="false"/>
      </xdr:nvSpPr>
      <xdr:spPr>
        <a:xfrm flipH="false" flipV="false" rot="0">
          <a:off x="0" y="0"/>
          <a:ext cx="1232640" cy="273795"/>
        </a:xfrm>
        <a:prstGeom prst="roundRect">
          <a:avLst>
            <a:gd fmla="val 16667" name="adj"/>
          </a:avLst>
        </a:prstGeom>
        <a:gradFill>
          <a:gsLst>
            <a:gs pos="0">
              <a:srgbClr val="00B0F0"/>
            </a:gs>
            <a:gs pos="100000">
              <a:srgbClr val="264478"/>
            </a:gs>
          </a:gsLst>
        </a:gra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Выручка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3944605" y="945660"/>
    <xdr:ext cx="1232640" cy="271135"/>
    <xdr:sp>
      <xdr:nvSpPr>
        <xdr:cNvPr hidden="false" id="15" name="Shape 15"/>
        <xdr:cNvSpPr txBox="false"/>
      </xdr:nvSpPr>
      <xdr:spPr>
        <a:xfrm flipH="false" flipV="false" rot="0">
          <a:off x="0" y="0"/>
          <a:ext cx="1232640" cy="271135"/>
        </a:xfrm>
        <a:prstGeom prst="roundRect">
          <a:avLst>
            <a:gd fmla="val 16667" name="adj"/>
          </a:avLst>
        </a:prstGeom>
        <a:gradFill>
          <a:gsLst>
            <a:gs pos="0">
              <a:srgbClr val="00B0F0"/>
            </a:gs>
            <a:gs pos="100000">
              <a:srgbClr val="264478"/>
            </a:gs>
          </a:gsLst>
        </a:gra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Затраты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1009792" y="935219"/>
    <xdr:ext cx="1232640" cy="271135"/>
    <xdr:sp>
      <xdr:nvSpPr>
        <xdr:cNvPr hidden="false" id="16" name="Shape 16"/>
        <xdr:cNvSpPr txBox="false"/>
      </xdr:nvSpPr>
      <xdr:spPr>
        <a:xfrm flipH="false" flipV="false" rot="0">
          <a:off x="0" y="0"/>
          <a:ext cx="1232640" cy="271135"/>
        </a:xfrm>
        <a:prstGeom prst="roundRect">
          <a:avLst>
            <a:gd fmla="val 16667" name="adj"/>
          </a:avLst>
        </a:prstGeom>
        <a:gradFill>
          <a:gsLst>
            <a:gs pos="0">
              <a:srgbClr val="88CBDF"/>
            </a:gs>
            <a:gs pos="100000">
              <a:srgbClr val="264478"/>
            </a:gs>
          </a:gsLst>
        </a:gra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Финансирование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9579512" y="1261795"/>
    <xdr:ext cx="1232640" cy="275820"/>
    <xdr:sp>
      <xdr:nvSpPr>
        <xdr:cNvPr hidden="false" id="17" name="Shape 17"/>
        <xdr:cNvSpPr txBox="false"/>
      </xdr:nvSpPr>
      <xdr:spPr>
        <a:xfrm flipH="false" flipV="false" rot="0">
          <a:off x="0" y="0"/>
          <a:ext cx="1232640" cy="275820"/>
        </a:xfrm>
        <a:prstGeom prst="roundRect">
          <a:avLst>
            <a:gd fmla="val 16667" name="adj"/>
          </a:avLst>
        </a:prstGeom>
        <a:solidFill>
          <a:srgbClr val="00AAC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Сценарии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5411362" y="1279795"/>
    <xdr:ext cx="1251116" cy="275820"/>
    <xdr:sp>
      <xdr:nvSpPr>
        <xdr:cNvPr hidden="false" id="18" name="Shape 18"/>
        <xdr:cNvSpPr txBox="false"/>
      </xdr:nvSpPr>
      <xdr:spPr>
        <a:xfrm flipH="false" flipV="false" rot="0">
          <a:off x="0" y="0"/>
          <a:ext cx="1251116" cy="275820"/>
        </a:xfrm>
        <a:prstGeom prst="roundRect">
          <a:avLst>
            <a:gd fmla="val 16667" name="adj"/>
          </a:avLst>
        </a:prstGeom>
        <a:solidFill>
          <a:srgbClr val="FF0000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FFFFFF"/>
              </a:solidFill>
              <a:latin typeface="Calibri"/>
              <a:ea typeface="Calibri"/>
              <a:cs typeface="Calibri"/>
            </a:rPr>
            <a:t>Проверка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9570872" y="936660"/>
    <xdr:ext cx="1232640" cy="271135"/>
    <xdr:sp>
      <xdr:nvSpPr>
        <xdr:cNvPr hidden="false" id="19" name="Shape 19"/>
        <xdr:cNvSpPr txBox="false"/>
      </xdr:nvSpPr>
      <xdr:spPr>
        <a:xfrm flipH="false" flipV="false" rot="0">
          <a:off x="0" y="0"/>
          <a:ext cx="1232640" cy="271135"/>
        </a:xfrm>
        <a:prstGeom prst="roundRect">
          <a:avLst>
            <a:gd fmla="val 16667" name="adj"/>
          </a:avLst>
        </a:prstGeom>
        <a:solidFill>
          <a:srgbClr val="00AAC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Бюджет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2441152" y="600945"/>
    <xdr:ext cx="1314912" cy="273795"/>
    <xdr:sp>
      <xdr:nvSpPr>
        <xdr:cNvPr hidden="false" id="20" name="Shape 20"/>
        <xdr:cNvSpPr txBox="false"/>
      </xdr:nvSpPr>
      <xdr:spPr>
        <a:xfrm flipH="false" flipV="false" rot="0">
          <a:off x="0" y="0"/>
          <a:ext cx="1314912" cy="273795"/>
        </a:xfrm>
        <a:prstGeom prst="roundRect">
          <a:avLst>
            <a:gd fmla="val 16667" name="adj"/>
          </a:avLst>
        </a:prstGeom>
        <a:gradFill>
          <a:gsLst>
            <a:gs pos="0">
              <a:srgbClr val="00B0F0"/>
            </a:gs>
            <a:gs pos="100000">
              <a:srgbClr val="264478"/>
            </a:gs>
          </a:gsLst>
        </a:gra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ОС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13944605" y="1269355"/>
    <xdr:ext cx="1232640" cy="275820"/>
    <xdr:sp>
      <xdr:nvSpPr>
        <xdr:cNvPr hidden="false" id="21" name="Shape 21"/>
        <xdr:cNvSpPr txBox="false"/>
      </xdr:nvSpPr>
      <xdr:spPr>
        <a:xfrm flipH="false" flipV="false" rot="0">
          <a:off x="0" y="0"/>
          <a:ext cx="1232640" cy="275820"/>
        </a:xfrm>
        <a:prstGeom prst="roundRect">
          <a:avLst>
            <a:gd fmla="val 16667" name="adj"/>
          </a:avLst>
        </a:prstGeom>
        <a:gradFill>
          <a:gsLst>
            <a:gs pos="0">
              <a:srgbClr val="00B0F0"/>
            </a:gs>
            <a:gs pos="100000">
              <a:srgbClr val="264478"/>
            </a:gs>
          </a:gsLst>
        </a:gra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Доп. выручка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8166872" y="565665"/>
    <xdr:ext cx="1190160" cy="286755"/>
    <xdr:sp>
      <xdr:nvSpPr>
        <xdr:cNvPr hidden="false" id="22" name="Shape 22"/>
        <xdr:cNvSpPr txBox="false"/>
      </xdr:nvSpPr>
      <xdr:spPr>
        <a:xfrm flipH="false" flipV="false" rot="0">
          <a:off x="0" y="0"/>
          <a:ext cx="1190160" cy="286755"/>
        </a:xfrm>
        <a:prstGeom prst="roundRect">
          <a:avLst>
            <a:gd fmla="val 16667" name="adj"/>
          </a:avLst>
        </a:prstGeom>
        <a:solidFill>
          <a:srgbClr val="25788D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FFFFFF"/>
              </a:solidFill>
              <a:latin typeface="Calibri"/>
              <a:ea typeface="Calibri"/>
              <a:cs typeface="Calibri"/>
            </a:rPr>
            <a:t>Титул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  <xdr:absoluteAnchor>
    <xdr:pos x="8166872" y="915059"/>
    <xdr:ext cx="1190160" cy="286255"/>
    <xdr:sp>
      <xdr:nvSpPr>
        <xdr:cNvPr hidden="false" id="23" name="Shape 23"/>
        <xdr:cNvSpPr txBox="false"/>
      </xdr:nvSpPr>
      <xdr:spPr>
        <a:xfrm flipH="false" flipV="false" rot="0">
          <a:off x="0" y="0"/>
          <a:ext cx="1190160" cy="286255"/>
        </a:xfrm>
        <a:prstGeom prst="roundRect">
          <a:avLst>
            <a:gd fmla="val 16667" name="adj"/>
          </a:avLst>
        </a:prstGeom>
        <a:solidFill>
          <a:srgbClr val="25788D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FFFFFF"/>
              </a:solidFill>
              <a:latin typeface="Calibri"/>
              <a:ea typeface="Calibri"/>
              <a:cs typeface="Calibri"/>
            </a:rPr>
            <a:t>Содержание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4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2941204" y="482985"/>
    <xdr:ext cx="1114200" cy="285479"/>
    <xdr:sp>
      <xdr:nvSpPr>
        <xdr:cNvPr hidden="false" id="24" name="Shape 24"/>
        <xdr:cNvSpPr txBox="false"/>
      </xdr:nvSpPr>
      <xdr:spPr>
        <a:xfrm flipH="false" flipV="false" rot="0">
          <a:off x="0" y="0"/>
          <a:ext cx="1114200" cy="285479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5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4435512" y="461385"/>
    <xdr:ext cx="1123559" cy="285480"/>
    <xdr:sp>
      <xdr:nvSpPr>
        <xdr:cNvPr hidden="false" id="25" name="Shape 25"/>
        <xdr:cNvSpPr txBox="false"/>
      </xdr:nvSpPr>
      <xdr:spPr>
        <a:xfrm flipH="false" flipV="false" rot="0">
          <a:off x="0" y="0"/>
          <a:ext cx="1123559" cy="285480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6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11159299" y="65160"/>
    <xdr:ext cx="1223299" cy="285480"/>
    <xdr:sp>
      <xdr:nvSpPr>
        <xdr:cNvPr hidden="false" id="26" name="Shape 26"/>
        <xdr:cNvSpPr txBox="false"/>
      </xdr:nvSpPr>
      <xdr:spPr>
        <a:xfrm flipH="false" flipV="false" rot="0">
          <a:off x="0" y="0"/>
          <a:ext cx="1223299" cy="285480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7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3153097" y="450225"/>
    <xdr:ext cx="1422035" cy="283955"/>
    <xdr:sp>
      <xdr:nvSpPr>
        <xdr:cNvPr hidden="false" id="27" name="Shape 27"/>
        <xdr:cNvSpPr txBox="false"/>
      </xdr:nvSpPr>
      <xdr:spPr>
        <a:xfrm flipH="false" flipV="false" rot="0">
          <a:off x="0" y="0"/>
          <a:ext cx="1422035" cy="283955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8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3204729" y="461385"/>
    <xdr:ext cx="1114200" cy="283955"/>
    <xdr:sp>
      <xdr:nvSpPr>
        <xdr:cNvPr hidden="false" id="28" name="Shape 28"/>
        <xdr:cNvSpPr txBox="false"/>
      </xdr:nvSpPr>
      <xdr:spPr>
        <a:xfrm flipH="false" flipV="false" rot="0">
          <a:off x="0" y="0"/>
          <a:ext cx="1114200" cy="283955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drawings/drawing9.xml><?xml version="1.0" encoding="utf-8"?>
<xdr:wsDr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xdr:absoluteAnchor>
    <xdr:pos x="2318928" y="472185"/>
    <xdr:ext cx="1375472" cy="283955"/>
    <xdr:sp>
      <xdr:nvSpPr>
        <xdr:cNvPr hidden="false" id="29" name="Shape 29"/>
        <xdr:cNvSpPr txBox="false"/>
      </xdr:nvSpPr>
      <xdr:spPr>
        <a:xfrm flipH="false" flipV="false" rot="0">
          <a:off x="0" y="0"/>
          <a:ext cx="1375472" cy="283955"/>
        </a:xfrm>
        <a:prstGeom prst="roundRect">
          <a:avLst>
            <a:gd fmla="val 16667" name="adj"/>
          </a:avLst>
        </a:prstGeom>
        <a:solidFill>
          <a:srgbClr val="75EFE9"/>
        </a:solidFill>
        <a:ln w="12700">
          <a:solidFill>
            <a:schemeClr val="bg1"/>
          </a:solidFill>
          <a:prstDash val="solid"/>
        </a:ln>
      </xdr:spPr>
      <xdr:txBody>
        <a:bodyPr anchor="ctr" anchorCtr="true" bIns="0" lIns="0" rIns="0" tIns="0">
          <a:noAutofit/>
        </a:bodyPr>
        <a:lstStyle>
          <a:defPPr/>
          <a:lvl1pPr lvl="0"/>
          <a:lvl2pPr lvl="1"/>
          <a:lvl3pPr lvl="2"/>
          <a:lvl4pPr lvl="3"/>
          <a:lvl5pPr lvl="4"/>
          <a:lvl6pPr lvl="5"/>
          <a:lvl7pPr lvl="6"/>
          <a:lvl8pPr lvl="7"/>
          <a:lvl9pPr lvl="8"/>
        </a:lstStyle>
        <a:p>
          <a:pPr algn="ctr">
            <a:lnSpc>
              <a:spcPct val="100000"/>
            </a:lnSpc>
          </a:pPr>
          <a:r>
            <a:rPr b="true" spc="-1" strike="noStrike" sz="1000">
              <a:solidFill>
                <a:srgbClr val="000000"/>
              </a:solidFill>
              <a:latin typeface="Calibri"/>
              <a:ea typeface="Calibri"/>
              <a:cs typeface="Calibri"/>
            </a:rPr>
            <a:t>Контроль</a:t>
          </a:r>
          <a:endParaRPr b="false" spc="-1" strike="noStrike" sz="1000">
            <a:latin typeface="Times New Roman"/>
            <a:ea typeface="Times New Roman"/>
            <a:cs typeface="Times New Roman"/>
          </a:endParaRPr>
        </a:p>
      </xdr:txBody>
    </xdr:sp>
    <xdr:clientData fLocksWithSheet="true"/>
  </xdr:absoluteAnchor>
</xdr:wsDr>
</file>

<file path=xl/theme/theme1.xml><?xml version="1.0" encoding="utf-8"?>
<a:theme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name="Тема Office">
  <a:themeElements>
    <a:clrScheme name="Стандартная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</a:majorFont>
      <a:minorFont>
        <a:latin typeface="Calibri"/>
        <a:ea typeface=""/>
        <a:cs typeface="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</a:gradFill>
      </a:fillStyleLst>
      <a:lnStyleLst>
        <a:ln w="6350">
          <a:solidFill>
            <a:schemeClr val="phClr"/>
          </a:solidFill>
          <a:prstDash val="solid"/>
        </a:ln>
        <a:ln w="12700">
          <a:solidFill>
            <a:schemeClr val="phClr"/>
          </a:solidFill>
          <a:prstDash val="solid"/>
        </a:ln>
        <a:ln w="19050">
          <a:solidFill>
            <a:schemeClr val="phClr"/>
          </a:solidFill>
          <a:prstDash val="solid"/>
        </a:ln>
      </a:lnStyleLst>
      <a:effectStyleLst>
        <a:effectStyle>
          <a:effectLst>
            <a:outerShdw>
              <a:srgbClr val="000000">
                <a:alpha val="38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  <a:effectStyle>
          <a:effectLst>
            <a:outerShdw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</a:gradFill>
      </a:bgFillStyleLst>
    </a:fmtScheme>
  </a:themeElements>
</a:theme>
</file>

<file path=xl/worksheets/_rels/sheet1.xml.rels><?xml version="1.0" encoding="UTF-8" standalone="no" ?>
<Relationships xmlns="http://schemas.openxmlformats.org/package/2006/relationships">
  <Relationship Id="rId1" Target="../drawings/drawing1.xml" Type="http://schemas.openxmlformats.org/officeDocument/2006/relationships/drawing"/>
</Relationships>

</file>

<file path=xl/worksheets/_rels/sheet10.xml.rels><?xml version="1.0" encoding="UTF-8" standalone="no" ?>
<Relationships xmlns="http://schemas.openxmlformats.org/package/2006/relationships">
  <Relationship Id="rId1" Target="../drawings/drawing8.xml" Type="http://schemas.openxmlformats.org/officeDocument/2006/relationships/drawing"/>
</Relationships>

</file>

<file path=xl/worksheets/_rels/sheet12.xml.rels><?xml version="1.0" encoding="UTF-8" standalone="no" ?>
<Relationships xmlns="http://schemas.openxmlformats.org/package/2006/relationships">
  <Relationship Id="rId1" Target="../drawings/drawing9.xml" Type="http://schemas.openxmlformats.org/officeDocument/2006/relationships/drawing"/>
</Relationships>

</file>

<file path=xl/worksheets/_rels/sheet13.xml.rels><?xml version="1.0" encoding="UTF-8" standalone="no" ?>
<Relationships xmlns="http://schemas.openxmlformats.org/package/2006/relationships">
  <Relationship Id="rId1" Target="../drawings/drawing10.xml" Type="http://schemas.openxmlformats.org/officeDocument/2006/relationships/drawing"/>
</Relationships>

</file>

<file path=xl/worksheets/_rels/sheet14.xml.rels><?xml version="1.0" encoding="UTF-8" standalone="no" ?>
<Relationships xmlns="http://schemas.openxmlformats.org/package/2006/relationships">
  <Relationship Id="rId1" Target="../drawings/drawing11.xml" Type="http://schemas.openxmlformats.org/officeDocument/2006/relationships/drawing"/>
</Relationships>

</file>

<file path=xl/worksheets/_rels/sheet15.xml.rels><?xml version="1.0" encoding="UTF-8" standalone="no" ?>
<Relationships xmlns="http://schemas.openxmlformats.org/package/2006/relationships">
  <Relationship Id="rId1" Target="../drawings/drawing12.xml" Type="http://schemas.openxmlformats.org/officeDocument/2006/relationships/drawing"/>
</Relationships>

</file>

<file path=xl/worksheets/_rels/sheet16.xml.rels><?xml version="1.0" encoding="UTF-8" standalone="no" ?>
<Relationships xmlns="http://schemas.openxmlformats.org/package/2006/relationships">
  <Relationship Id="rId1" Target="../drawings/drawing13.xml" Type="http://schemas.openxmlformats.org/officeDocument/2006/relationships/drawing"/>
</Relationships>

</file>

<file path=xl/worksheets/_rels/sheet17.xml.rels><?xml version="1.0" encoding="UTF-8" standalone="no" ?>
<Relationships xmlns="http://schemas.openxmlformats.org/package/2006/relationships">
  <Relationship Id="rId1" Target="../drawings/drawing14.xml" Type="http://schemas.openxmlformats.org/officeDocument/2006/relationships/drawing"/>
</Relationships>

</file>

<file path=xl/worksheets/_rels/sheet19.xml.rels><?xml version="1.0" encoding="UTF-8" standalone="no" ?>
<Relationships xmlns="http://schemas.openxmlformats.org/package/2006/relationships">
  <Relationship Id="rId1" Target="../drawings/drawing15.xml" Type="http://schemas.openxmlformats.org/officeDocument/2006/relationships/drawing"/>
</Relationships>

</file>

<file path=xl/worksheets/_rels/sheet2.xml.rels><?xml version="1.0" encoding="UTF-8" standalone="no" ?>
<Relationships xmlns="http://schemas.openxmlformats.org/package/2006/relationships">
  <Relationship Id="rId1" Target="../drawings/drawing2.xml" Type="http://schemas.openxmlformats.org/officeDocument/2006/relationships/drawing"/>
</Relationships>

</file>

<file path=xl/worksheets/_rels/sheet20.xml.rels><?xml version="1.0" encoding="UTF-8" standalone="no" ?>
<Relationships xmlns="http://schemas.openxmlformats.org/package/2006/relationships">
  <Relationship Id="rId1" Target="../drawings/drawing16.xml" Type="http://schemas.openxmlformats.org/officeDocument/2006/relationships/drawing"/>
</Relationships>

</file>

<file path=xl/worksheets/_rels/sheet23.xml.rels><?xml version="1.0" encoding="UTF-8" standalone="no" ?>
<Relationships xmlns="http://schemas.openxmlformats.org/package/2006/relationships">
  <Relationship Id="rId1" Target="../drawings/drawing17.xml" Type="http://schemas.openxmlformats.org/officeDocument/2006/relationships/drawing"/>
</Relationships>

</file>

<file path=xl/worksheets/_rels/sheet4.xml.rels><?xml version="1.0" encoding="UTF-8" standalone="no" ?>
<Relationships xmlns="http://schemas.openxmlformats.org/package/2006/relationships">
  <Relationship Id="rId1" Target="../drawings/drawing3.xml" Type="http://schemas.openxmlformats.org/officeDocument/2006/relationships/drawing"/>
</Relationships>

</file>

<file path=xl/worksheets/_rels/sheet5.xml.rels><?xml version="1.0" encoding="UTF-8" standalone="no" ?>
<Relationships xmlns="http://schemas.openxmlformats.org/package/2006/relationships">
  <Relationship Id="rId1" Target="../drawings/drawing4.xml" Type="http://schemas.openxmlformats.org/officeDocument/2006/relationships/drawing"/>
</Relationships>

</file>

<file path=xl/worksheets/_rels/sheet6.xml.rels><?xml version="1.0" encoding="UTF-8" standalone="no" ?>
<Relationships xmlns="http://schemas.openxmlformats.org/package/2006/relationships">
  <Relationship Id="rId1" Target="../drawings/drawing5.xml" Type="http://schemas.openxmlformats.org/officeDocument/2006/relationships/drawing"/>
</Relationships>

</file>

<file path=xl/worksheets/_rels/sheet7.xml.rels><?xml version="1.0" encoding="UTF-8" standalone="no" ?>
<Relationships xmlns="http://schemas.openxmlformats.org/package/2006/relationships">
  <Relationship Id="rId1" Target="../drawings/drawing6.xml" Type="http://schemas.openxmlformats.org/officeDocument/2006/relationships/drawing"/>
</Relationships>

</file>

<file path=xl/worksheets/_rels/sheet9.xml.rels><?xml version="1.0" encoding="UTF-8" standalone="no" ?>
<Relationships xmlns="http://schemas.openxmlformats.org/package/2006/relationships">
  <Relationship Id="rId1" Target="../drawings/drawing7.xml" Type="http://schemas.openxmlformats.org/officeDocument/2006/relationships/drawing"/>
</Relationships>

</file>

<file path=xl/worksheets/sheet1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20"/>
  <sheetViews>
    <sheetView showZeros="true" workbookViewId="0"/>
  </sheetViews>
  <sheetFormatPr baseColWidth="8" customHeight="false" defaultColWidth="8.85546864361033" defaultRowHeight="16.5" zeroHeight="false"/>
  <cols>
    <col customWidth="true" max="1" min="1" outlineLevel="0" style="1" width="1.28515624273114"/>
    <col customWidth="true" max="2" min="2" outlineLevel="0" style="1" width="58.2851549739848"/>
    <col customWidth="true" max="3" min="3" outlineLevel="0" style="1" width="37.2851575114775"/>
    <col customWidth="true" max="4" min="4" outlineLevel="0" style="1" width="7.28515649648041"/>
    <col customWidth="true" max="5" min="5" outlineLevel="0" style="1" width="9.85546881277651"/>
    <col bestFit="true" customWidth="true" max="1024" min="6" outlineLevel="0" style="1" width="8.85546864361033"/>
  </cols>
  <sheetData>
    <row customHeight="true" ht="25.8999996185303" outlineLevel="0" r="1">
      <c r="C1" s="1" t="s">
        <v>0</v>
      </c>
    </row>
    <row customHeight="true" ht="25.8999996185303" outlineLevel="0" r="2">
      <c r="B2" s="2" t="s">
        <v>1</v>
      </c>
      <c r="C2" s="3" t="s"/>
    </row>
    <row customHeight="true" ht="25.8999996185303" outlineLevel="0" r="3"/>
    <row customHeight="true" ht="25.8999996185303" outlineLevel="0" r="4">
      <c r="B4" s="4" t="s">
        <v>2</v>
      </c>
      <c r="C4" s="5" t="n"/>
    </row>
    <row customHeight="true" ht="25.8999996185303" outlineLevel="0" r="5">
      <c r="B5" s="6" t="n"/>
      <c r="C5" s="6" t="n"/>
    </row>
    <row customHeight="true" ht="25.8999996185303" outlineLevel="0" r="6">
      <c r="B6" s="4" t="s">
        <v>3</v>
      </c>
      <c r="C6" s="5" t="n"/>
    </row>
    <row customHeight="true" ht="25.8999996185303" outlineLevel="0" r="7">
      <c r="B7" s="6" t="n"/>
      <c r="C7" s="6" t="n"/>
    </row>
    <row customHeight="true" ht="25.8999996185303" outlineLevel="0" r="8">
      <c r="B8" s="4" t="s">
        <v>4</v>
      </c>
      <c r="C8" s="5" t="n"/>
    </row>
    <row customHeight="true" ht="25.8999996185303" outlineLevel="0" r="9">
      <c r="B9" s="6" t="n"/>
      <c r="C9" s="6" t="n"/>
    </row>
    <row customHeight="true" ht="25.8999996185303" outlineLevel="0" r="10">
      <c r="B10" s="7" t="s">
        <v>5</v>
      </c>
      <c r="C10" s="8" t="str">
        <f aca="false" ca="false" dt2D="false" dtr="false" t="normal">'Контроль'!D3</f>
        <v>Базовый</v>
      </c>
    </row>
    <row customHeight="true" ht="25.8999996185303" outlineLevel="0" r="11">
      <c r="B11" s="7" t="s">
        <v>6</v>
      </c>
      <c r="C11" s="9" t="str">
        <f aca="false" ca="false" dt2D="false" dtr="false" t="normal">'Контроль'!D4</f>
        <v>тыс. руб.</v>
      </c>
    </row>
    <row customHeight="true" ht="25.8999996185303" outlineLevel="0" r="12">
      <c r="B12" s="7" t="s">
        <v>7</v>
      </c>
      <c r="C12" s="10" t="s">
        <v>8</v>
      </c>
    </row>
    <row customHeight="true" ht="25.8999996185303" outlineLevel="0" r="13">
      <c r="B13" s="7" t="s">
        <v>9</v>
      </c>
      <c r="C13" s="11" t="n"/>
    </row>
    <row customHeight="true" ht="25.8999996185303" outlineLevel="0" r="14">
      <c r="B14" s="6" t="n"/>
      <c r="C14" s="6" t="n"/>
    </row>
    <row customHeight="true" ht="25.8999996185303" outlineLevel="0" r="15">
      <c r="B15" s="7" t="s">
        <v>10</v>
      </c>
      <c r="C15" s="12" t="n"/>
    </row>
    <row customHeight="true" ht="25.8999996185303" outlineLevel="0" r="16">
      <c r="B16" s="7" t="s">
        <v>11</v>
      </c>
      <c r="C16" s="13" t="n"/>
    </row>
    <row customHeight="true" ht="25.8999996185303" outlineLevel="0" r="17">
      <c r="B17" s="7" t="s">
        <v>12</v>
      </c>
      <c r="C17" s="14" t="n"/>
    </row>
    <row customHeight="true" ht="25.8999996185303" outlineLevel="0" r="18">
      <c r="B18" s="6" t="n"/>
      <c r="C18" s="6" t="n"/>
    </row>
    <row customHeight="true" ht="25.8999996185303" outlineLevel="0" r="19">
      <c r="B19" s="7" t="s">
        <v>13</v>
      </c>
      <c r="C19" s="6" t="n"/>
    </row>
    <row customHeight="true" ht="25.8999996185303" outlineLevel="0" r="20">
      <c r="B20" s="7" t="s">
        <v>14</v>
      </c>
      <c r="C20" s="15" t="n"/>
    </row>
  </sheetData>
  <mergeCells count="1">
    <mergeCell ref="B2:C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10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139"/>
  <sheetViews>
    <sheetView showZeros="true" workbookViewId="0">
      <pane activePane="bottomRight" state="frozen" topLeftCell="K4" xSplit="10" ySplit="3"/>
    </sheetView>
  </sheetViews>
  <sheetFormatPr baseColWidth="8" customHeight="false" defaultColWidth="8.85546864361033" defaultRowHeight="16.5" zeroHeight="false"/>
  <cols>
    <col customWidth="true" hidden="true" max="7" min="1" outlineLevel="1" style="374" width="4.28515632731423"/>
    <col customWidth="true" max="8" min="8" outlineLevel="0" style="388" width="3.71093762555303"/>
    <col customWidth="true" max="9" min="9" outlineLevel="0" style="1" width="60.8554686436103"/>
    <col customWidth="true" max="10" min="10" outlineLevel="0" style="1" width="19.710937625553"/>
    <col customWidth="true" max="11" min="11" outlineLevel="0" style="1" width="14.425781467405"/>
    <col customWidth="true" max="12" min="12" outlineLevel="0" style="1" width="19.4257816365712"/>
    <col customWidth="true" max="72" min="13" outlineLevel="0" style="1" width="14.2851556506495"/>
    <col bestFit="true" customWidth="true" max="1024" min="73" outlineLevel="0" style="1" width="8.85546864361033"/>
  </cols>
  <sheetData>
    <row ht="33.75" outlineLevel="0" r="1">
      <c r="A1" s="437" t="e">
        <f aca="false" ca="false" dt2D="false" dtr="false" t="normal">чис</f>
        <v>#NAME?</v>
      </c>
      <c r="B1" s="437" t="n"/>
      <c r="C1" s="437" t="n"/>
      <c r="D1" s="437" t="n"/>
      <c r="E1" s="437" t="n"/>
      <c r="F1" s="437" t="n"/>
      <c r="G1" s="100" t="n"/>
      <c r="H1" s="100" t="n"/>
      <c r="I1" s="18" t="s">
        <v>495</v>
      </c>
      <c r="J1" s="19" t="str">
        <f aca="false" ca="false" dt2D="false" dtr="false" t="normal">'Контроль'!$D$4</f>
        <v>тыс. руб.</v>
      </c>
      <c r="K1" s="293" t="s">
        <v>496</v>
      </c>
      <c r="L1" s="17" t="n"/>
      <c r="N1" s="17" t="n"/>
      <c r="O1" s="17" t="n"/>
      <c r="P1" s="17" t="n"/>
      <c r="Q1" s="17" t="n"/>
      <c r="Z1" s="40" t="n"/>
      <c r="AA1" s="40" t="n"/>
      <c r="AB1" s="40" t="n"/>
    </row>
    <row customHeight="true" ht="14.4499998092651" outlineLevel="0" r="2">
      <c r="I2" s="438" t="s">
        <v>390</v>
      </c>
      <c r="J2" s="378" t="s">
        <v>497</v>
      </c>
      <c r="K2" s="378" t="s">
        <v>498</v>
      </c>
      <c r="L2" s="379" t="s">
        <v>393</v>
      </c>
      <c r="M2" s="380" t="s">
        <v>394</v>
      </c>
      <c r="N2" s="381" t="s"/>
      <c r="O2" s="381" t="s"/>
      <c r="P2" s="381" t="s"/>
      <c r="Q2" s="381" t="s"/>
      <c r="R2" s="381" t="s"/>
      <c r="S2" s="381" t="s"/>
      <c r="T2" s="381" t="s"/>
      <c r="U2" s="381" t="s"/>
      <c r="V2" s="381" t="s"/>
      <c r="W2" s="381" t="s"/>
      <c r="X2" s="381" t="s"/>
      <c r="Y2" s="381" t="s"/>
      <c r="Z2" s="381" t="s"/>
      <c r="AA2" s="381" t="s"/>
      <c r="AB2" s="381" t="s"/>
      <c r="AC2" s="381" t="s"/>
      <c r="AD2" s="381" t="s"/>
      <c r="AE2" s="381" t="s"/>
      <c r="AF2" s="381" t="s"/>
      <c r="AG2" s="381" t="s"/>
      <c r="AH2" s="381" t="s"/>
      <c r="AI2" s="381" t="s"/>
      <c r="AJ2" s="381" t="s"/>
      <c r="AK2" s="381" t="s"/>
      <c r="AL2" s="381" t="s"/>
      <c r="AM2" s="381" t="s"/>
      <c r="AN2" s="381" t="s"/>
      <c r="AO2" s="381" t="s"/>
      <c r="AP2" s="381" t="s"/>
      <c r="AQ2" s="381" t="s"/>
      <c r="AR2" s="381" t="s"/>
      <c r="AS2" s="381" t="s"/>
      <c r="AT2" s="381" t="s"/>
      <c r="AU2" s="381" t="s"/>
      <c r="AV2" s="381" t="s"/>
      <c r="AW2" s="381" t="s"/>
      <c r="AX2" s="381" t="s"/>
      <c r="AY2" s="381" t="s"/>
      <c r="AZ2" s="381" t="s"/>
      <c r="BA2" s="381" t="s"/>
      <c r="BB2" s="381" t="s"/>
      <c r="BC2" s="381" t="s"/>
      <c r="BD2" s="381" t="s"/>
      <c r="BE2" s="381" t="s"/>
      <c r="BF2" s="381" t="s"/>
      <c r="BG2" s="381" t="s"/>
      <c r="BH2" s="381" t="s"/>
      <c r="BI2" s="381" t="s"/>
      <c r="BJ2" s="381" t="s"/>
      <c r="BK2" s="381" t="s"/>
      <c r="BL2" s="381" t="s"/>
      <c r="BM2" s="381" t="s"/>
      <c r="BN2" s="381" t="s"/>
      <c r="BO2" s="381" t="s"/>
      <c r="BP2" s="381" t="s"/>
      <c r="BQ2" s="381" t="s"/>
      <c r="BR2" s="381" t="s"/>
      <c r="BS2" s="381" t="s"/>
      <c r="BT2" s="382" t="s"/>
    </row>
    <row outlineLevel="0" r="3">
      <c r="B3" s="374" t="s">
        <v>397</v>
      </c>
      <c r="C3" s="374" t="s">
        <v>395</v>
      </c>
      <c r="D3" s="374" t="s">
        <v>39</v>
      </c>
      <c r="E3" s="374" t="s">
        <v>391</v>
      </c>
      <c r="F3" s="374" t="s">
        <v>398</v>
      </c>
      <c r="G3" s="374" t="s">
        <v>399</v>
      </c>
      <c r="I3" s="439" t="s"/>
      <c r="J3" s="386" t="s"/>
      <c r="K3" s="386" t="s"/>
      <c r="L3" s="387" t="s"/>
      <c r="M3" s="380" t="str">
        <f aca="false" ca="false" dt2D="false" dtr="false" t="normal">'Периоды'!L37</f>
        <v>декабрь 1899</v>
      </c>
      <c r="N3" s="380" t="str">
        <f aca="false" ca="false" dt2D="false" dtr="false" t="normal">'Периоды'!M37</f>
        <v>январь 1900</v>
      </c>
      <c r="O3" s="380" t="str">
        <f aca="false" ca="false" dt2D="false" dtr="false" t="normal">'Периоды'!N37</f>
        <v>февраль 1900</v>
      </c>
      <c r="P3" s="380" t="str">
        <f aca="false" ca="false" dt2D="false" dtr="false" t="normal">'Периоды'!O37</f>
        <v>март 1900</v>
      </c>
      <c r="Q3" s="380" t="str">
        <f aca="false" ca="false" dt2D="false" dtr="false" t="normal">'Периоды'!P37</f>
        <v>апрель 1900</v>
      </c>
      <c r="R3" s="380" t="str">
        <f aca="false" ca="false" dt2D="false" dtr="false" t="normal">'Периоды'!Q37</f>
        <v>май 1900</v>
      </c>
      <c r="S3" s="380" t="str">
        <f aca="false" ca="false" dt2D="false" dtr="false" t="normal">'Периоды'!R37</f>
        <v>июнь 1900</v>
      </c>
      <c r="T3" s="380" t="str">
        <f aca="false" ca="false" dt2D="false" dtr="false" t="normal">'Периоды'!S37</f>
        <v>июль 1900</v>
      </c>
      <c r="U3" s="380" t="str">
        <f aca="false" ca="false" dt2D="false" dtr="false" t="normal">'Периоды'!T37</f>
        <v>август 1900</v>
      </c>
      <c r="V3" s="380" t="str">
        <f aca="false" ca="false" dt2D="false" dtr="false" t="normal">'Периоды'!U37</f>
        <v>сентябрь 1900</v>
      </c>
      <c r="W3" s="380" t="str">
        <f aca="false" ca="false" dt2D="false" dtr="false" t="normal">'Периоды'!V37</f>
        <v>октябрь 1900</v>
      </c>
      <c r="X3" s="380" t="str">
        <f aca="false" ca="false" dt2D="false" dtr="false" t="normal">'Периоды'!W37</f>
        <v>ноябрь 1900</v>
      </c>
      <c r="Y3" s="380" t="str">
        <f aca="false" ca="false" dt2D="false" dtr="false" t="normal">'Периоды'!X37</f>
        <v>1 квартал 1901</v>
      </c>
      <c r="Z3" s="380" t="str">
        <f aca="false" ca="false" dt2D="false" dtr="false" t="normal">'Периоды'!Y37</f>
        <v>2 квартал 1901</v>
      </c>
      <c r="AA3" s="380" t="str">
        <f aca="false" ca="false" dt2D="false" dtr="false" t="normal">'Периоды'!Z37</f>
        <v>3 квартал 1901</v>
      </c>
      <c r="AB3" s="380" t="str">
        <f aca="false" ca="false" dt2D="false" dtr="false" t="normal">'Периоды'!AA37</f>
        <v>4 квартал 1901</v>
      </c>
      <c r="AC3" s="380" t="n">
        <f aca="false" ca="false" dt2D="false" dtr="false" t="normal">'Периоды'!AB37</f>
        <v>1902</v>
      </c>
      <c r="AD3" s="380" t="n">
        <f aca="false" ca="false" dt2D="false" dtr="false" t="normal">'Периоды'!AC37</f>
        <v>1903</v>
      </c>
      <c r="AE3" s="380" t="n">
        <f aca="false" ca="false" dt2D="false" dtr="false" t="normal">'Периоды'!AD37</f>
        <v>1904</v>
      </c>
      <c r="AF3" s="380" t="n">
        <f aca="false" ca="false" dt2D="false" dtr="false" t="normal">'Периоды'!AE37</f>
        <v>1905</v>
      </c>
      <c r="AG3" s="380" t="n">
        <f aca="false" ca="false" dt2D="false" dtr="false" t="normal">'Периоды'!AF37</f>
        <v>1906</v>
      </c>
      <c r="AH3" s="380" t="n">
        <f aca="false" ca="false" dt2D="false" dtr="false" t="normal">'Периоды'!AG37</f>
        <v>1907</v>
      </c>
      <c r="AI3" s="380" t="n">
        <f aca="false" ca="false" dt2D="false" dtr="false" t="normal">'Периоды'!AH37</f>
        <v>1908</v>
      </c>
      <c r="AJ3" s="380" t="n">
        <f aca="false" ca="false" dt2D="false" dtr="false" t="normal">'Периоды'!AI37</f>
        <v>1909</v>
      </c>
      <c r="AK3" s="380" t="n">
        <f aca="false" ca="false" dt2D="false" dtr="false" t="normal">'Периоды'!AJ37</f>
        <v>1910</v>
      </c>
      <c r="AL3" s="380" t="n">
        <f aca="false" ca="false" dt2D="false" dtr="false" t="normal">'Периоды'!AK37</f>
        <v>1911</v>
      </c>
      <c r="AM3" s="380" t="n">
        <f aca="false" ca="false" dt2D="false" dtr="false" t="normal">'Периоды'!AL37</f>
        <v>1912</v>
      </c>
      <c r="AN3" s="380" t="n">
        <f aca="false" ca="false" dt2D="false" dtr="false" t="normal">'Периоды'!AM37</f>
        <v>1913</v>
      </c>
      <c r="AO3" s="380" t="n">
        <f aca="false" ca="false" dt2D="false" dtr="false" t="normal">'Периоды'!AN37</f>
        <v>1914</v>
      </c>
      <c r="AP3" s="380" t="n">
        <f aca="false" ca="false" dt2D="false" dtr="false" t="normal">'Периоды'!AO37</f>
        <v>1915</v>
      </c>
      <c r="AQ3" s="380" t="n">
        <f aca="false" ca="false" dt2D="false" dtr="false" t="normal">'Периоды'!AP37</f>
        <v>1916</v>
      </c>
      <c r="AR3" s="380" t="n">
        <f aca="false" ca="false" dt2D="false" dtr="false" t="normal">'Периоды'!AQ37</f>
        <v>1917</v>
      </c>
      <c r="AS3" s="380" t="n">
        <f aca="false" ca="false" dt2D="false" dtr="false" t="normal">'Периоды'!AR37</f>
        <v>1918</v>
      </c>
      <c r="AT3" s="380" t="n">
        <f aca="false" ca="false" dt2D="false" dtr="false" t="normal">'Периоды'!AS37</f>
        <v>1919</v>
      </c>
      <c r="AU3" s="380" t="n">
        <f aca="false" ca="false" dt2D="false" dtr="false" t="normal">'Периоды'!AT37</f>
        <v>1920</v>
      </c>
      <c r="AV3" s="380" t="n">
        <f aca="false" ca="false" dt2D="false" dtr="false" t="normal">'Периоды'!AU37</f>
        <v>1921</v>
      </c>
      <c r="AW3" s="380" t="n">
        <f aca="false" ca="false" dt2D="false" dtr="false" t="normal">'Периоды'!AV37</f>
        <v>1922</v>
      </c>
      <c r="AX3" s="380" t="n">
        <f aca="false" ca="false" dt2D="false" dtr="false" t="normal">'Периоды'!AW37</f>
        <v>1923</v>
      </c>
      <c r="AY3" s="380" t="n">
        <f aca="false" ca="false" dt2D="false" dtr="false" t="normal">'Периоды'!AX37</f>
        <v>1924</v>
      </c>
      <c r="AZ3" s="380" t="n">
        <f aca="false" ca="false" dt2D="false" dtr="false" t="normal">'Периоды'!AY37</f>
        <v>1925</v>
      </c>
      <c r="BA3" s="380" t="n">
        <f aca="false" ca="false" dt2D="false" dtr="false" t="normal">'Периоды'!AZ37</f>
        <v>1926</v>
      </c>
      <c r="BB3" s="380" t="n">
        <f aca="false" ca="false" dt2D="false" dtr="false" t="normal">'Периоды'!BA37</f>
        <v>1927</v>
      </c>
      <c r="BC3" s="380" t="n">
        <f aca="false" ca="false" dt2D="false" dtr="false" t="normal">'Периоды'!BB37</f>
        <v>1928</v>
      </c>
      <c r="BD3" s="380" t="n">
        <f aca="false" ca="false" dt2D="false" dtr="false" t="normal">'Периоды'!BC37</f>
        <v>1929</v>
      </c>
      <c r="BE3" s="380" t="n">
        <f aca="false" ca="false" dt2D="false" dtr="false" t="normal">'Периоды'!BD37</f>
        <v>1930</v>
      </c>
      <c r="BF3" s="380" t="n">
        <f aca="false" ca="false" dt2D="false" dtr="false" t="normal">'Периоды'!BE37</f>
        <v>1931</v>
      </c>
      <c r="BG3" s="380" t="n">
        <f aca="false" ca="false" dt2D="false" dtr="false" t="normal">'Периоды'!BF37</f>
        <v>1932</v>
      </c>
      <c r="BH3" s="380" t="n">
        <f aca="false" ca="false" dt2D="false" dtr="false" t="normal">'Периоды'!BG37</f>
        <v>1933</v>
      </c>
      <c r="BI3" s="380" t="n">
        <f aca="false" ca="false" dt2D="false" dtr="false" t="normal">'Периоды'!BH37</f>
        <v>1934</v>
      </c>
      <c r="BJ3" s="380" t="n">
        <f aca="false" ca="false" dt2D="false" dtr="false" t="normal">'Периоды'!BI37</f>
        <v>1935</v>
      </c>
      <c r="BK3" s="380" t="n">
        <f aca="false" ca="false" dt2D="false" dtr="false" t="normal">'Периоды'!BJ37</f>
        <v>1936</v>
      </c>
      <c r="BL3" s="380" t="n">
        <f aca="false" ca="false" dt2D="false" dtr="false" t="normal">'Периоды'!BK37</f>
        <v>1937</v>
      </c>
      <c r="BM3" s="380" t="n">
        <f aca="false" ca="false" dt2D="false" dtr="false" t="normal">'Периоды'!BL37</f>
        <v>1938</v>
      </c>
      <c r="BN3" s="380" t="n">
        <f aca="false" ca="false" dt2D="false" dtr="false" t="normal">'Периоды'!BM37</f>
        <v>1939</v>
      </c>
      <c r="BO3" s="380" t="n">
        <f aca="false" ca="false" dt2D="false" dtr="false" t="normal">'Периоды'!BN37</f>
        <v>1940</v>
      </c>
      <c r="BP3" s="380" t="n">
        <f aca="false" ca="false" dt2D="false" dtr="false" t="normal">'Периоды'!BO37</f>
        <v>1941</v>
      </c>
      <c r="BQ3" s="380" t="n">
        <f aca="false" ca="false" dt2D="false" dtr="false" t="normal">'Периоды'!BP37</f>
        <v>1942</v>
      </c>
      <c r="BR3" s="380" t="n">
        <f aca="false" ca="false" dt2D="false" dtr="false" t="normal">'Периоды'!BQ37</f>
        <v>1943</v>
      </c>
      <c r="BS3" s="380" t="n">
        <f aca="false" ca="false" dt2D="false" dtr="false" t="normal">'Периоды'!BR37</f>
        <v>1944</v>
      </c>
      <c r="BT3" s="380" t="n">
        <f aca="false" ca="false" dt2D="false" dtr="false" t="normal">'Периоды'!BS37</f>
        <v>1945</v>
      </c>
      <c r="BU3" s="440" t="s">
        <v>79</v>
      </c>
    </row>
    <row outlineLevel="0" r="4">
      <c r="I4" s="441" t="n"/>
      <c r="J4" s="441" t="n"/>
      <c r="K4" s="441" t="n"/>
      <c r="L4" s="442" t="n"/>
      <c r="M4" s="443" t="n"/>
      <c r="N4" s="443" t="n"/>
      <c r="O4" s="443" t="n"/>
      <c r="P4" s="443" t="n"/>
      <c r="Q4" s="443" t="n"/>
      <c r="R4" s="443" t="n"/>
      <c r="S4" s="443" t="n"/>
      <c r="T4" s="443" t="n"/>
      <c r="U4" s="443" t="n"/>
      <c r="V4" s="443" t="n"/>
      <c r="W4" s="443" t="n"/>
      <c r="X4" s="443" t="n"/>
      <c r="Y4" s="443" t="n"/>
      <c r="Z4" s="443" t="n"/>
      <c r="AA4" s="443" t="n"/>
      <c r="AB4" s="444" t="n"/>
      <c r="AC4" s="167" t="n"/>
      <c r="AD4" s="167" t="n"/>
      <c r="AE4" s="167" t="n"/>
      <c r="AF4" s="167" t="n"/>
      <c r="AG4" s="167" t="n"/>
      <c r="AH4" s="167" t="n"/>
      <c r="AI4" s="167" t="n"/>
      <c r="AJ4" s="167" t="n"/>
      <c r="AK4" s="167" t="n"/>
      <c r="AL4" s="167" t="n"/>
      <c r="AM4" s="167" t="n"/>
      <c r="AN4" s="167" t="n"/>
      <c r="AO4" s="167" t="n"/>
      <c r="AP4" s="167" t="n"/>
      <c r="AQ4" s="167" t="n"/>
      <c r="AR4" s="167" t="n"/>
      <c r="AS4" s="167" t="n"/>
      <c r="AT4" s="167" t="n"/>
      <c r="AU4" s="167" t="n"/>
      <c r="AV4" s="167" t="n"/>
      <c r="AW4" s="167" t="n"/>
      <c r="AX4" s="167" t="n"/>
      <c r="AY4" s="167" t="n"/>
      <c r="AZ4" s="167" t="n"/>
      <c r="BA4" s="167" t="n"/>
      <c r="BB4" s="167" t="n"/>
      <c r="BC4" s="167" t="n"/>
      <c r="BD4" s="167" t="n"/>
      <c r="BE4" s="167" t="n"/>
      <c r="BF4" s="167" t="n"/>
      <c r="BG4" s="167" t="n"/>
      <c r="BH4" s="167" t="n"/>
      <c r="BI4" s="167" t="n"/>
      <c r="BJ4" s="167" t="n"/>
      <c r="BK4" s="167" t="n"/>
      <c r="BL4" s="167" t="n"/>
      <c r="BM4" s="167" t="n"/>
      <c r="BN4" s="167" t="n"/>
      <c r="BO4" s="167" t="n"/>
      <c r="BP4" s="167" t="n"/>
      <c r="BQ4" s="167" t="n"/>
      <c r="BR4" s="167" t="n"/>
      <c r="BS4" s="167" t="n"/>
      <c r="BT4" s="167" t="n"/>
    </row>
    <row ht="27" outlineLevel="0" r="5">
      <c r="I5" s="108" t="s">
        <v>499</v>
      </c>
      <c r="J5" s="441" t="n"/>
      <c r="K5" s="441" t="n"/>
      <c r="L5" s="442" t="n"/>
      <c r="M5" s="167" t="n"/>
      <c r="N5" s="443" t="n"/>
      <c r="O5" s="443" t="n"/>
      <c r="P5" s="443" t="n"/>
      <c r="Q5" s="443" t="n"/>
      <c r="R5" s="443" t="n"/>
      <c r="S5" s="443" t="n"/>
      <c r="T5" s="443" t="n"/>
      <c r="U5" s="443" t="n"/>
      <c r="V5" s="443" t="n"/>
      <c r="W5" s="443" t="n"/>
      <c r="X5" s="443" t="n"/>
      <c r="Y5" s="443" t="n"/>
      <c r="Z5" s="443" t="n"/>
      <c r="AA5" s="443" t="n"/>
      <c r="AB5" s="444" t="n"/>
      <c r="AC5" s="167" t="n"/>
      <c r="AD5" s="167" t="n"/>
      <c r="AE5" s="167" t="n"/>
      <c r="AF5" s="167" t="n"/>
      <c r="AG5" s="167" t="n"/>
      <c r="AH5" s="167" t="n"/>
      <c r="AI5" s="167" t="n"/>
      <c r="AJ5" s="167" t="n"/>
      <c r="AK5" s="167" t="n"/>
      <c r="AL5" s="167" t="n"/>
      <c r="AM5" s="167" t="n"/>
      <c r="AN5" s="167" t="n"/>
      <c r="AO5" s="167" t="n"/>
      <c r="AP5" s="167" t="n"/>
      <c r="AQ5" s="167" t="n"/>
      <c r="AR5" s="167" t="n"/>
      <c r="AS5" s="167" t="n"/>
      <c r="AT5" s="167" t="n"/>
      <c r="AU5" s="167" t="n"/>
      <c r="AV5" s="167" t="n"/>
      <c r="AW5" s="167" t="n"/>
      <c r="AX5" s="167" t="n"/>
      <c r="AY5" s="167" t="n"/>
      <c r="AZ5" s="167" t="n"/>
      <c r="BA5" s="167" t="n"/>
      <c r="BB5" s="167" t="n"/>
      <c r="BC5" s="167" t="n"/>
      <c r="BD5" s="167" t="n"/>
      <c r="BE5" s="167" t="n"/>
      <c r="BF5" s="167" t="n"/>
      <c r="BG5" s="167" t="n"/>
      <c r="BH5" s="167" t="n"/>
      <c r="BI5" s="167" t="n"/>
      <c r="BJ5" s="167" t="n"/>
      <c r="BK5" s="167" t="n"/>
      <c r="BL5" s="167" t="n"/>
      <c r="BM5" s="167" t="n"/>
      <c r="BN5" s="167" t="n"/>
      <c r="BO5" s="167" t="n"/>
      <c r="BP5" s="167" t="n"/>
      <c r="BQ5" s="167" t="n"/>
      <c r="BR5" s="167" t="n"/>
      <c r="BS5" s="167" t="n"/>
      <c r="BT5" s="167" t="n"/>
    </row>
    <row ht="18" outlineLevel="0" r="6">
      <c r="I6" s="445" t="n"/>
      <c r="J6" s="441" t="n"/>
      <c r="K6" s="441" t="n"/>
      <c r="L6" s="442" t="n"/>
      <c r="M6" s="167" t="n"/>
      <c r="N6" s="443" t="n"/>
      <c r="O6" s="443" t="n"/>
      <c r="P6" s="443" t="n"/>
      <c r="Q6" s="443" t="n"/>
      <c r="R6" s="443" t="n"/>
      <c r="S6" s="443" t="n"/>
      <c r="T6" s="443" t="n"/>
      <c r="U6" s="443" t="n"/>
      <c r="V6" s="443" t="n"/>
      <c r="W6" s="443" t="n"/>
      <c r="X6" s="443" t="n"/>
      <c r="Y6" s="443" t="n"/>
      <c r="Z6" s="443" t="n"/>
      <c r="AA6" s="443" t="n"/>
      <c r="AB6" s="444" t="n"/>
      <c r="AC6" s="167" t="n"/>
      <c r="AD6" s="167" t="n"/>
      <c r="AE6" s="167" t="n"/>
      <c r="AF6" s="167" t="n"/>
      <c r="AG6" s="167" t="n"/>
      <c r="AH6" s="167" t="n"/>
      <c r="AI6" s="167" t="n"/>
      <c r="AJ6" s="167" t="n"/>
      <c r="AK6" s="167" t="n"/>
      <c r="AL6" s="167" t="n"/>
      <c r="AM6" s="167" t="n"/>
      <c r="AN6" s="167" t="n"/>
      <c r="AO6" s="167" t="n"/>
      <c r="AP6" s="167" t="n"/>
      <c r="AQ6" s="167" t="n"/>
      <c r="AR6" s="167" t="n"/>
      <c r="AS6" s="167" t="n"/>
      <c r="AT6" s="167" t="n"/>
      <c r="AU6" s="167" t="n"/>
      <c r="AV6" s="167" t="n"/>
      <c r="AW6" s="167" t="n"/>
      <c r="AX6" s="167" t="n"/>
      <c r="AY6" s="167" t="n"/>
      <c r="AZ6" s="167" t="n"/>
      <c r="BA6" s="167" t="n"/>
      <c r="BB6" s="167" t="n"/>
      <c r="BC6" s="167" t="n"/>
      <c r="BD6" s="167" t="n"/>
      <c r="BE6" s="167" t="n"/>
      <c r="BF6" s="167" t="n"/>
      <c r="BG6" s="167" t="n"/>
      <c r="BH6" s="167" t="n"/>
      <c r="BI6" s="167" t="n"/>
      <c r="BJ6" s="167" t="n"/>
      <c r="BK6" s="167" t="n"/>
      <c r="BL6" s="167" t="n"/>
      <c r="BM6" s="167" t="n"/>
      <c r="BN6" s="167" t="n"/>
      <c r="BO6" s="167" t="n"/>
      <c r="BP6" s="167" t="n"/>
      <c r="BQ6" s="167" t="n"/>
      <c r="BR6" s="167" t="n"/>
      <c r="BS6" s="167" t="n"/>
      <c r="BT6" s="167" t="n"/>
    </row>
    <row ht="18" outlineLevel="0" r="7">
      <c r="E7" s="374" t="s">
        <v>500</v>
      </c>
      <c r="I7" s="4" t="s">
        <v>338</v>
      </c>
      <c r="J7" s="446" t="n"/>
      <c r="K7" s="447" t="n"/>
      <c r="L7" s="442" t="e">
        <f aca="false" ca="false" dt2D="false" dtr="false" t="normal">SUM(M7:BT7)</f>
        <v>#VALUE!</v>
      </c>
      <c r="M7" s="171" t="e">
        <f aca="false" ca="false" dt2D="false" dtr="false" t="normal">SUM(M8, M9, M14)</f>
        <v>#VALUE!</v>
      </c>
      <c r="N7" s="171" t="e">
        <f aca="false" ca="false" dt2D="false" dtr="false" t="normal">SUM(N8, N9, N14)</f>
        <v>#VALUE!</v>
      </c>
      <c r="O7" s="171" t="e">
        <f aca="false" ca="false" dt2D="false" dtr="false" t="normal">SUM(O8, O9, O14)</f>
        <v>#VALUE!</v>
      </c>
      <c r="P7" s="171" t="e">
        <f aca="false" ca="false" dt2D="false" dtr="false" t="normal">SUM(P8, P9, P14)</f>
        <v>#VALUE!</v>
      </c>
      <c r="Q7" s="171" t="e">
        <f aca="false" ca="false" dt2D="false" dtr="false" t="normal">SUM(Q8, Q9, Q14)</f>
        <v>#VALUE!</v>
      </c>
      <c r="R7" s="171" t="e">
        <f aca="false" ca="false" dt2D="false" dtr="false" t="normal">SUM(R8, R9, R14)</f>
        <v>#VALUE!</v>
      </c>
      <c r="S7" s="171" t="e">
        <f aca="false" ca="false" dt2D="false" dtr="false" t="normal">SUM(S8, S9, S14)</f>
        <v>#VALUE!</v>
      </c>
      <c r="T7" s="171" t="e">
        <f aca="false" ca="false" dt2D="false" dtr="false" t="normal">SUM(T8, T9, T14)</f>
        <v>#VALUE!</v>
      </c>
      <c r="U7" s="171" t="e">
        <f aca="false" ca="false" dt2D="false" dtr="false" t="normal">SUM(U8, U9, U14)</f>
        <v>#VALUE!</v>
      </c>
      <c r="V7" s="171" t="e">
        <f aca="false" ca="false" dt2D="false" dtr="false" t="normal">SUM(V8, V9, V14)</f>
        <v>#VALUE!</v>
      </c>
      <c r="W7" s="171" t="e">
        <f aca="false" ca="false" dt2D="false" dtr="false" t="normal">SUM(W8, W9, W14)</f>
        <v>#VALUE!</v>
      </c>
      <c r="X7" s="171" t="e">
        <f aca="false" ca="false" dt2D="false" dtr="false" t="normal">SUM(X8, X9, X14)</f>
        <v>#VALUE!</v>
      </c>
      <c r="Y7" s="171" t="e">
        <f aca="false" ca="false" dt2D="false" dtr="false" t="normal">SUM(Y8, Y9, Y14)</f>
        <v>#VALUE!</v>
      </c>
      <c r="Z7" s="171" t="e">
        <f aca="false" ca="false" dt2D="false" dtr="false" t="normal">SUM(Z8, Z9, Z14)</f>
        <v>#VALUE!</v>
      </c>
      <c r="AA7" s="171" t="e">
        <f aca="false" ca="false" dt2D="false" dtr="false" t="normal">SUM(AA8, AA9, AA14)</f>
        <v>#VALUE!</v>
      </c>
      <c r="AB7" s="448" t="e">
        <f aca="false" ca="false" dt2D="false" dtr="false" t="normal">SUM(AB8, AB9, AB14)</f>
        <v>#VALUE!</v>
      </c>
      <c r="AC7" s="171" t="e">
        <f aca="false" ca="false" dt2D="false" dtr="false" t="normal">SUM(AC8, AC9, AC14)</f>
        <v>#VALUE!</v>
      </c>
      <c r="AD7" s="171" t="e">
        <f aca="false" ca="false" dt2D="false" dtr="false" t="normal">SUM(AD8, AD9, AD14)</f>
        <v>#VALUE!</v>
      </c>
      <c r="AE7" s="171" t="e">
        <f aca="false" ca="false" dt2D="false" dtr="false" t="normal">SUM(AE8, AE9, AE14)</f>
        <v>#VALUE!</v>
      </c>
      <c r="AF7" s="171" t="e">
        <f aca="false" ca="false" dt2D="false" dtr="false" t="normal">SUM(AF8, AF9, AF14)</f>
        <v>#VALUE!</v>
      </c>
      <c r="AG7" s="171" t="e">
        <f aca="false" ca="false" dt2D="false" dtr="false" t="normal">SUM(AG8, AG9, AG14)</f>
        <v>#VALUE!</v>
      </c>
      <c r="AH7" s="171" t="e">
        <f aca="false" ca="false" dt2D="false" dtr="false" t="normal">SUM(AH8, AH9, AH14)</f>
        <v>#VALUE!</v>
      </c>
      <c r="AI7" s="171" t="e">
        <f aca="false" ca="false" dt2D="false" dtr="false" t="normal">SUM(AI8, AI9, AI14)</f>
        <v>#VALUE!</v>
      </c>
      <c r="AJ7" s="171" t="e">
        <f aca="false" ca="false" dt2D="false" dtr="false" t="normal">SUM(AJ8, AJ9, AJ14)</f>
        <v>#VALUE!</v>
      </c>
      <c r="AK7" s="171" t="e">
        <f aca="false" ca="false" dt2D="false" dtr="false" t="normal">SUM(AK8, AK9, AK14)</f>
        <v>#VALUE!</v>
      </c>
      <c r="AL7" s="171" t="e">
        <f aca="false" ca="false" dt2D="false" dtr="false" t="normal">SUM(AL8, AL9, AL14)</f>
        <v>#VALUE!</v>
      </c>
      <c r="AM7" s="171" t="e">
        <f aca="false" ca="false" dt2D="false" dtr="false" t="normal">SUM(AM8, AM9, AM14)</f>
        <v>#VALUE!</v>
      </c>
      <c r="AN7" s="171" t="e">
        <f aca="false" ca="false" dt2D="false" dtr="false" t="normal">SUM(AN8, AN9, AN14)</f>
        <v>#VALUE!</v>
      </c>
      <c r="AO7" s="171" t="e">
        <f aca="false" ca="false" dt2D="false" dtr="false" t="normal">SUM(AO8, AO9, AO14)</f>
        <v>#VALUE!</v>
      </c>
      <c r="AP7" s="171" t="e">
        <f aca="false" ca="false" dt2D="false" dtr="false" t="normal">SUM(AP8, AP9, AP14)</f>
        <v>#VALUE!</v>
      </c>
      <c r="AQ7" s="171" t="e">
        <f aca="false" ca="false" dt2D="false" dtr="false" t="normal">SUM(AQ8, AQ9, AQ14)</f>
        <v>#VALUE!</v>
      </c>
      <c r="AR7" s="171" t="e">
        <f aca="false" ca="false" dt2D="false" dtr="false" t="normal">SUM(AR8, AR9, AR14)</f>
        <v>#VALUE!</v>
      </c>
      <c r="AS7" s="171" t="e">
        <f aca="false" ca="false" dt2D="false" dtr="false" t="normal">SUM(AS8, AS9, AS14)</f>
        <v>#VALUE!</v>
      </c>
      <c r="AT7" s="171" t="e">
        <f aca="false" ca="false" dt2D="false" dtr="false" t="normal">SUM(AT8, AT9, AT14)</f>
        <v>#VALUE!</v>
      </c>
      <c r="AU7" s="171" t="e">
        <f aca="false" ca="false" dt2D="false" dtr="false" t="normal">SUM(AU8, AU9, AU14)</f>
        <v>#VALUE!</v>
      </c>
      <c r="AV7" s="171" t="e">
        <f aca="false" ca="false" dt2D="false" dtr="false" t="normal">SUM(AV8, AV9, AV14)</f>
        <v>#VALUE!</v>
      </c>
      <c r="AW7" s="171" t="e">
        <f aca="false" ca="false" dt2D="false" dtr="false" t="normal">SUM(AW8, AW9, AW14)</f>
        <v>#VALUE!</v>
      </c>
      <c r="AX7" s="171" t="e">
        <f aca="false" ca="false" dt2D="false" dtr="false" t="normal">SUM(AX8, AX9, AX14)</f>
        <v>#VALUE!</v>
      </c>
      <c r="AY7" s="171" t="e">
        <f aca="false" ca="false" dt2D="false" dtr="false" t="normal">SUM(AY8, AY9, AY14)</f>
        <v>#VALUE!</v>
      </c>
      <c r="AZ7" s="171" t="e">
        <f aca="false" ca="false" dt2D="false" dtr="false" t="normal">SUM(AZ8, AZ9, AZ14)</f>
        <v>#VALUE!</v>
      </c>
      <c r="BA7" s="171" t="e">
        <f aca="false" ca="false" dt2D="false" dtr="false" t="normal">SUM(BA8, BA9, BA14)</f>
        <v>#VALUE!</v>
      </c>
      <c r="BB7" s="171" t="e">
        <f aca="false" ca="false" dt2D="false" dtr="false" t="normal">SUM(BB8, BB9, BB14)</f>
        <v>#VALUE!</v>
      </c>
      <c r="BC7" s="171" t="e">
        <f aca="false" ca="false" dt2D="false" dtr="false" t="normal">SUM(BC8, BC9, BC14)</f>
        <v>#VALUE!</v>
      </c>
      <c r="BD7" s="171" t="e">
        <f aca="false" ca="false" dt2D="false" dtr="false" t="normal">SUM(BD8, BD9, BD14)</f>
        <v>#VALUE!</v>
      </c>
      <c r="BE7" s="171" t="e">
        <f aca="false" ca="false" dt2D="false" dtr="false" t="normal">SUM(BE8, BE9, BE14)</f>
        <v>#VALUE!</v>
      </c>
      <c r="BF7" s="171" t="e">
        <f aca="false" ca="false" dt2D="false" dtr="false" t="normal">SUM(BF8, BF9, BF14)</f>
        <v>#VALUE!</v>
      </c>
      <c r="BG7" s="171" t="e">
        <f aca="false" ca="false" dt2D="false" dtr="false" t="normal">SUM(BG8, BG9, BG14)</f>
        <v>#VALUE!</v>
      </c>
      <c r="BH7" s="171" t="e">
        <f aca="false" ca="false" dt2D="false" dtr="false" t="normal">SUM(BH8, BH9, BH14)</f>
        <v>#VALUE!</v>
      </c>
      <c r="BI7" s="171" t="e">
        <f aca="false" ca="false" dt2D="false" dtr="false" t="normal">SUM(BI8, BI9, BI14)</f>
        <v>#VALUE!</v>
      </c>
      <c r="BJ7" s="171" t="e">
        <f aca="false" ca="false" dt2D="false" dtr="false" t="normal">SUM(BJ8, BJ9, BJ14)</f>
        <v>#VALUE!</v>
      </c>
      <c r="BK7" s="171" t="e">
        <f aca="false" ca="false" dt2D="false" dtr="false" t="normal">SUM(BK8, BK9, BK14)</f>
        <v>#VALUE!</v>
      </c>
      <c r="BL7" s="171" t="e">
        <f aca="false" ca="false" dt2D="false" dtr="false" t="normal">SUM(BL8, BL9, BL14)</f>
        <v>#VALUE!</v>
      </c>
      <c r="BM7" s="171" t="e">
        <f aca="false" ca="false" dt2D="false" dtr="false" t="normal">SUM(BM8, BM9, BM14)</f>
        <v>#VALUE!</v>
      </c>
      <c r="BN7" s="171" t="e">
        <f aca="false" ca="false" dt2D="false" dtr="false" t="normal">SUM(BN8, BN9, BN14)</f>
        <v>#VALUE!</v>
      </c>
      <c r="BO7" s="171" t="e">
        <f aca="false" ca="false" dt2D="false" dtr="false" t="normal">SUM(BO8, BO9, BO14)</f>
        <v>#VALUE!</v>
      </c>
      <c r="BP7" s="171" t="e">
        <f aca="false" ca="false" dt2D="false" dtr="false" t="normal">SUM(BP8, BP9, BP14)</f>
        <v>#VALUE!</v>
      </c>
      <c r="BQ7" s="171" t="e">
        <f aca="false" ca="false" dt2D="false" dtr="false" t="normal">SUM(BQ8, BQ9, BQ14)</f>
        <v>#VALUE!</v>
      </c>
      <c r="BR7" s="171" t="e">
        <f aca="false" ca="false" dt2D="false" dtr="false" t="normal">SUM(BR8, BR9, BR14)</f>
        <v>#VALUE!</v>
      </c>
      <c r="BS7" s="171" t="e">
        <f aca="false" ca="false" dt2D="false" dtr="false" t="normal">SUM(BS8, BS9, BS14)</f>
        <v>#VALUE!</v>
      </c>
      <c r="BT7" s="171" t="e">
        <f aca="false" ca="false" dt2D="false" dtr="false" t="normal">SUM(BT8, BT9, BT14)</f>
        <v>#VALUE!</v>
      </c>
    </row>
    <row hidden="true" ht="16.5" outlineLevel="1" r="8">
      <c r="I8" s="449" t="s">
        <v>501</v>
      </c>
      <c r="J8" s="450" t="n"/>
      <c r="K8" s="447" t="n"/>
      <c r="L8" s="451" t="e">
        <f aca="false" ca="false" dt2D="false" dtr="false" t="normal">SUM(M8:BT8)</f>
        <v>#VALUE!</v>
      </c>
      <c r="M8" s="220" t="e">
        <f aca="false" ca="false" dt2D="false" dtr="false" t="normal">SUMIFS(M:M, $C:$C, $I$8, $E:$E, $E$7, $F:$F, $I$7)</f>
        <v>#VALUE!</v>
      </c>
      <c r="N8" s="220" t="e">
        <f aca="false" ca="false" dt2D="false" dtr="false" t="normal">SUMIFS(N:N, $C:$C, $I$8, $E:$E, $E$7, $F:$F, $I$7)</f>
        <v>#VALUE!</v>
      </c>
      <c r="O8" s="220" t="e">
        <f aca="false" ca="false" dt2D="false" dtr="false" t="normal">SUMIFS(O:O, $C:$C, $I$8, $E:$E, $E$7, $F:$F, $I$7)</f>
        <v>#VALUE!</v>
      </c>
      <c r="P8" s="220" t="e">
        <f aca="false" ca="false" dt2D="false" dtr="false" t="normal">SUMIFS(P:P, $C:$C, $I$8, $E:$E, $E$7, $F:$F, $I$7)</f>
        <v>#VALUE!</v>
      </c>
      <c r="Q8" s="220" t="e">
        <f aca="false" ca="false" dt2D="false" dtr="false" t="normal">SUMIFS(Q:Q, $C:$C, $I$8, $E:$E, $E$7, $F:$F, $I$7)</f>
        <v>#VALUE!</v>
      </c>
      <c r="R8" s="220" t="e">
        <f aca="false" ca="false" dt2D="false" dtr="false" t="normal">SUMIFS(R:R, $C:$C, $I$8, $E:$E, $E$7, $F:$F, $I$7)</f>
        <v>#VALUE!</v>
      </c>
      <c r="S8" s="220" t="e">
        <f aca="false" ca="false" dt2D="false" dtr="false" t="normal">SUMIFS(S:S, $C:$C, $I$8, $E:$E, $E$7, $F:$F, $I$7)</f>
        <v>#VALUE!</v>
      </c>
      <c r="T8" s="220" t="e">
        <f aca="false" ca="false" dt2D="false" dtr="false" t="normal">SUMIFS(T:T, $C:$C, $I$8, $E:$E, $E$7, $F:$F, $I$7)</f>
        <v>#VALUE!</v>
      </c>
      <c r="U8" s="220" t="e">
        <f aca="false" ca="false" dt2D="false" dtr="false" t="normal">SUMIFS(U:U, $C:$C, $I$8, $E:$E, $E$7, $F:$F, $I$7)</f>
        <v>#VALUE!</v>
      </c>
      <c r="V8" s="220" t="e">
        <f aca="false" ca="false" dt2D="false" dtr="false" t="normal">SUMIFS(V:V, $C:$C, $I$8, $E:$E, $E$7, $F:$F, $I$7)</f>
        <v>#VALUE!</v>
      </c>
      <c r="W8" s="220" t="e">
        <f aca="false" ca="false" dt2D="false" dtr="false" t="normal">SUMIFS(W:W, $C:$C, $I$8, $E:$E, $E$7, $F:$F, $I$7)</f>
        <v>#VALUE!</v>
      </c>
      <c r="X8" s="220" t="e">
        <f aca="false" ca="false" dt2D="false" dtr="false" t="normal">SUMIFS(X:X, $C:$C, $I$8, $E:$E, $E$7, $F:$F, $I$7)</f>
        <v>#VALUE!</v>
      </c>
      <c r="Y8" s="220" t="e">
        <f aca="false" ca="false" dt2D="false" dtr="false" t="normal">SUMIFS(Y:Y, $C:$C, $I$8, $E:$E, $E$7, $F:$F, $I$7)</f>
        <v>#VALUE!</v>
      </c>
      <c r="Z8" s="220" t="e">
        <f aca="false" ca="false" dt2D="false" dtr="false" t="normal">SUMIFS(Z:Z, $C:$C, $I$8, $E:$E, $E$7, $F:$F, $I$7)</f>
        <v>#VALUE!</v>
      </c>
      <c r="AA8" s="220" t="e">
        <f aca="false" ca="false" dt2D="false" dtr="false" t="normal">SUMIFS(AA:AA, $C:$C, $I$8, $E:$E, $E$7, $F:$F, $I$7)</f>
        <v>#VALUE!</v>
      </c>
      <c r="AB8" s="220" t="e">
        <f aca="false" ca="false" dt2D="false" dtr="false" t="normal">SUMIFS(AB:AB, $C:$C, $I$8, $E:$E, $E$7, $F:$F, $I$7)</f>
        <v>#VALUE!</v>
      </c>
      <c r="AC8" s="220" t="e">
        <f aca="false" ca="false" dt2D="false" dtr="false" t="normal">SUMIFS(AC:AC, $C:$C, $I$8, $E:$E, $E$7, $F:$F, $I$7)</f>
        <v>#VALUE!</v>
      </c>
      <c r="AD8" s="220" t="e">
        <f aca="false" ca="false" dt2D="false" dtr="false" t="normal">SUMIFS(AD:AD, $C:$C, $I$8, $E:$E, $E$7, $F:$F, $I$7)</f>
        <v>#VALUE!</v>
      </c>
      <c r="AE8" s="220" t="e">
        <f aca="false" ca="false" dt2D="false" dtr="false" t="normal">SUMIFS(AE:AE, $C:$C, $I$8, $E:$E, $E$7, $F:$F, $I$7)</f>
        <v>#VALUE!</v>
      </c>
      <c r="AF8" s="220" t="e">
        <f aca="false" ca="false" dt2D="false" dtr="false" t="normal">SUMIFS(AF:AF, $C:$C, $I$8, $E:$E, $E$7, $F:$F, $I$7)</f>
        <v>#VALUE!</v>
      </c>
      <c r="AG8" s="220" t="e">
        <f aca="false" ca="false" dt2D="false" dtr="false" t="normal">SUMIFS(AG:AG, $C:$C, $I$8, $E:$E, $E$7, $F:$F, $I$7)</f>
        <v>#VALUE!</v>
      </c>
      <c r="AH8" s="220" t="e">
        <f aca="false" ca="false" dt2D="false" dtr="false" t="normal">SUMIFS(AH:AH, $C:$C, $I$8, $E:$E, $E$7, $F:$F, $I$7)</f>
        <v>#VALUE!</v>
      </c>
      <c r="AI8" s="220" t="e">
        <f aca="false" ca="false" dt2D="false" dtr="false" t="normal">SUMIFS(AI:AI, $C:$C, $I$8, $E:$E, $E$7, $F:$F, $I$7)</f>
        <v>#VALUE!</v>
      </c>
      <c r="AJ8" s="220" t="e">
        <f aca="false" ca="false" dt2D="false" dtr="false" t="normal">SUMIFS(AJ:AJ, $C:$C, $I$8, $E:$E, $E$7, $F:$F, $I$7)</f>
        <v>#VALUE!</v>
      </c>
      <c r="AK8" s="220" t="e">
        <f aca="false" ca="false" dt2D="false" dtr="false" t="normal">SUMIFS(AK:AK, $C:$C, $I$8, $E:$E, $E$7, $F:$F, $I$7)</f>
        <v>#VALUE!</v>
      </c>
      <c r="AL8" s="220" t="e">
        <f aca="false" ca="false" dt2D="false" dtr="false" t="normal">SUMIFS(AL:AL, $C:$C, $I$8, $E:$E, $E$7, $F:$F, $I$7)</f>
        <v>#VALUE!</v>
      </c>
      <c r="AM8" s="220" t="e">
        <f aca="false" ca="false" dt2D="false" dtr="false" t="normal">SUMIFS(AM:AM, $C:$C, $I$8, $E:$E, $E$7, $F:$F, $I$7)</f>
        <v>#VALUE!</v>
      </c>
      <c r="AN8" s="220" t="e">
        <f aca="false" ca="false" dt2D="false" dtr="false" t="normal">SUMIFS(AN:AN, $C:$C, $I$8, $E:$E, $E$7, $F:$F, $I$7)</f>
        <v>#VALUE!</v>
      </c>
      <c r="AO8" s="220" t="e">
        <f aca="false" ca="false" dt2D="false" dtr="false" t="normal">SUMIFS(AO:AO, $C:$C, $I$8, $E:$E, $E$7, $F:$F, $I$7)</f>
        <v>#VALUE!</v>
      </c>
      <c r="AP8" s="220" t="e">
        <f aca="false" ca="false" dt2D="false" dtr="false" t="normal">SUMIFS(AP:AP, $C:$C, $I$8, $E:$E, $E$7, $F:$F, $I$7)</f>
        <v>#VALUE!</v>
      </c>
      <c r="AQ8" s="220" t="e">
        <f aca="false" ca="false" dt2D="false" dtr="false" t="normal">SUMIFS(AQ:AQ, $C:$C, $I$8, $E:$E, $E$7, $F:$F, $I$7)</f>
        <v>#VALUE!</v>
      </c>
      <c r="AR8" s="220" t="e">
        <f aca="false" ca="false" dt2D="false" dtr="false" t="normal">SUMIFS(AR:AR, $C:$C, $I$8, $E:$E, $E$7, $F:$F, $I$7)</f>
        <v>#VALUE!</v>
      </c>
      <c r="AS8" s="220" t="e">
        <f aca="false" ca="false" dt2D="false" dtr="false" t="normal">SUMIFS(AS:AS, $C:$C, $I$8, $E:$E, $E$7, $F:$F, $I$7)</f>
        <v>#VALUE!</v>
      </c>
      <c r="AT8" s="220" t="e">
        <f aca="false" ca="false" dt2D="false" dtr="false" t="normal">SUMIFS(AT:AT, $C:$C, $I$8, $E:$E, $E$7, $F:$F, $I$7)</f>
        <v>#VALUE!</v>
      </c>
      <c r="AU8" s="220" t="e">
        <f aca="false" ca="false" dt2D="false" dtr="false" t="normal">SUMIFS(AU:AU, $C:$C, $I$8, $E:$E, $E$7, $F:$F, $I$7)</f>
        <v>#VALUE!</v>
      </c>
      <c r="AV8" s="220" t="e">
        <f aca="false" ca="false" dt2D="false" dtr="false" t="normal">SUMIFS(AV:AV, $C:$C, $I$8, $E:$E, $E$7, $F:$F, $I$7)</f>
        <v>#VALUE!</v>
      </c>
      <c r="AW8" s="220" t="e">
        <f aca="false" ca="false" dt2D="false" dtr="false" t="normal">SUMIFS(AW:AW, $C:$C, $I$8, $E:$E, $E$7, $F:$F, $I$7)</f>
        <v>#VALUE!</v>
      </c>
      <c r="AX8" s="220" t="e">
        <f aca="false" ca="false" dt2D="false" dtr="false" t="normal">SUMIFS(AX:AX, $C:$C, $I$8, $E:$E, $E$7, $F:$F, $I$7)</f>
        <v>#VALUE!</v>
      </c>
      <c r="AY8" s="220" t="e">
        <f aca="false" ca="false" dt2D="false" dtr="false" t="normal">SUMIFS(AY:AY, $C:$C, $I$8, $E:$E, $E$7, $F:$F, $I$7)</f>
        <v>#VALUE!</v>
      </c>
      <c r="AZ8" s="220" t="e">
        <f aca="false" ca="false" dt2D="false" dtr="false" t="normal">SUMIFS(AZ:AZ, $C:$C, $I$8, $E:$E, $E$7, $F:$F, $I$7)</f>
        <v>#VALUE!</v>
      </c>
      <c r="BA8" s="220" t="e">
        <f aca="false" ca="false" dt2D="false" dtr="false" t="normal">SUMIFS(BA:BA, $C:$C, $I$8, $E:$E, $E$7, $F:$F, $I$7)</f>
        <v>#VALUE!</v>
      </c>
      <c r="BB8" s="220" t="e">
        <f aca="false" ca="false" dt2D="false" dtr="false" t="normal">SUMIFS(BB:BB, $C:$C, $I$8, $E:$E, $E$7, $F:$F, $I$7)</f>
        <v>#VALUE!</v>
      </c>
      <c r="BC8" s="220" t="e">
        <f aca="false" ca="false" dt2D="false" dtr="false" t="normal">SUMIFS(BC:BC, $C:$C, $I$8, $E:$E, $E$7, $F:$F, $I$7)</f>
        <v>#VALUE!</v>
      </c>
      <c r="BD8" s="220" t="e">
        <f aca="false" ca="false" dt2D="false" dtr="false" t="normal">SUMIFS(BD:BD, $C:$C, $I$8, $E:$E, $E$7, $F:$F, $I$7)</f>
        <v>#VALUE!</v>
      </c>
      <c r="BE8" s="220" t="e">
        <f aca="false" ca="false" dt2D="false" dtr="false" t="normal">SUMIFS(BE:BE, $C:$C, $I$8, $E:$E, $E$7, $F:$F, $I$7)</f>
        <v>#VALUE!</v>
      </c>
      <c r="BF8" s="220" t="e">
        <f aca="false" ca="false" dt2D="false" dtr="false" t="normal">SUMIFS(BF:BF, $C:$C, $I$8, $E:$E, $E$7, $F:$F, $I$7)</f>
        <v>#VALUE!</v>
      </c>
      <c r="BG8" s="220" t="e">
        <f aca="false" ca="false" dt2D="false" dtr="false" t="normal">SUMIFS(BG:BG, $C:$C, $I$8, $E:$E, $E$7, $F:$F, $I$7)</f>
        <v>#VALUE!</v>
      </c>
      <c r="BH8" s="220" t="e">
        <f aca="false" ca="false" dt2D="false" dtr="false" t="normal">SUMIFS(BH:BH, $C:$C, $I$8, $E:$E, $E$7, $F:$F, $I$7)</f>
        <v>#VALUE!</v>
      </c>
      <c r="BI8" s="220" t="e">
        <f aca="false" ca="false" dt2D="false" dtr="false" t="normal">SUMIFS(BI:BI, $C:$C, $I$8, $E:$E, $E$7, $F:$F, $I$7)</f>
        <v>#VALUE!</v>
      </c>
      <c r="BJ8" s="220" t="e">
        <f aca="false" ca="false" dt2D="false" dtr="false" t="normal">SUMIFS(BJ:BJ, $C:$C, $I$8, $E:$E, $E$7, $F:$F, $I$7)</f>
        <v>#VALUE!</v>
      </c>
      <c r="BK8" s="220" t="e">
        <f aca="false" ca="false" dt2D="false" dtr="false" t="normal">SUMIFS(BK:BK, $C:$C, $I$8, $E:$E, $E$7, $F:$F, $I$7)</f>
        <v>#VALUE!</v>
      </c>
      <c r="BL8" s="220" t="e">
        <f aca="false" ca="false" dt2D="false" dtr="false" t="normal">SUMIFS(BL:BL, $C:$C, $I$8, $E:$E, $E$7, $F:$F, $I$7)</f>
        <v>#VALUE!</v>
      </c>
      <c r="BM8" s="220" t="e">
        <f aca="false" ca="false" dt2D="false" dtr="false" t="normal">SUMIFS(BM:BM, $C:$C, $I$8, $E:$E, $E$7, $F:$F, $I$7)</f>
        <v>#VALUE!</v>
      </c>
      <c r="BN8" s="220" t="e">
        <f aca="false" ca="false" dt2D="false" dtr="false" t="normal">SUMIFS(BN:BN, $C:$C, $I$8, $E:$E, $E$7, $F:$F, $I$7)</f>
        <v>#VALUE!</v>
      </c>
      <c r="BO8" s="220" t="e">
        <f aca="false" ca="false" dt2D="false" dtr="false" t="normal">SUMIFS(BO:BO, $C:$C, $I$8, $E:$E, $E$7, $F:$F, $I$7)</f>
        <v>#VALUE!</v>
      </c>
      <c r="BP8" s="220" t="e">
        <f aca="false" ca="false" dt2D="false" dtr="false" t="normal">SUMIFS(BP:BP, $C:$C, $I$8, $E:$E, $E$7, $F:$F, $I$7)</f>
        <v>#VALUE!</v>
      </c>
      <c r="BQ8" s="220" t="e">
        <f aca="false" ca="false" dt2D="false" dtr="false" t="normal">SUMIFS(BQ:BQ, $C:$C, $I$8, $E:$E, $E$7, $F:$F, $I$7)</f>
        <v>#VALUE!</v>
      </c>
      <c r="BR8" s="220" t="e">
        <f aca="false" ca="false" dt2D="false" dtr="false" t="normal">SUMIFS(BR:BR, $C:$C, $I$8, $E:$E, $E$7, $F:$F, $I$7)</f>
        <v>#VALUE!</v>
      </c>
      <c r="BS8" s="220" t="e">
        <f aca="false" ca="false" dt2D="false" dtr="false" t="normal">SUMIFS(BS:BS, $C:$C, $I$8, $E:$E, $E$7, $F:$F, $I$7)</f>
        <v>#VALUE!</v>
      </c>
      <c r="BT8" s="220" t="e">
        <f aca="false" ca="false" dt2D="false" dtr="false" t="normal">SUMIFS(BT:BT, $C:$C, $I$8, $E:$E, $E$7, $F:$F, $I$7)</f>
        <v>#VALUE!</v>
      </c>
    </row>
    <row hidden="true" ht="16.5" outlineLevel="1" r="9">
      <c r="I9" s="449" t="s">
        <v>502</v>
      </c>
      <c r="J9" s="450" t="n"/>
      <c r="K9" s="447" t="n"/>
      <c r="L9" s="451" t="e">
        <f aca="false" ca="false" dt2D="false" dtr="false" t="normal">SUM(M9:BT9)</f>
        <v>#VALUE!</v>
      </c>
      <c r="M9" s="220" t="e">
        <f aca="false" ca="false" dt2D="false" dtr="false" t="normal">SUMIFS(M:M, $C:$C, $I$9, $E:$E, $E$7, $F:$F, $I$7)</f>
        <v>#VALUE!</v>
      </c>
      <c r="N9" s="220" t="e">
        <f aca="false" ca="false" dt2D="false" dtr="false" t="normal">SUMIFS(N:N, $C:$C, $I$9, $E:$E, $E$7, $F:$F, $I$7)</f>
        <v>#VALUE!</v>
      </c>
      <c r="O9" s="220" t="e">
        <f aca="false" ca="false" dt2D="false" dtr="false" t="normal">SUMIFS(O:O, $C:$C, $I$9, $E:$E, $E$7, $F:$F, $I$7)</f>
        <v>#VALUE!</v>
      </c>
      <c r="P9" s="220" t="e">
        <f aca="false" ca="false" dt2D="false" dtr="false" t="normal">SUMIFS(P:P, $C:$C, $I$9, $E:$E, $E$7, $F:$F, $I$7)</f>
        <v>#VALUE!</v>
      </c>
      <c r="Q9" s="220" t="e">
        <f aca="false" ca="false" dt2D="false" dtr="false" t="normal">SUMIFS(Q:Q, $C:$C, $I$9, $E:$E, $E$7, $F:$F, $I$7)</f>
        <v>#VALUE!</v>
      </c>
      <c r="R9" s="220" t="e">
        <f aca="false" ca="false" dt2D="false" dtr="false" t="normal">SUMIFS(R:R, $C:$C, $I$9, $E:$E, $E$7, $F:$F, $I$7)</f>
        <v>#VALUE!</v>
      </c>
      <c r="S9" s="220" t="e">
        <f aca="false" ca="false" dt2D="false" dtr="false" t="normal">SUMIFS(S:S, $C:$C, $I$9, $E:$E, $E$7, $F:$F, $I$7)</f>
        <v>#VALUE!</v>
      </c>
      <c r="T9" s="220" t="e">
        <f aca="false" ca="false" dt2D="false" dtr="false" t="normal">SUMIFS(T:T, $C:$C, $I$9, $E:$E, $E$7, $F:$F, $I$7)</f>
        <v>#VALUE!</v>
      </c>
      <c r="U9" s="220" t="e">
        <f aca="false" ca="false" dt2D="false" dtr="false" t="normal">SUMIFS(U:U, $C:$C, $I$9, $E:$E, $E$7, $F:$F, $I$7)</f>
        <v>#VALUE!</v>
      </c>
      <c r="V9" s="220" t="e">
        <f aca="false" ca="false" dt2D="false" dtr="false" t="normal">SUMIFS(V:V, $C:$C, $I$9, $E:$E, $E$7, $F:$F, $I$7)</f>
        <v>#VALUE!</v>
      </c>
      <c r="W9" s="220" t="e">
        <f aca="false" ca="false" dt2D="false" dtr="false" t="normal">SUMIFS(W:W, $C:$C, $I$9, $E:$E, $E$7, $F:$F, $I$7)</f>
        <v>#VALUE!</v>
      </c>
      <c r="X9" s="220" t="e">
        <f aca="false" ca="false" dt2D="false" dtr="false" t="normal">SUMIFS(X:X, $C:$C, $I$9, $E:$E, $E$7, $F:$F, $I$7)</f>
        <v>#VALUE!</v>
      </c>
      <c r="Y9" s="220" t="e">
        <f aca="false" ca="false" dt2D="false" dtr="false" t="normal">SUMIFS(Y:Y, $C:$C, $I$9, $E:$E, $E$7, $F:$F, $I$7)</f>
        <v>#VALUE!</v>
      </c>
      <c r="Z9" s="220" t="e">
        <f aca="false" ca="false" dt2D="false" dtr="false" t="normal">SUMIFS(Z:Z, $C:$C, $I$9, $E:$E, $E$7, $F:$F, $I$7)</f>
        <v>#VALUE!</v>
      </c>
      <c r="AA9" s="220" t="e">
        <f aca="false" ca="false" dt2D="false" dtr="false" t="normal">SUMIFS(AA:AA, $C:$C, $I$9, $E:$E, $E$7, $F:$F, $I$7)</f>
        <v>#VALUE!</v>
      </c>
      <c r="AB9" s="220" t="e">
        <f aca="false" ca="false" dt2D="false" dtr="false" t="normal">SUMIFS(AB:AB, $C:$C, $I$9, $E:$E, $E$7, $F:$F, $I$7)</f>
        <v>#VALUE!</v>
      </c>
      <c r="AC9" s="220" t="e">
        <f aca="false" ca="false" dt2D="false" dtr="false" t="normal">SUMIFS(AC:AC, $C:$C, $I$9, $E:$E, $E$7, $F:$F, $I$7)</f>
        <v>#VALUE!</v>
      </c>
      <c r="AD9" s="220" t="e">
        <f aca="false" ca="false" dt2D="false" dtr="false" t="normal">SUMIFS(AD:AD, $C:$C, $I$9, $E:$E, $E$7, $F:$F, $I$7)</f>
        <v>#VALUE!</v>
      </c>
      <c r="AE9" s="220" t="e">
        <f aca="false" ca="false" dt2D="false" dtr="false" t="normal">SUMIFS(AE:AE, $C:$C, $I$9, $E:$E, $E$7, $F:$F, $I$7)</f>
        <v>#VALUE!</v>
      </c>
      <c r="AF9" s="220" t="e">
        <f aca="false" ca="false" dt2D="false" dtr="false" t="normal">SUMIFS(AF:AF, $C:$C, $I$9, $E:$E, $E$7, $F:$F, $I$7)</f>
        <v>#VALUE!</v>
      </c>
      <c r="AG9" s="220" t="e">
        <f aca="false" ca="false" dt2D="false" dtr="false" t="normal">SUMIFS(AG:AG, $C:$C, $I$9, $E:$E, $E$7, $F:$F, $I$7)</f>
        <v>#VALUE!</v>
      </c>
      <c r="AH9" s="220" t="e">
        <f aca="false" ca="false" dt2D="false" dtr="false" t="normal">SUMIFS(AH:AH, $C:$C, $I$9, $E:$E, $E$7, $F:$F, $I$7)</f>
        <v>#VALUE!</v>
      </c>
      <c r="AI9" s="220" t="e">
        <f aca="false" ca="false" dt2D="false" dtr="false" t="normal">SUMIFS(AI:AI, $C:$C, $I$9, $E:$E, $E$7, $F:$F, $I$7)</f>
        <v>#VALUE!</v>
      </c>
      <c r="AJ9" s="220" t="e">
        <f aca="false" ca="false" dt2D="false" dtr="false" t="normal">SUMIFS(AJ:AJ, $C:$C, $I$9, $E:$E, $E$7, $F:$F, $I$7)</f>
        <v>#VALUE!</v>
      </c>
      <c r="AK9" s="220" t="e">
        <f aca="false" ca="false" dt2D="false" dtr="false" t="normal">SUMIFS(AK:AK, $C:$C, $I$9, $E:$E, $E$7, $F:$F, $I$7)</f>
        <v>#VALUE!</v>
      </c>
      <c r="AL9" s="220" t="e">
        <f aca="false" ca="false" dt2D="false" dtr="false" t="normal">SUMIFS(AL:AL, $C:$C, $I$9, $E:$E, $E$7, $F:$F, $I$7)</f>
        <v>#VALUE!</v>
      </c>
      <c r="AM9" s="220" t="e">
        <f aca="false" ca="false" dt2D="false" dtr="false" t="normal">SUMIFS(AM:AM, $C:$C, $I$9, $E:$E, $E$7, $F:$F, $I$7)</f>
        <v>#VALUE!</v>
      </c>
      <c r="AN9" s="220" t="e">
        <f aca="false" ca="false" dt2D="false" dtr="false" t="normal">SUMIFS(AN:AN, $C:$C, $I$9, $E:$E, $E$7, $F:$F, $I$7)</f>
        <v>#VALUE!</v>
      </c>
      <c r="AO9" s="220" t="e">
        <f aca="false" ca="false" dt2D="false" dtr="false" t="normal">SUMIFS(AO:AO, $C:$C, $I$9, $E:$E, $E$7, $F:$F, $I$7)</f>
        <v>#VALUE!</v>
      </c>
      <c r="AP9" s="220" t="e">
        <f aca="false" ca="false" dt2D="false" dtr="false" t="normal">SUMIFS(AP:AP, $C:$C, $I$9, $E:$E, $E$7, $F:$F, $I$7)</f>
        <v>#VALUE!</v>
      </c>
      <c r="AQ9" s="220" t="e">
        <f aca="false" ca="false" dt2D="false" dtr="false" t="normal">SUMIFS(AQ:AQ, $C:$C, $I$9, $E:$E, $E$7, $F:$F, $I$7)</f>
        <v>#VALUE!</v>
      </c>
      <c r="AR9" s="220" t="e">
        <f aca="false" ca="false" dt2D="false" dtr="false" t="normal">SUMIFS(AR:AR, $C:$C, $I$9, $E:$E, $E$7, $F:$F, $I$7)</f>
        <v>#VALUE!</v>
      </c>
      <c r="AS9" s="220" t="e">
        <f aca="false" ca="false" dt2D="false" dtr="false" t="normal">SUMIFS(AS:AS, $C:$C, $I$9, $E:$E, $E$7, $F:$F, $I$7)</f>
        <v>#VALUE!</v>
      </c>
      <c r="AT9" s="220" t="e">
        <f aca="false" ca="false" dt2D="false" dtr="false" t="normal">SUMIFS(AT:AT, $C:$C, $I$9, $E:$E, $E$7, $F:$F, $I$7)</f>
        <v>#VALUE!</v>
      </c>
      <c r="AU9" s="220" t="e">
        <f aca="false" ca="false" dt2D="false" dtr="false" t="normal">SUMIFS(AU:AU, $C:$C, $I$9, $E:$E, $E$7, $F:$F, $I$7)</f>
        <v>#VALUE!</v>
      </c>
      <c r="AV9" s="220" t="e">
        <f aca="false" ca="false" dt2D="false" dtr="false" t="normal">SUMIFS(AV:AV, $C:$C, $I$9, $E:$E, $E$7, $F:$F, $I$7)</f>
        <v>#VALUE!</v>
      </c>
      <c r="AW9" s="220" t="e">
        <f aca="false" ca="false" dt2D="false" dtr="false" t="normal">SUMIFS(AW:AW, $C:$C, $I$9, $E:$E, $E$7, $F:$F, $I$7)</f>
        <v>#VALUE!</v>
      </c>
      <c r="AX9" s="220" t="e">
        <f aca="false" ca="false" dt2D="false" dtr="false" t="normal">SUMIFS(AX:AX, $C:$C, $I$9, $E:$E, $E$7, $F:$F, $I$7)</f>
        <v>#VALUE!</v>
      </c>
      <c r="AY9" s="220" t="e">
        <f aca="false" ca="false" dt2D="false" dtr="false" t="normal">SUMIFS(AY:AY, $C:$C, $I$9, $E:$E, $E$7, $F:$F, $I$7)</f>
        <v>#VALUE!</v>
      </c>
      <c r="AZ9" s="220" t="e">
        <f aca="false" ca="false" dt2D="false" dtr="false" t="normal">SUMIFS(AZ:AZ, $C:$C, $I$9, $E:$E, $E$7, $F:$F, $I$7)</f>
        <v>#VALUE!</v>
      </c>
      <c r="BA9" s="220" t="e">
        <f aca="false" ca="false" dt2D="false" dtr="false" t="normal">SUMIFS(BA:BA, $C:$C, $I$9, $E:$E, $E$7, $F:$F, $I$7)</f>
        <v>#VALUE!</v>
      </c>
      <c r="BB9" s="220" t="e">
        <f aca="false" ca="false" dt2D="false" dtr="false" t="normal">SUMIFS(BB:BB, $C:$C, $I$9, $E:$E, $E$7, $F:$F, $I$7)</f>
        <v>#VALUE!</v>
      </c>
      <c r="BC9" s="220" t="e">
        <f aca="false" ca="false" dt2D="false" dtr="false" t="normal">SUMIFS(BC:BC, $C:$C, $I$9, $E:$E, $E$7, $F:$F, $I$7)</f>
        <v>#VALUE!</v>
      </c>
      <c r="BD9" s="220" t="e">
        <f aca="false" ca="false" dt2D="false" dtr="false" t="normal">SUMIFS(BD:BD, $C:$C, $I$9, $E:$E, $E$7, $F:$F, $I$7)</f>
        <v>#VALUE!</v>
      </c>
      <c r="BE9" s="220" t="e">
        <f aca="false" ca="false" dt2D="false" dtr="false" t="normal">SUMIFS(BE:BE, $C:$C, $I$9, $E:$E, $E$7, $F:$F, $I$7)</f>
        <v>#VALUE!</v>
      </c>
      <c r="BF9" s="220" t="e">
        <f aca="false" ca="false" dt2D="false" dtr="false" t="normal">SUMIFS(BF:BF, $C:$C, $I$9, $E:$E, $E$7, $F:$F, $I$7)</f>
        <v>#VALUE!</v>
      </c>
      <c r="BG9" s="220" t="e">
        <f aca="false" ca="false" dt2D="false" dtr="false" t="normal">SUMIFS(BG:BG, $C:$C, $I$9, $E:$E, $E$7, $F:$F, $I$7)</f>
        <v>#VALUE!</v>
      </c>
      <c r="BH9" s="220" t="e">
        <f aca="false" ca="false" dt2D="false" dtr="false" t="normal">SUMIFS(BH:BH, $C:$C, $I$9, $E:$E, $E$7, $F:$F, $I$7)</f>
        <v>#VALUE!</v>
      </c>
      <c r="BI9" s="220" t="e">
        <f aca="false" ca="false" dt2D="false" dtr="false" t="normal">SUMIFS(BI:BI, $C:$C, $I$9, $E:$E, $E$7, $F:$F, $I$7)</f>
        <v>#VALUE!</v>
      </c>
      <c r="BJ9" s="220" t="e">
        <f aca="false" ca="false" dt2D="false" dtr="false" t="normal">SUMIFS(BJ:BJ, $C:$C, $I$9, $E:$E, $E$7, $F:$F, $I$7)</f>
        <v>#VALUE!</v>
      </c>
      <c r="BK9" s="220" t="e">
        <f aca="false" ca="false" dt2D="false" dtr="false" t="normal">SUMIFS(BK:BK, $C:$C, $I$9, $E:$E, $E$7, $F:$F, $I$7)</f>
        <v>#VALUE!</v>
      </c>
      <c r="BL9" s="220" t="e">
        <f aca="false" ca="false" dt2D="false" dtr="false" t="normal">SUMIFS(BL:BL, $C:$C, $I$9, $E:$E, $E$7, $F:$F, $I$7)</f>
        <v>#VALUE!</v>
      </c>
      <c r="BM9" s="220" t="e">
        <f aca="false" ca="false" dt2D="false" dtr="false" t="normal">SUMIFS(BM:BM, $C:$C, $I$9, $E:$E, $E$7, $F:$F, $I$7)</f>
        <v>#VALUE!</v>
      </c>
      <c r="BN9" s="220" t="e">
        <f aca="false" ca="false" dt2D="false" dtr="false" t="normal">SUMIFS(BN:BN, $C:$C, $I$9, $E:$E, $E$7, $F:$F, $I$7)</f>
        <v>#VALUE!</v>
      </c>
      <c r="BO9" s="220" t="e">
        <f aca="false" ca="false" dt2D="false" dtr="false" t="normal">SUMIFS(BO:BO, $C:$C, $I$9, $E:$E, $E$7, $F:$F, $I$7)</f>
        <v>#VALUE!</v>
      </c>
      <c r="BP9" s="220" t="e">
        <f aca="false" ca="false" dt2D="false" dtr="false" t="normal">SUMIFS(BP:BP, $C:$C, $I$9, $E:$E, $E$7, $F:$F, $I$7)</f>
        <v>#VALUE!</v>
      </c>
      <c r="BQ9" s="220" t="e">
        <f aca="false" ca="false" dt2D="false" dtr="false" t="normal">SUMIFS(BQ:BQ, $C:$C, $I$9, $E:$E, $E$7, $F:$F, $I$7)</f>
        <v>#VALUE!</v>
      </c>
      <c r="BR9" s="220" t="e">
        <f aca="false" ca="false" dt2D="false" dtr="false" t="normal">SUMIFS(BR:BR, $C:$C, $I$9, $E:$E, $E$7, $F:$F, $I$7)</f>
        <v>#VALUE!</v>
      </c>
      <c r="BS9" s="220" t="e">
        <f aca="false" ca="false" dt2D="false" dtr="false" t="normal">SUMIFS(BS:BS, $C:$C, $I$9, $E:$E, $E$7, $F:$F, $I$7)</f>
        <v>#VALUE!</v>
      </c>
      <c r="BT9" s="220" t="e">
        <f aca="false" ca="false" dt2D="false" dtr="false" t="normal">SUMIFS(BT:BT, $C:$C, $I$9, $E:$E, $E$7, $F:$F, $I$7)</f>
        <v>#VALUE!</v>
      </c>
    </row>
    <row hidden="true" ht="16.5" outlineLevel="2" r="10">
      <c r="I10" s="452" t="s">
        <v>503</v>
      </c>
      <c r="J10" s="453" t="n"/>
      <c r="K10" s="447" t="n"/>
      <c r="L10" s="451" t="n"/>
      <c r="M10" s="219" t="n"/>
      <c r="N10" s="219" t="n"/>
      <c r="O10" s="219" t="n"/>
      <c r="P10" s="219" t="n"/>
      <c r="Q10" s="219" t="n"/>
      <c r="R10" s="219" t="n"/>
      <c r="S10" s="219" t="n"/>
      <c r="T10" s="219" t="n"/>
      <c r="U10" s="219" t="n"/>
      <c r="V10" s="219" t="n"/>
      <c r="W10" s="219" t="n"/>
      <c r="X10" s="219" t="n"/>
      <c r="Y10" s="219" t="n"/>
      <c r="Z10" s="219" t="n"/>
      <c r="AA10" s="219" t="n"/>
      <c r="AB10" s="219" t="n"/>
      <c r="AC10" s="219" t="n"/>
      <c r="AD10" s="219" t="n"/>
      <c r="AE10" s="219" t="n"/>
      <c r="AF10" s="219" t="n"/>
      <c r="AG10" s="219" t="n"/>
      <c r="AH10" s="219" t="n"/>
      <c r="AI10" s="219" t="n"/>
      <c r="AJ10" s="219" t="n"/>
      <c r="AK10" s="219" t="n"/>
      <c r="AL10" s="219" t="n"/>
      <c r="AM10" s="219" t="n"/>
      <c r="AN10" s="219" t="n"/>
      <c r="AO10" s="219" t="n"/>
      <c r="AP10" s="219" t="n"/>
      <c r="AQ10" s="219" t="n"/>
      <c r="AR10" s="219" t="n"/>
      <c r="AS10" s="219" t="n"/>
      <c r="AT10" s="219" t="n"/>
      <c r="AU10" s="219" t="n"/>
      <c r="AV10" s="219" t="n"/>
      <c r="AW10" s="219" t="n"/>
      <c r="AX10" s="219" t="n"/>
      <c r="AY10" s="219" t="n"/>
      <c r="AZ10" s="219" t="n"/>
      <c r="BA10" s="219" t="n"/>
      <c r="BB10" s="219" t="n"/>
      <c r="BC10" s="219" t="n"/>
      <c r="BD10" s="219" t="n"/>
      <c r="BE10" s="219" t="n"/>
      <c r="BF10" s="219" t="n"/>
      <c r="BG10" s="219" t="n"/>
      <c r="BH10" s="219" t="n"/>
      <c r="BI10" s="219" t="n"/>
      <c r="BJ10" s="219" t="n"/>
      <c r="BK10" s="219" t="n"/>
      <c r="BL10" s="219" t="n"/>
      <c r="BM10" s="219" t="n"/>
      <c r="BN10" s="219" t="n"/>
      <c r="BO10" s="219" t="n"/>
      <c r="BP10" s="219" t="n"/>
      <c r="BQ10" s="219" t="n"/>
      <c r="BR10" s="219" t="n"/>
      <c r="BS10" s="219" t="n"/>
      <c r="BT10" s="219" t="n"/>
    </row>
    <row hidden="true" ht="16.5" outlineLevel="2" r="11">
      <c r="I11" s="454" t="s">
        <v>504</v>
      </c>
      <c r="J11" s="453" t="n"/>
      <c r="K11" s="447" t="n"/>
      <c r="L11" s="451" t="e">
        <f aca="false" ca="false" dt2D="false" dtr="false" t="normal">SUM(M11:BT11)</f>
        <v>#VALUE!</v>
      </c>
      <c r="M11" s="219" t="e">
        <f aca="false" ca="false" dt2D="false" dtr="false" t="normal">SUMIFS(M:M, $E:$E, $E$7, $D:$D, $I$11, $C:$C, $I$9, $F:$F, $I$7)</f>
        <v>#VALUE!</v>
      </c>
      <c r="N11" s="219" t="e">
        <f aca="false" ca="false" dt2D="false" dtr="false" t="normal">SUMIFS(N:N, $E:$E, $E$7, $D:$D, $I$11, $C:$C, $I$9, $F:$F, $I$7)</f>
        <v>#VALUE!</v>
      </c>
      <c r="O11" s="219" t="e">
        <f aca="false" ca="false" dt2D="false" dtr="false" t="normal">SUMIFS(O:O, $E:$E, $E$7, $D:$D, $I$11, $C:$C, $I$9, $F:$F, $I$7)</f>
        <v>#VALUE!</v>
      </c>
      <c r="P11" s="219" t="e">
        <f aca="false" ca="false" dt2D="false" dtr="false" t="normal">SUMIFS(P:P, $E:$E, $E$7, $D:$D, $I$11, $C:$C, $I$9, $F:$F, $I$7)</f>
        <v>#VALUE!</v>
      </c>
      <c r="Q11" s="219" t="e">
        <f aca="false" ca="false" dt2D="false" dtr="false" t="normal">SUMIFS(Q:Q, $E:$E, $E$7, $D:$D, $I$11, $C:$C, $I$9, $F:$F, $I$7)</f>
        <v>#VALUE!</v>
      </c>
      <c r="R11" s="219" t="e">
        <f aca="false" ca="false" dt2D="false" dtr="false" t="normal">SUMIFS(R:R, $E:$E, $E$7, $D:$D, $I$11, $C:$C, $I$9, $F:$F, $I$7)</f>
        <v>#VALUE!</v>
      </c>
      <c r="S11" s="219" t="e">
        <f aca="false" ca="false" dt2D="false" dtr="false" t="normal">SUMIFS(S:S, $E:$E, $E$7, $D:$D, $I$11, $C:$C, $I$9, $F:$F, $I$7)</f>
        <v>#VALUE!</v>
      </c>
      <c r="T11" s="219" t="e">
        <f aca="false" ca="false" dt2D="false" dtr="false" t="normal">SUMIFS(T:T, $E:$E, $E$7, $D:$D, $I$11, $C:$C, $I$9, $F:$F, $I$7)</f>
        <v>#VALUE!</v>
      </c>
      <c r="U11" s="219" t="e">
        <f aca="false" ca="false" dt2D="false" dtr="false" t="normal">SUMIFS(U:U, $E:$E, $E$7, $D:$D, $I$11, $C:$C, $I$9, $F:$F, $I$7)</f>
        <v>#VALUE!</v>
      </c>
      <c r="V11" s="219" t="e">
        <f aca="false" ca="false" dt2D="false" dtr="false" t="normal">SUMIFS(V:V, $E:$E, $E$7, $D:$D, $I$11, $C:$C, $I$9, $F:$F, $I$7)</f>
        <v>#VALUE!</v>
      </c>
      <c r="W11" s="219" t="e">
        <f aca="false" ca="false" dt2D="false" dtr="false" t="normal">SUMIFS(W:W, $E:$E, $E$7, $D:$D, $I$11, $C:$C, $I$9, $F:$F, $I$7)</f>
        <v>#VALUE!</v>
      </c>
      <c r="X11" s="219" t="e">
        <f aca="false" ca="false" dt2D="false" dtr="false" t="normal">SUMIFS(X:X, $E:$E, $E$7, $D:$D, $I$11, $C:$C, $I$9, $F:$F, $I$7)</f>
        <v>#VALUE!</v>
      </c>
      <c r="Y11" s="219" t="e">
        <f aca="false" ca="false" dt2D="false" dtr="false" t="normal">SUMIFS(Y:Y, $E:$E, $E$7, $D:$D, $I$11, $C:$C, $I$9, $F:$F, $I$7)</f>
        <v>#VALUE!</v>
      </c>
      <c r="Z11" s="219" t="e">
        <f aca="false" ca="false" dt2D="false" dtr="false" t="normal">SUMIFS(Z:Z, $E:$E, $E$7, $D:$D, $I$11, $C:$C, $I$9, $F:$F, $I$7)</f>
        <v>#VALUE!</v>
      </c>
      <c r="AA11" s="219" t="e">
        <f aca="false" ca="false" dt2D="false" dtr="false" t="normal">SUMIFS(AA:AA, $E:$E, $E$7, $D:$D, $I$11, $C:$C, $I$9, $F:$F, $I$7)</f>
        <v>#VALUE!</v>
      </c>
      <c r="AB11" s="219" t="e">
        <f aca="false" ca="false" dt2D="false" dtr="false" t="normal">SUMIFS(AB:AB, $E:$E, $E$7, $D:$D, $I$11, $C:$C, $I$9, $F:$F, $I$7)</f>
        <v>#VALUE!</v>
      </c>
      <c r="AC11" s="219" t="e">
        <f aca="false" ca="false" dt2D="false" dtr="false" t="normal">SUMIFS(AC:AC, $E:$E, $E$7, $D:$D, $I$11, $C:$C, $I$9, $F:$F, $I$7)</f>
        <v>#VALUE!</v>
      </c>
      <c r="AD11" s="219" t="e">
        <f aca="false" ca="false" dt2D="false" dtr="false" t="normal">SUMIFS(AD:AD, $E:$E, $E$7, $D:$D, $I$11, $C:$C, $I$9, $F:$F, $I$7)</f>
        <v>#VALUE!</v>
      </c>
      <c r="AE11" s="219" t="e">
        <f aca="false" ca="false" dt2D="false" dtr="false" t="normal">SUMIFS(AE:AE, $E:$E, $E$7, $D:$D, $I$11, $C:$C, $I$9, $F:$F, $I$7)</f>
        <v>#VALUE!</v>
      </c>
      <c r="AF11" s="219" t="e">
        <f aca="false" ca="false" dt2D="false" dtr="false" t="normal">SUMIFS(AF:AF, $E:$E, $E$7, $D:$D, $I$11, $C:$C, $I$9, $F:$F, $I$7)</f>
        <v>#VALUE!</v>
      </c>
      <c r="AG11" s="219" t="e">
        <f aca="false" ca="false" dt2D="false" dtr="false" t="normal">SUMIFS(AG:AG, $E:$E, $E$7, $D:$D, $I$11, $C:$C, $I$9, $F:$F, $I$7)</f>
        <v>#VALUE!</v>
      </c>
      <c r="AH11" s="219" t="e">
        <f aca="false" ca="false" dt2D="false" dtr="false" t="normal">SUMIFS(AH:AH, $E:$E, $E$7, $D:$D, $I$11, $C:$C, $I$9, $F:$F, $I$7)</f>
        <v>#VALUE!</v>
      </c>
      <c r="AI11" s="219" t="e">
        <f aca="false" ca="false" dt2D="false" dtr="false" t="normal">SUMIFS(AI:AI, $E:$E, $E$7, $D:$D, $I$11, $C:$C, $I$9, $F:$F, $I$7)</f>
        <v>#VALUE!</v>
      </c>
      <c r="AJ11" s="219" t="e">
        <f aca="false" ca="false" dt2D="false" dtr="false" t="normal">SUMIFS(AJ:AJ, $E:$E, $E$7, $D:$D, $I$11, $C:$C, $I$9, $F:$F, $I$7)</f>
        <v>#VALUE!</v>
      </c>
      <c r="AK11" s="219" t="e">
        <f aca="false" ca="false" dt2D="false" dtr="false" t="normal">SUMIFS(AK:AK, $E:$E, $E$7, $D:$D, $I$11, $C:$C, $I$9, $F:$F, $I$7)</f>
        <v>#VALUE!</v>
      </c>
      <c r="AL11" s="219" t="e">
        <f aca="false" ca="false" dt2D="false" dtr="false" t="normal">SUMIFS(AL:AL, $E:$E, $E$7, $D:$D, $I$11, $C:$C, $I$9, $F:$F, $I$7)</f>
        <v>#VALUE!</v>
      </c>
      <c r="AM11" s="219" t="e">
        <f aca="false" ca="false" dt2D="false" dtr="false" t="normal">SUMIFS(AM:AM, $E:$E, $E$7, $D:$D, $I$11, $C:$C, $I$9, $F:$F, $I$7)</f>
        <v>#VALUE!</v>
      </c>
      <c r="AN11" s="219" t="e">
        <f aca="false" ca="false" dt2D="false" dtr="false" t="normal">SUMIFS(AN:AN, $E:$E, $E$7, $D:$D, $I$11, $C:$C, $I$9, $F:$F, $I$7)</f>
        <v>#VALUE!</v>
      </c>
      <c r="AO11" s="219" t="e">
        <f aca="false" ca="false" dt2D="false" dtr="false" t="normal">SUMIFS(AO:AO, $E:$E, $E$7, $D:$D, $I$11, $C:$C, $I$9, $F:$F, $I$7)</f>
        <v>#VALUE!</v>
      </c>
      <c r="AP11" s="219" t="e">
        <f aca="false" ca="false" dt2D="false" dtr="false" t="normal">SUMIFS(AP:AP, $E:$E, $E$7, $D:$D, $I$11, $C:$C, $I$9, $F:$F, $I$7)</f>
        <v>#VALUE!</v>
      </c>
      <c r="AQ11" s="219" t="e">
        <f aca="false" ca="false" dt2D="false" dtr="false" t="normal">SUMIFS(AQ:AQ, $E:$E, $E$7, $D:$D, $I$11, $C:$C, $I$9, $F:$F, $I$7)</f>
        <v>#VALUE!</v>
      </c>
      <c r="AR11" s="219" t="e">
        <f aca="false" ca="false" dt2D="false" dtr="false" t="normal">SUMIFS(AR:AR, $E:$E, $E$7, $D:$D, $I$11, $C:$C, $I$9, $F:$F, $I$7)</f>
        <v>#VALUE!</v>
      </c>
      <c r="AS11" s="219" t="e">
        <f aca="false" ca="false" dt2D="false" dtr="false" t="normal">SUMIFS(AS:AS, $E:$E, $E$7, $D:$D, $I$11, $C:$C, $I$9, $F:$F, $I$7)</f>
        <v>#VALUE!</v>
      </c>
      <c r="AT11" s="219" t="e">
        <f aca="false" ca="false" dt2D="false" dtr="false" t="normal">SUMIFS(AT:AT, $E:$E, $E$7, $D:$D, $I$11, $C:$C, $I$9, $F:$F, $I$7)</f>
        <v>#VALUE!</v>
      </c>
      <c r="AU11" s="219" t="e">
        <f aca="false" ca="false" dt2D="false" dtr="false" t="normal">SUMIFS(AU:AU, $E:$E, $E$7, $D:$D, $I$11, $C:$C, $I$9, $F:$F, $I$7)</f>
        <v>#VALUE!</v>
      </c>
      <c r="AV11" s="219" t="e">
        <f aca="false" ca="false" dt2D="false" dtr="false" t="normal">SUMIFS(AV:AV, $E:$E, $E$7, $D:$D, $I$11, $C:$C, $I$9, $F:$F, $I$7)</f>
        <v>#VALUE!</v>
      </c>
      <c r="AW11" s="219" t="e">
        <f aca="false" ca="false" dt2D="false" dtr="false" t="normal">SUMIFS(AW:AW, $E:$E, $E$7, $D:$D, $I$11, $C:$C, $I$9, $F:$F, $I$7)</f>
        <v>#VALUE!</v>
      </c>
      <c r="AX11" s="219" t="e">
        <f aca="false" ca="false" dt2D="false" dtr="false" t="normal">SUMIFS(AX:AX, $E:$E, $E$7, $D:$D, $I$11, $C:$C, $I$9, $F:$F, $I$7)</f>
        <v>#VALUE!</v>
      </c>
      <c r="AY11" s="219" t="e">
        <f aca="false" ca="false" dt2D="false" dtr="false" t="normal">SUMIFS(AY:AY, $E:$E, $E$7, $D:$D, $I$11, $C:$C, $I$9, $F:$F, $I$7)</f>
        <v>#VALUE!</v>
      </c>
      <c r="AZ11" s="219" t="e">
        <f aca="false" ca="false" dt2D="false" dtr="false" t="normal">SUMIFS(AZ:AZ, $E:$E, $E$7, $D:$D, $I$11, $C:$C, $I$9, $F:$F, $I$7)</f>
        <v>#VALUE!</v>
      </c>
      <c r="BA11" s="219" t="e">
        <f aca="false" ca="false" dt2D="false" dtr="false" t="normal">SUMIFS(BA:BA, $E:$E, $E$7, $D:$D, $I$11, $C:$C, $I$9, $F:$F, $I$7)</f>
        <v>#VALUE!</v>
      </c>
      <c r="BB11" s="219" t="e">
        <f aca="false" ca="false" dt2D="false" dtr="false" t="normal">SUMIFS(BB:BB, $E:$E, $E$7, $D:$D, $I$11, $C:$C, $I$9, $F:$F, $I$7)</f>
        <v>#VALUE!</v>
      </c>
      <c r="BC11" s="219" t="e">
        <f aca="false" ca="false" dt2D="false" dtr="false" t="normal">SUMIFS(BC:BC, $E:$E, $E$7, $D:$D, $I$11, $C:$C, $I$9, $F:$F, $I$7)</f>
        <v>#VALUE!</v>
      </c>
      <c r="BD11" s="219" t="e">
        <f aca="false" ca="false" dt2D="false" dtr="false" t="normal">SUMIFS(BD:BD, $E:$E, $E$7, $D:$D, $I$11, $C:$C, $I$9, $F:$F, $I$7)</f>
        <v>#VALUE!</v>
      </c>
      <c r="BE11" s="219" t="e">
        <f aca="false" ca="false" dt2D="false" dtr="false" t="normal">SUMIFS(BE:BE, $E:$E, $E$7, $D:$D, $I$11, $C:$C, $I$9, $F:$F, $I$7)</f>
        <v>#VALUE!</v>
      </c>
      <c r="BF11" s="219" t="e">
        <f aca="false" ca="false" dt2D="false" dtr="false" t="normal">SUMIFS(BF:BF, $E:$E, $E$7, $D:$D, $I$11, $C:$C, $I$9, $F:$F, $I$7)</f>
        <v>#VALUE!</v>
      </c>
      <c r="BG11" s="219" t="e">
        <f aca="false" ca="false" dt2D="false" dtr="false" t="normal">SUMIFS(BG:BG, $E:$E, $E$7, $D:$D, $I$11, $C:$C, $I$9, $F:$F, $I$7)</f>
        <v>#VALUE!</v>
      </c>
      <c r="BH11" s="219" t="e">
        <f aca="false" ca="false" dt2D="false" dtr="false" t="normal">SUMIFS(BH:BH, $E:$E, $E$7, $D:$D, $I$11, $C:$C, $I$9, $F:$F, $I$7)</f>
        <v>#VALUE!</v>
      </c>
      <c r="BI11" s="219" t="e">
        <f aca="false" ca="false" dt2D="false" dtr="false" t="normal">SUMIFS(BI:BI, $E:$E, $E$7, $D:$D, $I$11, $C:$C, $I$9, $F:$F, $I$7)</f>
        <v>#VALUE!</v>
      </c>
      <c r="BJ11" s="219" t="e">
        <f aca="false" ca="false" dt2D="false" dtr="false" t="normal">SUMIFS(BJ:BJ, $E:$E, $E$7, $D:$D, $I$11, $C:$C, $I$9, $F:$F, $I$7)</f>
        <v>#VALUE!</v>
      </c>
      <c r="BK11" s="219" t="e">
        <f aca="false" ca="false" dt2D="false" dtr="false" t="normal">SUMIFS(BK:BK, $E:$E, $E$7, $D:$D, $I$11, $C:$C, $I$9, $F:$F, $I$7)</f>
        <v>#VALUE!</v>
      </c>
      <c r="BL11" s="219" t="e">
        <f aca="false" ca="false" dt2D="false" dtr="false" t="normal">SUMIFS(BL:BL, $E:$E, $E$7, $D:$D, $I$11, $C:$C, $I$9, $F:$F, $I$7)</f>
        <v>#VALUE!</v>
      </c>
      <c r="BM11" s="219" t="e">
        <f aca="false" ca="false" dt2D="false" dtr="false" t="normal">SUMIFS(BM:BM, $E:$E, $E$7, $D:$D, $I$11, $C:$C, $I$9, $F:$F, $I$7)</f>
        <v>#VALUE!</v>
      </c>
      <c r="BN11" s="219" t="e">
        <f aca="false" ca="false" dt2D="false" dtr="false" t="normal">SUMIFS(BN:BN, $E:$E, $E$7, $D:$D, $I$11, $C:$C, $I$9, $F:$F, $I$7)</f>
        <v>#VALUE!</v>
      </c>
      <c r="BO11" s="219" t="e">
        <f aca="false" ca="false" dt2D="false" dtr="false" t="normal">SUMIFS(BO:BO, $E:$E, $E$7, $D:$D, $I$11, $C:$C, $I$9, $F:$F, $I$7)</f>
        <v>#VALUE!</v>
      </c>
      <c r="BP11" s="219" t="e">
        <f aca="false" ca="false" dt2D="false" dtr="false" t="normal">SUMIFS(BP:BP, $E:$E, $E$7, $D:$D, $I$11, $C:$C, $I$9, $F:$F, $I$7)</f>
        <v>#VALUE!</v>
      </c>
      <c r="BQ11" s="219" t="e">
        <f aca="false" ca="false" dt2D="false" dtr="false" t="normal">SUMIFS(BQ:BQ, $E:$E, $E$7, $D:$D, $I$11, $C:$C, $I$9, $F:$F, $I$7)</f>
        <v>#VALUE!</v>
      </c>
      <c r="BR11" s="219" t="e">
        <f aca="false" ca="false" dt2D="false" dtr="false" t="normal">SUMIFS(BR:BR, $E:$E, $E$7, $D:$D, $I$11, $C:$C, $I$9, $F:$F, $I$7)</f>
        <v>#VALUE!</v>
      </c>
      <c r="BS11" s="219" t="e">
        <f aca="false" ca="false" dt2D="false" dtr="false" t="normal">SUMIFS(BS:BS, $E:$E, $E$7, $D:$D, $I$11, $C:$C, $I$9, $F:$F, $I$7)</f>
        <v>#VALUE!</v>
      </c>
      <c r="BT11" s="219" t="e">
        <f aca="false" ca="false" dt2D="false" dtr="false" t="normal">SUMIFS(BT:BT, $E:$E, $E$7, $D:$D, $I$11, $C:$C, $I$9, $F:$F, $I$7)</f>
        <v>#VALUE!</v>
      </c>
    </row>
    <row hidden="true" ht="16.5" outlineLevel="2" r="12">
      <c r="I12" s="454" t="s">
        <v>505</v>
      </c>
      <c r="J12" s="453" t="n"/>
      <c r="K12" s="447" t="n"/>
      <c r="L12" s="451" t="e">
        <f aca="false" ca="false" dt2D="false" dtr="false" t="normal">SUM(M12:BT12)</f>
        <v>#VALUE!</v>
      </c>
      <c r="M12" s="219" t="e">
        <f aca="false" ca="false" dt2D="false" dtr="false" t="normal">SUMIFS(M:M, $E:$E, $E$7, $D:$D, $I$12, $C:$C, $I$9, $F:$F, $I$7)</f>
        <v>#VALUE!</v>
      </c>
      <c r="N12" s="219" t="e">
        <f aca="false" ca="false" dt2D="false" dtr="false" t="normal">SUMIFS(N:N, $E:$E, $E$7, $D:$D, $I$12, $C:$C, $I$9, $F:$F, $I$7)</f>
        <v>#VALUE!</v>
      </c>
      <c r="O12" s="219" t="e">
        <f aca="false" ca="false" dt2D="false" dtr="false" t="normal">SUMIFS(O:O, $E:$E, $E$7, $D:$D, $I$12, $C:$C, $I$9, $F:$F, $I$7)</f>
        <v>#VALUE!</v>
      </c>
      <c r="P12" s="219" t="e">
        <f aca="false" ca="false" dt2D="false" dtr="false" t="normal">SUMIFS(P:P, $E:$E, $E$7, $D:$D, $I$12, $C:$C, $I$9, $F:$F, $I$7)</f>
        <v>#VALUE!</v>
      </c>
      <c r="Q12" s="219" t="e">
        <f aca="false" ca="false" dt2D="false" dtr="false" t="normal">SUMIFS(Q:Q, $E:$E, $E$7, $D:$D, $I$12, $C:$C, $I$9, $F:$F, $I$7)</f>
        <v>#VALUE!</v>
      </c>
      <c r="R12" s="219" t="e">
        <f aca="false" ca="false" dt2D="false" dtr="false" t="normal">SUMIFS(R:R, $E:$E, $E$7, $D:$D, $I$12, $C:$C, $I$9, $F:$F, $I$7)</f>
        <v>#VALUE!</v>
      </c>
      <c r="S12" s="219" t="e">
        <f aca="false" ca="false" dt2D="false" dtr="false" t="normal">SUMIFS(S:S, $E:$E, $E$7, $D:$D, $I$12, $C:$C, $I$9, $F:$F, $I$7)</f>
        <v>#VALUE!</v>
      </c>
      <c r="T12" s="219" t="e">
        <f aca="false" ca="false" dt2D="false" dtr="false" t="normal">SUMIFS(T:T, $E:$E, $E$7, $D:$D, $I$12, $C:$C, $I$9, $F:$F, $I$7)</f>
        <v>#VALUE!</v>
      </c>
      <c r="U12" s="219" t="e">
        <f aca="false" ca="false" dt2D="false" dtr="false" t="normal">SUMIFS(U:U, $E:$E, $E$7, $D:$D, $I$12, $C:$C, $I$9, $F:$F, $I$7)</f>
        <v>#VALUE!</v>
      </c>
      <c r="V12" s="219" t="e">
        <f aca="false" ca="false" dt2D="false" dtr="false" t="normal">SUMIFS(V:V, $E:$E, $E$7, $D:$D, $I$12, $C:$C, $I$9, $F:$F, $I$7)</f>
        <v>#VALUE!</v>
      </c>
      <c r="W12" s="219" t="e">
        <f aca="false" ca="false" dt2D="false" dtr="false" t="normal">SUMIFS(W:W, $E:$E, $E$7, $D:$D, $I$12, $C:$C, $I$9, $F:$F, $I$7)</f>
        <v>#VALUE!</v>
      </c>
      <c r="X12" s="219" t="e">
        <f aca="false" ca="false" dt2D="false" dtr="false" t="normal">SUMIFS(X:X, $E:$E, $E$7, $D:$D, $I$12, $C:$C, $I$9, $F:$F, $I$7)</f>
        <v>#VALUE!</v>
      </c>
      <c r="Y12" s="219" t="e">
        <f aca="false" ca="false" dt2D="false" dtr="false" t="normal">SUMIFS(Y:Y, $E:$E, $E$7, $D:$D, $I$12, $C:$C, $I$9, $F:$F, $I$7)</f>
        <v>#VALUE!</v>
      </c>
      <c r="Z12" s="219" t="e">
        <f aca="false" ca="false" dt2D="false" dtr="false" t="normal">SUMIFS(Z:Z, $E:$E, $E$7, $D:$D, $I$12, $C:$C, $I$9, $F:$F, $I$7)</f>
        <v>#VALUE!</v>
      </c>
      <c r="AA12" s="219" t="e">
        <f aca="false" ca="false" dt2D="false" dtr="false" t="normal">SUMIFS(AA:AA, $E:$E, $E$7, $D:$D, $I$12, $C:$C, $I$9, $F:$F, $I$7)</f>
        <v>#VALUE!</v>
      </c>
      <c r="AB12" s="219" t="e">
        <f aca="false" ca="false" dt2D="false" dtr="false" t="normal">SUMIFS(AB:AB, $E:$E, $E$7, $D:$D, $I$12, $C:$C, $I$9, $F:$F, $I$7)</f>
        <v>#VALUE!</v>
      </c>
      <c r="AC12" s="219" t="e">
        <f aca="false" ca="false" dt2D="false" dtr="false" t="normal">SUMIFS(AC:AC, $E:$E, $E$7, $D:$D, $I$12, $C:$C, $I$9, $F:$F, $I$7)</f>
        <v>#VALUE!</v>
      </c>
      <c r="AD12" s="219" t="e">
        <f aca="false" ca="false" dt2D="false" dtr="false" t="normal">SUMIFS(AD:AD, $E:$E, $E$7, $D:$D, $I$12, $C:$C, $I$9, $F:$F, $I$7)</f>
        <v>#VALUE!</v>
      </c>
      <c r="AE12" s="219" t="e">
        <f aca="false" ca="false" dt2D="false" dtr="false" t="normal">SUMIFS(AE:AE, $E:$E, $E$7, $D:$D, $I$12, $C:$C, $I$9, $F:$F, $I$7)</f>
        <v>#VALUE!</v>
      </c>
      <c r="AF12" s="219" t="e">
        <f aca="false" ca="false" dt2D="false" dtr="false" t="normal">SUMIFS(AF:AF, $E:$E, $E$7, $D:$D, $I$12, $C:$C, $I$9, $F:$F, $I$7)</f>
        <v>#VALUE!</v>
      </c>
      <c r="AG12" s="219" t="e">
        <f aca="false" ca="false" dt2D="false" dtr="false" t="normal">SUMIFS(AG:AG, $E:$E, $E$7, $D:$D, $I$12, $C:$C, $I$9, $F:$F, $I$7)</f>
        <v>#VALUE!</v>
      </c>
      <c r="AH12" s="219" t="e">
        <f aca="false" ca="false" dt2D="false" dtr="false" t="normal">SUMIFS(AH:AH, $E:$E, $E$7, $D:$D, $I$12, $C:$C, $I$9, $F:$F, $I$7)</f>
        <v>#VALUE!</v>
      </c>
      <c r="AI12" s="219" t="e">
        <f aca="false" ca="false" dt2D="false" dtr="false" t="normal">SUMIFS(AI:AI, $E:$E, $E$7, $D:$D, $I$12, $C:$C, $I$9, $F:$F, $I$7)</f>
        <v>#VALUE!</v>
      </c>
      <c r="AJ12" s="219" t="e">
        <f aca="false" ca="false" dt2D="false" dtr="false" t="normal">SUMIFS(AJ:AJ, $E:$E, $E$7, $D:$D, $I$12, $C:$C, $I$9, $F:$F, $I$7)</f>
        <v>#VALUE!</v>
      </c>
      <c r="AK12" s="219" t="e">
        <f aca="false" ca="false" dt2D="false" dtr="false" t="normal">SUMIFS(AK:AK, $E:$E, $E$7, $D:$D, $I$12, $C:$C, $I$9, $F:$F, $I$7)</f>
        <v>#VALUE!</v>
      </c>
      <c r="AL12" s="219" t="e">
        <f aca="false" ca="false" dt2D="false" dtr="false" t="normal">SUMIFS(AL:AL, $E:$E, $E$7, $D:$D, $I$12, $C:$C, $I$9, $F:$F, $I$7)</f>
        <v>#VALUE!</v>
      </c>
      <c r="AM12" s="219" t="e">
        <f aca="false" ca="false" dt2D="false" dtr="false" t="normal">SUMIFS(AM:AM, $E:$E, $E$7, $D:$D, $I$12, $C:$C, $I$9, $F:$F, $I$7)</f>
        <v>#VALUE!</v>
      </c>
      <c r="AN12" s="219" t="e">
        <f aca="false" ca="false" dt2D="false" dtr="false" t="normal">SUMIFS(AN:AN, $E:$E, $E$7, $D:$D, $I$12, $C:$C, $I$9, $F:$F, $I$7)</f>
        <v>#VALUE!</v>
      </c>
      <c r="AO12" s="219" t="e">
        <f aca="false" ca="false" dt2D="false" dtr="false" t="normal">SUMIFS(AO:AO, $E:$E, $E$7, $D:$D, $I$12, $C:$C, $I$9, $F:$F, $I$7)</f>
        <v>#VALUE!</v>
      </c>
      <c r="AP12" s="219" t="e">
        <f aca="false" ca="false" dt2D="false" dtr="false" t="normal">SUMIFS(AP:AP, $E:$E, $E$7, $D:$D, $I$12, $C:$C, $I$9, $F:$F, $I$7)</f>
        <v>#VALUE!</v>
      </c>
      <c r="AQ12" s="219" t="e">
        <f aca="false" ca="false" dt2D="false" dtr="false" t="normal">SUMIFS(AQ:AQ, $E:$E, $E$7, $D:$D, $I$12, $C:$C, $I$9, $F:$F, $I$7)</f>
        <v>#VALUE!</v>
      </c>
      <c r="AR12" s="219" t="e">
        <f aca="false" ca="false" dt2D="false" dtr="false" t="normal">SUMIFS(AR:AR, $E:$E, $E$7, $D:$D, $I$12, $C:$C, $I$9, $F:$F, $I$7)</f>
        <v>#VALUE!</v>
      </c>
      <c r="AS12" s="219" t="e">
        <f aca="false" ca="false" dt2D="false" dtr="false" t="normal">SUMIFS(AS:AS, $E:$E, $E$7, $D:$D, $I$12, $C:$C, $I$9, $F:$F, $I$7)</f>
        <v>#VALUE!</v>
      </c>
      <c r="AT12" s="219" t="e">
        <f aca="false" ca="false" dt2D="false" dtr="false" t="normal">SUMIFS(AT:AT, $E:$E, $E$7, $D:$D, $I$12, $C:$C, $I$9, $F:$F, $I$7)</f>
        <v>#VALUE!</v>
      </c>
      <c r="AU12" s="219" t="e">
        <f aca="false" ca="false" dt2D="false" dtr="false" t="normal">SUMIFS(AU:AU, $E:$E, $E$7, $D:$D, $I$12, $C:$C, $I$9, $F:$F, $I$7)</f>
        <v>#VALUE!</v>
      </c>
      <c r="AV12" s="219" t="e">
        <f aca="false" ca="false" dt2D="false" dtr="false" t="normal">SUMIFS(AV:AV, $E:$E, $E$7, $D:$D, $I$12, $C:$C, $I$9, $F:$F, $I$7)</f>
        <v>#VALUE!</v>
      </c>
      <c r="AW12" s="219" t="e">
        <f aca="false" ca="false" dt2D="false" dtr="false" t="normal">SUMIFS(AW:AW, $E:$E, $E$7, $D:$D, $I$12, $C:$C, $I$9, $F:$F, $I$7)</f>
        <v>#VALUE!</v>
      </c>
      <c r="AX12" s="219" t="e">
        <f aca="false" ca="false" dt2D="false" dtr="false" t="normal">SUMIFS(AX:AX, $E:$E, $E$7, $D:$D, $I$12, $C:$C, $I$9, $F:$F, $I$7)</f>
        <v>#VALUE!</v>
      </c>
      <c r="AY12" s="219" t="e">
        <f aca="false" ca="false" dt2D="false" dtr="false" t="normal">SUMIFS(AY:AY, $E:$E, $E$7, $D:$D, $I$12, $C:$C, $I$9, $F:$F, $I$7)</f>
        <v>#VALUE!</v>
      </c>
      <c r="AZ12" s="219" t="e">
        <f aca="false" ca="false" dt2D="false" dtr="false" t="normal">SUMIFS(AZ:AZ, $E:$E, $E$7, $D:$D, $I$12, $C:$C, $I$9, $F:$F, $I$7)</f>
        <v>#VALUE!</v>
      </c>
      <c r="BA12" s="219" t="e">
        <f aca="false" ca="false" dt2D="false" dtr="false" t="normal">SUMIFS(BA:BA, $E:$E, $E$7, $D:$D, $I$12, $C:$C, $I$9, $F:$F, $I$7)</f>
        <v>#VALUE!</v>
      </c>
      <c r="BB12" s="219" t="e">
        <f aca="false" ca="false" dt2D="false" dtr="false" t="normal">SUMIFS(BB:BB, $E:$E, $E$7, $D:$D, $I$12, $C:$C, $I$9, $F:$F, $I$7)</f>
        <v>#VALUE!</v>
      </c>
      <c r="BC12" s="219" t="e">
        <f aca="false" ca="false" dt2D="false" dtr="false" t="normal">SUMIFS(BC:BC, $E:$E, $E$7, $D:$D, $I$12, $C:$C, $I$9, $F:$F, $I$7)</f>
        <v>#VALUE!</v>
      </c>
      <c r="BD12" s="219" t="e">
        <f aca="false" ca="false" dt2D="false" dtr="false" t="normal">SUMIFS(BD:BD, $E:$E, $E$7, $D:$D, $I$12, $C:$C, $I$9, $F:$F, $I$7)</f>
        <v>#VALUE!</v>
      </c>
      <c r="BE12" s="219" t="e">
        <f aca="false" ca="false" dt2D="false" dtr="false" t="normal">SUMIFS(BE:BE, $E:$E, $E$7, $D:$D, $I$12, $C:$C, $I$9, $F:$F, $I$7)</f>
        <v>#VALUE!</v>
      </c>
      <c r="BF12" s="219" t="e">
        <f aca="false" ca="false" dt2D="false" dtr="false" t="normal">SUMIFS(BF:BF, $E:$E, $E$7, $D:$D, $I$12, $C:$C, $I$9, $F:$F, $I$7)</f>
        <v>#VALUE!</v>
      </c>
      <c r="BG12" s="219" t="e">
        <f aca="false" ca="false" dt2D="false" dtr="false" t="normal">SUMIFS(BG:BG, $E:$E, $E$7, $D:$D, $I$12, $C:$C, $I$9, $F:$F, $I$7)</f>
        <v>#VALUE!</v>
      </c>
      <c r="BH12" s="219" t="e">
        <f aca="false" ca="false" dt2D="false" dtr="false" t="normal">SUMIFS(BH:BH, $E:$E, $E$7, $D:$D, $I$12, $C:$C, $I$9, $F:$F, $I$7)</f>
        <v>#VALUE!</v>
      </c>
      <c r="BI12" s="219" t="e">
        <f aca="false" ca="false" dt2D="false" dtr="false" t="normal">SUMIFS(BI:BI, $E:$E, $E$7, $D:$D, $I$12, $C:$C, $I$9, $F:$F, $I$7)</f>
        <v>#VALUE!</v>
      </c>
      <c r="BJ12" s="219" t="e">
        <f aca="false" ca="false" dt2D="false" dtr="false" t="normal">SUMIFS(BJ:BJ, $E:$E, $E$7, $D:$D, $I$12, $C:$C, $I$9, $F:$F, $I$7)</f>
        <v>#VALUE!</v>
      </c>
      <c r="BK12" s="219" t="e">
        <f aca="false" ca="false" dt2D="false" dtr="false" t="normal">SUMIFS(BK:BK, $E:$E, $E$7, $D:$D, $I$12, $C:$C, $I$9, $F:$F, $I$7)</f>
        <v>#VALUE!</v>
      </c>
      <c r="BL12" s="219" t="e">
        <f aca="false" ca="false" dt2D="false" dtr="false" t="normal">SUMIFS(BL:BL, $E:$E, $E$7, $D:$D, $I$12, $C:$C, $I$9, $F:$F, $I$7)</f>
        <v>#VALUE!</v>
      </c>
      <c r="BM12" s="219" t="e">
        <f aca="false" ca="false" dt2D="false" dtr="false" t="normal">SUMIFS(BM:BM, $E:$E, $E$7, $D:$D, $I$12, $C:$C, $I$9, $F:$F, $I$7)</f>
        <v>#VALUE!</v>
      </c>
      <c r="BN12" s="219" t="e">
        <f aca="false" ca="false" dt2D="false" dtr="false" t="normal">SUMIFS(BN:BN, $E:$E, $E$7, $D:$D, $I$12, $C:$C, $I$9, $F:$F, $I$7)</f>
        <v>#VALUE!</v>
      </c>
      <c r="BO12" s="219" t="e">
        <f aca="false" ca="false" dt2D="false" dtr="false" t="normal">SUMIFS(BO:BO, $E:$E, $E$7, $D:$D, $I$12, $C:$C, $I$9, $F:$F, $I$7)</f>
        <v>#VALUE!</v>
      </c>
      <c r="BP12" s="219" t="e">
        <f aca="false" ca="false" dt2D="false" dtr="false" t="normal">SUMIFS(BP:BP, $E:$E, $E$7, $D:$D, $I$12, $C:$C, $I$9, $F:$F, $I$7)</f>
        <v>#VALUE!</v>
      </c>
      <c r="BQ12" s="219" t="e">
        <f aca="false" ca="false" dt2D="false" dtr="false" t="normal">SUMIFS(BQ:BQ, $E:$E, $E$7, $D:$D, $I$12, $C:$C, $I$9, $F:$F, $I$7)</f>
        <v>#VALUE!</v>
      </c>
      <c r="BR12" s="219" t="e">
        <f aca="false" ca="false" dt2D="false" dtr="false" t="normal">SUMIFS(BR:BR, $E:$E, $E$7, $D:$D, $I$12, $C:$C, $I$9, $F:$F, $I$7)</f>
        <v>#VALUE!</v>
      </c>
      <c r="BS12" s="219" t="e">
        <f aca="false" ca="false" dt2D="false" dtr="false" t="normal">SUMIFS(BS:BS, $E:$E, $E$7, $D:$D, $I$12, $C:$C, $I$9, $F:$F, $I$7)</f>
        <v>#VALUE!</v>
      </c>
      <c r="BT12" s="219" t="e">
        <f aca="false" ca="false" dt2D="false" dtr="false" t="normal">SUMIFS(BT:BT, $E:$E, $E$7, $D:$D, $I$12, $C:$C, $I$9, $F:$F, $I$7)</f>
        <v>#VALUE!</v>
      </c>
    </row>
    <row hidden="true" ht="16.5" outlineLevel="2" r="13">
      <c r="I13" s="454" t="s">
        <v>506</v>
      </c>
      <c r="J13" s="453" t="n"/>
      <c r="K13" s="447" t="n"/>
      <c r="L13" s="451" t="e">
        <f aca="false" ca="false" dt2D="false" dtr="false" t="normal">SUM(M13:BT13)</f>
        <v>#VALUE!</v>
      </c>
      <c r="M13" s="219" t="e">
        <f aca="false" ca="false" dt2D="false" dtr="false" t="normal">SUMIFS(M:M, $E:$E, $E$7, $D:$D, $I$13, $C:$C, $I$9, $F:$F, $I$7)</f>
        <v>#VALUE!</v>
      </c>
      <c r="N13" s="219" t="e">
        <f aca="false" ca="false" dt2D="false" dtr="false" t="normal">SUMIFS(N:N, $E:$E, $E$7, $D:$D, $I$13, $C:$C, $I$9, $F:$F, $I$7)</f>
        <v>#VALUE!</v>
      </c>
      <c r="O13" s="219" t="e">
        <f aca="false" ca="false" dt2D="false" dtr="false" t="normal">SUMIFS(O:O, $E:$E, $E$7, $D:$D, $I$13, $C:$C, $I$9, $F:$F, $I$7)</f>
        <v>#VALUE!</v>
      </c>
      <c r="P13" s="219" t="e">
        <f aca="false" ca="false" dt2D="false" dtr="false" t="normal">SUMIFS(P:P, $E:$E, $E$7, $D:$D, $I$13, $C:$C, $I$9, $F:$F, $I$7)</f>
        <v>#VALUE!</v>
      </c>
      <c r="Q13" s="219" t="e">
        <f aca="false" ca="false" dt2D="false" dtr="false" t="normal">SUMIFS(Q:Q, $E:$E, $E$7, $D:$D, $I$13, $C:$C, $I$9, $F:$F, $I$7)</f>
        <v>#VALUE!</v>
      </c>
      <c r="R13" s="219" t="e">
        <f aca="false" ca="false" dt2D="false" dtr="false" t="normal">SUMIFS(R:R, $E:$E, $E$7, $D:$D, $I$13, $C:$C, $I$9, $F:$F, $I$7)</f>
        <v>#VALUE!</v>
      </c>
      <c r="S13" s="219" t="e">
        <f aca="false" ca="false" dt2D="false" dtr="false" t="normal">SUMIFS(S:S, $E:$E, $E$7, $D:$D, $I$13, $C:$C, $I$9, $F:$F, $I$7)</f>
        <v>#VALUE!</v>
      </c>
      <c r="T13" s="219" t="e">
        <f aca="false" ca="false" dt2D="false" dtr="false" t="normal">SUMIFS(T:T, $E:$E, $E$7, $D:$D, $I$13, $C:$C, $I$9, $F:$F, $I$7)</f>
        <v>#VALUE!</v>
      </c>
      <c r="U13" s="219" t="e">
        <f aca="false" ca="false" dt2D="false" dtr="false" t="normal">SUMIFS(U:U, $E:$E, $E$7, $D:$D, $I$13, $C:$C, $I$9, $F:$F, $I$7)</f>
        <v>#VALUE!</v>
      </c>
      <c r="V13" s="219" t="e">
        <f aca="false" ca="false" dt2D="false" dtr="false" t="normal">SUMIFS(V:V, $E:$E, $E$7, $D:$D, $I$13, $C:$C, $I$9, $F:$F, $I$7)</f>
        <v>#VALUE!</v>
      </c>
      <c r="W13" s="219" t="e">
        <f aca="false" ca="false" dt2D="false" dtr="false" t="normal">SUMIFS(W:W, $E:$E, $E$7, $D:$D, $I$13, $C:$C, $I$9, $F:$F, $I$7)</f>
        <v>#VALUE!</v>
      </c>
      <c r="X13" s="219" t="e">
        <f aca="false" ca="false" dt2D="false" dtr="false" t="normal">SUMIFS(X:X, $E:$E, $E$7, $D:$D, $I$13, $C:$C, $I$9, $F:$F, $I$7)</f>
        <v>#VALUE!</v>
      </c>
      <c r="Y13" s="219" t="e">
        <f aca="false" ca="false" dt2D="false" dtr="false" t="normal">SUMIFS(Y:Y, $E:$E, $E$7, $D:$D, $I$13, $C:$C, $I$9, $F:$F, $I$7)</f>
        <v>#VALUE!</v>
      </c>
      <c r="Z13" s="219" t="e">
        <f aca="false" ca="false" dt2D="false" dtr="false" t="normal">SUMIFS(Z:Z, $E:$E, $E$7, $D:$D, $I$13, $C:$C, $I$9, $F:$F, $I$7)</f>
        <v>#VALUE!</v>
      </c>
      <c r="AA13" s="219" t="e">
        <f aca="false" ca="false" dt2D="false" dtr="false" t="normal">SUMIFS(AA:AA, $E:$E, $E$7, $D:$D, $I$13, $C:$C, $I$9, $F:$F, $I$7)</f>
        <v>#VALUE!</v>
      </c>
      <c r="AB13" s="219" t="e">
        <f aca="false" ca="false" dt2D="false" dtr="false" t="normal">SUMIFS(AB:AB, $E:$E, $E$7, $D:$D, $I$13, $C:$C, $I$9, $F:$F, $I$7)</f>
        <v>#VALUE!</v>
      </c>
      <c r="AC13" s="219" t="e">
        <f aca="false" ca="false" dt2D="false" dtr="false" t="normal">SUMIFS(AC:AC, $E:$E, $E$7, $D:$D, $I$13, $C:$C, $I$9, $F:$F, $I$7)</f>
        <v>#VALUE!</v>
      </c>
      <c r="AD13" s="219" t="e">
        <f aca="false" ca="false" dt2D="false" dtr="false" t="normal">SUMIFS(AD:AD, $E:$E, $E$7, $D:$D, $I$13, $C:$C, $I$9, $F:$F, $I$7)</f>
        <v>#VALUE!</v>
      </c>
      <c r="AE13" s="219" t="e">
        <f aca="false" ca="false" dt2D="false" dtr="false" t="normal">SUMIFS(AE:AE, $E:$E, $E$7, $D:$D, $I$13, $C:$C, $I$9, $F:$F, $I$7)</f>
        <v>#VALUE!</v>
      </c>
      <c r="AF13" s="219" t="e">
        <f aca="false" ca="false" dt2D="false" dtr="false" t="normal">SUMIFS(AF:AF, $E:$E, $E$7, $D:$D, $I$13, $C:$C, $I$9, $F:$F, $I$7)</f>
        <v>#VALUE!</v>
      </c>
      <c r="AG13" s="219" t="e">
        <f aca="false" ca="false" dt2D="false" dtr="false" t="normal">SUMIFS(AG:AG, $E:$E, $E$7, $D:$D, $I$13, $C:$C, $I$9, $F:$F, $I$7)</f>
        <v>#VALUE!</v>
      </c>
      <c r="AH13" s="219" t="e">
        <f aca="false" ca="false" dt2D="false" dtr="false" t="normal">SUMIFS(AH:AH, $E:$E, $E$7, $D:$D, $I$13, $C:$C, $I$9, $F:$F, $I$7)</f>
        <v>#VALUE!</v>
      </c>
      <c r="AI13" s="219" t="e">
        <f aca="false" ca="false" dt2D="false" dtr="false" t="normal">SUMIFS(AI:AI, $E:$E, $E$7, $D:$D, $I$13, $C:$C, $I$9, $F:$F, $I$7)</f>
        <v>#VALUE!</v>
      </c>
      <c r="AJ13" s="219" t="e">
        <f aca="false" ca="false" dt2D="false" dtr="false" t="normal">SUMIFS(AJ:AJ, $E:$E, $E$7, $D:$D, $I$13, $C:$C, $I$9, $F:$F, $I$7)</f>
        <v>#VALUE!</v>
      </c>
      <c r="AK13" s="219" t="e">
        <f aca="false" ca="false" dt2D="false" dtr="false" t="normal">SUMIFS(AK:AK, $E:$E, $E$7, $D:$D, $I$13, $C:$C, $I$9, $F:$F, $I$7)</f>
        <v>#VALUE!</v>
      </c>
      <c r="AL13" s="219" t="e">
        <f aca="false" ca="false" dt2D="false" dtr="false" t="normal">SUMIFS(AL:AL, $E:$E, $E$7, $D:$D, $I$13, $C:$C, $I$9, $F:$F, $I$7)</f>
        <v>#VALUE!</v>
      </c>
      <c r="AM13" s="219" t="e">
        <f aca="false" ca="false" dt2D="false" dtr="false" t="normal">SUMIFS(AM:AM, $E:$E, $E$7, $D:$D, $I$13, $C:$C, $I$9, $F:$F, $I$7)</f>
        <v>#VALUE!</v>
      </c>
      <c r="AN13" s="219" t="e">
        <f aca="false" ca="false" dt2D="false" dtr="false" t="normal">SUMIFS(AN:AN, $E:$E, $E$7, $D:$D, $I$13, $C:$C, $I$9, $F:$F, $I$7)</f>
        <v>#VALUE!</v>
      </c>
      <c r="AO13" s="219" t="e">
        <f aca="false" ca="false" dt2D="false" dtr="false" t="normal">SUMIFS(AO:AO, $E:$E, $E$7, $D:$D, $I$13, $C:$C, $I$9, $F:$F, $I$7)</f>
        <v>#VALUE!</v>
      </c>
      <c r="AP13" s="219" t="e">
        <f aca="false" ca="false" dt2D="false" dtr="false" t="normal">SUMIFS(AP:AP, $E:$E, $E$7, $D:$D, $I$13, $C:$C, $I$9, $F:$F, $I$7)</f>
        <v>#VALUE!</v>
      </c>
      <c r="AQ13" s="219" t="e">
        <f aca="false" ca="false" dt2D="false" dtr="false" t="normal">SUMIFS(AQ:AQ, $E:$E, $E$7, $D:$D, $I$13, $C:$C, $I$9, $F:$F, $I$7)</f>
        <v>#VALUE!</v>
      </c>
      <c r="AR13" s="219" t="e">
        <f aca="false" ca="false" dt2D="false" dtr="false" t="normal">SUMIFS(AR:AR, $E:$E, $E$7, $D:$D, $I$13, $C:$C, $I$9, $F:$F, $I$7)</f>
        <v>#VALUE!</v>
      </c>
      <c r="AS13" s="219" t="e">
        <f aca="false" ca="false" dt2D="false" dtr="false" t="normal">SUMIFS(AS:AS, $E:$E, $E$7, $D:$D, $I$13, $C:$C, $I$9, $F:$F, $I$7)</f>
        <v>#VALUE!</v>
      </c>
      <c r="AT13" s="219" t="e">
        <f aca="false" ca="false" dt2D="false" dtr="false" t="normal">SUMIFS(AT:AT, $E:$E, $E$7, $D:$D, $I$13, $C:$C, $I$9, $F:$F, $I$7)</f>
        <v>#VALUE!</v>
      </c>
      <c r="AU13" s="219" t="e">
        <f aca="false" ca="false" dt2D="false" dtr="false" t="normal">SUMIFS(AU:AU, $E:$E, $E$7, $D:$D, $I$13, $C:$C, $I$9, $F:$F, $I$7)</f>
        <v>#VALUE!</v>
      </c>
      <c r="AV13" s="219" t="e">
        <f aca="false" ca="false" dt2D="false" dtr="false" t="normal">SUMIFS(AV:AV, $E:$E, $E$7, $D:$D, $I$13, $C:$C, $I$9, $F:$F, $I$7)</f>
        <v>#VALUE!</v>
      </c>
      <c r="AW13" s="219" t="e">
        <f aca="false" ca="false" dt2D="false" dtr="false" t="normal">SUMIFS(AW:AW, $E:$E, $E$7, $D:$D, $I$13, $C:$C, $I$9, $F:$F, $I$7)</f>
        <v>#VALUE!</v>
      </c>
      <c r="AX13" s="219" t="e">
        <f aca="false" ca="false" dt2D="false" dtr="false" t="normal">SUMIFS(AX:AX, $E:$E, $E$7, $D:$D, $I$13, $C:$C, $I$9, $F:$F, $I$7)</f>
        <v>#VALUE!</v>
      </c>
      <c r="AY13" s="219" t="e">
        <f aca="false" ca="false" dt2D="false" dtr="false" t="normal">SUMIFS(AY:AY, $E:$E, $E$7, $D:$D, $I$13, $C:$C, $I$9, $F:$F, $I$7)</f>
        <v>#VALUE!</v>
      </c>
      <c r="AZ13" s="219" t="e">
        <f aca="false" ca="false" dt2D="false" dtr="false" t="normal">SUMIFS(AZ:AZ, $E:$E, $E$7, $D:$D, $I$13, $C:$C, $I$9, $F:$F, $I$7)</f>
        <v>#VALUE!</v>
      </c>
      <c r="BA13" s="219" t="e">
        <f aca="false" ca="false" dt2D="false" dtr="false" t="normal">SUMIFS(BA:BA, $E:$E, $E$7, $D:$D, $I$13, $C:$C, $I$9, $F:$F, $I$7)</f>
        <v>#VALUE!</v>
      </c>
      <c r="BB13" s="219" t="e">
        <f aca="false" ca="false" dt2D="false" dtr="false" t="normal">SUMIFS(BB:BB, $E:$E, $E$7, $D:$D, $I$13, $C:$C, $I$9, $F:$F, $I$7)</f>
        <v>#VALUE!</v>
      </c>
      <c r="BC13" s="219" t="e">
        <f aca="false" ca="false" dt2D="false" dtr="false" t="normal">SUMIFS(BC:BC, $E:$E, $E$7, $D:$D, $I$13, $C:$C, $I$9, $F:$F, $I$7)</f>
        <v>#VALUE!</v>
      </c>
      <c r="BD13" s="219" t="e">
        <f aca="false" ca="false" dt2D="false" dtr="false" t="normal">SUMIFS(BD:BD, $E:$E, $E$7, $D:$D, $I$13, $C:$C, $I$9, $F:$F, $I$7)</f>
        <v>#VALUE!</v>
      </c>
      <c r="BE13" s="219" t="e">
        <f aca="false" ca="false" dt2D="false" dtr="false" t="normal">SUMIFS(BE:BE, $E:$E, $E$7, $D:$D, $I$13, $C:$C, $I$9, $F:$F, $I$7)</f>
        <v>#VALUE!</v>
      </c>
      <c r="BF13" s="219" t="e">
        <f aca="false" ca="false" dt2D="false" dtr="false" t="normal">SUMIFS(BF:BF, $E:$E, $E$7, $D:$D, $I$13, $C:$C, $I$9, $F:$F, $I$7)</f>
        <v>#VALUE!</v>
      </c>
      <c r="BG13" s="219" t="e">
        <f aca="false" ca="false" dt2D="false" dtr="false" t="normal">SUMIFS(BG:BG, $E:$E, $E$7, $D:$D, $I$13, $C:$C, $I$9, $F:$F, $I$7)</f>
        <v>#VALUE!</v>
      </c>
      <c r="BH13" s="219" t="e">
        <f aca="false" ca="false" dt2D="false" dtr="false" t="normal">SUMIFS(BH:BH, $E:$E, $E$7, $D:$D, $I$13, $C:$C, $I$9, $F:$F, $I$7)</f>
        <v>#VALUE!</v>
      </c>
      <c r="BI13" s="219" t="e">
        <f aca="false" ca="false" dt2D="false" dtr="false" t="normal">SUMIFS(BI:BI, $E:$E, $E$7, $D:$D, $I$13, $C:$C, $I$9, $F:$F, $I$7)</f>
        <v>#VALUE!</v>
      </c>
      <c r="BJ13" s="219" t="e">
        <f aca="false" ca="false" dt2D="false" dtr="false" t="normal">SUMIFS(BJ:BJ, $E:$E, $E$7, $D:$D, $I$13, $C:$C, $I$9, $F:$F, $I$7)</f>
        <v>#VALUE!</v>
      </c>
      <c r="BK13" s="219" t="e">
        <f aca="false" ca="false" dt2D="false" dtr="false" t="normal">SUMIFS(BK:BK, $E:$E, $E$7, $D:$D, $I$13, $C:$C, $I$9, $F:$F, $I$7)</f>
        <v>#VALUE!</v>
      </c>
      <c r="BL13" s="219" t="e">
        <f aca="false" ca="false" dt2D="false" dtr="false" t="normal">SUMIFS(BL:BL, $E:$E, $E$7, $D:$D, $I$13, $C:$C, $I$9, $F:$F, $I$7)</f>
        <v>#VALUE!</v>
      </c>
      <c r="BM13" s="219" t="e">
        <f aca="false" ca="false" dt2D="false" dtr="false" t="normal">SUMIFS(BM:BM, $E:$E, $E$7, $D:$D, $I$13, $C:$C, $I$9, $F:$F, $I$7)</f>
        <v>#VALUE!</v>
      </c>
      <c r="BN13" s="219" t="e">
        <f aca="false" ca="false" dt2D="false" dtr="false" t="normal">SUMIFS(BN:BN, $E:$E, $E$7, $D:$D, $I$13, $C:$C, $I$9, $F:$F, $I$7)</f>
        <v>#VALUE!</v>
      </c>
      <c r="BO13" s="219" t="e">
        <f aca="false" ca="false" dt2D="false" dtr="false" t="normal">SUMIFS(BO:BO, $E:$E, $E$7, $D:$D, $I$13, $C:$C, $I$9, $F:$F, $I$7)</f>
        <v>#VALUE!</v>
      </c>
      <c r="BP13" s="219" t="e">
        <f aca="false" ca="false" dt2D="false" dtr="false" t="normal">SUMIFS(BP:BP, $E:$E, $E$7, $D:$D, $I$13, $C:$C, $I$9, $F:$F, $I$7)</f>
        <v>#VALUE!</v>
      </c>
      <c r="BQ13" s="219" t="e">
        <f aca="false" ca="false" dt2D="false" dtr="false" t="normal">SUMIFS(BQ:BQ, $E:$E, $E$7, $D:$D, $I$13, $C:$C, $I$9, $F:$F, $I$7)</f>
        <v>#VALUE!</v>
      </c>
      <c r="BR13" s="219" t="e">
        <f aca="false" ca="false" dt2D="false" dtr="false" t="normal">SUMIFS(BR:BR, $E:$E, $E$7, $D:$D, $I$13, $C:$C, $I$9, $F:$F, $I$7)</f>
        <v>#VALUE!</v>
      </c>
      <c r="BS13" s="219" t="e">
        <f aca="false" ca="false" dt2D="false" dtr="false" t="normal">SUMIFS(BS:BS, $E:$E, $E$7, $D:$D, $I$13, $C:$C, $I$9, $F:$F, $I$7)</f>
        <v>#VALUE!</v>
      </c>
      <c r="BT13" s="219" t="e">
        <f aca="false" ca="false" dt2D="false" dtr="false" t="normal">SUMIFS(BT:BT, $E:$E, $E$7, $D:$D, $I$13, $C:$C, $I$9, $F:$F, $I$7)</f>
        <v>#VALUE!</v>
      </c>
    </row>
    <row hidden="true" ht="33" outlineLevel="1" r="14">
      <c r="I14" s="449" t="s">
        <v>507</v>
      </c>
      <c r="J14" s="450" t="n"/>
      <c r="K14" s="447" t="n"/>
      <c r="L14" s="451" t="e">
        <f aca="false" ca="false" dt2D="false" dtr="false" t="normal">SUM(M14:BT14)</f>
        <v>#VALUE!</v>
      </c>
      <c r="M14" s="220" t="e">
        <f aca="false" ca="false" dt2D="false" dtr="false" t="normal">SUMIFS(M:M, $C:$C, $I$14, $E:$E, $E$7, $F:$F, $I$7)</f>
        <v>#VALUE!</v>
      </c>
      <c r="N14" s="220" t="e">
        <f aca="false" ca="false" dt2D="false" dtr="false" t="normal">SUMIFS(N:N, $C:$C, $I$14, $E:$E, $E$7, $F:$F, $I$7)</f>
        <v>#VALUE!</v>
      </c>
      <c r="O14" s="220" t="e">
        <f aca="false" ca="false" dt2D="false" dtr="false" t="normal">SUMIFS(O:O, $C:$C, $I$14, $E:$E, $E$7, $F:$F, $I$7)</f>
        <v>#VALUE!</v>
      </c>
      <c r="P14" s="220" t="e">
        <f aca="false" ca="false" dt2D="false" dtr="false" t="normal">SUMIFS(P:P, $C:$C, $I$14, $E:$E, $E$7, $F:$F, $I$7)</f>
        <v>#VALUE!</v>
      </c>
      <c r="Q14" s="220" t="e">
        <f aca="false" ca="false" dt2D="false" dtr="false" t="normal">SUMIFS(Q:Q, $C:$C, $I$14, $E:$E, $E$7, $F:$F, $I$7)</f>
        <v>#VALUE!</v>
      </c>
      <c r="R14" s="220" t="e">
        <f aca="false" ca="false" dt2D="false" dtr="false" t="normal">SUMIFS(R:R, $C:$C, $I$14, $E:$E, $E$7, $F:$F, $I$7)</f>
        <v>#VALUE!</v>
      </c>
      <c r="S14" s="220" t="e">
        <f aca="false" ca="false" dt2D="false" dtr="false" t="normal">SUMIFS(S:S, $C:$C, $I$14, $E:$E, $E$7, $F:$F, $I$7)</f>
        <v>#VALUE!</v>
      </c>
      <c r="T14" s="220" t="e">
        <f aca="false" ca="false" dt2D="false" dtr="false" t="normal">SUMIFS(T:T, $C:$C, $I$14, $E:$E, $E$7, $F:$F, $I$7)</f>
        <v>#VALUE!</v>
      </c>
      <c r="U14" s="220" t="e">
        <f aca="false" ca="false" dt2D="false" dtr="false" t="normal">SUMIFS(U:U, $C:$C, $I$14, $E:$E, $E$7, $F:$F, $I$7)</f>
        <v>#VALUE!</v>
      </c>
      <c r="V14" s="220" t="e">
        <f aca="false" ca="false" dt2D="false" dtr="false" t="normal">SUMIFS(V:V, $C:$C, $I$14, $E:$E, $E$7, $F:$F, $I$7)</f>
        <v>#VALUE!</v>
      </c>
      <c r="W14" s="220" t="e">
        <f aca="false" ca="false" dt2D="false" dtr="false" t="normal">SUMIFS(W:W, $C:$C, $I$14, $E:$E, $E$7, $F:$F, $I$7)</f>
        <v>#VALUE!</v>
      </c>
      <c r="X14" s="220" t="e">
        <f aca="false" ca="false" dt2D="false" dtr="false" t="normal">SUMIFS(X:X, $C:$C, $I$14, $E:$E, $E$7, $F:$F, $I$7)</f>
        <v>#VALUE!</v>
      </c>
      <c r="Y14" s="220" t="e">
        <f aca="false" ca="false" dt2D="false" dtr="false" t="normal">SUMIFS(Y:Y, $C:$C, $I$14, $E:$E, $E$7, $F:$F, $I$7)</f>
        <v>#VALUE!</v>
      </c>
      <c r="Z14" s="220" t="e">
        <f aca="false" ca="false" dt2D="false" dtr="false" t="normal">SUMIFS(Z:Z, $C:$C, $I$14, $E:$E, $E$7, $F:$F, $I$7)</f>
        <v>#VALUE!</v>
      </c>
      <c r="AA14" s="220" t="e">
        <f aca="false" ca="false" dt2D="false" dtr="false" t="normal">SUMIFS(AA:AA, $C:$C, $I$14, $E:$E, $E$7, $F:$F, $I$7)</f>
        <v>#VALUE!</v>
      </c>
      <c r="AB14" s="220" t="e">
        <f aca="false" ca="false" dt2D="false" dtr="false" t="normal">SUMIFS(AB:AB, $C:$C, $I$14, $E:$E, $E$7, $F:$F, $I$7)</f>
        <v>#VALUE!</v>
      </c>
      <c r="AC14" s="220" t="e">
        <f aca="false" ca="false" dt2D="false" dtr="false" t="normal">SUMIFS(AC:AC, $C:$C, $I$14, $E:$E, $E$7, $F:$F, $I$7)</f>
        <v>#VALUE!</v>
      </c>
      <c r="AD14" s="220" t="e">
        <f aca="false" ca="false" dt2D="false" dtr="false" t="normal">SUMIFS(AD:AD, $C:$C, $I$14, $E:$E, $E$7, $F:$F, $I$7)</f>
        <v>#VALUE!</v>
      </c>
      <c r="AE14" s="220" t="e">
        <f aca="false" ca="false" dt2D="false" dtr="false" t="normal">SUMIFS(AE:AE, $C:$C, $I$14, $E:$E, $E$7, $F:$F, $I$7)</f>
        <v>#VALUE!</v>
      </c>
      <c r="AF14" s="220" t="e">
        <f aca="false" ca="false" dt2D="false" dtr="false" t="normal">SUMIFS(AF:AF, $C:$C, $I$14, $E:$E, $E$7, $F:$F, $I$7)</f>
        <v>#VALUE!</v>
      </c>
      <c r="AG14" s="220" t="e">
        <f aca="false" ca="false" dt2D="false" dtr="false" t="normal">SUMIFS(AG:AG, $C:$C, $I$14, $E:$E, $E$7, $F:$F, $I$7)</f>
        <v>#VALUE!</v>
      </c>
      <c r="AH14" s="220" t="e">
        <f aca="false" ca="false" dt2D="false" dtr="false" t="normal">SUMIFS(AH:AH, $C:$C, $I$14, $E:$E, $E$7, $F:$F, $I$7)</f>
        <v>#VALUE!</v>
      </c>
      <c r="AI14" s="220" t="e">
        <f aca="false" ca="false" dt2D="false" dtr="false" t="normal">SUMIFS(AI:AI, $C:$C, $I$14, $E:$E, $E$7, $F:$F, $I$7)</f>
        <v>#VALUE!</v>
      </c>
      <c r="AJ14" s="220" t="e">
        <f aca="false" ca="false" dt2D="false" dtr="false" t="normal">SUMIFS(AJ:AJ, $C:$C, $I$14, $E:$E, $E$7, $F:$F, $I$7)</f>
        <v>#VALUE!</v>
      </c>
      <c r="AK14" s="220" t="e">
        <f aca="false" ca="false" dt2D="false" dtr="false" t="normal">SUMIFS(AK:AK, $C:$C, $I$14, $E:$E, $E$7, $F:$F, $I$7)</f>
        <v>#VALUE!</v>
      </c>
      <c r="AL14" s="220" t="e">
        <f aca="false" ca="false" dt2D="false" dtr="false" t="normal">SUMIFS(AL:AL, $C:$C, $I$14, $E:$E, $E$7, $F:$F, $I$7)</f>
        <v>#VALUE!</v>
      </c>
      <c r="AM14" s="220" t="e">
        <f aca="false" ca="false" dt2D="false" dtr="false" t="normal">SUMIFS(AM:AM, $C:$C, $I$14, $E:$E, $E$7, $F:$F, $I$7)</f>
        <v>#VALUE!</v>
      </c>
      <c r="AN14" s="220" t="e">
        <f aca="false" ca="false" dt2D="false" dtr="false" t="normal">SUMIFS(AN:AN, $C:$C, $I$14, $E:$E, $E$7, $F:$F, $I$7)</f>
        <v>#VALUE!</v>
      </c>
      <c r="AO14" s="220" t="e">
        <f aca="false" ca="false" dt2D="false" dtr="false" t="normal">SUMIFS(AO:AO, $C:$C, $I$14, $E:$E, $E$7, $F:$F, $I$7)</f>
        <v>#VALUE!</v>
      </c>
      <c r="AP14" s="220" t="e">
        <f aca="false" ca="false" dt2D="false" dtr="false" t="normal">SUMIFS(AP:AP, $C:$C, $I$14, $E:$E, $E$7, $F:$F, $I$7)</f>
        <v>#VALUE!</v>
      </c>
      <c r="AQ14" s="220" t="e">
        <f aca="false" ca="false" dt2D="false" dtr="false" t="normal">SUMIFS(AQ:AQ, $C:$C, $I$14, $E:$E, $E$7, $F:$F, $I$7)</f>
        <v>#VALUE!</v>
      </c>
      <c r="AR14" s="220" t="e">
        <f aca="false" ca="false" dt2D="false" dtr="false" t="normal">SUMIFS(AR:AR, $C:$C, $I$14, $E:$E, $E$7, $F:$F, $I$7)</f>
        <v>#VALUE!</v>
      </c>
      <c r="AS14" s="220" t="e">
        <f aca="false" ca="false" dt2D="false" dtr="false" t="normal">SUMIFS(AS:AS, $C:$C, $I$14, $E:$E, $E$7, $F:$F, $I$7)</f>
        <v>#VALUE!</v>
      </c>
      <c r="AT14" s="220" t="e">
        <f aca="false" ca="false" dt2D="false" dtr="false" t="normal">SUMIFS(AT:AT, $C:$C, $I$14, $E:$E, $E$7, $F:$F, $I$7)</f>
        <v>#VALUE!</v>
      </c>
      <c r="AU14" s="220" t="e">
        <f aca="false" ca="false" dt2D="false" dtr="false" t="normal">SUMIFS(AU:AU, $C:$C, $I$14, $E:$E, $E$7, $F:$F, $I$7)</f>
        <v>#VALUE!</v>
      </c>
      <c r="AV14" s="220" t="e">
        <f aca="false" ca="false" dt2D="false" dtr="false" t="normal">SUMIFS(AV:AV, $C:$C, $I$14, $E:$E, $E$7, $F:$F, $I$7)</f>
        <v>#VALUE!</v>
      </c>
      <c r="AW14" s="220" t="e">
        <f aca="false" ca="false" dt2D="false" dtr="false" t="normal">SUMIFS(AW:AW, $C:$C, $I$14, $E:$E, $E$7, $F:$F, $I$7)</f>
        <v>#VALUE!</v>
      </c>
      <c r="AX14" s="220" t="e">
        <f aca="false" ca="false" dt2D="false" dtr="false" t="normal">SUMIFS(AX:AX, $C:$C, $I$14, $E:$E, $E$7, $F:$F, $I$7)</f>
        <v>#VALUE!</v>
      </c>
      <c r="AY14" s="220" t="e">
        <f aca="false" ca="false" dt2D="false" dtr="false" t="normal">SUMIFS(AY:AY, $C:$C, $I$14, $E:$E, $E$7, $F:$F, $I$7)</f>
        <v>#VALUE!</v>
      </c>
      <c r="AZ14" s="220" t="e">
        <f aca="false" ca="false" dt2D="false" dtr="false" t="normal">SUMIFS(AZ:AZ, $C:$C, $I$14, $E:$E, $E$7, $F:$F, $I$7)</f>
        <v>#VALUE!</v>
      </c>
      <c r="BA14" s="220" t="e">
        <f aca="false" ca="false" dt2D="false" dtr="false" t="normal">SUMIFS(BA:BA, $C:$C, $I$14, $E:$E, $E$7, $F:$F, $I$7)</f>
        <v>#VALUE!</v>
      </c>
      <c r="BB14" s="220" t="e">
        <f aca="false" ca="false" dt2D="false" dtr="false" t="normal">SUMIFS(BB:BB, $C:$C, $I$14, $E:$E, $E$7, $F:$F, $I$7)</f>
        <v>#VALUE!</v>
      </c>
      <c r="BC14" s="220" t="e">
        <f aca="false" ca="false" dt2D="false" dtr="false" t="normal">SUMIFS(BC:BC, $C:$C, $I$14, $E:$E, $E$7, $F:$F, $I$7)</f>
        <v>#VALUE!</v>
      </c>
      <c r="BD14" s="220" t="e">
        <f aca="false" ca="false" dt2D="false" dtr="false" t="normal">SUMIFS(BD:BD, $C:$C, $I$14, $E:$E, $E$7, $F:$F, $I$7)</f>
        <v>#VALUE!</v>
      </c>
      <c r="BE14" s="220" t="e">
        <f aca="false" ca="false" dt2D="false" dtr="false" t="normal">SUMIFS(BE:BE, $C:$C, $I$14, $E:$E, $E$7, $F:$F, $I$7)</f>
        <v>#VALUE!</v>
      </c>
      <c r="BF14" s="220" t="e">
        <f aca="false" ca="false" dt2D="false" dtr="false" t="normal">SUMIFS(BF:BF, $C:$C, $I$14, $E:$E, $E$7, $F:$F, $I$7)</f>
        <v>#VALUE!</v>
      </c>
      <c r="BG14" s="220" t="e">
        <f aca="false" ca="false" dt2D="false" dtr="false" t="normal">SUMIFS(BG:BG, $C:$C, $I$14, $E:$E, $E$7, $F:$F, $I$7)</f>
        <v>#VALUE!</v>
      </c>
      <c r="BH14" s="220" t="e">
        <f aca="false" ca="false" dt2D="false" dtr="false" t="normal">SUMIFS(BH:BH, $C:$C, $I$14, $E:$E, $E$7, $F:$F, $I$7)</f>
        <v>#VALUE!</v>
      </c>
      <c r="BI14" s="220" t="e">
        <f aca="false" ca="false" dt2D="false" dtr="false" t="normal">SUMIFS(BI:BI, $C:$C, $I$14, $E:$E, $E$7, $F:$F, $I$7)</f>
        <v>#VALUE!</v>
      </c>
      <c r="BJ14" s="220" t="e">
        <f aca="false" ca="false" dt2D="false" dtr="false" t="normal">SUMIFS(BJ:BJ, $C:$C, $I$14, $E:$E, $E$7, $F:$F, $I$7)</f>
        <v>#VALUE!</v>
      </c>
      <c r="BK14" s="220" t="e">
        <f aca="false" ca="false" dt2D="false" dtr="false" t="normal">SUMIFS(BK:BK, $C:$C, $I$14, $E:$E, $E$7, $F:$F, $I$7)</f>
        <v>#VALUE!</v>
      </c>
      <c r="BL14" s="220" t="e">
        <f aca="false" ca="false" dt2D="false" dtr="false" t="normal">SUMIFS(BL:BL, $C:$C, $I$14, $E:$E, $E$7, $F:$F, $I$7)</f>
        <v>#VALUE!</v>
      </c>
      <c r="BM14" s="220" t="e">
        <f aca="false" ca="false" dt2D="false" dtr="false" t="normal">SUMIFS(BM:BM, $C:$C, $I$14, $E:$E, $E$7, $F:$F, $I$7)</f>
        <v>#VALUE!</v>
      </c>
      <c r="BN14" s="220" t="e">
        <f aca="false" ca="false" dt2D="false" dtr="false" t="normal">SUMIFS(BN:BN, $C:$C, $I$14, $E:$E, $E$7, $F:$F, $I$7)</f>
        <v>#VALUE!</v>
      </c>
      <c r="BO14" s="220" t="e">
        <f aca="false" ca="false" dt2D="false" dtr="false" t="normal">SUMIFS(BO:BO, $C:$C, $I$14, $E:$E, $E$7, $F:$F, $I$7)</f>
        <v>#VALUE!</v>
      </c>
      <c r="BP14" s="220" t="e">
        <f aca="false" ca="false" dt2D="false" dtr="false" t="normal">SUMIFS(BP:BP, $C:$C, $I$14, $E:$E, $E$7, $F:$F, $I$7)</f>
        <v>#VALUE!</v>
      </c>
      <c r="BQ14" s="220" t="e">
        <f aca="false" ca="false" dt2D="false" dtr="false" t="normal">SUMIFS(BQ:BQ, $C:$C, $I$14, $E:$E, $E$7, $F:$F, $I$7)</f>
        <v>#VALUE!</v>
      </c>
      <c r="BR14" s="220" t="e">
        <f aca="false" ca="false" dt2D="false" dtr="false" t="normal">SUMIFS(BR:BR, $C:$C, $I$14, $E:$E, $E$7, $F:$F, $I$7)</f>
        <v>#VALUE!</v>
      </c>
      <c r="BS14" s="220" t="e">
        <f aca="false" ca="false" dt2D="false" dtr="false" t="normal">SUMIFS(BS:BS, $C:$C, $I$14, $E:$E, $E$7, $F:$F, $I$7)</f>
        <v>#VALUE!</v>
      </c>
      <c r="BT14" s="220" t="e">
        <f aca="false" ca="false" dt2D="false" dtr="false" t="normal">SUMIFS(BT:BT, $C:$C, $I$14, $E:$E, $E$7, $F:$F, $I$7)</f>
        <v>#VALUE!</v>
      </c>
    </row>
    <row hidden="true" ht="16.5" outlineLevel="2" r="15">
      <c r="I15" s="452" t="s">
        <v>289</v>
      </c>
      <c r="J15" s="450" t="n"/>
      <c r="K15" s="441" t="n"/>
      <c r="L15" s="451" t="n"/>
      <c r="M15" s="220" t="n"/>
      <c r="N15" s="220" t="n"/>
      <c r="O15" s="220" t="n"/>
      <c r="P15" s="220" t="n"/>
      <c r="Q15" s="220" t="n"/>
      <c r="R15" s="220" t="n"/>
      <c r="S15" s="220" t="n"/>
      <c r="T15" s="220" t="n"/>
      <c r="U15" s="220" t="n"/>
      <c r="V15" s="220" t="n"/>
      <c r="W15" s="220" t="n"/>
      <c r="X15" s="220" t="n"/>
      <c r="Y15" s="220" t="n"/>
      <c r="Z15" s="220" t="n"/>
      <c r="AA15" s="220" t="n"/>
      <c r="AB15" s="220" t="n"/>
      <c r="AC15" s="220" t="n"/>
      <c r="AD15" s="220" t="n"/>
      <c r="AE15" s="220" t="n"/>
      <c r="AF15" s="220" t="n"/>
      <c r="AG15" s="220" t="n"/>
      <c r="AH15" s="220" t="n"/>
      <c r="AI15" s="220" t="n"/>
      <c r="AJ15" s="220" t="n"/>
      <c r="AK15" s="220" t="n"/>
      <c r="AL15" s="220" t="n"/>
      <c r="AM15" s="220" t="n"/>
      <c r="AN15" s="220" t="n"/>
      <c r="AO15" s="220" t="n"/>
      <c r="AP15" s="220" t="n"/>
      <c r="AQ15" s="220" t="n"/>
      <c r="AR15" s="220" t="n"/>
      <c r="AS15" s="220" t="n"/>
      <c r="AT15" s="220" t="n"/>
      <c r="AU15" s="220" t="n"/>
      <c r="AV15" s="220" t="n"/>
      <c r="AW15" s="220" t="n"/>
      <c r="AX15" s="220" t="n"/>
      <c r="AY15" s="220" t="n"/>
      <c r="AZ15" s="220" t="n"/>
      <c r="BA15" s="220" t="n"/>
      <c r="BB15" s="220" t="n"/>
      <c r="BC15" s="220" t="n"/>
      <c r="BD15" s="220" t="n"/>
      <c r="BE15" s="220" t="n"/>
      <c r="BF15" s="220" t="n"/>
      <c r="BG15" s="220" t="n"/>
      <c r="BH15" s="220" t="n"/>
      <c r="BI15" s="220" t="n"/>
      <c r="BJ15" s="220" t="n"/>
      <c r="BK15" s="220" t="n"/>
      <c r="BL15" s="220" t="n"/>
      <c r="BM15" s="220" t="n"/>
      <c r="BN15" s="220" t="n"/>
      <c r="BO15" s="220" t="n"/>
      <c r="BP15" s="220" t="n"/>
      <c r="BQ15" s="220" t="n"/>
      <c r="BR15" s="220" t="n"/>
      <c r="BS15" s="220" t="n"/>
      <c r="BT15" s="220" t="n"/>
    </row>
    <row hidden="true" ht="16.5" outlineLevel="2" r="16">
      <c r="I16" s="454" t="s">
        <v>504</v>
      </c>
      <c r="J16" s="453" t="n"/>
      <c r="K16" s="455" t="n"/>
      <c r="L16" s="451" t="e">
        <f aca="false" ca="false" dt2D="false" dtr="false" t="normal">SUM(M16:BT16)</f>
        <v>#VALUE!</v>
      </c>
      <c r="M16" s="219" t="e">
        <f aca="false" ca="false" dt2D="false" dtr="false" t="normal">SUMIFS(M:M, $E:$E, $E$7, $D:$D, $I$16, $C:$C, $I$14, $F:$F, $I$7)</f>
        <v>#VALUE!</v>
      </c>
      <c r="N16" s="219" t="e">
        <f aca="false" ca="false" dt2D="false" dtr="false" t="normal">SUMIFS(N:N, $E:$E, $E$7, $D:$D, $I$16, $C:$C, $I$14, $F:$F, $I$7)</f>
        <v>#VALUE!</v>
      </c>
      <c r="O16" s="219" t="e">
        <f aca="false" ca="false" dt2D="false" dtr="false" t="normal">SUMIFS(O:O, $E:$E, $E$7, $D:$D, $I$16, $C:$C, $I$14, $F:$F, $I$7)</f>
        <v>#VALUE!</v>
      </c>
      <c r="P16" s="219" t="e">
        <f aca="false" ca="false" dt2D="false" dtr="false" t="normal">SUMIFS(P:P, $E:$E, $E$7, $D:$D, $I$16, $C:$C, $I$14, $F:$F, $I$7)</f>
        <v>#VALUE!</v>
      </c>
      <c r="Q16" s="219" t="e">
        <f aca="false" ca="false" dt2D="false" dtr="false" t="normal">SUMIFS(Q:Q, $E:$E, $E$7, $D:$D, $I$16, $C:$C, $I$14, $F:$F, $I$7)</f>
        <v>#VALUE!</v>
      </c>
      <c r="R16" s="219" t="e">
        <f aca="false" ca="false" dt2D="false" dtr="false" t="normal">SUMIFS(R:R, $E:$E, $E$7, $D:$D, $I$16, $C:$C, $I$14, $F:$F, $I$7)</f>
        <v>#VALUE!</v>
      </c>
      <c r="S16" s="219" t="e">
        <f aca="false" ca="false" dt2D="false" dtr="false" t="normal">SUMIFS(S:S, $E:$E, $E$7, $D:$D, $I$16, $C:$C, $I$14, $F:$F, $I$7)</f>
        <v>#VALUE!</v>
      </c>
      <c r="T16" s="219" t="e">
        <f aca="false" ca="false" dt2D="false" dtr="false" t="normal">SUMIFS(T:T, $E:$E, $E$7, $D:$D, $I$16, $C:$C, $I$14, $F:$F, $I$7)</f>
        <v>#VALUE!</v>
      </c>
      <c r="U16" s="219" t="e">
        <f aca="false" ca="false" dt2D="false" dtr="false" t="normal">SUMIFS(U:U, $E:$E, $E$7, $D:$D, $I$16, $C:$C, $I$14, $F:$F, $I$7)</f>
        <v>#VALUE!</v>
      </c>
      <c r="V16" s="219" t="e">
        <f aca="false" ca="false" dt2D="false" dtr="false" t="normal">SUMIFS(V:V, $E:$E, $E$7, $D:$D, $I$16, $C:$C, $I$14, $F:$F, $I$7)</f>
        <v>#VALUE!</v>
      </c>
      <c r="W16" s="219" t="e">
        <f aca="false" ca="false" dt2D="false" dtr="false" t="normal">SUMIFS(W:W, $E:$E, $E$7, $D:$D, $I$16, $C:$C, $I$14, $F:$F, $I$7)</f>
        <v>#VALUE!</v>
      </c>
      <c r="X16" s="219" t="e">
        <f aca="false" ca="false" dt2D="false" dtr="false" t="normal">SUMIFS(X:X, $E:$E, $E$7, $D:$D, $I$16, $C:$C, $I$14, $F:$F, $I$7)</f>
        <v>#VALUE!</v>
      </c>
      <c r="Y16" s="219" t="e">
        <f aca="false" ca="false" dt2D="false" dtr="false" t="normal">SUMIFS(Y:Y, $E:$E, $E$7, $D:$D, $I$16, $C:$C, $I$14, $F:$F, $I$7)</f>
        <v>#VALUE!</v>
      </c>
      <c r="Z16" s="219" t="e">
        <f aca="false" ca="false" dt2D="false" dtr="false" t="normal">SUMIFS(Z:Z, $E:$E, $E$7, $D:$D, $I$16, $C:$C, $I$14, $F:$F, $I$7)</f>
        <v>#VALUE!</v>
      </c>
      <c r="AA16" s="219" t="e">
        <f aca="false" ca="false" dt2D="false" dtr="false" t="normal">SUMIFS(AA:AA, $E:$E, $E$7, $D:$D, $I$16, $C:$C, $I$14, $F:$F, $I$7)</f>
        <v>#VALUE!</v>
      </c>
      <c r="AB16" s="219" t="e">
        <f aca="false" ca="false" dt2D="false" dtr="false" t="normal">SUMIFS(AB:AB, $E:$E, $E$7, $D:$D, $I$16, $C:$C, $I$14, $F:$F, $I$7)</f>
        <v>#VALUE!</v>
      </c>
      <c r="AC16" s="219" t="e">
        <f aca="false" ca="false" dt2D="false" dtr="false" t="normal">SUMIFS(AC:AC, $E:$E, $E$7, $D:$D, $I$16, $C:$C, $I$14, $F:$F, $I$7)</f>
        <v>#VALUE!</v>
      </c>
      <c r="AD16" s="219" t="e">
        <f aca="false" ca="false" dt2D="false" dtr="false" t="normal">SUMIFS(AD:AD, $E:$E, $E$7, $D:$D, $I$16, $C:$C, $I$14, $F:$F, $I$7)</f>
        <v>#VALUE!</v>
      </c>
      <c r="AE16" s="219" t="e">
        <f aca="false" ca="false" dt2D="false" dtr="false" t="normal">SUMIFS(AE:AE, $E:$E, $E$7, $D:$D, $I$16, $C:$C, $I$14, $F:$F, $I$7)</f>
        <v>#VALUE!</v>
      </c>
      <c r="AF16" s="219" t="e">
        <f aca="false" ca="false" dt2D="false" dtr="false" t="normal">SUMIFS(AF:AF, $E:$E, $E$7, $D:$D, $I$16, $C:$C, $I$14, $F:$F, $I$7)</f>
        <v>#VALUE!</v>
      </c>
      <c r="AG16" s="219" t="e">
        <f aca="false" ca="false" dt2D="false" dtr="false" t="normal">SUMIFS(AG:AG, $E:$E, $E$7, $D:$D, $I$16, $C:$C, $I$14, $F:$F, $I$7)</f>
        <v>#VALUE!</v>
      </c>
      <c r="AH16" s="219" t="e">
        <f aca="false" ca="false" dt2D="false" dtr="false" t="normal">SUMIFS(AH:AH, $E:$E, $E$7, $D:$D, $I$16, $C:$C, $I$14, $F:$F, $I$7)</f>
        <v>#VALUE!</v>
      </c>
      <c r="AI16" s="219" t="e">
        <f aca="false" ca="false" dt2D="false" dtr="false" t="normal">SUMIFS(AI:AI, $E:$E, $E$7, $D:$D, $I$16, $C:$C, $I$14, $F:$F, $I$7)</f>
        <v>#VALUE!</v>
      </c>
      <c r="AJ16" s="219" t="e">
        <f aca="false" ca="false" dt2D="false" dtr="false" t="normal">SUMIFS(AJ:AJ, $E:$E, $E$7, $D:$D, $I$16, $C:$C, $I$14, $F:$F, $I$7)</f>
        <v>#VALUE!</v>
      </c>
      <c r="AK16" s="219" t="e">
        <f aca="false" ca="false" dt2D="false" dtr="false" t="normal">SUMIFS(AK:AK, $E:$E, $E$7, $D:$D, $I$16, $C:$C, $I$14, $F:$F, $I$7)</f>
        <v>#VALUE!</v>
      </c>
      <c r="AL16" s="219" t="e">
        <f aca="false" ca="false" dt2D="false" dtr="false" t="normal">SUMIFS(AL:AL, $E:$E, $E$7, $D:$D, $I$16, $C:$C, $I$14, $F:$F, $I$7)</f>
        <v>#VALUE!</v>
      </c>
      <c r="AM16" s="219" t="e">
        <f aca="false" ca="false" dt2D="false" dtr="false" t="normal">SUMIFS(AM:AM, $E:$E, $E$7, $D:$D, $I$16, $C:$C, $I$14, $F:$F, $I$7)</f>
        <v>#VALUE!</v>
      </c>
      <c r="AN16" s="219" t="e">
        <f aca="false" ca="false" dt2D="false" dtr="false" t="normal">SUMIFS(AN:AN, $E:$E, $E$7, $D:$D, $I$16, $C:$C, $I$14, $F:$F, $I$7)</f>
        <v>#VALUE!</v>
      </c>
      <c r="AO16" s="219" t="e">
        <f aca="false" ca="false" dt2D="false" dtr="false" t="normal">SUMIFS(AO:AO, $E:$E, $E$7, $D:$D, $I$16, $C:$C, $I$14, $F:$F, $I$7)</f>
        <v>#VALUE!</v>
      </c>
      <c r="AP16" s="219" t="e">
        <f aca="false" ca="false" dt2D="false" dtr="false" t="normal">SUMIFS(AP:AP, $E:$E, $E$7, $D:$D, $I$16, $C:$C, $I$14, $F:$F, $I$7)</f>
        <v>#VALUE!</v>
      </c>
      <c r="AQ16" s="219" t="e">
        <f aca="false" ca="false" dt2D="false" dtr="false" t="normal">SUMIFS(AQ:AQ, $E:$E, $E$7, $D:$D, $I$16, $C:$C, $I$14, $F:$F, $I$7)</f>
        <v>#VALUE!</v>
      </c>
      <c r="AR16" s="219" t="e">
        <f aca="false" ca="false" dt2D="false" dtr="false" t="normal">SUMIFS(AR:AR, $E:$E, $E$7, $D:$D, $I$16, $C:$C, $I$14, $F:$F, $I$7)</f>
        <v>#VALUE!</v>
      </c>
      <c r="AS16" s="219" t="e">
        <f aca="false" ca="false" dt2D="false" dtr="false" t="normal">SUMIFS(AS:AS, $E:$E, $E$7, $D:$D, $I$16, $C:$C, $I$14, $F:$F, $I$7)</f>
        <v>#VALUE!</v>
      </c>
      <c r="AT16" s="219" t="e">
        <f aca="false" ca="false" dt2D="false" dtr="false" t="normal">SUMIFS(AT:AT, $E:$E, $E$7, $D:$D, $I$16, $C:$C, $I$14, $F:$F, $I$7)</f>
        <v>#VALUE!</v>
      </c>
      <c r="AU16" s="219" t="e">
        <f aca="false" ca="false" dt2D="false" dtr="false" t="normal">SUMIFS(AU:AU, $E:$E, $E$7, $D:$D, $I$16, $C:$C, $I$14, $F:$F, $I$7)</f>
        <v>#VALUE!</v>
      </c>
      <c r="AV16" s="219" t="e">
        <f aca="false" ca="false" dt2D="false" dtr="false" t="normal">SUMIFS(AV:AV, $E:$E, $E$7, $D:$D, $I$16, $C:$C, $I$14, $F:$F, $I$7)</f>
        <v>#VALUE!</v>
      </c>
      <c r="AW16" s="219" t="e">
        <f aca="false" ca="false" dt2D="false" dtr="false" t="normal">SUMIFS(AW:AW, $E:$E, $E$7, $D:$D, $I$16, $C:$C, $I$14, $F:$F, $I$7)</f>
        <v>#VALUE!</v>
      </c>
      <c r="AX16" s="219" t="e">
        <f aca="false" ca="false" dt2D="false" dtr="false" t="normal">SUMIFS(AX:AX, $E:$E, $E$7, $D:$D, $I$16, $C:$C, $I$14, $F:$F, $I$7)</f>
        <v>#VALUE!</v>
      </c>
      <c r="AY16" s="219" t="e">
        <f aca="false" ca="false" dt2D="false" dtr="false" t="normal">SUMIFS(AY:AY, $E:$E, $E$7, $D:$D, $I$16, $C:$C, $I$14, $F:$F, $I$7)</f>
        <v>#VALUE!</v>
      </c>
      <c r="AZ16" s="219" t="e">
        <f aca="false" ca="false" dt2D="false" dtr="false" t="normal">SUMIFS(AZ:AZ, $E:$E, $E$7, $D:$D, $I$16, $C:$C, $I$14, $F:$F, $I$7)</f>
        <v>#VALUE!</v>
      </c>
      <c r="BA16" s="219" t="e">
        <f aca="false" ca="false" dt2D="false" dtr="false" t="normal">SUMIFS(BA:BA, $E:$E, $E$7, $D:$D, $I$16, $C:$C, $I$14, $F:$F, $I$7)</f>
        <v>#VALUE!</v>
      </c>
      <c r="BB16" s="219" t="e">
        <f aca="false" ca="false" dt2D="false" dtr="false" t="normal">SUMIFS(BB:BB, $E:$E, $E$7, $D:$D, $I$16, $C:$C, $I$14, $F:$F, $I$7)</f>
        <v>#VALUE!</v>
      </c>
      <c r="BC16" s="219" t="e">
        <f aca="false" ca="false" dt2D="false" dtr="false" t="normal">SUMIFS(BC:BC, $E:$E, $E$7, $D:$D, $I$16, $C:$C, $I$14, $F:$F, $I$7)</f>
        <v>#VALUE!</v>
      </c>
      <c r="BD16" s="219" t="e">
        <f aca="false" ca="false" dt2D="false" dtr="false" t="normal">SUMIFS(BD:BD, $E:$E, $E$7, $D:$D, $I$16, $C:$C, $I$14, $F:$F, $I$7)</f>
        <v>#VALUE!</v>
      </c>
      <c r="BE16" s="219" t="e">
        <f aca="false" ca="false" dt2D="false" dtr="false" t="normal">SUMIFS(BE:BE, $E:$E, $E$7, $D:$D, $I$16, $C:$C, $I$14, $F:$F, $I$7)</f>
        <v>#VALUE!</v>
      </c>
      <c r="BF16" s="219" t="e">
        <f aca="false" ca="false" dt2D="false" dtr="false" t="normal">SUMIFS(BF:BF, $E:$E, $E$7, $D:$D, $I$16, $C:$C, $I$14, $F:$F, $I$7)</f>
        <v>#VALUE!</v>
      </c>
      <c r="BG16" s="219" t="e">
        <f aca="false" ca="false" dt2D="false" dtr="false" t="normal">SUMIFS(BG:BG, $E:$E, $E$7, $D:$D, $I$16, $C:$C, $I$14, $F:$F, $I$7)</f>
        <v>#VALUE!</v>
      </c>
      <c r="BH16" s="219" t="e">
        <f aca="false" ca="false" dt2D="false" dtr="false" t="normal">SUMIFS(BH:BH, $E:$E, $E$7, $D:$D, $I$16, $C:$C, $I$14, $F:$F, $I$7)</f>
        <v>#VALUE!</v>
      </c>
      <c r="BI16" s="219" t="e">
        <f aca="false" ca="false" dt2D="false" dtr="false" t="normal">SUMIFS(BI:BI, $E:$E, $E$7, $D:$D, $I$16, $C:$C, $I$14, $F:$F, $I$7)</f>
        <v>#VALUE!</v>
      </c>
      <c r="BJ16" s="219" t="e">
        <f aca="false" ca="false" dt2D="false" dtr="false" t="normal">SUMIFS(BJ:BJ, $E:$E, $E$7, $D:$D, $I$16, $C:$C, $I$14, $F:$F, $I$7)</f>
        <v>#VALUE!</v>
      </c>
      <c r="BK16" s="219" t="e">
        <f aca="false" ca="false" dt2D="false" dtr="false" t="normal">SUMIFS(BK:BK, $E:$E, $E$7, $D:$D, $I$16, $C:$C, $I$14, $F:$F, $I$7)</f>
        <v>#VALUE!</v>
      </c>
      <c r="BL16" s="219" t="e">
        <f aca="false" ca="false" dt2D="false" dtr="false" t="normal">SUMIFS(BL:BL, $E:$E, $E$7, $D:$D, $I$16, $C:$C, $I$14, $F:$F, $I$7)</f>
        <v>#VALUE!</v>
      </c>
      <c r="BM16" s="219" t="e">
        <f aca="false" ca="false" dt2D="false" dtr="false" t="normal">SUMIFS(BM:BM, $E:$E, $E$7, $D:$D, $I$16, $C:$C, $I$14, $F:$F, $I$7)</f>
        <v>#VALUE!</v>
      </c>
      <c r="BN16" s="219" t="e">
        <f aca="false" ca="false" dt2D="false" dtr="false" t="normal">SUMIFS(BN:BN, $E:$E, $E$7, $D:$D, $I$16, $C:$C, $I$14, $F:$F, $I$7)</f>
        <v>#VALUE!</v>
      </c>
      <c r="BO16" s="219" t="e">
        <f aca="false" ca="false" dt2D="false" dtr="false" t="normal">SUMIFS(BO:BO, $E:$E, $E$7, $D:$D, $I$16, $C:$C, $I$14, $F:$F, $I$7)</f>
        <v>#VALUE!</v>
      </c>
      <c r="BP16" s="219" t="e">
        <f aca="false" ca="false" dt2D="false" dtr="false" t="normal">SUMIFS(BP:BP, $E:$E, $E$7, $D:$D, $I$16, $C:$C, $I$14, $F:$F, $I$7)</f>
        <v>#VALUE!</v>
      </c>
      <c r="BQ16" s="219" t="e">
        <f aca="false" ca="false" dt2D="false" dtr="false" t="normal">SUMIFS(BQ:BQ, $E:$E, $E$7, $D:$D, $I$16, $C:$C, $I$14, $F:$F, $I$7)</f>
        <v>#VALUE!</v>
      </c>
      <c r="BR16" s="219" t="e">
        <f aca="false" ca="false" dt2D="false" dtr="false" t="normal">SUMIFS(BR:BR, $E:$E, $E$7, $D:$D, $I$16, $C:$C, $I$14, $F:$F, $I$7)</f>
        <v>#VALUE!</v>
      </c>
      <c r="BS16" s="219" t="e">
        <f aca="false" ca="false" dt2D="false" dtr="false" t="normal">SUMIFS(BS:BS, $E:$E, $E$7, $D:$D, $I$16, $C:$C, $I$14, $F:$F, $I$7)</f>
        <v>#VALUE!</v>
      </c>
      <c r="BT16" s="219" t="e">
        <f aca="false" ca="false" dt2D="false" dtr="false" t="normal">SUMIFS(BT:BT, $E:$E, $E$7, $D:$D, $I$16, $C:$C, $I$14, $F:$F, $I$7)</f>
        <v>#VALUE!</v>
      </c>
    </row>
    <row hidden="true" ht="16.5" outlineLevel="2" r="17">
      <c r="I17" s="454" t="s">
        <v>505</v>
      </c>
      <c r="J17" s="453" t="n"/>
      <c r="K17" s="455" t="n"/>
      <c r="L17" s="451" t="e">
        <f aca="false" ca="false" dt2D="false" dtr="false" t="normal">SUM(M17:BT17)</f>
        <v>#VALUE!</v>
      </c>
      <c r="M17" s="219" t="e">
        <f aca="false" ca="false" dt2D="false" dtr="false" t="normal">SUMIFS(M:M, $E:$E, $E$7, $D:$D, $I$17, $C:$C, $I$14, $F:$F, $I$7)</f>
        <v>#VALUE!</v>
      </c>
      <c r="N17" s="219" t="e">
        <f aca="false" ca="false" dt2D="false" dtr="false" t="normal">SUMIFS(N:N, $E:$E, $E$7, $D:$D, $I$17, $C:$C, $I$14, $F:$F, $I$7)</f>
        <v>#VALUE!</v>
      </c>
      <c r="O17" s="219" t="e">
        <f aca="false" ca="false" dt2D="false" dtr="false" t="normal">SUMIFS(O:O, $E:$E, $E$7, $D:$D, $I$17, $C:$C, $I$14, $F:$F, $I$7)</f>
        <v>#VALUE!</v>
      </c>
      <c r="P17" s="219" t="e">
        <f aca="false" ca="false" dt2D="false" dtr="false" t="normal">SUMIFS(P:P, $E:$E, $E$7, $D:$D, $I$17, $C:$C, $I$14, $F:$F, $I$7)</f>
        <v>#VALUE!</v>
      </c>
      <c r="Q17" s="219" t="e">
        <f aca="false" ca="false" dt2D="false" dtr="false" t="normal">SUMIFS(Q:Q, $E:$E, $E$7, $D:$D, $I$17, $C:$C, $I$14, $F:$F, $I$7)</f>
        <v>#VALUE!</v>
      </c>
      <c r="R17" s="219" t="e">
        <f aca="false" ca="false" dt2D="false" dtr="false" t="normal">SUMIFS(R:R, $E:$E, $E$7, $D:$D, $I$17, $C:$C, $I$14, $F:$F, $I$7)</f>
        <v>#VALUE!</v>
      </c>
      <c r="S17" s="219" t="e">
        <f aca="false" ca="false" dt2D="false" dtr="false" t="normal">SUMIFS(S:S, $E:$E, $E$7, $D:$D, $I$17, $C:$C, $I$14, $F:$F, $I$7)</f>
        <v>#VALUE!</v>
      </c>
      <c r="T17" s="219" t="e">
        <f aca="false" ca="false" dt2D="false" dtr="false" t="normal">SUMIFS(T:T, $E:$E, $E$7, $D:$D, $I$17, $C:$C, $I$14, $F:$F, $I$7)</f>
        <v>#VALUE!</v>
      </c>
      <c r="U17" s="219" t="e">
        <f aca="false" ca="false" dt2D="false" dtr="false" t="normal">SUMIFS(U:U, $E:$E, $E$7, $D:$D, $I$17, $C:$C, $I$14, $F:$F, $I$7)</f>
        <v>#VALUE!</v>
      </c>
      <c r="V17" s="219" t="e">
        <f aca="false" ca="false" dt2D="false" dtr="false" t="normal">SUMIFS(V:V, $E:$E, $E$7, $D:$D, $I$17, $C:$C, $I$14, $F:$F, $I$7)</f>
        <v>#VALUE!</v>
      </c>
      <c r="W17" s="219" t="e">
        <f aca="false" ca="false" dt2D="false" dtr="false" t="normal">SUMIFS(W:W, $E:$E, $E$7, $D:$D, $I$17, $C:$C, $I$14, $F:$F, $I$7)</f>
        <v>#VALUE!</v>
      </c>
      <c r="X17" s="219" t="e">
        <f aca="false" ca="false" dt2D="false" dtr="false" t="normal">SUMIFS(X:X, $E:$E, $E$7, $D:$D, $I$17, $C:$C, $I$14, $F:$F, $I$7)</f>
        <v>#VALUE!</v>
      </c>
      <c r="Y17" s="219" t="e">
        <f aca="false" ca="false" dt2D="false" dtr="false" t="normal">SUMIFS(Y:Y, $E:$E, $E$7, $D:$D, $I$17, $C:$C, $I$14, $F:$F, $I$7)</f>
        <v>#VALUE!</v>
      </c>
      <c r="Z17" s="219" t="e">
        <f aca="false" ca="false" dt2D="false" dtr="false" t="normal">SUMIFS(Z:Z, $E:$E, $E$7, $D:$D, $I$17, $C:$C, $I$14, $F:$F, $I$7)</f>
        <v>#VALUE!</v>
      </c>
      <c r="AA17" s="219" t="e">
        <f aca="false" ca="false" dt2D="false" dtr="false" t="normal">SUMIFS(AA:AA, $E:$E, $E$7, $D:$D, $I$17, $C:$C, $I$14, $F:$F, $I$7)</f>
        <v>#VALUE!</v>
      </c>
      <c r="AB17" s="219" t="e">
        <f aca="false" ca="false" dt2D="false" dtr="false" t="normal">SUMIFS(AB:AB, $E:$E, $E$7, $D:$D, $I$17, $C:$C, $I$14, $F:$F, $I$7)</f>
        <v>#VALUE!</v>
      </c>
      <c r="AC17" s="219" t="e">
        <f aca="false" ca="false" dt2D="false" dtr="false" t="normal">SUMIFS(AC:AC, $E:$E, $E$7, $D:$D, $I$17, $C:$C, $I$14, $F:$F, $I$7)</f>
        <v>#VALUE!</v>
      </c>
      <c r="AD17" s="219" t="e">
        <f aca="false" ca="false" dt2D="false" dtr="false" t="normal">SUMIFS(AD:AD, $E:$E, $E$7, $D:$D, $I$17, $C:$C, $I$14, $F:$F, $I$7)</f>
        <v>#VALUE!</v>
      </c>
      <c r="AE17" s="219" t="e">
        <f aca="false" ca="false" dt2D="false" dtr="false" t="normal">SUMIFS(AE:AE, $E:$E, $E$7, $D:$D, $I$17, $C:$C, $I$14, $F:$F, $I$7)</f>
        <v>#VALUE!</v>
      </c>
      <c r="AF17" s="219" t="e">
        <f aca="false" ca="false" dt2D="false" dtr="false" t="normal">SUMIFS(AF:AF, $E:$E, $E$7, $D:$D, $I$17, $C:$C, $I$14, $F:$F, $I$7)</f>
        <v>#VALUE!</v>
      </c>
      <c r="AG17" s="219" t="e">
        <f aca="false" ca="false" dt2D="false" dtr="false" t="normal">SUMIFS(AG:AG, $E:$E, $E$7, $D:$D, $I$17, $C:$C, $I$14, $F:$F, $I$7)</f>
        <v>#VALUE!</v>
      </c>
      <c r="AH17" s="219" t="e">
        <f aca="false" ca="false" dt2D="false" dtr="false" t="normal">SUMIFS(AH:AH, $E:$E, $E$7, $D:$D, $I$17, $C:$C, $I$14, $F:$F, $I$7)</f>
        <v>#VALUE!</v>
      </c>
      <c r="AI17" s="219" t="e">
        <f aca="false" ca="false" dt2D="false" dtr="false" t="normal">SUMIFS(AI:AI, $E:$E, $E$7, $D:$D, $I$17, $C:$C, $I$14, $F:$F, $I$7)</f>
        <v>#VALUE!</v>
      </c>
      <c r="AJ17" s="219" t="e">
        <f aca="false" ca="false" dt2D="false" dtr="false" t="normal">SUMIFS(AJ:AJ, $E:$E, $E$7, $D:$D, $I$17, $C:$C, $I$14, $F:$F, $I$7)</f>
        <v>#VALUE!</v>
      </c>
      <c r="AK17" s="219" t="e">
        <f aca="false" ca="false" dt2D="false" dtr="false" t="normal">SUMIFS(AK:AK, $E:$E, $E$7, $D:$D, $I$17, $C:$C, $I$14, $F:$F, $I$7)</f>
        <v>#VALUE!</v>
      </c>
      <c r="AL17" s="219" t="e">
        <f aca="false" ca="false" dt2D="false" dtr="false" t="normal">SUMIFS(AL:AL, $E:$E, $E$7, $D:$D, $I$17, $C:$C, $I$14, $F:$F, $I$7)</f>
        <v>#VALUE!</v>
      </c>
      <c r="AM17" s="219" t="e">
        <f aca="false" ca="false" dt2D="false" dtr="false" t="normal">SUMIFS(AM:AM, $E:$E, $E$7, $D:$D, $I$17, $C:$C, $I$14, $F:$F, $I$7)</f>
        <v>#VALUE!</v>
      </c>
      <c r="AN17" s="219" t="e">
        <f aca="false" ca="false" dt2D="false" dtr="false" t="normal">SUMIFS(AN:AN, $E:$E, $E$7, $D:$D, $I$17, $C:$C, $I$14, $F:$F, $I$7)</f>
        <v>#VALUE!</v>
      </c>
      <c r="AO17" s="219" t="e">
        <f aca="false" ca="false" dt2D="false" dtr="false" t="normal">SUMIFS(AO:AO, $E:$E, $E$7, $D:$D, $I$17, $C:$C, $I$14, $F:$F, $I$7)</f>
        <v>#VALUE!</v>
      </c>
      <c r="AP17" s="219" t="e">
        <f aca="false" ca="false" dt2D="false" dtr="false" t="normal">SUMIFS(AP:AP, $E:$E, $E$7, $D:$D, $I$17, $C:$C, $I$14, $F:$F, $I$7)</f>
        <v>#VALUE!</v>
      </c>
      <c r="AQ17" s="219" t="e">
        <f aca="false" ca="false" dt2D="false" dtr="false" t="normal">SUMIFS(AQ:AQ, $E:$E, $E$7, $D:$D, $I$17, $C:$C, $I$14, $F:$F, $I$7)</f>
        <v>#VALUE!</v>
      </c>
      <c r="AR17" s="219" t="e">
        <f aca="false" ca="false" dt2D="false" dtr="false" t="normal">SUMIFS(AR:AR, $E:$E, $E$7, $D:$D, $I$17, $C:$C, $I$14, $F:$F, $I$7)</f>
        <v>#VALUE!</v>
      </c>
      <c r="AS17" s="219" t="e">
        <f aca="false" ca="false" dt2D="false" dtr="false" t="normal">SUMIFS(AS:AS, $E:$E, $E$7, $D:$D, $I$17, $C:$C, $I$14, $F:$F, $I$7)</f>
        <v>#VALUE!</v>
      </c>
      <c r="AT17" s="219" t="e">
        <f aca="false" ca="false" dt2D="false" dtr="false" t="normal">SUMIFS(AT:AT, $E:$E, $E$7, $D:$D, $I$17, $C:$C, $I$14, $F:$F, $I$7)</f>
        <v>#VALUE!</v>
      </c>
      <c r="AU17" s="219" t="e">
        <f aca="false" ca="false" dt2D="false" dtr="false" t="normal">SUMIFS(AU:AU, $E:$E, $E$7, $D:$D, $I$17, $C:$C, $I$14, $F:$F, $I$7)</f>
        <v>#VALUE!</v>
      </c>
      <c r="AV17" s="219" t="e">
        <f aca="false" ca="false" dt2D="false" dtr="false" t="normal">SUMIFS(AV:AV, $E:$E, $E$7, $D:$D, $I$17, $C:$C, $I$14, $F:$F, $I$7)</f>
        <v>#VALUE!</v>
      </c>
      <c r="AW17" s="219" t="e">
        <f aca="false" ca="false" dt2D="false" dtr="false" t="normal">SUMIFS(AW:AW, $E:$E, $E$7, $D:$D, $I$17, $C:$C, $I$14, $F:$F, $I$7)</f>
        <v>#VALUE!</v>
      </c>
      <c r="AX17" s="219" t="e">
        <f aca="false" ca="false" dt2D="false" dtr="false" t="normal">SUMIFS(AX:AX, $E:$E, $E$7, $D:$D, $I$17, $C:$C, $I$14, $F:$F, $I$7)</f>
        <v>#VALUE!</v>
      </c>
      <c r="AY17" s="219" t="e">
        <f aca="false" ca="false" dt2D="false" dtr="false" t="normal">SUMIFS(AY:AY, $E:$E, $E$7, $D:$D, $I$17, $C:$C, $I$14, $F:$F, $I$7)</f>
        <v>#VALUE!</v>
      </c>
      <c r="AZ17" s="219" t="e">
        <f aca="false" ca="false" dt2D="false" dtr="false" t="normal">SUMIFS(AZ:AZ, $E:$E, $E$7, $D:$D, $I$17, $C:$C, $I$14, $F:$F, $I$7)</f>
        <v>#VALUE!</v>
      </c>
      <c r="BA17" s="219" t="e">
        <f aca="false" ca="false" dt2D="false" dtr="false" t="normal">SUMIFS(BA:BA, $E:$E, $E$7, $D:$D, $I$17, $C:$C, $I$14, $F:$F, $I$7)</f>
        <v>#VALUE!</v>
      </c>
      <c r="BB17" s="219" t="e">
        <f aca="false" ca="false" dt2D="false" dtr="false" t="normal">SUMIFS(BB:BB, $E:$E, $E$7, $D:$D, $I$17, $C:$C, $I$14, $F:$F, $I$7)</f>
        <v>#VALUE!</v>
      </c>
      <c r="BC17" s="219" t="e">
        <f aca="false" ca="false" dt2D="false" dtr="false" t="normal">SUMIFS(BC:BC, $E:$E, $E$7, $D:$D, $I$17, $C:$C, $I$14, $F:$F, $I$7)</f>
        <v>#VALUE!</v>
      </c>
      <c r="BD17" s="219" t="e">
        <f aca="false" ca="false" dt2D="false" dtr="false" t="normal">SUMIFS(BD:BD, $E:$E, $E$7, $D:$D, $I$17, $C:$C, $I$14, $F:$F, $I$7)</f>
        <v>#VALUE!</v>
      </c>
      <c r="BE17" s="219" t="e">
        <f aca="false" ca="false" dt2D="false" dtr="false" t="normal">SUMIFS(BE:BE, $E:$E, $E$7, $D:$D, $I$17, $C:$C, $I$14, $F:$F, $I$7)</f>
        <v>#VALUE!</v>
      </c>
      <c r="BF17" s="219" t="e">
        <f aca="false" ca="false" dt2D="false" dtr="false" t="normal">SUMIFS(BF:BF, $E:$E, $E$7, $D:$D, $I$17, $C:$C, $I$14, $F:$F, $I$7)</f>
        <v>#VALUE!</v>
      </c>
      <c r="BG17" s="219" t="e">
        <f aca="false" ca="false" dt2D="false" dtr="false" t="normal">SUMIFS(BG:BG, $E:$E, $E$7, $D:$D, $I$17, $C:$C, $I$14, $F:$F, $I$7)</f>
        <v>#VALUE!</v>
      </c>
      <c r="BH17" s="219" t="e">
        <f aca="false" ca="false" dt2D="false" dtr="false" t="normal">SUMIFS(BH:BH, $E:$E, $E$7, $D:$D, $I$17, $C:$C, $I$14, $F:$F, $I$7)</f>
        <v>#VALUE!</v>
      </c>
      <c r="BI17" s="219" t="e">
        <f aca="false" ca="false" dt2D="false" dtr="false" t="normal">SUMIFS(BI:BI, $E:$E, $E$7, $D:$D, $I$17, $C:$C, $I$14, $F:$F, $I$7)</f>
        <v>#VALUE!</v>
      </c>
      <c r="BJ17" s="219" t="e">
        <f aca="false" ca="false" dt2D="false" dtr="false" t="normal">SUMIFS(BJ:BJ, $E:$E, $E$7, $D:$D, $I$17, $C:$C, $I$14, $F:$F, $I$7)</f>
        <v>#VALUE!</v>
      </c>
      <c r="BK17" s="219" t="e">
        <f aca="false" ca="false" dt2D="false" dtr="false" t="normal">SUMIFS(BK:BK, $E:$E, $E$7, $D:$D, $I$17, $C:$C, $I$14, $F:$F, $I$7)</f>
        <v>#VALUE!</v>
      </c>
      <c r="BL17" s="219" t="e">
        <f aca="false" ca="false" dt2D="false" dtr="false" t="normal">SUMIFS(BL:BL, $E:$E, $E$7, $D:$D, $I$17, $C:$C, $I$14, $F:$F, $I$7)</f>
        <v>#VALUE!</v>
      </c>
      <c r="BM17" s="219" t="e">
        <f aca="false" ca="false" dt2D="false" dtr="false" t="normal">SUMIFS(BM:BM, $E:$E, $E$7, $D:$D, $I$17, $C:$C, $I$14, $F:$F, $I$7)</f>
        <v>#VALUE!</v>
      </c>
      <c r="BN17" s="219" t="e">
        <f aca="false" ca="false" dt2D="false" dtr="false" t="normal">SUMIFS(BN:BN, $E:$E, $E$7, $D:$D, $I$17, $C:$C, $I$14, $F:$F, $I$7)</f>
        <v>#VALUE!</v>
      </c>
      <c r="BO17" s="219" t="e">
        <f aca="false" ca="false" dt2D="false" dtr="false" t="normal">SUMIFS(BO:BO, $E:$E, $E$7, $D:$D, $I$17, $C:$C, $I$14, $F:$F, $I$7)</f>
        <v>#VALUE!</v>
      </c>
      <c r="BP17" s="219" t="e">
        <f aca="false" ca="false" dt2D="false" dtr="false" t="normal">SUMIFS(BP:BP, $E:$E, $E$7, $D:$D, $I$17, $C:$C, $I$14, $F:$F, $I$7)</f>
        <v>#VALUE!</v>
      </c>
      <c r="BQ17" s="219" t="e">
        <f aca="false" ca="false" dt2D="false" dtr="false" t="normal">SUMIFS(BQ:BQ, $E:$E, $E$7, $D:$D, $I$17, $C:$C, $I$14, $F:$F, $I$7)</f>
        <v>#VALUE!</v>
      </c>
      <c r="BR17" s="219" t="e">
        <f aca="false" ca="false" dt2D="false" dtr="false" t="normal">SUMIFS(BR:BR, $E:$E, $E$7, $D:$D, $I$17, $C:$C, $I$14, $F:$F, $I$7)</f>
        <v>#VALUE!</v>
      </c>
      <c r="BS17" s="219" t="e">
        <f aca="false" ca="false" dt2D="false" dtr="false" t="normal">SUMIFS(BS:BS, $E:$E, $E$7, $D:$D, $I$17, $C:$C, $I$14, $F:$F, $I$7)</f>
        <v>#VALUE!</v>
      </c>
      <c r="BT17" s="219" t="e">
        <f aca="false" ca="false" dt2D="false" dtr="false" t="normal">SUMIFS(BT:BT, $E:$E, $E$7, $D:$D, $I$17, $C:$C, $I$14, $F:$F, $I$7)</f>
        <v>#VALUE!</v>
      </c>
    </row>
    <row hidden="true" ht="16.5" outlineLevel="2" r="18">
      <c r="I18" s="454" t="s">
        <v>506</v>
      </c>
      <c r="J18" s="453" t="n"/>
      <c r="K18" s="455" t="n"/>
      <c r="L18" s="451" t="e">
        <f aca="false" ca="false" dt2D="false" dtr="false" t="normal">SUM(M18:BT18)</f>
        <v>#VALUE!</v>
      </c>
      <c r="M18" s="219" t="e">
        <f aca="false" ca="false" dt2D="false" dtr="false" t="normal">SUMIFS(M:M, $E:$E, $E$7, $D:$D, $I$18, $C:$C, $I$14, $F:$F, $I$7)</f>
        <v>#VALUE!</v>
      </c>
      <c r="N18" s="219" t="e">
        <f aca="false" ca="false" dt2D="false" dtr="false" t="normal">SUMIFS(N:N, $E:$E, $E$7, $D:$D, $I$18, $C:$C, $I$14, $F:$F, $I$7)</f>
        <v>#VALUE!</v>
      </c>
      <c r="O18" s="219" t="e">
        <f aca="false" ca="false" dt2D="false" dtr="false" t="normal">SUMIFS(O:O, $E:$E, $E$7, $D:$D, $I$18, $C:$C, $I$14, $F:$F, $I$7)</f>
        <v>#VALUE!</v>
      </c>
      <c r="P18" s="219" t="e">
        <f aca="false" ca="false" dt2D="false" dtr="false" t="normal">SUMIFS(P:P, $E:$E, $E$7, $D:$D, $I$18, $C:$C, $I$14, $F:$F, $I$7)</f>
        <v>#VALUE!</v>
      </c>
      <c r="Q18" s="219" t="e">
        <f aca="false" ca="false" dt2D="false" dtr="false" t="normal">SUMIFS(Q:Q, $E:$E, $E$7, $D:$D, $I$18, $C:$C, $I$14, $F:$F, $I$7)</f>
        <v>#VALUE!</v>
      </c>
      <c r="R18" s="219" t="e">
        <f aca="false" ca="false" dt2D="false" dtr="false" t="normal">SUMIFS(R:R, $E:$E, $E$7, $D:$D, $I$18, $C:$C, $I$14, $F:$F, $I$7)</f>
        <v>#VALUE!</v>
      </c>
      <c r="S18" s="219" t="e">
        <f aca="false" ca="false" dt2D="false" dtr="false" t="normal">SUMIFS(S:S, $E:$E, $E$7, $D:$D, $I$18, $C:$C, $I$14, $F:$F, $I$7)</f>
        <v>#VALUE!</v>
      </c>
      <c r="T18" s="219" t="e">
        <f aca="false" ca="false" dt2D="false" dtr="false" t="normal">SUMIFS(T:T, $E:$E, $E$7, $D:$D, $I$18, $C:$C, $I$14, $F:$F, $I$7)</f>
        <v>#VALUE!</v>
      </c>
      <c r="U18" s="219" t="e">
        <f aca="false" ca="false" dt2D="false" dtr="false" t="normal">SUMIFS(U:U, $E:$E, $E$7, $D:$D, $I$18, $C:$C, $I$14, $F:$F, $I$7)</f>
        <v>#VALUE!</v>
      </c>
      <c r="V18" s="219" t="e">
        <f aca="false" ca="false" dt2D="false" dtr="false" t="normal">SUMIFS(V:V, $E:$E, $E$7, $D:$D, $I$18, $C:$C, $I$14, $F:$F, $I$7)</f>
        <v>#VALUE!</v>
      </c>
      <c r="W18" s="219" t="e">
        <f aca="false" ca="false" dt2D="false" dtr="false" t="normal">SUMIFS(W:W, $E:$E, $E$7, $D:$D, $I$18, $C:$C, $I$14, $F:$F, $I$7)</f>
        <v>#VALUE!</v>
      </c>
      <c r="X18" s="219" t="e">
        <f aca="false" ca="false" dt2D="false" dtr="false" t="normal">SUMIFS(X:X, $E:$E, $E$7, $D:$D, $I$18, $C:$C, $I$14, $F:$F, $I$7)</f>
        <v>#VALUE!</v>
      </c>
      <c r="Y18" s="219" t="e">
        <f aca="false" ca="false" dt2D="false" dtr="false" t="normal">SUMIFS(Y:Y, $E:$E, $E$7, $D:$D, $I$18, $C:$C, $I$14, $F:$F, $I$7)</f>
        <v>#VALUE!</v>
      </c>
      <c r="Z18" s="219" t="e">
        <f aca="false" ca="false" dt2D="false" dtr="false" t="normal">SUMIFS(Z:Z, $E:$E, $E$7, $D:$D, $I$18, $C:$C, $I$14, $F:$F, $I$7)</f>
        <v>#VALUE!</v>
      </c>
      <c r="AA18" s="219" t="e">
        <f aca="false" ca="false" dt2D="false" dtr="false" t="normal">SUMIFS(AA:AA, $E:$E, $E$7, $D:$D, $I$18, $C:$C, $I$14, $F:$F, $I$7)</f>
        <v>#VALUE!</v>
      </c>
      <c r="AB18" s="219" t="e">
        <f aca="false" ca="false" dt2D="false" dtr="false" t="normal">SUMIFS(AB:AB, $E:$E, $E$7, $D:$D, $I$18, $C:$C, $I$14, $F:$F, $I$7)</f>
        <v>#VALUE!</v>
      </c>
      <c r="AC18" s="219" t="e">
        <f aca="false" ca="false" dt2D="false" dtr="false" t="normal">SUMIFS(AC:AC, $E:$E, $E$7, $D:$D, $I$18, $C:$C, $I$14, $F:$F, $I$7)</f>
        <v>#VALUE!</v>
      </c>
      <c r="AD18" s="219" t="e">
        <f aca="false" ca="false" dt2D="false" dtr="false" t="normal">SUMIFS(AD:AD, $E:$E, $E$7, $D:$D, $I$18, $C:$C, $I$14, $F:$F, $I$7)</f>
        <v>#VALUE!</v>
      </c>
      <c r="AE18" s="219" t="e">
        <f aca="false" ca="false" dt2D="false" dtr="false" t="normal">SUMIFS(AE:AE, $E:$E, $E$7, $D:$D, $I$18, $C:$C, $I$14, $F:$F, $I$7)</f>
        <v>#VALUE!</v>
      </c>
      <c r="AF18" s="219" t="e">
        <f aca="false" ca="false" dt2D="false" dtr="false" t="normal">SUMIFS(AF:AF, $E:$E, $E$7, $D:$D, $I$18, $C:$C, $I$14, $F:$F, $I$7)</f>
        <v>#VALUE!</v>
      </c>
      <c r="AG18" s="219" t="e">
        <f aca="false" ca="false" dt2D="false" dtr="false" t="normal">SUMIFS(AG:AG, $E:$E, $E$7, $D:$D, $I$18, $C:$C, $I$14, $F:$F, $I$7)</f>
        <v>#VALUE!</v>
      </c>
      <c r="AH18" s="219" t="e">
        <f aca="false" ca="false" dt2D="false" dtr="false" t="normal">SUMIFS(AH:AH, $E:$E, $E$7, $D:$D, $I$18, $C:$C, $I$14, $F:$F, $I$7)</f>
        <v>#VALUE!</v>
      </c>
      <c r="AI18" s="219" t="e">
        <f aca="false" ca="false" dt2D="false" dtr="false" t="normal">SUMIFS(AI:AI, $E:$E, $E$7, $D:$D, $I$18, $C:$C, $I$14, $F:$F, $I$7)</f>
        <v>#VALUE!</v>
      </c>
      <c r="AJ18" s="219" t="e">
        <f aca="false" ca="false" dt2D="false" dtr="false" t="normal">SUMIFS(AJ:AJ, $E:$E, $E$7, $D:$D, $I$18, $C:$C, $I$14, $F:$F, $I$7)</f>
        <v>#VALUE!</v>
      </c>
      <c r="AK18" s="219" t="e">
        <f aca="false" ca="false" dt2D="false" dtr="false" t="normal">SUMIFS(AK:AK, $E:$E, $E$7, $D:$D, $I$18, $C:$C, $I$14, $F:$F, $I$7)</f>
        <v>#VALUE!</v>
      </c>
      <c r="AL18" s="219" t="e">
        <f aca="false" ca="false" dt2D="false" dtr="false" t="normal">SUMIFS(AL:AL, $E:$E, $E$7, $D:$D, $I$18, $C:$C, $I$14, $F:$F, $I$7)</f>
        <v>#VALUE!</v>
      </c>
      <c r="AM18" s="219" t="e">
        <f aca="false" ca="false" dt2D="false" dtr="false" t="normal">SUMIFS(AM:AM, $E:$E, $E$7, $D:$D, $I$18, $C:$C, $I$14, $F:$F, $I$7)</f>
        <v>#VALUE!</v>
      </c>
      <c r="AN18" s="219" t="e">
        <f aca="false" ca="false" dt2D="false" dtr="false" t="normal">SUMIFS(AN:AN, $E:$E, $E$7, $D:$D, $I$18, $C:$C, $I$14, $F:$F, $I$7)</f>
        <v>#VALUE!</v>
      </c>
      <c r="AO18" s="219" t="e">
        <f aca="false" ca="false" dt2D="false" dtr="false" t="normal">SUMIFS(AO:AO, $E:$E, $E$7, $D:$D, $I$18, $C:$C, $I$14, $F:$F, $I$7)</f>
        <v>#VALUE!</v>
      </c>
      <c r="AP18" s="219" t="e">
        <f aca="false" ca="false" dt2D="false" dtr="false" t="normal">SUMIFS(AP:AP, $E:$E, $E$7, $D:$D, $I$18, $C:$C, $I$14, $F:$F, $I$7)</f>
        <v>#VALUE!</v>
      </c>
      <c r="AQ18" s="219" t="e">
        <f aca="false" ca="false" dt2D="false" dtr="false" t="normal">SUMIFS(AQ:AQ, $E:$E, $E$7, $D:$D, $I$18, $C:$C, $I$14, $F:$F, $I$7)</f>
        <v>#VALUE!</v>
      </c>
      <c r="AR18" s="219" t="e">
        <f aca="false" ca="false" dt2D="false" dtr="false" t="normal">SUMIFS(AR:AR, $E:$E, $E$7, $D:$D, $I$18, $C:$C, $I$14, $F:$F, $I$7)</f>
        <v>#VALUE!</v>
      </c>
      <c r="AS18" s="219" t="e">
        <f aca="false" ca="false" dt2D="false" dtr="false" t="normal">SUMIFS(AS:AS, $E:$E, $E$7, $D:$D, $I$18, $C:$C, $I$14, $F:$F, $I$7)</f>
        <v>#VALUE!</v>
      </c>
      <c r="AT18" s="219" t="e">
        <f aca="false" ca="false" dt2D="false" dtr="false" t="normal">SUMIFS(AT:AT, $E:$E, $E$7, $D:$D, $I$18, $C:$C, $I$14, $F:$F, $I$7)</f>
        <v>#VALUE!</v>
      </c>
      <c r="AU18" s="219" t="e">
        <f aca="false" ca="false" dt2D="false" dtr="false" t="normal">SUMIFS(AU:AU, $E:$E, $E$7, $D:$D, $I$18, $C:$C, $I$14, $F:$F, $I$7)</f>
        <v>#VALUE!</v>
      </c>
      <c r="AV18" s="219" t="e">
        <f aca="false" ca="false" dt2D="false" dtr="false" t="normal">SUMIFS(AV:AV, $E:$E, $E$7, $D:$D, $I$18, $C:$C, $I$14, $F:$F, $I$7)</f>
        <v>#VALUE!</v>
      </c>
      <c r="AW18" s="219" t="e">
        <f aca="false" ca="false" dt2D="false" dtr="false" t="normal">SUMIFS(AW:AW, $E:$E, $E$7, $D:$D, $I$18, $C:$C, $I$14, $F:$F, $I$7)</f>
        <v>#VALUE!</v>
      </c>
      <c r="AX18" s="219" t="e">
        <f aca="false" ca="false" dt2D="false" dtr="false" t="normal">SUMIFS(AX:AX, $E:$E, $E$7, $D:$D, $I$18, $C:$C, $I$14, $F:$F, $I$7)</f>
        <v>#VALUE!</v>
      </c>
      <c r="AY18" s="219" t="e">
        <f aca="false" ca="false" dt2D="false" dtr="false" t="normal">SUMIFS(AY:AY, $E:$E, $E$7, $D:$D, $I$18, $C:$C, $I$14, $F:$F, $I$7)</f>
        <v>#VALUE!</v>
      </c>
      <c r="AZ18" s="219" t="e">
        <f aca="false" ca="false" dt2D="false" dtr="false" t="normal">SUMIFS(AZ:AZ, $E:$E, $E$7, $D:$D, $I$18, $C:$C, $I$14, $F:$F, $I$7)</f>
        <v>#VALUE!</v>
      </c>
      <c r="BA18" s="219" t="e">
        <f aca="false" ca="false" dt2D="false" dtr="false" t="normal">SUMIFS(BA:BA, $E:$E, $E$7, $D:$D, $I$18, $C:$C, $I$14, $F:$F, $I$7)</f>
        <v>#VALUE!</v>
      </c>
      <c r="BB18" s="219" t="e">
        <f aca="false" ca="false" dt2D="false" dtr="false" t="normal">SUMIFS(BB:BB, $E:$E, $E$7, $D:$D, $I$18, $C:$C, $I$14, $F:$F, $I$7)</f>
        <v>#VALUE!</v>
      </c>
      <c r="BC18" s="219" t="e">
        <f aca="false" ca="false" dt2D="false" dtr="false" t="normal">SUMIFS(BC:BC, $E:$E, $E$7, $D:$D, $I$18, $C:$C, $I$14, $F:$F, $I$7)</f>
        <v>#VALUE!</v>
      </c>
      <c r="BD18" s="219" t="e">
        <f aca="false" ca="false" dt2D="false" dtr="false" t="normal">SUMIFS(BD:BD, $E:$E, $E$7, $D:$D, $I$18, $C:$C, $I$14, $F:$F, $I$7)</f>
        <v>#VALUE!</v>
      </c>
      <c r="BE18" s="219" t="e">
        <f aca="false" ca="false" dt2D="false" dtr="false" t="normal">SUMIFS(BE:BE, $E:$E, $E$7, $D:$D, $I$18, $C:$C, $I$14, $F:$F, $I$7)</f>
        <v>#VALUE!</v>
      </c>
      <c r="BF18" s="219" t="e">
        <f aca="false" ca="false" dt2D="false" dtr="false" t="normal">SUMIFS(BF:BF, $E:$E, $E$7, $D:$D, $I$18, $C:$C, $I$14, $F:$F, $I$7)</f>
        <v>#VALUE!</v>
      </c>
      <c r="BG18" s="219" t="e">
        <f aca="false" ca="false" dt2D="false" dtr="false" t="normal">SUMIFS(BG:BG, $E:$E, $E$7, $D:$D, $I$18, $C:$C, $I$14, $F:$F, $I$7)</f>
        <v>#VALUE!</v>
      </c>
      <c r="BH18" s="219" t="e">
        <f aca="false" ca="false" dt2D="false" dtr="false" t="normal">SUMIFS(BH:BH, $E:$E, $E$7, $D:$D, $I$18, $C:$C, $I$14, $F:$F, $I$7)</f>
        <v>#VALUE!</v>
      </c>
      <c r="BI18" s="219" t="e">
        <f aca="false" ca="false" dt2D="false" dtr="false" t="normal">SUMIFS(BI:BI, $E:$E, $E$7, $D:$D, $I$18, $C:$C, $I$14, $F:$F, $I$7)</f>
        <v>#VALUE!</v>
      </c>
      <c r="BJ18" s="219" t="e">
        <f aca="false" ca="false" dt2D="false" dtr="false" t="normal">SUMIFS(BJ:BJ, $E:$E, $E$7, $D:$D, $I$18, $C:$C, $I$14, $F:$F, $I$7)</f>
        <v>#VALUE!</v>
      </c>
      <c r="BK18" s="219" t="e">
        <f aca="false" ca="false" dt2D="false" dtr="false" t="normal">SUMIFS(BK:BK, $E:$E, $E$7, $D:$D, $I$18, $C:$C, $I$14, $F:$F, $I$7)</f>
        <v>#VALUE!</v>
      </c>
      <c r="BL18" s="219" t="e">
        <f aca="false" ca="false" dt2D="false" dtr="false" t="normal">SUMIFS(BL:BL, $E:$E, $E$7, $D:$D, $I$18, $C:$C, $I$14, $F:$F, $I$7)</f>
        <v>#VALUE!</v>
      </c>
      <c r="BM18" s="219" t="e">
        <f aca="false" ca="false" dt2D="false" dtr="false" t="normal">SUMIFS(BM:BM, $E:$E, $E$7, $D:$D, $I$18, $C:$C, $I$14, $F:$F, $I$7)</f>
        <v>#VALUE!</v>
      </c>
      <c r="BN18" s="219" t="e">
        <f aca="false" ca="false" dt2D="false" dtr="false" t="normal">SUMIFS(BN:BN, $E:$E, $E$7, $D:$D, $I$18, $C:$C, $I$14, $F:$F, $I$7)</f>
        <v>#VALUE!</v>
      </c>
      <c r="BO18" s="219" t="e">
        <f aca="false" ca="false" dt2D="false" dtr="false" t="normal">SUMIFS(BO:BO, $E:$E, $E$7, $D:$D, $I$18, $C:$C, $I$14, $F:$F, $I$7)</f>
        <v>#VALUE!</v>
      </c>
      <c r="BP18" s="219" t="e">
        <f aca="false" ca="false" dt2D="false" dtr="false" t="normal">SUMIFS(BP:BP, $E:$E, $E$7, $D:$D, $I$18, $C:$C, $I$14, $F:$F, $I$7)</f>
        <v>#VALUE!</v>
      </c>
      <c r="BQ18" s="219" t="e">
        <f aca="false" ca="false" dt2D="false" dtr="false" t="normal">SUMIFS(BQ:BQ, $E:$E, $E$7, $D:$D, $I$18, $C:$C, $I$14, $F:$F, $I$7)</f>
        <v>#VALUE!</v>
      </c>
      <c r="BR18" s="219" t="e">
        <f aca="false" ca="false" dt2D="false" dtr="false" t="normal">SUMIFS(BR:BR, $E:$E, $E$7, $D:$D, $I$18, $C:$C, $I$14, $F:$F, $I$7)</f>
        <v>#VALUE!</v>
      </c>
      <c r="BS18" s="219" t="e">
        <f aca="false" ca="false" dt2D="false" dtr="false" t="normal">SUMIFS(BS:BS, $E:$E, $E$7, $D:$D, $I$18, $C:$C, $I$14, $F:$F, $I$7)</f>
        <v>#VALUE!</v>
      </c>
      <c r="BT18" s="219" t="e">
        <f aca="false" ca="false" dt2D="false" dtr="false" t="normal">SUMIFS(BT:BT, $E:$E, $E$7, $D:$D, $I$18, $C:$C, $I$14, $F:$F, $I$7)</f>
        <v>#VALUE!</v>
      </c>
    </row>
    <row hidden="true" ht="16.5" outlineLevel="1" r="19">
      <c r="I19" s="454" t="n"/>
      <c r="J19" s="453" t="n"/>
      <c r="K19" s="455" t="n"/>
      <c r="L19" s="451" t="n"/>
      <c r="M19" s="219" t="n"/>
      <c r="N19" s="219" t="n"/>
      <c r="O19" s="219" t="n"/>
      <c r="P19" s="219" t="n"/>
      <c r="Q19" s="219" t="n"/>
      <c r="R19" s="219" t="n"/>
      <c r="S19" s="219" t="n"/>
      <c r="T19" s="219" t="n"/>
      <c r="U19" s="219" t="n"/>
      <c r="V19" s="219" t="n"/>
      <c r="W19" s="219" t="n"/>
      <c r="X19" s="219" t="n"/>
      <c r="Y19" s="219" t="n"/>
      <c r="Z19" s="219" t="n"/>
      <c r="AA19" s="219" t="n"/>
      <c r="AB19" s="219" t="n"/>
      <c r="AC19" s="219" t="n"/>
      <c r="AD19" s="219" t="n"/>
      <c r="AE19" s="219" t="n"/>
      <c r="AF19" s="219" t="n"/>
      <c r="AG19" s="219" t="n"/>
      <c r="AH19" s="219" t="n"/>
      <c r="AI19" s="219" t="n"/>
      <c r="AJ19" s="219" t="n"/>
      <c r="AK19" s="219" t="n"/>
      <c r="AL19" s="219" t="n"/>
      <c r="AM19" s="219" t="n"/>
      <c r="AN19" s="219" t="n"/>
      <c r="AO19" s="219" t="n"/>
      <c r="AP19" s="219" t="n"/>
      <c r="AQ19" s="219" t="n"/>
      <c r="AR19" s="219" t="n"/>
      <c r="AS19" s="219" t="n"/>
      <c r="AT19" s="219" t="n"/>
      <c r="AU19" s="219" t="n"/>
      <c r="AV19" s="219" t="n"/>
      <c r="AW19" s="219" t="n"/>
      <c r="AX19" s="219" t="n"/>
      <c r="AY19" s="219" t="n"/>
      <c r="AZ19" s="219" t="n"/>
      <c r="BA19" s="219" t="n"/>
      <c r="BB19" s="219" t="n"/>
      <c r="BC19" s="219" t="n"/>
      <c r="BD19" s="219" t="n"/>
      <c r="BE19" s="219" t="n"/>
      <c r="BF19" s="219" t="n"/>
      <c r="BG19" s="219" t="n"/>
      <c r="BH19" s="219" t="n"/>
      <c r="BI19" s="219" t="n"/>
      <c r="BJ19" s="219" t="n"/>
      <c r="BK19" s="219" t="n"/>
      <c r="BL19" s="219" t="n"/>
      <c r="BM19" s="219" t="n"/>
      <c r="BN19" s="219" t="n"/>
      <c r="BO19" s="219" t="n"/>
      <c r="BP19" s="219" t="n"/>
      <c r="BQ19" s="219" t="n"/>
      <c r="BR19" s="219" t="n"/>
      <c r="BS19" s="219" t="n"/>
      <c r="BT19" s="219" t="n"/>
    </row>
    <row outlineLevel="0" r="20">
      <c r="I20" s="454" t="n"/>
      <c r="J20" s="453" t="n"/>
      <c r="K20" s="455" t="n"/>
      <c r="L20" s="451" t="n"/>
      <c r="M20" s="219" t="n"/>
      <c r="N20" s="219" t="n"/>
      <c r="O20" s="219" t="n"/>
      <c r="P20" s="219" t="n"/>
      <c r="Q20" s="219" t="n"/>
      <c r="R20" s="219" t="n"/>
      <c r="S20" s="219" t="n"/>
      <c r="T20" s="219" t="n"/>
      <c r="U20" s="219" t="n"/>
      <c r="V20" s="219" t="n"/>
      <c r="W20" s="219" t="n"/>
      <c r="X20" s="219" t="n"/>
      <c r="Y20" s="219" t="n"/>
      <c r="Z20" s="219" t="n"/>
      <c r="AA20" s="219" t="n"/>
      <c r="AB20" s="219" t="n"/>
      <c r="AC20" s="219" t="n"/>
      <c r="AD20" s="219" t="n"/>
      <c r="AE20" s="219" t="n"/>
      <c r="AF20" s="219" t="n"/>
      <c r="AG20" s="219" t="n"/>
      <c r="AH20" s="219" t="n"/>
      <c r="AI20" s="219" t="n"/>
      <c r="AJ20" s="219" t="n"/>
      <c r="AK20" s="219" t="n"/>
      <c r="AL20" s="219" t="n"/>
      <c r="AM20" s="219" t="n"/>
      <c r="AN20" s="219" t="n"/>
      <c r="AO20" s="219" t="n"/>
      <c r="AP20" s="219" t="n"/>
      <c r="AQ20" s="219" t="n"/>
      <c r="AR20" s="219" t="n"/>
      <c r="AS20" s="219" t="n"/>
      <c r="AT20" s="219" t="n"/>
      <c r="AU20" s="219" t="n"/>
      <c r="AV20" s="219" t="n"/>
      <c r="AW20" s="219" t="n"/>
      <c r="AX20" s="219" t="n"/>
      <c r="AY20" s="219" t="n"/>
      <c r="AZ20" s="219" t="n"/>
      <c r="BA20" s="219" t="n"/>
      <c r="BB20" s="219" t="n"/>
      <c r="BC20" s="219" t="n"/>
      <c r="BD20" s="219" t="n"/>
      <c r="BE20" s="219" t="n"/>
      <c r="BF20" s="219" t="n"/>
      <c r="BG20" s="219" t="n"/>
      <c r="BH20" s="219" t="n"/>
      <c r="BI20" s="219" t="n"/>
      <c r="BJ20" s="219" t="n"/>
      <c r="BK20" s="219" t="n"/>
      <c r="BL20" s="219" t="n"/>
      <c r="BM20" s="219" t="n"/>
      <c r="BN20" s="219" t="n"/>
      <c r="BO20" s="219" t="n"/>
      <c r="BP20" s="219" t="n"/>
      <c r="BQ20" s="219" t="n"/>
      <c r="BR20" s="219" t="n"/>
      <c r="BS20" s="219" t="n"/>
      <c r="BT20" s="219" t="n"/>
    </row>
    <row ht="18" outlineLevel="0" r="21">
      <c r="I21" s="4" t="s">
        <v>339</v>
      </c>
      <c r="J21" s="446" t="n"/>
      <c r="K21" s="441" t="n"/>
      <c r="L21" s="442" t="e">
        <f aca="false" ca="false" dt2D="false" dtr="false" t="normal">SUM(M21:BT21)</f>
        <v>#VALUE!</v>
      </c>
      <c r="M21" s="171" t="e">
        <f aca="false" ca="false" dt2D="false" dtr="false" t="normal">SUM(M22, M23, M28)</f>
        <v>#VALUE!</v>
      </c>
      <c r="N21" s="171" t="e">
        <f aca="false" ca="false" dt2D="false" dtr="false" t="normal">SUM(N22, N23, N28)</f>
        <v>#VALUE!</v>
      </c>
      <c r="O21" s="171" t="e">
        <f aca="false" ca="false" dt2D="false" dtr="false" t="normal">SUM(O22, O23, O28)</f>
        <v>#VALUE!</v>
      </c>
      <c r="P21" s="171" t="e">
        <f aca="false" ca="false" dt2D="false" dtr="false" t="normal">SUM(P22, P23, P28)</f>
        <v>#VALUE!</v>
      </c>
      <c r="Q21" s="171" t="e">
        <f aca="false" ca="false" dt2D="false" dtr="false" t="normal">SUM(Q22, Q23, Q28)</f>
        <v>#VALUE!</v>
      </c>
      <c r="R21" s="171" t="e">
        <f aca="false" ca="false" dt2D="false" dtr="false" t="normal">SUM(R22, R23, R28)</f>
        <v>#VALUE!</v>
      </c>
      <c r="S21" s="171" t="e">
        <f aca="false" ca="false" dt2D="false" dtr="false" t="normal">SUM(S22, S23, S28)</f>
        <v>#VALUE!</v>
      </c>
      <c r="T21" s="171" t="e">
        <f aca="false" ca="false" dt2D="false" dtr="false" t="normal">SUM(T22, T23, T28)</f>
        <v>#VALUE!</v>
      </c>
      <c r="U21" s="171" t="e">
        <f aca="false" ca="false" dt2D="false" dtr="false" t="normal">SUM(U22, U23, U28)</f>
        <v>#VALUE!</v>
      </c>
      <c r="V21" s="171" t="e">
        <f aca="false" ca="false" dt2D="false" dtr="false" t="normal">SUM(V22, V23, V28)</f>
        <v>#VALUE!</v>
      </c>
      <c r="W21" s="171" t="e">
        <f aca="false" ca="false" dt2D="false" dtr="false" t="normal">SUM(W22, W23, W28)</f>
        <v>#VALUE!</v>
      </c>
      <c r="X21" s="171" t="e">
        <f aca="false" ca="false" dt2D="false" dtr="false" t="normal">SUM(X22, X23, X28)</f>
        <v>#VALUE!</v>
      </c>
      <c r="Y21" s="171" t="e">
        <f aca="false" ca="false" dt2D="false" dtr="false" t="normal">SUM(Y22, Y23, Y28)</f>
        <v>#VALUE!</v>
      </c>
      <c r="Z21" s="171" t="e">
        <f aca="false" ca="false" dt2D="false" dtr="false" t="normal">SUM(Z22, Z23, Z28)</f>
        <v>#VALUE!</v>
      </c>
      <c r="AA21" s="171" t="e">
        <f aca="false" ca="false" dt2D="false" dtr="false" t="normal">SUM(AA22, AA23, AA28)</f>
        <v>#VALUE!</v>
      </c>
      <c r="AB21" s="171" t="e">
        <f aca="false" ca="false" dt2D="false" dtr="false" t="normal">SUM(AB22, AB23, AB28)</f>
        <v>#VALUE!</v>
      </c>
      <c r="AC21" s="171" t="e">
        <f aca="false" ca="false" dt2D="false" dtr="false" t="normal">SUM(AC22, AC23, AC28)</f>
        <v>#VALUE!</v>
      </c>
      <c r="AD21" s="171" t="e">
        <f aca="false" ca="false" dt2D="false" dtr="false" t="normal">SUM(AD22, AD23, AD28)</f>
        <v>#VALUE!</v>
      </c>
      <c r="AE21" s="171" t="e">
        <f aca="false" ca="false" dt2D="false" dtr="false" t="normal">SUM(AE22, AE23, AE28)</f>
        <v>#VALUE!</v>
      </c>
      <c r="AF21" s="171" t="e">
        <f aca="false" ca="false" dt2D="false" dtr="false" t="normal">SUM(AF22, AF23, AF28)</f>
        <v>#VALUE!</v>
      </c>
      <c r="AG21" s="171" t="e">
        <f aca="false" ca="false" dt2D="false" dtr="false" t="normal">SUM(AG22, AG23, AG28)</f>
        <v>#VALUE!</v>
      </c>
      <c r="AH21" s="171" t="e">
        <f aca="false" ca="false" dt2D="false" dtr="false" t="normal">SUM(AH22, AH23, AH28)</f>
        <v>#VALUE!</v>
      </c>
      <c r="AI21" s="171" t="e">
        <f aca="false" ca="false" dt2D="false" dtr="false" t="normal">SUM(AI22, AI23, AI28)</f>
        <v>#VALUE!</v>
      </c>
      <c r="AJ21" s="171" t="e">
        <f aca="false" ca="false" dt2D="false" dtr="false" t="normal">SUM(AJ22, AJ23, AJ28)</f>
        <v>#VALUE!</v>
      </c>
      <c r="AK21" s="171" t="e">
        <f aca="false" ca="false" dt2D="false" dtr="false" t="normal">SUM(AK22, AK23, AK28)</f>
        <v>#VALUE!</v>
      </c>
      <c r="AL21" s="171" t="e">
        <f aca="false" ca="false" dt2D="false" dtr="false" t="normal">SUM(AL22, AL23, AL28)</f>
        <v>#VALUE!</v>
      </c>
      <c r="AM21" s="171" t="e">
        <f aca="false" ca="false" dt2D="false" dtr="false" t="normal">SUM(AM22, AM23, AM28)</f>
        <v>#VALUE!</v>
      </c>
      <c r="AN21" s="171" t="e">
        <f aca="false" ca="false" dt2D="false" dtr="false" t="normal">SUM(AN22, AN23, AN28)</f>
        <v>#VALUE!</v>
      </c>
      <c r="AO21" s="171" t="e">
        <f aca="false" ca="false" dt2D="false" dtr="false" t="normal">SUM(AO22, AO23, AO28)</f>
        <v>#VALUE!</v>
      </c>
      <c r="AP21" s="171" t="e">
        <f aca="false" ca="false" dt2D="false" dtr="false" t="normal">SUM(AP22, AP23, AP28)</f>
        <v>#VALUE!</v>
      </c>
      <c r="AQ21" s="171" t="e">
        <f aca="false" ca="false" dt2D="false" dtr="false" t="normal">SUM(AQ22, AQ23, AQ28)</f>
        <v>#VALUE!</v>
      </c>
      <c r="AR21" s="171" t="e">
        <f aca="false" ca="false" dt2D="false" dtr="false" t="normal">SUM(AR22, AR23, AR28)</f>
        <v>#VALUE!</v>
      </c>
      <c r="AS21" s="171" t="e">
        <f aca="false" ca="false" dt2D="false" dtr="false" t="normal">SUM(AS22, AS23, AS28)</f>
        <v>#VALUE!</v>
      </c>
      <c r="AT21" s="171" t="e">
        <f aca="false" ca="false" dt2D="false" dtr="false" t="normal">SUM(AT22, AT23, AT28)</f>
        <v>#VALUE!</v>
      </c>
      <c r="AU21" s="171" t="e">
        <f aca="false" ca="false" dt2D="false" dtr="false" t="normal">SUM(AU22, AU23, AU28)</f>
        <v>#VALUE!</v>
      </c>
      <c r="AV21" s="171" t="e">
        <f aca="false" ca="false" dt2D="false" dtr="false" t="normal">SUM(AV22, AV23, AV28)</f>
        <v>#VALUE!</v>
      </c>
      <c r="AW21" s="171" t="e">
        <f aca="false" ca="false" dt2D="false" dtr="false" t="normal">SUM(AW22, AW23, AW28)</f>
        <v>#VALUE!</v>
      </c>
      <c r="AX21" s="171" t="e">
        <f aca="false" ca="false" dt2D="false" dtr="false" t="normal">SUM(AX22, AX23, AX28)</f>
        <v>#VALUE!</v>
      </c>
      <c r="AY21" s="171" t="e">
        <f aca="false" ca="false" dt2D="false" dtr="false" t="normal">SUM(AY22, AY23, AY28)</f>
        <v>#VALUE!</v>
      </c>
      <c r="AZ21" s="171" t="e">
        <f aca="false" ca="false" dt2D="false" dtr="false" t="normal">SUM(AZ22, AZ23, AZ28)</f>
        <v>#VALUE!</v>
      </c>
      <c r="BA21" s="171" t="e">
        <f aca="false" ca="false" dt2D="false" dtr="false" t="normal">SUM(BA22, BA23, BA28)</f>
        <v>#VALUE!</v>
      </c>
      <c r="BB21" s="171" t="e">
        <f aca="false" ca="false" dt2D="false" dtr="false" t="normal">SUM(BB22, BB23, BB28)</f>
        <v>#VALUE!</v>
      </c>
      <c r="BC21" s="171" t="e">
        <f aca="false" ca="false" dt2D="false" dtr="false" t="normal">SUM(BC22, BC23, BC28)</f>
        <v>#VALUE!</v>
      </c>
      <c r="BD21" s="171" t="e">
        <f aca="false" ca="false" dt2D="false" dtr="false" t="normal">SUM(BD22, BD23, BD28)</f>
        <v>#VALUE!</v>
      </c>
      <c r="BE21" s="171" t="e">
        <f aca="false" ca="false" dt2D="false" dtr="false" t="normal">SUM(BE22, BE23, BE28)</f>
        <v>#VALUE!</v>
      </c>
      <c r="BF21" s="171" t="e">
        <f aca="false" ca="false" dt2D="false" dtr="false" t="normal">SUM(BF22, BF23, BF28)</f>
        <v>#VALUE!</v>
      </c>
      <c r="BG21" s="171" t="e">
        <f aca="false" ca="false" dt2D="false" dtr="false" t="normal">SUM(BG22, BG23, BG28)</f>
        <v>#VALUE!</v>
      </c>
      <c r="BH21" s="171" t="e">
        <f aca="false" ca="false" dt2D="false" dtr="false" t="normal">SUM(BH22, BH23, BH28)</f>
        <v>#VALUE!</v>
      </c>
      <c r="BI21" s="171" t="e">
        <f aca="false" ca="false" dt2D="false" dtr="false" t="normal">SUM(BI22, BI23, BI28)</f>
        <v>#VALUE!</v>
      </c>
      <c r="BJ21" s="171" t="e">
        <f aca="false" ca="false" dt2D="false" dtr="false" t="normal">SUM(BJ22, BJ23, BJ28)</f>
        <v>#VALUE!</v>
      </c>
      <c r="BK21" s="171" t="e">
        <f aca="false" ca="false" dt2D="false" dtr="false" t="normal">SUM(BK22, BK23, BK28)</f>
        <v>#VALUE!</v>
      </c>
      <c r="BL21" s="171" t="e">
        <f aca="false" ca="false" dt2D="false" dtr="false" t="normal">SUM(BL22, BL23, BL28)</f>
        <v>#VALUE!</v>
      </c>
      <c r="BM21" s="171" t="e">
        <f aca="false" ca="false" dt2D="false" dtr="false" t="normal">SUM(BM22, BM23, BM28)</f>
        <v>#VALUE!</v>
      </c>
      <c r="BN21" s="171" t="e">
        <f aca="false" ca="false" dt2D="false" dtr="false" t="normal">SUM(BN22, BN23, BN28)</f>
        <v>#VALUE!</v>
      </c>
      <c r="BO21" s="171" t="e">
        <f aca="false" ca="false" dt2D="false" dtr="false" t="normal">SUM(BO22, BO23, BO28)</f>
        <v>#VALUE!</v>
      </c>
      <c r="BP21" s="171" t="e">
        <f aca="false" ca="false" dt2D="false" dtr="false" t="normal">SUM(BP22, BP23, BP28)</f>
        <v>#VALUE!</v>
      </c>
      <c r="BQ21" s="171" t="e">
        <f aca="false" ca="false" dt2D="false" dtr="false" t="normal">SUM(BQ22, BQ23, BQ28)</f>
        <v>#VALUE!</v>
      </c>
      <c r="BR21" s="171" t="e">
        <f aca="false" ca="false" dt2D="false" dtr="false" t="normal">SUM(BR22, BR23, BR28)</f>
        <v>#VALUE!</v>
      </c>
      <c r="BS21" s="171" t="e">
        <f aca="false" ca="false" dt2D="false" dtr="false" t="normal">SUM(BS22, BS23, BS28)</f>
        <v>#VALUE!</v>
      </c>
      <c r="BT21" s="171" t="e">
        <f aca="false" ca="false" dt2D="false" dtr="false" t="normal">SUM(BT22, BT23, BT28)</f>
        <v>#VALUE!</v>
      </c>
    </row>
    <row hidden="true" ht="16.5" outlineLevel="1" r="22">
      <c r="I22" s="449" t="s">
        <v>501</v>
      </c>
      <c r="J22" s="450" t="n"/>
      <c r="K22" s="441" t="n"/>
      <c r="L22" s="451" t="e">
        <f aca="false" ca="false" dt2D="false" dtr="false" t="normal">SUM(M22:BT22)</f>
        <v>#VALUE!</v>
      </c>
      <c r="M22" s="220" t="e">
        <f aca="false" ca="false" dt2D="false" dtr="false" t="normal">SUMIFS(M:M, $F:$F, $I$21, $E:$E, $E$7, $C:$C, $I$22)</f>
        <v>#VALUE!</v>
      </c>
      <c r="N22" s="220" t="e">
        <f aca="false" ca="false" dt2D="false" dtr="false" t="normal">SUMIFS(N:N, $F:$F, $I$21, $E:$E, $E$7, $C:$C, $I$22)</f>
        <v>#VALUE!</v>
      </c>
      <c r="O22" s="220" t="e">
        <f aca="false" ca="false" dt2D="false" dtr="false" t="normal">SUMIFS(O:O, $F:$F, $I$21, $E:$E, $E$7, $C:$C, $I$22)</f>
        <v>#VALUE!</v>
      </c>
      <c r="P22" s="220" t="e">
        <f aca="false" ca="false" dt2D="false" dtr="false" t="normal">SUMIFS(P:P, $F:$F, $I$21, $E:$E, $E$7, $C:$C, $I$22)</f>
        <v>#VALUE!</v>
      </c>
      <c r="Q22" s="220" t="e">
        <f aca="false" ca="false" dt2D="false" dtr="false" t="normal">SUMIFS(Q:Q, $F:$F, $I$21, $E:$E, $E$7, $C:$C, $I$22)</f>
        <v>#VALUE!</v>
      </c>
      <c r="R22" s="220" t="e">
        <f aca="false" ca="false" dt2D="false" dtr="false" t="normal">SUMIFS(R:R, $F:$F, $I$21, $E:$E, $E$7, $C:$C, $I$22)</f>
        <v>#VALUE!</v>
      </c>
      <c r="S22" s="220" t="e">
        <f aca="false" ca="false" dt2D="false" dtr="false" t="normal">SUMIFS(S:S, $F:$F, $I$21, $E:$E, $E$7, $C:$C, $I$22)</f>
        <v>#VALUE!</v>
      </c>
      <c r="T22" s="220" t="e">
        <f aca="false" ca="false" dt2D="false" dtr="false" t="normal">SUMIFS(T:T, $F:$F, $I$21, $E:$E, $E$7, $C:$C, $I$22)</f>
        <v>#VALUE!</v>
      </c>
      <c r="U22" s="220" t="e">
        <f aca="false" ca="false" dt2D="false" dtr="false" t="normal">SUMIFS(U:U, $F:$F, $I$21, $E:$E, $E$7, $C:$C, $I$22)</f>
        <v>#VALUE!</v>
      </c>
      <c r="V22" s="220" t="e">
        <f aca="false" ca="false" dt2D="false" dtr="false" t="normal">SUMIFS(V:V, $F:$F, $I$21, $E:$E, $E$7, $C:$C, $I$22)</f>
        <v>#VALUE!</v>
      </c>
      <c r="W22" s="220" t="e">
        <f aca="false" ca="false" dt2D="false" dtr="false" t="normal">SUMIFS(W:W, $F:$F, $I$21, $E:$E, $E$7, $C:$C, $I$22)</f>
        <v>#VALUE!</v>
      </c>
      <c r="X22" s="220" t="e">
        <f aca="false" ca="false" dt2D="false" dtr="false" t="normal">SUMIFS(X:X, $F:$F, $I$21, $E:$E, $E$7, $C:$C, $I$22)</f>
        <v>#VALUE!</v>
      </c>
      <c r="Y22" s="220" t="e">
        <f aca="false" ca="false" dt2D="false" dtr="false" t="normal">SUMIFS(Y:Y, $F:$F, $I$21, $E:$E, $E$7, $C:$C, $I$22)</f>
        <v>#VALUE!</v>
      </c>
      <c r="Z22" s="220" t="e">
        <f aca="false" ca="false" dt2D="false" dtr="false" t="normal">SUMIFS(Z:Z, $F:$F, $I$21, $E:$E, $E$7, $C:$C, $I$22)</f>
        <v>#VALUE!</v>
      </c>
      <c r="AA22" s="220" t="e">
        <f aca="false" ca="false" dt2D="false" dtr="false" t="normal">SUMIFS(AA:AA, $F:$F, $I$21, $E:$E, $E$7, $C:$C, $I$22)</f>
        <v>#VALUE!</v>
      </c>
      <c r="AB22" s="220" t="e">
        <f aca="false" ca="false" dt2D="false" dtr="false" t="normal">SUMIFS(AB:AB, $F:$F, $I$21, $E:$E, $E$7, $C:$C, $I$22)</f>
        <v>#VALUE!</v>
      </c>
      <c r="AC22" s="220" t="e">
        <f aca="false" ca="false" dt2D="false" dtr="false" t="normal">SUMIFS(AC:AC, $F:$F, $I$21, $E:$E, $E$7, $C:$C, $I$22)</f>
        <v>#VALUE!</v>
      </c>
      <c r="AD22" s="220" t="e">
        <f aca="false" ca="false" dt2D="false" dtr="false" t="normal">SUMIFS(AD:AD, $F:$F, $I$21, $E:$E, $E$7, $C:$C, $I$22)</f>
        <v>#VALUE!</v>
      </c>
      <c r="AE22" s="220" t="e">
        <f aca="false" ca="false" dt2D="false" dtr="false" t="normal">SUMIFS(AE:AE, $F:$F, $I$21, $E:$E, $E$7, $C:$C, $I$22)</f>
        <v>#VALUE!</v>
      </c>
      <c r="AF22" s="220" t="e">
        <f aca="false" ca="false" dt2D="false" dtr="false" t="normal">SUMIFS(AF:AF, $F:$F, $I$21, $E:$E, $E$7, $C:$C, $I$22)</f>
        <v>#VALUE!</v>
      </c>
      <c r="AG22" s="220" t="e">
        <f aca="false" ca="false" dt2D="false" dtr="false" t="normal">SUMIFS(AG:AG, $F:$F, $I$21, $E:$E, $E$7, $C:$C, $I$22)</f>
        <v>#VALUE!</v>
      </c>
      <c r="AH22" s="220" t="e">
        <f aca="false" ca="false" dt2D="false" dtr="false" t="normal">SUMIFS(AH:AH, $F:$F, $I$21, $E:$E, $E$7, $C:$C, $I$22)</f>
        <v>#VALUE!</v>
      </c>
      <c r="AI22" s="220" t="e">
        <f aca="false" ca="false" dt2D="false" dtr="false" t="normal">SUMIFS(AI:AI, $F:$F, $I$21, $E:$E, $E$7, $C:$C, $I$22)</f>
        <v>#VALUE!</v>
      </c>
      <c r="AJ22" s="220" t="e">
        <f aca="false" ca="false" dt2D="false" dtr="false" t="normal">SUMIFS(AJ:AJ, $F:$F, $I$21, $E:$E, $E$7, $C:$C, $I$22)</f>
        <v>#VALUE!</v>
      </c>
      <c r="AK22" s="220" t="e">
        <f aca="false" ca="false" dt2D="false" dtr="false" t="normal">SUMIFS(AK:AK, $F:$F, $I$21, $E:$E, $E$7, $C:$C, $I$22)</f>
        <v>#VALUE!</v>
      </c>
      <c r="AL22" s="220" t="e">
        <f aca="false" ca="false" dt2D="false" dtr="false" t="normal">SUMIFS(AL:AL, $F:$F, $I$21, $E:$E, $E$7, $C:$C, $I$22)</f>
        <v>#VALUE!</v>
      </c>
      <c r="AM22" s="220" t="e">
        <f aca="false" ca="false" dt2D="false" dtr="false" t="normal">SUMIFS(AM:AM, $F:$F, $I$21, $E:$E, $E$7, $C:$C, $I$22)</f>
        <v>#VALUE!</v>
      </c>
      <c r="AN22" s="220" t="e">
        <f aca="false" ca="false" dt2D="false" dtr="false" t="normal">SUMIFS(AN:AN, $F:$F, $I$21, $E:$E, $E$7, $C:$C, $I$22)</f>
        <v>#VALUE!</v>
      </c>
      <c r="AO22" s="220" t="e">
        <f aca="false" ca="false" dt2D="false" dtr="false" t="normal">SUMIFS(AO:AO, $F:$F, $I$21, $E:$E, $E$7, $C:$C, $I$22)</f>
        <v>#VALUE!</v>
      </c>
      <c r="AP22" s="220" t="e">
        <f aca="false" ca="false" dt2D="false" dtr="false" t="normal">SUMIFS(AP:AP, $F:$F, $I$21, $E:$E, $E$7, $C:$C, $I$22)</f>
        <v>#VALUE!</v>
      </c>
      <c r="AQ22" s="220" t="e">
        <f aca="false" ca="false" dt2D="false" dtr="false" t="normal">SUMIFS(AQ:AQ, $F:$F, $I$21, $E:$E, $E$7, $C:$C, $I$22)</f>
        <v>#VALUE!</v>
      </c>
      <c r="AR22" s="220" t="e">
        <f aca="false" ca="false" dt2D="false" dtr="false" t="normal">SUMIFS(AR:AR, $F:$F, $I$21, $E:$E, $E$7, $C:$C, $I$22)</f>
        <v>#VALUE!</v>
      </c>
      <c r="AS22" s="220" t="e">
        <f aca="false" ca="false" dt2D="false" dtr="false" t="normal">SUMIFS(AS:AS, $F:$F, $I$21, $E:$E, $E$7, $C:$C, $I$22)</f>
        <v>#VALUE!</v>
      </c>
      <c r="AT22" s="220" t="e">
        <f aca="false" ca="false" dt2D="false" dtr="false" t="normal">SUMIFS(AT:AT, $F:$F, $I$21, $E:$E, $E$7, $C:$C, $I$22)</f>
        <v>#VALUE!</v>
      </c>
      <c r="AU22" s="220" t="e">
        <f aca="false" ca="false" dt2D="false" dtr="false" t="normal">SUMIFS(AU:AU, $F:$F, $I$21, $E:$E, $E$7, $C:$C, $I$22)</f>
        <v>#VALUE!</v>
      </c>
      <c r="AV22" s="220" t="e">
        <f aca="false" ca="false" dt2D="false" dtr="false" t="normal">SUMIFS(AV:AV, $F:$F, $I$21, $E:$E, $E$7, $C:$C, $I$22)</f>
        <v>#VALUE!</v>
      </c>
      <c r="AW22" s="220" t="e">
        <f aca="false" ca="false" dt2D="false" dtr="false" t="normal">SUMIFS(AW:AW, $F:$F, $I$21, $E:$E, $E$7, $C:$C, $I$22)</f>
        <v>#VALUE!</v>
      </c>
      <c r="AX22" s="220" t="e">
        <f aca="false" ca="false" dt2D="false" dtr="false" t="normal">SUMIFS(AX:AX, $F:$F, $I$21, $E:$E, $E$7, $C:$C, $I$22)</f>
        <v>#VALUE!</v>
      </c>
      <c r="AY22" s="220" t="e">
        <f aca="false" ca="false" dt2D="false" dtr="false" t="normal">SUMIFS(AY:AY, $F:$F, $I$21, $E:$E, $E$7, $C:$C, $I$22)</f>
        <v>#VALUE!</v>
      </c>
      <c r="AZ22" s="220" t="e">
        <f aca="false" ca="false" dt2D="false" dtr="false" t="normal">SUMIFS(AZ:AZ, $F:$F, $I$21, $E:$E, $E$7, $C:$C, $I$22)</f>
        <v>#VALUE!</v>
      </c>
      <c r="BA22" s="220" t="e">
        <f aca="false" ca="false" dt2D="false" dtr="false" t="normal">SUMIFS(BA:BA, $F:$F, $I$21, $E:$E, $E$7, $C:$C, $I$22)</f>
        <v>#VALUE!</v>
      </c>
      <c r="BB22" s="220" t="e">
        <f aca="false" ca="false" dt2D="false" dtr="false" t="normal">SUMIFS(BB:BB, $F:$F, $I$21, $E:$E, $E$7, $C:$C, $I$22)</f>
        <v>#VALUE!</v>
      </c>
      <c r="BC22" s="220" t="e">
        <f aca="false" ca="false" dt2D="false" dtr="false" t="normal">SUMIFS(BC:BC, $F:$F, $I$21, $E:$E, $E$7, $C:$C, $I$22)</f>
        <v>#VALUE!</v>
      </c>
      <c r="BD22" s="220" t="e">
        <f aca="false" ca="false" dt2D="false" dtr="false" t="normal">SUMIFS(BD:BD, $F:$F, $I$21, $E:$E, $E$7, $C:$C, $I$22)</f>
        <v>#VALUE!</v>
      </c>
      <c r="BE22" s="220" t="e">
        <f aca="false" ca="false" dt2D="false" dtr="false" t="normal">SUMIFS(BE:BE, $F:$F, $I$21, $E:$E, $E$7, $C:$C, $I$22)</f>
        <v>#VALUE!</v>
      </c>
      <c r="BF22" s="220" t="e">
        <f aca="false" ca="false" dt2D="false" dtr="false" t="normal">SUMIFS(BF:BF, $F:$F, $I$21, $E:$E, $E$7, $C:$C, $I$22)</f>
        <v>#VALUE!</v>
      </c>
      <c r="BG22" s="220" t="e">
        <f aca="false" ca="false" dt2D="false" dtr="false" t="normal">SUMIFS(BG:BG, $F:$F, $I$21, $E:$E, $E$7, $C:$C, $I$22)</f>
        <v>#VALUE!</v>
      </c>
      <c r="BH22" s="220" t="e">
        <f aca="false" ca="false" dt2D="false" dtr="false" t="normal">SUMIFS(BH:BH, $F:$F, $I$21, $E:$E, $E$7, $C:$C, $I$22)</f>
        <v>#VALUE!</v>
      </c>
      <c r="BI22" s="220" t="e">
        <f aca="false" ca="false" dt2D="false" dtr="false" t="normal">SUMIFS(BI:BI, $F:$F, $I$21, $E:$E, $E$7, $C:$C, $I$22)</f>
        <v>#VALUE!</v>
      </c>
      <c r="BJ22" s="220" t="e">
        <f aca="false" ca="false" dt2D="false" dtr="false" t="normal">SUMIFS(BJ:BJ, $F:$F, $I$21, $E:$E, $E$7, $C:$C, $I$22)</f>
        <v>#VALUE!</v>
      </c>
      <c r="BK22" s="220" t="e">
        <f aca="false" ca="false" dt2D="false" dtr="false" t="normal">SUMIFS(BK:BK, $F:$F, $I$21, $E:$E, $E$7, $C:$C, $I$22)</f>
        <v>#VALUE!</v>
      </c>
      <c r="BL22" s="220" t="e">
        <f aca="false" ca="false" dt2D="false" dtr="false" t="normal">SUMIFS(BL:BL, $F:$F, $I$21, $E:$E, $E$7, $C:$C, $I$22)</f>
        <v>#VALUE!</v>
      </c>
      <c r="BM22" s="220" t="e">
        <f aca="false" ca="false" dt2D="false" dtr="false" t="normal">SUMIFS(BM:BM, $F:$F, $I$21, $E:$E, $E$7, $C:$C, $I$22)</f>
        <v>#VALUE!</v>
      </c>
      <c r="BN22" s="220" t="e">
        <f aca="false" ca="false" dt2D="false" dtr="false" t="normal">SUMIFS(BN:BN, $F:$F, $I$21, $E:$E, $E$7, $C:$C, $I$22)</f>
        <v>#VALUE!</v>
      </c>
      <c r="BO22" s="220" t="e">
        <f aca="false" ca="false" dt2D="false" dtr="false" t="normal">SUMIFS(BO:BO, $F:$F, $I$21, $E:$E, $E$7, $C:$C, $I$22)</f>
        <v>#VALUE!</v>
      </c>
      <c r="BP22" s="220" t="e">
        <f aca="false" ca="false" dt2D="false" dtr="false" t="normal">SUMIFS(BP:BP, $F:$F, $I$21, $E:$E, $E$7, $C:$C, $I$22)</f>
        <v>#VALUE!</v>
      </c>
      <c r="BQ22" s="220" t="e">
        <f aca="false" ca="false" dt2D="false" dtr="false" t="normal">SUMIFS(BQ:BQ, $F:$F, $I$21, $E:$E, $E$7, $C:$C, $I$22)</f>
        <v>#VALUE!</v>
      </c>
      <c r="BR22" s="220" t="e">
        <f aca="false" ca="false" dt2D="false" dtr="false" t="normal">SUMIFS(BR:BR, $F:$F, $I$21, $E:$E, $E$7, $C:$C, $I$22)</f>
        <v>#VALUE!</v>
      </c>
      <c r="BS22" s="220" t="e">
        <f aca="false" ca="false" dt2D="false" dtr="false" t="normal">SUMIFS(BS:BS, $F:$F, $I$21, $E:$E, $E$7, $C:$C, $I$22)</f>
        <v>#VALUE!</v>
      </c>
      <c r="BT22" s="220" t="e">
        <f aca="false" ca="false" dt2D="false" dtr="false" t="normal">SUMIFS(BT:BT, $F:$F, $I$21, $E:$E, $E$7, $C:$C, $I$22)</f>
        <v>#VALUE!</v>
      </c>
    </row>
    <row hidden="true" ht="16.5" outlineLevel="1" r="23">
      <c r="I23" s="449" t="s">
        <v>502</v>
      </c>
      <c r="J23" s="453" t="s">
        <v>508</v>
      </c>
      <c r="K23" s="456" t="n">
        <f aca="false" ca="false" dt2D="false" dtr="false" t="normal">SUMIF(B:B, "ставка", K:K)/COUNTIF(B:B, "ставка")</f>
        <v>0</v>
      </c>
      <c r="L23" s="451" t="e">
        <f aca="false" ca="false" dt2D="false" dtr="false" t="normal">SUM(M23:BT23)</f>
        <v>#VALUE!</v>
      </c>
      <c r="M23" s="220" t="e">
        <f aca="false" ca="false" dt2D="false" dtr="false" t="normal">SUMIFS(M:M, $F:$F, $I$21, $E:$E, $E$7, $C:$C, $I$23)</f>
        <v>#VALUE!</v>
      </c>
      <c r="N23" s="220" t="e">
        <f aca="false" ca="false" dt2D="false" dtr="false" t="normal">SUMIFS(N:N, $F:$F, $I$21, $E:$E, $E$7, $C:$C, $I$23)</f>
        <v>#VALUE!</v>
      </c>
      <c r="O23" s="220" t="e">
        <f aca="false" ca="false" dt2D="false" dtr="false" t="normal">SUMIFS(O:O, $F:$F, $I$21, $E:$E, $E$7, $C:$C, $I$23)</f>
        <v>#VALUE!</v>
      </c>
      <c r="P23" s="220" t="e">
        <f aca="false" ca="false" dt2D="false" dtr="false" t="normal">SUMIFS(P:P, $F:$F, $I$21, $E:$E, $E$7, $C:$C, $I$23)</f>
        <v>#VALUE!</v>
      </c>
      <c r="Q23" s="220" t="e">
        <f aca="false" ca="false" dt2D="false" dtr="false" t="normal">SUMIFS(Q:Q, $F:$F, $I$21, $E:$E, $E$7, $C:$C, $I$23)</f>
        <v>#VALUE!</v>
      </c>
      <c r="R23" s="220" t="e">
        <f aca="false" ca="false" dt2D="false" dtr="false" t="normal">SUMIFS(R:R, $F:$F, $I$21, $E:$E, $E$7, $C:$C, $I$23)</f>
        <v>#VALUE!</v>
      </c>
      <c r="S23" s="220" t="e">
        <f aca="false" ca="false" dt2D="false" dtr="false" t="normal">SUMIFS(S:S, $F:$F, $I$21, $E:$E, $E$7, $C:$C, $I$23)</f>
        <v>#VALUE!</v>
      </c>
      <c r="T23" s="220" t="e">
        <f aca="false" ca="false" dt2D="false" dtr="false" t="normal">SUMIFS(T:T, $F:$F, $I$21, $E:$E, $E$7, $C:$C, $I$23)</f>
        <v>#VALUE!</v>
      </c>
      <c r="U23" s="220" t="e">
        <f aca="false" ca="false" dt2D="false" dtr="false" t="normal">SUMIFS(U:U, $F:$F, $I$21, $E:$E, $E$7, $C:$C, $I$23)</f>
        <v>#VALUE!</v>
      </c>
      <c r="V23" s="220" t="e">
        <f aca="false" ca="false" dt2D="false" dtr="false" t="normal">SUMIFS(V:V, $F:$F, $I$21, $E:$E, $E$7, $C:$C, $I$23)</f>
        <v>#VALUE!</v>
      </c>
      <c r="W23" s="220" t="e">
        <f aca="false" ca="false" dt2D="false" dtr="false" t="normal">SUMIFS(W:W, $F:$F, $I$21, $E:$E, $E$7, $C:$C, $I$23)</f>
        <v>#VALUE!</v>
      </c>
      <c r="X23" s="220" t="e">
        <f aca="false" ca="false" dt2D="false" dtr="false" t="normal">SUMIFS(X:X, $F:$F, $I$21, $E:$E, $E$7, $C:$C, $I$23)</f>
        <v>#VALUE!</v>
      </c>
      <c r="Y23" s="220" t="e">
        <f aca="false" ca="false" dt2D="false" dtr="false" t="normal">SUMIFS(Y:Y, $F:$F, $I$21, $E:$E, $E$7, $C:$C, $I$23)</f>
        <v>#VALUE!</v>
      </c>
      <c r="Z23" s="220" t="e">
        <f aca="false" ca="false" dt2D="false" dtr="false" t="normal">SUMIFS(Z:Z, $F:$F, $I$21, $E:$E, $E$7, $C:$C, $I$23)</f>
        <v>#VALUE!</v>
      </c>
      <c r="AA23" s="220" t="e">
        <f aca="false" ca="false" dt2D="false" dtr="false" t="normal">SUMIFS(AA:AA, $F:$F, $I$21, $E:$E, $E$7, $C:$C, $I$23)</f>
        <v>#VALUE!</v>
      </c>
      <c r="AB23" s="220" t="e">
        <f aca="false" ca="false" dt2D="false" dtr="false" t="normal">SUMIFS(AB:AB, $F:$F, $I$21, $E:$E, $E$7, $C:$C, $I$23)</f>
        <v>#VALUE!</v>
      </c>
      <c r="AC23" s="220" t="e">
        <f aca="false" ca="false" dt2D="false" dtr="false" t="normal">SUMIFS(AC:AC, $F:$F, $I$21, $E:$E, $E$7, $C:$C, $I$23)</f>
        <v>#VALUE!</v>
      </c>
      <c r="AD23" s="220" t="e">
        <f aca="false" ca="false" dt2D="false" dtr="false" t="normal">SUMIFS(AD:AD, $F:$F, $I$21, $E:$E, $E$7, $C:$C, $I$23)</f>
        <v>#VALUE!</v>
      </c>
      <c r="AE23" s="220" t="e">
        <f aca="false" ca="false" dt2D="false" dtr="false" t="normal">SUMIFS(AE:AE, $F:$F, $I$21, $E:$E, $E$7, $C:$C, $I$23)</f>
        <v>#VALUE!</v>
      </c>
      <c r="AF23" s="220" t="e">
        <f aca="false" ca="false" dt2D="false" dtr="false" t="normal">SUMIFS(AF:AF, $F:$F, $I$21, $E:$E, $E$7, $C:$C, $I$23)</f>
        <v>#VALUE!</v>
      </c>
      <c r="AG23" s="220" t="e">
        <f aca="false" ca="false" dt2D="false" dtr="false" t="normal">SUMIFS(AG:AG, $F:$F, $I$21, $E:$E, $E$7, $C:$C, $I$23)</f>
        <v>#VALUE!</v>
      </c>
      <c r="AH23" s="220" t="e">
        <f aca="false" ca="false" dt2D="false" dtr="false" t="normal">SUMIFS(AH:AH, $F:$F, $I$21, $E:$E, $E$7, $C:$C, $I$23)</f>
        <v>#VALUE!</v>
      </c>
      <c r="AI23" s="220" t="e">
        <f aca="false" ca="false" dt2D="false" dtr="false" t="normal">SUMIFS(AI:AI, $F:$F, $I$21, $E:$E, $E$7, $C:$C, $I$23)</f>
        <v>#VALUE!</v>
      </c>
      <c r="AJ23" s="220" t="e">
        <f aca="false" ca="false" dt2D="false" dtr="false" t="normal">SUMIFS(AJ:AJ, $F:$F, $I$21, $E:$E, $E$7, $C:$C, $I$23)</f>
        <v>#VALUE!</v>
      </c>
      <c r="AK23" s="220" t="e">
        <f aca="false" ca="false" dt2D="false" dtr="false" t="normal">SUMIFS(AK:AK, $F:$F, $I$21, $E:$E, $E$7, $C:$C, $I$23)</f>
        <v>#VALUE!</v>
      </c>
      <c r="AL23" s="220" t="e">
        <f aca="false" ca="false" dt2D="false" dtr="false" t="normal">SUMIFS(AL:AL, $F:$F, $I$21, $E:$E, $E$7, $C:$C, $I$23)</f>
        <v>#VALUE!</v>
      </c>
      <c r="AM23" s="220" t="e">
        <f aca="false" ca="false" dt2D="false" dtr="false" t="normal">SUMIFS(AM:AM, $F:$F, $I$21, $E:$E, $E$7, $C:$C, $I$23)</f>
        <v>#VALUE!</v>
      </c>
      <c r="AN23" s="220" t="e">
        <f aca="false" ca="false" dt2D="false" dtr="false" t="normal">SUMIFS(AN:AN, $F:$F, $I$21, $E:$E, $E$7, $C:$C, $I$23)</f>
        <v>#VALUE!</v>
      </c>
      <c r="AO23" s="220" t="e">
        <f aca="false" ca="false" dt2D="false" dtr="false" t="normal">SUMIFS(AO:AO, $F:$F, $I$21, $E:$E, $E$7, $C:$C, $I$23)</f>
        <v>#VALUE!</v>
      </c>
      <c r="AP23" s="220" t="e">
        <f aca="false" ca="false" dt2D="false" dtr="false" t="normal">SUMIFS(AP:AP, $F:$F, $I$21, $E:$E, $E$7, $C:$C, $I$23)</f>
        <v>#VALUE!</v>
      </c>
      <c r="AQ23" s="220" t="e">
        <f aca="false" ca="false" dt2D="false" dtr="false" t="normal">SUMIFS(AQ:AQ, $F:$F, $I$21, $E:$E, $E$7, $C:$C, $I$23)</f>
        <v>#VALUE!</v>
      </c>
      <c r="AR23" s="220" t="e">
        <f aca="false" ca="false" dt2D="false" dtr="false" t="normal">SUMIFS(AR:AR, $F:$F, $I$21, $E:$E, $E$7, $C:$C, $I$23)</f>
        <v>#VALUE!</v>
      </c>
      <c r="AS23" s="220" t="e">
        <f aca="false" ca="false" dt2D="false" dtr="false" t="normal">SUMIFS(AS:AS, $F:$F, $I$21, $E:$E, $E$7, $C:$C, $I$23)</f>
        <v>#VALUE!</v>
      </c>
      <c r="AT23" s="220" t="e">
        <f aca="false" ca="false" dt2D="false" dtr="false" t="normal">SUMIFS(AT:AT, $F:$F, $I$21, $E:$E, $E$7, $C:$C, $I$23)</f>
        <v>#VALUE!</v>
      </c>
      <c r="AU23" s="220" t="e">
        <f aca="false" ca="false" dt2D="false" dtr="false" t="normal">SUMIFS(AU:AU, $F:$F, $I$21, $E:$E, $E$7, $C:$C, $I$23)</f>
        <v>#VALUE!</v>
      </c>
      <c r="AV23" s="220" t="e">
        <f aca="false" ca="false" dt2D="false" dtr="false" t="normal">SUMIFS(AV:AV, $F:$F, $I$21, $E:$E, $E$7, $C:$C, $I$23)</f>
        <v>#VALUE!</v>
      </c>
      <c r="AW23" s="220" t="e">
        <f aca="false" ca="false" dt2D="false" dtr="false" t="normal">SUMIFS(AW:AW, $F:$F, $I$21, $E:$E, $E$7, $C:$C, $I$23)</f>
        <v>#VALUE!</v>
      </c>
      <c r="AX23" s="220" t="e">
        <f aca="false" ca="false" dt2D="false" dtr="false" t="normal">SUMIFS(AX:AX, $F:$F, $I$21, $E:$E, $E$7, $C:$C, $I$23)</f>
        <v>#VALUE!</v>
      </c>
      <c r="AY23" s="220" t="e">
        <f aca="false" ca="false" dt2D="false" dtr="false" t="normal">SUMIFS(AY:AY, $F:$F, $I$21, $E:$E, $E$7, $C:$C, $I$23)</f>
        <v>#VALUE!</v>
      </c>
      <c r="AZ23" s="220" t="e">
        <f aca="false" ca="false" dt2D="false" dtr="false" t="normal">SUMIFS(AZ:AZ, $F:$F, $I$21, $E:$E, $E$7, $C:$C, $I$23)</f>
        <v>#VALUE!</v>
      </c>
      <c r="BA23" s="220" t="e">
        <f aca="false" ca="false" dt2D="false" dtr="false" t="normal">SUMIFS(BA:BA, $F:$F, $I$21, $E:$E, $E$7, $C:$C, $I$23)</f>
        <v>#VALUE!</v>
      </c>
      <c r="BB23" s="220" t="e">
        <f aca="false" ca="false" dt2D="false" dtr="false" t="normal">SUMIFS(BB:BB, $F:$F, $I$21, $E:$E, $E$7, $C:$C, $I$23)</f>
        <v>#VALUE!</v>
      </c>
      <c r="BC23" s="220" t="e">
        <f aca="false" ca="false" dt2D="false" dtr="false" t="normal">SUMIFS(BC:BC, $F:$F, $I$21, $E:$E, $E$7, $C:$C, $I$23)</f>
        <v>#VALUE!</v>
      </c>
      <c r="BD23" s="220" t="e">
        <f aca="false" ca="false" dt2D="false" dtr="false" t="normal">SUMIFS(BD:BD, $F:$F, $I$21, $E:$E, $E$7, $C:$C, $I$23)</f>
        <v>#VALUE!</v>
      </c>
      <c r="BE23" s="220" t="e">
        <f aca="false" ca="false" dt2D="false" dtr="false" t="normal">SUMIFS(BE:BE, $F:$F, $I$21, $E:$E, $E$7, $C:$C, $I$23)</f>
        <v>#VALUE!</v>
      </c>
      <c r="BF23" s="220" t="e">
        <f aca="false" ca="false" dt2D="false" dtr="false" t="normal">SUMIFS(BF:BF, $F:$F, $I$21, $E:$E, $E$7, $C:$C, $I$23)</f>
        <v>#VALUE!</v>
      </c>
      <c r="BG23" s="220" t="e">
        <f aca="false" ca="false" dt2D="false" dtr="false" t="normal">SUMIFS(BG:BG, $F:$F, $I$21, $E:$E, $E$7, $C:$C, $I$23)</f>
        <v>#VALUE!</v>
      </c>
      <c r="BH23" s="220" t="e">
        <f aca="false" ca="false" dt2D="false" dtr="false" t="normal">SUMIFS(BH:BH, $F:$F, $I$21, $E:$E, $E$7, $C:$C, $I$23)</f>
        <v>#VALUE!</v>
      </c>
      <c r="BI23" s="220" t="e">
        <f aca="false" ca="false" dt2D="false" dtr="false" t="normal">SUMIFS(BI:BI, $F:$F, $I$21, $E:$E, $E$7, $C:$C, $I$23)</f>
        <v>#VALUE!</v>
      </c>
      <c r="BJ23" s="220" t="e">
        <f aca="false" ca="false" dt2D="false" dtr="false" t="normal">SUMIFS(BJ:BJ, $F:$F, $I$21, $E:$E, $E$7, $C:$C, $I$23)</f>
        <v>#VALUE!</v>
      </c>
      <c r="BK23" s="220" t="e">
        <f aca="false" ca="false" dt2D="false" dtr="false" t="normal">SUMIFS(BK:BK, $F:$F, $I$21, $E:$E, $E$7, $C:$C, $I$23)</f>
        <v>#VALUE!</v>
      </c>
      <c r="BL23" s="220" t="e">
        <f aca="false" ca="false" dt2D="false" dtr="false" t="normal">SUMIFS(BL:BL, $F:$F, $I$21, $E:$E, $E$7, $C:$C, $I$23)</f>
        <v>#VALUE!</v>
      </c>
      <c r="BM23" s="220" t="e">
        <f aca="false" ca="false" dt2D="false" dtr="false" t="normal">SUMIFS(BM:BM, $F:$F, $I$21, $E:$E, $E$7, $C:$C, $I$23)</f>
        <v>#VALUE!</v>
      </c>
      <c r="BN23" s="220" t="e">
        <f aca="false" ca="false" dt2D="false" dtr="false" t="normal">SUMIFS(BN:BN, $F:$F, $I$21, $E:$E, $E$7, $C:$C, $I$23)</f>
        <v>#VALUE!</v>
      </c>
      <c r="BO23" s="220" t="e">
        <f aca="false" ca="false" dt2D="false" dtr="false" t="normal">SUMIFS(BO:BO, $F:$F, $I$21, $E:$E, $E$7, $C:$C, $I$23)</f>
        <v>#VALUE!</v>
      </c>
      <c r="BP23" s="220" t="e">
        <f aca="false" ca="false" dt2D="false" dtr="false" t="normal">SUMIFS(BP:BP, $F:$F, $I$21, $E:$E, $E$7, $C:$C, $I$23)</f>
        <v>#VALUE!</v>
      </c>
      <c r="BQ23" s="220" t="e">
        <f aca="false" ca="false" dt2D="false" dtr="false" t="normal">SUMIFS(BQ:BQ, $F:$F, $I$21, $E:$E, $E$7, $C:$C, $I$23)</f>
        <v>#VALUE!</v>
      </c>
      <c r="BR23" s="220" t="e">
        <f aca="false" ca="false" dt2D="false" dtr="false" t="normal">SUMIFS(BR:BR, $F:$F, $I$21, $E:$E, $E$7, $C:$C, $I$23)</f>
        <v>#VALUE!</v>
      </c>
      <c r="BS23" s="220" t="e">
        <f aca="false" ca="false" dt2D="false" dtr="false" t="normal">SUMIFS(BS:BS, $F:$F, $I$21, $E:$E, $E$7, $C:$C, $I$23)</f>
        <v>#VALUE!</v>
      </c>
      <c r="BT23" s="220" t="e">
        <f aca="false" ca="false" dt2D="false" dtr="false" t="normal">SUMIFS(BT:BT, $F:$F, $I$21, $E:$E, $E$7, $C:$C, $I$23)</f>
        <v>#VALUE!</v>
      </c>
    </row>
    <row hidden="true" ht="16.5" outlineLevel="2" r="24">
      <c r="I24" s="452" t="s">
        <v>503</v>
      </c>
      <c r="J24" s="453" t="n"/>
      <c r="K24" s="455" t="n"/>
      <c r="L24" s="451" t="n"/>
      <c r="M24" s="219" t="n"/>
      <c r="N24" s="219" t="n"/>
      <c r="O24" s="219" t="n"/>
      <c r="P24" s="219" t="n"/>
      <c r="Q24" s="219" t="n"/>
      <c r="R24" s="219" t="n"/>
      <c r="S24" s="219" t="n"/>
      <c r="T24" s="219" t="n"/>
      <c r="U24" s="219" t="n"/>
      <c r="V24" s="219" t="n"/>
      <c r="W24" s="219" t="n"/>
      <c r="X24" s="219" t="n"/>
      <c r="Y24" s="219" t="n"/>
      <c r="Z24" s="219" t="n"/>
      <c r="AA24" s="219" t="n"/>
      <c r="AB24" s="219" t="n"/>
      <c r="AC24" s="219" t="n"/>
      <c r="AD24" s="219" t="n"/>
      <c r="AE24" s="219" t="n"/>
      <c r="AF24" s="219" t="n"/>
      <c r="AG24" s="219" t="n"/>
      <c r="AH24" s="219" t="n"/>
      <c r="AI24" s="219" t="n"/>
      <c r="AJ24" s="219" t="n"/>
      <c r="AK24" s="219" t="n"/>
      <c r="AL24" s="219" t="n"/>
      <c r="AM24" s="219" t="n"/>
      <c r="AN24" s="219" t="n"/>
      <c r="AO24" s="219" t="n"/>
      <c r="AP24" s="219" t="n"/>
      <c r="AQ24" s="219" t="n"/>
      <c r="AR24" s="219" t="n"/>
      <c r="AS24" s="219" t="n"/>
      <c r="AT24" s="219" t="n"/>
      <c r="AU24" s="219" t="n"/>
      <c r="AV24" s="219" t="n"/>
      <c r="AW24" s="219" t="n"/>
      <c r="AX24" s="219" t="n"/>
      <c r="AY24" s="219" t="n"/>
      <c r="AZ24" s="219" t="n"/>
      <c r="BA24" s="219" t="n"/>
      <c r="BB24" s="219" t="n"/>
      <c r="BC24" s="219" t="n"/>
      <c r="BD24" s="219" t="n"/>
      <c r="BE24" s="219" t="n"/>
      <c r="BF24" s="219" t="n"/>
      <c r="BG24" s="219" t="n"/>
      <c r="BH24" s="219" t="n"/>
      <c r="BI24" s="219" t="n"/>
      <c r="BJ24" s="219" t="n"/>
      <c r="BK24" s="219" t="n"/>
      <c r="BL24" s="219" t="n"/>
      <c r="BM24" s="219" t="n"/>
      <c r="BN24" s="219" t="n"/>
      <c r="BO24" s="219" t="n"/>
      <c r="BP24" s="219" t="n"/>
      <c r="BQ24" s="219" t="n"/>
      <c r="BR24" s="219" t="n"/>
      <c r="BS24" s="219" t="n"/>
      <c r="BT24" s="219" t="n"/>
    </row>
    <row hidden="true" ht="16.5" outlineLevel="2" r="25">
      <c r="I25" s="454" t="s">
        <v>504</v>
      </c>
      <c r="J25" s="453" t="n"/>
      <c r="K25" s="455" t="n"/>
      <c r="L25" s="451" t="e">
        <f aca="false" ca="false" dt2D="false" dtr="false" t="normal">SUM(M25:BT25)</f>
        <v>#VALUE!</v>
      </c>
      <c r="M25" s="219" t="e">
        <f aca="false" ca="false" dt2D="false" dtr="false" t="normal">SUMIFS(M:M, $E:$E, $E$7, $D:$D, $I$25, $C:$C, $I$23, $F:$F, $I$21)</f>
        <v>#VALUE!</v>
      </c>
      <c r="N25" s="219" t="e">
        <f aca="false" ca="false" dt2D="false" dtr="false" t="normal">SUMIFS(N:N, $E:$E, $E$7, $D:$D, $I$25, $C:$C, $I$23, $F:$F, $I$21)</f>
        <v>#VALUE!</v>
      </c>
      <c r="O25" s="219" t="e">
        <f aca="false" ca="false" dt2D="false" dtr="false" t="normal">SUMIFS(O:O, $E:$E, $E$7, $D:$D, $I$25, $C:$C, $I$23, $F:$F, $I$21)</f>
        <v>#VALUE!</v>
      </c>
      <c r="P25" s="219" t="e">
        <f aca="false" ca="false" dt2D="false" dtr="false" t="normal">SUMIFS(P:P, $E:$E, $E$7, $D:$D, $I$25, $C:$C, $I$23, $F:$F, $I$21)</f>
        <v>#VALUE!</v>
      </c>
      <c r="Q25" s="219" t="e">
        <f aca="false" ca="false" dt2D="false" dtr="false" t="normal">SUMIFS(Q:Q, $E:$E, $E$7, $D:$D, $I$25, $C:$C, $I$23, $F:$F, $I$21)</f>
        <v>#VALUE!</v>
      </c>
      <c r="R25" s="219" t="e">
        <f aca="false" ca="false" dt2D="false" dtr="false" t="normal">SUMIFS(R:R, $E:$E, $E$7, $D:$D, $I$25, $C:$C, $I$23, $F:$F, $I$21)</f>
        <v>#VALUE!</v>
      </c>
      <c r="S25" s="219" t="e">
        <f aca="false" ca="false" dt2D="false" dtr="false" t="normal">SUMIFS(S:S, $E:$E, $E$7, $D:$D, $I$25, $C:$C, $I$23, $F:$F, $I$21)</f>
        <v>#VALUE!</v>
      </c>
      <c r="T25" s="219" t="e">
        <f aca="false" ca="false" dt2D="false" dtr="false" t="normal">SUMIFS(T:T, $E:$E, $E$7, $D:$D, $I$25, $C:$C, $I$23, $F:$F, $I$21)</f>
        <v>#VALUE!</v>
      </c>
      <c r="U25" s="219" t="e">
        <f aca="false" ca="false" dt2D="false" dtr="false" t="normal">SUMIFS(U:U, $E:$E, $E$7, $D:$D, $I$25, $C:$C, $I$23, $F:$F, $I$21)</f>
        <v>#VALUE!</v>
      </c>
      <c r="V25" s="219" t="e">
        <f aca="false" ca="false" dt2D="false" dtr="false" t="normal">SUMIFS(V:V, $E:$E, $E$7, $D:$D, $I$25, $C:$C, $I$23, $F:$F, $I$21)</f>
        <v>#VALUE!</v>
      </c>
      <c r="W25" s="219" t="e">
        <f aca="false" ca="false" dt2D="false" dtr="false" t="normal">SUMIFS(W:W, $E:$E, $E$7, $D:$D, $I$25, $C:$C, $I$23, $F:$F, $I$21)</f>
        <v>#VALUE!</v>
      </c>
      <c r="X25" s="219" t="e">
        <f aca="false" ca="false" dt2D="false" dtr="false" t="normal">SUMIFS(X:X, $E:$E, $E$7, $D:$D, $I$25, $C:$C, $I$23, $F:$F, $I$21)</f>
        <v>#VALUE!</v>
      </c>
      <c r="Y25" s="219" t="e">
        <f aca="false" ca="false" dt2D="false" dtr="false" t="normal">SUMIFS(Y:Y, $E:$E, $E$7, $D:$D, $I$25, $C:$C, $I$23, $F:$F, $I$21)</f>
        <v>#VALUE!</v>
      </c>
      <c r="Z25" s="219" t="e">
        <f aca="false" ca="false" dt2D="false" dtr="false" t="normal">SUMIFS(Z:Z, $E:$E, $E$7, $D:$D, $I$25, $C:$C, $I$23, $F:$F, $I$21)</f>
        <v>#VALUE!</v>
      </c>
      <c r="AA25" s="219" t="e">
        <f aca="false" ca="false" dt2D="false" dtr="false" t="normal">SUMIFS(AA:AA, $E:$E, $E$7, $D:$D, $I$25, $C:$C, $I$23, $F:$F, $I$21)</f>
        <v>#VALUE!</v>
      </c>
      <c r="AB25" s="219" t="e">
        <f aca="false" ca="false" dt2D="false" dtr="false" t="normal">SUMIFS(AB:AB, $E:$E, $E$7, $D:$D, $I$25, $C:$C, $I$23, $F:$F, $I$21)</f>
        <v>#VALUE!</v>
      </c>
      <c r="AC25" s="219" t="e">
        <f aca="false" ca="false" dt2D="false" dtr="false" t="normal">SUMIFS(AC:AC, $E:$E, $E$7, $D:$D, $I$25, $C:$C, $I$23, $F:$F, $I$21)</f>
        <v>#VALUE!</v>
      </c>
      <c r="AD25" s="219" t="e">
        <f aca="false" ca="false" dt2D="false" dtr="false" t="normal">SUMIFS(AD:AD, $E:$E, $E$7, $D:$D, $I$25, $C:$C, $I$23, $F:$F, $I$21)</f>
        <v>#VALUE!</v>
      </c>
      <c r="AE25" s="219" t="e">
        <f aca="false" ca="false" dt2D="false" dtr="false" t="normal">SUMIFS(AE:AE, $E:$E, $E$7, $D:$D, $I$25, $C:$C, $I$23, $F:$F, $I$21)</f>
        <v>#VALUE!</v>
      </c>
      <c r="AF25" s="219" t="e">
        <f aca="false" ca="false" dt2D="false" dtr="false" t="normal">SUMIFS(AF:AF, $E:$E, $E$7, $D:$D, $I$25, $C:$C, $I$23, $F:$F, $I$21)</f>
        <v>#VALUE!</v>
      </c>
      <c r="AG25" s="219" t="e">
        <f aca="false" ca="false" dt2D="false" dtr="false" t="normal">SUMIFS(AG:AG, $E:$E, $E$7, $D:$D, $I$25, $C:$C, $I$23, $F:$F, $I$21)</f>
        <v>#VALUE!</v>
      </c>
      <c r="AH25" s="219" t="e">
        <f aca="false" ca="false" dt2D="false" dtr="false" t="normal">SUMIFS(AH:AH, $E:$E, $E$7, $D:$D, $I$25, $C:$C, $I$23, $F:$F, $I$21)</f>
        <v>#VALUE!</v>
      </c>
      <c r="AI25" s="219" t="e">
        <f aca="false" ca="false" dt2D="false" dtr="false" t="normal">SUMIFS(AI:AI, $E:$E, $E$7, $D:$D, $I$25, $C:$C, $I$23, $F:$F, $I$21)</f>
        <v>#VALUE!</v>
      </c>
      <c r="AJ25" s="219" t="e">
        <f aca="false" ca="false" dt2D="false" dtr="false" t="normal">SUMIFS(AJ:AJ, $E:$E, $E$7, $D:$D, $I$25, $C:$C, $I$23, $F:$F, $I$21)</f>
        <v>#VALUE!</v>
      </c>
      <c r="AK25" s="219" t="e">
        <f aca="false" ca="false" dt2D="false" dtr="false" t="normal">SUMIFS(AK:AK, $E:$E, $E$7, $D:$D, $I$25, $C:$C, $I$23, $F:$F, $I$21)</f>
        <v>#VALUE!</v>
      </c>
      <c r="AL25" s="219" t="e">
        <f aca="false" ca="false" dt2D="false" dtr="false" t="normal">SUMIFS(AL:AL, $E:$E, $E$7, $D:$D, $I$25, $C:$C, $I$23, $F:$F, $I$21)</f>
        <v>#VALUE!</v>
      </c>
      <c r="AM25" s="219" t="e">
        <f aca="false" ca="false" dt2D="false" dtr="false" t="normal">SUMIFS(AM:AM, $E:$E, $E$7, $D:$D, $I$25, $C:$C, $I$23, $F:$F, $I$21)</f>
        <v>#VALUE!</v>
      </c>
      <c r="AN25" s="219" t="e">
        <f aca="false" ca="false" dt2D="false" dtr="false" t="normal">SUMIFS(AN:AN, $E:$E, $E$7, $D:$D, $I$25, $C:$C, $I$23, $F:$F, $I$21)</f>
        <v>#VALUE!</v>
      </c>
      <c r="AO25" s="219" t="e">
        <f aca="false" ca="false" dt2D="false" dtr="false" t="normal">SUMIFS(AO:AO, $E:$E, $E$7, $D:$D, $I$25, $C:$C, $I$23, $F:$F, $I$21)</f>
        <v>#VALUE!</v>
      </c>
      <c r="AP25" s="219" t="e">
        <f aca="false" ca="false" dt2D="false" dtr="false" t="normal">SUMIFS(AP:AP, $E:$E, $E$7, $D:$D, $I$25, $C:$C, $I$23, $F:$F, $I$21)</f>
        <v>#VALUE!</v>
      </c>
      <c r="AQ25" s="219" t="e">
        <f aca="false" ca="false" dt2D="false" dtr="false" t="normal">SUMIFS(AQ:AQ, $E:$E, $E$7, $D:$D, $I$25, $C:$C, $I$23, $F:$F, $I$21)</f>
        <v>#VALUE!</v>
      </c>
      <c r="AR25" s="219" t="e">
        <f aca="false" ca="false" dt2D="false" dtr="false" t="normal">SUMIFS(AR:AR, $E:$E, $E$7, $D:$D, $I$25, $C:$C, $I$23, $F:$F, $I$21)</f>
        <v>#VALUE!</v>
      </c>
      <c r="AS25" s="219" t="e">
        <f aca="false" ca="false" dt2D="false" dtr="false" t="normal">SUMIFS(AS:AS, $E:$E, $E$7, $D:$D, $I$25, $C:$C, $I$23, $F:$F, $I$21)</f>
        <v>#VALUE!</v>
      </c>
      <c r="AT25" s="219" t="e">
        <f aca="false" ca="false" dt2D="false" dtr="false" t="normal">SUMIFS(AT:AT, $E:$E, $E$7, $D:$D, $I$25, $C:$C, $I$23, $F:$F, $I$21)</f>
        <v>#VALUE!</v>
      </c>
      <c r="AU25" s="219" t="e">
        <f aca="false" ca="false" dt2D="false" dtr="false" t="normal">SUMIFS(AU:AU, $E:$E, $E$7, $D:$D, $I$25, $C:$C, $I$23, $F:$F, $I$21)</f>
        <v>#VALUE!</v>
      </c>
      <c r="AV25" s="219" t="e">
        <f aca="false" ca="false" dt2D="false" dtr="false" t="normal">SUMIFS(AV:AV, $E:$E, $E$7, $D:$D, $I$25, $C:$C, $I$23, $F:$F, $I$21)</f>
        <v>#VALUE!</v>
      </c>
      <c r="AW25" s="219" t="e">
        <f aca="false" ca="false" dt2D="false" dtr="false" t="normal">SUMIFS(AW:AW, $E:$E, $E$7, $D:$D, $I$25, $C:$C, $I$23, $F:$F, $I$21)</f>
        <v>#VALUE!</v>
      </c>
      <c r="AX25" s="219" t="e">
        <f aca="false" ca="false" dt2D="false" dtr="false" t="normal">SUMIFS(AX:AX, $E:$E, $E$7, $D:$D, $I$25, $C:$C, $I$23, $F:$F, $I$21)</f>
        <v>#VALUE!</v>
      </c>
      <c r="AY25" s="219" t="e">
        <f aca="false" ca="false" dt2D="false" dtr="false" t="normal">SUMIFS(AY:AY, $E:$E, $E$7, $D:$D, $I$25, $C:$C, $I$23, $F:$F, $I$21)</f>
        <v>#VALUE!</v>
      </c>
      <c r="AZ25" s="219" t="e">
        <f aca="false" ca="false" dt2D="false" dtr="false" t="normal">SUMIFS(AZ:AZ, $E:$E, $E$7, $D:$D, $I$25, $C:$C, $I$23, $F:$F, $I$21)</f>
        <v>#VALUE!</v>
      </c>
      <c r="BA25" s="219" t="e">
        <f aca="false" ca="false" dt2D="false" dtr="false" t="normal">SUMIFS(BA:BA, $E:$E, $E$7, $D:$D, $I$25, $C:$C, $I$23, $F:$F, $I$21)</f>
        <v>#VALUE!</v>
      </c>
      <c r="BB25" s="219" t="e">
        <f aca="false" ca="false" dt2D="false" dtr="false" t="normal">SUMIFS(BB:BB, $E:$E, $E$7, $D:$D, $I$25, $C:$C, $I$23, $F:$F, $I$21)</f>
        <v>#VALUE!</v>
      </c>
      <c r="BC25" s="219" t="e">
        <f aca="false" ca="false" dt2D="false" dtr="false" t="normal">SUMIFS(BC:BC, $E:$E, $E$7, $D:$D, $I$25, $C:$C, $I$23, $F:$F, $I$21)</f>
        <v>#VALUE!</v>
      </c>
      <c r="BD25" s="219" t="e">
        <f aca="false" ca="false" dt2D="false" dtr="false" t="normal">SUMIFS(BD:BD, $E:$E, $E$7, $D:$D, $I$25, $C:$C, $I$23, $F:$F, $I$21)</f>
        <v>#VALUE!</v>
      </c>
      <c r="BE25" s="219" t="e">
        <f aca="false" ca="false" dt2D="false" dtr="false" t="normal">SUMIFS(BE:BE, $E:$E, $E$7, $D:$D, $I$25, $C:$C, $I$23, $F:$F, $I$21)</f>
        <v>#VALUE!</v>
      </c>
      <c r="BF25" s="219" t="e">
        <f aca="false" ca="false" dt2D="false" dtr="false" t="normal">SUMIFS(BF:BF, $E:$E, $E$7, $D:$D, $I$25, $C:$C, $I$23, $F:$F, $I$21)</f>
        <v>#VALUE!</v>
      </c>
      <c r="BG25" s="219" t="e">
        <f aca="false" ca="false" dt2D="false" dtr="false" t="normal">SUMIFS(BG:BG, $E:$E, $E$7, $D:$D, $I$25, $C:$C, $I$23, $F:$F, $I$21)</f>
        <v>#VALUE!</v>
      </c>
      <c r="BH25" s="219" t="e">
        <f aca="false" ca="false" dt2D="false" dtr="false" t="normal">SUMIFS(BH:BH, $E:$E, $E$7, $D:$D, $I$25, $C:$C, $I$23, $F:$F, $I$21)</f>
        <v>#VALUE!</v>
      </c>
      <c r="BI25" s="219" t="e">
        <f aca="false" ca="false" dt2D="false" dtr="false" t="normal">SUMIFS(BI:BI, $E:$E, $E$7, $D:$D, $I$25, $C:$C, $I$23, $F:$F, $I$21)</f>
        <v>#VALUE!</v>
      </c>
      <c r="BJ25" s="219" t="e">
        <f aca="false" ca="false" dt2D="false" dtr="false" t="normal">SUMIFS(BJ:BJ, $E:$E, $E$7, $D:$D, $I$25, $C:$C, $I$23, $F:$F, $I$21)</f>
        <v>#VALUE!</v>
      </c>
      <c r="BK25" s="219" t="e">
        <f aca="false" ca="false" dt2D="false" dtr="false" t="normal">SUMIFS(BK:BK, $E:$E, $E$7, $D:$D, $I$25, $C:$C, $I$23, $F:$F, $I$21)</f>
        <v>#VALUE!</v>
      </c>
      <c r="BL25" s="219" t="e">
        <f aca="false" ca="false" dt2D="false" dtr="false" t="normal">SUMIFS(BL:BL, $E:$E, $E$7, $D:$D, $I$25, $C:$C, $I$23, $F:$F, $I$21)</f>
        <v>#VALUE!</v>
      </c>
      <c r="BM25" s="219" t="e">
        <f aca="false" ca="false" dt2D="false" dtr="false" t="normal">SUMIFS(BM:BM, $E:$E, $E$7, $D:$D, $I$25, $C:$C, $I$23, $F:$F, $I$21)</f>
        <v>#VALUE!</v>
      </c>
      <c r="BN25" s="219" t="e">
        <f aca="false" ca="false" dt2D="false" dtr="false" t="normal">SUMIFS(BN:BN, $E:$E, $E$7, $D:$D, $I$25, $C:$C, $I$23, $F:$F, $I$21)</f>
        <v>#VALUE!</v>
      </c>
      <c r="BO25" s="219" t="e">
        <f aca="false" ca="false" dt2D="false" dtr="false" t="normal">SUMIFS(BO:BO, $E:$E, $E$7, $D:$D, $I$25, $C:$C, $I$23, $F:$F, $I$21)</f>
        <v>#VALUE!</v>
      </c>
      <c r="BP25" s="219" t="e">
        <f aca="false" ca="false" dt2D="false" dtr="false" t="normal">SUMIFS(BP:BP, $E:$E, $E$7, $D:$D, $I$25, $C:$C, $I$23, $F:$F, $I$21)</f>
        <v>#VALUE!</v>
      </c>
      <c r="BQ25" s="219" t="e">
        <f aca="false" ca="false" dt2D="false" dtr="false" t="normal">SUMIFS(BQ:BQ, $E:$E, $E$7, $D:$D, $I$25, $C:$C, $I$23, $F:$F, $I$21)</f>
        <v>#VALUE!</v>
      </c>
      <c r="BR25" s="219" t="e">
        <f aca="false" ca="false" dt2D="false" dtr="false" t="normal">SUMIFS(BR:BR, $E:$E, $E$7, $D:$D, $I$25, $C:$C, $I$23, $F:$F, $I$21)</f>
        <v>#VALUE!</v>
      </c>
      <c r="BS25" s="219" t="e">
        <f aca="false" ca="false" dt2D="false" dtr="false" t="normal">SUMIFS(BS:BS, $E:$E, $E$7, $D:$D, $I$25, $C:$C, $I$23, $F:$F, $I$21)</f>
        <v>#VALUE!</v>
      </c>
      <c r="BT25" s="219" t="e">
        <f aca="false" ca="false" dt2D="false" dtr="false" t="normal">SUMIFS(BT:BT, $E:$E, $E$7, $D:$D, $I$25, $C:$C, $I$23, $F:$F, $I$21)</f>
        <v>#VALUE!</v>
      </c>
    </row>
    <row hidden="true" ht="16.5" outlineLevel="2" r="26">
      <c r="I26" s="454" t="s">
        <v>505</v>
      </c>
      <c r="J26" s="453" t="n"/>
      <c r="K26" s="455" t="n"/>
      <c r="L26" s="451" t="e">
        <f aca="false" ca="false" dt2D="false" dtr="false" t="normal">SUM(M26:BT26)</f>
        <v>#VALUE!</v>
      </c>
      <c r="M26" s="219" t="e">
        <f aca="false" ca="false" dt2D="false" dtr="false" t="normal">SUMIFS(M:M, $E:$E, $E$7, $D:$D, $I$26, $C:$C, $I$23, $F:$F, $I$21)</f>
        <v>#VALUE!</v>
      </c>
      <c r="N26" s="219" t="e">
        <f aca="false" ca="false" dt2D="false" dtr="false" t="normal">SUMIFS(N:N, $E:$E, $E$7, $D:$D, $I$26, $C:$C, $I$23, $F:$F, $I$21)</f>
        <v>#VALUE!</v>
      </c>
      <c r="O26" s="219" t="e">
        <f aca="false" ca="false" dt2D="false" dtr="false" t="normal">SUMIFS(O:O, $E:$E, $E$7, $D:$D, $I$26, $C:$C, $I$23, $F:$F, $I$21)</f>
        <v>#VALUE!</v>
      </c>
      <c r="P26" s="219" t="e">
        <f aca="false" ca="false" dt2D="false" dtr="false" t="normal">SUMIFS(P:P, $E:$E, $E$7, $D:$D, $I$26, $C:$C, $I$23, $F:$F, $I$21)</f>
        <v>#VALUE!</v>
      </c>
      <c r="Q26" s="219" t="e">
        <f aca="false" ca="false" dt2D="false" dtr="false" t="normal">SUMIFS(Q:Q, $E:$E, $E$7, $D:$D, $I$26, $C:$C, $I$23, $F:$F, $I$21)</f>
        <v>#VALUE!</v>
      </c>
      <c r="R26" s="219" t="e">
        <f aca="false" ca="false" dt2D="false" dtr="false" t="normal">SUMIFS(R:R, $E:$E, $E$7, $D:$D, $I$26, $C:$C, $I$23, $F:$F, $I$21)</f>
        <v>#VALUE!</v>
      </c>
      <c r="S26" s="219" t="e">
        <f aca="false" ca="false" dt2D="false" dtr="false" t="normal">SUMIFS(S:S, $E:$E, $E$7, $D:$D, $I$26, $C:$C, $I$23, $F:$F, $I$21)</f>
        <v>#VALUE!</v>
      </c>
      <c r="T26" s="219" t="e">
        <f aca="false" ca="false" dt2D="false" dtr="false" t="normal">SUMIFS(T:T, $E:$E, $E$7, $D:$D, $I$26, $C:$C, $I$23, $F:$F, $I$21)</f>
        <v>#VALUE!</v>
      </c>
      <c r="U26" s="219" t="e">
        <f aca="false" ca="false" dt2D="false" dtr="false" t="normal">SUMIFS(U:U, $E:$E, $E$7, $D:$D, $I$26, $C:$C, $I$23, $F:$F, $I$21)</f>
        <v>#VALUE!</v>
      </c>
      <c r="V26" s="219" t="e">
        <f aca="false" ca="false" dt2D="false" dtr="false" t="normal">SUMIFS(V:V, $E:$E, $E$7, $D:$D, $I$26, $C:$C, $I$23, $F:$F, $I$21)</f>
        <v>#VALUE!</v>
      </c>
      <c r="W26" s="219" t="e">
        <f aca="false" ca="false" dt2D="false" dtr="false" t="normal">SUMIFS(W:W, $E:$E, $E$7, $D:$D, $I$26, $C:$C, $I$23, $F:$F, $I$21)</f>
        <v>#VALUE!</v>
      </c>
      <c r="X26" s="219" t="e">
        <f aca="false" ca="false" dt2D="false" dtr="false" t="normal">SUMIFS(X:X, $E:$E, $E$7, $D:$D, $I$26, $C:$C, $I$23, $F:$F, $I$21)</f>
        <v>#VALUE!</v>
      </c>
      <c r="Y26" s="219" t="e">
        <f aca="false" ca="false" dt2D="false" dtr="false" t="normal">SUMIFS(Y:Y, $E:$E, $E$7, $D:$D, $I$26, $C:$C, $I$23, $F:$F, $I$21)</f>
        <v>#VALUE!</v>
      </c>
      <c r="Z26" s="219" t="e">
        <f aca="false" ca="false" dt2D="false" dtr="false" t="normal">SUMIFS(Z:Z, $E:$E, $E$7, $D:$D, $I$26, $C:$C, $I$23, $F:$F, $I$21)</f>
        <v>#VALUE!</v>
      </c>
      <c r="AA26" s="219" t="e">
        <f aca="false" ca="false" dt2D="false" dtr="false" t="normal">SUMIFS(AA:AA, $E:$E, $E$7, $D:$D, $I$26, $C:$C, $I$23, $F:$F, $I$21)</f>
        <v>#VALUE!</v>
      </c>
      <c r="AB26" s="219" t="e">
        <f aca="false" ca="false" dt2D="false" dtr="false" t="normal">SUMIFS(AB:AB, $E:$E, $E$7, $D:$D, $I$26, $C:$C, $I$23, $F:$F, $I$21)</f>
        <v>#VALUE!</v>
      </c>
      <c r="AC26" s="219" t="e">
        <f aca="false" ca="false" dt2D="false" dtr="false" t="normal">SUMIFS(AC:AC, $E:$E, $E$7, $D:$D, $I$26, $C:$C, $I$23, $F:$F, $I$21)</f>
        <v>#VALUE!</v>
      </c>
      <c r="AD26" s="219" t="e">
        <f aca="false" ca="false" dt2D="false" dtr="false" t="normal">SUMIFS(AD:AD, $E:$E, $E$7, $D:$D, $I$26, $C:$C, $I$23, $F:$F, $I$21)</f>
        <v>#VALUE!</v>
      </c>
      <c r="AE26" s="219" t="e">
        <f aca="false" ca="false" dt2D="false" dtr="false" t="normal">SUMIFS(AE:AE, $E:$E, $E$7, $D:$D, $I$26, $C:$C, $I$23, $F:$F, $I$21)</f>
        <v>#VALUE!</v>
      </c>
      <c r="AF26" s="219" t="e">
        <f aca="false" ca="false" dt2D="false" dtr="false" t="normal">SUMIFS(AF:AF, $E:$E, $E$7, $D:$D, $I$26, $C:$C, $I$23, $F:$F, $I$21)</f>
        <v>#VALUE!</v>
      </c>
      <c r="AG26" s="219" t="e">
        <f aca="false" ca="false" dt2D="false" dtr="false" t="normal">SUMIFS(AG:AG, $E:$E, $E$7, $D:$D, $I$26, $C:$C, $I$23, $F:$F, $I$21)</f>
        <v>#VALUE!</v>
      </c>
      <c r="AH26" s="219" t="e">
        <f aca="false" ca="false" dt2D="false" dtr="false" t="normal">SUMIFS(AH:AH, $E:$E, $E$7, $D:$D, $I$26, $C:$C, $I$23, $F:$F, $I$21)</f>
        <v>#VALUE!</v>
      </c>
      <c r="AI26" s="219" t="e">
        <f aca="false" ca="false" dt2D="false" dtr="false" t="normal">SUMIFS(AI:AI, $E:$E, $E$7, $D:$D, $I$26, $C:$C, $I$23, $F:$F, $I$21)</f>
        <v>#VALUE!</v>
      </c>
      <c r="AJ26" s="219" t="e">
        <f aca="false" ca="false" dt2D="false" dtr="false" t="normal">SUMIFS(AJ:AJ, $E:$E, $E$7, $D:$D, $I$26, $C:$C, $I$23, $F:$F, $I$21)</f>
        <v>#VALUE!</v>
      </c>
      <c r="AK26" s="219" t="e">
        <f aca="false" ca="false" dt2D="false" dtr="false" t="normal">SUMIFS(AK:AK, $E:$E, $E$7, $D:$D, $I$26, $C:$C, $I$23, $F:$F, $I$21)</f>
        <v>#VALUE!</v>
      </c>
      <c r="AL26" s="219" t="e">
        <f aca="false" ca="false" dt2D="false" dtr="false" t="normal">SUMIFS(AL:AL, $E:$E, $E$7, $D:$D, $I$26, $C:$C, $I$23, $F:$F, $I$21)</f>
        <v>#VALUE!</v>
      </c>
      <c r="AM26" s="219" t="e">
        <f aca="false" ca="false" dt2D="false" dtr="false" t="normal">SUMIFS(AM:AM, $E:$E, $E$7, $D:$D, $I$26, $C:$C, $I$23, $F:$F, $I$21)</f>
        <v>#VALUE!</v>
      </c>
      <c r="AN26" s="219" t="e">
        <f aca="false" ca="false" dt2D="false" dtr="false" t="normal">SUMIFS(AN:AN, $E:$E, $E$7, $D:$D, $I$26, $C:$C, $I$23, $F:$F, $I$21)</f>
        <v>#VALUE!</v>
      </c>
      <c r="AO26" s="219" t="e">
        <f aca="false" ca="false" dt2D="false" dtr="false" t="normal">SUMIFS(AO:AO, $E:$E, $E$7, $D:$D, $I$26, $C:$C, $I$23, $F:$F, $I$21)</f>
        <v>#VALUE!</v>
      </c>
      <c r="AP26" s="219" t="e">
        <f aca="false" ca="false" dt2D="false" dtr="false" t="normal">SUMIFS(AP:AP, $E:$E, $E$7, $D:$D, $I$26, $C:$C, $I$23, $F:$F, $I$21)</f>
        <v>#VALUE!</v>
      </c>
      <c r="AQ26" s="219" t="e">
        <f aca="false" ca="false" dt2D="false" dtr="false" t="normal">SUMIFS(AQ:AQ, $E:$E, $E$7, $D:$D, $I$26, $C:$C, $I$23, $F:$F, $I$21)</f>
        <v>#VALUE!</v>
      </c>
      <c r="AR26" s="219" t="e">
        <f aca="false" ca="false" dt2D="false" dtr="false" t="normal">SUMIFS(AR:AR, $E:$E, $E$7, $D:$D, $I$26, $C:$C, $I$23, $F:$F, $I$21)</f>
        <v>#VALUE!</v>
      </c>
      <c r="AS26" s="219" t="e">
        <f aca="false" ca="false" dt2D="false" dtr="false" t="normal">SUMIFS(AS:AS, $E:$E, $E$7, $D:$D, $I$26, $C:$C, $I$23, $F:$F, $I$21)</f>
        <v>#VALUE!</v>
      </c>
      <c r="AT26" s="219" t="e">
        <f aca="false" ca="false" dt2D="false" dtr="false" t="normal">SUMIFS(AT:AT, $E:$E, $E$7, $D:$D, $I$26, $C:$C, $I$23, $F:$F, $I$21)</f>
        <v>#VALUE!</v>
      </c>
      <c r="AU26" s="219" t="e">
        <f aca="false" ca="false" dt2D="false" dtr="false" t="normal">SUMIFS(AU:AU, $E:$E, $E$7, $D:$D, $I$26, $C:$C, $I$23, $F:$F, $I$21)</f>
        <v>#VALUE!</v>
      </c>
      <c r="AV26" s="219" t="e">
        <f aca="false" ca="false" dt2D="false" dtr="false" t="normal">SUMIFS(AV:AV, $E:$E, $E$7, $D:$D, $I$26, $C:$C, $I$23, $F:$F, $I$21)</f>
        <v>#VALUE!</v>
      </c>
      <c r="AW26" s="219" t="e">
        <f aca="false" ca="false" dt2D="false" dtr="false" t="normal">SUMIFS(AW:AW, $E:$E, $E$7, $D:$D, $I$26, $C:$C, $I$23, $F:$F, $I$21)</f>
        <v>#VALUE!</v>
      </c>
      <c r="AX26" s="219" t="e">
        <f aca="false" ca="false" dt2D="false" dtr="false" t="normal">SUMIFS(AX:AX, $E:$E, $E$7, $D:$D, $I$26, $C:$C, $I$23, $F:$F, $I$21)</f>
        <v>#VALUE!</v>
      </c>
      <c r="AY26" s="219" t="e">
        <f aca="false" ca="false" dt2D="false" dtr="false" t="normal">SUMIFS(AY:AY, $E:$E, $E$7, $D:$D, $I$26, $C:$C, $I$23, $F:$F, $I$21)</f>
        <v>#VALUE!</v>
      </c>
      <c r="AZ26" s="219" t="e">
        <f aca="false" ca="false" dt2D="false" dtr="false" t="normal">SUMIFS(AZ:AZ, $E:$E, $E$7, $D:$D, $I$26, $C:$C, $I$23, $F:$F, $I$21)</f>
        <v>#VALUE!</v>
      </c>
      <c r="BA26" s="219" t="e">
        <f aca="false" ca="false" dt2D="false" dtr="false" t="normal">SUMIFS(BA:BA, $E:$E, $E$7, $D:$D, $I$26, $C:$C, $I$23, $F:$F, $I$21)</f>
        <v>#VALUE!</v>
      </c>
      <c r="BB26" s="219" t="e">
        <f aca="false" ca="false" dt2D="false" dtr="false" t="normal">SUMIFS(BB:BB, $E:$E, $E$7, $D:$D, $I$26, $C:$C, $I$23, $F:$F, $I$21)</f>
        <v>#VALUE!</v>
      </c>
      <c r="BC26" s="219" t="e">
        <f aca="false" ca="false" dt2D="false" dtr="false" t="normal">SUMIFS(BC:BC, $E:$E, $E$7, $D:$D, $I$26, $C:$C, $I$23, $F:$F, $I$21)</f>
        <v>#VALUE!</v>
      </c>
      <c r="BD26" s="219" t="e">
        <f aca="false" ca="false" dt2D="false" dtr="false" t="normal">SUMIFS(BD:BD, $E:$E, $E$7, $D:$D, $I$26, $C:$C, $I$23, $F:$F, $I$21)</f>
        <v>#VALUE!</v>
      </c>
      <c r="BE26" s="219" t="e">
        <f aca="false" ca="false" dt2D="false" dtr="false" t="normal">SUMIFS(BE:BE, $E:$E, $E$7, $D:$D, $I$26, $C:$C, $I$23, $F:$F, $I$21)</f>
        <v>#VALUE!</v>
      </c>
      <c r="BF26" s="219" t="e">
        <f aca="false" ca="false" dt2D="false" dtr="false" t="normal">SUMIFS(BF:BF, $E:$E, $E$7, $D:$D, $I$26, $C:$C, $I$23, $F:$F, $I$21)</f>
        <v>#VALUE!</v>
      </c>
      <c r="BG26" s="219" t="e">
        <f aca="false" ca="false" dt2D="false" dtr="false" t="normal">SUMIFS(BG:BG, $E:$E, $E$7, $D:$D, $I$26, $C:$C, $I$23, $F:$F, $I$21)</f>
        <v>#VALUE!</v>
      </c>
      <c r="BH26" s="219" t="e">
        <f aca="false" ca="false" dt2D="false" dtr="false" t="normal">SUMIFS(BH:BH, $E:$E, $E$7, $D:$D, $I$26, $C:$C, $I$23, $F:$F, $I$21)</f>
        <v>#VALUE!</v>
      </c>
      <c r="BI26" s="219" t="e">
        <f aca="false" ca="false" dt2D="false" dtr="false" t="normal">SUMIFS(BI:BI, $E:$E, $E$7, $D:$D, $I$26, $C:$C, $I$23, $F:$F, $I$21)</f>
        <v>#VALUE!</v>
      </c>
      <c r="BJ26" s="219" t="e">
        <f aca="false" ca="false" dt2D="false" dtr="false" t="normal">SUMIFS(BJ:BJ, $E:$E, $E$7, $D:$D, $I$26, $C:$C, $I$23, $F:$F, $I$21)</f>
        <v>#VALUE!</v>
      </c>
      <c r="BK26" s="219" t="e">
        <f aca="false" ca="false" dt2D="false" dtr="false" t="normal">SUMIFS(BK:BK, $E:$E, $E$7, $D:$D, $I$26, $C:$C, $I$23, $F:$F, $I$21)</f>
        <v>#VALUE!</v>
      </c>
      <c r="BL26" s="219" t="e">
        <f aca="false" ca="false" dt2D="false" dtr="false" t="normal">SUMIFS(BL:BL, $E:$E, $E$7, $D:$D, $I$26, $C:$C, $I$23, $F:$F, $I$21)</f>
        <v>#VALUE!</v>
      </c>
      <c r="BM26" s="219" t="e">
        <f aca="false" ca="false" dt2D="false" dtr="false" t="normal">SUMIFS(BM:BM, $E:$E, $E$7, $D:$D, $I$26, $C:$C, $I$23, $F:$F, $I$21)</f>
        <v>#VALUE!</v>
      </c>
      <c r="BN26" s="219" t="e">
        <f aca="false" ca="false" dt2D="false" dtr="false" t="normal">SUMIFS(BN:BN, $E:$E, $E$7, $D:$D, $I$26, $C:$C, $I$23, $F:$F, $I$21)</f>
        <v>#VALUE!</v>
      </c>
      <c r="BO26" s="219" t="e">
        <f aca="false" ca="false" dt2D="false" dtr="false" t="normal">SUMIFS(BO:BO, $E:$E, $E$7, $D:$D, $I$26, $C:$C, $I$23, $F:$F, $I$21)</f>
        <v>#VALUE!</v>
      </c>
      <c r="BP26" s="219" t="e">
        <f aca="false" ca="false" dt2D="false" dtr="false" t="normal">SUMIFS(BP:BP, $E:$E, $E$7, $D:$D, $I$26, $C:$C, $I$23, $F:$F, $I$21)</f>
        <v>#VALUE!</v>
      </c>
      <c r="BQ26" s="219" t="e">
        <f aca="false" ca="false" dt2D="false" dtr="false" t="normal">SUMIFS(BQ:BQ, $E:$E, $E$7, $D:$D, $I$26, $C:$C, $I$23, $F:$F, $I$21)</f>
        <v>#VALUE!</v>
      </c>
      <c r="BR26" s="219" t="e">
        <f aca="false" ca="false" dt2D="false" dtr="false" t="normal">SUMIFS(BR:BR, $E:$E, $E$7, $D:$D, $I$26, $C:$C, $I$23, $F:$F, $I$21)</f>
        <v>#VALUE!</v>
      </c>
      <c r="BS26" s="219" t="e">
        <f aca="false" ca="false" dt2D="false" dtr="false" t="normal">SUMIFS(BS:BS, $E:$E, $E$7, $D:$D, $I$26, $C:$C, $I$23, $F:$F, $I$21)</f>
        <v>#VALUE!</v>
      </c>
      <c r="BT26" s="219" t="e">
        <f aca="false" ca="false" dt2D="false" dtr="false" t="normal">SUMIFS(BT:BT, $E:$E, $E$7, $D:$D, $I$26, $C:$C, $I$23, $F:$F, $I$21)</f>
        <v>#VALUE!</v>
      </c>
    </row>
    <row hidden="true" ht="16.5" outlineLevel="2" r="27">
      <c r="I27" s="454" t="s">
        <v>506</v>
      </c>
      <c r="J27" s="453" t="n"/>
      <c r="K27" s="455" t="n"/>
      <c r="L27" s="451" t="e">
        <f aca="false" ca="false" dt2D="false" dtr="false" t="normal">SUM(M27:BT27)</f>
        <v>#VALUE!</v>
      </c>
      <c r="M27" s="219" t="e">
        <f aca="false" ca="false" dt2D="false" dtr="false" t="normal">SUMIFS(M:M, $E:$E, $E$7, $D:$D, $I$27, $C:$C, $I$23, $F:$F, $I$21)</f>
        <v>#VALUE!</v>
      </c>
      <c r="N27" s="219" t="e">
        <f aca="false" ca="false" dt2D="false" dtr="false" t="normal">SUMIFS(N:N, $E:$E, $E$7, $D:$D, $I$27, $C:$C, $I$23, $F:$F, $I$21)</f>
        <v>#VALUE!</v>
      </c>
      <c r="O27" s="219" t="e">
        <f aca="false" ca="false" dt2D="false" dtr="false" t="normal">SUMIFS(O:O, $E:$E, $E$7, $D:$D, $I$27, $C:$C, $I$23, $F:$F, $I$21)</f>
        <v>#VALUE!</v>
      </c>
      <c r="P27" s="219" t="e">
        <f aca="false" ca="false" dt2D="false" dtr="false" t="normal">SUMIFS(P:P, $E:$E, $E$7, $D:$D, $I$27, $C:$C, $I$23, $F:$F, $I$21)</f>
        <v>#VALUE!</v>
      </c>
      <c r="Q27" s="219" t="e">
        <f aca="false" ca="false" dt2D="false" dtr="false" t="normal">SUMIFS(Q:Q, $E:$E, $E$7, $D:$D, $I$27, $C:$C, $I$23, $F:$F, $I$21)</f>
        <v>#VALUE!</v>
      </c>
      <c r="R27" s="219" t="e">
        <f aca="false" ca="false" dt2D="false" dtr="false" t="normal">SUMIFS(R:R, $E:$E, $E$7, $D:$D, $I$27, $C:$C, $I$23, $F:$F, $I$21)</f>
        <v>#VALUE!</v>
      </c>
      <c r="S27" s="219" t="e">
        <f aca="false" ca="false" dt2D="false" dtr="false" t="normal">SUMIFS(S:S, $E:$E, $E$7, $D:$D, $I$27, $C:$C, $I$23, $F:$F, $I$21)</f>
        <v>#VALUE!</v>
      </c>
      <c r="T27" s="219" t="e">
        <f aca="false" ca="false" dt2D="false" dtr="false" t="normal">SUMIFS(T:T, $E:$E, $E$7, $D:$D, $I$27, $C:$C, $I$23, $F:$F, $I$21)</f>
        <v>#VALUE!</v>
      </c>
      <c r="U27" s="219" t="e">
        <f aca="false" ca="false" dt2D="false" dtr="false" t="normal">SUMIFS(U:U, $E:$E, $E$7, $D:$D, $I$27, $C:$C, $I$23, $F:$F, $I$21)</f>
        <v>#VALUE!</v>
      </c>
      <c r="V27" s="219" t="e">
        <f aca="false" ca="false" dt2D="false" dtr="false" t="normal">SUMIFS(V:V, $E:$E, $E$7, $D:$D, $I$27, $C:$C, $I$23, $F:$F, $I$21)</f>
        <v>#VALUE!</v>
      </c>
      <c r="W27" s="219" t="e">
        <f aca="false" ca="false" dt2D="false" dtr="false" t="normal">SUMIFS(W:W, $E:$E, $E$7, $D:$D, $I$27, $C:$C, $I$23, $F:$F, $I$21)</f>
        <v>#VALUE!</v>
      </c>
      <c r="X27" s="219" t="e">
        <f aca="false" ca="false" dt2D="false" dtr="false" t="normal">SUMIFS(X:X, $E:$E, $E$7, $D:$D, $I$27, $C:$C, $I$23, $F:$F, $I$21)</f>
        <v>#VALUE!</v>
      </c>
      <c r="Y27" s="219" t="e">
        <f aca="false" ca="false" dt2D="false" dtr="false" t="normal">SUMIFS(Y:Y, $E:$E, $E$7, $D:$D, $I$27, $C:$C, $I$23, $F:$F, $I$21)</f>
        <v>#VALUE!</v>
      </c>
      <c r="Z27" s="219" t="e">
        <f aca="false" ca="false" dt2D="false" dtr="false" t="normal">SUMIFS(Z:Z, $E:$E, $E$7, $D:$D, $I$27, $C:$C, $I$23, $F:$F, $I$21)</f>
        <v>#VALUE!</v>
      </c>
      <c r="AA27" s="219" t="e">
        <f aca="false" ca="false" dt2D="false" dtr="false" t="normal">SUMIFS(AA:AA, $E:$E, $E$7, $D:$D, $I$27, $C:$C, $I$23, $F:$F, $I$21)</f>
        <v>#VALUE!</v>
      </c>
      <c r="AB27" s="219" t="e">
        <f aca="false" ca="false" dt2D="false" dtr="false" t="normal">SUMIFS(AB:AB, $E:$E, $E$7, $D:$D, $I$27, $C:$C, $I$23, $F:$F, $I$21)</f>
        <v>#VALUE!</v>
      </c>
      <c r="AC27" s="219" t="e">
        <f aca="false" ca="false" dt2D="false" dtr="false" t="normal">SUMIFS(AC:AC, $E:$E, $E$7, $D:$D, $I$27, $C:$C, $I$23, $F:$F, $I$21)</f>
        <v>#VALUE!</v>
      </c>
      <c r="AD27" s="219" t="e">
        <f aca="false" ca="false" dt2D="false" dtr="false" t="normal">SUMIFS(AD:AD, $E:$E, $E$7, $D:$D, $I$27, $C:$C, $I$23, $F:$F, $I$21)</f>
        <v>#VALUE!</v>
      </c>
      <c r="AE27" s="219" t="e">
        <f aca="false" ca="false" dt2D="false" dtr="false" t="normal">SUMIFS(AE:AE, $E:$E, $E$7, $D:$D, $I$27, $C:$C, $I$23, $F:$F, $I$21)</f>
        <v>#VALUE!</v>
      </c>
      <c r="AF27" s="219" t="e">
        <f aca="false" ca="false" dt2D="false" dtr="false" t="normal">SUMIFS(AF:AF, $E:$E, $E$7, $D:$D, $I$27, $C:$C, $I$23, $F:$F, $I$21)</f>
        <v>#VALUE!</v>
      </c>
      <c r="AG27" s="219" t="e">
        <f aca="false" ca="false" dt2D="false" dtr="false" t="normal">SUMIFS(AG:AG, $E:$E, $E$7, $D:$D, $I$27, $C:$C, $I$23, $F:$F, $I$21)</f>
        <v>#VALUE!</v>
      </c>
      <c r="AH27" s="219" t="e">
        <f aca="false" ca="false" dt2D="false" dtr="false" t="normal">SUMIFS(AH:AH, $E:$E, $E$7, $D:$D, $I$27, $C:$C, $I$23, $F:$F, $I$21)</f>
        <v>#VALUE!</v>
      </c>
      <c r="AI27" s="219" t="e">
        <f aca="false" ca="false" dt2D="false" dtr="false" t="normal">SUMIFS(AI:AI, $E:$E, $E$7, $D:$D, $I$27, $C:$C, $I$23, $F:$F, $I$21)</f>
        <v>#VALUE!</v>
      </c>
      <c r="AJ27" s="219" t="e">
        <f aca="false" ca="false" dt2D="false" dtr="false" t="normal">SUMIFS(AJ:AJ, $E:$E, $E$7, $D:$D, $I$27, $C:$C, $I$23, $F:$F, $I$21)</f>
        <v>#VALUE!</v>
      </c>
      <c r="AK27" s="219" t="e">
        <f aca="false" ca="false" dt2D="false" dtr="false" t="normal">SUMIFS(AK:AK, $E:$E, $E$7, $D:$D, $I$27, $C:$C, $I$23, $F:$F, $I$21)</f>
        <v>#VALUE!</v>
      </c>
      <c r="AL27" s="219" t="e">
        <f aca="false" ca="false" dt2D="false" dtr="false" t="normal">SUMIFS(AL:AL, $E:$E, $E$7, $D:$D, $I$27, $C:$C, $I$23, $F:$F, $I$21)</f>
        <v>#VALUE!</v>
      </c>
      <c r="AM27" s="219" t="e">
        <f aca="false" ca="false" dt2D="false" dtr="false" t="normal">SUMIFS(AM:AM, $E:$E, $E$7, $D:$D, $I$27, $C:$C, $I$23, $F:$F, $I$21)</f>
        <v>#VALUE!</v>
      </c>
      <c r="AN27" s="219" t="e">
        <f aca="false" ca="false" dt2D="false" dtr="false" t="normal">SUMIFS(AN:AN, $E:$E, $E$7, $D:$D, $I$27, $C:$C, $I$23, $F:$F, $I$21)</f>
        <v>#VALUE!</v>
      </c>
      <c r="AO27" s="219" t="e">
        <f aca="false" ca="false" dt2D="false" dtr="false" t="normal">SUMIFS(AO:AO, $E:$E, $E$7, $D:$D, $I$27, $C:$C, $I$23, $F:$F, $I$21)</f>
        <v>#VALUE!</v>
      </c>
      <c r="AP27" s="219" t="e">
        <f aca="false" ca="false" dt2D="false" dtr="false" t="normal">SUMIFS(AP:AP, $E:$E, $E$7, $D:$D, $I$27, $C:$C, $I$23, $F:$F, $I$21)</f>
        <v>#VALUE!</v>
      </c>
      <c r="AQ27" s="219" t="e">
        <f aca="false" ca="false" dt2D="false" dtr="false" t="normal">SUMIFS(AQ:AQ, $E:$E, $E$7, $D:$D, $I$27, $C:$C, $I$23, $F:$F, $I$21)</f>
        <v>#VALUE!</v>
      </c>
      <c r="AR27" s="219" t="e">
        <f aca="false" ca="false" dt2D="false" dtr="false" t="normal">SUMIFS(AR:AR, $E:$E, $E$7, $D:$D, $I$27, $C:$C, $I$23, $F:$F, $I$21)</f>
        <v>#VALUE!</v>
      </c>
      <c r="AS27" s="219" t="e">
        <f aca="false" ca="false" dt2D="false" dtr="false" t="normal">SUMIFS(AS:AS, $E:$E, $E$7, $D:$D, $I$27, $C:$C, $I$23, $F:$F, $I$21)</f>
        <v>#VALUE!</v>
      </c>
      <c r="AT27" s="219" t="e">
        <f aca="false" ca="false" dt2D="false" dtr="false" t="normal">SUMIFS(AT:AT, $E:$E, $E$7, $D:$D, $I$27, $C:$C, $I$23, $F:$F, $I$21)</f>
        <v>#VALUE!</v>
      </c>
      <c r="AU27" s="219" t="e">
        <f aca="false" ca="false" dt2D="false" dtr="false" t="normal">SUMIFS(AU:AU, $E:$E, $E$7, $D:$D, $I$27, $C:$C, $I$23, $F:$F, $I$21)</f>
        <v>#VALUE!</v>
      </c>
      <c r="AV27" s="219" t="e">
        <f aca="false" ca="false" dt2D="false" dtr="false" t="normal">SUMIFS(AV:AV, $E:$E, $E$7, $D:$D, $I$27, $C:$C, $I$23, $F:$F, $I$21)</f>
        <v>#VALUE!</v>
      </c>
      <c r="AW27" s="219" t="e">
        <f aca="false" ca="false" dt2D="false" dtr="false" t="normal">SUMIFS(AW:AW, $E:$E, $E$7, $D:$D, $I$27, $C:$C, $I$23, $F:$F, $I$21)</f>
        <v>#VALUE!</v>
      </c>
      <c r="AX27" s="219" t="e">
        <f aca="false" ca="false" dt2D="false" dtr="false" t="normal">SUMIFS(AX:AX, $E:$E, $E$7, $D:$D, $I$27, $C:$C, $I$23, $F:$F, $I$21)</f>
        <v>#VALUE!</v>
      </c>
      <c r="AY27" s="219" t="e">
        <f aca="false" ca="false" dt2D="false" dtr="false" t="normal">SUMIFS(AY:AY, $E:$E, $E$7, $D:$D, $I$27, $C:$C, $I$23, $F:$F, $I$21)</f>
        <v>#VALUE!</v>
      </c>
      <c r="AZ27" s="219" t="e">
        <f aca="false" ca="false" dt2D="false" dtr="false" t="normal">SUMIFS(AZ:AZ, $E:$E, $E$7, $D:$D, $I$27, $C:$C, $I$23, $F:$F, $I$21)</f>
        <v>#VALUE!</v>
      </c>
      <c r="BA27" s="219" t="e">
        <f aca="false" ca="false" dt2D="false" dtr="false" t="normal">SUMIFS(BA:BA, $E:$E, $E$7, $D:$D, $I$27, $C:$C, $I$23, $F:$F, $I$21)</f>
        <v>#VALUE!</v>
      </c>
      <c r="BB27" s="219" t="e">
        <f aca="false" ca="false" dt2D="false" dtr="false" t="normal">SUMIFS(BB:BB, $E:$E, $E$7, $D:$D, $I$27, $C:$C, $I$23, $F:$F, $I$21)</f>
        <v>#VALUE!</v>
      </c>
      <c r="BC27" s="219" t="e">
        <f aca="false" ca="false" dt2D="false" dtr="false" t="normal">SUMIFS(BC:BC, $E:$E, $E$7, $D:$D, $I$27, $C:$C, $I$23, $F:$F, $I$21)</f>
        <v>#VALUE!</v>
      </c>
      <c r="BD27" s="219" t="e">
        <f aca="false" ca="false" dt2D="false" dtr="false" t="normal">SUMIFS(BD:BD, $E:$E, $E$7, $D:$D, $I$27, $C:$C, $I$23, $F:$F, $I$21)</f>
        <v>#VALUE!</v>
      </c>
      <c r="BE27" s="219" t="e">
        <f aca="false" ca="false" dt2D="false" dtr="false" t="normal">SUMIFS(BE:BE, $E:$E, $E$7, $D:$D, $I$27, $C:$C, $I$23, $F:$F, $I$21)</f>
        <v>#VALUE!</v>
      </c>
      <c r="BF27" s="219" t="e">
        <f aca="false" ca="false" dt2D="false" dtr="false" t="normal">SUMIFS(BF:BF, $E:$E, $E$7, $D:$D, $I$27, $C:$C, $I$23, $F:$F, $I$21)</f>
        <v>#VALUE!</v>
      </c>
      <c r="BG27" s="219" t="e">
        <f aca="false" ca="false" dt2D="false" dtr="false" t="normal">SUMIFS(BG:BG, $E:$E, $E$7, $D:$D, $I$27, $C:$C, $I$23, $F:$F, $I$21)</f>
        <v>#VALUE!</v>
      </c>
      <c r="BH27" s="219" t="e">
        <f aca="false" ca="false" dt2D="false" dtr="false" t="normal">SUMIFS(BH:BH, $E:$E, $E$7, $D:$D, $I$27, $C:$C, $I$23, $F:$F, $I$21)</f>
        <v>#VALUE!</v>
      </c>
      <c r="BI27" s="219" t="e">
        <f aca="false" ca="false" dt2D="false" dtr="false" t="normal">SUMIFS(BI:BI, $E:$E, $E$7, $D:$D, $I$27, $C:$C, $I$23, $F:$F, $I$21)</f>
        <v>#VALUE!</v>
      </c>
      <c r="BJ27" s="219" t="e">
        <f aca="false" ca="false" dt2D="false" dtr="false" t="normal">SUMIFS(BJ:BJ, $E:$E, $E$7, $D:$D, $I$27, $C:$C, $I$23, $F:$F, $I$21)</f>
        <v>#VALUE!</v>
      </c>
      <c r="BK27" s="219" t="e">
        <f aca="false" ca="false" dt2D="false" dtr="false" t="normal">SUMIFS(BK:BK, $E:$E, $E$7, $D:$D, $I$27, $C:$C, $I$23, $F:$F, $I$21)</f>
        <v>#VALUE!</v>
      </c>
      <c r="BL27" s="219" t="e">
        <f aca="false" ca="false" dt2D="false" dtr="false" t="normal">SUMIFS(BL:BL, $E:$E, $E$7, $D:$D, $I$27, $C:$C, $I$23, $F:$F, $I$21)</f>
        <v>#VALUE!</v>
      </c>
      <c r="BM27" s="219" t="e">
        <f aca="false" ca="false" dt2D="false" dtr="false" t="normal">SUMIFS(BM:BM, $E:$E, $E$7, $D:$D, $I$27, $C:$C, $I$23, $F:$F, $I$21)</f>
        <v>#VALUE!</v>
      </c>
      <c r="BN27" s="219" t="e">
        <f aca="false" ca="false" dt2D="false" dtr="false" t="normal">SUMIFS(BN:BN, $E:$E, $E$7, $D:$D, $I$27, $C:$C, $I$23, $F:$F, $I$21)</f>
        <v>#VALUE!</v>
      </c>
      <c r="BO27" s="219" t="e">
        <f aca="false" ca="false" dt2D="false" dtr="false" t="normal">SUMIFS(BO:BO, $E:$E, $E$7, $D:$D, $I$27, $C:$C, $I$23, $F:$F, $I$21)</f>
        <v>#VALUE!</v>
      </c>
      <c r="BP27" s="219" t="e">
        <f aca="false" ca="false" dt2D="false" dtr="false" t="normal">SUMIFS(BP:BP, $E:$E, $E$7, $D:$D, $I$27, $C:$C, $I$23, $F:$F, $I$21)</f>
        <v>#VALUE!</v>
      </c>
      <c r="BQ27" s="219" t="e">
        <f aca="false" ca="false" dt2D="false" dtr="false" t="normal">SUMIFS(BQ:BQ, $E:$E, $E$7, $D:$D, $I$27, $C:$C, $I$23, $F:$F, $I$21)</f>
        <v>#VALUE!</v>
      </c>
      <c r="BR27" s="219" t="e">
        <f aca="false" ca="false" dt2D="false" dtr="false" t="normal">SUMIFS(BR:BR, $E:$E, $E$7, $D:$D, $I$27, $C:$C, $I$23, $F:$F, $I$21)</f>
        <v>#VALUE!</v>
      </c>
      <c r="BS27" s="219" t="e">
        <f aca="false" ca="false" dt2D="false" dtr="false" t="normal">SUMIFS(BS:BS, $E:$E, $E$7, $D:$D, $I$27, $C:$C, $I$23, $F:$F, $I$21)</f>
        <v>#VALUE!</v>
      </c>
      <c r="BT27" s="219" t="e">
        <f aca="false" ca="false" dt2D="false" dtr="false" t="normal">SUMIFS(BT:BT, $E:$E, $E$7, $D:$D, $I$27, $C:$C, $I$23, $F:$F, $I$21)</f>
        <v>#VALUE!</v>
      </c>
    </row>
    <row hidden="true" ht="33" outlineLevel="1" r="28">
      <c r="I28" s="449" t="s">
        <v>507</v>
      </c>
      <c r="J28" s="450" t="n"/>
      <c r="K28" s="441" t="n"/>
      <c r="L28" s="451" t="e">
        <f aca="false" ca="false" dt2D="false" dtr="false" t="normal">SUM(M28:BT28)</f>
        <v>#VALUE!</v>
      </c>
      <c r="M28" s="220" t="e">
        <f aca="false" ca="false" dt2D="false" dtr="false" t="normal">SUMIFS(M:M, $F:$F, $I$21, $E:$E, $E$7, $C:$C, $I$28)</f>
        <v>#VALUE!</v>
      </c>
      <c r="N28" s="220" t="e">
        <f aca="false" ca="false" dt2D="false" dtr="false" t="normal">SUMIFS(N:N, $F:$F, $I$21, $E:$E, $E$7, $C:$C, $I$28)</f>
        <v>#VALUE!</v>
      </c>
      <c r="O28" s="220" t="e">
        <f aca="false" ca="false" dt2D="false" dtr="false" t="normal">SUMIFS(O:O, $F:$F, $I$21, $E:$E, $E$7, $C:$C, $I$28)</f>
        <v>#VALUE!</v>
      </c>
      <c r="P28" s="220" t="e">
        <f aca="false" ca="false" dt2D="false" dtr="false" t="normal">SUMIFS(P:P, $F:$F, $I$21, $E:$E, $E$7, $C:$C, $I$28)</f>
        <v>#VALUE!</v>
      </c>
      <c r="Q28" s="220" t="e">
        <f aca="false" ca="false" dt2D="false" dtr="false" t="normal">SUMIFS(Q:Q, $F:$F, $I$21, $E:$E, $E$7, $C:$C, $I$28)</f>
        <v>#VALUE!</v>
      </c>
      <c r="R28" s="220" t="e">
        <f aca="false" ca="false" dt2D="false" dtr="false" t="normal">SUMIFS(R:R, $F:$F, $I$21, $E:$E, $E$7, $C:$C, $I$28)</f>
        <v>#VALUE!</v>
      </c>
      <c r="S28" s="220" t="e">
        <f aca="false" ca="false" dt2D="false" dtr="false" t="normal">SUMIFS(S:S, $F:$F, $I$21, $E:$E, $E$7, $C:$C, $I$28)</f>
        <v>#VALUE!</v>
      </c>
      <c r="T28" s="220" t="e">
        <f aca="false" ca="false" dt2D="false" dtr="false" t="normal">SUMIFS(T:T, $F:$F, $I$21, $E:$E, $E$7, $C:$C, $I$28)</f>
        <v>#VALUE!</v>
      </c>
      <c r="U28" s="220" t="e">
        <f aca="false" ca="false" dt2D="false" dtr="false" t="normal">SUMIFS(U:U, $F:$F, $I$21, $E:$E, $E$7, $C:$C, $I$28)</f>
        <v>#VALUE!</v>
      </c>
      <c r="V28" s="220" t="e">
        <f aca="false" ca="false" dt2D="false" dtr="false" t="normal">SUMIFS(V:V, $F:$F, $I$21, $E:$E, $E$7, $C:$C, $I$28)</f>
        <v>#VALUE!</v>
      </c>
      <c r="W28" s="220" t="e">
        <f aca="false" ca="false" dt2D="false" dtr="false" t="normal">SUMIFS(W:W, $F:$F, $I$21, $E:$E, $E$7, $C:$C, $I$28)</f>
        <v>#VALUE!</v>
      </c>
      <c r="X28" s="220" t="e">
        <f aca="false" ca="false" dt2D="false" dtr="false" t="normal">SUMIFS(X:X, $F:$F, $I$21, $E:$E, $E$7, $C:$C, $I$28)</f>
        <v>#VALUE!</v>
      </c>
      <c r="Y28" s="220" t="e">
        <f aca="false" ca="false" dt2D="false" dtr="false" t="normal">SUMIFS(Y:Y, $F:$F, $I$21, $E:$E, $E$7, $C:$C, $I$28)</f>
        <v>#VALUE!</v>
      </c>
      <c r="Z28" s="220" t="e">
        <f aca="false" ca="false" dt2D="false" dtr="false" t="normal">SUMIFS(Z:Z, $F:$F, $I$21, $E:$E, $E$7, $C:$C, $I$28)</f>
        <v>#VALUE!</v>
      </c>
      <c r="AA28" s="220" t="e">
        <f aca="false" ca="false" dt2D="false" dtr="false" t="normal">SUMIFS(AA:AA, $F:$F, $I$21, $E:$E, $E$7, $C:$C, $I$28)</f>
        <v>#VALUE!</v>
      </c>
      <c r="AB28" s="220" t="e">
        <f aca="false" ca="false" dt2D="false" dtr="false" t="normal">SUMIFS(AB:AB, $F:$F, $I$21, $E:$E, $E$7, $C:$C, $I$28)</f>
        <v>#VALUE!</v>
      </c>
      <c r="AC28" s="220" t="e">
        <f aca="false" ca="false" dt2D="false" dtr="false" t="normal">SUMIFS(AC:AC, $F:$F, $I$21, $E:$E, $E$7, $C:$C, $I$28)</f>
        <v>#VALUE!</v>
      </c>
      <c r="AD28" s="220" t="e">
        <f aca="false" ca="false" dt2D="false" dtr="false" t="normal">SUMIFS(AD:AD, $F:$F, $I$21, $E:$E, $E$7, $C:$C, $I$28)</f>
        <v>#VALUE!</v>
      </c>
      <c r="AE28" s="220" t="e">
        <f aca="false" ca="false" dt2D="false" dtr="false" t="normal">SUMIFS(AE:AE, $F:$F, $I$21, $E:$E, $E$7, $C:$C, $I$28)</f>
        <v>#VALUE!</v>
      </c>
      <c r="AF28" s="220" t="e">
        <f aca="false" ca="false" dt2D="false" dtr="false" t="normal">SUMIFS(AF:AF, $F:$F, $I$21, $E:$E, $E$7, $C:$C, $I$28)</f>
        <v>#VALUE!</v>
      </c>
      <c r="AG28" s="220" t="e">
        <f aca="false" ca="false" dt2D="false" dtr="false" t="normal">SUMIFS(AG:AG, $F:$F, $I$21, $E:$E, $E$7, $C:$C, $I$28)</f>
        <v>#VALUE!</v>
      </c>
      <c r="AH28" s="220" t="e">
        <f aca="false" ca="false" dt2D="false" dtr="false" t="normal">SUMIFS(AH:AH, $F:$F, $I$21, $E:$E, $E$7, $C:$C, $I$28)</f>
        <v>#VALUE!</v>
      </c>
      <c r="AI28" s="220" t="e">
        <f aca="false" ca="false" dt2D="false" dtr="false" t="normal">SUMIFS(AI:AI, $F:$F, $I$21, $E:$E, $E$7, $C:$C, $I$28)</f>
        <v>#VALUE!</v>
      </c>
      <c r="AJ28" s="220" t="e">
        <f aca="false" ca="false" dt2D="false" dtr="false" t="normal">SUMIFS(AJ:AJ, $F:$F, $I$21, $E:$E, $E$7, $C:$C, $I$28)</f>
        <v>#VALUE!</v>
      </c>
      <c r="AK28" s="220" t="e">
        <f aca="false" ca="false" dt2D="false" dtr="false" t="normal">SUMIFS(AK:AK, $F:$F, $I$21, $E:$E, $E$7, $C:$C, $I$28)</f>
        <v>#VALUE!</v>
      </c>
      <c r="AL28" s="220" t="e">
        <f aca="false" ca="false" dt2D="false" dtr="false" t="normal">SUMIFS(AL:AL, $F:$F, $I$21, $E:$E, $E$7, $C:$C, $I$28)</f>
        <v>#VALUE!</v>
      </c>
      <c r="AM28" s="220" t="e">
        <f aca="false" ca="false" dt2D="false" dtr="false" t="normal">SUMIFS(AM:AM, $F:$F, $I$21, $E:$E, $E$7, $C:$C, $I$28)</f>
        <v>#VALUE!</v>
      </c>
      <c r="AN28" s="220" t="e">
        <f aca="false" ca="false" dt2D="false" dtr="false" t="normal">SUMIFS(AN:AN, $F:$F, $I$21, $E:$E, $E$7, $C:$C, $I$28)</f>
        <v>#VALUE!</v>
      </c>
      <c r="AO28" s="220" t="e">
        <f aca="false" ca="false" dt2D="false" dtr="false" t="normal">SUMIFS(AO:AO, $F:$F, $I$21, $E:$E, $E$7, $C:$C, $I$28)</f>
        <v>#VALUE!</v>
      </c>
      <c r="AP28" s="220" t="e">
        <f aca="false" ca="false" dt2D="false" dtr="false" t="normal">SUMIFS(AP:AP, $F:$F, $I$21, $E:$E, $E$7, $C:$C, $I$28)</f>
        <v>#VALUE!</v>
      </c>
      <c r="AQ28" s="220" t="e">
        <f aca="false" ca="false" dt2D="false" dtr="false" t="normal">SUMIFS(AQ:AQ, $F:$F, $I$21, $E:$E, $E$7, $C:$C, $I$28)</f>
        <v>#VALUE!</v>
      </c>
      <c r="AR28" s="220" t="e">
        <f aca="false" ca="false" dt2D="false" dtr="false" t="normal">SUMIFS(AR:AR, $F:$F, $I$21, $E:$E, $E$7, $C:$C, $I$28)</f>
        <v>#VALUE!</v>
      </c>
      <c r="AS28" s="220" t="e">
        <f aca="false" ca="false" dt2D="false" dtr="false" t="normal">SUMIFS(AS:AS, $F:$F, $I$21, $E:$E, $E$7, $C:$C, $I$28)</f>
        <v>#VALUE!</v>
      </c>
      <c r="AT28" s="220" t="e">
        <f aca="false" ca="false" dt2D="false" dtr="false" t="normal">SUMIFS(AT:AT, $F:$F, $I$21, $E:$E, $E$7, $C:$C, $I$28)</f>
        <v>#VALUE!</v>
      </c>
      <c r="AU28" s="220" t="e">
        <f aca="false" ca="false" dt2D="false" dtr="false" t="normal">SUMIFS(AU:AU, $F:$F, $I$21, $E:$E, $E$7, $C:$C, $I$28)</f>
        <v>#VALUE!</v>
      </c>
      <c r="AV28" s="220" t="e">
        <f aca="false" ca="false" dt2D="false" dtr="false" t="normal">SUMIFS(AV:AV, $F:$F, $I$21, $E:$E, $E$7, $C:$C, $I$28)</f>
        <v>#VALUE!</v>
      </c>
      <c r="AW28" s="220" t="e">
        <f aca="false" ca="false" dt2D="false" dtr="false" t="normal">SUMIFS(AW:AW, $F:$F, $I$21, $E:$E, $E$7, $C:$C, $I$28)</f>
        <v>#VALUE!</v>
      </c>
      <c r="AX28" s="220" t="e">
        <f aca="false" ca="false" dt2D="false" dtr="false" t="normal">SUMIFS(AX:AX, $F:$F, $I$21, $E:$E, $E$7, $C:$C, $I$28)</f>
        <v>#VALUE!</v>
      </c>
      <c r="AY28" s="220" t="e">
        <f aca="false" ca="false" dt2D="false" dtr="false" t="normal">SUMIFS(AY:AY, $F:$F, $I$21, $E:$E, $E$7, $C:$C, $I$28)</f>
        <v>#VALUE!</v>
      </c>
      <c r="AZ28" s="220" t="e">
        <f aca="false" ca="false" dt2D="false" dtr="false" t="normal">SUMIFS(AZ:AZ, $F:$F, $I$21, $E:$E, $E$7, $C:$C, $I$28)</f>
        <v>#VALUE!</v>
      </c>
      <c r="BA28" s="220" t="e">
        <f aca="false" ca="false" dt2D="false" dtr="false" t="normal">SUMIFS(BA:BA, $F:$F, $I$21, $E:$E, $E$7, $C:$C, $I$28)</f>
        <v>#VALUE!</v>
      </c>
      <c r="BB28" s="220" t="e">
        <f aca="false" ca="false" dt2D="false" dtr="false" t="normal">SUMIFS(BB:BB, $F:$F, $I$21, $E:$E, $E$7, $C:$C, $I$28)</f>
        <v>#VALUE!</v>
      </c>
      <c r="BC28" s="220" t="e">
        <f aca="false" ca="false" dt2D="false" dtr="false" t="normal">SUMIFS(BC:BC, $F:$F, $I$21, $E:$E, $E$7, $C:$C, $I$28)</f>
        <v>#VALUE!</v>
      </c>
      <c r="BD28" s="220" t="e">
        <f aca="false" ca="false" dt2D="false" dtr="false" t="normal">SUMIFS(BD:BD, $F:$F, $I$21, $E:$E, $E$7, $C:$C, $I$28)</f>
        <v>#VALUE!</v>
      </c>
      <c r="BE28" s="220" t="e">
        <f aca="false" ca="false" dt2D="false" dtr="false" t="normal">SUMIFS(BE:BE, $F:$F, $I$21, $E:$E, $E$7, $C:$C, $I$28)</f>
        <v>#VALUE!</v>
      </c>
      <c r="BF28" s="220" t="e">
        <f aca="false" ca="false" dt2D="false" dtr="false" t="normal">SUMIFS(BF:BF, $F:$F, $I$21, $E:$E, $E$7, $C:$C, $I$28)</f>
        <v>#VALUE!</v>
      </c>
      <c r="BG28" s="220" t="e">
        <f aca="false" ca="false" dt2D="false" dtr="false" t="normal">SUMIFS(BG:BG, $F:$F, $I$21, $E:$E, $E$7, $C:$C, $I$28)</f>
        <v>#VALUE!</v>
      </c>
      <c r="BH28" s="220" t="e">
        <f aca="false" ca="false" dt2D="false" dtr="false" t="normal">SUMIFS(BH:BH, $F:$F, $I$21, $E:$E, $E$7, $C:$C, $I$28)</f>
        <v>#VALUE!</v>
      </c>
      <c r="BI28" s="220" t="e">
        <f aca="false" ca="false" dt2D="false" dtr="false" t="normal">SUMIFS(BI:BI, $F:$F, $I$21, $E:$E, $E$7, $C:$C, $I$28)</f>
        <v>#VALUE!</v>
      </c>
      <c r="BJ28" s="220" t="e">
        <f aca="false" ca="false" dt2D="false" dtr="false" t="normal">SUMIFS(BJ:BJ, $F:$F, $I$21, $E:$E, $E$7, $C:$C, $I$28)</f>
        <v>#VALUE!</v>
      </c>
      <c r="BK28" s="220" t="e">
        <f aca="false" ca="false" dt2D="false" dtr="false" t="normal">SUMIFS(BK:BK, $F:$F, $I$21, $E:$E, $E$7, $C:$C, $I$28)</f>
        <v>#VALUE!</v>
      </c>
      <c r="BL28" s="220" t="e">
        <f aca="false" ca="false" dt2D="false" dtr="false" t="normal">SUMIFS(BL:BL, $F:$F, $I$21, $E:$E, $E$7, $C:$C, $I$28)</f>
        <v>#VALUE!</v>
      </c>
      <c r="BM28" s="220" t="e">
        <f aca="false" ca="false" dt2D="false" dtr="false" t="normal">SUMIFS(BM:BM, $F:$F, $I$21, $E:$E, $E$7, $C:$C, $I$28)</f>
        <v>#VALUE!</v>
      </c>
      <c r="BN28" s="220" t="e">
        <f aca="false" ca="false" dt2D="false" dtr="false" t="normal">SUMIFS(BN:BN, $F:$F, $I$21, $E:$E, $E$7, $C:$C, $I$28)</f>
        <v>#VALUE!</v>
      </c>
      <c r="BO28" s="220" t="e">
        <f aca="false" ca="false" dt2D="false" dtr="false" t="normal">SUMIFS(BO:BO, $F:$F, $I$21, $E:$E, $E$7, $C:$C, $I$28)</f>
        <v>#VALUE!</v>
      </c>
      <c r="BP28" s="220" t="e">
        <f aca="false" ca="false" dt2D="false" dtr="false" t="normal">SUMIFS(BP:BP, $F:$F, $I$21, $E:$E, $E$7, $C:$C, $I$28)</f>
        <v>#VALUE!</v>
      </c>
      <c r="BQ28" s="220" t="e">
        <f aca="false" ca="false" dt2D="false" dtr="false" t="normal">SUMIFS(BQ:BQ, $F:$F, $I$21, $E:$E, $E$7, $C:$C, $I$28)</f>
        <v>#VALUE!</v>
      </c>
      <c r="BR28" s="220" t="e">
        <f aca="false" ca="false" dt2D="false" dtr="false" t="normal">SUMIFS(BR:BR, $F:$F, $I$21, $E:$E, $E$7, $C:$C, $I$28)</f>
        <v>#VALUE!</v>
      </c>
      <c r="BS28" s="220" t="e">
        <f aca="false" ca="false" dt2D="false" dtr="false" t="normal">SUMIFS(BS:BS, $F:$F, $I$21, $E:$E, $E$7, $C:$C, $I$28)</f>
        <v>#VALUE!</v>
      </c>
      <c r="BT28" s="220" t="e">
        <f aca="false" ca="false" dt2D="false" dtr="false" t="normal">SUMIFS(BT:BT, $F:$F, $I$21, $E:$E, $E$7, $C:$C, $I$28)</f>
        <v>#VALUE!</v>
      </c>
    </row>
    <row hidden="true" ht="16.5" outlineLevel="2" r="29">
      <c r="I29" s="452" t="s">
        <v>289</v>
      </c>
      <c r="J29" s="450" t="n"/>
      <c r="K29" s="441" t="n"/>
      <c r="L29" s="451" t="n"/>
      <c r="M29" s="220" t="n"/>
      <c r="N29" s="220" t="n"/>
      <c r="O29" s="220" t="n"/>
      <c r="P29" s="220" t="n"/>
      <c r="Q29" s="220" t="n"/>
      <c r="R29" s="220" t="n"/>
      <c r="S29" s="220" t="n"/>
      <c r="T29" s="220" t="n"/>
      <c r="U29" s="220" t="n"/>
      <c r="V29" s="220" t="n"/>
      <c r="W29" s="220" t="n"/>
      <c r="X29" s="220" t="n"/>
      <c r="Y29" s="220" t="n"/>
      <c r="Z29" s="220" t="n"/>
      <c r="AA29" s="220" t="n"/>
      <c r="AB29" s="220" t="n"/>
      <c r="AC29" s="220" t="n"/>
      <c r="AD29" s="220" t="n"/>
      <c r="AE29" s="220" t="n"/>
      <c r="AF29" s="220" t="n"/>
      <c r="AG29" s="220" t="n"/>
      <c r="AH29" s="220" t="n"/>
      <c r="AI29" s="220" t="n"/>
      <c r="AJ29" s="220" t="n"/>
      <c r="AK29" s="220" t="n"/>
      <c r="AL29" s="220" t="n"/>
      <c r="AM29" s="220" t="n"/>
      <c r="AN29" s="220" t="n"/>
      <c r="AO29" s="220" t="n"/>
      <c r="AP29" s="220" t="n"/>
      <c r="AQ29" s="220" t="n"/>
      <c r="AR29" s="220" t="n"/>
      <c r="AS29" s="220" t="n"/>
      <c r="AT29" s="220" t="n"/>
      <c r="AU29" s="220" t="n"/>
      <c r="AV29" s="220" t="n"/>
      <c r="AW29" s="220" t="n"/>
      <c r="AX29" s="220" t="n"/>
      <c r="AY29" s="220" t="n"/>
      <c r="AZ29" s="220" t="n"/>
      <c r="BA29" s="220" t="n"/>
      <c r="BB29" s="220" t="n"/>
      <c r="BC29" s="220" t="n"/>
      <c r="BD29" s="220" t="n"/>
      <c r="BE29" s="220" t="n"/>
      <c r="BF29" s="220" t="n"/>
      <c r="BG29" s="220" t="n"/>
      <c r="BH29" s="220" t="n"/>
      <c r="BI29" s="220" t="n"/>
      <c r="BJ29" s="220" t="n"/>
      <c r="BK29" s="220" t="n"/>
      <c r="BL29" s="220" t="n"/>
      <c r="BM29" s="220" t="n"/>
      <c r="BN29" s="220" t="n"/>
      <c r="BO29" s="220" t="n"/>
      <c r="BP29" s="220" t="n"/>
      <c r="BQ29" s="220" t="n"/>
      <c r="BR29" s="220" t="n"/>
      <c r="BS29" s="220" t="n"/>
      <c r="BT29" s="220" t="n"/>
    </row>
    <row hidden="true" ht="16.5" outlineLevel="2" r="30">
      <c r="I30" s="454" t="s">
        <v>504</v>
      </c>
      <c r="J30" s="453" t="n"/>
      <c r="K30" s="455" t="n"/>
      <c r="L30" s="451" t="e">
        <f aca="false" ca="false" dt2D="false" dtr="false" t="normal">SUM(M30:BT30)</f>
        <v>#VALUE!</v>
      </c>
      <c r="M30" s="219" t="e">
        <f aca="false" ca="false" dt2D="false" dtr="false" t="normal">SUMIFS(M:M, $E:$E, $E$7, $D:$D, $I$30, $C:$C, $I$28, $F:$F, $I$21)</f>
        <v>#VALUE!</v>
      </c>
      <c r="N30" s="219" t="e">
        <f aca="false" ca="false" dt2D="false" dtr="false" t="normal">SUMIFS(N:N, $E:$E, $E$7, $D:$D, $I$30, $C:$C, $I$28, $F:$F, $I$21)</f>
        <v>#VALUE!</v>
      </c>
      <c r="O30" s="219" t="e">
        <f aca="false" ca="false" dt2D="false" dtr="false" t="normal">SUMIFS(O:O, $E:$E, $E$7, $D:$D, $I$30, $C:$C, $I$28, $F:$F, $I$21)</f>
        <v>#VALUE!</v>
      </c>
      <c r="P30" s="219" t="e">
        <f aca="false" ca="false" dt2D="false" dtr="false" t="normal">SUMIFS(P:P, $E:$E, $E$7, $D:$D, $I$30, $C:$C, $I$28, $F:$F, $I$21)</f>
        <v>#VALUE!</v>
      </c>
      <c r="Q30" s="219" t="e">
        <f aca="false" ca="false" dt2D="false" dtr="false" t="normal">SUMIFS(Q:Q, $E:$E, $E$7, $D:$D, $I$30, $C:$C, $I$28, $F:$F, $I$21)</f>
        <v>#VALUE!</v>
      </c>
      <c r="R30" s="219" t="e">
        <f aca="false" ca="false" dt2D="false" dtr="false" t="normal">SUMIFS(R:R, $E:$E, $E$7, $D:$D, $I$30, $C:$C, $I$28, $F:$F, $I$21)</f>
        <v>#VALUE!</v>
      </c>
      <c r="S30" s="219" t="e">
        <f aca="false" ca="false" dt2D="false" dtr="false" t="normal">SUMIFS(S:S, $E:$E, $E$7, $D:$D, $I$30, $C:$C, $I$28, $F:$F, $I$21)</f>
        <v>#VALUE!</v>
      </c>
      <c r="T30" s="219" t="e">
        <f aca="false" ca="false" dt2D="false" dtr="false" t="normal">SUMIFS(T:T, $E:$E, $E$7, $D:$D, $I$30, $C:$C, $I$28, $F:$F, $I$21)</f>
        <v>#VALUE!</v>
      </c>
      <c r="U30" s="219" t="e">
        <f aca="false" ca="false" dt2D="false" dtr="false" t="normal">SUMIFS(U:U, $E:$E, $E$7, $D:$D, $I$30, $C:$C, $I$28, $F:$F, $I$21)</f>
        <v>#VALUE!</v>
      </c>
      <c r="V30" s="219" t="e">
        <f aca="false" ca="false" dt2D="false" dtr="false" t="normal">SUMIFS(V:V, $E:$E, $E$7, $D:$D, $I$30, $C:$C, $I$28, $F:$F, $I$21)</f>
        <v>#VALUE!</v>
      </c>
      <c r="W30" s="219" t="e">
        <f aca="false" ca="false" dt2D="false" dtr="false" t="normal">SUMIFS(W:W, $E:$E, $E$7, $D:$D, $I$30, $C:$C, $I$28, $F:$F, $I$21)</f>
        <v>#VALUE!</v>
      </c>
      <c r="X30" s="219" t="e">
        <f aca="false" ca="false" dt2D="false" dtr="false" t="normal">SUMIFS(X:X, $E:$E, $E$7, $D:$D, $I$30, $C:$C, $I$28, $F:$F, $I$21)</f>
        <v>#VALUE!</v>
      </c>
      <c r="Y30" s="219" t="e">
        <f aca="false" ca="false" dt2D="false" dtr="false" t="normal">SUMIFS(Y:Y, $E:$E, $E$7, $D:$D, $I$30, $C:$C, $I$28, $F:$F, $I$21)</f>
        <v>#VALUE!</v>
      </c>
      <c r="Z30" s="219" t="e">
        <f aca="false" ca="false" dt2D="false" dtr="false" t="normal">SUMIFS(Z:Z, $E:$E, $E$7, $D:$D, $I$30, $C:$C, $I$28, $F:$F, $I$21)</f>
        <v>#VALUE!</v>
      </c>
      <c r="AA30" s="219" t="e">
        <f aca="false" ca="false" dt2D="false" dtr="false" t="normal">SUMIFS(AA:AA, $E:$E, $E$7, $D:$D, $I$30, $C:$C, $I$28, $F:$F, $I$21)</f>
        <v>#VALUE!</v>
      </c>
      <c r="AB30" s="219" t="e">
        <f aca="false" ca="false" dt2D="false" dtr="false" t="normal">SUMIFS(AB:AB, $E:$E, $E$7, $D:$D, $I$30, $C:$C, $I$28, $F:$F, $I$21)</f>
        <v>#VALUE!</v>
      </c>
      <c r="AC30" s="219" t="e">
        <f aca="false" ca="false" dt2D="false" dtr="false" t="normal">SUMIFS(AC:AC, $E:$E, $E$7, $D:$D, $I$30, $C:$C, $I$28, $F:$F, $I$21)</f>
        <v>#VALUE!</v>
      </c>
      <c r="AD30" s="219" t="e">
        <f aca="false" ca="false" dt2D="false" dtr="false" t="normal">SUMIFS(AD:AD, $E:$E, $E$7, $D:$D, $I$30, $C:$C, $I$28, $F:$F, $I$21)</f>
        <v>#VALUE!</v>
      </c>
      <c r="AE30" s="219" t="e">
        <f aca="false" ca="false" dt2D="false" dtr="false" t="normal">SUMIFS(AE:AE, $E:$E, $E$7, $D:$D, $I$30, $C:$C, $I$28, $F:$F, $I$21)</f>
        <v>#VALUE!</v>
      </c>
      <c r="AF30" s="219" t="e">
        <f aca="false" ca="false" dt2D="false" dtr="false" t="normal">SUMIFS(AF:AF, $E:$E, $E$7, $D:$D, $I$30, $C:$C, $I$28, $F:$F, $I$21)</f>
        <v>#VALUE!</v>
      </c>
      <c r="AG30" s="219" t="e">
        <f aca="false" ca="false" dt2D="false" dtr="false" t="normal">SUMIFS(AG:AG, $E:$E, $E$7, $D:$D, $I$30, $C:$C, $I$28, $F:$F, $I$21)</f>
        <v>#VALUE!</v>
      </c>
      <c r="AH30" s="219" t="e">
        <f aca="false" ca="false" dt2D="false" dtr="false" t="normal">SUMIFS(AH:AH, $E:$E, $E$7, $D:$D, $I$30, $C:$C, $I$28, $F:$F, $I$21)</f>
        <v>#VALUE!</v>
      </c>
      <c r="AI30" s="219" t="e">
        <f aca="false" ca="false" dt2D="false" dtr="false" t="normal">SUMIFS(AI:AI, $E:$E, $E$7, $D:$D, $I$30, $C:$C, $I$28, $F:$F, $I$21)</f>
        <v>#VALUE!</v>
      </c>
      <c r="AJ30" s="219" t="e">
        <f aca="false" ca="false" dt2D="false" dtr="false" t="normal">SUMIFS(AJ:AJ, $E:$E, $E$7, $D:$D, $I$30, $C:$C, $I$28, $F:$F, $I$21)</f>
        <v>#VALUE!</v>
      </c>
      <c r="AK30" s="219" t="e">
        <f aca="false" ca="false" dt2D="false" dtr="false" t="normal">SUMIFS(AK:AK, $E:$E, $E$7, $D:$D, $I$30, $C:$C, $I$28, $F:$F, $I$21)</f>
        <v>#VALUE!</v>
      </c>
      <c r="AL30" s="219" t="e">
        <f aca="false" ca="false" dt2D="false" dtr="false" t="normal">SUMIFS(AL:AL, $E:$E, $E$7, $D:$D, $I$30, $C:$C, $I$28, $F:$F, $I$21)</f>
        <v>#VALUE!</v>
      </c>
      <c r="AM30" s="219" t="e">
        <f aca="false" ca="false" dt2D="false" dtr="false" t="normal">SUMIFS(AM:AM, $E:$E, $E$7, $D:$D, $I$30, $C:$C, $I$28, $F:$F, $I$21)</f>
        <v>#VALUE!</v>
      </c>
      <c r="AN30" s="219" t="e">
        <f aca="false" ca="false" dt2D="false" dtr="false" t="normal">SUMIFS(AN:AN, $E:$E, $E$7, $D:$D, $I$30, $C:$C, $I$28, $F:$F, $I$21)</f>
        <v>#VALUE!</v>
      </c>
      <c r="AO30" s="219" t="e">
        <f aca="false" ca="false" dt2D="false" dtr="false" t="normal">SUMIFS(AO:AO, $E:$E, $E$7, $D:$D, $I$30, $C:$C, $I$28, $F:$F, $I$21)</f>
        <v>#VALUE!</v>
      </c>
      <c r="AP30" s="219" t="e">
        <f aca="false" ca="false" dt2D="false" dtr="false" t="normal">SUMIFS(AP:AP, $E:$E, $E$7, $D:$D, $I$30, $C:$C, $I$28, $F:$F, $I$21)</f>
        <v>#VALUE!</v>
      </c>
      <c r="AQ30" s="219" t="e">
        <f aca="false" ca="false" dt2D="false" dtr="false" t="normal">SUMIFS(AQ:AQ, $E:$E, $E$7, $D:$D, $I$30, $C:$C, $I$28, $F:$F, $I$21)</f>
        <v>#VALUE!</v>
      </c>
      <c r="AR30" s="219" t="e">
        <f aca="false" ca="false" dt2D="false" dtr="false" t="normal">SUMIFS(AR:AR, $E:$E, $E$7, $D:$D, $I$30, $C:$C, $I$28, $F:$F, $I$21)</f>
        <v>#VALUE!</v>
      </c>
      <c r="AS30" s="219" t="e">
        <f aca="false" ca="false" dt2D="false" dtr="false" t="normal">SUMIFS(AS:AS, $E:$E, $E$7, $D:$D, $I$30, $C:$C, $I$28, $F:$F, $I$21)</f>
        <v>#VALUE!</v>
      </c>
      <c r="AT30" s="219" t="e">
        <f aca="false" ca="false" dt2D="false" dtr="false" t="normal">SUMIFS(AT:AT, $E:$E, $E$7, $D:$D, $I$30, $C:$C, $I$28, $F:$F, $I$21)</f>
        <v>#VALUE!</v>
      </c>
      <c r="AU30" s="219" t="e">
        <f aca="false" ca="false" dt2D="false" dtr="false" t="normal">SUMIFS(AU:AU, $E:$E, $E$7, $D:$D, $I$30, $C:$C, $I$28, $F:$F, $I$21)</f>
        <v>#VALUE!</v>
      </c>
      <c r="AV30" s="219" t="e">
        <f aca="false" ca="false" dt2D="false" dtr="false" t="normal">SUMIFS(AV:AV, $E:$E, $E$7, $D:$D, $I$30, $C:$C, $I$28, $F:$F, $I$21)</f>
        <v>#VALUE!</v>
      </c>
      <c r="AW30" s="219" t="e">
        <f aca="false" ca="false" dt2D="false" dtr="false" t="normal">SUMIFS(AW:AW, $E:$E, $E$7, $D:$D, $I$30, $C:$C, $I$28, $F:$F, $I$21)</f>
        <v>#VALUE!</v>
      </c>
      <c r="AX30" s="219" t="e">
        <f aca="false" ca="false" dt2D="false" dtr="false" t="normal">SUMIFS(AX:AX, $E:$E, $E$7, $D:$D, $I$30, $C:$C, $I$28, $F:$F, $I$21)</f>
        <v>#VALUE!</v>
      </c>
      <c r="AY30" s="219" t="e">
        <f aca="false" ca="false" dt2D="false" dtr="false" t="normal">SUMIFS(AY:AY, $E:$E, $E$7, $D:$D, $I$30, $C:$C, $I$28, $F:$F, $I$21)</f>
        <v>#VALUE!</v>
      </c>
      <c r="AZ30" s="219" t="e">
        <f aca="false" ca="false" dt2D="false" dtr="false" t="normal">SUMIFS(AZ:AZ, $E:$E, $E$7, $D:$D, $I$30, $C:$C, $I$28, $F:$F, $I$21)</f>
        <v>#VALUE!</v>
      </c>
      <c r="BA30" s="219" t="e">
        <f aca="false" ca="false" dt2D="false" dtr="false" t="normal">SUMIFS(BA:BA, $E:$E, $E$7, $D:$D, $I$30, $C:$C, $I$28, $F:$F, $I$21)</f>
        <v>#VALUE!</v>
      </c>
      <c r="BB30" s="219" t="e">
        <f aca="false" ca="false" dt2D="false" dtr="false" t="normal">SUMIFS(BB:BB, $E:$E, $E$7, $D:$D, $I$30, $C:$C, $I$28, $F:$F, $I$21)</f>
        <v>#VALUE!</v>
      </c>
      <c r="BC30" s="219" t="e">
        <f aca="false" ca="false" dt2D="false" dtr="false" t="normal">SUMIFS(BC:BC, $E:$E, $E$7, $D:$D, $I$30, $C:$C, $I$28, $F:$F, $I$21)</f>
        <v>#VALUE!</v>
      </c>
      <c r="BD30" s="219" t="e">
        <f aca="false" ca="false" dt2D="false" dtr="false" t="normal">SUMIFS(BD:BD, $E:$E, $E$7, $D:$D, $I$30, $C:$C, $I$28, $F:$F, $I$21)</f>
        <v>#VALUE!</v>
      </c>
      <c r="BE30" s="219" t="e">
        <f aca="false" ca="false" dt2D="false" dtr="false" t="normal">SUMIFS(BE:BE, $E:$E, $E$7, $D:$D, $I$30, $C:$C, $I$28, $F:$F, $I$21)</f>
        <v>#VALUE!</v>
      </c>
      <c r="BF30" s="219" t="e">
        <f aca="false" ca="false" dt2D="false" dtr="false" t="normal">SUMIFS(BF:BF, $E:$E, $E$7, $D:$D, $I$30, $C:$C, $I$28, $F:$F, $I$21)</f>
        <v>#VALUE!</v>
      </c>
      <c r="BG30" s="219" t="e">
        <f aca="false" ca="false" dt2D="false" dtr="false" t="normal">SUMIFS(BG:BG, $E:$E, $E$7, $D:$D, $I$30, $C:$C, $I$28, $F:$F, $I$21)</f>
        <v>#VALUE!</v>
      </c>
      <c r="BH30" s="219" t="e">
        <f aca="false" ca="false" dt2D="false" dtr="false" t="normal">SUMIFS(BH:BH, $E:$E, $E$7, $D:$D, $I$30, $C:$C, $I$28, $F:$F, $I$21)</f>
        <v>#VALUE!</v>
      </c>
      <c r="BI30" s="219" t="e">
        <f aca="false" ca="false" dt2D="false" dtr="false" t="normal">SUMIFS(BI:BI, $E:$E, $E$7, $D:$D, $I$30, $C:$C, $I$28, $F:$F, $I$21)</f>
        <v>#VALUE!</v>
      </c>
      <c r="BJ30" s="219" t="e">
        <f aca="false" ca="false" dt2D="false" dtr="false" t="normal">SUMIFS(BJ:BJ, $E:$E, $E$7, $D:$D, $I$30, $C:$C, $I$28, $F:$F, $I$21)</f>
        <v>#VALUE!</v>
      </c>
      <c r="BK30" s="219" t="e">
        <f aca="false" ca="false" dt2D="false" dtr="false" t="normal">SUMIFS(BK:BK, $E:$E, $E$7, $D:$D, $I$30, $C:$C, $I$28, $F:$F, $I$21)</f>
        <v>#VALUE!</v>
      </c>
      <c r="BL30" s="219" t="e">
        <f aca="false" ca="false" dt2D="false" dtr="false" t="normal">SUMIFS(BL:BL, $E:$E, $E$7, $D:$D, $I$30, $C:$C, $I$28, $F:$F, $I$21)</f>
        <v>#VALUE!</v>
      </c>
      <c r="BM30" s="219" t="e">
        <f aca="false" ca="false" dt2D="false" dtr="false" t="normal">SUMIFS(BM:BM, $E:$E, $E$7, $D:$D, $I$30, $C:$C, $I$28, $F:$F, $I$21)</f>
        <v>#VALUE!</v>
      </c>
      <c r="BN30" s="219" t="e">
        <f aca="false" ca="false" dt2D="false" dtr="false" t="normal">SUMIFS(BN:BN, $E:$E, $E$7, $D:$D, $I$30, $C:$C, $I$28, $F:$F, $I$21)</f>
        <v>#VALUE!</v>
      </c>
      <c r="BO30" s="219" t="e">
        <f aca="false" ca="false" dt2D="false" dtr="false" t="normal">SUMIFS(BO:BO, $E:$E, $E$7, $D:$D, $I$30, $C:$C, $I$28, $F:$F, $I$21)</f>
        <v>#VALUE!</v>
      </c>
      <c r="BP30" s="219" t="e">
        <f aca="false" ca="false" dt2D="false" dtr="false" t="normal">SUMIFS(BP:BP, $E:$E, $E$7, $D:$D, $I$30, $C:$C, $I$28, $F:$F, $I$21)</f>
        <v>#VALUE!</v>
      </c>
      <c r="BQ30" s="219" t="e">
        <f aca="false" ca="false" dt2D="false" dtr="false" t="normal">SUMIFS(BQ:BQ, $E:$E, $E$7, $D:$D, $I$30, $C:$C, $I$28, $F:$F, $I$21)</f>
        <v>#VALUE!</v>
      </c>
      <c r="BR30" s="219" t="e">
        <f aca="false" ca="false" dt2D="false" dtr="false" t="normal">SUMIFS(BR:BR, $E:$E, $E$7, $D:$D, $I$30, $C:$C, $I$28, $F:$F, $I$21)</f>
        <v>#VALUE!</v>
      </c>
      <c r="BS30" s="219" t="e">
        <f aca="false" ca="false" dt2D="false" dtr="false" t="normal">SUMIFS(BS:BS, $E:$E, $E$7, $D:$D, $I$30, $C:$C, $I$28, $F:$F, $I$21)</f>
        <v>#VALUE!</v>
      </c>
      <c r="BT30" s="219" t="e">
        <f aca="false" ca="false" dt2D="false" dtr="false" t="normal">SUMIFS(BT:BT, $E:$E, $E$7, $D:$D, $I$30, $C:$C, $I$28, $F:$F, $I$21)</f>
        <v>#VALUE!</v>
      </c>
    </row>
    <row hidden="true" ht="16.5" outlineLevel="2" r="31">
      <c r="I31" s="454" t="s">
        <v>505</v>
      </c>
      <c r="J31" s="453" t="n"/>
      <c r="K31" s="455" t="n"/>
      <c r="L31" s="451" t="e">
        <f aca="false" ca="false" dt2D="false" dtr="false" t="normal">SUM(M31:BT31)</f>
        <v>#VALUE!</v>
      </c>
      <c r="M31" s="219" t="e">
        <f aca="false" ca="false" dt2D="false" dtr="false" t="normal">SUMIFS(M:M, $E:$E, $E$7, $D:$D, $I$31, $C:$C, $I$28, $F:$F, $I$21)</f>
        <v>#VALUE!</v>
      </c>
      <c r="N31" s="219" t="e">
        <f aca="false" ca="false" dt2D="false" dtr="false" t="normal">SUMIFS(N:N, $E:$E, $E$7, $D:$D, $I$31, $C:$C, $I$28, $F:$F, $I$21)</f>
        <v>#VALUE!</v>
      </c>
      <c r="O31" s="219" t="e">
        <f aca="false" ca="false" dt2D="false" dtr="false" t="normal">SUMIFS(O:O, $E:$E, $E$7, $D:$D, $I$31, $C:$C, $I$28, $F:$F, $I$21)</f>
        <v>#VALUE!</v>
      </c>
      <c r="P31" s="219" t="e">
        <f aca="false" ca="false" dt2D="false" dtr="false" t="normal">SUMIFS(P:P, $E:$E, $E$7, $D:$D, $I$31, $C:$C, $I$28, $F:$F, $I$21)</f>
        <v>#VALUE!</v>
      </c>
      <c r="Q31" s="219" t="e">
        <f aca="false" ca="false" dt2D="false" dtr="false" t="normal">SUMIFS(Q:Q, $E:$E, $E$7, $D:$D, $I$31, $C:$C, $I$28, $F:$F, $I$21)</f>
        <v>#VALUE!</v>
      </c>
      <c r="R31" s="219" t="e">
        <f aca="false" ca="false" dt2D="false" dtr="false" t="normal">SUMIFS(R:R, $E:$E, $E$7, $D:$D, $I$31, $C:$C, $I$28, $F:$F, $I$21)</f>
        <v>#VALUE!</v>
      </c>
      <c r="S31" s="219" t="e">
        <f aca="false" ca="false" dt2D="false" dtr="false" t="normal">SUMIFS(S:S, $E:$E, $E$7, $D:$D, $I$31, $C:$C, $I$28, $F:$F, $I$21)</f>
        <v>#VALUE!</v>
      </c>
      <c r="T31" s="219" t="e">
        <f aca="false" ca="false" dt2D="false" dtr="false" t="normal">SUMIFS(T:T, $E:$E, $E$7, $D:$D, $I$31, $C:$C, $I$28, $F:$F, $I$21)</f>
        <v>#VALUE!</v>
      </c>
      <c r="U31" s="219" t="e">
        <f aca="false" ca="false" dt2D="false" dtr="false" t="normal">SUMIFS(U:U, $E:$E, $E$7, $D:$D, $I$31, $C:$C, $I$28, $F:$F, $I$21)</f>
        <v>#VALUE!</v>
      </c>
      <c r="V31" s="219" t="e">
        <f aca="false" ca="false" dt2D="false" dtr="false" t="normal">SUMIFS(V:V, $E:$E, $E$7, $D:$D, $I$31, $C:$C, $I$28, $F:$F, $I$21)</f>
        <v>#VALUE!</v>
      </c>
      <c r="W31" s="219" t="e">
        <f aca="false" ca="false" dt2D="false" dtr="false" t="normal">SUMIFS(W:W, $E:$E, $E$7, $D:$D, $I$31, $C:$C, $I$28, $F:$F, $I$21)</f>
        <v>#VALUE!</v>
      </c>
      <c r="X31" s="219" t="e">
        <f aca="false" ca="false" dt2D="false" dtr="false" t="normal">SUMIFS(X:X, $E:$E, $E$7, $D:$D, $I$31, $C:$C, $I$28, $F:$F, $I$21)</f>
        <v>#VALUE!</v>
      </c>
      <c r="Y31" s="219" t="e">
        <f aca="false" ca="false" dt2D="false" dtr="false" t="normal">SUMIFS(Y:Y, $E:$E, $E$7, $D:$D, $I$31, $C:$C, $I$28, $F:$F, $I$21)</f>
        <v>#VALUE!</v>
      </c>
      <c r="Z31" s="219" t="e">
        <f aca="false" ca="false" dt2D="false" dtr="false" t="normal">SUMIFS(Z:Z, $E:$E, $E$7, $D:$D, $I$31, $C:$C, $I$28, $F:$F, $I$21)</f>
        <v>#VALUE!</v>
      </c>
      <c r="AA31" s="219" t="e">
        <f aca="false" ca="false" dt2D="false" dtr="false" t="normal">SUMIFS(AA:AA, $E:$E, $E$7, $D:$D, $I$31, $C:$C, $I$28, $F:$F, $I$21)</f>
        <v>#VALUE!</v>
      </c>
      <c r="AB31" s="219" t="e">
        <f aca="false" ca="false" dt2D="false" dtr="false" t="normal">SUMIFS(AB:AB, $E:$E, $E$7, $D:$D, $I$31, $C:$C, $I$28, $F:$F, $I$21)</f>
        <v>#VALUE!</v>
      </c>
      <c r="AC31" s="219" t="e">
        <f aca="false" ca="false" dt2D="false" dtr="false" t="normal">SUMIFS(AC:AC, $E:$E, $E$7, $D:$D, $I$31, $C:$C, $I$28, $F:$F, $I$21)</f>
        <v>#VALUE!</v>
      </c>
      <c r="AD31" s="219" t="e">
        <f aca="false" ca="false" dt2D="false" dtr="false" t="normal">SUMIFS(AD:AD, $E:$E, $E$7, $D:$D, $I$31, $C:$C, $I$28, $F:$F, $I$21)</f>
        <v>#VALUE!</v>
      </c>
      <c r="AE31" s="219" t="e">
        <f aca="false" ca="false" dt2D="false" dtr="false" t="normal">SUMIFS(AE:AE, $E:$E, $E$7, $D:$D, $I$31, $C:$C, $I$28, $F:$F, $I$21)</f>
        <v>#VALUE!</v>
      </c>
      <c r="AF31" s="219" t="e">
        <f aca="false" ca="false" dt2D="false" dtr="false" t="normal">SUMIFS(AF:AF, $E:$E, $E$7, $D:$D, $I$31, $C:$C, $I$28, $F:$F, $I$21)</f>
        <v>#VALUE!</v>
      </c>
      <c r="AG31" s="219" t="e">
        <f aca="false" ca="false" dt2D="false" dtr="false" t="normal">SUMIFS(AG:AG, $E:$E, $E$7, $D:$D, $I$31, $C:$C, $I$28, $F:$F, $I$21)</f>
        <v>#VALUE!</v>
      </c>
      <c r="AH31" s="219" t="e">
        <f aca="false" ca="false" dt2D="false" dtr="false" t="normal">SUMIFS(AH:AH, $E:$E, $E$7, $D:$D, $I$31, $C:$C, $I$28, $F:$F, $I$21)</f>
        <v>#VALUE!</v>
      </c>
      <c r="AI31" s="219" t="e">
        <f aca="false" ca="false" dt2D="false" dtr="false" t="normal">SUMIFS(AI:AI, $E:$E, $E$7, $D:$D, $I$31, $C:$C, $I$28, $F:$F, $I$21)</f>
        <v>#VALUE!</v>
      </c>
      <c r="AJ31" s="219" t="e">
        <f aca="false" ca="false" dt2D="false" dtr="false" t="normal">SUMIFS(AJ:AJ, $E:$E, $E$7, $D:$D, $I$31, $C:$C, $I$28, $F:$F, $I$21)</f>
        <v>#VALUE!</v>
      </c>
      <c r="AK31" s="219" t="e">
        <f aca="false" ca="false" dt2D="false" dtr="false" t="normal">SUMIFS(AK:AK, $E:$E, $E$7, $D:$D, $I$31, $C:$C, $I$28, $F:$F, $I$21)</f>
        <v>#VALUE!</v>
      </c>
      <c r="AL31" s="219" t="e">
        <f aca="false" ca="false" dt2D="false" dtr="false" t="normal">SUMIFS(AL:AL, $E:$E, $E$7, $D:$D, $I$31, $C:$C, $I$28, $F:$F, $I$21)</f>
        <v>#VALUE!</v>
      </c>
      <c r="AM31" s="219" t="e">
        <f aca="false" ca="false" dt2D="false" dtr="false" t="normal">SUMIFS(AM:AM, $E:$E, $E$7, $D:$D, $I$31, $C:$C, $I$28, $F:$F, $I$21)</f>
        <v>#VALUE!</v>
      </c>
      <c r="AN31" s="219" t="e">
        <f aca="false" ca="false" dt2D="false" dtr="false" t="normal">SUMIFS(AN:AN, $E:$E, $E$7, $D:$D, $I$31, $C:$C, $I$28, $F:$F, $I$21)</f>
        <v>#VALUE!</v>
      </c>
      <c r="AO31" s="219" t="e">
        <f aca="false" ca="false" dt2D="false" dtr="false" t="normal">SUMIFS(AO:AO, $E:$E, $E$7, $D:$D, $I$31, $C:$C, $I$28, $F:$F, $I$21)</f>
        <v>#VALUE!</v>
      </c>
      <c r="AP31" s="219" t="e">
        <f aca="false" ca="false" dt2D="false" dtr="false" t="normal">SUMIFS(AP:AP, $E:$E, $E$7, $D:$D, $I$31, $C:$C, $I$28, $F:$F, $I$21)</f>
        <v>#VALUE!</v>
      </c>
      <c r="AQ31" s="219" t="e">
        <f aca="false" ca="false" dt2D="false" dtr="false" t="normal">SUMIFS(AQ:AQ, $E:$E, $E$7, $D:$D, $I$31, $C:$C, $I$28, $F:$F, $I$21)</f>
        <v>#VALUE!</v>
      </c>
      <c r="AR31" s="219" t="e">
        <f aca="false" ca="false" dt2D="false" dtr="false" t="normal">SUMIFS(AR:AR, $E:$E, $E$7, $D:$D, $I$31, $C:$C, $I$28, $F:$F, $I$21)</f>
        <v>#VALUE!</v>
      </c>
      <c r="AS31" s="219" t="e">
        <f aca="false" ca="false" dt2D="false" dtr="false" t="normal">SUMIFS(AS:AS, $E:$E, $E$7, $D:$D, $I$31, $C:$C, $I$28, $F:$F, $I$21)</f>
        <v>#VALUE!</v>
      </c>
      <c r="AT31" s="219" t="e">
        <f aca="false" ca="false" dt2D="false" dtr="false" t="normal">SUMIFS(AT:AT, $E:$E, $E$7, $D:$D, $I$31, $C:$C, $I$28, $F:$F, $I$21)</f>
        <v>#VALUE!</v>
      </c>
      <c r="AU31" s="219" t="e">
        <f aca="false" ca="false" dt2D="false" dtr="false" t="normal">SUMIFS(AU:AU, $E:$E, $E$7, $D:$D, $I$31, $C:$C, $I$28, $F:$F, $I$21)</f>
        <v>#VALUE!</v>
      </c>
      <c r="AV31" s="219" t="e">
        <f aca="false" ca="false" dt2D="false" dtr="false" t="normal">SUMIFS(AV:AV, $E:$E, $E$7, $D:$D, $I$31, $C:$C, $I$28, $F:$F, $I$21)</f>
        <v>#VALUE!</v>
      </c>
      <c r="AW31" s="219" t="e">
        <f aca="false" ca="false" dt2D="false" dtr="false" t="normal">SUMIFS(AW:AW, $E:$E, $E$7, $D:$D, $I$31, $C:$C, $I$28, $F:$F, $I$21)</f>
        <v>#VALUE!</v>
      </c>
      <c r="AX31" s="219" t="e">
        <f aca="false" ca="false" dt2D="false" dtr="false" t="normal">SUMIFS(AX:AX, $E:$E, $E$7, $D:$D, $I$31, $C:$C, $I$28, $F:$F, $I$21)</f>
        <v>#VALUE!</v>
      </c>
      <c r="AY31" s="219" t="e">
        <f aca="false" ca="false" dt2D="false" dtr="false" t="normal">SUMIFS(AY:AY, $E:$E, $E$7, $D:$D, $I$31, $C:$C, $I$28, $F:$F, $I$21)</f>
        <v>#VALUE!</v>
      </c>
      <c r="AZ31" s="219" t="e">
        <f aca="false" ca="false" dt2D="false" dtr="false" t="normal">SUMIFS(AZ:AZ, $E:$E, $E$7, $D:$D, $I$31, $C:$C, $I$28, $F:$F, $I$21)</f>
        <v>#VALUE!</v>
      </c>
      <c r="BA31" s="219" t="e">
        <f aca="false" ca="false" dt2D="false" dtr="false" t="normal">SUMIFS(BA:BA, $E:$E, $E$7, $D:$D, $I$31, $C:$C, $I$28, $F:$F, $I$21)</f>
        <v>#VALUE!</v>
      </c>
      <c r="BB31" s="219" t="e">
        <f aca="false" ca="false" dt2D="false" dtr="false" t="normal">SUMIFS(BB:BB, $E:$E, $E$7, $D:$D, $I$31, $C:$C, $I$28, $F:$F, $I$21)</f>
        <v>#VALUE!</v>
      </c>
      <c r="BC31" s="219" t="e">
        <f aca="false" ca="false" dt2D="false" dtr="false" t="normal">SUMIFS(BC:BC, $E:$E, $E$7, $D:$D, $I$31, $C:$C, $I$28, $F:$F, $I$21)</f>
        <v>#VALUE!</v>
      </c>
      <c r="BD31" s="219" t="e">
        <f aca="false" ca="false" dt2D="false" dtr="false" t="normal">SUMIFS(BD:BD, $E:$E, $E$7, $D:$D, $I$31, $C:$C, $I$28, $F:$F, $I$21)</f>
        <v>#VALUE!</v>
      </c>
      <c r="BE31" s="219" t="e">
        <f aca="false" ca="false" dt2D="false" dtr="false" t="normal">SUMIFS(BE:BE, $E:$E, $E$7, $D:$D, $I$31, $C:$C, $I$28, $F:$F, $I$21)</f>
        <v>#VALUE!</v>
      </c>
      <c r="BF31" s="219" t="e">
        <f aca="false" ca="false" dt2D="false" dtr="false" t="normal">SUMIFS(BF:BF, $E:$E, $E$7, $D:$D, $I$31, $C:$C, $I$28, $F:$F, $I$21)</f>
        <v>#VALUE!</v>
      </c>
      <c r="BG31" s="219" t="e">
        <f aca="false" ca="false" dt2D="false" dtr="false" t="normal">SUMIFS(BG:BG, $E:$E, $E$7, $D:$D, $I$31, $C:$C, $I$28, $F:$F, $I$21)</f>
        <v>#VALUE!</v>
      </c>
      <c r="BH31" s="219" t="e">
        <f aca="false" ca="false" dt2D="false" dtr="false" t="normal">SUMIFS(BH:BH, $E:$E, $E$7, $D:$D, $I$31, $C:$C, $I$28, $F:$F, $I$21)</f>
        <v>#VALUE!</v>
      </c>
      <c r="BI31" s="219" t="e">
        <f aca="false" ca="false" dt2D="false" dtr="false" t="normal">SUMIFS(BI:BI, $E:$E, $E$7, $D:$D, $I$31, $C:$C, $I$28, $F:$F, $I$21)</f>
        <v>#VALUE!</v>
      </c>
      <c r="BJ31" s="219" t="e">
        <f aca="false" ca="false" dt2D="false" dtr="false" t="normal">SUMIFS(BJ:BJ, $E:$E, $E$7, $D:$D, $I$31, $C:$C, $I$28, $F:$F, $I$21)</f>
        <v>#VALUE!</v>
      </c>
      <c r="BK31" s="219" t="e">
        <f aca="false" ca="false" dt2D="false" dtr="false" t="normal">SUMIFS(BK:BK, $E:$E, $E$7, $D:$D, $I$31, $C:$C, $I$28, $F:$F, $I$21)</f>
        <v>#VALUE!</v>
      </c>
      <c r="BL31" s="219" t="e">
        <f aca="false" ca="false" dt2D="false" dtr="false" t="normal">SUMIFS(BL:BL, $E:$E, $E$7, $D:$D, $I$31, $C:$C, $I$28, $F:$F, $I$21)</f>
        <v>#VALUE!</v>
      </c>
      <c r="BM31" s="219" t="e">
        <f aca="false" ca="false" dt2D="false" dtr="false" t="normal">SUMIFS(BM:BM, $E:$E, $E$7, $D:$D, $I$31, $C:$C, $I$28, $F:$F, $I$21)</f>
        <v>#VALUE!</v>
      </c>
      <c r="BN31" s="219" t="e">
        <f aca="false" ca="false" dt2D="false" dtr="false" t="normal">SUMIFS(BN:BN, $E:$E, $E$7, $D:$D, $I$31, $C:$C, $I$28, $F:$F, $I$21)</f>
        <v>#VALUE!</v>
      </c>
      <c r="BO31" s="219" t="e">
        <f aca="false" ca="false" dt2D="false" dtr="false" t="normal">SUMIFS(BO:BO, $E:$E, $E$7, $D:$D, $I$31, $C:$C, $I$28, $F:$F, $I$21)</f>
        <v>#VALUE!</v>
      </c>
      <c r="BP31" s="219" t="e">
        <f aca="false" ca="false" dt2D="false" dtr="false" t="normal">SUMIFS(BP:BP, $E:$E, $E$7, $D:$D, $I$31, $C:$C, $I$28, $F:$F, $I$21)</f>
        <v>#VALUE!</v>
      </c>
      <c r="BQ31" s="219" t="e">
        <f aca="false" ca="false" dt2D="false" dtr="false" t="normal">SUMIFS(BQ:BQ, $E:$E, $E$7, $D:$D, $I$31, $C:$C, $I$28, $F:$F, $I$21)</f>
        <v>#VALUE!</v>
      </c>
      <c r="BR31" s="219" t="e">
        <f aca="false" ca="false" dt2D="false" dtr="false" t="normal">SUMIFS(BR:BR, $E:$E, $E$7, $D:$D, $I$31, $C:$C, $I$28, $F:$F, $I$21)</f>
        <v>#VALUE!</v>
      </c>
      <c r="BS31" s="219" t="e">
        <f aca="false" ca="false" dt2D="false" dtr="false" t="normal">SUMIFS(BS:BS, $E:$E, $E$7, $D:$D, $I$31, $C:$C, $I$28, $F:$F, $I$21)</f>
        <v>#VALUE!</v>
      </c>
      <c r="BT31" s="219" t="e">
        <f aca="false" ca="false" dt2D="false" dtr="false" t="normal">SUMIFS(BT:BT, $E:$E, $E$7, $D:$D, $I$31, $C:$C, $I$28, $F:$F, $I$21)</f>
        <v>#VALUE!</v>
      </c>
    </row>
    <row hidden="true" ht="16.5" outlineLevel="2" r="32">
      <c r="I32" s="454" t="s">
        <v>506</v>
      </c>
      <c r="J32" s="453" t="n"/>
      <c r="K32" s="455" t="n"/>
      <c r="L32" s="451" t="e">
        <f aca="false" ca="false" dt2D="false" dtr="false" t="normal">SUM(M32:BT32)</f>
        <v>#VALUE!</v>
      </c>
      <c r="M32" s="219" t="e">
        <f aca="false" ca="false" dt2D="false" dtr="false" t="normal">SUMIFS(M:M, $E:$E, $E$7, $D:$D, $I$32, $C:$C, $I$28, $F:$F, $I$21)</f>
        <v>#VALUE!</v>
      </c>
      <c r="N32" s="219" t="e">
        <f aca="false" ca="false" dt2D="false" dtr="false" t="normal">SUMIFS(N:N, $E:$E, $E$7, $D:$D, $I$32, $C:$C, $I$28, $F:$F, $I$21)</f>
        <v>#VALUE!</v>
      </c>
      <c r="O32" s="219" t="e">
        <f aca="false" ca="false" dt2D="false" dtr="false" t="normal">SUMIFS(O:O, $E:$E, $E$7, $D:$D, $I$32, $C:$C, $I$28, $F:$F, $I$21)</f>
        <v>#VALUE!</v>
      </c>
      <c r="P32" s="219" t="e">
        <f aca="false" ca="false" dt2D="false" dtr="false" t="normal">SUMIFS(P:P, $E:$E, $E$7, $D:$D, $I$32, $C:$C, $I$28, $F:$F, $I$21)</f>
        <v>#VALUE!</v>
      </c>
      <c r="Q32" s="219" t="e">
        <f aca="false" ca="false" dt2D="false" dtr="false" t="normal">SUMIFS(Q:Q, $E:$E, $E$7, $D:$D, $I$32, $C:$C, $I$28, $F:$F, $I$21)</f>
        <v>#VALUE!</v>
      </c>
      <c r="R32" s="219" t="e">
        <f aca="false" ca="false" dt2D="false" dtr="false" t="normal">SUMIFS(R:R, $E:$E, $E$7, $D:$D, $I$32, $C:$C, $I$28, $F:$F, $I$21)</f>
        <v>#VALUE!</v>
      </c>
      <c r="S32" s="219" t="e">
        <f aca="false" ca="false" dt2D="false" dtr="false" t="normal">SUMIFS(S:S, $E:$E, $E$7, $D:$D, $I$32, $C:$C, $I$28, $F:$F, $I$21)</f>
        <v>#VALUE!</v>
      </c>
      <c r="T32" s="219" t="e">
        <f aca="false" ca="false" dt2D="false" dtr="false" t="normal">SUMIFS(T:T, $E:$E, $E$7, $D:$D, $I$32, $C:$C, $I$28, $F:$F, $I$21)</f>
        <v>#VALUE!</v>
      </c>
      <c r="U32" s="219" t="e">
        <f aca="false" ca="false" dt2D="false" dtr="false" t="normal">SUMIFS(U:U, $E:$E, $E$7, $D:$D, $I$32, $C:$C, $I$28, $F:$F, $I$21)</f>
        <v>#VALUE!</v>
      </c>
      <c r="V32" s="219" t="e">
        <f aca="false" ca="false" dt2D="false" dtr="false" t="normal">SUMIFS(V:V, $E:$E, $E$7, $D:$D, $I$32, $C:$C, $I$28, $F:$F, $I$21)</f>
        <v>#VALUE!</v>
      </c>
      <c r="W32" s="219" t="e">
        <f aca="false" ca="false" dt2D="false" dtr="false" t="normal">SUMIFS(W:W, $E:$E, $E$7, $D:$D, $I$32, $C:$C, $I$28, $F:$F, $I$21)</f>
        <v>#VALUE!</v>
      </c>
      <c r="X32" s="219" t="e">
        <f aca="false" ca="false" dt2D="false" dtr="false" t="normal">SUMIFS(X:X, $E:$E, $E$7, $D:$D, $I$32, $C:$C, $I$28, $F:$F, $I$21)</f>
        <v>#VALUE!</v>
      </c>
      <c r="Y32" s="219" t="e">
        <f aca="false" ca="false" dt2D="false" dtr="false" t="normal">SUMIFS(Y:Y, $E:$E, $E$7, $D:$D, $I$32, $C:$C, $I$28, $F:$F, $I$21)</f>
        <v>#VALUE!</v>
      </c>
      <c r="Z32" s="219" t="e">
        <f aca="false" ca="false" dt2D="false" dtr="false" t="normal">SUMIFS(Z:Z, $E:$E, $E$7, $D:$D, $I$32, $C:$C, $I$28, $F:$F, $I$21)</f>
        <v>#VALUE!</v>
      </c>
      <c r="AA32" s="219" t="e">
        <f aca="false" ca="false" dt2D="false" dtr="false" t="normal">SUMIFS(AA:AA, $E:$E, $E$7, $D:$D, $I$32, $C:$C, $I$28, $F:$F, $I$21)</f>
        <v>#VALUE!</v>
      </c>
      <c r="AB32" s="219" t="e">
        <f aca="false" ca="false" dt2D="false" dtr="false" t="normal">SUMIFS(AB:AB, $E:$E, $E$7, $D:$D, $I$32, $C:$C, $I$28, $F:$F, $I$21)</f>
        <v>#VALUE!</v>
      </c>
      <c r="AC32" s="219" t="e">
        <f aca="false" ca="false" dt2D="false" dtr="false" t="normal">SUMIFS(AC:AC, $E:$E, $E$7, $D:$D, $I$32, $C:$C, $I$28, $F:$F, $I$21)</f>
        <v>#VALUE!</v>
      </c>
      <c r="AD32" s="219" t="e">
        <f aca="false" ca="false" dt2D="false" dtr="false" t="normal">SUMIFS(AD:AD, $E:$E, $E$7, $D:$D, $I$32, $C:$C, $I$28, $F:$F, $I$21)</f>
        <v>#VALUE!</v>
      </c>
      <c r="AE32" s="219" t="e">
        <f aca="false" ca="false" dt2D="false" dtr="false" t="normal">SUMIFS(AE:AE, $E:$E, $E$7, $D:$D, $I$32, $C:$C, $I$28, $F:$F, $I$21)</f>
        <v>#VALUE!</v>
      </c>
      <c r="AF32" s="219" t="e">
        <f aca="false" ca="false" dt2D="false" dtr="false" t="normal">SUMIFS(AF:AF, $E:$E, $E$7, $D:$D, $I$32, $C:$C, $I$28, $F:$F, $I$21)</f>
        <v>#VALUE!</v>
      </c>
      <c r="AG32" s="219" t="e">
        <f aca="false" ca="false" dt2D="false" dtr="false" t="normal">SUMIFS(AG:AG, $E:$E, $E$7, $D:$D, $I$32, $C:$C, $I$28, $F:$F, $I$21)</f>
        <v>#VALUE!</v>
      </c>
      <c r="AH32" s="219" t="e">
        <f aca="false" ca="false" dt2D="false" dtr="false" t="normal">SUMIFS(AH:AH, $E:$E, $E$7, $D:$D, $I$32, $C:$C, $I$28, $F:$F, $I$21)</f>
        <v>#VALUE!</v>
      </c>
      <c r="AI32" s="219" t="e">
        <f aca="false" ca="false" dt2D="false" dtr="false" t="normal">SUMIFS(AI:AI, $E:$E, $E$7, $D:$D, $I$32, $C:$C, $I$28, $F:$F, $I$21)</f>
        <v>#VALUE!</v>
      </c>
      <c r="AJ32" s="219" t="e">
        <f aca="false" ca="false" dt2D="false" dtr="false" t="normal">SUMIFS(AJ:AJ, $E:$E, $E$7, $D:$D, $I$32, $C:$C, $I$28, $F:$F, $I$21)</f>
        <v>#VALUE!</v>
      </c>
      <c r="AK32" s="219" t="e">
        <f aca="false" ca="false" dt2D="false" dtr="false" t="normal">SUMIFS(AK:AK, $E:$E, $E$7, $D:$D, $I$32, $C:$C, $I$28, $F:$F, $I$21)</f>
        <v>#VALUE!</v>
      </c>
      <c r="AL32" s="219" t="e">
        <f aca="false" ca="false" dt2D="false" dtr="false" t="normal">SUMIFS(AL:AL, $E:$E, $E$7, $D:$D, $I$32, $C:$C, $I$28, $F:$F, $I$21)</f>
        <v>#VALUE!</v>
      </c>
      <c r="AM32" s="219" t="e">
        <f aca="false" ca="false" dt2D="false" dtr="false" t="normal">SUMIFS(AM:AM, $E:$E, $E$7, $D:$D, $I$32, $C:$C, $I$28, $F:$F, $I$21)</f>
        <v>#VALUE!</v>
      </c>
      <c r="AN32" s="219" t="e">
        <f aca="false" ca="false" dt2D="false" dtr="false" t="normal">SUMIFS(AN:AN, $E:$E, $E$7, $D:$D, $I$32, $C:$C, $I$28, $F:$F, $I$21)</f>
        <v>#VALUE!</v>
      </c>
      <c r="AO32" s="219" t="e">
        <f aca="false" ca="false" dt2D="false" dtr="false" t="normal">SUMIFS(AO:AO, $E:$E, $E$7, $D:$D, $I$32, $C:$C, $I$28, $F:$F, $I$21)</f>
        <v>#VALUE!</v>
      </c>
      <c r="AP32" s="219" t="e">
        <f aca="false" ca="false" dt2D="false" dtr="false" t="normal">SUMIFS(AP:AP, $E:$E, $E$7, $D:$D, $I$32, $C:$C, $I$28, $F:$F, $I$21)</f>
        <v>#VALUE!</v>
      </c>
      <c r="AQ32" s="219" t="e">
        <f aca="false" ca="false" dt2D="false" dtr="false" t="normal">SUMIFS(AQ:AQ, $E:$E, $E$7, $D:$D, $I$32, $C:$C, $I$28, $F:$F, $I$21)</f>
        <v>#VALUE!</v>
      </c>
      <c r="AR32" s="219" t="e">
        <f aca="false" ca="false" dt2D="false" dtr="false" t="normal">SUMIFS(AR:AR, $E:$E, $E$7, $D:$D, $I$32, $C:$C, $I$28, $F:$F, $I$21)</f>
        <v>#VALUE!</v>
      </c>
      <c r="AS32" s="219" t="e">
        <f aca="false" ca="false" dt2D="false" dtr="false" t="normal">SUMIFS(AS:AS, $E:$E, $E$7, $D:$D, $I$32, $C:$C, $I$28, $F:$F, $I$21)</f>
        <v>#VALUE!</v>
      </c>
      <c r="AT32" s="219" t="e">
        <f aca="false" ca="false" dt2D="false" dtr="false" t="normal">SUMIFS(AT:AT, $E:$E, $E$7, $D:$D, $I$32, $C:$C, $I$28, $F:$F, $I$21)</f>
        <v>#VALUE!</v>
      </c>
      <c r="AU32" s="219" t="e">
        <f aca="false" ca="false" dt2D="false" dtr="false" t="normal">SUMIFS(AU:AU, $E:$E, $E$7, $D:$D, $I$32, $C:$C, $I$28, $F:$F, $I$21)</f>
        <v>#VALUE!</v>
      </c>
      <c r="AV32" s="219" t="e">
        <f aca="false" ca="false" dt2D="false" dtr="false" t="normal">SUMIFS(AV:AV, $E:$E, $E$7, $D:$D, $I$32, $C:$C, $I$28, $F:$F, $I$21)</f>
        <v>#VALUE!</v>
      </c>
      <c r="AW32" s="219" t="e">
        <f aca="false" ca="false" dt2D="false" dtr="false" t="normal">SUMIFS(AW:AW, $E:$E, $E$7, $D:$D, $I$32, $C:$C, $I$28, $F:$F, $I$21)</f>
        <v>#VALUE!</v>
      </c>
      <c r="AX32" s="219" t="e">
        <f aca="false" ca="false" dt2D="false" dtr="false" t="normal">SUMIFS(AX:AX, $E:$E, $E$7, $D:$D, $I$32, $C:$C, $I$28, $F:$F, $I$21)</f>
        <v>#VALUE!</v>
      </c>
      <c r="AY32" s="219" t="e">
        <f aca="false" ca="false" dt2D="false" dtr="false" t="normal">SUMIFS(AY:AY, $E:$E, $E$7, $D:$D, $I$32, $C:$C, $I$28, $F:$F, $I$21)</f>
        <v>#VALUE!</v>
      </c>
      <c r="AZ32" s="219" t="e">
        <f aca="false" ca="false" dt2D="false" dtr="false" t="normal">SUMIFS(AZ:AZ, $E:$E, $E$7, $D:$D, $I$32, $C:$C, $I$28, $F:$F, $I$21)</f>
        <v>#VALUE!</v>
      </c>
      <c r="BA32" s="219" t="e">
        <f aca="false" ca="false" dt2D="false" dtr="false" t="normal">SUMIFS(BA:BA, $E:$E, $E$7, $D:$D, $I$32, $C:$C, $I$28, $F:$F, $I$21)</f>
        <v>#VALUE!</v>
      </c>
      <c r="BB32" s="219" t="e">
        <f aca="false" ca="false" dt2D="false" dtr="false" t="normal">SUMIFS(BB:BB, $E:$E, $E$7, $D:$D, $I$32, $C:$C, $I$28, $F:$F, $I$21)</f>
        <v>#VALUE!</v>
      </c>
      <c r="BC32" s="219" t="e">
        <f aca="false" ca="false" dt2D="false" dtr="false" t="normal">SUMIFS(BC:BC, $E:$E, $E$7, $D:$D, $I$32, $C:$C, $I$28, $F:$F, $I$21)</f>
        <v>#VALUE!</v>
      </c>
      <c r="BD32" s="219" t="e">
        <f aca="false" ca="false" dt2D="false" dtr="false" t="normal">SUMIFS(BD:BD, $E:$E, $E$7, $D:$D, $I$32, $C:$C, $I$28, $F:$F, $I$21)</f>
        <v>#VALUE!</v>
      </c>
      <c r="BE32" s="219" t="e">
        <f aca="false" ca="false" dt2D="false" dtr="false" t="normal">SUMIFS(BE:BE, $E:$E, $E$7, $D:$D, $I$32, $C:$C, $I$28, $F:$F, $I$21)</f>
        <v>#VALUE!</v>
      </c>
      <c r="BF32" s="219" t="e">
        <f aca="false" ca="false" dt2D="false" dtr="false" t="normal">SUMIFS(BF:BF, $E:$E, $E$7, $D:$D, $I$32, $C:$C, $I$28, $F:$F, $I$21)</f>
        <v>#VALUE!</v>
      </c>
      <c r="BG32" s="219" t="e">
        <f aca="false" ca="false" dt2D="false" dtr="false" t="normal">SUMIFS(BG:BG, $E:$E, $E$7, $D:$D, $I$32, $C:$C, $I$28, $F:$F, $I$21)</f>
        <v>#VALUE!</v>
      </c>
      <c r="BH32" s="219" t="e">
        <f aca="false" ca="false" dt2D="false" dtr="false" t="normal">SUMIFS(BH:BH, $E:$E, $E$7, $D:$D, $I$32, $C:$C, $I$28, $F:$F, $I$21)</f>
        <v>#VALUE!</v>
      </c>
      <c r="BI32" s="219" t="e">
        <f aca="false" ca="false" dt2D="false" dtr="false" t="normal">SUMIFS(BI:BI, $E:$E, $E$7, $D:$D, $I$32, $C:$C, $I$28, $F:$F, $I$21)</f>
        <v>#VALUE!</v>
      </c>
      <c r="BJ32" s="219" t="e">
        <f aca="false" ca="false" dt2D="false" dtr="false" t="normal">SUMIFS(BJ:BJ, $E:$E, $E$7, $D:$D, $I$32, $C:$C, $I$28, $F:$F, $I$21)</f>
        <v>#VALUE!</v>
      </c>
      <c r="BK32" s="219" t="e">
        <f aca="false" ca="false" dt2D="false" dtr="false" t="normal">SUMIFS(BK:BK, $E:$E, $E$7, $D:$D, $I$32, $C:$C, $I$28, $F:$F, $I$21)</f>
        <v>#VALUE!</v>
      </c>
      <c r="BL32" s="219" t="e">
        <f aca="false" ca="false" dt2D="false" dtr="false" t="normal">SUMIFS(BL:BL, $E:$E, $E$7, $D:$D, $I$32, $C:$C, $I$28, $F:$F, $I$21)</f>
        <v>#VALUE!</v>
      </c>
      <c r="BM32" s="219" t="e">
        <f aca="false" ca="false" dt2D="false" dtr="false" t="normal">SUMIFS(BM:BM, $E:$E, $E$7, $D:$D, $I$32, $C:$C, $I$28, $F:$F, $I$21)</f>
        <v>#VALUE!</v>
      </c>
      <c r="BN32" s="219" t="e">
        <f aca="false" ca="false" dt2D="false" dtr="false" t="normal">SUMIFS(BN:BN, $E:$E, $E$7, $D:$D, $I$32, $C:$C, $I$28, $F:$F, $I$21)</f>
        <v>#VALUE!</v>
      </c>
      <c r="BO32" s="219" t="e">
        <f aca="false" ca="false" dt2D="false" dtr="false" t="normal">SUMIFS(BO:BO, $E:$E, $E$7, $D:$D, $I$32, $C:$C, $I$28, $F:$F, $I$21)</f>
        <v>#VALUE!</v>
      </c>
      <c r="BP32" s="219" t="e">
        <f aca="false" ca="false" dt2D="false" dtr="false" t="normal">SUMIFS(BP:BP, $E:$E, $E$7, $D:$D, $I$32, $C:$C, $I$28, $F:$F, $I$21)</f>
        <v>#VALUE!</v>
      </c>
      <c r="BQ32" s="219" t="e">
        <f aca="false" ca="false" dt2D="false" dtr="false" t="normal">SUMIFS(BQ:BQ, $E:$E, $E$7, $D:$D, $I$32, $C:$C, $I$28, $F:$F, $I$21)</f>
        <v>#VALUE!</v>
      </c>
      <c r="BR32" s="219" t="e">
        <f aca="false" ca="false" dt2D="false" dtr="false" t="normal">SUMIFS(BR:BR, $E:$E, $E$7, $D:$D, $I$32, $C:$C, $I$28, $F:$F, $I$21)</f>
        <v>#VALUE!</v>
      </c>
      <c r="BS32" s="219" t="e">
        <f aca="false" ca="false" dt2D="false" dtr="false" t="normal">SUMIFS(BS:BS, $E:$E, $E$7, $D:$D, $I$32, $C:$C, $I$28, $F:$F, $I$21)</f>
        <v>#VALUE!</v>
      </c>
      <c r="BT32" s="219" t="e">
        <f aca="false" ca="false" dt2D="false" dtr="false" t="normal">SUMIFS(BT:BT, $E:$E, $E$7, $D:$D, $I$32, $C:$C, $I$28, $F:$F, $I$21)</f>
        <v>#VALUE!</v>
      </c>
    </row>
    <row outlineLevel="0" r="33">
      <c r="I33" s="449" t="n"/>
      <c r="J33" s="450" t="n"/>
      <c r="K33" s="441" t="n"/>
      <c r="L33" s="171" t="n"/>
      <c r="M33" s="220" t="n"/>
      <c r="N33" s="220" t="n"/>
      <c r="O33" s="220" t="n"/>
      <c r="P33" s="220" t="n"/>
      <c r="Q33" s="220" t="n"/>
      <c r="R33" s="220" t="n"/>
      <c r="S33" s="220" t="n"/>
      <c r="T33" s="220" t="n"/>
      <c r="U33" s="220" t="n"/>
      <c r="V33" s="220" t="n"/>
      <c r="W33" s="220" t="n"/>
      <c r="X33" s="220" t="n"/>
      <c r="Y33" s="220" t="n"/>
      <c r="Z33" s="220" t="n"/>
      <c r="AA33" s="220" t="n"/>
      <c r="AB33" s="444" t="n"/>
      <c r="AC33" s="167" t="n"/>
      <c r="AD33" s="167" t="n"/>
      <c r="AE33" s="167" t="n"/>
      <c r="AF33" s="167" t="n"/>
      <c r="AG33" s="167" t="n"/>
      <c r="AH33" s="167" t="n"/>
      <c r="AI33" s="167" t="n"/>
      <c r="AJ33" s="167" t="n"/>
      <c r="AK33" s="167" t="n"/>
      <c r="AL33" s="167" t="n"/>
      <c r="AM33" s="167" t="n"/>
      <c r="AN33" s="167" t="n"/>
      <c r="AO33" s="167" t="n"/>
      <c r="AP33" s="167" t="n"/>
      <c r="AQ33" s="167" t="n"/>
      <c r="AR33" s="167" t="n"/>
      <c r="AS33" s="167" t="n"/>
      <c r="AT33" s="167" t="n"/>
      <c r="AU33" s="167" t="n"/>
      <c r="AV33" s="167" t="n"/>
      <c r="AW33" s="167" t="n"/>
      <c r="AX33" s="167" t="n"/>
      <c r="AY33" s="167" t="n"/>
      <c r="AZ33" s="167" t="n"/>
      <c r="BA33" s="167" t="n"/>
      <c r="BB33" s="167" t="n"/>
      <c r="BC33" s="167" t="n"/>
      <c r="BD33" s="167" t="n"/>
      <c r="BE33" s="167" t="n"/>
      <c r="BF33" s="167" t="n"/>
      <c r="BG33" s="167" t="n"/>
      <c r="BH33" s="167" t="n"/>
      <c r="BI33" s="167" t="n"/>
      <c r="BJ33" s="167" t="n"/>
      <c r="BK33" s="167" t="n"/>
      <c r="BL33" s="167" t="n"/>
      <c r="BM33" s="167" t="n"/>
      <c r="BN33" s="167" t="n"/>
      <c r="BO33" s="167" t="n"/>
      <c r="BP33" s="167" t="n"/>
      <c r="BQ33" s="167" t="n"/>
      <c r="BR33" s="167" t="n"/>
      <c r="BS33" s="167" t="n"/>
      <c r="BT33" s="167" t="n"/>
    </row>
    <row outlineLevel="0" r="34">
      <c r="I34" s="449" t="n"/>
      <c r="J34" s="450" t="n"/>
      <c r="K34" s="441" t="n"/>
      <c r="L34" s="171" t="n"/>
      <c r="M34" s="220" t="n"/>
      <c r="N34" s="220" t="n"/>
      <c r="O34" s="220" t="n"/>
      <c r="P34" s="220" t="n"/>
      <c r="Q34" s="220" t="n"/>
      <c r="R34" s="220" t="n"/>
      <c r="S34" s="220" t="n"/>
      <c r="T34" s="220" t="n"/>
      <c r="U34" s="220" t="n"/>
      <c r="V34" s="220" t="n"/>
      <c r="W34" s="220" t="n"/>
      <c r="X34" s="220" t="n"/>
      <c r="Y34" s="220" t="n"/>
      <c r="Z34" s="220" t="n"/>
      <c r="AA34" s="220" t="n"/>
      <c r="AB34" s="444" t="n"/>
      <c r="AC34" s="167" t="n"/>
      <c r="AD34" s="167" t="n"/>
      <c r="AE34" s="167" t="n"/>
      <c r="AF34" s="167" t="n"/>
      <c r="AG34" s="167" t="n"/>
      <c r="AH34" s="167" t="n"/>
      <c r="AI34" s="167" t="n"/>
      <c r="AJ34" s="167" t="n"/>
      <c r="AK34" s="167" t="n"/>
      <c r="AL34" s="167" t="n"/>
      <c r="AM34" s="167" t="n"/>
      <c r="AN34" s="167" t="n"/>
      <c r="AO34" s="167" t="n"/>
      <c r="AP34" s="167" t="n"/>
      <c r="AQ34" s="167" t="n"/>
      <c r="AR34" s="167" t="n"/>
      <c r="AS34" s="167" t="n"/>
      <c r="AT34" s="167" t="n"/>
      <c r="AU34" s="167" t="n"/>
      <c r="AV34" s="167" t="n"/>
      <c r="AW34" s="167" t="n"/>
      <c r="AX34" s="167" t="n"/>
      <c r="AY34" s="167" t="n"/>
      <c r="AZ34" s="167" t="n"/>
      <c r="BA34" s="167" t="n"/>
      <c r="BB34" s="167" t="n"/>
      <c r="BC34" s="167" t="n"/>
      <c r="BD34" s="167" t="n"/>
      <c r="BE34" s="167" t="n"/>
      <c r="BF34" s="167" t="n"/>
      <c r="BG34" s="167" t="n"/>
      <c r="BH34" s="167" t="n"/>
      <c r="BI34" s="167" t="n"/>
      <c r="BJ34" s="167" t="n"/>
      <c r="BK34" s="167" t="n"/>
      <c r="BL34" s="167" t="n"/>
      <c r="BM34" s="167" t="n"/>
      <c r="BN34" s="167" t="n"/>
      <c r="BO34" s="167" t="n"/>
      <c r="BP34" s="167" t="n"/>
      <c r="BQ34" s="167" t="n"/>
      <c r="BR34" s="167" t="n"/>
      <c r="BS34" s="167" t="n"/>
      <c r="BT34" s="167" t="n"/>
    </row>
    <row outlineLevel="0" r="35">
      <c r="I35" s="449" t="n"/>
      <c r="J35" s="450" t="n"/>
      <c r="K35" s="441" t="n"/>
      <c r="L35" s="171" t="n"/>
      <c r="M35" s="220" t="n"/>
      <c r="N35" s="220" t="n"/>
      <c r="O35" s="220" t="n"/>
      <c r="P35" s="220" t="n"/>
      <c r="Q35" s="220" t="n"/>
      <c r="R35" s="220" t="n"/>
      <c r="S35" s="220" t="n"/>
      <c r="T35" s="220" t="n"/>
      <c r="U35" s="220" t="n"/>
      <c r="V35" s="220" t="n"/>
      <c r="W35" s="220" t="n"/>
      <c r="X35" s="220" t="n"/>
      <c r="Y35" s="220" t="n"/>
      <c r="Z35" s="220" t="n"/>
      <c r="AA35" s="220" t="n"/>
      <c r="AB35" s="444" t="n"/>
      <c r="AC35" s="167" t="n"/>
      <c r="AD35" s="167" t="n"/>
      <c r="AE35" s="167" t="n"/>
      <c r="AF35" s="167" t="n"/>
      <c r="AG35" s="167" t="n"/>
      <c r="AH35" s="167" t="n"/>
      <c r="AI35" s="167" t="n"/>
      <c r="AJ35" s="167" t="n"/>
      <c r="AK35" s="167" t="n"/>
      <c r="AL35" s="167" t="n"/>
      <c r="AM35" s="167" t="n"/>
      <c r="AN35" s="167" t="n"/>
      <c r="AO35" s="167" t="n"/>
      <c r="AP35" s="167" t="n"/>
      <c r="AQ35" s="167" t="n"/>
      <c r="AR35" s="167" t="n"/>
      <c r="AS35" s="167" t="n"/>
      <c r="AT35" s="167" t="n"/>
      <c r="AU35" s="167" t="n"/>
      <c r="AV35" s="167" t="n"/>
      <c r="AW35" s="167" t="n"/>
      <c r="AX35" s="167" t="n"/>
      <c r="AY35" s="167" t="n"/>
      <c r="AZ35" s="167" t="n"/>
      <c r="BA35" s="167" t="n"/>
      <c r="BB35" s="167" t="n"/>
      <c r="BC35" s="167" t="n"/>
      <c r="BD35" s="167" t="n"/>
      <c r="BE35" s="167" t="n"/>
      <c r="BF35" s="167" t="n"/>
      <c r="BG35" s="167" t="n"/>
      <c r="BH35" s="167" t="n"/>
      <c r="BI35" s="167" t="n"/>
      <c r="BJ35" s="167" t="n"/>
      <c r="BK35" s="167" t="n"/>
      <c r="BL35" s="167" t="n"/>
      <c r="BM35" s="167" t="n"/>
      <c r="BN35" s="167" t="n"/>
      <c r="BO35" s="167" t="n"/>
      <c r="BP35" s="167" t="n"/>
      <c r="BQ35" s="167" t="n"/>
      <c r="BR35" s="167" t="n"/>
      <c r="BS35" s="167" t="n"/>
      <c r="BT35" s="167" t="n"/>
    </row>
    <row outlineLevel="0" r="36">
      <c r="I36" s="449" t="n"/>
      <c r="J36" s="450" t="n"/>
      <c r="K36" s="441" t="n"/>
      <c r="L36" s="171" t="n"/>
      <c r="M36" s="220" t="n"/>
      <c r="N36" s="220" t="n"/>
      <c r="O36" s="220" t="n"/>
      <c r="P36" s="220" t="n"/>
      <c r="Q36" s="220" t="n"/>
      <c r="R36" s="220" t="n"/>
      <c r="S36" s="220" t="n"/>
      <c r="T36" s="220" t="n"/>
      <c r="U36" s="220" t="n"/>
      <c r="V36" s="220" t="n"/>
      <c r="W36" s="220" t="n"/>
      <c r="X36" s="220" t="n"/>
      <c r="Y36" s="220" t="n"/>
      <c r="Z36" s="220" t="n"/>
      <c r="AA36" s="220" t="n"/>
      <c r="AB36" s="444" t="n"/>
      <c r="AC36" s="167" t="n"/>
      <c r="AD36" s="167" t="n"/>
      <c r="AE36" s="167" t="n"/>
      <c r="AF36" s="167" t="n"/>
      <c r="AG36" s="167" t="n"/>
      <c r="AH36" s="167" t="n"/>
      <c r="AI36" s="167" t="n"/>
      <c r="AJ36" s="167" t="n"/>
      <c r="AK36" s="167" t="n"/>
      <c r="AL36" s="167" t="n"/>
      <c r="AM36" s="167" t="n"/>
      <c r="AN36" s="167" t="n"/>
      <c r="AO36" s="167" t="n"/>
      <c r="AP36" s="167" t="n"/>
      <c r="AQ36" s="167" t="n"/>
      <c r="AR36" s="167" t="n"/>
      <c r="AS36" s="167" t="n"/>
      <c r="AT36" s="167" t="n"/>
      <c r="AU36" s="167" t="n"/>
      <c r="AV36" s="167" t="n"/>
      <c r="AW36" s="167" t="n"/>
      <c r="AX36" s="167" t="n"/>
      <c r="AY36" s="167" t="n"/>
      <c r="AZ36" s="167" t="n"/>
      <c r="BA36" s="167" t="n"/>
      <c r="BB36" s="167" t="n"/>
      <c r="BC36" s="167" t="n"/>
      <c r="BD36" s="167" t="n"/>
      <c r="BE36" s="167" t="n"/>
      <c r="BF36" s="167" t="n"/>
      <c r="BG36" s="167" t="n"/>
      <c r="BH36" s="167" t="n"/>
      <c r="BI36" s="167" t="n"/>
      <c r="BJ36" s="167" t="n"/>
      <c r="BK36" s="167" t="n"/>
      <c r="BL36" s="167" t="n"/>
      <c r="BM36" s="167" t="n"/>
      <c r="BN36" s="167" t="n"/>
      <c r="BO36" s="167" t="n"/>
      <c r="BP36" s="167" t="n"/>
      <c r="BQ36" s="167" t="n"/>
      <c r="BR36" s="167" t="n"/>
      <c r="BS36" s="167" t="n"/>
      <c r="BT36" s="167" t="n"/>
    </row>
    <row outlineLevel="0" r="37">
      <c r="I37" s="449" t="n"/>
      <c r="J37" s="450" t="n"/>
      <c r="K37" s="441" t="n"/>
      <c r="L37" s="171" t="n"/>
      <c r="M37" s="220" t="n"/>
      <c r="N37" s="220" t="n"/>
      <c r="O37" s="220" t="n"/>
      <c r="P37" s="220" t="n"/>
      <c r="Q37" s="220" t="n"/>
      <c r="R37" s="220" t="n"/>
      <c r="S37" s="220" t="n"/>
      <c r="T37" s="220" t="n"/>
      <c r="U37" s="220" t="n"/>
      <c r="V37" s="220" t="n"/>
      <c r="W37" s="220" t="n"/>
      <c r="X37" s="220" t="n"/>
      <c r="Y37" s="220" t="n"/>
      <c r="Z37" s="220" t="n"/>
      <c r="AA37" s="220" t="n"/>
      <c r="AB37" s="444" t="n"/>
      <c r="AC37" s="167" t="n"/>
      <c r="AD37" s="167" t="n"/>
      <c r="AE37" s="167" t="n"/>
      <c r="AF37" s="167" t="n"/>
      <c r="AG37" s="167" t="n"/>
      <c r="AH37" s="167" t="n"/>
      <c r="AI37" s="167" t="n"/>
      <c r="AJ37" s="167" t="n"/>
      <c r="AK37" s="167" t="n"/>
      <c r="AL37" s="167" t="n"/>
      <c r="AM37" s="167" t="n"/>
      <c r="AN37" s="167" t="n"/>
      <c r="AO37" s="167" t="n"/>
      <c r="AP37" s="167" t="n"/>
      <c r="AQ37" s="167" t="n"/>
      <c r="AR37" s="167" t="n"/>
      <c r="AS37" s="167" t="n"/>
      <c r="AT37" s="167" t="n"/>
      <c r="AU37" s="167" t="n"/>
      <c r="AV37" s="167" t="n"/>
      <c r="AW37" s="167" t="n"/>
      <c r="AX37" s="167" t="n"/>
      <c r="AY37" s="167" t="n"/>
      <c r="AZ37" s="167" t="n"/>
      <c r="BA37" s="167" t="n"/>
      <c r="BB37" s="167" t="n"/>
      <c r="BC37" s="167" t="n"/>
      <c r="BD37" s="167" t="n"/>
      <c r="BE37" s="167" t="n"/>
      <c r="BF37" s="167" t="n"/>
      <c r="BG37" s="167" t="n"/>
      <c r="BH37" s="167" t="n"/>
      <c r="BI37" s="167" t="n"/>
      <c r="BJ37" s="167" t="n"/>
      <c r="BK37" s="167" t="n"/>
      <c r="BL37" s="167" t="n"/>
      <c r="BM37" s="167" t="n"/>
      <c r="BN37" s="167" t="n"/>
      <c r="BO37" s="167" t="n"/>
      <c r="BP37" s="167" t="n"/>
      <c r="BQ37" s="167" t="n"/>
      <c r="BR37" s="167" t="n"/>
      <c r="BS37" s="167" t="n"/>
      <c r="BT37" s="167" t="n"/>
    </row>
    <row outlineLevel="0" r="38">
      <c r="I38" s="413" t="s">
        <v>459</v>
      </c>
      <c r="J38" s="457" t="n"/>
      <c r="K38" s="457" t="n"/>
      <c r="L38" s="458" t="n"/>
      <c r="M38" s="459" t="n"/>
      <c r="N38" s="443" t="n"/>
      <c r="O38" s="443" t="n"/>
      <c r="P38" s="443" t="n"/>
      <c r="Q38" s="443" t="n"/>
      <c r="R38" s="443" t="n"/>
      <c r="S38" s="443" t="n"/>
      <c r="T38" s="443" t="n"/>
      <c r="U38" s="443" t="n"/>
      <c r="V38" s="443" t="n"/>
      <c r="W38" s="443" t="n"/>
      <c r="X38" s="443" t="n"/>
      <c r="Y38" s="443" t="n"/>
      <c r="Z38" s="443" t="n"/>
      <c r="AA38" s="443" t="n"/>
      <c r="AB38" s="444" t="n"/>
      <c r="AC38" s="167" t="n"/>
      <c r="AD38" s="167" t="n"/>
      <c r="AE38" s="167" t="n"/>
      <c r="AF38" s="167" t="n"/>
      <c r="AG38" s="167" t="n"/>
      <c r="AH38" s="167" t="n"/>
      <c r="AI38" s="167" t="n"/>
      <c r="AJ38" s="167" t="n"/>
      <c r="AK38" s="167" t="n"/>
      <c r="AL38" s="167" t="n"/>
      <c r="AM38" s="167" t="n"/>
      <c r="AN38" s="167" t="n"/>
      <c r="AO38" s="167" t="n"/>
      <c r="AP38" s="167" t="n"/>
      <c r="AQ38" s="167" t="n"/>
      <c r="AR38" s="167" t="n"/>
      <c r="AS38" s="167" t="n"/>
      <c r="AT38" s="167" t="n"/>
      <c r="AU38" s="167" t="n"/>
      <c r="AV38" s="167" t="n"/>
      <c r="AW38" s="167" t="n"/>
      <c r="AX38" s="167" t="n"/>
      <c r="AY38" s="167" t="n"/>
      <c r="AZ38" s="167" t="n"/>
      <c r="BA38" s="167" t="n"/>
      <c r="BB38" s="167" t="n"/>
      <c r="BC38" s="167" t="n"/>
      <c r="BD38" s="167" t="n"/>
      <c r="BE38" s="167" t="n"/>
      <c r="BF38" s="167" t="n"/>
      <c r="BG38" s="167" t="n"/>
      <c r="BH38" s="167" t="n"/>
      <c r="BI38" s="167" t="n"/>
      <c r="BJ38" s="167" t="n"/>
      <c r="BK38" s="167" t="n"/>
      <c r="BL38" s="167" t="n"/>
      <c r="BM38" s="167" t="n"/>
      <c r="BN38" s="167" t="n"/>
      <c r="BO38" s="167" t="n"/>
      <c r="BP38" s="167" t="n"/>
      <c r="BQ38" s="167" t="n"/>
      <c r="BR38" s="167" t="n"/>
      <c r="BS38" s="167" t="n"/>
      <c r="BT38" s="167" t="n"/>
    </row>
    <row outlineLevel="0" r="39">
      <c r="I39" s="441" t="n"/>
      <c r="J39" s="441" t="n"/>
      <c r="K39" s="441" t="n"/>
      <c r="L39" s="442" t="n"/>
      <c r="M39" s="443" t="n"/>
      <c r="N39" s="443" t="n"/>
      <c r="O39" s="443" t="n"/>
      <c r="P39" s="443" t="n"/>
      <c r="Q39" s="443" t="n"/>
      <c r="R39" s="443" t="n"/>
      <c r="S39" s="443" t="n"/>
      <c r="T39" s="443" t="n"/>
      <c r="U39" s="443" t="n"/>
      <c r="V39" s="443" t="n"/>
      <c r="W39" s="443" t="n"/>
      <c r="X39" s="443" t="n"/>
      <c r="Y39" s="443" t="n"/>
      <c r="Z39" s="443" t="n"/>
      <c r="AA39" s="443" t="n"/>
      <c r="AB39" s="444" t="n"/>
      <c r="AC39" s="167" t="n"/>
      <c r="AD39" s="167" t="n"/>
      <c r="AE39" s="167" t="n"/>
      <c r="AF39" s="167" t="n"/>
      <c r="AG39" s="167" t="n"/>
      <c r="AH39" s="167" t="n"/>
      <c r="AI39" s="167" t="n"/>
      <c r="AJ39" s="167" t="n"/>
      <c r="AK39" s="167" t="n"/>
      <c r="AL39" s="167" t="n"/>
      <c r="AM39" s="167" t="n"/>
      <c r="AN39" s="167" t="n"/>
      <c r="AO39" s="167" t="n"/>
      <c r="AP39" s="167" t="n"/>
      <c r="AQ39" s="167" t="n"/>
      <c r="AR39" s="167" t="n"/>
      <c r="AS39" s="167" t="n"/>
      <c r="AT39" s="167" t="n"/>
      <c r="AU39" s="167" t="n"/>
      <c r="AV39" s="167" t="n"/>
      <c r="AW39" s="167" t="n"/>
      <c r="AX39" s="167" t="n"/>
      <c r="AY39" s="167" t="n"/>
      <c r="AZ39" s="167" t="n"/>
      <c r="BA39" s="167" t="n"/>
      <c r="BB39" s="167" t="n"/>
      <c r="BC39" s="167" t="n"/>
      <c r="BD39" s="167" t="n"/>
      <c r="BE39" s="167" t="n"/>
      <c r="BF39" s="167" t="n"/>
      <c r="BG39" s="167" t="n"/>
      <c r="BH39" s="167" t="n"/>
      <c r="BI39" s="167" t="n"/>
      <c r="BJ39" s="167" t="n"/>
      <c r="BK39" s="167" t="n"/>
      <c r="BL39" s="167" t="n"/>
      <c r="BM39" s="167" t="n"/>
      <c r="BN39" s="167" t="n"/>
      <c r="BO39" s="167" t="n"/>
      <c r="BP39" s="167" t="n"/>
      <c r="BQ39" s="167" t="n"/>
      <c r="BR39" s="167" t="n"/>
      <c r="BS39" s="167" t="n"/>
      <c r="BT39" s="167" t="n"/>
    </row>
    <row ht="18.75" outlineLevel="0" r="40">
      <c r="B40" s="374" t="n">
        <v>1</v>
      </c>
      <c r="H40" s="135" t="s">
        <v>177</v>
      </c>
      <c r="I40" s="416" t="n"/>
      <c r="J40" s="417" t="e">
        <f aca="false" ca="false" dt2D="false" dtr="false" t="normal">VLOOKUP(G41, 'Допущения'!$B$8:$E$15, 4, 0)</f>
        <v>#N/A</v>
      </c>
      <c r="K40" s="418" t="e">
        <f aca="false" ca="false" dt2D="false" dtr="false" t="normal">VLOOKUP(I40, 'ТехЛист'!$L:$M, 2, 0)</f>
        <v>#N/A</v>
      </c>
      <c r="L40" s="418" t="n"/>
      <c r="M40" s="418" t="n"/>
      <c r="N40" s="418" t="n"/>
      <c r="O40" s="418" t="n"/>
      <c r="P40" s="418" t="n"/>
      <c r="Q40" s="418" t="n"/>
      <c r="R40" s="418" t="n"/>
      <c r="S40" s="418" t="n"/>
      <c r="T40" s="418" t="n"/>
      <c r="U40" s="418" t="n"/>
      <c r="V40" s="418" t="n"/>
      <c r="W40" s="418" t="n"/>
      <c r="X40" s="418" t="n"/>
      <c r="Y40" s="418" t="n"/>
      <c r="Z40" s="418" t="n"/>
      <c r="AA40" s="418" t="n"/>
      <c r="AB40" s="418" t="n"/>
      <c r="AC40" s="418" t="n"/>
      <c r="AD40" s="418" t="n"/>
      <c r="AE40" s="418" t="n"/>
      <c r="AF40" s="418" t="n"/>
      <c r="AG40" s="418" t="n"/>
      <c r="AH40" s="418" t="n"/>
      <c r="AI40" s="418" t="n"/>
      <c r="AJ40" s="418" t="n"/>
      <c r="AK40" s="418" t="n"/>
      <c r="AL40" s="418" t="n"/>
      <c r="AM40" s="418" t="n"/>
      <c r="AN40" s="418" t="n"/>
      <c r="AO40" s="418" t="n"/>
      <c r="AP40" s="418" t="n"/>
      <c r="AQ40" s="418" t="n"/>
      <c r="AR40" s="418" t="n"/>
      <c r="AS40" s="418" t="n"/>
      <c r="AT40" s="418" t="n"/>
      <c r="AU40" s="418" t="n"/>
      <c r="AV40" s="418" t="n"/>
      <c r="AW40" s="418" t="n"/>
      <c r="AX40" s="418" t="n"/>
      <c r="AY40" s="418" t="n"/>
      <c r="AZ40" s="418" t="n"/>
      <c r="BA40" s="418" t="n"/>
      <c r="BB40" s="418" t="n"/>
      <c r="BC40" s="418" t="n"/>
      <c r="BD40" s="418" t="n"/>
      <c r="BE40" s="418" t="n"/>
      <c r="BF40" s="418" t="n"/>
      <c r="BG40" s="418" t="n"/>
      <c r="BH40" s="418" t="n"/>
      <c r="BI40" s="418" t="n"/>
      <c r="BJ40" s="418" t="n"/>
      <c r="BK40" s="418" t="n"/>
      <c r="BL40" s="418" t="n"/>
      <c r="BM40" s="418" t="n"/>
      <c r="BN40" s="418" t="n"/>
      <c r="BO40" s="418" t="n"/>
      <c r="BP40" s="418" t="n"/>
      <c r="BQ40" s="418" t="n"/>
      <c r="BR40" s="418" t="n"/>
      <c r="BS40" s="418" t="n"/>
      <c r="BT40" s="418" t="n"/>
    </row>
    <row hidden="true" ht="16.5" outlineLevel="2" r="41">
      <c r="E41" s="374" t="e">
        <f aca="false" ca="false" dt2D="false" dtr="false" t="normal">J40</f>
        <v>#N/A</v>
      </c>
      <c r="F41" s="374" t="e">
        <f aca="false" ca="false" dt2D="false" dtr="false" t="normal">K40</f>
        <v>#N/A</v>
      </c>
      <c r="G41" s="374" t="n">
        <f aca="false" ca="false" dt2D="false" dtr="false" t="normal">I40</f>
        <v>0</v>
      </c>
      <c r="I41" s="1" t="s">
        <v>417</v>
      </c>
      <c r="L41" s="283" t="e">
        <f aca="false" ca="true" dt2D="false" dtr="false" t="normal">SUM(M41:AA41)</f>
        <v>#VALUE!</v>
      </c>
      <c r="M41" s="167" t="e">
        <f aca="false" ca="true" dt2D="false" dtr="false" t="normal">SUMIFS('Фин.Модель'!M:M, 'Фин.Модель'!$G:$G, $I$40, 'Фин.Модель'!$A:$A, $I41)</f>
        <v>#VALUE!</v>
      </c>
      <c r="N41" s="167" t="e">
        <f aca="false" ca="true" dt2D="false" dtr="false" t="normal">SUMIFS('Фин.Модель'!N:N, 'Фин.Модель'!$G:$G, $I$40, 'Фин.Модель'!$A:$A, $I41)</f>
        <v>#VALUE!</v>
      </c>
      <c r="O41" s="167" t="e">
        <f aca="false" ca="true" dt2D="false" dtr="false" t="normal">SUMIFS('Фин.Модель'!O:O, 'Фин.Модель'!$G:$G, $I$40, 'Фин.Модель'!$A:$A, $I41)</f>
        <v>#VALUE!</v>
      </c>
      <c r="P41" s="167" t="e">
        <f aca="false" ca="true" dt2D="false" dtr="false" t="normal">SUMIFS('Фин.Модель'!P:P, 'Фин.Модель'!$G:$G, $I$40, 'Фин.Модель'!$A:$A, $I41)</f>
        <v>#VALUE!</v>
      </c>
      <c r="Q41" s="167" t="e">
        <f aca="false" ca="true" dt2D="false" dtr="false" t="normal">SUMIFS('Фин.Модель'!Q:Q, 'Фин.Модель'!$G:$G, $I$40, 'Фин.Модель'!$A:$A, $I41)</f>
        <v>#VALUE!</v>
      </c>
      <c r="R41" s="167" t="e">
        <f aca="false" ca="true" dt2D="false" dtr="false" t="normal">SUMIFS('Фин.Модель'!R:R, 'Фин.Модель'!$G:$G, $I$40, 'Фин.Модель'!$A:$A, $I41)</f>
        <v>#VALUE!</v>
      </c>
      <c r="S41" s="167" t="e">
        <f aca="false" ca="true" dt2D="false" dtr="false" t="normal">SUMIFS('Фин.Модель'!S:S, 'Фин.Модель'!$G:$G, $I$40, 'Фин.Модель'!$A:$A, $I41)</f>
        <v>#VALUE!</v>
      </c>
      <c r="T41" s="167" t="e">
        <f aca="false" ca="true" dt2D="false" dtr="false" t="normal">SUMIFS('Фин.Модель'!T:T, 'Фин.Модель'!$G:$G, $I$40, 'Фин.Модель'!$A:$A, $I41)</f>
        <v>#VALUE!</v>
      </c>
      <c r="U41" s="167" t="e">
        <f aca="false" ca="true" dt2D="false" dtr="false" t="normal">SUMIFS('Фин.Модель'!U:U, 'Фин.Модель'!$G:$G, $I$40, 'Фин.Модель'!$A:$A, $I41)</f>
        <v>#VALUE!</v>
      </c>
      <c r="V41" s="167" t="e">
        <f aca="false" ca="true" dt2D="false" dtr="false" t="normal">SUMIFS('Фин.Модель'!V:V, 'Фин.Модель'!$G:$G, $I$40, 'Фин.Модель'!$A:$A, $I41)</f>
        <v>#VALUE!</v>
      </c>
      <c r="W41" s="167" t="e">
        <f aca="false" ca="true" dt2D="false" dtr="false" t="normal">SUMIFS('Фин.Модель'!W:W, 'Фин.Модель'!$G:$G, $I$40, 'Фин.Модель'!$A:$A, $I41)</f>
        <v>#VALUE!</v>
      </c>
      <c r="X41" s="167" t="e">
        <f aca="false" ca="true" dt2D="false" dtr="false" t="normal">SUMIFS('Фин.Модель'!X:X, 'Фин.Модель'!$G:$G, $I$40, 'Фин.Модель'!$A:$A, $I41)</f>
        <v>#VALUE!</v>
      </c>
      <c r="Y41" s="167" t="e">
        <f aca="false" ca="true" dt2D="false" dtr="false" t="normal">SUMIFS('Фин.Модель'!Y:Y, 'Фин.Модель'!$G:$G, $I$40, 'Фин.Модель'!$A:$A, $I41)</f>
        <v>#VALUE!</v>
      </c>
      <c r="Z41" s="167" t="e">
        <f aca="false" ca="true" dt2D="false" dtr="false" t="normal">SUMIFS('Фин.Модель'!Z:Z, 'Фин.Модель'!$G:$G, $I$40, 'Фин.Модель'!$A:$A, $I41)</f>
        <v>#VALUE!</v>
      </c>
      <c r="AA41" s="167" t="e">
        <f aca="false" ca="true" dt2D="false" dtr="false" t="normal">SUMIFS('Фин.Модель'!AA:AA, 'Фин.Модель'!$G:$G, $I$40, 'Фин.Модель'!$A:$A, $I41)</f>
        <v>#VALUE!</v>
      </c>
      <c r="AB41" s="167" t="e">
        <f aca="false" ca="true" dt2D="false" dtr="false" t="normal">SUMIFS('Фин.Модель'!AB:AB, 'Фин.Модель'!$G:$G, $I$40, 'Фин.Модель'!$A:$A, $I41)</f>
        <v>#VALUE!</v>
      </c>
      <c r="AC41" s="167" t="e">
        <f aca="false" ca="true" dt2D="false" dtr="false" t="normal">SUMIFS('Фин.Модель'!AC:AC, 'Фин.Модель'!$G:$G, $I$40, 'Фин.Модель'!$A:$A, $I41)</f>
        <v>#VALUE!</v>
      </c>
      <c r="AD41" s="167" t="e">
        <f aca="false" ca="true" dt2D="false" dtr="false" t="normal">SUMIFS('Фин.Модель'!AD:AD, 'Фин.Модель'!$G:$G, $I$40, 'Фин.Модель'!$A:$A, $I41)</f>
        <v>#VALUE!</v>
      </c>
      <c r="AE41" s="167" t="e">
        <f aca="false" ca="true" dt2D="false" dtr="false" t="normal">SUMIFS('Фин.Модель'!AE:AE, 'Фин.Модель'!$G:$G, $I$40, 'Фин.Модель'!$A:$A, $I41)</f>
        <v>#VALUE!</v>
      </c>
      <c r="AF41" s="167" t="e">
        <f aca="false" ca="true" dt2D="false" dtr="false" t="normal">SUMIFS('Фин.Модель'!AF:AF, 'Фин.Модель'!$G:$G, $I$40, 'Фин.Модель'!$A:$A, $I41)</f>
        <v>#VALUE!</v>
      </c>
      <c r="AG41" s="167" t="e">
        <f aca="false" ca="true" dt2D="false" dtr="false" t="normal">SUMIFS('Фин.Модель'!AG:AG, 'Фин.Модель'!$G:$G, $I$40, 'Фин.Модель'!$A:$A, $I41)</f>
        <v>#VALUE!</v>
      </c>
      <c r="AH41" s="167" t="e">
        <f aca="false" ca="true" dt2D="false" dtr="false" t="normal">SUMIFS('Фин.Модель'!AH:AH, 'Фин.Модель'!$G:$G, $I$40, 'Фин.Модель'!$A:$A, $I41)</f>
        <v>#VALUE!</v>
      </c>
      <c r="AI41" s="167" t="e">
        <f aca="false" ca="true" dt2D="false" dtr="false" t="normal">SUMIFS('Фин.Модель'!AI:AI, 'Фин.Модель'!$G:$G, $I$40, 'Фин.Модель'!$A:$A, $I41)</f>
        <v>#VALUE!</v>
      </c>
      <c r="AJ41" s="167" t="e">
        <f aca="false" ca="true" dt2D="false" dtr="false" t="normal">SUMIFS('Фин.Модель'!AJ:AJ, 'Фин.Модель'!$G:$G, $I$40, 'Фин.Модель'!$A:$A, $I41)</f>
        <v>#VALUE!</v>
      </c>
      <c r="AK41" s="167" t="e">
        <f aca="false" ca="true" dt2D="false" dtr="false" t="normal">SUMIFS('Фин.Модель'!AK:AK, 'Фин.Модель'!$G:$G, $I$40, 'Фин.Модель'!$A:$A, $I41)</f>
        <v>#VALUE!</v>
      </c>
      <c r="AL41" s="167" t="e">
        <f aca="false" ca="true" dt2D="false" dtr="false" t="normal">SUMIFS('Фин.Модель'!AL:AL, 'Фин.Модель'!$G:$G, $I$40, 'Фин.Модель'!$A:$A, $I41)</f>
        <v>#VALUE!</v>
      </c>
      <c r="AM41" s="167" t="e">
        <f aca="false" ca="true" dt2D="false" dtr="false" t="normal">SUMIFS('Фин.Модель'!AM:AM, 'Фин.Модель'!$G:$G, $I$40, 'Фин.Модель'!$A:$A, $I41)</f>
        <v>#VALUE!</v>
      </c>
      <c r="AN41" s="167" t="e">
        <f aca="false" ca="true" dt2D="false" dtr="false" t="normal">SUMIFS('Фин.Модель'!AN:AN, 'Фин.Модель'!$G:$G, $I$40, 'Фин.Модель'!$A:$A, $I41)</f>
        <v>#VALUE!</v>
      </c>
      <c r="AO41" s="167" t="e">
        <f aca="false" ca="true" dt2D="false" dtr="false" t="normal">SUMIFS('Фин.Модель'!AO:AO, 'Фин.Модель'!$G:$G, $I$40, 'Фин.Модель'!$A:$A, $I41)</f>
        <v>#VALUE!</v>
      </c>
      <c r="AP41" s="167" t="e">
        <f aca="false" ca="true" dt2D="false" dtr="false" t="normal">SUMIFS('Фин.Модель'!AP:AP, 'Фин.Модель'!$G:$G, $I$40, 'Фин.Модель'!$A:$A, $I41)</f>
        <v>#VALUE!</v>
      </c>
      <c r="AQ41" s="167" t="e">
        <f aca="false" ca="true" dt2D="false" dtr="false" t="normal">SUMIFS('Фин.Модель'!AQ:AQ, 'Фин.Модель'!$G:$G, $I$40, 'Фин.Модель'!$A:$A, $I41)</f>
        <v>#VALUE!</v>
      </c>
      <c r="AR41" s="167" t="e">
        <f aca="false" ca="true" dt2D="false" dtr="false" t="normal">SUMIFS('Фин.Модель'!AR:AR, 'Фин.Модель'!$G:$G, $I$40, 'Фин.Модель'!$A:$A, $I41)</f>
        <v>#VALUE!</v>
      </c>
      <c r="AS41" s="167" t="e">
        <f aca="false" ca="true" dt2D="false" dtr="false" t="normal">SUMIFS('Фин.Модель'!AS:AS, 'Фин.Модель'!$G:$G, $I$40, 'Фин.Модель'!$A:$A, $I41)</f>
        <v>#VALUE!</v>
      </c>
      <c r="AT41" s="167" t="e">
        <f aca="false" ca="true" dt2D="false" dtr="false" t="normal">SUMIFS('Фин.Модель'!AT:AT, 'Фин.Модель'!$G:$G, $I$40, 'Фин.Модель'!$A:$A, $I41)</f>
        <v>#VALUE!</v>
      </c>
      <c r="AU41" s="167" t="e">
        <f aca="false" ca="true" dt2D="false" dtr="false" t="normal">SUMIFS('Фин.Модель'!AU:AU, 'Фин.Модель'!$G:$G, $I$40, 'Фин.Модель'!$A:$A, $I41)</f>
        <v>#VALUE!</v>
      </c>
      <c r="AV41" s="167" t="e">
        <f aca="false" ca="true" dt2D="false" dtr="false" t="normal">SUMIFS('Фин.Модель'!AV:AV, 'Фин.Модель'!$G:$G, $I$40, 'Фин.Модель'!$A:$A, $I41)</f>
        <v>#VALUE!</v>
      </c>
      <c r="AW41" s="167" t="e">
        <f aca="false" ca="true" dt2D="false" dtr="false" t="normal">SUMIFS('Фин.Модель'!AW:AW, 'Фин.Модель'!$G:$G, $I$40, 'Фин.Модель'!$A:$A, $I41)</f>
        <v>#VALUE!</v>
      </c>
      <c r="AX41" s="167" t="e">
        <f aca="false" ca="true" dt2D="false" dtr="false" t="normal">SUMIFS('Фин.Модель'!AX:AX, 'Фин.Модель'!$G:$G, $I$40, 'Фин.Модель'!$A:$A, $I41)</f>
        <v>#VALUE!</v>
      </c>
      <c r="AY41" s="167" t="e">
        <f aca="false" ca="true" dt2D="false" dtr="false" t="normal">SUMIFS('Фин.Модель'!AY:AY, 'Фин.Модель'!$G:$G, $I$40, 'Фин.Модель'!$A:$A, $I41)</f>
        <v>#VALUE!</v>
      </c>
      <c r="AZ41" s="167" t="e">
        <f aca="false" ca="true" dt2D="false" dtr="false" t="normal">SUMIFS('Фин.Модель'!AZ:AZ, 'Фин.Модель'!$G:$G, $I$40, 'Фин.Модель'!$A:$A, $I41)</f>
        <v>#VALUE!</v>
      </c>
      <c r="BA41" s="167" t="e">
        <f aca="false" ca="true" dt2D="false" dtr="false" t="normal">SUMIFS('Фин.Модель'!BA:BA, 'Фин.Модель'!$G:$G, $I$40, 'Фин.Модель'!$A:$A, $I41)</f>
        <v>#VALUE!</v>
      </c>
      <c r="BB41" s="167" t="e">
        <f aca="false" ca="true" dt2D="false" dtr="false" t="normal">SUMIFS('Фин.Модель'!BB:BB, 'Фин.Модель'!$G:$G, $I$40, 'Фин.Модель'!$A:$A, $I41)</f>
        <v>#VALUE!</v>
      </c>
      <c r="BC41" s="167" t="e">
        <f aca="false" ca="true" dt2D="false" dtr="false" t="normal">SUMIFS('Фин.Модель'!BC:BC, 'Фин.Модель'!$G:$G, $I$40, 'Фин.Модель'!$A:$A, $I41)</f>
        <v>#VALUE!</v>
      </c>
      <c r="BD41" s="167" t="e">
        <f aca="false" ca="true" dt2D="false" dtr="false" t="normal">SUMIFS('Фин.Модель'!BD:BD, 'Фин.Модель'!$G:$G, $I$40, 'Фин.Модель'!$A:$A, $I41)</f>
        <v>#VALUE!</v>
      </c>
      <c r="BE41" s="167" t="e">
        <f aca="false" ca="true" dt2D="false" dtr="false" t="normal">SUMIFS('Фин.Модель'!BE:BE, 'Фин.Модель'!$G:$G, $I$40, 'Фин.Модель'!$A:$A, $I41)</f>
        <v>#VALUE!</v>
      </c>
      <c r="BF41" s="167" t="e">
        <f aca="false" ca="true" dt2D="false" dtr="false" t="normal">SUMIFS('Фин.Модель'!BF:BF, 'Фин.Модель'!$G:$G, $I$40, 'Фин.Модель'!$A:$A, $I41)</f>
        <v>#VALUE!</v>
      </c>
      <c r="BG41" s="167" t="e">
        <f aca="false" ca="true" dt2D="false" dtr="false" t="normal">SUMIFS('Фин.Модель'!BG:BG, 'Фин.Модель'!$G:$G, $I$40, 'Фин.Модель'!$A:$A, $I41)</f>
        <v>#VALUE!</v>
      </c>
      <c r="BH41" s="167" t="e">
        <f aca="false" ca="true" dt2D="false" dtr="false" t="normal">SUMIFS('Фин.Модель'!BH:BH, 'Фин.Модель'!$G:$G, $I$40, 'Фин.Модель'!$A:$A, $I41)</f>
        <v>#VALUE!</v>
      </c>
      <c r="BI41" s="167" t="e">
        <f aca="false" ca="true" dt2D="false" dtr="false" t="normal">SUMIFS('Фин.Модель'!BI:BI, 'Фин.Модель'!$G:$G, $I$40, 'Фин.Модель'!$A:$A, $I41)</f>
        <v>#VALUE!</v>
      </c>
      <c r="BJ41" s="167" t="e">
        <f aca="false" ca="true" dt2D="false" dtr="false" t="normal">SUMIFS('Фин.Модель'!BJ:BJ, 'Фин.Модель'!$G:$G, $I$40, 'Фин.Модель'!$A:$A, $I41)</f>
        <v>#VALUE!</v>
      </c>
      <c r="BK41" s="167" t="e">
        <f aca="false" ca="true" dt2D="false" dtr="false" t="normal">SUMIFS('Фин.Модель'!BK:BK, 'Фин.Модель'!$G:$G, $I$40, 'Фин.Модель'!$A:$A, $I41)</f>
        <v>#VALUE!</v>
      </c>
      <c r="BL41" s="167" t="e">
        <f aca="false" ca="true" dt2D="false" dtr="false" t="normal">SUMIFS('Фин.Модель'!BL:BL, 'Фин.Модель'!$G:$G, $I$40, 'Фин.Модель'!$A:$A, $I41)</f>
        <v>#VALUE!</v>
      </c>
      <c r="BM41" s="167" t="e">
        <f aca="false" ca="true" dt2D="false" dtr="false" t="normal">SUMIFS('Фин.Модель'!BM:BM, 'Фин.Модель'!$G:$G, $I$40, 'Фин.Модель'!$A:$A, $I41)</f>
        <v>#VALUE!</v>
      </c>
      <c r="BN41" s="167" t="e">
        <f aca="false" ca="true" dt2D="false" dtr="false" t="normal">SUMIFS('Фин.Модель'!BN:BN, 'Фин.Модель'!$G:$G, $I$40, 'Фин.Модель'!$A:$A, $I41)</f>
        <v>#VALUE!</v>
      </c>
      <c r="BO41" s="167" t="e">
        <f aca="false" ca="true" dt2D="false" dtr="false" t="normal">SUMIFS('Фин.Модель'!BO:BO, 'Фин.Модель'!$G:$G, $I$40, 'Фин.Модель'!$A:$A, $I41)</f>
        <v>#VALUE!</v>
      </c>
      <c r="BP41" s="167" t="e">
        <f aca="false" ca="true" dt2D="false" dtr="false" t="normal">SUMIFS('Фин.Модель'!BP:BP, 'Фин.Модель'!$G:$G, $I$40, 'Фин.Модель'!$A:$A, $I41)</f>
        <v>#VALUE!</v>
      </c>
      <c r="BQ41" s="167" t="e">
        <f aca="false" ca="true" dt2D="false" dtr="false" t="normal">SUMIFS('Фин.Модель'!BQ:BQ, 'Фин.Модель'!$G:$G, $I$40, 'Фин.Модель'!$A:$A, $I41)</f>
        <v>#VALUE!</v>
      </c>
      <c r="BR41" s="167" t="e">
        <f aca="false" ca="true" dt2D="false" dtr="false" t="normal">SUMIFS('Фин.Модель'!BR:BR, 'Фин.Модель'!$G:$G, $I$40, 'Фин.Модель'!$A:$A, $I41)</f>
        <v>#VALUE!</v>
      </c>
      <c r="BS41" s="167" t="e">
        <f aca="false" ca="true" dt2D="false" dtr="false" t="normal">SUMIFS('Фин.Модель'!BS:BS, 'Фин.Модель'!$G:$G, $I$40, 'Фин.Модель'!$A:$A, $I41)</f>
        <v>#VALUE!</v>
      </c>
      <c r="BT41" s="167" t="e">
        <f aca="false" ca="true" dt2D="false" dtr="false" t="normal">SUMIFS('Фин.Модель'!BT:BT, 'Фин.Модель'!$G:$G, $I$40, 'Фин.Модель'!$A:$A, $I41)</f>
        <v>#VALUE!</v>
      </c>
    </row>
    <row hidden="true" ht="16.5" outlineLevel="2" r="42">
      <c r="E42" s="374" t="e">
        <f aca="false" ca="false" dt2D="false" dtr="false" t="normal">E41</f>
        <v>#N/A</v>
      </c>
      <c r="F42" s="374" t="e">
        <f aca="false" ca="false" dt2D="false" dtr="false" t="normal">F41</f>
        <v>#N/A</v>
      </c>
      <c r="G42" s="374" t="n">
        <f aca="false" ca="false" dt2D="false" dtr="false" t="normal">G41</f>
        <v>0</v>
      </c>
      <c r="I42" s="1" t="s">
        <v>156</v>
      </c>
      <c r="L42" s="283" t="e">
        <f aca="false" ca="true" dt2D="false" dtr="false" t="normal">SUM(M42:AA42)</f>
        <v>#VALUE!</v>
      </c>
      <c r="M42" s="167" t="e">
        <f aca="false" ca="true" dt2D="false" dtr="false" t="normal">SUMIFS('Фин.Модель'!M:M, 'Фин.Модель'!$G:$G, $I$40, 'Фин.Модель'!$A:$A, $I42)</f>
        <v>#VALUE!</v>
      </c>
      <c r="N42" s="167" t="e">
        <f aca="false" ca="true" dt2D="false" dtr="false" t="normal">SUMIFS('Фин.Модель'!N:N, 'Фин.Модель'!$G:$G, $I$40, 'Фин.Модель'!$A:$A, $I42)</f>
        <v>#VALUE!</v>
      </c>
      <c r="O42" s="167" t="e">
        <f aca="false" ca="true" dt2D="false" dtr="false" t="normal">SUMIFS('Фин.Модель'!O:O, 'Фин.Модель'!$G:$G, $I$40, 'Фин.Модель'!$A:$A, $I42)</f>
        <v>#VALUE!</v>
      </c>
      <c r="P42" s="167" t="e">
        <f aca="false" ca="true" dt2D="false" dtr="false" t="normal">SUMIFS('Фин.Модель'!P:P, 'Фин.Модель'!$G:$G, $I$40, 'Фин.Модель'!$A:$A, $I42)</f>
        <v>#VALUE!</v>
      </c>
      <c r="Q42" s="167" t="e">
        <f aca="false" ca="true" dt2D="false" dtr="false" t="normal">SUMIFS('Фин.Модель'!Q:Q, 'Фин.Модель'!$G:$G, $I$40, 'Фин.Модель'!$A:$A, $I42)</f>
        <v>#VALUE!</v>
      </c>
      <c r="R42" s="167" t="e">
        <f aca="false" ca="true" dt2D="false" dtr="false" t="normal">SUMIFS('Фин.Модель'!R:R, 'Фин.Модель'!$G:$G, $I$40, 'Фин.Модель'!$A:$A, $I42)</f>
        <v>#VALUE!</v>
      </c>
      <c r="S42" s="167" t="e">
        <f aca="false" ca="true" dt2D="false" dtr="false" t="normal">SUMIFS('Фин.Модель'!S:S, 'Фин.Модель'!$G:$G, $I$40, 'Фин.Модель'!$A:$A, $I42)</f>
        <v>#VALUE!</v>
      </c>
      <c r="T42" s="167" t="e">
        <f aca="false" ca="true" dt2D="false" dtr="false" t="normal">SUMIFS('Фин.Модель'!T:T, 'Фин.Модель'!$G:$G, $I$40, 'Фин.Модель'!$A:$A, $I42)</f>
        <v>#VALUE!</v>
      </c>
      <c r="U42" s="167" t="e">
        <f aca="false" ca="true" dt2D="false" dtr="false" t="normal">SUMIFS('Фин.Модель'!U:U, 'Фин.Модель'!$G:$G, $I$40, 'Фин.Модель'!$A:$A, $I42)</f>
        <v>#VALUE!</v>
      </c>
      <c r="V42" s="167" t="e">
        <f aca="false" ca="true" dt2D="false" dtr="false" t="normal">SUMIFS('Фин.Модель'!V:V, 'Фин.Модель'!$G:$G, $I$40, 'Фин.Модель'!$A:$A, $I42)</f>
        <v>#VALUE!</v>
      </c>
      <c r="W42" s="167" t="e">
        <f aca="false" ca="true" dt2D="false" dtr="false" t="normal">SUMIFS('Фин.Модель'!W:W, 'Фин.Модель'!$G:$G, $I$40, 'Фин.Модель'!$A:$A, $I42)</f>
        <v>#VALUE!</v>
      </c>
      <c r="X42" s="167" t="e">
        <f aca="false" ca="true" dt2D="false" dtr="false" t="normal">SUMIFS('Фин.Модель'!X:X, 'Фин.Модель'!$G:$G, $I$40, 'Фин.Модель'!$A:$A, $I42)</f>
        <v>#VALUE!</v>
      </c>
      <c r="Y42" s="167" t="e">
        <f aca="false" ca="true" dt2D="false" dtr="false" t="normal">SUMIFS('Фин.Модель'!Y:Y, 'Фин.Модель'!$G:$G, $I$40, 'Фин.Модель'!$A:$A, $I42)</f>
        <v>#VALUE!</v>
      </c>
      <c r="Z42" s="167" t="e">
        <f aca="false" ca="true" dt2D="false" dtr="false" t="normal">SUMIFS('Фин.Модель'!Z:Z, 'Фин.Модель'!$G:$G, $I$40, 'Фин.Модель'!$A:$A, $I42)</f>
        <v>#VALUE!</v>
      </c>
      <c r="AA42" s="167" t="e">
        <f aca="false" ca="true" dt2D="false" dtr="false" t="normal">SUMIFS('Фин.Модель'!AA:AA, 'Фин.Модель'!$G:$G, $I$40, 'Фин.Модель'!$A:$A, $I42)</f>
        <v>#VALUE!</v>
      </c>
      <c r="AB42" s="167" t="e">
        <f aca="false" ca="true" dt2D="false" dtr="false" t="normal">SUMIFS('Фин.Модель'!AB:AB, 'Фин.Модель'!$G:$G, $I$40, 'Фин.Модель'!$A:$A, $I42)</f>
        <v>#VALUE!</v>
      </c>
      <c r="AC42" s="167" t="e">
        <f aca="false" ca="true" dt2D="false" dtr="false" t="normal">SUMIFS('Фин.Модель'!AC:AC, 'Фин.Модель'!$G:$G, $I$40, 'Фин.Модель'!$A:$A, $I42)</f>
        <v>#VALUE!</v>
      </c>
      <c r="AD42" s="167" t="e">
        <f aca="false" ca="true" dt2D="false" dtr="false" t="normal">SUMIFS('Фин.Модель'!AD:AD, 'Фин.Модель'!$G:$G, $I$40, 'Фин.Модель'!$A:$A, $I42)</f>
        <v>#VALUE!</v>
      </c>
      <c r="AE42" s="167" t="e">
        <f aca="false" ca="true" dt2D="false" dtr="false" t="normal">SUMIFS('Фин.Модель'!AE:AE, 'Фин.Модель'!$G:$G, $I$40, 'Фин.Модель'!$A:$A, $I42)</f>
        <v>#VALUE!</v>
      </c>
      <c r="AF42" s="167" t="e">
        <f aca="false" ca="true" dt2D="false" dtr="false" t="normal">SUMIFS('Фин.Модель'!AF:AF, 'Фин.Модель'!$G:$G, $I$40, 'Фин.Модель'!$A:$A, $I42)</f>
        <v>#VALUE!</v>
      </c>
      <c r="AG42" s="167" t="e">
        <f aca="false" ca="true" dt2D="false" dtr="false" t="normal">SUMIFS('Фин.Модель'!AG:AG, 'Фин.Модель'!$G:$G, $I$40, 'Фин.Модель'!$A:$A, $I42)</f>
        <v>#VALUE!</v>
      </c>
      <c r="AH42" s="167" t="e">
        <f aca="false" ca="true" dt2D="false" dtr="false" t="normal">SUMIFS('Фин.Модель'!AH:AH, 'Фин.Модель'!$G:$G, $I$40, 'Фин.Модель'!$A:$A, $I42)</f>
        <v>#VALUE!</v>
      </c>
      <c r="AI42" s="167" t="e">
        <f aca="false" ca="true" dt2D="false" dtr="false" t="normal">SUMIFS('Фин.Модель'!AI:AI, 'Фин.Модель'!$G:$G, $I$40, 'Фин.Модель'!$A:$A, $I42)</f>
        <v>#VALUE!</v>
      </c>
      <c r="AJ42" s="167" t="e">
        <f aca="false" ca="true" dt2D="false" dtr="false" t="normal">SUMIFS('Фин.Модель'!AJ:AJ, 'Фин.Модель'!$G:$G, $I$40, 'Фин.Модель'!$A:$A, $I42)</f>
        <v>#VALUE!</v>
      </c>
      <c r="AK42" s="167" t="e">
        <f aca="false" ca="true" dt2D="false" dtr="false" t="normal">SUMIFS('Фин.Модель'!AK:AK, 'Фин.Модель'!$G:$G, $I$40, 'Фин.Модель'!$A:$A, $I42)</f>
        <v>#VALUE!</v>
      </c>
      <c r="AL42" s="167" t="e">
        <f aca="false" ca="true" dt2D="false" dtr="false" t="normal">SUMIFS('Фин.Модель'!AL:AL, 'Фин.Модель'!$G:$G, $I$40, 'Фин.Модель'!$A:$A, $I42)</f>
        <v>#VALUE!</v>
      </c>
      <c r="AM42" s="167" t="e">
        <f aca="false" ca="true" dt2D="false" dtr="false" t="normal">SUMIFS('Фин.Модель'!AM:AM, 'Фин.Модель'!$G:$G, $I$40, 'Фин.Модель'!$A:$A, $I42)</f>
        <v>#VALUE!</v>
      </c>
      <c r="AN42" s="167" t="e">
        <f aca="false" ca="true" dt2D="false" dtr="false" t="normal">SUMIFS('Фин.Модель'!AN:AN, 'Фин.Модель'!$G:$G, $I$40, 'Фин.Модель'!$A:$A, $I42)</f>
        <v>#VALUE!</v>
      </c>
      <c r="AO42" s="167" t="e">
        <f aca="false" ca="true" dt2D="false" dtr="false" t="normal">SUMIFS('Фин.Модель'!AO:AO, 'Фин.Модель'!$G:$G, $I$40, 'Фин.Модель'!$A:$A, $I42)</f>
        <v>#VALUE!</v>
      </c>
      <c r="AP42" s="167" t="e">
        <f aca="false" ca="true" dt2D="false" dtr="false" t="normal">SUMIFS('Фин.Модель'!AP:AP, 'Фин.Модель'!$G:$G, $I$40, 'Фин.Модель'!$A:$A, $I42)</f>
        <v>#VALUE!</v>
      </c>
      <c r="AQ42" s="167" t="e">
        <f aca="false" ca="true" dt2D="false" dtr="false" t="normal">SUMIFS('Фин.Модель'!AQ:AQ, 'Фин.Модель'!$G:$G, $I$40, 'Фин.Модель'!$A:$A, $I42)</f>
        <v>#VALUE!</v>
      </c>
      <c r="AR42" s="167" t="e">
        <f aca="false" ca="true" dt2D="false" dtr="false" t="normal">SUMIFS('Фин.Модель'!AR:AR, 'Фин.Модель'!$G:$G, $I$40, 'Фин.Модель'!$A:$A, $I42)</f>
        <v>#VALUE!</v>
      </c>
      <c r="AS42" s="167" t="e">
        <f aca="false" ca="true" dt2D="false" dtr="false" t="normal">SUMIFS('Фин.Модель'!AS:AS, 'Фин.Модель'!$G:$G, $I$40, 'Фин.Модель'!$A:$A, $I42)</f>
        <v>#VALUE!</v>
      </c>
      <c r="AT42" s="167" t="e">
        <f aca="false" ca="true" dt2D="false" dtr="false" t="normal">SUMIFS('Фин.Модель'!AT:AT, 'Фин.Модель'!$G:$G, $I$40, 'Фин.Модель'!$A:$A, $I42)</f>
        <v>#VALUE!</v>
      </c>
      <c r="AU42" s="167" t="e">
        <f aca="false" ca="true" dt2D="false" dtr="false" t="normal">SUMIFS('Фин.Модель'!AU:AU, 'Фин.Модель'!$G:$G, $I$40, 'Фин.Модель'!$A:$A, $I42)</f>
        <v>#VALUE!</v>
      </c>
      <c r="AV42" s="167" t="e">
        <f aca="false" ca="true" dt2D="false" dtr="false" t="normal">SUMIFS('Фин.Модель'!AV:AV, 'Фин.Модель'!$G:$G, $I$40, 'Фин.Модель'!$A:$A, $I42)</f>
        <v>#VALUE!</v>
      </c>
      <c r="AW42" s="167" t="e">
        <f aca="false" ca="true" dt2D="false" dtr="false" t="normal">SUMIFS('Фин.Модель'!AW:AW, 'Фин.Модель'!$G:$G, $I$40, 'Фин.Модель'!$A:$A, $I42)</f>
        <v>#VALUE!</v>
      </c>
      <c r="AX42" s="167" t="e">
        <f aca="false" ca="true" dt2D="false" dtr="false" t="normal">SUMIFS('Фин.Модель'!AX:AX, 'Фин.Модель'!$G:$G, $I$40, 'Фин.Модель'!$A:$A, $I42)</f>
        <v>#VALUE!</v>
      </c>
      <c r="AY42" s="167" t="e">
        <f aca="false" ca="true" dt2D="false" dtr="false" t="normal">SUMIFS('Фин.Модель'!AY:AY, 'Фин.Модель'!$G:$G, $I$40, 'Фин.Модель'!$A:$A, $I42)</f>
        <v>#VALUE!</v>
      </c>
      <c r="AZ42" s="167" t="e">
        <f aca="false" ca="true" dt2D="false" dtr="false" t="normal">SUMIFS('Фин.Модель'!AZ:AZ, 'Фин.Модель'!$G:$G, $I$40, 'Фин.Модель'!$A:$A, $I42)</f>
        <v>#VALUE!</v>
      </c>
      <c r="BA42" s="167" t="e">
        <f aca="false" ca="true" dt2D="false" dtr="false" t="normal">SUMIFS('Фин.Модель'!BA:BA, 'Фин.Модель'!$G:$G, $I$40, 'Фин.Модель'!$A:$A, $I42)</f>
        <v>#VALUE!</v>
      </c>
      <c r="BB42" s="167" t="e">
        <f aca="false" ca="true" dt2D="false" dtr="false" t="normal">SUMIFS('Фин.Модель'!BB:BB, 'Фин.Модель'!$G:$G, $I$40, 'Фин.Модель'!$A:$A, $I42)</f>
        <v>#VALUE!</v>
      </c>
      <c r="BC42" s="167" t="e">
        <f aca="false" ca="true" dt2D="false" dtr="false" t="normal">SUMIFS('Фин.Модель'!BC:BC, 'Фин.Модель'!$G:$G, $I$40, 'Фин.Модель'!$A:$A, $I42)</f>
        <v>#VALUE!</v>
      </c>
      <c r="BD42" s="167" t="e">
        <f aca="false" ca="true" dt2D="false" dtr="false" t="normal">SUMIFS('Фин.Модель'!BD:BD, 'Фин.Модель'!$G:$G, $I$40, 'Фин.Модель'!$A:$A, $I42)</f>
        <v>#VALUE!</v>
      </c>
      <c r="BE42" s="167" t="e">
        <f aca="false" ca="true" dt2D="false" dtr="false" t="normal">SUMIFS('Фин.Модель'!BE:BE, 'Фин.Модель'!$G:$G, $I$40, 'Фин.Модель'!$A:$A, $I42)</f>
        <v>#VALUE!</v>
      </c>
      <c r="BF42" s="167" t="e">
        <f aca="false" ca="true" dt2D="false" dtr="false" t="normal">SUMIFS('Фин.Модель'!BF:BF, 'Фин.Модель'!$G:$G, $I$40, 'Фин.Модель'!$A:$A, $I42)</f>
        <v>#VALUE!</v>
      </c>
      <c r="BG42" s="167" t="e">
        <f aca="false" ca="true" dt2D="false" dtr="false" t="normal">SUMIFS('Фин.Модель'!BG:BG, 'Фин.Модель'!$G:$G, $I$40, 'Фин.Модель'!$A:$A, $I42)</f>
        <v>#VALUE!</v>
      </c>
      <c r="BH42" s="167" t="e">
        <f aca="false" ca="true" dt2D="false" dtr="false" t="normal">SUMIFS('Фин.Модель'!BH:BH, 'Фин.Модель'!$G:$G, $I$40, 'Фин.Модель'!$A:$A, $I42)</f>
        <v>#VALUE!</v>
      </c>
      <c r="BI42" s="167" t="e">
        <f aca="false" ca="true" dt2D="false" dtr="false" t="normal">SUMIFS('Фин.Модель'!BI:BI, 'Фин.Модель'!$G:$G, $I$40, 'Фин.Модель'!$A:$A, $I42)</f>
        <v>#VALUE!</v>
      </c>
      <c r="BJ42" s="167" t="e">
        <f aca="false" ca="true" dt2D="false" dtr="false" t="normal">SUMIFS('Фин.Модель'!BJ:BJ, 'Фин.Модель'!$G:$G, $I$40, 'Фин.Модель'!$A:$A, $I42)</f>
        <v>#VALUE!</v>
      </c>
      <c r="BK42" s="167" t="e">
        <f aca="false" ca="true" dt2D="false" dtr="false" t="normal">SUMIFS('Фин.Модель'!BK:BK, 'Фин.Модель'!$G:$G, $I$40, 'Фин.Модель'!$A:$A, $I42)</f>
        <v>#VALUE!</v>
      </c>
      <c r="BL42" s="167" t="e">
        <f aca="false" ca="true" dt2D="false" dtr="false" t="normal">SUMIFS('Фин.Модель'!BL:BL, 'Фин.Модель'!$G:$G, $I$40, 'Фин.Модель'!$A:$A, $I42)</f>
        <v>#VALUE!</v>
      </c>
      <c r="BM42" s="167" t="e">
        <f aca="false" ca="true" dt2D="false" dtr="false" t="normal">SUMIFS('Фин.Модель'!BM:BM, 'Фин.Модель'!$G:$G, $I$40, 'Фин.Модель'!$A:$A, $I42)</f>
        <v>#VALUE!</v>
      </c>
      <c r="BN42" s="167" t="e">
        <f aca="false" ca="true" dt2D="false" dtr="false" t="normal">SUMIFS('Фин.Модель'!BN:BN, 'Фин.Модель'!$G:$G, $I$40, 'Фин.Модель'!$A:$A, $I42)</f>
        <v>#VALUE!</v>
      </c>
      <c r="BO42" s="167" t="e">
        <f aca="false" ca="true" dt2D="false" dtr="false" t="normal">SUMIFS('Фин.Модель'!BO:BO, 'Фин.Модель'!$G:$G, $I$40, 'Фин.Модель'!$A:$A, $I42)</f>
        <v>#VALUE!</v>
      </c>
      <c r="BP42" s="167" t="e">
        <f aca="false" ca="true" dt2D="false" dtr="false" t="normal">SUMIFS('Фин.Модель'!BP:BP, 'Фин.Модель'!$G:$G, $I$40, 'Фин.Модель'!$A:$A, $I42)</f>
        <v>#VALUE!</v>
      </c>
      <c r="BQ42" s="167" t="e">
        <f aca="false" ca="true" dt2D="false" dtr="false" t="normal">SUMIFS('Фин.Модель'!BQ:BQ, 'Фин.Модель'!$G:$G, $I$40, 'Фин.Модель'!$A:$A, $I42)</f>
        <v>#VALUE!</v>
      </c>
      <c r="BR42" s="167" t="e">
        <f aca="false" ca="true" dt2D="false" dtr="false" t="normal">SUMIFS('Фин.Модель'!BR:BR, 'Фин.Модель'!$G:$G, $I$40, 'Фин.Модель'!$A:$A, $I42)</f>
        <v>#VALUE!</v>
      </c>
      <c r="BS42" s="167" t="e">
        <f aca="false" ca="true" dt2D="false" dtr="false" t="normal">SUMIFS('Фин.Модель'!BS:BS, 'Фин.Модель'!$G:$G, $I$40, 'Фин.Модель'!$A:$A, $I42)</f>
        <v>#VALUE!</v>
      </c>
      <c r="BT42" s="167" t="e">
        <f aca="false" ca="true" dt2D="false" dtr="false" t="normal">SUMIFS('Фин.Модель'!BT:BT, 'Фин.Модель'!$G:$G, $I$40, 'Фин.Модель'!$A:$A, $I42)</f>
        <v>#VALUE!</v>
      </c>
    </row>
    <row hidden="true" ht="16.5" outlineLevel="2" r="43">
      <c r="E43" s="374" t="e">
        <f aca="false" ca="false" dt2D="false" dtr="false" t="normal">E42</f>
        <v>#N/A</v>
      </c>
      <c r="F43" s="374" t="e">
        <f aca="false" ca="false" dt2D="false" dtr="false" t="normal">F42</f>
        <v>#N/A</v>
      </c>
      <c r="G43" s="374" t="n">
        <f aca="false" ca="false" dt2D="false" dtr="false" t="normal">G42</f>
        <v>0</v>
      </c>
      <c r="I43" s="1" t="s">
        <v>471</v>
      </c>
      <c r="L43" s="283" t="e">
        <f aca="false" ca="true" dt2D="false" dtr="false" t="normal">SUM(M43:AA43)</f>
        <v>#VALUE!</v>
      </c>
      <c r="M43" s="167" t="e">
        <f aca="false" ca="true" dt2D="false" dtr="false" t="normal">SUMIFS('Фин.Модель'!M:M, 'Фин.Модель'!$G:$G, $I$40, 'Фин.Модель'!$A:$A, $I43)</f>
        <v>#VALUE!</v>
      </c>
      <c r="N43" s="167" t="e">
        <f aca="false" ca="true" dt2D="false" dtr="false" t="normal">SUMIFS('Фин.Модель'!N:N, 'Фин.Модель'!$G:$G, $I$40, 'Фин.Модель'!$A:$A, $I43)</f>
        <v>#VALUE!</v>
      </c>
      <c r="O43" s="167" t="e">
        <f aca="false" ca="true" dt2D="false" dtr="false" t="normal">SUMIFS('Фин.Модель'!O:O, 'Фин.Модель'!$G:$G, $I$40, 'Фин.Модель'!$A:$A, $I43)</f>
        <v>#VALUE!</v>
      </c>
      <c r="P43" s="167" t="e">
        <f aca="false" ca="true" dt2D="false" dtr="false" t="normal">SUMIFS('Фин.Модель'!P:P, 'Фин.Модель'!$G:$G, $I$40, 'Фин.Модель'!$A:$A, $I43)</f>
        <v>#VALUE!</v>
      </c>
      <c r="Q43" s="167" t="e">
        <f aca="false" ca="true" dt2D="false" dtr="false" t="normal">SUMIFS('Фин.Модель'!Q:Q, 'Фин.Модель'!$G:$G, $I$40, 'Фин.Модель'!$A:$A, $I43)</f>
        <v>#VALUE!</v>
      </c>
      <c r="R43" s="167" t="e">
        <f aca="false" ca="true" dt2D="false" dtr="false" t="normal">SUMIFS('Фин.Модель'!R:R, 'Фин.Модель'!$G:$G, $I$40, 'Фин.Модель'!$A:$A, $I43)</f>
        <v>#VALUE!</v>
      </c>
      <c r="S43" s="167" t="e">
        <f aca="false" ca="true" dt2D="false" dtr="false" t="normal">SUMIFS('Фин.Модель'!S:S, 'Фин.Модель'!$G:$G, $I$40, 'Фин.Модель'!$A:$A, $I43)</f>
        <v>#VALUE!</v>
      </c>
      <c r="T43" s="167" t="e">
        <f aca="false" ca="true" dt2D="false" dtr="false" t="normal">SUMIFS('Фин.Модель'!T:T, 'Фин.Модель'!$G:$G, $I$40, 'Фин.Модель'!$A:$A, $I43)</f>
        <v>#VALUE!</v>
      </c>
      <c r="U43" s="167" t="e">
        <f aca="false" ca="true" dt2D="false" dtr="false" t="normal">SUMIFS('Фин.Модель'!U:U, 'Фин.Модель'!$G:$G, $I$40, 'Фин.Модель'!$A:$A, $I43)</f>
        <v>#VALUE!</v>
      </c>
      <c r="V43" s="167" t="e">
        <f aca="false" ca="true" dt2D="false" dtr="false" t="normal">SUMIFS('Фин.Модель'!V:V, 'Фин.Модель'!$G:$G, $I$40, 'Фин.Модель'!$A:$A, $I43)</f>
        <v>#VALUE!</v>
      </c>
      <c r="W43" s="167" t="e">
        <f aca="false" ca="true" dt2D="false" dtr="false" t="normal">SUMIFS('Фин.Модель'!W:W, 'Фин.Модель'!$G:$G, $I$40, 'Фин.Модель'!$A:$A, $I43)</f>
        <v>#VALUE!</v>
      </c>
      <c r="X43" s="167" t="e">
        <f aca="false" ca="true" dt2D="false" dtr="false" t="normal">SUMIFS('Фин.Модель'!X:X, 'Фин.Модель'!$G:$G, $I$40, 'Фин.Модель'!$A:$A, $I43)</f>
        <v>#VALUE!</v>
      </c>
      <c r="Y43" s="167" t="e">
        <f aca="false" ca="true" dt2D="false" dtr="false" t="normal">SUMIFS('Фин.Модель'!Y:Y, 'Фин.Модель'!$G:$G, $I$40, 'Фин.Модель'!$A:$A, $I43)</f>
        <v>#VALUE!</v>
      </c>
      <c r="Z43" s="167" t="e">
        <f aca="false" ca="true" dt2D="false" dtr="false" t="normal">SUMIFS('Фин.Модель'!Z:Z, 'Фин.Модель'!$G:$G, $I$40, 'Фин.Модель'!$A:$A, $I43)</f>
        <v>#VALUE!</v>
      </c>
      <c r="AA43" s="167" t="e">
        <f aca="false" ca="true" dt2D="false" dtr="false" t="normal">SUMIFS('Фин.Модель'!AA:AA, 'Фин.Модель'!$G:$G, $I$40, 'Фин.Модель'!$A:$A, $I43)</f>
        <v>#VALUE!</v>
      </c>
      <c r="AB43" s="167" t="e">
        <f aca="false" ca="true" dt2D="false" dtr="false" t="normal">SUMIFS('Фин.Модель'!AB:AB, 'Фин.Модель'!$G:$G, $I$40, 'Фин.Модель'!$A:$A, $I43)</f>
        <v>#VALUE!</v>
      </c>
      <c r="AC43" s="167" t="e">
        <f aca="false" ca="true" dt2D="false" dtr="false" t="normal">SUMIFS('Фин.Модель'!AC:AC, 'Фин.Модель'!$G:$G, $I$40, 'Фин.Модель'!$A:$A, $I43)</f>
        <v>#VALUE!</v>
      </c>
      <c r="AD43" s="167" t="e">
        <f aca="false" ca="true" dt2D="false" dtr="false" t="normal">SUMIFS('Фин.Модель'!AD:AD, 'Фин.Модель'!$G:$G, $I$40, 'Фин.Модель'!$A:$A, $I43)</f>
        <v>#VALUE!</v>
      </c>
      <c r="AE43" s="167" t="e">
        <f aca="false" ca="true" dt2D="false" dtr="false" t="normal">SUMIFS('Фин.Модель'!AE:AE, 'Фин.Модель'!$G:$G, $I$40, 'Фин.Модель'!$A:$A, $I43)</f>
        <v>#VALUE!</v>
      </c>
      <c r="AF43" s="167" t="e">
        <f aca="false" ca="true" dt2D="false" dtr="false" t="normal">SUMIFS('Фин.Модель'!AF:AF, 'Фин.Модель'!$G:$G, $I$40, 'Фин.Модель'!$A:$A, $I43)</f>
        <v>#VALUE!</v>
      </c>
      <c r="AG43" s="167" t="e">
        <f aca="false" ca="true" dt2D="false" dtr="false" t="normal">SUMIFS('Фин.Модель'!AG:AG, 'Фин.Модель'!$G:$G, $I$40, 'Фин.Модель'!$A:$A, $I43)</f>
        <v>#VALUE!</v>
      </c>
      <c r="AH43" s="167" t="e">
        <f aca="false" ca="true" dt2D="false" dtr="false" t="normal">SUMIFS('Фин.Модель'!AH:AH, 'Фин.Модель'!$G:$G, $I$40, 'Фин.Модель'!$A:$A, $I43)</f>
        <v>#VALUE!</v>
      </c>
      <c r="AI43" s="167" t="e">
        <f aca="false" ca="true" dt2D="false" dtr="false" t="normal">SUMIFS('Фин.Модель'!AI:AI, 'Фин.Модель'!$G:$G, $I$40, 'Фин.Модель'!$A:$A, $I43)</f>
        <v>#VALUE!</v>
      </c>
      <c r="AJ43" s="167" t="e">
        <f aca="false" ca="true" dt2D="false" dtr="false" t="normal">SUMIFS('Фин.Модель'!AJ:AJ, 'Фин.Модель'!$G:$G, $I$40, 'Фин.Модель'!$A:$A, $I43)</f>
        <v>#VALUE!</v>
      </c>
      <c r="AK43" s="167" t="e">
        <f aca="false" ca="true" dt2D="false" dtr="false" t="normal">SUMIFS('Фин.Модель'!AK:AK, 'Фин.Модель'!$G:$G, $I$40, 'Фин.Модель'!$A:$A, $I43)</f>
        <v>#VALUE!</v>
      </c>
      <c r="AL43" s="167" t="e">
        <f aca="false" ca="true" dt2D="false" dtr="false" t="normal">SUMIFS('Фин.Модель'!AL:AL, 'Фин.Модель'!$G:$G, $I$40, 'Фин.Модель'!$A:$A, $I43)</f>
        <v>#VALUE!</v>
      </c>
      <c r="AM43" s="167" t="e">
        <f aca="false" ca="true" dt2D="false" dtr="false" t="normal">SUMIFS('Фин.Модель'!AM:AM, 'Фин.Модель'!$G:$G, $I$40, 'Фин.Модель'!$A:$A, $I43)</f>
        <v>#VALUE!</v>
      </c>
      <c r="AN43" s="167" t="e">
        <f aca="false" ca="true" dt2D="false" dtr="false" t="normal">SUMIFS('Фин.Модель'!AN:AN, 'Фин.Модель'!$G:$G, $I$40, 'Фин.Модель'!$A:$A, $I43)</f>
        <v>#VALUE!</v>
      </c>
      <c r="AO43" s="167" t="e">
        <f aca="false" ca="true" dt2D="false" dtr="false" t="normal">SUMIFS('Фин.Модель'!AO:AO, 'Фин.Модель'!$G:$G, $I$40, 'Фин.Модель'!$A:$A, $I43)</f>
        <v>#VALUE!</v>
      </c>
      <c r="AP43" s="167" t="e">
        <f aca="false" ca="true" dt2D="false" dtr="false" t="normal">SUMIFS('Фин.Модель'!AP:AP, 'Фин.Модель'!$G:$G, $I$40, 'Фин.Модель'!$A:$A, $I43)</f>
        <v>#VALUE!</v>
      </c>
      <c r="AQ43" s="167" t="e">
        <f aca="false" ca="true" dt2D="false" dtr="false" t="normal">SUMIFS('Фин.Модель'!AQ:AQ, 'Фин.Модель'!$G:$G, $I$40, 'Фин.Модель'!$A:$A, $I43)</f>
        <v>#VALUE!</v>
      </c>
      <c r="AR43" s="167" t="e">
        <f aca="false" ca="true" dt2D="false" dtr="false" t="normal">SUMIFS('Фин.Модель'!AR:AR, 'Фин.Модель'!$G:$G, $I$40, 'Фин.Модель'!$A:$A, $I43)</f>
        <v>#VALUE!</v>
      </c>
      <c r="AS43" s="167" t="e">
        <f aca="false" ca="true" dt2D="false" dtr="false" t="normal">SUMIFS('Фин.Модель'!AS:AS, 'Фин.Модель'!$G:$G, $I$40, 'Фин.Модель'!$A:$A, $I43)</f>
        <v>#VALUE!</v>
      </c>
      <c r="AT43" s="167" t="e">
        <f aca="false" ca="true" dt2D="false" dtr="false" t="normal">SUMIFS('Фин.Модель'!AT:AT, 'Фин.Модель'!$G:$G, $I$40, 'Фин.Модель'!$A:$A, $I43)</f>
        <v>#VALUE!</v>
      </c>
      <c r="AU43" s="167" t="e">
        <f aca="false" ca="true" dt2D="false" dtr="false" t="normal">SUMIFS('Фин.Модель'!AU:AU, 'Фин.Модель'!$G:$G, $I$40, 'Фин.Модель'!$A:$A, $I43)</f>
        <v>#VALUE!</v>
      </c>
      <c r="AV43" s="167" t="e">
        <f aca="false" ca="true" dt2D="false" dtr="false" t="normal">SUMIFS('Фин.Модель'!AV:AV, 'Фин.Модель'!$G:$G, $I$40, 'Фин.Модель'!$A:$A, $I43)</f>
        <v>#VALUE!</v>
      </c>
      <c r="AW43" s="167" t="e">
        <f aca="false" ca="true" dt2D="false" dtr="false" t="normal">SUMIFS('Фин.Модель'!AW:AW, 'Фин.Модель'!$G:$G, $I$40, 'Фин.Модель'!$A:$A, $I43)</f>
        <v>#VALUE!</v>
      </c>
      <c r="AX43" s="167" t="e">
        <f aca="false" ca="true" dt2D="false" dtr="false" t="normal">SUMIFS('Фин.Модель'!AX:AX, 'Фин.Модель'!$G:$G, $I$40, 'Фин.Модель'!$A:$A, $I43)</f>
        <v>#VALUE!</v>
      </c>
      <c r="AY43" s="167" t="e">
        <f aca="false" ca="true" dt2D="false" dtr="false" t="normal">SUMIFS('Фин.Модель'!AY:AY, 'Фин.Модель'!$G:$G, $I$40, 'Фин.Модель'!$A:$A, $I43)</f>
        <v>#VALUE!</v>
      </c>
      <c r="AZ43" s="167" t="e">
        <f aca="false" ca="true" dt2D="false" dtr="false" t="normal">SUMIFS('Фин.Модель'!AZ:AZ, 'Фин.Модель'!$G:$G, $I$40, 'Фин.Модель'!$A:$A, $I43)</f>
        <v>#VALUE!</v>
      </c>
      <c r="BA43" s="167" t="e">
        <f aca="false" ca="true" dt2D="false" dtr="false" t="normal">SUMIFS('Фин.Модель'!BA:BA, 'Фин.Модель'!$G:$G, $I$40, 'Фин.Модель'!$A:$A, $I43)</f>
        <v>#VALUE!</v>
      </c>
      <c r="BB43" s="167" t="e">
        <f aca="false" ca="true" dt2D="false" dtr="false" t="normal">SUMIFS('Фин.Модель'!BB:BB, 'Фин.Модель'!$G:$G, $I$40, 'Фин.Модель'!$A:$A, $I43)</f>
        <v>#VALUE!</v>
      </c>
      <c r="BC43" s="167" t="e">
        <f aca="false" ca="true" dt2D="false" dtr="false" t="normal">SUMIFS('Фин.Модель'!BC:BC, 'Фин.Модель'!$G:$G, $I$40, 'Фин.Модель'!$A:$A, $I43)</f>
        <v>#VALUE!</v>
      </c>
      <c r="BD43" s="167" t="e">
        <f aca="false" ca="true" dt2D="false" dtr="false" t="normal">SUMIFS('Фин.Модель'!BD:BD, 'Фин.Модель'!$G:$G, $I$40, 'Фин.Модель'!$A:$A, $I43)</f>
        <v>#VALUE!</v>
      </c>
      <c r="BE43" s="167" t="e">
        <f aca="false" ca="true" dt2D="false" dtr="false" t="normal">SUMIFS('Фин.Модель'!BE:BE, 'Фин.Модель'!$G:$G, $I$40, 'Фин.Модель'!$A:$A, $I43)</f>
        <v>#VALUE!</v>
      </c>
      <c r="BF43" s="167" t="e">
        <f aca="false" ca="true" dt2D="false" dtr="false" t="normal">SUMIFS('Фин.Модель'!BF:BF, 'Фин.Модель'!$G:$G, $I$40, 'Фин.Модель'!$A:$A, $I43)</f>
        <v>#VALUE!</v>
      </c>
      <c r="BG43" s="167" t="e">
        <f aca="false" ca="true" dt2D="false" dtr="false" t="normal">SUMIFS('Фин.Модель'!BG:BG, 'Фин.Модель'!$G:$G, $I$40, 'Фин.Модель'!$A:$A, $I43)</f>
        <v>#VALUE!</v>
      </c>
      <c r="BH43" s="167" t="e">
        <f aca="false" ca="true" dt2D="false" dtr="false" t="normal">SUMIFS('Фин.Модель'!BH:BH, 'Фин.Модель'!$G:$G, $I$40, 'Фин.Модель'!$A:$A, $I43)</f>
        <v>#VALUE!</v>
      </c>
      <c r="BI43" s="167" t="e">
        <f aca="false" ca="true" dt2D="false" dtr="false" t="normal">SUMIFS('Фин.Модель'!BI:BI, 'Фин.Модель'!$G:$G, $I$40, 'Фин.Модель'!$A:$A, $I43)</f>
        <v>#VALUE!</v>
      </c>
      <c r="BJ43" s="167" t="e">
        <f aca="false" ca="true" dt2D="false" dtr="false" t="normal">SUMIFS('Фин.Модель'!BJ:BJ, 'Фин.Модель'!$G:$G, $I$40, 'Фин.Модель'!$A:$A, $I43)</f>
        <v>#VALUE!</v>
      </c>
      <c r="BK43" s="167" t="e">
        <f aca="false" ca="true" dt2D="false" dtr="false" t="normal">SUMIFS('Фин.Модель'!BK:BK, 'Фин.Модель'!$G:$G, $I$40, 'Фин.Модель'!$A:$A, $I43)</f>
        <v>#VALUE!</v>
      </c>
      <c r="BL43" s="167" t="e">
        <f aca="false" ca="true" dt2D="false" dtr="false" t="normal">SUMIFS('Фин.Модель'!BL:BL, 'Фин.Модель'!$G:$G, $I$40, 'Фин.Модель'!$A:$A, $I43)</f>
        <v>#VALUE!</v>
      </c>
      <c r="BM43" s="167" t="e">
        <f aca="false" ca="true" dt2D="false" dtr="false" t="normal">SUMIFS('Фин.Модель'!BM:BM, 'Фин.Модель'!$G:$G, $I$40, 'Фин.Модель'!$A:$A, $I43)</f>
        <v>#VALUE!</v>
      </c>
      <c r="BN43" s="167" t="e">
        <f aca="false" ca="true" dt2D="false" dtr="false" t="normal">SUMIFS('Фин.Модель'!BN:BN, 'Фин.Модель'!$G:$G, $I$40, 'Фин.Модель'!$A:$A, $I43)</f>
        <v>#VALUE!</v>
      </c>
      <c r="BO43" s="167" t="e">
        <f aca="false" ca="true" dt2D="false" dtr="false" t="normal">SUMIFS('Фин.Модель'!BO:BO, 'Фин.Модель'!$G:$G, $I$40, 'Фин.Модель'!$A:$A, $I43)</f>
        <v>#VALUE!</v>
      </c>
      <c r="BP43" s="167" t="e">
        <f aca="false" ca="true" dt2D="false" dtr="false" t="normal">SUMIFS('Фин.Модель'!BP:BP, 'Фин.Модель'!$G:$G, $I$40, 'Фин.Модель'!$A:$A, $I43)</f>
        <v>#VALUE!</v>
      </c>
      <c r="BQ43" s="167" t="e">
        <f aca="false" ca="true" dt2D="false" dtr="false" t="normal">SUMIFS('Фин.Модель'!BQ:BQ, 'Фин.Модель'!$G:$G, $I$40, 'Фин.Модель'!$A:$A, $I43)</f>
        <v>#VALUE!</v>
      </c>
      <c r="BR43" s="167" t="e">
        <f aca="false" ca="true" dt2D="false" dtr="false" t="normal">SUMIFS('Фин.Модель'!BR:BR, 'Фин.Модель'!$G:$G, $I$40, 'Фин.Модель'!$A:$A, $I43)</f>
        <v>#VALUE!</v>
      </c>
      <c r="BS43" s="167" t="e">
        <f aca="false" ca="true" dt2D="false" dtr="false" t="normal">SUMIFS('Фин.Модель'!BS:BS, 'Фин.Модель'!$G:$G, $I$40, 'Фин.Модель'!$A:$A, $I43)</f>
        <v>#VALUE!</v>
      </c>
      <c r="BT43" s="167" t="e">
        <f aca="false" ca="true" dt2D="false" dtr="false" t="normal">SUMIFS('Фин.Модель'!BT:BT, 'Фин.Модель'!$G:$G, $I$40, 'Фин.Модель'!$A:$A, $I43)</f>
        <v>#VALUE!</v>
      </c>
    </row>
    <row hidden="true" ht="16.5" outlineLevel="2" r="44">
      <c r="E44" s="374" t="e">
        <f aca="false" ca="false" dt2D="false" dtr="false" t="normal">E43</f>
        <v>#N/A</v>
      </c>
      <c r="F44" s="374" t="e">
        <f aca="false" ca="false" dt2D="false" dtr="false" t="normal">F43</f>
        <v>#N/A</v>
      </c>
      <c r="G44" s="374" t="n">
        <f aca="false" ca="false" dt2D="false" dtr="false" t="normal">G43</f>
        <v>0</v>
      </c>
      <c r="I44" s="1" t="s">
        <v>208</v>
      </c>
      <c r="L44" s="283" t="e">
        <f aca="false" ca="true" dt2D="false" dtr="false" t="normal">SUM(M44:AA44)</f>
        <v>#VALUE!</v>
      </c>
      <c r="M44" s="167" t="e">
        <f aca="false" ca="true" dt2D="false" dtr="false" t="normal">SUMIFS('Фин.Модель'!M:M, 'Фин.Модель'!$G:$G, $I$40, 'Фин.Модель'!$A:$A, $I44)</f>
        <v>#VALUE!</v>
      </c>
      <c r="N44" s="167" t="e">
        <f aca="false" ca="true" dt2D="false" dtr="false" t="normal">SUMIFS('Фин.Модель'!N:N, 'Фин.Модель'!$G:$G, $I$40, 'Фин.Модель'!$A:$A, $I44)</f>
        <v>#VALUE!</v>
      </c>
      <c r="O44" s="167" t="e">
        <f aca="false" ca="true" dt2D="false" dtr="false" t="normal">SUMIFS('Фин.Модель'!O:O, 'Фин.Модель'!$G:$G, $I$40, 'Фин.Модель'!$A:$A, $I44)</f>
        <v>#VALUE!</v>
      </c>
      <c r="P44" s="167" t="e">
        <f aca="false" ca="true" dt2D="false" dtr="false" t="normal">SUMIFS('Фин.Модель'!P:P, 'Фин.Модель'!$G:$G, $I$40, 'Фин.Модель'!$A:$A, $I44)</f>
        <v>#VALUE!</v>
      </c>
      <c r="Q44" s="167" t="e">
        <f aca="false" ca="true" dt2D="false" dtr="false" t="normal">SUMIFS('Фин.Модель'!Q:Q, 'Фин.Модель'!$G:$G, $I$40, 'Фин.Модель'!$A:$A, $I44)</f>
        <v>#VALUE!</v>
      </c>
      <c r="R44" s="167" t="e">
        <f aca="false" ca="true" dt2D="false" dtr="false" t="normal">SUMIFS('Фин.Модель'!R:R, 'Фин.Модель'!$G:$G, $I$40, 'Фин.Модель'!$A:$A, $I44)</f>
        <v>#VALUE!</v>
      </c>
      <c r="S44" s="167" t="e">
        <f aca="false" ca="true" dt2D="false" dtr="false" t="normal">SUMIFS('Фин.Модель'!S:S, 'Фин.Модель'!$G:$G, $I$40, 'Фин.Модель'!$A:$A, $I44)</f>
        <v>#VALUE!</v>
      </c>
      <c r="T44" s="167" t="e">
        <f aca="false" ca="true" dt2D="false" dtr="false" t="normal">SUMIFS('Фин.Модель'!T:T, 'Фин.Модель'!$G:$G, $I$40, 'Фин.Модель'!$A:$A, $I44)</f>
        <v>#VALUE!</v>
      </c>
      <c r="U44" s="167" t="e">
        <f aca="false" ca="true" dt2D="false" dtr="false" t="normal">SUMIFS('Фин.Модель'!U:U, 'Фин.Модель'!$G:$G, $I$40, 'Фин.Модель'!$A:$A, $I44)</f>
        <v>#VALUE!</v>
      </c>
      <c r="V44" s="167" t="e">
        <f aca="false" ca="true" dt2D="false" dtr="false" t="normal">SUMIFS('Фин.Модель'!V:V, 'Фин.Модель'!$G:$G, $I$40, 'Фин.Модель'!$A:$A, $I44)</f>
        <v>#VALUE!</v>
      </c>
      <c r="W44" s="167" t="e">
        <f aca="false" ca="true" dt2D="false" dtr="false" t="normal">SUMIFS('Фин.Модель'!W:W, 'Фин.Модель'!$G:$G, $I$40, 'Фин.Модель'!$A:$A, $I44)</f>
        <v>#VALUE!</v>
      </c>
      <c r="X44" s="167" t="e">
        <f aca="false" ca="true" dt2D="false" dtr="false" t="normal">SUMIFS('Фин.Модель'!X:X, 'Фин.Модель'!$G:$G, $I$40, 'Фин.Модель'!$A:$A, $I44)</f>
        <v>#VALUE!</v>
      </c>
      <c r="Y44" s="167" t="e">
        <f aca="false" ca="true" dt2D="false" dtr="false" t="normal">SUMIFS('Фин.Модель'!Y:Y, 'Фин.Модель'!$G:$G, $I$40, 'Фин.Модель'!$A:$A, $I44)</f>
        <v>#VALUE!</v>
      </c>
      <c r="Z44" s="167" t="e">
        <f aca="false" ca="true" dt2D="false" dtr="false" t="normal">SUMIFS('Фин.Модель'!Z:Z, 'Фин.Модель'!$G:$G, $I$40, 'Фин.Модель'!$A:$A, $I44)</f>
        <v>#VALUE!</v>
      </c>
      <c r="AA44" s="167" t="e">
        <f aca="false" ca="true" dt2D="false" dtr="false" t="normal">SUMIFS('Фин.Модель'!AA:AA, 'Фин.Модель'!$G:$G, $I$40, 'Фин.Модель'!$A:$A, $I44)</f>
        <v>#VALUE!</v>
      </c>
      <c r="AB44" s="167" t="e">
        <f aca="false" ca="true" dt2D="false" dtr="false" t="normal">SUMIFS('Фин.Модель'!AB:AB, 'Фин.Модель'!$G:$G, $I$40, 'Фин.Модель'!$A:$A, $I44)</f>
        <v>#VALUE!</v>
      </c>
      <c r="AC44" s="167" t="e">
        <f aca="false" ca="true" dt2D="false" dtr="false" t="normal">SUMIFS('Фин.Модель'!AC:AC, 'Фин.Модель'!$G:$G, $I$40, 'Фин.Модель'!$A:$A, $I44)</f>
        <v>#VALUE!</v>
      </c>
      <c r="AD44" s="167" t="e">
        <f aca="false" ca="true" dt2D="false" dtr="false" t="normal">SUMIFS('Фин.Модель'!AD:AD, 'Фин.Модель'!$G:$G, $I$40, 'Фин.Модель'!$A:$A, $I44)</f>
        <v>#VALUE!</v>
      </c>
      <c r="AE44" s="167" t="e">
        <f aca="false" ca="true" dt2D="false" dtr="false" t="normal">SUMIFS('Фин.Модель'!AE:AE, 'Фин.Модель'!$G:$G, $I$40, 'Фин.Модель'!$A:$A, $I44)</f>
        <v>#VALUE!</v>
      </c>
      <c r="AF44" s="167" t="e">
        <f aca="false" ca="true" dt2D="false" dtr="false" t="normal">SUMIFS('Фин.Модель'!AF:AF, 'Фин.Модель'!$G:$G, $I$40, 'Фин.Модель'!$A:$A, $I44)</f>
        <v>#VALUE!</v>
      </c>
      <c r="AG44" s="167" t="e">
        <f aca="false" ca="true" dt2D="false" dtr="false" t="normal">SUMIFS('Фин.Модель'!AG:AG, 'Фин.Модель'!$G:$G, $I$40, 'Фин.Модель'!$A:$A, $I44)</f>
        <v>#VALUE!</v>
      </c>
      <c r="AH44" s="167" t="e">
        <f aca="false" ca="true" dt2D="false" dtr="false" t="normal">SUMIFS('Фин.Модель'!AH:AH, 'Фин.Модель'!$G:$G, $I$40, 'Фин.Модель'!$A:$A, $I44)</f>
        <v>#VALUE!</v>
      </c>
      <c r="AI44" s="167" t="e">
        <f aca="false" ca="true" dt2D="false" dtr="false" t="normal">SUMIFS('Фин.Модель'!AI:AI, 'Фин.Модель'!$G:$G, $I$40, 'Фин.Модель'!$A:$A, $I44)</f>
        <v>#VALUE!</v>
      </c>
      <c r="AJ44" s="167" t="e">
        <f aca="false" ca="true" dt2D="false" dtr="false" t="normal">SUMIFS('Фин.Модель'!AJ:AJ, 'Фин.Модель'!$G:$G, $I$40, 'Фин.Модель'!$A:$A, $I44)</f>
        <v>#VALUE!</v>
      </c>
      <c r="AK44" s="167" t="e">
        <f aca="false" ca="true" dt2D="false" dtr="false" t="normal">SUMIFS('Фин.Модель'!AK:AK, 'Фин.Модель'!$G:$G, $I$40, 'Фин.Модель'!$A:$A, $I44)</f>
        <v>#VALUE!</v>
      </c>
      <c r="AL44" s="167" t="e">
        <f aca="false" ca="true" dt2D="false" dtr="false" t="normal">SUMIFS('Фин.Модель'!AL:AL, 'Фин.Модель'!$G:$G, $I$40, 'Фин.Модель'!$A:$A, $I44)</f>
        <v>#VALUE!</v>
      </c>
      <c r="AM44" s="167" t="e">
        <f aca="false" ca="true" dt2D="false" dtr="false" t="normal">SUMIFS('Фин.Модель'!AM:AM, 'Фин.Модель'!$G:$G, $I$40, 'Фин.Модель'!$A:$A, $I44)</f>
        <v>#VALUE!</v>
      </c>
      <c r="AN44" s="167" t="e">
        <f aca="false" ca="true" dt2D="false" dtr="false" t="normal">SUMIFS('Фин.Модель'!AN:AN, 'Фин.Модель'!$G:$G, $I$40, 'Фин.Модель'!$A:$A, $I44)</f>
        <v>#VALUE!</v>
      </c>
      <c r="AO44" s="167" t="e">
        <f aca="false" ca="true" dt2D="false" dtr="false" t="normal">SUMIFS('Фин.Модель'!AO:AO, 'Фин.Модель'!$G:$G, $I$40, 'Фин.Модель'!$A:$A, $I44)</f>
        <v>#VALUE!</v>
      </c>
      <c r="AP44" s="167" t="e">
        <f aca="false" ca="true" dt2D="false" dtr="false" t="normal">SUMIFS('Фин.Модель'!AP:AP, 'Фин.Модель'!$G:$G, $I$40, 'Фин.Модель'!$A:$A, $I44)</f>
        <v>#VALUE!</v>
      </c>
      <c r="AQ44" s="167" t="e">
        <f aca="false" ca="true" dt2D="false" dtr="false" t="normal">SUMIFS('Фин.Модель'!AQ:AQ, 'Фин.Модель'!$G:$G, $I$40, 'Фин.Модель'!$A:$A, $I44)</f>
        <v>#VALUE!</v>
      </c>
      <c r="AR44" s="167" t="e">
        <f aca="false" ca="true" dt2D="false" dtr="false" t="normal">SUMIFS('Фин.Модель'!AR:AR, 'Фин.Модель'!$G:$G, $I$40, 'Фин.Модель'!$A:$A, $I44)</f>
        <v>#VALUE!</v>
      </c>
      <c r="AS44" s="167" t="e">
        <f aca="false" ca="true" dt2D="false" dtr="false" t="normal">SUMIFS('Фин.Модель'!AS:AS, 'Фин.Модель'!$G:$G, $I$40, 'Фин.Модель'!$A:$A, $I44)</f>
        <v>#VALUE!</v>
      </c>
      <c r="AT44" s="167" t="e">
        <f aca="false" ca="true" dt2D="false" dtr="false" t="normal">SUMIFS('Фин.Модель'!AT:AT, 'Фин.Модель'!$G:$G, $I$40, 'Фин.Модель'!$A:$A, $I44)</f>
        <v>#VALUE!</v>
      </c>
      <c r="AU44" s="167" t="e">
        <f aca="false" ca="true" dt2D="false" dtr="false" t="normal">SUMIFS('Фин.Модель'!AU:AU, 'Фин.Модель'!$G:$G, $I$40, 'Фин.Модель'!$A:$A, $I44)</f>
        <v>#VALUE!</v>
      </c>
      <c r="AV44" s="167" t="e">
        <f aca="false" ca="true" dt2D="false" dtr="false" t="normal">SUMIFS('Фин.Модель'!AV:AV, 'Фин.Модель'!$G:$G, $I$40, 'Фин.Модель'!$A:$A, $I44)</f>
        <v>#VALUE!</v>
      </c>
      <c r="AW44" s="167" t="e">
        <f aca="false" ca="true" dt2D="false" dtr="false" t="normal">SUMIFS('Фин.Модель'!AW:AW, 'Фин.Модель'!$G:$G, $I$40, 'Фин.Модель'!$A:$A, $I44)</f>
        <v>#VALUE!</v>
      </c>
      <c r="AX44" s="167" t="e">
        <f aca="false" ca="true" dt2D="false" dtr="false" t="normal">SUMIFS('Фин.Модель'!AX:AX, 'Фин.Модель'!$G:$G, $I$40, 'Фин.Модель'!$A:$A, $I44)</f>
        <v>#VALUE!</v>
      </c>
      <c r="AY44" s="167" t="e">
        <f aca="false" ca="true" dt2D="false" dtr="false" t="normal">SUMIFS('Фин.Модель'!AY:AY, 'Фин.Модель'!$G:$G, $I$40, 'Фин.Модель'!$A:$A, $I44)</f>
        <v>#VALUE!</v>
      </c>
      <c r="AZ44" s="167" t="e">
        <f aca="false" ca="true" dt2D="false" dtr="false" t="normal">SUMIFS('Фин.Модель'!AZ:AZ, 'Фин.Модель'!$G:$G, $I$40, 'Фин.Модель'!$A:$A, $I44)</f>
        <v>#VALUE!</v>
      </c>
      <c r="BA44" s="167" t="e">
        <f aca="false" ca="true" dt2D="false" dtr="false" t="normal">SUMIFS('Фин.Модель'!BA:BA, 'Фин.Модель'!$G:$G, $I$40, 'Фин.Модель'!$A:$A, $I44)</f>
        <v>#VALUE!</v>
      </c>
      <c r="BB44" s="167" t="e">
        <f aca="false" ca="true" dt2D="false" dtr="false" t="normal">SUMIFS('Фин.Модель'!BB:BB, 'Фин.Модель'!$G:$G, $I$40, 'Фин.Модель'!$A:$A, $I44)</f>
        <v>#VALUE!</v>
      </c>
      <c r="BC44" s="167" t="e">
        <f aca="false" ca="true" dt2D="false" dtr="false" t="normal">SUMIFS('Фин.Модель'!BC:BC, 'Фин.Модель'!$G:$G, $I$40, 'Фин.Модель'!$A:$A, $I44)</f>
        <v>#VALUE!</v>
      </c>
      <c r="BD44" s="167" t="e">
        <f aca="false" ca="true" dt2D="false" dtr="false" t="normal">SUMIFS('Фин.Модель'!BD:BD, 'Фин.Модель'!$G:$G, $I$40, 'Фин.Модель'!$A:$A, $I44)</f>
        <v>#VALUE!</v>
      </c>
      <c r="BE44" s="167" t="e">
        <f aca="false" ca="true" dt2D="false" dtr="false" t="normal">SUMIFS('Фин.Модель'!BE:BE, 'Фин.Модель'!$G:$G, $I$40, 'Фин.Модель'!$A:$A, $I44)</f>
        <v>#VALUE!</v>
      </c>
      <c r="BF44" s="167" t="e">
        <f aca="false" ca="true" dt2D="false" dtr="false" t="normal">SUMIFS('Фин.Модель'!BF:BF, 'Фин.Модель'!$G:$G, $I$40, 'Фин.Модель'!$A:$A, $I44)</f>
        <v>#VALUE!</v>
      </c>
      <c r="BG44" s="167" t="e">
        <f aca="false" ca="true" dt2D="false" dtr="false" t="normal">SUMIFS('Фин.Модель'!BG:BG, 'Фин.Модель'!$G:$G, $I$40, 'Фин.Модель'!$A:$A, $I44)</f>
        <v>#VALUE!</v>
      </c>
      <c r="BH44" s="167" t="e">
        <f aca="false" ca="true" dt2D="false" dtr="false" t="normal">SUMIFS('Фин.Модель'!BH:BH, 'Фин.Модель'!$G:$G, $I$40, 'Фин.Модель'!$A:$A, $I44)</f>
        <v>#VALUE!</v>
      </c>
      <c r="BI44" s="167" t="e">
        <f aca="false" ca="true" dt2D="false" dtr="false" t="normal">SUMIFS('Фин.Модель'!BI:BI, 'Фин.Модель'!$G:$G, $I$40, 'Фин.Модель'!$A:$A, $I44)</f>
        <v>#VALUE!</v>
      </c>
      <c r="BJ44" s="167" t="e">
        <f aca="false" ca="true" dt2D="false" dtr="false" t="normal">SUMIFS('Фин.Модель'!BJ:BJ, 'Фин.Модель'!$G:$G, $I$40, 'Фин.Модель'!$A:$A, $I44)</f>
        <v>#VALUE!</v>
      </c>
      <c r="BK44" s="167" t="e">
        <f aca="false" ca="true" dt2D="false" dtr="false" t="normal">SUMIFS('Фин.Модель'!BK:BK, 'Фин.Модель'!$G:$G, $I$40, 'Фин.Модель'!$A:$A, $I44)</f>
        <v>#VALUE!</v>
      </c>
      <c r="BL44" s="167" t="e">
        <f aca="false" ca="true" dt2D="false" dtr="false" t="normal">SUMIFS('Фин.Модель'!BL:BL, 'Фин.Модель'!$G:$G, $I$40, 'Фин.Модель'!$A:$A, $I44)</f>
        <v>#VALUE!</v>
      </c>
      <c r="BM44" s="167" t="e">
        <f aca="false" ca="true" dt2D="false" dtr="false" t="normal">SUMIFS('Фин.Модель'!BM:BM, 'Фин.Модель'!$G:$G, $I$40, 'Фин.Модель'!$A:$A, $I44)</f>
        <v>#VALUE!</v>
      </c>
      <c r="BN44" s="167" t="e">
        <f aca="false" ca="true" dt2D="false" dtr="false" t="normal">SUMIFS('Фин.Модель'!BN:BN, 'Фин.Модель'!$G:$G, $I$40, 'Фин.Модель'!$A:$A, $I44)</f>
        <v>#VALUE!</v>
      </c>
      <c r="BO44" s="167" t="e">
        <f aca="false" ca="true" dt2D="false" dtr="false" t="normal">SUMIFS('Фин.Модель'!BO:BO, 'Фин.Модель'!$G:$G, $I$40, 'Фин.Модель'!$A:$A, $I44)</f>
        <v>#VALUE!</v>
      </c>
      <c r="BP44" s="167" t="e">
        <f aca="false" ca="true" dt2D="false" dtr="false" t="normal">SUMIFS('Фин.Модель'!BP:BP, 'Фин.Модель'!$G:$G, $I$40, 'Фин.Модель'!$A:$A, $I44)</f>
        <v>#VALUE!</v>
      </c>
      <c r="BQ44" s="167" t="e">
        <f aca="false" ca="true" dt2D="false" dtr="false" t="normal">SUMIFS('Фин.Модель'!BQ:BQ, 'Фин.Модель'!$G:$G, $I$40, 'Фин.Модель'!$A:$A, $I44)</f>
        <v>#VALUE!</v>
      </c>
      <c r="BR44" s="167" t="e">
        <f aca="false" ca="true" dt2D="false" dtr="false" t="normal">SUMIFS('Фин.Модель'!BR:BR, 'Фин.Модель'!$G:$G, $I$40, 'Фин.Модель'!$A:$A, $I44)</f>
        <v>#VALUE!</v>
      </c>
      <c r="BS44" s="167" t="e">
        <f aca="false" ca="true" dt2D="false" dtr="false" t="normal">SUMIFS('Фин.Модель'!BS:BS, 'Фин.Модель'!$G:$G, $I$40, 'Фин.Модель'!$A:$A, $I44)</f>
        <v>#VALUE!</v>
      </c>
      <c r="BT44" s="167" t="e">
        <f aca="false" ca="true" dt2D="false" dtr="false" t="normal">SUMIFS('Фин.Модель'!BT:BT, 'Фин.Модель'!$G:$G, $I$40, 'Фин.Модель'!$A:$A, $I44)</f>
        <v>#VALUE!</v>
      </c>
    </row>
    <row customFormat="true" hidden="true" ht="15.75" outlineLevel="1" r="45" s="99">
      <c r="A45" s="460" t="n"/>
      <c r="B45" s="460" t="n"/>
      <c r="C45" s="374" t="n"/>
      <c r="D45" s="374" t="n"/>
      <c r="E45" s="374" t="e">
        <f aca="false" ca="false" dt2D="false" dtr="false" t="normal">E44</f>
        <v>#N/A</v>
      </c>
      <c r="F45" s="374" t="e">
        <f aca="false" ca="false" dt2D="false" dtr="false" t="normal">F44</f>
        <v>#N/A</v>
      </c>
      <c r="G45" s="374" t="n">
        <f aca="false" ca="false" dt2D="false" dtr="false" t="normal">G44</f>
        <v>0</v>
      </c>
      <c r="H45" s="461" t="n"/>
      <c r="I45" s="99" t="s">
        <v>509</v>
      </c>
      <c r="L45" s="199" t="e">
        <f aca="false" ca="true" dt2D="false" dtr="false" t="normal">SUM(M45:AA45)</f>
        <v>#VALUE!</v>
      </c>
      <c r="M45" s="199" t="e">
        <f aca="false" ca="true" dt2D="false" dtr="false" t="normal">M43-SUM(M41:M42, M44)</f>
        <v>#VALUE!</v>
      </c>
      <c r="N45" s="199" t="e">
        <f aca="false" ca="true" dt2D="false" dtr="false" t="normal">N43-SUM(N41:N42, N44)</f>
        <v>#VALUE!</v>
      </c>
      <c r="O45" s="199" t="e">
        <f aca="false" ca="true" dt2D="false" dtr="false" t="normal">O43-SUM(O41:O42, O44)</f>
        <v>#VALUE!</v>
      </c>
      <c r="P45" s="199" t="e">
        <f aca="false" ca="true" dt2D="false" dtr="false" t="normal">P43-SUM(P41:P42, P44)</f>
        <v>#VALUE!</v>
      </c>
      <c r="Q45" s="199" t="e">
        <f aca="false" ca="true" dt2D="false" dtr="false" t="normal">Q43-SUM(Q41:Q42, Q44)</f>
        <v>#VALUE!</v>
      </c>
      <c r="R45" s="199" t="e">
        <f aca="false" ca="true" dt2D="false" dtr="false" t="normal">R43-SUM(R41:R42, R44)</f>
        <v>#VALUE!</v>
      </c>
      <c r="S45" s="199" t="e">
        <f aca="false" ca="true" dt2D="false" dtr="false" t="normal">S43-SUM(S41:S42, S44)</f>
        <v>#VALUE!</v>
      </c>
      <c r="T45" s="199" t="e">
        <f aca="false" ca="true" dt2D="false" dtr="false" t="normal">T43-SUM(T41:T42, T44)</f>
        <v>#VALUE!</v>
      </c>
      <c r="U45" s="199" t="e">
        <f aca="false" ca="true" dt2D="false" dtr="false" t="normal">U43-SUM(U41:U42, U44)</f>
        <v>#VALUE!</v>
      </c>
      <c r="V45" s="199" t="e">
        <f aca="false" ca="true" dt2D="false" dtr="false" t="normal">V43-SUM(V41:V42, V44)</f>
        <v>#VALUE!</v>
      </c>
      <c r="W45" s="199" t="e">
        <f aca="false" ca="true" dt2D="false" dtr="false" t="normal">W43-SUM(W41:W42, W44)</f>
        <v>#VALUE!</v>
      </c>
      <c r="X45" s="199" t="e">
        <f aca="false" ca="true" dt2D="false" dtr="false" t="normal">X43-SUM(X41:X42, X44)</f>
        <v>#VALUE!</v>
      </c>
      <c r="Y45" s="199" t="e">
        <f aca="false" ca="true" dt2D="false" dtr="false" t="normal">Y43-SUM(Y41:Y42, Y44)</f>
        <v>#VALUE!</v>
      </c>
      <c r="Z45" s="199" t="e">
        <f aca="false" ca="true" dt2D="false" dtr="false" t="normal">Z43-SUM(Z41:Z42, Z44)</f>
        <v>#VALUE!</v>
      </c>
      <c r="AA45" s="199" t="e">
        <f aca="false" ca="true" dt2D="false" dtr="false" t="normal">AA43-SUM(AA41:AA42, AA44)</f>
        <v>#VALUE!</v>
      </c>
      <c r="AB45" s="199" t="e">
        <f aca="false" ca="true" dt2D="false" dtr="false" t="normal">AB43-SUM(AB41:AB42, AB44)</f>
        <v>#VALUE!</v>
      </c>
      <c r="AC45" s="199" t="e">
        <f aca="false" ca="true" dt2D="false" dtr="false" t="normal">AC43-SUM(AC41:AC42, AC44)</f>
        <v>#VALUE!</v>
      </c>
      <c r="AD45" s="199" t="e">
        <f aca="false" ca="true" dt2D="false" dtr="false" t="normal">AD43-SUM(AD41:AD42, AD44)</f>
        <v>#VALUE!</v>
      </c>
      <c r="AE45" s="199" t="e">
        <f aca="false" ca="true" dt2D="false" dtr="false" t="normal">AE43-SUM(AE41:AE42, AE44)</f>
        <v>#VALUE!</v>
      </c>
      <c r="AF45" s="199" t="e">
        <f aca="false" ca="true" dt2D="false" dtr="false" t="normal">AF43-SUM(AF41:AF42, AF44)</f>
        <v>#VALUE!</v>
      </c>
      <c r="AG45" s="199" t="e">
        <f aca="false" ca="true" dt2D="false" dtr="false" t="normal">AG43-SUM(AG41:AG42, AG44)</f>
        <v>#VALUE!</v>
      </c>
      <c r="AH45" s="199" t="e">
        <f aca="false" ca="true" dt2D="false" dtr="false" t="normal">AH43-SUM(AH41:AH42, AH44)</f>
        <v>#VALUE!</v>
      </c>
      <c r="AI45" s="199" t="e">
        <f aca="false" ca="true" dt2D="false" dtr="false" t="normal">AI43-SUM(AI41:AI42, AI44)</f>
        <v>#VALUE!</v>
      </c>
      <c r="AJ45" s="199" t="e">
        <f aca="false" ca="true" dt2D="false" dtr="false" t="normal">AJ43-SUM(AJ41:AJ42, AJ44)</f>
        <v>#VALUE!</v>
      </c>
      <c r="AK45" s="199" t="e">
        <f aca="false" ca="true" dt2D="false" dtr="false" t="normal">AK43-SUM(AK41:AK42, AK44)</f>
        <v>#VALUE!</v>
      </c>
      <c r="AL45" s="199" t="e">
        <f aca="false" ca="true" dt2D="false" dtr="false" t="normal">AL43-SUM(AL41:AL42, AL44)</f>
        <v>#VALUE!</v>
      </c>
      <c r="AM45" s="199" t="e">
        <f aca="false" ca="true" dt2D="false" dtr="false" t="normal">AM43-SUM(AM41:AM42, AM44)</f>
        <v>#VALUE!</v>
      </c>
      <c r="AN45" s="199" t="e">
        <f aca="false" ca="true" dt2D="false" dtr="false" t="normal">AN43-SUM(AN41:AN42, AN44)</f>
        <v>#VALUE!</v>
      </c>
      <c r="AO45" s="199" t="e">
        <f aca="false" ca="true" dt2D="false" dtr="false" t="normal">AO43-SUM(AO41:AO42, AO44)</f>
        <v>#VALUE!</v>
      </c>
      <c r="AP45" s="199" t="e">
        <f aca="false" ca="true" dt2D="false" dtr="false" t="normal">AP43-SUM(AP41:AP42, AP44)</f>
        <v>#VALUE!</v>
      </c>
      <c r="AQ45" s="199" t="e">
        <f aca="false" ca="true" dt2D="false" dtr="false" t="normal">AQ43-SUM(AQ41:AQ42, AQ44)</f>
        <v>#VALUE!</v>
      </c>
      <c r="AR45" s="199" t="e">
        <f aca="false" ca="true" dt2D="false" dtr="false" t="normal">AR43-SUM(AR41:AR42, AR44)</f>
        <v>#VALUE!</v>
      </c>
      <c r="AS45" s="199" t="e">
        <f aca="false" ca="true" dt2D="false" dtr="false" t="normal">AS43-SUM(AS41:AS42, AS44)</f>
        <v>#VALUE!</v>
      </c>
      <c r="AT45" s="199" t="e">
        <f aca="false" ca="true" dt2D="false" dtr="false" t="normal">AT43-SUM(AT41:AT42, AT44)</f>
        <v>#VALUE!</v>
      </c>
      <c r="AU45" s="199" t="e">
        <f aca="false" ca="true" dt2D="false" dtr="false" t="normal">AU43-SUM(AU41:AU42, AU44)</f>
        <v>#VALUE!</v>
      </c>
      <c r="AV45" s="199" t="e">
        <f aca="false" ca="true" dt2D="false" dtr="false" t="normal">AV43-SUM(AV41:AV42, AV44)</f>
        <v>#VALUE!</v>
      </c>
      <c r="AW45" s="199" t="e">
        <f aca="false" ca="true" dt2D="false" dtr="false" t="normal">AW43-SUM(AW41:AW42, AW44)</f>
        <v>#VALUE!</v>
      </c>
      <c r="AX45" s="199" t="e">
        <f aca="false" ca="true" dt2D="false" dtr="false" t="normal">AX43-SUM(AX41:AX42, AX44)</f>
        <v>#VALUE!</v>
      </c>
      <c r="AY45" s="199" t="e">
        <f aca="false" ca="true" dt2D="false" dtr="false" t="normal">AY43-SUM(AY41:AY42, AY44)</f>
        <v>#VALUE!</v>
      </c>
      <c r="AZ45" s="199" t="e">
        <f aca="false" ca="true" dt2D="false" dtr="false" t="normal">AZ43-SUM(AZ41:AZ42, AZ44)</f>
        <v>#VALUE!</v>
      </c>
      <c r="BA45" s="199" t="e">
        <f aca="false" ca="true" dt2D="false" dtr="false" t="normal">BA43-SUM(BA41:BA42, BA44)</f>
        <v>#VALUE!</v>
      </c>
      <c r="BB45" s="199" t="e">
        <f aca="false" ca="true" dt2D="false" dtr="false" t="normal">BB43-SUM(BB41:BB42, BB44)</f>
        <v>#VALUE!</v>
      </c>
      <c r="BC45" s="199" t="e">
        <f aca="false" ca="true" dt2D="false" dtr="false" t="normal">BC43-SUM(BC41:BC42, BC44)</f>
        <v>#VALUE!</v>
      </c>
      <c r="BD45" s="199" t="e">
        <f aca="false" ca="true" dt2D="false" dtr="false" t="normal">BD43-SUM(BD41:BD42, BD44)</f>
        <v>#VALUE!</v>
      </c>
      <c r="BE45" s="199" t="e">
        <f aca="false" ca="true" dt2D="false" dtr="false" t="normal">BE43-SUM(BE41:BE42, BE44)</f>
        <v>#VALUE!</v>
      </c>
      <c r="BF45" s="199" t="e">
        <f aca="false" ca="true" dt2D="false" dtr="false" t="normal">BF43-SUM(BF41:BF42, BF44)</f>
        <v>#VALUE!</v>
      </c>
      <c r="BG45" s="199" t="e">
        <f aca="false" ca="true" dt2D="false" dtr="false" t="normal">BG43-SUM(BG41:BG42, BG44)</f>
        <v>#VALUE!</v>
      </c>
      <c r="BH45" s="199" t="e">
        <f aca="false" ca="true" dt2D="false" dtr="false" t="normal">BH43-SUM(BH41:BH42, BH44)</f>
        <v>#VALUE!</v>
      </c>
      <c r="BI45" s="199" t="e">
        <f aca="false" ca="true" dt2D="false" dtr="false" t="normal">BI43-SUM(BI41:BI42, BI44)</f>
        <v>#VALUE!</v>
      </c>
      <c r="BJ45" s="199" t="e">
        <f aca="false" ca="true" dt2D="false" dtr="false" t="normal">BJ43-SUM(BJ41:BJ42, BJ44)</f>
        <v>#VALUE!</v>
      </c>
      <c r="BK45" s="199" t="e">
        <f aca="false" ca="true" dt2D="false" dtr="false" t="normal">BK43-SUM(BK41:BK42, BK44)</f>
        <v>#VALUE!</v>
      </c>
      <c r="BL45" s="199" t="e">
        <f aca="false" ca="true" dt2D="false" dtr="false" t="normal">BL43-SUM(BL41:BL42, BL44)</f>
        <v>#VALUE!</v>
      </c>
      <c r="BM45" s="199" t="e">
        <f aca="false" ca="true" dt2D="false" dtr="false" t="normal">BM43-SUM(BM41:BM42, BM44)</f>
        <v>#VALUE!</v>
      </c>
      <c r="BN45" s="199" t="e">
        <f aca="false" ca="true" dt2D="false" dtr="false" t="normal">BN43-SUM(BN41:BN42, BN44)</f>
        <v>#VALUE!</v>
      </c>
      <c r="BO45" s="199" t="e">
        <f aca="false" ca="true" dt2D="false" dtr="false" t="normal">BO43-SUM(BO41:BO42, BO44)</f>
        <v>#VALUE!</v>
      </c>
      <c r="BP45" s="199" t="e">
        <f aca="false" ca="true" dt2D="false" dtr="false" t="normal">BP43-SUM(BP41:BP42, BP44)</f>
        <v>#VALUE!</v>
      </c>
      <c r="BQ45" s="199" t="e">
        <f aca="false" ca="true" dt2D="false" dtr="false" t="normal">BQ43-SUM(BQ41:BQ42, BQ44)</f>
        <v>#VALUE!</v>
      </c>
      <c r="BR45" s="199" t="e">
        <f aca="false" ca="true" dt2D="false" dtr="false" t="normal">BR43-SUM(BR41:BR42, BR44)</f>
        <v>#VALUE!</v>
      </c>
      <c r="BS45" s="199" t="e">
        <f aca="false" ca="true" dt2D="false" dtr="false" t="normal">BS43-SUM(BS41:BS42, BS44)</f>
        <v>#VALUE!</v>
      </c>
      <c r="BT45" s="199" t="e">
        <f aca="false" ca="true" dt2D="false" dtr="false" t="normal">BT43-SUM(BT41:BT42, BT44)</f>
        <v>#VALUE!</v>
      </c>
    </row>
    <row customFormat="true" hidden="true" ht="16.5" outlineLevel="1" r="46" s="130">
      <c r="A46" s="408" t="n"/>
      <c r="B46" s="408" t="n"/>
      <c r="C46" s="374" t="n"/>
      <c r="D46" s="374" t="n"/>
      <c r="E46" s="374" t="e">
        <f aca="false" ca="false" dt2D="false" dtr="false" t="normal">E45</f>
        <v>#N/A</v>
      </c>
      <c r="F46" s="374" t="e">
        <f aca="false" ca="false" dt2D="false" dtr="false" t="normal">F45</f>
        <v>#N/A</v>
      </c>
      <c r="G46" s="374" t="n">
        <f aca="false" ca="false" dt2D="false" dtr="false" t="normal">G45</f>
        <v>0</v>
      </c>
      <c r="H46" s="462" t="n"/>
      <c r="L46" s="283" t="n"/>
      <c r="M46" s="410" t="n"/>
      <c r="N46" s="410" t="n"/>
      <c r="O46" s="410" t="n"/>
      <c r="P46" s="410" t="n"/>
      <c r="Q46" s="410" t="n"/>
      <c r="R46" s="410" t="n"/>
      <c r="S46" s="410" t="n"/>
      <c r="T46" s="410" t="n"/>
      <c r="U46" s="410" t="n"/>
      <c r="V46" s="410" t="n"/>
      <c r="W46" s="410" t="n"/>
      <c r="X46" s="410" t="n"/>
      <c r="Y46" s="410" t="n"/>
      <c r="Z46" s="410" t="n"/>
      <c r="AA46" s="410" t="n"/>
      <c r="AB46" s="167" t="n"/>
      <c r="AC46" s="410" t="n"/>
      <c r="AD46" s="410" t="n"/>
      <c r="AE46" s="410" t="n"/>
      <c r="AF46" s="410" t="n"/>
      <c r="AG46" s="410" t="n"/>
      <c r="AH46" s="410" t="n"/>
      <c r="AI46" s="410" t="n"/>
      <c r="AJ46" s="410" t="n"/>
      <c r="AK46" s="410" t="n"/>
      <c r="AL46" s="410" t="n"/>
      <c r="AM46" s="410" t="n"/>
      <c r="AN46" s="410" t="n"/>
      <c r="AO46" s="410" t="n"/>
      <c r="AP46" s="410" t="n"/>
      <c r="AQ46" s="410" t="n"/>
      <c r="AR46" s="410" t="n"/>
      <c r="AS46" s="410" t="n"/>
      <c r="AT46" s="410" t="n"/>
      <c r="AU46" s="410" t="n"/>
      <c r="AV46" s="410" t="n"/>
      <c r="AW46" s="410" t="n"/>
      <c r="AX46" s="410" t="n"/>
      <c r="AY46" s="410" t="n"/>
      <c r="AZ46" s="410" t="n"/>
      <c r="BA46" s="410" t="n"/>
      <c r="BB46" s="410" t="n"/>
      <c r="BC46" s="410" t="n"/>
      <c r="BD46" s="410" t="n"/>
      <c r="BE46" s="410" t="n"/>
      <c r="BF46" s="410" t="n"/>
      <c r="BG46" s="410" t="n"/>
      <c r="BH46" s="410" t="n"/>
      <c r="BI46" s="410" t="n"/>
      <c r="BJ46" s="410" t="n"/>
      <c r="BK46" s="410" t="n"/>
      <c r="BL46" s="410" t="n"/>
      <c r="BM46" s="410" t="n"/>
      <c r="BN46" s="410" t="n"/>
      <c r="BO46" s="410" t="n"/>
      <c r="BP46" s="410" t="n"/>
      <c r="BQ46" s="410" t="n"/>
      <c r="BR46" s="410" t="n"/>
      <c r="BS46" s="410" t="n"/>
      <c r="BT46" s="410" t="n"/>
    </row>
    <row hidden="true" ht="16.5" outlineLevel="1" r="47">
      <c r="B47" s="374" t="s">
        <v>510</v>
      </c>
      <c r="E47" s="374" t="e">
        <f aca="false" ca="false" dt2D="false" dtr="false" t="normal">E46</f>
        <v>#N/A</v>
      </c>
      <c r="F47" s="374" t="e">
        <f aca="false" ca="false" dt2D="false" dtr="false" t="normal">F46</f>
        <v>#N/A</v>
      </c>
      <c r="G47" s="374" t="n">
        <f aca="false" ca="false" dt2D="false" dtr="false" t="normal">G46</f>
        <v>0</v>
      </c>
      <c r="I47" s="85" t="s">
        <v>511</v>
      </c>
      <c r="J47" s="99" t="n"/>
      <c r="K47" s="463" t="n">
        <f aca="false" ca="false" dt2D="false" dtr="false" t="normal">IFERROR(AVERAGE(K52, K57, K62, K67), 0)</f>
        <v>0</v>
      </c>
      <c r="L47" s="283" t="n"/>
      <c r="M47" s="167" t="n"/>
      <c r="N47" s="167" t="n"/>
      <c r="O47" s="167" t="n"/>
      <c r="P47" s="167" t="n"/>
      <c r="Q47" s="167" t="n"/>
      <c r="R47" s="167" t="n"/>
      <c r="S47" s="167" t="n"/>
      <c r="T47" s="167" t="n"/>
      <c r="U47" s="167" t="n"/>
      <c r="V47" s="167" t="n"/>
      <c r="W47" s="167" t="n"/>
      <c r="X47" s="167" t="n"/>
      <c r="Y47" s="167" t="n"/>
      <c r="Z47" s="167" t="n"/>
      <c r="AA47" s="167" t="n"/>
      <c r="AB47" s="167" t="n"/>
      <c r="AC47" s="167" t="n"/>
      <c r="AD47" s="167" t="n"/>
      <c r="AE47" s="167" t="n"/>
      <c r="AF47" s="167" t="n"/>
      <c r="AG47" s="167" t="n"/>
      <c r="AH47" s="167" t="n"/>
      <c r="AI47" s="167" t="n"/>
      <c r="AJ47" s="167" t="n"/>
      <c r="AK47" s="167" t="n"/>
      <c r="AL47" s="167" t="n"/>
      <c r="AM47" s="167" t="n"/>
      <c r="AN47" s="167" t="n"/>
      <c r="AO47" s="167" t="n"/>
      <c r="AP47" s="167" t="n"/>
      <c r="AQ47" s="167" t="n"/>
      <c r="AR47" s="167" t="n"/>
      <c r="AS47" s="167" t="n"/>
      <c r="AT47" s="167" t="n"/>
      <c r="AU47" s="167" t="n"/>
      <c r="AV47" s="167" t="n"/>
      <c r="AW47" s="167" t="n"/>
      <c r="AX47" s="167" t="n"/>
      <c r="AY47" s="167" t="n"/>
      <c r="AZ47" s="167" t="n"/>
      <c r="BA47" s="167" t="n"/>
      <c r="BB47" s="167" t="n"/>
      <c r="BC47" s="167" t="n"/>
      <c r="BD47" s="167" t="n"/>
      <c r="BE47" s="167" t="n"/>
      <c r="BF47" s="167" t="n"/>
      <c r="BG47" s="167" t="n"/>
      <c r="BH47" s="167" t="n"/>
      <c r="BI47" s="167" t="n"/>
      <c r="BJ47" s="167" t="n"/>
      <c r="BK47" s="167" t="n"/>
      <c r="BL47" s="167" t="n"/>
      <c r="BM47" s="167" t="n"/>
      <c r="BN47" s="167" t="n"/>
      <c r="BO47" s="167" t="n"/>
      <c r="BP47" s="167" t="n"/>
      <c r="BQ47" s="167" t="n"/>
      <c r="BR47" s="167" t="n"/>
      <c r="BS47" s="167" t="n"/>
      <c r="BT47" s="167" t="n"/>
    </row>
    <row hidden="true" ht="16.5" outlineLevel="1" r="48">
      <c r="E48" s="374" t="e">
        <f aca="false" ca="false" dt2D="false" dtr="false" t="normal">E47</f>
        <v>#N/A</v>
      </c>
      <c r="F48" s="374" t="e">
        <f aca="false" ca="false" dt2D="false" dtr="false" t="normal">F47</f>
        <v>#N/A</v>
      </c>
      <c r="G48" s="374" t="n">
        <f aca="false" ca="false" dt2D="false" dtr="false" t="normal">G47</f>
        <v>0</v>
      </c>
      <c r="I48" s="130" t="s">
        <v>512</v>
      </c>
      <c r="L48" s="283" t="n"/>
      <c r="M48" s="167" t="n"/>
      <c r="N48" s="167" t="n"/>
      <c r="O48" s="167" t="n"/>
      <c r="P48" s="167" t="n"/>
      <c r="Q48" s="167" t="n"/>
      <c r="R48" s="167" t="n"/>
      <c r="S48" s="167" t="n"/>
      <c r="T48" s="167" t="n"/>
      <c r="U48" s="167" t="n"/>
      <c r="V48" s="167" t="n"/>
      <c r="W48" s="167" t="n"/>
      <c r="X48" s="167" t="n"/>
      <c r="Y48" s="167" t="n"/>
      <c r="Z48" s="167" t="n"/>
      <c r="AA48" s="167" t="n"/>
      <c r="AB48" s="167" t="n"/>
      <c r="AC48" s="167" t="n"/>
      <c r="AD48" s="167" t="n"/>
      <c r="AE48" s="167" t="n"/>
      <c r="AF48" s="167" t="n"/>
      <c r="AG48" s="167" t="n"/>
      <c r="AH48" s="167" t="n"/>
      <c r="AI48" s="167" t="n"/>
      <c r="AJ48" s="167" t="n"/>
      <c r="AK48" s="167" t="n"/>
      <c r="AL48" s="167" t="n"/>
      <c r="AM48" s="167" t="n"/>
      <c r="AN48" s="167" t="n"/>
      <c r="AO48" s="167" t="n"/>
      <c r="AP48" s="167" t="n"/>
      <c r="AQ48" s="167" t="n"/>
      <c r="AR48" s="167" t="n"/>
      <c r="AS48" s="167" t="n"/>
      <c r="AT48" s="167" t="n"/>
      <c r="AU48" s="167" t="n"/>
      <c r="AV48" s="167" t="n"/>
      <c r="AW48" s="167" t="n"/>
      <c r="AX48" s="167" t="n"/>
      <c r="AY48" s="167" t="n"/>
      <c r="AZ48" s="167" t="n"/>
      <c r="BA48" s="167" t="n"/>
      <c r="BB48" s="167" t="n"/>
      <c r="BC48" s="167" t="n"/>
      <c r="BD48" s="167" t="n"/>
      <c r="BE48" s="167" t="n"/>
      <c r="BF48" s="167" t="n"/>
      <c r="BG48" s="167" t="n"/>
      <c r="BH48" s="167" t="n"/>
      <c r="BI48" s="167" t="n"/>
      <c r="BJ48" s="167" t="n"/>
      <c r="BK48" s="167" t="n"/>
      <c r="BL48" s="167" t="n"/>
      <c r="BM48" s="167" t="n"/>
      <c r="BN48" s="167" t="n"/>
      <c r="BO48" s="167" t="n"/>
      <c r="BP48" s="167" t="n"/>
      <c r="BQ48" s="167" t="n"/>
      <c r="BR48" s="167" t="n"/>
      <c r="BS48" s="167" t="n"/>
      <c r="BT48" s="167" t="n"/>
    </row>
    <row hidden="true" ht="16.5" outlineLevel="2" r="49">
      <c r="B49" s="374" t="s">
        <v>421</v>
      </c>
      <c r="C49" s="374" t="s">
        <v>502</v>
      </c>
      <c r="E49" s="374" t="e">
        <f aca="false" ca="false" dt2D="false" dtr="false" t="normal">E48</f>
        <v>#N/A</v>
      </c>
      <c r="F49" s="374" t="e">
        <f aca="false" ca="false" dt2D="false" dtr="false" t="normal">F48</f>
        <v>#N/A</v>
      </c>
      <c r="G49" s="374" t="n">
        <f aca="false" ca="false" dt2D="false" dtr="false" t="normal">G48</f>
        <v>0</v>
      </c>
      <c r="I49" s="1" t="s">
        <v>513</v>
      </c>
      <c r="L49" s="283" t="n"/>
      <c r="M49" s="172" t="n"/>
      <c r="N49" s="172" t="n"/>
      <c r="O49" s="172" t="n"/>
      <c r="P49" s="172" t="n"/>
      <c r="Q49" s="172" t="n"/>
      <c r="R49" s="172" t="n"/>
      <c r="S49" s="172" t="n"/>
      <c r="T49" s="172" t="n"/>
      <c r="U49" s="172" t="n"/>
      <c r="V49" s="172" t="n"/>
      <c r="W49" s="172" t="n"/>
      <c r="X49" s="172" t="n"/>
      <c r="Y49" s="172" t="n"/>
      <c r="Z49" s="172" t="n"/>
      <c r="AA49" s="172" t="n"/>
      <c r="AB49" s="172" t="n"/>
      <c r="AC49" s="172" t="n"/>
      <c r="AD49" s="172" t="n"/>
      <c r="AE49" s="172" t="n"/>
      <c r="AF49" s="172" t="n"/>
      <c r="AG49" s="172" t="n"/>
      <c r="AH49" s="172" t="n"/>
      <c r="AI49" s="172" t="n"/>
      <c r="AJ49" s="172" t="n"/>
      <c r="AK49" s="172" t="n"/>
      <c r="AL49" s="172" t="n"/>
      <c r="AM49" s="172" t="n"/>
      <c r="AN49" s="172" t="n"/>
      <c r="AO49" s="172" t="n"/>
      <c r="AP49" s="172" t="n"/>
      <c r="AQ49" s="172" t="n"/>
      <c r="AR49" s="172" t="n"/>
      <c r="AS49" s="172" t="n"/>
      <c r="AT49" s="172" t="n"/>
      <c r="AU49" s="172" t="n"/>
      <c r="AV49" s="172" t="n"/>
      <c r="AW49" s="172" t="n"/>
      <c r="AX49" s="172" t="n"/>
      <c r="AY49" s="172" t="n"/>
      <c r="AZ49" s="172" t="n"/>
      <c r="BA49" s="172" t="n"/>
      <c r="BB49" s="172" t="n"/>
      <c r="BC49" s="172" t="n"/>
      <c r="BD49" s="172" t="n"/>
      <c r="BE49" s="172" t="n"/>
      <c r="BF49" s="172" t="n"/>
      <c r="BG49" s="172" t="n"/>
      <c r="BH49" s="172" t="n"/>
      <c r="BI49" s="172" t="n"/>
      <c r="BJ49" s="172" t="n"/>
      <c r="BK49" s="172" t="n"/>
      <c r="BL49" s="172" t="n"/>
      <c r="BM49" s="172" t="n"/>
      <c r="BN49" s="172" t="n"/>
      <c r="BO49" s="172" t="n"/>
      <c r="BP49" s="172" t="n"/>
      <c r="BQ49" s="172" t="n"/>
      <c r="BR49" s="172" t="n"/>
      <c r="BS49" s="172" t="n"/>
      <c r="BT49" s="172" t="n"/>
    </row>
    <row hidden="true" ht="16.5" outlineLevel="2" r="50">
      <c r="B50" s="374" t="s">
        <v>422</v>
      </c>
      <c r="E50" s="374" t="e">
        <f aca="false" ca="false" dt2D="false" dtr="false" t="normal">E49</f>
        <v>#N/A</v>
      </c>
      <c r="F50" s="374" t="e">
        <f aca="false" ca="false" dt2D="false" dtr="false" t="normal">F49</f>
        <v>#N/A</v>
      </c>
      <c r="G50" s="374" t="n">
        <f aca="false" ca="false" dt2D="false" dtr="false" t="normal">G49</f>
        <v>0</v>
      </c>
      <c r="I50" s="1" t="s">
        <v>514</v>
      </c>
      <c r="J50" s="1" t="s">
        <v>515</v>
      </c>
      <c r="K50" s="270" t="n"/>
      <c r="L50" s="283" t="n"/>
      <c r="M50" s="167" t="n">
        <f aca="false" ca="false" dt2D="false" dtr="false" t="normal">IF(L51-L50&lt;=0, L51, IF($M49&gt;SUM($L50:L50), MIN(SUM($L49:L49))/$K50/12*'Периоды'!L$42, IF(IFERROR(YEAR(M$3)=1905, 0), MIN(SUM($L49:L49))/$K50, 0)))</f>
        <v>0</v>
      </c>
      <c r="N50" s="167" t="n">
        <f aca="false" ca="false" dt2D="false" dtr="false" t="normal">IF(M51-M50&lt;=0, M51, IF($M49&gt;SUM($L50:M50), MIN(SUM($L49:M49))/$K50/12*'Периоды'!M$42, IF(IFERROR(YEAR(N$3)=1905, 0), MIN(SUM($L49:M49))/$K50, 0)))</f>
        <v>0</v>
      </c>
      <c r="O50" s="167" t="n">
        <f aca="false" ca="false" dt2D="false" dtr="false" t="normal">IF(N51-N50&lt;=0, N51, IF($M49&gt;SUM($L50:N50), MIN(SUM($L49:N49))/$K50/12*'Периоды'!N$42, IF(IFERROR(YEAR(O$3)=1905, 0), MIN(SUM($L49:N49))/$K50, 0)))</f>
        <v>0</v>
      </c>
      <c r="P50" s="167" t="n">
        <f aca="false" ca="false" dt2D="false" dtr="false" t="normal">IF(O51-O50&lt;=0, O51, IF($M49&gt;SUM($L50:O50), MIN(SUM($L49:O49))/$K50/12*'Периоды'!O$42, IF(IFERROR(YEAR(P$3)=1905, 0), MIN(SUM($L49:O49))/$K50, 0)))</f>
        <v>0</v>
      </c>
      <c r="Q50" s="167" t="n">
        <f aca="false" ca="false" dt2D="false" dtr="false" t="normal">IF(P51-P50&lt;=0, P51, IF($M49&gt;SUM($L50:P50), MIN(SUM($L49:P49))/$K50/12*'Периоды'!P$42, IF(IFERROR(YEAR(Q$3)=1905, 0), MIN(SUM($L49:P49))/$K50, 0)))</f>
        <v>0</v>
      </c>
      <c r="R50" s="167" t="n">
        <f aca="false" ca="false" dt2D="false" dtr="false" t="normal">IF(Q51-Q50&lt;=0, Q51, IF($M49&gt;SUM($L50:Q50), MIN(SUM($L49:Q49))/$K50/12*'Периоды'!Q$42, IF(IFERROR(YEAR(R$3)=1905, 0), MIN(SUM($L49:Q49))/$K50, 0)))</f>
        <v>0</v>
      </c>
      <c r="S50" s="167" t="n">
        <f aca="false" ca="false" dt2D="false" dtr="false" t="normal">IF(R51-R50&lt;=0, R51, IF($M49&gt;SUM($L50:R50), MIN(SUM($L49:R49))/$K50/12*'Периоды'!R$42, IF(IFERROR(YEAR(S$3)=1905, 0), MIN(SUM($L49:R49))/$K50, 0)))</f>
        <v>0</v>
      </c>
      <c r="T50" s="167" t="n">
        <f aca="false" ca="false" dt2D="false" dtr="false" t="normal">IF(S51-S50&lt;=0, S51, IF($M49&gt;SUM($L50:S50), MIN(SUM($L49:S49))/$K50/12*'Периоды'!S$42, IF(IFERROR(YEAR(T$3)=1905, 0), MIN(SUM($L49:S49))/$K50, 0)))</f>
        <v>0</v>
      </c>
      <c r="U50" s="167" t="n">
        <f aca="false" ca="false" dt2D="false" dtr="false" t="normal">IF(T51-T50&lt;=0, T51, IF($M49&gt;SUM($L50:T50), MIN(SUM($L49:T49))/$K50/12*'Периоды'!T$42, IF(IFERROR(YEAR(U$3)=1905, 0), MIN(SUM($L49:T49))/$K50, 0)))</f>
        <v>0</v>
      </c>
      <c r="V50" s="167" t="n">
        <f aca="false" ca="false" dt2D="false" dtr="false" t="normal">IF(U51-U50&lt;=0, U51, IF($M49&gt;SUM($L50:U50), MIN(SUM($L49:U49))/$K50/12*'Периоды'!U$42, IF(IFERROR(YEAR(V$3)=1905, 0), MIN(SUM($L49:U49))/$K50, 0)))</f>
        <v>0</v>
      </c>
      <c r="W50" s="167" t="n">
        <f aca="false" ca="false" dt2D="false" dtr="false" t="normal">IF(V51-V50&lt;=0, V51, IF($M49&gt;SUM($L50:V50), MIN(SUM($L49:V49))/$K50/12*'Периоды'!V$42, IF(IFERROR(YEAR(W$3)=1905, 0), MIN(SUM($L49:V49))/$K50, 0)))</f>
        <v>0</v>
      </c>
      <c r="X50" s="167" t="n">
        <f aca="false" ca="false" dt2D="false" dtr="false" t="normal">IF(W51-W50&lt;=0, W51, IF($M49&gt;SUM($L50:W50), MIN(SUM($L49:W49))/$K50/12*'Периоды'!W$42, IF(IFERROR(YEAR(X$3)=1905, 0), MIN(SUM($L49:W49))/$K50, 0)))</f>
        <v>0</v>
      </c>
      <c r="Y50" s="167" t="n">
        <f aca="false" ca="false" dt2D="false" dtr="false" t="normal">IF(X51-X50&lt;=0, X51, IF($M49&gt;SUM($L50:X50), MIN(SUM($L49:X49))/$K50/12*'Периоды'!X$42, IF(IFERROR(YEAR(Y$3)=1905, 0), MIN(SUM($L49:X49))/$K50, 0)))</f>
        <v>0</v>
      </c>
      <c r="Z50" s="167" t="n">
        <f aca="false" ca="false" dt2D="false" dtr="false" t="normal">IF(Y51-Y50&lt;=0, Y51, IF($M49&gt;SUM($L50:Y50), MIN(SUM($L49:Y49))/$K50/12*'Периоды'!Y$42, IF(IFERROR(YEAR(Z$3)=1905, 0), MIN(SUM($L49:Y49))/$K50, 0)))</f>
        <v>0</v>
      </c>
      <c r="AA50" s="167" t="n">
        <f aca="false" ca="false" dt2D="false" dtr="false" t="normal">IF(Z51-Z50&lt;=0, Z51, IF($M49&gt;SUM($L50:Z50), MIN(SUM($L49:Z49))/$K50/12*'Периоды'!Z$42, IF(IFERROR(YEAR(AA$3)=1905, 0), MIN(SUM($L49:Z49))/$K50, 0)))</f>
        <v>0</v>
      </c>
      <c r="AB50" s="167" t="n">
        <f aca="false" ca="false" dt2D="false" dtr="false" t="normal">IF(AA51-AA50&lt;=0, AA51, IF($M49&gt;SUM($L50:AA50), MIN(SUM($L49:AA49))/$K50/12*'Периоды'!AA$42, IF(IFERROR(YEAR(AB$3)=1905, 0), MIN(SUM($L49:AA49))/$K50, 0)))</f>
        <v>0</v>
      </c>
      <c r="AC50" s="167" t="n">
        <f aca="false" ca="false" dt2D="false" dtr="false" t="normal">IF(AB51-AB50&lt;=0, AB51, IF($M49&gt;SUM($L50:AB50), MIN(SUM($L49:AB49))/$K50/12*'Периоды'!AB$42, IF(IFERROR(YEAR(AC$3)=1905, 0), MIN(SUM($L49:AB49))/$K50, 0)))</f>
        <v>0</v>
      </c>
      <c r="AD50" s="167" t="n">
        <f aca="false" ca="false" dt2D="false" dtr="false" t="normal">IF(AC51-AC50&lt;=0, AC51, IF($M49&gt;SUM($L50:AC50), MIN(SUM($L49:AC49))/$K50/12*'Периоды'!AC$42, IF(IFERROR(YEAR(AD$3)=1905, 0), MIN(SUM($L49:AC49))/$K50, 0)))</f>
        <v>0</v>
      </c>
      <c r="AE50" s="167" t="n">
        <f aca="false" ca="false" dt2D="false" dtr="false" t="normal">IF(AD51-AD50&lt;=0, AD51, IF($M49&gt;SUM($L50:AD50), MIN(SUM($L49:AD49))/$K50/12*'Периоды'!AD$42, IF(IFERROR(YEAR(AE$3)=1905, 0), MIN(SUM($L49:AD49))/$K50, 0)))</f>
        <v>0</v>
      </c>
      <c r="AF50" s="167" t="n">
        <f aca="false" ca="false" dt2D="false" dtr="false" t="normal">IF(AE51-AE50&lt;=0, AE51, IF($M49&gt;SUM($L50:AE50), MIN(SUM($L49:AE49))/$K50/12*'Периоды'!AE$42, IF(IFERROR(YEAR(AF$3)=1905, 0), MIN(SUM($L49:AE49))/$K50, 0)))</f>
        <v>0</v>
      </c>
      <c r="AG50" s="167" t="n">
        <f aca="false" ca="false" dt2D="false" dtr="false" t="normal">IF(AF51-AF50&lt;=0, AF51, IF($M49&gt;SUM($L50:AF50), MIN(SUM($L49:AF49))/$K50/12*'Периоды'!AF$42, IF(IFERROR(YEAR(AG$3)=1905, 0), MIN(SUM($L49:AF49))/$K50, 0)))</f>
        <v>0</v>
      </c>
      <c r="AH50" s="167" t="n">
        <f aca="false" ca="false" dt2D="false" dtr="false" t="normal">IF(AG51-AG50&lt;=0, AG51, IF($M49&gt;SUM($L50:AG50), MIN(SUM($L49:AG49))/$K50/12*'Периоды'!AG$42, IF(IFERROR(YEAR(AH$3)=1905, 0), MIN(SUM($L49:AG49))/$K50, 0)))</f>
        <v>0</v>
      </c>
      <c r="AI50" s="167" t="n">
        <f aca="false" ca="false" dt2D="false" dtr="false" t="normal">IF(AH51-AH50&lt;=0, AH51, IF($M49&gt;SUM($L50:AH50), MIN(SUM($L49:AH49))/$K50/12*'Периоды'!AH$42, IF(IFERROR(YEAR(AI$3)=1905, 0), MIN(SUM($L49:AH49))/$K50, 0)))</f>
        <v>0</v>
      </c>
      <c r="AJ50" s="167" t="n">
        <f aca="false" ca="false" dt2D="false" dtr="false" t="normal">IF(AI51-AI50&lt;=0, AI51, IF($M49&gt;SUM($L50:AI50), MIN(SUM($L49:AI49))/$K50/12*'Периоды'!AI$42, IF(IFERROR(YEAR(AJ$3)=1905, 0), MIN(SUM($L49:AI49))/$K50, 0)))</f>
        <v>0</v>
      </c>
      <c r="AK50" s="167" t="n">
        <f aca="false" ca="false" dt2D="false" dtr="false" t="normal">IF(AJ51-AJ50&lt;=0, AJ51, IF($M49&gt;SUM($L50:AJ50), MIN(SUM($L49:AJ49))/$K50/12*'Периоды'!AJ$42, IF(IFERROR(YEAR(AK$3)=1905, 0), MIN(SUM($L49:AJ49))/$K50, 0)))</f>
        <v>0</v>
      </c>
      <c r="AL50" s="167" t="n">
        <f aca="false" ca="false" dt2D="false" dtr="false" t="normal">IF(AK51-AK50&lt;=0, AK51, IF($M49&gt;SUM($L50:AK50), MIN(SUM($L49:AK49))/$K50/12*'Периоды'!AK$42, IF(IFERROR(YEAR(AL$3)=1905, 0), MIN(SUM($L49:AK49))/$K50, 0)))</f>
        <v>0</v>
      </c>
      <c r="AM50" s="167" t="n">
        <f aca="false" ca="false" dt2D="false" dtr="false" t="normal">IF(AL51-AL50&lt;=0, AL51, IF($M49&gt;SUM($L50:AL50), MIN(SUM($L49:AL49))/$K50/12*'Периоды'!AL$42, IF(IFERROR(YEAR(AM$3)=1905, 0), MIN(SUM($L49:AL49))/$K50, 0)))</f>
        <v>0</v>
      </c>
      <c r="AN50" s="167" t="n">
        <f aca="false" ca="false" dt2D="false" dtr="false" t="normal">IF(AM51-AM50&lt;=0, AM51, IF($M49&gt;SUM($L50:AM50), MIN(SUM($L49:AM49))/$K50/12*'Периоды'!AM$42, IF(IFERROR(YEAR(AN$3)=1905, 0), MIN(SUM($L49:AM49))/$K50, 0)))</f>
        <v>0</v>
      </c>
      <c r="AO50" s="167" t="n">
        <f aca="false" ca="false" dt2D="false" dtr="false" t="normal">IF(AN51-AN50&lt;=0, AN51, IF($M49&gt;SUM($L50:AN50), MIN(SUM($L49:AN49))/$K50/12*'Периоды'!AN$42, IF(IFERROR(YEAR(AO$3)=1905, 0), MIN(SUM($L49:AN49))/$K50, 0)))</f>
        <v>0</v>
      </c>
      <c r="AP50" s="167" t="n">
        <f aca="false" ca="false" dt2D="false" dtr="false" t="normal">IF(AO51-AO50&lt;=0, AO51, IF($M49&gt;SUM($L50:AO50), MIN(SUM($L49:AO49))/$K50/12*'Периоды'!AO$42, IF(IFERROR(YEAR(AP$3)=1905, 0), MIN(SUM($L49:AO49))/$K50, 0)))</f>
        <v>0</v>
      </c>
      <c r="AQ50" s="167" t="n">
        <f aca="false" ca="false" dt2D="false" dtr="false" t="normal">IF(AP51-AP50&lt;=0, AP51, IF($M49&gt;SUM($L50:AP50), MIN(SUM($L49:AP49))/$K50/12*'Периоды'!AP$42, IF(IFERROR(YEAR(AQ$3)=1905, 0), MIN(SUM($L49:AP49))/$K50, 0)))</f>
        <v>0</v>
      </c>
      <c r="AR50" s="167" t="n">
        <f aca="false" ca="false" dt2D="false" dtr="false" t="normal">IF(AQ51-AQ50&lt;=0, AQ51, IF($M49&gt;SUM($L50:AQ50), MIN(SUM($L49:AQ49))/$K50/12*'Периоды'!AQ$42, IF(IFERROR(YEAR(AR$3)=1905, 0), MIN(SUM($L49:AQ49))/$K50, 0)))</f>
        <v>0</v>
      </c>
      <c r="AS50" s="167" t="n">
        <f aca="false" ca="false" dt2D="false" dtr="false" t="normal">IF(AR51-AR50&lt;=0, AR51, IF($M49&gt;SUM($L50:AR50), MIN(SUM($L49:AR49))/$K50/12*'Периоды'!AR$42, IF(IFERROR(YEAR(AS$3)=1905, 0), MIN(SUM($L49:AR49))/$K50, 0)))</f>
        <v>0</v>
      </c>
      <c r="AT50" s="167" t="n">
        <f aca="false" ca="false" dt2D="false" dtr="false" t="normal">IF(AS51-AS50&lt;=0, AS51, IF($M49&gt;SUM($L50:AS50), MIN(SUM($L49:AS49))/$K50/12*'Периоды'!AS$42, IF(IFERROR(YEAR(AT$3)=1905, 0), MIN(SUM($L49:AS49))/$K50, 0)))</f>
        <v>0</v>
      </c>
      <c r="AU50" s="167" t="n">
        <f aca="false" ca="false" dt2D="false" dtr="false" t="normal">IF(AT51-AT50&lt;=0, AT51, IF($M49&gt;SUM($L50:AT50), MIN(SUM($L49:AT49))/$K50/12*'Периоды'!AT$42, IF(IFERROR(YEAR(AU$3)=1905, 0), MIN(SUM($L49:AT49))/$K50, 0)))</f>
        <v>0</v>
      </c>
      <c r="AV50" s="167" t="n">
        <f aca="false" ca="false" dt2D="false" dtr="false" t="normal">IF(AU51-AU50&lt;=0, AU51, IF($M49&gt;SUM($L50:AU50), MIN(SUM($L49:AU49))/$K50/12*'Периоды'!AU$42, IF(IFERROR(YEAR(AV$3)=1905, 0), MIN(SUM($L49:AU49))/$K50, 0)))</f>
        <v>0</v>
      </c>
      <c r="AW50" s="167" t="n">
        <f aca="false" ca="false" dt2D="false" dtr="false" t="normal">IF(AV51-AV50&lt;=0, AV51, IF($M49&gt;SUM($L50:AV50), MIN(SUM($L49:AV49))/$K50/12*'Периоды'!AV$42, IF(IFERROR(YEAR(AW$3)=1905, 0), MIN(SUM($L49:AV49))/$K50, 0)))</f>
        <v>0</v>
      </c>
      <c r="AX50" s="167" t="n">
        <f aca="false" ca="false" dt2D="false" dtr="false" t="normal">IF(AW51-AW50&lt;=0, AW51, IF($M49&gt;SUM($L50:AW50), MIN(SUM($L49:AW49))/$K50/12*'Периоды'!AW$42, IF(IFERROR(YEAR(AX$3)=1905, 0), MIN(SUM($L49:AW49))/$K50, 0)))</f>
        <v>0</v>
      </c>
      <c r="AY50" s="167" t="n">
        <f aca="false" ca="false" dt2D="false" dtr="false" t="normal">IF(AX51-AX50&lt;=0, AX51, IF($M49&gt;SUM($L50:AX50), MIN(SUM($L49:AX49))/$K50/12*'Периоды'!AX$42, IF(IFERROR(YEAR(AY$3)=1905, 0), MIN(SUM($L49:AX49))/$K50, 0)))</f>
        <v>0</v>
      </c>
      <c r="AZ50" s="167" t="n">
        <f aca="false" ca="false" dt2D="false" dtr="false" t="normal">IF(AY51-AY50&lt;=0, AY51, IF($M49&gt;SUM($L50:AY50), MIN(SUM($L49:AY49))/$K50/12*'Периоды'!AY$42, IF(IFERROR(YEAR(AZ$3)=1905, 0), MIN(SUM($L49:AY49))/$K50, 0)))</f>
        <v>0</v>
      </c>
      <c r="BA50" s="167" t="n">
        <f aca="false" ca="false" dt2D="false" dtr="false" t="normal">IF(AZ51-AZ50&lt;=0, AZ51, IF($M49&gt;SUM($L50:AZ50), MIN(SUM($L49:AZ49))/$K50/12*'Периоды'!AZ$42, IF(IFERROR(YEAR(BA$3)=1905, 0), MIN(SUM($L49:AZ49))/$K50, 0)))</f>
        <v>0</v>
      </c>
      <c r="BB50" s="167" t="n">
        <f aca="false" ca="false" dt2D="false" dtr="false" t="normal">IF(BA51-BA50&lt;=0, BA51, IF($M49&gt;SUM($L50:BA50), MIN(SUM($L49:BA49))/$K50/12*'Периоды'!BA$42, IF(IFERROR(YEAR(BB$3)=1905, 0), MIN(SUM($L49:BA49))/$K50, 0)))</f>
        <v>0</v>
      </c>
      <c r="BC50" s="167" t="n">
        <f aca="false" ca="false" dt2D="false" dtr="false" t="normal">IF(BB51-BB50&lt;=0, BB51, IF($M49&gt;SUM($L50:BB50), MIN(SUM($L49:BB49))/$K50/12*'Периоды'!BB$42, IF(IFERROR(YEAR(BC$3)=1905, 0), MIN(SUM($L49:BB49))/$K50, 0)))</f>
        <v>0</v>
      </c>
      <c r="BD50" s="167" t="n">
        <f aca="false" ca="false" dt2D="false" dtr="false" t="normal">IF(BC51-BC50&lt;=0, BC51, IF($M49&gt;SUM($L50:BC50), MIN(SUM($L49:BC49))/$K50/12*'Периоды'!BC$42, IF(IFERROR(YEAR(BD$3)=1905, 0), MIN(SUM($L49:BC49))/$K50, 0)))</f>
        <v>0</v>
      </c>
      <c r="BE50" s="167" t="n">
        <f aca="false" ca="false" dt2D="false" dtr="false" t="normal">IF(BD51-BD50&lt;=0, BD51, IF($M49&gt;SUM($L50:BD50), MIN(SUM($L49:BD49))/$K50/12*'Периоды'!BD$42, IF(IFERROR(YEAR(BE$3)=1905, 0), MIN(SUM($L49:BD49))/$K50, 0)))</f>
        <v>0</v>
      </c>
      <c r="BF50" s="167" t="n">
        <f aca="false" ca="false" dt2D="false" dtr="false" t="normal">IF(BE51-BE50&lt;=0, BE51, IF($M49&gt;SUM($L50:BE50), MIN(SUM($L49:BE49))/$K50/12*'Периоды'!BE$42, IF(IFERROR(YEAR(BF$3)=1905, 0), MIN(SUM($L49:BE49))/$K50, 0)))</f>
        <v>0</v>
      </c>
      <c r="BG50" s="167" t="n">
        <f aca="false" ca="false" dt2D="false" dtr="false" t="normal">IF(BF51-BF50&lt;=0, BF51, IF($M49&gt;SUM($L50:BF50), MIN(SUM($L49:BF49))/$K50/12*'Периоды'!BF$42, IF(IFERROR(YEAR(BG$3)=1905, 0), MIN(SUM($L49:BF49))/$K50, 0)))</f>
        <v>0</v>
      </c>
      <c r="BH50" s="167" t="n">
        <f aca="false" ca="false" dt2D="false" dtr="false" t="normal">IF(BG51-BG50&lt;=0, BG51, IF($M49&gt;SUM($L50:BG50), MIN(SUM($L49:BG49))/$K50/12*'Периоды'!BG$42, IF(IFERROR(YEAR(BH$3)=1905, 0), MIN(SUM($L49:BG49))/$K50, 0)))</f>
        <v>0</v>
      </c>
      <c r="BI50" s="167" t="n">
        <f aca="false" ca="false" dt2D="false" dtr="false" t="normal">IF(BH51-BH50&lt;=0, BH51, IF($M49&gt;SUM($L50:BH50), MIN(SUM($L49:BH49))/$K50/12*'Периоды'!BH$42, IF(IFERROR(YEAR(BI$3)=1905, 0), MIN(SUM($L49:BH49))/$K50, 0)))</f>
        <v>0</v>
      </c>
      <c r="BJ50" s="167" t="n">
        <f aca="false" ca="false" dt2D="false" dtr="false" t="normal">IF(BI51-BI50&lt;=0, BI51, IF($M49&gt;SUM($L50:BI50), MIN(SUM($L49:BI49))/$K50/12*'Периоды'!BI$42, IF(IFERROR(YEAR(BJ$3)=1905, 0), MIN(SUM($L49:BI49))/$K50, 0)))</f>
        <v>0</v>
      </c>
      <c r="BK50" s="167" t="n">
        <f aca="false" ca="false" dt2D="false" dtr="false" t="normal">IF(BJ51-BJ50&lt;=0, BJ51, IF($M49&gt;SUM($L50:BJ50), MIN(SUM($L49:BJ49))/$K50/12*'Периоды'!BJ$42, IF(IFERROR(YEAR(BK$3)=1905, 0), MIN(SUM($L49:BJ49))/$K50, 0)))</f>
        <v>0</v>
      </c>
      <c r="BL50" s="167" t="n">
        <f aca="false" ca="false" dt2D="false" dtr="false" t="normal">IF(BK51-BK50&lt;=0, BK51, IF($M49&gt;SUM($L50:BK50), MIN(SUM($L49:BK49))/$K50/12*'Периоды'!BK$42, IF(IFERROR(YEAR(BL$3)=1905, 0), MIN(SUM($L49:BK49))/$K50, 0)))</f>
        <v>0</v>
      </c>
      <c r="BM50" s="167" t="n">
        <f aca="false" ca="false" dt2D="false" dtr="false" t="normal">IF(BL51-BL50&lt;=0, BL51, IF($M49&gt;SUM($L50:BL50), MIN(SUM($L49:BL49))/$K50/12*'Периоды'!BL$42, IF(IFERROR(YEAR(BM$3)=1905, 0), MIN(SUM($L49:BL49))/$K50, 0)))</f>
        <v>0</v>
      </c>
      <c r="BN50" s="167" t="n">
        <f aca="false" ca="false" dt2D="false" dtr="false" t="normal">IF(BM51-BM50&lt;=0, BM51, IF($M49&gt;SUM($L50:BM50), MIN(SUM($L49:BM49))/$K50/12*'Периоды'!BM$42, IF(IFERROR(YEAR(BN$3)=1905, 0), MIN(SUM($L49:BM49))/$K50, 0)))</f>
        <v>0</v>
      </c>
      <c r="BO50" s="167" t="n">
        <f aca="false" ca="false" dt2D="false" dtr="false" t="normal">IF(BN51-BN50&lt;=0, BN51, IF($M49&gt;SUM($L50:BN50), MIN(SUM($L49:BN49))/$K50/12*'Периоды'!BN$42, IF(IFERROR(YEAR(BO$3)=1905, 0), MIN(SUM($L49:BN49))/$K50, 0)))</f>
        <v>0</v>
      </c>
      <c r="BP50" s="167" t="n">
        <f aca="false" ca="false" dt2D="false" dtr="false" t="normal">IF(BO51-BO50&lt;=0, BO51, IF($M49&gt;SUM($L50:BO50), MIN(SUM($L49:BO49))/$K50/12*'Периоды'!BO$42, IF(IFERROR(YEAR(BP$3)=1905, 0), MIN(SUM($L49:BO49))/$K50, 0)))</f>
        <v>0</v>
      </c>
      <c r="BQ50" s="167" t="n">
        <f aca="false" ca="false" dt2D="false" dtr="false" t="normal">IF(BP51-BP50&lt;=0, BP51, IF($M49&gt;SUM($L50:BP50), MIN(SUM($L49:BP49))/$K50/12*'Периоды'!BP$42, IF(IFERROR(YEAR(BQ$3)=1905, 0), MIN(SUM($L49:BP49))/$K50, 0)))</f>
        <v>0</v>
      </c>
      <c r="BR50" s="167" t="n">
        <f aca="false" ca="false" dt2D="false" dtr="false" t="normal">IF(BQ51-BQ50&lt;=0, BQ51, IF($M49&gt;SUM($L50:BQ50), MIN(SUM($L49:BQ49))/$K50/12*'Периоды'!BQ$42, IF(IFERROR(YEAR(BR$3)=1905, 0), MIN(SUM($L49:BQ49))/$K50, 0)))</f>
        <v>0</v>
      </c>
      <c r="BS50" s="167" t="n">
        <f aca="false" ca="false" dt2D="false" dtr="false" t="normal">IF(BR51-BR50&lt;=0, BR51, IF($M49&gt;SUM($L50:BR50), MIN(SUM($L49:BR49))/$K50/12*'Периоды'!BR$42, IF(IFERROR(YEAR(BS$3)=1905, 0), MIN(SUM($L49:BR49))/$K50, 0)))</f>
        <v>0</v>
      </c>
      <c r="BT50" s="167" t="n">
        <f aca="false" ca="false" dt2D="false" dtr="false" t="normal">IF(BS51-BS50&lt;=0, BS51, IF($M49&gt;SUM($L50:BS50), MIN(SUM($L49:BS49))/$K50/12*'Периоды'!BS$42, IF(IFERROR(YEAR(BT$3)=1905, 0), MIN(SUM($L49:BS49))/$K50, 0)))</f>
        <v>0</v>
      </c>
    </row>
    <row hidden="true" ht="16.5" outlineLevel="2" r="51">
      <c r="E51" s="374" t="e">
        <f aca="false" ca="false" dt2D="false" dtr="false" t="normal">E50</f>
        <v>#N/A</v>
      </c>
      <c r="F51" s="374" t="e">
        <f aca="false" ca="false" dt2D="false" dtr="false" t="normal">F50</f>
        <v>#N/A</v>
      </c>
      <c r="G51" s="374" t="n">
        <f aca="false" ca="false" dt2D="false" dtr="false" t="normal">G50</f>
        <v>0</v>
      </c>
      <c r="I51" s="1" t="s">
        <v>516</v>
      </c>
      <c r="K51" s="40" t="n"/>
      <c r="L51" s="283" t="n"/>
      <c r="M51" s="167" t="n">
        <f aca="false" ca="false" dt2D="false" dtr="false" t="normal">L51+M49-M50</f>
        <v>0</v>
      </c>
      <c r="N51" s="167" t="n">
        <f aca="false" ca="false" dt2D="false" dtr="false" t="normal">M51+N49-N50</f>
        <v>0</v>
      </c>
      <c r="O51" s="167" t="n">
        <f aca="false" ca="false" dt2D="false" dtr="false" t="normal">N51+O49-O50</f>
        <v>0</v>
      </c>
      <c r="P51" s="167" t="n">
        <f aca="false" ca="false" dt2D="false" dtr="false" t="normal">O51+P49-P50</f>
        <v>0</v>
      </c>
      <c r="Q51" s="167" t="n">
        <f aca="false" ca="false" dt2D="false" dtr="false" t="normal">P51+Q49-Q50</f>
        <v>0</v>
      </c>
      <c r="R51" s="167" t="n">
        <f aca="false" ca="false" dt2D="false" dtr="false" t="normal">Q51+R49-R50</f>
        <v>0</v>
      </c>
      <c r="S51" s="167" t="n">
        <f aca="false" ca="false" dt2D="false" dtr="false" t="normal">R51+S49-S50</f>
        <v>0</v>
      </c>
      <c r="T51" s="167" t="n">
        <f aca="false" ca="false" dt2D="false" dtr="false" t="normal">S51+T49-T50</f>
        <v>0</v>
      </c>
      <c r="U51" s="167" t="n">
        <f aca="false" ca="false" dt2D="false" dtr="false" t="normal">T51+U49-U50</f>
        <v>0</v>
      </c>
      <c r="V51" s="167" t="n">
        <f aca="false" ca="false" dt2D="false" dtr="false" t="normal">U51+V49-V50</f>
        <v>0</v>
      </c>
      <c r="W51" s="167" t="n">
        <f aca="false" ca="false" dt2D="false" dtr="false" t="normal">V51+W49-W50</f>
        <v>0</v>
      </c>
      <c r="X51" s="167" t="n">
        <f aca="false" ca="false" dt2D="false" dtr="false" t="normal">W51+X49-X50</f>
        <v>0</v>
      </c>
      <c r="Y51" s="167" t="n">
        <f aca="false" ca="false" dt2D="false" dtr="false" t="normal">X51+Y49-Y50</f>
        <v>0</v>
      </c>
      <c r="Z51" s="167" t="n">
        <f aca="false" ca="false" dt2D="false" dtr="false" t="normal">Y51+Z49-Z50</f>
        <v>0</v>
      </c>
      <c r="AA51" s="167" t="n">
        <f aca="false" ca="false" dt2D="false" dtr="false" t="normal">Z51+AA49-AA50</f>
        <v>0</v>
      </c>
      <c r="AB51" s="167" t="n">
        <f aca="false" ca="false" dt2D="false" dtr="false" t="normal">AA51+AB49-AB50</f>
        <v>0</v>
      </c>
      <c r="AC51" s="167" t="n">
        <f aca="false" ca="false" dt2D="false" dtr="false" t="normal">AB51+AC49-AC50</f>
        <v>0</v>
      </c>
      <c r="AD51" s="167" t="n">
        <f aca="false" ca="false" dt2D="false" dtr="false" t="normal">AC51+AD49-AD50</f>
        <v>0</v>
      </c>
      <c r="AE51" s="167" t="n">
        <f aca="false" ca="false" dt2D="false" dtr="false" t="normal">AD51+AE49-AE50</f>
        <v>0</v>
      </c>
      <c r="AF51" s="167" t="n">
        <f aca="false" ca="false" dt2D="false" dtr="false" t="normal">AE51+AF49-AF50</f>
        <v>0</v>
      </c>
      <c r="AG51" s="167" t="n">
        <f aca="false" ca="false" dt2D="false" dtr="false" t="normal">AF51+AG49-AG50</f>
        <v>0</v>
      </c>
      <c r="AH51" s="167" t="n">
        <f aca="false" ca="false" dt2D="false" dtr="false" t="normal">AG51+AH49-AH50</f>
        <v>0</v>
      </c>
      <c r="AI51" s="167" t="n">
        <f aca="false" ca="false" dt2D="false" dtr="false" t="normal">AH51+AI49-AI50</f>
        <v>0</v>
      </c>
      <c r="AJ51" s="167" t="n">
        <f aca="false" ca="false" dt2D="false" dtr="false" t="normal">AI51+AJ49-AJ50</f>
        <v>0</v>
      </c>
      <c r="AK51" s="167" t="n">
        <f aca="false" ca="false" dt2D="false" dtr="false" t="normal">AJ51+AK49-AK50</f>
        <v>0</v>
      </c>
      <c r="AL51" s="167" t="n">
        <f aca="false" ca="false" dt2D="false" dtr="false" t="normal">AK51+AL49-AL50</f>
        <v>0</v>
      </c>
      <c r="AM51" s="167" t="n">
        <f aca="false" ca="false" dt2D="false" dtr="false" t="normal">AL51+AM49-AM50</f>
        <v>0</v>
      </c>
      <c r="AN51" s="167" t="n">
        <f aca="false" ca="false" dt2D="false" dtr="false" t="normal">AM51+AN49-AN50</f>
        <v>0</v>
      </c>
      <c r="AO51" s="167" t="n">
        <f aca="false" ca="false" dt2D="false" dtr="false" t="normal">AN51+AO49-AO50</f>
        <v>0</v>
      </c>
      <c r="AP51" s="167" t="n">
        <f aca="false" ca="false" dt2D="false" dtr="false" t="normal">AO51+AP49-AP50</f>
        <v>0</v>
      </c>
      <c r="AQ51" s="167" t="n">
        <f aca="false" ca="false" dt2D="false" dtr="false" t="normal">AP51+AQ49-AQ50</f>
        <v>0</v>
      </c>
      <c r="AR51" s="167" t="n">
        <f aca="false" ca="false" dt2D="false" dtr="false" t="normal">AQ51+AR49-AR50</f>
        <v>0</v>
      </c>
      <c r="AS51" s="167" t="n">
        <f aca="false" ca="false" dt2D="false" dtr="false" t="normal">AR51+AS49-AS50</f>
        <v>0</v>
      </c>
      <c r="AT51" s="167" t="n">
        <f aca="false" ca="false" dt2D="false" dtr="false" t="normal">AS51+AT49-AT50</f>
        <v>0</v>
      </c>
      <c r="AU51" s="167" t="n">
        <f aca="false" ca="false" dt2D="false" dtr="false" t="normal">AT51+AU49-AU50</f>
        <v>0</v>
      </c>
      <c r="AV51" s="167" t="n">
        <f aca="false" ca="false" dt2D="false" dtr="false" t="normal">AU51+AV49-AV50</f>
        <v>0</v>
      </c>
      <c r="AW51" s="167" t="n">
        <f aca="false" ca="false" dt2D="false" dtr="false" t="normal">AV51+AW49-AW50</f>
        <v>0</v>
      </c>
      <c r="AX51" s="167" t="n">
        <f aca="false" ca="false" dt2D="false" dtr="false" t="normal">AW51+AX49-AX50</f>
        <v>0</v>
      </c>
      <c r="AY51" s="167" t="n">
        <f aca="false" ca="false" dt2D="false" dtr="false" t="normal">AX51+AY49-AY50</f>
        <v>0</v>
      </c>
      <c r="AZ51" s="167" t="n">
        <f aca="false" ca="false" dt2D="false" dtr="false" t="normal">AY51+AZ49-AZ50</f>
        <v>0</v>
      </c>
      <c r="BA51" s="167" t="n">
        <f aca="false" ca="false" dt2D="false" dtr="false" t="normal">AZ51+BA49-BA50</f>
        <v>0</v>
      </c>
      <c r="BB51" s="167" t="n">
        <f aca="false" ca="false" dt2D="false" dtr="false" t="normal">BA51+BB49-BB50</f>
        <v>0</v>
      </c>
      <c r="BC51" s="167" t="n">
        <f aca="false" ca="false" dt2D="false" dtr="false" t="normal">BB51+BC49-BC50</f>
        <v>0</v>
      </c>
      <c r="BD51" s="167" t="n">
        <f aca="false" ca="false" dt2D="false" dtr="false" t="normal">BC51+BD49-BD50</f>
        <v>0</v>
      </c>
      <c r="BE51" s="167" t="n">
        <f aca="false" ca="false" dt2D="false" dtr="false" t="normal">BD51+BE49-BE50</f>
        <v>0</v>
      </c>
      <c r="BF51" s="167" t="n">
        <f aca="false" ca="false" dt2D="false" dtr="false" t="normal">BE51+BF49-BF50</f>
        <v>0</v>
      </c>
      <c r="BG51" s="167" t="n">
        <f aca="false" ca="false" dt2D="false" dtr="false" t="normal">BF51+BG49-BG50</f>
        <v>0</v>
      </c>
      <c r="BH51" s="167" t="n">
        <f aca="false" ca="false" dt2D="false" dtr="false" t="normal">BG51+BH49-BH50</f>
        <v>0</v>
      </c>
      <c r="BI51" s="167" t="n">
        <f aca="false" ca="false" dt2D="false" dtr="false" t="normal">BH51+BI49-BI50</f>
        <v>0</v>
      </c>
      <c r="BJ51" s="167" t="n">
        <f aca="false" ca="false" dt2D="false" dtr="false" t="normal">BI51+BJ49-BJ50</f>
        <v>0</v>
      </c>
      <c r="BK51" s="167" t="n">
        <f aca="false" ca="false" dt2D="false" dtr="false" t="normal">BJ51+BK49-BK50</f>
        <v>0</v>
      </c>
      <c r="BL51" s="167" t="n">
        <f aca="false" ca="false" dt2D="false" dtr="false" t="normal">BK51+BL49-BL50</f>
        <v>0</v>
      </c>
      <c r="BM51" s="167" t="n">
        <f aca="false" ca="false" dt2D="false" dtr="false" t="normal">BL51+BM49-BM50</f>
        <v>0</v>
      </c>
      <c r="BN51" s="167" t="n">
        <f aca="false" ca="false" dt2D="false" dtr="false" t="normal">BM51+BN49-BN50</f>
        <v>0</v>
      </c>
      <c r="BO51" s="167" t="n">
        <f aca="false" ca="false" dt2D="false" dtr="false" t="normal">BN51+BO49-BO50</f>
        <v>0</v>
      </c>
      <c r="BP51" s="167" t="n">
        <f aca="false" ca="false" dt2D="false" dtr="false" t="normal">BO51+BP49-BP50</f>
        <v>0</v>
      </c>
      <c r="BQ51" s="167" t="n">
        <f aca="false" ca="false" dt2D="false" dtr="false" t="normal">BP51+BQ49-BQ50</f>
        <v>0</v>
      </c>
      <c r="BR51" s="167" t="n">
        <f aca="false" ca="false" dt2D="false" dtr="false" t="normal">BQ51+BR49-BR50</f>
        <v>0</v>
      </c>
      <c r="BS51" s="167" t="n">
        <f aca="false" ca="false" dt2D="false" dtr="false" t="normal">BR51+BS49-BS50</f>
        <v>0</v>
      </c>
      <c r="BT51" s="167" t="n">
        <f aca="false" ca="false" dt2D="false" dtr="false" t="normal">BS51+BT49-BT50</f>
        <v>0</v>
      </c>
    </row>
    <row hidden="true" ht="16.5" outlineLevel="2" r="52">
      <c r="B52" s="374" t="s">
        <v>482</v>
      </c>
      <c r="E52" s="374" t="e">
        <f aca="false" ca="false" dt2D="false" dtr="false" t="normal">E51</f>
        <v>#N/A</v>
      </c>
      <c r="F52" s="374" t="e">
        <f aca="false" ca="false" dt2D="false" dtr="false" t="normal">F51</f>
        <v>#N/A</v>
      </c>
      <c r="G52" s="374" t="n">
        <f aca="false" ca="false" dt2D="false" dtr="false" t="normal">G51</f>
        <v>0</v>
      </c>
      <c r="I52" s="1" t="s">
        <v>517</v>
      </c>
      <c r="J52" s="1" t="s">
        <v>518</v>
      </c>
      <c r="K52" s="464" t="n"/>
      <c r="L52" s="283" t="n">
        <f aca="false" ca="false" dt2D="false" dtr="false" t="normal">SUM(M52:AA52)</f>
        <v>0</v>
      </c>
      <c r="M52" s="167" t="n">
        <f aca="false" ca="false" dt2D="false" dtr="false" t="normal">AVERAGE(M49, M51)*$K52/12*'Периоды'!L$42</f>
        <v>0</v>
      </c>
      <c r="N52" s="167" t="n">
        <f aca="false" ca="false" dt2D="false" dtr="false" t="normal">AVERAGE(N49, N51)*$K52/12*'Периоды'!M$42</f>
        <v>0</v>
      </c>
      <c r="O52" s="167" t="n">
        <f aca="false" ca="false" dt2D="false" dtr="false" t="normal">AVERAGE(O49, O51)*$K52/12*'Периоды'!N$42</f>
        <v>0</v>
      </c>
      <c r="P52" s="167" t="n">
        <f aca="false" ca="false" dt2D="false" dtr="false" t="normal">AVERAGE(P49, P51)*$K52/12*'Периоды'!O$42</f>
        <v>0</v>
      </c>
      <c r="Q52" s="167" t="n">
        <f aca="false" ca="false" dt2D="false" dtr="false" t="normal">AVERAGE(Q49, Q51)*$K52/12*'Периоды'!P$42</f>
        <v>0</v>
      </c>
      <c r="R52" s="167" t="n">
        <f aca="false" ca="false" dt2D="false" dtr="false" t="normal">AVERAGE(R49, R51)*$K52/12*'Периоды'!Q$42</f>
        <v>0</v>
      </c>
      <c r="S52" s="167" t="n">
        <f aca="false" ca="false" dt2D="false" dtr="false" t="normal">AVERAGE(S49, S51)*$K52/12*'Периоды'!R$42</f>
        <v>0</v>
      </c>
      <c r="T52" s="167" t="n">
        <f aca="false" ca="false" dt2D="false" dtr="false" t="normal">AVERAGE(T49, T51)*$K52/12*'Периоды'!S$42</f>
        <v>0</v>
      </c>
      <c r="U52" s="167" t="n">
        <f aca="false" ca="false" dt2D="false" dtr="false" t="normal">AVERAGE(U49, U51)*$K52/12*'Периоды'!T$42</f>
        <v>0</v>
      </c>
      <c r="V52" s="167" t="n">
        <f aca="false" ca="false" dt2D="false" dtr="false" t="normal">AVERAGE(V49, V51)*$K52/12*'Периоды'!U$42</f>
        <v>0</v>
      </c>
      <c r="W52" s="167" t="n">
        <f aca="false" ca="false" dt2D="false" dtr="false" t="normal">AVERAGE(W49, W51)*$K52/12*'Периоды'!V$42</f>
        <v>0</v>
      </c>
      <c r="X52" s="167" t="n">
        <f aca="false" ca="false" dt2D="false" dtr="false" t="normal">AVERAGE(X49, X51)*$K52/12*'Периоды'!W$42</f>
        <v>0</v>
      </c>
      <c r="Y52" s="167" t="n">
        <f aca="false" ca="false" dt2D="false" dtr="false" t="normal">AVERAGE(Y49, Y51)*$K52/12*'Периоды'!X$42</f>
        <v>0</v>
      </c>
      <c r="Z52" s="167" t="n">
        <f aca="false" ca="false" dt2D="false" dtr="false" t="normal">AVERAGE(Z49, Z51)*$K52/12*'Периоды'!Y$42</f>
        <v>0</v>
      </c>
      <c r="AA52" s="167" t="n">
        <f aca="false" ca="false" dt2D="false" dtr="false" t="normal">AVERAGE(AA49, AA51)*$K52/12*'Периоды'!Z$42</f>
        <v>0</v>
      </c>
      <c r="AB52" s="167" t="n">
        <f aca="false" ca="false" dt2D="false" dtr="false" t="normal">AVERAGE(AB49, AB51)*$K52/12*'Периоды'!AA$42</f>
        <v>0</v>
      </c>
      <c r="AC52" s="167" t="n">
        <f aca="false" ca="false" dt2D="false" dtr="false" t="normal">AVERAGE(AC49, AC51)*$K52/12*'Периоды'!AB$42</f>
        <v>0</v>
      </c>
      <c r="AD52" s="167" t="n">
        <f aca="false" ca="false" dt2D="false" dtr="false" t="normal">AVERAGE(AD49, AD51)*$K52/12*'Периоды'!AC$42</f>
        <v>0</v>
      </c>
      <c r="AE52" s="167" t="n">
        <f aca="false" ca="false" dt2D="false" dtr="false" t="normal">AVERAGE(AE49, AE51)*$K52/12*'Периоды'!AD$42</f>
        <v>0</v>
      </c>
      <c r="AF52" s="167" t="n">
        <f aca="false" ca="false" dt2D="false" dtr="false" t="normal">AVERAGE(AF49, AF51)*$K52/12*'Периоды'!AE$42</f>
        <v>0</v>
      </c>
      <c r="AG52" s="167" t="n">
        <f aca="false" ca="false" dt2D="false" dtr="false" t="normal">AVERAGE(AG49, AG51)*$K52/12*'Периоды'!AF$42</f>
        <v>0</v>
      </c>
      <c r="AH52" s="167" t="n">
        <f aca="false" ca="false" dt2D="false" dtr="false" t="normal">AVERAGE(AH49, AH51)*$K52/12*'Периоды'!AG$42</f>
        <v>0</v>
      </c>
      <c r="AI52" s="167" t="n">
        <f aca="false" ca="false" dt2D="false" dtr="false" t="normal">AVERAGE(AI49, AI51)*$K52/12*'Периоды'!AH$42</f>
        <v>0</v>
      </c>
      <c r="AJ52" s="167" t="n">
        <f aca="false" ca="false" dt2D="false" dtr="false" t="normal">AVERAGE(AJ49, AJ51)*$K52/12*'Периоды'!AI$42</f>
        <v>0</v>
      </c>
      <c r="AK52" s="167" t="n">
        <f aca="false" ca="false" dt2D="false" dtr="false" t="normal">AVERAGE(AK49, AK51)*$K52/12*'Периоды'!AJ$42</f>
        <v>0</v>
      </c>
      <c r="AL52" s="167" t="n">
        <f aca="false" ca="false" dt2D="false" dtr="false" t="normal">AVERAGE(AL49, AL51)*$K52/12*'Периоды'!AK$42</f>
        <v>0</v>
      </c>
      <c r="AM52" s="167" t="n">
        <f aca="false" ca="false" dt2D="false" dtr="false" t="normal">AVERAGE(AM49, AM51)*$K52/12*'Периоды'!AL$42</f>
        <v>0</v>
      </c>
      <c r="AN52" s="167" t="n">
        <f aca="false" ca="false" dt2D="false" dtr="false" t="normal">AVERAGE(AN49, AN51)*$K52/12*'Периоды'!AM$42</f>
        <v>0</v>
      </c>
      <c r="AO52" s="167" t="n">
        <f aca="false" ca="false" dt2D="false" dtr="false" t="normal">AVERAGE(AO49, AO51)*$K52/12*'Периоды'!AN$42</f>
        <v>0</v>
      </c>
      <c r="AP52" s="167" t="n">
        <f aca="false" ca="false" dt2D="false" dtr="false" t="normal">AVERAGE(AP49, AP51)*$K52/12*'Периоды'!AO$42</f>
        <v>0</v>
      </c>
      <c r="AQ52" s="167" t="n">
        <f aca="false" ca="false" dt2D="false" dtr="false" t="normal">AVERAGE(AQ49, AQ51)*$K52/12*'Периоды'!AP$42</f>
        <v>0</v>
      </c>
      <c r="AR52" s="167" t="n">
        <f aca="false" ca="false" dt2D="false" dtr="false" t="normal">AVERAGE(AR49, AR51)*$K52/12*'Периоды'!AQ$42</f>
        <v>0</v>
      </c>
      <c r="AS52" s="167" t="n">
        <f aca="false" ca="false" dt2D="false" dtr="false" t="normal">AVERAGE(AS49, AS51)*$K52/12*'Периоды'!AR$42</f>
        <v>0</v>
      </c>
      <c r="AT52" s="167" t="n">
        <f aca="false" ca="false" dt2D="false" dtr="false" t="normal">AVERAGE(AT49, AT51)*$K52/12*'Периоды'!AS$42</f>
        <v>0</v>
      </c>
      <c r="AU52" s="167" t="n">
        <f aca="false" ca="false" dt2D="false" dtr="false" t="normal">AVERAGE(AU49, AU51)*$K52/12*'Периоды'!AT$42</f>
        <v>0</v>
      </c>
      <c r="AV52" s="167" t="n">
        <f aca="false" ca="false" dt2D="false" dtr="false" t="normal">AVERAGE(AV49, AV51)*$K52/12*'Периоды'!AU$42</f>
        <v>0</v>
      </c>
      <c r="AW52" s="167" t="n">
        <f aca="false" ca="false" dt2D="false" dtr="false" t="normal">AVERAGE(AW49, AW51)*$K52/12*'Периоды'!AV$42</f>
        <v>0</v>
      </c>
      <c r="AX52" s="167" t="n">
        <f aca="false" ca="false" dt2D="false" dtr="false" t="normal">AVERAGE(AX49, AX51)*$K52/12*'Периоды'!AW$42</f>
        <v>0</v>
      </c>
      <c r="AY52" s="167" t="n">
        <f aca="false" ca="false" dt2D="false" dtr="false" t="normal">AVERAGE(AY49, AY51)*$K52/12*'Периоды'!AX$42</f>
        <v>0</v>
      </c>
      <c r="AZ52" s="167" t="n">
        <f aca="false" ca="false" dt2D="false" dtr="false" t="normal">AVERAGE(AZ49, AZ51)*$K52/12*'Периоды'!AY$42</f>
        <v>0</v>
      </c>
      <c r="BA52" s="167" t="n">
        <f aca="false" ca="false" dt2D="false" dtr="false" t="normal">AVERAGE(BA49, BA51)*$K52/12*'Периоды'!AZ$42</f>
        <v>0</v>
      </c>
      <c r="BB52" s="167" t="n">
        <f aca="false" ca="false" dt2D="false" dtr="false" t="normal">AVERAGE(BB49, BB51)*$K52/12*'Периоды'!BA$42</f>
        <v>0</v>
      </c>
      <c r="BC52" s="167" t="n">
        <f aca="false" ca="false" dt2D="false" dtr="false" t="normal">AVERAGE(BC49, BC51)*$K52/12*'Периоды'!BB$42</f>
        <v>0</v>
      </c>
      <c r="BD52" s="167" t="n">
        <f aca="false" ca="false" dt2D="false" dtr="false" t="normal">AVERAGE(BD49, BD51)*$K52/12*'Периоды'!BC$42</f>
        <v>0</v>
      </c>
      <c r="BE52" s="167" t="n">
        <f aca="false" ca="false" dt2D="false" dtr="false" t="normal">AVERAGE(BE49, BE51)*$K52/12*'Периоды'!BD$42</f>
        <v>0</v>
      </c>
      <c r="BF52" s="167" t="n">
        <f aca="false" ca="false" dt2D="false" dtr="false" t="normal">AVERAGE(BF49, BF51)*$K52/12*'Периоды'!BE$42</f>
        <v>0</v>
      </c>
      <c r="BG52" s="167" t="n">
        <f aca="false" ca="false" dt2D="false" dtr="false" t="normal">AVERAGE(BG49, BG51)*$K52/12*'Периоды'!BF$42</f>
        <v>0</v>
      </c>
      <c r="BH52" s="167" t="n">
        <f aca="false" ca="false" dt2D="false" dtr="false" t="normal">AVERAGE(BH49, BH51)*$K52/12*'Периоды'!BG$42</f>
        <v>0</v>
      </c>
      <c r="BI52" s="167" t="n">
        <f aca="false" ca="false" dt2D="false" dtr="false" t="normal">AVERAGE(BI49, BI51)*$K52/12*'Периоды'!BH$42</f>
        <v>0</v>
      </c>
      <c r="BJ52" s="167" t="n">
        <f aca="false" ca="false" dt2D="false" dtr="false" t="normal">AVERAGE(BJ49, BJ51)*$K52/12*'Периоды'!BI$42</f>
        <v>0</v>
      </c>
      <c r="BK52" s="167" t="n">
        <f aca="false" ca="false" dt2D="false" dtr="false" t="normal">AVERAGE(BK49, BK51)*$K52/12*'Периоды'!BJ$42</f>
        <v>0</v>
      </c>
      <c r="BL52" s="167" t="n">
        <f aca="false" ca="false" dt2D="false" dtr="false" t="normal">AVERAGE(BL49, BL51)*$K52/12*'Периоды'!BK$42</f>
        <v>0</v>
      </c>
      <c r="BM52" s="167" t="n">
        <f aca="false" ca="false" dt2D="false" dtr="false" t="normal">AVERAGE(BM49, BM51)*$K52/12*'Периоды'!BL$42</f>
        <v>0</v>
      </c>
      <c r="BN52" s="167" t="n">
        <f aca="false" ca="false" dt2D="false" dtr="false" t="normal">AVERAGE(BN49, BN51)*$K52/12*'Периоды'!BM$42</f>
        <v>0</v>
      </c>
      <c r="BO52" s="167" t="n">
        <f aca="false" ca="false" dt2D="false" dtr="false" t="normal">AVERAGE(BO49, BO51)*$K52/12*'Периоды'!BN$42</f>
        <v>0</v>
      </c>
      <c r="BP52" s="167" t="n">
        <f aca="false" ca="false" dt2D="false" dtr="false" t="normal">AVERAGE(BP49, BP51)*$K52/12*'Периоды'!BO$42</f>
        <v>0</v>
      </c>
      <c r="BQ52" s="167" t="n">
        <f aca="false" ca="false" dt2D="false" dtr="false" t="normal">AVERAGE(BQ49, BQ51)*$K52/12*'Периоды'!BP$42</f>
        <v>0</v>
      </c>
      <c r="BR52" s="167" t="n">
        <f aca="false" ca="false" dt2D="false" dtr="false" t="normal">AVERAGE(BR49, BR51)*$K52/12*'Периоды'!BQ$42</f>
        <v>0</v>
      </c>
      <c r="BS52" s="167" t="n">
        <f aca="false" ca="false" dt2D="false" dtr="false" t="normal">AVERAGE(BS49, BS51)*$K52/12*'Периоды'!BR$42</f>
        <v>0</v>
      </c>
      <c r="BT52" s="167" t="n">
        <f aca="false" ca="false" dt2D="false" dtr="false" t="normal">AVERAGE(BT49, BT51)*$K52/12*'Периоды'!BS$42</f>
        <v>0</v>
      </c>
    </row>
    <row hidden="true" ht="16.5" outlineLevel="1" r="53">
      <c r="E53" s="374" t="e">
        <f aca="false" ca="false" dt2D="false" dtr="false" t="normal">E52</f>
        <v>#N/A</v>
      </c>
      <c r="F53" s="374" t="e">
        <f aca="false" ca="false" dt2D="false" dtr="false" t="normal">F52</f>
        <v>#N/A</v>
      </c>
      <c r="G53" s="374" t="n">
        <f aca="false" ca="false" dt2D="false" dtr="false" t="normal">G52</f>
        <v>0</v>
      </c>
      <c r="I53" s="130" t="s">
        <v>519</v>
      </c>
      <c r="K53" s="40" t="n"/>
      <c r="L53" s="283" t="n"/>
      <c r="M53" s="167" t="n"/>
      <c r="N53" s="167" t="n"/>
      <c r="O53" s="167" t="n"/>
      <c r="P53" s="167" t="n"/>
      <c r="Q53" s="167" t="n"/>
      <c r="R53" s="167" t="n"/>
      <c r="S53" s="167" t="n"/>
      <c r="T53" s="167" t="n"/>
      <c r="U53" s="167" t="n"/>
      <c r="V53" s="167" t="n"/>
      <c r="W53" s="167" t="n"/>
      <c r="X53" s="167" t="n"/>
      <c r="Y53" s="167" t="n"/>
      <c r="Z53" s="167" t="n"/>
      <c r="AA53" s="167" t="n"/>
      <c r="AB53" s="167" t="n"/>
      <c r="AC53" s="167" t="n"/>
      <c r="AD53" s="167" t="n"/>
      <c r="AE53" s="167" t="n"/>
      <c r="AF53" s="167" t="n"/>
      <c r="AG53" s="167" t="n"/>
      <c r="AH53" s="167" t="n"/>
      <c r="AI53" s="167" t="n"/>
      <c r="AJ53" s="167" t="n"/>
      <c r="AK53" s="167" t="n"/>
      <c r="AL53" s="167" t="n"/>
      <c r="AM53" s="167" t="n"/>
      <c r="AN53" s="167" t="n"/>
      <c r="AO53" s="167" t="n"/>
      <c r="AP53" s="167" t="n"/>
      <c r="AQ53" s="167" t="n"/>
      <c r="AR53" s="167" t="n"/>
      <c r="AS53" s="167" t="n"/>
      <c r="AT53" s="167" t="n"/>
      <c r="AU53" s="167" t="n"/>
      <c r="AV53" s="167" t="n"/>
      <c r="AW53" s="167" t="n"/>
      <c r="AX53" s="167" t="n"/>
      <c r="AY53" s="167" t="n"/>
      <c r="AZ53" s="167" t="n"/>
      <c r="BA53" s="167" t="n"/>
      <c r="BB53" s="167" t="n"/>
      <c r="BC53" s="167" t="n"/>
      <c r="BD53" s="167" t="n"/>
      <c r="BE53" s="167" t="n"/>
      <c r="BF53" s="167" t="n"/>
      <c r="BG53" s="167" t="n"/>
      <c r="BH53" s="167" t="n"/>
      <c r="BI53" s="167" t="n"/>
      <c r="BJ53" s="167" t="n"/>
      <c r="BK53" s="167" t="n"/>
      <c r="BL53" s="167" t="n"/>
      <c r="BM53" s="167" t="n"/>
      <c r="BN53" s="167" t="n"/>
      <c r="BO53" s="167" t="n"/>
      <c r="BP53" s="167" t="n"/>
      <c r="BQ53" s="167" t="n"/>
      <c r="BR53" s="167" t="n"/>
      <c r="BS53" s="167" t="n"/>
      <c r="BT53" s="167" t="n"/>
    </row>
    <row hidden="true" ht="16.5" outlineLevel="2" r="54">
      <c r="B54" s="374" t="s">
        <v>421</v>
      </c>
      <c r="C54" s="374" t="s">
        <v>502</v>
      </c>
      <c r="E54" s="374" t="e">
        <f aca="false" ca="false" dt2D="false" dtr="false" t="normal">E53</f>
        <v>#N/A</v>
      </c>
      <c r="F54" s="374" t="e">
        <f aca="false" ca="false" dt2D="false" dtr="false" t="normal">F53</f>
        <v>#N/A</v>
      </c>
      <c r="G54" s="374" t="n">
        <f aca="false" ca="false" dt2D="false" dtr="false" t="normal">G53</f>
        <v>0</v>
      </c>
      <c r="I54" s="1" t="s">
        <v>513</v>
      </c>
      <c r="L54" s="283" t="n"/>
      <c r="M54" s="172" t="n"/>
      <c r="N54" s="172" t="n"/>
      <c r="O54" s="172" t="n"/>
      <c r="P54" s="172" t="n"/>
      <c r="Q54" s="172" t="n"/>
      <c r="R54" s="172" t="n"/>
      <c r="S54" s="172" t="n"/>
      <c r="T54" s="172" t="n"/>
      <c r="U54" s="172" t="n"/>
      <c r="V54" s="172" t="n"/>
      <c r="W54" s="172" t="n"/>
      <c r="X54" s="172" t="n"/>
      <c r="Y54" s="172" t="n"/>
      <c r="Z54" s="172" t="n"/>
      <c r="AA54" s="172" t="n"/>
      <c r="AB54" s="172" t="n"/>
      <c r="AC54" s="172" t="n"/>
      <c r="AD54" s="172" t="n"/>
      <c r="AE54" s="172" t="n"/>
      <c r="AF54" s="172" t="n"/>
      <c r="AG54" s="172" t="n"/>
      <c r="AH54" s="172" t="n"/>
      <c r="AI54" s="172" t="n"/>
      <c r="AJ54" s="172" t="n"/>
      <c r="AK54" s="172" t="n"/>
      <c r="AL54" s="172" t="n"/>
      <c r="AM54" s="172" t="n"/>
      <c r="AN54" s="172" t="n"/>
      <c r="AO54" s="172" t="n"/>
      <c r="AP54" s="172" t="n"/>
      <c r="AQ54" s="172" t="n"/>
      <c r="AR54" s="172" t="n"/>
      <c r="AS54" s="172" t="n"/>
      <c r="AT54" s="172" t="n"/>
      <c r="AU54" s="172" t="n"/>
      <c r="AV54" s="172" t="n"/>
      <c r="AW54" s="172" t="n"/>
      <c r="AX54" s="172" t="n"/>
      <c r="AY54" s="172" t="n"/>
      <c r="AZ54" s="172" t="n"/>
      <c r="BA54" s="172" t="n"/>
      <c r="BB54" s="172" t="n"/>
      <c r="BC54" s="172" t="n"/>
      <c r="BD54" s="172" t="n"/>
      <c r="BE54" s="172" t="n"/>
      <c r="BF54" s="172" t="n"/>
      <c r="BG54" s="172" t="n"/>
      <c r="BH54" s="172" t="n"/>
      <c r="BI54" s="172" t="n"/>
      <c r="BJ54" s="172" t="n"/>
      <c r="BK54" s="172" t="n"/>
      <c r="BL54" s="172" t="n"/>
      <c r="BM54" s="172" t="n"/>
      <c r="BN54" s="172" t="n"/>
      <c r="BO54" s="172" t="n"/>
      <c r="BP54" s="172" t="n"/>
      <c r="BQ54" s="172" t="n"/>
      <c r="BR54" s="172" t="n"/>
      <c r="BS54" s="172" t="n"/>
      <c r="BT54" s="172" t="n"/>
    </row>
    <row hidden="true" ht="16.5" outlineLevel="2" r="55">
      <c r="B55" s="374" t="s">
        <v>422</v>
      </c>
      <c r="E55" s="374" t="e">
        <f aca="false" ca="false" dt2D="false" dtr="false" t="normal">E54</f>
        <v>#N/A</v>
      </c>
      <c r="F55" s="374" t="e">
        <f aca="false" ca="false" dt2D="false" dtr="false" t="normal">F54</f>
        <v>#N/A</v>
      </c>
      <c r="G55" s="374" t="n">
        <f aca="false" ca="false" dt2D="false" dtr="false" t="normal">G54</f>
        <v>0</v>
      </c>
      <c r="I55" s="1" t="s">
        <v>514</v>
      </c>
      <c r="J55" s="1" t="s">
        <v>515</v>
      </c>
      <c r="K55" s="270" t="n"/>
      <c r="L55" s="283" t="n"/>
      <c r="M55" s="167" t="n">
        <f aca="false" ca="false" dt2D="false" dtr="false" t="normal">IF(L56-L55&lt;=0, L56, IF($M54&gt;SUM($L55:L55), MIN(SUM($L54:L54))/$K55/12*'Периоды'!L$42, IF(IFERROR(YEAR(M$3)=1905, 0), MIN(SUM($L54:L54))/$K55, 0)))</f>
        <v>0</v>
      </c>
      <c r="N55" s="167" t="n">
        <f aca="false" ca="false" dt2D="false" dtr="false" t="normal">IF(M56-M55&lt;=0, M56, IF($M54&gt;SUM($L55:M55), MIN(SUM($L54:M54))/$K55/12*'Периоды'!M$42, IF(IFERROR(YEAR(N$3)=1905, 0), MIN(SUM($L54:M54))/$K55, 0)))</f>
        <v>0</v>
      </c>
      <c r="O55" s="167" t="n">
        <f aca="false" ca="false" dt2D="false" dtr="false" t="normal">IF(N56-N55&lt;=0, N56, IF($M54&gt;SUM($L55:N55), MIN(SUM($L54:N54))/$K55/12*'Периоды'!N$42, IF(IFERROR(YEAR(O$3)=1905, 0), MIN(SUM($L54:N54))/$K55, 0)))</f>
        <v>0</v>
      </c>
      <c r="P55" s="167" t="n">
        <f aca="false" ca="false" dt2D="false" dtr="false" t="normal">IF(O56-O55&lt;=0, O56, IF($M54&gt;SUM($L55:O55), MIN(SUM($L54:O54))/$K55/12*'Периоды'!O$42, IF(IFERROR(YEAR(P$3)=1905, 0), MIN(SUM($L54:O54))/$K55, 0)))</f>
        <v>0</v>
      </c>
      <c r="Q55" s="167" t="n">
        <f aca="false" ca="false" dt2D="false" dtr="false" t="normal">IF(P56-P55&lt;=0, P56, IF($M54&gt;SUM($L55:P55), MIN(SUM($L54:P54))/$K55/12*'Периоды'!P$42, IF(IFERROR(YEAR(Q$3)=1905, 0), MIN(SUM($L54:P54))/$K55, 0)))</f>
        <v>0</v>
      </c>
      <c r="R55" s="167" t="n">
        <f aca="false" ca="false" dt2D="false" dtr="false" t="normal">IF(Q56-Q55&lt;=0, Q56, IF($M54&gt;SUM($L55:Q55), MIN(SUM($L54:Q54))/$K55/12*'Периоды'!Q$42, IF(IFERROR(YEAR(R$3)=1905, 0), MIN(SUM($L54:Q54))/$K55, 0)))</f>
        <v>0</v>
      </c>
      <c r="S55" s="167" t="n">
        <f aca="false" ca="false" dt2D="false" dtr="false" t="normal">IF(R56-R55&lt;=0, R56, IF($M54&gt;SUM($L55:R55), MIN(SUM($L54:R54))/$K55/12*'Периоды'!R$42, IF(IFERROR(YEAR(S$3)=1905, 0), MIN(SUM($L54:R54))/$K55, 0)))</f>
        <v>0</v>
      </c>
      <c r="T55" s="167" t="n">
        <f aca="false" ca="false" dt2D="false" dtr="false" t="normal">IF(S56-S55&lt;=0, S56, IF($M54&gt;SUM($L55:S55), MIN(SUM($L54:S54))/$K55/12*'Периоды'!S$42, IF(IFERROR(YEAR(T$3)=1905, 0), MIN(SUM($L54:S54))/$K55, 0)))</f>
        <v>0</v>
      </c>
      <c r="U55" s="167" t="n">
        <f aca="false" ca="false" dt2D="false" dtr="false" t="normal">IF(T56-T55&lt;=0, T56, IF($M54&gt;SUM($L55:T55), MIN(SUM($L54:T54))/$K55/12*'Периоды'!T$42, IF(IFERROR(YEAR(U$3)=1905, 0), MIN(SUM($L54:T54))/$K55, 0)))</f>
        <v>0</v>
      </c>
      <c r="V55" s="167" t="n">
        <f aca="false" ca="false" dt2D="false" dtr="false" t="normal">IF(U56-U55&lt;=0, U56, IF($M54&gt;SUM($L55:U55), MIN(SUM($L54:U54))/$K55/12*'Периоды'!U$42, IF(IFERROR(YEAR(V$3)=1905, 0), MIN(SUM($L54:U54))/$K55, 0)))</f>
        <v>0</v>
      </c>
      <c r="W55" s="167" t="n">
        <f aca="false" ca="false" dt2D="false" dtr="false" t="normal">IF(V56-V55&lt;=0, V56, IF($M54&gt;SUM($L55:V55), MIN(SUM($L54:V54))/$K55/12*'Периоды'!V$42, IF(IFERROR(YEAR(W$3)=1905, 0), MIN(SUM($L54:V54))/$K55, 0)))</f>
        <v>0</v>
      </c>
      <c r="X55" s="167" t="n">
        <f aca="false" ca="false" dt2D="false" dtr="false" t="normal">IF(W56-W55&lt;=0, W56, IF($M54&gt;SUM($L55:W55), MIN(SUM($L54:W54))/$K55/12*'Периоды'!W$42, IF(IFERROR(YEAR(X$3)=1905, 0), MIN(SUM($L54:W54))/$K55, 0)))</f>
        <v>0</v>
      </c>
      <c r="Y55" s="167" t="n">
        <f aca="false" ca="false" dt2D="false" dtr="false" t="normal">IF(X56-X55&lt;=0, X56, IF($M54&gt;SUM($L55:X55), MIN(SUM($L54:X54))/$K55/12*'Периоды'!X$42, IF(IFERROR(YEAR(Y$3)=1905, 0), MIN(SUM($L54:X54))/$K55, 0)))</f>
        <v>0</v>
      </c>
      <c r="Z55" s="167" t="n">
        <f aca="false" ca="false" dt2D="false" dtr="false" t="normal">IF(Y56-Y55&lt;=0, Y56, IF($M54&gt;SUM($L55:Y55), MIN(SUM($L54:Y54))/$K55/12*'Периоды'!Y$42, IF(IFERROR(YEAR(Z$3)=1905, 0), MIN(SUM($L54:Y54))/$K55, 0)))</f>
        <v>0</v>
      </c>
      <c r="AA55" s="167" t="n">
        <f aca="false" ca="false" dt2D="false" dtr="false" t="normal">IF(Z56-Z55&lt;=0, Z56, IF($M54&gt;SUM($L55:Z55), MIN(SUM($L54:Z54))/$K55/12*'Периоды'!Z$42, IF(IFERROR(YEAR(AA$3)=1905, 0), MIN(SUM($L54:Z54))/$K55, 0)))</f>
        <v>0</v>
      </c>
      <c r="AB55" s="167" t="n">
        <f aca="false" ca="false" dt2D="false" dtr="false" t="normal">IF(AA56-AA55&lt;=0, AA56, IF($M54&gt;SUM($L55:AA55), MIN(SUM($L54:AA54))/$K55/12*'Периоды'!AA$42, IF(IFERROR(YEAR(AB$3)=1905, 0), MIN(SUM($L54:AA54))/$K55, 0)))</f>
        <v>0</v>
      </c>
      <c r="AC55" s="167" t="n">
        <f aca="false" ca="false" dt2D="false" dtr="false" t="normal">IF(AB56-AB55&lt;=0, AB56, IF($M54&gt;SUM($L55:AB55), MIN(SUM($L54:AB54))/$K55/12*'Периоды'!AB$42, IF(IFERROR(YEAR(AC$3)=1905, 0), MIN(SUM($L54:AB54))/$K55, 0)))</f>
        <v>0</v>
      </c>
      <c r="AD55" s="167" t="n">
        <f aca="false" ca="false" dt2D="false" dtr="false" t="normal">IF(AC56-AC55&lt;=0, AC56, IF($M54&gt;SUM($L55:AC55), MIN(SUM($L54:AC54))/$K55/12*'Периоды'!AC$42, IF(IFERROR(YEAR(AD$3)=1905, 0), MIN(SUM($L54:AC54))/$K55, 0)))</f>
        <v>0</v>
      </c>
      <c r="AE55" s="167" t="n">
        <f aca="false" ca="false" dt2D="false" dtr="false" t="normal">IF(AD56-AD55&lt;=0, AD56, IF($M54&gt;SUM($L55:AD55), MIN(SUM($L54:AD54))/$K55/12*'Периоды'!AD$42, IF(IFERROR(YEAR(AE$3)=1905, 0), MIN(SUM($L54:AD54))/$K55, 0)))</f>
        <v>0</v>
      </c>
      <c r="AF55" s="167" t="n">
        <f aca="false" ca="false" dt2D="false" dtr="false" t="normal">IF(AE56-AE55&lt;=0, AE56, IF($M54&gt;SUM($L55:AE55), MIN(SUM($L54:AE54))/$K55/12*'Периоды'!AE$42, IF(IFERROR(YEAR(AF$3)=1905, 0), MIN(SUM($L54:AE54))/$K55, 0)))</f>
        <v>0</v>
      </c>
      <c r="AG55" s="167" t="n">
        <f aca="false" ca="false" dt2D="false" dtr="false" t="normal">IF(AF56-AF55&lt;=0, AF56, IF($M54&gt;SUM($L55:AF55), MIN(SUM($L54:AF54))/$K55/12*'Периоды'!AF$42, IF(IFERROR(YEAR(AG$3)=1905, 0), MIN(SUM($L54:AF54))/$K55, 0)))</f>
        <v>0</v>
      </c>
      <c r="AH55" s="167" t="n">
        <f aca="false" ca="false" dt2D="false" dtr="false" t="normal">IF(AG56-AG55&lt;=0, AG56, IF($M54&gt;SUM($L55:AG55), MIN(SUM($L54:AG54))/$K55/12*'Периоды'!AG$42, IF(IFERROR(YEAR(AH$3)=1905, 0), MIN(SUM($L54:AG54))/$K55, 0)))</f>
        <v>0</v>
      </c>
      <c r="AI55" s="167" t="n">
        <f aca="false" ca="false" dt2D="false" dtr="false" t="normal">IF(AH56-AH55&lt;=0, AH56, IF($M54&gt;SUM($L55:AH55), MIN(SUM($L54:AH54))/$K55/12*'Периоды'!AH$42, IF(IFERROR(YEAR(AI$3)=1905, 0), MIN(SUM($L54:AH54))/$K55, 0)))</f>
        <v>0</v>
      </c>
      <c r="AJ55" s="167" t="n">
        <f aca="false" ca="false" dt2D="false" dtr="false" t="normal">IF(AI56-AI55&lt;=0, AI56, IF($M54&gt;SUM($L55:AI55), MIN(SUM($L54:AI54))/$K55/12*'Периоды'!AI$42, IF(IFERROR(YEAR(AJ$3)=1905, 0), MIN(SUM($L54:AI54))/$K55, 0)))</f>
        <v>0</v>
      </c>
      <c r="AK55" s="167" t="n">
        <f aca="false" ca="false" dt2D="false" dtr="false" t="normal">IF(AJ56-AJ55&lt;=0, AJ56, IF($M54&gt;SUM($L55:AJ55), MIN(SUM($L54:AJ54))/$K55/12*'Периоды'!AJ$42, IF(IFERROR(YEAR(AK$3)=1905, 0), MIN(SUM($L54:AJ54))/$K55, 0)))</f>
        <v>0</v>
      </c>
      <c r="AL55" s="167" t="n">
        <f aca="false" ca="false" dt2D="false" dtr="false" t="normal">IF(AK56-AK55&lt;=0, AK56, IF($M54&gt;SUM($L55:AK55), MIN(SUM($L54:AK54))/$K55/12*'Периоды'!AK$42, IF(IFERROR(YEAR(AL$3)=1905, 0), MIN(SUM($L54:AK54))/$K55, 0)))</f>
        <v>0</v>
      </c>
      <c r="AM55" s="167" t="n">
        <f aca="false" ca="false" dt2D="false" dtr="false" t="normal">IF(AL56-AL55&lt;=0, AL56, IF($M54&gt;SUM($L55:AL55), MIN(SUM($L54:AL54))/$K55/12*'Периоды'!AL$42, IF(IFERROR(YEAR(AM$3)=1905, 0), MIN(SUM($L54:AL54))/$K55, 0)))</f>
        <v>0</v>
      </c>
      <c r="AN55" s="167" t="n">
        <f aca="false" ca="false" dt2D="false" dtr="false" t="normal">IF(AM56-AM55&lt;=0, AM56, IF($M54&gt;SUM($L55:AM55), MIN(SUM($L54:AM54))/$K55/12*'Периоды'!AM$42, IF(IFERROR(YEAR(AN$3)=1905, 0), MIN(SUM($L54:AM54))/$K55, 0)))</f>
        <v>0</v>
      </c>
      <c r="AO55" s="167" t="n">
        <f aca="false" ca="false" dt2D="false" dtr="false" t="normal">IF(AN56-AN55&lt;=0, AN56, IF($M54&gt;SUM($L55:AN55), MIN(SUM($L54:AN54))/$K55/12*'Периоды'!AN$42, IF(IFERROR(YEAR(AO$3)=1905, 0), MIN(SUM($L54:AN54))/$K55, 0)))</f>
        <v>0</v>
      </c>
      <c r="AP55" s="167" t="n">
        <f aca="false" ca="false" dt2D="false" dtr="false" t="normal">IF(AO56-AO55&lt;=0, AO56, IF($M54&gt;SUM($L55:AO55), MIN(SUM($L54:AO54))/$K55/12*'Периоды'!AO$42, IF(IFERROR(YEAR(AP$3)=1905, 0), MIN(SUM($L54:AO54))/$K55, 0)))</f>
        <v>0</v>
      </c>
      <c r="AQ55" s="167" t="n">
        <f aca="false" ca="false" dt2D="false" dtr="false" t="normal">IF(AP56-AP55&lt;=0, AP56, IF($M54&gt;SUM($L55:AP55), MIN(SUM($L54:AP54))/$K55/12*'Периоды'!AP$42, IF(IFERROR(YEAR(AQ$3)=1905, 0), MIN(SUM($L54:AP54))/$K55, 0)))</f>
        <v>0</v>
      </c>
      <c r="AR55" s="167" t="n">
        <f aca="false" ca="false" dt2D="false" dtr="false" t="normal">IF(AQ56-AQ55&lt;=0, AQ56, IF($M54&gt;SUM($L55:AQ55), MIN(SUM($L54:AQ54))/$K55/12*'Периоды'!AQ$42, IF(IFERROR(YEAR(AR$3)=1905, 0), MIN(SUM($L54:AQ54))/$K55, 0)))</f>
        <v>0</v>
      </c>
      <c r="AS55" s="167" t="n">
        <f aca="false" ca="false" dt2D="false" dtr="false" t="normal">IF(AR56-AR55&lt;=0, AR56, IF($M54&gt;SUM($L55:AR55), MIN(SUM($L54:AR54))/$K55/12*'Периоды'!AR$42, IF(IFERROR(YEAR(AS$3)=1905, 0), MIN(SUM($L54:AR54))/$K55, 0)))</f>
        <v>0</v>
      </c>
      <c r="AT55" s="167" t="n">
        <f aca="false" ca="false" dt2D="false" dtr="false" t="normal">IF(AS56-AS55&lt;=0, AS56, IF($M54&gt;SUM($L55:AS55), MIN(SUM($L54:AS54))/$K55/12*'Периоды'!AS$42, IF(IFERROR(YEAR(AT$3)=1905, 0), MIN(SUM($L54:AS54))/$K55, 0)))</f>
        <v>0</v>
      </c>
      <c r="AU55" s="167" t="n">
        <f aca="false" ca="false" dt2D="false" dtr="false" t="normal">IF(AT56-AT55&lt;=0, AT56, IF($M54&gt;SUM($L55:AT55), MIN(SUM($L54:AT54))/$K55/12*'Периоды'!AT$42, IF(IFERROR(YEAR(AU$3)=1905, 0), MIN(SUM($L54:AT54))/$K55, 0)))</f>
        <v>0</v>
      </c>
      <c r="AV55" s="167" t="n">
        <f aca="false" ca="false" dt2D="false" dtr="false" t="normal">IF(AU56-AU55&lt;=0, AU56, IF($M54&gt;SUM($L55:AU55), MIN(SUM($L54:AU54))/$K55/12*'Периоды'!AU$42, IF(IFERROR(YEAR(AV$3)=1905, 0), MIN(SUM($L54:AU54))/$K55, 0)))</f>
        <v>0</v>
      </c>
      <c r="AW55" s="167" t="n">
        <f aca="false" ca="false" dt2D="false" dtr="false" t="normal">IF(AV56-AV55&lt;=0, AV56, IF($M54&gt;SUM($L55:AV55), MIN(SUM($L54:AV54))/$K55/12*'Периоды'!AV$42, IF(IFERROR(YEAR(AW$3)=1905, 0), MIN(SUM($L54:AV54))/$K55, 0)))</f>
        <v>0</v>
      </c>
      <c r="AX55" s="167" t="n">
        <f aca="false" ca="false" dt2D="false" dtr="false" t="normal">IF(AW56-AW55&lt;=0, AW56, IF($M54&gt;SUM($L55:AW55), MIN(SUM($L54:AW54))/$K55/12*'Периоды'!AW$42, IF(IFERROR(YEAR(AX$3)=1905, 0), MIN(SUM($L54:AW54))/$K55, 0)))</f>
        <v>0</v>
      </c>
      <c r="AY55" s="167" t="n">
        <f aca="false" ca="false" dt2D="false" dtr="false" t="normal">IF(AX56-AX55&lt;=0, AX56, IF($M54&gt;SUM($L55:AX55), MIN(SUM($L54:AX54))/$K55/12*'Периоды'!AX$42, IF(IFERROR(YEAR(AY$3)=1905, 0), MIN(SUM($L54:AX54))/$K55, 0)))</f>
        <v>0</v>
      </c>
      <c r="AZ55" s="167" t="n">
        <f aca="false" ca="false" dt2D="false" dtr="false" t="normal">IF(AY56-AY55&lt;=0, AY56, IF($M54&gt;SUM($L55:AY55), MIN(SUM($L54:AY54))/$K55/12*'Периоды'!AY$42, IF(IFERROR(YEAR(AZ$3)=1905, 0), MIN(SUM($L54:AY54))/$K55, 0)))</f>
        <v>0</v>
      </c>
      <c r="BA55" s="167" t="n">
        <f aca="false" ca="false" dt2D="false" dtr="false" t="normal">IF(AZ56-AZ55&lt;=0, AZ56, IF($M54&gt;SUM($L55:AZ55), MIN(SUM($L54:AZ54))/$K55/12*'Периоды'!AZ$42, IF(IFERROR(YEAR(BA$3)=1905, 0), MIN(SUM($L54:AZ54))/$K55, 0)))</f>
        <v>0</v>
      </c>
      <c r="BB55" s="167" t="n">
        <f aca="false" ca="false" dt2D="false" dtr="false" t="normal">IF(BA56-BA55&lt;=0, BA56, IF($M54&gt;SUM($L55:BA55), MIN(SUM($L54:BA54))/$K55/12*'Периоды'!BA$42, IF(IFERROR(YEAR(BB$3)=1905, 0), MIN(SUM($L54:BA54))/$K55, 0)))</f>
        <v>0</v>
      </c>
      <c r="BC55" s="167" t="n">
        <f aca="false" ca="false" dt2D="false" dtr="false" t="normal">IF(BB56-BB55&lt;=0, BB56, IF($M54&gt;SUM($L55:BB55), MIN(SUM($L54:BB54))/$K55/12*'Периоды'!BB$42, IF(IFERROR(YEAR(BC$3)=1905, 0), MIN(SUM($L54:BB54))/$K55, 0)))</f>
        <v>0</v>
      </c>
      <c r="BD55" s="167" t="n">
        <f aca="false" ca="false" dt2D="false" dtr="false" t="normal">IF(BC56-BC55&lt;=0, BC56, IF($M54&gt;SUM($L55:BC55), MIN(SUM($L54:BC54))/$K55/12*'Периоды'!BC$42, IF(IFERROR(YEAR(BD$3)=1905, 0), MIN(SUM($L54:BC54))/$K55, 0)))</f>
        <v>0</v>
      </c>
      <c r="BE55" s="167" t="n">
        <f aca="false" ca="false" dt2D="false" dtr="false" t="normal">IF(BD56-BD55&lt;=0, BD56, IF($M54&gt;SUM($L55:BD55), MIN(SUM($L54:BD54))/$K55/12*'Периоды'!BD$42, IF(IFERROR(YEAR(BE$3)=1905, 0), MIN(SUM($L54:BD54))/$K55, 0)))</f>
        <v>0</v>
      </c>
      <c r="BF55" s="167" t="n">
        <f aca="false" ca="false" dt2D="false" dtr="false" t="normal">IF(BE56-BE55&lt;=0, BE56, IF($M54&gt;SUM($L55:BE55), MIN(SUM($L54:BE54))/$K55/12*'Периоды'!BE$42, IF(IFERROR(YEAR(BF$3)=1905, 0), MIN(SUM($L54:BE54))/$K55, 0)))</f>
        <v>0</v>
      </c>
      <c r="BG55" s="167" t="n">
        <f aca="false" ca="false" dt2D="false" dtr="false" t="normal">IF(BF56-BF55&lt;=0, BF56, IF($M54&gt;SUM($L55:BF55), MIN(SUM($L54:BF54))/$K55/12*'Периоды'!BF$42, IF(IFERROR(YEAR(BG$3)=1905, 0), MIN(SUM($L54:BF54))/$K55, 0)))</f>
        <v>0</v>
      </c>
      <c r="BH55" s="167" t="n">
        <f aca="false" ca="false" dt2D="false" dtr="false" t="normal">IF(BG56-BG55&lt;=0, BG56, IF($M54&gt;SUM($L55:BG55), MIN(SUM($L54:BG54))/$K55/12*'Периоды'!BG$42, IF(IFERROR(YEAR(BH$3)=1905, 0), MIN(SUM($L54:BG54))/$K55, 0)))</f>
        <v>0</v>
      </c>
      <c r="BI55" s="167" t="n">
        <f aca="false" ca="false" dt2D="false" dtr="false" t="normal">IF(BH56-BH55&lt;=0, BH56, IF($M54&gt;SUM($L55:BH55), MIN(SUM($L54:BH54))/$K55/12*'Периоды'!BH$42, IF(IFERROR(YEAR(BI$3)=1905, 0), MIN(SUM($L54:BH54))/$K55, 0)))</f>
        <v>0</v>
      </c>
      <c r="BJ55" s="167" t="n">
        <f aca="false" ca="false" dt2D="false" dtr="false" t="normal">IF(BI56-BI55&lt;=0, BI56, IF($M54&gt;SUM($L55:BI55), MIN(SUM($L54:BI54))/$K55/12*'Периоды'!BI$42, IF(IFERROR(YEAR(BJ$3)=1905, 0), MIN(SUM($L54:BI54))/$K55, 0)))</f>
        <v>0</v>
      </c>
      <c r="BK55" s="167" t="n">
        <f aca="false" ca="false" dt2D="false" dtr="false" t="normal">IF(BJ56-BJ55&lt;=0, BJ56, IF($M54&gt;SUM($L55:BJ55), MIN(SUM($L54:BJ54))/$K55/12*'Периоды'!BJ$42, IF(IFERROR(YEAR(BK$3)=1905, 0), MIN(SUM($L54:BJ54))/$K55, 0)))</f>
        <v>0</v>
      </c>
      <c r="BL55" s="167" t="n">
        <f aca="false" ca="false" dt2D="false" dtr="false" t="normal">IF(BK56-BK55&lt;=0, BK56, IF($M54&gt;SUM($L55:BK55), MIN(SUM($L54:BK54))/$K55/12*'Периоды'!BK$42, IF(IFERROR(YEAR(BL$3)=1905, 0), MIN(SUM($L54:BK54))/$K55, 0)))</f>
        <v>0</v>
      </c>
      <c r="BM55" s="167" t="n">
        <f aca="false" ca="false" dt2D="false" dtr="false" t="normal">IF(BL56-BL55&lt;=0, BL56, IF($M54&gt;SUM($L55:BL55), MIN(SUM($L54:BL54))/$K55/12*'Периоды'!BL$42, IF(IFERROR(YEAR(BM$3)=1905, 0), MIN(SUM($L54:BL54))/$K55, 0)))</f>
        <v>0</v>
      </c>
      <c r="BN55" s="167" t="n">
        <f aca="false" ca="false" dt2D="false" dtr="false" t="normal">IF(BM56-BM55&lt;=0, BM56, IF($M54&gt;SUM($L55:BM55), MIN(SUM($L54:BM54))/$K55/12*'Периоды'!BM$42, IF(IFERROR(YEAR(BN$3)=1905, 0), MIN(SUM($L54:BM54))/$K55, 0)))</f>
        <v>0</v>
      </c>
      <c r="BO55" s="167" t="n">
        <f aca="false" ca="false" dt2D="false" dtr="false" t="normal">IF(BN56-BN55&lt;=0, BN56, IF($M54&gt;SUM($L55:BN55), MIN(SUM($L54:BN54))/$K55/12*'Периоды'!BN$42, IF(IFERROR(YEAR(BO$3)=1905, 0), MIN(SUM($L54:BN54))/$K55, 0)))</f>
        <v>0</v>
      </c>
      <c r="BP55" s="167" t="n">
        <f aca="false" ca="false" dt2D="false" dtr="false" t="normal">IF(BO56-BO55&lt;=0, BO56, IF($M54&gt;SUM($L55:BO55), MIN(SUM($L54:BO54))/$K55/12*'Периоды'!BO$42, IF(IFERROR(YEAR(BP$3)=1905, 0), MIN(SUM($L54:BO54))/$K55, 0)))</f>
        <v>0</v>
      </c>
      <c r="BQ55" s="167" t="n">
        <f aca="false" ca="false" dt2D="false" dtr="false" t="normal">IF(BP56-BP55&lt;=0, BP56, IF($M54&gt;SUM($L55:BP55), MIN(SUM($L54:BP54))/$K55/12*'Периоды'!BP$42, IF(IFERROR(YEAR(BQ$3)=1905, 0), MIN(SUM($L54:BP54))/$K55, 0)))</f>
        <v>0</v>
      </c>
      <c r="BR55" s="167" t="n">
        <f aca="false" ca="false" dt2D="false" dtr="false" t="normal">IF(BQ56-BQ55&lt;=0, BQ56, IF($M54&gt;SUM($L55:BQ55), MIN(SUM($L54:BQ54))/$K55/12*'Периоды'!BQ$42, IF(IFERROR(YEAR(BR$3)=1905, 0), MIN(SUM($L54:BQ54))/$K55, 0)))</f>
        <v>0</v>
      </c>
      <c r="BS55" s="167" t="n">
        <f aca="false" ca="false" dt2D="false" dtr="false" t="normal">IF(BR56-BR55&lt;=0, BR56, IF($M54&gt;SUM($L55:BR55), MIN(SUM($L54:BR54))/$K55/12*'Периоды'!BR$42, IF(IFERROR(YEAR(BS$3)=1905, 0), MIN(SUM($L54:BR54))/$K55, 0)))</f>
        <v>0</v>
      </c>
      <c r="BT55" s="167" t="n">
        <f aca="false" ca="false" dt2D="false" dtr="false" t="normal">IF(BS56-BS55&lt;=0, BS56, IF($M54&gt;SUM($L55:BS55), MIN(SUM($L54:BS54))/$K55/12*'Периоды'!BS$42, IF(IFERROR(YEAR(BT$3)=1905, 0), MIN(SUM($L54:BS54))/$K55, 0)))</f>
        <v>0</v>
      </c>
    </row>
    <row hidden="true" ht="16.5" outlineLevel="2" r="56">
      <c r="E56" s="374" t="e">
        <f aca="false" ca="false" dt2D="false" dtr="false" t="normal">E55</f>
        <v>#N/A</v>
      </c>
      <c r="F56" s="374" t="e">
        <f aca="false" ca="false" dt2D="false" dtr="false" t="normal">F55</f>
        <v>#N/A</v>
      </c>
      <c r="G56" s="374" t="n">
        <f aca="false" ca="false" dt2D="false" dtr="false" t="normal">G55</f>
        <v>0</v>
      </c>
      <c r="I56" s="1" t="s">
        <v>516</v>
      </c>
      <c r="K56" s="40" t="n"/>
      <c r="L56" s="283" t="n"/>
      <c r="M56" s="167" t="n">
        <f aca="false" ca="false" dt2D="false" dtr="false" t="normal">L56+M54-M55</f>
        <v>0</v>
      </c>
      <c r="N56" s="167" t="n">
        <f aca="false" ca="false" dt2D="false" dtr="false" t="normal">M56+N54-N55</f>
        <v>0</v>
      </c>
      <c r="O56" s="167" t="n">
        <f aca="false" ca="false" dt2D="false" dtr="false" t="normal">N56+O54-O55</f>
        <v>0</v>
      </c>
      <c r="P56" s="167" t="n">
        <f aca="false" ca="false" dt2D="false" dtr="false" t="normal">O56+P54-P55</f>
        <v>0</v>
      </c>
      <c r="Q56" s="167" t="n">
        <f aca="false" ca="false" dt2D="false" dtr="false" t="normal">P56+Q54-Q55</f>
        <v>0</v>
      </c>
      <c r="R56" s="167" t="n">
        <f aca="false" ca="false" dt2D="false" dtr="false" t="normal">Q56+R54-R55</f>
        <v>0</v>
      </c>
      <c r="S56" s="167" t="n">
        <f aca="false" ca="false" dt2D="false" dtr="false" t="normal">R56+S54-S55</f>
        <v>0</v>
      </c>
      <c r="T56" s="167" t="n">
        <f aca="false" ca="false" dt2D="false" dtr="false" t="normal">S56+T54-T55</f>
        <v>0</v>
      </c>
      <c r="U56" s="167" t="n">
        <f aca="false" ca="false" dt2D="false" dtr="false" t="normal">T56+U54-U55</f>
        <v>0</v>
      </c>
      <c r="V56" s="167" t="n">
        <f aca="false" ca="false" dt2D="false" dtr="false" t="normal">U56+V54-V55</f>
        <v>0</v>
      </c>
      <c r="W56" s="167" t="n">
        <f aca="false" ca="false" dt2D="false" dtr="false" t="normal">V56+W54-W55</f>
        <v>0</v>
      </c>
      <c r="X56" s="167" t="n">
        <f aca="false" ca="false" dt2D="false" dtr="false" t="normal">W56+X54-X55</f>
        <v>0</v>
      </c>
      <c r="Y56" s="167" t="n">
        <f aca="false" ca="false" dt2D="false" dtr="false" t="normal">X56+Y54-Y55</f>
        <v>0</v>
      </c>
      <c r="Z56" s="167" t="n">
        <f aca="false" ca="false" dt2D="false" dtr="false" t="normal">Y56+Z54-Z55</f>
        <v>0</v>
      </c>
      <c r="AA56" s="167" t="n">
        <f aca="false" ca="false" dt2D="false" dtr="false" t="normal">Z56+AA54-AA55</f>
        <v>0</v>
      </c>
      <c r="AB56" s="167" t="n">
        <f aca="false" ca="false" dt2D="false" dtr="false" t="normal">AA56+AB54-AB55</f>
        <v>0</v>
      </c>
      <c r="AC56" s="167" t="n">
        <f aca="false" ca="false" dt2D="false" dtr="false" t="normal">AB56+AC54-AC55</f>
        <v>0</v>
      </c>
      <c r="AD56" s="167" t="n">
        <f aca="false" ca="false" dt2D="false" dtr="false" t="normal">AC56+AD54-AD55</f>
        <v>0</v>
      </c>
      <c r="AE56" s="167" t="n">
        <f aca="false" ca="false" dt2D="false" dtr="false" t="normal">AD56+AE54-AE55</f>
        <v>0</v>
      </c>
      <c r="AF56" s="167" t="n">
        <f aca="false" ca="false" dt2D="false" dtr="false" t="normal">AE56+AF54-AF55</f>
        <v>0</v>
      </c>
      <c r="AG56" s="167" t="n">
        <f aca="false" ca="false" dt2D="false" dtr="false" t="normal">AF56+AG54-AG55</f>
        <v>0</v>
      </c>
      <c r="AH56" s="167" t="n">
        <f aca="false" ca="false" dt2D="false" dtr="false" t="normal">AG56+AH54-AH55</f>
        <v>0</v>
      </c>
      <c r="AI56" s="167" t="n">
        <f aca="false" ca="false" dt2D="false" dtr="false" t="normal">AH56+AI54-AI55</f>
        <v>0</v>
      </c>
      <c r="AJ56" s="167" t="n">
        <f aca="false" ca="false" dt2D="false" dtr="false" t="normal">AI56+AJ54-AJ55</f>
        <v>0</v>
      </c>
      <c r="AK56" s="167" t="n">
        <f aca="false" ca="false" dt2D="false" dtr="false" t="normal">AJ56+AK54-AK55</f>
        <v>0</v>
      </c>
      <c r="AL56" s="167" t="n">
        <f aca="false" ca="false" dt2D="false" dtr="false" t="normal">AK56+AL54-AL55</f>
        <v>0</v>
      </c>
      <c r="AM56" s="167" t="n">
        <f aca="false" ca="false" dt2D="false" dtr="false" t="normal">AL56+AM54-AM55</f>
        <v>0</v>
      </c>
      <c r="AN56" s="167" t="n">
        <f aca="false" ca="false" dt2D="false" dtr="false" t="normal">AM56+AN54-AN55</f>
        <v>0</v>
      </c>
      <c r="AO56" s="167" t="n">
        <f aca="false" ca="false" dt2D="false" dtr="false" t="normal">AN56+AO54-AO55</f>
        <v>0</v>
      </c>
      <c r="AP56" s="167" t="n">
        <f aca="false" ca="false" dt2D="false" dtr="false" t="normal">AO56+AP54-AP55</f>
        <v>0</v>
      </c>
      <c r="AQ56" s="167" t="n">
        <f aca="false" ca="false" dt2D="false" dtr="false" t="normal">AP56+AQ54-AQ55</f>
        <v>0</v>
      </c>
      <c r="AR56" s="167" t="n">
        <f aca="false" ca="false" dt2D="false" dtr="false" t="normal">AQ56+AR54-AR55</f>
        <v>0</v>
      </c>
      <c r="AS56" s="167" t="n">
        <f aca="false" ca="false" dt2D="false" dtr="false" t="normal">AR56+AS54-AS55</f>
        <v>0</v>
      </c>
      <c r="AT56" s="167" t="n">
        <f aca="false" ca="false" dt2D="false" dtr="false" t="normal">AS56+AT54-AT55</f>
        <v>0</v>
      </c>
      <c r="AU56" s="167" t="n">
        <f aca="false" ca="false" dt2D="false" dtr="false" t="normal">AT56+AU54-AU55</f>
        <v>0</v>
      </c>
      <c r="AV56" s="167" t="n">
        <f aca="false" ca="false" dt2D="false" dtr="false" t="normal">AU56+AV54-AV55</f>
        <v>0</v>
      </c>
      <c r="AW56" s="167" t="n">
        <f aca="false" ca="false" dt2D="false" dtr="false" t="normal">AV56+AW54-AW55</f>
        <v>0</v>
      </c>
      <c r="AX56" s="167" t="n">
        <f aca="false" ca="false" dt2D="false" dtr="false" t="normal">AW56+AX54-AX55</f>
        <v>0</v>
      </c>
      <c r="AY56" s="167" t="n">
        <f aca="false" ca="false" dt2D="false" dtr="false" t="normal">AX56+AY54-AY55</f>
        <v>0</v>
      </c>
      <c r="AZ56" s="167" t="n">
        <f aca="false" ca="false" dt2D="false" dtr="false" t="normal">AY56+AZ54-AZ55</f>
        <v>0</v>
      </c>
      <c r="BA56" s="167" t="n">
        <f aca="false" ca="false" dt2D="false" dtr="false" t="normal">AZ56+BA54-BA55</f>
        <v>0</v>
      </c>
      <c r="BB56" s="167" t="n">
        <f aca="false" ca="false" dt2D="false" dtr="false" t="normal">BA56+BB54-BB55</f>
        <v>0</v>
      </c>
      <c r="BC56" s="167" t="n">
        <f aca="false" ca="false" dt2D="false" dtr="false" t="normal">BB56+BC54-BC55</f>
        <v>0</v>
      </c>
      <c r="BD56" s="167" t="n">
        <f aca="false" ca="false" dt2D="false" dtr="false" t="normal">BC56+BD54-BD55</f>
        <v>0</v>
      </c>
      <c r="BE56" s="167" t="n">
        <f aca="false" ca="false" dt2D="false" dtr="false" t="normal">BD56+BE54-BE55</f>
        <v>0</v>
      </c>
      <c r="BF56" s="167" t="n">
        <f aca="false" ca="false" dt2D="false" dtr="false" t="normal">BE56+BF54-BF55</f>
        <v>0</v>
      </c>
      <c r="BG56" s="167" t="n">
        <f aca="false" ca="false" dt2D="false" dtr="false" t="normal">BF56+BG54-BG55</f>
        <v>0</v>
      </c>
      <c r="BH56" s="167" t="n">
        <f aca="false" ca="false" dt2D="false" dtr="false" t="normal">BG56+BH54-BH55</f>
        <v>0</v>
      </c>
      <c r="BI56" s="167" t="n">
        <f aca="false" ca="false" dt2D="false" dtr="false" t="normal">BH56+BI54-BI55</f>
        <v>0</v>
      </c>
      <c r="BJ56" s="167" t="n">
        <f aca="false" ca="false" dt2D="false" dtr="false" t="normal">BI56+BJ54-BJ55</f>
        <v>0</v>
      </c>
      <c r="BK56" s="167" t="n">
        <f aca="false" ca="false" dt2D="false" dtr="false" t="normal">BJ56+BK54-BK55</f>
        <v>0</v>
      </c>
      <c r="BL56" s="167" t="n">
        <f aca="false" ca="false" dt2D="false" dtr="false" t="normal">BK56+BL54-BL55</f>
        <v>0</v>
      </c>
      <c r="BM56" s="167" t="n">
        <f aca="false" ca="false" dt2D="false" dtr="false" t="normal">BL56+BM54-BM55</f>
        <v>0</v>
      </c>
      <c r="BN56" s="167" t="n">
        <f aca="false" ca="false" dt2D="false" dtr="false" t="normal">BM56+BN54-BN55</f>
        <v>0</v>
      </c>
      <c r="BO56" s="167" t="n">
        <f aca="false" ca="false" dt2D="false" dtr="false" t="normal">BN56+BO54-BO55</f>
        <v>0</v>
      </c>
      <c r="BP56" s="167" t="n">
        <f aca="false" ca="false" dt2D="false" dtr="false" t="normal">BO56+BP54-BP55</f>
        <v>0</v>
      </c>
      <c r="BQ56" s="167" t="n">
        <f aca="false" ca="false" dt2D="false" dtr="false" t="normal">BP56+BQ54-BQ55</f>
        <v>0</v>
      </c>
      <c r="BR56" s="167" t="n">
        <f aca="false" ca="false" dt2D="false" dtr="false" t="normal">BQ56+BR54-BR55</f>
        <v>0</v>
      </c>
      <c r="BS56" s="167" t="n">
        <f aca="false" ca="false" dt2D="false" dtr="false" t="normal">BR56+BS54-BS55</f>
        <v>0</v>
      </c>
      <c r="BT56" s="167" t="n">
        <f aca="false" ca="false" dt2D="false" dtr="false" t="normal">BS56+BT54-BT55</f>
        <v>0</v>
      </c>
    </row>
    <row hidden="true" ht="16.5" outlineLevel="2" r="57">
      <c r="B57" s="374" t="s">
        <v>482</v>
      </c>
      <c r="E57" s="374" t="e">
        <f aca="false" ca="false" dt2D="false" dtr="false" t="normal">E56</f>
        <v>#N/A</v>
      </c>
      <c r="F57" s="374" t="e">
        <f aca="false" ca="false" dt2D="false" dtr="false" t="normal">F56</f>
        <v>#N/A</v>
      </c>
      <c r="G57" s="374" t="n">
        <f aca="false" ca="false" dt2D="false" dtr="false" t="normal">G56</f>
        <v>0</v>
      </c>
      <c r="I57" s="1" t="s">
        <v>517</v>
      </c>
      <c r="J57" s="1" t="s">
        <v>518</v>
      </c>
      <c r="K57" s="464" t="n"/>
      <c r="L57" s="283" t="n">
        <f aca="false" ca="false" dt2D="false" dtr="false" t="normal">SUM(M57:AA57)</f>
        <v>0</v>
      </c>
      <c r="M57" s="167" t="n">
        <f aca="false" ca="false" dt2D="false" dtr="false" t="normal">AVERAGE(M54, M56)*$K57/12*'Периоды'!L$42</f>
        <v>0</v>
      </c>
      <c r="N57" s="167" t="n">
        <f aca="false" ca="false" dt2D="false" dtr="false" t="normal">AVERAGE(N54, N56)*$K57/12*'Периоды'!M$42</f>
        <v>0</v>
      </c>
      <c r="O57" s="167" t="n">
        <f aca="false" ca="false" dt2D="false" dtr="false" t="normal">AVERAGE(O54, O56)*$K57/12*'Периоды'!N$42</f>
        <v>0</v>
      </c>
      <c r="P57" s="167" t="n">
        <f aca="false" ca="false" dt2D="false" dtr="false" t="normal">AVERAGE(P54, P56)*$K57/12*'Периоды'!O$42</f>
        <v>0</v>
      </c>
      <c r="Q57" s="167" t="n">
        <f aca="false" ca="false" dt2D="false" dtr="false" t="normal">AVERAGE(Q54, Q56)*$K57/12*'Периоды'!P$42</f>
        <v>0</v>
      </c>
      <c r="R57" s="167" t="n">
        <f aca="false" ca="false" dt2D="false" dtr="false" t="normal">AVERAGE(R54, R56)*$K57/12*'Периоды'!Q$42</f>
        <v>0</v>
      </c>
      <c r="S57" s="167" t="n">
        <f aca="false" ca="false" dt2D="false" dtr="false" t="normal">AVERAGE(S54, S56)*$K57/12*'Периоды'!R$42</f>
        <v>0</v>
      </c>
      <c r="T57" s="167" t="n">
        <f aca="false" ca="false" dt2D="false" dtr="false" t="normal">AVERAGE(T54, T56)*$K57/12*'Периоды'!S$42</f>
        <v>0</v>
      </c>
      <c r="U57" s="167" t="n">
        <f aca="false" ca="false" dt2D="false" dtr="false" t="normal">AVERAGE(U54, U56)*$K57/12*'Периоды'!T$42</f>
        <v>0</v>
      </c>
      <c r="V57" s="167" t="n">
        <f aca="false" ca="false" dt2D="false" dtr="false" t="normal">AVERAGE(V54, V56)*$K57/12*'Периоды'!U$42</f>
        <v>0</v>
      </c>
      <c r="W57" s="167" t="n">
        <f aca="false" ca="false" dt2D="false" dtr="false" t="normal">AVERAGE(W54, W56)*$K57/12*'Периоды'!V$42</f>
        <v>0</v>
      </c>
      <c r="X57" s="167" t="n">
        <f aca="false" ca="false" dt2D="false" dtr="false" t="normal">AVERAGE(X54, X56)*$K57/12*'Периоды'!W$42</f>
        <v>0</v>
      </c>
      <c r="Y57" s="167" t="n">
        <f aca="false" ca="false" dt2D="false" dtr="false" t="normal">AVERAGE(Y54, Y56)*$K57/12*'Периоды'!X$42</f>
        <v>0</v>
      </c>
      <c r="Z57" s="167" t="n">
        <f aca="false" ca="false" dt2D="false" dtr="false" t="normal">AVERAGE(Z54, Z56)*$K57/12*'Периоды'!Y$42</f>
        <v>0</v>
      </c>
      <c r="AA57" s="167" t="n">
        <f aca="false" ca="false" dt2D="false" dtr="false" t="normal">AVERAGE(AA54, AA56)*$K57/12*'Периоды'!Z$42</f>
        <v>0</v>
      </c>
      <c r="AB57" s="167" t="n">
        <f aca="false" ca="false" dt2D="false" dtr="false" t="normal">AVERAGE(AB54, AB56)*$K57/12*'Периоды'!AA$42</f>
        <v>0</v>
      </c>
      <c r="AC57" s="167" t="n">
        <f aca="false" ca="false" dt2D="false" dtr="false" t="normal">AVERAGE(AC54, AC56)*$K57/12*'Периоды'!AB$42</f>
        <v>0</v>
      </c>
      <c r="AD57" s="167" t="n">
        <f aca="false" ca="false" dt2D="false" dtr="false" t="normal">AVERAGE(AD54, AD56)*$K57/12*'Периоды'!AC$42</f>
        <v>0</v>
      </c>
      <c r="AE57" s="167" t="n">
        <f aca="false" ca="false" dt2D="false" dtr="false" t="normal">AVERAGE(AE54, AE56)*$K57/12*'Периоды'!AD$42</f>
        <v>0</v>
      </c>
      <c r="AF57" s="167" t="n">
        <f aca="false" ca="false" dt2D="false" dtr="false" t="normal">AVERAGE(AF54, AF56)*$K57/12*'Периоды'!AE$42</f>
        <v>0</v>
      </c>
      <c r="AG57" s="167" t="n">
        <f aca="false" ca="false" dt2D="false" dtr="false" t="normal">AVERAGE(AG54, AG56)*$K57/12*'Периоды'!AF$42</f>
        <v>0</v>
      </c>
      <c r="AH57" s="167" t="n">
        <f aca="false" ca="false" dt2D="false" dtr="false" t="normal">AVERAGE(AH54, AH56)*$K57/12*'Периоды'!AG$42</f>
        <v>0</v>
      </c>
      <c r="AI57" s="167" t="n">
        <f aca="false" ca="false" dt2D="false" dtr="false" t="normal">AVERAGE(AI54, AI56)*$K57/12*'Периоды'!AH$42</f>
        <v>0</v>
      </c>
      <c r="AJ57" s="167" t="n">
        <f aca="false" ca="false" dt2D="false" dtr="false" t="normal">AVERAGE(AJ54, AJ56)*$K57/12*'Периоды'!AI$42</f>
        <v>0</v>
      </c>
      <c r="AK57" s="167" t="n">
        <f aca="false" ca="false" dt2D="false" dtr="false" t="normal">AVERAGE(AK54, AK56)*$K57/12*'Периоды'!AJ$42</f>
        <v>0</v>
      </c>
      <c r="AL57" s="167" t="n">
        <f aca="false" ca="false" dt2D="false" dtr="false" t="normal">AVERAGE(AL54, AL56)*$K57/12*'Периоды'!AK$42</f>
        <v>0</v>
      </c>
      <c r="AM57" s="167" t="n">
        <f aca="false" ca="false" dt2D="false" dtr="false" t="normal">AVERAGE(AM54, AM56)*$K57/12*'Периоды'!AL$42</f>
        <v>0</v>
      </c>
      <c r="AN57" s="167" t="n">
        <f aca="false" ca="false" dt2D="false" dtr="false" t="normal">AVERAGE(AN54, AN56)*$K57/12*'Периоды'!AM$42</f>
        <v>0</v>
      </c>
      <c r="AO57" s="167" t="n">
        <f aca="false" ca="false" dt2D="false" dtr="false" t="normal">AVERAGE(AO54, AO56)*$K57/12*'Периоды'!AN$42</f>
        <v>0</v>
      </c>
      <c r="AP57" s="167" t="n">
        <f aca="false" ca="false" dt2D="false" dtr="false" t="normal">AVERAGE(AP54, AP56)*$K57/12*'Периоды'!AO$42</f>
        <v>0</v>
      </c>
      <c r="AQ57" s="167" t="n">
        <f aca="false" ca="false" dt2D="false" dtr="false" t="normal">AVERAGE(AQ54, AQ56)*$K57/12*'Периоды'!AP$42</f>
        <v>0</v>
      </c>
      <c r="AR57" s="167" t="n">
        <f aca="false" ca="false" dt2D="false" dtr="false" t="normal">AVERAGE(AR54, AR56)*$K57/12*'Периоды'!AQ$42</f>
        <v>0</v>
      </c>
      <c r="AS57" s="167" t="n">
        <f aca="false" ca="false" dt2D="false" dtr="false" t="normal">AVERAGE(AS54, AS56)*$K57/12*'Периоды'!AR$42</f>
        <v>0</v>
      </c>
      <c r="AT57" s="167" t="n">
        <f aca="false" ca="false" dt2D="false" dtr="false" t="normal">AVERAGE(AT54, AT56)*$K57/12*'Периоды'!AS$42</f>
        <v>0</v>
      </c>
      <c r="AU57" s="167" t="n">
        <f aca="false" ca="false" dt2D="false" dtr="false" t="normal">AVERAGE(AU54, AU56)*$K57/12*'Периоды'!AT$42</f>
        <v>0</v>
      </c>
      <c r="AV57" s="167" t="n">
        <f aca="false" ca="false" dt2D="false" dtr="false" t="normal">AVERAGE(AV54, AV56)*$K57/12*'Периоды'!AU$42</f>
        <v>0</v>
      </c>
      <c r="AW57" s="167" t="n">
        <f aca="false" ca="false" dt2D="false" dtr="false" t="normal">AVERAGE(AW54, AW56)*$K57/12*'Периоды'!AV$42</f>
        <v>0</v>
      </c>
      <c r="AX57" s="167" t="n">
        <f aca="false" ca="false" dt2D="false" dtr="false" t="normal">AVERAGE(AX54, AX56)*$K57/12*'Периоды'!AW$42</f>
        <v>0</v>
      </c>
      <c r="AY57" s="167" t="n">
        <f aca="false" ca="false" dt2D="false" dtr="false" t="normal">AVERAGE(AY54, AY56)*$K57/12*'Периоды'!AX$42</f>
        <v>0</v>
      </c>
      <c r="AZ57" s="167" t="n">
        <f aca="false" ca="false" dt2D="false" dtr="false" t="normal">AVERAGE(AZ54, AZ56)*$K57/12*'Периоды'!AY$42</f>
        <v>0</v>
      </c>
      <c r="BA57" s="167" t="n">
        <f aca="false" ca="false" dt2D="false" dtr="false" t="normal">AVERAGE(BA54, BA56)*$K57/12*'Периоды'!AZ$42</f>
        <v>0</v>
      </c>
      <c r="BB57" s="167" t="n">
        <f aca="false" ca="false" dt2D="false" dtr="false" t="normal">AVERAGE(BB54, BB56)*$K57/12*'Периоды'!BA$42</f>
        <v>0</v>
      </c>
      <c r="BC57" s="167" t="n">
        <f aca="false" ca="false" dt2D="false" dtr="false" t="normal">AVERAGE(BC54, BC56)*$K57/12*'Периоды'!BB$42</f>
        <v>0</v>
      </c>
      <c r="BD57" s="167" t="n">
        <f aca="false" ca="false" dt2D="false" dtr="false" t="normal">AVERAGE(BD54, BD56)*$K57/12*'Периоды'!BC$42</f>
        <v>0</v>
      </c>
      <c r="BE57" s="167" t="n">
        <f aca="false" ca="false" dt2D="false" dtr="false" t="normal">AVERAGE(BE54, BE56)*$K57/12*'Периоды'!BD$42</f>
        <v>0</v>
      </c>
      <c r="BF57" s="167" t="n">
        <f aca="false" ca="false" dt2D="false" dtr="false" t="normal">AVERAGE(BF54, BF56)*$K57/12*'Периоды'!BE$42</f>
        <v>0</v>
      </c>
      <c r="BG57" s="167" t="n">
        <f aca="false" ca="false" dt2D="false" dtr="false" t="normal">AVERAGE(BG54, BG56)*$K57/12*'Периоды'!BF$42</f>
        <v>0</v>
      </c>
      <c r="BH57" s="167" t="n">
        <f aca="false" ca="false" dt2D="false" dtr="false" t="normal">AVERAGE(BH54, BH56)*$K57/12*'Периоды'!BG$42</f>
        <v>0</v>
      </c>
      <c r="BI57" s="167" t="n">
        <f aca="false" ca="false" dt2D="false" dtr="false" t="normal">AVERAGE(BI54, BI56)*$K57/12*'Периоды'!BH$42</f>
        <v>0</v>
      </c>
      <c r="BJ57" s="167" t="n">
        <f aca="false" ca="false" dt2D="false" dtr="false" t="normal">AVERAGE(BJ54, BJ56)*$K57/12*'Периоды'!BI$42</f>
        <v>0</v>
      </c>
      <c r="BK57" s="167" t="n">
        <f aca="false" ca="false" dt2D="false" dtr="false" t="normal">AVERAGE(BK54, BK56)*$K57/12*'Периоды'!BJ$42</f>
        <v>0</v>
      </c>
      <c r="BL57" s="167" t="n">
        <f aca="false" ca="false" dt2D="false" dtr="false" t="normal">AVERAGE(BL54, BL56)*$K57/12*'Периоды'!BK$42</f>
        <v>0</v>
      </c>
      <c r="BM57" s="167" t="n">
        <f aca="false" ca="false" dt2D="false" dtr="false" t="normal">AVERAGE(BM54, BM56)*$K57/12*'Периоды'!BL$42</f>
        <v>0</v>
      </c>
      <c r="BN57" s="167" t="n">
        <f aca="false" ca="false" dt2D="false" dtr="false" t="normal">AVERAGE(BN54, BN56)*$K57/12*'Периоды'!BM$42</f>
        <v>0</v>
      </c>
      <c r="BO57" s="167" t="n">
        <f aca="false" ca="false" dt2D="false" dtr="false" t="normal">AVERAGE(BO54, BO56)*$K57/12*'Периоды'!BN$42</f>
        <v>0</v>
      </c>
      <c r="BP57" s="167" t="n">
        <f aca="false" ca="false" dt2D="false" dtr="false" t="normal">AVERAGE(BP54, BP56)*$K57/12*'Периоды'!BO$42</f>
        <v>0</v>
      </c>
      <c r="BQ57" s="167" t="n">
        <f aca="false" ca="false" dt2D="false" dtr="false" t="normal">AVERAGE(BQ54, BQ56)*$K57/12*'Периоды'!BP$42</f>
        <v>0</v>
      </c>
      <c r="BR57" s="167" t="n">
        <f aca="false" ca="false" dt2D="false" dtr="false" t="normal">AVERAGE(BR54, BR56)*$K57/12*'Периоды'!BQ$42</f>
        <v>0</v>
      </c>
      <c r="BS57" s="167" t="n">
        <f aca="false" ca="false" dt2D="false" dtr="false" t="normal">AVERAGE(BS54, BS56)*$K57/12*'Периоды'!BR$42</f>
        <v>0</v>
      </c>
      <c r="BT57" s="167" t="n">
        <f aca="false" ca="false" dt2D="false" dtr="false" t="normal">AVERAGE(BT54, BT56)*$K57/12*'Периоды'!BS$42</f>
        <v>0</v>
      </c>
    </row>
    <row hidden="true" ht="16.5" outlineLevel="1" r="58">
      <c r="E58" s="374" t="e">
        <f aca="false" ca="false" dt2D="false" dtr="false" t="normal">E57</f>
        <v>#N/A</v>
      </c>
      <c r="F58" s="374" t="e">
        <f aca="false" ca="false" dt2D="false" dtr="false" t="normal">F57</f>
        <v>#N/A</v>
      </c>
      <c r="G58" s="374" t="n">
        <f aca="false" ca="false" dt2D="false" dtr="false" t="normal">G57</f>
        <v>0</v>
      </c>
      <c r="I58" s="130" t="s">
        <v>520</v>
      </c>
      <c r="K58" s="40" t="n"/>
      <c r="L58" s="283" t="n"/>
      <c r="M58" s="167" t="n"/>
      <c r="N58" s="167" t="n"/>
      <c r="O58" s="167" t="n"/>
      <c r="P58" s="167" t="n"/>
      <c r="Q58" s="167" t="n"/>
      <c r="R58" s="167" t="n"/>
      <c r="S58" s="167" t="n"/>
      <c r="T58" s="167" t="n"/>
      <c r="U58" s="167" t="n"/>
      <c r="V58" s="167" t="n"/>
      <c r="W58" s="167" t="n"/>
      <c r="X58" s="167" t="n"/>
      <c r="Y58" s="167" t="n"/>
      <c r="Z58" s="167" t="n"/>
      <c r="AA58" s="167" t="n"/>
      <c r="AB58" s="167" t="n"/>
      <c r="AC58" s="167" t="n"/>
      <c r="AD58" s="167" t="n"/>
      <c r="AE58" s="167" t="n"/>
      <c r="AF58" s="167" t="n"/>
      <c r="AG58" s="167" t="n"/>
      <c r="AH58" s="167" t="n"/>
      <c r="AI58" s="167" t="n"/>
      <c r="AJ58" s="167" t="n"/>
      <c r="AK58" s="167" t="n"/>
      <c r="AL58" s="167" t="n"/>
      <c r="AM58" s="167" t="n"/>
      <c r="AN58" s="167" t="n"/>
      <c r="AO58" s="167" t="n"/>
      <c r="AP58" s="167" t="n"/>
      <c r="AQ58" s="167" t="n"/>
      <c r="AR58" s="167" t="n"/>
      <c r="AS58" s="167" t="n"/>
      <c r="AT58" s="167" t="n"/>
      <c r="AU58" s="167" t="n"/>
      <c r="AV58" s="167" t="n"/>
      <c r="AW58" s="167" t="n"/>
      <c r="AX58" s="167" t="n"/>
      <c r="AY58" s="167" t="n"/>
      <c r="AZ58" s="167" t="n"/>
      <c r="BA58" s="167" t="n"/>
      <c r="BB58" s="167" t="n"/>
      <c r="BC58" s="167" t="n"/>
      <c r="BD58" s="167" t="n"/>
      <c r="BE58" s="167" t="n"/>
      <c r="BF58" s="167" t="n"/>
      <c r="BG58" s="167" t="n"/>
      <c r="BH58" s="167" t="n"/>
      <c r="BI58" s="167" t="n"/>
      <c r="BJ58" s="167" t="n"/>
      <c r="BK58" s="167" t="n"/>
      <c r="BL58" s="167" t="n"/>
      <c r="BM58" s="167" t="n"/>
      <c r="BN58" s="167" t="n"/>
      <c r="BO58" s="167" t="n"/>
      <c r="BP58" s="167" t="n"/>
      <c r="BQ58" s="167" t="n"/>
      <c r="BR58" s="167" t="n"/>
      <c r="BS58" s="167" t="n"/>
      <c r="BT58" s="167" t="n"/>
    </row>
    <row hidden="true" ht="16.5" outlineLevel="2" r="59">
      <c r="B59" s="374" t="s">
        <v>421</v>
      </c>
      <c r="C59" s="374" t="s">
        <v>502</v>
      </c>
      <c r="E59" s="374" t="e">
        <f aca="false" ca="false" dt2D="false" dtr="false" t="normal">E58</f>
        <v>#N/A</v>
      </c>
      <c r="F59" s="374" t="e">
        <f aca="false" ca="false" dt2D="false" dtr="false" t="normal">F58</f>
        <v>#N/A</v>
      </c>
      <c r="G59" s="374" t="n">
        <f aca="false" ca="false" dt2D="false" dtr="false" t="normal">G58</f>
        <v>0</v>
      </c>
      <c r="I59" s="1" t="s">
        <v>513</v>
      </c>
      <c r="L59" s="283" t="n"/>
      <c r="M59" s="172" t="n"/>
      <c r="N59" s="172" t="n"/>
      <c r="O59" s="172" t="n"/>
      <c r="P59" s="172" t="n"/>
      <c r="Q59" s="172" t="n"/>
      <c r="R59" s="172" t="n"/>
      <c r="S59" s="172" t="n"/>
      <c r="T59" s="172" t="n"/>
      <c r="U59" s="172" t="n"/>
      <c r="V59" s="172" t="n"/>
      <c r="W59" s="172" t="n"/>
      <c r="X59" s="172" t="n"/>
      <c r="Y59" s="172" t="n"/>
      <c r="Z59" s="172" t="n"/>
      <c r="AA59" s="172" t="n"/>
      <c r="AB59" s="172" t="n"/>
      <c r="AC59" s="172" t="n"/>
      <c r="AD59" s="172" t="n"/>
      <c r="AE59" s="172" t="n"/>
      <c r="AF59" s="172" t="n"/>
      <c r="AG59" s="172" t="n"/>
      <c r="AH59" s="172" t="n"/>
      <c r="AI59" s="172" t="n"/>
      <c r="AJ59" s="172" t="n"/>
      <c r="AK59" s="172" t="n"/>
      <c r="AL59" s="172" t="n"/>
      <c r="AM59" s="172" t="n"/>
      <c r="AN59" s="172" t="n"/>
      <c r="AO59" s="172" t="n"/>
      <c r="AP59" s="172" t="n"/>
      <c r="AQ59" s="172" t="n"/>
      <c r="AR59" s="172" t="n"/>
      <c r="AS59" s="172" t="n"/>
      <c r="AT59" s="172" t="n"/>
      <c r="AU59" s="172" t="n"/>
      <c r="AV59" s="172" t="n"/>
      <c r="AW59" s="172" t="n"/>
      <c r="AX59" s="172" t="n"/>
      <c r="AY59" s="172" t="n"/>
      <c r="AZ59" s="172" t="n"/>
      <c r="BA59" s="172" t="n"/>
      <c r="BB59" s="172" t="n"/>
      <c r="BC59" s="172" t="n"/>
      <c r="BD59" s="172" t="n"/>
      <c r="BE59" s="172" t="n"/>
      <c r="BF59" s="172" t="n"/>
      <c r="BG59" s="172" t="n"/>
      <c r="BH59" s="172" t="n"/>
      <c r="BI59" s="172" t="n"/>
      <c r="BJ59" s="172" t="n"/>
      <c r="BK59" s="172" t="n"/>
      <c r="BL59" s="172" t="n"/>
      <c r="BM59" s="172" t="n"/>
      <c r="BN59" s="172" t="n"/>
      <c r="BO59" s="172" t="n"/>
      <c r="BP59" s="172" t="n"/>
      <c r="BQ59" s="172" t="n"/>
      <c r="BR59" s="172" t="n"/>
      <c r="BS59" s="172" t="n"/>
      <c r="BT59" s="172" t="n"/>
    </row>
    <row hidden="true" ht="16.5" outlineLevel="2" r="60">
      <c r="B60" s="374" t="s">
        <v>422</v>
      </c>
      <c r="E60" s="374" t="e">
        <f aca="false" ca="false" dt2D="false" dtr="false" t="normal">E59</f>
        <v>#N/A</v>
      </c>
      <c r="F60" s="374" t="e">
        <f aca="false" ca="false" dt2D="false" dtr="false" t="normal">F59</f>
        <v>#N/A</v>
      </c>
      <c r="G60" s="374" t="n">
        <f aca="false" ca="false" dt2D="false" dtr="false" t="normal">G59</f>
        <v>0</v>
      </c>
      <c r="I60" s="1" t="s">
        <v>514</v>
      </c>
      <c r="J60" s="1" t="s">
        <v>515</v>
      </c>
      <c r="K60" s="270" t="n"/>
      <c r="L60" s="283" t="n"/>
      <c r="M60" s="172" t="n"/>
      <c r="N60" s="172" t="n"/>
      <c r="O60" s="172" t="n">
        <f aca="false" ca="false" dt2D="false" dtr="false" t="normal">N59</f>
        <v>0</v>
      </c>
      <c r="P60" s="172" t="n">
        <f aca="false" ca="false" dt2D="false" dtr="false" t="normal">O59</f>
        <v>0</v>
      </c>
      <c r="Q60" s="172" t="n">
        <f aca="false" ca="false" dt2D="false" dtr="false" t="normal">P59</f>
        <v>0</v>
      </c>
      <c r="R60" s="172" t="n">
        <f aca="false" ca="false" dt2D="false" dtr="false" t="normal">Q59</f>
        <v>0</v>
      </c>
      <c r="S60" s="172" t="n">
        <f aca="false" ca="false" dt2D="false" dtr="false" t="normal">R59</f>
        <v>0</v>
      </c>
      <c r="T60" s="172" t="n">
        <f aca="false" ca="false" dt2D="false" dtr="false" t="normal">S59</f>
        <v>0</v>
      </c>
      <c r="U60" s="172" t="n">
        <f aca="false" ca="false" dt2D="false" dtr="false" t="normal">T59</f>
        <v>0</v>
      </c>
      <c r="V60" s="172" t="n">
        <f aca="false" ca="false" dt2D="false" dtr="false" t="normal">U59</f>
        <v>0</v>
      </c>
      <c r="W60" s="172" t="n">
        <f aca="false" ca="false" dt2D="false" dtr="false" t="normal">V59</f>
        <v>0</v>
      </c>
      <c r="X60" s="172" t="n">
        <f aca="false" ca="false" dt2D="false" dtr="false" t="normal">W59</f>
        <v>0</v>
      </c>
      <c r="Y60" s="172" t="n">
        <f aca="false" ca="false" dt2D="false" dtr="false" t="normal">X59</f>
        <v>0</v>
      </c>
      <c r="Z60" s="172" t="n">
        <f aca="false" ca="false" dt2D="false" dtr="false" t="normal">Y59</f>
        <v>0</v>
      </c>
      <c r="AA60" s="172" t="n">
        <f aca="false" ca="false" dt2D="false" dtr="false" t="normal">Z59</f>
        <v>0</v>
      </c>
      <c r="AB60" s="172" t="n">
        <f aca="false" ca="false" dt2D="false" dtr="false" t="normal">AA59</f>
        <v>0</v>
      </c>
      <c r="AC60" s="172" t="n">
        <f aca="false" ca="false" dt2D="false" dtr="false" t="normal">AB59</f>
        <v>0</v>
      </c>
      <c r="AD60" s="172" t="n">
        <f aca="false" ca="false" dt2D="false" dtr="false" t="normal">AC59</f>
        <v>0</v>
      </c>
      <c r="AE60" s="172" t="n">
        <f aca="false" ca="false" dt2D="false" dtr="false" t="normal">AD59</f>
        <v>0</v>
      </c>
      <c r="AF60" s="172" t="n">
        <f aca="false" ca="false" dt2D="false" dtr="false" t="normal">AE59</f>
        <v>0</v>
      </c>
      <c r="AG60" s="172" t="n">
        <f aca="false" ca="false" dt2D="false" dtr="false" t="normal">AF59</f>
        <v>0</v>
      </c>
      <c r="AH60" s="172" t="n">
        <f aca="false" ca="false" dt2D="false" dtr="false" t="normal">AG59</f>
        <v>0</v>
      </c>
      <c r="AI60" s="172" t="n">
        <f aca="false" ca="false" dt2D="false" dtr="false" t="normal">AH59</f>
        <v>0</v>
      </c>
      <c r="AJ60" s="172" t="n">
        <f aca="false" ca="false" dt2D="false" dtr="false" t="normal">AI59</f>
        <v>0</v>
      </c>
      <c r="AK60" s="172" t="n">
        <f aca="false" ca="false" dt2D="false" dtr="false" t="normal">AJ59</f>
        <v>0</v>
      </c>
      <c r="AL60" s="172" t="n">
        <f aca="false" ca="false" dt2D="false" dtr="false" t="normal">AK59</f>
        <v>0</v>
      </c>
      <c r="AM60" s="172" t="n">
        <f aca="false" ca="false" dt2D="false" dtr="false" t="normal">AL59</f>
        <v>0</v>
      </c>
      <c r="AN60" s="172" t="n">
        <f aca="false" ca="false" dt2D="false" dtr="false" t="normal">AM59</f>
        <v>0</v>
      </c>
      <c r="AO60" s="172" t="n">
        <f aca="false" ca="false" dt2D="false" dtr="false" t="normal">AN59</f>
        <v>0</v>
      </c>
      <c r="AP60" s="172" t="n">
        <f aca="false" ca="false" dt2D="false" dtr="false" t="normal">AO59</f>
        <v>0</v>
      </c>
      <c r="AQ60" s="172" t="n">
        <f aca="false" ca="false" dt2D="false" dtr="false" t="normal">AP59</f>
        <v>0</v>
      </c>
      <c r="AR60" s="172" t="n">
        <f aca="false" ca="false" dt2D="false" dtr="false" t="normal">AQ59</f>
        <v>0</v>
      </c>
      <c r="AS60" s="172" t="n">
        <f aca="false" ca="false" dt2D="false" dtr="false" t="normal">AR59</f>
        <v>0</v>
      </c>
      <c r="AT60" s="172" t="n">
        <f aca="false" ca="false" dt2D="false" dtr="false" t="normal">AS59</f>
        <v>0</v>
      </c>
      <c r="AU60" s="172" t="n">
        <f aca="false" ca="false" dt2D="false" dtr="false" t="normal">AT59</f>
        <v>0</v>
      </c>
      <c r="AV60" s="172" t="n">
        <f aca="false" ca="false" dt2D="false" dtr="false" t="normal">AU59</f>
        <v>0</v>
      </c>
      <c r="AW60" s="172" t="n">
        <f aca="false" ca="false" dt2D="false" dtr="false" t="normal">AV59</f>
        <v>0</v>
      </c>
      <c r="AX60" s="172" t="n">
        <f aca="false" ca="false" dt2D="false" dtr="false" t="normal">AW59</f>
        <v>0</v>
      </c>
      <c r="AY60" s="172" t="n">
        <f aca="false" ca="false" dt2D="false" dtr="false" t="normal">AX59</f>
        <v>0</v>
      </c>
      <c r="AZ60" s="172" t="n">
        <f aca="false" ca="false" dt2D="false" dtr="false" t="normal">AY59</f>
        <v>0</v>
      </c>
      <c r="BA60" s="172" t="n">
        <f aca="false" ca="false" dt2D="false" dtr="false" t="normal">AZ59</f>
        <v>0</v>
      </c>
      <c r="BB60" s="172" t="n">
        <f aca="false" ca="false" dt2D="false" dtr="false" t="normal">BA59</f>
        <v>0</v>
      </c>
      <c r="BC60" s="172" t="n">
        <f aca="false" ca="false" dt2D="false" dtr="false" t="normal">BB59</f>
        <v>0</v>
      </c>
      <c r="BD60" s="172" t="n">
        <f aca="false" ca="false" dt2D="false" dtr="false" t="normal">BC59</f>
        <v>0</v>
      </c>
      <c r="BE60" s="172" t="n">
        <f aca="false" ca="false" dt2D="false" dtr="false" t="normal">BD59</f>
        <v>0</v>
      </c>
      <c r="BF60" s="172" t="n">
        <f aca="false" ca="false" dt2D="false" dtr="false" t="normal">BE59</f>
        <v>0</v>
      </c>
      <c r="BG60" s="172" t="n">
        <f aca="false" ca="false" dt2D="false" dtr="false" t="normal">BF59</f>
        <v>0</v>
      </c>
      <c r="BH60" s="172" t="n">
        <f aca="false" ca="false" dt2D="false" dtr="false" t="normal">BG59</f>
        <v>0</v>
      </c>
      <c r="BI60" s="172" t="n">
        <f aca="false" ca="false" dt2D="false" dtr="false" t="normal">BH59</f>
        <v>0</v>
      </c>
      <c r="BJ60" s="172" t="n">
        <f aca="false" ca="false" dt2D="false" dtr="false" t="normal">BI59</f>
        <v>0</v>
      </c>
      <c r="BK60" s="172" t="n">
        <f aca="false" ca="false" dt2D="false" dtr="false" t="normal">BJ59</f>
        <v>0</v>
      </c>
      <c r="BL60" s="172" t="n">
        <f aca="false" ca="false" dt2D="false" dtr="false" t="normal">BK59</f>
        <v>0</v>
      </c>
      <c r="BM60" s="172" t="n">
        <f aca="false" ca="false" dt2D="false" dtr="false" t="normal">BL59</f>
        <v>0</v>
      </c>
      <c r="BN60" s="172" t="n">
        <f aca="false" ca="false" dt2D="false" dtr="false" t="normal">BM59</f>
        <v>0</v>
      </c>
      <c r="BO60" s="172" t="n">
        <f aca="false" ca="false" dt2D="false" dtr="false" t="normal">BN59</f>
        <v>0</v>
      </c>
      <c r="BP60" s="172" t="n">
        <f aca="false" ca="false" dt2D="false" dtr="false" t="normal">BO59</f>
        <v>0</v>
      </c>
      <c r="BQ60" s="172" t="n">
        <f aca="false" ca="false" dt2D="false" dtr="false" t="normal">BP59</f>
        <v>0</v>
      </c>
      <c r="BR60" s="172" t="n">
        <f aca="false" ca="false" dt2D="false" dtr="false" t="normal">BQ59</f>
        <v>0</v>
      </c>
      <c r="BS60" s="172" t="n">
        <f aca="false" ca="false" dt2D="false" dtr="false" t="normal">BR59</f>
        <v>0</v>
      </c>
      <c r="BT60" s="172" t="n">
        <f aca="false" ca="false" dt2D="false" dtr="false" t="normal">BS59</f>
        <v>0</v>
      </c>
    </row>
    <row hidden="true" ht="16.5" outlineLevel="2" r="61">
      <c r="E61" s="374" t="e">
        <f aca="false" ca="false" dt2D="false" dtr="false" t="normal">E60</f>
        <v>#N/A</v>
      </c>
      <c r="F61" s="374" t="e">
        <f aca="false" ca="false" dt2D="false" dtr="false" t="normal">F60</f>
        <v>#N/A</v>
      </c>
      <c r="G61" s="374" t="n">
        <f aca="false" ca="false" dt2D="false" dtr="false" t="normal">G60</f>
        <v>0</v>
      </c>
      <c r="I61" s="1" t="s">
        <v>516</v>
      </c>
      <c r="K61" s="40" t="n"/>
      <c r="L61" s="283" t="n"/>
      <c r="M61" s="167" t="n">
        <f aca="false" ca="false" dt2D="false" dtr="false" t="normal">L61+M59-M60</f>
        <v>0</v>
      </c>
      <c r="N61" s="167" t="n">
        <f aca="false" ca="false" dt2D="false" dtr="false" t="normal">M61+N59-N60</f>
        <v>0</v>
      </c>
      <c r="O61" s="167" t="n">
        <f aca="false" ca="false" dt2D="false" dtr="false" t="normal">N61+O59-O60</f>
        <v>0</v>
      </c>
      <c r="P61" s="167" t="n">
        <f aca="false" ca="false" dt2D="false" dtr="false" t="normal">O61+P59-P60</f>
        <v>0</v>
      </c>
      <c r="Q61" s="167" t="n">
        <f aca="false" ca="false" dt2D="false" dtr="false" t="normal">P61+Q59-Q60</f>
        <v>0</v>
      </c>
      <c r="R61" s="167" t="n">
        <f aca="false" ca="false" dt2D="false" dtr="false" t="normal">Q61+R59-R60</f>
        <v>0</v>
      </c>
      <c r="S61" s="167" t="n">
        <f aca="false" ca="false" dt2D="false" dtr="false" t="normal">R61+S59-S60</f>
        <v>0</v>
      </c>
      <c r="T61" s="167" t="n">
        <f aca="false" ca="false" dt2D="false" dtr="false" t="normal">S61+T59-T60</f>
        <v>0</v>
      </c>
      <c r="U61" s="167" t="n">
        <f aca="false" ca="false" dt2D="false" dtr="false" t="normal">T61+U59-U60</f>
        <v>0</v>
      </c>
      <c r="V61" s="167" t="n">
        <f aca="false" ca="false" dt2D="false" dtr="false" t="normal">U61+V59-V60</f>
        <v>0</v>
      </c>
      <c r="W61" s="167" t="n">
        <f aca="false" ca="false" dt2D="false" dtr="false" t="normal">V61+W59-W60</f>
        <v>0</v>
      </c>
      <c r="X61" s="167" t="n">
        <f aca="false" ca="false" dt2D="false" dtr="false" t="normal">W61+X59-X60</f>
        <v>0</v>
      </c>
      <c r="Y61" s="167" t="n">
        <f aca="false" ca="false" dt2D="false" dtr="false" t="normal">X61+Y59-Y60</f>
        <v>0</v>
      </c>
      <c r="Z61" s="167" t="n">
        <f aca="false" ca="false" dt2D="false" dtr="false" t="normal">Y61+Z59-Z60</f>
        <v>0</v>
      </c>
      <c r="AA61" s="167" t="n">
        <f aca="false" ca="false" dt2D="false" dtr="false" t="normal">Z61+AA59-AA60</f>
        <v>0</v>
      </c>
      <c r="AB61" s="167" t="n">
        <f aca="false" ca="false" dt2D="false" dtr="false" t="normal">AA61+AB59-AB60</f>
        <v>0</v>
      </c>
      <c r="AC61" s="167" t="n">
        <f aca="false" ca="false" dt2D="false" dtr="false" t="normal">AB61+AC59-AC60</f>
        <v>0</v>
      </c>
      <c r="AD61" s="167" t="n">
        <f aca="false" ca="false" dt2D="false" dtr="false" t="normal">AC61+AD59-AD60</f>
        <v>0</v>
      </c>
      <c r="AE61" s="167" t="n">
        <f aca="false" ca="false" dt2D="false" dtr="false" t="normal">AD61+AE59-AE60</f>
        <v>0</v>
      </c>
      <c r="AF61" s="167" t="n">
        <f aca="false" ca="false" dt2D="false" dtr="false" t="normal">AE61+AF59-AF60</f>
        <v>0</v>
      </c>
      <c r="AG61" s="167" t="n">
        <f aca="false" ca="false" dt2D="false" dtr="false" t="normal">AF61+AG59-AG60</f>
        <v>0</v>
      </c>
      <c r="AH61" s="167" t="n">
        <f aca="false" ca="false" dt2D="false" dtr="false" t="normal">AG61+AH59-AH60</f>
        <v>0</v>
      </c>
      <c r="AI61" s="167" t="n">
        <f aca="false" ca="false" dt2D="false" dtr="false" t="normal">AH61+AI59-AI60</f>
        <v>0</v>
      </c>
      <c r="AJ61" s="167" t="n">
        <f aca="false" ca="false" dt2D="false" dtr="false" t="normal">AI61+AJ59-AJ60</f>
        <v>0</v>
      </c>
      <c r="AK61" s="167" t="n">
        <f aca="false" ca="false" dt2D="false" dtr="false" t="normal">AJ61+AK59-AK60</f>
        <v>0</v>
      </c>
      <c r="AL61" s="167" t="n">
        <f aca="false" ca="false" dt2D="false" dtr="false" t="normal">AK61+AL59-AL60</f>
        <v>0</v>
      </c>
      <c r="AM61" s="167" t="n">
        <f aca="false" ca="false" dt2D="false" dtr="false" t="normal">AL61+AM59-AM60</f>
        <v>0</v>
      </c>
      <c r="AN61" s="167" t="n">
        <f aca="false" ca="false" dt2D="false" dtr="false" t="normal">AM61+AN59-AN60</f>
        <v>0</v>
      </c>
      <c r="AO61" s="167" t="n">
        <f aca="false" ca="false" dt2D="false" dtr="false" t="normal">AN61+AO59-AO60</f>
        <v>0</v>
      </c>
      <c r="AP61" s="167" t="n">
        <f aca="false" ca="false" dt2D="false" dtr="false" t="normal">AO61+AP59-AP60</f>
        <v>0</v>
      </c>
      <c r="AQ61" s="167" t="n">
        <f aca="false" ca="false" dt2D="false" dtr="false" t="normal">AP61+AQ59-AQ60</f>
        <v>0</v>
      </c>
      <c r="AR61" s="167" t="n">
        <f aca="false" ca="false" dt2D="false" dtr="false" t="normal">AQ61+AR59-AR60</f>
        <v>0</v>
      </c>
      <c r="AS61" s="167" t="n">
        <f aca="false" ca="false" dt2D="false" dtr="false" t="normal">AR61+AS59-AS60</f>
        <v>0</v>
      </c>
      <c r="AT61" s="167" t="n">
        <f aca="false" ca="false" dt2D="false" dtr="false" t="normal">AS61+AT59-AT60</f>
        <v>0</v>
      </c>
      <c r="AU61" s="167" t="n">
        <f aca="false" ca="false" dt2D="false" dtr="false" t="normal">AT61+AU59-AU60</f>
        <v>0</v>
      </c>
      <c r="AV61" s="167" t="n">
        <f aca="false" ca="false" dt2D="false" dtr="false" t="normal">AU61+AV59-AV60</f>
        <v>0</v>
      </c>
      <c r="AW61" s="167" t="n">
        <f aca="false" ca="false" dt2D="false" dtr="false" t="normal">AV61+AW59-AW60</f>
        <v>0</v>
      </c>
      <c r="AX61" s="167" t="n">
        <f aca="false" ca="false" dt2D="false" dtr="false" t="normal">AW61+AX59-AX60</f>
        <v>0</v>
      </c>
      <c r="AY61" s="167" t="n">
        <f aca="false" ca="false" dt2D="false" dtr="false" t="normal">AX61+AY59-AY60</f>
        <v>0</v>
      </c>
      <c r="AZ61" s="167" t="n">
        <f aca="false" ca="false" dt2D="false" dtr="false" t="normal">AY61+AZ59-AZ60</f>
        <v>0</v>
      </c>
      <c r="BA61" s="167" t="n">
        <f aca="false" ca="false" dt2D="false" dtr="false" t="normal">AZ61+BA59-BA60</f>
        <v>0</v>
      </c>
      <c r="BB61" s="167" t="n">
        <f aca="false" ca="false" dt2D="false" dtr="false" t="normal">BA61+BB59-BB60</f>
        <v>0</v>
      </c>
      <c r="BC61" s="167" t="n">
        <f aca="false" ca="false" dt2D="false" dtr="false" t="normal">BB61+BC59-BC60</f>
        <v>0</v>
      </c>
      <c r="BD61" s="167" t="n">
        <f aca="false" ca="false" dt2D="false" dtr="false" t="normal">BC61+BD59-BD60</f>
        <v>0</v>
      </c>
      <c r="BE61" s="167" t="n">
        <f aca="false" ca="false" dt2D="false" dtr="false" t="normal">BD61+BE59-BE60</f>
        <v>0</v>
      </c>
      <c r="BF61" s="167" t="n">
        <f aca="false" ca="false" dt2D="false" dtr="false" t="normal">BE61+BF59-BF60</f>
        <v>0</v>
      </c>
      <c r="BG61" s="167" t="n">
        <f aca="false" ca="false" dt2D="false" dtr="false" t="normal">BF61+BG59-BG60</f>
        <v>0</v>
      </c>
      <c r="BH61" s="167" t="n">
        <f aca="false" ca="false" dt2D="false" dtr="false" t="normal">BG61+BH59-BH60</f>
        <v>0</v>
      </c>
      <c r="BI61" s="167" t="n">
        <f aca="false" ca="false" dt2D="false" dtr="false" t="normal">BH61+BI59-BI60</f>
        <v>0</v>
      </c>
      <c r="BJ61" s="167" t="n">
        <f aca="false" ca="false" dt2D="false" dtr="false" t="normal">BI61+BJ59-BJ60</f>
        <v>0</v>
      </c>
      <c r="BK61" s="167" t="n">
        <f aca="false" ca="false" dt2D="false" dtr="false" t="normal">BJ61+BK59-BK60</f>
        <v>0</v>
      </c>
      <c r="BL61" s="167" t="n">
        <f aca="false" ca="false" dt2D="false" dtr="false" t="normal">BK61+BL59-BL60</f>
        <v>0</v>
      </c>
      <c r="BM61" s="167" t="n">
        <f aca="false" ca="false" dt2D="false" dtr="false" t="normal">BL61+BM59-BM60</f>
        <v>0</v>
      </c>
      <c r="BN61" s="167" t="n">
        <f aca="false" ca="false" dt2D="false" dtr="false" t="normal">BM61+BN59-BN60</f>
        <v>0</v>
      </c>
      <c r="BO61" s="167" t="n">
        <f aca="false" ca="false" dt2D="false" dtr="false" t="normal">BN61+BO59-BO60</f>
        <v>0</v>
      </c>
      <c r="BP61" s="167" t="n">
        <f aca="false" ca="false" dt2D="false" dtr="false" t="normal">BO61+BP59-BP60</f>
        <v>0</v>
      </c>
      <c r="BQ61" s="167" t="n">
        <f aca="false" ca="false" dt2D="false" dtr="false" t="normal">BP61+BQ59-BQ60</f>
        <v>0</v>
      </c>
      <c r="BR61" s="167" t="n">
        <f aca="false" ca="false" dt2D="false" dtr="false" t="normal">BQ61+BR59-BR60</f>
        <v>0</v>
      </c>
      <c r="BS61" s="167" t="n">
        <f aca="false" ca="false" dt2D="false" dtr="false" t="normal">BR61+BS59-BS60</f>
        <v>0</v>
      </c>
      <c r="BT61" s="167" t="n">
        <f aca="false" ca="false" dt2D="false" dtr="false" t="normal">BS61+BT59-BT60</f>
        <v>0</v>
      </c>
    </row>
    <row hidden="true" ht="16.5" outlineLevel="2" r="62">
      <c r="B62" s="374" t="s">
        <v>482</v>
      </c>
      <c r="E62" s="374" t="e">
        <f aca="false" ca="false" dt2D="false" dtr="false" t="normal">E61</f>
        <v>#N/A</v>
      </c>
      <c r="F62" s="374" t="e">
        <f aca="false" ca="false" dt2D="false" dtr="false" t="normal">F61</f>
        <v>#N/A</v>
      </c>
      <c r="G62" s="374" t="n">
        <f aca="false" ca="false" dt2D="false" dtr="false" t="normal">G61</f>
        <v>0</v>
      </c>
      <c r="I62" s="1" t="s">
        <v>517</v>
      </c>
      <c r="J62" s="1" t="s">
        <v>518</v>
      </c>
      <c r="K62" s="464" t="n"/>
      <c r="L62" s="283" t="n">
        <f aca="false" ca="false" dt2D="false" dtr="false" t="normal">SUM(M62:AA62)</f>
        <v>0</v>
      </c>
      <c r="M62" s="167" t="n">
        <f aca="false" ca="false" dt2D="false" dtr="false" t="normal">AVERAGE(M59, M61)*$K62/12*'Периоды'!L$42</f>
        <v>0</v>
      </c>
      <c r="N62" s="167" t="n">
        <f aca="false" ca="false" dt2D="false" dtr="false" t="normal">AVERAGE(N59, N61)*$K62/12*'Периоды'!M$42</f>
        <v>0</v>
      </c>
      <c r="O62" s="167" t="n">
        <f aca="false" ca="false" dt2D="false" dtr="false" t="normal">AVERAGE(O59, O61)*$K62/12*'Периоды'!N$42</f>
        <v>0</v>
      </c>
      <c r="P62" s="167" t="n">
        <f aca="false" ca="false" dt2D="false" dtr="false" t="normal">AVERAGE(P59, P61)*$K62/12*'Периоды'!O$42</f>
        <v>0</v>
      </c>
      <c r="Q62" s="167" t="n">
        <f aca="false" ca="false" dt2D="false" dtr="false" t="normal">AVERAGE(Q59, Q61)*$K62/12*'Периоды'!P$42</f>
        <v>0</v>
      </c>
      <c r="R62" s="167" t="n">
        <f aca="false" ca="false" dt2D="false" dtr="false" t="normal">AVERAGE(R59, R61)*$K62/12*'Периоды'!Q$42</f>
        <v>0</v>
      </c>
      <c r="S62" s="167" t="n">
        <f aca="false" ca="false" dt2D="false" dtr="false" t="normal">AVERAGE(S59, S61)*$K62/12*'Периоды'!R$42</f>
        <v>0</v>
      </c>
      <c r="T62" s="167" t="n">
        <f aca="false" ca="false" dt2D="false" dtr="false" t="normal">AVERAGE(T59, T61)*$K62/12*'Периоды'!S$42</f>
        <v>0</v>
      </c>
      <c r="U62" s="167" t="n">
        <f aca="false" ca="false" dt2D="false" dtr="false" t="normal">AVERAGE(U59, U61)*$K62/12*'Периоды'!T$42</f>
        <v>0</v>
      </c>
      <c r="V62" s="167" t="n">
        <f aca="false" ca="false" dt2D="false" dtr="false" t="normal">AVERAGE(V59, V61)*$K62/12*'Периоды'!U$42</f>
        <v>0</v>
      </c>
      <c r="W62" s="167" t="n">
        <f aca="false" ca="false" dt2D="false" dtr="false" t="normal">AVERAGE(W59, W61)*$K62/12*'Периоды'!V$42</f>
        <v>0</v>
      </c>
      <c r="X62" s="167" t="n">
        <f aca="false" ca="false" dt2D="false" dtr="false" t="normal">AVERAGE(X59, X61)*$K62/12*'Периоды'!W$42</f>
        <v>0</v>
      </c>
      <c r="Y62" s="167" t="n">
        <f aca="false" ca="false" dt2D="false" dtr="false" t="normal">AVERAGE(Y59, Y61)*$K62/12*'Периоды'!X$42</f>
        <v>0</v>
      </c>
      <c r="Z62" s="167" t="n">
        <f aca="false" ca="false" dt2D="false" dtr="false" t="normal">AVERAGE(Z59, Z61)*$K62/12*'Периоды'!Y$42</f>
        <v>0</v>
      </c>
      <c r="AA62" s="167" t="n">
        <f aca="false" ca="false" dt2D="false" dtr="false" t="normal">AVERAGE(AA59, AA61)*$K62/12*'Периоды'!Z$42</f>
        <v>0</v>
      </c>
      <c r="AB62" s="167" t="n">
        <f aca="false" ca="false" dt2D="false" dtr="false" t="normal">AVERAGE(AB59, AB61)*$K62/12*'Периоды'!AA$42</f>
        <v>0</v>
      </c>
      <c r="AC62" s="167" t="n">
        <f aca="false" ca="false" dt2D="false" dtr="false" t="normal">AVERAGE(AC59, AC61)*$K62/12*'Периоды'!AB$42</f>
        <v>0</v>
      </c>
      <c r="AD62" s="167" t="n">
        <f aca="false" ca="false" dt2D="false" dtr="false" t="normal">AVERAGE(AD59, AD61)*$K62/12*'Периоды'!AC$42</f>
        <v>0</v>
      </c>
      <c r="AE62" s="167" t="n">
        <f aca="false" ca="false" dt2D="false" dtr="false" t="normal">AVERAGE(AE59, AE61)*$K62/12*'Периоды'!AD$42</f>
        <v>0</v>
      </c>
      <c r="AF62" s="167" t="n">
        <f aca="false" ca="false" dt2D="false" dtr="false" t="normal">AVERAGE(AF59, AF61)*$K62/12*'Периоды'!AE$42</f>
        <v>0</v>
      </c>
      <c r="AG62" s="167" t="n">
        <f aca="false" ca="false" dt2D="false" dtr="false" t="normal">AVERAGE(AG59, AG61)*$K62/12*'Периоды'!AF$42</f>
        <v>0</v>
      </c>
      <c r="AH62" s="167" t="n">
        <f aca="false" ca="false" dt2D="false" dtr="false" t="normal">AVERAGE(AH59, AH61)*$K62/12*'Периоды'!AG$42</f>
        <v>0</v>
      </c>
      <c r="AI62" s="167" t="n">
        <f aca="false" ca="false" dt2D="false" dtr="false" t="normal">AVERAGE(AI59, AI61)*$K62/12*'Периоды'!AH$42</f>
        <v>0</v>
      </c>
      <c r="AJ62" s="167" t="n">
        <f aca="false" ca="false" dt2D="false" dtr="false" t="normal">AVERAGE(AJ59, AJ61)*$K62/12*'Периоды'!AI$42</f>
        <v>0</v>
      </c>
      <c r="AK62" s="167" t="n">
        <f aca="false" ca="false" dt2D="false" dtr="false" t="normal">AVERAGE(AK59, AK61)*$K62/12*'Периоды'!AJ$42</f>
        <v>0</v>
      </c>
      <c r="AL62" s="167" t="n">
        <f aca="false" ca="false" dt2D="false" dtr="false" t="normal">AVERAGE(AL59, AL61)*$K62/12*'Периоды'!AK$42</f>
        <v>0</v>
      </c>
      <c r="AM62" s="167" t="n">
        <f aca="false" ca="false" dt2D="false" dtr="false" t="normal">AVERAGE(AM59, AM61)*$K62/12*'Периоды'!AL$42</f>
        <v>0</v>
      </c>
      <c r="AN62" s="167" t="n">
        <f aca="false" ca="false" dt2D="false" dtr="false" t="normal">AVERAGE(AN59, AN61)*$K62/12*'Периоды'!AM$42</f>
        <v>0</v>
      </c>
      <c r="AO62" s="167" t="n">
        <f aca="false" ca="false" dt2D="false" dtr="false" t="normal">AVERAGE(AO59, AO61)*$K62/12*'Периоды'!AN$42</f>
        <v>0</v>
      </c>
      <c r="AP62" s="167" t="n">
        <f aca="false" ca="false" dt2D="false" dtr="false" t="normal">AVERAGE(AP59, AP61)*$K62/12*'Периоды'!AO$42</f>
        <v>0</v>
      </c>
      <c r="AQ62" s="167" t="n">
        <f aca="false" ca="false" dt2D="false" dtr="false" t="normal">AVERAGE(AQ59, AQ61)*$K62/12*'Периоды'!AP$42</f>
        <v>0</v>
      </c>
      <c r="AR62" s="167" t="n">
        <f aca="false" ca="false" dt2D="false" dtr="false" t="normal">AVERAGE(AR59, AR61)*$K62/12*'Периоды'!AQ$42</f>
        <v>0</v>
      </c>
      <c r="AS62" s="167" t="n">
        <f aca="false" ca="false" dt2D="false" dtr="false" t="normal">AVERAGE(AS59, AS61)*$K62/12*'Периоды'!AR$42</f>
        <v>0</v>
      </c>
      <c r="AT62" s="167" t="n">
        <f aca="false" ca="false" dt2D="false" dtr="false" t="normal">AVERAGE(AT59, AT61)*$K62/12*'Периоды'!AS$42</f>
        <v>0</v>
      </c>
      <c r="AU62" s="167" t="n">
        <f aca="false" ca="false" dt2D="false" dtr="false" t="normal">AVERAGE(AU59, AU61)*$K62/12*'Периоды'!AT$42</f>
        <v>0</v>
      </c>
      <c r="AV62" s="167" t="n">
        <f aca="false" ca="false" dt2D="false" dtr="false" t="normal">AVERAGE(AV59, AV61)*$K62/12*'Периоды'!AU$42</f>
        <v>0</v>
      </c>
      <c r="AW62" s="167" t="n">
        <f aca="false" ca="false" dt2D="false" dtr="false" t="normal">AVERAGE(AW59, AW61)*$K62/12*'Периоды'!AV$42</f>
        <v>0</v>
      </c>
      <c r="AX62" s="167" t="n">
        <f aca="false" ca="false" dt2D="false" dtr="false" t="normal">AVERAGE(AX59, AX61)*$K62/12*'Периоды'!AW$42</f>
        <v>0</v>
      </c>
      <c r="AY62" s="167" t="n">
        <f aca="false" ca="false" dt2D="false" dtr="false" t="normal">AVERAGE(AY59, AY61)*$K62/12*'Периоды'!AX$42</f>
        <v>0</v>
      </c>
      <c r="AZ62" s="167" t="n">
        <f aca="false" ca="false" dt2D="false" dtr="false" t="normal">AVERAGE(AZ59, AZ61)*$K62/12*'Периоды'!AY$42</f>
        <v>0</v>
      </c>
      <c r="BA62" s="167" t="n">
        <f aca="false" ca="false" dt2D="false" dtr="false" t="normal">AVERAGE(BA59, BA61)*$K62/12*'Периоды'!AZ$42</f>
        <v>0</v>
      </c>
      <c r="BB62" s="167" t="n">
        <f aca="false" ca="false" dt2D="false" dtr="false" t="normal">AVERAGE(BB59, BB61)*$K62/12*'Периоды'!BA$42</f>
        <v>0</v>
      </c>
      <c r="BC62" s="167" t="n">
        <f aca="false" ca="false" dt2D="false" dtr="false" t="normal">AVERAGE(BC59, BC61)*$K62/12*'Периоды'!BB$42</f>
        <v>0</v>
      </c>
      <c r="BD62" s="167" t="n">
        <f aca="false" ca="false" dt2D="false" dtr="false" t="normal">AVERAGE(BD59, BD61)*$K62/12*'Периоды'!BC$42</f>
        <v>0</v>
      </c>
      <c r="BE62" s="167" t="n">
        <f aca="false" ca="false" dt2D="false" dtr="false" t="normal">AVERAGE(BE59, BE61)*$K62/12*'Периоды'!BD$42</f>
        <v>0</v>
      </c>
      <c r="BF62" s="167" t="n">
        <f aca="false" ca="false" dt2D="false" dtr="false" t="normal">AVERAGE(BF59, BF61)*$K62/12*'Периоды'!BE$42</f>
        <v>0</v>
      </c>
      <c r="BG62" s="167" t="n">
        <f aca="false" ca="false" dt2D="false" dtr="false" t="normal">AVERAGE(BG59, BG61)*$K62/12*'Периоды'!BF$42</f>
        <v>0</v>
      </c>
      <c r="BH62" s="167" t="n">
        <f aca="false" ca="false" dt2D="false" dtr="false" t="normal">AVERAGE(BH59, BH61)*$K62/12*'Периоды'!BG$42</f>
        <v>0</v>
      </c>
      <c r="BI62" s="167" t="n">
        <f aca="false" ca="false" dt2D="false" dtr="false" t="normal">AVERAGE(BI59, BI61)*$K62/12*'Периоды'!BH$42</f>
        <v>0</v>
      </c>
      <c r="BJ62" s="167" t="n">
        <f aca="false" ca="false" dt2D="false" dtr="false" t="normal">AVERAGE(BJ59, BJ61)*$K62/12*'Периоды'!BI$42</f>
        <v>0</v>
      </c>
      <c r="BK62" s="167" t="n">
        <f aca="false" ca="false" dt2D="false" dtr="false" t="normal">AVERAGE(BK59, BK61)*$K62/12*'Периоды'!BJ$42</f>
        <v>0</v>
      </c>
      <c r="BL62" s="167" t="n">
        <f aca="false" ca="false" dt2D="false" dtr="false" t="normal">AVERAGE(BL59, BL61)*$K62/12*'Периоды'!BK$42</f>
        <v>0</v>
      </c>
      <c r="BM62" s="167" t="n">
        <f aca="false" ca="false" dt2D="false" dtr="false" t="normal">AVERAGE(BM59, BM61)*$K62/12*'Периоды'!BL$42</f>
        <v>0</v>
      </c>
      <c r="BN62" s="167" t="n">
        <f aca="false" ca="false" dt2D="false" dtr="false" t="normal">AVERAGE(BN59, BN61)*$K62/12*'Периоды'!BM$42</f>
        <v>0</v>
      </c>
      <c r="BO62" s="167" t="n">
        <f aca="false" ca="false" dt2D="false" dtr="false" t="normal">AVERAGE(BO59, BO61)*$K62/12*'Периоды'!BN$42</f>
        <v>0</v>
      </c>
      <c r="BP62" s="167" t="n">
        <f aca="false" ca="false" dt2D="false" dtr="false" t="normal">AVERAGE(BP59, BP61)*$K62/12*'Периоды'!BO$42</f>
        <v>0</v>
      </c>
      <c r="BQ62" s="167" t="n">
        <f aca="false" ca="false" dt2D="false" dtr="false" t="normal">AVERAGE(BQ59, BQ61)*$K62/12*'Периоды'!BP$42</f>
        <v>0</v>
      </c>
      <c r="BR62" s="167" t="n">
        <f aca="false" ca="false" dt2D="false" dtr="false" t="normal">AVERAGE(BR59, BR61)*$K62/12*'Периоды'!BQ$42</f>
        <v>0</v>
      </c>
      <c r="BS62" s="167" t="n">
        <f aca="false" ca="false" dt2D="false" dtr="false" t="normal">AVERAGE(BS59, BS61)*$K62/12*'Периоды'!BR$42</f>
        <v>0</v>
      </c>
      <c r="BT62" s="167" t="n">
        <f aca="false" ca="false" dt2D="false" dtr="false" t="normal">AVERAGE(BT59, BT61)*$K62/12*'Периоды'!BS$42</f>
        <v>0</v>
      </c>
    </row>
    <row hidden="true" ht="16.5" outlineLevel="1" r="63">
      <c r="D63" s="374" t="str">
        <f aca="false" ca="false" dt2D="false" dtr="false" t="normal">J63</f>
        <v>Федеральный бюджет</v>
      </c>
      <c r="E63" s="374" t="e">
        <f aca="false" ca="false" dt2D="false" dtr="false" t="normal">E62</f>
        <v>#N/A</v>
      </c>
      <c r="F63" s="374" t="e">
        <f aca="false" ca="false" dt2D="false" dtr="false" t="normal">F62</f>
        <v>#N/A</v>
      </c>
      <c r="G63" s="374" t="n">
        <f aca="false" ca="false" dt2D="false" dtr="false" t="normal">G62</f>
        <v>0</v>
      </c>
      <c r="I63" s="130" t="s">
        <v>521</v>
      </c>
      <c r="J63" s="420" t="s">
        <v>301</v>
      </c>
      <c r="K63" s="40" t="n"/>
      <c r="L63" s="283" t="n"/>
      <c r="M63" s="167" t="n"/>
      <c r="N63" s="167" t="n"/>
      <c r="O63" s="167" t="n"/>
      <c r="P63" s="167" t="n"/>
      <c r="Q63" s="167" t="n"/>
      <c r="R63" s="167" t="n"/>
      <c r="S63" s="167" t="n"/>
      <c r="T63" s="167" t="n"/>
      <c r="U63" s="167" t="n"/>
      <c r="V63" s="167" t="n"/>
      <c r="W63" s="167" t="n"/>
      <c r="X63" s="167" t="n"/>
      <c r="Y63" s="167" t="n"/>
      <c r="Z63" s="167" t="n"/>
      <c r="AA63" s="167" t="n"/>
      <c r="AB63" s="167" t="n"/>
      <c r="AC63" s="167" t="n"/>
      <c r="AD63" s="167" t="n"/>
      <c r="AE63" s="167" t="n"/>
      <c r="AF63" s="167" t="n"/>
      <c r="AG63" s="167" t="n"/>
      <c r="AH63" s="167" t="n"/>
      <c r="AI63" s="167" t="n"/>
      <c r="AJ63" s="167" t="n"/>
      <c r="AK63" s="167" t="n"/>
      <c r="AL63" s="167" t="n"/>
      <c r="AM63" s="167" t="n"/>
      <c r="AN63" s="167" t="n"/>
      <c r="AO63" s="167" t="n"/>
      <c r="AP63" s="167" t="n"/>
      <c r="AQ63" s="167" t="n"/>
      <c r="AR63" s="167" t="n"/>
      <c r="AS63" s="167" t="n"/>
      <c r="AT63" s="167" t="n"/>
      <c r="AU63" s="167" t="n"/>
      <c r="AV63" s="167" t="n"/>
      <c r="AW63" s="167" t="n"/>
      <c r="AX63" s="167" t="n"/>
      <c r="AY63" s="167" t="n"/>
      <c r="AZ63" s="167" t="n"/>
      <c r="BA63" s="167" t="n"/>
      <c r="BB63" s="167" t="n"/>
      <c r="BC63" s="167" t="n"/>
      <c r="BD63" s="167" t="n"/>
      <c r="BE63" s="167" t="n"/>
      <c r="BF63" s="167" t="n"/>
      <c r="BG63" s="167" t="n"/>
      <c r="BH63" s="167" t="n"/>
      <c r="BI63" s="167" t="n"/>
      <c r="BJ63" s="167" t="n"/>
      <c r="BK63" s="167" t="n"/>
      <c r="BL63" s="167" t="n"/>
      <c r="BM63" s="167" t="n"/>
      <c r="BN63" s="167" t="n"/>
      <c r="BO63" s="167" t="n"/>
      <c r="BP63" s="167" t="n"/>
      <c r="BQ63" s="167" t="n"/>
      <c r="BR63" s="167" t="n"/>
      <c r="BS63" s="167" t="n"/>
      <c r="BT63" s="167" t="n"/>
    </row>
    <row hidden="true" ht="16.5" outlineLevel="2" r="64">
      <c r="B64" s="374" t="s">
        <v>425</v>
      </c>
      <c r="C64" s="374" t="s">
        <v>502</v>
      </c>
      <c r="D64" s="374" t="str">
        <f aca="false" ca="false" dt2D="false" dtr="false" t="normal">D63</f>
        <v>Федеральный бюджет</v>
      </c>
      <c r="E64" s="374" t="e">
        <f aca="false" ca="false" dt2D="false" dtr="false" t="normal">E63</f>
        <v>#N/A</v>
      </c>
      <c r="F64" s="374" t="e">
        <f aca="false" ca="false" dt2D="false" dtr="false" t="normal">F63</f>
        <v>#N/A</v>
      </c>
      <c r="G64" s="374" t="n">
        <f aca="false" ca="false" dt2D="false" dtr="false" t="normal">G63</f>
        <v>0</v>
      </c>
      <c r="I64" s="1" t="s">
        <v>513</v>
      </c>
      <c r="L64" s="283" t="n"/>
      <c r="M64" s="172" t="n"/>
      <c r="N64" s="172" t="n"/>
      <c r="O64" s="172" t="n"/>
      <c r="P64" s="172" t="n"/>
      <c r="Q64" s="172" t="n"/>
      <c r="R64" s="172" t="n"/>
      <c r="S64" s="172" t="n"/>
      <c r="T64" s="172" t="n"/>
      <c r="U64" s="172" t="n"/>
      <c r="V64" s="172" t="n"/>
      <c r="W64" s="172" t="n"/>
      <c r="X64" s="172" t="n"/>
      <c r="Y64" s="172" t="n"/>
      <c r="Z64" s="172" t="n"/>
      <c r="AA64" s="172" t="n"/>
      <c r="AB64" s="172" t="n"/>
      <c r="AC64" s="172" t="n"/>
      <c r="AD64" s="172" t="n"/>
      <c r="AE64" s="172" t="n"/>
      <c r="AF64" s="172" t="n"/>
      <c r="AG64" s="172" t="n"/>
      <c r="AH64" s="172" t="n"/>
      <c r="AI64" s="172" t="n"/>
      <c r="AJ64" s="172" t="n"/>
      <c r="AK64" s="172" t="n"/>
      <c r="AL64" s="172" t="n"/>
      <c r="AM64" s="172" t="n"/>
      <c r="AN64" s="172" t="n"/>
      <c r="AO64" s="172" t="n"/>
      <c r="AP64" s="172" t="n"/>
      <c r="AQ64" s="172" t="n"/>
      <c r="AR64" s="172" t="n"/>
      <c r="AS64" s="172" t="n"/>
      <c r="AT64" s="172" t="n"/>
      <c r="AU64" s="172" t="n"/>
      <c r="AV64" s="172" t="n"/>
      <c r="AW64" s="172" t="n"/>
      <c r="AX64" s="172" t="n"/>
      <c r="AY64" s="172" t="n"/>
      <c r="AZ64" s="172" t="n"/>
      <c r="BA64" s="172" t="n"/>
      <c r="BB64" s="172" t="n"/>
      <c r="BC64" s="172" t="n"/>
      <c r="BD64" s="172" t="n"/>
      <c r="BE64" s="172" t="n"/>
      <c r="BF64" s="172" t="n"/>
      <c r="BG64" s="172" t="n"/>
      <c r="BH64" s="172" t="n"/>
      <c r="BI64" s="172" t="n"/>
      <c r="BJ64" s="172" t="n"/>
      <c r="BK64" s="172" t="n"/>
      <c r="BL64" s="172" t="n"/>
      <c r="BM64" s="172" t="n"/>
      <c r="BN64" s="172" t="n"/>
      <c r="BO64" s="172" t="n"/>
      <c r="BP64" s="172" t="n"/>
      <c r="BQ64" s="172" t="n"/>
      <c r="BR64" s="172" t="n"/>
      <c r="BS64" s="172" t="n"/>
      <c r="BT64" s="172" t="n"/>
    </row>
    <row hidden="true" ht="16.5" outlineLevel="2" r="65">
      <c r="B65" s="374" t="s">
        <v>483</v>
      </c>
      <c r="D65" s="374" t="str">
        <f aca="false" ca="false" dt2D="false" dtr="false" t="normal">D64</f>
        <v>Федеральный бюджет</v>
      </c>
      <c r="E65" s="374" t="e">
        <f aca="false" ca="false" dt2D="false" dtr="false" t="normal">E64</f>
        <v>#N/A</v>
      </c>
      <c r="F65" s="374" t="e">
        <f aca="false" ca="false" dt2D="false" dtr="false" t="normal">F64</f>
        <v>#N/A</v>
      </c>
      <c r="G65" s="374" t="n">
        <f aca="false" ca="false" dt2D="false" dtr="false" t="normal">G64</f>
        <v>0</v>
      </c>
      <c r="I65" s="1" t="s">
        <v>514</v>
      </c>
      <c r="J65" s="1" t="s">
        <v>515</v>
      </c>
      <c r="K65" s="270" t="n"/>
      <c r="L65" s="283" t="n"/>
      <c r="M65" s="167" t="n">
        <f aca="false" ca="false" dt2D="false" dtr="false" t="normal">IF(L66-L65&lt;=0, L66, IF($M64&gt;SUM($L65:L65), MIN(SUM($L64:L64))/$K65/12*'Периоды'!L$42, IF(IFERROR(YEAR(M$3)=1905, 0), MIN(SUM($L64:L64))/$K65, 0)))</f>
        <v>0</v>
      </c>
      <c r="N65" s="167" t="n">
        <f aca="false" ca="false" dt2D="false" dtr="false" t="normal">IF(M66-M65&lt;=0, M66, IF($M64&gt;SUM($L65:M65), MIN(SUM($L64:M64))/$K65/12*'Периоды'!M$42, IF(IFERROR(YEAR(N$3)=1905, 0), MIN(SUM($L64:M64))/$K65, 0)))</f>
        <v>0</v>
      </c>
      <c r="O65" s="167" t="n">
        <f aca="false" ca="false" dt2D="false" dtr="false" t="normal">IF(N66-N65&lt;=0, N66, IF($M64&gt;SUM($L65:N65), MIN(SUM($L64:N64))/$K65/12*'Периоды'!N$42, IF(IFERROR(YEAR(O$3)=1905, 0), MIN(SUM($L64:N64))/$K65, 0)))</f>
        <v>0</v>
      </c>
      <c r="P65" s="167" t="n">
        <f aca="false" ca="false" dt2D="false" dtr="false" t="normal">IF(O66-O65&lt;=0, O66, IF($M64&gt;SUM($L65:O65), MIN(SUM($L64:O64))/$K65/12*'Периоды'!O$42, IF(IFERROR(YEAR(P$3)=1905, 0), MIN(SUM($L64:O64))/$K65, 0)))</f>
        <v>0</v>
      </c>
      <c r="Q65" s="167" t="n">
        <f aca="false" ca="false" dt2D="false" dtr="false" t="normal">IF(P66-P65&lt;=0, P66, IF($M64&gt;SUM($L65:P65), MIN(SUM($L64:P64))/$K65/12*'Периоды'!P$42, IF(IFERROR(YEAR(Q$3)=1905, 0), MIN(SUM($L64:P64))/$K65, 0)))</f>
        <v>0</v>
      </c>
      <c r="R65" s="167" t="n">
        <f aca="false" ca="false" dt2D="false" dtr="false" t="normal">IF(Q66-Q65&lt;=0, Q66, IF($M64&gt;SUM($L65:Q65), MIN(SUM($L64:Q64))/$K65/12*'Периоды'!Q$42, IF(IFERROR(YEAR(R$3)=1905, 0), MIN(SUM($L64:Q64))/$K65, 0)))</f>
        <v>0</v>
      </c>
      <c r="S65" s="167" t="n">
        <f aca="false" ca="false" dt2D="false" dtr="false" t="normal">IF(R66-R65&lt;=0, R66, IF($M64&gt;SUM($L65:R65), MIN(SUM($L64:R64))/$K65/12*'Периоды'!R$42, IF(IFERROR(YEAR(S$3)=1905, 0), MIN(SUM($L64:R64))/$K65, 0)))</f>
        <v>0</v>
      </c>
      <c r="T65" s="167" t="n">
        <f aca="false" ca="false" dt2D="false" dtr="false" t="normal">IF(S66-S65&lt;=0, S66, IF($M64&gt;SUM($L65:S65), MIN(SUM($L64:S64))/$K65/12*'Периоды'!S$42, IF(IFERROR(YEAR(T$3)=1905, 0), MIN(SUM($L64:S64))/$K65, 0)))</f>
        <v>0</v>
      </c>
      <c r="U65" s="167" t="n">
        <f aca="false" ca="false" dt2D="false" dtr="false" t="normal">IF(T66-T65&lt;=0, T66, IF($M64&gt;SUM($L65:T65), MIN(SUM($L64:T64))/$K65/12*'Периоды'!T$42, IF(IFERROR(YEAR(U$3)=1905, 0), MIN(SUM($L64:T64))/$K65, 0)))</f>
        <v>0</v>
      </c>
      <c r="V65" s="167" t="n">
        <f aca="false" ca="false" dt2D="false" dtr="false" t="normal">IF(U66-U65&lt;=0, U66, IF($M64&gt;SUM($L65:U65), MIN(SUM($L64:U64))/$K65/12*'Периоды'!U$42, IF(IFERROR(YEAR(V$3)=1905, 0), MIN(SUM($L64:U64))/$K65, 0)))</f>
        <v>0</v>
      </c>
      <c r="W65" s="167" t="n">
        <f aca="false" ca="false" dt2D="false" dtr="false" t="normal">IF(V66-V65&lt;=0, V66, IF($M64&gt;SUM($L65:V65), MIN(SUM($L64:V64))/$K65/12*'Периоды'!V$42, IF(IFERROR(YEAR(W$3)=1905, 0), MIN(SUM($L64:V64))/$K65, 0)))</f>
        <v>0</v>
      </c>
      <c r="X65" s="167" t="n">
        <f aca="false" ca="false" dt2D="false" dtr="false" t="normal">IF(W66-W65&lt;=0, W66, IF($M64&gt;SUM($L65:W65), MIN(SUM($L64:W64))/$K65/12*'Периоды'!W$42, IF(IFERROR(YEAR(X$3)=1905, 0), MIN(SUM($L64:W64))/$K65, 0)))</f>
        <v>0</v>
      </c>
      <c r="Y65" s="167" t="n">
        <f aca="false" ca="false" dt2D="false" dtr="false" t="normal">IF(X66-X65&lt;=0, X66, IF($M64&gt;SUM($L65:X65), MIN(SUM($L64:X64))/$K65/12*'Периоды'!X$42, IF(IFERROR(YEAR(Y$3)=1905, 0), MIN(SUM($L64:X64))/$K65, 0)))</f>
        <v>0</v>
      </c>
      <c r="Z65" s="167" t="n">
        <f aca="false" ca="false" dt2D="false" dtr="false" t="normal">IF(Y66-Y65&lt;=0, Y66, IF($M64&gt;SUM($L65:Y65), MIN(SUM($L64:Y64))/$K65/12*'Периоды'!Y$42, IF(IFERROR(YEAR(Z$3)=1905, 0), MIN(SUM($L64:Y64))/$K65, 0)))</f>
        <v>0</v>
      </c>
      <c r="AA65" s="167" t="n">
        <f aca="false" ca="false" dt2D="false" dtr="false" t="normal">IF(Z66-Z65&lt;=0, Z66, IF($M64&gt;SUM($L65:Z65), MIN(SUM($L64:Z64))/$K65/12*'Периоды'!Z$42, IF(IFERROR(YEAR(AA$3)=1905, 0), MIN(SUM($L64:Z64))/$K65, 0)))</f>
        <v>0</v>
      </c>
      <c r="AB65" s="167" t="n">
        <f aca="false" ca="false" dt2D="false" dtr="false" t="normal">IF(AA66-AA65&lt;=0, AA66, IF($M64&gt;SUM($L65:AA65), MIN(SUM($L64:AA64))/$K65/12*'Периоды'!AA$42, IF(IFERROR(YEAR(AB$3)=1905, 0), MIN(SUM($L64:AA64))/$K65, 0)))</f>
        <v>0</v>
      </c>
      <c r="AC65" s="167" t="n">
        <f aca="false" ca="false" dt2D="false" dtr="false" t="normal">IF(AB66-AB65&lt;=0, AB66, IF($M64&gt;SUM($L65:AB65), MIN(SUM($L64:AB64))/$K65/12*'Периоды'!AB$42, IF(IFERROR(YEAR(AC$3)=1905, 0), MIN(SUM($L64:AB64))/$K65, 0)))</f>
        <v>0</v>
      </c>
      <c r="AD65" s="167" t="n">
        <f aca="false" ca="false" dt2D="false" dtr="false" t="normal">IF(AC66-AC65&lt;=0, AC66, IF($M64&gt;SUM($L65:AC65), MIN(SUM($L64:AC64))/$K65/12*'Периоды'!AC$42, IF(IFERROR(YEAR(AD$3)=1905, 0), MIN(SUM($L64:AC64))/$K65, 0)))</f>
        <v>0</v>
      </c>
      <c r="AE65" s="167" t="n">
        <f aca="false" ca="false" dt2D="false" dtr="false" t="normal">IF(AD66-AD65&lt;=0, AD66, IF($M64&gt;SUM($L65:AD65), MIN(SUM($L64:AD64))/$K65/12*'Периоды'!AD$42, IF(IFERROR(YEAR(AE$3)=1905, 0), MIN(SUM($L64:AD64))/$K65, 0)))</f>
        <v>0</v>
      </c>
      <c r="AF65" s="167" t="n">
        <f aca="false" ca="false" dt2D="false" dtr="false" t="normal">IF(AE66-AE65&lt;=0, AE66, IF($M64&gt;SUM($L65:AE65), MIN(SUM($L64:AE64))/$K65/12*'Периоды'!AE$42, IF(IFERROR(YEAR(AF$3)=1905, 0), MIN(SUM($L64:AE64))/$K65, 0)))</f>
        <v>0</v>
      </c>
      <c r="AG65" s="167" t="n">
        <f aca="false" ca="false" dt2D="false" dtr="false" t="normal">IF(AF66-AF65&lt;=0, AF66, IF($M64&gt;SUM($L65:AF65), MIN(SUM($L64:AF64))/$K65/12*'Периоды'!AF$42, IF(IFERROR(YEAR(AG$3)=1905, 0), MIN(SUM($L64:AF64))/$K65, 0)))</f>
        <v>0</v>
      </c>
      <c r="AH65" s="167" t="n">
        <f aca="false" ca="false" dt2D="false" dtr="false" t="normal">IF(AG66-AG65&lt;=0, AG66, IF($M64&gt;SUM($L65:AG65), MIN(SUM($L64:AG64))/$K65/12*'Периоды'!AG$42, IF(IFERROR(YEAR(AH$3)=1905, 0), MIN(SUM($L64:AG64))/$K65, 0)))</f>
        <v>0</v>
      </c>
      <c r="AI65" s="167" t="n">
        <f aca="false" ca="false" dt2D="false" dtr="false" t="normal">IF(AH66-AH65&lt;=0, AH66, IF($M64&gt;SUM($L65:AH65), MIN(SUM($L64:AH64))/$K65/12*'Периоды'!AH$42, IF(IFERROR(YEAR(AI$3)=1905, 0), MIN(SUM($L64:AH64))/$K65, 0)))</f>
        <v>0</v>
      </c>
      <c r="AJ65" s="167" t="n">
        <f aca="false" ca="false" dt2D="false" dtr="false" t="normal">IF(AI66-AI65&lt;=0, AI66, IF($M64&gt;SUM($L65:AI65), MIN(SUM($L64:AI64))/$K65/12*'Периоды'!AI$42, IF(IFERROR(YEAR(AJ$3)=1905, 0), MIN(SUM($L64:AI64))/$K65, 0)))</f>
        <v>0</v>
      </c>
      <c r="AK65" s="167" t="n">
        <f aca="false" ca="false" dt2D="false" dtr="false" t="normal">IF(AJ66-AJ65&lt;=0, AJ66, IF($M64&gt;SUM($L65:AJ65), MIN(SUM($L64:AJ64))/$K65/12*'Периоды'!AJ$42, IF(IFERROR(YEAR(AK$3)=1905, 0), MIN(SUM($L64:AJ64))/$K65, 0)))</f>
        <v>0</v>
      </c>
      <c r="AL65" s="167" t="n">
        <f aca="false" ca="false" dt2D="false" dtr="false" t="normal">IF(AK66-AK65&lt;=0, AK66, IF($M64&gt;SUM($L65:AK65), MIN(SUM($L64:AK64))/$K65/12*'Периоды'!AK$42, IF(IFERROR(YEAR(AL$3)=1905, 0), MIN(SUM($L64:AK64))/$K65, 0)))</f>
        <v>0</v>
      </c>
      <c r="AM65" s="167" t="n">
        <f aca="false" ca="false" dt2D="false" dtr="false" t="normal">IF(AL66-AL65&lt;=0, AL66, IF($M64&gt;SUM($L65:AL65), MIN(SUM($L64:AL64))/$K65/12*'Периоды'!AL$42, IF(IFERROR(YEAR(AM$3)=1905, 0), MIN(SUM($L64:AL64))/$K65, 0)))</f>
        <v>0</v>
      </c>
      <c r="AN65" s="167" t="n">
        <f aca="false" ca="false" dt2D="false" dtr="false" t="normal">IF(AM66-AM65&lt;=0, AM66, IF($M64&gt;SUM($L65:AM65), MIN(SUM($L64:AM64))/$K65/12*'Периоды'!AM$42, IF(IFERROR(YEAR(AN$3)=1905, 0), MIN(SUM($L64:AM64))/$K65, 0)))</f>
        <v>0</v>
      </c>
      <c r="AO65" s="167" t="n">
        <f aca="false" ca="false" dt2D="false" dtr="false" t="normal">IF(AN66-AN65&lt;=0, AN66, IF($M64&gt;SUM($L65:AN65), MIN(SUM($L64:AN64))/$K65/12*'Периоды'!AN$42, IF(IFERROR(YEAR(AO$3)=1905, 0), MIN(SUM($L64:AN64))/$K65, 0)))</f>
        <v>0</v>
      </c>
      <c r="AP65" s="167" t="n">
        <f aca="false" ca="false" dt2D="false" dtr="false" t="normal">IF(AO66-AO65&lt;=0, AO66, IF($M64&gt;SUM($L65:AO65), MIN(SUM($L64:AO64))/$K65/12*'Периоды'!AO$42, IF(IFERROR(YEAR(AP$3)=1905, 0), MIN(SUM($L64:AO64))/$K65, 0)))</f>
        <v>0</v>
      </c>
      <c r="AQ65" s="167" t="n">
        <f aca="false" ca="false" dt2D="false" dtr="false" t="normal">IF(AP66-AP65&lt;=0, AP66, IF($M64&gt;SUM($L65:AP65), MIN(SUM($L64:AP64))/$K65/12*'Периоды'!AP$42, IF(IFERROR(YEAR(AQ$3)=1905, 0), MIN(SUM($L64:AP64))/$K65, 0)))</f>
        <v>0</v>
      </c>
      <c r="AR65" s="167" t="n">
        <f aca="false" ca="false" dt2D="false" dtr="false" t="normal">IF(AQ66-AQ65&lt;=0, AQ66, IF($M64&gt;SUM($L65:AQ65), MIN(SUM($L64:AQ64))/$K65/12*'Периоды'!AQ$42, IF(IFERROR(YEAR(AR$3)=1905, 0), MIN(SUM($L64:AQ64))/$K65, 0)))</f>
        <v>0</v>
      </c>
      <c r="AS65" s="167" t="n">
        <f aca="false" ca="false" dt2D="false" dtr="false" t="normal">IF(AR66-AR65&lt;=0, AR66, IF($M64&gt;SUM($L65:AR65), MIN(SUM($L64:AR64))/$K65/12*'Периоды'!AR$42, IF(IFERROR(YEAR(AS$3)=1905, 0), MIN(SUM($L64:AR64))/$K65, 0)))</f>
        <v>0</v>
      </c>
      <c r="AT65" s="167" t="n">
        <f aca="false" ca="false" dt2D="false" dtr="false" t="normal">IF(AS66-AS65&lt;=0, AS66, IF($M64&gt;SUM($L65:AS65), MIN(SUM($L64:AS64))/$K65/12*'Периоды'!AS$42, IF(IFERROR(YEAR(AT$3)=1905, 0), MIN(SUM($L64:AS64))/$K65, 0)))</f>
        <v>0</v>
      </c>
      <c r="AU65" s="167" t="n">
        <f aca="false" ca="false" dt2D="false" dtr="false" t="normal">IF(AT66-AT65&lt;=0, AT66, IF($M64&gt;SUM($L65:AT65), MIN(SUM($L64:AT64))/$K65/12*'Периоды'!AT$42, IF(IFERROR(YEAR(AU$3)=1905, 0), MIN(SUM($L64:AT64))/$K65, 0)))</f>
        <v>0</v>
      </c>
      <c r="AV65" s="167" t="n">
        <f aca="false" ca="false" dt2D="false" dtr="false" t="normal">IF(AU66-AU65&lt;=0, AU66, IF($M64&gt;SUM($L65:AU65), MIN(SUM($L64:AU64))/$K65/12*'Периоды'!AU$42, IF(IFERROR(YEAR(AV$3)=1905, 0), MIN(SUM($L64:AU64))/$K65, 0)))</f>
        <v>0</v>
      </c>
      <c r="AW65" s="167" t="n">
        <f aca="false" ca="false" dt2D="false" dtr="false" t="normal">IF(AV66-AV65&lt;=0, AV66, IF($M64&gt;SUM($L65:AV65), MIN(SUM($L64:AV64))/$K65/12*'Периоды'!AV$42, IF(IFERROR(YEAR(AW$3)=1905, 0), MIN(SUM($L64:AV64))/$K65, 0)))</f>
        <v>0</v>
      </c>
      <c r="AX65" s="167" t="n">
        <f aca="false" ca="false" dt2D="false" dtr="false" t="normal">IF(AW66-AW65&lt;=0, AW66, IF($M64&gt;SUM($L65:AW65), MIN(SUM($L64:AW64))/$K65/12*'Периоды'!AW$42, IF(IFERROR(YEAR(AX$3)=1905, 0), MIN(SUM($L64:AW64))/$K65, 0)))</f>
        <v>0</v>
      </c>
      <c r="AY65" s="167" t="n">
        <f aca="false" ca="false" dt2D="false" dtr="false" t="normal">IF(AX66-AX65&lt;=0, AX66, IF($M64&gt;SUM($L65:AX65), MIN(SUM($L64:AX64))/$K65/12*'Периоды'!AX$42, IF(IFERROR(YEAR(AY$3)=1905, 0), MIN(SUM($L64:AX64))/$K65, 0)))</f>
        <v>0</v>
      </c>
      <c r="AZ65" s="167" t="n">
        <f aca="false" ca="false" dt2D="false" dtr="false" t="normal">IF(AY66-AY65&lt;=0, AY66, IF($M64&gt;SUM($L65:AY65), MIN(SUM($L64:AY64))/$K65/12*'Периоды'!AY$42, IF(IFERROR(YEAR(AZ$3)=1905, 0), MIN(SUM($L64:AY64))/$K65, 0)))</f>
        <v>0</v>
      </c>
      <c r="BA65" s="167" t="n">
        <f aca="false" ca="false" dt2D="false" dtr="false" t="normal">IF(AZ66-AZ65&lt;=0, AZ66, IF($M64&gt;SUM($L65:AZ65), MIN(SUM($L64:AZ64))/$K65/12*'Периоды'!AZ$42, IF(IFERROR(YEAR(BA$3)=1905, 0), MIN(SUM($L64:AZ64))/$K65, 0)))</f>
        <v>0</v>
      </c>
      <c r="BB65" s="167" t="n">
        <f aca="false" ca="false" dt2D="false" dtr="false" t="normal">IF(BA66-BA65&lt;=0, BA66, IF($M64&gt;SUM($L65:BA65), MIN(SUM($L64:BA64))/$K65/12*'Периоды'!BA$42, IF(IFERROR(YEAR(BB$3)=1905, 0), MIN(SUM($L64:BA64))/$K65, 0)))</f>
        <v>0</v>
      </c>
      <c r="BC65" s="167" t="n">
        <f aca="false" ca="false" dt2D="false" dtr="false" t="normal">IF(BB66-BB65&lt;=0, BB66, IF($M64&gt;SUM($L65:BB65), MIN(SUM($L64:BB64))/$K65/12*'Периоды'!BB$42, IF(IFERROR(YEAR(BC$3)=1905, 0), MIN(SUM($L64:BB64))/$K65, 0)))</f>
        <v>0</v>
      </c>
      <c r="BD65" s="167" t="n">
        <f aca="false" ca="false" dt2D="false" dtr="false" t="normal">IF(BC66-BC65&lt;=0, BC66, IF($M64&gt;SUM($L65:BC65), MIN(SUM($L64:BC64))/$K65/12*'Периоды'!BC$42, IF(IFERROR(YEAR(BD$3)=1905, 0), MIN(SUM($L64:BC64))/$K65, 0)))</f>
        <v>0</v>
      </c>
      <c r="BE65" s="167" t="n">
        <f aca="false" ca="false" dt2D="false" dtr="false" t="normal">IF(BD66-BD65&lt;=0, BD66, IF($M64&gt;SUM($L65:BD65), MIN(SUM($L64:BD64))/$K65/12*'Периоды'!BD$42, IF(IFERROR(YEAR(BE$3)=1905, 0), MIN(SUM($L64:BD64))/$K65, 0)))</f>
        <v>0</v>
      </c>
      <c r="BF65" s="167" t="n">
        <f aca="false" ca="false" dt2D="false" dtr="false" t="normal">IF(BE66-BE65&lt;=0, BE66, IF($M64&gt;SUM($L65:BE65), MIN(SUM($L64:BE64))/$K65/12*'Периоды'!BE$42, IF(IFERROR(YEAR(BF$3)=1905, 0), MIN(SUM($L64:BE64))/$K65, 0)))</f>
        <v>0</v>
      </c>
      <c r="BG65" s="167" t="n">
        <f aca="false" ca="false" dt2D="false" dtr="false" t="normal">IF(BF66-BF65&lt;=0, BF66, IF($M64&gt;SUM($L65:BF65), MIN(SUM($L64:BF64))/$K65/12*'Периоды'!BF$42, IF(IFERROR(YEAR(BG$3)=1905, 0), MIN(SUM($L64:BF64))/$K65, 0)))</f>
        <v>0</v>
      </c>
      <c r="BH65" s="167" t="n">
        <f aca="false" ca="false" dt2D="false" dtr="false" t="normal">IF(BG66-BG65&lt;=0, BG66, IF($M64&gt;SUM($L65:BG65), MIN(SUM($L64:BG64))/$K65/12*'Периоды'!BG$42, IF(IFERROR(YEAR(BH$3)=1905, 0), MIN(SUM($L64:BG64))/$K65, 0)))</f>
        <v>0</v>
      </c>
      <c r="BI65" s="167" t="n">
        <f aca="false" ca="false" dt2D="false" dtr="false" t="normal">IF(BH66-BH65&lt;=0, BH66, IF($M64&gt;SUM($L65:BH65), MIN(SUM($L64:BH64))/$K65/12*'Периоды'!BH$42, IF(IFERROR(YEAR(BI$3)=1905, 0), MIN(SUM($L64:BH64))/$K65, 0)))</f>
        <v>0</v>
      </c>
      <c r="BJ65" s="167" t="n">
        <f aca="false" ca="false" dt2D="false" dtr="false" t="normal">IF(BI66-BI65&lt;=0, BI66, IF($M64&gt;SUM($L65:BI65), MIN(SUM($L64:BI64))/$K65/12*'Периоды'!BI$42, IF(IFERROR(YEAR(BJ$3)=1905, 0), MIN(SUM($L64:BI64))/$K65, 0)))</f>
        <v>0</v>
      </c>
      <c r="BK65" s="167" t="n">
        <f aca="false" ca="false" dt2D="false" dtr="false" t="normal">IF(BJ66-BJ65&lt;=0, BJ66, IF($M64&gt;SUM($L65:BJ65), MIN(SUM($L64:BJ64))/$K65/12*'Периоды'!BJ$42, IF(IFERROR(YEAR(BK$3)=1905, 0), MIN(SUM($L64:BJ64))/$K65, 0)))</f>
        <v>0</v>
      </c>
      <c r="BL65" s="167" t="n">
        <f aca="false" ca="false" dt2D="false" dtr="false" t="normal">IF(BK66-BK65&lt;=0, BK66, IF($M64&gt;SUM($L65:BK65), MIN(SUM($L64:BK64))/$K65/12*'Периоды'!BK$42, IF(IFERROR(YEAR(BL$3)=1905, 0), MIN(SUM($L64:BK64))/$K65, 0)))</f>
        <v>0</v>
      </c>
      <c r="BM65" s="167" t="n">
        <f aca="false" ca="false" dt2D="false" dtr="false" t="normal">IF(BL66-BL65&lt;=0, BL66, IF($M64&gt;SUM($L65:BL65), MIN(SUM($L64:BL64))/$K65/12*'Периоды'!BL$42, IF(IFERROR(YEAR(BM$3)=1905, 0), MIN(SUM($L64:BL64))/$K65, 0)))</f>
        <v>0</v>
      </c>
      <c r="BN65" s="167" t="n">
        <f aca="false" ca="false" dt2D="false" dtr="false" t="normal">IF(BM66-BM65&lt;=0, BM66, IF($M64&gt;SUM($L65:BM65), MIN(SUM($L64:BM64))/$K65/12*'Периоды'!BM$42, IF(IFERROR(YEAR(BN$3)=1905, 0), MIN(SUM($L64:BM64))/$K65, 0)))</f>
        <v>0</v>
      </c>
      <c r="BO65" s="167" t="n">
        <f aca="false" ca="false" dt2D="false" dtr="false" t="normal">IF(BN66-BN65&lt;=0, BN66, IF($M64&gt;SUM($L65:BN65), MIN(SUM($L64:BN64))/$K65/12*'Периоды'!BN$42, IF(IFERROR(YEAR(BO$3)=1905, 0), MIN(SUM($L64:BN64))/$K65, 0)))</f>
        <v>0</v>
      </c>
      <c r="BP65" s="167" t="n">
        <f aca="false" ca="false" dt2D="false" dtr="false" t="normal">IF(BO66-BO65&lt;=0, BO66, IF($M64&gt;SUM($L65:BO65), MIN(SUM($L64:BO64))/$K65/12*'Периоды'!BO$42, IF(IFERROR(YEAR(BP$3)=1905, 0), MIN(SUM($L64:BO64))/$K65, 0)))</f>
        <v>0</v>
      </c>
      <c r="BQ65" s="167" t="n">
        <f aca="false" ca="false" dt2D="false" dtr="false" t="normal">IF(BP66-BP65&lt;=0, BP66, IF($M64&gt;SUM($L65:BP65), MIN(SUM($L64:BP64))/$K65/12*'Периоды'!BP$42, IF(IFERROR(YEAR(BQ$3)=1905, 0), MIN(SUM($L64:BP64))/$K65, 0)))</f>
        <v>0</v>
      </c>
      <c r="BR65" s="167" t="n">
        <f aca="false" ca="false" dt2D="false" dtr="false" t="normal">IF(BQ66-BQ65&lt;=0, BQ66, IF($M64&gt;SUM($L65:BQ65), MIN(SUM($L64:BQ64))/$K65/12*'Периоды'!BQ$42, IF(IFERROR(YEAR(BR$3)=1905, 0), MIN(SUM($L64:BQ64))/$K65, 0)))</f>
        <v>0</v>
      </c>
      <c r="BS65" s="167" t="n">
        <f aca="false" ca="false" dt2D="false" dtr="false" t="normal">IF(BR66-BR65&lt;=0, BR66, IF($M64&gt;SUM($L65:BR65), MIN(SUM($L64:BR64))/$K65/12*'Периоды'!BR$42, IF(IFERROR(YEAR(BS$3)=1905, 0), MIN(SUM($L64:BR64))/$K65, 0)))</f>
        <v>0</v>
      </c>
      <c r="BT65" s="167" t="n">
        <f aca="false" ca="false" dt2D="false" dtr="false" t="normal">IF(BS66-BS65&lt;=0, BS66, IF($M64&gt;SUM($L65:BS65), MIN(SUM($L64:BS64))/$K65/12*'Периоды'!BS$42, IF(IFERROR(YEAR(BT$3)=1905, 0), MIN(SUM($L64:BS64))/$K65, 0)))</f>
        <v>0</v>
      </c>
    </row>
    <row hidden="true" ht="16.5" outlineLevel="2" r="66">
      <c r="D66" s="374" t="str">
        <f aca="false" ca="false" dt2D="false" dtr="false" t="normal">D65</f>
        <v>Федеральный бюджет</v>
      </c>
      <c r="E66" s="374" t="e">
        <f aca="false" ca="false" dt2D="false" dtr="false" t="normal">E65</f>
        <v>#N/A</v>
      </c>
      <c r="F66" s="374" t="e">
        <f aca="false" ca="false" dt2D="false" dtr="false" t="normal">F65</f>
        <v>#N/A</v>
      </c>
      <c r="G66" s="374" t="n">
        <f aca="false" ca="false" dt2D="false" dtr="false" t="normal">G65</f>
        <v>0</v>
      </c>
      <c r="I66" s="1" t="s">
        <v>516</v>
      </c>
      <c r="K66" s="40" t="n"/>
      <c r="L66" s="283" t="n"/>
      <c r="M66" s="167" t="n">
        <f aca="false" ca="false" dt2D="false" dtr="false" t="normal">L66+M64-M65</f>
        <v>0</v>
      </c>
      <c r="N66" s="167" t="n">
        <f aca="false" ca="false" dt2D="false" dtr="false" t="normal">M66+N64-N65</f>
        <v>0</v>
      </c>
      <c r="O66" s="167" t="n">
        <f aca="false" ca="false" dt2D="false" dtr="false" t="normal">N66+O64-O65</f>
        <v>0</v>
      </c>
      <c r="P66" s="167" t="n">
        <f aca="false" ca="false" dt2D="false" dtr="false" t="normal">O66+P64-P65</f>
        <v>0</v>
      </c>
      <c r="Q66" s="167" t="n">
        <f aca="false" ca="false" dt2D="false" dtr="false" t="normal">P66+Q64-Q65</f>
        <v>0</v>
      </c>
      <c r="R66" s="167" t="n">
        <f aca="false" ca="false" dt2D="false" dtr="false" t="normal">Q66+R64-R65</f>
        <v>0</v>
      </c>
      <c r="S66" s="167" t="n">
        <f aca="false" ca="false" dt2D="false" dtr="false" t="normal">R66+S64-S65</f>
        <v>0</v>
      </c>
      <c r="T66" s="167" t="n">
        <f aca="false" ca="false" dt2D="false" dtr="false" t="normal">S66+T64-T65</f>
        <v>0</v>
      </c>
      <c r="U66" s="167" t="n">
        <f aca="false" ca="false" dt2D="false" dtr="false" t="normal">T66+U64-U65</f>
        <v>0</v>
      </c>
      <c r="V66" s="167" t="n">
        <f aca="false" ca="false" dt2D="false" dtr="false" t="normal">U66+V64-V65</f>
        <v>0</v>
      </c>
      <c r="W66" s="167" t="n">
        <f aca="false" ca="false" dt2D="false" dtr="false" t="normal">V66+W64-W65</f>
        <v>0</v>
      </c>
      <c r="X66" s="167" t="n">
        <f aca="false" ca="false" dt2D="false" dtr="false" t="normal">W66+X64-X65</f>
        <v>0</v>
      </c>
      <c r="Y66" s="167" t="n">
        <f aca="false" ca="false" dt2D="false" dtr="false" t="normal">X66+Y64-Y65</f>
        <v>0</v>
      </c>
      <c r="Z66" s="167" t="n">
        <f aca="false" ca="false" dt2D="false" dtr="false" t="normal">Y66+Z64-Z65</f>
        <v>0</v>
      </c>
      <c r="AA66" s="167" t="n">
        <f aca="false" ca="false" dt2D="false" dtr="false" t="normal">Z66+AA64-AA65</f>
        <v>0</v>
      </c>
      <c r="AB66" s="167" t="n">
        <f aca="false" ca="false" dt2D="false" dtr="false" t="normal">AA66+AB64-AB65</f>
        <v>0</v>
      </c>
      <c r="AC66" s="167" t="n">
        <f aca="false" ca="false" dt2D="false" dtr="false" t="normal">AB66+AC64-AC65</f>
        <v>0</v>
      </c>
      <c r="AD66" s="167" t="n">
        <f aca="false" ca="false" dt2D="false" dtr="false" t="normal">AC66+AD64-AD65</f>
        <v>0</v>
      </c>
      <c r="AE66" s="167" t="n">
        <f aca="false" ca="false" dt2D="false" dtr="false" t="normal">AD66+AE64-AE65</f>
        <v>0</v>
      </c>
      <c r="AF66" s="167" t="n">
        <f aca="false" ca="false" dt2D="false" dtr="false" t="normal">AE66+AF64-AF65</f>
        <v>0</v>
      </c>
      <c r="AG66" s="167" t="n">
        <f aca="false" ca="false" dt2D="false" dtr="false" t="normal">AF66+AG64-AG65</f>
        <v>0</v>
      </c>
      <c r="AH66" s="167" t="n">
        <f aca="false" ca="false" dt2D="false" dtr="false" t="normal">AG66+AH64-AH65</f>
        <v>0</v>
      </c>
      <c r="AI66" s="167" t="n">
        <f aca="false" ca="false" dt2D="false" dtr="false" t="normal">AH66+AI64-AI65</f>
        <v>0</v>
      </c>
      <c r="AJ66" s="167" t="n">
        <f aca="false" ca="false" dt2D="false" dtr="false" t="normal">AI66+AJ64-AJ65</f>
        <v>0</v>
      </c>
      <c r="AK66" s="167" t="n">
        <f aca="false" ca="false" dt2D="false" dtr="false" t="normal">AJ66+AK64-AK65</f>
        <v>0</v>
      </c>
      <c r="AL66" s="167" t="n">
        <f aca="false" ca="false" dt2D="false" dtr="false" t="normal">AK66+AL64-AL65</f>
        <v>0</v>
      </c>
      <c r="AM66" s="167" t="n">
        <f aca="false" ca="false" dt2D="false" dtr="false" t="normal">AL66+AM64-AM65</f>
        <v>0</v>
      </c>
      <c r="AN66" s="167" t="n">
        <f aca="false" ca="false" dt2D="false" dtr="false" t="normal">AM66+AN64-AN65</f>
        <v>0</v>
      </c>
      <c r="AO66" s="167" t="n">
        <f aca="false" ca="false" dt2D="false" dtr="false" t="normal">AN66+AO64-AO65</f>
        <v>0</v>
      </c>
      <c r="AP66" s="167" t="n">
        <f aca="false" ca="false" dt2D="false" dtr="false" t="normal">AO66+AP64-AP65</f>
        <v>0</v>
      </c>
      <c r="AQ66" s="167" t="n">
        <f aca="false" ca="false" dt2D="false" dtr="false" t="normal">AP66+AQ64-AQ65</f>
        <v>0</v>
      </c>
      <c r="AR66" s="167" t="n">
        <f aca="false" ca="false" dt2D="false" dtr="false" t="normal">AQ66+AR64-AR65</f>
        <v>0</v>
      </c>
      <c r="AS66" s="167" t="n">
        <f aca="false" ca="false" dt2D="false" dtr="false" t="normal">AR66+AS64-AS65</f>
        <v>0</v>
      </c>
      <c r="AT66" s="167" t="n">
        <f aca="false" ca="false" dt2D="false" dtr="false" t="normal">AS66+AT64-AT65</f>
        <v>0</v>
      </c>
      <c r="AU66" s="167" t="n">
        <f aca="false" ca="false" dt2D="false" dtr="false" t="normal">AT66+AU64-AU65</f>
        <v>0</v>
      </c>
      <c r="AV66" s="167" t="n">
        <f aca="false" ca="false" dt2D="false" dtr="false" t="normal">AU66+AV64-AV65</f>
        <v>0</v>
      </c>
      <c r="AW66" s="167" t="n">
        <f aca="false" ca="false" dt2D="false" dtr="false" t="normal">AV66+AW64-AW65</f>
        <v>0</v>
      </c>
      <c r="AX66" s="167" t="n">
        <f aca="false" ca="false" dt2D="false" dtr="false" t="normal">AW66+AX64-AX65</f>
        <v>0</v>
      </c>
      <c r="AY66" s="167" t="n">
        <f aca="false" ca="false" dt2D="false" dtr="false" t="normal">AX66+AY64-AY65</f>
        <v>0</v>
      </c>
      <c r="AZ66" s="167" t="n">
        <f aca="false" ca="false" dt2D="false" dtr="false" t="normal">AY66+AZ64-AZ65</f>
        <v>0</v>
      </c>
      <c r="BA66" s="167" t="n">
        <f aca="false" ca="false" dt2D="false" dtr="false" t="normal">AZ66+BA64-BA65</f>
        <v>0</v>
      </c>
      <c r="BB66" s="167" t="n">
        <f aca="false" ca="false" dt2D="false" dtr="false" t="normal">BA66+BB64-BB65</f>
        <v>0</v>
      </c>
      <c r="BC66" s="167" t="n">
        <f aca="false" ca="false" dt2D="false" dtr="false" t="normal">BB66+BC64-BC65</f>
        <v>0</v>
      </c>
      <c r="BD66" s="167" t="n">
        <f aca="false" ca="false" dt2D="false" dtr="false" t="normal">BC66+BD64-BD65</f>
        <v>0</v>
      </c>
      <c r="BE66" s="167" t="n">
        <f aca="false" ca="false" dt2D="false" dtr="false" t="normal">BD66+BE64-BE65</f>
        <v>0</v>
      </c>
      <c r="BF66" s="167" t="n">
        <f aca="false" ca="false" dt2D="false" dtr="false" t="normal">BE66+BF64-BF65</f>
        <v>0</v>
      </c>
      <c r="BG66" s="167" t="n">
        <f aca="false" ca="false" dt2D="false" dtr="false" t="normal">BF66+BG64-BG65</f>
        <v>0</v>
      </c>
      <c r="BH66" s="167" t="n">
        <f aca="false" ca="false" dt2D="false" dtr="false" t="normal">BG66+BH64-BH65</f>
        <v>0</v>
      </c>
      <c r="BI66" s="167" t="n">
        <f aca="false" ca="false" dt2D="false" dtr="false" t="normal">BH66+BI64-BI65</f>
        <v>0</v>
      </c>
      <c r="BJ66" s="167" t="n">
        <f aca="false" ca="false" dt2D="false" dtr="false" t="normal">BI66+BJ64-BJ65</f>
        <v>0</v>
      </c>
      <c r="BK66" s="167" t="n">
        <f aca="false" ca="false" dt2D="false" dtr="false" t="normal">BJ66+BK64-BK65</f>
        <v>0</v>
      </c>
      <c r="BL66" s="167" t="n">
        <f aca="false" ca="false" dt2D="false" dtr="false" t="normal">BK66+BL64-BL65</f>
        <v>0</v>
      </c>
      <c r="BM66" s="167" t="n">
        <f aca="false" ca="false" dt2D="false" dtr="false" t="normal">BL66+BM64-BM65</f>
        <v>0</v>
      </c>
      <c r="BN66" s="167" t="n">
        <f aca="false" ca="false" dt2D="false" dtr="false" t="normal">BM66+BN64-BN65</f>
        <v>0</v>
      </c>
      <c r="BO66" s="167" t="n">
        <f aca="false" ca="false" dt2D="false" dtr="false" t="normal">BN66+BO64-BO65</f>
        <v>0</v>
      </c>
      <c r="BP66" s="167" t="n">
        <f aca="false" ca="false" dt2D="false" dtr="false" t="normal">BO66+BP64-BP65</f>
        <v>0</v>
      </c>
      <c r="BQ66" s="167" t="n">
        <f aca="false" ca="false" dt2D="false" dtr="false" t="normal">BP66+BQ64-BQ65</f>
        <v>0</v>
      </c>
      <c r="BR66" s="167" t="n">
        <f aca="false" ca="false" dt2D="false" dtr="false" t="normal">BQ66+BR64-BR65</f>
        <v>0</v>
      </c>
      <c r="BS66" s="167" t="n">
        <f aca="false" ca="false" dt2D="false" dtr="false" t="normal">BR66+BS64-BS65</f>
        <v>0</v>
      </c>
      <c r="BT66" s="167" t="n">
        <f aca="false" ca="false" dt2D="false" dtr="false" t="normal">BS66+BT64-BT65</f>
        <v>0</v>
      </c>
    </row>
    <row hidden="true" ht="16.5" outlineLevel="2" r="67">
      <c r="B67" s="374" t="s">
        <v>412</v>
      </c>
      <c r="D67" s="374" t="str">
        <f aca="false" ca="false" dt2D="false" dtr="false" t="normal">D66</f>
        <v>Федеральный бюджет</v>
      </c>
      <c r="E67" s="374" t="e">
        <f aca="false" ca="false" dt2D="false" dtr="false" t="normal">E66</f>
        <v>#N/A</v>
      </c>
      <c r="F67" s="374" t="e">
        <f aca="false" ca="false" dt2D="false" dtr="false" t="normal">F66</f>
        <v>#N/A</v>
      </c>
      <c r="G67" s="374" t="n">
        <f aca="false" ca="false" dt2D="false" dtr="false" t="normal">G66</f>
        <v>0</v>
      </c>
      <c r="I67" s="1" t="s">
        <v>517</v>
      </c>
      <c r="J67" s="1" t="s">
        <v>518</v>
      </c>
      <c r="K67" s="464" t="n"/>
      <c r="L67" s="283" t="n">
        <f aca="false" ca="false" dt2D="false" dtr="false" t="normal">SUM(M67:AA67)</f>
        <v>0</v>
      </c>
      <c r="M67" s="167" t="n">
        <f aca="false" ca="false" dt2D="false" dtr="false" t="normal">AVERAGE(M64, M66)*$K67/12*'Периоды'!L$42</f>
        <v>0</v>
      </c>
      <c r="N67" s="167" t="n">
        <f aca="false" ca="false" dt2D="false" dtr="false" t="normal">AVERAGE(N64, N66)*$K67/12*'Периоды'!M$42</f>
        <v>0</v>
      </c>
      <c r="O67" s="167" t="n">
        <f aca="false" ca="false" dt2D="false" dtr="false" t="normal">AVERAGE(O64, O66)*$K67/12*'Периоды'!N$42</f>
        <v>0</v>
      </c>
      <c r="P67" s="167" t="n">
        <f aca="false" ca="false" dt2D="false" dtr="false" t="normal">AVERAGE(P64, P66)*$K67/12*'Периоды'!O$42</f>
        <v>0</v>
      </c>
      <c r="Q67" s="167" t="n">
        <f aca="false" ca="false" dt2D="false" dtr="false" t="normal">AVERAGE(Q64, Q66)*$K67/12*'Периоды'!P$42</f>
        <v>0</v>
      </c>
      <c r="R67" s="167" t="n">
        <f aca="false" ca="false" dt2D="false" dtr="false" t="normal">AVERAGE(R64, R66)*$K67/12*'Периоды'!Q$42</f>
        <v>0</v>
      </c>
      <c r="S67" s="167" t="n">
        <f aca="false" ca="false" dt2D="false" dtr="false" t="normal">AVERAGE(S64, S66)*$K67/12*'Периоды'!R$42</f>
        <v>0</v>
      </c>
      <c r="T67" s="167" t="n">
        <f aca="false" ca="false" dt2D="false" dtr="false" t="normal">AVERAGE(T64, T66)*$K67/12*'Периоды'!S$42</f>
        <v>0</v>
      </c>
      <c r="U67" s="167" t="n">
        <f aca="false" ca="false" dt2D="false" dtr="false" t="normal">AVERAGE(U64, U66)*$K67/12*'Периоды'!T$42</f>
        <v>0</v>
      </c>
      <c r="V67" s="167" t="n">
        <f aca="false" ca="false" dt2D="false" dtr="false" t="normal">AVERAGE(V64, V66)*$K67/12*'Периоды'!U$42</f>
        <v>0</v>
      </c>
      <c r="W67" s="167" t="n">
        <f aca="false" ca="false" dt2D="false" dtr="false" t="normal">AVERAGE(W64, W66)*$K67/12*'Периоды'!V$42</f>
        <v>0</v>
      </c>
      <c r="X67" s="167" t="n">
        <f aca="false" ca="false" dt2D="false" dtr="false" t="normal">AVERAGE(X64, X66)*$K67/12*'Периоды'!W$42</f>
        <v>0</v>
      </c>
      <c r="Y67" s="167" t="n">
        <f aca="false" ca="false" dt2D="false" dtr="false" t="normal">AVERAGE(Y64, Y66)*$K67/12*'Периоды'!X$42</f>
        <v>0</v>
      </c>
      <c r="Z67" s="167" t="n">
        <f aca="false" ca="false" dt2D="false" dtr="false" t="normal">AVERAGE(Z64, Z66)*$K67/12*'Периоды'!Y$42</f>
        <v>0</v>
      </c>
      <c r="AA67" s="167" t="n">
        <f aca="false" ca="false" dt2D="false" dtr="false" t="normal">AVERAGE(AA64, AA66)*$K67/12*'Периоды'!Z$42</f>
        <v>0</v>
      </c>
      <c r="AB67" s="167" t="n">
        <f aca="false" ca="false" dt2D="false" dtr="false" t="normal">AVERAGE(AB64, AB66)*$K67/12*'Периоды'!AA$42</f>
        <v>0</v>
      </c>
      <c r="AC67" s="167" t="n">
        <f aca="false" ca="false" dt2D="false" dtr="false" t="normal">AVERAGE(AC64, AC66)*$K67/12*'Периоды'!AB$42</f>
        <v>0</v>
      </c>
      <c r="AD67" s="167" t="n">
        <f aca="false" ca="false" dt2D="false" dtr="false" t="normal">AVERAGE(AD64, AD66)*$K67/12*'Периоды'!AC$42</f>
        <v>0</v>
      </c>
      <c r="AE67" s="167" t="n">
        <f aca="false" ca="false" dt2D="false" dtr="false" t="normal">AVERAGE(AE64, AE66)*$K67/12*'Периоды'!AD$42</f>
        <v>0</v>
      </c>
      <c r="AF67" s="167" t="n">
        <f aca="false" ca="false" dt2D="false" dtr="false" t="normal">AVERAGE(AF64, AF66)*$K67/12*'Периоды'!AE$42</f>
        <v>0</v>
      </c>
      <c r="AG67" s="167" t="n">
        <f aca="false" ca="false" dt2D="false" dtr="false" t="normal">AVERAGE(AG64, AG66)*$K67/12*'Периоды'!AF$42</f>
        <v>0</v>
      </c>
      <c r="AH67" s="167" t="n">
        <f aca="false" ca="false" dt2D="false" dtr="false" t="normal">AVERAGE(AH64, AH66)*$K67/12*'Периоды'!AG$42</f>
        <v>0</v>
      </c>
      <c r="AI67" s="167" t="n">
        <f aca="false" ca="false" dt2D="false" dtr="false" t="normal">AVERAGE(AI64, AI66)*$K67/12*'Периоды'!AH$42</f>
        <v>0</v>
      </c>
      <c r="AJ67" s="167" t="n">
        <f aca="false" ca="false" dt2D="false" dtr="false" t="normal">AVERAGE(AJ64, AJ66)*$K67/12*'Периоды'!AI$42</f>
        <v>0</v>
      </c>
      <c r="AK67" s="167" t="n">
        <f aca="false" ca="false" dt2D="false" dtr="false" t="normal">AVERAGE(AK64, AK66)*$K67/12*'Периоды'!AJ$42</f>
        <v>0</v>
      </c>
      <c r="AL67" s="167" t="n">
        <f aca="false" ca="false" dt2D="false" dtr="false" t="normal">AVERAGE(AL64, AL66)*$K67/12*'Периоды'!AK$42</f>
        <v>0</v>
      </c>
      <c r="AM67" s="167" t="n">
        <f aca="false" ca="false" dt2D="false" dtr="false" t="normal">AVERAGE(AM64, AM66)*$K67/12*'Периоды'!AL$42</f>
        <v>0</v>
      </c>
      <c r="AN67" s="167" t="n">
        <f aca="false" ca="false" dt2D="false" dtr="false" t="normal">AVERAGE(AN64, AN66)*$K67/12*'Периоды'!AM$42</f>
        <v>0</v>
      </c>
      <c r="AO67" s="167" t="n">
        <f aca="false" ca="false" dt2D="false" dtr="false" t="normal">AVERAGE(AO64, AO66)*$K67/12*'Периоды'!AN$42</f>
        <v>0</v>
      </c>
      <c r="AP67" s="167" t="n">
        <f aca="false" ca="false" dt2D="false" dtr="false" t="normal">AVERAGE(AP64, AP66)*$K67/12*'Периоды'!AO$42</f>
        <v>0</v>
      </c>
      <c r="AQ67" s="167" t="n">
        <f aca="false" ca="false" dt2D="false" dtr="false" t="normal">AVERAGE(AQ64, AQ66)*$K67/12*'Периоды'!AP$42</f>
        <v>0</v>
      </c>
      <c r="AR67" s="167" t="n">
        <f aca="false" ca="false" dt2D="false" dtr="false" t="normal">AVERAGE(AR64, AR66)*$K67/12*'Периоды'!AQ$42</f>
        <v>0</v>
      </c>
      <c r="AS67" s="167" t="n">
        <f aca="false" ca="false" dt2D="false" dtr="false" t="normal">AVERAGE(AS64, AS66)*$K67/12*'Периоды'!AR$42</f>
        <v>0</v>
      </c>
      <c r="AT67" s="167" t="n">
        <f aca="false" ca="false" dt2D="false" dtr="false" t="normal">AVERAGE(AT64, AT66)*$K67/12*'Периоды'!AS$42</f>
        <v>0</v>
      </c>
      <c r="AU67" s="167" t="n">
        <f aca="false" ca="false" dt2D="false" dtr="false" t="normal">AVERAGE(AU64, AU66)*$K67/12*'Периоды'!AT$42</f>
        <v>0</v>
      </c>
      <c r="AV67" s="167" t="n">
        <f aca="false" ca="false" dt2D="false" dtr="false" t="normal">AVERAGE(AV64, AV66)*$K67/12*'Периоды'!AU$42</f>
        <v>0</v>
      </c>
      <c r="AW67" s="167" t="n">
        <f aca="false" ca="false" dt2D="false" dtr="false" t="normal">AVERAGE(AW64, AW66)*$K67/12*'Периоды'!AV$42</f>
        <v>0</v>
      </c>
      <c r="AX67" s="167" t="n">
        <f aca="false" ca="false" dt2D="false" dtr="false" t="normal">AVERAGE(AX64, AX66)*$K67/12*'Периоды'!AW$42</f>
        <v>0</v>
      </c>
      <c r="AY67" s="167" t="n">
        <f aca="false" ca="false" dt2D="false" dtr="false" t="normal">AVERAGE(AY64, AY66)*$K67/12*'Периоды'!AX$42</f>
        <v>0</v>
      </c>
      <c r="AZ67" s="167" t="n">
        <f aca="false" ca="false" dt2D="false" dtr="false" t="normal">AVERAGE(AZ64, AZ66)*$K67/12*'Периоды'!AY$42</f>
        <v>0</v>
      </c>
      <c r="BA67" s="167" t="n">
        <f aca="false" ca="false" dt2D="false" dtr="false" t="normal">AVERAGE(BA64, BA66)*$K67/12*'Периоды'!AZ$42</f>
        <v>0</v>
      </c>
      <c r="BB67" s="167" t="n">
        <f aca="false" ca="false" dt2D="false" dtr="false" t="normal">AVERAGE(BB64, BB66)*$K67/12*'Периоды'!BA$42</f>
        <v>0</v>
      </c>
      <c r="BC67" s="167" t="n">
        <f aca="false" ca="false" dt2D="false" dtr="false" t="normal">AVERAGE(BC64, BC66)*$K67/12*'Периоды'!BB$42</f>
        <v>0</v>
      </c>
      <c r="BD67" s="167" t="n">
        <f aca="false" ca="false" dt2D="false" dtr="false" t="normal">AVERAGE(BD64, BD66)*$K67/12*'Периоды'!BC$42</f>
        <v>0</v>
      </c>
      <c r="BE67" s="167" t="n">
        <f aca="false" ca="false" dt2D="false" dtr="false" t="normal">AVERAGE(BE64, BE66)*$K67/12*'Периоды'!BD$42</f>
        <v>0</v>
      </c>
      <c r="BF67" s="167" t="n">
        <f aca="false" ca="false" dt2D="false" dtr="false" t="normal">AVERAGE(BF64, BF66)*$K67/12*'Периоды'!BE$42</f>
        <v>0</v>
      </c>
      <c r="BG67" s="167" t="n">
        <f aca="false" ca="false" dt2D="false" dtr="false" t="normal">AVERAGE(BG64, BG66)*$K67/12*'Периоды'!BF$42</f>
        <v>0</v>
      </c>
      <c r="BH67" s="167" t="n">
        <f aca="false" ca="false" dt2D="false" dtr="false" t="normal">AVERAGE(BH64, BH66)*$K67/12*'Периоды'!BG$42</f>
        <v>0</v>
      </c>
      <c r="BI67" s="167" t="n">
        <f aca="false" ca="false" dt2D="false" dtr="false" t="normal">AVERAGE(BI64, BI66)*$K67/12*'Периоды'!BH$42</f>
        <v>0</v>
      </c>
      <c r="BJ67" s="167" t="n">
        <f aca="false" ca="false" dt2D="false" dtr="false" t="normal">AVERAGE(BJ64, BJ66)*$K67/12*'Периоды'!BI$42</f>
        <v>0</v>
      </c>
      <c r="BK67" s="167" t="n">
        <f aca="false" ca="false" dt2D="false" dtr="false" t="normal">AVERAGE(BK64, BK66)*$K67/12*'Периоды'!BJ$42</f>
        <v>0</v>
      </c>
      <c r="BL67" s="167" t="n">
        <f aca="false" ca="false" dt2D="false" dtr="false" t="normal">AVERAGE(BL64, BL66)*$K67/12*'Периоды'!BK$42</f>
        <v>0</v>
      </c>
      <c r="BM67" s="167" t="n">
        <f aca="false" ca="false" dt2D="false" dtr="false" t="normal">AVERAGE(BM64, BM66)*$K67/12*'Периоды'!BL$42</f>
        <v>0</v>
      </c>
      <c r="BN67" s="167" t="n">
        <f aca="false" ca="false" dt2D="false" dtr="false" t="normal">AVERAGE(BN64, BN66)*$K67/12*'Периоды'!BM$42</f>
        <v>0</v>
      </c>
      <c r="BO67" s="167" t="n">
        <f aca="false" ca="false" dt2D="false" dtr="false" t="normal">AVERAGE(BO64, BO66)*$K67/12*'Периоды'!BN$42</f>
        <v>0</v>
      </c>
      <c r="BP67" s="167" t="n">
        <f aca="false" ca="false" dt2D="false" dtr="false" t="normal">AVERAGE(BP64, BP66)*$K67/12*'Периоды'!BO$42</f>
        <v>0</v>
      </c>
      <c r="BQ67" s="167" t="n">
        <f aca="false" ca="false" dt2D="false" dtr="false" t="normal">AVERAGE(BQ64, BQ66)*$K67/12*'Периоды'!BP$42</f>
        <v>0</v>
      </c>
      <c r="BR67" s="167" t="n">
        <f aca="false" ca="false" dt2D="false" dtr="false" t="normal">AVERAGE(BR64, BR66)*$K67/12*'Периоды'!BQ$42</f>
        <v>0</v>
      </c>
      <c r="BS67" s="167" t="n">
        <f aca="false" ca="false" dt2D="false" dtr="false" t="normal">AVERAGE(BS64, BS66)*$K67/12*'Периоды'!BR$42</f>
        <v>0</v>
      </c>
      <c r="BT67" s="167" t="n">
        <f aca="false" ca="false" dt2D="false" dtr="false" t="normal">AVERAGE(BT64, BT66)*$K67/12*'Периоды'!BS$42</f>
        <v>0</v>
      </c>
    </row>
    <row hidden="true" ht="16.5" outlineLevel="1" r="68">
      <c r="E68" s="374" t="e">
        <f aca="false" ca="false" dt2D="false" dtr="false" t="normal">E67</f>
        <v>#N/A</v>
      </c>
      <c r="F68" s="374" t="e">
        <f aca="false" ca="false" dt2D="false" dtr="false" t="normal">F67</f>
        <v>#N/A</v>
      </c>
      <c r="G68" s="374" t="n">
        <f aca="false" ca="false" dt2D="false" dtr="false" t="normal">G67</f>
        <v>0</v>
      </c>
      <c r="K68" s="465" t="n"/>
      <c r="L68" s="283" t="n"/>
      <c r="M68" s="167" t="n"/>
      <c r="N68" s="167" t="n"/>
      <c r="O68" s="167" t="n"/>
      <c r="P68" s="167" t="n"/>
      <c r="Q68" s="167" t="n"/>
      <c r="R68" s="167" t="n"/>
      <c r="S68" s="167" t="n"/>
      <c r="T68" s="167" t="n"/>
      <c r="U68" s="167" t="n"/>
      <c r="V68" s="167" t="n"/>
      <c r="W68" s="167" t="n"/>
      <c r="X68" s="167" t="n"/>
      <c r="Y68" s="167" t="n"/>
      <c r="Z68" s="167" t="n"/>
      <c r="AA68" s="167" t="n"/>
      <c r="AB68" s="167" t="n"/>
      <c r="AC68" s="167" t="n"/>
      <c r="AD68" s="167" t="n"/>
      <c r="AE68" s="167" t="n"/>
      <c r="AF68" s="167" t="n"/>
      <c r="AG68" s="167" t="n"/>
      <c r="AH68" s="167" t="n"/>
      <c r="AI68" s="167" t="n"/>
      <c r="AJ68" s="167" t="n"/>
      <c r="AK68" s="167" t="n"/>
      <c r="AL68" s="167" t="n"/>
      <c r="AM68" s="167" t="n"/>
      <c r="AN68" s="167" t="n"/>
      <c r="AO68" s="167" t="n"/>
      <c r="AP68" s="167" t="n"/>
      <c r="AQ68" s="167" t="n"/>
      <c r="AR68" s="167" t="n"/>
      <c r="AS68" s="167" t="n"/>
      <c r="AT68" s="167" t="n"/>
      <c r="AU68" s="167" t="n"/>
      <c r="AV68" s="167" t="n"/>
      <c r="AW68" s="167" t="n"/>
      <c r="AX68" s="167" t="n"/>
      <c r="AY68" s="167" t="n"/>
      <c r="AZ68" s="167" t="n"/>
      <c r="BA68" s="167" t="n"/>
      <c r="BB68" s="167" t="n"/>
      <c r="BC68" s="167" t="n"/>
      <c r="BD68" s="167" t="n"/>
      <c r="BE68" s="167" t="n"/>
      <c r="BF68" s="167" t="n"/>
      <c r="BG68" s="167" t="n"/>
      <c r="BH68" s="167" t="n"/>
      <c r="BI68" s="167" t="n"/>
      <c r="BJ68" s="167" t="n"/>
      <c r="BK68" s="167" t="n"/>
      <c r="BL68" s="167" t="n"/>
      <c r="BM68" s="167" t="n"/>
      <c r="BN68" s="167" t="n"/>
      <c r="BO68" s="167" t="n"/>
      <c r="BP68" s="167" t="n"/>
      <c r="BQ68" s="167" t="n"/>
      <c r="BR68" s="167" t="n"/>
      <c r="BS68" s="167" t="n"/>
      <c r="BT68" s="167" t="n"/>
    </row>
    <row hidden="true" ht="16.5" outlineLevel="1" r="69">
      <c r="E69" s="374" t="e">
        <f aca="false" ca="false" dt2D="false" dtr="false" t="normal">E68</f>
        <v>#N/A</v>
      </c>
      <c r="F69" s="374" t="e">
        <f aca="false" ca="false" dt2D="false" dtr="false" t="normal">F68</f>
        <v>#N/A</v>
      </c>
      <c r="G69" s="374" t="n">
        <f aca="false" ca="false" dt2D="false" dtr="false" t="normal">G68</f>
        <v>0</v>
      </c>
      <c r="I69" s="466" t="s">
        <v>522</v>
      </c>
      <c r="L69" s="283" t="n"/>
      <c r="M69" s="167" t="n"/>
      <c r="N69" s="167" t="n"/>
      <c r="O69" s="167" t="n"/>
      <c r="P69" s="167" t="n"/>
      <c r="Q69" s="167" t="n"/>
      <c r="R69" s="167" t="n"/>
      <c r="S69" s="167" t="n"/>
      <c r="T69" s="167" t="n"/>
      <c r="U69" s="167" t="n"/>
      <c r="V69" s="167" t="n"/>
      <c r="W69" s="167" t="n"/>
      <c r="X69" s="167" t="n"/>
      <c r="Y69" s="167" t="n"/>
      <c r="Z69" s="167" t="n"/>
      <c r="AA69" s="167" t="n"/>
      <c r="AB69" s="167" t="n"/>
      <c r="AC69" s="167" t="n"/>
      <c r="AD69" s="167" t="n"/>
      <c r="AE69" s="167" t="n"/>
      <c r="AF69" s="167" t="n"/>
      <c r="AG69" s="167" t="n"/>
      <c r="AH69" s="167" t="n"/>
      <c r="AI69" s="167" t="n"/>
      <c r="AJ69" s="167" t="n"/>
      <c r="AK69" s="167" t="n"/>
      <c r="AL69" s="167" t="n"/>
      <c r="AM69" s="167" t="n"/>
      <c r="AN69" s="167" t="n"/>
      <c r="AO69" s="167" t="n"/>
      <c r="AP69" s="167" t="n"/>
      <c r="AQ69" s="167" t="n"/>
      <c r="AR69" s="167" t="n"/>
      <c r="AS69" s="167" t="n"/>
      <c r="AT69" s="167" t="n"/>
      <c r="AU69" s="167" t="n"/>
      <c r="AV69" s="167" t="n"/>
      <c r="AW69" s="167" t="n"/>
      <c r="AX69" s="167" t="n"/>
      <c r="AY69" s="167" t="n"/>
      <c r="AZ69" s="167" t="n"/>
      <c r="BA69" s="167" t="n"/>
      <c r="BB69" s="167" t="n"/>
      <c r="BC69" s="167" t="n"/>
      <c r="BD69" s="167" t="n"/>
      <c r="BE69" s="167" t="n"/>
      <c r="BF69" s="167" t="n"/>
      <c r="BG69" s="167" t="n"/>
      <c r="BH69" s="167" t="n"/>
      <c r="BI69" s="167" t="n"/>
      <c r="BJ69" s="167" t="n"/>
      <c r="BK69" s="167" t="n"/>
      <c r="BL69" s="167" t="n"/>
      <c r="BM69" s="167" t="n"/>
      <c r="BN69" s="167" t="n"/>
      <c r="BO69" s="167" t="n"/>
      <c r="BP69" s="167" t="n"/>
      <c r="BQ69" s="167" t="n"/>
      <c r="BR69" s="167" t="n"/>
      <c r="BS69" s="167" t="n"/>
      <c r="BT69" s="167" t="n"/>
    </row>
    <row customFormat="true" hidden="true" ht="16.5" outlineLevel="1" r="70" s="100">
      <c r="A70" s="467" t="n"/>
      <c r="B70" s="467" t="n"/>
      <c r="C70" s="467" t="n"/>
      <c r="D70" s="467" t="n"/>
      <c r="E70" s="374" t="e">
        <f aca="false" ca="false" dt2D="false" dtr="false" t="normal">E69</f>
        <v>#N/A</v>
      </c>
      <c r="F70" s="374" t="e">
        <f aca="false" ca="false" dt2D="false" dtr="false" t="normal">F69</f>
        <v>#N/A</v>
      </c>
      <c r="G70" s="374" t="n">
        <f aca="false" ca="false" dt2D="false" dtr="false" t="normal">G69</f>
        <v>0</v>
      </c>
      <c r="H70" s="388" t="n"/>
      <c r="L70" s="468" t="n"/>
      <c r="M70" s="469" t="n"/>
      <c r="N70" s="469" t="n"/>
      <c r="O70" s="469" t="n"/>
      <c r="P70" s="469" t="n"/>
      <c r="Q70" s="469" t="n"/>
      <c r="R70" s="469" t="n"/>
      <c r="S70" s="469" t="n"/>
      <c r="T70" s="469" t="n"/>
      <c r="U70" s="469" t="n"/>
      <c r="V70" s="469" t="n"/>
      <c r="W70" s="469" t="n"/>
      <c r="X70" s="469" t="n"/>
      <c r="Y70" s="469" t="n"/>
      <c r="Z70" s="469" t="n"/>
      <c r="AA70" s="469" t="n"/>
      <c r="AB70" s="469" t="n"/>
      <c r="AC70" s="469" t="n"/>
      <c r="AD70" s="469" t="n"/>
      <c r="AE70" s="469" t="n"/>
      <c r="AF70" s="469" t="n"/>
      <c r="AG70" s="469" t="n"/>
      <c r="AH70" s="469" t="n"/>
      <c r="AI70" s="469" t="n"/>
      <c r="AJ70" s="469" t="n"/>
      <c r="AK70" s="469" t="n"/>
      <c r="AL70" s="469" t="n"/>
      <c r="AM70" s="469" t="n"/>
      <c r="AN70" s="469" t="n"/>
      <c r="AO70" s="469" t="n"/>
      <c r="AP70" s="469" t="n"/>
      <c r="AQ70" s="469" t="n"/>
      <c r="AR70" s="469" t="n"/>
      <c r="AS70" s="469" t="n"/>
      <c r="AT70" s="469" t="n"/>
      <c r="AU70" s="469" t="n"/>
      <c r="AV70" s="469" t="n"/>
      <c r="AW70" s="469" t="n"/>
      <c r="AX70" s="469" t="n"/>
      <c r="AY70" s="469" t="n"/>
      <c r="AZ70" s="469" t="n"/>
      <c r="BA70" s="469" t="n"/>
      <c r="BB70" s="469" t="n"/>
      <c r="BC70" s="469" t="n"/>
      <c r="BD70" s="469" t="n"/>
      <c r="BE70" s="469" t="n"/>
      <c r="BF70" s="469" t="n"/>
      <c r="BG70" s="469" t="n"/>
      <c r="BH70" s="469" t="n"/>
      <c r="BI70" s="469" t="n"/>
      <c r="BJ70" s="469" t="n"/>
      <c r="BK70" s="469" t="n"/>
      <c r="BL70" s="469" t="n"/>
      <c r="BM70" s="469" t="n"/>
      <c r="BN70" s="469" t="n"/>
      <c r="BO70" s="469" t="n"/>
      <c r="BP70" s="469" t="n"/>
      <c r="BQ70" s="469" t="n"/>
      <c r="BR70" s="469" t="n"/>
      <c r="BS70" s="469" t="n"/>
      <c r="BT70" s="469" t="n"/>
    </row>
    <row hidden="true" ht="16.5" outlineLevel="1" r="71">
      <c r="E71" s="374" t="e">
        <f aca="false" ca="false" dt2D="false" dtr="false" t="normal">E70</f>
        <v>#N/A</v>
      </c>
      <c r="F71" s="374" t="e">
        <f aca="false" ca="false" dt2D="false" dtr="false" t="normal">F70</f>
        <v>#N/A</v>
      </c>
      <c r="G71" s="374" t="n">
        <f aca="false" ca="false" dt2D="false" dtr="false" t="normal">G70</f>
        <v>0</v>
      </c>
      <c r="I71" s="85" t="s">
        <v>523</v>
      </c>
      <c r="L71" s="283" t="n"/>
      <c r="M71" s="167" t="n"/>
      <c r="N71" s="167" t="n"/>
      <c r="O71" s="167" t="n"/>
      <c r="P71" s="167" t="n"/>
      <c r="Q71" s="167" t="n"/>
      <c r="R71" s="167" t="n"/>
      <c r="S71" s="167" t="n"/>
      <c r="T71" s="167" t="n"/>
      <c r="U71" s="167" t="n"/>
      <c r="V71" s="167" t="n"/>
      <c r="W71" s="167" t="n"/>
      <c r="X71" s="167" t="n"/>
      <c r="Y71" s="167" t="n"/>
      <c r="Z71" s="167" t="n"/>
      <c r="AA71" s="167" t="n"/>
      <c r="AB71" s="167" t="n"/>
      <c r="AC71" s="167" t="n"/>
      <c r="AD71" s="167" t="n"/>
      <c r="AE71" s="167" t="n"/>
      <c r="AF71" s="167" t="n"/>
      <c r="AG71" s="167" t="n"/>
      <c r="AH71" s="167" t="n"/>
      <c r="AI71" s="167" t="n"/>
      <c r="AJ71" s="167" t="n"/>
      <c r="AK71" s="167" t="n"/>
      <c r="AL71" s="167" t="n"/>
      <c r="AM71" s="167" t="n"/>
      <c r="AN71" s="167" t="n"/>
      <c r="AO71" s="167" t="n"/>
      <c r="AP71" s="167" t="n"/>
      <c r="AQ71" s="167" t="n"/>
      <c r="AR71" s="167" t="n"/>
      <c r="AS71" s="167" t="n"/>
      <c r="AT71" s="167" t="n"/>
      <c r="AU71" s="167" t="n"/>
      <c r="AV71" s="167" t="n"/>
      <c r="AW71" s="167" t="n"/>
      <c r="AX71" s="167" t="n"/>
      <c r="AY71" s="167" t="n"/>
      <c r="AZ71" s="167" t="n"/>
      <c r="BA71" s="167" t="n"/>
      <c r="BB71" s="167" t="n"/>
      <c r="BC71" s="167" t="n"/>
      <c r="BD71" s="167" t="n"/>
      <c r="BE71" s="167" t="n"/>
      <c r="BF71" s="167" t="n"/>
      <c r="BG71" s="167" t="n"/>
      <c r="BH71" s="167" t="n"/>
      <c r="BI71" s="167" t="n"/>
      <c r="BJ71" s="167" t="n"/>
      <c r="BK71" s="167" t="n"/>
      <c r="BL71" s="167" t="n"/>
      <c r="BM71" s="167" t="n"/>
      <c r="BN71" s="167" t="n"/>
      <c r="BO71" s="167" t="n"/>
      <c r="BP71" s="167" t="n"/>
      <c r="BQ71" s="167" t="n"/>
      <c r="BR71" s="167" t="n"/>
      <c r="BS71" s="167" t="n"/>
      <c r="BT71" s="167" t="n"/>
    </row>
    <row hidden="true" ht="16.5" outlineLevel="1" r="72">
      <c r="E72" s="374" t="e">
        <f aca="false" ca="false" dt2D="false" dtr="false" t="normal">E71</f>
        <v>#N/A</v>
      </c>
      <c r="F72" s="374" t="e">
        <f aca="false" ca="false" dt2D="false" dtr="false" t="normal">F71</f>
        <v>#N/A</v>
      </c>
      <c r="G72" s="374" t="n">
        <f aca="false" ca="false" dt2D="false" dtr="false" t="normal">G71</f>
        <v>0</v>
      </c>
      <c r="I72" s="1" t="s">
        <v>524</v>
      </c>
      <c r="J72" s="420" t="s">
        <v>301</v>
      </c>
      <c r="L72" s="283" t="n"/>
      <c r="M72" s="167" t="n"/>
      <c r="N72" s="167" t="n"/>
      <c r="O72" s="167" t="n"/>
      <c r="P72" s="167" t="n"/>
      <c r="Q72" s="167" t="n"/>
      <c r="R72" s="167" t="n"/>
      <c r="S72" s="167" t="n"/>
      <c r="T72" s="167" t="n"/>
      <c r="U72" s="167" t="n"/>
      <c r="V72" s="167" t="n"/>
      <c r="W72" s="167" t="n"/>
      <c r="X72" s="167" t="n"/>
      <c r="Y72" s="167" t="n"/>
      <c r="Z72" s="167" t="n"/>
      <c r="AA72" s="167" t="n"/>
      <c r="AB72" s="167" t="n"/>
      <c r="AC72" s="167" t="n"/>
      <c r="AD72" s="167" t="n"/>
      <c r="AE72" s="167" t="n"/>
      <c r="AF72" s="167" t="n"/>
      <c r="AG72" s="167" t="n"/>
      <c r="AH72" s="167" t="n"/>
      <c r="AI72" s="167" t="n"/>
      <c r="AJ72" s="167" t="n"/>
      <c r="AK72" s="167" t="n"/>
      <c r="AL72" s="167" t="n"/>
      <c r="AM72" s="167" t="n"/>
      <c r="AN72" s="167" t="n"/>
      <c r="AO72" s="167" t="n"/>
      <c r="AP72" s="167" t="n"/>
      <c r="AQ72" s="167" t="n"/>
      <c r="AR72" s="167" t="n"/>
      <c r="AS72" s="167" t="n"/>
      <c r="AT72" s="167" t="n"/>
      <c r="AU72" s="167" t="n"/>
      <c r="AV72" s="167" t="n"/>
      <c r="AW72" s="167" t="n"/>
      <c r="AX72" s="167" t="n"/>
      <c r="AY72" s="167" t="n"/>
      <c r="AZ72" s="167" t="n"/>
      <c r="BA72" s="167" t="n"/>
      <c r="BB72" s="167" t="n"/>
      <c r="BC72" s="167" t="n"/>
      <c r="BD72" s="167" t="n"/>
      <c r="BE72" s="167" t="n"/>
      <c r="BF72" s="167" t="n"/>
      <c r="BG72" s="167" t="n"/>
      <c r="BH72" s="167" t="n"/>
      <c r="BI72" s="167" t="n"/>
      <c r="BJ72" s="167" t="n"/>
      <c r="BK72" s="167" t="n"/>
      <c r="BL72" s="167" t="n"/>
      <c r="BM72" s="167" t="n"/>
      <c r="BN72" s="167" t="n"/>
      <c r="BO72" s="167" t="n"/>
      <c r="BP72" s="167" t="n"/>
      <c r="BQ72" s="167" t="n"/>
      <c r="BR72" s="167" t="n"/>
      <c r="BS72" s="167" t="n"/>
      <c r="BT72" s="167" t="n"/>
    </row>
    <row hidden="true" ht="16.5" outlineLevel="2" r="73">
      <c r="B73" s="374" t="s">
        <v>428</v>
      </c>
      <c r="C73" s="374" t="s">
        <v>507</v>
      </c>
      <c r="D73" s="374" t="str">
        <f aca="false" ca="false" dt2D="false" dtr="false" t="normal">J72</f>
        <v>Федеральный бюджет</v>
      </c>
      <c r="E73" s="374" t="e">
        <f aca="false" ca="false" dt2D="false" dtr="false" t="normal">E72</f>
        <v>#N/A</v>
      </c>
      <c r="F73" s="374" t="e">
        <f aca="false" ca="false" dt2D="false" dtr="false" t="normal">F72</f>
        <v>#N/A</v>
      </c>
      <c r="G73" s="374" t="n">
        <f aca="false" ca="false" dt2D="false" dtr="false" t="normal">G72</f>
        <v>0</v>
      </c>
      <c r="I73" s="470" t="s">
        <v>525</v>
      </c>
      <c r="J73" s="100" t="n"/>
      <c r="L73" s="283" t="n">
        <f aca="false" ca="false" dt2D="false" dtr="false" t="normal">SUM(M73:BT73)</f>
        <v>0</v>
      </c>
      <c r="M73" s="172" t="n"/>
      <c r="N73" s="172" t="n"/>
      <c r="O73" s="172" t="n"/>
      <c r="P73" s="172" t="n"/>
      <c r="Q73" s="172" t="n"/>
      <c r="R73" s="172" t="n"/>
      <c r="S73" s="172" t="n"/>
      <c r="T73" s="172" t="n"/>
      <c r="U73" s="172" t="n"/>
      <c r="V73" s="172" t="n"/>
      <c r="W73" s="172" t="n"/>
      <c r="X73" s="172" t="n"/>
      <c r="Y73" s="172" t="n"/>
      <c r="Z73" s="172" t="n"/>
      <c r="AA73" s="172" t="n"/>
      <c r="AB73" s="172" t="n"/>
      <c r="AC73" s="172" t="n"/>
      <c r="AD73" s="172" t="n"/>
      <c r="AE73" s="172" t="n"/>
      <c r="AF73" s="172" t="n"/>
      <c r="AG73" s="172" t="n"/>
      <c r="AH73" s="172" t="n"/>
      <c r="AI73" s="172" t="n"/>
      <c r="AJ73" s="172" t="n"/>
      <c r="AK73" s="172" t="n"/>
      <c r="AL73" s="172" t="n"/>
      <c r="AM73" s="172" t="n"/>
      <c r="AN73" s="172" t="n"/>
      <c r="AO73" s="172" t="n"/>
      <c r="AP73" s="172" t="n"/>
      <c r="AQ73" s="172" t="n"/>
      <c r="AR73" s="172" t="n"/>
      <c r="AS73" s="172" t="n"/>
      <c r="AT73" s="172" t="n"/>
      <c r="AU73" s="172" t="n"/>
      <c r="AV73" s="172" t="n"/>
      <c r="AW73" s="172" t="n"/>
      <c r="AX73" s="172" t="n"/>
      <c r="AY73" s="172" t="n"/>
      <c r="AZ73" s="172" t="n"/>
      <c r="BA73" s="172" t="n"/>
      <c r="BB73" s="172" t="n"/>
      <c r="BC73" s="172" t="n"/>
      <c r="BD73" s="172" t="n"/>
      <c r="BE73" s="172" t="n"/>
      <c r="BF73" s="172" t="n"/>
      <c r="BG73" s="172" t="n"/>
      <c r="BH73" s="172" t="n"/>
      <c r="BI73" s="172" t="n"/>
      <c r="BJ73" s="172" t="n"/>
      <c r="BK73" s="172" t="n"/>
      <c r="BL73" s="172" t="n"/>
      <c r="BM73" s="172" t="n"/>
      <c r="BN73" s="172" t="n"/>
      <c r="BO73" s="172" t="n"/>
      <c r="BP73" s="172" t="n"/>
      <c r="BQ73" s="172" t="n"/>
      <c r="BR73" s="172" t="n"/>
      <c r="BS73" s="172" t="n"/>
      <c r="BT73" s="172" t="n"/>
    </row>
    <row hidden="true" ht="16.5" outlineLevel="2" r="74">
      <c r="B74" s="374" t="s">
        <v>428</v>
      </c>
      <c r="C74" s="374" t="s">
        <v>507</v>
      </c>
      <c r="D74" s="374" t="str">
        <f aca="false" ca="false" dt2D="false" dtr="false" t="normal">D73</f>
        <v>Федеральный бюджет</v>
      </c>
      <c r="E74" s="374" t="e">
        <f aca="false" ca="false" dt2D="false" dtr="false" t="normal">E73</f>
        <v>#N/A</v>
      </c>
      <c r="F74" s="374" t="e">
        <f aca="false" ca="false" dt2D="false" dtr="false" t="normal">F73</f>
        <v>#N/A</v>
      </c>
      <c r="G74" s="374" t="n">
        <f aca="false" ca="false" dt2D="false" dtr="false" t="normal">G73</f>
        <v>0</v>
      </c>
      <c r="I74" s="470" t="n">
        <v>2</v>
      </c>
      <c r="J74" s="100" t="n"/>
      <c r="L74" s="283" t="n">
        <f aca="false" ca="false" dt2D="false" dtr="false" t="normal">SUM(M74:BT74)</f>
        <v>0</v>
      </c>
      <c r="M74" s="172" t="n"/>
      <c r="N74" s="172" t="n"/>
      <c r="O74" s="172" t="n"/>
      <c r="P74" s="172" t="n"/>
      <c r="Q74" s="172" t="n"/>
      <c r="R74" s="172" t="n"/>
      <c r="S74" s="172" t="n"/>
      <c r="T74" s="172" t="n"/>
      <c r="U74" s="172" t="n"/>
      <c r="V74" s="172" t="n"/>
      <c r="W74" s="172" t="n"/>
      <c r="X74" s="172" t="n"/>
      <c r="Y74" s="172" t="n"/>
      <c r="Z74" s="172" t="n"/>
      <c r="AA74" s="172" t="n"/>
      <c r="AB74" s="172" t="n"/>
      <c r="AC74" s="172" t="n"/>
      <c r="AD74" s="172" t="n"/>
      <c r="AE74" s="172" t="n"/>
      <c r="AF74" s="172" t="n"/>
      <c r="AG74" s="172" t="n"/>
      <c r="AH74" s="172" t="n"/>
      <c r="AI74" s="172" t="n"/>
      <c r="AJ74" s="172" t="n"/>
      <c r="AK74" s="172" t="n"/>
      <c r="AL74" s="172" t="n"/>
      <c r="AM74" s="172" t="n"/>
      <c r="AN74" s="172" t="n"/>
      <c r="AO74" s="172" t="n"/>
      <c r="AP74" s="172" t="n"/>
      <c r="AQ74" s="172" t="n"/>
      <c r="AR74" s="172" t="n"/>
      <c r="AS74" s="172" t="n"/>
      <c r="AT74" s="172" t="n"/>
      <c r="AU74" s="172" t="n"/>
      <c r="AV74" s="172" t="n"/>
      <c r="AW74" s="172" t="n"/>
      <c r="AX74" s="172" t="n"/>
      <c r="AY74" s="172" t="n"/>
      <c r="AZ74" s="172" t="n"/>
      <c r="BA74" s="172" t="n"/>
      <c r="BB74" s="172" t="n"/>
      <c r="BC74" s="172" t="n"/>
      <c r="BD74" s="172" t="n"/>
      <c r="BE74" s="172" t="n"/>
      <c r="BF74" s="172" t="n"/>
      <c r="BG74" s="172" t="n"/>
      <c r="BH74" s="172" t="n"/>
      <c r="BI74" s="172" t="n"/>
      <c r="BJ74" s="172" t="n"/>
      <c r="BK74" s="172" t="n"/>
      <c r="BL74" s="172" t="n"/>
      <c r="BM74" s="172" t="n"/>
      <c r="BN74" s="172" t="n"/>
      <c r="BO74" s="172" t="n"/>
      <c r="BP74" s="172" t="n"/>
      <c r="BQ74" s="172" t="n"/>
      <c r="BR74" s="172" t="n"/>
      <c r="BS74" s="172" t="n"/>
      <c r="BT74" s="172" t="n"/>
    </row>
    <row hidden="true" ht="16.5" outlineLevel="1" r="75">
      <c r="D75" s="374" t="str">
        <f aca="false" ca="false" dt2D="false" dtr="false" t="normal">D74</f>
        <v>Федеральный бюджет</v>
      </c>
      <c r="E75" s="374" t="e">
        <f aca="false" ca="false" dt2D="false" dtr="false" t="normal">E74</f>
        <v>#N/A</v>
      </c>
      <c r="F75" s="374" t="e">
        <f aca="false" ca="false" dt2D="false" dtr="false" t="normal">F74</f>
        <v>#N/A</v>
      </c>
      <c r="G75" s="374" t="n">
        <f aca="false" ca="false" dt2D="false" dtr="false" t="normal">G74</f>
        <v>0</v>
      </c>
      <c r="I75" s="1" t="s">
        <v>526</v>
      </c>
      <c r="J75" s="100" t="n"/>
      <c r="L75" s="283" t="n"/>
      <c r="M75" s="167" t="n"/>
      <c r="N75" s="167" t="n"/>
      <c r="O75" s="167" t="n"/>
      <c r="P75" s="167" t="n"/>
      <c r="Q75" s="167" t="n"/>
      <c r="R75" s="167" t="n"/>
      <c r="S75" s="167" t="n"/>
      <c r="T75" s="167" t="n"/>
      <c r="U75" s="167" t="n"/>
      <c r="V75" s="167" t="n"/>
      <c r="W75" s="167" t="n"/>
      <c r="X75" s="167" t="n"/>
      <c r="Y75" s="167" t="n"/>
      <c r="Z75" s="167" t="n"/>
      <c r="AA75" s="167" t="n"/>
      <c r="AB75" s="167" t="n"/>
      <c r="AC75" s="167" t="n"/>
      <c r="AD75" s="167" t="n"/>
      <c r="AE75" s="167" t="n"/>
      <c r="AF75" s="167" t="n"/>
      <c r="AG75" s="167" t="n"/>
      <c r="AH75" s="167" t="n"/>
      <c r="AI75" s="167" t="n"/>
      <c r="AJ75" s="167" t="n"/>
      <c r="AK75" s="167" t="n"/>
      <c r="AL75" s="167" t="n"/>
      <c r="AM75" s="167" t="n"/>
      <c r="AN75" s="167" t="n"/>
      <c r="AO75" s="167" t="n"/>
      <c r="AP75" s="167" t="n"/>
      <c r="AQ75" s="167" t="n"/>
      <c r="AR75" s="167" t="n"/>
      <c r="AS75" s="167" t="n"/>
      <c r="AT75" s="167" t="n"/>
      <c r="AU75" s="167" t="n"/>
      <c r="AV75" s="167" t="n"/>
      <c r="AW75" s="167" t="n"/>
      <c r="AX75" s="167" t="n"/>
      <c r="AY75" s="167" t="n"/>
      <c r="AZ75" s="167" t="n"/>
      <c r="BA75" s="167" t="n"/>
      <c r="BB75" s="167" t="n"/>
      <c r="BC75" s="167" t="n"/>
      <c r="BD75" s="167" t="n"/>
      <c r="BE75" s="167" t="n"/>
      <c r="BF75" s="167" t="n"/>
      <c r="BG75" s="167" t="n"/>
      <c r="BH75" s="167" t="n"/>
      <c r="BI75" s="167" t="n"/>
      <c r="BJ75" s="167" t="n"/>
      <c r="BK75" s="167" t="n"/>
      <c r="BL75" s="167" t="n"/>
      <c r="BM75" s="167" t="n"/>
      <c r="BN75" s="167" t="n"/>
      <c r="BO75" s="167" t="n"/>
      <c r="BP75" s="167" t="n"/>
      <c r="BQ75" s="167" t="n"/>
      <c r="BR75" s="167" t="n"/>
      <c r="BS75" s="167" t="n"/>
      <c r="BT75" s="167" t="n"/>
    </row>
    <row hidden="true" ht="16.5" outlineLevel="2" r="76">
      <c r="B76" s="374" t="s">
        <v>428</v>
      </c>
      <c r="C76" s="374" t="s">
        <v>507</v>
      </c>
      <c r="D76" s="374" t="str">
        <f aca="false" ca="false" dt2D="false" dtr="false" t="normal">D75</f>
        <v>Федеральный бюджет</v>
      </c>
      <c r="E76" s="374" t="e">
        <f aca="false" ca="false" dt2D="false" dtr="false" t="normal">E75</f>
        <v>#N/A</v>
      </c>
      <c r="F76" s="374" t="e">
        <f aca="false" ca="false" dt2D="false" dtr="false" t="normal">F75</f>
        <v>#N/A</v>
      </c>
      <c r="G76" s="374" t="n">
        <f aca="false" ca="false" dt2D="false" dtr="false" t="normal">G75</f>
        <v>0</v>
      </c>
      <c r="I76" s="470" t="n">
        <v>1</v>
      </c>
      <c r="J76" s="100" t="n"/>
      <c r="L76" s="283" t="n">
        <f aca="false" ca="false" dt2D="false" dtr="false" t="normal">SUM(M76:BT76)</f>
        <v>0</v>
      </c>
      <c r="M76" s="172" t="n"/>
      <c r="N76" s="172" t="n"/>
      <c r="O76" s="172" t="n"/>
      <c r="P76" s="172" t="n"/>
      <c r="Q76" s="172" t="n"/>
      <c r="R76" s="172" t="n"/>
      <c r="S76" s="172" t="n"/>
      <c r="T76" s="172" t="n"/>
      <c r="U76" s="172" t="n"/>
      <c r="V76" s="172" t="n"/>
      <c r="W76" s="172" t="n"/>
      <c r="X76" s="172" t="n"/>
      <c r="Y76" s="172" t="n"/>
      <c r="Z76" s="172" t="n"/>
      <c r="AA76" s="172" t="n"/>
      <c r="AB76" s="172" t="n"/>
      <c r="AC76" s="172" t="n"/>
      <c r="AD76" s="172" t="n"/>
      <c r="AE76" s="172" t="n"/>
      <c r="AF76" s="172" t="n"/>
      <c r="AG76" s="172" t="n"/>
      <c r="AH76" s="172" t="n"/>
      <c r="AI76" s="172" t="n"/>
      <c r="AJ76" s="172" t="n"/>
      <c r="AK76" s="172" t="n"/>
      <c r="AL76" s="172" t="n"/>
      <c r="AM76" s="172" t="n"/>
      <c r="AN76" s="172" t="n"/>
      <c r="AO76" s="172" t="n"/>
      <c r="AP76" s="172" t="n"/>
      <c r="AQ76" s="172" t="n"/>
      <c r="AR76" s="172" t="n"/>
      <c r="AS76" s="172" t="n"/>
      <c r="AT76" s="172" t="n"/>
      <c r="AU76" s="172" t="n"/>
      <c r="AV76" s="172" t="n"/>
      <c r="AW76" s="172" t="n"/>
      <c r="AX76" s="172" t="n"/>
      <c r="AY76" s="172" t="n"/>
      <c r="AZ76" s="172" t="n"/>
      <c r="BA76" s="172" t="n"/>
      <c r="BB76" s="172" t="n"/>
      <c r="BC76" s="172" t="n"/>
      <c r="BD76" s="172" t="n"/>
      <c r="BE76" s="172" t="n"/>
      <c r="BF76" s="172" t="n"/>
      <c r="BG76" s="172" t="n"/>
      <c r="BH76" s="172" t="n"/>
      <c r="BI76" s="172" t="n"/>
      <c r="BJ76" s="172" t="n"/>
      <c r="BK76" s="172" t="n"/>
      <c r="BL76" s="172" t="n"/>
      <c r="BM76" s="172" t="n"/>
      <c r="BN76" s="172" t="n"/>
      <c r="BO76" s="172" t="n"/>
      <c r="BP76" s="172" t="n"/>
      <c r="BQ76" s="172" t="n"/>
      <c r="BR76" s="172" t="n"/>
      <c r="BS76" s="172" t="n"/>
      <c r="BT76" s="172" t="n"/>
    </row>
    <row hidden="true" ht="16.5" outlineLevel="2" r="77">
      <c r="B77" s="374" t="s">
        <v>428</v>
      </c>
      <c r="C77" s="374" t="s">
        <v>507</v>
      </c>
      <c r="D77" s="374" t="str">
        <f aca="false" ca="false" dt2D="false" dtr="false" t="normal">D76</f>
        <v>Федеральный бюджет</v>
      </c>
      <c r="E77" s="374" t="e">
        <f aca="false" ca="false" dt2D="false" dtr="false" t="normal">E76</f>
        <v>#N/A</v>
      </c>
      <c r="F77" s="374" t="e">
        <f aca="false" ca="false" dt2D="false" dtr="false" t="normal">F76</f>
        <v>#N/A</v>
      </c>
      <c r="G77" s="374" t="n">
        <f aca="false" ca="false" dt2D="false" dtr="false" t="normal">G76</f>
        <v>0</v>
      </c>
      <c r="I77" s="470" t="n">
        <v>2</v>
      </c>
      <c r="J77" s="100" t="n"/>
      <c r="L77" s="283" t="n">
        <f aca="false" ca="false" dt2D="false" dtr="false" t="normal">SUM(M77:BT77)</f>
        <v>0</v>
      </c>
      <c r="M77" s="172" t="n"/>
      <c r="N77" s="172" t="n"/>
      <c r="O77" s="172" t="n"/>
      <c r="P77" s="172" t="n"/>
      <c r="Q77" s="172" t="n"/>
      <c r="R77" s="172" t="n"/>
      <c r="S77" s="172" t="n"/>
      <c r="T77" s="172" t="n"/>
      <c r="U77" s="172" t="n"/>
      <c r="V77" s="172" t="n"/>
      <c r="W77" s="172" t="n"/>
      <c r="X77" s="172" t="n"/>
      <c r="Y77" s="172" t="n"/>
      <c r="Z77" s="172" t="n"/>
      <c r="AA77" s="172" t="n"/>
      <c r="AB77" s="172" t="n"/>
      <c r="AC77" s="172" t="n"/>
      <c r="AD77" s="172" t="n"/>
      <c r="AE77" s="172" t="n"/>
      <c r="AF77" s="172" t="n"/>
      <c r="AG77" s="172" t="n"/>
      <c r="AH77" s="172" t="n"/>
      <c r="AI77" s="172" t="n"/>
      <c r="AJ77" s="172" t="n"/>
      <c r="AK77" s="172" t="n"/>
      <c r="AL77" s="172" t="n"/>
      <c r="AM77" s="172" t="n"/>
      <c r="AN77" s="172" t="n"/>
      <c r="AO77" s="172" t="n"/>
      <c r="AP77" s="172" t="n"/>
      <c r="AQ77" s="172" t="n"/>
      <c r="AR77" s="172" t="n"/>
      <c r="AS77" s="172" t="n"/>
      <c r="AT77" s="172" t="n"/>
      <c r="AU77" s="172" t="n"/>
      <c r="AV77" s="172" t="n"/>
      <c r="AW77" s="172" t="n"/>
      <c r="AX77" s="172" t="n"/>
      <c r="AY77" s="172" t="n"/>
      <c r="AZ77" s="172" t="n"/>
      <c r="BA77" s="172" t="n"/>
      <c r="BB77" s="172" t="n"/>
      <c r="BC77" s="172" t="n"/>
      <c r="BD77" s="172" t="n"/>
      <c r="BE77" s="172" t="n"/>
      <c r="BF77" s="172" t="n"/>
      <c r="BG77" s="172" t="n"/>
      <c r="BH77" s="172" t="n"/>
      <c r="BI77" s="172" t="n"/>
      <c r="BJ77" s="172" t="n"/>
      <c r="BK77" s="172" t="n"/>
      <c r="BL77" s="172" t="n"/>
      <c r="BM77" s="172" t="n"/>
      <c r="BN77" s="172" t="n"/>
      <c r="BO77" s="172" t="n"/>
      <c r="BP77" s="172" t="n"/>
      <c r="BQ77" s="172" t="n"/>
      <c r="BR77" s="172" t="n"/>
      <c r="BS77" s="172" t="n"/>
      <c r="BT77" s="172" t="n"/>
    </row>
    <row hidden="true" ht="16.5" outlineLevel="1" r="78">
      <c r="D78" s="374" t="str">
        <f aca="false" ca="false" dt2D="false" dtr="false" t="normal">D77</f>
        <v>Федеральный бюджет</v>
      </c>
      <c r="E78" s="374" t="e">
        <f aca="false" ca="false" dt2D="false" dtr="false" t="normal">E77</f>
        <v>#N/A</v>
      </c>
      <c r="F78" s="374" t="e">
        <f aca="false" ca="false" dt2D="false" dtr="false" t="normal">F77</f>
        <v>#N/A</v>
      </c>
      <c r="G78" s="374" t="n">
        <f aca="false" ca="false" dt2D="false" dtr="false" t="normal">G77</f>
        <v>0</v>
      </c>
      <c r="I78" s="1" t="s">
        <v>527</v>
      </c>
      <c r="J78" s="100" t="n"/>
      <c r="L78" s="283" t="n"/>
      <c r="M78" s="167" t="n"/>
      <c r="N78" s="167" t="n"/>
      <c r="O78" s="167" t="n"/>
      <c r="P78" s="167" t="n"/>
      <c r="Q78" s="167" t="n"/>
      <c r="R78" s="167" t="n"/>
      <c r="S78" s="167" t="n"/>
      <c r="T78" s="167" t="n"/>
      <c r="U78" s="167" t="n"/>
      <c r="V78" s="167" t="n"/>
      <c r="W78" s="167" t="n"/>
      <c r="X78" s="167" t="n"/>
      <c r="Y78" s="167" t="n"/>
      <c r="Z78" s="167" t="n"/>
      <c r="AA78" s="167" t="n"/>
      <c r="AB78" s="167" t="n"/>
      <c r="AC78" s="167" t="n"/>
      <c r="AD78" s="167" t="n"/>
      <c r="AE78" s="167" t="n"/>
      <c r="AF78" s="167" t="n"/>
      <c r="AG78" s="167" t="n"/>
      <c r="AH78" s="167" t="n"/>
      <c r="AI78" s="167" t="n"/>
      <c r="AJ78" s="167" t="n"/>
      <c r="AK78" s="167" t="n"/>
      <c r="AL78" s="167" t="n"/>
      <c r="AM78" s="167" t="n"/>
      <c r="AN78" s="167" t="n"/>
      <c r="AO78" s="167" t="n"/>
      <c r="AP78" s="167" t="n"/>
      <c r="AQ78" s="167" t="n"/>
      <c r="AR78" s="167" t="n"/>
      <c r="AS78" s="167" t="n"/>
      <c r="AT78" s="167" t="n"/>
      <c r="AU78" s="167" t="n"/>
      <c r="AV78" s="167" t="n"/>
      <c r="AW78" s="167" t="n"/>
      <c r="AX78" s="167" t="n"/>
      <c r="AY78" s="167" t="n"/>
      <c r="AZ78" s="167" t="n"/>
      <c r="BA78" s="167" t="n"/>
      <c r="BB78" s="167" t="n"/>
      <c r="BC78" s="167" t="n"/>
      <c r="BD78" s="167" t="n"/>
      <c r="BE78" s="167" t="n"/>
      <c r="BF78" s="167" t="n"/>
      <c r="BG78" s="167" t="n"/>
      <c r="BH78" s="167" t="n"/>
      <c r="BI78" s="167" t="n"/>
      <c r="BJ78" s="167" t="n"/>
      <c r="BK78" s="167" t="n"/>
      <c r="BL78" s="167" t="n"/>
      <c r="BM78" s="167" t="n"/>
      <c r="BN78" s="167" t="n"/>
      <c r="BO78" s="167" t="n"/>
      <c r="BP78" s="167" t="n"/>
      <c r="BQ78" s="167" t="n"/>
      <c r="BR78" s="167" t="n"/>
      <c r="BS78" s="167" t="n"/>
      <c r="BT78" s="167" t="n"/>
    </row>
    <row hidden="true" ht="16.5" outlineLevel="2" r="79">
      <c r="B79" s="374" t="s">
        <v>428</v>
      </c>
      <c r="C79" s="374" t="s">
        <v>507</v>
      </c>
      <c r="D79" s="374" t="str">
        <f aca="false" ca="false" dt2D="false" dtr="false" t="normal">D78</f>
        <v>Федеральный бюджет</v>
      </c>
      <c r="E79" s="374" t="e">
        <f aca="false" ca="false" dt2D="false" dtr="false" t="normal">E78</f>
        <v>#N/A</v>
      </c>
      <c r="F79" s="374" t="e">
        <f aca="false" ca="false" dt2D="false" dtr="false" t="normal">F78</f>
        <v>#N/A</v>
      </c>
      <c r="G79" s="374" t="n">
        <f aca="false" ca="false" dt2D="false" dtr="false" t="normal">G78</f>
        <v>0</v>
      </c>
      <c r="I79" s="470" t="n">
        <v>1</v>
      </c>
      <c r="J79" s="100" t="n"/>
      <c r="L79" s="283" t="n">
        <f aca="false" ca="false" dt2D="false" dtr="false" t="normal">SUM(M79:BT79)</f>
        <v>0</v>
      </c>
      <c r="M79" s="172" t="n"/>
      <c r="N79" s="172" t="n"/>
      <c r="O79" s="172" t="n"/>
      <c r="P79" s="172" t="n"/>
      <c r="Q79" s="172" t="n"/>
      <c r="R79" s="172" t="n"/>
      <c r="S79" s="172" t="n"/>
      <c r="T79" s="172" t="n"/>
      <c r="U79" s="172" t="n"/>
      <c r="V79" s="172" t="n"/>
      <c r="W79" s="172" t="n"/>
      <c r="X79" s="172" t="n"/>
      <c r="Y79" s="172" t="n"/>
      <c r="Z79" s="172" t="n"/>
      <c r="AA79" s="172" t="n"/>
      <c r="AB79" s="172" t="n"/>
      <c r="AC79" s="172" t="n"/>
      <c r="AD79" s="172" t="n"/>
      <c r="AE79" s="172" t="n"/>
      <c r="AF79" s="172" t="n"/>
      <c r="AG79" s="172" t="n"/>
      <c r="AH79" s="172" t="n"/>
      <c r="AI79" s="172" t="n"/>
      <c r="AJ79" s="172" t="n"/>
      <c r="AK79" s="172" t="n"/>
      <c r="AL79" s="172" t="n"/>
      <c r="AM79" s="172" t="n"/>
      <c r="AN79" s="172" t="n"/>
      <c r="AO79" s="172" t="n"/>
      <c r="AP79" s="172" t="n"/>
      <c r="AQ79" s="172" t="n"/>
      <c r="AR79" s="172" t="n"/>
      <c r="AS79" s="172" t="n"/>
      <c r="AT79" s="172" t="n"/>
      <c r="AU79" s="172" t="n"/>
      <c r="AV79" s="172" t="n"/>
      <c r="AW79" s="172" t="n"/>
      <c r="AX79" s="172" t="n"/>
      <c r="AY79" s="172" t="n"/>
      <c r="AZ79" s="172" t="n"/>
      <c r="BA79" s="172" t="n"/>
      <c r="BB79" s="172" t="n"/>
      <c r="BC79" s="172" t="n"/>
      <c r="BD79" s="172" t="n"/>
      <c r="BE79" s="172" t="n"/>
      <c r="BF79" s="172" t="n"/>
      <c r="BG79" s="172" t="n"/>
      <c r="BH79" s="172" t="n"/>
      <c r="BI79" s="172" t="n"/>
      <c r="BJ79" s="172" t="n"/>
      <c r="BK79" s="172" t="n"/>
      <c r="BL79" s="172" t="n"/>
      <c r="BM79" s="172" t="n"/>
      <c r="BN79" s="172" t="n"/>
      <c r="BO79" s="172" t="n"/>
      <c r="BP79" s="172" t="n"/>
      <c r="BQ79" s="172" t="n"/>
      <c r="BR79" s="172" t="n"/>
      <c r="BS79" s="172" t="n"/>
      <c r="BT79" s="172" t="n"/>
    </row>
    <row hidden="true" ht="16.5" outlineLevel="2" r="80">
      <c r="B80" s="374" t="s">
        <v>428</v>
      </c>
      <c r="C80" s="374" t="s">
        <v>507</v>
      </c>
      <c r="D80" s="374" t="str">
        <f aca="false" ca="false" dt2D="false" dtr="false" t="normal">D79</f>
        <v>Федеральный бюджет</v>
      </c>
      <c r="E80" s="374" t="e">
        <f aca="false" ca="false" dt2D="false" dtr="false" t="normal">E79</f>
        <v>#N/A</v>
      </c>
      <c r="F80" s="374" t="e">
        <f aca="false" ca="false" dt2D="false" dtr="false" t="normal">F79</f>
        <v>#N/A</v>
      </c>
      <c r="G80" s="374" t="n">
        <f aca="false" ca="false" dt2D="false" dtr="false" t="normal">G79</f>
        <v>0</v>
      </c>
      <c r="I80" s="470" t="n">
        <v>2</v>
      </c>
      <c r="J80" s="100" t="n"/>
      <c r="L80" s="283" t="n">
        <f aca="false" ca="false" dt2D="false" dtr="false" t="normal">SUM(M80:BT80)</f>
        <v>0</v>
      </c>
      <c r="M80" s="172" t="n"/>
      <c r="N80" s="172" t="n"/>
      <c r="O80" s="172" t="n"/>
      <c r="P80" s="172" t="n"/>
      <c r="Q80" s="172" t="n"/>
      <c r="R80" s="172" t="n"/>
      <c r="S80" s="172" t="n"/>
      <c r="T80" s="172" t="n"/>
      <c r="U80" s="172" t="n"/>
      <c r="V80" s="172" t="n"/>
      <c r="W80" s="172" t="n"/>
      <c r="X80" s="172" t="n"/>
      <c r="Y80" s="172" t="n"/>
      <c r="Z80" s="172" t="n"/>
      <c r="AA80" s="172" t="n"/>
      <c r="AB80" s="172" t="n"/>
      <c r="AC80" s="172" t="n"/>
      <c r="AD80" s="172" t="n"/>
      <c r="AE80" s="172" t="n"/>
      <c r="AF80" s="172" t="n"/>
      <c r="AG80" s="172" t="n"/>
      <c r="AH80" s="172" t="n"/>
      <c r="AI80" s="172" t="n"/>
      <c r="AJ80" s="172" t="n"/>
      <c r="AK80" s="172" t="n"/>
      <c r="AL80" s="172" t="n"/>
      <c r="AM80" s="172" t="n"/>
      <c r="AN80" s="172" t="n"/>
      <c r="AO80" s="172" t="n"/>
      <c r="AP80" s="172" t="n"/>
      <c r="AQ80" s="172" t="n"/>
      <c r="AR80" s="172" t="n"/>
      <c r="AS80" s="172" t="n"/>
      <c r="AT80" s="172" t="n"/>
      <c r="AU80" s="172" t="n"/>
      <c r="AV80" s="172" t="n"/>
      <c r="AW80" s="172" t="n"/>
      <c r="AX80" s="172" t="n"/>
      <c r="AY80" s="172" t="n"/>
      <c r="AZ80" s="172" t="n"/>
      <c r="BA80" s="172" t="n"/>
      <c r="BB80" s="172" t="n"/>
      <c r="BC80" s="172" t="n"/>
      <c r="BD80" s="172" t="n"/>
      <c r="BE80" s="172" t="n"/>
      <c r="BF80" s="172" t="n"/>
      <c r="BG80" s="172" t="n"/>
      <c r="BH80" s="172" t="n"/>
      <c r="BI80" s="172" t="n"/>
      <c r="BJ80" s="172" t="n"/>
      <c r="BK80" s="172" t="n"/>
      <c r="BL80" s="172" t="n"/>
      <c r="BM80" s="172" t="n"/>
      <c r="BN80" s="172" t="n"/>
      <c r="BO80" s="172" t="n"/>
      <c r="BP80" s="172" t="n"/>
      <c r="BQ80" s="172" t="n"/>
      <c r="BR80" s="172" t="n"/>
      <c r="BS80" s="172" t="n"/>
      <c r="BT80" s="172" t="n"/>
    </row>
    <row hidden="true" ht="16.5" outlineLevel="1" r="81">
      <c r="E81" s="374" t="e">
        <f aca="false" ca="false" dt2D="false" dtr="false" t="normal">E80</f>
        <v>#N/A</v>
      </c>
      <c r="F81" s="374" t="e">
        <f aca="false" ca="false" dt2D="false" dtr="false" t="normal">F80</f>
        <v>#N/A</v>
      </c>
      <c r="G81" s="374" t="n">
        <f aca="false" ca="false" dt2D="false" dtr="false" t="normal">G80</f>
        <v>0</v>
      </c>
      <c r="I81" s="1" t="s">
        <v>528</v>
      </c>
      <c r="J81" s="420" t="s">
        <v>301</v>
      </c>
      <c r="L81" s="283" t="n"/>
      <c r="M81" s="167" t="n"/>
      <c r="N81" s="167" t="n"/>
      <c r="O81" s="167" t="n"/>
      <c r="P81" s="167" t="n"/>
      <c r="Q81" s="167" t="n"/>
      <c r="R81" s="167" t="n"/>
      <c r="S81" s="167" t="n"/>
      <c r="T81" s="167" t="n"/>
      <c r="U81" s="167" t="n"/>
      <c r="V81" s="167" t="n"/>
      <c r="W81" s="167" t="n"/>
      <c r="X81" s="167" t="n"/>
      <c r="Y81" s="167" t="n"/>
      <c r="Z81" s="167" t="n"/>
      <c r="AA81" s="167" t="n"/>
      <c r="AB81" s="167" t="n"/>
      <c r="AC81" s="167" t="n"/>
      <c r="AD81" s="167" t="n"/>
      <c r="AE81" s="167" t="n"/>
      <c r="AF81" s="167" t="n"/>
      <c r="AG81" s="167" t="n"/>
      <c r="AH81" s="167" t="n"/>
      <c r="AI81" s="167" t="n"/>
      <c r="AJ81" s="167" t="n"/>
      <c r="AK81" s="167" t="n"/>
      <c r="AL81" s="167" t="n"/>
      <c r="AM81" s="167" t="n"/>
      <c r="AN81" s="167" t="n"/>
      <c r="AO81" s="167" t="n"/>
      <c r="AP81" s="167" t="n"/>
      <c r="AQ81" s="167" t="n"/>
      <c r="AR81" s="167" t="n"/>
      <c r="AS81" s="167" t="n"/>
      <c r="AT81" s="167" t="n"/>
      <c r="AU81" s="167" t="n"/>
      <c r="AV81" s="167" t="n"/>
      <c r="AW81" s="167" t="n"/>
      <c r="AX81" s="167" t="n"/>
      <c r="AY81" s="167" t="n"/>
      <c r="AZ81" s="167" t="n"/>
      <c r="BA81" s="167" t="n"/>
      <c r="BB81" s="167" t="n"/>
      <c r="BC81" s="167" t="n"/>
      <c r="BD81" s="167" t="n"/>
      <c r="BE81" s="167" t="n"/>
      <c r="BF81" s="167" t="n"/>
      <c r="BG81" s="167" t="n"/>
      <c r="BH81" s="167" t="n"/>
      <c r="BI81" s="167" t="n"/>
      <c r="BJ81" s="167" t="n"/>
      <c r="BK81" s="167" t="n"/>
      <c r="BL81" s="167" t="n"/>
      <c r="BM81" s="167" t="n"/>
      <c r="BN81" s="167" t="n"/>
      <c r="BO81" s="167" t="n"/>
      <c r="BP81" s="167" t="n"/>
      <c r="BQ81" s="167" t="n"/>
      <c r="BR81" s="167" t="n"/>
      <c r="BS81" s="167" t="n"/>
      <c r="BT81" s="167" t="n"/>
    </row>
    <row hidden="true" ht="16.5" outlineLevel="2" r="82">
      <c r="B82" s="374" t="s">
        <v>159</v>
      </c>
      <c r="C82" s="374" t="s">
        <v>507</v>
      </c>
      <c r="D82" s="374" t="str">
        <f aca="false" ca="false" dt2D="false" dtr="false" t="normal">J81</f>
        <v>Федеральный бюджет</v>
      </c>
      <c r="E82" s="374" t="e">
        <f aca="false" ca="false" dt2D="false" dtr="false" t="normal">E81</f>
        <v>#N/A</v>
      </c>
      <c r="F82" s="374" t="e">
        <f aca="false" ca="false" dt2D="false" dtr="false" t="normal">F81</f>
        <v>#N/A</v>
      </c>
      <c r="G82" s="374" t="n">
        <f aca="false" ca="false" dt2D="false" dtr="false" t="normal">G81</f>
        <v>0</v>
      </c>
      <c r="I82" s="470" t="n">
        <v>1</v>
      </c>
      <c r="J82" s="100" t="n"/>
      <c r="L82" s="283" t="n">
        <f aca="false" ca="false" dt2D="false" dtr="false" t="normal">SUM(M82:BT82)</f>
        <v>0</v>
      </c>
      <c r="M82" s="172" t="n"/>
      <c r="N82" s="172" t="n"/>
      <c r="O82" s="172" t="n"/>
      <c r="P82" s="172" t="n"/>
      <c r="Q82" s="172" t="n"/>
      <c r="R82" s="172" t="n"/>
      <c r="S82" s="172" t="n"/>
      <c r="T82" s="172" t="n"/>
      <c r="U82" s="172" t="n"/>
      <c r="V82" s="172" t="n"/>
      <c r="W82" s="172" t="n"/>
      <c r="X82" s="172" t="n"/>
      <c r="Y82" s="172" t="n"/>
      <c r="Z82" s="172" t="n"/>
      <c r="AA82" s="172" t="n"/>
      <c r="AB82" s="172" t="n"/>
      <c r="AC82" s="172" t="n"/>
      <c r="AD82" s="172" t="n"/>
      <c r="AE82" s="172" t="n"/>
      <c r="AF82" s="172" t="n"/>
      <c r="AG82" s="172" t="n"/>
      <c r="AH82" s="172" t="n"/>
      <c r="AI82" s="172" t="n"/>
      <c r="AJ82" s="172" t="n"/>
      <c r="AK82" s="172" t="n"/>
      <c r="AL82" s="172" t="n"/>
      <c r="AM82" s="172" t="n"/>
      <c r="AN82" s="172" t="n"/>
      <c r="AO82" s="172" t="n"/>
      <c r="AP82" s="172" t="n"/>
      <c r="AQ82" s="172" t="n"/>
      <c r="AR82" s="172" t="n"/>
      <c r="AS82" s="172" t="n"/>
      <c r="AT82" s="172" t="n"/>
      <c r="AU82" s="172" t="n"/>
      <c r="AV82" s="172" t="n"/>
      <c r="AW82" s="172" t="n"/>
      <c r="AX82" s="172" t="n"/>
      <c r="AY82" s="172" t="n"/>
      <c r="AZ82" s="172" t="n"/>
      <c r="BA82" s="172" t="n"/>
      <c r="BB82" s="172" t="n"/>
      <c r="BC82" s="172" t="n"/>
      <c r="BD82" s="172" t="n"/>
      <c r="BE82" s="172" t="n"/>
      <c r="BF82" s="172" t="n"/>
      <c r="BG82" s="172" t="n"/>
      <c r="BH82" s="172" t="n"/>
      <c r="BI82" s="172" t="n"/>
      <c r="BJ82" s="172" t="n"/>
      <c r="BK82" s="172" t="n"/>
      <c r="BL82" s="172" t="n"/>
      <c r="BM82" s="172" t="n"/>
      <c r="BN82" s="172" t="n"/>
      <c r="BO82" s="172" t="n"/>
      <c r="BP82" s="172" t="n"/>
      <c r="BQ82" s="172" t="n"/>
      <c r="BR82" s="172" t="n"/>
      <c r="BS82" s="172" t="n"/>
      <c r="BT82" s="172" t="n"/>
    </row>
    <row hidden="true" ht="16.5" outlineLevel="2" r="83">
      <c r="B83" s="374" t="s">
        <v>159</v>
      </c>
      <c r="C83" s="374" t="s">
        <v>507</v>
      </c>
      <c r="D83" s="374" t="str">
        <f aca="false" ca="false" dt2D="false" dtr="false" t="normal">D82</f>
        <v>Федеральный бюджет</v>
      </c>
      <c r="E83" s="374" t="e">
        <f aca="false" ca="false" dt2D="false" dtr="false" t="normal">E82</f>
        <v>#N/A</v>
      </c>
      <c r="F83" s="374" t="e">
        <f aca="false" ca="false" dt2D="false" dtr="false" t="normal">F82</f>
        <v>#N/A</v>
      </c>
      <c r="G83" s="374" t="n">
        <f aca="false" ca="false" dt2D="false" dtr="false" t="normal">G82</f>
        <v>0</v>
      </c>
      <c r="I83" s="470" t="n">
        <v>2</v>
      </c>
      <c r="J83" s="100" t="n"/>
      <c r="L83" s="283" t="n">
        <f aca="false" ca="false" dt2D="false" dtr="false" t="normal">SUM(M83:BT83)</f>
        <v>0</v>
      </c>
      <c r="M83" s="172" t="n"/>
      <c r="N83" s="172" t="n"/>
      <c r="O83" s="172" t="n"/>
      <c r="P83" s="172" t="n"/>
      <c r="Q83" s="172" t="n"/>
      <c r="R83" s="172" t="n"/>
      <c r="S83" s="172" t="n"/>
      <c r="T83" s="172" t="n"/>
      <c r="U83" s="172" t="n"/>
      <c r="V83" s="172" t="n"/>
      <c r="W83" s="172" t="n"/>
      <c r="X83" s="172" t="n"/>
      <c r="Y83" s="172" t="n"/>
      <c r="Z83" s="172" t="n"/>
      <c r="AA83" s="172" t="n"/>
      <c r="AB83" s="172" t="n"/>
      <c r="AC83" s="172" t="n"/>
      <c r="AD83" s="172" t="n"/>
      <c r="AE83" s="172" t="n"/>
      <c r="AF83" s="172" t="n"/>
      <c r="AG83" s="172" t="n"/>
      <c r="AH83" s="172" t="n"/>
      <c r="AI83" s="172" t="n"/>
      <c r="AJ83" s="172" t="n"/>
      <c r="AK83" s="172" t="n"/>
      <c r="AL83" s="172" t="n"/>
      <c r="AM83" s="172" t="n"/>
      <c r="AN83" s="172" t="n"/>
      <c r="AO83" s="172" t="n"/>
      <c r="AP83" s="172" t="n"/>
      <c r="AQ83" s="172" t="n"/>
      <c r="AR83" s="172" t="n"/>
      <c r="AS83" s="172" t="n"/>
      <c r="AT83" s="172" t="n"/>
      <c r="AU83" s="172" t="n"/>
      <c r="AV83" s="172" t="n"/>
      <c r="AW83" s="172" t="n"/>
      <c r="AX83" s="172" t="n"/>
      <c r="AY83" s="172" t="n"/>
      <c r="AZ83" s="172" t="n"/>
      <c r="BA83" s="172" t="n"/>
      <c r="BB83" s="172" t="n"/>
      <c r="BC83" s="172" t="n"/>
      <c r="BD83" s="172" t="n"/>
      <c r="BE83" s="172" t="n"/>
      <c r="BF83" s="172" t="n"/>
      <c r="BG83" s="172" t="n"/>
      <c r="BH83" s="172" t="n"/>
      <c r="BI83" s="172" t="n"/>
      <c r="BJ83" s="172" t="n"/>
      <c r="BK83" s="172" t="n"/>
      <c r="BL83" s="172" t="n"/>
      <c r="BM83" s="172" t="n"/>
      <c r="BN83" s="172" t="n"/>
      <c r="BO83" s="172" t="n"/>
      <c r="BP83" s="172" t="n"/>
      <c r="BQ83" s="172" t="n"/>
      <c r="BR83" s="172" t="n"/>
      <c r="BS83" s="172" t="n"/>
      <c r="BT83" s="172" t="n"/>
    </row>
    <row hidden="true" ht="16.5" outlineLevel="1" r="84">
      <c r="E84" s="374" t="e">
        <f aca="false" ca="false" dt2D="false" dtr="false" t="normal">E83</f>
        <v>#N/A</v>
      </c>
      <c r="F84" s="374" t="e">
        <f aca="false" ca="false" dt2D="false" dtr="false" t="normal">F83</f>
        <v>#N/A</v>
      </c>
      <c r="G84" s="374" t="n">
        <f aca="false" ca="false" dt2D="false" dtr="false" t="normal">G83</f>
        <v>0</v>
      </c>
      <c r="I84" s="454" t="n"/>
      <c r="J84" s="100" t="n"/>
      <c r="L84" s="283" t="n"/>
      <c r="M84" s="167" t="n"/>
      <c r="N84" s="167" t="n"/>
      <c r="O84" s="167" t="n"/>
      <c r="P84" s="167" t="n"/>
      <c r="Q84" s="167" t="n"/>
      <c r="R84" s="167" t="n"/>
      <c r="S84" s="167" t="n"/>
      <c r="T84" s="167" t="n"/>
      <c r="U84" s="167" t="n"/>
      <c r="V84" s="167" t="n"/>
      <c r="W84" s="167" t="n"/>
      <c r="X84" s="167" t="n"/>
      <c r="Y84" s="167" t="n"/>
      <c r="Z84" s="167" t="n"/>
      <c r="AA84" s="167" t="n"/>
      <c r="AB84" s="167" t="n"/>
      <c r="AC84" s="167" t="n"/>
      <c r="AD84" s="167" t="n"/>
      <c r="AE84" s="167" t="n"/>
      <c r="AF84" s="167" t="n"/>
      <c r="AG84" s="167" t="n"/>
      <c r="AH84" s="167" t="n"/>
      <c r="AI84" s="167" t="n"/>
      <c r="AJ84" s="167" t="n"/>
      <c r="AK84" s="167" t="n"/>
      <c r="AL84" s="167" t="n"/>
      <c r="AM84" s="167" t="n"/>
      <c r="AN84" s="167" t="n"/>
      <c r="AO84" s="167" t="n"/>
      <c r="AP84" s="167" t="n"/>
      <c r="AQ84" s="167" t="n"/>
      <c r="AR84" s="167" t="n"/>
      <c r="AS84" s="167" t="n"/>
      <c r="AT84" s="167" t="n"/>
      <c r="AU84" s="167" t="n"/>
      <c r="AV84" s="167" t="n"/>
      <c r="AW84" s="167" t="n"/>
      <c r="AX84" s="167" t="n"/>
      <c r="AY84" s="167" t="n"/>
      <c r="AZ84" s="167" t="n"/>
      <c r="BA84" s="167" t="n"/>
      <c r="BB84" s="167" t="n"/>
      <c r="BC84" s="167" t="n"/>
      <c r="BD84" s="167" t="n"/>
      <c r="BE84" s="167" t="n"/>
      <c r="BF84" s="167" t="n"/>
      <c r="BG84" s="167" t="n"/>
      <c r="BH84" s="167" t="n"/>
      <c r="BI84" s="167" t="n"/>
      <c r="BJ84" s="167" t="n"/>
      <c r="BK84" s="167" t="n"/>
      <c r="BL84" s="167" t="n"/>
      <c r="BM84" s="167" t="n"/>
      <c r="BN84" s="167" t="n"/>
      <c r="BO84" s="167" t="n"/>
      <c r="BP84" s="167" t="n"/>
      <c r="BQ84" s="167" t="n"/>
      <c r="BR84" s="167" t="n"/>
      <c r="BS84" s="167" t="n"/>
      <c r="BT84" s="167" t="n"/>
    </row>
    <row hidden="true" ht="16.5" outlineLevel="1" r="85">
      <c r="E85" s="374" t="e">
        <f aca="false" ca="false" dt2D="false" dtr="false" t="normal">E84</f>
        <v>#N/A</v>
      </c>
      <c r="F85" s="374" t="e">
        <f aca="false" ca="false" dt2D="false" dtr="false" t="normal">F84</f>
        <v>#N/A</v>
      </c>
      <c r="G85" s="374" t="n">
        <f aca="false" ca="false" dt2D="false" dtr="false" t="normal">G84</f>
        <v>0</v>
      </c>
      <c r="I85" s="466" t="s">
        <v>529</v>
      </c>
      <c r="J85" s="100" t="n"/>
      <c r="L85" s="283" t="n"/>
      <c r="M85" s="167" t="n"/>
      <c r="N85" s="167" t="n"/>
      <c r="O85" s="167" t="n"/>
      <c r="P85" s="167" t="n"/>
      <c r="Q85" s="167" t="n"/>
      <c r="R85" s="167" t="n"/>
      <c r="S85" s="167" t="n"/>
      <c r="T85" s="167" t="n"/>
      <c r="U85" s="167" t="n"/>
      <c r="V85" s="167" t="n"/>
      <c r="W85" s="167" t="n"/>
      <c r="X85" s="167" t="n"/>
      <c r="Y85" s="167" t="n"/>
      <c r="Z85" s="167" t="n"/>
      <c r="AA85" s="167" t="n"/>
      <c r="AB85" s="167" t="n"/>
      <c r="AC85" s="167" t="n"/>
      <c r="AD85" s="167" t="n"/>
      <c r="AE85" s="167" t="n"/>
      <c r="AF85" s="167" t="n"/>
      <c r="AG85" s="167" t="n"/>
      <c r="AH85" s="167" t="n"/>
      <c r="AI85" s="167" t="n"/>
      <c r="AJ85" s="167" t="n"/>
      <c r="AK85" s="167" t="n"/>
      <c r="AL85" s="167" t="n"/>
      <c r="AM85" s="167" t="n"/>
      <c r="AN85" s="167" t="n"/>
      <c r="AO85" s="167" t="n"/>
      <c r="AP85" s="167" t="n"/>
      <c r="AQ85" s="167" t="n"/>
      <c r="AR85" s="167" t="n"/>
      <c r="AS85" s="167" t="n"/>
      <c r="AT85" s="167" t="n"/>
      <c r="AU85" s="167" t="n"/>
      <c r="AV85" s="167" t="n"/>
      <c r="AW85" s="167" t="n"/>
      <c r="AX85" s="167" t="n"/>
      <c r="AY85" s="167" t="n"/>
      <c r="AZ85" s="167" t="n"/>
      <c r="BA85" s="167" t="n"/>
      <c r="BB85" s="167" t="n"/>
      <c r="BC85" s="167" t="n"/>
      <c r="BD85" s="167" t="n"/>
      <c r="BE85" s="167" t="n"/>
      <c r="BF85" s="167" t="n"/>
      <c r="BG85" s="167" t="n"/>
      <c r="BH85" s="167" t="n"/>
      <c r="BI85" s="167" t="n"/>
      <c r="BJ85" s="167" t="n"/>
      <c r="BK85" s="167" t="n"/>
      <c r="BL85" s="167" t="n"/>
      <c r="BM85" s="167" t="n"/>
      <c r="BN85" s="167" t="n"/>
      <c r="BO85" s="167" t="n"/>
      <c r="BP85" s="167" t="n"/>
      <c r="BQ85" s="167" t="n"/>
      <c r="BR85" s="167" t="n"/>
      <c r="BS85" s="167" t="n"/>
      <c r="BT85" s="167" t="n"/>
    </row>
    <row customFormat="true" hidden="true" ht="16.5" outlineLevel="1" r="86" s="20">
      <c r="A86" s="460" t="n"/>
      <c r="B86" s="374" t="s">
        <v>484</v>
      </c>
      <c r="C86" s="374" t="s">
        <v>501</v>
      </c>
      <c r="D86" s="374" t="n"/>
      <c r="E86" s="374" t="e">
        <f aca="false" ca="false" dt2D="false" dtr="false" t="normal">E85</f>
        <v>#N/A</v>
      </c>
      <c r="F86" s="374" t="e">
        <f aca="false" ca="false" dt2D="false" dtr="false" t="normal">F85</f>
        <v>#N/A</v>
      </c>
      <c r="G86" s="374" t="n">
        <f aca="false" ca="false" dt2D="false" dtr="false" t="normal">G85</f>
        <v>0</v>
      </c>
      <c r="H86" s="388" t="n"/>
      <c r="I86" s="20" t="s">
        <v>484</v>
      </c>
      <c r="L86" s="283" t="n">
        <f aca="false" ca="false" dt2D="false" dtr="false" t="normal">SUM(M86:BT86)</f>
        <v>0</v>
      </c>
      <c r="M86" s="172" t="n"/>
      <c r="N86" s="172" t="n"/>
      <c r="O86" s="172" t="n"/>
      <c r="P86" s="172" t="n"/>
      <c r="Q86" s="172" t="n"/>
      <c r="R86" s="172" t="n"/>
      <c r="S86" s="172" t="n"/>
      <c r="T86" s="172" t="n"/>
      <c r="U86" s="172" t="n"/>
      <c r="V86" s="172" t="n"/>
      <c r="W86" s="172" t="n"/>
      <c r="X86" s="172" t="n"/>
      <c r="Y86" s="172" t="n"/>
      <c r="Z86" s="172" t="n"/>
      <c r="AA86" s="172" t="n"/>
      <c r="AB86" s="172" t="n"/>
      <c r="AC86" s="172" t="n"/>
      <c r="AD86" s="172" t="n"/>
      <c r="AE86" s="172" t="n"/>
      <c r="AF86" s="172" t="n"/>
      <c r="AG86" s="172" t="n"/>
      <c r="AH86" s="172" t="n"/>
      <c r="AI86" s="172" t="n"/>
      <c r="AJ86" s="172" t="n"/>
      <c r="AK86" s="172" t="n"/>
      <c r="AL86" s="172" t="n"/>
      <c r="AM86" s="172" t="n"/>
      <c r="AN86" s="172" t="n"/>
      <c r="AO86" s="172" t="n"/>
      <c r="AP86" s="172" t="n"/>
      <c r="AQ86" s="172" t="n"/>
      <c r="AR86" s="172" t="n"/>
      <c r="AS86" s="172" t="n"/>
      <c r="AT86" s="172" t="n"/>
      <c r="AU86" s="172" t="n"/>
      <c r="AV86" s="172" t="n"/>
      <c r="AW86" s="172" t="n"/>
      <c r="AX86" s="172" t="n"/>
      <c r="AY86" s="172" t="n"/>
      <c r="AZ86" s="172" t="n"/>
      <c r="BA86" s="172" t="n"/>
      <c r="BB86" s="172" t="n"/>
      <c r="BC86" s="172" t="n"/>
      <c r="BD86" s="172" t="n"/>
      <c r="BE86" s="172" t="n"/>
      <c r="BF86" s="172" t="n"/>
      <c r="BG86" s="172" t="n"/>
      <c r="BH86" s="172" t="n"/>
      <c r="BI86" s="172" t="n"/>
      <c r="BJ86" s="172" t="n"/>
      <c r="BK86" s="172" t="n"/>
      <c r="BL86" s="172" t="n"/>
      <c r="BM86" s="172" t="n"/>
      <c r="BN86" s="172" t="n"/>
      <c r="BO86" s="172" t="n"/>
      <c r="BP86" s="172" t="n"/>
      <c r="BQ86" s="172" t="n"/>
      <c r="BR86" s="172" t="n"/>
      <c r="BS86" s="172" t="n"/>
      <c r="BT86" s="172" t="n"/>
      <c r="BU86" s="1" t="n"/>
    </row>
    <row customFormat="true" hidden="true" ht="16.5" outlineLevel="1" r="87" s="471">
      <c r="A87" s="472" t="n"/>
      <c r="B87" s="473" t="n"/>
      <c r="C87" s="473" t="n"/>
      <c r="D87" s="473" t="n"/>
      <c r="E87" s="473" t="n"/>
      <c r="F87" s="473" t="n"/>
      <c r="G87" s="473" t="n"/>
      <c r="H87" s="474" t="n"/>
      <c r="I87" s="475" t="s">
        <v>492</v>
      </c>
      <c r="J87" s="476" t="n"/>
      <c r="K87" s="476" t="n"/>
      <c r="L87" s="477" t="n"/>
      <c r="M87" s="478" t="n"/>
      <c r="N87" s="478" t="n"/>
      <c r="O87" s="478" t="n"/>
      <c r="P87" s="478" t="n"/>
      <c r="Q87" s="478" t="n"/>
      <c r="R87" s="478" t="n"/>
      <c r="S87" s="478" t="n"/>
      <c r="T87" s="478" t="n"/>
      <c r="U87" s="478" t="n"/>
      <c r="V87" s="478" t="n"/>
      <c r="W87" s="478" t="n"/>
      <c r="X87" s="478" t="n"/>
      <c r="Y87" s="478" t="n"/>
      <c r="Z87" s="478" t="n"/>
      <c r="AA87" s="479" t="n"/>
      <c r="AB87" s="479" t="n"/>
      <c r="AC87" s="479" t="n"/>
      <c r="AD87" s="479" t="n"/>
      <c r="AE87" s="479" t="n"/>
      <c r="AF87" s="479" t="n"/>
      <c r="AG87" s="479" t="n"/>
      <c r="AH87" s="479" t="n"/>
      <c r="AI87" s="479" t="n"/>
      <c r="AJ87" s="479" t="n"/>
      <c r="AK87" s="479" t="n"/>
      <c r="AL87" s="479" t="n"/>
      <c r="AM87" s="479" t="n"/>
      <c r="AN87" s="479" t="n"/>
      <c r="AO87" s="479" t="n"/>
      <c r="AP87" s="479" t="n"/>
      <c r="AQ87" s="479" t="n"/>
      <c r="AR87" s="479" t="n"/>
      <c r="AS87" s="479" t="n"/>
      <c r="AT87" s="479" t="n"/>
      <c r="AU87" s="479" t="n"/>
      <c r="AV87" s="479" t="n"/>
      <c r="AW87" s="479" t="n"/>
      <c r="AX87" s="479" t="n"/>
      <c r="AY87" s="479" t="n"/>
      <c r="AZ87" s="479" t="n"/>
      <c r="BA87" s="479" t="n"/>
      <c r="BB87" s="479" t="n"/>
      <c r="BC87" s="479" t="n"/>
      <c r="BD87" s="479" t="n"/>
      <c r="BE87" s="479" t="n"/>
      <c r="BF87" s="479" t="n"/>
      <c r="BG87" s="479" t="n"/>
      <c r="BH87" s="479" t="n"/>
      <c r="BI87" s="479" t="n"/>
      <c r="BJ87" s="479" t="n"/>
      <c r="BK87" s="479" t="n"/>
      <c r="BL87" s="479" t="n"/>
      <c r="BM87" s="479" t="n"/>
      <c r="BN87" s="479" t="n"/>
      <c r="BO87" s="479" t="n"/>
      <c r="BP87" s="479" t="n"/>
      <c r="BQ87" s="479" t="n"/>
      <c r="BR87" s="479" t="n"/>
      <c r="BS87" s="479" t="n"/>
      <c r="BT87" s="479" t="n"/>
      <c r="BU87" s="480" t="n"/>
    </row>
    <row outlineLevel="0" r="88">
      <c r="I88" s="429" t="s">
        <v>493</v>
      </c>
      <c r="J88" s="100" t="n"/>
      <c r="L88" s="283" t="n"/>
      <c r="M88" s="167" t="n"/>
      <c r="N88" s="167" t="n"/>
      <c r="O88" s="167" t="n"/>
      <c r="P88" s="167" t="n"/>
      <c r="Q88" s="167" t="n"/>
      <c r="R88" s="167" t="n"/>
      <c r="S88" s="167" t="n"/>
      <c r="T88" s="167" t="n"/>
      <c r="U88" s="167" t="n"/>
      <c r="V88" s="167" t="n"/>
      <c r="W88" s="167" t="n"/>
      <c r="X88" s="167" t="n"/>
      <c r="Y88" s="167" t="n"/>
      <c r="Z88" s="167" t="n"/>
      <c r="AA88" s="167" t="n"/>
      <c r="AB88" s="167" t="n"/>
      <c r="AC88" s="167" t="n"/>
      <c r="AD88" s="167" t="n"/>
      <c r="AE88" s="167" t="n"/>
      <c r="AF88" s="167" t="n"/>
      <c r="AG88" s="167" t="n"/>
      <c r="AH88" s="167" t="n"/>
      <c r="AI88" s="167" t="n"/>
      <c r="AJ88" s="167" t="n"/>
      <c r="AK88" s="167" t="n"/>
      <c r="AL88" s="167" t="n"/>
      <c r="AM88" s="167" t="n"/>
      <c r="AN88" s="167" t="n"/>
      <c r="AO88" s="167" t="n"/>
      <c r="AP88" s="167" t="n"/>
      <c r="AQ88" s="167" t="n"/>
      <c r="AR88" s="167" t="n"/>
      <c r="AS88" s="167" t="n"/>
      <c r="AT88" s="167" t="n"/>
      <c r="AU88" s="167" t="n"/>
      <c r="AV88" s="167" t="n"/>
      <c r="AW88" s="167" t="n"/>
      <c r="AX88" s="167" t="n"/>
      <c r="AY88" s="167" t="n"/>
      <c r="AZ88" s="167" t="n"/>
      <c r="BA88" s="167" t="n"/>
      <c r="BB88" s="167" t="n"/>
      <c r="BC88" s="167" t="n"/>
      <c r="BD88" s="167" t="n"/>
      <c r="BE88" s="167" t="n"/>
      <c r="BF88" s="167" t="n"/>
      <c r="BG88" s="167" t="n"/>
      <c r="BH88" s="167" t="n"/>
      <c r="BI88" s="167" t="n"/>
      <c r="BJ88" s="167" t="n"/>
      <c r="BK88" s="167" t="n"/>
      <c r="BL88" s="167" t="n"/>
      <c r="BM88" s="167" t="n"/>
      <c r="BN88" s="167" t="n"/>
      <c r="BO88" s="167" t="n"/>
      <c r="BP88" s="167" t="n"/>
      <c r="BQ88" s="167" t="n"/>
      <c r="BR88" s="167" t="n"/>
      <c r="BS88" s="167" t="n"/>
      <c r="BT88" s="167" t="n"/>
    </row>
    <row outlineLevel="0" r="89">
      <c r="I89" s="436" t="s">
        <v>494</v>
      </c>
      <c r="J89" s="100" t="n"/>
      <c r="L89" s="283" t="n"/>
      <c r="M89" s="167" t="n"/>
      <c r="N89" s="167" t="n"/>
      <c r="O89" s="167" t="n"/>
      <c r="P89" s="167" t="n"/>
      <c r="Q89" s="167" t="n"/>
      <c r="R89" s="167" t="n"/>
      <c r="S89" s="167" t="n"/>
      <c r="T89" s="167" t="n"/>
      <c r="U89" s="167" t="n"/>
      <c r="V89" s="167" t="n"/>
      <c r="W89" s="167" t="n"/>
      <c r="X89" s="167" t="n"/>
      <c r="Y89" s="167" t="n"/>
      <c r="Z89" s="167" t="n"/>
      <c r="AA89" s="167" t="n"/>
      <c r="AB89" s="167" t="n"/>
      <c r="AC89" s="167" t="n"/>
      <c r="AD89" s="167" t="n"/>
      <c r="AE89" s="167" t="n"/>
      <c r="AF89" s="167" t="n"/>
      <c r="AG89" s="167" t="n"/>
      <c r="AH89" s="167" t="n"/>
      <c r="AI89" s="167" t="n"/>
      <c r="AJ89" s="167" t="n"/>
      <c r="AK89" s="167" t="n"/>
      <c r="AL89" s="167" t="n"/>
      <c r="AM89" s="167" t="n"/>
      <c r="AN89" s="167" t="n"/>
      <c r="AO89" s="167" t="n"/>
      <c r="AP89" s="167" t="n"/>
      <c r="AQ89" s="167" t="n"/>
      <c r="AR89" s="167" t="n"/>
      <c r="AS89" s="167" t="n"/>
      <c r="AT89" s="167" t="n"/>
      <c r="AU89" s="167" t="n"/>
      <c r="AV89" s="167" t="n"/>
      <c r="AW89" s="167" t="n"/>
      <c r="AX89" s="167" t="n"/>
      <c r="AY89" s="167" t="n"/>
      <c r="AZ89" s="167" t="n"/>
      <c r="BA89" s="167" t="n"/>
      <c r="BB89" s="167" t="n"/>
      <c r="BC89" s="167" t="n"/>
      <c r="BD89" s="167" t="n"/>
      <c r="BE89" s="167" t="n"/>
      <c r="BF89" s="167" t="n"/>
      <c r="BG89" s="167" t="n"/>
      <c r="BH89" s="167" t="n"/>
      <c r="BI89" s="167" t="n"/>
      <c r="BJ89" s="167" t="n"/>
      <c r="BK89" s="167" t="n"/>
      <c r="BL89" s="167" t="n"/>
      <c r="BM89" s="167" t="n"/>
      <c r="BN89" s="167" t="n"/>
      <c r="BO89" s="167" t="n"/>
      <c r="BP89" s="167" t="n"/>
      <c r="BQ89" s="167" t="n"/>
      <c r="BR89" s="167" t="n"/>
      <c r="BS89" s="167" t="n"/>
      <c r="BT89" s="167" t="n"/>
    </row>
    <row ht="18.75" outlineLevel="0" r="90">
      <c r="B90" s="374" t="n">
        <v>1</v>
      </c>
      <c r="H90" s="135" t="s">
        <v>177</v>
      </c>
      <c r="I90" s="416" t="n"/>
      <c r="J90" s="417" t="e">
        <f aca="false" ca="false" dt2D="false" dtr="false" t="normal">VLOOKUP(G91, 'Допущения'!$B$8:$E$15, 4, 0)</f>
        <v>#N/A</v>
      </c>
      <c r="K90" s="418" t="e">
        <f aca="false" ca="false" dt2D="false" dtr="false" t="normal">VLOOKUP(I90, 'ТехЛист'!$L:$M, 2, 0)</f>
        <v>#N/A</v>
      </c>
      <c r="L90" s="418" t="n"/>
      <c r="M90" s="418" t="n"/>
      <c r="N90" s="418" t="n"/>
      <c r="O90" s="418" t="n"/>
      <c r="P90" s="418" t="n"/>
      <c r="Q90" s="418" t="n"/>
      <c r="R90" s="418" t="n"/>
      <c r="S90" s="418" t="n"/>
      <c r="T90" s="418" t="n"/>
      <c r="U90" s="418" t="n"/>
      <c r="V90" s="418" t="n"/>
      <c r="W90" s="418" t="n"/>
      <c r="X90" s="418" t="n"/>
      <c r="Y90" s="418" t="n"/>
      <c r="Z90" s="418" t="n"/>
      <c r="AA90" s="418" t="n"/>
      <c r="AB90" s="418" t="n"/>
      <c r="AC90" s="418" t="n"/>
      <c r="AD90" s="418" t="n"/>
      <c r="AE90" s="418" t="n"/>
      <c r="AF90" s="418" t="n"/>
      <c r="AG90" s="418" t="n"/>
      <c r="AH90" s="418" t="n"/>
      <c r="AI90" s="418" t="n"/>
      <c r="AJ90" s="418" t="n"/>
      <c r="AK90" s="418" t="n"/>
      <c r="AL90" s="418" t="n"/>
      <c r="AM90" s="418" t="n"/>
      <c r="AN90" s="418" t="n"/>
      <c r="AO90" s="418" t="n"/>
      <c r="AP90" s="418" t="n"/>
      <c r="AQ90" s="418" t="n"/>
      <c r="AR90" s="418" t="n"/>
      <c r="AS90" s="418" t="n"/>
      <c r="AT90" s="418" t="n"/>
      <c r="AU90" s="418" t="n"/>
      <c r="AV90" s="418" t="n"/>
      <c r="AW90" s="418" t="n"/>
      <c r="AX90" s="418" t="n"/>
      <c r="AY90" s="418" t="n"/>
      <c r="AZ90" s="418" t="n"/>
      <c r="BA90" s="418" t="n"/>
      <c r="BB90" s="418" t="n"/>
      <c r="BC90" s="418" t="n"/>
      <c r="BD90" s="418" t="n"/>
      <c r="BE90" s="418" t="n"/>
      <c r="BF90" s="418" t="n"/>
      <c r="BG90" s="418" t="n"/>
      <c r="BH90" s="418" t="n"/>
      <c r="BI90" s="418" t="n"/>
      <c r="BJ90" s="418" t="n"/>
      <c r="BK90" s="418" t="n"/>
      <c r="BL90" s="418" t="n"/>
      <c r="BM90" s="418" t="n"/>
      <c r="BN90" s="418" t="n"/>
      <c r="BO90" s="418" t="n"/>
      <c r="BP90" s="418" t="n"/>
      <c r="BQ90" s="418" t="n"/>
      <c r="BR90" s="418" t="n"/>
      <c r="BS90" s="418" t="n"/>
      <c r="BT90" s="418" t="n"/>
    </row>
    <row hidden="true" ht="16.5" outlineLevel="2" r="91">
      <c r="E91" s="374" t="e">
        <f aca="false" ca="false" dt2D="false" dtr="false" t="normal">J90</f>
        <v>#N/A</v>
      </c>
      <c r="F91" s="374" t="e">
        <f aca="false" ca="false" dt2D="false" dtr="false" t="normal">K90</f>
        <v>#N/A</v>
      </c>
      <c r="G91" s="374" t="n">
        <f aca="false" ca="false" dt2D="false" dtr="false" t="normal">I90</f>
        <v>0</v>
      </c>
      <c r="I91" s="1" t="s">
        <v>417</v>
      </c>
      <c r="L91" s="283" t="e">
        <f aca="false" ca="true" dt2D="false" dtr="false" t="normal">SUM(M91:AA91)</f>
        <v>#VALUE!</v>
      </c>
      <c r="M91" s="167" t="e">
        <f aca="false" ca="true" dt2D="false" dtr="false" t="normal">SUMIFS('Фин.Модель'!M:M, 'Фин.Модель'!$G:$G, $I$40, 'Фин.Модель'!$A:$A, $I91)</f>
        <v>#VALUE!</v>
      </c>
      <c r="N91" s="167" t="e">
        <f aca="false" ca="true" dt2D="false" dtr="false" t="normal">SUMIFS('Фин.Модель'!N:N, 'Фин.Модель'!$G:$G, $I$40, 'Фин.Модель'!$A:$A, $I91)</f>
        <v>#VALUE!</v>
      </c>
      <c r="O91" s="167" t="e">
        <f aca="false" ca="true" dt2D="false" dtr="false" t="normal">SUMIFS('Фин.Модель'!O:O, 'Фин.Модель'!$G:$G, $I$40, 'Фин.Модель'!$A:$A, $I91)</f>
        <v>#VALUE!</v>
      </c>
      <c r="P91" s="167" t="e">
        <f aca="false" ca="true" dt2D="false" dtr="false" t="normal">SUMIFS('Фин.Модель'!P:P, 'Фин.Модель'!$G:$G, $I$40, 'Фин.Модель'!$A:$A, $I91)</f>
        <v>#VALUE!</v>
      </c>
      <c r="Q91" s="167" t="e">
        <f aca="false" ca="true" dt2D="false" dtr="false" t="normal">SUMIFS('Фин.Модель'!Q:Q, 'Фин.Модель'!$G:$G, $I$40, 'Фин.Модель'!$A:$A, $I91)</f>
        <v>#VALUE!</v>
      </c>
      <c r="R91" s="167" t="e">
        <f aca="false" ca="true" dt2D="false" dtr="false" t="normal">SUMIFS('Фин.Модель'!R:R, 'Фин.Модель'!$G:$G, $I$40, 'Фин.Модель'!$A:$A, $I91)</f>
        <v>#VALUE!</v>
      </c>
      <c r="S91" s="167" t="e">
        <f aca="false" ca="true" dt2D="false" dtr="false" t="normal">SUMIFS('Фин.Модель'!S:S, 'Фин.Модель'!$G:$G, $I$40, 'Фин.Модель'!$A:$A, $I91)</f>
        <v>#VALUE!</v>
      </c>
      <c r="T91" s="167" t="e">
        <f aca="false" ca="true" dt2D="false" dtr="false" t="normal">SUMIFS('Фин.Модель'!T:T, 'Фин.Модель'!$G:$G, $I$40, 'Фин.Модель'!$A:$A, $I91)</f>
        <v>#VALUE!</v>
      </c>
      <c r="U91" s="167" t="e">
        <f aca="false" ca="true" dt2D="false" dtr="false" t="normal">SUMIFS('Фин.Модель'!U:U, 'Фин.Модель'!$G:$G, $I$40, 'Фин.Модель'!$A:$A, $I91)</f>
        <v>#VALUE!</v>
      </c>
      <c r="V91" s="167" t="e">
        <f aca="false" ca="true" dt2D="false" dtr="false" t="normal">SUMIFS('Фин.Модель'!V:V, 'Фин.Модель'!$G:$G, $I$40, 'Фин.Модель'!$A:$A, $I91)</f>
        <v>#VALUE!</v>
      </c>
      <c r="W91" s="167" t="e">
        <f aca="false" ca="true" dt2D="false" dtr="false" t="normal">SUMIFS('Фин.Модель'!W:W, 'Фин.Модель'!$G:$G, $I$40, 'Фин.Модель'!$A:$A, $I91)</f>
        <v>#VALUE!</v>
      </c>
      <c r="X91" s="167" t="e">
        <f aca="false" ca="true" dt2D="false" dtr="false" t="normal">SUMIFS('Фин.Модель'!X:X, 'Фин.Модель'!$G:$G, $I$40, 'Фин.Модель'!$A:$A, $I91)</f>
        <v>#VALUE!</v>
      </c>
      <c r="Y91" s="167" t="e">
        <f aca="false" ca="true" dt2D="false" dtr="false" t="normal">SUMIFS('Фин.Модель'!Y:Y, 'Фин.Модель'!$G:$G, $I$40, 'Фин.Модель'!$A:$A, $I91)</f>
        <v>#VALUE!</v>
      </c>
      <c r="Z91" s="167" t="e">
        <f aca="false" ca="true" dt2D="false" dtr="false" t="normal">SUMIFS('Фин.Модель'!Z:Z, 'Фин.Модель'!$G:$G, $I$40, 'Фин.Модель'!$A:$A, $I91)</f>
        <v>#VALUE!</v>
      </c>
      <c r="AA91" s="167" t="e">
        <f aca="false" ca="true" dt2D="false" dtr="false" t="normal">SUMIFS('Фин.Модель'!AA:AA, 'Фин.Модель'!$G:$G, $I$40, 'Фин.Модель'!$A:$A, $I91)</f>
        <v>#VALUE!</v>
      </c>
      <c r="AB91" s="167" t="e">
        <f aca="false" ca="true" dt2D="false" dtr="false" t="normal">SUMIFS('Фин.Модель'!AB:AB, 'Фин.Модель'!$G:$G, $I$40, 'Фин.Модель'!$A:$A, $I91)</f>
        <v>#VALUE!</v>
      </c>
      <c r="AC91" s="167" t="e">
        <f aca="false" ca="true" dt2D="false" dtr="false" t="normal">SUMIFS('Фин.Модель'!AC:AC, 'Фин.Модель'!$G:$G, $I$40, 'Фин.Модель'!$A:$A, $I91)</f>
        <v>#VALUE!</v>
      </c>
      <c r="AD91" s="167" t="e">
        <f aca="false" ca="true" dt2D="false" dtr="false" t="normal">SUMIFS('Фин.Модель'!AD:AD, 'Фин.Модель'!$G:$G, $I$40, 'Фин.Модель'!$A:$A, $I91)</f>
        <v>#VALUE!</v>
      </c>
      <c r="AE91" s="167" t="e">
        <f aca="false" ca="true" dt2D="false" dtr="false" t="normal">SUMIFS('Фин.Модель'!AE:AE, 'Фин.Модель'!$G:$G, $I$40, 'Фин.Модель'!$A:$A, $I91)</f>
        <v>#VALUE!</v>
      </c>
      <c r="AF91" s="167" t="e">
        <f aca="false" ca="true" dt2D="false" dtr="false" t="normal">SUMIFS('Фин.Модель'!AF:AF, 'Фин.Модель'!$G:$G, $I$40, 'Фин.Модель'!$A:$A, $I91)</f>
        <v>#VALUE!</v>
      </c>
      <c r="AG91" s="167" t="e">
        <f aca="false" ca="true" dt2D="false" dtr="false" t="normal">SUMIFS('Фин.Модель'!AG:AG, 'Фин.Модель'!$G:$G, $I$40, 'Фин.Модель'!$A:$A, $I91)</f>
        <v>#VALUE!</v>
      </c>
      <c r="AH91" s="167" t="e">
        <f aca="false" ca="true" dt2D="false" dtr="false" t="normal">SUMIFS('Фин.Модель'!AH:AH, 'Фин.Модель'!$G:$G, $I$40, 'Фин.Модель'!$A:$A, $I91)</f>
        <v>#VALUE!</v>
      </c>
      <c r="AI91" s="167" t="e">
        <f aca="false" ca="true" dt2D="false" dtr="false" t="normal">SUMIFS('Фин.Модель'!AI:AI, 'Фин.Модель'!$G:$G, $I$40, 'Фин.Модель'!$A:$A, $I91)</f>
        <v>#VALUE!</v>
      </c>
      <c r="AJ91" s="167" t="e">
        <f aca="false" ca="true" dt2D="false" dtr="false" t="normal">SUMIFS('Фин.Модель'!AJ:AJ, 'Фин.Модель'!$G:$G, $I$40, 'Фин.Модель'!$A:$A, $I91)</f>
        <v>#VALUE!</v>
      </c>
      <c r="AK91" s="167" t="e">
        <f aca="false" ca="true" dt2D="false" dtr="false" t="normal">SUMIFS('Фин.Модель'!AK:AK, 'Фин.Модель'!$G:$G, $I$40, 'Фин.Модель'!$A:$A, $I91)</f>
        <v>#VALUE!</v>
      </c>
      <c r="AL91" s="167" t="e">
        <f aca="false" ca="true" dt2D="false" dtr="false" t="normal">SUMIFS('Фин.Модель'!AL:AL, 'Фин.Модель'!$G:$G, $I$40, 'Фин.Модель'!$A:$A, $I91)</f>
        <v>#VALUE!</v>
      </c>
      <c r="AM91" s="167" t="e">
        <f aca="false" ca="true" dt2D="false" dtr="false" t="normal">SUMIFS('Фин.Модель'!AM:AM, 'Фин.Модель'!$G:$G, $I$40, 'Фин.Модель'!$A:$A, $I91)</f>
        <v>#VALUE!</v>
      </c>
      <c r="AN91" s="167" t="e">
        <f aca="false" ca="true" dt2D="false" dtr="false" t="normal">SUMIFS('Фин.Модель'!AN:AN, 'Фин.Модель'!$G:$G, $I$40, 'Фин.Модель'!$A:$A, $I91)</f>
        <v>#VALUE!</v>
      </c>
      <c r="AO91" s="167" t="e">
        <f aca="false" ca="true" dt2D="false" dtr="false" t="normal">SUMIFS('Фин.Модель'!AO:AO, 'Фин.Модель'!$G:$G, $I$40, 'Фин.Модель'!$A:$A, $I91)</f>
        <v>#VALUE!</v>
      </c>
      <c r="AP91" s="167" t="e">
        <f aca="false" ca="true" dt2D="false" dtr="false" t="normal">SUMIFS('Фин.Модель'!AP:AP, 'Фин.Модель'!$G:$G, $I$40, 'Фин.Модель'!$A:$A, $I91)</f>
        <v>#VALUE!</v>
      </c>
      <c r="AQ91" s="167" t="e">
        <f aca="false" ca="true" dt2D="false" dtr="false" t="normal">SUMIFS('Фин.Модель'!AQ:AQ, 'Фин.Модель'!$G:$G, $I$40, 'Фин.Модель'!$A:$A, $I91)</f>
        <v>#VALUE!</v>
      </c>
      <c r="AR91" s="167" t="e">
        <f aca="false" ca="true" dt2D="false" dtr="false" t="normal">SUMIFS('Фин.Модель'!AR:AR, 'Фин.Модель'!$G:$G, $I$40, 'Фин.Модель'!$A:$A, $I91)</f>
        <v>#VALUE!</v>
      </c>
      <c r="AS91" s="167" t="e">
        <f aca="false" ca="true" dt2D="false" dtr="false" t="normal">SUMIFS('Фин.Модель'!AS:AS, 'Фин.Модель'!$G:$G, $I$40, 'Фин.Модель'!$A:$A, $I91)</f>
        <v>#VALUE!</v>
      </c>
      <c r="AT91" s="167" t="e">
        <f aca="false" ca="true" dt2D="false" dtr="false" t="normal">SUMIFS('Фин.Модель'!AT:AT, 'Фин.Модель'!$G:$G, $I$40, 'Фин.Модель'!$A:$A, $I91)</f>
        <v>#VALUE!</v>
      </c>
      <c r="AU91" s="167" t="e">
        <f aca="false" ca="true" dt2D="false" dtr="false" t="normal">SUMIFS('Фин.Модель'!AU:AU, 'Фин.Модель'!$G:$G, $I$40, 'Фин.Модель'!$A:$A, $I91)</f>
        <v>#VALUE!</v>
      </c>
      <c r="AV91" s="167" t="e">
        <f aca="false" ca="true" dt2D="false" dtr="false" t="normal">SUMIFS('Фин.Модель'!AV:AV, 'Фин.Модель'!$G:$G, $I$40, 'Фин.Модель'!$A:$A, $I91)</f>
        <v>#VALUE!</v>
      </c>
      <c r="AW91" s="167" t="e">
        <f aca="false" ca="true" dt2D="false" dtr="false" t="normal">SUMIFS('Фин.Модель'!AW:AW, 'Фин.Модель'!$G:$G, $I$40, 'Фин.Модель'!$A:$A, $I91)</f>
        <v>#VALUE!</v>
      </c>
      <c r="AX91" s="167" t="e">
        <f aca="false" ca="true" dt2D="false" dtr="false" t="normal">SUMIFS('Фин.Модель'!AX:AX, 'Фин.Модель'!$G:$G, $I$40, 'Фин.Модель'!$A:$A, $I91)</f>
        <v>#VALUE!</v>
      </c>
      <c r="AY91" s="167" t="e">
        <f aca="false" ca="true" dt2D="false" dtr="false" t="normal">SUMIFS('Фин.Модель'!AY:AY, 'Фин.Модель'!$G:$G, $I$40, 'Фин.Модель'!$A:$A, $I91)</f>
        <v>#VALUE!</v>
      </c>
      <c r="AZ91" s="167" t="e">
        <f aca="false" ca="true" dt2D="false" dtr="false" t="normal">SUMIFS('Фин.Модель'!AZ:AZ, 'Фин.Модель'!$G:$G, $I$40, 'Фин.Модель'!$A:$A, $I91)</f>
        <v>#VALUE!</v>
      </c>
      <c r="BA91" s="167" t="e">
        <f aca="false" ca="true" dt2D="false" dtr="false" t="normal">SUMIFS('Фин.Модель'!BA:BA, 'Фин.Модель'!$G:$G, $I$40, 'Фин.Модель'!$A:$A, $I91)</f>
        <v>#VALUE!</v>
      </c>
      <c r="BB91" s="167" t="e">
        <f aca="false" ca="true" dt2D="false" dtr="false" t="normal">SUMIFS('Фин.Модель'!BB:BB, 'Фин.Модель'!$G:$G, $I$40, 'Фин.Модель'!$A:$A, $I91)</f>
        <v>#VALUE!</v>
      </c>
      <c r="BC91" s="167" t="e">
        <f aca="false" ca="true" dt2D="false" dtr="false" t="normal">SUMIFS('Фин.Модель'!BC:BC, 'Фин.Модель'!$G:$G, $I$40, 'Фин.Модель'!$A:$A, $I91)</f>
        <v>#VALUE!</v>
      </c>
      <c r="BD91" s="167" t="e">
        <f aca="false" ca="true" dt2D="false" dtr="false" t="normal">SUMIFS('Фин.Модель'!BD:BD, 'Фин.Модель'!$G:$G, $I$40, 'Фин.Модель'!$A:$A, $I91)</f>
        <v>#VALUE!</v>
      </c>
      <c r="BE91" s="167" t="e">
        <f aca="false" ca="true" dt2D="false" dtr="false" t="normal">SUMIFS('Фин.Модель'!BE:BE, 'Фин.Модель'!$G:$G, $I$40, 'Фин.Модель'!$A:$A, $I91)</f>
        <v>#VALUE!</v>
      </c>
      <c r="BF91" s="167" t="e">
        <f aca="false" ca="true" dt2D="false" dtr="false" t="normal">SUMIFS('Фин.Модель'!BF:BF, 'Фин.Модель'!$G:$G, $I$40, 'Фин.Модель'!$A:$A, $I91)</f>
        <v>#VALUE!</v>
      </c>
      <c r="BG91" s="167" t="e">
        <f aca="false" ca="true" dt2D="false" dtr="false" t="normal">SUMIFS('Фин.Модель'!BG:BG, 'Фин.Модель'!$G:$G, $I$40, 'Фин.Модель'!$A:$A, $I91)</f>
        <v>#VALUE!</v>
      </c>
      <c r="BH91" s="167" t="e">
        <f aca="false" ca="true" dt2D="false" dtr="false" t="normal">SUMIFS('Фин.Модель'!BH:BH, 'Фин.Модель'!$G:$G, $I$40, 'Фин.Модель'!$A:$A, $I91)</f>
        <v>#VALUE!</v>
      </c>
      <c r="BI91" s="167" t="e">
        <f aca="false" ca="true" dt2D="false" dtr="false" t="normal">SUMIFS('Фин.Модель'!BI:BI, 'Фин.Модель'!$G:$G, $I$40, 'Фин.Модель'!$A:$A, $I91)</f>
        <v>#VALUE!</v>
      </c>
      <c r="BJ91" s="167" t="e">
        <f aca="false" ca="true" dt2D="false" dtr="false" t="normal">SUMIFS('Фин.Модель'!BJ:BJ, 'Фин.Модель'!$G:$G, $I$40, 'Фин.Модель'!$A:$A, $I91)</f>
        <v>#VALUE!</v>
      </c>
      <c r="BK91" s="167" t="e">
        <f aca="false" ca="true" dt2D="false" dtr="false" t="normal">SUMIFS('Фин.Модель'!BK:BK, 'Фин.Модель'!$G:$G, $I$40, 'Фин.Модель'!$A:$A, $I91)</f>
        <v>#VALUE!</v>
      </c>
      <c r="BL91" s="167" t="e">
        <f aca="false" ca="true" dt2D="false" dtr="false" t="normal">SUMIFS('Фин.Модель'!BL:BL, 'Фин.Модель'!$G:$G, $I$40, 'Фин.Модель'!$A:$A, $I91)</f>
        <v>#VALUE!</v>
      </c>
      <c r="BM91" s="167" t="e">
        <f aca="false" ca="true" dt2D="false" dtr="false" t="normal">SUMIFS('Фин.Модель'!BM:BM, 'Фин.Модель'!$G:$G, $I$40, 'Фин.Модель'!$A:$A, $I91)</f>
        <v>#VALUE!</v>
      </c>
      <c r="BN91" s="167" t="e">
        <f aca="false" ca="true" dt2D="false" dtr="false" t="normal">SUMIFS('Фин.Модель'!BN:BN, 'Фин.Модель'!$G:$G, $I$40, 'Фин.Модель'!$A:$A, $I91)</f>
        <v>#VALUE!</v>
      </c>
      <c r="BO91" s="167" t="e">
        <f aca="false" ca="true" dt2D="false" dtr="false" t="normal">SUMIFS('Фин.Модель'!BO:BO, 'Фин.Модель'!$G:$G, $I$40, 'Фин.Модель'!$A:$A, $I91)</f>
        <v>#VALUE!</v>
      </c>
      <c r="BP91" s="167" t="e">
        <f aca="false" ca="true" dt2D="false" dtr="false" t="normal">SUMIFS('Фин.Модель'!BP:BP, 'Фин.Модель'!$G:$G, $I$40, 'Фин.Модель'!$A:$A, $I91)</f>
        <v>#VALUE!</v>
      </c>
      <c r="BQ91" s="167" t="e">
        <f aca="false" ca="true" dt2D="false" dtr="false" t="normal">SUMIFS('Фин.Модель'!BQ:BQ, 'Фин.Модель'!$G:$G, $I$40, 'Фин.Модель'!$A:$A, $I91)</f>
        <v>#VALUE!</v>
      </c>
      <c r="BR91" s="167" t="e">
        <f aca="false" ca="true" dt2D="false" dtr="false" t="normal">SUMIFS('Фин.Модель'!BR:BR, 'Фин.Модель'!$G:$G, $I$40, 'Фин.Модель'!$A:$A, $I91)</f>
        <v>#VALUE!</v>
      </c>
      <c r="BS91" s="167" t="e">
        <f aca="false" ca="true" dt2D="false" dtr="false" t="normal">SUMIFS('Фин.Модель'!BS:BS, 'Фин.Модель'!$G:$G, $I$40, 'Фин.Модель'!$A:$A, $I91)</f>
        <v>#VALUE!</v>
      </c>
      <c r="BT91" s="167" t="e">
        <f aca="false" ca="true" dt2D="false" dtr="false" t="normal">SUMIFS('Фин.Модель'!BT:BT, 'Фин.Модель'!$G:$G, $I$40, 'Фин.Модель'!$A:$A, $I91)</f>
        <v>#VALUE!</v>
      </c>
    </row>
    <row hidden="true" ht="16.5" outlineLevel="2" r="92">
      <c r="E92" s="374" t="e">
        <f aca="false" ca="false" dt2D="false" dtr="false" t="normal">E91</f>
        <v>#N/A</v>
      </c>
      <c r="F92" s="374" t="e">
        <f aca="false" ca="false" dt2D="false" dtr="false" t="normal">F91</f>
        <v>#N/A</v>
      </c>
      <c r="G92" s="374" t="n">
        <f aca="false" ca="false" dt2D="false" dtr="false" t="normal">G91</f>
        <v>0</v>
      </c>
      <c r="I92" s="1" t="s">
        <v>156</v>
      </c>
      <c r="L92" s="283" t="e">
        <f aca="false" ca="true" dt2D="false" dtr="false" t="normal">SUM(M92:AA92)</f>
        <v>#VALUE!</v>
      </c>
      <c r="M92" s="167" t="e">
        <f aca="false" ca="true" dt2D="false" dtr="false" t="normal">SUMIFS('Фин.Модель'!M:M, 'Фин.Модель'!$G:$G, $I$40, 'Фин.Модель'!$A:$A, $I92)</f>
        <v>#VALUE!</v>
      </c>
      <c r="N92" s="167" t="e">
        <f aca="false" ca="true" dt2D="false" dtr="false" t="normal">SUMIFS('Фин.Модель'!N:N, 'Фин.Модель'!$G:$G, $I$40, 'Фин.Модель'!$A:$A, $I92)</f>
        <v>#VALUE!</v>
      </c>
      <c r="O92" s="167" t="e">
        <f aca="false" ca="true" dt2D="false" dtr="false" t="normal">SUMIFS('Фин.Модель'!O:O, 'Фин.Модель'!$G:$G, $I$40, 'Фин.Модель'!$A:$A, $I92)</f>
        <v>#VALUE!</v>
      </c>
      <c r="P92" s="167" t="e">
        <f aca="false" ca="true" dt2D="false" dtr="false" t="normal">SUMIFS('Фин.Модель'!P:P, 'Фин.Модель'!$G:$G, $I$40, 'Фин.Модель'!$A:$A, $I92)</f>
        <v>#VALUE!</v>
      </c>
      <c r="Q92" s="167" t="e">
        <f aca="false" ca="true" dt2D="false" dtr="false" t="normal">SUMIFS('Фин.Модель'!Q:Q, 'Фин.Модель'!$G:$G, $I$40, 'Фин.Модель'!$A:$A, $I92)</f>
        <v>#VALUE!</v>
      </c>
      <c r="R92" s="167" t="e">
        <f aca="false" ca="true" dt2D="false" dtr="false" t="normal">SUMIFS('Фин.Модель'!R:R, 'Фин.Модель'!$G:$G, $I$40, 'Фин.Модель'!$A:$A, $I92)</f>
        <v>#VALUE!</v>
      </c>
      <c r="S92" s="167" t="e">
        <f aca="false" ca="true" dt2D="false" dtr="false" t="normal">SUMIFS('Фин.Модель'!S:S, 'Фин.Модель'!$G:$G, $I$40, 'Фин.Модель'!$A:$A, $I92)</f>
        <v>#VALUE!</v>
      </c>
      <c r="T92" s="167" t="e">
        <f aca="false" ca="true" dt2D="false" dtr="false" t="normal">SUMIFS('Фин.Модель'!T:T, 'Фин.Модель'!$G:$G, $I$40, 'Фин.Модель'!$A:$A, $I92)</f>
        <v>#VALUE!</v>
      </c>
      <c r="U92" s="167" t="e">
        <f aca="false" ca="true" dt2D="false" dtr="false" t="normal">SUMIFS('Фин.Модель'!U:U, 'Фин.Модель'!$G:$G, $I$40, 'Фин.Модель'!$A:$A, $I92)</f>
        <v>#VALUE!</v>
      </c>
      <c r="V92" s="167" t="e">
        <f aca="false" ca="true" dt2D="false" dtr="false" t="normal">SUMIFS('Фин.Модель'!V:V, 'Фин.Модель'!$G:$G, $I$40, 'Фин.Модель'!$A:$A, $I92)</f>
        <v>#VALUE!</v>
      </c>
      <c r="W92" s="167" t="e">
        <f aca="false" ca="true" dt2D="false" dtr="false" t="normal">SUMIFS('Фин.Модель'!W:W, 'Фин.Модель'!$G:$G, $I$40, 'Фин.Модель'!$A:$A, $I92)</f>
        <v>#VALUE!</v>
      </c>
      <c r="X92" s="167" t="e">
        <f aca="false" ca="true" dt2D="false" dtr="false" t="normal">SUMIFS('Фин.Модель'!X:X, 'Фин.Модель'!$G:$G, $I$40, 'Фин.Модель'!$A:$A, $I92)</f>
        <v>#VALUE!</v>
      </c>
      <c r="Y92" s="167" t="e">
        <f aca="false" ca="true" dt2D="false" dtr="false" t="normal">SUMIFS('Фин.Модель'!Y:Y, 'Фин.Модель'!$G:$G, $I$40, 'Фин.Модель'!$A:$A, $I92)</f>
        <v>#VALUE!</v>
      </c>
      <c r="Z92" s="167" t="e">
        <f aca="false" ca="true" dt2D="false" dtr="false" t="normal">SUMIFS('Фин.Модель'!Z:Z, 'Фин.Модель'!$G:$G, $I$40, 'Фин.Модель'!$A:$A, $I92)</f>
        <v>#VALUE!</v>
      </c>
      <c r="AA92" s="167" t="e">
        <f aca="false" ca="true" dt2D="false" dtr="false" t="normal">SUMIFS('Фин.Модель'!AA:AA, 'Фин.Модель'!$G:$G, $I$40, 'Фин.Модель'!$A:$A, $I92)</f>
        <v>#VALUE!</v>
      </c>
      <c r="AB92" s="167" t="e">
        <f aca="false" ca="true" dt2D="false" dtr="false" t="normal">SUMIFS('Фин.Модель'!AB:AB, 'Фин.Модель'!$G:$G, $I$40, 'Фин.Модель'!$A:$A, $I92)</f>
        <v>#VALUE!</v>
      </c>
      <c r="AC92" s="167" t="e">
        <f aca="false" ca="true" dt2D="false" dtr="false" t="normal">SUMIFS('Фин.Модель'!AC:AC, 'Фин.Модель'!$G:$G, $I$40, 'Фин.Модель'!$A:$A, $I92)</f>
        <v>#VALUE!</v>
      </c>
      <c r="AD92" s="167" t="e">
        <f aca="false" ca="true" dt2D="false" dtr="false" t="normal">SUMIFS('Фин.Модель'!AD:AD, 'Фин.Модель'!$G:$G, $I$40, 'Фин.Модель'!$A:$A, $I92)</f>
        <v>#VALUE!</v>
      </c>
      <c r="AE92" s="167" t="e">
        <f aca="false" ca="true" dt2D="false" dtr="false" t="normal">SUMIFS('Фин.Модель'!AE:AE, 'Фин.Модель'!$G:$G, $I$40, 'Фин.Модель'!$A:$A, $I92)</f>
        <v>#VALUE!</v>
      </c>
      <c r="AF92" s="167" t="e">
        <f aca="false" ca="true" dt2D="false" dtr="false" t="normal">SUMIFS('Фин.Модель'!AF:AF, 'Фин.Модель'!$G:$G, $I$40, 'Фин.Модель'!$A:$A, $I92)</f>
        <v>#VALUE!</v>
      </c>
      <c r="AG92" s="167" t="e">
        <f aca="false" ca="true" dt2D="false" dtr="false" t="normal">SUMIFS('Фин.Модель'!AG:AG, 'Фин.Модель'!$G:$G, $I$40, 'Фин.Модель'!$A:$A, $I92)</f>
        <v>#VALUE!</v>
      </c>
      <c r="AH92" s="167" t="e">
        <f aca="false" ca="true" dt2D="false" dtr="false" t="normal">SUMIFS('Фин.Модель'!AH:AH, 'Фин.Модель'!$G:$G, $I$40, 'Фин.Модель'!$A:$A, $I92)</f>
        <v>#VALUE!</v>
      </c>
      <c r="AI92" s="167" t="e">
        <f aca="false" ca="true" dt2D="false" dtr="false" t="normal">SUMIFS('Фин.Модель'!AI:AI, 'Фин.Модель'!$G:$G, $I$40, 'Фин.Модель'!$A:$A, $I92)</f>
        <v>#VALUE!</v>
      </c>
      <c r="AJ92" s="167" t="e">
        <f aca="false" ca="true" dt2D="false" dtr="false" t="normal">SUMIFS('Фин.Модель'!AJ:AJ, 'Фин.Модель'!$G:$G, $I$40, 'Фин.Модель'!$A:$A, $I92)</f>
        <v>#VALUE!</v>
      </c>
      <c r="AK92" s="167" t="e">
        <f aca="false" ca="true" dt2D="false" dtr="false" t="normal">SUMIFS('Фин.Модель'!AK:AK, 'Фин.Модель'!$G:$G, $I$40, 'Фин.Модель'!$A:$A, $I92)</f>
        <v>#VALUE!</v>
      </c>
      <c r="AL92" s="167" t="e">
        <f aca="false" ca="true" dt2D="false" dtr="false" t="normal">SUMIFS('Фин.Модель'!AL:AL, 'Фин.Модель'!$G:$G, $I$40, 'Фин.Модель'!$A:$A, $I92)</f>
        <v>#VALUE!</v>
      </c>
      <c r="AM92" s="167" t="e">
        <f aca="false" ca="true" dt2D="false" dtr="false" t="normal">SUMIFS('Фин.Модель'!AM:AM, 'Фин.Модель'!$G:$G, $I$40, 'Фин.Модель'!$A:$A, $I92)</f>
        <v>#VALUE!</v>
      </c>
      <c r="AN92" s="167" t="e">
        <f aca="false" ca="true" dt2D="false" dtr="false" t="normal">SUMIFS('Фин.Модель'!AN:AN, 'Фин.Модель'!$G:$G, $I$40, 'Фин.Модель'!$A:$A, $I92)</f>
        <v>#VALUE!</v>
      </c>
      <c r="AO92" s="167" t="e">
        <f aca="false" ca="true" dt2D="false" dtr="false" t="normal">SUMIFS('Фин.Модель'!AO:AO, 'Фин.Модель'!$G:$G, $I$40, 'Фин.Модель'!$A:$A, $I92)</f>
        <v>#VALUE!</v>
      </c>
      <c r="AP92" s="167" t="e">
        <f aca="false" ca="true" dt2D="false" dtr="false" t="normal">SUMIFS('Фин.Модель'!AP:AP, 'Фин.Модель'!$G:$G, $I$40, 'Фин.Модель'!$A:$A, $I92)</f>
        <v>#VALUE!</v>
      </c>
      <c r="AQ92" s="167" t="e">
        <f aca="false" ca="true" dt2D="false" dtr="false" t="normal">SUMIFS('Фин.Модель'!AQ:AQ, 'Фин.Модель'!$G:$G, $I$40, 'Фин.Модель'!$A:$A, $I92)</f>
        <v>#VALUE!</v>
      </c>
      <c r="AR92" s="167" t="e">
        <f aca="false" ca="true" dt2D="false" dtr="false" t="normal">SUMIFS('Фин.Модель'!AR:AR, 'Фин.Модель'!$G:$G, $I$40, 'Фин.Модель'!$A:$A, $I92)</f>
        <v>#VALUE!</v>
      </c>
      <c r="AS92" s="167" t="e">
        <f aca="false" ca="true" dt2D="false" dtr="false" t="normal">SUMIFS('Фин.Модель'!AS:AS, 'Фин.Модель'!$G:$G, $I$40, 'Фин.Модель'!$A:$A, $I92)</f>
        <v>#VALUE!</v>
      </c>
      <c r="AT92" s="167" t="e">
        <f aca="false" ca="true" dt2D="false" dtr="false" t="normal">SUMIFS('Фин.Модель'!AT:AT, 'Фин.Модель'!$G:$G, $I$40, 'Фин.Модель'!$A:$A, $I92)</f>
        <v>#VALUE!</v>
      </c>
      <c r="AU92" s="167" t="e">
        <f aca="false" ca="true" dt2D="false" dtr="false" t="normal">SUMIFS('Фин.Модель'!AU:AU, 'Фин.Модель'!$G:$G, $I$40, 'Фин.Модель'!$A:$A, $I92)</f>
        <v>#VALUE!</v>
      </c>
      <c r="AV92" s="167" t="e">
        <f aca="false" ca="true" dt2D="false" dtr="false" t="normal">SUMIFS('Фин.Модель'!AV:AV, 'Фин.Модель'!$G:$G, $I$40, 'Фин.Модель'!$A:$A, $I92)</f>
        <v>#VALUE!</v>
      </c>
      <c r="AW92" s="167" t="e">
        <f aca="false" ca="true" dt2D="false" dtr="false" t="normal">SUMIFS('Фин.Модель'!AW:AW, 'Фин.Модель'!$G:$G, $I$40, 'Фин.Модель'!$A:$A, $I92)</f>
        <v>#VALUE!</v>
      </c>
      <c r="AX92" s="167" t="e">
        <f aca="false" ca="true" dt2D="false" dtr="false" t="normal">SUMIFS('Фин.Модель'!AX:AX, 'Фин.Модель'!$G:$G, $I$40, 'Фин.Модель'!$A:$A, $I92)</f>
        <v>#VALUE!</v>
      </c>
      <c r="AY92" s="167" t="e">
        <f aca="false" ca="true" dt2D="false" dtr="false" t="normal">SUMIFS('Фин.Модель'!AY:AY, 'Фин.Модель'!$G:$G, $I$40, 'Фин.Модель'!$A:$A, $I92)</f>
        <v>#VALUE!</v>
      </c>
      <c r="AZ92" s="167" t="e">
        <f aca="false" ca="true" dt2D="false" dtr="false" t="normal">SUMIFS('Фин.Модель'!AZ:AZ, 'Фин.Модель'!$G:$G, $I$40, 'Фин.Модель'!$A:$A, $I92)</f>
        <v>#VALUE!</v>
      </c>
      <c r="BA92" s="167" t="e">
        <f aca="false" ca="true" dt2D="false" dtr="false" t="normal">SUMIFS('Фин.Модель'!BA:BA, 'Фин.Модель'!$G:$G, $I$40, 'Фин.Модель'!$A:$A, $I92)</f>
        <v>#VALUE!</v>
      </c>
      <c r="BB92" s="167" t="e">
        <f aca="false" ca="true" dt2D="false" dtr="false" t="normal">SUMIFS('Фин.Модель'!BB:BB, 'Фин.Модель'!$G:$G, $I$40, 'Фин.Модель'!$A:$A, $I92)</f>
        <v>#VALUE!</v>
      </c>
      <c r="BC92" s="167" t="e">
        <f aca="false" ca="true" dt2D="false" dtr="false" t="normal">SUMIFS('Фин.Модель'!BC:BC, 'Фин.Модель'!$G:$G, $I$40, 'Фин.Модель'!$A:$A, $I92)</f>
        <v>#VALUE!</v>
      </c>
      <c r="BD92" s="167" t="e">
        <f aca="false" ca="true" dt2D="false" dtr="false" t="normal">SUMIFS('Фин.Модель'!BD:BD, 'Фин.Модель'!$G:$G, $I$40, 'Фин.Модель'!$A:$A, $I92)</f>
        <v>#VALUE!</v>
      </c>
      <c r="BE92" s="167" t="e">
        <f aca="false" ca="true" dt2D="false" dtr="false" t="normal">SUMIFS('Фин.Модель'!BE:BE, 'Фин.Модель'!$G:$G, $I$40, 'Фин.Модель'!$A:$A, $I92)</f>
        <v>#VALUE!</v>
      </c>
      <c r="BF92" s="167" t="e">
        <f aca="false" ca="true" dt2D="false" dtr="false" t="normal">SUMIFS('Фин.Модель'!BF:BF, 'Фин.Модель'!$G:$G, $I$40, 'Фин.Модель'!$A:$A, $I92)</f>
        <v>#VALUE!</v>
      </c>
      <c r="BG92" s="167" t="e">
        <f aca="false" ca="true" dt2D="false" dtr="false" t="normal">SUMIFS('Фин.Модель'!BG:BG, 'Фин.Модель'!$G:$G, $I$40, 'Фин.Модель'!$A:$A, $I92)</f>
        <v>#VALUE!</v>
      </c>
      <c r="BH92" s="167" t="e">
        <f aca="false" ca="true" dt2D="false" dtr="false" t="normal">SUMIFS('Фин.Модель'!BH:BH, 'Фин.Модель'!$G:$G, $I$40, 'Фин.Модель'!$A:$A, $I92)</f>
        <v>#VALUE!</v>
      </c>
      <c r="BI92" s="167" t="e">
        <f aca="false" ca="true" dt2D="false" dtr="false" t="normal">SUMIFS('Фин.Модель'!BI:BI, 'Фин.Модель'!$G:$G, $I$40, 'Фин.Модель'!$A:$A, $I92)</f>
        <v>#VALUE!</v>
      </c>
      <c r="BJ92" s="167" t="e">
        <f aca="false" ca="true" dt2D="false" dtr="false" t="normal">SUMIFS('Фин.Модель'!BJ:BJ, 'Фин.Модель'!$G:$G, $I$40, 'Фин.Модель'!$A:$A, $I92)</f>
        <v>#VALUE!</v>
      </c>
      <c r="BK92" s="167" t="e">
        <f aca="false" ca="true" dt2D="false" dtr="false" t="normal">SUMIFS('Фин.Модель'!BK:BK, 'Фин.Модель'!$G:$G, $I$40, 'Фин.Модель'!$A:$A, $I92)</f>
        <v>#VALUE!</v>
      </c>
      <c r="BL92" s="167" t="e">
        <f aca="false" ca="true" dt2D="false" dtr="false" t="normal">SUMIFS('Фин.Модель'!BL:BL, 'Фин.Модель'!$G:$G, $I$40, 'Фин.Модель'!$A:$A, $I92)</f>
        <v>#VALUE!</v>
      </c>
      <c r="BM92" s="167" t="e">
        <f aca="false" ca="true" dt2D="false" dtr="false" t="normal">SUMIFS('Фин.Модель'!BM:BM, 'Фин.Модель'!$G:$G, $I$40, 'Фин.Модель'!$A:$A, $I92)</f>
        <v>#VALUE!</v>
      </c>
      <c r="BN92" s="167" t="e">
        <f aca="false" ca="true" dt2D="false" dtr="false" t="normal">SUMIFS('Фин.Модель'!BN:BN, 'Фин.Модель'!$G:$G, $I$40, 'Фин.Модель'!$A:$A, $I92)</f>
        <v>#VALUE!</v>
      </c>
      <c r="BO92" s="167" t="e">
        <f aca="false" ca="true" dt2D="false" dtr="false" t="normal">SUMIFS('Фин.Модель'!BO:BO, 'Фин.Модель'!$G:$G, $I$40, 'Фин.Модель'!$A:$A, $I92)</f>
        <v>#VALUE!</v>
      </c>
      <c r="BP92" s="167" t="e">
        <f aca="false" ca="true" dt2D="false" dtr="false" t="normal">SUMIFS('Фин.Модель'!BP:BP, 'Фин.Модель'!$G:$G, $I$40, 'Фин.Модель'!$A:$A, $I92)</f>
        <v>#VALUE!</v>
      </c>
      <c r="BQ92" s="167" t="e">
        <f aca="false" ca="true" dt2D="false" dtr="false" t="normal">SUMIFS('Фин.Модель'!BQ:BQ, 'Фин.Модель'!$G:$G, $I$40, 'Фин.Модель'!$A:$A, $I92)</f>
        <v>#VALUE!</v>
      </c>
      <c r="BR92" s="167" t="e">
        <f aca="false" ca="true" dt2D="false" dtr="false" t="normal">SUMIFS('Фин.Модель'!BR:BR, 'Фин.Модель'!$G:$G, $I$40, 'Фин.Модель'!$A:$A, $I92)</f>
        <v>#VALUE!</v>
      </c>
      <c r="BS92" s="167" t="e">
        <f aca="false" ca="true" dt2D="false" dtr="false" t="normal">SUMIFS('Фин.Модель'!BS:BS, 'Фин.Модель'!$G:$G, $I$40, 'Фин.Модель'!$A:$A, $I92)</f>
        <v>#VALUE!</v>
      </c>
      <c r="BT92" s="167" t="e">
        <f aca="false" ca="true" dt2D="false" dtr="false" t="normal">SUMIFS('Фин.Модель'!BT:BT, 'Фин.Модель'!$G:$G, $I$40, 'Фин.Модель'!$A:$A, $I92)</f>
        <v>#VALUE!</v>
      </c>
    </row>
    <row hidden="true" ht="16.5" outlineLevel="2" r="93">
      <c r="E93" s="374" t="e">
        <f aca="false" ca="false" dt2D="false" dtr="false" t="normal">E92</f>
        <v>#N/A</v>
      </c>
      <c r="F93" s="374" t="e">
        <f aca="false" ca="false" dt2D="false" dtr="false" t="normal">F92</f>
        <v>#N/A</v>
      </c>
      <c r="G93" s="374" t="n">
        <f aca="false" ca="false" dt2D="false" dtr="false" t="normal">G92</f>
        <v>0</v>
      </c>
      <c r="I93" s="1" t="s">
        <v>471</v>
      </c>
      <c r="L93" s="283" t="e">
        <f aca="false" ca="true" dt2D="false" dtr="false" t="normal">SUM(M93:AA93)</f>
        <v>#VALUE!</v>
      </c>
      <c r="M93" s="167" t="e">
        <f aca="false" ca="true" dt2D="false" dtr="false" t="normal">SUMIFS('Фин.Модель'!M:M, 'Фин.Модель'!$G:$G, $I$40, 'Фин.Модель'!$A:$A, $I93)</f>
        <v>#VALUE!</v>
      </c>
      <c r="N93" s="167" t="e">
        <f aca="false" ca="true" dt2D="false" dtr="false" t="normal">SUMIFS('Фин.Модель'!N:N, 'Фин.Модель'!$G:$G, $I$40, 'Фин.Модель'!$A:$A, $I93)</f>
        <v>#VALUE!</v>
      </c>
      <c r="O93" s="167" t="e">
        <f aca="false" ca="true" dt2D="false" dtr="false" t="normal">SUMIFS('Фин.Модель'!O:O, 'Фин.Модель'!$G:$G, $I$40, 'Фин.Модель'!$A:$A, $I93)</f>
        <v>#VALUE!</v>
      </c>
      <c r="P93" s="167" t="e">
        <f aca="false" ca="true" dt2D="false" dtr="false" t="normal">SUMIFS('Фин.Модель'!P:P, 'Фин.Модель'!$G:$G, $I$40, 'Фин.Модель'!$A:$A, $I93)</f>
        <v>#VALUE!</v>
      </c>
      <c r="Q93" s="167" t="e">
        <f aca="false" ca="true" dt2D="false" dtr="false" t="normal">SUMIFS('Фин.Модель'!Q:Q, 'Фин.Модель'!$G:$G, $I$40, 'Фин.Модель'!$A:$A, $I93)</f>
        <v>#VALUE!</v>
      </c>
      <c r="R93" s="167" t="e">
        <f aca="false" ca="true" dt2D="false" dtr="false" t="normal">SUMIFS('Фин.Модель'!R:R, 'Фин.Модель'!$G:$G, $I$40, 'Фин.Модель'!$A:$A, $I93)</f>
        <v>#VALUE!</v>
      </c>
      <c r="S93" s="167" t="e">
        <f aca="false" ca="true" dt2D="false" dtr="false" t="normal">SUMIFS('Фин.Модель'!S:S, 'Фин.Модель'!$G:$G, $I$40, 'Фин.Модель'!$A:$A, $I93)</f>
        <v>#VALUE!</v>
      </c>
      <c r="T93" s="167" t="e">
        <f aca="false" ca="true" dt2D="false" dtr="false" t="normal">SUMIFS('Фин.Модель'!T:T, 'Фин.Модель'!$G:$G, $I$40, 'Фин.Модель'!$A:$A, $I93)</f>
        <v>#VALUE!</v>
      </c>
      <c r="U93" s="167" t="e">
        <f aca="false" ca="true" dt2D="false" dtr="false" t="normal">SUMIFS('Фин.Модель'!U:U, 'Фин.Модель'!$G:$G, $I$40, 'Фин.Модель'!$A:$A, $I93)</f>
        <v>#VALUE!</v>
      </c>
      <c r="V93" s="167" t="e">
        <f aca="false" ca="true" dt2D="false" dtr="false" t="normal">SUMIFS('Фин.Модель'!V:V, 'Фин.Модель'!$G:$G, $I$40, 'Фин.Модель'!$A:$A, $I93)</f>
        <v>#VALUE!</v>
      </c>
      <c r="W93" s="167" t="e">
        <f aca="false" ca="true" dt2D="false" dtr="false" t="normal">SUMIFS('Фин.Модель'!W:W, 'Фин.Модель'!$G:$G, $I$40, 'Фин.Модель'!$A:$A, $I93)</f>
        <v>#VALUE!</v>
      </c>
      <c r="X93" s="167" t="e">
        <f aca="false" ca="true" dt2D="false" dtr="false" t="normal">SUMIFS('Фин.Модель'!X:X, 'Фин.Модель'!$G:$G, $I$40, 'Фин.Модель'!$A:$A, $I93)</f>
        <v>#VALUE!</v>
      </c>
      <c r="Y93" s="167" t="e">
        <f aca="false" ca="true" dt2D="false" dtr="false" t="normal">SUMIFS('Фин.Модель'!Y:Y, 'Фин.Модель'!$G:$G, $I$40, 'Фин.Модель'!$A:$A, $I93)</f>
        <v>#VALUE!</v>
      </c>
      <c r="Z93" s="167" t="e">
        <f aca="false" ca="true" dt2D="false" dtr="false" t="normal">SUMIFS('Фин.Модель'!Z:Z, 'Фин.Модель'!$G:$G, $I$40, 'Фин.Модель'!$A:$A, $I93)</f>
        <v>#VALUE!</v>
      </c>
      <c r="AA93" s="167" t="e">
        <f aca="false" ca="true" dt2D="false" dtr="false" t="normal">SUMIFS('Фин.Модель'!AA:AA, 'Фин.Модель'!$G:$G, $I$40, 'Фин.Модель'!$A:$A, $I93)</f>
        <v>#VALUE!</v>
      </c>
      <c r="AB93" s="167" t="e">
        <f aca="false" ca="true" dt2D="false" dtr="false" t="normal">SUMIFS('Фин.Модель'!AB:AB, 'Фин.Модель'!$G:$G, $I$40, 'Фин.Модель'!$A:$A, $I93)</f>
        <v>#VALUE!</v>
      </c>
      <c r="AC93" s="167" t="e">
        <f aca="false" ca="true" dt2D="false" dtr="false" t="normal">SUMIFS('Фин.Модель'!AC:AC, 'Фин.Модель'!$G:$G, $I$40, 'Фин.Модель'!$A:$A, $I93)</f>
        <v>#VALUE!</v>
      </c>
      <c r="AD93" s="167" t="e">
        <f aca="false" ca="true" dt2D="false" dtr="false" t="normal">SUMIFS('Фин.Модель'!AD:AD, 'Фин.Модель'!$G:$G, $I$40, 'Фин.Модель'!$A:$A, $I93)</f>
        <v>#VALUE!</v>
      </c>
      <c r="AE93" s="167" t="e">
        <f aca="false" ca="true" dt2D="false" dtr="false" t="normal">SUMIFS('Фин.Модель'!AE:AE, 'Фин.Модель'!$G:$G, $I$40, 'Фин.Модель'!$A:$A, $I93)</f>
        <v>#VALUE!</v>
      </c>
      <c r="AF93" s="167" t="e">
        <f aca="false" ca="true" dt2D="false" dtr="false" t="normal">SUMIFS('Фин.Модель'!AF:AF, 'Фин.Модель'!$G:$G, $I$40, 'Фин.Модель'!$A:$A, $I93)</f>
        <v>#VALUE!</v>
      </c>
      <c r="AG93" s="167" t="e">
        <f aca="false" ca="true" dt2D="false" dtr="false" t="normal">SUMIFS('Фин.Модель'!AG:AG, 'Фин.Модель'!$G:$G, $I$40, 'Фин.Модель'!$A:$A, $I93)</f>
        <v>#VALUE!</v>
      </c>
      <c r="AH93" s="167" t="e">
        <f aca="false" ca="true" dt2D="false" dtr="false" t="normal">SUMIFS('Фин.Модель'!AH:AH, 'Фин.Модель'!$G:$G, $I$40, 'Фин.Модель'!$A:$A, $I93)</f>
        <v>#VALUE!</v>
      </c>
      <c r="AI93" s="167" t="e">
        <f aca="false" ca="true" dt2D="false" dtr="false" t="normal">SUMIFS('Фин.Модель'!AI:AI, 'Фин.Модель'!$G:$G, $I$40, 'Фин.Модель'!$A:$A, $I93)</f>
        <v>#VALUE!</v>
      </c>
      <c r="AJ93" s="167" t="e">
        <f aca="false" ca="true" dt2D="false" dtr="false" t="normal">SUMIFS('Фин.Модель'!AJ:AJ, 'Фин.Модель'!$G:$G, $I$40, 'Фин.Модель'!$A:$A, $I93)</f>
        <v>#VALUE!</v>
      </c>
      <c r="AK93" s="167" t="e">
        <f aca="false" ca="true" dt2D="false" dtr="false" t="normal">SUMIFS('Фин.Модель'!AK:AK, 'Фин.Модель'!$G:$G, $I$40, 'Фин.Модель'!$A:$A, $I93)</f>
        <v>#VALUE!</v>
      </c>
      <c r="AL93" s="167" t="e">
        <f aca="false" ca="true" dt2D="false" dtr="false" t="normal">SUMIFS('Фин.Модель'!AL:AL, 'Фин.Модель'!$G:$G, $I$40, 'Фин.Модель'!$A:$A, $I93)</f>
        <v>#VALUE!</v>
      </c>
      <c r="AM93" s="167" t="e">
        <f aca="false" ca="true" dt2D="false" dtr="false" t="normal">SUMIFS('Фин.Модель'!AM:AM, 'Фин.Модель'!$G:$G, $I$40, 'Фин.Модель'!$A:$A, $I93)</f>
        <v>#VALUE!</v>
      </c>
      <c r="AN93" s="167" t="e">
        <f aca="false" ca="true" dt2D="false" dtr="false" t="normal">SUMIFS('Фин.Модель'!AN:AN, 'Фин.Модель'!$G:$G, $I$40, 'Фин.Модель'!$A:$A, $I93)</f>
        <v>#VALUE!</v>
      </c>
      <c r="AO93" s="167" t="e">
        <f aca="false" ca="true" dt2D="false" dtr="false" t="normal">SUMIFS('Фин.Модель'!AO:AO, 'Фин.Модель'!$G:$G, $I$40, 'Фин.Модель'!$A:$A, $I93)</f>
        <v>#VALUE!</v>
      </c>
      <c r="AP93" s="167" t="e">
        <f aca="false" ca="true" dt2D="false" dtr="false" t="normal">SUMIFS('Фин.Модель'!AP:AP, 'Фин.Модель'!$G:$G, $I$40, 'Фин.Модель'!$A:$A, $I93)</f>
        <v>#VALUE!</v>
      </c>
      <c r="AQ93" s="167" t="e">
        <f aca="false" ca="true" dt2D="false" dtr="false" t="normal">SUMIFS('Фин.Модель'!AQ:AQ, 'Фин.Модель'!$G:$G, $I$40, 'Фин.Модель'!$A:$A, $I93)</f>
        <v>#VALUE!</v>
      </c>
      <c r="AR93" s="167" t="e">
        <f aca="false" ca="true" dt2D="false" dtr="false" t="normal">SUMIFS('Фин.Модель'!AR:AR, 'Фин.Модель'!$G:$G, $I$40, 'Фин.Модель'!$A:$A, $I93)</f>
        <v>#VALUE!</v>
      </c>
      <c r="AS93" s="167" t="e">
        <f aca="false" ca="true" dt2D="false" dtr="false" t="normal">SUMIFS('Фин.Модель'!AS:AS, 'Фин.Модель'!$G:$G, $I$40, 'Фин.Модель'!$A:$A, $I93)</f>
        <v>#VALUE!</v>
      </c>
      <c r="AT93" s="167" t="e">
        <f aca="false" ca="true" dt2D="false" dtr="false" t="normal">SUMIFS('Фин.Модель'!AT:AT, 'Фин.Модель'!$G:$G, $I$40, 'Фин.Модель'!$A:$A, $I93)</f>
        <v>#VALUE!</v>
      </c>
      <c r="AU93" s="167" t="e">
        <f aca="false" ca="true" dt2D="false" dtr="false" t="normal">SUMIFS('Фин.Модель'!AU:AU, 'Фин.Модель'!$G:$G, $I$40, 'Фин.Модель'!$A:$A, $I93)</f>
        <v>#VALUE!</v>
      </c>
      <c r="AV93" s="167" t="e">
        <f aca="false" ca="true" dt2D="false" dtr="false" t="normal">SUMIFS('Фин.Модель'!AV:AV, 'Фин.Модель'!$G:$G, $I$40, 'Фин.Модель'!$A:$A, $I93)</f>
        <v>#VALUE!</v>
      </c>
      <c r="AW93" s="167" t="e">
        <f aca="false" ca="true" dt2D="false" dtr="false" t="normal">SUMIFS('Фин.Модель'!AW:AW, 'Фин.Модель'!$G:$G, $I$40, 'Фин.Модель'!$A:$A, $I93)</f>
        <v>#VALUE!</v>
      </c>
      <c r="AX93" s="167" t="e">
        <f aca="false" ca="true" dt2D="false" dtr="false" t="normal">SUMIFS('Фин.Модель'!AX:AX, 'Фин.Модель'!$G:$G, $I$40, 'Фин.Модель'!$A:$A, $I93)</f>
        <v>#VALUE!</v>
      </c>
      <c r="AY93" s="167" t="e">
        <f aca="false" ca="true" dt2D="false" dtr="false" t="normal">SUMIFS('Фин.Модель'!AY:AY, 'Фин.Модель'!$G:$G, $I$40, 'Фин.Модель'!$A:$A, $I93)</f>
        <v>#VALUE!</v>
      </c>
      <c r="AZ93" s="167" t="e">
        <f aca="false" ca="true" dt2D="false" dtr="false" t="normal">SUMIFS('Фин.Модель'!AZ:AZ, 'Фин.Модель'!$G:$G, $I$40, 'Фин.Модель'!$A:$A, $I93)</f>
        <v>#VALUE!</v>
      </c>
      <c r="BA93" s="167" t="e">
        <f aca="false" ca="true" dt2D="false" dtr="false" t="normal">SUMIFS('Фин.Модель'!BA:BA, 'Фин.Модель'!$G:$G, $I$40, 'Фин.Модель'!$A:$A, $I93)</f>
        <v>#VALUE!</v>
      </c>
      <c r="BB93" s="167" t="e">
        <f aca="false" ca="true" dt2D="false" dtr="false" t="normal">SUMIFS('Фин.Модель'!BB:BB, 'Фин.Модель'!$G:$G, $I$40, 'Фин.Модель'!$A:$A, $I93)</f>
        <v>#VALUE!</v>
      </c>
      <c r="BC93" s="167" t="e">
        <f aca="false" ca="true" dt2D="false" dtr="false" t="normal">SUMIFS('Фин.Модель'!BC:BC, 'Фин.Модель'!$G:$G, $I$40, 'Фин.Модель'!$A:$A, $I93)</f>
        <v>#VALUE!</v>
      </c>
      <c r="BD93" s="167" t="e">
        <f aca="false" ca="true" dt2D="false" dtr="false" t="normal">SUMIFS('Фин.Модель'!BD:BD, 'Фин.Модель'!$G:$G, $I$40, 'Фин.Модель'!$A:$A, $I93)</f>
        <v>#VALUE!</v>
      </c>
      <c r="BE93" s="167" t="e">
        <f aca="false" ca="true" dt2D="false" dtr="false" t="normal">SUMIFS('Фин.Модель'!BE:BE, 'Фин.Модель'!$G:$G, $I$40, 'Фин.Модель'!$A:$A, $I93)</f>
        <v>#VALUE!</v>
      </c>
      <c r="BF93" s="167" t="e">
        <f aca="false" ca="true" dt2D="false" dtr="false" t="normal">SUMIFS('Фин.Модель'!BF:BF, 'Фин.Модель'!$G:$G, $I$40, 'Фин.Модель'!$A:$A, $I93)</f>
        <v>#VALUE!</v>
      </c>
      <c r="BG93" s="167" t="e">
        <f aca="false" ca="true" dt2D="false" dtr="false" t="normal">SUMIFS('Фин.Модель'!BG:BG, 'Фин.Модель'!$G:$G, $I$40, 'Фин.Модель'!$A:$A, $I93)</f>
        <v>#VALUE!</v>
      </c>
      <c r="BH93" s="167" t="e">
        <f aca="false" ca="true" dt2D="false" dtr="false" t="normal">SUMIFS('Фин.Модель'!BH:BH, 'Фин.Модель'!$G:$G, $I$40, 'Фин.Модель'!$A:$A, $I93)</f>
        <v>#VALUE!</v>
      </c>
      <c r="BI93" s="167" t="e">
        <f aca="false" ca="true" dt2D="false" dtr="false" t="normal">SUMIFS('Фин.Модель'!BI:BI, 'Фин.Модель'!$G:$G, $I$40, 'Фин.Модель'!$A:$A, $I93)</f>
        <v>#VALUE!</v>
      </c>
      <c r="BJ93" s="167" t="e">
        <f aca="false" ca="true" dt2D="false" dtr="false" t="normal">SUMIFS('Фин.Модель'!BJ:BJ, 'Фин.Модель'!$G:$G, $I$40, 'Фин.Модель'!$A:$A, $I93)</f>
        <v>#VALUE!</v>
      </c>
      <c r="BK93" s="167" t="e">
        <f aca="false" ca="true" dt2D="false" dtr="false" t="normal">SUMIFS('Фин.Модель'!BK:BK, 'Фин.Модель'!$G:$G, $I$40, 'Фин.Модель'!$A:$A, $I93)</f>
        <v>#VALUE!</v>
      </c>
      <c r="BL93" s="167" t="e">
        <f aca="false" ca="true" dt2D="false" dtr="false" t="normal">SUMIFS('Фин.Модель'!BL:BL, 'Фин.Модель'!$G:$G, $I$40, 'Фин.Модель'!$A:$A, $I93)</f>
        <v>#VALUE!</v>
      </c>
      <c r="BM93" s="167" t="e">
        <f aca="false" ca="true" dt2D="false" dtr="false" t="normal">SUMIFS('Фин.Модель'!BM:BM, 'Фин.Модель'!$G:$G, $I$40, 'Фин.Модель'!$A:$A, $I93)</f>
        <v>#VALUE!</v>
      </c>
      <c r="BN93" s="167" t="e">
        <f aca="false" ca="true" dt2D="false" dtr="false" t="normal">SUMIFS('Фин.Модель'!BN:BN, 'Фин.Модель'!$G:$G, $I$40, 'Фин.Модель'!$A:$A, $I93)</f>
        <v>#VALUE!</v>
      </c>
      <c r="BO93" s="167" t="e">
        <f aca="false" ca="true" dt2D="false" dtr="false" t="normal">SUMIFS('Фин.Модель'!BO:BO, 'Фин.Модель'!$G:$G, $I$40, 'Фин.Модель'!$A:$A, $I93)</f>
        <v>#VALUE!</v>
      </c>
      <c r="BP93" s="167" t="e">
        <f aca="false" ca="true" dt2D="false" dtr="false" t="normal">SUMIFS('Фин.Модель'!BP:BP, 'Фин.Модель'!$G:$G, $I$40, 'Фин.Модель'!$A:$A, $I93)</f>
        <v>#VALUE!</v>
      </c>
      <c r="BQ93" s="167" t="e">
        <f aca="false" ca="true" dt2D="false" dtr="false" t="normal">SUMIFS('Фин.Модель'!BQ:BQ, 'Фин.Модель'!$G:$G, $I$40, 'Фин.Модель'!$A:$A, $I93)</f>
        <v>#VALUE!</v>
      </c>
      <c r="BR93" s="167" t="e">
        <f aca="false" ca="true" dt2D="false" dtr="false" t="normal">SUMIFS('Фин.Модель'!BR:BR, 'Фин.Модель'!$G:$G, $I$40, 'Фин.Модель'!$A:$A, $I93)</f>
        <v>#VALUE!</v>
      </c>
      <c r="BS93" s="167" t="e">
        <f aca="false" ca="true" dt2D="false" dtr="false" t="normal">SUMIFS('Фин.Модель'!BS:BS, 'Фин.Модель'!$G:$G, $I$40, 'Фин.Модель'!$A:$A, $I93)</f>
        <v>#VALUE!</v>
      </c>
      <c r="BT93" s="167" t="e">
        <f aca="false" ca="true" dt2D="false" dtr="false" t="normal">SUMIFS('Фин.Модель'!BT:BT, 'Фин.Модель'!$G:$G, $I$40, 'Фин.Модель'!$A:$A, $I93)</f>
        <v>#VALUE!</v>
      </c>
    </row>
    <row hidden="true" ht="16.5" outlineLevel="2" r="94">
      <c r="E94" s="374" t="e">
        <f aca="false" ca="false" dt2D="false" dtr="false" t="normal">E93</f>
        <v>#N/A</v>
      </c>
      <c r="F94" s="374" t="e">
        <f aca="false" ca="false" dt2D="false" dtr="false" t="normal">F93</f>
        <v>#N/A</v>
      </c>
      <c r="G94" s="374" t="n">
        <f aca="false" ca="false" dt2D="false" dtr="false" t="normal">G93</f>
        <v>0</v>
      </c>
      <c r="I94" s="1" t="s">
        <v>208</v>
      </c>
      <c r="L94" s="283" t="e">
        <f aca="false" ca="true" dt2D="false" dtr="false" t="normal">SUM(M94:AA94)</f>
        <v>#VALUE!</v>
      </c>
      <c r="M94" s="167" t="e">
        <f aca="false" ca="true" dt2D="false" dtr="false" t="normal">SUMIFS('Фин.Модель'!M:M, 'Фин.Модель'!$G:$G, $I$40, 'Фин.Модель'!$A:$A, $I94)</f>
        <v>#VALUE!</v>
      </c>
      <c r="N94" s="167" t="e">
        <f aca="false" ca="true" dt2D="false" dtr="false" t="normal">SUMIFS('Фин.Модель'!N:N, 'Фин.Модель'!$G:$G, $I$40, 'Фин.Модель'!$A:$A, $I94)</f>
        <v>#VALUE!</v>
      </c>
      <c r="O94" s="167" t="e">
        <f aca="false" ca="true" dt2D="false" dtr="false" t="normal">SUMIFS('Фин.Модель'!O:O, 'Фин.Модель'!$G:$G, $I$40, 'Фин.Модель'!$A:$A, $I94)</f>
        <v>#VALUE!</v>
      </c>
      <c r="P94" s="167" t="e">
        <f aca="false" ca="true" dt2D="false" dtr="false" t="normal">SUMIFS('Фин.Модель'!P:P, 'Фин.Модель'!$G:$G, $I$40, 'Фин.Модель'!$A:$A, $I94)</f>
        <v>#VALUE!</v>
      </c>
      <c r="Q94" s="167" t="e">
        <f aca="false" ca="true" dt2D="false" dtr="false" t="normal">SUMIFS('Фин.Модель'!Q:Q, 'Фин.Модель'!$G:$G, $I$40, 'Фин.Модель'!$A:$A, $I94)</f>
        <v>#VALUE!</v>
      </c>
      <c r="R94" s="167" t="e">
        <f aca="false" ca="true" dt2D="false" dtr="false" t="normal">SUMIFS('Фин.Модель'!R:R, 'Фин.Модель'!$G:$G, $I$40, 'Фин.Модель'!$A:$A, $I94)</f>
        <v>#VALUE!</v>
      </c>
      <c r="S94" s="167" t="e">
        <f aca="false" ca="true" dt2D="false" dtr="false" t="normal">SUMIFS('Фин.Модель'!S:S, 'Фин.Модель'!$G:$G, $I$40, 'Фин.Модель'!$A:$A, $I94)</f>
        <v>#VALUE!</v>
      </c>
      <c r="T94" s="167" t="e">
        <f aca="false" ca="true" dt2D="false" dtr="false" t="normal">SUMIFS('Фин.Модель'!T:T, 'Фин.Модель'!$G:$G, $I$40, 'Фин.Модель'!$A:$A, $I94)</f>
        <v>#VALUE!</v>
      </c>
      <c r="U94" s="167" t="e">
        <f aca="false" ca="true" dt2D="false" dtr="false" t="normal">SUMIFS('Фин.Модель'!U:U, 'Фин.Модель'!$G:$G, $I$40, 'Фин.Модель'!$A:$A, $I94)</f>
        <v>#VALUE!</v>
      </c>
      <c r="V94" s="167" t="e">
        <f aca="false" ca="true" dt2D="false" dtr="false" t="normal">SUMIFS('Фин.Модель'!V:V, 'Фин.Модель'!$G:$G, $I$40, 'Фин.Модель'!$A:$A, $I94)</f>
        <v>#VALUE!</v>
      </c>
      <c r="W94" s="167" t="e">
        <f aca="false" ca="true" dt2D="false" dtr="false" t="normal">SUMIFS('Фин.Модель'!W:W, 'Фин.Модель'!$G:$G, $I$40, 'Фин.Модель'!$A:$A, $I94)</f>
        <v>#VALUE!</v>
      </c>
      <c r="X94" s="167" t="e">
        <f aca="false" ca="true" dt2D="false" dtr="false" t="normal">SUMIFS('Фин.Модель'!X:X, 'Фин.Модель'!$G:$G, $I$40, 'Фин.Модель'!$A:$A, $I94)</f>
        <v>#VALUE!</v>
      </c>
      <c r="Y94" s="167" t="e">
        <f aca="false" ca="true" dt2D="false" dtr="false" t="normal">SUMIFS('Фин.Модель'!Y:Y, 'Фин.Модель'!$G:$G, $I$40, 'Фин.Модель'!$A:$A, $I94)</f>
        <v>#VALUE!</v>
      </c>
      <c r="Z94" s="167" t="e">
        <f aca="false" ca="true" dt2D="false" dtr="false" t="normal">SUMIFS('Фин.Модель'!Z:Z, 'Фин.Модель'!$G:$G, $I$40, 'Фин.Модель'!$A:$A, $I94)</f>
        <v>#VALUE!</v>
      </c>
      <c r="AA94" s="167" t="e">
        <f aca="false" ca="true" dt2D="false" dtr="false" t="normal">SUMIFS('Фин.Модель'!AA:AA, 'Фин.Модель'!$G:$G, $I$40, 'Фин.Модель'!$A:$A, $I94)</f>
        <v>#VALUE!</v>
      </c>
      <c r="AB94" s="167" t="e">
        <f aca="false" ca="true" dt2D="false" dtr="false" t="normal">SUMIFS('Фин.Модель'!AB:AB, 'Фин.Модель'!$G:$G, $I$40, 'Фин.Модель'!$A:$A, $I94)</f>
        <v>#VALUE!</v>
      </c>
      <c r="AC94" s="167" t="e">
        <f aca="false" ca="true" dt2D="false" dtr="false" t="normal">SUMIFS('Фин.Модель'!AC:AC, 'Фин.Модель'!$G:$G, $I$40, 'Фин.Модель'!$A:$A, $I94)</f>
        <v>#VALUE!</v>
      </c>
      <c r="AD94" s="167" t="e">
        <f aca="false" ca="true" dt2D="false" dtr="false" t="normal">SUMIFS('Фин.Модель'!AD:AD, 'Фин.Модель'!$G:$G, $I$40, 'Фин.Модель'!$A:$A, $I94)</f>
        <v>#VALUE!</v>
      </c>
      <c r="AE94" s="167" t="e">
        <f aca="false" ca="true" dt2D="false" dtr="false" t="normal">SUMIFS('Фин.Модель'!AE:AE, 'Фин.Модель'!$G:$G, $I$40, 'Фин.Модель'!$A:$A, $I94)</f>
        <v>#VALUE!</v>
      </c>
      <c r="AF94" s="167" t="e">
        <f aca="false" ca="true" dt2D="false" dtr="false" t="normal">SUMIFS('Фин.Модель'!AF:AF, 'Фин.Модель'!$G:$G, $I$40, 'Фин.Модель'!$A:$A, $I94)</f>
        <v>#VALUE!</v>
      </c>
      <c r="AG94" s="167" t="e">
        <f aca="false" ca="true" dt2D="false" dtr="false" t="normal">SUMIFS('Фин.Модель'!AG:AG, 'Фин.Модель'!$G:$G, $I$40, 'Фин.Модель'!$A:$A, $I94)</f>
        <v>#VALUE!</v>
      </c>
      <c r="AH94" s="167" t="e">
        <f aca="false" ca="true" dt2D="false" dtr="false" t="normal">SUMIFS('Фин.Модель'!AH:AH, 'Фин.Модель'!$G:$G, $I$40, 'Фин.Модель'!$A:$A, $I94)</f>
        <v>#VALUE!</v>
      </c>
      <c r="AI94" s="167" t="e">
        <f aca="false" ca="true" dt2D="false" dtr="false" t="normal">SUMIFS('Фин.Модель'!AI:AI, 'Фин.Модель'!$G:$G, $I$40, 'Фин.Модель'!$A:$A, $I94)</f>
        <v>#VALUE!</v>
      </c>
      <c r="AJ94" s="167" t="e">
        <f aca="false" ca="true" dt2D="false" dtr="false" t="normal">SUMIFS('Фин.Модель'!AJ:AJ, 'Фин.Модель'!$G:$G, $I$40, 'Фин.Модель'!$A:$A, $I94)</f>
        <v>#VALUE!</v>
      </c>
      <c r="AK94" s="167" t="e">
        <f aca="false" ca="true" dt2D="false" dtr="false" t="normal">SUMIFS('Фин.Модель'!AK:AK, 'Фин.Модель'!$G:$G, $I$40, 'Фин.Модель'!$A:$A, $I94)</f>
        <v>#VALUE!</v>
      </c>
      <c r="AL94" s="167" t="e">
        <f aca="false" ca="true" dt2D="false" dtr="false" t="normal">SUMIFS('Фин.Модель'!AL:AL, 'Фин.Модель'!$G:$G, $I$40, 'Фин.Модель'!$A:$A, $I94)</f>
        <v>#VALUE!</v>
      </c>
      <c r="AM94" s="167" t="e">
        <f aca="false" ca="true" dt2D="false" dtr="false" t="normal">SUMIFS('Фин.Модель'!AM:AM, 'Фин.Модель'!$G:$G, $I$40, 'Фин.Модель'!$A:$A, $I94)</f>
        <v>#VALUE!</v>
      </c>
      <c r="AN94" s="167" t="e">
        <f aca="false" ca="true" dt2D="false" dtr="false" t="normal">SUMIFS('Фин.Модель'!AN:AN, 'Фин.Модель'!$G:$G, $I$40, 'Фин.Модель'!$A:$A, $I94)</f>
        <v>#VALUE!</v>
      </c>
      <c r="AO94" s="167" t="e">
        <f aca="false" ca="true" dt2D="false" dtr="false" t="normal">SUMIFS('Фин.Модель'!AO:AO, 'Фин.Модель'!$G:$G, $I$40, 'Фин.Модель'!$A:$A, $I94)</f>
        <v>#VALUE!</v>
      </c>
      <c r="AP94" s="167" t="e">
        <f aca="false" ca="true" dt2D="false" dtr="false" t="normal">SUMIFS('Фин.Модель'!AP:AP, 'Фин.Модель'!$G:$G, $I$40, 'Фин.Модель'!$A:$A, $I94)</f>
        <v>#VALUE!</v>
      </c>
      <c r="AQ94" s="167" t="e">
        <f aca="false" ca="true" dt2D="false" dtr="false" t="normal">SUMIFS('Фин.Модель'!AQ:AQ, 'Фин.Модель'!$G:$G, $I$40, 'Фин.Модель'!$A:$A, $I94)</f>
        <v>#VALUE!</v>
      </c>
      <c r="AR94" s="167" t="e">
        <f aca="false" ca="true" dt2D="false" dtr="false" t="normal">SUMIFS('Фин.Модель'!AR:AR, 'Фин.Модель'!$G:$G, $I$40, 'Фин.Модель'!$A:$A, $I94)</f>
        <v>#VALUE!</v>
      </c>
      <c r="AS94" s="167" t="e">
        <f aca="false" ca="true" dt2D="false" dtr="false" t="normal">SUMIFS('Фин.Модель'!AS:AS, 'Фин.Модель'!$G:$G, $I$40, 'Фин.Модель'!$A:$A, $I94)</f>
        <v>#VALUE!</v>
      </c>
      <c r="AT94" s="167" t="e">
        <f aca="false" ca="true" dt2D="false" dtr="false" t="normal">SUMIFS('Фин.Модель'!AT:AT, 'Фин.Модель'!$G:$G, $I$40, 'Фин.Модель'!$A:$A, $I94)</f>
        <v>#VALUE!</v>
      </c>
      <c r="AU94" s="167" t="e">
        <f aca="false" ca="true" dt2D="false" dtr="false" t="normal">SUMIFS('Фин.Модель'!AU:AU, 'Фин.Модель'!$G:$G, $I$40, 'Фин.Модель'!$A:$A, $I94)</f>
        <v>#VALUE!</v>
      </c>
      <c r="AV94" s="167" t="e">
        <f aca="false" ca="true" dt2D="false" dtr="false" t="normal">SUMIFS('Фин.Модель'!AV:AV, 'Фин.Модель'!$G:$G, $I$40, 'Фин.Модель'!$A:$A, $I94)</f>
        <v>#VALUE!</v>
      </c>
      <c r="AW94" s="167" t="e">
        <f aca="false" ca="true" dt2D="false" dtr="false" t="normal">SUMIFS('Фин.Модель'!AW:AW, 'Фин.Модель'!$G:$G, $I$40, 'Фин.Модель'!$A:$A, $I94)</f>
        <v>#VALUE!</v>
      </c>
      <c r="AX94" s="167" t="e">
        <f aca="false" ca="true" dt2D="false" dtr="false" t="normal">SUMIFS('Фин.Модель'!AX:AX, 'Фин.Модель'!$G:$G, $I$40, 'Фин.Модель'!$A:$A, $I94)</f>
        <v>#VALUE!</v>
      </c>
      <c r="AY94" s="167" t="e">
        <f aca="false" ca="true" dt2D="false" dtr="false" t="normal">SUMIFS('Фин.Модель'!AY:AY, 'Фин.Модель'!$G:$G, $I$40, 'Фин.Модель'!$A:$A, $I94)</f>
        <v>#VALUE!</v>
      </c>
      <c r="AZ94" s="167" t="e">
        <f aca="false" ca="true" dt2D="false" dtr="false" t="normal">SUMIFS('Фин.Модель'!AZ:AZ, 'Фин.Модель'!$G:$G, $I$40, 'Фин.Модель'!$A:$A, $I94)</f>
        <v>#VALUE!</v>
      </c>
      <c r="BA94" s="167" t="e">
        <f aca="false" ca="true" dt2D="false" dtr="false" t="normal">SUMIFS('Фин.Модель'!BA:BA, 'Фин.Модель'!$G:$G, $I$40, 'Фин.Модель'!$A:$A, $I94)</f>
        <v>#VALUE!</v>
      </c>
      <c r="BB94" s="167" t="e">
        <f aca="false" ca="true" dt2D="false" dtr="false" t="normal">SUMIFS('Фин.Модель'!BB:BB, 'Фин.Модель'!$G:$G, $I$40, 'Фин.Модель'!$A:$A, $I94)</f>
        <v>#VALUE!</v>
      </c>
      <c r="BC94" s="167" t="e">
        <f aca="false" ca="true" dt2D="false" dtr="false" t="normal">SUMIFS('Фин.Модель'!BC:BC, 'Фин.Модель'!$G:$G, $I$40, 'Фин.Модель'!$A:$A, $I94)</f>
        <v>#VALUE!</v>
      </c>
      <c r="BD94" s="167" t="e">
        <f aca="false" ca="true" dt2D="false" dtr="false" t="normal">SUMIFS('Фин.Модель'!BD:BD, 'Фин.Модель'!$G:$G, $I$40, 'Фин.Модель'!$A:$A, $I94)</f>
        <v>#VALUE!</v>
      </c>
      <c r="BE94" s="167" t="e">
        <f aca="false" ca="true" dt2D="false" dtr="false" t="normal">SUMIFS('Фин.Модель'!BE:BE, 'Фин.Модель'!$G:$G, $I$40, 'Фин.Модель'!$A:$A, $I94)</f>
        <v>#VALUE!</v>
      </c>
      <c r="BF94" s="167" t="e">
        <f aca="false" ca="true" dt2D="false" dtr="false" t="normal">SUMIFS('Фин.Модель'!BF:BF, 'Фин.Модель'!$G:$G, $I$40, 'Фин.Модель'!$A:$A, $I94)</f>
        <v>#VALUE!</v>
      </c>
      <c r="BG94" s="167" t="e">
        <f aca="false" ca="true" dt2D="false" dtr="false" t="normal">SUMIFS('Фин.Модель'!BG:BG, 'Фин.Модель'!$G:$G, $I$40, 'Фин.Модель'!$A:$A, $I94)</f>
        <v>#VALUE!</v>
      </c>
      <c r="BH94" s="167" t="e">
        <f aca="false" ca="true" dt2D="false" dtr="false" t="normal">SUMIFS('Фин.Модель'!BH:BH, 'Фин.Модель'!$G:$G, $I$40, 'Фин.Модель'!$A:$A, $I94)</f>
        <v>#VALUE!</v>
      </c>
      <c r="BI94" s="167" t="e">
        <f aca="false" ca="true" dt2D="false" dtr="false" t="normal">SUMIFS('Фин.Модель'!BI:BI, 'Фин.Модель'!$G:$G, $I$40, 'Фин.Модель'!$A:$A, $I94)</f>
        <v>#VALUE!</v>
      </c>
      <c r="BJ94" s="167" t="e">
        <f aca="false" ca="true" dt2D="false" dtr="false" t="normal">SUMIFS('Фин.Модель'!BJ:BJ, 'Фин.Модель'!$G:$G, $I$40, 'Фин.Модель'!$A:$A, $I94)</f>
        <v>#VALUE!</v>
      </c>
      <c r="BK94" s="167" t="e">
        <f aca="false" ca="true" dt2D="false" dtr="false" t="normal">SUMIFS('Фин.Модель'!BK:BK, 'Фин.Модель'!$G:$G, $I$40, 'Фин.Модель'!$A:$A, $I94)</f>
        <v>#VALUE!</v>
      </c>
      <c r="BL94" s="167" t="e">
        <f aca="false" ca="true" dt2D="false" dtr="false" t="normal">SUMIFS('Фин.Модель'!BL:BL, 'Фин.Модель'!$G:$G, $I$40, 'Фин.Модель'!$A:$A, $I94)</f>
        <v>#VALUE!</v>
      </c>
      <c r="BM94" s="167" t="e">
        <f aca="false" ca="true" dt2D="false" dtr="false" t="normal">SUMIFS('Фин.Модель'!BM:BM, 'Фин.Модель'!$G:$G, $I$40, 'Фин.Модель'!$A:$A, $I94)</f>
        <v>#VALUE!</v>
      </c>
      <c r="BN94" s="167" t="e">
        <f aca="false" ca="true" dt2D="false" dtr="false" t="normal">SUMIFS('Фин.Модель'!BN:BN, 'Фин.Модель'!$G:$G, $I$40, 'Фин.Модель'!$A:$A, $I94)</f>
        <v>#VALUE!</v>
      </c>
      <c r="BO94" s="167" t="e">
        <f aca="false" ca="true" dt2D="false" dtr="false" t="normal">SUMIFS('Фин.Модель'!BO:BO, 'Фин.Модель'!$G:$G, $I$40, 'Фин.Модель'!$A:$A, $I94)</f>
        <v>#VALUE!</v>
      </c>
      <c r="BP94" s="167" t="e">
        <f aca="false" ca="true" dt2D="false" dtr="false" t="normal">SUMIFS('Фин.Модель'!BP:BP, 'Фин.Модель'!$G:$G, $I$40, 'Фин.Модель'!$A:$A, $I94)</f>
        <v>#VALUE!</v>
      </c>
      <c r="BQ94" s="167" t="e">
        <f aca="false" ca="true" dt2D="false" dtr="false" t="normal">SUMIFS('Фин.Модель'!BQ:BQ, 'Фин.Модель'!$G:$G, $I$40, 'Фин.Модель'!$A:$A, $I94)</f>
        <v>#VALUE!</v>
      </c>
      <c r="BR94" s="167" t="e">
        <f aca="false" ca="true" dt2D="false" dtr="false" t="normal">SUMIFS('Фин.Модель'!BR:BR, 'Фин.Модель'!$G:$G, $I$40, 'Фин.Модель'!$A:$A, $I94)</f>
        <v>#VALUE!</v>
      </c>
      <c r="BS94" s="167" t="e">
        <f aca="false" ca="true" dt2D="false" dtr="false" t="normal">SUMIFS('Фин.Модель'!BS:BS, 'Фин.Модель'!$G:$G, $I$40, 'Фин.Модель'!$A:$A, $I94)</f>
        <v>#VALUE!</v>
      </c>
      <c r="BT94" s="167" t="e">
        <f aca="false" ca="true" dt2D="false" dtr="false" t="normal">SUMIFS('Фин.Модель'!BT:BT, 'Фин.Модель'!$G:$G, $I$40, 'Фин.Модель'!$A:$A, $I94)</f>
        <v>#VALUE!</v>
      </c>
    </row>
    <row customFormat="true" hidden="true" ht="15.75" outlineLevel="1" r="95" s="99">
      <c r="A95" s="460" t="n"/>
      <c r="B95" s="460" t="n"/>
      <c r="C95" s="374" t="n"/>
      <c r="D95" s="374" t="n"/>
      <c r="E95" s="374" t="e">
        <f aca="false" ca="false" dt2D="false" dtr="false" t="normal">E94</f>
        <v>#N/A</v>
      </c>
      <c r="F95" s="374" t="e">
        <f aca="false" ca="false" dt2D="false" dtr="false" t="normal">F94</f>
        <v>#N/A</v>
      </c>
      <c r="G95" s="374" t="n">
        <f aca="false" ca="false" dt2D="false" dtr="false" t="normal">G94</f>
        <v>0</v>
      </c>
      <c r="H95" s="461" t="n"/>
      <c r="I95" s="99" t="s">
        <v>509</v>
      </c>
      <c r="L95" s="199" t="e">
        <f aca="false" ca="true" dt2D="false" dtr="false" t="normal">SUM(M95:AA95)</f>
        <v>#VALUE!</v>
      </c>
      <c r="M95" s="199" t="e">
        <f aca="false" ca="true" dt2D="false" dtr="false" t="normal">M93-SUM(M91:M92, M94)</f>
        <v>#VALUE!</v>
      </c>
      <c r="N95" s="199" t="e">
        <f aca="false" ca="true" dt2D="false" dtr="false" t="normal">N93-SUM(N91:N92, N94)</f>
        <v>#VALUE!</v>
      </c>
      <c r="O95" s="199" t="e">
        <f aca="false" ca="true" dt2D="false" dtr="false" t="normal">O93-SUM(O91:O92, O94)</f>
        <v>#VALUE!</v>
      </c>
      <c r="P95" s="199" t="e">
        <f aca="false" ca="true" dt2D="false" dtr="false" t="normal">P93-SUM(P91:P92, P94)</f>
        <v>#VALUE!</v>
      </c>
      <c r="Q95" s="199" t="e">
        <f aca="false" ca="true" dt2D="false" dtr="false" t="normal">Q93-SUM(Q91:Q92, Q94)</f>
        <v>#VALUE!</v>
      </c>
      <c r="R95" s="199" t="e">
        <f aca="false" ca="true" dt2D="false" dtr="false" t="normal">R93-SUM(R91:R92, R94)</f>
        <v>#VALUE!</v>
      </c>
      <c r="S95" s="199" t="e">
        <f aca="false" ca="true" dt2D="false" dtr="false" t="normal">S93-SUM(S91:S92, S94)</f>
        <v>#VALUE!</v>
      </c>
      <c r="T95" s="199" t="e">
        <f aca="false" ca="true" dt2D="false" dtr="false" t="normal">T93-SUM(T91:T92, T94)</f>
        <v>#VALUE!</v>
      </c>
      <c r="U95" s="199" t="e">
        <f aca="false" ca="true" dt2D="false" dtr="false" t="normal">U93-SUM(U91:U92, U94)</f>
        <v>#VALUE!</v>
      </c>
      <c r="V95" s="199" t="e">
        <f aca="false" ca="true" dt2D="false" dtr="false" t="normal">V93-SUM(V91:V92, V94)</f>
        <v>#VALUE!</v>
      </c>
      <c r="W95" s="199" t="e">
        <f aca="false" ca="true" dt2D="false" dtr="false" t="normal">W93-SUM(W91:W92, W94)</f>
        <v>#VALUE!</v>
      </c>
      <c r="X95" s="199" t="e">
        <f aca="false" ca="true" dt2D="false" dtr="false" t="normal">X93-SUM(X91:X92, X94)</f>
        <v>#VALUE!</v>
      </c>
      <c r="Y95" s="199" t="e">
        <f aca="false" ca="true" dt2D="false" dtr="false" t="normal">Y93-SUM(Y91:Y92, Y94)</f>
        <v>#VALUE!</v>
      </c>
      <c r="Z95" s="199" t="e">
        <f aca="false" ca="true" dt2D="false" dtr="false" t="normal">Z93-SUM(Z91:Z92, Z94)</f>
        <v>#VALUE!</v>
      </c>
      <c r="AA95" s="199" t="e">
        <f aca="false" ca="true" dt2D="false" dtr="false" t="normal">AA93-SUM(AA91:AA92, AA94)</f>
        <v>#VALUE!</v>
      </c>
      <c r="AB95" s="199" t="e">
        <f aca="false" ca="true" dt2D="false" dtr="false" t="normal">AB93-SUM(AB91:AB92, AB94)</f>
        <v>#VALUE!</v>
      </c>
      <c r="AC95" s="199" t="e">
        <f aca="false" ca="true" dt2D="false" dtr="false" t="normal">AC93-SUM(AC91:AC92, AC94)</f>
        <v>#VALUE!</v>
      </c>
      <c r="AD95" s="199" t="e">
        <f aca="false" ca="true" dt2D="false" dtr="false" t="normal">AD93-SUM(AD91:AD92, AD94)</f>
        <v>#VALUE!</v>
      </c>
      <c r="AE95" s="199" t="e">
        <f aca="false" ca="true" dt2D="false" dtr="false" t="normal">AE93-SUM(AE91:AE92, AE94)</f>
        <v>#VALUE!</v>
      </c>
      <c r="AF95" s="199" t="e">
        <f aca="false" ca="true" dt2D="false" dtr="false" t="normal">AF93-SUM(AF91:AF92, AF94)</f>
        <v>#VALUE!</v>
      </c>
      <c r="AG95" s="199" t="e">
        <f aca="false" ca="true" dt2D="false" dtr="false" t="normal">AG93-SUM(AG91:AG92, AG94)</f>
        <v>#VALUE!</v>
      </c>
      <c r="AH95" s="199" t="e">
        <f aca="false" ca="true" dt2D="false" dtr="false" t="normal">AH93-SUM(AH91:AH92, AH94)</f>
        <v>#VALUE!</v>
      </c>
      <c r="AI95" s="199" t="e">
        <f aca="false" ca="true" dt2D="false" dtr="false" t="normal">AI93-SUM(AI91:AI92, AI94)</f>
        <v>#VALUE!</v>
      </c>
      <c r="AJ95" s="199" t="e">
        <f aca="false" ca="true" dt2D="false" dtr="false" t="normal">AJ93-SUM(AJ91:AJ92, AJ94)</f>
        <v>#VALUE!</v>
      </c>
      <c r="AK95" s="199" t="e">
        <f aca="false" ca="true" dt2D="false" dtr="false" t="normal">AK93-SUM(AK91:AK92, AK94)</f>
        <v>#VALUE!</v>
      </c>
      <c r="AL95" s="199" t="e">
        <f aca="false" ca="true" dt2D="false" dtr="false" t="normal">AL93-SUM(AL91:AL92, AL94)</f>
        <v>#VALUE!</v>
      </c>
      <c r="AM95" s="199" t="e">
        <f aca="false" ca="true" dt2D="false" dtr="false" t="normal">AM93-SUM(AM91:AM92, AM94)</f>
        <v>#VALUE!</v>
      </c>
      <c r="AN95" s="199" t="e">
        <f aca="false" ca="true" dt2D="false" dtr="false" t="normal">AN93-SUM(AN91:AN92, AN94)</f>
        <v>#VALUE!</v>
      </c>
      <c r="AO95" s="199" t="e">
        <f aca="false" ca="true" dt2D="false" dtr="false" t="normal">AO93-SUM(AO91:AO92, AO94)</f>
        <v>#VALUE!</v>
      </c>
      <c r="AP95" s="199" t="e">
        <f aca="false" ca="true" dt2D="false" dtr="false" t="normal">AP93-SUM(AP91:AP92, AP94)</f>
        <v>#VALUE!</v>
      </c>
      <c r="AQ95" s="199" t="e">
        <f aca="false" ca="true" dt2D="false" dtr="false" t="normal">AQ93-SUM(AQ91:AQ92, AQ94)</f>
        <v>#VALUE!</v>
      </c>
      <c r="AR95" s="199" t="e">
        <f aca="false" ca="true" dt2D="false" dtr="false" t="normal">AR93-SUM(AR91:AR92, AR94)</f>
        <v>#VALUE!</v>
      </c>
      <c r="AS95" s="199" t="e">
        <f aca="false" ca="true" dt2D="false" dtr="false" t="normal">AS93-SUM(AS91:AS92, AS94)</f>
        <v>#VALUE!</v>
      </c>
      <c r="AT95" s="199" t="e">
        <f aca="false" ca="true" dt2D="false" dtr="false" t="normal">AT93-SUM(AT91:AT92, AT94)</f>
        <v>#VALUE!</v>
      </c>
      <c r="AU95" s="199" t="e">
        <f aca="false" ca="true" dt2D="false" dtr="false" t="normal">AU93-SUM(AU91:AU92, AU94)</f>
        <v>#VALUE!</v>
      </c>
      <c r="AV95" s="199" t="e">
        <f aca="false" ca="true" dt2D="false" dtr="false" t="normal">AV93-SUM(AV91:AV92, AV94)</f>
        <v>#VALUE!</v>
      </c>
      <c r="AW95" s="199" t="e">
        <f aca="false" ca="true" dt2D="false" dtr="false" t="normal">AW93-SUM(AW91:AW92, AW94)</f>
        <v>#VALUE!</v>
      </c>
      <c r="AX95" s="199" t="e">
        <f aca="false" ca="true" dt2D="false" dtr="false" t="normal">AX93-SUM(AX91:AX92, AX94)</f>
        <v>#VALUE!</v>
      </c>
      <c r="AY95" s="199" t="e">
        <f aca="false" ca="true" dt2D="false" dtr="false" t="normal">AY93-SUM(AY91:AY92, AY94)</f>
        <v>#VALUE!</v>
      </c>
      <c r="AZ95" s="199" t="e">
        <f aca="false" ca="true" dt2D="false" dtr="false" t="normal">AZ93-SUM(AZ91:AZ92, AZ94)</f>
        <v>#VALUE!</v>
      </c>
      <c r="BA95" s="199" t="e">
        <f aca="false" ca="true" dt2D="false" dtr="false" t="normal">BA93-SUM(BA91:BA92, BA94)</f>
        <v>#VALUE!</v>
      </c>
      <c r="BB95" s="199" t="e">
        <f aca="false" ca="true" dt2D="false" dtr="false" t="normal">BB93-SUM(BB91:BB92, BB94)</f>
        <v>#VALUE!</v>
      </c>
      <c r="BC95" s="199" t="e">
        <f aca="false" ca="true" dt2D="false" dtr="false" t="normal">BC93-SUM(BC91:BC92, BC94)</f>
        <v>#VALUE!</v>
      </c>
      <c r="BD95" s="199" t="e">
        <f aca="false" ca="true" dt2D="false" dtr="false" t="normal">BD93-SUM(BD91:BD92, BD94)</f>
        <v>#VALUE!</v>
      </c>
      <c r="BE95" s="199" t="e">
        <f aca="false" ca="true" dt2D="false" dtr="false" t="normal">BE93-SUM(BE91:BE92, BE94)</f>
        <v>#VALUE!</v>
      </c>
      <c r="BF95" s="199" t="e">
        <f aca="false" ca="true" dt2D="false" dtr="false" t="normal">BF93-SUM(BF91:BF92, BF94)</f>
        <v>#VALUE!</v>
      </c>
      <c r="BG95" s="199" t="e">
        <f aca="false" ca="true" dt2D="false" dtr="false" t="normal">BG93-SUM(BG91:BG92, BG94)</f>
        <v>#VALUE!</v>
      </c>
      <c r="BH95" s="199" t="e">
        <f aca="false" ca="true" dt2D="false" dtr="false" t="normal">BH93-SUM(BH91:BH92, BH94)</f>
        <v>#VALUE!</v>
      </c>
      <c r="BI95" s="199" t="e">
        <f aca="false" ca="true" dt2D="false" dtr="false" t="normal">BI93-SUM(BI91:BI92, BI94)</f>
        <v>#VALUE!</v>
      </c>
      <c r="BJ95" s="199" t="e">
        <f aca="false" ca="true" dt2D="false" dtr="false" t="normal">BJ93-SUM(BJ91:BJ92, BJ94)</f>
        <v>#VALUE!</v>
      </c>
      <c r="BK95" s="199" t="e">
        <f aca="false" ca="true" dt2D="false" dtr="false" t="normal">BK93-SUM(BK91:BK92, BK94)</f>
        <v>#VALUE!</v>
      </c>
      <c r="BL95" s="199" t="e">
        <f aca="false" ca="true" dt2D="false" dtr="false" t="normal">BL93-SUM(BL91:BL92, BL94)</f>
        <v>#VALUE!</v>
      </c>
      <c r="BM95" s="199" t="e">
        <f aca="false" ca="true" dt2D="false" dtr="false" t="normal">BM93-SUM(BM91:BM92, BM94)</f>
        <v>#VALUE!</v>
      </c>
      <c r="BN95" s="199" t="e">
        <f aca="false" ca="true" dt2D="false" dtr="false" t="normal">BN93-SUM(BN91:BN92, BN94)</f>
        <v>#VALUE!</v>
      </c>
      <c r="BO95" s="199" t="e">
        <f aca="false" ca="true" dt2D="false" dtr="false" t="normal">BO93-SUM(BO91:BO92, BO94)</f>
        <v>#VALUE!</v>
      </c>
      <c r="BP95" s="199" t="e">
        <f aca="false" ca="true" dt2D="false" dtr="false" t="normal">BP93-SUM(BP91:BP92, BP94)</f>
        <v>#VALUE!</v>
      </c>
      <c r="BQ95" s="199" t="e">
        <f aca="false" ca="true" dt2D="false" dtr="false" t="normal">BQ93-SUM(BQ91:BQ92, BQ94)</f>
        <v>#VALUE!</v>
      </c>
      <c r="BR95" s="199" t="e">
        <f aca="false" ca="true" dt2D="false" dtr="false" t="normal">BR93-SUM(BR91:BR92, BR94)</f>
        <v>#VALUE!</v>
      </c>
      <c r="BS95" s="199" t="e">
        <f aca="false" ca="true" dt2D="false" dtr="false" t="normal">BS93-SUM(BS91:BS92, BS94)</f>
        <v>#VALUE!</v>
      </c>
      <c r="BT95" s="199" t="e">
        <f aca="false" ca="true" dt2D="false" dtr="false" t="normal">BT93-SUM(BT91:BT92, BT94)</f>
        <v>#VALUE!</v>
      </c>
    </row>
    <row customFormat="true" hidden="true" ht="16.5" outlineLevel="1" r="96" s="130">
      <c r="A96" s="408" t="n"/>
      <c r="B96" s="408" t="n"/>
      <c r="C96" s="374" t="n"/>
      <c r="D96" s="374" t="n"/>
      <c r="E96" s="374" t="e">
        <f aca="false" ca="false" dt2D="false" dtr="false" t="normal">E95</f>
        <v>#N/A</v>
      </c>
      <c r="F96" s="374" t="e">
        <f aca="false" ca="false" dt2D="false" dtr="false" t="normal">F95</f>
        <v>#N/A</v>
      </c>
      <c r="G96" s="374" t="n">
        <f aca="false" ca="false" dt2D="false" dtr="false" t="normal">G95</f>
        <v>0</v>
      </c>
      <c r="H96" s="462" t="n"/>
      <c r="L96" s="283" t="n"/>
      <c r="M96" s="410" t="n"/>
      <c r="N96" s="410" t="n"/>
      <c r="O96" s="410" t="n"/>
      <c r="P96" s="410" t="n"/>
      <c r="Q96" s="410" t="n"/>
      <c r="R96" s="410" t="n"/>
      <c r="S96" s="410" t="n"/>
      <c r="T96" s="410" t="n"/>
      <c r="U96" s="410" t="n"/>
      <c r="V96" s="410" t="n"/>
      <c r="W96" s="410" t="n"/>
      <c r="X96" s="410" t="n"/>
      <c r="Y96" s="410" t="n"/>
      <c r="Z96" s="410" t="n"/>
      <c r="AA96" s="410" t="n"/>
      <c r="AB96" s="167" t="n"/>
      <c r="AC96" s="410" t="n"/>
      <c r="AD96" s="410" t="n"/>
      <c r="AE96" s="410" t="n"/>
      <c r="AF96" s="410" t="n"/>
      <c r="AG96" s="410" t="n"/>
      <c r="AH96" s="410" t="n"/>
      <c r="AI96" s="410" t="n"/>
      <c r="AJ96" s="410" t="n"/>
      <c r="AK96" s="410" t="n"/>
      <c r="AL96" s="410" t="n"/>
      <c r="AM96" s="410" t="n"/>
      <c r="AN96" s="410" t="n"/>
      <c r="AO96" s="410" t="n"/>
      <c r="AP96" s="410" t="n"/>
      <c r="AQ96" s="410" t="n"/>
      <c r="AR96" s="410" t="n"/>
      <c r="AS96" s="410" t="n"/>
      <c r="AT96" s="410" t="n"/>
      <c r="AU96" s="410" t="n"/>
      <c r="AV96" s="410" t="n"/>
      <c r="AW96" s="410" t="n"/>
      <c r="AX96" s="410" t="n"/>
      <c r="AY96" s="410" t="n"/>
      <c r="AZ96" s="410" t="n"/>
      <c r="BA96" s="410" t="n"/>
      <c r="BB96" s="410" t="n"/>
      <c r="BC96" s="410" t="n"/>
      <c r="BD96" s="410" t="n"/>
      <c r="BE96" s="410" t="n"/>
      <c r="BF96" s="410" t="n"/>
      <c r="BG96" s="410" t="n"/>
      <c r="BH96" s="410" t="n"/>
      <c r="BI96" s="410" t="n"/>
      <c r="BJ96" s="410" t="n"/>
      <c r="BK96" s="410" t="n"/>
      <c r="BL96" s="410" t="n"/>
      <c r="BM96" s="410" t="n"/>
      <c r="BN96" s="410" t="n"/>
      <c r="BO96" s="410" t="n"/>
      <c r="BP96" s="410" t="n"/>
      <c r="BQ96" s="410" t="n"/>
      <c r="BR96" s="410" t="n"/>
      <c r="BS96" s="410" t="n"/>
      <c r="BT96" s="410" t="n"/>
    </row>
    <row hidden="true" ht="16.5" outlineLevel="1" r="97">
      <c r="B97" s="374" t="s">
        <v>510</v>
      </c>
      <c r="E97" s="374" t="e">
        <f aca="false" ca="false" dt2D="false" dtr="false" t="normal">E96</f>
        <v>#N/A</v>
      </c>
      <c r="F97" s="374" t="e">
        <f aca="false" ca="false" dt2D="false" dtr="false" t="normal">F96</f>
        <v>#N/A</v>
      </c>
      <c r="G97" s="374" t="n">
        <f aca="false" ca="false" dt2D="false" dtr="false" t="normal">G96</f>
        <v>0</v>
      </c>
      <c r="I97" s="85" t="s">
        <v>511</v>
      </c>
      <c r="J97" s="99" t="n"/>
      <c r="K97" s="463" t="n">
        <f aca="false" ca="false" dt2D="false" dtr="false" t="normal">IFERROR(AVERAGE(K102, K107, K112, K117), 0)</f>
        <v>0</v>
      </c>
      <c r="L97" s="283" t="n"/>
      <c r="M97" s="167" t="n"/>
      <c r="N97" s="167" t="n"/>
      <c r="O97" s="167" t="n"/>
      <c r="P97" s="167" t="n"/>
      <c r="Q97" s="167" t="n"/>
      <c r="R97" s="167" t="n"/>
      <c r="S97" s="167" t="n"/>
      <c r="T97" s="167" t="n"/>
      <c r="U97" s="167" t="n"/>
      <c r="V97" s="167" t="n"/>
      <c r="W97" s="167" t="n"/>
      <c r="X97" s="167" t="n"/>
      <c r="Y97" s="167" t="n"/>
      <c r="Z97" s="167" t="n"/>
      <c r="AA97" s="167" t="n"/>
      <c r="AB97" s="167" t="n"/>
      <c r="AC97" s="167" t="n"/>
      <c r="AD97" s="167" t="n"/>
      <c r="AE97" s="167" t="n"/>
      <c r="AF97" s="167" t="n"/>
      <c r="AG97" s="167" t="n"/>
      <c r="AH97" s="167" t="n"/>
      <c r="AI97" s="167" t="n"/>
      <c r="AJ97" s="167" t="n"/>
      <c r="AK97" s="167" t="n"/>
      <c r="AL97" s="167" t="n"/>
      <c r="AM97" s="167" t="n"/>
      <c r="AN97" s="167" t="n"/>
      <c r="AO97" s="167" t="n"/>
      <c r="AP97" s="167" t="n"/>
      <c r="AQ97" s="167" t="n"/>
      <c r="AR97" s="167" t="n"/>
      <c r="AS97" s="167" t="n"/>
      <c r="AT97" s="167" t="n"/>
      <c r="AU97" s="167" t="n"/>
      <c r="AV97" s="167" t="n"/>
      <c r="AW97" s="167" t="n"/>
      <c r="AX97" s="167" t="n"/>
      <c r="AY97" s="167" t="n"/>
      <c r="AZ97" s="167" t="n"/>
      <c r="BA97" s="167" t="n"/>
      <c r="BB97" s="167" t="n"/>
      <c r="BC97" s="167" t="n"/>
      <c r="BD97" s="167" t="n"/>
      <c r="BE97" s="167" t="n"/>
      <c r="BF97" s="167" t="n"/>
      <c r="BG97" s="167" t="n"/>
      <c r="BH97" s="167" t="n"/>
      <c r="BI97" s="167" t="n"/>
      <c r="BJ97" s="167" t="n"/>
      <c r="BK97" s="167" t="n"/>
      <c r="BL97" s="167" t="n"/>
      <c r="BM97" s="167" t="n"/>
      <c r="BN97" s="167" t="n"/>
      <c r="BO97" s="167" t="n"/>
      <c r="BP97" s="167" t="n"/>
      <c r="BQ97" s="167" t="n"/>
      <c r="BR97" s="167" t="n"/>
      <c r="BS97" s="167" t="n"/>
      <c r="BT97" s="167" t="n"/>
    </row>
    <row hidden="true" ht="16.5" outlineLevel="1" r="98">
      <c r="E98" s="374" t="e">
        <f aca="false" ca="false" dt2D="false" dtr="false" t="normal">E97</f>
        <v>#N/A</v>
      </c>
      <c r="F98" s="374" t="e">
        <f aca="false" ca="false" dt2D="false" dtr="false" t="normal">F97</f>
        <v>#N/A</v>
      </c>
      <c r="G98" s="374" t="n">
        <f aca="false" ca="false" dt2D="false" dtr="false" t="normal">G97</f>
        <v>0</v>
      </c>
      <c r="I98" s="130" t="s">
        <v>512</v>
      </c>
      <c r="L98" s="283" t="n"/>
      <c r="M98" s="167" t="n"/>
      <c r="N98" s="167" t="n"/>
      <c r="O98" s="167" t="n"/>
      <c r="P98" s="167" t="n"/>
      <c r="Q98" s="167" t="n"/>
      <c r="R98" s="167" t="n"/>
      <c r="S98" s="167" t="n"/>
      <c r="T98" s="167" t="n"/>
      <c r="U98" s="167" t="n"/>
      <c r="V98" s="167" t="n"/>
      <c r="W98" s="167" t="n"/>
      <c r="X98" s="167" t="n"/>
      <c r="Y98" s="167" t="n"/>
      <c r="Z98" s="167" t="n"/>
      <c r="AA98" s="167" t="n"/>
      <c r="AB98" s="167" t="n"/>
      <c r="AC98" s="167" t="n"/>
      <c r="AD98" s="167" t="n"/>
      <c r="AE98" s="167" t="n"/>
      <c r="AF98" s="167" t="n"/>
      <c r="AG98" s="167" t="n"/>
      <c r="AH98" s="167" t="n"/>
      <c r="AI98" s="167" t="n"/>
      <c r="AJ98" s="167" t="n"/>
      <c r="AK98" s="167" t="n"/>
      <c r="AL98" s="167" t="n"/>
      <c r="AM98" s="167" t="n"/>
      <c r="AN98" s="167" t="n"/>
      <c r="AO98" s="167" t="n"/>
      <c r="AP98" s="167" t="n"/>
      <c r="AQ98" s="167" t="n"/>
      <c r="AR98" s="167" t="n"/>
      <c r="AS98" s="167" t="n"/>
      <c r="AT98" s="167" t="n"/>
      <c r="AU98" s="167" t="n"/>
      <c r="AV98" s="167" t="n"/>
      <c r="AW98" s="167" t="n"/>
      <c r="AX98" s="167" t="n"/>
      <c r="AY98" s="167" t="n"/>
      <c r="AZ98" s="167" t="n"/>
      <c r="BA98" s="167" t="n"/>
      <c r="BB98" s="167" t="n"/>
      <c r="BC98" s="167" t="n"/>
      <c r="BD98" s="167" t="n"/>
      <c r="BE98" s="167" t="n"/>
      <c r="BF98" s="167" t="n"/>
      <c r="BG98" s="167" t="n"/>
      <c r="BH98" s="167" t="n"/>
      <c r="BI98" s="167" t="n"/>
      <c r="BJ98" s="167" t="n"/>
      <c r="BK98" s="167" t="n"/>
      <c r="BL98" s="167" t="n"/>
      <c r="BM98" s="167" t="n"/>
      <c r="BN98" s="167" t="n"/>
      <c r="BO98" s="167" t="n"/>
      <c r="BP98" s="167" t="n"/>
      <c r="BQ98" s="167" t="n"/>
      <c r="BR98" s="167" t="n"/>
      <c r="BS98" s="167" t="n"/>
      <c r="BT98" s="167" t="n"/>
    </row>
    <row hidden="true" ht="16.5" outlineLevel="2" r="99">
      <c r="B99" s="374" t="s">
        <v>421</v>
      </c>
      <c r="C99" s="374" t="s">
        <v>502</v>
      </c>
      <c r="E99" s="374" t="e">
        <f aca="false" ca="false" dt2D="false" dtr="false" t="normal">E98</f>
        <v>#N/A</v>
      </c>
      <c r="F99" s="374" t="e">
        <f aca="false" ca="false" dt2D="false" dtr="false" t="normal">F98</f>
        <v>#N/A</v>
      </c>
      <c r="G99" s="374" t="n">
        <f aca="false" ca="false" dt2D="false" dtr="false" t="normal">G98</f>
        <v>0</v>
      </c>
      <c r="I99" s="1" t="s">
        <v>513</v>
      </c>
      <c r="L99" s="283" t="n"/>
      <c r="M99" s="172" t="n"/>
      <c r="N99" s="172" t="n"/>
      <c r="O99" s="172" t="n"/>
      <c r="P99" s="172" t="n"/>
      <c r="Q99" s="172" t="n"/>
      <c r="R99" s="172" t="n"/>
      <c r="S99" s="172" t="n"/>
      <c r="T99" s="172" t="n"/>
      <c r="U99" s="172" t="n"/>
      <c r="V99" s="172" t="n"/>
      <c r="W99" s="172" t="n"/>
      <c r="X99" s="172" t="n"/>
      <c r="Y99" s="172" t="n"/>
      <c r="Z99" s="172" t="n"/>
      <c r="AA99" s="172" t="n"/>
      <c r="AB99" s="172" t="n"/>
      <c r="AC99" s="172" t="n"/>
      <c r="AD99" s="172" t="n"/>
      <c r="AE99" s="172" t="n"/>
      <c r="AF99" s="172" t="n"/>
      <c r="AG99" s="172" t="n"/>
      <c r="AH99" s="172" t="n"/>
      <c r="AI99" s="172" t="n"/>
      <c r="AJ99" s="172" t="n"/>
      <c r="AK99" s="172" t="n"/>
      <c r="AL99" s="172" t="n"/>
      <c r="AM99" s="172" t="n"/>
      <c r="AN99" s="172" t="n"/>
      <c r="AO99" s="172" t="n"/>
      <c r="AP99" s="172" t="n"/>
      <c r="AQ99" s="172" t="n"/>
      <c r="AR99" s="172" t="n"/>
      <c r="AS99" s="172" t="n"/>
      <c r="AT99" s="172" t="n"/>
      <c r="AU99" s="172" t="n"/>
      <c r="AV99" s="172" t="n"/>
      <c r="AW99" s="172" t="n"/>
      <c r="AX99" s="172" t="n"/>
      <c r="AY99" s="172" t="n"/>
      <c r="AZ99" s="172" t="n"/>
      <c r="BA99" s="172" t="n"/>
      <c r="BB99" s="172" t="n"/>
      <c r="BC99" s="172" t="n"/>
      <c r="BD99" s="172" t="n"/>
      <c r="BE99" s="172" t="n"/>
      <c r="BF99" s="172" t="n"/>
      <c r="BG99" s="172" t="n"/>
      <c r="BH99" s="172" t="n"/>
      <c r="BI99" s="172" t="n"/>
      <c r="BJ99" s="172" t="n"/>
      <c r="BK99" s="172" t="n"/>
      <c r="BL99" s="172" t="n"/>
      <c r="BM99" s="172" t="n"/>
      <c r="BN99" s="172" t="n"/>
      <c r="BO99" s="172" t="n"/>
      <c r="BP99" s="172" t="n"/>
      <c r="BQ99" s="172" t="n"/>
      <c r="BR99" s="172" t="n"/>
      <c r="BS99" s="172" t="n"/>
      <c r="BT99" s="172" t="n"/>
    </row>
    <row hidden="true" ht="16.5" outlineLevel="2" r="100">
      <c r="B100" s="374" t="s">
        <v>422</v>
      </c>
      <c r="E100" s="374" t="e">
        <f aca="false" ca="false" dt2D="false" dtr="false" t="normal">E99</f>
        <v>#N/A</v>
      </c>
      <c r="F100" s="374" t="e">
        <f aca="false" ca="false" dt2D="false" dtr="false" t="normal">F99</f>
        <v>#N/A</v>
      </c>
      <c r="G100" s="374" t="n">
        <f aca="false" ca="false" dt2D="false" dtr="false" t="normal">G99</f>
        <v>0</v>
      </c>
      <c r="I100" s="1" t="s">
        <v>514</v>
      </c>
      <c r="J100" s="1" t="s">
        <v>515</v>
      </c>
      <c r="K100" s="270" t="n"/>
      <c r="L100" s="283" t="n"/>
      <c r="M100" s="167" t="n">
        <f aca="false" ca="false" dt2D="false" dtr="false" t="normal">IF(L101-L100&lt;=0, L101, IF($M99&gt;SUM($L100:L100), MIN(SUM($L99:L99))/$K100/12*'Периоды'!L$42, IF(IFERROR(YEAR(M$3)=1905, 0), MIN(SUM($L99:L99))/$K100, 0)))</f>
        <v>0</v>
      </c>
      <c r="N100" s="167" t="n">
        <f aca="false" ca="false" dt2D="false" dtr="false" t="normal">IF(M101-M100&lt;=0, M101, IF($M99&gt;SUM($L100:M100), MIN(SUM($L99:M99))/$K100/12*'Периоды'!M$42, IF(IFERROR(YEAR(N$3)=1905, 0), MIN(SUM($L99:M99))/$K100, 0)))</f>
        <v>0</v>
      </c>
      <c r="O100" s="167" t="n">
        <f aca="false" ca="false" dt2D="false" dtr="false" t="normal">IF(N101-N100&lt;=0, N101, IF($M99&gt;SUM($L100:N100), MIN(SUM($L99:N99))/$K100/12*'Периоды'!N$42, IF(IFERROR(YEAR(O$3)=1905, 0), MIN(SUM($L99:N99))/$K100, 0)))</f>
        <v>0</v>
      </c>
      <c r="P100" s="167" t="n">
        <f aca="false" ca="false" dt2D="false" dtr="false" t="normal">IF(O101-O100&lt;=0, O101, IF($M99&gt;SUM($L100:O100), MIN(SUM($L99:O99))/$K100/12*'Периоды'!O$42, IF(IFERROR(YEAR(P$3)=1905, 0), MIN(SUM($L99:O99))/$K100, 0)))</f>
        <v>0</v>
      </c>
      <c r="Q100" s="167" t="n">
        <f aca="false" ca="false" dt2D="false" dtr="false" t="normal">IF(P101-P100&lt;=0, P101, IF($M99&gt;SUM($L100:P100), MIN(SUM($L99:P99))/$K100/12*'Периоды'!P$42, IF(IFERROR(YEAR(Q$3)=1905, 0), MIN(SUM($L99:P99))/$K100, 0)))</f>
        <v>0</v>
      </c>
      <c r="R100" s="167" t="n">
        <f aca="false" ca="false" dt2D="false" dtr="false" t="normal">IF(Q101-Q100&lt;=0, Q101, IF($M99&gt;SUM($L100:Q100), MIN(SUM($L99:Q99))/$K100/12*'Периоды'!Q$42, IF(IFERROR(YEAR(R$3)=1905, 0), MIN(SUM($L99:Q99))/$K100, 0)))</f>
        <v>0</v>
      </c>
      <c r="S100" s="167" t="n">
        <f aca="false" ca="false" dt2D="false" dtr="false" t="normal">IF(R101-R100&lt;=0, R101, IF($M99&gt;SUM($L100:R100), MIN(SUM($L99:R99))/$K100/12*'Периоды'!R$42, IF(IFERROR(YEAR(S$3)=1905, 0), MIN(SUM($L99:R99))/$K100, 0)))</f>
        <v>0</v>
      </c>
      <c r="T100" s="167" t="n">
        <f aca="false" ca="false" dt2D="false" dtr="false" t="normal">IF(S101-S100&lt;=0, S101, IF($M99&gt;SUM($L100:S100), MIN(SUM($L99:S99))/$K100/12*'Периоды'!S$42, IF(IFERROR(YEAR(T$3)=1905, 0), MIN(SUM($L99:S99))/$K100, 0)))</f>
        <v>0</v>
      </c>
      <c r="U100" s="167" t="n">
        <f aca="false" ca="false" dt2D="false" dtr="false" t="normal">IF(T101-T100&lt;=0, T101, IF($M99&gt;SUM($L100:T100), MIN(SUM($L99:T99))/$K100/12*'Периоды'!T$42, IF(IFERROR(YEAR(U$3)=1905, 0), MIN(SUM($L99:T99))/$K100, 0)))</f>
        <v>0</v>
      </c>
      <c r="V100" s="167" t="n">
        <f aca="false" ca="false" dt2D="false" dtr="false" t="normal">IF(U101-U100&lt;=0, U101, IF($M99&gt;SUM($L100:U100), MIN(SUM($L99:U99))/$K100/12*'Периоды'!U$42, IF(IFERROR(YEAR(V$3)=1905, 0), MIN(SUM($L99:U99))/$K100, 0)))</f>
        <v>0</v>
      </c>
      <c r="W100" s="167" t="n">
        <f aca="false" ca="false" dt2D="false" dtr="false" t="normal">IF(V101-V100&lt;=0, V101, IF($M99&gt;SUM($L100:V100), MIN(SUM($L99:V99))/$K100/12*'Периоды'!V$42, IF(IFERROR(YEAR(W$3)=1905, 0), MIN(SUM($L99:V99))/$K100, 0)))</f>
        <v>0</v>
      </c>
      <c r="X100" s="167" t="n">
        <f aca="false" ca="false" dt2D="false" dtr="false" t="normal">IF(W101-W100&lt;=0, W101, IF($M99&gt;SUM($L100:W100), MIN(SUM($L99:W99))/$K100/12*'Периоды'!W$42, IF(IFERROR(YEAR(X$3)=1905, 0), MIN(SUM($L99:W99))/$K100, 0)))</f>
        <v>0</v>
      </c>
      <c r="Y100" s="167" t="n">
        <f aca="false" ca="false" dt2D="false" dtr="false" t="normal">IF(X101-X100&lt;=0, X101, IF($M99&gt;SUM($L100:X100), MIN(SUM($L99:X99))/$K100/12*'Периоды'!X$42, IF(IFERROR(YEAR(Y$3)=1905, 0), MIN(SUM($L99:X99))/$K100, 0)))</f>
        <v>0</v>
      </c>
      <c r="Z100" s="167" t="n">
        <f aca="false" ca="false" dt2D="false" dtr="false" t="normal">IF(Y101-Y100&lt;=0, Y101, IF($M99&gt;SUM($L100:Y100), MIN(SUM($L99:Y99))/$K100/12*'Периоды'!Y$42, IF(IFERROR(YEAR(Z$3)=1905, 0), MIN(SUM($L99:Y99))/$K100, 0)))</f>
        <v>0</v>
      </c>
      <c r="AA100" s="167" t="n">
        <f aca="false" ca="false" dt2D="false" dtr="false" t="normal">IF(Z101-Z100&lt;=0, Z101, IF($M99&gt;SUM($L100:Z100), MIN(SUM($L99:Z99))/$K100/12*'Периоды'!Z$42, IF(IFERROR(YEAR(AA$3)=1905, 0), MIN(SUM($L99:Z99))/$K100, 0)))</f>
        <v>0</v>
      </c>
      <c r="AB100" s="167" t="n">
        <f aca="false" ca="false" dt2D="false" dtr="false" t="normal">IF(AA101-AA100&lt;=0, AA101, IF($M99&gt;SUM($L100:AA100), MIN(SUM($L99:AA99))/$K100/12*'Периоды'!AA$42, IF(IFERROR(YEAR(AB$3)=1905, 0), MIN(SUM($L99:AA99))/$K100, 0)))</f>
        <v>0</v>
      </c>
      <c r="AC100" s="167" t="n">
        <f aca="false" ca="false" dt2D="false" dtr="false" t="normal">IF(AB101-AB100&lt;=0, AB101, IF($M99&gt;SUM($L100:AB100), MIN(SUM($L99:AB99))/$K100/12*'Периоды'!AB$42, IF(IFERROR(YEAR(AC$3)=1905, 0), MIN(SUM($L99:AB99))/$K100, 0)))</f>
        <v>0</v>
      </c>
      <c r="AD100" s="167" t="n">
        <f aca="false" ca="false" dt2D="false" dtr="false" t="normal">IF(AC101-AC100&lt;=0, AC101, IF($M99&gt;SUM($L100:AC100), MIN(SUM($L99:AC99))/$K100/12*'Периоды'!AC$42, IF(IFERROR(YEAR(AD$3)=1905, 0), MIN(SUM($L99:AC99))/$K100, 0)))</f>
        <v>0</v>
      </c>
      <c r="AE100" s="167" t="n">
        <f aca="false" ca="false" dt2D="false" dtr="false" t="normal">IF(AD101-AD100&lt;=0, AD101, IF($M99&gt;SUM($L100:AD100), MIN(SUM($L99:AD99))/$K100/12*'Периоды'!AD$42, IF(IFERROR(YEAR(AE$3)=1905, 0), MIN(SUM($L99:AD99))/$K100, 0)))</f>
        <v>0</v>
      </c>
      <c r="AF100" s="167" t="n">
        <f aca="false" ca="false" dt2D="false" dtr="false" t="normal">IF(AE101-AE100&lt;=0, AE101, IF($M99&gt;SUM($L100:AE100), MIN(SUM($L99:AE99))/$K100/12*'Периоды'!AE$42, IF(IFERROR(YEAR(AF$3)=1905, 0), MIN(SUM($L99:AE99))/$K100, 0)))</f>
        <v>0</v>
      </c>
      <c r="AG100" s="167" t="n">
        <f aca="false" ca="false" dt2D="false" dtr="false" t="normal">IF(AF101-AF100&lt;=0, AF101, IF($M99&gt;SUM($L100:AF100), MIN(SUM($L99:AF99))/$K100/12*'Периоды'!AF$42, IF(IFERROR(YEAR(AG$3)=1905, 0), MIN(SUM($L99:AF99))/$K100, 0)))</f>
        <v>0</v>
      </c>
      <c r="AH100" s="167" t="n">
        <f aca="false" ca="false" dt2D="false" dtr="false" t="normal">IF(AG101-AG100&lt;=0, AG101, IF($M99&gt;SUM($L100:AG100), MIN(SUM($L99:AG99))/$K100/12*'Периоды'!AG$42, IF(IFERROR(YEAR(AH$3)=1905, 0), MIN(SUM($L99:AG99))/$K100, 0)))</f>
        <v>0</v>
      </c>
      <c r="AI100" s="167" t="n">
        <f aca="false" ca="false" dt2D="false" dtr="false" t="normal">IF(AH101-AH100&lt;=0, AH101, IF($M99&gt;SUM($L100:AH100), MIN(SUM($L99:AH99))/$K100/12*'Периоды'!AH$42, IF(IFERROR(YEAR(AI$3)=1905, 0), MIN(SUM($L99:AH99))/$K100, 0)))</f>
        <v>0</v>
      </c>
      <c r="AJ100" s="167" t="n">
        <f aca="false" ca="false" dt2D="false" dtr="false" t="normal">IF(AI101-AI100&lt;=0, AI101, IF($M99&gt;SUM($L100:AI100), MIN(SUM($L99:AI99))/$K100/12*'Периоды'!AI$42, IF(IFERROR(YEAR(AJ$3)=1905, 0), MIN(SUM($L99:AI99))/$K100, 0)))</f>
        <v>0</v>
      </c>
      <c r="AK100" s="167" t="n">
        <f aca="false" ca="false" dt2D="false" dtr="false" t="normal">IF(AJ101-AJ100&lt;=0, AJ101, IF($M99&gt;SUM($L100:AJ100), MIN(SUM($L99:AJ99))/$K100/12*'Периоды'!AJ$42, IF(IFERROR(YEAR(AK$3)=1905, 0), MIN(SUM($L99:AJ99))/$K100, 0)))</f>
        <v>0</v>
      </c>
      <c r="AL100" s="167" t="n">
        <f aca="false" ca="false" dt2D="false" dtr="false" t="normal">IF(AK101-AK100&lt;=0, AK101, IF($M99&gt;SUM($L100:AK100), MIN(SUM($L99:AK99))/$K100/12*'Периоды'!AK$42, IF(IFERROR(YEAR(AL$3)=1905, 0), MIN(SUM($L99:AK99))/$K100, 0)))</f>
        <v>0</v>
      </c>
      <c r="AM100" s="167" t="n">
        <f aca="false" ca="false" dt2D="false" dtr="false" t="normal">IF(AL101-AL100&lt;=0, AL101, IF($M99&gt;SUM($L100:AL100), MIN(SUM($L99:AL99))/$K100/12*'Периоды'!AL$42, IF(IFERROR(YEAR(AM$3)=1905, 0), MIN(SUM($L99:AL99))/$K100, 0)))</f>
        <v>0</v>
      </c>
      <c r="AN100" s="167" t="n">
        <f aca="false" ca="false" dt2D="false" dtr="false" t="normal">IF(AM101-AM100&lt;=0, AM101, IF($M99&gt;SUM($L100:AM100), MIN(SUM($L99:AM99))/$K100/12*'Периоды'!AM$42, IF(IFERROR(YEAR(AN$3)=1905, 0), MIN(SUM($L99:AM99))/$K100, 0)))</f>
        <v>0</v>
      </c>
      <c r="AO100" s="167" t="n">
        <f aca="false" ca="false" dt2D="false" dtr="false" t="normal">IF(AN101-AN100&lt;=0, AN101, IF($M99&gt;SUM($L100:AN100), MIN(SUM($L99:AN99))/$K100/12*'Периоды'!AN$42, IF(IFERROR(YEAR(AO$3)=1905, 0), MIN(SUM($L99:AN99))/$K100, 0)))</f>
        <v>0</v>
      </c>
      <c r="AP100" s="167" t="n">
        <f aca="false" ca="false" dt2D="false" dtr="false" t="normal">IF(AO101-AO100&lt;=0, AO101, IF($M99&gt;SUM($L100:AO100), MIN(SUM($L99:AO99))/$K100/12*'Периоды'!AO$42, IF(IFERROR(YEAR(AP$3)=1905, 0), MIN(SUM($L99:AO99))/$K100, 0)))</f>
        <v>0</v>
      </c>
      <c r="AQ100" s="167" t="n">
        <f aca="false" ca="false" dt2D="false" dtr="false" t="normal">IF(AP101-AP100&lt;=0, AP101, IF($M99&gt;SUM($L100:AP100), MIN(SUM($L99:AP99))/$K100/12*'Периоды'!AP$42, IF(IFERROR(YEAR(AQ$3)=1905, 0), MIN(SUM($L99:AP99))/$K100, 0)))</f>
        <v>0</v>
      </c>
      <c r="AR100" s="167" t="n">
        <f aca="false" ca="false" dt2D="false" dtr="false" t="normal">IF(AQ101-AQ100&lt;=0, AQ101, IF($M99&gt;SUM($L100:AQ100), MIN(SUM($L99:AQ99))/$K100/12*'Периоды'!AQ$42, IF(IFERROR(YEAR(AR$3)=1905, 0), MIN(SUM($L99:AQ99))/$K100, 0)))</f>
        <v>0</v>
      </c>
      <c r="AS100" s="167" t="n">
        <f aca="false" ca="false" dt2D="false" dtr="false" t="normal">IF(AR101-AR100&lt;=0, AR101, IF($M99&gt;SUM($L100:AR100), MIN(SUM($L99:AR99))/$K100/12*'Периоды'!AR$42, IF(IFERROR(YEAR(AS$3)=1905, 0), MIN(SUM($L99:AR99))/$K100, 0)))</f>
        <v>0</v>
      </c>
      <c r="AT100" s="167" t="n">
        <f aca="false" ca="false" dt2D="false" dtr="false" t="normal">IF(AS101-AS100&lt;=0, AS101, IF($M99&gt;SUM($L100:AS100), MIN(SUM($L99:AS99))/$K100/12*'Периоды'!AS$42, IF(IFERROR(YEAR(AT$3)=1905, 0), MIN(SUM($L99:AS99))/$K100, 0)))</f>
        <v>0</v>
      </c>
      <c r="AU100" s="167" t="n">
        <f aca="false" ca="false" dt2D="false" dtr="false" t="normal">IF(AT101-AT100&lt;=0, AT101, IF($M99&gt;SUM($L100:AT100), MIN(SUM($L99:AT99))/$K100/12*'Периоды'!AT$42, IF(IFERROR(YEAR(AU$3)=1905, 0), MIN(SUM($L99:AT99))/$K100, 0)))</f>
        <v>0</v>
      </c>
      <c r="AV100" s="167" t="n">
        <f aca="false" ca="false" dt2D="false" dtr="false" t="normal">IF(AU101-AU100&lt;=0, AU101, IF($M99&gt;SUM($L100:AU100), MIN(SUM($L99:AU99))/$K100/12*'Периоды'!AU$42, IF(IFERROR(YEAR(AV$3)=1905, 0), MIN(SUM($L99:AU99))/$K100, 0)))</f>
        <v>0</v>
      </c>
      <c r="AW100" s="167" t="n">
        <f aca="false" ca="false" dt2D="false" dtr="false" t="normal">IF(AV101-AV100&lt;=0, AV101, IF($M99&gt;SUM($L100:AV100), MIN(SUM($L99:AV99))/$K100/12*'Периоды'!AV$42, IF(IFERROR(YEAR(AW$3)=1905, 0), MIN(SUM($L99:AV99))/$K100, 0)))</f>
        <v>0</v>
      </c>
      <c r="AX100" s="167" t="n">
        <f aca="false" ca="false" dt2D="false" dtr="false" t="normal">IF(AW101-AW100&lt;=0, AW101, IF($M99&gt;SUM($L100:AW100), MIN(SUM($L99:AW99))/$K100/12*'Периоды'!AW$42, IF(IFERROR(YEAR(AX$3)=1905, 0), MIN(SUM($L99:AW99))/$K100, 0)))</f>
        <v>0</v>
      </c>
      <c r="AY100" s="167" t="n">
        <f aca="false" ca="false" dt2D="false" dtr="false" t="normal">IF(AX101-AX100&lt;=0, AX101, IF($M99&gt;SUM($L100:AX100), MIN(SUM($L99:AX99))/$K100/12*'Периоды'!AX$42, IF(IFERROR(YEAR(AY$3)=1905, 0), MIN(SUM($L99:AX99))/$K100, 0)))</f>
        <v>0</v>
      </c>
      <c r="AZ100" s="167" t="n">
        <f aca="false" ca="false" dt2D="false" dtr="false" t="normal">IF(AY101-AY100&lt;=0, AY101, IF($M99&gt;SUM($L100:AY100), MIN(SUM($L99:AY99))/$K100/12*'Периоды'!AY$42, IF(IFERROR(YEAR(AZ$3)=1905, 0), MIN(SUM($L99:AY99))/$K100, 0)))</f>
        <v>0</v>
      </c>
      <c r="BA100" s="167" t="n">
        <f aca="false" ca="false" dt2D="false" dtr="false" t="normal">IF(AZ101-AZ100&lt;=0, AZ101, IF($M99&gt;SUM($L100:AZ100), MIN(SUM($L99:AZ99))/$K100/12*'Периоды'!AZ$42, IF(IFERROR(YEAR(BA$3)=1905, 0), MIN(SUM($L99:AZ99))/$K100, 0)))</f>
        <v>0</v>
      </c>
      <c r="BB100" s="167" t="n">
        <f aca="false" ca="false" dt2D="false" dtr="false" t="normal">IF(BA101-BA100&lt;=0, BA101, IF($M99&gt;SUM($L100:BA100), MIN(SUM($L99:BA99))/$K100/12*'Периоды'!BA$42, IF(IFERROR(YEAR(BB$3)=1905, 0), MIN(SUM($L99:BA99))/$K100, 0)))</f>
        <v>0</v>
      </c>
      <c r="BC100" s="167" t="n">
        <f aca="false" ca="false" dt2D="false" dtr="false" t="normal">IF(BB101-BB100&lt;=0, BB101, IF($M99&gt;SUM($L100:BB100), MIN(SUM($L99:BB99))/$K100/12*'Периоды'!BB$42, IF(IFERROR(YEAR(BC$3)=1905, 0), MIN(SUM($L99:BB99))/$K100, 0)))</f>
        <v>0</v>
      </c>
      <c r="BD100" s="167" t="n">
        <f aca="false" ca="false" dt2D="false" dtr="false" t="normal">IF(BC101-BC100&lt;=0, BC101, IF($M99&gt;SUM($L100:BC100), MIN(SUM($L99:BC99))/$K100/12*'Периоды'!BC$42, IF(IFERROR(YEAR(BD$3)=1905, 0), MIN(SUM($L99:BC99))/$K100, 0)))</f>
        <v>0</v>
      </c>
      <c r="BE100" s="167" t="n">
        <f aca="false" ca="false" dt2D="false" dtr="false" t="normal">IF(BD101-BD100&lt;=0, BD101, IF($M99&gt;SUM($L100:BD100), MIN(SUM($L99:BD99))/$K100/12*'Периоды'!BD$42, IF(IFERROR(YEAR(BE$3)=1905, 0), MIN(SUM($L99:BD99))/$K100, 0)))</f>
        <v>0</v>
      </c>
      <c r="BF100" s="167" t="n">
        <f aca="false" ca="false" dt2D="false" dtr="false" t="normal">IF(BE101-BE100&lt;=0, BE101, IF($M99&gt;SUM($L100:BE100), MIN(SUM($L99:BE99))/$K100/12*'Периоды'!BE$42, IF(IFERROR(YEAR(BF$3)=1905, 0), MIN(SUM($L99:BE99))/$K100, 0)))</f>
        <v>0</v>
      </c>
      <c r="BG100" s="167" t="n">
        <f aca="false" ca="false" dt2D="false" dtr="false" t="normal">IF(BF101-BF100&lt;=0, BF101, IF($M99&gt;SUM($L100:BF100), MIN(SUM($L99:BF99))/$K100/12*'Периоды'!BF$42, IF(IFERROR(YEAR(BG$3)=1905, 0), MIN(SUM($L99:BF99))/$K100, 0)))</f>
        <v>0</v>
      </c>
      <c r="BH100" s="167" t="n">
        <f aca="false" ca="false" dt2D="false" dtr="false" t="normal">IF(BG101-BG100&lt;=0, BG101, IF($M99&gt;SUM($L100:BG100), MIN(SUM($L99:BG99))/$K100/12*'Периоды'!BG$42, IF(IFERROR(YEAR(BH$3)=1905, 0), MIN(SUM($L99:BG99))/$K100, 0)))</f>
        <v>0</v>
      </c>
      <c r="BI100" s="167" t="n">
        <f aca="false" ca="false" dt2D="false" dtr="false" t="normal">IF(BH101-BH100&lt;=0, BH101, IF($M99&gt;SUM($L100:BH100), MIN(SUM($L99:BH99))/$K100/12*'Периоды'!BH$42, IF(IFERROR(YEAR(BI$3)=1905, 0), MIN(SUM($L99:BH99))/$K100, 0)))</f>
        <v>0</v>
      </c>
      <c r="BJ100" s="167" t="n">
        <f aca="false" ca="false" dt2D="false" dtr="false" t="normal">IF(BI101-BI100&lt;=0, BI101, IF($M99&gt;SUM($L100:BI100), MIN(SUM($L99:BI99))/$K100/12*'Периоды'!BI$42, IF(IFERROR(YEAR(BJ$3)=1905, 0), MIN(SUM($L99:BI99))/$K100, 0)))</f>
        <v>0</v>
      </c>
      <c r="BK100" s="167" t="n">
        <f aca="false" ca="false" dt2D="false" dtr="false" t="normal">IF(BJ101-BJ100&lt;=0, BJ101, IF($M99&gt;SUM($L100:BJ100), MIN(SUM($L99:BJ99))/$K100/12*'Периоды'!BJ$42, IF(IFERROR(YEAR(BK$3)=1905, 0), MIN(SUM($L99:BJ99))/$K100, 0)))</f>
        <v>0</v>
      </c>
      <c r="BL100" s="167" t="n">
        <f aca="false" ca="false" dt2D="false" dtr="false" t="normal">IF(BK101-BK100&lt;=0, BK101, IF($M99&gt;SUM($L100:BK100), MIN(SUM($L99:BK99))/$K100/12*'Периоды'!BK$42, IF(IFERROR(YEAR(BL$3)=1905, 0), MIN(SUM($L99:BK99))/$K100, 0)))</f>
        <v>0</v>
      </c>
      <c r="BM100" s="167" t="n">
        <f aca="false" ca="false" dt2D="false" dtr="false" t="normal">IF(BL101-BL100&lt;=0, BL101, IF($M99&gt;SUM($L100:BL100), MIN(SUM($L99:BL99))/$K100/12*'Периоды'!BL$42, IF(IFERROR(YEAR(BM$3)=1905, 0), MIN(SUM($L99:BL99))/$K100, 0)))</f>
        <v>0</v>
      </c>
      <c r="BN100" s="167" t="n">
        <f aca="false" ca="false" dt2D="false" dtr="false" t="normal">IF(BM101-BM100&lt;=0, BM101, IF($M99&gt;SUM($L100:BM100), MIN(SUM($L99:BM99))/$K100/12*'Периоды'!BM$42, IF(IFERROR(YEAR(BN$3)=1905, 0), MIN(SUM($L99:BM99))/$K100, 0)))</f>
        <v>0</v>
      </c>
      <c r="BO100" s="167" t="n">
        <f aca="false" ca="false" dt2D="false" dtr="false" t="normal">IF(BN101-BN100&lt;=0, BN101, IF($M99&gt;SUM($L100:BN100), MIN(SUM($L99:BN99))/$K100/12*'Периоды'!BN$42, IF(IFERROR(YEAR(BO$3)=1905, 0), MIN(SUM($L99:BN99))/$K100, 0)))</f>
        <v>0</v>
      </c>
      <c r="BP100" s="167" t="n">
        <f aca="false" ca="false" dt2D="false" dtr="false" t="normal">IF(BO101-BO100&lt;=0, BO101, IF($M99&gt;SUM($L100:BO100), MIN(SUM($L99:BO99))/$K100/12*'Периоды'!BO$42, IF(IFERROR(YEAR(BP$3)=1905, 0), MIN(SUM($L99:BO99))/$K100, 0)))</f>
        <v>0</v>
      </c>
      <c r="BQ100" s="167" t="n">
        <f aca="false" ca="false" dt2D="false" dtr="false" t="normal">IF(BP101-BP100&lt;=0, BP101, IF($M99&gt;SUM($L100:BP100), MIN(SUM($L99:BP99))/$K100/12*'Периоды'!BP$42, IF(IFERROR(YEAR(BQ$3)=1905, 0), MIN(SUM($L99:BP99))/$K100, 0)))</f>
        <v>0</v>
      </c>
      <c r="BR100" s="167" t="n">
        <f aca="false" ca="false" dt2D="false" dtr="false" t="normal">IF(BQ101-BQ100&lt;=0, BQ101, IF($M99&gt;SUM($L100:BQ100), MIN(SUM($L99:BQ99))/$K100/12*'Периоды'!BQ$42, IF(IFERROR(YEAR(BR$3)=1905, 0), MIN(SUM($L99:BQ99))/$K100, 0)))</f>
        <v>0</v>
      </c>
      <c r="BS100" s="167" t="n">
        <f aca="false" ca="false" dt2D="false" dtr="false" t="normal">IF(BR101-BR100&lt;=0, BR101, IF($M99&gt;SUM($L100:BR100), MIN(SUM($L99:BR99))/$K100/12*'Периоды'!BR$42, IF(IFERROR(YEAR(BS$3)=1905, 0), MIN(SUM($L99:BR99))/$K100, 0)))</f>
        <v>0</v>
      </c>
      <c r="BT100" s="167" t="n">
        <f aca="false" ca="false" dt2D="false" dtr="false" t="normal">IF(BS101-BS100&lt;=0, BS101, IF($M99&gt;SUM($L100:BS100), MIN(SUM($L99:BS99))/$K100/12*'Периоды'!BS$42, IF(IFERROR(YEAR(BT$3)=1905, 0), MIN(SUM($L99:BS99))/$K100, 0)))</f>
        <v>0</v>
      </c>
    </row>
    <row hidden="true" ht="16.5" outlineLevel="2" r="101">
      <c r="E101" s="374" t="e">
        <f aca="false" ca="false" dt2D="false" dtr="false" t="normal">E100</f>
        <v>#N/A</v>
      </c>
      <c r="F101" s="374" t="e">
        <f aca="false" ca="false" dt2D="false" dtr="false" t="normal">F100</f>
        <v>#N/A</v>
      </c>
      <c r="G101" s="374" t="n">
        <f aca="false" ca="false" dt2D="false" dtr="false" t="normal">G100</f>
        <v>0</v>
      </c>
      <c r="I101" s="1" t="s">
        <v>516</v>
      </c>
      <c r="K101" s="40" t="n"/>
      <c r="L101" s="283" t="n"/>
      <c r="M101" s="167" t="n">
        <f aca="false" ca="false" dt2D="false" dtr="false" t="normal">L101+M99-M100</f>
        <v>0</v>
      </c>
      <c r="N101" s="167" t="n">
        <f aca="false" ca="false" dt2D="false" dtr="false" t="normal">M101+N99-N100</f>
        <v>0</v>
      </c>
      <c r="O101" s="167" t="n">
        <f aca="false" ca="false" dt2D="false" dtr="false" t="normal">N101+O99-O100</f>
        <v>0</v>
      </c>
      <c r="P101" s="167" t="n">
        <f aca="false" ca="false" dt2D="false" dtr="false" t="normal">O101+P99-P100</f>
        <v>0</v>
      </c>
      <c r="Q101" s="167" t="n">
        <f aca="false" ca="false" dt2D="false" dtr="false" t="normal">P101+Q99-Q100</f>
        <v>0</v>
      </c>
      <c r="R101" s="167" t="n">
        <f aca="false" ca="false" dt2D="false" dtr="false" t="normal">Q101+R99-R100</f>
        <v>0</v>
      </c>
      <c r="S101" s="167" t="n">
        <f aca="false" ca="false" dt2D="false" dtr="false" t="normal">R101+S99-S100</f>
        <v>0</v>
      </c>
      <c r="T101" s="167" t="n">
        <f aca="false" ca="false" dt2D="false" dtr="false" t="normal">S101+T99-T100</f>
        <v>0</v>
      </c>
      <c r="U101" s="167" t="n">
        <f aca="false" ca="false" dt2D="false" dtr="false" t="normal">T101+U99-U100</f>
        <v>0</v>
      </c>
      <c r="V101" s="167" t="n">
        <f aca="false" ca="false" dt2D="false" dtr="false" t="normal">U101+V99-V100</f>
        <v>0</v>
      </c>
      <c r="W101" s="167" t="n">
        <f aca="false" ca="false" dt2D="false" dtr="false" t="normal">V101+W99-W100</f>
        <v>0</v>
      </c>
      <c r="X101" s="167" t="n">
        <f aca="false" ca="false" dt2D="false" dtr="false" t="normal">W101+X99-X100</f>
        <v>0</v>
      </c>
      <c r="Y101" s="167" t="n">
        <f aca="false" ca="false" dt2D="false" dtr="false" t="normal">X101+Y99-Y100</f>
        <v>0</v>
      </c>
      <c r="Z101" s="167" t="n">
        <f aca="false" ca="false" dt2D="false" dtr="false" t="normal">Y101+Z99-Z100</f>
        <v>0</v>
      </c>
      <c r="AA101" s="167" t="n">
        <f aca="false" ca="false" dt2D="false" dtr="false" t="normal">Z101+AA99-AA100</f>
        <v>0</v>
      </c>
      <c r="AB101" s="167" t="n">
        <f aca="false" ca="false" dt2D="false" dtr="false" t="normal">AA101+AB99-AB100</f>
        <v>0</v>
      </c>
      <c r="AC101" s="167" t="n">
        <f aca="false" ca="false" dt2D="false" dtr="false" t="normal">AB101+AC99-AC100</f>
        <v>0</v>
      </c>
      <c r="AD101" s="167" t="n">
        <f aca="false" ca="false" dt2D="false" dtr="false" t="normal">AC101+AD99-AD100</f>
        <v>0</v>
      </c>
      <c r="AE101" s="167" t="n">
        <f aca="false" ca="false" dt2D="false" dtr="false" t="normal">AD101+AE99-AE100</f>
        <v>0</v>
      </c>
      <c r="AF101" s="167" t="n">
        <f aca="false" ca="false" dt2D="false" dtr="false" t="normal">AE101+AF99-AF100</f>
        <v>0</v>
      </c>
      <c r="AG101" s="167" t="n">
        <f aca="false" ca="false" dt2D="false" dtr="false" t="normal">AF101+AG99-AG100</f>
        <v>0</v>
      </c>
      <c r="AH101" s="167" t="n">
        <f aca="false" ca="false" dt2D="false" dtr="false" t="normal">AG101+AH99-AH100</f>
        <v>0</v>
      </c>
      <c r="AI101" s="167" t="n">
        <f aca="false" ca="false" dt2D="false" dtr="false" t="normal">AH101+AI99-AI100</f>
        <v>0</v>
      </c>
      <c r="AJ101" s="167" t="n">
        <f aca="false" ca="false" dt2D="false" dtr="false" t="normal">AI101+AJ99-AJ100</f>
        <v>0</v>
      </c>
      <c r="AK101" s="167" t="n">
        <f aca="false" ca="false" dt2D="false" dtr="false" t="normal">AJ101+AK99-AK100</f>
        <v>0</v>
      </c>
      <c r="AL101" s="167" t="n">
        <f aca="false" ca="false" dt2D="false" dtr="false" t="normal">AK101+AL99-AL100</f>
        <v>0</v>
      </c>
      <c r="AM101" s="167" t="n">
        <f aca="false" ca="false" dt2D="false" dtr="false" t="normal">AL101+AM99-AM100</f>
        <v>0</v>
      </c>
      <c r="AN101" s="167" t="n">
        <f aca="false" ca="false" dt2D="false" dtr="false" t="normal">AM101+AN99-AN100</f>
        <v>0</v>
      </c>
      <c r="AO101" s="167" t="n">
        <f aca="false" ca="false" dt2D="false" dtr="false" t="normal">AN101+AO99-AO100</f>
        <v>0</v>
      </c>
      <c r="AP101" s="167" t="n">
        <f aca="false" ca="false" dt2D="false" dtr="false" t="normal">AO101+AP99-AP100</f>
        <v>0</v>
      </c>
      <c r="AQ101" s="167" t="n">
        <f aca="false" ca="false" dt2D="false" dtr="false" t="normal">AP101+AQ99-AQ100</f>
        <v>0</v>
      </c>
      <c r="AR101" s="167" t="n">
        <f aca="false" ca="false" dt2D="false" dtr="false" t="normal">AQ101+AR99-AR100</f>
        <v>0</v>
      </c>
      <c r="AS101" s="167" t="n">
        <f aca="false" ca="false" dt2D="false" dtr="false" t="normal">AR101+AS99-AS100</f>
        <v>0</v>
      </c>
      <c r="AT101" s="167" t="n">
        <f aca="false" ca="false" dt2D="false" dtr="false" t="normal">AS101+AT99-AT100</f>
        <v>0</v>
      </c>
      <c r="AU101" s="167" t="n">
        <f aca="false" ca="false" dt2D="false" dtr="false" t="normal">AT101+AU99-AU100</f>
        <v>0</v>
      </c>
      <c r="AV101" s="167" t="n">
        <f aca="false" ca="false" dt2D="false" dtr="false" t="normal">AU101+AV99-AV100</f>
        <v>0</v>
      </c>
      <c r="AW101" s="167" t="n">
        <f aca="false" ca="false" dt2D="false" dtr="false" t="normal">AV101+AW99-AW100</f>
        <v>0</v>
      </c>
      <c r="AX101" s="167" t="n">
        <f aca="false" ca="false" dt2D="false" dtr="false" t="normal">AW101+AX99-AX100</f>
        <v>0</v>
      </c>
      <c r="AY101" s="167" t="n">
        <f aca="false" ca="false" dt2D="false" dtr="false" t="normal">AX101+AY99-AY100</f>
        <v>0</v>
      </c>
      <c r="AZ101" s="167" t="n">
        <f aca="false" ca="false" dt2D="false" dtr="false" t="normal">AY101+AZ99-AZ100</f>
        <v>0</v>
      </c>
      <c r="BA101" s="167" t="n">
        <f aca="false" ca="false" dt2D="false" dtr="false" t="normal">AZ101+BA99-BA100</f>
        <v>0</v>
      </c>
      <c r="BB101" s="167" t="n">
        <f aca="false" ca="false" dt2D="false" dtr="false" t="normal">BA101+BB99-BB100</f>
        <v>0</v>
      </c>
      <c r="BC101" s="167" t="n">
        <f aca="false" ca="false" dt2D="false" dtr="false" t="normal">BB101+BC99-BC100</f>
        <v>0</v>
      </c>
      <c r="BD101" s="167" t="n">
        <f aca="false" ca="false" dt2D="false" dtr="false" t="normal">BC101+BD99-BD100</f>
        <v>0</v>
      </c>
      <c r="BE101" s="167" t="n">
        <f aca="false" ca="false" dt2D="false" dtr="false" t="normal">BD101+BE99-BE100</f>
        <v>0</v>
      </c>
      <c r="BF101" s="167" t="n">
        <f aca="false" ca="false" dt2D="false" dtr="false" t="normal">BE101+BF99-BF100</f>
        <v>0</v>
      </c>
      <c r="BG101" s="167" t="n">
        <f aca="false" ca="false" dt2D="false" dtr="false" t="normal">BF101+BG99-BG100</f>
        <v>0</v>
      </c>
      <c r="BH101" s="167" t="n">
        <f aca="false" ca="false" dt2D="false" dtr="false" t="normal">BG101+BH99-BH100</f>
        <v>0</v>
      </c>
      <c r="BI101" s="167" t="n">
        <f aca="false" ca="false" dt2D="false" dtr="false" t="normal">BH101+BI99-BI100</f>
        <v>0</v>
      </c>
      <c r="BJ101" s="167" t="n">
        <f aca="false" ca="false" dt2D="false" dtr="false" t="normal">BI101+BJ99-BJ100</f>
        <v>0</v>
      </c>
      <c r="BK101" s="167" t="n">
        <f aca="false" ca="false" dt2D="false" dtr="false" t="normal">BJ101+BK99-BK100</f>
        <v>0</v>
      </c>
      <c r="BL101" s="167" t="n">
        <f aca="false" ca="false" dt2D="false" dtr="false" t="normal">BK101+BL99-BL100</f>
        <v>0</v>
      </c>
      <c r="BM101" s="167" t="n">
        <f aca="false" ca="false" dt2D="false" dtr="false" t="normal">BL101+BM99-BM100</f>
        <v>0</v>
      </c>
      <c r="BN101" s="167" t="n">
        <f aca="false" ca="false" dt2D="false" dtr="false" t="normal">BM101+BN99-BN100</f>
        <v>0</v>
      </c>
      <c r="BO101" s="167" t="n">
        <f aca="false" ca="false" dt2D="false" dtr="false" t="normal">BN101+BO99-BO100</f>
        <v>0</v>
      </c>
      <c r="BP101" s="167" t="n">
        <f aca="false" ca="false" dt2D="false" dtr="false" t="normal">BO101+BP99-BP100</f>
        <v>0</v>
      </c>
      <c r="BQ101" s="167" t="n">
        <f aca="false" ca="false" dt2D="false" dtr="false" t="normal">BP101+BQ99-BQ100</f>
        <v>0</v>
      </c>
      <c r="BR101" s="167" t="n">
        <f aca="false" ca="false" dt2D="false" dtr="false" t="normal">BQ101+BR99-BR100</f>
        <v>0</v>
      </c>
      <c r="BS101" s="167" t="n">
        <f aca="false" ca="false" dt2D="false" dtr="false" t="normal">BR101+BS99-BS100</f>
        <v>0</v>
      </c>
      <c r="BT101" s="167" t="n">
        <f aca="false" ca="false" dt2D="false" dtr="false" t="normal">BS101+BT99-BT100</f>
        <v>0</v>
      </c>
    </row>
    <row hidden="true" ht="16.5" outlineLevel="2" r="102">
      <c r="B102" s="374" t="s">
        <v>482</v>
      </c>
      <c r="E102" s="374" t="e">
        <f aca="false" ca="false" dt2D="false" dtr="false" t="normal">E101</f>
        <v>#N/A</v>
      </c>
      <c r="F102" s="374" t="e">
        <f aca="false" ca="false" dt2D="false" dtr="false" t="normal">F101</f>
        <v>#N/A</v>
      </c>
      <c r="G102" s="374" t="n">
        <f aca="false" ca="false" dt2D="false" dtr="false" t="normal">G101</f>
        <v>0</v>
      </c>
      <c r="I102" s="1" t="s">
        <v>517</v>
      </c>
      <c r="J102" s="1" t="s">
        <v>518</v>
      </c>
      <c r="K102" s="464" t="n"/>
      <c r="L102" s="283" t="n">
        <f aca="false" ca="false" dt2D="false" dtr="false" t="normal">SUM(M102:AA102)</f>
        <v>0</v>
      </c>
      <c r="M102" s="167" t="n">
        <f aca="false" ca="false" dt2D="false" dtr="false" t="normal">AVERAGE(M99, M101)*$K102/12*'Периоды'!L$42</f>
        <v>0</v>
      </c>
      <c r="N102" s="167" t="n">
        <f aca="false" ca="false" dt2D="false" dtr="false" t="normal">AVERAGE(N99, N101)*$K102/12*'Периоды'!M$42</f>
        <v>0</v>
      </c>
      <c r="O102" s="167" t="n">
        <f aca="false" ca="false" dt2D="false" dtr="false" t="normal">AVERAGE(O99, O101)*$K102/12*'Периоды'!N$42</f>
        <v>0</v>
      </c>
      <c r="P102" s="167" t="n">
        <f aca="false" ca="false" dt2D="false" dtr="false" t="normal">AVERAGE(P99, P101)*$K102/12*'Периоды'!O$42</f>
        <v>0</v>
      </c>
      <c r="Q102" s="167" t="n">
        <f aca="false" ca="false" dt2D="false" dtr="false" t="normal">AVERAGE(Q99, Q101)*$K102/12*'Периоды'!P$42</f>
        <v>0</v>
      </c>
      <c r="R102" s="167" t="n">
        <f aca="false" ca="false" dt2D="false" dtr="false" t="normal">AVERAGE(R99, R101)*$K102/12*'Периоды'!Q$42</f>
        <v>0</v>
      </c>
      <c r="S102" s="167" t="n">
        <f aca="false" ca="false" dt2D="false" dtr="false" t="normal">AVERAGE(S99, S101)*$K102/12*'Периоды'!R$42</f>
        <v>0</v>
      </c>
      <c r="T102" s="167" t="n">
        <f aca="false" ca="false" dt2D="false" dtr="false" t="normal">AVERAGE(T99, T101)*$K102/12*'Периоды'!S$42</f>
        <v>0</v>
      </c>
      <c r="U102" s="167" t="n">
        <f aca="false" ca="false" dt2D="false" dtr="false" t="normal">AVERAGE(U99, U101)*$K102/12*'Периоды'!T$42</f>
        <v>0</v>
      </c>
      <c r="V102" s="167" t="n">
        <f aca="false" ca="false" dt2D="false" dtr="false" t="normal">AVERAGE(V99, V101)*$K102/12*'Периоды'!U$42</f>
        <v>0</v>
      </c>
      <c r="W102" s="167" t="n">
        <f aca="false" ca="false" dt2D="false" dtr="false" t="normal">AVERAGE(W99, W101)*$K102/12*'Периоды'!V$42</f>
        <v>0</v>
      </c>
      <c r="X102" s="167" t="n">
        <f aca="false" ca="false" dt2D="false" dtr="false" t="normal">AVERAGE(X99, X101)*$K102/12*'Периоды'!W$42</f>
        <v>0</v>
      </c>
      <c r="Y102" s="167" t="n">
        <f aca="false" ca="false" dt2D="false" dtr="false" t="normal">AVERAGE(Y99, Y101)*$K102/12*'Периоды'!X$42</f>
        <v>0</v>
      </c>
      <c r="Z102" s="167" t="n">
        <f aca="false" ca="false" dt2D="false" dtr="false" t="normal">AVERAGE(Z99, Z101)*$K102/12*'Периоды'!Y$42</f>
        <v>0</v>
      </c>
      <c r="AA102" s="167" t="n">
        <f aca="false" ca="false" dt2D="false" dtr="false" t="normal">AVERAGE(AA99, AA101)*$K102/12*'Периоды'!Z$42</f>
        <v>0</v>
      </c>
      <c r="AB102" s="167" t="n">
        <f aca="false" ca="false" dt2D="false" dtr="false" t="normal">AVERAGE(AB99, AB101)*$K102/12*'Периоды'!AA$42</f>
        <v>0</v>
      </c>
      <c r="AC102" s="167" t="n">
        <f aca="false" ca="false" dt2D="false" dtr="false" t="normal">AVERAGE(AC99, AC101)*$K102/12*'Периоды'!AB$42</f>
        <v>0</v>
      </c>
      <c r="AD102" s="167" t="n">
        <f aca="false" ca="false" dt2D="false" dtr="false" t="normal">AVERAGE(AD99, AD101)*$K102/12*'Периоды'!AC$42</f>
        <v>0</v>
      </c>
      <c r="AE102" s="167" t="n">
        <f aca="false" ca="false" dt2D="false" dtr="false" t="normal">AVERAGE(AE99, AE101)*$K102/12*'Периоды'!AD$42</f>
        <v>0</v>
      </c>
      <c r="AF102" s="167" t="n">
        <f aca="false" ca="false" dt2D="false" dtr="false" t="normal">AVERAGE(AF99, AF101)*$K102/12*'Периоды'!AE$42</f>
        <v>0</v>
      </c>
      <c r="AG102" s="167" t="n">
        <f aca="false" ca="false" dt2D="false" dtr="false" t="normal">AVERAGE(AG99, AG101)*$K102/12*'Периоды'!AF$42</f>
        <v>0</v>
      </c>
      <c r="AH102" s="167" t="n">
        <f aca="false" ca="false" dt2D="false" dtr="false" t="normal">AVERAGE(AH99, AH101)*$K102/12*'Периоды'!AG$42</f>
        <v>0</v>
      </c>
      <c r="AI102" s="167" t="n">
        <f aca="false" ca="false" dt2D="false" dtr="false" t="normal">AVERAGE(AI99, AI101)*$K102/12*'Периоды'!AH$42</f>
        <v>0</v>
      </c>
      <c r="AJ102" s="167" t="n">
        <f aca="false" ca="false" dt2D="false" dtr="false" t="normal">AVERAGE(AJ99, AJ101)*$K102/12*'Периоды'!AI$42</f>
        <v>0</v>
      </c>
      <c r="AK102" s="167" t="n">
        <f aca="false" ca="false" dt2D="false" dtr="false" t="normal">AVERAGE(AK99, AK101)*$K102/12*'Периоды'!AJ$42</f>
        <v>0</v>
      </c>
      <c r="AL102" s="167" t="n">
        <f aca="false" ca="false" dt2D="false" dtr="false" t="normal">AVERAGE(AL99, AL101)*$K102/12*'Периоды'!AK$42</f>
        <v>0</v>
      </c>
      <c r="AM102" s="167" t="n">
        <f aca="false" ca="false" dt2D="false" dtr="false" t="normal">AVERAGE(AM99, AM101)*$K102/12*'Периоды'!AL$42</f>
        <v>0</v>
      </c>
      <c r="AN102" s="167" t="n">
        <f aca="false" ca="false" dt2D="false" dtr="false" t="normal">AVERAGE(AN99, AN101)*$K102/12*'Периоды'!AM$42</f>
        <v>0</v>
      </c>
      <c r="AO102" s="167" t="n">
        <f aca="false" ca="false" dt2D="false" dtr="false" t="normal">AVERAGE(AO99, AO101)*$K102/12*'Периоды'!AN$42</f>
        <v>0</v>
      </c>
      <c r="AP102" s="167" t="n">
        <f aca="false" ca="false" dt2D="false" dtr="false" t="normal">AVERAGE(AP99, AP101)*$K102/12*'Периоды'!AO$42</f>
        <v>0</v>
      </c>
      <c r="AQ102" s="167" t="n">
        <f aca="false" ca="false" dt2D="false" dtr="false" t="normal">AVERAGE(AQ99, AQ101)*$K102/12*'Периоды'!AP$42</f>
        <v>0</v>
      </c>
      <c r="AR102" s="167" t="n">
        <f aca="false" ca="false" dt2D="false" dtr="false" t="normal">AVERAGE(AR99, AR101)*$K102/12*'Периоды'!AQ$42</f>
        <v>0</v>
      </c>
      <c r="AS102" s="167" t="n">
        <f aca="false" ca="false" dt2D="false" dtr="false" t="normal">AVERAGE(AS99, AS101)*$K102/12*'Периоды'!AR$42</f>
        <v>0</v>
      </c>
      <c r="AT102" s="167" t="n">
        <f aca="false" ca="false" dt2D="false" dtr="false" t="normal">AVERAGE(AT99, AT101)*$K102/12*'Периоды'!AS$42</f>
        <v>0</v>
      </c>
      <c r="AU102" s="167" t="n">
        <f aca="false" ca="false" dt2D="false" dtr="false" t="normal">AVERAGE(AU99, AU101)*$K102/12*'Периоды'!AT$42</f>
        <v>0</v>
      </c>
      <c r="AV102" s="167" t="n">
        <f aca="false" ca="false" dt2D="false" dtr="false" t="normal">AVERAGE(AV99, AV101)*$K102/12*'Периоды'!AU$42</f>
        <v>0</v>
      </c>
      <c r="AW102" s="167" t="n">
        <f aca="false" ca="false" dt2D="false" dtr="false" t="normal">AVERAGE(AW99, AW101)*$K102/12*'Периоды'!AV$42</f>
        <v>0</v>
      </c>
      <c r="AX102" s="167" t="n">
        <f aca="false" ca="false" dt2D="false" dtr="false" t="normal">AVERAGE(AX99, AX101)*$K102/12*'Периоды'!AW$42</f>
        <v>0</v>
      </c>
      <c r="AY102" s="167" t="n">
        <f aca="false" ca="false" dt2D="false" dtr="false" t="normal">AVERAGE(AY99, AY101)*$K102/12*'Периоды'!AX$42</f>
        <v>0</v>
      </c>
      <c r="AZ102" s="167" t="n">
        <f aca="false" ca="false" dt2D="false" dtr="false" t="normal">AVERAGE(AZ99, AZ101)*$K102/12*'Периоды'!AY$42</f>
        <v>0</v>
      </c>
      <c r="BA102" s="167" t="n">
        <f aca="false" ca="false" dt2D="false" dtr="false" t="normal">AVERAGE(BA99, BA101)*$K102/12*'Периоды'!AZ$42</f>
        <v>0</v>
      </c>
      <c r="BB102" s="167" t="n">
        <f aca="false" ca="false" dt2D="false" dtr="false" t="normal">AVERAGE(BB99, BB101)*$K102/12*'Периоды'!BA$42</f>
        <v>0</v>
      </c>
      <c r="BC102" s="167" t="n">
        <f aca="false" ca="false" dt2D="false" dtr="false" t="normal">AVERAGE(BC99, BC101)*$K102/12*'Периоды'!BB$42</f>
        <v>0</v>
      </c>
      <c r="BD102" s="167" t="n">
        <f aca="false" ca="false" dt2D="false" dtr="false" t="normal">AVERAGE(BD99, BD101)*$K102/12*'Периоды'!BC$42</f>
        <v>0</v>
      </c>
      <c r="BE102" s="167" t="n">
        <f aca="false" ca="false" dt2D="false" dtr="false" t="normal">AVERAGE(BE99, BE101)*$K102/12*'Периоды'!BD$42</f>
        <v>0</v>
      </c>
      <c r="BF102" s="167" t="n">
        <f aca="false" ca="false" dt2D="false" dtr="false" t="normal">AVERAGE(BF99, BF101)*$K102/12*'Периоды'!BE$42</f>
        <v>0</v>
      </c>
      <c r="BG102" s="167" t="n">
        <f aca="false" ca="false" dt2D="false" dtr="false" t="normal">AVERAGE(BG99, BG101)*$K102/12*'Периоды'!BF$42</f>
        <v>0</v>
      </c>
      <c r="BH102" s="167" t="n">
        <f aca="false" ca="false" dt2D="false" dtr="false" t="normal">AVERAGE(BH99, BH101)*$K102/12*'Периоды'!BG$42</f>
        <v>0</v>
      </c>
      <c r="BI102" s="167" t="n">
        <f aca="false" ca="false" dt2D="false" dtr="false" t="normal">AVERAGE(BI99, BI101)*$K102/12*'Периоды'!BH$42</f>
        <v>0</v>
      </c>
      <c r="BJ102" s="167" t="n">
        <f aca="false" ca="false" dt2D="false" dtr="false" t="normal">AVERAGE(BJ99, BJ101)*$K102/12*'Периоды'!BI$42</f>
        <v>0</v>
      </c>
      <c r="BK102" s="167" t="n">
        <f aca="false" ca="false" dt2D="false" dtr="false" t="normal">AVERAGE(BK99, BK101)*$K102/12*'Периоды'!BJ$42</f>
        <v>0</v>
      </c>
      <c r="BL102" s="167" t="n">
        <f aca="false" ca="false" dt2D="false" dtr="false" t="normal">AVERAGE(BL99, BL101)*$K102/12*'Периоды'!BK$42</f>
        <v>0</v>
      </c>
      <c r="BM102" s="167" t="n">
        <f aca="false" ca="false" dt2D="false" dtr="false" t="normal">AVERAGE(BM99, BM101)*$K102/12*'Периоды'!BL$42</f>
        <v>0</v>
      </c>
      <c r="BN102" s="167" t="n">
        <f aca="false" ca="false" dt2D="false" dtr="false" t="normal">AVERAGE(BN99, BN101)*$K102/12*'Периоды'!BM$42</f>
        <v>0</v>
      </c>
      <c r="BO102" s="167" t="n">
        <f aca="false" ca="false" dt2D="false" dtr="false" t="normal">AVERAGE(BO99, BO101)*$K102/12*'Периоды'!BN$42</f>
        <v>0</v>
      </c>
      <c r="BP102" s="167" t="n">
        <f aca="false" ca="false" dt2D="false" dtr="false" t="normal">AVERAGE(BP99, BP101)*$K102/12*'Периоды'!BO$42</f>
        <v>0</v>
      </c>
      <c r="BQ102" s="167" t="n">
        <f aca="false" ca="false" dt2D="false" dtr="false" t="normal">AVERAGE(BQ99, BQ101)*$K102/12*'Периоды'!BP$42</f>
        <v>0</v>
      </c>
      <c r="BR102" s="167" t="n">
        <f aca="false" ca="false" dt2D="false" dtr="false" t="normal">AVERAGE(BR99, BR101)*$K102/12*'Периоды'!BQ$42</f>
        <v>0</v>
      </c>
      <c r="BS102" s="167" t="n">
        <f aca="false" ca="false" dt2D="false" dtr="false" t="normal">AVERAGE(BS99, BS101)*$K102/12*'Периоды'!BR$42</f>
        <v>0</v>
      </c>
      <c r="BT102" s="167" t="n">
        <f aca="false" ca="false" dt2D="false" dtr="false" t="normal">AVERAGE(BT99, BT101)*$K102/12*'Периоды'!BS$42</f>
        <v>0</v>
      </c>
    </row>
    <row hidden="true" ht="16.5" outlineLevel="1" r="103">
      <c r="E103" s="374" t="e">
        <f aca="false" ca="false" dt2D="false" dtr="false" t="normal">E102</f>
        <v>#N/A</v>
      </c>
      <c r="F103" s="374" t="e">
        <f aca="false" ca="false" dt2D="false" dtr="false" t="normal">F102</f>
        <v>#N/A</v>
      </c>
      <c r="G103" s="374" t="n">
        <f aca="false" ca="false" dt2D="false" dtr="false" t="normal">G102</f>
        <v>0</v>
      </c>
      <c r="I103" s="130" t="s">
        <v>519</v>
      </c>
      <c r="K103" s="40" t="n"/>
      <c r="L103" s="283" t="n"/>
      <c r="M103" s="167" t="n"/>
      <c r="N103" s="167" t="n"/>
      <c r="O103" s="167" t="n"/>
      <c r="P103" s="167" t="n"/>
      <c r="Q103" s="167" t="n"/>
      <c r="R103" s="167" t="n"/>
      <c r="S103" s="167" t="n"/>
      <c r="T103" s="167" t="n"/>
      <c r="U103" s="167" t="n"/>
      <c r="V103" s="167" t="n"/>
      <c r="W103" s="167" t="n"/>
      <c r="X103" s="167" t="n"/>
      <c r="Y103" s="167" t="n"/>
      <c r="Z103" s="167" t="n"/>
      <c r="AA103" s="167" t="n"/>
      <c r="AB103" s="167" t="n"/>
      <c r="AC103" s="167" t="n"/>
      <c r="AD103" s="167" t="n"/>
      <c r="AE103" s="167" t="n"/>
      <c r="AF103" s="167" t="n"/>
      <c r="AG103" s="167" t="n"/>
      <c r="AH103" s="167" t="n"/>
      <c r="AI103" s="167" t="n"/>
      <c r="AJ103" s="167" t="n"/>
      <c r="AK103" s="167" t="n"/>
      <c r="AL103" s="167" t="n"/>
      <c r="AM103" s="167" t="n"/>
      <c r="AN103" s="167" t="n"/>
      <c r="AO103" s="167" t="n"/>
      <c r="AP103" s="167" t="n"/>
      <c r="AQ103" s="167" t="n"/>
      <c r="AR103" s="167" t="n"/>
      <c r="AS103" s="167" t="n"/>
      <c r="AT103" s="167" t="n"/>
      <c r="AU103" s="167" t="n"/>
      <c r="AV103" s="167" t="n"/>
      <c r="AW103" s="167" t="n"/>
      <c r="AX103" s="167" t="n"/>
      <c r="AY103" s="167" t="n"/>
      <c r="AZ103" s="167" t="n"/>
      <c r="BA103" s="167" t="n"/>
      <c r="BB103" s="167" t="n"/>
      <c r="BC103" s="167" t="n"/>
      <c r="BD103" s="167" t="n"/>
      <c r="BE103" s="167" t="n"/>
      <c r="BF103" s="167" t="n"/>
      <c r="BG103" s="167" t="n"/>
      <c r="BH103" s="167" t="n"/>
      <c r="BI103" s="167" t="n"/>
      <c r="BJ103" s="167" t="n"/>
      <c r="BK103" s="167" t="n"/>
      <c r="BL103" s="167" t="n"/>
      <c r="BM103" s="167" t="n"/>
      <c r="BN103" s="167" t="n"/>
      <c r="BO103" s="167" t="n"/>
      <c r="BP103" s="167" t="n"/>
      <c r="BQ103" s="167" t="n"/>
      <c r="BR103" s="167" t="n"/>
      <c r="BS103" s="167" t="n"/>
      <c r="BT103" s="167" t="n"/>
    </row>
    <row hidden="true" ht="16.5" outlineLevel="2" r="104">
      <c r="B104" s="374" t="s">
        <v>421</v>
      </c>
      <c r="C104" s="374" t="s">
        <v>502</v>
      </c>
      <c r="E104" s="374" t="e">
        <f aca="false" ca="false" dt2D="false" dtr="false" t="normal">E103</f>
        <v>#N/A</v>
      </c>
      <c r="F104" s="374" t="e">
        <f aca="false" ca="false" dt2D="false" dtr="false" t="normal">F103</f>
        <v>#N/A</v>
      </c>
      <c r="G104" s="374" t="n">
        <f aca="false" ca="false" dt2D="false" dtr="false" t="normal">G103</f>
        <v>0</v>
      </c>
      <c r="I104" s="1" t="s">
        <v>513</v>
      </c>
      <c r="L104" s="283" t="n"/>
      <c r="M104" s="172" t="n"/>
      <c r="N104" s="172" t="n"/>
      <c r="O104" s="172" t="n"/>
      <c r="P104" s="172" t="n"/>
      <c r="Q104" s="172" t="n"/>
      <c r="R104" s="172" t="n"/>
      <c r="S104" s="172" t="n"/>
      <c r="T104" s="172" t="n"/>
      <c r="U104" s="172" t="n"/>
      <c r="V104" s="172" t="n"/>
      <c r="W104" s="172" t="n"/>
      <c r="X104" s="172" t="n"/>
      <c r="Y104" s="172" t="n"/>
      <c r="Z104" s="172" t="n"/>
      <c r="AA104" s="172" t="n"/>
      <c r="AB104" s="172" t="n"/>
      <c r="AC104" s="172" t="n"/>
      <c r="AD104" s="172" t="n"/>
      <c r="AE104" s="172" t="n"/>
      <c r="AF104" s="172" t="n"/>
      <c r="AG104" s="172" t="n"/>
      <c r="AH104" s="172" t="n"/>
      <c r="AI104" s="172" t="n"/>
      <c r="AJ104" s="172" t="n"/>
      <c r="AK104" s="172" t="n"/>
      <c r="AL104" s="172" t="n"/>
      <c r="AM104" s="172" t="n"/>
      <c r="AN104" s="172" t="n"/>
      <c r="AO104" s="172" t="n"/>
      <c r="AP104" s="172" t="n"/>
      <c r="AQ104" s="172" t="n"/>
      <c r="AR104" s="172" t="n"/>
      <c r="AS104" s="172" t="n"/>
      <c r="AT104" s="172" t="n"/>
      <c r="AU104" s="172" t="n"/>
      <c r="AV104" s="172" t="n"/>
      <c r="AW104" s="172" t="n"/>
      <c r="AX104" s="172" t="n"/>
      <c r="AY104" s="172" t="n"/>
      <c r="AZ104" s="172" t="n"/>
      <c r="BA104" s="172" t="n"/>
      <c r="BB104" s="172" t="n"/>
      <c r="BC104" s="172" t="n"/>
      <c r="BD104" s="172" t="n"/>
      <c r="BE104" s="172" t="n"/>
      <c r="BF104" s="172" t="n"/>
      <c r="BG104" s="172" t="n"/>
      <c r="BH104" s="172" t="n"/>
      <c r="BI104" s="172" t="n"/>
      <c r="BJ104" s="172" t="n"/>
      <c r="BK104" s="172" t="n"/>
      <c r="BL104" s="172" t="n"/>
      <c r="BM104" s="172" t="n"/>
      <c r="BN104" s="172" t="n"/>
      <c r="BO104" s="172" t="n"/>
      <c r="BP104" s="172" t="n"/>
      <c r="BQ104" s="172" t="n"/>
      <c r="BR104" s="172" t="n"/>
      <c r="BS104" s="172" t="n"/>
      <c r="BT104" s="172" t="n"/>
    </row>
    <row hidden="true" ht="16.5" outlineLevel="2" r="105">
      <c r="B105" s="374" t="s">
        <v>422</v>
      </c>
      <c r="E105" s="374" t="e">
        <f aca="false" ca="false" dt2D="false" dtr="false" t="normal">E104</f>
        <v>#N/A</v>
      </c>
      <c r="F105" s="374" t="e">
        <f aca="false" ca="false" dt2D="false" dtr="false" t="normal">F104</f>
        <v>#N/A</v>
      </c>
      <c r="G105" s="374" t="n">
        <f aca="false" ca="false" dt2D="false" dtr="false" t="normal">G104</f>
        <v>0</v>
      </c>
      <c r="I105" s="1" t="s">
        <v>514</v>
      </c>
      <c r="J105" s="1" t="s">
        <v>515</v>
      </c>
      <c r="K105" s="270" t="n"/>
      <c r="L105" s="283" t="n"/>
      <c r="M105" s="167" t="n">
        <f aca="false" ca="false" dt2D="false" dtr="false" t="normal">IF(L106-L105&lt;=0, L106, IF($M104&gt;SUM($L105:L105), MIN(SUM($L104:L104))/$K105/12*'Периоды'!L$42, IF(IFERROR(YEAR(M$3)=1905, 0), MIN(SUM($L104:L104))/$K105, 0)))</f>
        <v>0</v>
      </c>
      <c r="N105" s="167" t="n">
        <f aca="false" ca="false" dt2D="false" dtr="false" t="normal">IF(M106-M105&lt;=0, M106, IF($M104&gt;SUM($L105:M105), MIN(SUM($L104:M104))/$K105/12*'Периоды'!M$42, IF(IFERROR(YEAR(N$3)=1905, 0), MIN(SUM($L104:M104))/$K105, 0)))</f>
        <v>0</v>
      </c>
      <c r="O105" s="167" t="n">
        <f aca="false" ca="false" dt2D="false" dtr="false" t="normal">IF(N106-N105&lt;=0, N106, IF($M104&gt;SUM($L105:N105), MIN(SUM($L104:N104))/$K105/12*'Периоды'!N$42, IF(IFERROR(YEAR(O$3)=1905, 0), MIN(SUM($L104:N104))/$K105, 0)))</f>
        <v>0</v>
      </c>
      <c r="P105" s="167" t="n">
        <f aca="false" ca="false" dt2D="false" dtr="false" t="normal">IF(O106-O105&lt;=0, O106, IF($M104&gt;SUM($L105:O105), MIN(SUM($L104:O104))/$K105/12*'Периоды'!O$42, IF(IFERROR(YEAR(P$3)=1905, 0), MIN(SUM($L104:O104))/$K105, 0)))</f>
        <v>0</v>
      </c>
      <c r="Q105" s="167" t="n">
        <f aca="false" ca="false" dt2D="false" dtr="false" t="normal">IF(P106-P105&lt;=0, P106, IF($M104&gt;SUM($L105:P105), MIN(SUM($L104:P104))/$K105/12*'Периоды'!P$42, IF(IFERROR(YEAR(Q$3)=1905, 0), MIN(SUM($L104:P104))/$K105, 0)))</f>
        <v>0</v>
      </c>
      <c r="R105" s="167" t="n">
        <f aca="false" ca="false" dt2D="false" dtr="false" t="normal">IF(Q106-Q105&lt;=0, Q106, IF($M104&gt;SUM($L105:Q105), MIN(SUM($L104:Q104))/$K105/12*'Периоды'!Q$42, IF(IFERROR(YEAR(R$3)=1905, 0), MIN(SUM($L104:Q104))/$K105, 0)))</f>
        <v>0</v>
      </c>
      <c r="S105" s="167" t="n">
        <f aca="false" ca="false" dt2D="false" dtr="false" t="normal">IF(R106-R105&lt;=0, R106, IF($M104&gt;SUM($L105:R105), MIN(SUM($L104:R104))/$K105/12*'Периоды'!R$42, IF(IFERROR(YEAR(S$3)=1905, 0), MIN(SUM($L104:R104))/$K105, 0)))</f>
        <v>0</v>
      </c>
      <c r="T105" s="167" t="n">
        <f aca="false" ca="false" dt2D="false" dtr="false" t="normal">IF(S106-S105&lt;=0, S106, IF($M104&gt;SUM($L105:S105), MIN(SUM($L104:S104))/$K105/12*'Периоды'!S$42, IF(IFERROR(YEAR(T$3)=1905, 0), MIN(SUM($L104:S104))/$K105, 0)))</f>
        <v>0</v>
      </c>
      <c r="U105" s="167" t="n">
        <f aca="false" ca="false" dt2D="false" dtr="false" t="normal">IF(T106-T105&lt;=0, T106, IF($M104&gt;SUM($L105:T105), MIN(SUM($L104:T104))/$K105/12*'Периоды'!T$42, IF(IFERROR(YEAR(U$3)=1905, 0), MIN(SUM($L104:T104))/$K105, 0)))</f>
        <v>0</v>
      </c>
      <c r="V105" s="167" t="n">
        <f aca="false" ca="false" dt2D="false" dtr="false" t="normal">IF(U106-U105&lt;=0, U106, IF($M104&gt;SUM($L105:U105), MIN(SUM($L104:U104))/$K105/12*'Периоды'!U$42, IF(IFERROR(YEAR(V$3)=1905, 0), MIN(SUM($L104:U104))/$K105, 0)))</f>
        <v>0</v>
      </c>
      <c r="W105" s="167" t="n">
        <f aca="false" ca="false" dt2D="false" dtr="false" t="normal">IF(V106-V105&lt;=0, V106, IF($M104&gt;SUM($L105:V105), MIN(SUM($L104:V104))/$K105/12*'Периоды'!V$42, IF(IFERROR(YEAR(W$3)=1905, 0), MIN(SUM($L104:V104))/$K105, 0)))</f>
        <v>0</v>
      </c>
      <c r="X105" s="167" t="n">
        <f aca="false" ca="false" dt2D="false" dtr="false" t="normal">IF(W106-W105&lt;=0, W106, IF($M104&gt;SUM($L105:W105), MIN(SUM($L104:W104))/$K105/12*'Периоды'!W$42, IF(IFERROR(YEAR(X$3)=1905, 0), MIN(SUM($L104:W104))/$K105, 0)))</f>
        <v>0</v>
      </c>
      <c r="Y105" s="167" t="n">
        <f aca="false" ca="false" dt2D="false" dtr="false" t="normal">IF(X106-X105&lt;=0, X106, IF($M104&gt;SUM($L105:X105), MIN(SUM($L104:X104))/$K105/12*'Периоды'!X$42, IF(IFERROR(YEAR(Y$3)=1905, 0), MIN(SUM($L104:X104))/$K105, 0)))</f>
        <v>0</v>
      </c>
      <c r="Z105" s="167" t="n">
        <f aca="false" ca="false" dt2D="false" dtr="false" t="normal">IF(Y106-Y105&lt;=0, Y106, IF($M104&gt;SUM($L105:Y105), MIN(SUM($L104:Y104))/$K105/12*'Периоды'!Y$42, IF(IFERROR(YEAR(Z$3)=1905, 0), MIN(SUM($L104:Y104))/$K105, 0)))</f>
        <v>0</v>
      </c>
      <c r="AA105" s="167" t="n">
        <f aca="false" ca="false" dt2D="false" dtr="false" t="normal">IF(Z106-Z105&lt;=0, Z106, IF($M104&gt;SUM($L105:Z105), MIN(SUM($L104:Z104))/$K105/12*'Периоды'!Z$42, IF(IFERROR(YEAR(AA$3)=1905, 0), MIN(SUM($L104:Z104))/$K105, 0)))</f>
        <v>0</v>
      </c>
      <c r="AB105" s="167" t="n">
        <f aca="false" ca="false" dt2D="false" dtr="false" t="normal">IF(AA106-AA105&lt;=0, AA106, IF($M104&gt;SUM($L105:AA105), MIN(SUM($L104:AA104))/$K105/12*'Периоды'!AA$42, IF(IFERROR(YEAR(AB$3)=1905, 0), MIN(SUM($L104:AA104))/$K105, 0)))</f>
        <v>0</v>
      </c>
      <c r="AC105" s="167" t="n">
        <f aca="false" ca="false" dt2D="false" dtr="false" t="normal">IF(AB106-AB105&lt;=0, AB106, IF($M104&gt;SUM($L105:AB105), MIN(SUM($L104:AB104))/$K105/12*'Периоды'!AB$42, IF(IFERROR(YEAR(AC$3)=1905, 0), MIN(SUM($L104:AB104))/$K105, 0)))</f>
        <v>0</v>
      </c>
      <c r="AD105" s="167" t="n">
        <f aca="false" ca="false" dt2D="false" dtr="false" t="normal">IF(AC106-AC105&lt;=0, AC106, IF($M104&gt;SUM($L105:AC105), MIN(SUM($L104:AC104))/$K105/12*'Периоды'!AC$42, IF(IFERROR(YEAR(AD$3)=1905, 0), MIN(SUM($L104:AC104))/$K105, 0)))</f>
        <v>0</v>
      </c>
      <c r="AE105" s="167" t="n">
        <f aca="false" ca="false" dt2D="false" dtr="false" t="normal">IF(AD106-AD105&lt;=0, AD106, IF($M104&gt;SUM($L105:AD105), MIN(SUM($L104:AD104))/$K105/12*'Периоды'!AD$42, IF(IFERROR(YEAR(AE$3)=1905, 0), MIN(SUM($L104:AD104))/$K105, 0)))</f>
        <v>0</v>
      </c>
      <c r="AF105" s="167" t="n">
        <f aca="false" ca="false" dt2D="false" dtr="false" t="normal">IF(AE106-AE105&lt;=0, AE106, IF($M104&gt;SUM($L105:AE105), MIN(SUM($L104:AE104))/$K105/12*'Периоды'!AE$42, IF(IFERROR(YEAR(AF$3)=1905, 0), MIN(SUM($L104:AE104))/$K105, 0)))</f>
        <v>0</v>
      </c>
      <c r="AG105" s="167" t="n">
        <f aca="false" ca="false" dt2D="false" dtr="false" t="normal">IF(AF106-AF105&lt;=0, AF106, IF($M104&gt;SUM($L105:AF105), MIN(SUM($L104:AF104))/$K105/12*'Периоды'!AF$42, IF(IFERROR(YEAR(AG$3)=1905, 0), MIN(SUM($L104:AF104))/$K105, 0)))</f>
        <v>0</v>
      </c>
      <c r="AH105" s="167" t="n">
        <f aca="false" ca="false" dt2D="false" dtr="false" t="normal">IF(AG106-AG105&lt;=0, AG106, IF($M104&gt;SUM($L105:AG105), MIN(SUM($L104:AG104))/$K105/12*'Периоды'!AG$42, IF(IFERROR(YEAR(AH$3)=1905, 0), MIN(SUM($L104:AG104))/$K105, 0)))</f>
        <v>0</v>
      </c>
      <c r="AI105" s="167" t="n">
        <f aca="false" ca="false" dt2D="false" dtr="false" t="normal">IF(AH106-AH105&lt;=0, AH106, IF($M104&gt;SUM($L105:AH105), MIN(SUM($L104:AH104))/$K105/12*'Периоды'!AH$42, IF(IFERROR(YEAR(AI$3)=1905, 0), MIN(SUM($L104:AH104))/$K105, 0)))</f>
        <v>0</v>
      </c>
      <c r="AJ105" s="167" t="n">
        <f aca="false" ca="false" dt2D="false" dtr="false" t="normal">IF(AI106-AI105&lt;=0, AI106, IF($M104&gt;SUM($L105:AI105), MIN(SUM($L104:AI104))/$K105/12*'Периоды'!AI$42, IF(IFERROR(YEAR(AJ$3)=1905, 0), MIN(SUM($L104:AI104))/$K105, 0)))</f>
        <v>0</v>
      </c>
      <c r="AK105" s="167" t="n">
        <f aca="false" ca="false" dt2D="false" dtr="false" t="normal">IF(AJ106-AJ105&lt;=0, AJ106, IF($M104&gt;SUM($L105:AJ105), MIN(SUM($L104:AJ104))/$K105/12*'Периоды'!AJ$42, IF(IFERROR(YEAR(AK$3)=1905, 0), MIN(SUM($L104:AJ104))/$K105, 0)))</f>
        <v>0</v>
      </c>
      <c r="AL105" s="167" t="n">
        <f aca="false" ca="false" dt2D="false" dtr="false" t="normal">IF(AK106-AK105&lt;=0, AK106, IF($M104&gt;SUM($L105:AK105), MIN(SUM($L104:AK104))/$K105/12*'Периоды'!AK$42, IF(IFERROR(YEAR(AL$3)=1905, 0), MIN(SUM($L104:AK104))/$K105, 0)))</f>
        <v>0</v>
      </c>
      <c r="AM105" s="167" t="n">
        <f aca="false" ca="false" dt2D="false" dtr="false" t="normal">IF(AL106-AL105&lt;=0, AL106, IF($M104&gt;SUM($L105:AL105), MIN(SUM($L104:AL104))/$K105/12*'Периоды'!AL$42, IF(IFERROR(YEAR(AM$3)=1905, 0), MIN(SUM($L104:AL104))/$K105, 0)))</f>
        <v>0</v>
      </c>
      <c r="AN105" s="167" t="n">
        <f aca="false" ca="false" dt2D="false" dtr="false" t="normal">IF(AM106-AM105&lt;=0, AM106, IF($M104&gt;SUM($L105:AM105), MIN(SUM($L104:AM104))/$K105/12*'Периоды'!AM$42, IF(IFERROR(YEAR(AN$3)=1905, 0), MIN(SUM($L104:AM104))/$K105, 0)))</f>
        <v>0</v>
      </c>
      <c r="AO105" s="167" t="n">
        <f aca="false" ca="false" dt2D="false" dtr="false" t="normal">IF(AN106-AN105&lt;=0, AN106, IF($M104&gt;SUM($L105:AN105), MIN(SUM($L104:AN104))/$K105/12*'Периоды'!AN$42, IF(IFERROR(YEAR(AO$3)=1905, 0), MIN(SUM($L104:AN104))/$K105, 0)))</f>
        <v>0</v>
      </c>
      <c r="AP105" s="167" t="n">
        <f aca="false" ca="false" dt2D="false" dtr="false" t="normal">IF(AO106-AO105&lt;=0, AO106, IF($M104&gt;SUM($L105:AO105), MIN(SUM($L104:AO104))/$K105/12*'Периоды'!AO$42, IF(IFERROR(YEAR(AP$3)=1905, 0), MIN(SUM($L104:AO104))/$K105, 0)))</f>
        <v>0</v>
      </c>
      <c r="AQ105" s="167" t="n">
        <f aca="false" ca="false" dt2D="false" dtr="false" t="normal">IF(AP106-AP105&lt;=0, AP106, IF($M104&gt;SUM($L105:AP105), MIN(SUM($L104:AP104))/$K105/12*'Периоды'!AP$42, IF(IFERROR(YEAR(AQ$3)=1905, 0), MIN(SUM($L104:AP104))/$K105, 0)))</f>
        <v>0</v>
      </c>
      <c r="AR105" s="167" t="n">
        <f aca="false" ca="false" dt2D="false" dtr="false" t="normal">IF(AQ106-AQ105&lt;=0, AQ106, IF($M104&gt;SUM($L105:AQ105), MIN(SUM($L104:AQ104))/$K105/12*'Периоды'!AQ$42, IF(IFERROR(YEAR(AR$3)=1905, 0), MIN(SUM($L104:AQ104))/$K105, 0)))</f>
        <v>0</v>
      </c>
      <c r="AS105" s="167" t="n">
        <f aca="false" ca="false" dt2D="false" dtr="false" t="normal">IF(AR106-AR105&lt;=0, AR106, IF($M104&gt;SUM($L105:AR105), MIN(SUM($L104:AR104))/$K105/12*'Периоды'!AR$42, IF(IFERROR(YEAR(AS$3)=1905, 0), MIN(SUM($L104:AR104))/$K105, 0)))</f>
        <v>0</v>
      </c>
      <c r="AT105" s="167" t="n">
        <f aca="false" ca="false" dt2D="false" dtr="false" t="normal">IF(AS106-AS105&lt;=0, AS106, IF($M104&gt;SUM($L105:AS105), MIN(SUM($L104:AS104))/$K105/12*'Периоды'!AS$42, IF(IFERROR(YEAR(AT$3)=1905, 0), MIN(SUM($L104:AS104))/$K105, 0)))</f>
        <v>0</v>
      </c>
      <c r="AU105" s="167" t="n">
        <f aca="false" ca="false" dt2D="false" dtr="false" t="normal">IF(AT106-AT105&lt;=0, AT106, IF($M104&gt;SUM($L105:AT105), MIN(SUM($L104:AT104))/$K105/12*'Периоды'!AT$42, IF(IFERROR(YEAR(AU$3)=1905, 0), MIN(SUM($L104:AT104))/$K105, 0)))</f>
        <v>0</v>
      </c>
      <c r="AV105" s="167" t="n">
        <f aca="false" ca="false" dt2D="false" dtr="false" t="normal">IF(AU106-AU105&lt;=0, AU106, IF($M104&gt;SUM($L105:AU105), MIN(SUM($L104:AU104))/$K105/12*'Периоды'!AU$42, IF(IFERROR(YEAR(AV$3)=1905, 0), MIN(SUM($L104:AU104))/$K105, 0)))</f>
        <v>0</v>
      </c>
      <c r="AW105" s="167" t="n">
        <f aca="false" ca="false" dt2D="false" dtr="false" t="normal">IF(AV106-AV105&lt;=0, AV106, IF($M104&gt;SUM($L105:AV105), MIN(SUM($L104:AV104))/$K105/12*'Периоды'!AV$42, IF(IFERROR(YEAR(AW$3)=1905, 0), MIN(SUM($L104:AV104))/$K105, 0)))</f>
        <v>0</v>
      </c>
      <c r="AX105" s="167" t="n">
        <f aca="false" ca="false" dt2D="false" dtr="false" t="normal">IF(AW106-AW105&lt;=0, AW106, IF($M104&gt;SUM($L105:AW105), MIN(SUM($L104:AW104))/$K105/12*'Периоды'!AW$42, IF(IFERROR(YEAR(AX$3)=1905, 0), MIN(SUM($L104:AW104))/$K105, 0)))</f>
        <v>0</v>
      </c>
      <c r="AY105" s="167" t="n">
        <f aca="false" ca="false" dt2D="false" dtr="false" t="normal">IF(AX106-AX105&lt;=0, AX106, IF($M104&gt;SUM($L105:AX105), MIN(SUM($L104:AX104))/$K105/12*'Периоды'!AX$42, IF(IFERROR(YEAR(AY$3)=1905, 0), MIN(SUM($L104:AX104))/$K105, 0)))</f>
        <v>0</v>
      </c>
      <c r="AZ105" s="167" t="n">
        <f aca="false" ca="false" dt2D="false" dtr="false" t="normal">IF(AY106-AY105&lt;=0, AY106, IF($M104&gt;SUM($L105:AY105), MIN(SUM($L104:AY104))/$K105/12*'Периоды'!AY$42, IF(IFERROR(YEAR(AZ$3)=1905, 0), MIN(SUM($L104:AY104))/$K105, 0)))</f>
        <v>0</v>
      </c>
      <c r="BA105" s="167" t="n">
        <f aca="false" ca="false" dt2D="false" dtr="false" t="normal">IF(AZ106-AZ105&lt;=0, AZ106, IF($M104&gt;SUM($L105:AZ105), MIN(SUM($L104:AZ104))/$K105/12*'Периоды'!AZ$42, IF(IFERROR(YEAR(BA$3)=1905, 0), MIN(SUM($L104:AZ104))/$K105, 0)))</f>
        <v>0</v>
      </c>
      <c r="BB105" s="167" t="n">
        <f aca="false" ca="false" dt2D="false" dtr="false" t="normal">IF(BA106-BA105&lt;=0, BA106, IF($M104&gt;SUM($L105:BA105), MIN(SUM($L104:BA104))/$K105/12*'Периоды'!BA$42, IF(IFERROR(YEAR(BB$3)=1905, 0), MIN(SUM($L104:BA104))/$K105, 0)))</f>
        <v>0</v>
      </c>
      <c r="BC105" s="167" t="n">
        <f aca="false" ca="false" dt2D="false" dtr="false" t="normal">IF(BB106-BB105&lt;=0, BB106, IF($M104&gt;SUM($L105:BB105), MIN(SUM($L104:BB104))/$K105/12*'Периоды'!BB$42, IF(IFERROR(YEAR(BC$3)=1905, 0), MIN(SUM($L104:BB104))/$K105, 0)))</f>
        <v>0</v>
      </c>
      <c r="BD105" s="167" t="n">
        <f aca="false" ca="false" dt2D="false" dtr="false" t="normal">IF(BC106-BC105&lt;=0, BC106, IF($M104&gt;SUM($L105:BC105), MIN(SUM($L104:BC104))/$K105/12*'Периоды'!BC$42, IF(IFERROR(YEAR(BD$3)=1905, 0), MIN(SUM($L104:BC104))/$K105, 0)))</f>
        <v>0</v>
      </c>
      <c r="BE105" s="167" t="n">
        <f aca="false" ca="false" dt2D="false" dtr="false" t="normal">IF(BD106-BD105&lt;=0, BD106, IF($M104&gt;SUM($L105:BD105), MIN(SUM($L104:BD104))/$K105/12*'Периоды'!BD$42, IF(IFERROR(YEAR(BE$3)=1905, 0), MIN(SUM($L104:BD104))/$K105, 0)))</f>
        <v>0</v>
      </c>
      <c r="BF105" s="167" t="n">
        <f aca="false" ca="false" dt2D="false" dtr="false" t="normal">IF(BE106-BE105&lt;=0, BE106, IF($M104&gt;SUM($L105:BE105), MIN(SUM($L104:BE104))/$K105/12*'Периоды'!BE$42, IF(IFERROR(YEAR(BF$3)=1905, 0), MIN(SUM($L104:BE104))/$K105, 0)))</f>
        <v>0</v>
      </c>
      <c r="BG105" s="167" t="n">
        <f aca="false" ca="false" dt2D="false" dtr="false" t="normal">IF(BF106-BF105&lt;=0, BF106, IF($M104&gt;SUM($L105:BF105), MIN(SUM($L104:BF104))/$K105/12*'Периоды'!BF$42, IF(IFERROR(YEAR(BG$3)=1905, 0), MIN(SUM($L104:BF104))/$K105, 0)))</f>
        <v>0</v>
      </c>
      <c r="BH105" s="167" t="n">
        <f aca="false" ca="false" dt2D="false" dtr="false" t="normal">IF(BG106-BG105&lt;=0, BG106, IF($M104&gt;SUM($L105:BG105), MIN(SUM($L104:BG104))/$K105/12*'Периоды'!BG$42, IF(IFERROR(YEAR(BH$3)=1905, 0), MIN(SUM($L104:BG104))/$K105, 0)))</f>
        <v>0</v>
      </c>
      <c r="BI105" s="167" t="n">
        <f aca="false" ca="false" dt2D="false" dtr="false" t="normal">IF(BH106-BH105&lt;=0, BH106, IF($M104&gt;SUM($L105:BH105), MIN(SUM($L104:BH104))/$K105/12*'Периоды'!BH$42, IF(IFERROR(YEAR(BI$3)=1905, 0), MIN(SUM($L104:BH104))/$K105, 0)))</f>
        <v>0</v>
      </c>
      <c r="BJ105" s="167" t="n">
        <f aca="false" ca="false" dt2D="false" dtr="false" t="normal">IF(BI106-BI105&lt;=0, BI106, IF($M104&gt;SUM($L105:BI105), MIN(SUM($L104:BI104))/$K105/12*'Периоды'!BI$42, IF(IFERROR(YEAR(BJ$3)=1905, 0), MIN(SUM($L104:BI104))/$K105, 0)))</f>
        <v>0</v>
      </c>
      <c r="BK105" s="167" t="n">
        <f aca="false" ca="false" dt2D="false" dtr="false" t="normal">IF(BJ106-BJ105&lt;=0, BJ106, IF($M104&gt;SUM($L105:BJ105), MIN(SUM($L104:BJ104))/$K105/12*'Периоды'!BJ$42, IF(IFERROR(YEAR(BK$3)=1905, 0), MIN(SUM($L104:BJ104))/$K105, 0)))</f>
        <v>0</v>
      </c>
      <c r="BL105" s="167" t="n">
        <f aca="false" ca="false" dt2D="false" dtr="false" t="normal">IF(BK106-BK105&lt;=0, BK106, IF($M104&gt;SUM($L105:BK105), MIN(SUM($L104:BK104))/$K105/12*'Периоды'!BK$42, IF(IFERROR(YEAR(BL$3)=1905, 0), MIN(SUM($L104:BK104))/$K105, 0)))</f>
        <v>0</v>
      </c>
      <c r="BM105" s="167" t="n">
        <f aca="false" ca="false" dt2D="false" dtr="false" t="normal">IF(BL106-BL105&lt;=0, BL106, IF($M104&gt;SUM($L105:BL105), MIN(SUM($L104:BL104))/$K105/12*'Периоды'!BL$42, IF(IFERROR(YEAR(BM$3)=1905, 0), MIN(SUM($L104:BL104))/$K105, 0)))</f>
        <v>0</v>
      </c>
      <c r="BN105" s="167" t="n">
        <f aca="false" ca="false" dt2D="false" dtr="false" t="normal">IF(BM106-BM105&lt;=0, BM106, IF($M104&gt;SUM($L105:BM105), MIN(SUM($L104:BM104))/$K105/12*'Периоды'!BM$42, IF(IFERROR(YEAR(BN$3)=1905, 0), MIN(SUM($L104:BM104))/$K105, 0)))</f>
        <v>0</v>
      </c>
      <c r="BO105" s="167" t="n">
        <f aca="false" ca="false" dt2D="false" dtr="false" t="normal">IF(BN106-BN105&lt;=0, BN106, IF($M104&gt;SUM($L105:BN105), MIN(SUM($L104:BN104))/$K105/12*'Периоды'!BN$42, IF(IFERROR(YEAR(BO$3)=1905, 0), MIN(SUM($L104:BN104))/$K105, 0)))</f>
        <v>0</v>
      </c>
      <c r="BP105" s="167" t="n">
        <f aca="false" ca="false" dt2D="false" dtr="false" t="normal">IF(BO106-BO105&lt;=0, BO106, IF($M104&gt;SUM($L105:BO105), MIN(SUM($L104:BO104))/$K105/12*'Периоды'!BO$42, IF(IFERROR(YEAR(BP$3)=1905, 0), MIN(SUM($L104:BO104))/$K105, 0)))</f>
        <v>0</v>
      </c>
      <c r="BQ105" s="167" t="n">
        <f aca="false" ca="false" dt2D="false" dtr="false" t="normal">IF(BP106-BP105&lt;=0, BP106, IF($M104&gt;SUM($L105:BP105), MIN(SUM($L104:BP104))/$K105/12*'Периоды'!BP$42, IF(IFERROR(YEAR(BQ$3)=1905, 0), MIN(SUM($L104:BP104))/$K105, 0)))</f>
        <v>0</v>
      </c>
      <c r="BR105" s="167" t="n">
        <f aca="false" ca="false" dt2D="false" dtr="false" t="normal">IF(BQ106-BQ105&lt;=0, BQ106, IF($M104&gt;SUM($L105:BQ105), MIN(SUM($L104:BQ104))/$K105/12*'Периоды'!BQ$42, IF(IFERROR(YEAR(BR$3)=1905, 0), MIN(SUM($L104:BQ104))/$K105, 0)))</f>
        <v>0</v>
      </c>
      <c r="BS105" s="167" t="n">
        <f aca="false" ca="false" dt2D="false" dtr="false" t="normal">IF(BR106-BR105&lt;=0, BR106, IF($M104&gt;SUM($L105:BR105), MIN(SUM($L104:BR104))/$K105/12*'Периоды'!BR$42, IF(IFERROR(YEAR(BS$3)=1905, 0), MIN(SUM($L104:BR104))/$K105, 0)))</f>
        <v>0</v>
      </c>
      <c r="BT105" s="167" t="n">
        <f aca="false" ca="false" dt2D="false" dtr="false" t="normal">IF(BS106-BS105&lt;=0, BS106, IF($M104&gt;SUM($L105:BS105), MIN(SUM($L104:BS104))/$K105/12*'Периоды'!BS$42, IF(IFERROR(YEAR(BT$3)=1905, 0), MIN(SUM($L104:BS104))/$K105, 0)))</f>
        <v>0</v>
      </c>
    </row>
    <row hidden="true" ht="16.5" outlineLevel="2" r="106">
      <c r="E106" s="374" t="e">
        <f aca="false" ca="false" dt2D="false" dtr="false" t="normal">E105</f>
        <v>#N/A</v>
      </c>
      <c r="F106" s="374" t="e">
        <f aca="false" ca="false" dt2D="false" dtr="false" t="normal">F105</f>
        <v>#N/A</v>
      </c>
      <c r="G106" s="374" t="n">
        <f aca="false" ca="false" dt2D="false" dtr="false" t="normal">G105</f>
        <v>0</v>
      </c>
      <c r="I106" s="1" t="s">
        <v>516</v>
      </c>
      <c r="K106" s="40" t="n"/>
      <c r="L106" s="283" t="n"/>
      <c r="M106" s="167" t="n">
        <f aca="false" ca="false" dt2D="false" dtr="false" t="normal">L106+M104-M105</f>
        <v>0</v>
      </c>
      <c r="N106" s="167" t="n">
        <f aca="false" ca="false" dt2D="false" dtr="false" t="normal">M106+N104-N105</f>
        <v>0</v>
      </c>
      <c r="O106" s="167" t="n">
        <f aca="false" ca="false" dt2D="false" dtr="false" t="normal">N106+O104-O105</f>
        <v>0</v>
      </c>
      <c r="P106" s="167" t="n">
        <f aca="false" ca="false" dt2D="false" dtr="false" t="normal">O106+P104-P105</f>
        <v>0</v>
      </c>
      <c r="Q106" s="167" t="n">
        <f aca="false" ca="false" dt2D="false" dtr="false" t="normal">P106+Q104-Q105</f>
        <v>0</v>
      </c>
      <c r="R106" s="167" t="n">
        <f aca="false" ca="false" dt2D="false" dtr="false" t="normal">Q106+R104-R105</f>
        <v>0</v>
      </c>
      <c r="S106" s="167" t="n">
        <f aca="false" ca="false" dt2D="false" dtr="false" t="normal">R106+S104-S105</f>
        <v>0</v>
      </c>
      <c r="T106" s="167" t="n">
        <f aca="false" ca="false" dt2D="false" dtr="false" t="normal">S106+T104-T105</f>
        <v>0</v>
      </c>
      <c r="U106" s="167" t="n">
        <f aca="false" ca="false" dt2D="false" dtr="false" t="normal">T106+U104-U105</f>
        <v>0</v>
      </c>
      <c r="V106" s="167" t="n">
        <f aca="false" ca="false" dt2D="false" dtr="false" t="normal">U106+V104-V105</f>
        <v>0</v>
      </c>
      <c r="W106" s="167" t="n">
        <f aca="false" ca="false" dt2D="false" dtr="false" t="normal">V106+W104-W105</f>
        <v>0</v>
      </c>
      <c r="X106" s="167" t="n">
        <f aca="false" ca="false" dt2D="false" dtr="false" t="normal">W106+X104-X105</f>
        <v>0</v>
      </c>
      <c r="Y106" s="167" t="n">
        <f aca="false" ca="false" dt2D="false" dtr="false" t="normal">X106+Y104-Y105</f>
        <v>0</v>
      </c>
      <c r="Z106" s="167" t="n">
        <f aca="false" ca="false" dt2D="false" dtr="false" t="normal">Y106+Z104-Z105</f>
        <v>0</v>
      </c>
      <c r="AA106" s="167" t="n">
        <f aca="false" ca="false" dt2D="false" dtr="false" t="normal">Z106+AA104-AA105</f>
        <v>0</v>
      </c>
      <c r="AB106" s="167" t="n">
        <f aca="false" ca="false" dt2D="false" dtr="false" t="normal">AA106+AB104-AB105</f>
        <v>0</v>
      </c>
      <c r="AC106" s="167" t="n">
        <f aca="false" ca="false" dt2D="false" dtr="false" t="normal">AB106+AC104-AC105</f>
        <v>0</v>
      </c>
      <c r="AD106" s="167" t="n">
        <f aca="false" ca="false" dt2D="false" dtr="false" t="normal">AC106+AD104-AD105</f>
        <v>0</v>
      </c>
      <c r="AE106" s="167" t="n">
        <f aca="false" ca="false" dt2D="false" dtr="false" t="normal">AD106+AE104-AE105</f>
        <v>0</v>
      </c>
      <c r="AF106" s="167" t="n">
        <f aca="false" ca="false" dt2D="false" dtr="false" t="normal">AE106+AF104-AF105</f>
        <v>0</v>
      </c>
      <c r="AG106" s="167" t="n">
        <f aca="false" ca="false" dt2D="false" dtr="false" t="normal">AF106+AG104-AG105</f>
        <v>0</v>
      </c>
      <c r="AH106" s="167" t="n">
        <f aca="false" ca="false" dt2D="false" dtr="false" t="normal">AG106+AH104-AH105</f>
        <v>0</v>
      </c>
      <c r="AI106" s="167" t="n">
        <f aca="false" ca="false" dt2D="false" dtr="false" t="normal">AH106+AI104-AI105</f>
        <v>0</v>
      </c>
      <c r="AJ106" s="167" t="n">
        <f aca="false" ca="false" dt2D="false" dtr="false" t="normal">AI106+AJ104-AJ105</f>
        <v>0</v>
      </c>
      <c r="AK106" s="167" t="n">
        <f aca="false" ca="false" dt2D="false" dtr="false" t="normal">AJ106+AK104-AK105</f>
        <v>0</v>
      </c>
      <c r="AL106" s="167" t="n">
        <f aca="false" ca="false" dt2D="false" dtr="false" t="normal">AK106+AL104-AL105</f>
        <v>0</v>
      </c>
      <c r="AM106" s="167" t="n">
        <f aca="false" ca="false" dt2D="false" dtr="false" t="normal">AL106+AM104-AM105</f>
        <v>0</v>
      </c>
      <c r="AN106" s="167" t="n">
        <f aca="false" ca="false" dt2D="false" dtr="false" t="normal">AM106+AN104-AN105</f>
        <v>0</v>
      </c>
      <c r="AO106" s="167" t="n">
        <f aca="false" ca="false" dt2D="false" dtr="false" t="normal">AN106+AO104-AO105</f>
        <v>0</v>
      </c>
      <c r="AP106" s="167" t="n">
        <f aca="false" ca="false" dt2D="false" dtr="false" t="normal">AO106+AP104-AP105</f>
        <v>0</v>
      </c>
      <c r="AQ106" s="167" t="n">
        <f aca="false" ca="false" dt2D="false" dtr="false" t="normal">AP106+AQ104-AQ105</f>
        <v>0</v>
      </c>
      <c r="AR106" s="167" t="n">
        <f aca="false" ca="false" dt2D="false" dtr="false" t="normal">AQ106+AR104-AR105</f>
        <v>0</v>
      </c>
      <c r="AS106" s="167" t="n">
        <f aca="false" ca="false" dt2D="false" dtr="false" t="normal">AR106+AS104-AS105</f>
        <v>0</v>
      </c>
      <c r="AT106" s="167" t="n">
        <f aca="false" ca="false" dt2D="false" dtr="false" t="normal">AS106+AT104-AT105</f>
        <v>0</v>
      </c>
      <c r="AU106" s="167" t="n">
        <f aca="false" ca="false" dt2D="false" dtr="false" t="normal">AT106+AU104-AU105</f>
        <v>0</v>
      </c>
      <c r="AV106" s="167" t="n">
        <f aca="false" ca="false" dt2D="false" dtr="false" t="normal">AU106+AV104-AV105</f>
        <v>0</v>
      </c>
      <c r="AW106" s="167" t="n">
        <f aca="false" ca="false" dt2D="false" dtr="false" t="normal">AV106+AW104-AW105</f>
        <v>0</v>
      </c>
      <c r="AX106" s="167" t="n">
        <f aca="false" ca="false" dt2D="false" dtr="false" t="normal">AW106+AX104-AX105</f>
        <v>0</v>
      </c>
      <c r="AY106" s="167" t="n">
        <f aca="false" ca="false" dt2D="false" dtr="false" t="normal">AX106+AY104-AY105</f>
        <v>0</v>
      </c>
      <c r="AZ106" s="167" t="n">
        <f aca="false" ca="false" dt2D="false" dtr="false" t="normal">AY106+AZ104-AZ105</f>
        <v>0</v>
      </c>
      <c r="BA106" s="167" t="n">
        <f aca="false" ca="false" dt2D="false" dtr="false" t="normal">AZ106+BA104-BA105</f>
        <v>0</v>
      </c>
      <c r="BB106" s="167" t="n">
        <f aca="false" ca="false" dt2D="false" dtr="false" t="normal">BA106+BB104-BB105</f>
        <v>0</v>
      </c>
      <c r="BC106" s="167" t="n">
        <f aca="false" ca="false" dt2D="false" dtr="false" t="normal">BB106+BC104-BC105</f>
        <v>0</v>
      </c>
      <c r="BD106" s="167" t="n">
        <f aca="false" ca="false" dt2D="false" dtr="false" t="normal">BC106+BD104-BD105</f>
        <v>0</v>
      </c>
      <c r="BE106" s="167" t="n">
        <f aca="false" ca="false" dt2D="false" dtr="false" t="normal">BD106+BE104-BE105</f>
        <v>0</v>
      </c>
      <c r="BF106" s="167" t="n">
        <f aca="false" ca="false" dt2D="false" dtr="false" t="normal">BE106+BF104-BF105</f>
        <v>0</v>
      </c>
      <c r="BG106" s="167" t="n">
        <f aca="false" ca="false" dt2D="false" dtr="false" t="normal">BF106+BG104-BG105</f>
        <v>0</v>
      </c>
      <c r="BH106" s="167" t="n">
        <f aca="false" ca="false" dt2D="false" dtr="false" t="normal">BG106+BH104-BH105</f>
        <v>0</v>
      </c>
      <c r="BI106" s="167" t="n">
        <f aca="false" ca="false" dt2D="false" dtr="false" t="normal">BH106+BI104-BI105</f>
        <v>0</v>
      </c>
      <c r="BJ106" s="167" t="n">
        <f aca="false" ca="false" dt2D="false" dtr="false" t="normal">BI106+BJ104-BJ105</f>
        <v>0</v>
      </c>
      <c r="BK106" s="167" t="n">
        <f aca="false" ca="false" dt2D="false" dtr="false" t="normal">BJ106+BK104-BK105</f>
        <v>0</v>
      </c>
      <c r="BL106" s="167" t="n">
        <f aca="false" ca="false" dt2D="false" dtr="false" t="normal">BK106+BL104-BL105</f>
        <v>0</v>
      </c>
      <c r="BM106" s="167" t="n">
        <f aca="false" ca="false" dt2D="false" dtr="false" t="normal">BL106+BM104-BM105</f>
        <v>0</v>
      </c>
      <c r="BN106" s="167" t="n">
        <f aca="false" ca="false" dt2D="false" dtr="false" t="normal">BM106+BN104-BN105</f>
        <v>0</v>
      </c>
      <c r="BO106" s="167" t="n">
        <f aca="false" ca="false" dt2D="false" dtr="false" t="normal">BN106+BO104-BO105</f>
        <v>0</v>
      </c>
      <c r="BP106" s="167" t="n">
        <f aca="false" ca="false" dt2D="false" dtr="false" t="normal">BO106+BP104-BP105</f>
        <v>0</v>
      </c>
      <c r="BQ106" s="167" t="n">
        <f aca="false" ca="false" dt2D="false" dtr="false" t="normal">BP106+BQ104-BQ105</f>
        <v>0</v>
      </c>
      <c r="BR106" s="167" t="n">
        <f aca="false" ca="false" dt2D="false" dtr="false" t="normal">BQ106+BR104-BR105</f>
        <v>0</v>
      </c>
      <c r="BS106" s="167" t="n">
        <f aca="false" ca="false" dt2D="false" dtr="false" t="normal">BR106+BS104-BS105</f>
        <v>0</v>
      </c>
      <c r="BT106" s="167" t="n">
        <f aca="false" ca="false" dt2D="false" dtr="false" t="normal">BS106+BT104-BT105</f>
        <v>0</v>
      </c>
    </row>
    <row hidden="true" ht="16.5" outlineLevel="2" r="107">
      <c r="B107" s="374" t="s">
        <v>482</v>
      </c>
      <c r="E107" s="374" t="e">
        <f aca="false" ca="false" dt2D="false" dtr="false" t="normal">E106</f>
        <v>#N/A</v>
      </c>
      <c r="F107" s="374" t="e">
        <f aca="false" ca="false" dt2D="false" dtr="false" t="normal">F106</f>
        <v>#N/A</v>
      </c>
      <c r="G107" s="374" t="n">
        <f aca="false" ca="false" dt2D="false" dtr="false" t="normal">G106</f>
        <v>0</v>
      </c>
      <c r="I107" s="1" t="s">
        <v>517</v>
      </c>
      <c r="J107" s="1" t="s">
        <v>518</v>
      </c>
      <c r="K107" s="464" t="n"/>
      <c r="L107" s="283" t="n">
        <f aca="false" ca="false" dt2D="false" dtr="false" t="normal">SUM(M107:AA107)</f>
        <v>0</v>
      </c>
      <c r="M107" s="167" t="n">
        <f aca="false" ca="false" dt2D="false" dtr="false" t="normal">AVERAGE(M104, M106)*$K107/12*'Периоды'!L$42</f>
        <v>0</v>
      </c>
      <c r="N107" s="167" t="n">
        <f aca="false" ca="false" dt2D="false" dtr="false" t="normal">AVERAGE(N104, N106)*$K107/12*'Периоды'!M$42</f>
        <v>0</v>
      </c>
      <c r="O107" s="167" t="n">
        <f aca="false" ca="false" dt2D="false" dtr="false" t="normal">AVERAGE(O104, O106)*$K107/12*'Периоды'!N$42</f>
        <v>0</v>
      </c>
      <c r="P107" s="167" t="n">
        <f aca="false" ca="false" dt2D="false" dtr="false" t="normal">AVERAGE(P104, P106)*$K107/12*'Периоды'!O$42</f>
        <v>0</v>
      </c>
      <c r="Q107" s="167" t="n">
        <f aca="false" ca="false" dt2D="false" dtr="false" t="normal">AVERAGE(Q104, Q106)*$K107/12*'Периоды'!P$42</f>
        <v>0</v>
      </c>
      <c r="R107" s="167" t="n">
        <f aca="false" ca="false" dt2D="false" dtr="false" t="normal">AVERAGE(R104, R106)*$K107/12*'Периоды'!Q$42</f>
        <v>0</v>
      </c>
      <c r="S107" s="167" t="n">
        <f aca="false" ca="false" dt2D="false" dtr="false" t="normal">AVERAGE(S104, S106)*$K107/12*'Периоды'!R$42</f>
        <v>0</v>
      </c>
      <c r="T107" s="167" t="n">
        <f aca="false" ca="false" dt2D="false" dtr="false" t="normal">AVERAGE(T104, T106)*$K107/12*'Периоды'!S$42</f>
        <v>0</v>
      </c>
      <c r="U107" s="167" t="n">
        <f aca="false" ca="false" dt2D="false" dtr="false" t="normal">AVERAGE(U104, U106)*$K107/12*'Периоды'!T$42</f>
        <v>0</v>
      </c>
      <c r="V107" s="167" t="n">
        <f aca="false" ca="false" dt2D="false" dtr="false" t="normal">AVERAGE(V104, V106)*$K107/12*'Периоды'!U$42</f>
        <v>0</v>
      </c>
      <c r="W107" s="167" t="n">
        <f aca="false" ca="false" dt2D="false" dtr="false" t="normal">AVERAGE(W104, W106)*$K107/12*'Периоды'!V$42</f>
        <v>0</v>
      </c>
      <c r="X107" s="167" t="n">
        <f aca="false" ca="false" dt2D="false" dtr="false" t="normal">AVERAGE(X104, X106)*$K107/12*'Периоды'!W$42</f>
        <v>0</v>
      </c>
      <c r="Y107" s="167" t="n">
        <f aca="false" ca="false" dt2D="false" dtr="false" t="normal">AVERAGE(Y104, Y106)*$K107/12*'Периоды'!X$42</f>
        <v>0</v>
      </c>
      <c r="Z107" s="167" t="n">
        <f aca="false" ca="false" dt2D="false" dtr="false" t="normal">AVERAGE(Z104, Z106)*$K107/12*'Периоды'!Y$42</f>
        <v>0</v>
      </c>
      <c r="AA107" s="167" t="n">
        <f aca="false" ca="false" dt2D="false" dtr="false" t="normal">AVERAGE(AA104, AA106)*$K107/12*'Периоды'!Z$42</f>
        <v>0</v>
      </c>
      <c r="AB107" s="167" t="n">
        <f aca="false" ca="false" dt2D="false" dtr="false" t="normal">AVERAGE(AB104, AB106)*$K107/12*'Периоды'!AA$42</f>
        <v>0</v>
      </c>
      <c r="AC107" s="167" t="n">
        <f aca="false" ca="false" dt2D="false" dtr="false" t="normal">AVERAGE(AC104, AC106)*$K107/12*'Периоды'!AB$42</f>
        <v>0</v>
      </c>
      <c r="AD107" s="167" t="n">
        <f aca="false" ca="false" dt2D="false" dtr="false" t="normal">AVERAGE(AD104, AD106)*$K107/12*'Периоды'!AC$42</f>
        <v>0</v>
      </c>
      <c r="AE107" s="167" t="n">
        <f aca="false" ca="false" dt2D="false" dtr="false" t="normal">AVERAGE(AE104, AE106)*$K107/12*'Периоды'!AD$42</f>
        <v>0</v>
      </c>
      <c r="AF107" s="167" t="n">
        <f aca="false" ca="false" dt2D="false" dtr="false" t="normal">AVERAGE(AF104, AF106)*$K107/12*'Периоды'!AE$42</f>
        <v>0</v>
      </c>
      <c r="AG107" s="167" t="n">
        <f aca="false" ca="false" dt2D="false" dtr="false" t="normal">AVERAGE(AG104, AG106)*$K107/12*'Периоды'!AF$42</f>
        <v>0</v>
      </c>
      <c r="AH107" s="167" t="n">
        <f aca="false" ca="false" dt2D="false" dtr="false" t="normal">AVERAGE(AH104, AH106)*$K107/12*'Периоды'!AG$42</f>
        <v>0</v>
      </c>
      <c r="AI107" s="167" t="n">
        <f aca="false" ca="false" dt2D="false" dtr="false" t="normal">AVERAGE(AI104, AI106)*$K107/12*'Периоды'!AH$42</f>
        <v>0</v>
      </c>
      <c r="AJ107" s="167" t="n">
        <f aca="false" ca="false" dt2D="false" dtr="false" t="normal">AVERAGE(AJ104, AJ106)*$K107/12*'Периоды'!AI$42</f>
        <v>0</v>
      </c>
      <c r="AK107" s="167" t="n">
        <f aca="false" ca="false" dt2D="false" dtr="false" t="normal">AVERAGE(AK104, AK106)*$K107/12*'Периоды'!AJ$42</f>
        <v>0</v>
      </c>
      <c r="AL107" s="167" t="n">
        <f aca="false" ca="false" dt2D="false" dtr="false" t="normal">AVERAGE(AL104, AL106)*$K107/12*'Периоды'!AK$42</f>
        <v>0</v>
      </c>
      <c r="AM107" s="167" t="n">
        <f aca="false" ca="false" dt2D="false" dtr="false" t="normal">AVERAGE(AM104, AM106)*$K107/12*'Периоды'!AL$42</f>
        <v>0</v>
      </c>
      <c r="AN107" s="167" t="n">
        <f aca="false" ca="false" dt2D="false" dtr="false" t="normal">AVERAGE(AN104, AN106)*$K107/12*'Периоды'!AM$42</f>
        <v>0</v>
      </c>
      <c r="AO107" s="167" t="n">
        <f aca="false" ca="false" dt2D="false" dtr="false" t="normal">AVERAGE(AO104, AO106)*$K107/12*'Периоды'!AN$42</f>
        <v>0</v>
      </c>
      <c r="AP107" s="167" t="n">
        <f aca="false" ca="false" dt2D="false" dtr="false" t="normal">AVERAGE(AP104, AP106)*$K107/12*'Периоды'!AO$42</f>
        <v>0</v>
      </c>
      <c r="AQ107" s="167" t="n">
        <f aca="false" ca="false" dt2D="false" dtr="false" t="normal">AVERAGE(AQ104, AQ106)*$K107/12*'Периоды'!AP$42</f>
        <v>0</v>
      </c>
      <c r="AR107" s="167" t="n">
        <f aca="false" ca="false" dt2D="false" dtr="false" t="normal">AVERAGE(AR104, AR106)*$K107/12*'Периоды'!AQ$42</f>
        <v>0</v>
      </c>
      <c r="AS107" s="167" t="n">
        <f aca="false" ca="false" dt2D="false" dtr="false" t="normal">AVERAGE(AS104, AS106)*$K107/12*'Периоды'!AR$42</f>
        <v>0</v>
      </c>
      <c r="AT107" s="167" t="n">
        <f aca="false" ca="false" dt2D="false" dtr="false" t="normal">AVERAGE(AT104, AT106)*$K107/12*'Периоды'!AS$42</f>
        <v>0</v>
      </c>
      <c r="AU107" s="167" t="n">
        <f aca="false" ca="false" dt2D="false" dtr="false" t="normal">AVERAGE(AU104, AU106)*$K107/12*'Периоды'!AT$42</f>
        <v>0</v>
      </c>
      <c r="AV107" s="167" t="n">
        <f aca="false" ca="false" dt2D="false" dtr="false" t="normal">AVERAGE(AV104, AV106)*$K107/12*'Периоды'!AU$42</f>
        <v>0</v>
      </c>
      <c r="AW107" s="167" t="n">
        <f aca="false" ca="false" dt2D="false" dtr="false" t="normal">AVERAGE(AW104, AW106)*$K107/12*'Периоды'!AV$42</f>
        <v>0</v>
      </c>
      <c r="AX107" s="167" t="n">
        <f aca="false" ca="false" dt2D="false" dtr="false" t="normal">AVERAGE(AX104, AX106)*$K107/12*'Периоды'!AW$42</f>
        <v>0</v>
      </c>
      <c r="AY107" s="167" t="n">
        <f aca="false" ca="false" dt2D="false" dtr="false" t="normal">AVERAGE(AY104, AY106)*$K107/12*'Периоды'!AX$42</f>
        <v>0</v>
      </c>
      <c r="AZ107" s="167" t="n">
        <f aca="false" ca="false" dt2D="false" dtr="false" t="normal">AVERAGE(AZ104, AZ106)*$K107/12*'Периоды'!AY$42</f>
        <v>0</v>
      </c>
      <c r="BA107" s="167" t="n">
        <f aca="false" ca="false" dt2D="false" dtr="false" t="normal">AVERAGE(BA104, BA106)*$K107/12*'Периоды'!AZ$42</f>
        <v>0</v>
      </c>
      <c r="BB107" s="167" t="n">
        <f aca="false" ca="false" dt2D="false" dtr="false" t="normal">AVERAGE(BB104, BB106)*$K107/12*'Периоды'!BA$42</f>
        <v>0</v>
      </c>
      <c r="BC107" s="167" t="n">
        <f aca="false" ca="false" dt2D="false" dtr="false" t="normal">AVERAGE(BC104, BC106)*$K107/12*'Периоды'!BB$42</f>
        <v>0</v>
      </c>
      <c r="BD107" s="167" t="n">
        <f aca="false" ca="false" dt2D="false" dtr="false" t="normal">AVERAGE(BD104, BD106)*$K107/12*'Периоды'!BC$42</f>
        <v>0</v>
      </c>
      <c r="BE107" s="167" t="n">
        <f aca="false" ca="false" dt2D="false" dtr="false" t="normal">AVERAGE(BE104, BE106)*$K107/12*'Периоды'!BD$42</f>
        <v>0</v>
      </c>
      <c r="BF107" s="167" t="n">
        <f aca="false" ca="false" dt2D="false" dtr="false" t="normal">AVERAGE(BF104, BF106)*$K107/12*'Периоды'!BE$42</f>
        <v>0</v>
      </c>
      <c r="BG107" s="167" t="n">
        <f aca="false" ca="false" dt2D="false" dtr="false" t="normal">AVERAGE(BG104, BG106)*$K107/12*'Периоды'!BF$42</f>
        <v>0</v>
      </c>
      <c r="BH107" s="167" t="n">
        <f aca="false" ca="false" dt2D="false" dtr="false" t="normal">AVERAGE(BH104, BH106)*$K107/12*'Периоды'!BG$42</f>
        <v>0</v>
      </c>
      <c r="BI107" s="167" t="n">
        <f aca="false" ca="false" dt2D="false" dtr="false" t="normal">AVERAGE(BI104, BI106)*$K107/12*'Периоды'!BH$42</f>
        <v>0</v>
      </c>
      <c r="BJ107" s="167" t="n">
        <f aca="false" ca="false" dt2D="false" dtr="false" t="normal">AVERAGE(BJ104, BJ106)*$K107/12*'Периоды'!BI$42</f>
        <v>0</v>
      </c>
      <c r="BK107" s="167" t="n">
        <f aca="false" ca="false" dt2D="false" dtr="false" t="normal">AVERAGE(BK104, BK106)*$K107/12*'Периоды'!BJ$42</f>
        <v>0</v>
      </c>
      <c r="BL107" s="167" t="n">
        <f aca="false" ca="false" dt2D="false" dtr="false" t="normal">AVERAGE(BL104, BL106)*$K107/12*'Периоды'!BK$42</f>
        <v>0</v>
      </c>
      <c r="BM107" s="167" t="n">
        <f aca="false" ca="false" dt2D="false" dtr="false" t="normal">AVERAGE(BM104, BM106)*$K107/12*'Периоды'!BL$42</f>
        <v>0</v>
      </c>
      <c r="BN107" s="167" t="n">
        <f aca="false" ca="false" dt2D="false" dtr="false" t="normal">AVERAGE(BN104, BN106)*$K107/12*'Периоды'!BM$42</f>
        <v>0</v>
      </c>
      <c r="BO107" s="167" t="n">
        <f aca="false" ca="false" dt2D="false" dtr="false" t="normal">AVERAGE(BO104, BO106)*$K107/12*'Периоды'!BN$42</f>
        <v>0</v>
      </c>
      <c r="BP107" s="167" t="n">
        <f aca="false" ca="false" dt2D="false" dtr="false" t="normal">AVERAGE(BP104, BP106)*$K107/12*'Периоды'!BO$42</f>
        <v>0</v>
      </c>
      <c r="BQ107" s="167" t="n">
        <f aca="false" ca="false" dt2D="false" dtr="false" t="normal">AVERAGE(BQ104, BQ106)*$K107/12*'Периоды'!BP$42</f>
        <v>0</v>
      </c>
      <c r="BR107" s="167" t="n">
        <f aca="false" ca="false" dt2D="false" dtr="false" t="normal">AVERAGE(BR104, BR106)*$K107/12*'Периоды'!BQ$42</f>
        <v>0</v>
      </c>
      <c r="BS107" s="167" t="n">
        <f aca="false" ca="false" dt2D="false" dtr="false" t="normal">AVERAGE(BS104, BS106)*$K107/12*'Периоды'!BR$42</f>
        <v>0</v>
      </c>
      <c r="BT107" s="167" t="n">
        <f aca="false" ca="false" dt2D="false" dtr="false" t="normal">AVERAGE(BT104, BT106)*$K107/12*'Периоды'!BS$42</f>
        <v>0</v>
      </c>
    </row>
    <row hidden="true" ht="16.5" outlineLevel="1" r="108">
      <c r="E108" s="374" t="e">
        <f aca="false" ca="false" dt2D="false" dtr="false" t="normal">E107</f>
        <v>#N/A</v>
      </c>
      <c r="F108" s="374" t="e">
        <f aca="false" ca="false" dt2D="false" dtr="false" t="normal">F107</f>
        <v>#N/A</v>
      </c>
      <c r="G108" s="374" t="n">
        <f aca="false" ca="false" dt2D="false" dtr="false" t="normal">G107</f>
        <v>0</v>
      </c>
      <c r="I108" s="130" t="s">
        <v>520</v>
      </c>
      <c r="K108" s="40" t="n"/>
      <c r="L108" s="283" t="n"/>
      <c r="M108" s="167" t="n"/>
      <c r="N108" s="167" t="n"/>
      <c r="O108" s="167" t="n"/>
      <c r="P108" s="167" t="n"/>
      <c r="Q108" s="167" t="n"/>
      <c r="R108" s="167" t="n"/>
      <c r="S108" s="167" t="n"/>
      <c r="T108" s="167" t="n"/>
      <c r="U108" s="167" t="n"/>
      <c r="V108" s="167" t="n"/>
      <c r="W108" s="167" t="n"/>
      <c r="X108" s="167" t="n"/>
      <c r="Y108" s="167" t="n"/>
      <c r="Z108" s="167" t="n"/>
      <c r="AA108" s="167" t="n"/>
      <c r="AB108" s="167" t="n"/>
      <c r="AC108" s="167" t="n"/>
      <c r="AD108" s="167" t="n"/>
      <c r="AE108" s="167" t="n"/>
      <c r="AF108" s="167" t="n"/>
      <c r="AG108" s="167" t="n"/>
      <c r="AH108" s="167" t="n"/>
      <c r="AI108" s="167" t="n"/>
      <c r="AJ108" s="167" t="n"/>
      <c r="AK108" s="167" t="n"/>
      <c r="AL108" s="167" t="n"/>
      <c r="AM108" s="167" t="n"/>
      <c r="AN108" s="167" t="n"/>
      <c r="AO108" s="167" t="n"/>
      <c r="AP108" s="167" t="n"/>
      <c r="AQ108" s="167" t="n"/>
      <c r="AR108" s="167" t="n"/>
      <c r="AS108" s="167" t="n"/>
      <c r="AT108" s="167" t="n"/>
      <c r="AU108" s="167" t="n"/>
      <c r="AV108" s="167" t="n"/>
      <c r="AW108" s="167" t="n"/>
      <c r="AX108" s="167" t="n"/>
      <c r="AY108" s="167" t="n"/>
      <c r="AZ108" s="167" t="n"/>
      <c r="BA108" s="167" t="n"/>
      <c r="BB108" s="167" t="n"/>
      <c r="BC108" s="167" t="n"/>
      <c r="BD108" s="167" t="n"/>
      <c r="BE108" s="167" t="n"/>
      <c r="BF108" s="167" t="n"/>
      <c r="BG108" s="167" t="n"/>
      <c r="BH108" s="167" t="n"/>
      <c r="BI108" s="167" t="n"/>
      <c r="BJ108" s="167" t="n"/>
      <c r="BK108" s="167" t="n"/>
      <c r="BL108" s="167" t="n"/>
      <c r="BM108" s="167" t="n"/>
      <c r="BN108" s="167" t="n"/>
      <c r="BO108" s="167" t="n"/>
      <c r="BP108" s="167" t="n"/>
      <c r="BQ108" s="167" t="n"/>
      <c r="BR108" s="167" t="n"/>
      <c r="BS108" s="167" t="n"/>
      <c r="BT108" s="167" t="n"/>
    </row>
    <row hidden="true" ht="16.5" outlineLevel="2" r="109">
      <c r="B109" s="374" t="s">
        <v>421</v>
      </c>
      <c r="C109" s="374" t="s">
        <v>502</v>
      </c>
      <c r="E109" s="374" t="e">
        <f aca="false" ca="false" dt2D="false" dtr="false" t="normal">E108</f>
        <v>#N/A</v>
      </c>
      <c r="F109" s="374" t="e">
        <f aca="false" ca="false" dt2D="false" dtr="false" t="normal">F108</f>
        <v>#N/A</v>
      </c>
      <c r="G109" s="374" t="n">
        <f aca="false" ca="false" dt2D="false" dtr="false" t="normal">G108</f>
        <v>0</v>
      </c>
      <c r="I109" s="1" t="s">
        <v>513</v>
      </c>
      <c r="L109" s="283" t="n"/>
      <c r="M109" s="172" t="n"/>
      <c r="N109" s="172" t="n"/>
      <c r="O109" s="172" t="n"/>
      <c r="P109" s="172" t="n"/>
      <c r="Q109" s="172" t="n"/>
      <c r="R109" s="172" t="n"/>
      <c r="S109" s="172" t="n"/>
      <c r="T109" s="172" t="n"/>
      <c r="U109" s="172" t="n"/>
      <c r="V109" s="172" t="n"/>
      <c r="W109" s="172" t="n"/>
      <c r="X109" s="172" t="n"/>
      <c r="Y109" s="172" t="n"/>
      <c r="Z109" s="172" t="n"/>
      <c r="AA109" s="172" t="n"/>
      <c r="AB109" s="172" t="n"/>
      <c r="AC109" s="172" t="n"/>
      <c r="AD109" s="172" t="n"/>
      <c r="AE109" s="172" t="n"/>
      <c r="AF109" s="172" t="n"/>
      <c r="AG109" s="172" t="n"/>
      <c r="AH109" s="172" t="n"/>
      <c r="AI109" s="172" t="n"/>
      <c r="AJ109" s="172" t="n"/>
      <c r="AK109" s="172" t="n"/>
      <c r="AL109" s="172" t="n"/>
      <c r="AM109" s="172" t="n"/>
      <c r="AN109" s="172" t="n"/>
      <c r="AO109" s="172" t="n"/>
      <c r="AP109" s="172" t="n"/>
      <c r="AQ109" s="172" t="n"/>
      <c r="AR109" s="172" t="n"/>
      <c r="AS109" s="172" t="n"/>
      <c r="AT109" s="172" t="n"/>
      <c r="AU109" s="172" t="n"/>
      <c r="AV109" s="172" t="n"/>
      <c r="AW109" s="172" t="n"/>
      <c r="AX109" s="172" t="n"/>
      <c r="AY109" s="172" t="n"/>
      <c r="AZ109" s="172" t="n"/>
      <c r="BA109" s="172" t="n"/>
      <c r="BB109" s="172" t="n"/>
      <c r="BC109" s="172" t="n"/>
      <c r="BD109" s="172" t="n"/>
      <c r="BE109" s="172" t="n"/>
      <c r="BF109" s="172" t="n"/>
      <c r="BG109" s="172" t="n"/>
      <c r="BH109" s="172" t="n"/>
      <c r="BI109" s="172" t="n"/>
      <c r="BJ109" s="172" t="n"/>
      <c r="BK109" s="172" t="n"/>
      <c r="BL109" s="172" t="n"/>
      <c r="BM109" s="172" t="n"/>
      <c r="BN109" s="172" t="n"/>
      <c r="BO109" s="172" t="n"/>
      <c r="BP109" s="172" t="n"/>
      <c r="BQ109" s="172" t="n"/>
      <c r="BR109" s="172" t="n"/>
      <c r="BS109" s="172" t="n"/>
      <c r="BT109" s="172" t="n"/>
    </row>
    <row hidden="true" ht="16.5" outlineLevel="2" r="110">
      <c r="B110" s="374" t="s">
        <v>422</v>
      </c>
      <c r="E110" s="374" t="e">
        <f aca="false" ca="false" dt2D="false" dtr="false" t="normal">E109</f>
        <v>#N/A</v>
      </c>
      <c r="F110" s="374" t="e">
        <f aca="false" ca="false" dt2D="false" dtr="false" t="normal">F109</f>
        <v>#N/A</v>
      </c>
      <c r="G110" s="374" t="n">
        <f aca="false" ca="false" dt2D="false" dtr="false" t="normal">G109</f>
        <v>0</v>
      </c>
      <c r="I110" s="1" t="s">
        <v>514</v>
      </c>
      <c r="J110" s="1" t="s">
        <v>515</v>
      </c>
      <c r="K110" s="270" t="n"/>
      <c r="L110" s="283" t="n"/>
      <c r="M110" s="172" t="n"/>
      <c r="N110" s="172" t="n"/>
      <c r="O110" s="172" t="n">
        <f aca="false" ca="false" dt2D="false" dtr="false" t="normal">N109</f>
        <v>0</v>
      </c>
      <c r="P110" s="172" t="n">
        <f aca="false" ca="false" dt2D="false" dtr="false" t="normal">O109</f>
        <v>0</v>
      </c>
      <c r="Q110" s="172" t="n">
        <f aca="false" ca="false" dt2D="false" dtr="false" t="normal">P109</f>
        <v>0</v>
      </c>
      <c r="R110" s="172" t="n">
        <f aca="false" ca="false" dt2D="false" dtr="false" t="normal">Q109</f>
        <v>0</v>
      </c>
      <c r="S110" s="172" t="n">
        <f aca="false" ca="false" dt2D="false" dtr="false" t="normal">R109</f>
        <v>0</v>
      </c>
      <c r="T110" s="172" t="n">
        <f aca="false" ca="false" dt2D="false" dtr="false" t="normal">S109</f>
        <v>0</v>
      </c>
      <c r="U110" s="172" t="n">
        <f aca="false" ca="false" dt2D="false" dtr="false" t="normal">T109</f>
        <v>0</v>
      </c>
      <c r="V110" s="172" t="n">
        <f aca="false" ca="false" dt2D="false" dtr="false" t="normal">U109</f>
        <v>0</v>
      </c>
      <c r="W110" s="172" t="n">
        <f aca="false" ca="false" dt2D="false" dtr="false" t="normal">V109</f>
        <v>0</v>
      </c>
      <c r="X110" s="172" t="n">
        <f aca="false" ca="false" dt2D="false" dtr="false" t="normal">W109</f>
        <v>0</v>
      </c>
      <c r="Y110" s="172" t="n">
        <f aca="false" ca="false" dt2D="false" dtr="false" t="normal">X109</f>
        <v>0</v>
      </c>
      <c r="Z110" s="172" t="n">
        <f aca="false" ca="false" dt2D="false" dtr="false" t="normal">Y109</f>
        <v>0</v>
      </c>
      <c r="AA110" s="172" t="n">
        <f aca="false" ca="false" dt2D="false" dtr="false" t="normal">Z109</f>
        <v>0</v>
      </c>
      <c r="AB110" s="172" t="n">
        <f aca="false" ca="false" dt2D="false" dtr="false" t="normal">AA109</f>
        <v>0</v>
      </c>
      <c r="AC110" s="172" t="n">
        <f aca="false" ca="false" dt2D="false" dtr="false" t="normal">AB109</f>
        <v>0</v>
      </c>
      <c r="AD110" s="172" t="n">
        <f aca="false" ca="false" dt2D="false" dtr="false" t="normal">AC109</f>
        <v>0</v>
      </c>
      <c r="AE110" s="172" t="n">
        <f aca="false" ca="false" dt2D="false" dtr="false" t="normal">AD109</f>
        <v>0</v>
      </c>
      <c r="AF110" s="172" t="n">
        <f aca="false" ca="false" dt2D="false" dtr="false" t="normal">AE109</f>
        <v>0</v>
      </c>
      <c r="AG110" s="172" t="n">
        <f aca="false" ca="false" dt2D="false" dtr="false" t="normal">AF109</f>
        <v>0</v>
      </c>
      <c r="AH110" s="172" t="n">
        <f aca="false" ca="false" dt2D="false" dtr="false" t="normal">AG109</f>
        <v>0</v>
      </c>
      <c r="AI110" s="172" t="n">
        <f aca="false" ca="false" dt2D="false" dtr="false" t="normal">AH109</f>
        <v>0</v>
      </c>
      <c r="AJ110" s="172" t="n">
        <f aca="false" ca="false" dt2D="false" dtr="false" t="normal">AI109</f>
        <v>0</v>
      </c>
      <c r="AK110" s="172" t="n">
        <f aca="false" ca="false" dt2D="false" dtr="false" t="normal">AJ109</f>
        <v>0</v>
      </c>
      <c r="AL110" s="172" t="n">
        <f aca="false" ca="false" dt2D="false" dtr="false" t="normal">AK109</f>
        <v>0</v>
      </c>
      <c r="AM110" s="172" t="n">
        <f aca="false" ca="false" dt2D="false" dtr="false" t="normal">AL109</f>
        <v>0</v>
      </c>
      <c r="AN110" s="172" t="n">
        <f aca="false" ca="false" dt2D="false" dtr="false" t="normal">AM109</f>
        <v>0</v>
      </c>
      <c r="AO110" s="172" t="n">
        <f aca="false" ca="false" dt2D="false" dtr="false" t="normal">AN109</f>
        <v>0</v>
      </c>
      <c r="AP110" s="172" t="n">
        <f aca="false" ca="false" dt2D="false" dtr="false" t="normal">AO109</f>
        <v>0</v>
      </c>
      <c r="AQ110" s="172" t="n">
        <f aca="false" ca="false" dt2D="false" dtr="false" t="normal">AP109</f>
        <v>0</v>
      </c>
      <c r="AR110" s="172" t="n">
        <f aca="false" ca="false" dt2D="false" dtr="false" t="normal">AQ109</f>
        <v>0</v>
      </c>
      <c r="AS110" s="172" t="n">
        <f aca="false" ca="false" dt2D="false" dtr="false" t="normal">AR109</f>
        <v>0</v>
      </c>
      <c r="AT110" s="172" t="n">
        <f aca="false" ca="false" dt2D="false" dtr="false" t="normal">AS109</f>
        <v>0</v>
      </c>
      <c r="AU110" s="172" t="n">
        <f aca="false" ca="false" dt2D="false" dtr="false" t="normal">AT109</f>
        <v>0</v>
      </c>
      <c r="AV110" s="172" t="n">
        <f aca="false" ca="false" dt2D="false" dtr="false" t="normal">AU109</f>
        <v>0</v>
      </c>
      <c r="AW110" s="172" t="n">
        <f aca="false" ca="false" dt2D="false" dtr="false" t="normal">AV109</f>
        <v>0</v>
      </c>
      <c r="AX110" s="172" t="n">
        <f aca="false" ca="false" dt2D="false" dtr="false" t="normal">AW109</f>
        <v>0</v>
      </c>
      <c r="AY110" s="172" t="n">
        <f aca="false" ca="false" dt2D="false" dtr="false" t="normal">AX109</f>
        <v>0</v>
      </c>
      <c r="AZ110" s="172" t="n">
        <f aca="false" ca="false" dt2D="false" dtr="false" t="normal">AY109</f>
        <v>0</v>
      </c>
      <c r="BA110" s="172" t="n">
        <f aca="false" ca="false" dt2D="false" dtr="false" t="normal">AZ109</f>
        <v>0</v>
      </c>
      <c r="BB110" s="172" t="n">
        <f aca="false" ca="false" dt2D="false" dtr="false" t="normal">BA109</f>
        <v>0</v>
      </c>
      <c r="BC110" s="172" t="n">
        <f aca="false" ca="false" dt2D="false" dtr="false" t="normal">BB109</f>
        <v>0</v>
      </c>
      <c r="BD110" s="172" t="n">
        <f aca="false" ca="false" dt2D="false" dtr="false" t="normal">BC109</f>
        <v>0</v>
      </c>
      <c r="BE110" s="172" t="n">
        <f aca="false" ca="false" dt2D="false" dtr="false" t="normal">BD109</f>
        <v>0</v>
      </c>
      <c r="BF110" s="172" t="n">
        <f aca="false" ca="false" dt2D="false" dtr="false" t="normal">BE109</f>
        <v>0</v>
      </c>
      <c r="BG110" s="172" t="n">
        <f aca="false" ca="false" dt2D="false" dtr="false" t="normal">BF109</f>
        <v>0</v>
      </c>
      <c r="BH110" s="172" t="n">
        <f aca="false" ca="false" dt2D="false" dtr="false" t="normal">BG109</f>
        <v>0</v>
      </c>
      <c r="BI110" s="172" t="n">
        <f aca="false" ca="false" dt2D="false" dtr="false" t="normal">BH109</f>
        <v>0</v>
      </c>
      <c r="BJ110" s="172" t="n">
        <f aca="false" ca="false" dt2D="false" dtr="false" t="normal">BI109</f>
        <v>0</v>
      </c>
      <c r="BK110" s="172" t="n">
        <f aca="false" ca="false" dt2D="false" dtr="false" t="normal">BJ109</f>
        <v>0</v>
      </c>
      <c r="BL110" s="172" t="n">
        <f aca="false" ca="false" dt2D="false" dtr="false" t="normal">BK109</f>
        <v>0</v>
      </c>
      <c r="BM110" s="172" t="n">
        <f aca="false" ca="false" dt2D="false" dtr="false" t="normal">BL109</f>
        <v>0</v>
      </c>
      <c r="BN110" s="172" t="n">
        <f aca="false" ca="false" dt2D="false" dtr="false" t="normal">BM109</f>
        <v>0</v>
      </c>
      <c r="BO110" s="172" t="n">
        <f aca="false" ca="false" dt2D="false" dtr="false" t="normal">BN109</f>
        <v>0</v>
      </c>
      <c r="BP110" s="172" t="n">
        <f aca="false" ca="false" dt2D="false" dtr="false" t="normal">BO109</f>
        <v>0</v>
      </c>
      <c r="BQ110" s="172" t="n">
        <f aca="false" ca="false" dt2D="false" dtr="false" t="normal">BP109</f>
        <v>0</v>
      </c>
      <c r="BR110" s="172" t="n">
        <f aca="false" ca="false" dt2D="false" dtr="false" t="normal">BQ109</f>
        <v>0</v>
      </c>
      <c r="BS110" s="172" t="n">
        <f aca="false" ca="false" dt2D="false" dtr="false" t="normal">BR109</f>
        <v>0</v>
      </c>
      <c r="BT110" s="172" t="n">
        <f aca="false" ca="false" dt2D="false" dtr="false" t="normal">BS109</f>
        <v>0</v>
      </c>
    </row>
    <row hidden="true" ht="16.5" outlineLevel="2" r="111">
      <c r="E111" s="374" t="e">
        <f aca="false" ca="false" dt2D="false" dtr="false" t="normal">E110</f>
        <v>#N/A</v>
      </c>
      <c r="F111" s="374" t="e">
        <f aca="false" ca="false" dt2D="false" dtr="false" t="normal">F110</f>
        <v>#N/A</v>
      </c>
      <c r="G111" s="374" t="n">
        <f aca="false" ca="false" dt2D="false" dtr="false" t="normal">G110</f>
        <v>0</v>
      </c>
      <c r="I111" s="1" t="s">
        <v>516</v>
      </c>
      <c r="K111" s="40" t="n"/>
      <c r="L111" s="283" t="n"/>
      <c r="M111" s="167" t="n">
        <f aca="false" ca="false" dt2D="false" dtr="false" t="normal">L111+M109-M110</f>
        <v>0</v>
      </c>
      <c r="N111" s="167" t="n">
        <f aca="false" ca="false" dt2D="false" dtr="false" t="normal">M111+N109-N110</f>
        <v>0</v>
      </c>
      <c r="O111" s="167" t="n">
        <f aca="false" ca="false" dt2D="false" dtr="false" t="normal">N111+O109-O110</f>
        <v>0</v>
      </c>
      <c r="P111" s="167" t="n">
        <f aca="false" ca="false" dt2D="false" dtr="false" t="normal">O111+P109-P110</f>
        <v>0</v>
      </c>
      <c r="Q111" s="167" t="n">
        <f aca="false" ca="false" dt2D="false" dtr="false" t="normal">P111+Q109-Q110</f>
        <v>0</v>
      </c>
      <c r="R111" s="167" t="n">
        <f aca="false" ca="false" dt2D="false" dtr="false" t="normal">Q111+R109-R110</f>
        <v>0</v>
      </c>
      <c r="S111" s="167" t="n">
        <f aca="false" ca="false" dt2D="false" dtr="false" t="normal">R111+S109-S110</f>
        <v>0</v>
      </c>
      <c r="T111" s="167" t="n">
        <f aca="false" ca="false" dt2D="false" dtr="false" t="normal">S111+T109-T110</f>
        <v>0</v>
      </c>
      <c r="U111" s="167" t="n">
        <f aca="false" ca="false" dt2D="false" dtr="false" t="normal">T111+U109-U110</f>
        <v>0</v>
      </c>
      <c r="V111" s="167" t="n">
        <f aca="false" ca="false" dt2D="false" dtr="false" t="normal">U111+V109-V110</f>
        <v>0</v>
      </c>
      <c r="W111" s="167" t="n">
        <f aca="false" ca="false" dt2D="false" dtr="false" t="normal">V111+W109-W110</f>
        <v>0</v>
      </c>
      <c r="X111" s="167" t="n">
        <f aca="false" ca="false" dt2D="false" dtr="false" t="normal">W111+X109-X110</f>
        <v>0</v>
      </c>
      <c r="Y111" s="167" t="n">
        <f aca="false" ca="false" dt2D="false" dtr="false" t="normal">X111+Y109-Y110</f>
        <v>0</v>
      </c>
      <c r="Z111" s="167" t="n">
        <f aca="false" ca="false" dt2D="false" dtr="false" t="normal">Y111+Z109-Z110</f>
        <v>0</v>
      </c>
      <c r="AA111" s="167" t="n">
        <f aca="false" ca="false" dt2D="false" dtr="false" t="normal">Z111+AA109-AA110</f>
        <v>0</v>
      </c>
      <c r="AB111" s="167" t="n">
        <f aca="false" ca="false" dt2D="false" dtr="false" t="normal">AA111+AB109-AB110</f>
        <v>0</v>
      </c>
      <c r="AC111" s="167" t="n">
        <f aca="false" ca="false" dt2D="false" dtr="false" t="normal">AB111+AC109-AC110</f>
        <v>0</v>
      </c>
      <c r="AD111" s="167" t="n">
        <f aca="false" ca="false" dt2D="false" dtr="false" t="normal">AC111+AD109-AD110</f>
        <v>0</v>
      </c>
      <c r="AE111" s="167" t="n">
        <f aca="false" ca="false" dt2D="false" dtr="false" t="normal">AD111+AE109-AE110</f>
        <v>0</v>
      </c>
      <c r="AF111" s="167" t="n">
        <f aca="false" ca="false" dt2D="false" dtr="false" t="normal">AE111+AF109-AF110</f>
        <v>0</v>
      </c>
      <c r="AG111" s="167" t="n">
        <f aca="false" ca="false" dt2D="false" dtr="false" t="normal">AF111+AG109-AG110</f>
        <v>0</v>
      </c>
      <c r="AH111" s="167" t="n">
        <f aca="false" ca="false" dt2D="false" dtr="false" t="normal">AG111+AH109-AH110</f>
        <v>0</v>
      </c>
      <c r="AI111" s="167" t="n">
        <f aca="false" ca="false" dt2D="false" dtr="false" t="normal">AH111+AI109-AI110</f>
        <v>0</v>
      </c>
      <c r="AJ111" s="167" t="n">
        <f aca="false" ca="false" dt2D="false" dtr="false" t="normal">AI111+AJ109-AJ110</f>
        <v>0</v>
      </c>
      <c r="AK111" s="167" t="n">
        <f aca="false" ca="false" dt2D="false" dtr="false" t="normal">AJ111+AK109-AK110</f>
        <v>0</v>
      </c>
      <c r="AL111" s="167" t="n">
        <f aca="false" ca="false" dt2D="false" dtr="false" t="normal">AK111+AL109-AL110</f>
        <v>0</v>
      </c>
      <c r="AM111" s="167" t="n">
        <f aca="false" ca="false" dt2D="false" dtr="false" t="normal">AL111+AM109-AM110</f>
        <v>0</v>
      </c>
      <c r="AN111" s="167" t="n">
        <f aca="false" ca="false" dt2D="false" dtr="false" t="normal">AM111+AN109-AN110</f>
        <v>0</v>
      </c>
      <c r="AO111" s="167" t="n">
        <f aca="false" ca="false" dt2D="false" dtr="false" t="normal">AN111+AO109-AO110</f>
        <v>0</v>
      </c>
      <c r="AP111" s="167" t="n">
        <f aca="false" ca="false" dt2D="false" dtr="false" t="normal">AO111+AP109-AP110</f>
        <v>0</v>
      </c>
      <c r="AQ111" s="167" t="n">
        <f aca="false" ca="false" dt2D="false" dtr="false" t="normal">AP111+AQ109-AQ110</f>
        <v>0</v>
      </c>
      <c r="AR111" s="167" t="n">
        <f aca="false" ca="false" dt2D="false" dtr="false" t="normal">AQ111+AR109-AR110</f>
        <v>0</v>
      </c>
      <c r="AS111" s="167" t="n">
        <f aca="false" ca="false" dt2D="false" dtr="false" t="normal">AR111+AS109-AS110</f>
        <v>0</v>
      </c>
      <c r="AT111" s="167" t="n">
        <f aca="false" ca="false" dt2D="false" dtr="false" t="normal">AS111+AT109-AT110</f>
        <v>0</v>
      </c>
      <c r="AU111" s="167" t="n">
        <f aca="false" ca="false" dt2D="false" dtr="false" t="normal">AT111+AU109-AU110</f>
        <v>0</v>
      </c>
      <c r="AV111" s="167" t="n">
        <f aca="false" ca="false" dt2D="false" dtr="false" t="normal">AU111+AV109-AV110</f>
        <v>0</v>
      </c>
      <c r="AW111" s="167" t="n">
        <f aca="false" ca="false" dt2D="false" dtr="false" t="normal">AV111+AW109-AW110</f>
        <v>0</v>
      </c>
      <c r="AX111" s="167" t="n">
        <f aca="false" ca="false" dt2D="false" dtr="false" t="normal">AW111+AX109-AX110</f>
        <v>0</v>
      </c>
      <c r="AY111" s="167" t="n">
        <f aca="false" ca="false" dt2D="false" dtr="false" t="normal">AX111+AY109-AY110</f>
        <v>0</v>
      </c>
      <c r="AZ111" s="167" t="n">
        <f aca="false" ca="false" dt2D="false" dtr="false" t="normal">AY111+AZ109-AZ110</f>
        <v>0</v>
      </c>
      <c r="BA111" s="167" t="n">
        <f aca="false" ca="false" dt2D="false" dtr="false" t="normal">AZ111+BA109-BA110</f>
        <v>0</v>
      </c>
      <c r="BB111" s="167" t="n">
        <f aca="false" ca="false" dt2D="false" dtr="false" t="normal">BA111+BB109-BB110</f>
        <v>0</v>
      </c>
      <c r="BC111" s="167" t="n">
        <f aca="false" ca="false" dt2D="false" dtr="false" t="normal">BB111+BC109-BC110</f>
        <v>0</v>
      </c>
      <c r="BD111" s="167" t="n">
        <f aca="false" ca="false" dt2D="false" dtr="false" t="normal">BC111+BD109-BD110</f>
        <v>0</v>
      </c>
      <c r="BE111" s="167" t="n">
        <f aca="false" ca="false" dt2D="false" dtr="false" t="normal">BD111+BE109-BE110</f>
        <v>0</v>
      </c>
      <c r="BF111" s="167" t="n">
        <f aca="false" ca="false" dt2D="false" dtr="false" t="normal">BE111+BF109-BF110</f>
        <v>0</v>
      </c>
      <c r="BG111" s="167" t="n">
        <f aca="false" ca="false" dt2D="false" dtr="false" t="normal">BF111+BG109-BG110</f>
        <v>0</v>
      </c>
      <c r="BH111" s="167" t="n">
        <f aca="false" ca="false" dt2D="false" dtr="false" t="normal">BG111+BH109-BH110</f>
        <v>0</v>
      </c>
      <c r="BI111" s="167" t="n">
        <f aca="false" ca="false" dt2D="false" dtr="false" t="normal">BH111+BI109-BI110</f>
        <v>0</v>
      </c>
      <c r="BJ111" s="167" t="n">
        <f aca="false" ca="false" dt2D="false" dtr="false" t="normal">BI111+BJ109-BJ110</f>
        <v>0</v>
      </c>
      <c r="BK111" s="167" t="n">
        <f aca="false" ca="false" dt2D="false" dtr="false" t="normal">BJ111+BK109-BK110</f>
        <v>0</v>
      </c>
      <c r="BL111" s="167" t="n">
        <f aca="false" ca="false" dt2D="false" dtr="false" t="normal">BK111+BL109-BL110</f>
        <v>0</v>
      </c>
      <c r="BM111" s="167" t="n">
        <f aca="false" ca="false" dt2D="false" dtr="false" t="normal">BL111+BM109-BM110</f>
        <v>0</v>
      </c>
      <c r="BN111" s="167" t="n">
        <f aca="false" ca="false" dt2D="false" dtr="false" t="normal">BM111+BN109-BN110</f>
        <v>0</v>
      </c>
      <c r="BO111" s="167" t="n">
        <f aca="false" ca="false" dt2D="false" dtr="false" t="normal">BN111+BO109-BO110</f>
        <v>0</v>
      </c>
      <c r="BP111" s="167" t="n">
        <f aca="false" ca="false" dt2D="false" dtr="false" t="normal">BO111+BP109-BP110</f>
        <v>0</v>
      </c>
      <c r="BQ111" s="167" t="n">
        <f aca="false" ca="false" dt2D="false" dtr="false" t="normal">BP111+BQ109-BQ110</f>
        <v>0</v>
      </c>
      <c r="BR111" s="167" t="n">
        <f aca="false" ca="false" dt2D="false" dtr="false" t="normal">BQ111+BR109-BR110</f>
        <v>0</v>
      </c>
      <c r="BS111" s="167" t="n">
        <f aca="false" ca="false" dt2D="false" dtr="false" t="normal">BR111+BS109-BS110</f>
        <v>0</v>
      </c>
      <c r="BT111" s="167" t="n">
        <f aca="false" ca="false" dt2D="false" dtr="false" t="normal">BS111+BT109-BT110</f>
        <v>0</v>
      </c>
    </row>
    <row hidden="true" ht="16.5" outlineLevel="2" r="112">
      <c r="B112" s="374" t="s">
        <v>482</v>
      </c>
      <c r="E112" s="374" t="e">
        <f aca="false" ca="false" dt2D="false" dtr="false" t="normal">E111</f>
        <v>#N/A</v>
      </c>
      <c r="F112" s="374" t="e">
        <f aca="false" ca="false" dt2D="false" dtr="false" t="normal">F111</f>
        <v>#N/A</v>
      </c>
      <c r="G112" s="374" t="n">
        <f aca="false" ca="false" dt2D="false" dtr="false" t="normal">G111</f>
        <v>0</v>
      </c>
      <c r="I112" s="1" t="s">
        <v>517</v>
      </c>
      <c r="J112" s="1" t="s">
        <v>518</v>
      </c>
      <c r="K112" s="464" t="n"/>
      <c r="L112" s="283" t="n">
        <f aca="false" ca="false" dt2D="false" dtr="false" t="normal">SUM(M112:AA112)</f>
        <v>0</v>
      </c>
      <c r="M112" s="167" t="n">
        <f aca="false" ca="false" dt2D="false" dtr="false" t="normal">AVERAGE(M109, M111)*$K112/12*'Периоды'!L$42</f>
        <v>0</v>
      </c>
      <c r="N112" s="167" t="n">
        <f aca="false" ca="false" dt2D="false" dtr="false" t="normal">AVERAGE(N109, N111)*$K112/12*'Периоды'!M$42</f>
        <v>0</v>
      </c>
      <c r="O112" s="167" t="n">
        <f aca="false" ca="false" dt2D="false" dtr="false" t="normal">AVERAGE(O109, O111)*$K112/12*'Периоды'!N$42</f>
        <v>0</v>
      </c>
      <c r="P112" s="167" t="n">
        <f aca="false" ca="false" dt2D="false" dtr="false" t="normal">AVERAGE(P109, P111)*$K112/12*'Периоды'!O$42</f>
        <v>0</v>
      </c>
      <c r="Q112" s="167" t="n">
        <f aca="false" ca="false" dt2D="false" dtr="false" t="normal">AVERAGE(Q109, Q111)*$K112/12*'Периоды'!P$42</f>
        <v>0</v>
      </c>
      <c r="R112" s="167" t="n">
        <f aca="false" ca="false" dt2D="false" dtr="false" t="normal">AVERAGE(R109, R111)*$K112/12*'Периоды'!Q$42</f>
        <v>0</v>
      </c>
      <c r="S112" s="167" t="n">
        <f aca="false" ca="false" dt2D="false" dtr="false" t="normal">AVERAGE(S109, S111)*$K112/12*'Периоды'!R$42</f>
        <v>0</v>
      </c>
      <c r="T112" s="167" t="n">
        <f aca="false" ca="false" dt2D="false" dtr="false" t="normal">AVERAGE(T109, T111)*$K112/12*'Периоды'!S$42</f>
        <v>0</v>
      </c>
      <c r="U112" s="167" t="n">
        <f aca="false" ca="false" dt2D="false" dtr="false" t="normal">AVERAGE(U109, U111)*$K112/12*'Периоды'!T$42</f>
        <v>0</v>
      </c>
      <c r="V112" s="167" t="n">
        <f aca="false" ca="false" dt2D="false" dtr="false" t="normal">AVERAGE(V109, V111)*$K112/12*'Периоды'!U$42</f>
        <v>0</v>
      </c>
      <c r="W112" s="167" t="n">
        <f aca="false" ca="false" dt2D="false" dtr="false" t="normal">AVERAGE(W109, W111)*$K112/12*'Периоды'!V$42</f>
        <v>0</v>
      </c>
      <c r="X112" s="167" t="n">
        <f aca="false" ca="false" dt2D="false" dtr="false" t="normal">AVERAGE(X109, X111)*$K112/12*'Периоды'!W$42</f>
        <v>0</v>
      </c>
      <c r="Y112" s="167" t="n">
        <f aca="false" ca="false" dt2D="false" dtr="false" t="normal">AVERAGE(Y109, Y111)*$K112/12*'Периоды'!X$42</f>
        <v>0</v>
      </c>
      <c r="Z112" s="167" t="n">
        <f aca="false" ca="false" dt2D="false" dtr="false" t="normal">AVERAGE(Z109, Z111)*$K112/12*'Периоды'!Y$42</f>
        <v>0</v>
      </c>
      <c r="AA112" s="167" t="n">
        <f aca="false" ca="false" dt2D="false" dtr="false" t="normal">AVERAGE(AA109, AA111)*$K112/12*'Периоды'!Z$42</f>
        <v>0</v>
      </c>
      <c r="AB112" s="167" t="n">
        <f aca="false" ca="false" dt2D="false" dtr="false" t="normal">AVERAGE(AB109, AB111)*$K112/12*'Периоды'!AA$42</f>
        <v>0</v>
      </c>
      <c r="AC112" s="167" t="n">
        <f aca="false" ca="false" dt2D="false" dtr="false" t="normal">AVERAGE(AC109, AC111)*$K112/12*'Периоды'!AB$42</f>
        <v>0</v>
      </c>
      <c r="AD112" s="167" t="n">
        <f aca="false" ca="false" dt2D="false" dtr="false" t="normal">AVERAGE(AD109, AD111)*$K112/12*'Периоды'!AC$42</f>
        <v>0</v>
      </c>
      <c r="AE112" s="167" t="n">
        <f aca="false" ca="false" dt2D="false" dtr="false" t="normal">AVERAGE(AE109, AE111)*$K112/12*'Периоды'!AD$42</f>
        <v>0</v>
      </c>
      <c r="AF112" s="167" t="n">
        <f aca="false" ca="false" dt2D="false" dtr="false" t="normal">AVERAGE(AF109, AF111)*$K112/12*'Периоды'!AE$42</f>
        <v>0</v>
      </c>
      <c r="AG112" s="167" t="n">
        <f aca="false" ca="false" dt2D="false" dtr="false" t="normal">AVERAGE(AG109, AG111)*$K112/12*'Периоды'!AF$42</f>
        <v>0</v>
      </c>
      <c r="AH112" s="167" t="n">
        <f aca="false" ca="false" dt2D="false" dtr="false" t="normal">AVERAGE(AH109, AH111)*$K112/12*'Периоды'!AG$42</f>
        <v>0</v>
      </c>
      <c r="AI112" s="167" t="n">
        <f aca="false" ca="false" dt2D="false" dtr="false" t="normal">AVERAGE(AI109, AI111)*$K112/12*'Периоды'!AH$42</f>
        <v>0</v>
      </c>
      <c r="AJ112" s="167" t="n">
        <f aca="false" ca="false" dt2D="false" dtr="false" t="normal">AVERAGE(AJ109, AJ111)*$K112/12*'Периоды'!AI$42</f>
        <v>0</v>
      </c>
      <c r="AK112" s="167" t="n">
        <f aca="false" ca="false" dt2D="false" dtr="false" t="normal">AVERAGE(AK109, AK111)*$K112/12*'Периоды'!AJ$42</f>
        <v>0</v>
      </c>
      <c r="AL112" s="167" t="n">
        <f aca="false" ca="false" dt2D="false" dtr="false" t="normal">AVERAGE(AL109, AL111)*$K112/12*'Периоды'!AK$42</f>
        <v>0</v>
      </c>
      <c r="AM112" s="167" t="n">
        <f aca="false" ca="false" dt2D="false" dtr="false" t="normal">AVERAGE(AM109, AM111)*$K112/12*'Периоды'!AL$42</f>
        <v>0</v>
      </c>
      <c r="AN112" s="167" t="n">
        <f aca="false" ca="false" dt2D="false" dtr="false" t="normal">AVERAGE(AN109, AN111)*$K112/12*'Периоды'!AM$42</f>
        <v>0</v>
      </c>
      <c r="AO112" s="167" t="n">
        <f aca="false" ca="false" dt2D="false" dtr="false" t="normal">AVERAGE(AO109, AO111)*$K112/12*'Периоды'!AN$42</f>
        <v>0</v>
      </c>
      <c r="AP112" s="167" t="n">
        <f aca="false" ca="false" dt2D="false" dtr="false" t="normal">AVERAGE(AP109, AP111)*$K112/12*'Периоды'!AO$42</f>
        <v>0</v>
      </c>
      <c r="AQ112" s="167" t="n">
        <f aca="false" ca="false" dt2D="false" dtr="false" t="normal">AVERAGE(AQ109, AQ111)*$K112/12*'Периоды'!AP$42</f>
        <v>0</v>
      </c>
      <c r="AR112" s="167" t="n">
        <f aca="false" ca="false" dt2D="false" dtr="false" t="normal">AVERAGE(AR109, AR111)*$K112/12*'Периоды'!AQ$42</f>
        <v>0</v>
      </c>
      <c r="AS112" s="167" t="n">
        <f aca="false" ca="false" dt2D="false" dtr="false" t="normal">AVERAGE(AS109, AS111)*$K112/12*'Периоды'!AR$42</f>
        <v>0</v>
      </c>
      <c r="AT112" s="167" t="n">
        <f aca="false" ca="false" dt2D="false" dtr="false" t="normal">AVERAGE(AT109, AT111)*$K112/12*'Периоды'!AS$42</f>
        <v>0</v>
      </c>
      <c r="AU112" s="167" t="n">
        <f aca="false" ca="false" dt2D="false" dtr="false" t="normal">AVERAGE(AU109, AU111)*$K112/12*'Периоды'!AT$42</f>
        <v>0</v>
      </c>
      <c r="AV112" s="167" t="n">
        <f aca="false" ca="false" dt2D="false" dtr="false" t="normal">AVERAGE(AV109, AV111)*$K112/12*'Периоды'!AU$42</f>
        <v>0</v>
      </c>
      <c r="AW112" s="167" t="n">
        <f aca="false" ca="false" dt2D="false" dtr="false" t="normal">AVERAGE(AW109, AW111)*$K112/12*'Периоды'!AV$42</f>
        <v>0</v>
      </c>
      <c r="AX112" s="167" t="n">
        <f aca="false" ca="false" dt2D="false" dtr="false" t="normal">AVERAGE(AX109, AX111)*$K112/12*'Периоды'!AW$42</f>
        <v>0</v>
      </c>
      <c r="AY112" s="167" t="n">
        <f aca="false" ca="false" dt2D="false" dtr="false" t="normal">AVERAGE(AY109, AY111)*$K112/12*'Периоды'!AX$42</f>
        <v>0</v>
      </c>
      <c r="AZ112" s="167" t="n">
        <f aca="false" ca="false" dt2D="false" dtr="false" t="normal">AVERAGE(AZ109, AZ111)*$K112/12*'Периоды'!AY$42</f>
        <v>0</v>
      </c>
      <c r="BA112" s="167" t="n">
        <f aca="false" ca="false" dt2D="false" dtr="false" t="normal">AVERAGE(BA109, BA111)*$K112/12*'Периоды'!AZ$42</f>
        <v>0</v>
      </c>
      <c r="BB112" s="167" t="n">
        <f aca="false" ca="false" dt2D="false" dtr="false" t="normal">AVERAGE(BB109, BB111)*$K112/12*'Периоды'!BA$42</f>
        <v>0</v>
      </c>
      <c r="BC112" s="167" t="n">
        <f aca="false" ca="false" dt2D="false" dtr="false" t="normal">AVERAGE(BC109, BC111)*$K112/12*'Периоды'!BB$42</f>
        <v>0</v>
      </c>
      <c r="BD112" s="167" t="n">
        <f aca="false" ca="false" dt2D="false" dtr="false" t="normal">AVERAGE(BD109, BD111)*$K112/12*'Периоды'!BC$42</f>
        <v>0</v>
      </c>
      <c r="BE112" s="167" t="n">
        <f aca="false" ca="false" dt2D="false" dtr="false" t="normal">AVERAGE(BE109, BE111)*$K112/12*'Периоды'!BD$42</f>
        <v>0</v>
      </c>
      <c r="BF112" s="167" t="n">
        <f aca="false" ca="false" dt2D="false" dtr="false" t="normal">AVERAGE(BF109, BF111)*$K112/12*'Периоды'!BE$42</f>
        <v>0</v>
      </c>
      <c r="BG112" s="167" t="n">
        <f aca="false" ca="false" dt2D="false" dtr="false" t="normal">AVERAGE(BG109, BG111)*$K112/12*'Периоды'!BF$42</f>
        <v>0</v>
      </c>
      <c r="BH112" s="167" t="n">
        <f aca="false" ca="false" dt2D="false" dtr="false" t="normal">AVERAGE(BH109, BH111)*$K112/12*'Периоды'!BG$42</f>
        <v>0</v>
      </c>
      <c r="BI112" s="167" t="n">
        <f aca="false" ca="false" dt2D="false" dtr="false" t="normal">AVERAGE(BI109, BI111)*$K112/12*'Периоды'!BH$42</f>
        <v>0</v>
      </c>
      <c r="BJ112" s="167" t="n">
        <f aca="false" ca="false" dt2D="false" dtr="false" t="normal">AVERAGE(BJ109, BJ111)*$K112/12*'Периоды'!BI$42</f>
        <v>0</v>
      </c>
      <c r="BK112" s="167" t="n">
        <f aca="false" ca="false" dt2D="false" dtr="false" t="normal">AVERAGE(BK109, BK111)*$K112/12*'Периоды'!BJ$42</f>
        <v>0</v>
      </c>
      <c r="BL112" s="167" t="n">
        <f aca="false" ca="false" dt2D="false" dtr="false" t="normal">AVERAGE(BL109, BL111)*$K112/12*'Периоды'!BK$42</f>
        <v>0</v>
      </c>
      <c r="BM112" s="167" t="n">
        <f aca="false" ca="false" dt2D="false" dtr="false" t="normal">AVERAGE(BM109, BM111)*$K112/12*'Периоды'!BL$42</f>
        <v>0</v>
      </c>
      <c r="BN112" s="167" t="n">
        <f aca="false" ca="false" dt2D="false" dtr="false" t="normal">AVERAGE(BN109, BN111)*$K112/12*'Периоды'!BM$42</f>
        <v>0</v>
      </c>
      <c r="BO112" s="167" t="n">
        <f aca="false" ca="false" dt2D="false" dtr="false" t="normal">AVERAGE(BO109, BO111)*$K112/12*'Периоды'!BN$42</f>
        <v>0</v>
      </c>
      <c r="BP112" s="167" t="n">
        <f aca="false" ca="false" dt2D="false" dtr="false" t="normal">AVERAGE(BP109, BP111)*$K112/12*'Периоды'!BO$42</f>
        <v>0</v>
      </c>
      <c r="BQ112" s="167" t="n">
        <f aca="false" ca="false" dt2D="false" dtr="false" t="normal">AVERAGE(BQ109, BQ111)*$K112/12*'Периоды'!BP$42</f>
        <v>0</v>
      </c>
      <c r="BR112" s="167" t="n">
        <f aca="false" ca="false" dt2D="false" dtr="false" t="normal">AVERAGE(BR109, BR111)*$K112/12*'Периоды'!BQ$42</f>
        <v>0</v>
      </c>
      <c r="BS112" s="167" t="n">
        <f aca="false" ca="false" dt2D="false" dtr="false" t="normal">AVERAGE(BS109, BS111)*$K112/12*'Периоды'!BR$42</f>
        <v>0</v>
      </c>
      <c r="BT112" s="167" t="n">
        <f aca="false" ca="false" dt2D="false" dtr="false" t="normal">AVERAGE(BT109, BT111)*$K112/12*'Периоды'!BS$42</f>
        <v>0</v>
      </c>
    </row>
    <row hidden="true" ht="16.5" outlineLevel="1" r="113">
      <c r="D113" s="374" t="str">
        <f aca="false" ca="false" dt2D="false" dtr="false" t="normal">J113</f>
        <v>Федеральный бюджет</v>
      </c>
      <c r="E113" s="374" t="e">
        <f aca="false" ca="false" dt2D="false" dtr="false" t="normal">E112</f>
        <v>#N/A</v>
      </c>
      <c r="F113" s="374" t="e">
        <f aca="false" ca="false" dt2D="false" dtr="false" t="normal">F112</f>
        <v>#N/A</v>
      </c>
      <c r="G113" s="374" t="n">
        <f aca="false" ca="false" dt2D="false" dtr="false" t="normal">G112</f>
        <v>0</v>
      </c>
      <c r="I113" s="130" t="s">
        <v>521</v>
      </c>
      <c r="J113" s="420" t="s">
        <v>301</v>
      </c>
      <c r="K113" s="40" t="n"/>
      <c r="L113" s="283" t="n"/>
      <c r="M113" s="167" t="n"/>
      <c r="N113" s="167" t="n"/>
      <c r="O113" s="167" t="n"/>
      <c r="P113" s="167" t="n"/>
      <c r="Q113" s="167" t="n"/>
      <c r="R113" s="167" t="n"/>
      <c r="S113" s="167" t="n"/>
      <c r="T113" s="167" t="n"/>
      <c r="U113" s="167" t="n"/>
      <c r="V113" s="167" t="n"/>
      <c r="W113" s="167" t="n"/>
      <c r="X113" s="167" t="n"/>
      <c r="Y113" s="167" t="n"/>
      <c r="Z113" s="167" t="n"/>
      <c r="AA113" s="167" t="n"/>
      <c r="AB113" s="167" t="n"/>
      <c r="AC113" s="167" t="n"/>
      <c r="AD113" s="167" t="n"/>
      <c r="AE113" s="167" t="n"/>
      <c r="AF113" s="167" t="n"/>
      <c r="AG113" s="167" t="n"/>
      <c r="AH113" s="167" t="n"/>
      <c r="AI113" s="167" t="n"/>
      <c r="AJ113" s="167" t="n"/>
      <c r="AK113" s="167" t="n"/>
      <c r="AL113" s="167" t="n"/>
      <c r="AM113" s="167" t="n"/>
      <c r="AN113" s="167" t="n"/>
      <c r="AO113" s="167" t="n"/>
      <c r="AP113" s="167" t="n"/>
      <c r="AQ113" s="167" t="n"/>
      <c r="AR113" s="167" t="n"/>
      <c r="AS113" s="167" t="n"/>
      <c r="AT113" s="167" t="n"/>
      <c r="AU113" s="167" t="n"/>
      <c r="AV113" s="167" t="n"/>
      <c r="AW113" s="167" t="n"/>
      <c r="AX113" s="167" t="n"/>
      <c r="AY113" s="167" t="n"/>
      <c r="AZ113" s="167" t="n"/>
      <c r="BA113" s="167" t="n"/>
      <c r="BB113" s="167" t="n"/>
      <c r="BC113" s="167" t="n"/>
      <c r="BD113" s="167" t="n"/>
      <c r="BE113" s="167" t="n"/>
      <c r="BF113" s="167" t="n"/>
      <c r="BG113" s="167" t="n"/>
      <c r="BH113" s="167" t="n"/>
      <c r="BI113" s="167" t="n"/>
      <c r="BJ113" s="167" t="n"/>
      <c r="BK113" s="167" t="n"/>
      <c r="BL113" s="167" t="n"/>
      <c r="BM113" s="167" t="n"/>
      <c r="BN113" s="167" t="n"/>
      <c r="BO113" s="167" t="n"/>
      <c r="BP113" s="167" t="n"/>
      <c r="BQ113" s="167" t="n"/>
      <c r="BR113" s="167" t="n"/>
      <c r="BS113" s="167" t="n"/>
      <c r="BT113" s="167" t="n"/>
    </row>
    <row hidden="true" ht="16.5" outlineLevel="2" r="114">
      <c r="B114" s="374" t="s">
        <v>425</v>
      </c>
      <c r="C114" s="374" t="s">
        <v>502</v>
      </c>
      <c r="D114" s="374" t="str">
        <f aca="false" ca="false" dt2D="false" dtr="false" t="normal">D113</f>
        <v>Федеральный бюджет</v>
      </c>
      <c r="E114" s="374" t="e">
        <f aca="false" ca="false" dt2D="false" dtr="false" t="normal">E113</f>
        <v>#N/A</v>
      </c>
      <c r="F114" s="374" t="e">
        <f aca="false" ca="false" dt2D="false" dtr="false" t="normal">F113</f>
        <v>#N/A</v>
      </c>
      <c r="G114" s="374" t="n">
        <f aca="false" ca="false" dt2D="false" dtr="false" t="normal">G113</f>
        <v>0</v>
      </c>
      <c r="I114" s="1" t="s">
        <v>513</v>
      </c>
      <c r="L114" s="283" t="n"/>
      <c r="M114" s="172" t="n"/>
      <c r="N114" s="172" t="n"/>
      <c r="O114" s="172" t="n"/>
      <c r="P114" s="172" t="n"/>
      <c r="Q114" s="172" t="n"/>
      <c r="R114" s="172" t="n"/>
      <c r="S114" s="172" t="n"/>
      <c r="T114" s="172" t="n"/>
      <c r="U114" s="172" t="n"/>
      <c r="V114" s="172" t="n"/>
      <c r="W114" s="172" t="n"/>
      <c r="X114" s="172" t="n"/>
      <c r="Y114" s="172" t="n"/>
      <c r="Z114" s="172" t="n"/>
      <c r="AA114" s="172" t="n"/>
      <c r="AB114" s="172" t="n"/>
      <c r="AC114" s="172" t="n"/>
      <c r="AD114" s="172" t="n"/>
      <c r="AE114" s="172" t="n"/>
      <c r="AF114" s="172" t="n"/>
      <c r="AG114" s="172" t="n"/>
      <c r="AH114" s="172" t="n"/>
      <c r="AI114" s="172" t="n"/>
      <c r="AJ114" s="172" t="n"/>
      <c r="AK114" s="172" t="n"/>
      <c r="AL114" s="172" t="n"/>
      <c r="AM114" s="172" t="n"/>
      <c r="AN114" s="172" t="n"/>
      <c r="AO114" s="172" t="n"/>
      <c r="AP114" s="172" t="n"/>
      <c r="AQ114" s="172" t="n"/>
      <c r="AR114" s="172" t="n"/>
      <c r="AS114" s="172" t="n"/>
      <c r="AT114" s="172" t="n"/>
      <c r="AU114" s="172" t="n"/>
      <c r="AV114" s="172" t="n"/>
      <c r="AW114" s="172" t="n"/>
      <c r="AX114" s="172" t="n"/>
      <c r="AY114" s="172" t="n"/>
      <c r="AZ114" s="172" t="n"/>
      <c r="BA114" s="172" t="n"/>
      <c r="BB114" s="172" t="n"/>
      <c r="BC114" s="172" t="n"/>
      <c r="BD114" s="172" t="n"/>
      <c r="BE114" s="172" t="n"/>
      <c r="BF114" s="172" t="n"/>
      <c r="BG114" s="172" t="n"/>
      <c r="BH114" s="172" t="n"/>
      <c r="BI114" s="172" t="n"/>
      <c r="BJ114" s="172" t="n"/>
      <c r="BK114" s="172" t="n"/>
      <c r="BL114" s="172" t="n"/>
      <c r="BM114" s="172" t="n"/>
      <c r="BN114" s="172" t="n"/>
      <c r="BO114" s="172" t="n"/>
      <c r="BP114" s="172" t="n"/>
      <c r="BQ114" s="172" t="n"/>
      <c r="BR114" s="172" t="n"/>
      <c r="BS114" s="172" t="n"/>
      <c r="BT114" s="172" t="n"/>
    </row>
    <row hidden="true" ht="16.5" outlineLevel="2" r="115">
      <c r="B115" s="374" t="s">
        <v>483</v>
      </c>
      <c r="D115" s="374" t="str">
        <f aca="false" ca="false" dt2D="false" dtr="false" t="normal">D114</f>
        <v>Федеральный бюджет</v>
      </c>
      <c r="E115" s="374" t="e">
        <f aca="false" ca="false" dt2D="false" dtr="false" t="normal">E114</f>
        <v>#N/A</v>
      </c>
      <c r="F115" s="374" t="e">
        <f aca="false" ca="false" dt2D="false" dtr="false" t="normal">F114</f>
        <v>#N/A</v>
      </c>
      <c r="G115" s="374" t="n">
        <f aca="false" ca="false" dt2D="false" dtr="false" t="normal">G114</f>
        <v>0</v>
      </c>
      <c r="I115" s="1" t="s">
        <v>514</v>
      </c>
      <c r="J115" s="1" t="s">
        <v>515</v>
      </c>
      <c r="K115" s="270" t="n"/>
      <c r="L115" s="283" t="n"/>
      <c r="M115" s="167" t="n">
        <f aca="false" ca="false" dt2D="false" dtr="false" t="normal">IF(L116-L115&lt;=0, L116, IF($M114&gt;SUM($L115:L115), MIN(SUM($L114:L114))/$K115/12*'Периоды'!L$42, IF(IFERROR(YEAR(M$3)=1905, 0), MIN(SUM($L114:L114))/$K115, 0)))</f>
        <v>0</v>
      </c>
      <c r="N115" s="167" t="n">
        <f aca="false" ca="false" dt2D="false" dtr="false" t="normal">IF(M116-M115&lt;=0, M116, IF($M114&gt;SUM($L115:M115), MIN(SUM($L114:M114))/$K115/12*'Периоды'!M$42, IF(IFERROR(YEAR(N$3)=1905, 0), MIN(SUM($L114:M114))/$K115, 0)))</f>
        <v>0</v>
      </c>
      <c r="O115" s="167" t="n">
        <f aca="false" ca="false" dt2D="false" dtr="false" t="normal">IF(N116-N115&lt;=0, N116, IF($M114&gt;SUM($L115:N115), MIN(SUM($L114:N114))/$K115/12*'Периоды'!N$42, IF(IFERROR(YEAR(O$3)=1905, 0), MIN(SUM($L114:N114))/$K115, 0)))</f>
        <v>0</v>
      </c>
      <c r="P115" s="167" t="n">
        <f aca="false" ca="false" dt2D="false" dtr="false" t="normal">IF(O116-O115&lt;=0, O116, IF($M114&gt;SUM($L115:O115), MIN(SUM($L114:O114))/$K115/12*'Периоды'!O$42, IF(IFERROR(YEAR(P$3)=1905, 0), MIN(SUM($L114:O114))/$K115, 0)))</f>
        <v>0</v>
      </c>
      <c r="Q115" s="167" t="n">
        <f aca="false" ca="false" dt2D="false" dtr="false" t="normal">IF(P116-P115&lt;=0, P116, IF($M114&gt;SUM($L115:P115), MIN(SUM($L114:P114))/$K115/12*'Периоды'!P$42, IF(IFERROR(YEAR(Q$3)=1905, 0), MIN(SUM($L114:P114))/$K115, 0)))</f>
        <v>0</v>
      </c>
      <c r="R115" s="167" t="n">
        <f aca="false" ca="false" dt2D="false" dtr="false" t="normal">IF(Q116-Q115&lt;=0, Q116, IF($M114&gt;SUM($L115:Q115), MIN(SUM($L114:Q114))/$K115/12*'Периоды'!Q$42, IF(IFERROR(YEAR(R$3)=1905, 0), MIN(SUM($L114:Q114))/$K115, 0)))</f>
        <v>0</v>
      </c>
      <c r="S115" s="167" t="n">
        <f aca="false" ca="false" dt2D="false" dtr="false" t="normal">IF(R116-R115&lt;=0, R116, IF($M114&gt;SUM($L115:R115), MIN(SUM($L114:R114))/$K115/12*'Периоды'!R$42, IF(IFERROR(YEAR(S$3)=1905, 0), MIN(SUM($L114:R114))/$K115, 0)))</f>
        <v>0</v>
      </c>
      <c r="T115" s="167" t="n">
        <f aca="false" ca="false" dt2D="false" dtr="false" t="normal">IF(S116-S115&lt;=0, S116, IF($M114&gt;SUM($L115:S115), MIN(SUM($L114:S114))/$K115/12*'Периоды'!S$42, IF(IFERROR(YEAR(T$3)=1905, 0), MIN(SUM($L114:S114))/$K115, 0)))</f>
        <v>0</v>
      </c>
      <c r="U115" s="167" t="n">
        <f aca="false" ca="false" dt2D="false" dtr="false" t="normal">IF(T116-T115&lt;=0, T116, IF($M114&gt;SUM($L115:T115), MIN(SUM($L114:T114))/$K115/12*'Периоды'!T$42, IF(IFERROR(YEAR(U$3)=1905, 0), MIN(SUM($L114:T114))/$K115, 0)))</f>
        <v>0</v>
      </c>
      <c r="V115" s="167" t="n">
        <f aca="false" ca="false" dt2D="false" dtr="false" t="normal">IF(U116-U115&lt;=0, U116, IF($M114&gt;SUM($L115:U115), MIN(SUM($L114:U114))/$K115/12*'Периоды'!U$42, IF(IFERROR(YEAR(V$3)=1905, 0), MIN(SUM($L114:U114))/$K115, 0)))</f>
        <v>0</v>
      </c>
      <c r="W115" s="167" t="n">
        <f aca="false" ca="false" dt2D="false" dtr="false" t="normal">IF(V116-V115&lt;=0, V116, IF($M114&gt;SUM($L115:V115), MIN(SUM($L114:V114))/$K115/12*'Периоды'!V$42, IF(IFERROR(YEAR(W$3)=1905, 0), MIN(SUM($L114:V114))/$K115, 0)))</f>
        <v>0</v>
      </c>
      <c r="X115" s="167" t="n">
        <f aca="false" ca="false" dt2D="false" dtr="false" t="normal">IF(W116-W115&lt;=0, W116, IF($M114&gt;SUM($L115:W115), MIN(SUM($L114:W114))/$K115/12*'Периоды'!W$42, IF(IFERROR(YEAR(X$3)=1905, 0), MIN(SUM($L114:W114))/$K115, 0)))</f>
        <v>0</v>
      </c>
      <c r="Y115" s="167" t="n">
        <f aca="false" ca="false" dt2D="false" dtr="false" t="normal">IF(X116-X115&lt;=0, X116, IF($M114&gt;SUM($L115:X115), MIN(SUM($L114:X114))/$K115/12*'Периоды'!X$42, IF(IFERROR(YEAR(Y$3)=1905, 0), MIN(SUM($L114:X114))/$K115, 0)))</f>
        <v>0</v>
      </c>
      <c r="Z115" s="167" t="n">
        <f aca="false" ca="false" dt2D="false" dtr="false" t="normal">IF(Y116-Y115&lt;=0, Y116, IF($M114&gt;SUM($L115:Y115), MIN(SUM($L114:Y114))/$K115/12*'Периоды'!Y$42, IF(IFERROR(YEAR(Z$3)=1905, 0), MIN(SUM($L114:Y114))/$K115, 0)))</f>
        <v>0</v>
      </c>
      <c r="AA115" s="167" t="n">
        <f aca="false" ca="false" dt2D="false" dtr="false" t="normal">IF(Z116-Z115&lt;=0, Z116, IF($M114&gt;SUM($L115:Z115), MIN(SUM($L114:Z114))/$K115/12*'Периоды'!Z$42, IF(IFERROR(YEAR(AA$3)=1905, 0), MIN(SUM($L114:Z114))/$K115, 0)))</f>
        <v>0</v>
      </c>
      <c r="AB115" s="167" t="n">
        <f aca="false" ca="false" dt2D="false" dtr="false" t="normal">IF(AA116-AA115&lt;=0, AA116, IF($M114&gt;SUM($L115:AA115), MIN(SUM($L114:AA114))/$K115/12*'Периоды'!AA$42, IF(IFERROR(YEAR(AB$3)=1905, 0), MIN(SUM($L114:AA114))/$K115, 0)))</f>
        <v>0</v>
      </c>
      <c r="AC115" s="167" t="n">
        <f aca="false" ca="false" dt2D="false" dtr="false" t="normal">IF(AB116-AB115&lt;=0, AB116, IF($M114&gt;SUM($L115:AB115), MIN(SUM($L114:AB114))/$K115/12*'Периоды'!AB$42, IF(IFERROR(YEAR(AC$3)=1905, 0), MIN(SUM($L114:AB114))/$K115, 0)))</f>
        <v>0</v>
      </c>
      <c r="AD115" s="167" t="n">
        <f aca="false" ca="false" dt2D="false" dtr="false" t="normal">IF(AC116-AC115&lt;=0, AC116, IF($M114&gt;SUM($L115:AC115), MIN(SUM($L114:AC114))/$K115/12*'Периоды'!AC$42, IF(IFERROR(YEAR(AD$3)=1905, 0), MIN(SUM($L114:AC114))/$K115, 0)))</f>
        <v>0</v>
      </c>
      <c r="AE115" s="167" t="n">
        <f aca="false" ca="false" dt2D="false" dtr="false" t="normal">IF(AD116-AD115&lt;=0, AD116, IF($M114&gt;SUM($L115:AD115), MIN(SUM($L114:AD114))/$K115/12*'Периоды'!AD$42, IF(IFERROR(YEAR(AE$3)=1905, 0), MIN(SUM($L114:AD114))/$K115, 0)))</f>
        <v>0</v>
      </c>
      <c r="AF115" s="167" t="n">
        <f aca="false" ca="false" dt2D="false" dtr="false" t="normal">IF(AE116-AE115&lt;=0, AE116, IF($M114&gt;SUM($L115:AE115), MIN(SUM($L114:AE114))/$K115/12*'Периоды'!AE$42, IF(IFERROR(YEAR(AF$3)=1905, 0), MIN(SUM($L114:AE114))/$K115, 0)))</f>
        <v>0</v>
      </c>
      <c r="AG115" s="167" t="n">
        <f aca="false" ca="false" dt2D="false" dtr="false" t="normal">IF(AF116-AF115&lt;=0, AF116, IF($M114&gt;SUM($L115:AF115), MIN(SUM($L114:AF114))/$K115/12*'Периоды'!AF$42, IF(IFERROR(YEAR(AG$3)=1905, 0), MIN(SUM($L114:AF114))/$K115, 0)))</f>
        <v>0</v>
      </c>
      <c r="AH115" s="167" t="n">
        <f aca="false" ca="false" dt2D="false" dtr="false" t="normal">IF(AG116-AG115&lt;=0, AG116, IF($M114&gt;SUM($L115:AG115), MIN(SUM($L114:AG114))/$K115/12*'Периоды'!AG$42, IF(IFERROR(YEAR(AH$3)=1905, 0), MIN(SUM($L114:AG114))/$K115, 0)))</f>
        <v>0</v>
      </c>
      <c r="AI115" s="167" t="n">
        <f aca="false" ca="false" dt2D="false" dtr="false" t="normal">IF(AH116-AH115&lt;=0, AH116, IF($M114&gt;SUM($L115:AH115), MIN(SUM($L114:AH114))/$K115/12*'Периоды'!AH$42, IF(IFERROR(YEAR(AI$3)=1905, 0), MIN(SUM($L114:AH114))/$K115, 0)))</f>
        <v>0</v>
      </c>
      <c r="AJ115" s="167" t="n">
        <f aca="false" ca="false" dt2D="false" dtr="false" t="normal">IF(AI116-AI115&lt;=0, AI116, IF($M114&gt;SUM($L115:AI115), MIN(SUM($L114:AI114))/$K115/12*'Периоды'!AI$42, IF(IFERROR(YEAR(AJ$3)=1905, 0), MIN(SUM($L114:AI114))/$K115, 0)))</f>
        <v>0</v>
      </c>
      <c r="AK115" s="167" t="n">
        <f aca="false" ca="false" dt2D="false" dtr="false" t="normal">IF(AJ116-AJ115&lt;=0, AJ116, IF($M114&gt;SUM($L115:AJ115), MIN(SUM($L114:AJ114))/$K115/12*'Периоды'!AJ$42, IF(IFERROR(YEAR(AK$3)=1905, 0), MIN(SUM($L114:AJ114))/$K115, 0)))</f>
        <v>0</v>
      </c>
      <c r="AL115" s="167" t="n">
        <f aca="false" ca="false" dt2D="false" dtr="false" t="normal">IF(AK116-AK115&lt;=0, AK116, IF($M114&gt;SUM($L115:AK115), MIN(SUM($L114:AK114))/$K115/12*'Периоды'!AK$42, IF(IFERROR(YEAR(AL$3)=1905, 0), MIN(SUM($L114:AK114))/$K115, 0)))</f>
        <v>0</v>
      </c>
      <c r="AM115" s="167" t="n">
        <f aca="false" ca="false" dt2D="false" dtr="false" t="normal">IF(AL116-AL115&lt;=0, AL116, IF($M114&gt;SUM($L115:AL115), MIN(SUM($L114:AL114))/$K115/12*'Периоды'!AL$42, IF(IFERROR(YEAR(AM$3)=1905, 0), MIN(SUM($L114:AL114))/$K115, 0)))</f>
        <v>0</v>
      </c>
      <c r="AN115" s="167" t="n">
        <f aca="false" ca="false" dt2D="false" dtr="false" t="normal">IF(AM116-AM115&lt;=0, AM116, IF($M114&gt;SUM($L115:AM115), MIN(SUM($L114:AM114))/$K115/12*'Периоды'!AM$42, IF(IFERROR(YEAR(AN$3)=1905, 0), MIN(SUM($L114:AM114))/$K115, 0)))</f>
        <v>0</v>
      </c>
      <c r="AO115" s="167" t="n">
        <f aca="false" ca="false" dt2D="false" dtr="false" t="normal">IF(AN116-AN115&lt;=0, AN116, IF($M114&gt;SUM($L115:AN115), MIN(SUM($L114:AN114))/$K115/12*'Периоды'!AN$42, IF(IFERROR(YEAR(AO$3)=1905, 0), MIN(SUM($L114:AN114))/$K115, 0)))</f>
        <v>0</v>
      </c>
      <c r="AP115" s="167" t="n">
        <f aca="false" ca="false" dt2D="false" dtr="false" t="normal">IF(AO116-AO115&lt;=0, AO116, IF($M114&gt;SUM($L115:AO115), MIN(SUM($L114:AO114))/$K115/12*'Периоды'!AO$42, IF(IFERROR(YEAR(AP$3)=1905, 0), MIN(SUM($L114:AO114))/$K115, 0)))</f>
        <v>0</v>
      </c>
      <c r="AQ115" s="167" t="n">
        <f aca="false" ca="false" dt2D="false" dtr="false" t="normal">IF(AP116-AP115&lt;=0, AP116, IF($M114&gt;SUM($L115:AP115), MIN(SUM($L114:AP114))/$K115/12*'Периоды'!AP$42, IF(IFERROR(YEAR(AQ$3)=1905, 0), MIN(SUM($L114:AP114))/$K115, 0)))</f>
        <v>0</v>
      </c>
      <c r="AR115" s="167" t="n">
        <f aca="false" ca="false" dt2D="false" dtr="false" t="normal">IF(AQ116-AQ115&lt;=0, AQ116, IF($M114&gt;SUM($L115:AQ115), MIN(SUM($L114:AQ114))/$K115/12*'Периоды'!AQ$42, IF(IFERROR(YEAR(AR$3)=1905, 0), MIN(SUM($L114:AQ114))/$K115, 0)))</f>
        <v>0</v>
      </c>
      <c r="AS115" s="167" t="n">
        <f aca="false" ca="false" dt2D="false" dtr="false" t="normal">IF(AR116-AR115&lt;=0, AR116, IF($M114&gt;SUM($L115:AR115), MIN(SUM($L114:AR114))/$K115/12*'Периоды'!AR$42, IF(IFERROR(YEAR(AS$3)=1905, 0), MIN(SUM($L114:AR114))/$K115, 0)))</f>
        <v>0</v>
      </c>
      <c r="AT115" s="167" t="n">
        <f aca="false" ca="false" dt2D="false" dtr="false" t="normal">IF(AS116-AS115&lt;=0, AS116, IF($M114&gt;SUM($L115:AS115), MIN(SUM($L114:AS114))/$K115/12*'Периоды'!AS$42, IF(IFERROR(YEAR(AT$3)=1905, 0), MIN(SUM($L114:AS114))/$K115, 0)))</f>
        <v>0</v>
      </c>
      <c r="AU115" s="167" t="n">
        <f aca="false" ca="false" dt2D="false" dtr="false" t="normal">IF(AT116-AT115&lt;=0, AT116, IF($M114&gt;SUM($L115:AT115), MIN(SUM($L114:AT114))/$K115/12*'Периоды'!AT$42, IF(IFERROR(YEAR(AU$3)=1905, 0), MIN(SUM($L114:AT114))/$K115, 0)))</f>
        <v>0</v>
      </c>
      <c r="AV115" s="167" t="n">
        <f aca="false" ca="false" dt2D="false" dtr="false" t="normal">IF(AU116-AU115&lt;=0, AU116, IF($M114&gt;SUM($L115:AU115), MIN(SUM($L114:AU114))/$K115/12*'Периоды'!AU$42, IF(IFERROR(YEAR(AV$3)=1905, 0), MIN(SUM($L114:AU114))/$K115, 0)))</f>
        <v>0</v>
      </c>
      <c r="AW115" s="167" t="n">
        <f aca="false" ca="false" dt2D="false" dtr="false" t="normal">IF(AV116-AV115&lt;=0, AV116, IF($M114&gt;SUM($L115:AV115), MIN(SUM($L114:AV114))/$K115/12*'Периоды'!AV$42, IF(IFERROR(YEAR(AW$3)=1905, 0), MIN(SUM($L114:AV114))/$K115, 0)))</f>
        <v>0</v>
      </c>
      <c r="AX115" s="167" t="n">
        <f aca="false" ca="false" dt2D="false" dtr="false" t="normal">IF(AW116-AW115&lt;=0, AW116, IF($M114&gt;SUM($L115:AW115), MIN(SUM($L114:AW114))/$K115/12*'Периоды'!AW$42, IF(IFERROR(YEAR(AX$3)=1905, 0), MIN(SUM($L114:AW114))/$K115, 0)))</f>
        <v>0</v>
      </c>
      <c r="AY115" s="167" t="n">
        <f aca="false" ca="false" dt2D="false" dtr="false" t="normal">IF(AX116-AX115&lt;=0, AX116, IF($M114&gt;SUM($L115:AX115), MIN(SUM($L114:AX114))/$K115/12*'Периоды'!AX$42, IF(IFERROR(YEAR(AY$3)=1905, 0), MIN(SUM($L114:AX114))/$K115, 0)))</f>
        <v>0</v>
      </c>
      <c r="AZ115" s="167" t="n">
        <f aca="false" ca="false" dt2D="false" dtr="false" t="normal">IF(AY116-AY115&lt;=0, AY116, IF($M114&gt;SUM($L115:AY115), MIN(SUM($L114:AY114))/$K115/12*'Периоды'!AY$42, IF(IFERROR(YEAR(AZ$3)=1905, 0), MIN(SUM($L114:AY114))/$K115, 0)))</f>
        <v>0</v>
      </c>
      <c r="BA115" s="167" t="n">
        <f aca="false" ca="false" dt2D="false" dtr="false" t="normal">IF(AZ116-AZ115&lt;=0, AZ116, IF($M114&gt;SUM($L115:AZ115), MIN(SUM($L114:AZ114))/$K115/12*'Периоды'!AZ$42, IF(IFERROR(YEAR(BA$3)=1905, 0), MIN(SUM($L114:AZ114))/$K115, 0)))</f>
        <v>0</v>
      </c>
      <c r="BB115" s="167" t="n">
        <f aca="false" ca="false" dt2D="false" dtr="false" t="normal">IF(BA116-BA115&lt;=0, BA116, IF($M114&gt;SUM($L115:BA115), MIN(SUM($L114:BA114))/$K115/12*'Периоды'!BA$42, IF(IFERROR(YEAR(BB$3)=1905, 0), MIN(SUM($L114:BA114))/$K115, 0)))</f>
        <v>0</v>
      </c>
      <c r="BC115" s="167" t="n">
        <f aca="false" ca="false" dt2D="false" dtr="false" t="normal">IF(BB116-BB115&lt;=0, BB116, IF($M114&gt;SUM($L115:BB115), MIN(SUM($L114:BB114))/$K115/12*'Периоды'!BB$42, IF(IFERROR(YEAR(BC$3)=1905, 0), MIN(SUM($L114:BB114))/$K115, 0)))</f>
        <v>0</v>
      </c>
      <c r="BD115" s="167" t="n">
        <f aca="false" ca="false" dt2D="false" dtr="false" t="normal">IF(BC116-BC115&lt;=0, BC116, IF($M114&gt;SUM($L115:BC115), MIN(SUM($L114:BC114))/$K115/12*'Периоды'!BC$42, IF(IFERROR(YEAR(BD$3)=1905, 0), MIN(SUM($L114:BC114))/$K115, 0)))</f>
        <v>0</v>
      </c>
      <c r="BE115" s="167" t="n">
        <f aca="false" ca="false" dt2D="false" dtr="false" t="normal">IF(BD116-BD115&lt;=0, BD116, IF($M114&gt;SUM($L115:BD115), MIN(SUM($L114:BD114))/$K115/12*'Периоды'!BD$42, IF(IFERROR(YEAR(BE$3)=1905, 0), MIN(SUM($L114:BD114))/$K115, 0)))</f>
        <v>0</v>
      </c>
      <c r="BF115" s="167" t="n">
        <f aca="false" ca="false" dt2D="false" dtr="false" t="normal">IF(BE116-BE115&lt;=0, BE116, IF($M114&gt;SUM($L115:BE115), MIN(SUM($L114:BE114))/$K115/12*'Периоды'!BE$42, IF(IFERROR(YEAR(BF$3)=1905, 0), MIN(SUM($L114:BE114))/$K115, 0)))</f>
        <v>0</v>
      </c>
      <c r="BG115" s="167" t="n">
        <f aca="false" ca="false" dt2D="false" dtr="false" t="normal">IF(BF116-BF115&lt;=0, BF116, IF($M114&gt;SUM($L115:BF115), MIN(SUM($L114:BF114))/$K115/12*'Периоды'!BF$42, IF(IFERROR(YEAR(BG$3)=1905, 0), MIN(SUM($L114:BF114))/$K115, 0)))</f>
        <v>0</v>
      </c>
      <c r="BH115" s="167" t="n">
        <f aca="false" ca="false" dt2D="false" dtr="false" t="normal">IF(BG116-BG115&lt;=0, BG116, IF($M114&gt;SUM($L115:BG115), MIN(SUM($L114:BG114))/$K115/12*'Периоды'!BG$42, IF(IFERROR(YEAR(BH$3)=1905, 0), MIN(SUM($L114:BG114))/$K115, 0)))</f>
        <v>0</v>
      </c>
      <c r="BI115" s="167" t="n">
        <f aca="false" ca="false" dt2D="false" dtr="false" t="normal">IF(BH116-BH115&lt;=0, BH116, IF($M114&gt;SUM($L115:BH115), MIN(SUM($L114:BH114))/$K115/12*'Периоды'!BH$42, IF(IFERROR(YEAR(BI$3)=1905, 0), MIN(SUM($L114:BH114))/$K115, 0)))</f>
        <v>0</v>
      </c>
      <c r="BJ115" s="167" t="n">
        <f aca="false" ca="false" dt2D="false" dtr="false" t="normal">IF(BI116-BI115&lt;=0, BI116, IF($M114&gt;SUM($L115:BI115), MIN(SUM($L114:BI114))/$K115/12*'Периоды'!BI$42, IF(IFERROR(YEAR(BJ$3)=1905, 0), MIN(SUM($L114:BI114))/$K115, 0)))</f>
        <v>0</v>
      </c>
      <c r="BK115" s="167" t="n">
        <f aca="false" ca="false" dt2D="false" dtr="false" t="normal">IF(BJ116-BJ115&lt;=0, BJ116, IF($M114&gt;SUM($L115:BJ115), MIN(SUM($L114:BJ114))/$K115/12*'Периоды'!BJ$42, IF(IFERROR(YEAR(BK$3)=1905, 0), MIN(SUM($L114:BJ114))/$K115, 0)))</f>
        <v>0</v>
      </c>
      <c r="BL115" s="167" t="n">
        <f aca="false" ca="false" dt2D="false" dtr="false" t="normal">IF(BK116-BK115&lt;=0, BK116, IF($M114&gt;SUM($L115:BK115), MIN(SUM($L114:BK114))/$K115/12*'Периоды'!BK$42, IF(IFERROR(YEAR(BL$3)=1905, 0), MIN(SUM($L114:BK114))/$K115, 0)))</f>
        <v>0</v>
      </c>
      <c r="BM115" s="167" t="n">
        <f aca="false" ca="false" dt2D="false" dtr="false" t="normal">IF(BL116-BL115&lt;=0, BL116, IF($M114&gt;SUM($L115:BL115), MIN(SUM($L114:BL114))/$K115/12*'Периоды'!BL$42, IF(IFERROR(YEAR(BM$3)=1905, 0), MIN(SUM($L114:BL114))/$K115, 0)))</f>
        <v>0</v>
      </c>
      <c r="BN115" s="167" t="n">
        <f aca="false" ca="false" dt2D="false" dtr="false" t="normal">IF(BM116-BM115&lt;=0, BM116, IF($M114&gt;SUM($L115:BM115), MIN(SUM($L114:BM114))/$K115/12*'Периоды'!BM$42, IF(IFERROR(YEAR(BN$3)=1905, 0), MIN(SUM($L114:BM114))/$K115, 0)))</f>
        <v>0</v>
      </c>
      <c r="BO115" s="167" t="n">
        <f aca="false" ca="false" dt2D="false" dtr="false" t="normal">IF(BN116-BN115&lt;=0, BN116, IF($M114&gt;SUM($L115:BN115), MIN(SUM($L114:BN114))/$K115/12*'Периоды'!BN$42, IF(IFERROR(YEAR(BO$3)=1905, 0), MIN(SUM($L114:BN114))/$K115, 0)))</f>
        <v>0</v>
      </c>
      <c r="BP115" s="167" t="n">
        <f aca="false" ca="false" dt2D="false" dtr="false" t="normal">IF(BO116-BO115&lt;=0, BO116, IF($M114&gt;SUM($L115:BO115), MIN(SUM($L114:BO114))/$K115/12*'Периоды'!BO$42, IF(IFERROR(YEAR(BP$3)=1905, 0), MIN(SUM($L114:BO114))/$K115, 0)))</f>
        <v>0</v>
      </c>
      <c r="BQ115" s="167" t="n">
        <f aca="false" ca="false" dt2D="false" dtr="false" t="normal">IF(BP116-BP115&lt;=0, BP116, IF($M114&gt;SUM($L115:BP115), MIN(SUM($L114:BP114))/$K115/12*'Периоды'!BP$42, IF(IFERROR(YEAR(BQ$3)=1905, 0), MIN(SUM($L114:BP114))/$K115, 0)))</f>
        <v>0</v>
      </c>
      <c r="BR115" s="167" t="n">
        <f aca="false" ca="false" dt2D="false" dtr="false" t="normal">IF(BQ116-BQ115&lt;=0, BQ116, IF($M114&gt;SUM($L115:BQ115), MIN(SUM($L114:BQ114))/$K115/12*'Периоды'!BQ$42, IF(IFERROR(YEAR(BR$3)=1905, 0), MIN(SUM($L114:BQ114))/$K115, 0)))</f>
        <v>0</v>
      </c>
      <c r="BS115" s="167" t="n">
        <f aca="false" ca="false" dt2D="false" dtr="false" t="normal">IF(BR116-BR115&lt;=0, BR116, IF($M114&gt;SUM($L115:BR115), MIN(SUM($L114:BR114))/$K115/12*'Периоды'!BR$42, IF(IFERROR(YEAR(BS$3)=1905, 0), MIN(SUM($L114:BR114))/$K115, 0)))</f>
        <v>0</v>
      </c>
      <c r="BT115" s="167" t="n">
        <f aca="false" ca="false" dt2D="false" dtr="false" t="normal">IF(BS116-BS115&lt;=0, BS116, IF($M114&gt;SUM($L115:BS115), MIN(SUM($L114:BS114))/$K115/12*'Периоды'!BS$42, IF(IFERROR(YEAR(BT$3)=1905, 0), MIN(SUM($L114:BS114))/$K115, 0)))</f>
        <v>0</v>
      </c>
    </row>
    <row hidden="true" ht="16.5" outlineLevel="2" r="116">
      <c r="D116" s="374" t="str">
        <f aca="false" ca="false" dt2D="false" dtr="false" t="normal">D115</f>
        <v>Федеральный бюджет</v>
      </c>
      <c r="E116" s="374" t="e">
        <f aca="false" ca="false" dt2D="false" dtr="false" t="normal">E115</f>
        <v>#N/A</v>
      </c>
      <c r="F116" s="374" t="e">
        <f aca="false" ca="false" dt2D="false" dtr="false" t="normal">F115</f>
        <v>#N/A</v>
      </c>
      <c r="G116" s="374" t="n">
        <f aca="false" ca="false" dt2D="false" dtr="false" t="normal">G115</f>
        <v>0</v>
      </c>
      <c r="I116" s="1" t="s">
        <v>516</v>
      </c>
      <c r="K116" s="40" t="n"/>
      <c r="L116" s="283" t="n"/>
      <c r="M116" s="167" t="n">
        <f aca="false" ca="false" dt2D="false" dtr="false" t="normal">L116+M114-M115</f>
        <v>0</v>
      </c>
      <c r="N116" s="167" t="n">
        <f aca="false" ca="false" dt2D="false" dtr="false" t="normal">M116+N114-N115</f>
        <v>0</v>
      </c>
      <c r="O116" s="167" t="n">
        <f aca="false" ca="false" dt2D="false" dtr="false" t="normal">N116+O114-O115</f>
        <v>0</v>
      </c>
      <c r="P116" s="167" t="n">
        <f aca="false" ca="false" dt2D="false" dtr="false" t="normal">O116+P114-P115</f>
        <v>0</v>
      </c>
      <c r="Q116" s="167" t="n">
        <f aca="false" ca="false" dt2D="false" dtr="false" t="normal">P116+Q114-Q115</f>
        <v>0</v>
      </c>
      <c r="R116" s="167" t="n">
        <f aca="false" ca="false" dt2D="false" dtr="false" t="normal">Q116+R114-R115</f>
        <v>0</v>
      </c>
      <c r="S116" s="167" t="n">
        <f aca="false" ca="false" dt2D="false" dtr="false" t="normal">R116+S114-S115</f>
        <v>0</v>
      </c>
      <c r="T116" s="167" t="n">
        <f aca="false" ca="false" dt2D="false" dtr="false" t="normal">S116+T114-T115</f>
        <v>0</v>
      </c>
      <c r="U116" s="167" t="n">
        <f aca="false" ca="false" dt2D="false" dtr="false" t="normal">T116+U114-U115</f>
        <v>0</v>
      </c>
      <c r="V116" s="167" t="n">
        <f aca="false" ca="false" dt2D="false" dtr="false" t="normal">U116+V114-V115</f>
        <v>0</v>
      </c>
      <c r="W116" s="167" t="n">
        <f aca="false" ca="false" dt2D="false" dtr="false" t="normal">V116+W114-W115</f>
        <v>0</v>
      </c>
      <c r="X116" s="167" t="n">
        <f aca="false" ca="false" dt2D="false" dtr="false" t="normal">W116+X114-X115</f>
        <v>0</v>
      </c>
      <c r="Y116" s="167" t="n">
        <f aca="false" ca="false" dt2D="false" dtr="false" t="normal">X116+Y114-Y115</f>
        <v>0</v>
      </c>
      <c r="Z116" s="167" t="n">
        <f aca="false" ca="false" dt2D="false" dtr="false" t="normal">Y116+Z114-Z115</f>
        <v>0</v>
      </c>
      <c r="AA116" s="167" t="n">
        <f aca="false" ca="false" dt2D="false" dtr="false" t="normal">Z116+AA114-AA115</f>
        <v>0</v>
      </c>
      <c r="AB116" s="167" t="n">
        <f aca="false" ca="false" dt2D="false" dtr="false" t="normal">AA116+AB114-AB115</f>
        <v>0</v>
      </c>
      <c r="AC116" s="167" t="n">
        <f aca="false" ca="false" dt2D="false" dtr="false" t="normal">AB116+AC114-AC115</f>
        <v>0</v>
      </c>
      <c r="AD116" s="167" t="n">
        <f aca="false" ca="false" dt2D="false" dtr="false" t="normal">AC116+AD114-AD115</f>
        <v>0</v>
      </c>
      <c r="AE116" s="167" t="n">
        <f aca="false" ca="false" dt2D="false" dtr="false" t="normal">AD116+AE114-AE115</f>
        <v>0</v>
      </c>
      <c r="AF116" s="167" t="n">
        <f aca="false" ca="false" dt2D="false" dtr="false" t="normal">AE116+AF114-AF115</f>
        <v>0</v>
      </c>
      <c r="AG116" s="167" t="n">
        <f aca="false" ca="false" dt2D="false" dtr="false" t="normal">AF116+AG114-AG115</f>
        <v>0</v>
      </c>
      <c r="AH116" s="167" t="n">
        <f aca="false" ca="false" dt2D="false" dtr="false" t="normal">AG116+AH114-AH115</f>
        <v>0</v>
      </c>
      <c r="AI116" s="167" t="n">
        <f aca="false" ca="false" dt2D="false" dtr="false" t="normal">AH116+AI114-AI115</f>
        <v>0</v>
      </c>
      <c r="AJ116" s="167" t="n">
        <f aca="false" ca="false" dt2D="false" dtr="false" t="normal">AI116+AJ114-AJ115</f>
        <v>0</v>
      </c>
      <c r="AK116" s="167" t="n">
        <f aca="false" ca="false" dt2D="false" dtr="false" t="normal">AJ116+AK114-AK115</f>
        <v>0</v>
      </c>
      <c r="AL116" s="167" t="n">
        <f aca="false" ca="false" dt2D="false" dtr="false" t="normal">AK116+AL114-AL115</f>
        <v>0</v>
      </c>
      <c r="AM116" s="167" t="n">
        <f aca="false" ca="false" dt2D="false" dtr="false" t="normal">AL116+AM114-AM115</f>
        <v>0</v>
      </c>
      <c r="AN116" s="167" t="n">
        <f aca="false" ca="false" dt2D="false" dtr="false" t="normal">AM116+AN114-AN115</f>
        <v>0</v>
      </c>
      <c r="AO116" s="167" t="n">
        <f aca="false" ca="false" dt2D="false" dtr="false" t="normal">AN116+AO114-AO115</f>
        <v>0</v>
      </c>
      <c r="AP116" s="167" t="n">
        <f aca="false" ca="false" dt2D="false" dtr="false" t="normal">AO116+AP114-AP115</f>
        <v>0</v>
      </c>
      <c r="AQ116" s="167" t="n">
        <f aca="false" ca="false" dt2D="false" dtr="false" t="normal">AP116+AQ114-AQ115</f>
        <v>0</v>
      </c>
      <c r="AR116" s="167" t="n">
        <f aca="false" ca="false" dt2D="false" dtr="false" t="normal">AQ116+AR114-AR115</f>
        <v>0</v>
      </c>
      <c r="AS116" s="167" t="n">
        <f aca="false" ca="false" dt2D="false" dtr="false" t="normal">AR116+AS114-AS115</f>
        <v>0</v>
      </c>
      <c r="AT116" s="167" t="n">
        <f aca="false" ca="false" dt2D="false" dtr="false" t="normal">AS116+AT114-AT115</f>
        <v>0</v>
      </c>
      <c r="AU116" s="167" t="n">
        <f aca="false" ca="false" dt2D="false" dtr="false" t="normal">AT116+AU114-AU115</f>
        <v>0</v>
      </c>
      <c r="AV116" s="167" t="n">
        <f aca="false" ca="false" dt2D="false" dtr="false" t="normal">AU116+AV114-AV115</f>
        <v>0</v>
      </c>
      <c r="AW116" s="167" t="n">
        <f aca="false" ca="false" dt2D="false" dtr="false" t="normal">AV116+AW114-AW115</f>
        <v>0</v>
      </c>
      <c r="AX116" s="167" t="n">
        <f aca="false" ca="false" dt2D="false" dtr="false" t="normal">AW116+AX114-AX115</f>
        <v>0</v>
      </c>
      <c r="AY116" s="167" t="n">
        <f aca="false" ca="false" dt2D="false" dtr="false" t="normal">AX116+AY114-AY115</f>
        <v>0</v>
      </c>
      <c r="AZ116" s="167" t="n">
        <f aca="false" ca="false" dt2D="false" dtr="false" t="normal">AY116+AZ114-AZ115</f>
        <v>0</v>
      </c>
      <c r="BA116" s="167" t="n">
        <f aca="false" ca="false" dt2D="false" dtr="false" t="normal">AZ116+BA114-BA115</f>
        <v>0</v>
      </c>
      <c r="BB116" s="167" t="n">
        <f aca="false" ca="false" dt2D="false" dtr="false" t="normal">BA116+BB114-BB115</f>
        <v>0</v>
      </c>
      <c r="BC116" s="167" t="n">
        <f aca="false" ca="false" dt2D="false" dtr="false" t="normal">BB116+BC114-BC115</f>
        <v>0</v>
      </c>
      <c r="BD116" s="167" t="n">
        <f aca="false" ca="false" dt2D="false" dtr="false" t="normal">BC116+BD114-BD115</f>
        <v>0</v>
      </c>
      <c r="BE116" s="167" t="n">
        <f aca="false" ca="false" dt2D="false" dtr="false" t="normal">BD116+BE114-BE115</f>
        <v>0</v>
      </c>
      <c r="BF116" s="167" t="n">
        <f aca="false" ca="false" dt2D="false" dtr="false" t="normal">BE116+BF114-BF115</f>
        <v>0</v>
      </c>
      <c r="BG116" s="167" t="n">
        <f aca="false" ca="false" dt2D="false" dtr="false" t="normal">BF116+BG114-BG115</f>
        <v>0</v>
      </c>
      <c r="BH116" s="167" t="n">
        <f aca="false" ca="false" dt2D="false" dtr="false" t="normal">BG116+BH114-BH115</f>
        <v>0</v>
      </c>
      <c r="BI116" s="167" t="n">
        <f aca="false" ca="false" dt2D="false" dtr="false" t="normal">BH116+BI114-BI115</f>
        <v>0</v>
      </c>
      <c r="BJ116" s="167" t="n">
        <f aca="false" ca="false" dt2D="false" dtr="false" t="normal">BI116+BJ114-BJ115</f>
        <v>0</v>
      </c>
      <c r="BK116" s="167" t="n">
        <f aca="false" ca="false" dt2D="false" dtr="false" t="normal">BJ116+BK114-BK115</f>
        <v>0</v>
      </c>
      <c r="BL116" s="167" t="n">
        <f aca="false" ca="false" dt2D="false" dtr="false" t="normal">BK116+BL114-BL115</f>
        <v>0</v>
      </c>
      <c r="BM116" s="167" t="n">
        <f aca="false" ca="false" dt2D="false" dtr="false" t="normal">BL116+BM114-BM115</f>
        <v>0</v>
      </c>
      <c r="BN116" s="167" t="n">
        <f aca="false" ca="false" dt2D="false" dtr="false" t="normal">BM116+BN114-BN115</f>
        <v>0</v>
      </c>
      <c r="BO116" s="167" t="n">
        <f aca="false" ca="false" dt2D="false" dtr="false" t="normal">BN116+BO114-BO115</f>
        <v>0</v>
      </c>
      <c r="BP116" s="167" t="n">
        <f aca="false" ca="false" dt2D="false" dtr="false" t="normal">BO116+BP114-BP115</f>
        <v>0</v>
      </c>
      <c r="BQ116" s="167" t="n">
        <f aca="false" ca="false" dt2D="false" dtr="false" t="normal">BP116+BQ114-BQ115</f>
        <v>0</v>
      </c>
      <c r="BR116" s="167" t="n">
        <f aca="false" ca="false" dt2D="false" dtr="false" t="normal">BQ116+BR114-BR115</f>
        <v>0</v>
      </c>
      <c r="BS116" s="167" t="n">
        <f aca="false" ca="false" dt2D="false" dtr="false" t="normal">BR116+BS114-BS115</f>
        <v>0</v>
      </c>
      <c r="BT116" s="167" t="n">
        <f aca="false" ca="false" dt2D="false" dtr="false" t="normal">BS116+BT114-BT115</f>
        <v>0</v>
      </c>
    </row>
    <row hidden="true" ht="16.5" outlineLevel="2" r="117">
      <c r="B117" s="374" t="s">
        <v>412</v>
      </c>
      <c r="D117" s="374" t="str">
        <f aca="false" ca="false" dt2D="false" dtr="false" t="normal">D116</f>
        <v>Федеральный бюджет</v>
      </c>
      <c r="E117" s="374" t="e">
        <f aca="false" ca="false" dt2D="false" dtr="false" t="normal">E116</f>
        <v>#N/A</v>
      </c>
      <c r="F117" s="374" t="e">
        <f aca="false" ca="false" dt2D="false" dtr="false" t="normal">F116</f>
        <v>#N/A</v>
      </c>
      <c r="G117" s="374" t="n">
        <f aca="false" ca="false" dt2D="false" dtr="false" t="normal">G116</f>
        <v>0</v>
      </c>
      <c r="I117" s="1" t="s">
        <v>517</v>
      </c>
      <c r="J117" s="1" t="s">
        <v>518</v>
      </c>
      <c r="K117" s="464" t="n"/>
      <c r="L117" s="283" t="n">
        <f aca="false" ca="false" dt2D="false" dtr="false" t="normal">SUM(M117:AA117)</f>
        <v>0</v>
      </c>
      <c r="M117" s="167" t="n">
        <f aca="false" ca="false" dt2D="false" dtr="false" t="normal">AVERAGE(M114, M116)*$K117/12*'Периоды'!L$42</f>
        <v>0</v>
      </c>
      <c r="N117" s="167" t="n">
        <f aca="false" ca="false" dt2D="false" dtr="false" t="normal">AVERAGE(N114, N116)*$K117/12*'Периоды'!M$42</f>
        <v>0</v>
      </c>
      <c r="O117" s="167" t="n">
        <f aca="false" ca="false" dt2D="false" dtr="false" t="normal">AVERAGE(O114, O116)*$K117/12*'Периоды'!N$42</f>
        <v>0</v>
      </c>
      <c r="P117" s="167" t="n">
        <f aca="false" ca="false" dt2D="false" dtr="false" t="normal">AVERAGE(P114, P116)*$K117/12*'Периоды'!O$42</f>
        <v>0</v>
      </c>
      <c r="Q117" s="167" t="n">
        <f aca="false" ca="false" dt2D="false" dtr="false" t="normal">AVERAGE(Q114, Q116)*$K117/12*'Периоды'!P$42</f>
        <v>0</v>
      </c>
      <c r="R117" s="167" t="n">
        <f aca="false" ca="false" dt2D="false" dtr="false" t="normal">AVERAGE(R114, R116)*$K117/12*'Периоды'!Q$42</f>
        <v>0</v>
      </c>
      <c r="S117" s="167" t="n">
        <f aca="false" ca="false" dt2D="false" dtr="false" t="normal">AVERAGE(S114, S116)*$K117/12*'Периоды'!R$42</f>
        <v>0</v>
      </c>
      <c r="T117" s="167" t="n">
        <f aca="false" ca="false" dt2D="false" dtr="false" t="normal">AVERAGE(T114, T116)*$K117/12*'Периоды'!S$42</f>
        <v>0</v>
      </c>
      <c r="U117" s="167" t="n">
        <f aca="false" ca="false" dt2D="false" dtr="false" t="normal">AVERAGE(U114, U116)*$K117/12*'Периоды'!T$42</f>
        <v>0</v>
      </c>
      <c r="V117" s="167" t="n">
        <f aca="false" ca="false" dt2D="false" dtr="false" t="normal">AVERAGE(V114, V116)*$K117/12*'Периоды'!U$42</f>
        <v>0</v>
      </c>
      <c r="W117" s="167" t="n">
        <f aca="false" ca="false" dt2D="false" dtr="false" t="normal">AVERAGE(W114, W116)*$K117/12*'Периоды'!V$42</f>
        <v>0</v>
      </c>
      <c r="X117" s="167" t="n">
        <f aca="false" ca="false" dt2D="false" dtr="false" t="normal">AVERAGE(X114, X116)*$K117/12*'Периоды'!W$42</f>
        <v>0</v>
      </c>
      <c r="Y117" s="167" t="n">
        <f aca="false" ca="false" dt2D="false" dtr="false" t="normal">AVERAGE(Y114, Y116)*$K117/12*'Периоды'!X$42</f>
        <v>0</v>
      </c>
      <c r="Z117" s="167" t="n">
        <f aca="false" ca="false" dt2D="false" dtr="false" t="normal">AVERAGE(Z114, Z116)*$K117/12*'Периоды'!Y$42</f>
        <v>0</v>
      </c>
      <c r="AA117" s="167" t="n">
        <f aca="false" ca="false" dt2D="false" dtr="false" t="normal">AVERAGE(AA114, AA116)*$K117/12*'Периоды'!Z$42</f>
        <v>0</v>
      </c>
      <c r="AB117" s="167" t="n">
        <f aca="false" ca="false" dt2D="false" dtr="false" t="normal">AVERAGE(AB114, AB116)*$K117/12*'Периоды'!AA$42</f>
        <v>0</v>
      </c>
      <c r="AC117" s="167" t="n">
        <f aca="false" ca="false" dt2D="false" dtr="false" t="normal">AVERAGE(AC114, AC116)*$K117/12*'Периоды'!AB$42</f>
        <v>0</v>
      </c>
      <c r="AD117" s="167" t="n">
        <f aca="false" ca="false" dt2D="false" dtr="false" t="normal">AVERAGE(AD114, AD116)*$K117/12*'Периоды'!AC$42</f>
        <v>0</v>
      </c>
      <c r="AE117" s="167" t="n">
        <f aca="false" ca="false" dt2D="false" dtr="false" t="normal">AVERAGE(AE114, AE116)*$K117/12*'Периоды'!AD$42</f>
        <v>0</v>
      </c>
      <c r="AF117" s="167" t="n">
        <f aca="false" ca="false" dt2D="false" dtr="false" t="normal">AVERAGE(AF114, AF116)*$K117/12*'Периоды'!AE$42</f>
        <v>0</v>
      </c>
      <c r="AG117" s="167" t="n">
        <f aca="false" ca="false" dt2D="false" dtr="false" t="normal">AVERAGE(AG114, AG116)*$K117/12*'Периоды'!AF$42</f>
        <v>0</v>
      </c>
      <c r="AH117" s="167" t="n">
        <f aca="false" ca="false" dt2D="false" dtr="false" t="normal">AVERAGE(AH114, AH116)*$K117/12*'Периоды'!AG$42</f>
        <v>0</v>
      </c>
      <c r="AI117" s="167" t="n">
        <f aca="false" ca="false" dt2D="false" dtr="false" t="normal">AVERAGE(AI114, AI116)*$K117/12*'Периоды'!AH$42</f>
        <v>0</v>
      </c>
      <c r="AJ117" s="167" t="n">
        <f aca="false" ca="false" dt2D="false" dtr="false" t="normal">AVERAGE(AJ114, AJ116)*$K117/12*'Периоды'!AI$42</f>
        <v>0</v>
      </c>
      <c r="AK117" s="167" t="n">
        <f aca="false" ca="false" dt2D="false" dtr="false" t="normal">AVERAGE(AK114, AK116)*$K117/12*'Периоды'!AJ$42</f>
        <v>0</v>
      </c>
      <c r="AL117" s="167" t="n">
        <f aca="false" ca="false" dt2D="false" dtr="false" t="normal">AVERAGE(AL114, AL116)*$K117/12*'Периоды'!AK$42</f>
        <v>0</v>
      </c>
      <c r="AM117" s="167" t="n">
        <f aca="false" ca="false" dt2D="false" dtr="false" t="normal">AVERAGE(AM114, AM116)*$K117/12*'Периоды'!AL$42</f>
        <v>0</v>
      </c>
      <c r="AN117" s="167" t="n">
        <f aca="false" ca="false" dt2D="false" dtr="false" t="normal">AVERAGE(AN114, AN116)*$K117/12*'Периоды'!AM$42</f>
        <v>0</v>
      </c>
      <c r="AO117" s="167" t="n">
        <f aca="false" ca="false" dt2D="false" dtr="false" t="normal">AVERAGE(AO114, AO116)*$K117/12*'Периоды'!AN$42</f>
        <v>0</v>
      </c>
      <c r="AP117" s="167" t="n">
        <f aca="false" ca="false" dt2D="false" dtr="false" t="normal">AVERAGE(AP114, AP116)*$K117/12*'Периоды'!AO$42</f>
        <v>0</v>
      </c>
      <c r="AQ117" s="167" t="n">
        <f aca="false" ca="false" dt2D="false" dtr="false" t="normal">AVERAGE(AQ114, AQ116)*$K117/12*'Периоды'!AP$42</f>
        <v>0</v>
      </c>
      <c r="AR117" s="167" t="n">
        <f aca="false" ca="false" dt2D="false" dtr="false" t="normal">AVERAGE(AR114, AR116)*$K117/12*'Периоды'!AQ$42</f>
        <v>0</v>
      </c>
      <c r="AS117" s="167" t="n">
        <f aca="false" ca="false" dt2D="false" dtr="false" t="normal">AVERAGE(AS114, AS116)*$K117/12*'Периоды'!AR$42</f>
        <v>0</v>
      </c>
      <c r="AT117" s="167" t="n">
        <f aca="false" ca="false" dt2D="false" dtr="false" t="normal">AVERAGE(AT114, AT116)*$K117/12*'Периоды'!AS$42</f>
        <v>0</v>
      </c>
      <c r="AU117" s="167" t="n">
        <f aca="false" ca="false" dt2D="false" dtr="false" t="normal">AVERAGE(AU114, AU116)*$K117/12*'Периоды'!AT$42</f>
        <v>0</v>
      </c>
      <c r="AV117" s="167" t="n">
        <f aca="false" ca="false" dt2D="false" dtr="false" t="normal">AVERAGE(AV114, AV116)*$K117/12*'Периоды'!AU$42</f>
        <v>0</v>
      </c>
      <c r="AW117" s="167" t="n">
        <f aca="false" ca="false" dt2D="false" dtr="false" t="normal">AVERAGE(AW114, AW116)*$K117/12*'Периоды'!AV$42</f>
        <v>0</v>
      </c>
      <c r="AX117" s="167" t="n">
        <f aca="false" ca="false" dt2D="false" dtr="false" t="normal">AVERAGE(AX114, AX116)*$K117/12*'Периоды'!AW$42</f>
        <v>0</v>
      </c>
      <c r="AY117" s="167" t="n">
        <f aca="false" ca="false" dt2D="false" dtr="false" t="normal">AVERAGE(AY114, AY116)*$K117/12*'Периоды'!AX$42</f>
        <v>0</v>
      </c>
      <c r="AZ117" s="167" t="n">
        <f aca="false" ca="false" dt2D="false" dtr="false" t="normal">AVERAGE(AZ114, AZ116)*$K117/12*'Периоды'!AY$42</f>
        <v>0</v>
      </c>
      <c r="BA117" s="167" t="n">
        <f aca="false" ca="false" dt2D="false" dtr="false" t="normal">AVERAGE(BA114, BA116)*$K117/12*'Периоды'!AZ$42</f>
        <v>0</v>
      </c>
      <c r="BB117" s="167" t="n">
        <f aca="false" ca="false" dt2D="false" dtr="false" t="normal">AVERAGE(BB114, BB116)*$K117/12*'Периоды'!BA$42</f>
        <v>0</v>
      </c>
      <c r="BC117" s="167" t="n">
        <f aca="false" ca="false" dt2D="false" dtr="false" t="normal">AVERAGE(BC114, BC116)*$K117/12*'Периоды'!BB$42</f>
        <v>0</v>
      </c>
      <c r="BD117" s="167" t="n">
        <f aca="false" ca="false" dt2D="false" dtr="false" t="normal">AVERAGE(BD114, BD116)*$K117/12*'Периоды'!BC$42</f>
        <v>0</v>
      </c>
      <c r="BE117" s="167" t="n">
        <f aca="false" ca="false" dt2D="false" dtr="false" t="normal">AVERAGE(BE114, BE116)*$K117/12*'Периоды'!BD$42</f>
        <v>0</v>
      </c>
      <c r="BF117" s="167" t="n">
        <f aca="false" ca="false" dt2D="false" dtr="false" t="normal">AVERAGE(BF114, BF116)*$K117/12*'Периоды'!BE$42</f>
        <v>0</v>
      </c>
      <c r="BG117" s="167" t="n">
        <f aca="false" ca="false" dt2D="false" dtr="false" t="normal">AVERAGE(BG114, BG116)*$K117/12*'Периоды'!BF$42</f>
        <v>0</v>
      </c>
      <c r="BH117" s="167" t="n">
        <f aca="false" ca="false" dt2D="false" dtr="false" t="normal">AVERAGE(BH114, BH116)*$K117/12*'Периоды'!BG$42</f>
        <v>0</v>
      </c>
      <c r="BI117" s="167" t="n">
        <f aca="false" ca="false" dt2D="false" dtr="false" t="normal">AVERAGE(BI114, BI116)*$K117/12*'Периоды'!BH$42</f>
        <v>0</v>
      </c>
      <c r="BJ117" s="167" t="n">
        <f aca="false" ca="false" dt2D="false" dtr="false" t="normal">AVERAGE(BJ114, BJ116)*$K117/12*'Периоды'!BI$42</f>
        <v>0</v>
      </c>
      <c r="BK117" s="167" t="n">
        <f aca="false" ca="false" dt2D="false" dtr="false" t="normal">AVERAGE(BK114, BK116)*$K117/12*'Периоды'!BJ$42</f>
        <v>0</v>
      </c>
      <c r="BL117" s="167" t="n">
        <f aca="false" ca="false" dt2D="false" dtr="false" t="normal">AVERAGE(BL114, BL116)*$K117/12*'Периоды'!BK$42</f>
        <v>0</v>
      </c>
      <c r="BM117" s="167" t="n">
        <f aca="false" ca="false" dt2D="false" dtr="false" t="normal">AVERAGE(BM114, BM116)*$K117/12*'Периоды'!BL$42</f>
        <v>0</v>
      </c>
      <c r="BN117" s="167" t="n">
        <f aca="false" ca="false" dt2D="false" dtr="false" t="normal">AVERAGE(BN114, BN116)*$K117/12*'Периоды'!BM$42</f>
        <v>0</v>
      </c>
      <c r="BO117" s="167" t="n">
        <f aca="false" ca="false" dt2D="false" dtr="false" t="normal">AVERAGE(BO114, BO116)*$K117/12*'Периоды'!BN$42</f>
        <v>0</v>
      </c>
      <c r="BP117" s="167" t="n">
        <f aca="false" ca="false" dt2D="false" dtr="false" t="normal">AVERAGE(BP114, BP116)*$K117/12*'Периоды'!BO$42</f>
        <v>0</v>
      </c>
      <c r="BQ117" s="167" t="n">
        <f aca="false" ca="false" dt2D="false" dtr="false" t="normal">AVERAGE(BQ114, BQ116)*$K117/12*'Периоды'!BP$42</f>
        <v>0</v>
      </c>
      <c r="BR117" s="167" t="n">
        <f aca="false" ca="false" dt2D="false" dtr="false" t="normal">AVERAGE(BR114, BR116)*$K117/12*'Периоды'!BQ$42</f>
        <v>0</v>
      </c>
      <c r="BS117" s="167" t="n">
        <f aca="false" ca="false" dt2D="false" dtr="false" t="normal">AVERAGE(BS114, BS116)*$K117/12*'Периоды'!BR$42</f>
        <v>0</v>
      </c>
      <c r="BT117" s="167" t="n">
        <f aca="false" ca="false" dt2D="false" dtr="false" t="normal">AVERAGE(BT114, BT116)*$K117/12*'Периоды'!BS$42</f>
        <v>0</v>
      </c>
    </row>
    <row hidden="true" ht="16.5" outlineLevel="1" r="118">
      <c r="E118" s="374" t="e">
        <f aca="false" ca="false" dt2D="false" dtr="false" t="normal">E117</f>
        <v>#N/A</v>
      </c>
      <c r="F118" s="374" t="e">
        <f aca="false" ca="false" dt2D="false" dtr="false" t="normal">F117</f>
        <v>#N/A</v>
      </c>
      <c r="G118" s="374" t="n">
        <f aca="false" ca="false" dt2D="false" dtr="false" t="normal">G117</f>
        <v>0</v>
      </c>
      <c r="K118" s="465" t="n"/>
      <c r="L118" s="283" t="n"/>
      <c r="M118" s="167" t="n"/>
      <c r="N118" s="167" t="n"/>
      <c r="O118" s="167" t="n"/>
      <c r="P118" s="167" t="n"/>
      <c r="Q118" s="167" t="n"/>
      <c r="R118" s="167" t="n"/>
      <c r="S118" s="167" t="n"/>
      <c r="T118" s="167" t="n"/>
      <c r="U118" s="167" t="n"/>
      <c r="V118" s="167" t="n"/>
      <c r="W118" s="167" t="n"/>
      <c r="X118" s="167" t="n"/>
      <c r="Y118" s="167" t="n"/>
      <c r="Z118" s="167" t="n"/>
      <c r="AA118" s="167" t="n"/>
      <c r="AB118" s="167" t="n"/>
      <c r="AC118" s="167" t="n"/>
      <c r="AD118" s="167" t="n"/>
      <c r="AE118" s="167" t="n"/>
      <c r="AF118" s="167" t="n"/>
      <c r="AG118" s="167" t="n"/>
      <c r="AH118" s="167" t="n"/>
      <c r="AI118" s="167" t="n"/>
      <c r="AJ118" s="167" t="n"/>
      <c r="AK118" s="167" t="n"/>
      <c r="AL118" s="167" t="n"/>
      <c r="AM118" s="167" t="n"/>
      <c r="AN118" s="167" t="n"/>
      <c r="AO118" s="167" t="n"/>
      <c r="AP118" s="167" t="n"/>
      <c r="AQ118" s="167" t="n"/>
      <c r="AR118" s="167" t="n"/>
      <c r="AS118" s="167" t="n"/>
      <c r="AT118" s="167" t="n"/>
      <c r="AU118" s="167" t="n"/>
      <c r="AV118" s="167" t="n"/>
      <c r="AW118" s="167" t="n"/>
      <c r="AX118" s="167" t="n"/>
      <c r="AY118" s="167" t="n"/>
      <c r="AZ118" s="167" t="n"/>
      <c r="BA118" s="167" t="n"/>
      <c r="BB118" s="167" t="n"/>
      <c r="BC118" s="167" t="n"/>
      <c r="BD118" s="167" t="n"/>
      <c r="BE118" s="167" t="n"/>
      <c r="BF118" s="167" t="n"/>
      <c r="BG118" s="167" t="n"/>
      <c r="BH118" s="167" t="n"/>
      <c r="BI118" s="167" t="n"/>
      <c r="BJ118" s="167" t="n"/>
      <c r="BK118" s="167" t="n"/>
      <c r="BL118" s="167" t="n"/>
      <c r="BM118" s="167" t="n"/>
      <c r="BN118" s="167" t="n"/>
      <c r="BO118" s="167" t="n"/>
      <c r="BP118" s="167" t="n"/>
      <c r="BQ118" s="167" t="n"/>
      <c r="BR118" s="167" t="n"/>
      <c r="BS118" s="167" t="n"/>
      <c r="BT118" s="167" t="n"/>
    </row>
    <row hidden="true" ht="16.5" outlineLevel="1" r="119">
      <c r="E119" s="374" t="e">
        <f aca="false" ca="false" dt2D="false" dtr="false" t="normal">E118</f>
        <v>#N/A</v>
      </c>
      <c r="F119" s="374" t="e">
        <f aca="false" ca="false" dt2D="false" dtr="false" t="normal">F118</f>
        <v>#N/A</v>
      </c>
      <c r="G119" s="374" t="n">
        <f aca="false" ca="false" dt2D="false" dtr="false" t="normal">G118</f>
        <v>0</v>
      </c>
      <c r="I119" s="466" t="s">
        <v>522</v>
      </c>
      <c r="L119" s="283" t="n"/>
      <c r="M119" s="167" t="n"/>
      <c r="N119" s="167" t="n"/>
      <c r="O119" s="167" t="n"/>
      <c r="P119" s="167" t="n"/>
      <c r="Q119" s="167" t="n"/>
      <c r="R119" s="167" t="n"/>
      <c r="S119" s="167" t="n"/>
      <c r="T119" s="167" t="n"/>
      <c r="U119" s="167" t="n"/>
      <c r="V119" s="167" t="n"/>
      <c r="W119" s="167" t="n"/>
      <c r="X119" s="167" t="n"/>
      <c r="Y119" s="167" t="n"/>
      <c r="Z119" s="167" t="n"/>
      <c r="AA119" s="167" t="n"/>
      <c r="AB119" s="167" t="n"/>
      <c r="AC119" s="167" t="n"/>
      <c r="AD119" s="167" t="n"/>
      <c r="AE119" s="167" t="n"/>
      <c r="AF119" s="167" t="n"/>
      <c r="AG119" s="167" t="n"/>
      <c r="AH119" s="167" t="n"/>
      <c r="AI119" s="167" t="n"/>
      <c r="AJ119" s="167" t="n"/>
      <c r="AK119" s="167" t="n"/>
      <c r="AL119" s="167" t="n"/>
      <c r="AM119" s="167" t="n"/>
      <c r="AN119" s="167" t="n"/>
      <c r="AO119" s="167" t="n"/>
      <c r="AP119" s="167" t="n"/>
      <c r="AQ119" s="167" t="n"/>
      <c r="AR119" s="167" t="n"/>
      <c r="AS119" s="167" t="n"/>
      <c r="AT119" s="167" t="n"/>
      <c r="AU119" s="167" t="n"/>
      <c r="AV119" s="167" t="n"/>
      <c r="AW119" s="167" t="n"/>
      <c r="AX119" s="167" t="n"/>
      <c r="AY119" s="167" t="n"/>
      <c r="AZ119" s="167" t="n"/>
      <c r="BA119" s="167" t="n"/>
      <c r="BB119" s="167" t="n"/>
      <c r="BC119" s="167" t="n"/>
      <c r="BD119" s="167" t="n"/>
      <c r="BE119" s="167" t="n"/>
      <c r="BF119" s="167" t="n"/>
      <c r="BG119" s="167" t="n"/>
      <c r="BH119" s="167" t="n"/>
      <c r="BI119" s="167" t="n"/>
      <c r="BJ119" s="167" t="n"/>
      <c r="BK119" s="167" t="n"/>
      <c r="BL119" s="167" t="n"/>
      <c r="BM119" s="167" t="n"/>
      <c r="BN119" s="167" t="n"/>
      <c r="BO119" s="167" t="n"/>
      <c r="BP119" s="167" t="n"/>
      <c r="BQ119" s="167" t="n"/>
      <c r="BR119" s="167" t="n"/>
      <c r="BS119" s="167" t="n"/>
      <c r="BT119" s="167" t="n"/>
    </row>
    <row customFormat="true" hidden="true" ht="16.5" outlineLevel="1" r="120" s="100">
      <c r="A120" s="467" t="n"/>
      <c r="B120" s="467" t="n"/>
      <c r="C120" s="467" t="n"/>
      <c r="D120" s="467" t="n"/>
      <c r="E120" s="374" t="e">
        <f aca="false" ca="false" dt2D="false" dtr="false" t="normal">E119</f>
        <v>#N/A</v>
      </c>
      <c r="F120" s="374" t="e">
        <f aca="false" ca="false" dt2D="false" dtr="false" t="normal">F119</f>
        <v>#N/A</v>
      </c>
      <c r="G120" s="374" t="n">
        <f aca="false" ca="false" dt2D="false" dtr="false" t="normal">G119</f>
        <v>0</v>
      </c>
      <c r="H120" s="388" t="n"/>
      <c r="L120" s="468" t="n"/>
      <c r="M120" s="469" t="n"/>
      <c r="N120" s="469" t="n"/>
      <c r="O120" s="469" t="n"/>
      <c r="P120" s="469" t="n"/>
      <c r="Q120" s="469" t="n"/>
      <c r="R120" s="469" t="n"/>
      <c r="S120" s="469" t="n"/>
      <c r="T120" s="469" t="n"/>
      <c r="U120" s="469" t="n"/>
      <c r="V120" s="469" t="n"/>
      <c r="W120" s="469" t="n"/>
      <c r="X120" s="469" t="n"/>
      <c r="Y120" s="469" t="n"/>
      <c r="Z120" s="469" t="n"/>
      <c r="AA120" s="469" t="n"/>
      <c r="AB120" s="469" t="n"/>
      <c r="AC120" s="469" t="n"/>
      <c r="AD120" s="469" t="n"/>
      <c r="AE120" s="469" t="n"/>
      <c r="AF120" s="469" t="n"/>
      <c r="AG120" s="469" t="n"/>
      <c r="AH120" s="469" t="n"/>
      <c r="AI120" s="469" t="n"/>
      <c r="AJ120" s="469" t="n"/>
      <c r="AK120" s="469" t="n"/>
      <c r="AL120" s="469" t="n"/>
      <c r="AM120" s="469" t="n"/>
      <c r="AN120" s="469" t="n"/>
      <c r="AO120" s="469" t="n"/>
      <c r="AP120" s="469" t="n"/>
      <c r="AQ120" s="469" t="n"/>
      <c r="AR120" s="469" t="n"/>
      <c r="AS120" s="469" t="n"/>
      <c r="AT120" s="469" t="n"/>
      <c r="AU120" s="469" t="n"/>
      <c r="AV120" s="469" t="n"/>
      <c r="AW120" s="469" t="n"/>
      <c r="AX120" s="469" t="n"/>
      <c r="AY120" s="469" t="n"/>
      <c r="AZ120" s="469" t="n"/>
      <c r="BA120" s="469" t="n"/>
      <c r="BB120" s="469" t="n"/>
      <c r="BC120" s="469" t="n"/>
      <c r="BD120" s="469" t="n"/>
      <c r="BE120" s="469" t="n"/>
      <c r="BF120" s="469" t="n"/>
      <c r="BG120" s="469" t="n"/>
      <c r="BH120" s="469" t="n"/>
      <c r="BI120" s="469" t="n"/>
      <c r="BJ120" s="469" t="n"/>
      <c r="BK120" s="469" t="n"/>
      <c r="BL120" s="469" t="n"/>
      <c r="BM120" s="469" t="n"/>
      <c r="BN120" s="469" t="n"/>
      <c r="BO120" s="469" t="n"/>
      <c r="BP120" s="469" t="n"/>
      <c r="BQ120" s="469" t="n"/>
      <c r="BR120" s="469" t="n"/>
      <c r="BS120" s="469" t="n"/>
      <c r="BT120" s="469" t="n"/>
    </row>
    <row hidden="true" ht="16.5" outlineLevel="1" r="121">
      <c r="E121" s="374" t="e">
        <f aca="false" ca="false" dt2D="false" dtr="false" t="normal">E120</f>
        <v>#N/A</v>
      </c>
      <c r="F121" s="374" t="e">
        <f aca="false" ca="false" dt2D="false" dtr="false" t="normal">F120</f>
        <v>#N/A</v>
      </c>
      <c r="G121" s="374" t="n">
        <f aca="false" ca="false" dt2D="false" dtr="false" t="normal">G120</f>
        <v>0</v>
      </c>
      <c r="I121" s="85" t="s">
        <v>523</v>
      </c>
      <c r="L121" s="283" t="n"/>
      <c r="M121" s="167" t="n"/>
      <c r="N121" s="167" t="n"/>
      <c r="O121" s="167" t="n"/>
      <c r="P121" s="167" t="n"/>
      <c r="Q121" s="167" t="n"/>
      <c r="R121" s="167" t="n"/>
      <c r="S121" s="167" t="n"/>
      <c r="T121" s="167" t="n"/>
      <c r="U121" s="167" t="n"/>
      <c r="V121" s="167" t="n"/>
      <c r="W121" s="167" t="n"/>
      <c r="X121" s="167" t="n"/>
      <c r="Y121" s="167" t="n"/>
      <c r="Z121" s="167" t="n"/>
      <c r="AA121" s="167" t="n"/>
      <c r="AB121" s="167" t="n"/>
      <c r="AC121" s="167" t="n"/>
      <c r="AD121" s="167" t="n"/>
      <c r="AE121" s="167" t="n"/>
      <c r="AF121" s="167" t="n"/>
      <c r="AG121" s="167" t="n"/>
      <c r="AH121" s="167" t="n"/>
      <c r="AI121" s="167" t="n"/>
      <c r="AJ121" s="167" t="n"/>
      <c r="AK121" s="167" t="n"/>
      <c r="AL121" s="167" t="n"/>
      <c r="AM121" s="167" t="n"/>
      <c r="AN121" s="167" t="n"/>
      <c r="AO121" s="167" t="n"/>
      <c r="AP121" s="167" t="n"/>
      <c r="AQ121" s="167" t="n"/>
      <c r="AR121" s="167" t="n"/>
      <c r="AS121" s="167" t="n"/>
      <c r="AT121" s="167" t="n"/>
      <c r="AU121" s="167" t="n"/>
      <c r="AV121" s="167" t="n"/>
      <c r="AW121" s="167" t="n"/>
      <c r="AX121" s="167" t="n"/>
      <c r="AY121" s="167" t="n"/>
      <c r="AZ121" s="167" t="n"/>
      <c r="BA121" s="167" t="n"/>
      <c r="BB121" s="167" t="n"/>
      <c r="BC121" s="167" t="n"/>
      <c r="BD121" s="167" t="n"/>
      <c r="BE121" s="167" t="n"/>
      <c r="BF121" s="167" t="n"/>
      <c r="BG121" s="167" t="n"/>
      <c r="BH121" s="167" t="n"/>
      <c r="BI121" s="167" t="n"/>
      <c r="BJ121" s="167" t="n"/>
      <c r="BK121" s="167" t="n"/>
      <c r="BL121" s="167" t="n"/>
      <c r="BM121" s="167" t="n"/>
      <c r="BN121" s="167" t="n"/>
      <c r="BO121" s="167" t="n"/>
      <c r="BP121" s="167" t="n"/>
      <c r="BQ121" s="167" t="n"/>
      <c r="BR121" s="167" t="n"/>
      <c r="BS121" s="167" t="n"/>
      <c r="BT121" s="167" t="n"/>
    </row>
    <row hidden="true" ht="16.5" outlineLevel="1" r="122">
      <c r="E122" s="374" t="e">
        <f aca="false" ca="false" dt2D="false" dtr="false" t="normal">E121</f>
        <v>#N/A</v>
      </c>
      <c r="F122" s="374" t="e">
        <f aca="false" ca="false" dt2D="false" dtr="false" t="normal">F121</f>
        <v>#N/A</v>
      </c>
      <c r="G122" s="374" t="n">
        <f aca="false" ca="false" dt2D="false" dtr="false" t="normal">G121</f>
        <v>0</v>
      </c>
      <c r="I122" s="1" t="s">
        <v>524</v>
      </c>
      <c r="J122" s="420" t="s">
        <v>301</v>
      </c>
      <c r="L122" s="283" t="n"/>
      <c r="M122" s="167" t="n"/>
      <c r="N122" s="167" t="n"/>
      <c r="O122" s="167" t="n"/>
      <c r="P122" s="167" t="n"/>
      <c r="Q122" s="167" t="n"/>
      <c r="R122" s="167" t="n"/>
      <c r="S122" s="167" t="n"/>
      <c r="T122" s="167" t="n"/>
      <c r="U122" s="167" t="n"/>
      <c r="V122" s="167" t="n"/>
      <c r="W122" s="167" t="n"/>
      <c r="X122" s="167" t="n"/>
      <c r="Y122" s="167" t="n"/>
      <c r="Z122" s="167" t="n"/>
      <c r="AA122" s="167" t="n"/>
      <c r="AB122" s="167" t="n"/>
      <c r="AC122" s="167" t="n"/>
      <c r="AD122" s="167" t="n"/>
      <c r="AE122" s="167" t="n"/>
      <c r="AF122" s="167" t="n"/>
      <c r="AG122" s="167" t="n"/>
      <c r="AH122" s="167" t="n"/>
      <c r="AI122" s="167" t="n"/>
      <c r="AJ122" s="167" t="n"/>
      <c r="AK122" s="167" t="n"/>
      <c r="AL122" s="167" t="n"/>
      <c r="AM122" s="167" t="n"/>
      <c r="AN122" s="167" t="n"/>
      <c r="AO122" s="167" t="n"/>
      <c r="AP122" s="167" t="n"/>
      <c r="AQ122" s="167" t="n"/>
      <c r="AR122" s="167" t="n"/>
      <c r="AS122" s="167" t="n"/>
      <c r="AT122" s="167" t="n"/>
      <c r="AU122" s="167" t="n"/>
      <c r="AV122" s="167" t="n"/>
      <c r="AW122" s="167" t="n"/>
      <c r="AX122" s="167" t="n"/>
      <c r="AY122" s="167" t="n"/>
      <c r="AZ122" s="167" t="n"/>
      <c r="BA122" s="167" t="n"/>
      <c r="BB122" s="167" t="n"/>
      <c r="BC122" s="167" t="n"/>
      <c r="BD122" s="167" t="n"/>
      <c r="BE122" s="167" t="n"/>
      <c r="BF122" s="167" t="n"/>
      <c r="BG122" s="167" t="n"/>
      <c r="BH122" s="167" t="n"/>
      <c r="BI122" s="167" t="n"/>
      <c r="BJ122" s="167" t="n"/>
      <c r="BK122" s="167" t="n"/>
      <c r="BL122" s="167" t="n"/>
      <c r="BM122" s="167" t="n"/>
      <c r="BN122" s="167" t="n"/>
      <c r="BO122" s="167" t="n"/>
      <c r="BP122" s="167" t="n"/>
      <c r="BQ122" s="167" t="n"/>
      <c r="BR122" s="167" t="n"/>
      <c r="BS122" s="167" t="n"/>
      <c r="BT122" s="167" t="n"/>
    </row>
    <row hidden="true" ht="16.5" outlineLevel="2" r="123">
      <c r="B123" s="374" t="s">
        <v>428</v>
      </c>
      <c r="C123" s="374" t="s">
        <v>507</v>
      </c>
      <c r="D123" s="374" t="str">
        <f aca="false" ca="false" dt2D="false" dtr="false" t="normal">J122</f>
        <v>Федеральный бюджет</v>
      </c>
      <c r="E123" s="374" t="e">
        <f aca="false" ca="false" dt2D="false" dtr="false" t="normal">E122</f>
        <v>#N/A</v>
      </c>
      <c r="F123" s="374" t="e">
        <f aca="false" ca="false" dt2D="false" dtr="false" t="normal">F122</f>
        <v>#N/A</v>
      </c>
      <c r="G123" s="374" t="n">
        <f aca="false" ca="false" dt2D="false" dtr="false" t="normal">G122</f>
        <v>0</v>
      </c>
      <c r="I123" s="470" t="s">
        <v>525</v>
      </c>
      <c r="J123" s="100" t="n"/>
      <c r="L123" s="283" t="n">
        <f aca="false" ca="false" dt2D="false" dtr="false" t="normal">SUM(M123:BT123)</f>
        <v>0</v>
      </c>
      <c r="M123" s="172" t="n"/>
      <c r="N123" s="172" t="n"/>
      <c r="O123" s="172" t="n"/>
      <c r="P123" s="172" t="n"/>
      <c r="Q123" s="172" t="n"/>
      <c r="R123" s="172" t="n"/>
      <c r="S123" s="172" t="n"/>
      <c r="T123" s="172" t="n"/>
      <c r="U123" s="172" t="n"/>
      <c r="V123" s="172" t="n"/>
      <c r="W123" s="172" t="n"/>
      <c r="X123" s="172" t="n"/>
      <c r="Y123" s="172" t="n"/>
      <c r="Z123" s="172" t="n"/>
      <c r="AA123" s="172" t="n"/>
      <c r="AB123" s="172" t="n"/>
      <c r="AC123" s="172" t="n"/>
      <c r="AD123" s="172" t="n"/>
      <c r="AE123" s="172" t="n"/>
      <c r="AF123" s="172" t="n"/>
      <c r="AG123" s="172" t="n"/>
      <c r="AH123" s="172" t="n"/>
      <c r="AI123" s="172" t="n"/>
      <c r="AJ123" s="172" t="n"/>
      <c r="AK123" s="172" t="n"/>
      <c r="AL123" s="172" t="n"/>
      <c r="AM123" s="172" t="n"/>
      <c r="AN123" s="172" t="n"/>
      <c r="AO123" s="172" t="n"/>
      <c r="AP123" s="172" t="n"/>
      <c r="AQ123" s="172" t="n"/>
      <c r="AR123" s="172" t="n"/>
      <c r="AS123" s="172" t="n"/>
      <c r="AT123" s="172" t="n"/>
      <c r="AU123" s="172" t="n"/>
      <c r="AV123" s="172" t="n"/>
      <c r="AW123" s="172" t="n"/>
      <c r="AX123" s="172" t="n"/>
      <c r="AY123" s="172" t="n"/>
      <c r="AZ123" s="172" t="n"/>
      <c r="BA123" s="172" t="n"/>
      <c r="BB123" s="172" t="n"/>
      <c r="BC123" s="172" t="n"/>
      <c r="BD123" s="172" t="n"/>
      <c r="BE123" s="172" t="n"/>
      <c r="BF123" s="172" t="n"/>
      <c r="BG123" s="172" t="n"/>
      <c r="BH123" s="172" t="n"/>
      <c r="BI123" s="172" t="n"/>
      <c r="BJ123" s="172" t="n"/>
      <c r="BK123" s="172" t="n"/>
      <c r="BL123" s="172" t="n"/>
      <c r="BM123" s="172" t="n"/>
      <c r="BN123" s="172" t="n"/>
      <c r="BO123" s="172" t="n"/>
      <c r="BP123" s="172" t="n"/>
      <c r="BQ123" s="172" t="n"/>
      <c r="BR123" s="172" t="n"/>
      <c r="BS123" s="172" t="n"/>
      <c r="BT123" s="172" t="n"/>
    </row>
    <row hidden="true" ht="16.5" outlineLevel="2" r="124">
      <c r="B124" s="374" t="s">
        <v>428</v>
      </c>
      <c r="C124" s="374" t="s">
        <v>507</v>
      </c>
      <c r="D124" s="374" t="str">
        <f aca="false" ca="false" dt2D="false" dtr="false" t="normal">D123</f>
        <v>Федеральный бюджет</v>
      </c>
      <c r="E124" s="374" t="e">
        <f aca="false" ca="false" dt2D="false" dtr="false" t="normal">E123</f>
        <v>#N/A</v>
      </c>
      <c r="F124" s="374" t="e">
        <f aca="false" ca="false" dt2D="false" dtr="false" t="normal">F123</f>
        <v>#N/A</v>
      </c>
      <c r="G124" s="374" t="n">
        <f aca="false" ca="false" dt2D="false" dtr="false" t="normal">G123</f>
        <v>0</v>
      </c>
      <c r="I124" s="470" t="n">
        <v>2</v>
      </c>
      <c r="J124" s="100" t="n"/>
      <c r="L124" s="283" t="n">
        <f aca="false" ca="false" dt2D="false" dtr="false" t="normal">SUM(M124:BT124)</f>
        <v>0</v>
      </c>
      <c r="M124" s="172" t="n"/>
      <c r="N124" s="172" t="n"/>
      <c r="O124" s="172" t="n"/>
      <c r="P124" s="172" t="n"/>
      <c r="Q124" s="172" t="n"/>
      <c r="R124" s="172" t="n"/>
      <c r="S124" s="172" t="n"/>
      <c r="T124" s="172" t="n"/>
      <c r="U124" s="172" t="n"/>
      <c r="V124" s="172" t="n"/>
      <c r="W124" s="172" t="n"/>
      <c r="X124" s="172" t="n"/>
      <c r="Y124" s="172" t="n"/>
      <c r="Z124" s="172" t="n"/>
      <c r="AA124" s="172" t="n"/>
      <c r="AB124" s="172" t="n"/>
      <c r="AC124" s="172" t="n"/>
      <c r="AD124" s="172" t="n"/>
      <c r="AE124" s="172" t="n"/>
      <c r="AF124" s="172" t="n"/>
      <c r="AG124" s="172" t="n"/>
      <c r="AH124" s="172" t="n"/>
      <c r="AI124" s="172" t="n"/>
      <c r="AJ124" s="172" t="n"/>
      <c r="AK124" s="172" t="n"/>
      <c r="AL124" s="172" t="n"/>
      <c r="AM124" s="172" t="n"/>
      <c r="AN124" s="172" t="n"/>
      <c r="AO124" s="172" t="n"/>
      <c r="AP124" s="172" t="n"/>
      <c r="AQ124" s="172" t="n"/>
      <c r="AR124" s="172" t="n"/>
      <c r="AS124" s="172" t="n"/>
      <c r="AT124" s="172" t="n"/>
      <c r="AU124" s="172" t="n"/>
      <c r="AV124" s="172" t="n"/>
      <c r="AW124" s="172" t="n"/>
      <c r="AX124" s="172" t="n"/>
      <c r="AY124" s="172" t="n"/>
      <c r="AZ124" s="172" t="n"/>
      <c r="BA124" s="172" t="n"/>
      <c r="BB124" s="172" t="n"/>
      <c r="BC124" s="172" t="n"/>
      <c r="BD124" s="172" t="n"/>
      <c r="BE124" s="172" t="n"/>
      <c r="BF124" s="172" t="n"/>
      <c r="BG124" s="172" t="n"/>
      <c r="BH124" s="172" t="n"/>
      <c r="BI124" s="172" t="n"/>
      <c r="BJ124" s="172" t="n"/>
      <c r="BK124" s="172" t="n"/>
      <c r="BL124" s="172" t="n"/>
      <c r="BM124" s="172" t="n"/>
      <c r="BN124" s="172" t="n"/>
      <c r="BO124" s="172" t="n"/>
      <c r="BP124" s="172" t="n"/>
      <c r="BQ124" s="172" t="n"/>
      <c r="BR124" s="172" t="n"/>
      <c r="BS124" s="172" t="n"/>
      <c r="BT124" s="172" t="n"/>
    </row>
    <row hidden="true" ht="16.5" outlineLevel="1" r="125">
      <c r="D125" s="374" t="str">
        <f aca="false" ca="false" dt2D="false" dtr="false" t="normal">D124</f>
        <v>Федеральный бюджет</v>
      </c>
      <c r="E125" s="374" t="e">
        <f aca="false" ca="false" dt2D="false" dtr="false" t="normal">E124</f>
        <v>#N/A</v>
      </c>
      <c r="F125" s="374" t="e">
        <f aca="false" ca="false" dt2D="false" dtr="false" t="normal">F124</f>
        <v>#N/A</v>
      </c>
      <c r="G125" s="374" t="n">
        <f aca="false" ca="false" dt2D="false" dtr="false" t="normal">G124</f>
        <v>0</v>
      </c>
      <c r="I125" s="1" t="s">
        <v>526</v>
      </c>
      <c r="J125" s="100" t="n"/>
      <c r="L125" s="283" t="n"/>
      <c r="M125" s="167" t="n"/>
      <c r="N125" s="167" t="n"/>
      <c r="O125" s="167" t="n"/>
      <c r="P125" s="167" t="n"/>
      <c r="Q125" s="167" t="n"/>
      <c r="R125" s="167" t="n"/>
      <c r="S125" s="167" t="n"/>
      <c r="T125" s="167" t="n"/>
      <c r="U125" s="167" t="n"/>
      <c r="V125" s="167" t="n"/>
      <c r="W125" s="167" t="n"/>
      <c r="X125" s="167" t="n"/>
      <c r="Y125" s="167" t="n"/>
      <c r="Z125" s="167" t="n"/>
      <c r="AA125" s="167" t="n"/>
      <c r="AB125" s="167" t="n"/>
      <c r="AC125" s="167" t="n"/>
      <c r="AD125" s="167" t="n"/>
      <c r="AE125" s="167" t="n"/>
      <c r="AF125" s="167" t="n"/>
      <c r="AG125" s="167" t="n"/>
      <c r="AH125" s="167" t="n"/>
      <c r="AI125" s="167" t="n"/>
      <c r="AJ125" s="167" t="n"/>
      <c r="AK125" s="167" t="n"/>
      <c r="AL125" s="167" t="n"/>
      <c r="AM125" s="167" t="n"/>
      <c r="AN125" s="167" t="n"/>
      <c r="AO125" s="167" t="n"/>
      <c r="AP125" s="167" t="n"/>
      <c r="AQ125" s="167" t="n"/>
      <c r="AR125" s="167" t="n"/>
      <c r="AS125" s="167" t="n"/>
      <c r="AT125" s="167" t="n"/>
      <c r="AU125" s="167" t="n"/>
      <c r="AV125" s="167" t="n"/>
      <c r="AW125" s="167" t="n"/>
      <c r="AX125" s="167" t="n"/>
      <c r="AY125" s="167" t="n"/>
      <c r="AZ125" s="167" t="n"/>
      <c r="BA125" s="167" t="n"/>
      <c r="BB125" s="167" t="n"/>
      <c r="BC125" s="167" t="n"/>
      <c r="BD125" s="167" t="n"/>
      <c r="BE125" s="167" t="n"/>
      <c r="BF125" s="167" t="n"/>
      <c r="BG125" s="167" t="n"/>
      <c r="BH125" s="167" t="n"/>
      <c r="BI125" s="167" t="n"/>
      <c r="BJ125" s="167" t="n"/>
      <c r="BK125" s="167" t="n"/>
      <c r="BL125" s="167" t="n"/>
      <c r="BM125" s="167" t="n"/>
      <c r="BN125" s="167" t="n"/>
      <c r="BO125" s="167" t="n"/>
      <c r="BP125" s="167" t="n"/>
      <c r="BQ125" s="167" t="n"/>
      <c r="BR125" s="167" t="n"/>
      <c r="BS125" s="167" t="n"/>
      <c r="BT125" s="167" t="n"/>
    </row>
    <row hidden="true" ht="16.5" outlineLevel="2" r="126">
      <c r="B126" s="374" t="s">
        <v>428</v>
      </c>
      <c r="C126" s="374" t="s">
        <v>507</v>
      </c>
      <c r="D126" s="374" t="str">
        <f aca="false" ca="false" dt2D="false" dtr="false" t="normal">D125</f>
        <v>Федеральный бюджет</v>
      </c>
      <c r="E126" s="374" t="e">
        <f aca="false" ca="false" dt2D="false" dtr="false" t="normal">E125</f>
        <v>#N/A</v>
      </c>
      <c r="F126" s="374" t="e">
        <f aca="false" ca="false" dt2D="false" dtr="false" t="normal">F125</f>
        <v>#N/A</v>
      </c>
      <c r="G126" s="374" t="n">
        <f aca="false" ca="false" dt2D="false" dtr="false" t="normal">G125</f>
        <v>0</v>
      </c>
      <c r="I126" s="470" t="n">
        <v>1</v>
      </c>
      <c r="J126" s="100" t="n"/>
      <c r="L126" s="283" t="n">
        <f aca="false" ca="false" dt2D="false" dtr="false" t="normal">SUM(M126:BT126)</f>
        <v>0</v>
      </c>
      <c r="M126" s="172" t="n"/>
      <c r="N126" s="172" t="n"/>
      <c r="O126" s="172" t="n"/>
      <c r="P126" s="172" t="n"/>
      <c r="Q126" s="172" t="n"/>
      <c r="R126" s="172" t="n"/>
      <c r="S126" s="172" t="n"/>
      <c r="T126" s="172" t="n"/>
      <c r="U126" s="172" t="n"/>
      <c r="V126" s="172" t="n"/>
      <c r="W126" s="172" t="n"/>
      <c r="X126" s="172" t="n"/>
      <c r="Y126" s="172" t="n"/>
      <c r="Z126" s="172" t="n"/>
      <c r="AA126" s="172" t="n"/>
      <c r="AB126" s="172" t="n"/>
      <c r="AC126" s="172" t="n"/>
      <c r="AD126" s="172" t="n"/>
      <c r="AE126" s="172" t="n"/>
      <c r="AF126" s="172" t="n"/>
      <c r="AG126" s="172" t="n"/>
      <c r="AH126" s="172" t="n"/>
      <c r="AI126" s="172" t="n"/>
      <c r="AJ126" s="172" t="n"/>
      <c r="AK126" s="172" t="n"/>
      <c r="AL126" s="172" t="n"/>
      <c r="AM126" s="172" t="n"/>
      <c r="AN126" s="172" t="n"/>
      <c r="AO126" s="172" t="n"/>
      <c r="AP126" s="172" t="n"/>
      <c r="AQ126" s="172" t="n"/>
      <c r="AR126" s="172" t="n"/>
      <c r="AS126" s="172" t="n"/>
      <c r="AT126" s="172" t="n"/>
      <c r="AU126" s="172" t="n"/>
      <c r="AV126" s="172" t="n"/>
      <c r="AW126" s="172" t="n"/>
      <c r="AX126" s="172" t="n"/>
      <c r="AY126" s="172" t="n"/>
      <c r="AZ126" s="172" t="n"/>
      <c r="BA126" s="172" t="n"/>
      <c r="BB126" s="172" t="n"/>
      <c r="BC126" s="172" t="n"/>
      <c r="BD126" s="172" t="n"/>
      <c r="BE126" s="172" t="n"/>
      <c r="BF126" s="172" t="n"/>
      <c r="BG126" s="172" t="n"/>
      <c r="BH126" s="172" t="n"/>
      <c r="BI126" s="172" t="n"/>
      <c r="BJ126" s="172" t="n"/>
      <c r="BK126" s="172" t="n"/>
      <c r="BL126" s="172" t="n"/>
      <c r="BM126" s="172" t="n"/>
      <c r="BN126" s="172" t="n"/>
      <c r="BO126" s="172" t="n"/>
      <c r="BP126" s="172" t="n"/>
      <c r="BQ126" s="172" t="n"/>
      <c r="BR126" s="172" t="n"/>
      <c r="BS126" s="172" t="n"/>
      <c r="BT126" s="172" t="n"/>
    </row>
    <row hidden="true" ht="16.5" outlineLevel="2" r="127">
      <c r="B127" s="374" t="s">
        <v>428</v>
      </c>
      <c r="C127" s="374" t="s">
        <v>507</v>
      </c>
      <c r="D127" s="374" t="str">
        <f aca="false" ca="false" dt2D="false" dtr="false" t="normal">D126</f>
        <v>Федеральный бюджет</v>
      </c>
      <c r="E127" s="374" t="e">
        <f aca="false" ca="false" dt2D="false" dtr="false" t="normal">E126</f>
        <v>#N/A</v>
      </c>
      <c r="F127" s="374" t="e">
        <f aca="false" ca="false" dt2D="false" dtr="false" t="normal">F126</f>
        <v>#N/A</v>
      </c>
      <c r="G127" s="374" t="n">
        <f aca="false" ca="false" dt2D="false" dtr="false" t="normal">G126</f>
        <v>0</v>
      </c>
      <c r="I127" s="470" t="n">
        <v>2</v>
      </c>
      <c r="J127" s="100" t="n"/>
      <c r="L127" s="283" t="n">
        <f aca="false" ca="false" dt2D="false" dtr="false" t="normal">SUM(M127:BT127)</f>
        <v>0</v>
      </c>
      <c r="M127" s="172" t="n"/>
      <c r="N127" s="172" t="n"/>
      <c r="O127" s="172" t="n"/>
      <c r="P127" s="172" t="n"/>
      <c r="Q127" s="172" t="n"/>
      <c r="R127" s="172" t="n"/>
      <c r="S127" s="172" t="n"/>
      <c r="T127" s="172" t="n"/>
      <c r="U127" s="172" t="n"/>
      <c r="V127" s="172" t="n"/>
      <c r="W127" s="172" t="n"/>
      <c r="X127" s="172" t="n"/>
      <c r="Y127" s="172" t="n"/>
      <c r="Z127" s="172" t="n"/>
      <c r="AA127" s="172" t="n"/>
      <c r="AB127" s="172" t="n"/>
      <c r="AC127" s="172" t="n"/>
      <c r="AD127" s="172" t="n"/>
      <c r="AE127" s="172" t="n"/>
      <c r="AF127" s="172" t="n"/>
      <c r="AG127" s="172" t="n"/>
      <c r="AH127" s="172" t="n"/>
      <c r="AI127" s="172" t="n"/>
      <c r="AJ127" s="172" t="n"/>
      <c r="AK127" s="172" t="n"/>
      <c r="AL127" s="172" t="n"/>
      <c r="AM127" s="172" t="n"/>
      <c r="AN127" s="172" t="n"/>
      <c r="AO127" s="172" t="n"/>
      <c r="AP127" s="172" t="n"/>
      <c r="AQ127" s="172" t="n"/>
      <c r="AR127" s="172" t="n"/>
      <c r="AS127" s="172" t="n"/>
      <c r="AT127" s="172" t="n"/>
      <c r="AU127" s="172" t="n"/>
      <c r="AV127" s="172" t="n"/>
      <c r="AW127" s="172" t="n"/>
      <c r="AX127" s="172" t="n"/>
      <c r="AY127" s="172" t="n"/>
      <c r="AZ127" s="172" t="n"/>
      <c r="BA127" s="172" t="n"/>
      <c r="BB127" s="172" t="n"/>
      <c r="BC127" s="172" t="n"/>
      <c r="BD127" s="172" t="n"/>
      <c r="BE127" s="172" t="n"/>
      <c r="BF127" s="172" t="n"/>
      <c r="BG127" s="172" t="n"/>
      <c r="BH127" s="172" t="n"/>
      <c r="BI127" s="172" t="n"/>
      <c r="BJ127" s="172" t="n"/>
      <c r="BK127" s="172" t="n"/>
      <c r="BL127" s="172" t="n"/>
      <c r="BM127" s="172" t="n"/>
      <c r="BN127" s="172" t="n"/>
      <c r="BO127" s="172" t="n"/>
      <c r="BP127" s="172" t="n"/>
      <c r="BQ127" s="172" t="n"/>
      <c r="BR127" s="172" t="n"/>
      <c r="BS127" s="172" t="n"/>
      <c r="BT127" s="172" t="n"/>
    </row>
    <row hidden="true" ht="16.5" outlineLevel="1" r="128">
      <c r="D128" s="374" t="str">
        <f aca="false" ca="false" dt2D="false" dtr="false" t="normal">D127</f>
        <v>Федеральный бюджет</v>
      </c>
      <c r="E128" s="374" t="e">
        <f aca="false" ca="false" dt2D="false" dtr="false" t="normal">E127</f>
        <v>#N/A</v>
      </c>
      <c r="F128" s="374" t="e">
        <f aca="false" ca="false" dt2D="false" dtr="false" t="normal">F127</f>
        <v>#N/A</v>
      </c>
      <c r="G128" s="374" t="n">
        <f aca="false" ca="false" dt2D="false" dtr="false" t="normal">G127</f>
        <v>0</v>
      </c>
      <c r="I128" s="1" t="s">
        <v>527</v>
      </c>
      <c r="J128" s="100" t="n"/>
      <c r="L128" s="283" t="n"/>
      <c r="M128" s="167" t="n"/>
      <c r="N128" s="167" t="n"/>
      <c r="O128" s="167" t="n"/>
      <c r="P128" s="167" t="n"/>
      <c r="Q128" s="167" t="n"/>
      <c r="R128" s="167" t="n"/>
      <c r="S128" s="167" t="n"/>
      <c r="T128" s="167" t="n"/>
      <c r="U128" s="167" t="n"/>
      <c r="V128" s="167" t="n"/>
      <c r="W128" s="167" t="n"/>
      <c r="X128" s="167" t="n"/>
      <c r="Y128" s="167" t="n"/>
      <c r="Z128" s="167" t="n"/>
      <c r="AA128" s="167" t="n"/>
      <c r="AB128" s="167" t="n"/>
      <c r="AC128" s="167" t="n"/>
      <c r="AD128" s="167" t="n"/>
      <c r="AE128" s="167" t="n"/>
      <c r="AF128" s="167" t="n"/>
      <c r="AG128" s="167" t="n"/>
      <c r="AH128" s="167" t="n"/>
      <c r="AI128" s="167" t="n"/>
      <c r="AJ128" s="167" t="n"/>
      <c r="AK128" s="167" t="n"/>
      <c r="AL128" s="167" t="n"/>
      <c r="AM128" s="167" t="n"/>
      <c r="AN128" s="167" t="n"/>
      <c r="AO128" s="167" t="n"/>
      <c r="AP128" s="167" t="n"/>
      <c r="AQ128" s="167" t="n"/>
      <c r="AR128" s="167" t="n"/>
      <c r="AS128" s="167" t="n"/>
      <c r="AT128" s="167" t="n"/>
      <c r="AU128" s="167" t="n"/>
      <c r="AV128" s="167" t="n"/>
      <c r="AW128" s="167" t="n"/>
      <c r="AX128" s="167" t="n"/>
      <c r="AY128" s="167" t="n"/>
      <c r="AZ128" s="167" t="n"/>
      <c r="BA128" s="167" t="n"/>
      <c r="BB128" s="167" t="n"/>
      <c r="BC128" s="167" t="n"/>
      <c r="BD128" s="167" t="n"/>
      <c r="BE128" s="167" t="n"/>
      <c r="BF128" s="167" t="n"/>
      <c r="BG128" s="167" t="n"/>
      <c r="BH128" s="167" t="n"/>
      <c r="BI128" s="167" t="n"/>
      <c r="BJ128" s="167" t="n"/>
      <c r="BK128" s="167" t="n"/>
      <c r="BL128" s="167" t="n"/>
      <c r="BM128" s="167" t="n"/>
      <c r="BN128" s="167" t="n"/>
      <c r="BO128" s="167" t="n"/>
      <c r="BP128" s="167" t="n"/>
      <c r="BQ128" s="167" t="n"/>
      <c r="BR128" s="167" t="n"/>
      <c r="BS128" s="167" t="n"/>
      <c r="BT128" s="167" t="n"/>
    </row>
    <row hidden="true" ht="16.5" outlineLevel="2" r="129">
      <c r="B129" s="374" t="s">
        <v>428</v>
      </c>
      <c r="C129" s="374" t="s">
        <v>507</v>
      </c>
      <c r="D129" s="374" t="str">
        <f aca="false" ca="false" dt2D="false" dtr="false" t="normal">D128</f>
        <v>Федеральный бюджет</v>
      </c>
      <c r="E129" s="374" t="e">
        <f aca="false" ca="false" dt2D="false" dtr="false" t="normal">E128</f>
        <v>#N/A</v>
      </c>
      <c r="F129" s="374" t="e">
        <f aca="false" ca="false" dt2D="false" dtr="false" t="normal">F128</f>
        <v>#N/A</v>
      </c>
      <c r="G129" s="374" t="n">
        <f aca="false" ca="false" dt2D="false" dtr="false" t="normal">G128</f>
        <v>0</v>
      </c>
      <c r="I129" s="470" t="n">
        <v>1</v>
      </c>
      <c r="J129" s="100" t="n"/>
      <c r="L129" s="283" t="n">
        <f aca="false" ca="false" dt2D="false" dtr="false" t="normal">SUM(M129:BT129)</f>
        <v>0</v>
      </c>
      <c r="M129" s="172" t="n"/>
      <c r="N129" s="172" t="n"/>
      <c r="O129" s="172" t="n"/>
      <c r="P129" s="172" t="n"/>
      <c r="Q129" s="172" t="n"/>
      <c r="R129" s="172" t="n"/>
      <c r="S129" s="172" t="n"/>
      <c r="T129" s="172" t="n"/>
      <c r="U129" s="172" t="n"/>
      <c r="V129" s="172" t="n"/>
      <c r="W129" s="172" t="n"/>
      <c r="X129" s="172" t="n"/>
      <c r="Y129" s="172" t="n"/>
      <c r="Z129" s="172" t="n"/>
      <c r="AA129" s="172" t="n"/>
      <c r="AB129" s="172" t="n"/>
      <c r="AC129" s="172" t="n"/>
      <c r="AD129" s="172" t="n"/>
      <c r="AE129" s="172" t="n"/>
      <c r="AF129" s="172" t="n"/>
      <c r="AG129" s="172" t="n"/>
      <c r="AH129" s="172" t="n"/>
      <c r="AI129" s="172" t="n"/>
      <c r="AJ129" s="172" t="n"/>
      <c r="AK129" s="172" t="n"/>
      <c r="AL129" s="172" t="n"/>
      <c r="AM129" s="172" t="n"/>
      <c r="AN129" s="172" t="n"/>
      <c r="AO129" s="172" t="n"/>
      <c r="AP129" s="172" t="n"/>
      <c r="AQ129" s="172" t="n"/>
      <c r="AR129" s="172" t="n"/>
      <c r="AS129" s="172" t="n"/>
      <c r="AT129" s="172" t="n"/>
      <c r="AU129" s="172" t="n"/>
      <c r="AV129" s="172" t="n"/>
      <c r="AW129" s="172" t="n"/>
      <c r="AX129" s="172" t="n"/>
      <c r="AY129" s="172" t="n"/>
      <c r="AZ129" s="172" t="n"/>
      <c r="BA129" s="172" t="n"/>
      <c r="BB129" s="172" t="n"/>
      <c r="BC129" s="172" t="n"/>
      <c r="BD129" s="172" t="n"/>
      <c r="BE129" s="172" t="n"/>
      <c r="BF129" s="172" t="n"/>
      <c r="BG129" s="172" t="n"/>
      <c r="BH129" s="172" t="n"/>
      <c r="BI129" s="172" t="n"/>
      <c r="BJ129" s="172" t="n"/>
      <c r="BK129" s="172" t="n"/>
      <c r="BL129" s="172" t="n"/>
      <c r="BM129" s="172" t="n"/>
      <c r="BN129" s="172" t="n"/>
      <c r="BO129" s="172" t="n"/>
      <c r="BP129" s="172" t="n"/>
      <c r="BQ129" s="172" t="n"/>
      <c r="BR129" s="172" t="n"/>
      <c r="BS129" s="172" t="n"/>
      <c r="BT129" s="172" t="n"/>
    </row>
    <row hidden="true" ht="16.5" outlineLevel="2" r="130">
      <c r="B130" s="374" t="s">
        <v>428</v>
      </c>
      <c r="C130" s="374" t="s">
        <v>507</v>
      </c>
      <c r="D130" s="374" t="str">
        <f aca="false" ca="false" dt2D="false" dtr="false" t="normal">D129</f>
        <v>Федеральный бюджет</v>
      </c>
      <c r="E130" s="374" t="e">
        <f aca="false" ca="false" dt2D="false" dtr="false" t="normal">E129</f>
        <v>#N/A</v>
      </c>
      <c r="F130" s="374" t="e">
        <f aca="false" ca="false" dt2D="false" dtr="false" t="normal">F129</f>
        <v>#N/A</v>
      </c>
      <c r="G130" s="374" t="n">
        <f aca="false" ca="false" dt2D="false" dtr="false" t="normal">G129</f>
        <v>0</v>
      </c>
      <c r="I130" s="470" t="n">
        <v>2</v>
      </c>
      <c r="J130" s="100" t="n"/>
      <c r="L130" s="283" t="n">
        <f aca="false" ca="false" dt2D="false" dtr="false" t="normal">SUM(M130:BT130)</f>
        <v>0</v>
      </c>
      <c r="M130" s="172" t="n"/>
      <c r="N130" s="172" t="n"/>
      <c r="O130" s="172" t="n"/>
      <c r="P130" s="172" t="n"/>
      <c r="Q130" s="172" t="n"/>
      <c r="R130" s="172" t="n"/>
      <c r="S130" s="172" t="n"/>
      <c r="T130" s="172" t="n"/>
      <c r="U130" s="172" t="n"/>
      <c r="V130" s="172" t="n"/>
      <c r="W130" s="172" t="n"/>
      <c r="X130" s="172" t="n"/>
      <c r="Y130" s="172" t="n"/>
      <c r="Z130" s="172" t="n"/>
      <c r="AA130" s="172" t="n"/>
      <c r="AB130" s="172" t="n"/>
      <c r="AC130" s="172" t="n"/>
      <c r="AD130" s="172" t="n"/>
      <c r="AE130" s="172" t="n"/>
      <c r="AF130" s="172" t="n"/>
      <c r="AG130" s="172" t="n"/>
      <c r="AH130" s="172" t="n"/>
      <c r="AI130" s="172" t="n"/>
      <c r="AJ130" s="172" t="n"/>
      <c r="AK130" s="172" t="n"/>
      <c r="AL130" s="172" t="n"/>
      <c r="AM130" s="172" t="n"/>
      <c r="AN130" s="172" t="n"/>
      <c r="AO130" s="172" t="n"/>
      <c r="AP130" s="172" t="n"/>
      <c r="AQ130" s="172" t="n"/>
      <c r="AR130" s="172" t="n"/>
      <c r="AS130" s="172" t="n"/>
      <c r="AT130" s="172" t="n"/>
      <c r="AU130" s="172" t="n"/>
      <c r="AV130" s="172" t="n"/>
      <c r="AW130" s="172" t="n"/>
      <c r="AX130" s="172" t="n"/>
      <c r="AY130" s="172" t="n"/>
      <c r="AZ130" s="172" t="n"/>
      <c r="BA130" s="172" t="n"/>
      <c r="BB130" s="172" t="n"/>
      <c r="BC130" s="172" t="n"/>
      <c r="BD130" s="172" t="n"/>
      <c r="BE130" s="172" t="n"/>
      <c r="BF130" s="172" t="n"/>
      <c r="BG130" s="172" t="n"/>
      <c r="BH130" s="172" t="n"/>
      <c r="BI130" s="172" t="n"/>
      <c r="BJ130" s="172" t="n"/>
      <c r="BK130" s="172" t="n"/>
      <c r="BL130" s="172" t="n"/>
      <c r="BM130" s="172" t="n"/>
      <c r="BN130" s="172" t="n"/>
      <c r="BO130" s="172" t="n"/>
      <c r="BP130" s="172" t="n"/>
      <c r="BQ130" s="172" t="n"/>
      <c r="BR130" s="172" t="n"/>
      <c r="BS130" s="172" t="n"/>
      <c r="BT130" s="172" t="n"/>
    </row>
    <row hidden="true" ht="16.5" outlineLevel="1" r="131">
      <c r="E131" s="374" t="e">
        <f aca="false" ca="false" dt2D="false" dtr="false" t="normal">E130</f>
        <v>#N/A</v>
      </c>
      <c r="F131" s="374" t="e">
        <f aca="false" ca="false" dt2D="false" dtr="false" t="normal">F130</f>
        <v>#N/A</v>
      </c>
      <c r="G131" s="374" t="n">
        <f aca="false" ca="false" dt2D="false" dtr="false" t="normal">G130</f>
        <v>0</v>
      </c>
      <c r="I131" s="1" t="s">
        <v>528</v>
      </c>
      <c r="J131" s="420" t="s">
        <v>301</v>
      </c>
      <c r="L131" s="283" t="n"/>
      <c r="M131" s="167" t="n"/>
      <c r="N131" s="167" t="n"/>
      <c r="O131" s="167" t="n"/>
      <c r="P131" s="167" t="n"/>
      <c r="Q131" s="167" t="n"/>
      <c r="R131" s="167" t="n"/>
      <c r="S131" s="167" t="n"/>
      <c r="T131" s="167" t="n"/>
      <c r="U131" s="167" t="n"/>
      <c r="V131" s="167" t="n"/>
      <c r="W131" s="167" t="n"/>
      <c r="X131" s="167" t="n"/>
      <c r="Y131" s="167" t="n"/>
      <c r="Z131" s="167" t="n"/>
      <c r="AA131" s="167" t="n"/>
      <c r="AB131" s="167" t="n"/>
      <c r="AC131" s="167" t="n"/>
      <c r="AD131" s="167" t="n"/>
      <c r="AE131" s="167" t="n"/>
      <c r="AF131" s="167" t="n"/>
      <c r="AG131" s="167" t="n"/>
      <c r="AH131" s="167" t="n"/>
      <c r="AI131" s="167" t="n"/>
      <c r="AJ131" s="167" t="n"/>
      <c r="AK131" s="167" t="n"/>
      <c r="AL131" s="167" t="n"/>
      <c r="AM131" s="167" t="n"/>
      <c r="AN131" s="167" t="n"/>
      <c r="AO131" s="167" t="n"/>
      <c r="AP131" s="167" t="n"/>
      <c r="AQ131" s="167" t="n"/>
      <c r="AR131" s="167" t="n"/>
      <c r="AS131" s="167" t="n"/>
      <c r="AT131" s="167" t="n"/>
      <c r="AU131" s="167" t="n"/>
      <c r="AV131" s="167" t="n"/>
      <c r="AW131" s="167" t="n"/>
      <c r="AX131" s="167" t="n"/>
      <c r="AY131" s="167" t="n"/>
      <c r="AZ131" s="167" t="n"/>
      <c r="BA131" s="167" t="n"/>
      <c r="BB131" s="167" t="n"/>
      <c r="BC131" s="167" t="n"/>
      <c r="BD131" s="167" t="n"/>
      <c r="BE131" s="167" t="n"/>
      <c r="BF131" s="167" t="n"/>
      <c r="BG131" s="167" t="n"/>
      <c r="BH131" s="167" t="n"/>
      <c r="BI131" s="167" t="n"/>
      <c r="BJ131" s="167" t="n"/>
      <c r="BK131" s="167" t="n"/>
      <c r="BL131" s="167" t="n"/>
      <c r="BM131" s="167" t="n"/>
      <c r="BN131" s="167" t="n"/>
      <c r="BO131" s="167" t="n"/>
      <c r="BP131" s="167" t="n"/>
      <c r="BQ131" s="167" t="n"/>
      <c r="BR131" s="167" t="n"/>
      <c r="BS131" s="167" t="n"/>
      <c r="BT131" s="167" t="n"/>
    </row>
    <row hidden="true" ht="16.5" outlineLevel="2" r="132">
      <c r="B132" s="374" t="s">
        <v>159</v>
      </c>
      <c r="C132" s="374" t="s">
        <v>507</v>
      </c>
      <c r="D132" s="374" t="str">
        <f aca="false" ca="false" dt2D="false" dtr="false" t="normal">J131</f>
        <v>Федеральный бюджет</v>
      </c>
      <c r="E132" s="374" t="e">
        <f aca="false" ca="false" dt2D="false" dtr="false" t="normal">E131</f>
        <v>#N/A</v>
      </c>
      <c r="F132" s="374" t="e">
        <f aca="false" ca="false" dt2D="false" dtr="false" t="normal">F131</f>
        <v>#N/A</v>
      </c>
      <c r="G132" s="374" t="n">
        <f aca="false" ca="false" dt2D="false" dtr="false" t="normal">G131</f>
        <v>0</v>
      </c>
      <c r="I132" s="470" t="n">
        <v>1</v>
      </c>
      <c r="J132" s="100" t="n"/>
      <c r="L132" s="283" t="n">
        <f aca="false" ca="false" dt2D="false" dtr="false" t="normal">SUM(M132:BT132)</f>
        <v>0</v>
      </c>
      <c r="M132" s="172" t="n"/>
      <c r="N132" s="172" t="n"/>
      <c r="O132" s="172" t="n"/>
      <c r="P132" s="172" t="n"/>
      <c r="Q132" s="172" t="n"/>
      <c r="R132" s="172" t="n"/>
      <c r="S132" s="172" t="n"/>
      <c r="T132" s="172" t="n"/>
      <c r="U132" s="172" t="n"/>
      <c r="V132" s="172" t="n"/>
      <c r="W132" s="172" t="n"/>
      <c r="X132" s="172" t="n"/>
      <c r="Y132" s="172" t="n"/>
      <c r="Z132" s="172" t="n"/>
      <c r="AA132" s="172" t="n"/>
      <c r="AB132" s="172" t="n"/>
      <c r="AC132" s="172" t="n"/>
      <c r="AD132" s="172" t="n"/>
      <c r="AE132" s="172" t="n"/>
      <c r="AF132" s="172" t="n"/>
      <c r="AG132" s="172" t="n"/>
      <c r="AH132" s="172" t="n"/>
      <c r="AI132" s="172" t="n"/>
      <c r="AJ132" s="172" t="n"/>
      <c r="AK132" s="172" t="n"/>
      <c r="AL132" s="172" t="n"/>
      <c r="AM132" s="172" t="n"/>
      <c r="AN132" s="172" t="n"/>
      <c r="AO132" s="172" t="n"/>
      <c r="AP132" s="172" t="n"/>
      <c r="AQ132" s="172" t="n"/>
      <c r="AR132" s="172" t="n"/>
      <c r="AS132" s="172" t="n"/>
      <c r="AT132" s="172" t="n"/>
      <c r="AU132" s="172" t="n"/>
      <c r="AV132" s="172" t="n"/>
      <c r="AW132" s="172" t="n"/>
      <c r="AX132" s="172" t="n"/>
      <c r="AY132" s="172" t="n"/>
      <c r="AZ132" s="172" t="n"/>
      <c r="BA132" s="172" t="n"/>
      <c r="BB132" s="172" t="n"/>
      <c r="BC132" s="172" t="n"/>
      <c r="BD132" s="172" t="n"/>
      <c r="BE132" s="172" t="n"/>
      <c r="BF132" s="172" t="n"/>
      <c r="BG132" s="172" t="n"/>
      <c r="BH132" s="172" t="n"/>
      <c r="BI132" s="172" t="n"/>
      <c r="BJ132" s="172" t="n"/>
      <c r="BK132" s="172" t="n"/>
      <c r="BL132" s="172" t="n"/>
      <c r="BM132" s="172" t="n"/>
      <c r="BN132" s="172" t="n"/>
      <c r="BO132" s="172" t="n"/>
      <c r="BP132" s="172" t="n"/>
      <c r="BQ132" s="172" t="n"/>
      <c r="BR132" s="172" t="n"/>
      <c r="BS132" s="172" t="n"/>
      <c r="BT132" s="172" t="n"/>
    </row>
    <row hidden="true" ht="16.5" outlineLevel="2" r="133">
      <c r="B133" s="374" t="s">
        <v>159</v>
      </c>
      <c r="C133" s="374" t="s">
        <v>507</v>
      </c>
      <c r="D133" s="374" t="str">
        <f aca="false" ca="false" dt2D="false" dtr="false" t="normal">D132</f>
        <v>Федеральный бюджет</v>
      </c>
      <c r="E133" s="374" t="e">
        <f aca="false" ca="false" dt2D="false" dtr="false" t="normal">E132</f>
        <v>#N/A</v>
      </c>
      <c r="F133" s="374" t="e">
        <f aca="false" ca="false" dt2D="false" dtr="false" t="normal">F132</f>
        <v>#N/A</v>
      </c>
      <c r="G133" s="374" t="n">
        <f aca="false" ca="false" dt2D="false" dtr="false" t="normal">G132</f>
        <v>0</v>
      </c>
      <c r="I133" s="470" t="n">
        <v>2</v>
      </c>
      <c r="J133" s="100" t="n"/>
      <c r="L133" s="283" t="n">
        <f aca="false" ca="false" dt2D="false" dtr="false" t="normal">SUM(M133:BT133)</f>
        <v>0</v>
      </c>
      <c r="M133" s="172" t="n"/>
      <c r="N133" s="172" t="n"/>
      <c r="O133" s="172" t="n"/>
      <c r="P133" s="172" t="n"/>
      <c r="Q133" s="172" t="n"/>
      <c r="R133" s="172" t="n"/>
      <c r="S133" s="172" t="n"/>
      <c r="T133" s="172" t="n"/>
      <c r="U133" s="172" t="n"/>
      <c r="V133" s="172" t="n"/>
      <c r="W133" s="172" t="n"/>
      <c r="X133" s="172" t="n"/>
      <c r="Y133" s="172" t="n"/>
      <c r="Z133" s="172" t="n"/>
      <c r="AA133" s="172" t="n"/>
      <c r="AB133" s="172" t="n"/>
      <c r="AC133" s="172" t="n"/>
      <c r="AD133" s="172" t="n"/>
      <c r="AE133" s="172" t="n"/>
      <c r="AF133" s="172" t="n"/>
      <c r="AG133" s="172" t="n"/>
      <c r="AH133" s="172" t="n"/>
      <c r="AI133" s="172" t="n"/>
      <c r="AJ133" s="172" t="n"/>
      <c r="AK133" s="172" t="n"/>
      <c r="AL133" s="172" t="n"/>
      <c r="AM133" s="172" t="n"/>
      <c r="AN133" s="172" t="n"/>
      <c r="AO133" s="172" t="n"/>
      <c r="AP133" s="172" t="n"/>
      <c r="AQ133" s="172" t="n"/>
      <c r="AR133" s="172" t="n"/>
      <c r="AS133" s="172" t="n"/>
      <c r="AT133" s="172" t="n"/>
      <c r="AU133" s="172" t="n"/>
      <c r="AV133" s="172" t="n"/>
      <c r="AW133" s="172" t="n"/>
      <c r="AX133" s="172" t="n"/>
      <c r="AY133" s="172" t="n"/>
      <c r="AZ133" s="172" t="n"/>
      <c r="BA133" s="172" t="n"/>
      <c r="BB133" s="172" t="n"/>
      <c r="BC133" s="172" t="n"/>
      <c r="BD133" s="172" t="n"/>
      <c r="BE133" s="172" t="n"/>
      <c r="BF133" s="172" t="n"/>
      <c r="BG133" s="172" t="n"/>
      <c r="BH133" s="172" t="n"/>
      <c r="BI133" s="172" t="n"/>
      <c r="BJ133" s="172" t="n"/>
      <c r="BK133" s="172" t="n"/>
      <c r="BL133" s="172" t="n"/>
      <c r="BM133" s="172" t="n"/>
      <c r="BN133" s="172" t="n"/>
      <c r="BO133" s="172" t="n"/>
      <c r="BP133" s="172" t="n"/>
      <c r="BQ133" s="172" t="n"/>
      <c r="BR133" s="172" t="n"/>
      <c r="BS133" s="172" t="n"/>
      <c r="BT133" s="172" t="n"/>
    </row>
    <row hidden="true" ht="16.5" outlineLevel="1" r="134">
      <c r="E134" s="374" t="e">
        <f aca="false" ca="false" dt2D="false" dtr="false" t="normal">E133</f>
        <v>#N/A</v>
      </c>
      <c r="F134" s="374" t="e">
        <f aca="false" ca="false" dt2D="false" dtr="false" t="normal">F133</f>
        <v>#N/A</v>
      </c>
      <c r="G134" s="374" t="n">
        <f aca="false" ca="false" dt2D="false" dtr="false" t="normal">G133</f>
        <v>0</v>
      </c>
      <c r="I134" s="454" t="n"/>
      <c r="J134" s="100" t="n"/>
      <c r="L134" s="283" t="n"/>
      <c r="M134" s="167" t="n"/>
      <c r="N134" s="167" t="n"/>
      <c r="O134" s="167" t="n"/>
      <c r="P134" s="167" t="n"/>
      <c r="Q134" s="167" t="n"/>
      <c r="R134" s="167" t="n"/>
      <c r="S134" s="167" t="n"/>
      <c r="T134" s="167" t="n"/>
      <c r="U134" s="167" t="n"/>
      <c r="V134" s="167" t="n"/>
      <c r="W134" s="167" t="n"/>
      <c r="X134" s="167" t="n"/>
      <c r="Y134" s="167" t="n"/>
      <c r="Z134" s="167" t="n"/>
      <c r="AA134" s="167" t="n"/>
      <c r="AB134" s="167" t="n"/>
      <c r="AC134" s="167" t="n"/>
      <c r="AD134" s="167" t="n"/>
      <c r="AE134" s="167" t="n"/>
      <c r="AF134" s="167" t="n"/>
      <c r="AG134" s="167" t="n"/>
      <c r="AH134" s="167" t="n"/>
      <c r="AI134" s="167" t="n"/>
      <c r="AJ134" s="167" t="n"/>
      <c r="AK134" s="167" t="n"/>
      <c r="AL134" s="167" t="n"/>
      <c r="AM134" s="167" t="n"/>
      <c r="AN134" s="167" t="n"/>
      <c r="AO134" s="167" t="n"/>
      <c r="AP134" s="167" t="n"/>
      <c r="AQ134" s="167" t="n"/>
      <c r="AR134" s="167" t="n"/>
      <c r="AS134" s="167" t="n"/>
      <c r="AT134" s="167" t="n"/>
      <c r="AU134" s="167" t="n"/>
      <c r="AV134" s="167" t="n"/>
      <c r="AW134" s="167" t="n"/>
      <c r="AX134" s="167" t="n"/>
      <c r="AY134" s="167" t="n"/>
      <c r="AZ134" s="167" t="n"/>
      <c r="BA134" s="167" t="n"/>
      <c r="BB134" s="167" t="n"/>
      <c r="BC134" s="167" t="n"/>
      <c r="BD134" s="167" t="n"/>
      <c r="BE134" s="167" t="n"/>
      <c r="BF134" s="167" t="n"/>
      <c r="BG134" s="167" t="n"/>
      <c r="BH134" s="167" t="n"/>
      <c r="BI134" s="167" t="n"/>
      <c r="BJ134" s="167" t="n"/>
      <c r="BK134" s="167" t="n"/>
      <c r="BL134" s="167" t="n"/>
      <c r="BM134" s="167" t="n"/>
      <c r="BN134" s="167" t="n"/>
      <c r="BO134" s="167" t="n"/>
      <c r="BP134" s="167" t="n"/>
      <c r="BQ134" s="167" t="n"/>
      <c r="BR134" s="167" t="n"/>
      <c r="BS134" s="167" t="n"/>
      <c r="BT134" s="167" t="n"/>
    </row>
    <row hidden="true" ht="16.5" outlineLevel="1" r="135">
      <c r="E135" s="374" t="e">
        <f aca="false" ca="false" dt2D="false" dtr="false" t="normal">E134</f>
        <v>#N/A</v>
      </c>
      <c r="F135" s="374" t="e">
        <f aca="false" ca="false" dt2D="false" dtr="false" t="normal">F134</f>
        <v>#N/A</v>
      </c>
      <c r="G135" s="374" t="n">
        <f aca="false" ca="false" dt2D="false" dtr="false" t="normal">G134</f>
        <v>0</v>
      </c>
      <c r="I135" s="466" t="s">
        <v>529</v>
      </c>
      <c r="J135" s="100" t="n"/>
      <c r="L135" s="283" t="n"/>
      <c r="M135" s="167" t="n"/>
      <c r="N135" s="167" t="n"/>
      <c r="O135" s="167" t="n"/>
      <c r="P135" s="167" t="n"/>
      <c r="Q135" s="167" t="n"/>
      <c r="R135" s="167" t="n"/>
      <c r="S135" s="167" t="n"/>
      <c r="T135" s="167" t="n"/>
      <c r="U135" s="167" t="n"/>
      <c r="V135" s="167" t="n"/>
      <c r="W135" s="167" t="n"/>
      <c r="X135" s="167" t="n"/>
      <c r="Y135" s="167" t="n"/>
      <c r="Z135" s="167" t="n"/>
      <c r="AA135" s="167" t="n"/>
      <c r="AB135" s="167" t="n"/>
      <c r="AC135" s="167" t="n"/>
      <c r="AD135" s="167" t="n"/>
      <c r="AE135" s="167" t="n"/>
      <c r="AF135" s="167" t="n"/>
      <c r="AG135" s="167" t="n"/>
      <c r="AH135" s="167" t="n"/>
      <c r="AI135" s="167" t="n"/>
      <c r="AJ135" s="167" t="n"/>
      <c r="AK135" s="167" t="n"/>
      <c r="AL135" s="167" t="n"/>
      <c r="AM135" s="167" t="n"/>
      <c r="AN135" s="167" t="n"/>
      <c r="AO135" s="167" t="n"/>
      <c r="AP135" s="167" t="n"/>
      <c r="AQ135" s="167" t="n"/>
      <c r="AR135" s="167" t="n"/>
      <c r="AS135" s="167" t="n"/>
      <c r="AT135" s="167" t="n"/>
      <c r="AU135" s="167" t="n"/>
      <c r="AV135" s="167" t="n"/>
      <c r="AW135" s="167" t="n"/>
      <c r="AX135" s="167" t="n"/>
      <c r="AY135" s="167" t="n"/>
      <c r="AZ135" s="167" t="n"/>
      <c r="BA135" s="167" t="n"/>
      <c r="BB135" s="167" t="n"/>
      <c r="BC135" s="167" t="n"/>
      <c r="BD135" s="167" t="n"/>
      <c r="BE135" s="167" t="n"/>
      <c r="BF135" s="167" t="n"/>
      <c r="BG135" s="167" t="n"/>
      <c r="BH135" s="167" t="n"/>
      <c r="BI135" s="167" t="n"/>
      <c r="BJ135" s="167" t="n"/>
      <c r="BK135" s="167" t="n"/>
      <c r="BL135" s="167" t="n"/>
      <c r="BM135" s="167" t="n"/>
      <c r="BN135" s="167" t="n"/>
      <c r="BO135" s="167" t="n"/>
      <c r="BP135" s="167" t="n"/>
      <c r="BQ135" s="167" t="n"/>
      <c r="BR135" s="167" t="n"/>
      <c r="BS135" s="167" t="n"/>
      <c r="BT135" s="167" t="n"/>
    </row>
    <row customFormat="true" hidden="true" ht="16.5" outlineLevel="1" r="136" s="20">
      <c r="A136" s="460" t="n"/>
      <c r="B136" s="374" t="s">
        <v>484</v>
      </c>
      <c r="C136" s="374" t="s">
        <v>501</v>
      </c>
      <c r="D136" s="374" t="n"/>
      <c r="E136" s="374" t="e">
        <f aca="false" ca="false" dt2D="false" dtr="false" t="normal">E135</f>
        <v>#N/A</v>
      </c>
      <c r="F136" s="374" t="e">
        <f aca="false" ca="false" dt2D="false" dtr="false" t="normal">F135</f>
        <v>#N/A</v>
      </c>
      <c r="G136" s="374" t="n">
        <f aca="false" ca="false" dt2D="false" dtr="false" t="normal">G135</f>
        <v>0</v>
      </c>
      <c r="H136" s="388" t="n"/>
      <c r="I136" s="20" t="s">
        <v>484</v>
      </c>
      <c r="L136" s="283" t="n">
        <f aca="false" ca="false" dt2D="false" dtr="false" t="normal">SUM(M136:BT136)</f>
        <v>0</v>
      </c>
      <c r="M136" s="172" t="n"/>
      <c r="N136" s="172" t="n"/>
      <c r="O136" s="172" t="n"/>
      <c r="P136" s="172" t="n"/>
      <c r="Q136" s="172" t="n"/>
      <c r="R136" s="172" t="n"/>
      <c r="S136" s="172" t="n"/>
      <c r="T136" s="172" t="n"/>
      <c r="U136" s="172" t="n"/>
      <c r="V136" s="172" t="n"/>
      <c r="W136" s="172" t="n"/>
      <c r="X136" s="172" t="n"/>
      <c r="Y136" s="172" t="n"/>
      <c r="Z136" s="172" t="n"/>
      <c r="AA136" s="172" t="n"/>
      <c r="AB136" s="172" t="n"/>
      <c r="AC136" s="172" t="n"/>
      <c r="AD136" s="172" t="n"/>
      <c r="AE136" s="172" t="n"/>
      <c r="AF136" s="172" t="n"/>
      <c r="AG136" s="172" t="n"/>
      <c r="AH136" s="172" t="n"/>
      <c r="AI136" s="172" t="n"/>
      <c r="AJ136" s="172" t="n"/>
      <c r="AK136" s="172" t="n"/>
      <c r="AL136" s="172" t="n"/>
      <c r="AM136" s="172" t="n"/>
      <c r="AN136" s="172" t="n"/>
      <c r="AO136" s="172" t="n"/>
      <c r="AP136" s="172" t="n"/>
      <c r="AQ136" s="172" t="n"/>
      <c r="AR136" s="172" t="n"/>
      <c r="AS136" s="172" t="n"/>
      <c r="AT136" s="172" t="n"/>
      <c r="AU136" s="172" t="n"/>
      <c r="AV136" s="172" t="n"/>
      <c r="AW136" s="172" t="n"/>
      <c r="AX136" s="172" t="n"/>
      <c r="AY136" s="172" t="n"/>
      <c r="AZ136" s="172" t="n"/>
      <c r="BA136" s="172" t="n"/>
      <c r="BB136" s="172" t="n"/>
      <c r="BC136" s="172" t="n"/>
      <c r="BD136" s="172" t="n"/>
      <c r="BE136" s="172" t="n"/>
      <c r="BF136" s="172" t="n"/>
      <c r="BG136" s="172" t="n"/>
      <c r="BH136" s="172" t="n"/>
      <c r="BI136" s="172" t="n"/>
      <c r="BJ136" s="172" t="n"/>
      <c r="BK136" s="172" t="n"/>
      <c r="BL136" s="172" t="n"/>
      <c r="BM136" s="172" t="n"/>
      <c r="BN136" s="172" t="n"/>
      <c r="BO136" s="172" t="n"/>
      <c r="BP136" s="172" t="n"/>
      <c r="BQ136" s="172" t="n"/>
      <c r="BR136" s="172" t="n"/>
      <c r="BS136" s="172" t="n"/>
      <c r="BT136" s="172" t="n"/>
      <c r="BU136" s="1" t="n"/>
    </row>
    <row customFormat="true" hidden="true" ht="16.5" outlineLevel="1" r="137" s="471">
      <c r="A137" s="472" t="n"/>
      <c r="B137" s="473" t="n"/>
      <c r="C137" s="473" t="n"/>
      <c r="D137" s="473" t="n"/>
      <c r="E137" s="473" t="n"/>
      <c r="F137" s="473" t="n"/>
      <c r="G137" s="473" t="n"/>
      <c r="H137" s="474" t="n"/>
      <c r="I137" s="475" t="s">
        <v>492</v>
      </c>
      <c r="J137" s="476" t="n"/>
      <c r="K137" s="476" t="n"/>
      <c r="L137" s="477" t="n"/>
      <c r="M137" s="478" t="n"/>
      <c r="N137" s="478" t="n"/>
      <c r="O137" s="478" t="n"/>
      <c r="P137" s="478" t="n"/>
      <c r="Q137" s="478" t="n"/>
      <c r="R137" s="478" t="n"/>
      <c r="S137" s="478" t="n"/>
      <c r="T137" s="478" t="n"/>
      <c r="U137" s="478" t="n"/>
      <c r="V137" s="478" t="n"/>
      <c r="W137" s="478" t="n"/>
      <c r="X137" s="478" t="n"/>
      <c r="Y137" s="478" t="n"/>
      <c r="Z137" s="478" t="n"/>
      <c r="AA137" s="479" t="n"/>
      <c r="AB137" s="479" t="n"/>
      <c r="AC137" s="479" t="n"/>
      <c r="AD137" s="479" t="n"/>
      <c r="AE137" s="479" t="n"/>
      <c r="AF137" s="479" t="n"/>
      <c r="AG137" s="479" t="n"/>
      <c r="AH137" s="479" t="n"/>
      <c r="AI137" s="479" t="n"/>
      <c r="AJ137" s="479" t="n"/>
      <c r="AK137" s="479" t="n"/>
      <c r="AL137" s="479" t="n"/>
      <c r="AM137" s="479" t="n"/>
      <c r="AN137" s="479" t="n"/>
      <c r="AO137" s="479" t="n"/>
      <c r="AP137" s="479" t="n"/>
      <c r="AQ137" s="479" t="n"/>
      <c r="AR137" s="479" t="n"/>
      <c r="AS137" s="479" t="n"/>
      <c r="AT137" s="479" t="n"/>
      <c r="AU137" s="479" t="n"/>
      <c r="AV137" s="479" t="n"/>
      <c r="AW137" s="479" t="n"/>
      <c r="AX137" s="479" t="n"/>
      <c r="AY137" s="479" t="n"/>
      <c r="AZ137" s="479" t="n"/>
      <c r="BA137" s="479" t="n"/>
      <c r="BB137" s="479" t="n"/>
      <c r="BC137" s="479" t="n"/>
      <c r="BD137" s="479" t="n"/>
      <c r="BE137" s="479" t="n"/>
      <c r="BF137" s="479" t="n"/>
      <c r="BG137" s="479" t="n"/>
      <c r="BH137" s="479" t="n"/>
      <c r="BI137" s="479" t="n"/>
      <c r="BJ137" s="479" t="n"/>
      <c r="BK137" s="479" t="n"/>
      <c r="BL137" s="479" t="n"/>
      <c r="BM137" s="479" t="n"/>
      <c r="BN137" s="479" t="n"/>
      <c r="BO137" s="479" t="n"/>
      <c r="BP137" s="479" t="n"/>
      <c r="BQ137" s="479" t="n"/>
      <c r="BR137" s="479" t="n"/>
      <c r="BS137" s="479" t="n"/>
      <c r="BT137" s="479" t="n"/>
      <c r="BU137" s="480" t="n"/>
    </row>
    <row outlineLevel="0" r="138">
      <c r="I138" s="429" t="s">
        <v>493</v>
      </c>
      <c r="J138" s="100" t="n"/>
      <c r="L138" s="283" t="n"/>
      <c r="M138" s="167" t="n"/>
      <c r="N138" s="167" t="n"/>
      <c r="O138" s="167" t="n"/>
      <c r="P138" s="167" t="n"/>
      <c r="Q138" s="167" t="n"/>
      <c r="R138" s="167" t="n"/>
      <c r="S138" s="167" t="n"/>
      <c r="T138" s="167" t="n"/>
      <c r="U138" s="167" t="n"/>
      <c r="V138" s="167" t="n"/>
      <c r="W138" s="167" t="n"/>
      <c r="X138" s="167" t="n"/>
      <c r="Y138" s="167" t="n"/>
      <c r="Z138" s="167" t="n"/>
      <c r="AA138" s="167" t="n"/>
      <c r="AB138" s="167" t="n"/>
      <c r="AC138" s="167" t="n"/>
      <c r="AD138" s="167" t="n"/>
      <c r="AE138" s="167" t="n"/>
      <c r="AF138" s="167" t="n"/>
      <c r="AG138" s="167" t="n"/>
      <c r="AH138" s="167" t="n"/>
      <c r="AI138" s="167" t="n"/>
      <c r="AJ138" s="167" t="n"/>
      <c r="AK138" s="167" t="n"/>
      <c r="AL138" s="167" t="n"/>
      <c r="AM138" s="167" t="n"/>
      <c r="AN138" s="167" t="n"/>
      <c r="AO138" s="167" t="n"/>
      <c r="AP138" s="167" t="n"/>
      <c r="AQ138" s="167" t="n"/>
      <c r="AR138" s="167" t="n"/>
      <c r="AS138" s="167" t="n"/>
      <c r="AT138" s="167" t="n"/>
      <c r="AU138" s="167" t="n"/>
      <c r="AV138" s="167" t="n"/>
      <c r="AW138" s="167" t="n"/>
      <c r="AX138" s="167" t="n"/>
      <c r="AY138" s="167" t="n"/>
      <c r="AZ138" s="167" t="n"/>
      <c r="BA138" s="167" t="n"/>
      <c r="BB138" s="167" t="n"/>
      <c r="BC138" s="167" t="n"/>
      <c r="BD138" s="167" t="n"/>
      <c r="BE138" s="167" t="n"/>
      <c r="BF138" s="167" t="n"/>
      <c r="BG138" s="167" t="n"/>
      <c r="BH138" s="167" t="n"/>
      <c r="BI138" s="167" t="n"/>
      <c r="BJ138" s="167" t="n"/>
      <c r="BK138" s="167" t="n"/>
      <c r="BL138" s="167" t="n"/>
      <c r="BM138" s="167" t="n"/>
      <c r="BN138" s="167" t="n"/>
      <c r="BO138" s="167" t="n"/>
      <c r="BP138" s="167" t="n"/>
      <c r="BQ138" s="167" t="n"/>
      <c r="BR138" s="167" t="n"/>
      <c r="BS138" s="167" t="n"/>
      <c r="BT138" s="167" t="n"/>
    </row>
    <row outlineLevel="0" r="139">
      <c r="I139" s="436" t="s">
        <v>494</v>
      </c>
      <c r="J139" s="100" t="n"/>
      <c r="L139" s="283" t="n"/>
      <c r="M139" s="167" t="n"/>
      <c r="N139" s="167" t="n"/>
      <c r="O139" s="167" t="n"/>
      <c r="P139" s="167" t="n"/>
      <c r="Q139" s="167" t="n"/>
      <c r="R139" s="167" t="n"/>
      <c r="S139" s="167" t="n"/>
      <c r="T139" s="167" t="n"/>
      <c r="U139" s="167" t="n"/>
      <c r="V139" s="167" t="n"/>
      <c r="W139" s="167" t="n"/>
      <c r="X139" s="167" t="n"/>
      <c r="Y139" s="167" t="n"/>
      <c r="Z139" s="167" t="n"/>
      <c r="AA139" s="167" t="n"/>
      <c r="AB139" s="167" t="n"/>
      <c r="AC139" s="167" t="n"/>
      <c r="AD139" s="167" t="n"/>
      <c r="AE139" s="167" t="n"/>
      <c r="AF139" s="167" t="n"/>
      <c r="AG139" s="167" t="n"/>
      <c r="AH139" s="167" t="n"/>
      <c r="AI139" s="167" t="n"/>
      <c r="AJ139" s="167" t="n"/>
      <c r="AK139" s="167" t="n"/>
      <c r="AL139" s="167" t="n"/>
      <c r="AM139" s="167" t="n"/>
      <c r="AN139" s="167" t="n"/>
      <c r="AO139" s="167" t="n"/>
      <c r="AP139" s="167" t="n"/>
      <c r="AQ139" s="167" t="n"/>
      <c r="AR139" s="167" t="n"/>
      <c r="AS139" s="167" t="n"/>
      <c r="AT139" s="167" t="n"/>
      <c r="AU139" s="167" t="n"/>
      <c r="AV139" s="167" t="n"/>
      <c r="AW139" s="167" t="n"/>
      <c r="AX139" s="167" t="n"/>
      <c r="AY139" s="167" t="n"/>
      <c r="AZ139" s="167" t="n"/>
      <c r="BA139" s="167" t="n"/>
      <c r="BB139" s="167" t="n"/>
      <c r="BC139" s="167" t="n"/>
      <c r="BD139" s="167" t="n"/>
      <c r="BE139" s="167" t="n"/>
      <c r="BF139" s="167" t="n"/>
      <c r="BG139" s="167" t="n"/>
      <c r="BH139" s="167" t="n"/>
      <c r="BI139" s="167" t="n"/>
      <c r="BJ139" s="167" t="n"/>
      <c r="BK139" s="167" t="n"/>
      <c r="BL139" s="167" t="n"/>
      <c r="BM139" s="167" t="n"/>
      <c r="BN139" s="167" t="n"/>
      <c r="BO139" s="167" t="n"/>
      <c r="BP139" s="167" t="n"/>
      <c r="BQ139" s="167" t="n"/>
      <c r="BR139" s="167" t="n"/>
      <c r="BS139" s="167" t="n"/>
      <c r="BT139" s="167" t="n"/>
    </row>
  </sheetData>
  <mergeCells count="5">
    <mergeCell ref="I2:I3"/>
    <mergeCell ref="J2:J3"/>
    <mergeCell ref="K2:K3"/>
    <mergeCell ref="L2:L3"/>
    <mergeCell ref="M2:BT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11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"/>
  <sheetViews>
    <sheetView showZeros="true" workbookViewId="0"/>
  </sheetViews>
  <sheetFormatPr baseColWidth="8" customHeight="false" defaultColWidth="8.85546864361033" defaultRowHeight="15" zeroHeight="false"/>
  <sheetData/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</worksheet>
</file>

<file path=xl/worksheets/sheet12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181"/>
  <sheetViews>
    <sheetView showZeros="true" workbookViewId="0">
      <pane activePane="bottomRight" state="frozen" topLeftCell="K7" xSplit="10" ySplit="6"/>
    </sheetView>
  </sheetViews>
  <sheetFormatPr baseColWidth="8" customHeight="false" defaultColWidth="8.85546864361033" defaultRowHeight="16.5" zeroHeight="false"/>
  <cols>
    <col customWidth="true" hidden="true" max="6" min="1" outlineLevel="1" style="481" width="4.28515632731423"/>
    <col customWidth="true" hidden="true" max="7" min="7" outlineLevel="1" style="482" width="4.28515632731423"/>
    <col customWidth="true" max="8" min="8" outlineLevel="0" style="1" width="2.28515632731423"/>
    <col customWidth="true" max="9" min="9" outlineLevel="0" style="1" width="49.2851568348128"/>
    <col customWidth="true" max="10" min="10" outlineLevel="0" style="218" width="15.2851564964804"/>
    <col customWidth="true" max="11" min="11" outlineLevel="0" style="218" width="21.7109379638854"/>
    <col customWidth="true" max="12" min="12" outlineLevel="0" style="218" width="14.5703129929608"/>
    <col customWidth="true" max="27" min="13" outlineLevel="0" style="218" width="13.5703121471299"/>
    <col customWidth="true" max="72" min="28" outlineLevel="0" style="1" width="13.5703121471299"/>
    <col bestFit="true" customWidth="true" max="1024" min="73" outlineLevel="0" style="1" width="8.85546864361033"/>
  </cols>
  <sheetData>
    <row customFormat="true" ht="33.75" outlineLevel="0" r="1" s="1">
      <c r="G1" s="1" t="n"/>
      <c r="H1" s="1" t="n"/>
      <c r="I1" s="18" t="s">
        <v>530</v>
      </c>
      <c r="J1" s="19" t="str">
        <f aca="false" ca="false" dt2D="false" dtr="false" t="normal">'Контроль'!$D$4</f>
        <v>тыс. руб.</v>
      </c>
      <c r="K1" s="19" t="n"/>
      <c r="L1" s="218" t="n"/>
      <c r="M1" s="483" t="s">
        <v>531</v>
      </c>
      <c r="N1" s="484" t="n"/>
      <c r="O1" s="484" t="n"/>
      <c r="P1" s="484" t="n"/>
      <c r="Q1" s="484" t="n"/>
      <c r="R1" s="484" t="n"/>
      <c r="S1" s="484" t="n"/>
      <c r="T1" s="484" t="n"/>
      <c r="U1" s="484" t="n"/>
      <c r="V1" s="484" t="n"/>
      <c r="W1" s="484" t="n"/>
      <c r="X1" s="484" t="n"/>
      <c r="Y1" s="484" t="n"/>
      <c r="Z1" s="484" t="n"/>
      <c r="AA1" s="484" t="n"/>
    </row>
    <row customHeight="true" ht="14.4499998092651" outlineLevel="0" r="2">
      <c r="G2" s="485" t="n"/>
      <c r="I2" s="438" t="s">
        <v>390</v>
      </c>
      <c r="J2" s="486" t="s">
        <v>532</v>
      </c>
      <c r="K2" s="487" t="s">
        <v>39</v>
      </c>
      <c r="L2" s="488" t="s">
        <v>533</v>
      </c>
      <c r="M2" s="380" t="s">
        <v>394</v>
      </c>
      <c r="N2" s="381" t="s"/>
      <c r="O2" s="381" t="s"/>
      <c r="P2" s="381" t="s"/>
      <c r="Q2" s="381" t="s"/>
      <c r="R2" s="381" t="s"/>
      <c r="S2" s="381" t="s"/>
      <c r="T2" s="381" t="s"/>
      <c r="U2" s="381" t="s"/>
      <c r="V2" s="381" t="s"/>
      <c r="W2" s="381" t="s"/>
      <c r="X2" s="381" t="s"/>
      <c r="Y2" s="381" t="s"/>
      <c r="Z2" s="381" t="s"/>
      <c r="AA2" s="381" t="s"/>
      <c r="AB2" s="381" t="s"/>
      <c r="AC2" s="381" t="s"/>
      <c r="AD2" s="381" t="s"/>
      <c r="AE2" s="381" t="s"/>
      <c r="AF2" s="381" t="s"/>
      <c r="AG2" s="381" t="s"/>
      <c r="AH2" s="381" t="s"/>
      <c r="AI2" s="381" t="s"/>
      <c r="AJ2" s="381" t="s"/>
      <c r="AK2" s="381" t="s"/>
      <c r="AL2" s="381" t="s"/>
      <c r="AM2" s="381" t="s"/>
      <c r="AN2" s="381" t="s"/>
      <c r="AO2" s="381" t="s"/>
      <c r="AP2" s="381" t="s"/>
      <c r="AQ2" s="381" t="s"/>
      <c r="AR2" s="381" t="s"/>
      <c r="AS2" s="381" t="s"/>
      <c r="AT2" s="381" t="s"/>
      <c r="AU2" s="381" t="s"/>
      <c r="AV2" s="381" t="s"/>
      <c r="AW2" s="381" t="s"/>
      <c r="AX2" s="381" t="s"/>
      <c r="AY2" s="381" t="s"/>
      <c r="AZ2" s="381" t="s"/>
      <c r="BA2" s="381" t="s"/>
      <c r="BB2" s="381" t="s"/>
      <c r="BC2" s="381" t="s"/>
      <c r="BD2" s="381" t="s"/>
      <c r="BE2" s="381" t="s"/>
      <c r="BF2" s="381" t="s"/>
      <c r="BG2" s="381" t="s"/>
      <c r="BH2" s="381" t="s"/>
      <c r="BI2" s="381" t="s"/>
      <c r="BJ2" s="381" t="s"/>
      <c r="BK2" s="381" t="s"/>
      <c r="BL2" s="381" t="s"/>
      <c r="BM2" s="381" t="s"/>
      <c r="BN2" s="381" t="s"/>
      <c r="BO2" s="381" t="s"/>
      <c r="BP2" s="381" t="s"/>
      <c r="BQ2" s="381" t="s"/>
      <c r="BR2" s="381" t="s"/>
      <c r="BS2" s="381" t="s"/>
      <c r="BT2" s="382" t="s"/>
    </row>
    <row customFormat="true" ht="16.5" outlineLevel="0" r="3" s="100">
      <c r="A3" s="489" t="n"/>
      <c r="B3" s="481" t="s">
        <v>500</v>
      </c>
      <c r="C3" s="481" t="s">
        <v>397</v>
      </c>
      <c r="D3" s="481" t="s">
        <v>391</v>
      </c>
      <c r="E3" s="481" t="s">
        <v>534</v>
      </c>
      <c r="F3" s="481" t="s">
        <v>398</v>
      </c>
      <c r="G3" s="485" t="s">
        <v>399</v>
      </c>
      <c r="H3" s="100" t="n"/>
      <c r="I3" s="439" t="s"/>
      <c r="J3" s="490" t="s"/>
      <c r="K3" s="491" t="s"/>
      <c r="L3" s="492" t="s"/>
      <c r="M3" s="493" t="str">
        <f aca="false" ca="false" dt2D="false" dtr="false" t="normal">'Периоды'!L37</f>
        <v>декабрь 1899</v>
      </c>
      <c r="N3" s="493" t="str">
        <f aca="false" ca="false" dt2D="false" dtr="false" t="normal">'Периоды'!M37</f>
        <v>январь 1900</v>
      </c>
      <c r="O3" s="493" t="str">
        <f aca="false" ca="false" dt2D="false" dtr="false" t="normal">'Периоды'!N37</f>
        <v>февраль 1900</v>
      </c>
      <c r="P3" s="493" t="str">
        <f aca="false" ca="false" dt2D="false" dtr="false" t="normal">'Периоды'!O37</f>
        <v>март 1900</v>
      </c>
      <c r="Q3" s="493" t="str">
        <f aca="false" ca="false" dt2D="false" dtr="false" t="normal">'Периоды'!P37</f>
        <v>апрель 1900</v>
      </c>
      <c r="R3" s="493" t="str">
        <f aca="false" ca="false" dt2D="false" dtr="false" t="normal">'Периоды'!Q37</f>
        <v>май 1900</v>
      </c>
      <c r="S3" s="493" t="str">
        <f aca="false" ca="false" dt2D="false" dtr="false" t="normal">'Периоды'!R37</f>
        <v>июнь 1900</v>
      </c>
      <c r="T3" s="493" t="str">
        <f aca="false" ca="false" dt2D="false" dtr="false" t="normal">'Периоды'!S37</f>
        <v>июль 1900</v>
      </c>
      <c r="U3" s="493" t="str">
        <f aca="false" ca="false" dt2D="false" dtr="false" t="normal">'Периоды'!T37</f>
        <v>август 1900</v>
      </c>
      <c r="V3" s="493" t="str">
        <f aca="false" ca="false" dt2D="false" dtr="false" t="normal">'Периоды'!U37</f>
        <v>сентябрь 1900</v>
      </c>
      <c r="W3" s="493" t="str">
        <f aca="false" ca="false" dt2D="false" dtr="false" t="normal">'Периоды'!V37</f>
        <v>октябрь 1900</v>
      </c>
      <c r="X3" s="493" t="str">
        <f aca="false" ca="false" dt2D="false" dtr="false" t="normal">'Периоды'!W37</f>
        <v>ноябрь 1900</v>
      </c>
      <c r="Y3" s="493" t="str">
        <f aca="false" ca="false" dt2D="false" dtr="false" t="normal">'Периоды'!X37</f>
        <v>1 квартал 1901</v>
      </c>
      <c r="Z3" s="493" t="str">
        <f aca="false" ca="false" dt2D="false" dtr="false" t="normal">'Периоды'!Y37</f>
        <v>2 квартал 1901</v>
      </c>
      <c r="AA3" s="493" t="str">
        <f aca="false" ca="false" dt2D="false" dtr="false" t="normal">'Периоды'!Z37</f>
        <v>3 квартал 1901</v>
      </c>
      <c r="AB3" s="493" t="str">
        <f aca="false" ca="false" dt2D="false" dtr="false" t="normal">'Периоды'!AA37</f>
        <v>4 квартал 1901</v>
      </c>
      <c r="AC3" s="493" t="n">
        <f aca="false" ca="false" dt2D="false" dtr="false" t="normal">'Периоды'!AB37</f>
        <v>1902</v>
      </c>
      <c r="AD3" s="493" t="n">
        <f aca="false" ca="false" dt2D="false" dtr="false" t="normal">'Периоды'!AC37</f>
        <v>1903</v>
      </c>
      <c r="AE3" s="493" t="n">
        <f aca="false" ca="false" dt2D="false" dtr="false" t="normal">'Периоды'!AD37</f>
        <v>1904</v>
      </c>
      <c r="AF3" s="493" t="n">
        <f aca="false" ca="false" dt2D="false" dtr="false" t="normal">'Периоды'!AE37</f>
        <v>1905</v>
      </c>
      <c r="AG3" s="493" t="n">
        <f aca="false" ca="false" dt2D="false" dtr="false" t="normal">'Периоды'!AF37</f>
        <v>1906</v>
      </c>
      <c r="AH3" s="493" t="n">
        <f aca="false" ca="false" dt2D="false" dtr="false" t="normal">'Периоды'!AG37</f>
        <v>1907</v>
      </c>
      <c r="AI3" s="493" t="n">
        <f aca="false" ca="false" dt2D="false" dtr="false" t="normal">'Периоды'!AH37</f>
        <v>1908</v>
      </c>
      <c r="AJ3" s="493" t="n">
        <f aca="false" ca="false" dt2D="false" dtr="false" t="normal">'Периоды'!AI37</f>
        <v>1909</v>
      </c>
      <c r="AK3" s="493" t="n">
        <f aca="false" ca="false" dt2D="false" dtr="false" t="normal">'Периоды'!AJ37</f>
        <v>1910</v>
      </c>
      <c r="AL3" s="493" t="n">
        <f aca="false" ca="false" dt2D="false" dtr="false" t="normal">'Периоды'!AK37</f>
        <v>1911</v>
      </c>
      <c r="AM3" s="493" t="n">
        <f aca="false" ca="false" dt2D="false" dtr="false" t="normal">'Периоды'!AL37</f>
        <v>1912</v>
      </c>
      <c r="AN3" s="493" t="n">
        <f aca="false" ca="false" dt2D="false" dtr="false" t="normal">'Периоды'!AM37</f>
        <v>1913</v>
      </c>
      <c r="AO3" s="493" t="n">
        <f aca="false" ca="false" dt2D="false" dtr="false" t="normal">'Периоды'!AN37</f>
        <v>1914</v>
      </c>
      <c r="AP3" s="493" t="n">
        <f aca="false" ca="false" dt2D="false" dtr="false" t="normal">'Периоды'!AO37</f>
        <v>1915</v>
      </c>
      <c r="AQ3" s="493" t="n">
        <f aca="false" ca="false" dt2D="false" dtr="false" t="normal">'Периоды'!AP37</f>
        <v>1916</v>
      </c>
      <c r="AR3" s="493" t="n">
        <f aca="false" ca="false" dt2D="false" dtr="false" t="normal">'Периоды'!AQ37</f>
        <v>1917</v>
      </c>
      <c r="AS3" s="493" t="n">
        <f aca="false" ca="false" dt2D="false" dtr="false" t="normal">'Периоды'!AR37</f>
        <v>1918</v>
      </c>
      <c r="AT3" s="493" t="n">
        <f aca="false" ca="false" dt2D="false" dtr="false" t="normal">'Периоды'!AS37</f>
        <v>1919</v>
      </c>
      <c r="AU3" s="493" t="n">
        <f aca="false" ca="false" dt2D="false" dtr="false" t="normal">'Периоды'!AT37</f>
        <v>1920</v>
      </c>
      <c r="AV3" s="493" t="n">
        <f aca="false" ca="false" dt2D="false" dtr="false" t="normal">'Периоды'!AU37</f>
        <v>1921</v>
      </c>
      <c r="AW3" s="493" t="n">
        <f aca="false" ca="false" dt2D="false" dtr="false" t="normal">'Периоды'!AV37</f>
        <v>1922</v>
      </c>
      <c r="AX3" s="493" t="n">
        <f aca="false" ca="false" dt2D="false" dtr="false" t="normal">'Периоды'!AW37</f>
        <v>1923</v>
      </c>
      <c r="AY3" s="493" t="n">
        <f aca="false" ca="false" dt2D="false" dtr="false" t="normal">'Периоды'!AX37</f>
        <v>1924</v>
      </c>
      <c r="AZ3" s="493" t="n">
        <f aca="false" ca="false" dt2D="false" dtr="false" t="normal">'Периоды'!AY37</f>
        <v>1925</v>
      </c>
      <c r="BA3" s="493" t="n">
        <f aca="false" ca="false" dt2D="false" dtr="false" t="normal">'Периоды'!AZ37</f>
        <v>1926</v>
      </c>
      <c r="BB3" s="493" t="n">
        <f aca="false" ca="false" dt2D="false" dtr="false" t="normal">'Периоды'!BA37</f>
        <v>1927</v>
      </c>
      <c r="BC3" s="493" t="n">
        <f aca="false" ca="false" dt2D="false" dtr="false" t="normal">'Периоды'!BB37</f>
        <v>1928</v>
      </c>
      <c r="BD3" s="493" t="n">
        <f aca="false" ca="false" dt2D="false" dtr="false" t="normal">'Периоды'!BC37</f>
        <v>1929</v>
      </c>
      <c r="BE3" s="493" t="n">
        <f aca="false" ca="false" dt2D="false" dtr="false" t="normal">'Периоды'!BD37</f>
        <v>1930</v>
      </c>
      <c r="BF3" s="493" t="n">
        <f aca="false" ca="false" dt2D="false" dtr="false" t="normal">'Периоды'!BE37</f>
        <v>1931</v>
      </c>
      <c r="BG3" s="493" t="n">
        <f aca="false" ca="false" dt2D="false" dtr="false" t="normal">'Периоды'!BF37</f>
        <v>1932</v>
      </c>
      <c r="BH3" s="493" t="n">
        <f aca="false" ca="false" dt2D="false" dtr="false" t="normal">'Периоды'!BG37</f>
        <v>1933</v>
      </c>
      <c r="BI3" s="493" t="n">
        <f aca="false" ca="false" dt2D="false" dtr="false" t="normal">'Периоды'!BH37</f>
        <v>1934</v>
      </c>
      <c r="BJ3" s="493" t="n">
        <f aca="false" ca="false" dt2D="false" dtr="false" t="normal">'Периоды'!BI37</f>
        <v>1935</v>
      </c>
      <c r="BK3" s="493" t="n">
        <f aca="false" ca="false" dt2D="false" dtr="false" t="normal">'Периоды'!BJ37</f>
        <v>1936</v>
      </c>
      <c r="BL3" s="493" t="n">
        <f aca="false" ca="false" dt2D="false" dtr="false" t="normal">'Периоды'!BK37</f>
        <v>1937</v>
      </c>
      <c r="BM3" s="493" t="n">
        <f aca="false" ca="false" dt2D="false" dtr="false" t="normal">'Периоды'!BL37</f>
        <v>1938</v>
      </c>
      <c r="BN3" s="493" t="n">
        <f aca="false" ca="false" dt2D="false" dtr="false" t="normal">'Периоды'!BM37</f>
        <v>1939</v>
      </c>
      <c r="BO3" s="493" t="n">
        <f aca="false" ca="false" dt2D="false" dtr="false" t="normal">'Периоды'!BN37</f>
        <v>1940</v>
      </c>
      <c r="BP3" s="493" t="n">
        <f aca="false" ca="false" dt2D="false" dtr="false" t="normal">'Периоды'!BO37</f>
        <v>1941</v>
      </c>
      <c r="BQ3" s="493" t="n">
        <f aca="false" ca="false" dt2D="false" dtr="false" t="normal">'Периоды'!BP37</f>
        <v>1942</v>
      </c>
      <c r="BR3" s="493" t="n">
        <f aca="false" ca="false" dt2D="false" dtr="false" t="normal">'Периоды'!BQ37</f>
        <v>1943</v>
      </c>
      <c r="BS3" s="493" t="n">
        <f aca="false" ca="false" dt2D="false" dtr="false" t="normal">'Периоды'!BR37</f>
        <v>1944</v>
      </c>
      <c r="BT3" s="493" t="n">
        <f aca="false" ca="false" dt2D="false" dtr="false" t="normal">'Периоды'!BS37</f>
        <v>1945</v>
      </c>
    </row>
    <row customFormat="true" customHeight="true" ht="3" outlineLevel="0" r="4" s="395">
      <c r="A4" s="481" t="n"/>
      <c r="B4" s="481" t="n"/>
      <c r="C4" s="481" t="n"/>
      <c r="D4" s="481" t="n"/>
      <c r="E4" s="481" t="n"/>
      <c r="F4" s="481" t="n"/>
      <c r="G4" s="485" t="n"/>
      <c r="H4" s="395" t="n"/>
      <c r="I4" s="494" t="n"/>
      <c r="J4" s="495" t="n"/>
      <c r="K4" s="496" t="n"/>
      <c r="L4" s="497" t="s">
        <v>535</v>
      </c>
      <c r="M4" s="497" t="n"/>
      <c r="N4" s="497" t="n"/>
      <c r="O4" s="497" t="n"/>
      <c r="P4" s="497" t="n"/>
      <c r="Q4" s="497" t="n"/>
      <c r="R4" s="497" t="n"/>
      <c r="S4" s="497" t="n"/>
      <c r="T4" s="497" t="n"/>
      <c r="U4" s="497" t="n"/>
      <c r="V4" s="497" t="n"/>
      <c r="W4" s="497" t="n"/>
      <c r="X4" s="497" t="n"/>
      <c r="Y4" s="497" t="n"/>
      <c r="Z4" s="497" t="n"/>
      <c r="AA4" s="497" t="n"/>
    </row>
    <row customFormat="true" ht="16.5" outlineLevel="0" r="5" s="100">
      <c r="A5" s="481" t="n"/>
      <c r="B5" s="481" t="n"/>
      <c r="C5" s="481" t="n"/>
      <c r="D5" s="481" t="n"/>
      <c r="E5" s="481" t="n"/>
      <c r="F5" s="481" t="n"/>
      <c r="G5" s="485" t="n"/>
      <c r="H5" s="100" t="n"/>
      <c r="I5" s="498" t="n"/>
      <c r="J5" s="499" t="n"/>
      <c r="K5" s="500" t="n"/>
      <c r="L5" s="501" t="n"/>
      <c r="M5" s="501" t="n"/>
      <c r="N5" s="501" t="n"/>
      <c r="O5" s="501" t="n"/>
      <c r="P5" s="501" t="n"/>
      <c r="Q5" s="501" t="n"/>
      <c r="R5" s="501" t="n"/>
      <c r="S5" s="501" t="n"/>
      <c r="T5" s="501" t="n"/>
      <c r="U5" s="501" t="n"/>
      <c r="V5" s="501" t="n"/>
      <c r="W5" s="501" t="n"/>
      <c r="X5" s="501" t="n"/>
      <c r="Y5" s="501" t="n"/>
      <c r="Z5" s="501" t="n"/>
      <c r="AA5" s="501" t="n"/>
    </row>
    <row customFormat="true" ht="27" outlineLevel="0" r="6" s="100">
      <c r="G6" s="100" t="n"/>
      <c r="H6" s="100" t="n"/>
      <c r="I6" s="108" t="s">
        <v>536</v>
      </c>
      <c r="J6" s="109" t="s"/>
      <c r="K6" s="109" t="s"/>
      <c r="L6" s="109" t="s"/>
      <c r="M6" s="109" t="s"/>
      <c r="N6" s="109" t="s"/>
      <c r="O6" s="109" t="s"/>
      <c r="P6" s="109" t="s"/>
      <c r="Q6" s="109" t="s"/>
      <c r="R6" s="109" t="s"/>
      <c r="S6" s="109" t="s"/>
      <c r="T6" s="109" t="s"/>
      <c r="U6" s="109" t="s"/>
      <c r="V6" s="109" t="s"/>
      <c r="W6" s="109" t="s"/>
      <c r="X6" s="109" t="s"/>
      <c r="Y6" s="109" t="s"/>
      <c r="Z6" s="110" t="s"/>
      <c r="AA6" s="501" t="n"/>
    </row>
    <row customFormat="true" ht="16.5" outlineLevel="0" r="7" s="100">
      <c r="A7" s="481" t="n"/>
      <c r="B7" s="481" t="n"/>
      <c r="C7" s="481" t="n"/>
      <c r="D7" s="481" t="n"/>
      <c r="E7" s="481" t="n"/>
      <c r="F7" s="481" t="n"/>
      <c r="G7" s="485" t="n"/>
      <c r="H7" s="100" t="n"/>
      <c r="I7" s="498" t="n"/>
      <c r="J7" s="499" t="n"/>
      <c r="K7" s="500" t="n"/>
      <c r="L7" s="501" t="n"/>
      <c r="M7" s="501" t="n"/>
      <c r="N7" s="501" t="n"/>
      <c r="O7" s="501" t="n"/>
      <c r="P7" s="501" t="n"/>
      <c r="Q7" s="501" t="n"/>
      <c r="R7" s="501" t="n"/>
      <c r="S7" s="501" t="n"/>
      <c r="T7" s="501" t="n"/>
      <c r="U7" s="501" t="n"/>
      <c r="V7" s="501" t="n"/>
      <c r="W7" s="501" t="n"/>
      <c r="X7" s="501" t="n"/>
      <c r="Y7" s="501" t="n"/>
      <c r="Z7" s="501" t="n"/>
      <c r="AA7" s="501" t="n"/>
    </row>
    <row customFormat="true" customHeight="true" ht="17.4500007629395" outlineLevel="0" r="8" s="100">
      <c r="G8" s="100" t="n"/>
      <c r="H8" s="100" t="n"/>
      <c r="I8" s="502" t="s">
        <v>537</v>
      </c>
      <c r="J8" s="502" t="n"/>
      <c r="K8" s="502" t="n"/>
      <c r="L8" s="502" t="n"/>
      <c r="M8" s="502" t="n"/>
      <c r="N8" s="502" t="n"/>
      <c r="O8" s="502" t="n"/>
      <c r="P8" s="502" t="n"/>
      <c r="Q8" s="502" t="n"/>
      <c r="R8" s="502" t="n"/>
      <c r="S8" s="502" t="n"/>
      <c r="T8" s="502" t="n"/>
      <c r="U8" s="502" t="n"/>
      <c r="V8" s="502" t="n"/>
      <c r="W8" s="502" t="n"/>
      <c r="X8" s="502" t="n"/>
      <c r="Y8" s="502" t="n"/>
      <c r="Z8" s="502" t="n"/>
      <c r="AA8" s="502" t="n"/>
      <c r="AB8" s="502" t="n"/>
      <c r="AC8" s="502" t="n"/>
      <c r="AD8" s="502" t="n"/>
      <c r="AE8" s="502" t="n"/>
      <c r="AF8" s="502" t="n"/>
      <c r="AG8" s="502" t="n"/>
      <c r="AH8" s="502" t="n"/>
      <c r="AI8" s="502" t="n"/>
      <c r="AJ8" s="502" t="n"/>
      <c r="AK8" s="502" t="n"/>
      <c r="AL8" s="502" t="n"/>
      <c r="AM8" s="502" t="n"/>
      <c r="AN8" s="502" t="n"/>
      <c r="AO8" s="502" t="n"/>
      <c r="AP8" s="502" t="n"/>
      <c r="AQ8" s="502" t="n"/>
      <c r="AR8" s="502" t="n"/>
      <c r="AS8" s="502" t="n"/>
      <c r="AT8" s="502" t="n"/>
      <c r="AU8" s="502" t="n"/>
      <c r="AV8" s="502" t="n"/>
      <c r="AW8" s="502" t="n"/>
      <c r="AX8" s="502" t="n"/>
      <c r="AY8" s="502" t="n"/>
      <c r="AZ8" s="502" t="n"/>
      <c r="BA8" s="502" t="n"/>
      <c r="BB8" s="502" t="n"/>
      <c r="BC8" s="502" t="n"/>
      <c r="BD8" s="502" t="n"/>
      <c r="BE8" s="502" t="n"/>
      <c r="BF8" s="502" t="n"/>
      <c r="BG8" s="502" t="n"/>
      <c r="BH8" s="502" t="n"/>
      <c r="BI8" s="502" t="n"/>
      <c r="BJ8" s="502" t="n"/>
      <c r="BK8" s="502" t="n"/>
      <c r="BL8" s="502" t="n"/>
      <c r="BM8" s="502" t="n"/>
      <c r="BN8" s="502" t="n"/>
      <c r="BO8" s="502" t="n"/>
      <c r="BP8" s="502" t="n"/>
      <c r="BQ8" s="502" t="n"/>
      <c r="BR8" s="502" t="n"/>
      <c r="BS8" s="502" t="n"/>
      <c r="BT8" s="502" t="n"/>
    </row>
    <row hidden="true" ht="16.5" outlineLevel="1" r="9">
      <c r="G9" s="485" t="n"/>
      <c r="I9" s="237" t="s">
        <v>406</v>
      </c>
      <c r="L9" s="503" t="e">
        <f aca="false" ca="false" dt2D="false" dtr="false" t="normal">SUM(M9:BT9)</f>
        <v>#VALUE!</v>
      </c>
      <c r="M9" s="503" t="e">
        <f aca="false" ca="false" dt2D="false" dtr="false" t="normal">SUMIFS(M:M, $F:$F, $I9, $E:$E, $I8, $B:$B, "Да")</f>
        <v>#VALUE!</v>
      </c>
      <c r="N9" s="503" t="e">
        <f aca="false" ca="false" dt2D="false" dtr="false" t="normal">SUMIFS(N:N, $F:$F, $I9, $E:$E, $I8, $B:$B, "Да")</f>
        <v>#VALUE!</v>
      </c>
      <c r="O9" s="503" t="e">
        <f aca="false" ca="false" dt2D="false" dtr="false" t="normal">SUMIFS(O:O, $F:$F, $I9, $E:$E, $I8, $B:$B, "Да")</f>
        <v>#VALUE!</v>
      </c>
      <c r="P9" s="503" t="e">
        <f aca="false" ca="false" dt2D="false" dtr="false" t="normal">SUMIFS(P:P, $F:$F, $I9, $E:$E, $I8, $B:$B, "Да")</f>
        <v>#VALUE!</v>
      </c>
      <c r="Q9" s="503" t="e">
        <f aca="false" ca="false" dt2D="false" dtr="false" t="normal">SUMIFS(Q:Q, $F:$F, $I9, $E:$E, $I8, $B:$B, "Да")</f>
        <v>#VALUE!</v>
      </c>
      <c r="R9" s="503" t="e">
        <f aca="false" ca="false" dt2D="false" dtr="false" t="normal">SUMIFS(R:R, $F:$F, $I9, $E:$E, $I8, $B:$B, "Да")</f>
        <v>#VALUE!</v>
      </c>
      <c r="S9" s="503" t="e">
        <f aca="false" ca="false" dt2D="false" dtr="false" t="normal">SUMIFS(S:S, $F:$F, $I9, $E:$E, $I8, $B:$B, "Да")</f>
        <v>#VALUE!</v>
      </c>
      <c r="T9" s="503" t="e">
        <f aca="false" ca="false" dt2D="false" dtr="false" t="normal">SUMIFS(T:T, $F:$F, $I9, $E:$E, $I8, $B:$B, "Да")</f>
        <v>#VALUE!</v>
      </c>
      <c r="U9" s="503" t="e">
        <f aca="false" ca="false" dt2D="false" dtr="false" t="normal">SUMIFS(U:U, $F:$F, $I9, $E:$E, $I8, $B:$B, "Да")</f>
        <v>#VALUE!</v>
      </c>
      <c r="V9" s="503" t="e">
        <f aca="false" ca="false" dt2D="false" dtr="false" t="normal">SUMIFS(V:V, $F:$F, $I9, $E:$E, $I8, $B:$B, "Да")</f>
        <v>#VALUE!</v>
      </c>
      <c r="W9" s="503" t="e">
        <f aca="false" ca="false" dt2D="false" dtr="false" t="normal">SUMIFS(W:W, $F:$F, $I9, $E:$E, $I8, $B:$B, "Да")</f>
        <v>#VALUE!</v>
      </c>
      <c r="X9" s="503" t="e">
        <f aca="false" ca="false" dt2D="false" dtr="false" t="normal">SUMIFS(X:X, $F:$F, $I9, $E:$E, $I8, $B:$B, "Да")</f>
        <v>#VALUE!</v>
      </c>
      <c r="Y9" s="503" t="e">
        <f aca="false" ca="false" dt2D="false" dtr="false" t="normal">SUMIFS(Y:Y, $F:$F, $I9, $E:$E, $I8, $B:$B, "Да")</f>
        <v>#VALUE!</v>
      </c>
      <c r="Z9" s="503" t="e">
        <f aca="false" ca="false" dt2D="false" dtr="false" t="normal">SUMIFS(Z:Z, $F:$F, $I9, $E:$E, $I8, $B:$B, "Да")</f>
        <v>#VALUE!</v>
      </c>
      <c r="AA9" s="503" t="e">
        <f aca="false" ca="false" dt2D="false" dtr="false" t="normal">SUMIFS(AA:AA, $F:$F, $I9, $E:$E, $I8, $B:$B, "Да")</f>
        <v>#VALUE!</v>
      </c>
      <c r="AB9" s="503" t="e">
        <f aca="false" ca="false" dt2D="false" dtr="false" t="normal">SUMIFS(AB:AB, $F:$F, $I9, $E:$E, $I8, $B:$B, "Да")</f>
        <v>#VALUE!</v>
      </c>
      <c r="AC9" s="503" t="e">
        <f aca="false" ca="false" dt2D="false" dtr="false" t="normal">SUMIFS(AC:AC, $F:$F, $I9, $E:$E, $I8, $B:$B, "Да")</f>
        <v>#VALUE!</v>
      </c>
      <c r="AD9" s="503" t="e">
        <f aca="false" ca="false" dt2D="false" dtr="false" t="normal">SUMIFS(AD:AD, $F:$F, $I9, $E:$E, $I8, $B:$B, "Да")</f>
        <v>#VALUE!</v>
      </c>
      <c r="AE9" s="503" t="e">
        <f aca="false" ca="false" dt2D="false" dtr="false" t="normal">SUMIFS(AE:AE, $F:$F, $I9, $E:$E, $I8, $B:$B, "Да")</f>
        <v>#VALUE!</v>
      </c>
      <c r="AF9" s="503" t="e">
        <f aca="false" ca="false" dt2D="false" dtr="false" t="normal">SUMIFS(AF:AF, $F:$F, $I9, $E:$E, $I8, $B:$B, "Да")</f>
        <v>#VALUE!</v>
      </c>
      <c r="AG9" s="503" t="e">
        <f aca="false" ca="false" dt2D="false" dtr="false" t="normal">SUMIFS(AG:AG, $F:$F, $I9, $E:$E, $I8, $B:$B, "Да")</f>
        <v>#VALUE!</v>
      </c>
      <c r="AH9" s="503" t="e">
        <f aca="false" ca="false" dt2D="false" dtr="false" t="normal">SUMIFS(AH:AH, $F:$F, $I9, $E:$E, $I8, $B:$B, "Да")</f>
        <v>#VALUE!</v>
      </c>
      <c r="AI9" s="503" t="e">
        <f aca="false" ca="false" dt2D="false" dtr="false" t="normal">SUMIFS(AI:AI, $F:$F, $I9, $E:$E, $I8, $B:$B, "Да")</f>
        <v>#VALUE!</v>
      </c>
      <c r="AJ9" s="503" t="e">
        <f aca="false" ca="false" dt2D="false" dtr="false" t="normal">SUMIFS(AJ:AJ, $F:$F, $I9, $E:$E, $I8, $B:$B, "Да")</f>
        <v>#VALUE!</v>
      </c>
      <c r="AK9" s="503" t="e">
        <f aca="false" ca="false" dt2D="false" dtr="false" t="normal">SUMIFS(AK:AK, $F:$F, $I9, $E:$E, $I8, $B:$B, "Да")</f>
        <v>#VALUE!</v>
      </c>
      <c r="AL9" s="503" t="e">
        <f aca="false" ca="false" dt2D="false" dtr="false" t="normal">SUMIFS(AL:AL, $F:$F, $I9, $E:$E, $I8, $B:$B, "Да")</f>
        <v>#VALUE!</v>
      </c>
      <c r="AM9" s="503" t="e">
        <f aca="false" ca="false" dt2D="false" dtr="false" t="normal">SUMIFS(AM:AM, $F:$F, $I9, $E:$E, $I8, $B:$B, "Да")</f>
        <v>#VALUE!</v>
      </c>
      <c r="AN9" s="503" t="e">
        <f aca="false" ca="false" dt2D="false" dtr="false" t="normal">SUMIFS(AN:AN, $F:$F, $I9, $E:$E, $I8, $B:$B, "Да")</f>
        <v>#VALUE!</v>
      </c>
      <c r="AO9" s="503" t="e">
        <f aca="false" ca="false" dt2D="false" dtr="false" t="normal">SUMIFS(AO:AO, $F:$F, $I9, $E:$E, $I8, $B:$B, "Да")</f>
        <v>#VALUE!</v>
      </c>
      <c r="AP9" s="503" t="e">
        <f aca="false" ca="false" dt2D="false" dtr="false" t="normal">SUMIFS(AP:AP, $F:$F, $I9, $E:$E, $I8, $B:$B, "Да")</f>
        <v>#VALUE!</v>
      </c>
      <c r="AQ9" s="503" t="e">
        <f aca="false" ca="false" dt2D="false" dtr="false" t="normal">SUMIFS(AQ:AQ, $F:$F, $I9, $E:$E, $I8, $B:$B, "Да")</f>
        <v>#VALUE!</v>
      </c>
      <c r="AR9" s="503" t="e">
        <f aca="false" ca="false" dt2D="false" dtr="false" t="normal">SUMIFS(AR:AR, $F:$F, $I9, $E:$E, $I8, $B:$B, "Да")</f>
        <v>#VALUE!</v>
      </c>
      <c r="AS9" s="503" t="e">
        <f aca="false" ca="false" dt2D="false" dtr="false" t="normal">SUMIFS(AS:AS, $F:$F, $I9, $E:$E, $I8, $B:$B, "Да")</f>
        <v>#VALUE!</v>
      </c>
      <c r="AT9" s="503" t="e">
        <f aca="false" ca="false" dt2D="false" dtr="false" t="normal">SUMIFS(AT:AT, $F:$F, $I9, $E:$E, $I8, $B:$B, "Да")</f>
        <v>#VALUE!</v>
      </c>
      <c r="AU9" s="503" t="e">
        <f aca="false" ca="false" dt2D="false" dtr="false" t="normal">SUMIFS(AU:AU, $F:$F, $I9, $E:$E, $I8, $B:$B, "Да")</f>
        <v>#VALUE!</v>
      </c>
      <c r="AV9" s="503" t="e">
        <f aca="false" ca="false" dt2D="false" dtr="false" t="normal">SUMIFS(AV:AV, $F:$F, $I9, $E:$E, $I8, $B:$B, "Да")</f>
        <v>#VALUE!</v>
      </c>
      <c r="AW9" s="503" t="e">
        <f aca="false" ca="false" dt2D="false" dtr="false" t="normal">SUMIFS(AW:AW, $F:$F, $I9, $E:$E, $I8, $B:$B, "Да")</f>
        <v>#VALUE!</v>
      </c>
      <c r="AX9" s="503" t="e">
        <f aca="false" ca="false" dt2D="false" dtr="false" t="normal">SUMIFS(AX:AX, $F:$F, $I9, $E:$E, $I8, $B:$B, "Да")</f>
        <v>#VALUE!</v>
      </c>
      <c r="AY9" s="503" t="e">
        <f aca="false" ca="false" dt2D="false" dtr="false" t="normal">SUMIFS(AY:AY, $F:$F, $I9, $E:$E, $I8, $B:$B, "Да")</f>
        <v>#VALUE!</v>
      </c>
      <c r="AZ9" s="503" t="e">
        <f aca="false" ca="false" dt2D="false" dtr="false" t="normal">SUMIFS(AZ:AZ, $F:$F, $I9, $E:$E, $I8, $B:$B, "Да")</f>
        <v>#VALUE!</v>
      </c>
      <c r="BA9" s="503" t="e">
        <f aca="false" ca="false" dt2D="false" dtr="false" t="normal">SUMIFS(BA:BA, $F:$F, $I9, $E:$E, $I8, $B:$B, "Да")</f>
        <v>#VALUE!</v>
      </c>
      <c r="BB9" s="503" t="e">
        <f aca="false" ca="false" dt2D="false" dtr="false" t="normal">SUMIFS(BB:BB, $F:$F, $I9, $E:$E, $I8, $B:$B, "Да")</f>
        <v>#VALUE!</v>
      </c>
      <c r="BC9" s="503" t="e">
        <f aca="false" ca="false" dt2D="false" dtr="false" t="normal">SUMIFS(BC:BC, $F:$F, $I9, $E:$E, $I8, $B:$B, "Да")</f>
        <v>#VALUE!</v>
      </c>
      <c r="BD9" s="503" t="e">
        <f aca="false" ca="false" dt2D="false" dtr="false" t="normal">SUMIFS(BD:BD, $F:$F, $I9, $E:$E, $I8, $B:$B, "Да")</f>
        <v>#VALUE!</v>
      </c>
      <c r="BE9" s="503" t="e">
        <f aca="false" ca="false" dt2D="false" dtr="false" t="normal">SUMIFS(BE:BE, $F:$F, $I9, $E:$E, $I8, $B:$B, "Да")</f>
        <v>#VALUE!</v>
      </c>
      <c r="BF9" s="503" t="e">
        <f aca="false" ca="false" dt2D="false" dtr="false" t="normal">SUMIFS(BF:BF, $F:$F, $I9, $E:$E, $I8, $B:$B, "Да")</f>
        <v>#VALUE!</v>
      </c>
      <c r="BG9" s="503" t="e">
        <f aca="false" ca="false" dt2D="false" dtr="false" t="normal">SUMIFS(BG:BG, $F:$F, $I9, $E:$E, $I8, $B:$B, "Да")</f>
        <v>#VALUE!</v>
      </c>
      <c r="BH9" s="503" t="e">
        <f aca="false" ca="false" dt2D="false" dtr="false" t="normal">SUMIFS(BH:BH, $F:$F, $I9, $E:$E, $I8, $B:$B, "Да")</f>
        <v>#VALUE!</v>
      </c>
      <c r="BI9" s="503" t="e">
        <f aca="false" ca="false" dt2D="false" dtr="false" t="normal">SUMIFS(BI:BI, $F:$F, $I9, $E:$E, $I8, $B:$B, "Да")</f>
        <v>#VALUE!</v>
      </c>
      <c r="BJ9" s="503" t="e">
        <f aca="false" ca="false" dt2D="false" dtr="false" t="normal">SUMIFS(BJ:BJ, $F:$F, $I9, $E:$E, $I8, $B:$B, "Да")</f>
        <v>#VALUE!</v>
      </c>
      <c r="BK9" s="503" t="e">
        <f aca="false" ca="false" dt2D="false" dtr="false" t="normal">SUMIFS(BK:BK, $F:$F, $I9, $E:$E, $I8, $B:$B, "Да")</f>
        <v>#VALUE!</v>
      </c>
      <c r="BL9" s="503" t="e">
        <f aca="false" ca="false" dt2D="false" dtr="false" t="normal">SUMIFS(BL:BL, $F:$F, $I9, $E:$E, $I8, $B:$B, "Да")</f>
        <v>#VALUE!</v>
      </c>
      <c r="BM9" s="503" t="e">
        <f aca="false" ca="false" dt2D="false" dtr="false" t="normal">SUMIFS(BM:BM, $F:$F, $I9, $E:$E, $I8, $B:$B, "Да")</f>
        <v>#VALUE!</v>
      </c>
      <c r="BN9" s="503" t="e">
        <f aca="false" ca="false" dt2D="false" dtr="false" t="normal">SUMIFS(BN:BN, $F:$F, $I9, $E:$E, $I8, $B:$B, "Да")</f>
        <v>#VALUE!</v>
      </c>
      <c r="BO9" s="503" t="e">
        <f aca="false" ca="false" dt2D="false" dtr="false" t="normal">SUMIFS(BO:BO, $F:$F, $I9, $E:$E, $I8, $B:$B, "Да")</f>
        <v>#VALUE!</v>
      </c>
      <c r="BP9" s="503" t="e">
        <f aca="false" ca="false" dt2D="false" dtr="false" t="normal">SUMIFS(BP:BP, $F:$F, $I9, $E:$E, $I8, $B:$B, "Да")</f>
        <v>#VALUE!</v>
      </c>
      <c r="BQ9" s="503" t="e">
        <f aca="false" ca="false" dt2D="false" dtr="false" t="normal">SUMIFS(BQ:BQ, $F:$F, $I9, $E:$E, $I8, $B:$B, "Да")</f>
        <v>#VALUE!</v>
      </c>
      <c r="BR9" s="503" t="e">
        <f aca="false" ca="false" dt2D="false" dtr="false" t="normal">SUMIFS(BR:BR, $F:$F, $I9, $E:$E, $I8, $B:$B, "Да")</f>
        <v>#VALUE!</v>
      </c>
      <c r="BS9" s="503" t="e">
        <f aca="false" ca="false" dt2D="false" dtr="false" t="normal">SUMIFS(BS:BS, $F:$F, $I9, $E:$E, $I8, $B:$B, "Да")</f>
        <v>#VALUE!</v>
      </c>
      <c r="BT9" s="503" t="e">
        <f aca="false" ca="false" dt2D="false" dtr="false" t="normal">SUMIFS(BT:BT, $F:$F, $I9, $E:$E, $I8, $B:$B, "Да")</f>
        <v>#VALUE!</v>
      </c>
    </row>
    <row hidden="true" ht="16.5" outlineLevel="1" r="10">
      <c r="G10" s="485" t="n"/>
      <c r="I10" s="237" t="s">
        <v>407</v>
      </c>
      <c r="L10" s="503" t="e">
        <f aca="false" ca="false" dt2D="false" dtr="false" t="normal">SUM(M10:BT10)</f>
        <v>#VALUE!</v>
      </c>
      <c r="M10" s="503" t="e">
        <f aca="false" ca="false" dt2D="false" dtr="false" t="normal">SUMIFS(M:M, $F:$F, $I10, $E:$E, $I8, $B:$B, "Да")</f>
        <v>#VALUE!</v>
      </c>
      <c r="N10" s="503" t="e">
        <f aca="false" ca="false" dt2D="false" dtr="false" t="normal">SUMIFS(N:N, $F:$F, $I10, $E:$E, $I8, $B:$B, "Да")</f>
        <v>#VALUE!</v>
      </c>
      <c r="O10" s="503" t="e">
        <f aca="false" ca="false" dt2D="false" dtr="false" t="normal">SUMIFS(O:O, $F:$F, $I10, $E:$E, $I8, $B:$B, "Да")</f>
        <v>#VALUE!</v>
      </c>
      <c r="P10" s="503" t="e">
        <f aca="false" ca="false" dt2D="false" dtr="false" t="normal">SUMIFS(P:P, $F:$F, $I10, $E:$E, $I8, $B:$B, "Да")</f>
        <v>#VALUE!</v>
      </c>
      <c r="Q10" s="503" t="e">
        <f aca="false" ca="false" dt2D="false" dtr="false" t="normal">SUMIFS(Q:Q, $F:$F, $I10, $E:$E, $I8, $B:$B, "Да")</f>
        <v>#VALUE!</v>
      </c>
      <c r="R10" s="503" t="e">
        <f aca="false" ca="false" dt2D="false" dtr="false" t="normal">SUMIFS(R:R, $F:$F, $I10, $E:$E, $I8, $B:$B, "Да")</f>
        <v>#VALUE!</v>
      </c>
      <c r="S10" s="503" t="e">
        <f aca="false" ca="false" dt2D="false" dtr="false" t="normal">SUMIFS(S:S, $F:$F, $I10, $E:$E, $I8, $B:$B, "Да")</f>
        <v>#VALUE!</v>
      </c>
      <c r="T10" s="503" t="e">
        <f aca="false" ca="false" dt2D="false" dtr="false" t="normal">SUMIFS(T:T, $F:$F, $I10, $E:$E, $I8, $B:$B, "Да")</f>
        <v>#VALUE!</v>
      </c>
      <c r="U10" s="503" t="e">
        <f aca="false" ca="false" dt2D="false" dtr="false" t="normal">SUMIFS(U:U, $F:$F, $I10, $E:$E, $I8, $B:$B, "Да")</f>
        <v>#VALUE!</v>
      </c>
      <c r="V10" s="503" t="e">
        <f aca="false" ca="false" dt2D="false" dtr="false" t="normal">SUMIFS(V:V, $F:$F, $I10, $E:$E, $I8, $B:$B, "Да")</f>
        <v>#VALUE!</v>
      </c>
      <c r="W10" s="503" t="e">
        <f aca="false" ca="false" dt2D="false" dtr="false" t="normal">SUMIFS(W:W, $F:$F, $I10, $E:$E, $I8, $B:$B, "Да")</f>
        <v>#VALUE!</v>
      </c>
      <c r="X10" s="503" t="e">
        <f aca="false" ca="false" dt2D="false" dtr="false" t="normal">SUMIFS(X:X, $F:$F, $I10, $E:$E, $I8, $B:$B, "Да")</f>
        <v>#VALUE!</v>
      </c>
      <c r="Y10" s="503" t="e">
        <f aca="false" ca="false" dt2D="false" dtr="false" t="normal">SUMIFS(Y:Y, $F:$F, $I10, $E:$E, $I8, $B:$B, "Да")</f>
        <v>#VALUE!</v>
      </c>
      <c r="Z10" s="503" t="e">
        <f aca="false" ca="false" dt2D="false" dtr="false" t="normal">SUMIFS(Z:Z, $F:$F, $I10, $E:$E, $I8, $B:$B, "Да")</f>
        <v>#VALUE!</v>
      </c>
      <c r="AA10" s="503" t="e">
        <f aca="false" ca="false" dt2D="false" dtr="false" t="normal">SUMIFS(AA:AA, $F:$F, $I10, $E:$E, $I8, $B:$B, "Да")</f>
        <v>#VALUE!</v>
      </c>
      <c r="AB10" s="503" t="e">
        <f aca="false" ca="false" dt2D="false" dtr="false" t="normal">SUMIFS(AB:AB, $F:$F, $I10, $E:$E, $I8, $B:$B, "Да")</f>
        <v>#VALUE!</v>
      </c>
      <c r="AC10" s="503" t="e">
        <f aca="false" ca="false" dt2D="false" dtr="false" t="normal">SUMIFS(AC:AC, $F:$F, $I10, $E:$E, $I8, $B:$B, "Да")</f>
        <v>#VALUE!</v>
      </c>
      <c r="AD10" s="503" t="e">
        <f aca="false" ca="false" dt2D="false" dtr="false" t="normal">SUMIFS(AD:AD, $F:$F, $I10, $E:$E, $I8, $B:$B, "Да")</f>
        <v>#VALUE!</v>
      </c>
      <c r="AE10" s="503" t="e">
        <f aca="false" ca="false" dt2D="false" dtr="false" t="normal">SUMIFS(AE:AE, $F:$F, $I10, $E:$E, $I8, $B:$B, "Да")</f>
        <v>#VALUE!</v>
      </c>
      <c r="AF10" s="503" t="e">
        <f aca="false" ca="false" dt2D="false" dtr="false" t="normal">SUMIFS(AF:AF, $F:$F, $I10, $E:$E, $I8, $B:$B, "Да")</f>
        <v>#VALUE!</v>
      </c>
      <c r="AG10" s="503" t="e">
        <f aca="false" ca="false" dt2D="false" dtr="false" t="normal">SUMIFS(AG:AG, $F:$F, $I10, $E:$E, $I8, $B:$B, "Да")</f>
        <v>#VALUE!</v>
      </c>
      <c r="AH10" s="503" t="e">
        <f aca="false" ca="false" dt2D="false" dtr="false" t="normal">SUMIFS(AH:AH, $F:$F, $I10, $E:$E, $I8, $B:$B, "Да")</f>
        <v>#VALUE!</v>
      </c>
      <c r="AI10" s="503" t="e">
        <f aca="false" ca="false" dt2D="false" dtr="false" t="normal">SUMIFS(AI:AI, $F:$F, $I10, $E:$E, $I8, $B:$B, "Да")</f>
        <v>#VALUE!</v>
      </c>
      <c r="AJ10" s="503" t="e">
        <f aca="false" ca="false" dt2D="false" dtr="false" t="normal">SUMIFS(AJ:AJ, $F:$F, $I10, $E:$E, $I8, $B:$B, "Да")</f>
        <v>#VALUE!</v>
      </c>
      <c r="AK10" s="503" t="e">
        <f aca="false" ca="false" dt2D="false" dtr="false" t="normal">SUMIFS(AK:AK, $F:$F, $I10, $E:$E, $I8, $B:$B, "Да")</f>
        <v>#VALUE!</v>
      </c>
      <c r="AL10" s="503" t="e">
        <f aca="false" ca="false" dt2D="false" dtr="false" t="normal">SUMIFS(AL:AL, $F:$F, $I10, $E:$E, $I8, $B:$B, "Да")</f>
        <v>#VALUE!</v>
      </c>
      <c r="AM10" s="503" t="e">
        <f aca="false" ca="false" dt2D="false" dtr="false" t="normal">SUMIFS(AM:AM, $F:$F, $I10, $E:$E, $I8, $B:$B, "Да")</f>
        <v>#VALUE!</v>
      </c>
      <c r="AN10" s="503" t="e">
        <f aca="false" ca="false" dt2D="false" dtr="false" t="normal">SUMIFS(AN:AN, $F:$F, $I10, $E:$E, $I8, $B:$B, "Да")</f>
        <v>#VALUE!</v>
      </c>
      <c r="AO10" s="503" t="e">
        <f aca="false" ca="false" dt2D="false" dtr="false" t="normal">SUMIFS(AO:AO, $F:$F, $I10, $E:$E, $I8, $B:$B, "Да")</f>
        <v>#VALUE!</v>
      </c>
      <c r="AP10" s="503" t="e">
        <f aca="false" ca="false" dt2D="false" dtr="false" t="normal">SUMIFS(AP:AP, $F:$F, $I10, $E:$E, $I8, $B:$B, "Да")</f>
        <v>#VALUE!</v>
      </c>
      <c r="AQ10" s="503" t="e">
        <f aca="false" ca="false" dt2D="false" dtr="false" t="normal">SUMIFS(AQ:AQ, $F:$F, $I10, $E:$E, $I8, $B:$B, "Да")</f>
        <v>#VALUE!</v>
      </c>
      <c r="AR10" s="503" t="e">
        <f aca="false" ca="false" dt2D="false" dtr="false" t="normal">SUMIFS(AR:AR, $F:$F, $I10, $E:$E, $I8, $B:$B, "Да")</f>
        <v>#VALUE!</v>
      </c>
      <c r="AS10" s="503" t="e">
        <f aca="false" ca="false" dt2D="false" dtr="false" t="normal">SUMIFS(AS:AS, $F:$F, $I10, $E:$E, $I8, $B:$B, "Да")</f>
        <v>#VALUE!</v>
      </c>
      <c r="AT10" s="503" t="e">
        <f aca="false" ca="false" dt2D="false" dtr="false" t="normal">SUMIFS(AT:AT, $F:$F, $I10, $E:$E, $I8, $B:$B, "Да")</f>
        <v>#VALUE!</v>
      </c>
      <c r="AU10" s="503" t="e">
        <f aca="false" ca="false" dt2D="false" dtr="false" t="normal">SUMIFS(AU:AU, $F:$F, $I10, $E:$E, $I8, $B:$B, "Да")</f>
        <v>#VALUE!</v>
      </c>
      <c r="AV10" s="503" t="e">
        <f aca="false" ca="false" dt2D="false" dtr="false" t="normal">SUMIFS(AV:AV, $F:$F, $I10, $E:$E, $I8, $B:$B, "Да")</f>
        <v>#VALUE!</v>
      </c>
      <c r="AW10" s="503" t="e">
        <f aca="false" ca="false" dt2D="false" dtr="false" t="normal">SUMIFS(AW:AW, $F:$F, $I10, $E:$E, $I8, $B:$B, "Да")</f>
        <v>#VALUE!</v>
      </c>
      <c r="AX10" s="503" t="e">
        <f aca="false" ca="false" dt2D="false" dtr="false" t="normal">SUMIFS(AX:AX, $F:$F, $I10, $E:$E, $I8, $B:$B, "Да")</f>
        <v>#VALUE!</v>
      </c>
      <c r="AY10" s="503" t="e">
        <f aca="false" ca="false" dt2D="false" dtr="false" t="normal">SUMIFS(AY:AY, $F:$F, $I10, $E:$E, $I8, $B:$B, "Да")</f>
        <v>#VALUE!</v>
      </c>
      <c r="AZ10" s="503" t="e">
        <f aca="false" ca="false" dt2D="false" dtr="false" t="normal">SUMIFS(AZ:AZ, $F:$F, $I10, $E:$E, $I8, $B:$B, "Да")</f>
        <v>#VALUE!</v>
      </c>
      <c r="BA10" s="503" t="e">
        <f aca="false" ca="false" dt2D="false" dtr="false" t="normal">SUMIFS(BA:BA, $F:$F, $I10, $E:$E, $I8, $B:$B, "Да")</f>
        <v>#VALUE!</v>
      </c>
      <c r="BB10" s="503" t="e">
        <f aca="false" ca="false" dt2D="false" dtr="false" t="normal">SUMIFS(BB:BB, $F:$F, $I10, $E:$E, $I8, $B:$B, "Да")</f>
        <v>#VALUE!</v>
      </c>
      <c r="BC10" s="503" t="e">
        <f aca="false" ca="false" dt2D="false" dtr="false" t="normal">SUMIFS(BC:BC, $F:$F, $I10, $E:$E, $I8, $B:$B, "Да")</f>
        <v>#VALUE!</v>
      </c>
      <c r="BD10" s="503" t="e">
        <f aca="false" ca="false" dt2D="false" dtr="false" t="normal">SUMIFS(BD:BD, $F:$F, $I10, $E:$E, $I8, $B:$B, "Да")</f>
        <v>#VALUE!</v>
      </c>
      <c r="BE10" s="503" t="e">
        <f aca="false" ca="false" dt2D="false" dtr="false" t="normal">SUMIFS(BE:BE, $F:$F, $I10, $E:$E, $I8, $B:$B, "Да")</f>
        <v>#VALUE!</v>
      </c>
      <c r="BF10" s="503" t="e">
        <f aca="false" ca="false" dt2D="false" dtr="false" t="normal">SUMIFS(BF:BF, $F:$F, $I10, $E:$E, $I8, $B:$B, "Да")</f>
        <v>#VALUE!</v>
      </c>
      <c r="BG10" s="503" t="e">
        <f aca="false" ca="false" dt2D="false" dtr="false" t="normal">SUMIFS(BG:BG, $F:$F, $I10, $E:$E, $I8, $B:$B, "Да")</f>
        <v>#VALUE!</v>
      </c>
      <c r="BH10" s="503" t="e">
        <f aca="false" ca="false" dt2D="false" dtr="false" t="normal">SUMIFS(BH:BH, $F:$F, $I10, $E:$E, $I8, $B:$B, "Да")</f>
        <v>#VALUE!</v>
      </c>
      <c r="BI10" s="503" t="e">
        <f aca="false" ca="false" dt2D="false" dtr="false" t="normal">SUMIFS(BI:BI, $F:$F, $I10, $E:$E, $I8, $B:$B, "Да")</f>
        <v>#VALUE!</v>
      </c>
      <c r="BJ10" s="503" t="e">
        <f aca="false" ca="false" dt2D="false" dtr="false" t="normal">SUMIFS(BJ:BJ, $F:$F, $I10, $E:$E, $I8, $B:$B, "Да")</f>
        <v>#VALUE!</v>
      </c>
      <c r="BK10" s="503" t="e">
        <f aca="false" ca="false" dt2D="false" dtr="false" t="normal">SUMIFS(BK:BK, $F:$F, $I10, $E:$E, $I8, $B:$B, "Да")</f>
        <v>#VALUE!</v>
      </c>
      <c r="BL10" s="503" t="e">
        <f aca="false" ca="false" dt2D="false" dtr="false" t="normal">SUMIFS(BL:BL, $F:$F, $I10, $E:$E, $I8, $B:$B, "Да")</f>
        <v>#VALUE!</v>
      </c>
      <c r="BM10" s="503" t="e">
        <f aca="false" ca="false" dt2D="false" dtr="false" t="normal">SUMIFS(BM:BM, $F:$F, $I10, $E:$E, $I8, $B:$B, "Да")</f>
        <v>#VALUE!</v>
      </c>
      <c r="BN10" s="503" t="e">
        <f aca="false" ca="false" dt2D="false" dtr="false" t="normal">SUMIFS(BN:BN, $F:$F, $I10, $E:$E, $I8, $B:$B, "Да")</f>
        <v>#VALUE!</v>
      </c>
      <c r="BO10" s="503" t="e">
        <f aca="false" ca="false" dt2D="false" dtr="false" t="normal">SUMIFS(BO:BO, $F:$F, $I10, $E:$E, $I8, $B:$B, "Да")</f>
        <v>#VALUE!</v>
      </c>
      <c r="BP10" s="503" t="e">
        <f aca="false" ca="false" dt2D="false" dtr="false" t="normal">SUMIFS(BP:BP, $F:$F, $I10, $E:$E, $I8, $B:$B, "Да")</f>
        <v>#VALUE!</v>
      </c>
      <c r="BQ10" s="503" t="e">
        <f aca="false" ca="false" dt2D="false" dtr="false" t="normal">SUMIFS(BQ:BQ, $F:$F, $I10, $E:$E, $I8, $B:$B, "Да")</f>
        <v>#VALUE!</v>
      </c>
      <c r="BR10" s="503" t="e">
        <f aca="false" ca="false" dt2D="false" dtr="false" t="normal">SUMIFS(BR:BR, $F:$F, $I10, $E:$E, $I8, $B:$B, "Да")</f>
        <v>#VALUE!</v>
      </c>
      <c r="BS10" s="503" t="e">
        <f aca="false" ca="false" dt2D="false" dtr="false" t="normal">SUMIFS(BS:BS, $F:$F, $I10, $E:$E, $I8, $B:$B, "Да")</f>
        <v>#VALUE!</v>
      </c>
      <c r="BT10" s="503" t="e">
        <f aca="false" ca="false" dt2D="false" dtr="false" t="normal">SUMIFS(BT:BT, $F:$F, $I10, $E:$E, $I8, $B:$B, "Да")</f>
        <v>#VALUE!</v>
      </c>
    </row>
    <row customFormat="true" ht="17.25" outlineLevel="0" r="11" s="504">
      <c r="A11" s="505" t="n"/>
      <c r="B11" s="505" t="n"/>
      <c r="C11" s="506" t="n"/>
      <c r="D11" s="505" t="n"/>
      <c r="E11" s="506" t="n"/>
      <c r="F11" s="505" t="n"/>
      <c r="G11" s="507" t="n"/>
      <c r="H11" s="504" t="n"/>
      <c r="I11" s="504" t="s">
        <v>538</v>
      </c>
      <c r="J11" s="508" t="n"/>
      <c r="K11" s="508" t="n"/>
      <c r="L11" s="509" t="e">
        <f aca="false" ca="false" dt2D="false" dtr="false" t="normal">SUM(M11:BT11)</f>
        <v>#VALUE!</v>
      </c>
      <c r="M11" s="509" t="e">
        <f aca="false" ca="false" dt2D="false" dtr="false" t="normal">SUM(M9:M10)</f>
        <v>#VALUE!</v>
      </c>
      <c r="N11" s="509" t="e">
        <f aca="false" ca="false" dt2D="false" dtr="false" t="normal">SUM(N9:N10)</f>
        <v>#VALUE!</v>
      </c>
      <c r="O11" s="509" t="e">
        <f aca="false" ca="false" dt2D="false" dtr="false" t="normal">SUM(O9:O10)</f>
        <v>#VALUE!</v>
      </c>
      <c r="P11" s="509" t="e">
        <f aca="false" ca="false" dt2D="false" dtr="false" t="normal">SUM(P9:P10)</f>
        <v>#VALUE!</v>
      </c>
      <c r="Q11" s="509" t="e">
        <f aca="false" ca="false" dt2D="false" dtr="false" t="normal">SUM(Q9:Q10)</f>
        <v>#VALUE!</v>
      </c>
      <c r="R11" s="509" t="e">
        <f aca="false" ca="false" dt2D="false" dtr="false" t="normal">SUM(R9:R10)</f>
        <v>#VALUE!</v>
      </c>
      <c r="S11" s="509" t="e">
        <f aca="false" ca="false" dt2D="false" dtr="false" t="normal">SUM(S9:S10)</f>
        <v>#VALUE!</v>
      </c>
      <c r="T11" s="509" t="e">
        <f aca="false" ca="false" dt2D="false" dtr="false" t="normal">SUM(T9:T10)</f>
        <v>#VALUE!</v>
      </c>
      <c r="U11" s="509" t="e">
        <f aca="false" ca="false" dt2D="false" dtr="false" t="normal">SUM(U9:U10)</f>
        <v>#VALUE!</v>
      </c>
      <c r="V11" s="509" t="e">
        <f aca="false" ca="false" dt2D="false" dtr="false" t="normal">SUM(V9:V10)</f>
        <v>#VALUE!</v>
      </c>
      <c r="W11" s="509" t="e">
        <f aca="false" ca="false" dt2D="false" dtr="false" t="normal">SUM(W9:W10)</f>
        <v>#VALUE!</v>
      </c>
      <c r="X11" s="509" t="e">
        <f aca="false" ca="false" dt2D="false" dtr="false" t="normal">SUM(X9:X10)</f>
        <v>#VALUE!</v>
      </c>
      <c r="Y11" s="509" t="e">
        <f aca="false" ca="false" dt2D="false" dtr="false" t="normal">SUM(Y9:Y10)</f>
        <v>#VALUE!</v>
      </c>
      <c r="Z11" s="509" t="e">
        <f aca="false" ca="false" dt2D="false" dtr="false" t="normal">SUM(Z9:Z10)</f>
        <v>#VALUE!</v>
      </c>
      <c r="AA11" s="509" t="e">
        <f aca="false" ca="false" dt2D="false" dtr="false" t="normal">SUM(AA9:AA10)</f>
        <v>#VALUE!</v>
      </c>
      <c r="AB11" s="509" t="e">
        <f aca="false" ca="false" dt2D="false" dtr="false" t="normal">SUM(AB9:AB10)</f>
        <v>#VALUE!</v>
      </c>
      <c r="AC11" s="509" t="e">
        <f aca="false" ca="false" dt2D="false" dtr="false" t="normal">SUM(AC9:AC10)</f>
        <v>#VALUE!</v>
      </c>
      <c r="AD11" s="509" t="e">
        <f aca="false" ca="false" dt2D="false" dtr="false" t="normal">SUM(AD9:AD10)</f>
        <v>#VALUE!</v>
      </c>
      <c r="AE11" s="509" t="e">
        <f aca="false" ca="false" dt2D="false" dtr="false" t="normal">SUM(AE9:AE10)</f>
        <v>#VALUE!</v>
      </c>
      <c r="AF11" s="509" t="e">
        <f aca="false" ca="false" dt2D="false" dtr="false" t="normal">SUM(AF9:AF10)</f>
        <v>#VALUE!</v>
      </c>
      <c r="AG11" s="509" t="e">
        <f aca="false" ca="false" dt2D="false" dtr="false" t="normal">SUM(AG9:AG10)</f>
        <v>#VALUE!</v>
      </c>
      <c r="AH11" s="509" t="e">
        <f aca="false" ca="false" dt2D="false" dtr="false" t="normal">SUM(AH9:AH10)</f>
        <v>#VALUE!</v>
      </c>
      <c r="AI11" s="509" t="e">
        <f aca="false" ca="false" dt2D="false" dtr="false" t="normal">SUM(AI9:AI10)</f>
        <v>#VALUE!</v>
      </c>
      <c r="AJ11" s="509" t="e">
        <f aca="false" ca="false" dt2D="false" dtr="false" t="normal">SUM(AJ9:AJ10)</f>
        <v>#VALUE!</v>
      </c>
      <c r="AK11" s="509" t="e">
        <f aca="false" ca="false" dt2D="false" dtr="false" t="normal">SUM(AK9:AK10)</f>
        <v>#VALUE!</v>
      </c>
      <c r="AL11" s="509" t="e">
        <f aca="false" ca="false" dt2D="false" dtr="false" t="normal">SUM(AL9:AL10)</f>
        <v>#VALUE!</v>
      </c>
      <c r="AM11" s="509" t="e">
        <f aca="false" ca="false" dt2D="false" dtr="false" t="normal">SUM(AM9:AM10)</f>
        <v>#VALUE!</v>
      </c>
      <c r="AN11" s="509" t="e">
        <f aca="false" ca="false" dt2D="false" dtr="false" t="normal">SUM(AN9:AN10)</f>
        <v>#VALUE!</v>
      </c>
      <c r="AO11" s="509" t="e">
        <f aca="false" ca="false" dt2D="false" dtr="false" t="normal">SUM(AO9:AO10)</f>
        <v>#VALUE!</v>
      </c>
      <c r="AP11" s="509" t="e">
        <f aca="false" ca="false" dt2D="false" dtr="false" t="normal">SUM(AP9:AP10)</f>
        <v>#VALUE!</v>
      </c>
      <c r="AQ11" s="509" t="e">
        <f aca="false" ca="false" dt2D="false" dtr="false" t="normal">SUM(AQ9:AQ10)</f>
        <v>#VALUE!</v>
      </c>
      <c r="AR11" s="509" t="e">
        <f aca="false" ca="false" dt2D="false" dtr="false" t="normal">SUM(AR9:AR10)</f>
        <v>#VALUE!</v>
      </c>
      <c r="AS11" s="509" t="e">
        <f aca="false" ca="false" dt2D="false" dtr="false" t="normal">SUM(AS9:AS10)</f>
        <v>#VALUE!</v>
      </c>
      <c r="AT11" s="509" t="e">
        <f aca="false" ca="false" dt2D="false" dtr="false" t="normal">SUM(AT9:AT10)</f>
        <v>#VALUE!</v>
      </c>
      <c r="AU11" s="509" t="e">
        <f aca="false" ca="false" dt2D="false" dtr="false" t="normal">SUM(AU9:AU10)</f>
        <v>#VALUE!</v>
      </c>
      <c r="AV11" s="509" t="e">
        <f aca="false" ca="false" dt2D="false" dtr="false" t="normal">SUM(AV9:AV10)</f>
        <v>#VALUE!</v>
      </c>
      <c r="AW11" s="509" t="e">
        <f aca="false" ca="false" dt2D="false" dtr="false" t="normal">SUM(AW9:AW10)</f>
        <v>#VALUE!</v>
      </c>
      <c r="AX11" s="509" t="e">
        <f aca="false" ca="false" dt2D="false" dtr="false" t="normal">SUM(AX9:AX10)</f>
        <v>#VALUE!</v>
      </c>
      <c r="AY11" s="509" t="e">
        <f aca="false" ca="false" dt2D="false" dtr="false" t="normal">SUM(AY9:AY10)</f>
        <v>#VALUE!</v>
      </c>
      <c r="AZ11" s="509" t="e">
        <f aca="false" ca="false" dt2D="false" dtr="false" t="normal">SUM(AZ9:AZ10)</f>
        <v>#VALUE!</v>
      </c>
      <c r="BA11" s="509" t="e">
        <f aca="false" ca="false" dt2D="false" dtr="false" t="normal">SUM(BA9:BA10)</f>
        <v>#VALUE!</v>
      </c>
      <c r="BB11" s="509" t="e">
        <f aca="false" ca="false" dt2D="false" dtr="false" t="normal">SUM(BB9:BB10)</f>
        <v>#VALUE!</v>
      </c>
      <c r="BC11" s="509" t="e">
        <f aca="false" ca="false" dt2D="false" dtr="false" t="normal">SUM(BC9:BC10)</f>
        <v>#VALUE!</v>
      </c>
      <c r="BD11" s="509" t="e">
        <f aca="false" ca="false" dt2D="false" dtr="false" t="normal">SUM(BD9:BD10)</f>
        <v>#VALUE!</v>
      </c>
      <c r="BE11" s="509" t="e">
        <f aca="false" ca="false" dt2D="false" dtr="false" t="normal">SUM(BE9:BE10)</f>
        <v>#VALUE!</v>
      </c>
      <c r="BF11" s="509" t="e">
        <f aca="false" ca="false" dt2D="false" dtr="false" t="normal">SUM(BF9:BF10)</f>
        <v>#VALUE!</v>
      </c>
      <c r="BG11" s="509" t="e">
        <f aca="false" ca="false" dt2D="false" dtr="false" t="normal">SUM(BG9:BG10)</f>
        <v>#VALUE!</v>
      </c>
      <c r="BH11" s="509" t="e">
        <f aca="false" ca="false" dt2D="false" dtr="false" t="normal">SUM(BH9:BH10)</f>
        <v>#VALUE!</v>
      </c>
      <c r="BI11" s="509" t="e">
        <f aca="false" ca="false" dt2D="false" dtr="false" t="normal">SUM(BI9:BI10)</f>
        <v>#VALUE!</v>
      </c>
      <c r="BJ11" s="509" t="e">
        <f aca="false" ca="false" dt2D="false" dtr="false" t="normal">SUM(BJ9:BJ10)</f>
        <v>#VALUE!</v>
      </c>
      <c r="BK11" s="509" t="e">
        <f aca="false" ca="false" dt2D="false" dtr="false" t="normal">SUM(BK9:BK10)</f>
        <v>#VALUE!</v>
      </c>
      <c r="BL11" s="509" t="e">
        <f aca="false" ca="false" dt2D="false" dtr="false" t="normal">SUM(BL9:BL10)</f>
        <v>#VALUE!</v>
      </c>
      <c r="BM11" s="509" t="e">
        <f aca="false" ca="false" dt2D="false" dtr="false" t="normal">SUM(BM9:BM10)</f>
        <v>#VALUE!</v>
      </c>
      <c r="BN11" s="509" t="e">
        <f aca="false" ca="false" dt2D="false" dtr="false" t="normal">SUM(BN9:BN10)</f>
        <v>#VALUE!</v>
      </c>
      <c r="BO11" s="509" t="e">
        <f aca="false" ca="false" dt2D="false" dtr="false" t="normal">SUM(BO9:BO10)</f>
        <v>#VALUE!</v>
      </c>
      <c r="BP11" s="509" t="e">
        <f aca="false" ca="false" dt2D="false" dtr="false" t="normal">SUM(BP9:BP10)</f>
        <v>#VALUE!</v>
      </c>
      <c r="BQ11" s="509" t="e">
        <f aca="false" ca="false" dt2D="false" dtr="false" t="normal">SUM(BQ9:BQ10)</f>
        <v>#VALUE!</v>
      </c>
      <c r="BR11" s="509" t="e">
        <f aca="false" ca="false" dt2D="false" dtr="false" t="normal">SUM(BR9:BR10)</f>
        <v>#VALUE!</v>
      </c>
      <c r="BS11" s="509" t="e">
        <f aca="false" ca="false" dt2D="false" dtr="false" t="normal">SUM(BS9:BS10)</f>
        <v>#VALUE!</v>
      </c>
      <c r="BT11" s="509" t="e">
        <f aca="false" ca="false" dt2D="false" dtr="false" t="normal">SUM(BT9:BT10)</f>
        <v>#VALUE!</v>
      </c>
    </row>
    <row outlineLevel="0" r="12">
      <c r="L12" s="503" t="n"/>
      <c r="M12" s="503" t="n"/>
      <c r="N12" s="503" t="n"/>
      <c r="O12" s="503" t="n"/>
      <c r="P12" s="503" t="n"/>
      <c r="Q12" s="503" t="n"/>
      <c r="R12" s="503" t="n"/>
      <c r="S12" s="503" t="n"/>
      <c r="T12" s="503" t="n"/>
      <c r="U12" s="503" t="n"/>
      <c r="V12" s="503" t="n"/>
      <c r="W12" s="503" t="n"/>
      <c r="X12" s="503" t="n"/>
      <c r="Y12" s="503" t="n"/>
      <c r="Z12" s="503" t="n"/>
      <c r="AA12" s="503" t="n"/>
      <c r="AB12" s="244" t="n"/>
      <c r="AC12" s="244" t="n"/>
      <c r="AD12" s="244" t="n"/>
      <c r="AE12" s="244" t="n"/>
      <c r="AF12" s="244" t="n"/>
      <c r="AG12" s="244" t="n"/>
      <c r="AH12" s="244" t="n"/>
      <c r="AI12" s="244" t="n"/>
      <c r="AJ12" s="244" t="n"/>
      <c r="AK12" s="244" t="n"/>
      <c r="AL12" s="244" t="n"/>
      <c r="AM12" s="244" t="n"/>
      <c r="AN12" s="244" t="n"/>
      <c r="AO12" s="244" t="n"/>
      <c r="AP12" s="244" t="n"/>
      <c r="AQ12" s="244" t="n"/>
      <c r="AR12" s="244" t="n"/>
      <c r="AS12" s="244" t="n"/>
      <c r="AT12" s="244" t="n"/>
      <c r="AU12" s="244" t="n"/>
      <c r="AV12" s="244" t="n"/>
      <c r="AW12" s="244" t="n"/>
      <c r="AX12" s="244" t="n"/>
      <c r="AY12" s="244" t="n"/>
      <c r="AZ12" s="244" t="n"/>
      <c r="BA12" s="244" t="n"/>
      <c r="BB12" s="244" t="n"/>
      <c r="BC12" s="244" t="n"/>
      <c r="BD12" s="244" t="n"/>
      <c r="BE12" s="244" t="n"/>
      <c r="BF12" s="244" t="n"/>
      <c r="BG12" s="244" t="n"/>
      <c r="BH12" s="244" t="n"/>
      <c r="BI12" s="244" t="n"/>
      <c r="BJ12" s="244" t="n"/>
      <c r="BK12" s="244" t="n"/>
      <c r="BL12" s="244" t="n"/>
      <c r="BM12" s="244" t="n"/>
      <c r="BN12" s="244" t="n"/>
      <c r="BO12" s="244" t="n"/>
      <c r="BP12" s="244" t="n"/>
      <c r="BQ12" s="244" t="n"/>
      <c r="BR12" s="244" t="n"/>
      <c r="BS12" s="244" t="n"/>
      <c r="BT12" s="244" t="n"/>
    </row>
    <row customFormat="true" customHeight="true" ht="17.4500007629395" outlineLevel="0" r="13" s="100">
      <c r="G13" s="100" t="n"/>
      <c r="H13" s="100" t="n"/>
      <c r="I13" s="502" t="s">
        <v>473</v>
      </c>
      <c r="J13" s="502" t="n"/>
      <c r="K13" s="502" t="n"/>
      <c r="L13" s="502" t="n"/>
      <c r="M13" s="502" t="n"/>
      <c r="N13" s="502" t="n"/>
      <c r="O13" s="502" t="n"/>
      <c r="P13" s="502" t="n"/>
      <c r="Q13" s="502" t="n"/>
      <c r="R13" s="502" t="n"/>
      <c r="S13" s="502" t="n"/>
      <c r="T13" s="502" t="n"/>
      <c r="U13" s="502" t="n"/>
      <c r="V13" s="502" t="n"/>
      <c r="W13" s="502" t="n"/>
      <c r="X13" s="502" t="n"/>
      <c r="Y13" s="502" t="n"/>
      <c r="Z13" s="502" t="n"/>
      <c r="AA13" s="502" t="n"/>
      <c r="AB13" s="502" t="n"/>
      <c r="AC13" s="502" t="n"/>
      <c r="AD13" s="502" t="n"/>
      <c r="AE13" s="502" t="n"/>
      <c r="AF13" s="502" t="n"/>
      <c r="AG13" s="502" t="n"/>
      <c r="AH13" s="502" t="n"/>
      <c r="AI13" s="502" t="n"/>
      <c r="AJ13" s="502" t="n"/>
      <c r="AK13" s="502" t="n"/>
      <c r="AL13" s="502" t="n"/>
      <c r="AM13" s="502" t="n"/>
      <c r="AN13" s="502" t="n"/>
      <c r="AO13" s="502" t="n"/>
      <c r="AP13" s="502" t="n"/>
      <c r="AQ13" s="502" t="n"/>
      <c r="AR13" s="502" t="n"/>
      <c r="AS13" s="502" t="n"/>
      <c r="AT13" s="502" t="n"/>
      <c r="AU13" s="502" t="n"/>
      <c r="AV13" s="502" t="n"/>
      <c r="AW13" s="502" t="n"/>
      <c r="AX13" s="502" t="n"/>
      <c r="AY13" s="502" t="n"/>
      <c r="AZ13" s="502" t="n"/>
      <c r="BA13" s="502" t="n"/>
      <c r="BB13" s="502" t="n"/>
      <c r="BC13" s="502" t="n"/>
      <c r="BD13" s="502" t="n"/>
      <c r="BE13" s="502" t="n"/>
      <c r="BF13" s="502" t="n"/>
      <c r="BG13" s="502" t="n"/>
      <c r="BH13" s="502" t="n"/>
      <c r="BI13" s="502" t="n"/>
      <c r="BJ13" s="502" t="n"/>
      <c r="BK13" s="502" t="n"/>
      <c r="BL13" s="502" t="n"/>
      <c r="BM13" s="502" t="n"/>
      <c r="BN13" s="502" t="n"/>
      <c r="BO13" s="502" t="n"/>
      <c r="BP13" s="502" t="n"/>
      <c r="BQ13" s="502" t="n"/>
      <c r="BR13" s="502" t="n"/>
      <c r="BS13" s="502" t="n"/>
      <c r="BT13" s="502" t="n"/>
    </row>
    <row hidden="true" ht="16.5" outlineLevel="1" r="14">
      <c r="G14" s="485" t="n"/>
      <c r="I14" s="237" t="s">
        <v>406</v>
      </c>
      <c r="L14" s="503" t="e">
        <f aca="false" ca="false" dt2D="false" dtr="false" t="normal">SUM(M14:BT14)</f>
        <v>#VALUE!</v>
      </c>
      <c r="M14" s="503" t="e">
        <f aca="false" ca="false" dt2D="false" dtr="false" t="normal">SUMIFS(M:M, $F:$F, $I14, $E:$E, $I13, $B:$B, "Да")</f>
        <v>#VALUE!</v>
      </c>
      <c r="N14" s="503" t="e">
        <f aca="false" ca="false" dt2D="false" dtr="false" t="normal">SUMIFS(N:N, $F:$F, $I14, $E:$E, $I13, $B:$B, "Да")</f>
        <v>#VALUE!</v>
      </c>
      <c r="O14" s="503" t="e">
        <f aca="false" ca="false" dt2D="false" dtr="false" t="normal">SUMIFS(O:O, $F:$F, $I14, $E:$E, $I13, $B:$B, "Да")</f>
        <v>#VALUE!</v>
      </c>
      <c r="P14" s="503" t="e">
        <f aca="false" ca="false" dt2D="false" dtr="false" t="normal">SUMIFS(P:P, $F:$F, $I14, $E:$E, $I13, $B:$B, "Да")</f>
        <v>#VALUE!</v>
      </c>
      <c r="Q14" s="503" t="e">
        <f aca="false" ca="false" dt2D="false" dtr="false" t="normal">SUMIFS(Q:Q, $F:$F, $I14, $E:$E, $I13, $B:$B, "Да")</f>
        <v>#VALUE!</v>
      </c>
      <c r="R14" s="503" t="e">
        <f aca="false" ca="false" dt2D="false" dtr="false" t="normal">SUMIFS(R:R, $F:$F, $I14, $E:$E, $I13, $B:$B, "Да")</f>
        <v>#VALUE!</v>
      </c>
      <c r="S14" s="503" t="e">
        <f aca="false" ca="false" dt2D="false" dtr="false" t="normal">SUMIFS(S:S, $F:$F, $I14, $E:$E, $I13, $B:$B, "Да")</f>
        <v>#VALUE!</v>
      </c>
      <c r="T14" s="503" t="e">
        <f aca="false" ca="false" dt2D="false" dtr="false" t="normal">SUMIFS(T:T, $F:$F, $I14, $E:$E, $I13, $B:$B, "Да")</f>
        <v>#VALUE!</v>
      </c>
      <c r="U14" s="503" t="e">
        <f aca="false" ca="false" dt2D="false" dtr="false" t="normal">SUMIFS(U:U, $F:$F, $I14, $E:$E, $I13, $B:$B, "Да")</f>
        <v>#VALUE!</v>
      </c>
      <c r="V14" s="503" t="e">
        <f aca="false" ca="false" dt2D="false" dtr="false" t="normal">SUMIFS(V:V, $F:$F, $I14, $E:$E, $I13, $B:$B, "Да")</f>
        <v>#VALUE!</v>
      </c>
      <c r="W14" s="503" t="e">
        <f aca="false" ca="false" dt2D="false" dtr="false" t="normal">SUMIFS(W:W, $F:$F, $I14, $E:$E, $I13, $B:$B, "Да")</f>
        <v>#VALUE!</v>
      </c>
      <c r="X14" s="503" t="e">
        <f aca="false" ca="false" dt2D="false" dtr="false" t="normal">SUMIFS(X:X, $F:$F, $I14, $E:$E, $I13, $B:$B, "Да")</f>
        <v>#VALUE!</v>
      </c>
      <c r="Y14" s="503" t="e">
        <f aca="false" ca="false" dt2D="false" dtr="false" t="normal">SUMIFS(Y:Y, $F:$F, $I14, $E:$E, $I13, $B:$B, "Да")</f>
        <v>#VALUE!</v>
      </c>
      <c r="Z14" s="503" t="e">
        <f aca="false" ca="false" dt2D="false" dtr="false" t="normal">SUMIFS(Z:Z, $F:$F, $I14, $E:$E, $I13, $B:$B, "Да")</f>
        <v>#VALUE!</v>
      </c>
      <c r="AA14" s="503" t="e">
        <f aca="false" ca="false" dt2D="false" dtr="false" t="normal">SUMIFS(AA:AA, $F:$F, $I14, $E:$E, $I13, $B:$B, "Да")</f>
        <v>#VALUE!</v>
      </c>
      <c r="AB14" s="503" t="e">
        <f aca="false" ca="false" dt2D="false" dtr="false" t="normal">SUMIFS(AB:AB, $F:$F, $I14, $E:$E, $I13, $B:$B, "Да")</f>
        <v>#VALUE!</v>
      </c>
      <c r="AC14" s="503" t="e">
        <f aca="false" ca="false" dt2D="false" dtr="false" t="normal">SUMIFS(AC:AC, $F:$F, $I14, $E:$E, $I13, $B:$B, "Да")</f>
        <v>#VALUE!</v>
      </c>
      <c r="AD14" s="503" t="e">
        <f aca="false" ca="false" dt2D="false" dtr="false" t="normal">SUMIFS(AD:AD, $F:$F, $I14, $E:$E, $I13, $B:$B, "Да")</f>
        <v>#VALUE!</v>
      </c>
      <c r="AE14" s="503" t="e">
        <f aca="false" ca="false" dt2D="false" dtr="false" t="normal">SUMIFS(AE:AE, $F:$F, $I14, $E:$E, $I13, $B:$B, "Да")</f>
        <v>#VALUE!</v>
      </c>
      <c r="AF14" s="503" t="e">
        <f aca="false" ca="false" dt2D="false" dtr="false" t="normal">SUMIFS(AF:AF, $F:$F, $I14, $E:$E, $I13, $B:$B, "Да")</f>
        <v>#VALUE!</v>
      </c>
      <c r="AG14" s="503" t="e">
        <f aca="false" ca="false" dt2D="false" dtr="false" t="normal">SUMIFS(AG:AG, $F:$F, $I14, $E:$E, $I13, $B:$B, "Да")</f>
        <v>#VALUE!</v>
      </c>
      <c r="AH14" s="503" t="e">
        <f aca="false" ca="false" dt2D="false" dtr="false" t="normal">SUMIFS(AH:AH, $F:$F, $I14, $E:$E, $I13, $B:$B, "Да")</f>
        <v>#VALUE!</v>
      </c>
      <c r="AI14" s="503" t="e">
        <f aca="false" ca="false" dt2D="false" dtr="false" t="normal">SUMIFS(AI:AI, $F:$F, $I14, $E:$E, $I13, $B:$B, "Да")</f>
        <v>#VALUE!</v>
      </c>
      <c r="AJ14" s="503" t="e">
        <f aca="false" ca="false" dt2D="false" dtr="false" t="normal">SUMIFS(AJ:AJ, $F:$F, $I14, $E:$E, $I13, $B:$B, "Да")</f>
        <v>#VALUE!</v>
      </c>
      <c r="AK14" s="503" t="e">
        <f aca="false" ca="false" dt2D="false" dtr="false" t="normal">SUMIFS(AK:AK, $F:$F, $I14, $E:$E, $I13, $B:$B, "Да")</f>
        <v>#VALUE!</v>
      </c>
      <c r="AL14" s="503" t="e">
        <f aca="false" ca="false" dt2D="false" dtr="false" t="normal">SUMIFS(AL:AL, $F:$F, $I14, $E:$E, $I13, $B:$B, "Да")</f>
        <v>#VALUE!</v>
      </c>
      <c r="AM14" s="503" t="e">
        <f aca="false" ca="false" dt2D="false" dtr="false" t="normal">SUMIFS(AM:AM, $F:$F, $I14, $E:$E, $I13, $B:$B, "Да")</f>
        <v>#VALUE!</v>
      </c>
      <c r="AN14" s="503" t="e">
        <f aca="false" ca="false" dt2D="false" dtr="false" t="normal">SUMIFS(AN:AN, $F:$F, $I14, $E:$E, $I13, $B:$B, "Да")</f>
        <v>#VALUE!</v>
      </c>
      <c r="AO14" s="503" t="e">
        <f aca="false" ca="false" dt2D="false" dtr="false" t="normal">SUMIFS(AO:AO, $F:$F, $I14, $E:$E, $I13, $B:$B, "Да")</f>
        <v>#VALUE!</v>
      </c>
      <c r="AP14" s="503" t="e">
        <f aca="false" ca="false" dt2D="false" dtr="false" t="normal">SUMIFS(AP:AP, $F:$F, $I14, $E:$E, $I13, $B:$B, "Да")</f>
        <v>#VALUE!</v>
      </c>
      <c r="AQ14" s="503" t="e">
        <f aca="false" ca="false" dt2D="false" dtr="false" t="normal">SUMIFS(AQ:AQ, $F:$F, $I14, $E:$E, $I13, $B:$B, "Да")</f>
        <v>#VALUE!</v>
      </c>
      <c r="AR14" s="503" t="e">
        <f aca="false" ca="false" dt2D="false" dtr="false" t="normal">SUMIFS(AR:AR, $F:$F, $I14, $E:$E, $I13, $B:$B, "Да")</f>
        <v>#VALUE!</v>
      </c>
      <c r="AS14" s="503" t="e">
        <f aca="false" ca="false" dt2D="false" dtr="false" t="normal">SUMIFS(AS:AS, $F:$F, $I14, $E:$E, $I13, $B:$B, "Да")</f>
        <v>#VALUE!</v>
      </c>
      <c r="AT14" s="503" t="e">
        <f aca="false" ca="false" dt2D="false" dtr="false" t="normal">SUMIFS(AT:AT, $F:$F, $I14, $E:$E, $I13, $B:$B, "Да")</f>
        <v>#VALUE!</v>
      </c>
      <c r="AU14" s="503" t="e">
        <f aca="false" ca="false" dt2D="false" dtr="false" t="normal">SUMIFS(AU:AU, $F:$F, $I14, $E:$E, $I13, $B:$B, "Да")</f>
        <v>#VALUE!</v>
      </c>
      <c r="AV14" s="503" t="e">
        <f aca="false" ca="false" dt2D="false" dtr="false" t="normal">SUMIFS(AV:AV, $F:$F, $I14, $E:$E, $I13, $B:$B, "Да")</f>
        <v>#VALUE!</v>
      </c>
      <c r="AW14" s="503" t="e">
        <f aca="false" ca="false" dt2D="false" dtr="false" t="normal">SUMIFS(AW:AW, $F:$F, $I14, $E:$E, $I13, $B:$B, "Да")</f>
        <v>#VALUE!</v>
      </c>
      <c r="AX14" s="503" t="e">
        <f aca="false" ca="false" dt2D="false" dtr="false" t="normal">SUMIFS(AX:AX, $F:$F, $I14, $E:$E, $I13, $B:$B, "Да")</f>
        <v>#VALUE!</v>
      </c>
      <c r="AY14" s="503" t="e">
        <f aca="false" ca="false" dt2D="false" dtr="false" t="normal">SUMIFS(AY:AY, $F:$F, $I14, $E:$E, $I13, $B:$B, "Да")</f>
        <v>#VALUE!</v>
      </c>
      <c r="AZ14" s="503" t="e">
        <f aca="false" ca="false" dt2D="false" dtr="false" t="normal">SUMIFS(AZ:AZ, $F:$F, $I14, $E:$E, $I13, $B:$B, "Да")</f>
        <v>#VALUE!</v>
      </c>
      <c r="BA14" s="503" t="e">
        <f aca="false" ca="false" dt2D="false" dtr="false" t="normal">SUMIFS(BA:BA, $F:$F, $I14, $E:$E, $I13, $B:$B, "Да")</f>
        <v>#VALUE!</v>
      </c>
      <c r="BB14" s="503" t="e">
        <f aca="false" ca="false" dt2D="false" dtr="false" t="normal">SUMIFS(BB:BB, $F:$F, $I14, $E:$E, $I13, $B:$B, "Да")</f>
        <v>#VALUE!</v>
      </c>
      <c r="BC14" s="503" t="e">
        <f aca="false" ca="false" dt2D="false" dtr="false" t="normal">SUMIFS(BC:BC, $F:$F, $I14, $E:$E, $I13, $B:$B, "Да")</f>
        <v>#VALUE!</v>
      </c>
      <c r="BD14" s="503" t="e">
        <f aca="false" ca="false" dt2D="false" dtr="false" t="normal">SUMIFS(BD:BD, $F:$F, $I14, $E:$E, $I13, $B:$B, "Да")</f>
        <v>#VALUE!</v>
      </c>
      <c r="BE14" s="503" t="e">
        <f aca="false" ca="false" dt2D="false" dtr="false" t="normal">SUMIFS(BE:BE, $F:$F, $I14, $E:$E, $I13, $B:$B, "Да")</f>
        <v>#VALUE!</v>
      </c>
      <c r="BF14" s="503" t="e">
        <f aca="false" ca="false" dt2D="false" dtr="false" t="normal">SUMIFS(BF:BF, $F:$F, $I14, $E:$E, $I13, $B:$B, "Да")</f>
        <v>#VALUE!</v>
      </c>
      <c r="BG14" s="503" t="e">
        <f aca="false" ca="false" dt2D="false" dtr="false" t="normal">SUMIFS(BG:BG, $F:$F, $I14, $E:$E, $I13, $B:$B, "Да")</f>
        <v>#VALUE!</v>
      </c>
      <c r="BH14" s="503" t="e">
        <f aca="false" ca="false" dt2D="false" dtr="false" t="normal">SUMIFS(BH:BH, $F:$F, $I14, $E:$E, $I13, $B:$B, "Да")</f>
        <v>#VALUE!</v>
      </c>
      <c r="BI14" s="503" t="e">
        <f aca="false" ca="false" dt2D="false" dtr="false" t="normal">SUMIFS(BI:BI, $F:$F, $I14, $E:$E, $I13, $B:$B, "Да")</f>
        <v>#VALUE!</v>
      </c>
      <c r="BJ14" s="503" t="e">
        <f aca="false" ca="false" dt2D="false" dtr="false" t="normal">SUMIFS(BJ:BJ, $F:$F, $I14, $E:$E, $I13, $B:$B, "Да")</f>
        <v>#VALUE!</v>
      </c>
      <c r="BK14" s="503" t="e">
        <f aca="false" ca="false" dt2D="false" dtr="false" t="normal">SUMIFS(BK:BK, $F:$F, $I14, $E:$E, $I13, $B:$B, "Да")</f>
        <v>#VALUE!</v>
      </c>
      <c r="BL14" s="503" t="e">
        <f aca="false" ca="false" dt2D="false" dtr="false" t="normal">SUMIFS(BL:BL, $F:$F, $I14, $E:$E, $I13, $B:$B, "Да")</f>
        <v>#VALUE!</v>
      </c>
      <c r="BM14" s="503" t="e">
        <f aca="false" ca="false" dt2D="false" dtr="false" t="normal">SUMIFS(BM:BM, $F:$F, $I14, $E:$E, $I13, $B:$B, "Да")</f>
        <v>#VALUE!</v>
      </c>
      <c r="BN14" s="503" t="e">
        <f aca="false" ca="false" dt2D="false" dtr="false" t="normal">SUMIFS(BN:BN, $F:$F, $I14, $E:$E, $I13, $B:$B, "Да")</f>
        <v>#VALUE!</v>
      </c>
      <c r="BO14" s="503" t="e">
        <f aca="false" ca="false" dt2D="false" dtr="false" t="normal">SUMIFS(BO:BO, $F:$F, $I14, $E:$E, $I13, $B:$B, "Да")</f>
        <v>#VALUE!</v>
      </c>
      <c r="BP14" s="503" t="e">
        <f aca="false" ca="false" dt2D="false" dtr="false" t="normal">SUMIFS(BP:BP, $F:$F, $I14, $E:$E, $I13, $B:$B, "Да")</f>
        <v>#VALUE!</v>
      </c>
      <c r="BQ14" s="503" t="e">
        <f aca="false" ca="false" dt2D="false" dtr="false" t="normal">SUMIFS(BQ:BQ, $F:$F, $I14, $E:$E, $I13, $B:$B, "Да")</f>
        <v>#VALUE!</v>
      </c>
      <c r="BR14" s="503" t="e">
        <f aca="false" ca="false" dt2D="false" dtr="false" t="normal">SUMIFS(BR:BR, $F:$F, $I14, $E:$E, $I13, $B:$B, "Да")</f>
        <v>#VALUE!</v>
      </c>
      <c r="BS14" s="503" t="e">
        <f aca="false" ca="false" dt2D="false" dtr="false" t="normal">SUMIFS(BS:BS, $F:$F, $I14, $E:$E, $I13, $B:$B, "Да")</f>
        <v>#VALUE!</v>
      </c>
      <c r="BT14" s="503" t="e">
        <f aca="false" ca="false" dt2D="false" dtr="false" t="normal">SUMIFS(BT:BT, $F:$F, $I14, $E:$E, $I13, $B:$B, "Да")</f>
        <v>#VALUE!</v>
      </c>
    </row>
    <row hidden="true" ht="16.5" outlineLevel="1" r="15">
      <c r="G15" s="485" t="n"/>
      <c r="I15" s="237" t="s">
        <v>407</v>
      </c>
      <c r="L15" s="503" t="e">
        <f aca="false" ca="false" dt2D="false" dtr="false" t="normal">SUM(M15:BT15)</f>
        <v>#VALUE!</v>
      </c>
      <c r="M15" s="503" t="e">
        <f aca="false" ca="false" dt2D="false" dtr="false" t="normal">SUMIFS(M:M, $F:$F, $I15, $E:$E, $I13, $B:$B, "Да")</f>
        <v>#VALUE!</v>
      </c>
      <c r="N15" s="503" t="e">
        <f aca="false" ca="false" dt2D="false" dtr="false" t="normal">SUMIFS(N:N, $F:$F, $I15, $E:$E, $I13, $B:$B, "Да")</f>
        <v>#VALUE!</v>
      </c>
      <c r="O15" s="503" t="e">
        <f aca="false" ca="false" dt2D="false" dtr="false" t="normal">SUMIFS(O:O, $F:$F, $I15, $E:$E, $I13, $B:$B, "Да")</f>
        <v>#VALUE!</v>
      </c>
      <c r="P15" s="503" t="e">
        <f aca="false" ca="false" dt2D="false" dtr="false" t="normal">SUMIFS(P:P, $F:$F, $I15, $E:$E, $I13, $B:$B, "Да")</f>
        <v>#VALUE!</v>
      </c>
      <c r="Q15" s="503" t="e">
        <f aca="false" ca="false" dt2D="false" dtr="false" t="normal">SUMIFS(Q:Q, $F:$F, $I15, $E:$E, $I13, $B:$B, "Да")</f>
        <v>#VALUE!</v>
      </c>
      <c r="R15" s="503" t="e">
        <f aca="false" ca="false" dt2D="false" dtr="false" t="normal">SUMIFS(R:R, $F:$F, $I15, $E:$E, $I13, $B:$B, "Да")</f>
        <v>#VALUE!</v>
      </c>
      <c r="S15" s="503" t="e">
        <f aca="false" ca="false" dt2D="false" dtr="false" t="normal">SUMIFS(S:S, $F:$F, $I15, $E:$E, $I13, $B:$B, "Да")</f>
        <v>#VALUE!</v>
      </c>
      <c r="T15" s="503" t="e">
        <f aca="false" ca="false" dt2D="false" dtr="false" t="normal">SUMIFS(T:T, $F:$F, $I15, $E:$E, $I13, $B:$B, "Да")</f>
        <v>#VALUE!</v>
      </c>
      <c r="U15" s="503" t="e">
        <f aca="false" ca="false" dt2D="false" dtr="false" t="normal">SUMIFS(U:U, $F:$F, $I15, $E:$E, $I13, $B:$B, "Да")</f>
        <v>#VALUE!</v>
      </c>
      <c r="V15" s="503" t="e">
        <f aca="false" ca="false" dt2D="false" dtr="false" t="normal">SUMIFS(V:V, $F:$F, $I15, $E:$E, $I13, $B:$B, "Да")</f>
        <v>#VALUE!</v>
      </c>
      <c r="W15" s="503" t="e">
        <f aca="false" ca="false" dt2D="false" dtr="false" t="normal">SUMIFS(W:W, $F:$F, $I15, $E:$E, $I13, $B:$B, "Да")</f>
        <v>#VALUE!</v>
      </c>
      <c r="X15" s="503" t="e">
        <f aca="false" ca="false" dt2D="false" dtr="false" t="normal">SUMIFS(X:X, $F:$F, $I15, $E:$E, $I13, $B:$B, "Да")</f>
        <v>#VALUE!</v>
      </c>
      <c r="Y15" s="503" t="e">
        <f aca="false" ca="false" dt2D="false" dtr="false" t="normal">SUMIFS(Y:Y, $F:$F, $I15, $E:$E, $I13, $B:$B, "Да")</f>
        <v>#VALUE!</v>
      </c>
      <c r="Z15" s="503" t="e">
        <f aca="false" ca="false" dt2D="false" dtr="false" t="normal">SUMIFS(Z:Z, $F:$F, $I15, $E:$E, $I13, $B:$B, "Да")</f>
        <v>#VALUE!</v>
      </c>
      <c r="AA15" s="503" t="e">
        <f aca="false" ca="false" dt2D="false" dtr="false" t="normal">SUMIFS(AA:AA, $F:$F, $I15, $E:$E, $I13, $B:$B, "Да")</f>
        <v>#VALUE!</v>
      </c>
      <c r="AB15" s="503" t="e">
        <f aca="false" ca="false" dt2D="false" dtr="false" t="normal">SUMIFS(AB:AB, $F:$F, $I15, $E:$E, $I13, $B:$B, "Да")</f>
        <v>#VALUE!</v>
      </c>
      <c r="AC15" s="503" t="e">
        <f aca="false" ca="false" dt2D="false" dtr="false" t="normal">SUMIFS(AC:AC, $F:$F, $I15, $E:$E, $I13, $B:$B, "Да")</f>
        <v>#VALUE!</v>
      </c>
      <c r="AD15" s="503" t="e">
        <f aca="false" ca="false" dt2D="false" dtr="false" t="normal">SUMIFS(AD:AD, $F:$F, $I15, $E:$E, $I13, $B:$B, "Да")</f>
        <v>#VALUE!</v>
      </c>
      <c r="AE15" s="503" t="e">
        <f aca="false" ca="false" dt2D="false" dtr="false" t="normal">SUMIFS(AE:AE, $F:$F, $I15, $E:$E, $I13, $B:$B, "Да")</f>
        <v>#VALUE!</v>
      </c>
      <c r="AF15" s="503" t="e">
        <f aca="false" ca="false" dt2D="false" dtr="false" t="normal">SUMIFS(AF:AF, $F:$F, $I15, $E:$E, $I13, $B:$B, "Да")</f>
        <v>#VALUE!</v>
      </c>
      <c r="AG15" s="503" t="e">
        <f aca="false" ca="false" dt2D="false" dtr="false" t="normal">SUMIFS(AG:AG, $F:$F, $I15, $E:$E, $I13, $B:$B, "Да")</f>
        <v>#VALUE!</v>
      </c>
      <c r="AH15" s="503" t="e">
        <f aca="false" ca="false" dt2D="false" dtr="false" t="normal">SUMIFS(AH:AH, $F:$F, $I15, $E:$E, $I13, $B:$B, "Да")</f>
        <v>#VALUE!</v>
      </c>
      <c r="AI15" s="503" t="e">
        <f aca="false" ca="false" dt2D="false" dtr="false" t="normal">SUMIFS(AI:AI, $F:$F, $I15, $E:$E, $I13, $B:$B, "Да")</f>
        <v>#VALUE!</v>
      </c>
      <c r="AJ15" s="503" t="e">
        <f aca="false" ca="false" dt2D="false" dtr="false" t="normal">SUMIFS(AJ:AJ, $F:$F, $I15, $E:$E, $I13, $B:$B, "Да")</f>
        <v>#VALUE!</v>
      </c>
      <c r="AK15" s="503" t="e">
        <f aca="false" ca="false" dt2D="false" dtr="false" t="normal">SUMIFS(AK:AK, $F:$F, $I15, $E:$E, $I13, $B:$B, "Да")</f>
        <v>#VALUE!</v>
      </c>
      <c r="AL15" s="503" t="e">
        <f aca="false" ca="false" dt2D="false" dtr="false" t="normal">SUMIFS(AL:AL, $F:$F, $I15, $E:$E, $I13, $B:$B, "Да")</f>
        <v>#VALUE!</v>
      </c>
      <c r="AM15" s="503" t="e">
        <f aca="false" ca="false" dt2D="false" dtr="false" t="normal">SUMIFS(AM:AM, $F:$F, $I15, $E:$E, $I13, $B:$B, "Да")</f>
        <v>#VALUE!</v>
      </c>
      <c r="AN15" s="503" t="e">
        <f aca="false" ca="false" dt2D="false" dtr="false" t="normal">SUMIFS(AN:AN, $F:$F, $I15, $E:$E, $I13, $B:$B, "Да")</f>
        <v>#VALUE!</v>
      </c>
      <c r="AO15" s="503" t="e">
        <f aca="false" ca="false" dt2D="false" dtr="false" t="normal">SUMIFS(AO:AO, $F:$F, $I15, $E:$E, $I13, $B:$B, "Да")</f>
        <v>#VALUE!</v>
      </c>
      <c r="AP15" s="503" t="e">
        <f aca="false" ca="false" dt2D="false" dtr="false" t="normal">SUMIFS(AP:AP, $F:$F, $I15, $E:$E, $I13, $B:$B, "Да")</f>
        <v>#VALUE!</v>
      </c>
      <c r="AQ15" s="503" t="e">
        <f aca="false" ca="false" dt2D="false" dtr="false" t="normal">SUMIFS(AQ:AQ, $F:$F, $I15, $E:$E, $I13, $B:$B, "Да")</f>
        <v>#VALUE!</v>
      </c>
      <c r="AR15" s="503" t="e">
        <f aca="false" ca="false" dt2D="false" dtr="false" t="normal">SUMIFS(AR:AR, $F:$F, $I15, $E:$E, $I13, $B:$B, "Да")</f>
        <v>#VALUE!</v>
      </c>
      <c r="AS15" s="503" t="e">
        <f aca="false" ca="false" dt2D="false" dtr="false" t="normal">SUMIFS(AS:AS, $F:$F, $I15, $E:$E, $I13, $B:$B, "Да")</f>
        <v>#VALUE!</v>
      </c>
      <c r="AT15" s="503" t="e">
        <f aca="false" ca="false" dt2D="false" dtr="false" t="normal">SUMIFS(AT:AT, $F:$F, $I15, $E:$E, $I13, $B:$B, "Да")</f>
        <v>#VALUE!</v>
      </c>
      <c r="AU15" s="503" t="e">
        <f aca="false" ca="false" dt2D="false" dtr="false" t="normal">SUMIFS(AU:AU, $F:$F, $I15, $E:$E, $I13, $B:$B, "Да")</f>
        <v>#VALUE!</v>
      </c>
      <c r="AV15" s="503" t="e">
        <f aca="false" ca="false" dt2D="false" dtr="false" t="normal">SUMIFS(AV:AV, $F:$F, $I15, $E:$E, $I13, $B:$B, "Да")</f>
        <v>#VALUE!</v>
      </c>
      <c r="AW15" s="503" t="e">
        <f aca="false" ca="false" dt2D="false" dtr="false" t="normal">SUMIFS(AW:AW, $F:$F, $I15, $E:$E, $I13, $B:$B, "Да")</f>
        <v>#VALUE!</v>
      </c>
      <c r="AX15" s="503" t="e">
        <f aca="false" ca="false" dt2D="false" dtr="false" t="normal">SUMIFS(AX:AX, $F:$F, $I15, $E:$E, $I13, $B:$B, "Да")</f>
        <v>#VALUE!</v>
      </c>
      <c r="AY15" s="503" t="e">
        <f aca="false" ca="false" dt2D="false" dtr="false" t="normal">SUMIFS(AY:AY, $F:$F, $I15, $E:$E, $I13, $B:$B, "Да")</f>
        <v>#VALUE!</v>
      </c>
      <c r="AZ15" s="503" t="e">
        <f aca="false" ca="false" dt2D="false" dtr="false" t="normal">SUMIFS(AZ:AZ, $F:$F, $I15, $E:$E, $I13, $B:$B, "Да")</f>
        <v>#VALUE!</v>
      </c>
      <c r="BA15" s="503" t="e">
        <f aca="false" ca="false" dt2D="false" dtr="false" t="normal">SUMIFS(BA:BA, $F:$F, $I15, $E:$E, $I13, $B:$B, "Да")</f>
        <v>#VALUE!</v>
      </c>
      <c r="BB15" s="503" t="e">
        <f aca="false" ca="false" dt2D="false" dtr="false" t="normal">SUMIFS(BB:BB, $F:$F, $I15, $E:$E, $I13, $B:$B, "Да")</f>
        <v>#VALUE!</v>
      </c>
      <c r="BC15" s="503" t="e">
        <f aca="false" ca="false" dt2D="false" dtr="false" t="normal">SUMIFS(BC:BC, $F:$F, $I15, $E:$E, $I13, $B:$B, "Да")</f>
        <v>#VALUE!</v>
      </c>
      <c r="BD15" s="503" t="e">
        <f aca="false" ca="false" dt2D="false" dtr="false" t="normal">SUMIFS(BD:BD, $F:$F, $I15, $E:$E, $I13, $B:$B, "Да")</f>
        <v>#VALUE!</v>
      </c>
      <c r="BE15" s="503" t="e">
        <f aca="false" ca="false" dt2D="false" dtr="false" t="normal">SUMIFS(BE:BE, $F:$F, $I15, $E:$E, $I13, $B:$B, "Да")</f>
        <v>#VALUE!</v>
      </c>
      <c r="BF15" s="503" t="e">
        <f aca="false" ca="false" dt2D="false" dtr="false" t="normal">SUMIFS(BF:BF, $F:$F, $I15, $E:$E, $I13, $B:$B, "Да")</f>
        <v>#VALUE!</v>
      </c>
      <c r="BG15" s="503" t="e">
        <f aca="false" ca="false" dt2D="false" dtr="false" t="normal">SUMIFS(BG:BG, $F:$F, $I15, $E:$E, $I13, $B:$B, "Да")</f>
        <v>#VALUE!</v>
      </c>
      <c r="BH15" s="503" t="e">
        <f aca="false" ca="false" dt2D="false" dtr="false" t="normal">SUMIFS(BH:BH, $F:$F, $I15, $E:$E, $I13, $B:$B, "Да")</f>
        <v>#VALUE!</v>
      </c>
      <c r="BI15" s="503" t="e">
        <f aca="false" ca="false" dt2D="false" dtr="false" t="normal">SUMIFS(BI:BI, $F:$F, $I15, $E:$E, $I13, $B:$B, "Да")</f>
        <v>#VALUE!</v>
      </c>
      <c r="BJ15" s="503" t="e">
        <f aca="false" ca="false" dt2D="false" dtr="false" t="normal">SUMIFS(BJ:BJ, $F:$F, $I15, $E:$E, $I13, $B:$B, "Да")</f>
        <v>#VALUE!</v>
      </c>
      <c r="BK15" s="503" t="e">
        <f aca="false" ca="false" dt2D="false" dtr="false" t="normal">SUMIFS(BK:BK, $F:$F, $I15, $E:$E, $I13, $B:$B, "Да")</f>
        <v>#VALUE!</v>
      </c>
      <c r="BL15" s="503" t="e">
        <f aca="false" ca="false" dt2D="false" dtr="false" t="normal">SUMIFS(BL:BL, $F:$F, $I15, $E:$E, $I13, $B:$B, "Да")</f>
        <v>#VALUE!</v>
      </c>
      <c r="BM15" s="503" t="e">
        <f aca="false" ca="false" dt2D="false" dtr="false" t="normal">SUMIFS(BM:BM, $F:$F, $I15, $E:$E, $I13, $B:$B, "Да")</f>
        <v>#VALUE!</v>
      </c>
      <c r="BN15" s="503" t="e">
        <f aca="false" ca="false" dt2D="false" dtr="false" t="normal">SUMIFS(BN:BN, $F:$F, $I15, $E:$E, $I13, $B:$B, "Да")</f>
        <v>#VALUE!</v>
      </c>
      <c r="BO15" s="503" t="e">
        <f aca="false" ca="false" dt2D="false" dtr="false" t="normal">SUMIFS(BO:BO, $F:$F, $I15, $E:$E, $I13, $B:$B, "Да")</f>
        <v>#VALUE!</v>
      </c>
      <c r="BP15" s="503" t="e">
        <f aca="false" ca="false" dt2D="false" dtr="false" t="normal">SUMIFS(BP:BP, $F:$F, $I15, $E:$E, $I13, $B:$B, "Да")</f>
        <v>#VALUE!</v>
      </c>
      <c r="BQ15" s="503" t="e">
        <f aca="false" ca="false" dt2D="false" dtr="false" t="normal">SUMIFS(BQ:BQ, $F:$F, $I15, $E:$E, $I13, $B:$B, "Да")</f>
        <v>#VALUE!</v>
      </c>
      <c r="BR15" s="503" t="e">
        <f aca="false" ca="false" dt2D="false" dtr="false" t="normal">SUMIFS(BR:BR, $F:$F, $I15, $E:$E, $I13, $B:$B, "Да")</f>
        <v>#VALUE!</v>
      </c>
      <c r="BS15" s="503" t="e">
        <f aca="false" ca="false" dt2D="false" dtr="false" t="normal">SUMIFS(BS:BS, $F:$F, $I15, $E:$E, $I13, $B:$B, "Да")</f>
        <v>#VALUE!</v>
      </c>
      <c r="BT15" s="503" t="e">
        <f aca="false" ca="false" dt2D="false" dtr="false" t="normal">SUMIFS(BT:BT, $F:$F, $I15, $E:$E, $I13, $B:$B, "Да")</f>
        <v>#VALUE!</v>
      </c>
    </row>
    <row customFormat="true" ht="17.25" outlineLevel="0" r="16" s="504">
      <c r="A16" s="505" t="n"/>
      <c r="B16" s="505" t="n"/>
      <c r="C16" s="506" t="n"/>
      <c r="D16" s="505" t="n"/>
      <c r="E16" s="506" t="n"/>
      <c r="F16" s="505" t="n"/>
      <c r="G16" s="507" t="n"/>
      <c r="H16" s="504" t="n"/>
      <c r="I16" s="504" t="s">
        <v>539</v>
      </c>
      <c r="J16" s="508" t="n"/>
      <c r="K16" s="508" t="n"/>
      <c r="L16" s="509" t="e">
        <f aca="false" ca="false" dt2D="false" dtr="false" t="normal">SUM(M16:BT16)</f>
        <v>#VALUE!</v>
      </c>
      <c r="M16" s="509" t="e">
        <f aca="false" ca="false" dt2D="false" dtr="false" t="normal">SUM(M14:M15)</f>
        <v>#VALUE!</v>
      </c>
      <c r="N16" s="509" t="e">
        <f aca="false" ca="false" dt2D="false" dtr="false" t="normal">SUM(N14:N15)</f>
        <v>#VALUE!</v>
      </c>
      <c r="O16" s="509" t="e">
        <f aca="false" ca="false" dt2D="false" dtr="false" t="normal">SUM(O14:O15)</f>
        <v>#VALUE!</v>
      </c>
      <c r="P16" s="509" t="e">
        <f aca="false" ca="false" dt2D="false" dtr="false" t="normal">SUM(P14:P15)</f>
        <v>#VALUE!</v>
      </c>
      <c r="Q16" s="509" t="e">
        <f aca="false" ca="false" dt2D="false" dtr="false" t="normal">SUM(Q14:Q15)</f>
        <v>#VALUE!</v>
      </c>
      <c r="R16" s="509" t="e">
        <f aca="false" ca="false" dt2D="false" dtr="false" t="normal">SUM(R14:R15)</f>
        <v>#VALUE!</v>
      </c>
      <c r="S16" s="509" t="e">
        <f aca="false" ca="false" dt2D="false" dtr="false" t="normal">SUM(S14:S15)</f>
        <v>#VALUE!</v>
      </c>
      <c r="T16" s="509" t="e">
        <f aca="false" ca="false" dt2D="false" dtr="false" t="normal">SUM(T14:T15)</f>
        <v>#VALUE!</v>
      </c>
      <c r="U16" s="509" t="e">
        <f aca="false" ca="false" dt2D="false" dtr="false" t="normal">SUM(U14:U15)</f>
        <v>#VALUE!</v>
      </c>
      <c r="V16" s="509" t="e">
        <f aca="false" ca="false" dt2D="false" dtr="false" t="normal">SUM(V14:V15)</f>
        <v>#VALUE!</v>
      </c>
      <c r="W16" s="509" t="e">
        <f aca="false" ca="false" dt2D="false" dtr="false" t="normal">SUM(W14:W15)</f>
        <v>#VALUE!</v>
      </c>
      <c r="X16" s="509" t="e">
        <f aca="false" ca="false" dt2D="false" dtr="false" t="normal">SUM(X14:X15)</f>
        <v>#VALUE!</v>
      </c>
      <c r="Y16" s="509" t="e">
        <f aca="false" ca="false" dt2D="false" dtr="false" t="normal">SUM(Y14:Y15)</f>
        <v>#VALUE!</v>
      </c>
      <c r="Z16" s="509" t="e">
        <f aca="false" ca="false" dt2D="false" dtr="false" t="normal">SUM(Z14:Z15)</f>
        <v>#VALUE!</v>
      </c>
      <c r="AA16" s="509" t="e">
        <f aca="false" ca="false" dt2D="false" dtr="false" t="normal">SUM(AA14:AA15)</f>
        <v>#VALUE!</v>
      </c>
      <c r="AB16" s="509" t="e">
        <f aca="false" ca="false" dt2D="false" dtr="false" t="normal">SUM(AB14:AB15)</f>
        <v>#VALUE!</v>
      </c>
      <c r="AC16" s="509" t="e">
        <f aca="false" ca="false" dt2D="false" dtr="false" t="normal">SUM(AC14:AC15)</f>
        <v>#VALUE!</v>
      </c>
      <c r="AD16" s="509" t="e">
        <f aca="false" ca="false" dt2D="false" dtr="false" t="normal">SUM(AD14:AD15)</f>
        <v>#VALUE!</v>
      </c>
      <c r="AE16" s="509" t="e">
        <f aca="false" ca="false" dt2D="false" dtr="false" t="normal">SUM(AE14:AE15)</f>
        <v>#VALUE!</v>
      </c>
      <c r="AF16" s="509" t="e">
        <f aca="false" ca="false" dt2D="false" dtr="false" t="normal">SUM(AF14:AF15)</f>
        <v>#VALUE!</v>
      </c>
      <c r="AG16" s="509" t="e">
        <f aca="false" ca="false" dt2D="false" dtr="false" t="normal">SUM(AG14:AG15)</f>
        <v>#VALUE!</v>
      </c>
      <c r="AH16" s="509" t="e">
        <f aca="false" ca="false" dt2D="false" dtr="false" t="normal">SUM(AH14:AH15)</f>
        <v>#VALUE!</v>
      </c>
      <c r="AI16" s="509" t="e">
        <f aca="false" ca="false" dt2D="false" dtr="false" t="normal">SUM(AI14:AI15)</f>
        <v>#VALUE!</v>
      </c>
      <c r="AJ16" s="509" t="e">
        <f aca="false" ca="false" dt2D="false" dtr="false" t="normal">SUM(AJ14:AJ15)</f>
        <v>#VALUE!</v>
      </c>
      <c r="AK16" s="509" t="e">
        <f aca="false" ca="false" dt2D="false" dtr="false" t="normal">SUM(AK14:AK15)</f>
        <v>#VALUE!</v>
      </c>
      <c r="AL16" s="509" t="e">
        <f aca="false" ca="false" dt2D="false" dtr="false" t="normal">SUM(AL14:AL15)</f>
        <v>#VALUE!</v>
      </c>
      <c r="AM16" s="509" t="e">
        <f aca="false" ca="false" dt2D="false" dtr="false" t="normal">SUM(AM14:AM15)</f>
        <v>#VALUE!</v>
      </c>
      <c r="AN16" s="509" t="e">
        <f aca="false" ca="false" dt2D="false" dtr="false" t="normal">SUM(AN14:AN15)</f>
        <v>#VALUE!</v>
      </c>
      <c r="AO16" s="509" t="e">
        <f aca="false" ca="false" dt2D="false" dtr="false" t="normal">SUM(AO14:AO15)</f>
        <v>#VALUE!</v>
      </c>
      <c r="AP16" s="509" t="e">
        <f aca="false" ca="false" dt2D="false" dtr="false" t="normal">SUM(AP14:AP15)</f>
        <v>#VALUE!</v>
      </c>
      <c r="AQ16" s="509" t="e">
        <f aca="false" ca="false" dt2D="false" dtr="false" t="normal">SUM(AQ14:AQ15)</f>
        <v>#VALUE!</v>
      </c>
      <c r="AR16" s="509" t="e">
        <f aca="false" ca="false" dt2D="false" dtr="false" t="normal">SUM(AR14:AR15)</f>
        <v>#VALUE!</v>
      </c>
      <c r="AS16" s="509" t="e">
        <f aca="false" ca="false" dt2D="false" dtr="false" t="normal">SUM(AS14:AS15)</f>
        <v>#VALUE!</v>
      </c>
      <c r="AT16" s="509" t="e">
        <f aca="false" ca="false" dt2D="false" dtr="false" t="normal">SUM(AT14:AT15)</f>
        <v>#VALUE!</v>
      </c>
      <c r="AU16" s="509" t="e">
        <f aca="false" ca="false" dt2D="false" dtr="false" t="normal">SUM(AU14:AU15)</f>
        <v>#VALUE!</v>
      </c>
      <c r="AV16" s="509" t="e">
        <f aca="false" ca="false" dt2D="false" dtr="false" t="normal">SUM(AV14:AV15)</f>
        <v>#VALUE!</v>
      </c>
      <c r="AW16" s="509" t="e">
        <f aca="false" ca="false" dt2D="false" dtr="false" t="normal">SUM(AW14:AW15)</f>
        <v>#VALUE!</v>
      </c>
      <c r="AX16" s="509" t="e">
        <f aca="false" ca="false" dt2D="false" dtr="false" t="normal">SUM(AX14:AX15)</f>
        <v>#VALUE!</v>
      </c>
      <c r="AY16" s="509" t="e">
        <f aca="false" ca="false" dt2D="false" dtr="false" t="normal">SUM(AY14:AY15)</f>
        <v>#VALUE!</v>
      </c>
      <c r="AZ16" s="509" t="e">
        <f aca="false" ca="false" dt2D="false" dtr="false" t="normal">SUM(AZ14:AZ15)</f>
        <v>#VALUE!</v>
      </c>
      <c r="BA16" s="509" t="e">
        <f aca="false" ca="false" dt2D="false" dtr="false" t="normal">SUM(BA14:BA15)</f>
        <v>#VALUE!</v>
      </c>
      <c r="BB16" s="509" t="e">
        <f aca="false" ca="false" dt2D="false" dtr="false" t="normal">SUM(BB14:BB15)</f>
        <v>#VALUE!</v>
      </c>
      <c r="BC16" s="509" t="e">
        <f aca="false" ca="false" dt2D="false" dtr="false" t="normal">SUM(BC14:BC15)</f>
        <v>#VALUE!</v>
      </c>
      <c r="BD16" s="509" t="e">
        <f aca="false" ca="false" dt2D="false" dtr="false" t="normal">SUM(BD14:BD15)</f>
        <v>#VALUE!</v>
      </c>
      <c r="BE16" s="509" t="e">
        <f aca="false" ca="false" dt2D="false" dtr="false" t="normal">SUM(BE14:BE15)</f>
        <v>#VALUE!</v>
      </c>
      <c r="BF16" s="509" t="e">
        <f aca="false" ca="false" dt2D="false" dtr="false" t="normal">SUM(BF14:BF15)</f>
        <v>#VALUE!</v>
      </c>
      <c r="BG16" s="509" t="e">
        <f aca="false" ca="false" dt2D="false" dtr="false" t="normal">SUM(BG14:BG15)</f>
        <v>#VALUE!</v>
      </c>
      <c r="BH16" s="509" t="e">
        <f aca="false" ca="false" dt2D="false" dtr="false" t="normal">SUM(BH14:BH15)</f>
        <v>#VALUE!</v>
      </c>
      <c r="BI16" s="509" t="e">
        <f aca="false" ca="false" dt2D="false" dtr="false" t="normal">SUM(BI14:BI15)</f>
        <v>#VALUE!</v>
      </c>
      <c r="BJ16" s="509" t="e">
        <f aca="false" ca="false" dt2D="false" dtr="false" t="normal">SUM(BJ14:BJ15)</f>
        <v>#VALUE!</v>
      </c>
      <c r="BK16" s="509" t="e">
        <f aca="false" ca="false" dt2D="false" dtr="false" t="normal">SUM(BK14:BK15)</f>
        <v>#VALUE!</v>
      </c>
      <c r="BL16" s="509" t="e">
        <f aca="false" ca="false" dt2D="false" dtr="false" t="normal">SUM(BL14:BL15)</f>
        <v>#VALUE!</v>
      </c>
      <c r="BM16" s="509" t="e">
        <f aca="false" ca="false" dt2D="false" dtr="false" t="normal">SUM(BM14:BM15)</f>
        <v>#VALUE!</v>
      </c>
      <c r="BN16" s="509" t="e">
        <f aca="false" ca="false" dt2D="false" dtr="false" t="normal">SUM(BN14:BN15)</f>
        <v>#VALUE!</v>
      </c>
      <c r="BO16" s="509" t="e">
        <f aca="false" ca="false" dt2D="false" dtr="false" t="normal">SUM(BO14:BO15)</f>
        <v>#VALUE!</v>
      </c>
      <c r="BP16" s="509" t="e">
        <f aca="false" ca="false" dt2D="false" dtr="false" t="normal">SUM(BP14:BP15)</f>
        <v>#VALUE!</v>
      </c>
      <c r="BQ16" s="509" t="e">
        <f aca="false" ca="false" dt2D="false" dtr="false" t="normal">SUM(BQ14:BQ15)</f>
        <v>#VALUE!</v>
      </c>
      <c r="BR16" s="509" t="e">
        <f aca="false" ca="false" dt2D="false" dtr="false" t="normal">SUM(BR14:BR15)</f>
        <v>#VALUE!</v>
      </c>
      <c r="BS16" s="509" t="e">
        <f aca="false" ca="false" dt2D="false" dtr="false" t="normal">SUM(BS14:BS15)</f>
        <v>#VALUE!</v>
      </c>
      <c r="BT16" s="509" t="e">
        <f aca="false" ca="false" dt2D="false" dtr="false" t="normal">SUM(BT14:BT15)</f>
        <v>#VALUE!</v>
      </c>
    </row>
    <row outlineLevel="0" r="17">
      <c r="L17" s="503" t="n"/>
      <c r="M17" s="503" t="n"/>
      <c r="N17" s="503" t="n"/>
      <c r="O17" s="503" t="n"/>
      <c r="P17" s="503" t="n"/>
      <c r="Q17" s="503" t="n"/>
      <c r="R17" s="503" t="n"/>
      <c r="S17" s="503" t="n"/>
      <c r="T17" s="503" t="n"/>
      <c r="U17" s="503" t="n"/>
      <c r="V17" s="503" t="n"/>
      <c r="W17" s="503" t="n"/>
      <c r="X17" s="503" t="n"/>
      <c r="Y17" s="503" t="n"/>
      <c r="Z17" s="503" t="n"/>
      <c r="AA17" s="503" t="n"/>
      <c r="AB17" s="244" t="n"/>
      <c r="AC17" s="244" t="n"/>
      <c r="AD17" s="244" t="n"/>
      <c r="AE17" s="244" t="n"/>
      <c r="AF17" s="244" t="n"/>
      <c r="AG17" s="244" t="n"/>
      <c r="AH17" s="244" t="n"/>
      <c r="AI17" s="244" t="n"/>
      <c r="AJ17" s="244" t="n"/>
      <c r="AK17" s="244" t="n"/>
      <c r="AL17" s="244" t="n"/>
      <c r="AM17" s="244" t="n"/>
      <c r="AN17" s="244" t="n"/>
      <c r="AO17" s="244" t="n"/>
      <c r="AP17" s="244" t="n"/>
      <c r="AQ17" s="244" t="n"/>
      <c r="AR17" s="244" t="n"/>
      <c r="AS17" s="244" t="n"/>
      <c r="AT17" s="244" t="n"/>
      <c r="AU17" s="244" t="n"/>
      <c r="AV17" s="244" t="n"/>
      <c r="AW17" s="244" t="n"/>
      <c r="AX17" s="244" t="n"/>
      <c r="AY17" s="244" t="n"/>
      <c r="AZ17" s="244" t="n"/>
      <c r="BA17" s="244" t="n"/>
      <c r="BB17" s="244" t="n"/>
      <c r="BC17" s="244" t="n"/>
      <c r="BD17" s="244" t="n"/>
      <c r="BE17" s="244" t="n"/>
      <c r="BF17" s="244" t="n"/>
      <c r="BG17" s="244" t="n"/>
      <c r="BH17" s="244" t="n"/>
      <c r="BI17" s="244" t="n"/>
      <c r="BJ17" s="244" t="n"/>
      <c r="BK17" s="244" t="n"/>
      <c r="BL17" s="244" t="n"/>
      <c r="BM17" s="244" t="n"/>
      <c r="BN17" s="244" t="n"/>
      <c r="BO17" s="244" t="n"/>
      <c r="BP17" s="244" t="n"/>
      <c r="BQ17" s="244" t="n"/>
      <c r="BR17" s="244" t="n"/>
      <c r="BS17" s="244" t="n"/>
      <c r="BT17" s="244" t="n"/>
    </row>
    <row customFormat="true" customHeight="true" ht="17.4500007629395" outlineLevel="0" r="18" s="100">
      <c r="G18" s="100" t="n"/>
      <c r="H18" s="100" t="n"/>
      <c r="I18" s="502" t="s">
        <v>434</v>
      </c>
      <c r="J18" s="502" t="n"/>
      <c r="K18" s="502" t="n"/>
      <c r="L18" s="502" t="n"/>
      <c r="M18" s="502" t="n"/>
      <c r="N18" s="502" t="n"/>
      <c r="O18" s="502" t="n"/>
      <c r="P18" s="502" t="n"/>
      <c r="Q18" s="502" t="n"/>
      <c r="R18" s="502" t="n"/>
      <c r="S18" s="502" t="n"/>
      <c r="T18" s="502" t="n"/>
      <c r="U18" s="502" t="n"/>
      <c r="V18" s="502" t="n"/>
      <c r="W18" s="502" t="n"/>
      <c r="X18" s="502" t="n"/>
      <c r="Y18" s="502" t="n"/>
      <c r="Z18" s="502" t="n"/>
      <c r="AA18" s="502" t="n"/>
      <c r="AB18" s="502" t="n"/>
      <c r="AC18" s="502" t="n"/>
      <c r="AD18" s="502" t="n"/>
      <c r="AE18" s="502" t="n"/>
      <c r="AF18" s="502" t="n"/>
      <c r="AG18" s="502" t="n"/>
      <c r="AH18" s="502" t="n"/>
      <c r="AI18" s="502" t="n"/>
      <c r="AJ18" s="502" t="n"/>
      <c r="AK18" s="502" t="n"/>
      <c r="AL18" s="502" t="n"/>
      <c r="AM18" s="502" t="n"/>
      <c r="AN18" s="502" t="n"/>
      <c r="AO18" s="502" t="n"/>
      <c r="AP18" s="502" t="n"/>
      <c r="AQ18" s="502" t="n"/>
      <c r="AR18" s="502" t="n"/>
      <c r="AS18" s="502" t="n"/>
      <c r="AT18" s="502" t="n"/>
      <c r="AU18" s="502" t="n"/>
      <c r="AV18" s="502" t="n"/>
      <c r="AW18" s="502" t="n"/>
      <c r="AX18" s="502" t="n"/>
      <c r="AY18" s="502" t="n"/>
      <c r="AZ18" s="502" t="n"/>
      <c r="BA18" s="502" t="n"/>
      <c r="BB18" s="502" t="n"/>
      <c r="BC18" s="502" t="n"/>
      <c r="BD18" s="502" t="n"/>
      <c r="BE18" s="502" t="n"/>
      <c r="BF18" s="502" t="n"/>
      <c r="BG18" s="502" t="n"/>
      <c r="BH18" s="502" t="n"/>
      <c r="BI18" s="502" t="n"/>
      <c r="BJ18" s="502" t="n"/>
      <c r="BK18" s="502" t="n"/>
      <c r="BL18" s="502" t="n"/>
      <c r="BM18" s="502" t="n"/>
      <c r="BN18" s="502" t="n"/>
      <c r="BO18" s="502" t="n"/>
      <c r="BP18" s="502" t="n"/>
      <c r="BQ18" s="502" t="n"/>
      <c r="BR18" s="502" t="n"/>
      <c r="BS18" s="502" t="n"/>
      <c r="BT18" s="502" t="n"/>
    </row>
    <row hidden="true" ht="16.5" outlineLevel="1" r="19">
      <c r="G19" s="485" t="n"/>
      <c r="I19" s="237" t="s">
        <v>406</v>
      </c>
      <c r="L19" s="503" t="n"/>
      <c r="M19" s="503" t="e">
        <f aca="false" ca="false" dt2D="false" dtr="false" t="normal">SUMIFS(M:M, $F:$F, $I19, $E:$E, $I18, $B:$B, "Да")</f>
        <v>#VALUE!</v>
      </c>
      <c r="N19" s="503" t="e">
        <f aca="false" ca="false" dt2D="false" dtr="false" t="normal">SUMIFS(N:N, $F:$F, $I19, $E:$E, $I18, $B:$B, "Да")</f>
        <v>#VALUE!</v>
      </c>
      <c r="O19" s="503" t="e">
        <f aca="false" ca="false" dt2D="false" dtr="false" t="normal">SUMIFS(O:O, $F:$F, $I19, $E:$E, $I18, $B:$B, "Да")</f>
        <v>#VALUE!</v>
      </c>
      <c r="P19" s="503" t="e">
        <f aca="false" ca="false" dt2D="false" dtr="false" t="normal">SUMIFS(P:P, $F:$F, $I19, $E:$E, $I18, $B:$B, "Да")</f>
        <v>#VALUE!</v>
      </c>
      <c r="Q19" s="503" t="e">
        <f aca="false" ca="false" dt2D="false" dtr="false" t="normal">SUMIFS(Q:Q, $F:$F, $I19, $E:$E, $I18, $B:$B, "Да")</f>
        <v>#VALUE!</v>
      </c>
      <c r="R19" s="503" t="e">
        <f aca="false" ca="false" dt2D="false" dtr="false" t="normal">SUMIFS(R:R, $F:$F, $I19, $E:$E, $I18, $B:$B, "Да")</f>
        <v>#VALUE!</v>
      </c>
      <c r="S19" s="503" t="e">
        <f aca="false" ca="false" dt2D="false" dtr="false" t="normal">SUMIFS(S:S, $F:$F, $I19, $E:$E, $I18, $B:$B, "Да")</f>
        <v>#VALUE!</v>
      </c>
      <c r="T19" s="503" t="e">
        <f aca="false" ca="false" dt2D="false" dtr="false" t="normal">SUMIFS(T:T, $F:$F, $I19, $E:$E, $I18, $B:$B, "Да")</f>
        <v>#VALUE!</v>
      </c>
      <c r="U19" s="503" t="e">
        <f aca="false" ca="false" dt2D="false" dtr="false" t="normal">SUMIFS(U:U, $F:$F, $I19, $E:$E, $I18, $B:$B, "Да")</f>
        <v>#VALUE!</v>
      </c>
      <c r="V19" s="503" t="e">
        <f aca="false" ca="false" dt2D="false" dtr="false" t="normal">SUMIFS(V:V, $F:$F, $I19, $E:$E, $I18, $B:$B, "Да")</f>
        <v>#VALUE!</v>
      </c>
      <c r="W19" s="503" t="e">
        <f aca="false" ca="false" dt2D="false" dtr="false" t="normal">SUMIFS(W:W, $F:$F, $I19, $E:$E, $I18, $B:$B, "Да")</f>
        <v>#VALUE!</v>
      </c>
      <c r="X19" s="503" t="e">
        <f aca="false" ca="false" dt2D="false" dtr="false" t="normal">SUMIFS(X:X, $F:$F, $I19, $E:$E, $I18, $B:$B, "Да")</f>
        <v>#VALUE!</v>
      </c>
      <c r="Y19" s="503" t="e">
        <f aca="false" ca="false" dt2D="false" dtr="false" t="normal">SUMIFS(Y:Y, $F:$F, $I19, $E:$E, $I18, $B:$B, "Да")</f>
        <v>#VALUE!</v>
      </c>
      <c r="Z19" s="503" t="e">
        <f aca="false" ca="false" dt2D="false" dtr="false" t="normal">SUMIFS(Z:Z, $F:$F, $I19, $E:$E, $I18, $B:$B, "Да")</f>
        <v>#VALUE!</v>
      </c>
      <c r="AA19" s="503" t="e">
        <f aca="false" ca="false" dt2D="false" dtr="false" t="normal">SUMIFS(AA:AA, $F:$F, $I19, $E:$E, $I18, $B:$B, "Да")</f>
        <v>#VALUE!</v>
      </c>
      <c r="AB19" s="503" t="e">
        <f aca="false" ca="false" dt2D="false" dtr="false" t="normal">SUMIFS(AB:AB, $F:$F, $I19, $E:$E, $I18, $B:$B, "Да")</f>
        <v>#VALUE!</v>
      </c>
      <c r="AC19" s="503" t="e">
        <f aca="false" ca="false" dt2D="false" dtr="false" t="normal">SUMIFS(AC:AC, $F:$F, $I19, $E:$E, $I18, $B:$B, "Да")</f>
        <v>#VALUE!</v>
      </c>
      <c r="AD19" s="503" t="e">
        <f aca="false" ca="false" dt2D="false" dtr="false" t="normal">SUMIFS(AD:AD, $F:$F, $I19, $E:$E, $I18, $B:$B, "Да")</f>
        <v>#VALUE!</v>
      </c>
      <c r="AE19" s="503" t="e">
        <f aca="false" ca="false" dt2D="false" dtr="false" t="normal">SUMIFS(AE:AE, $F:$F, $I19, $E:$E, $I18, $B:$B, "Да")</f>
        <v>#VALUE!</v>
      </c>
      <c r="AF19" s="503" t="e">
        <f aca="false" ca="false" dt2D="false" dtr="false" t="normal">SUMIFS(AF:AF, $F:$F, $I19, $E:$E, $I18, $B:$B, "Да")</f>
        <v>#VALUE!</v>
      </c>
      <c r="AG19" s="503" t="e">
        <f aca="false" ca="false" dt2D="false" dtr="false" t="normal">SUMIFS(AG:AG, $F:$F, $I19, $E:$E, $I18, $B:$B, "Да")</f>
        <v>#VALUE!</v>
      </c>
      <c r="AH19" s="503" t="e">
        <f aca="false" ca="false" dt2D="false" dtr="false" t="normal">SUMIFS(AH:AH, $F:$F, $I19, $E:$E, $I18, $B:$B, "Да")</f>
        <v>#VALUE!</v>
      </c>
      <c r="AI19" s="503" t="e">
        <f aca="false" ca="false" dt2D="false" dtr="false" t="normal">SUMIFS(AI:AI, $F:$F, $I19, $E:$E, $I18, $B:$B, "Да")</f>
        <v>#VALUE!</v>
      </c>
      <c r="AJ19" s="503" t="e">
        <f aca="false" ca="false" dt2D="false" dtr="false" t="normal">SUMIFS(AJ:AJ, $F:$F, $I19, $E:$E, $I18, $B:$B, "Да")</f>
        <v>#VALUE!</v>
      </c>
      <c r="AK19" s="503" t="e">
        <f aca="false" ca="false" dt2D="false" dtr="false" t="normal">SUMIFS(AK:AK, $F:$F, $I19, $E:$E, $I18, $B:$B, "Да")</f>
        <v>#VALUE!</v>
      </c>
      <c r="AL19" s="503" t="e">
        <f aca="false" ca="false" dt2D="false" dtr="false" t="normal">SUMIFS(AL:AL, $F:$F, $I19, $E:$E, $I18, $B:$B, "Да")</f>
        <v>#VALUE!</v>
      </c>
      <c r="AM19" s="503" t="e">
        <f aca="false" ca="false" dt2D="false" dtr="false" t="normal">SUMIFS(AM:AM, $F:$F, $I19, $E:$E, $I18, $B:$B, "Да")</f>
        <v>#VALUE!</v>
      </c>
      <c r="AN19" s="503" t="e">
        <f aca="false" ca="false" dt2D="false" dtr="false" t="normal">SUMIFS(AN:AN, $F:$F, $I19, $E:$E, $I18, $B:$B, "Да")</f>
        <v>#VALUE!</v>
      </c>
      <c r="AO19" s="503" t="e">
        <f aca="false" ca="false" dt2D="false" dtr="false" t="normal">SUMIFS(AO:AO, $F:$F, $I19, $E:$E, $I18, $B:$B, "Да")</f>
        <v>#VALUE!</v>
      </c>
      <c r="AP19" s="503" t="e">
        <f aca="false" ca="false" dt2D="false" dtr="false" t="normal">SUMIFS(AP:AP, $F:$F, $I19, $E:$E, $I18, $B:$B, "Да")</f>
        <v>#VALUE!</v>
      </c>
      <c r="AQ19" s="503" t="e">
        <f aca="false" ca="false" dt2D="false" dtr="false" t="normal">SUMIFS(AQ:AQ, $F:$F, $I19, $E:$E, $I18, $B:$B, "Да")</f>
        <v>#VALUE!</v>
      </c>
      <c r="AR19" s="503" t="e">
        <f aca="false" ca="false" dt2D="false" dtr="false" t="normal">SUMIFS(AR:AR, $F:$F, $I19, $E:$E, $I18, $B:$B, "Да")</f>
        <v>#VALUE!</v>
      </c>
      <c r="AS19" s="503" t="e">
        <f aca="false" ca="false" dt2D="false" dtr="false" t="normal">SUMIFS(AS:AS, $F:$F, $I19, $E:$E, $I18, $B:$B, "Да")</f>
        <v>#VALUE!</v>
      </c>
      <c r="AT19" s="503" t="e">
        <f aca="false" ca="false" dt2D="false" dtr="false" t="normal">SUMIFS(AT:AT, $F:$F, $I19, $E:$E, $I18, $B:$B, "Да")</f>
        <v>#VALUE!</v>
      </c>
      <c r="AU19" s="503" t="e">
        <f aca="false" ca="false" dt2D="false" dtr="false" t="normal">SUMIFS(AU:AU, $F:$F, $I19, $E:$E, $I18, $B:$B, "Да")</f>
        <v>#VALUE!</v>
      </c>
      <c r="AV19" s="503" t="e">
        <f aca="false" ca="false" dt2D="false" dtr="false" t="normal">SUMIFS(AV:AV, $F:$F, $I19, $E:$E, $I18, $B:$B, "Да")</f>
        <v>#VALUE!</v>
      </c>
      <c r="AW19" s="503" t="e">
        <f aca="false" ca="false" dt2D="false" dtr="false" t="normal">SUMIFS(AW:AW, $F:$F, $I19, $E:$E, $I18, $B:$B, "Да")</f>
        <v>#VALUE!</v>
      </c>
      <c r="AX19" s="503" t="e">
        <f aca="false" ca="false" dt2D="false" dtr="false" t="normal">SUMIFS(AX:AX, $F:$F, $I19, $E:$E, $I18, $B:$B, "Да")</f>
        <v>#VALUE!</v>
      </c>
      <c r="AY19" s="503" t="e">
        <f aca="false" ca="false" dt2D="false" dtr="false" t="normal">SUMIFS(AY:AY, $F:$F, $I19, $E:$E, $I18, $B:$B, "Да")</f>
        <v>#VALUE!</v>
      </c>
      <c r="AZ19" s="503" t="e">
        <f aca="false" ca="false" dt2D="false" dtr="false" t="normal">SUMIFS(AZ:AZ, $F:$F, $I19, $E:$E, $I18, $B:$B, "Да")</f>
        <v>#VALUE!</v>
      </c>
      <c r="BA19" s="503" t="e">
        <f aca="false" ca="false" dt2D="false" dtr="false" t="normal">SUMIFS(BA:BA, $F:$F, $I19, $E:$E, $I18, $B:$B, "Да")</f>
        <v>#VALUE!</v>
      </c>
      <c r="BB19" s="503" t="e">
        <f aca="false" ca="false" dt2D="false" dtr="false" t="normal">SUMIFS(BB:BB, $F:$F, $I19, $E:$E, $I18, $B:$B, "Да")</f>
        <v>#VALUE!</v>
      </c>
      <c r="BC19" s="503" t="e">
        <f aca="false" ca="false" dt2D="false" dtr="false" t="normal">SUMIFS(BC:BC, $F:$F, $I19, $E:$E, $I18, $B:$B, "Да")</f>
        <v>#VALUE!</v>
      </c>
      <c r="BD19" s="503" t="e">
        <f aca="false" ca="false" dt2D="false" dtr="false" t="normal">SUMIFS(BD:BD, $F:$F, $I19, $E:$E, $I18, $B:$B, "Да")</f>
        <v>#VALUE!</v>
      </c>
      <c r="BE19" s="503" t="e">
        <f aca="false" ca="false" dt2D="false" dtr="false" t="normal">SUMIFS(BE:BE, $F:$F, $I19, $E:$E, $I18, $B:$B, "Да")</f>
        <v>#VALUE!</v>
      </c>
      <c r="BF19" s="503" t="e">
        <f aca="false" ca="false" dt2D="false" dtr="false" t="normal">SUMIFS(BF:BF, $F:$F, $I19, $E:$E, $I18, $B:$B, "Да")</f>
        <v>#VALUE!</v>
      </c>
      <c r="BG19" s="503" t="e">
        <f aca="false" ca="false" dt2D="false" dtr="false" t="normal">SUMIFS(BG:BG, $F:$F, $I19, $E:$E, $I18, $B:$B, "Да")</f>
        <v>#VALUE!</v>
      </c>
      <c r="BH19" s="503" t="e">
        <f aca="false" ca="false" dt2D="false" dtr="false" t="normal">SUMIFS(BH:BH, $F:$F, $I19, $E:$E, $I18, $B:$B, "Да")</f>
        <v>#VALUE!</v>
      </c>
      <c r="BI19" s="503" t="e">
        <f aca="false" ca="false" dt2D="false" dtr="false" t="normal">SUMIFS(BI:BI, $F:$F, $I19, $E:$E, $I18, $B:$B, "Да")</f>
        <v>#VALUE!</v>
      </c>
      <c r="BJ19" s="503" t="e">
        <f aca="false" ca="false" dt2D="false" dtr="false" t="normal">SUMIFS(BJ:BJ, $F:$F, $I19, $E:$E, $I18, $B:$B, "Да")</f>
        <v>#VALUE!</v>
      </c>
      <c r="BK19" s="503" t="e">
        <f aca="false" ca="false" dt2D="false" dtr="false" t="normal">SUMIFS(BK:BK, $F:$F, $I19, $E:$E, $I18, $B:$B, "Да")</f>
        <v>#VALUE!</v>
      </c>
      <c r="BL19" s="503" t="e">
        <f aca="false" ca="false" dt2D="false" dtr="false" t="normal">SUMIFS(BL:BL, $F:$F, $I19, $E:$E, $I18, $B:$B, "Да")</f>
        <v>#VALUE!</v>
      </c>
      <c r="BM19" s="503" t="e">
        <f aca="false" ca="false" dt2D="false" dtr="false" t="normal">SUMIFS(BM:BM, $F:$F, $I19, $E:$E, $I18, $B:$B, "Да")</f>
        <v>#VALUE!</v>
      </c>
      <c r="BN19" s="503" t="e">
        <f aca="false" ca="false" dt2D="false" dtr="false" t="normal">SUMIFS(BN:BN, $F:$F, $I19, $E:$E, $I18, $B:$B, "Да")</f>
        <v>#VALUE!</v>
      </c>
      <c r="BO19" s="503" t="e">
        <f aca="false" ca="false" dt2D="false" dtr="false" t="normal">SUMIFS(BO:BO, $F:$F, $I19, $E:$E, $I18, $B:$B, "Да")</f>
        <v>#VALUE!</v>
      </c>
      <c r="BP19" s="503" t="e">
        <f aca="false" ca="false" dt2D="false" dtr="false" t="normal">SUMIFS(BP:BP, $F:$F, $I19, $E:$E, $I18, $B:$B, "Да")</f>
        <v>#VALUE!</v>
      </c>
      <c r="BQ19" s="503" t="e">
        <f aca="false" ca="false" dt2D="false" dtr="false" t="normal">SUMIFS(BQ:BQ, $F:$F, $I19, $E:$E, $I18, $B:$B, "Да")</f>
        <v>#VALUE!</v>
      </c>
      <c r="BR19" s="503" t="e">
        <f aca="false" ca="false" dt2D="false" dtr="false" t="normal">SUMIFS(BR:BR, $F:$F, $I19, $E:$E, $I18, $B:$B, "Да")</f>
        <v>#VALUE!</v>
      </c>
      <c r="BS19" s="503" t="e">
        <f aca="false" ca="false" dt2D="false" dtr="false" t="normal">SUMIFS(BS:BS, $F:$F, $I19, $E:$E, $I18, $B:$B, "Да")</f>
        <v>#VALUE!</v>
      </c>
      <c r="BT19" s="503" t="e">
        <f aca="false" ca="false" dt2D="false" dtr="false" t="normal">SUMIFS(BT:BT, $F:$F, $I19, $E:$E, $I18, $B:$B, "Да")</f>
        <v>#VALUE!</v>
      </c>
    </row>
    <row hidden="true" ht="16.5" outlineLevel="1" r="20">
      <c r="G20" s="485" t="n"/>
      <c r="I20" s="237" t="s">
        <v>407</v>
      </c>
      <c r="L20" s="503" t="n"/>
      <c r="M20" s="503" t="e">
        <f aca="false" ca="false" dt2D="false" dtr="false" t="normal">SUMIFS(M:M, $F:$F, $I20, $E:$E, $I18, $B:$B, "Да")</f>
        <v>#VALUE!</v>
      </c>
      <c r="N20" s="503" t="e">
        <f aca="false" ca="false" dt2D="false" dtr="false" t="normal">SUMIFS(N:N, $F:$F, $I20, $E:$E, $I18, $B:$B, "Да")</f>
        <v>#VALUE!</v>
      </c>
      <c r="O20" s="503" t="e">
        <f aca="false" ca="false" dt2D="false" dtr="false" t="normal">SUMIFS(O:O, $F:$F, $I20, $E:$E, $I18, $B:$B, "Да")</f>
        <v>#VALUE!</v>
      </c>
      <c r="P20" s="503" t="e">
        <f aca="false" ca="false" dt2D="false" dtr="false" t="normal">SUMIFS(P:P, $F:$F, $I20, $E:$E, $I18, $B:$B, "Да")</f>
        <v>#VALUE!</v>
      </c>
      <c r="Q20" s="503" t="e">
        <f aca="false" ca="false" dt2D="false" dtr="false" t="normal">SUMIFS(Q:Q, $F:$F, $I20, $E:$E, $I18, $B:$B, "Да")</f>
        <v>#VALUE!</v>
      </c>
      <c r="R20" s="503" t="e">
        <f aca="false" ca="false" dt2D="false" dtr="false" t="normal">SUMIFS(R:R, $F:$F, $I20, $E:$E, $I18, $B:$B, "Да")</f>
        <v>#VALUE!</v>
      </c>
      <c r="S20" s="503" t="e">
        <f aca="false" ca="false" dt2D="false" dtr="false" t="normal">SUMIFS(S:S, $F:$F, $I20, $E:$E, $I18, $B:$B, "Да")</f>
        <v>#VALUE!</v>
      </c>
      <c r="T20" s="503" t="e">
        <f aca="false" ca="false" dt2D="false" dtr="false" t="normal">SUMIFS(T:T, $F:$F, $I20, $E:$E, $I18, $B:$B, "Да")</f>
        <v>#VALUE!</v>
      </c>
      <c r="U20" s="503" t="e">
        <f aca="false" ca="false" dt2D="false" dtr="false" t="normal">SUMIFS(U:U, $F:$F, $I20, $E:$E, $I18, $B:$B, "Да")</f>
        <v>#VALUE!</v>
      </c>
      <c r="V20" s="503" t="e">
        <f aca="false" ca="false" dt2D="false" dtr="false" t="normal">SUMIFS(V:V, $F:$F, $I20, $E:$E, $I18, $B:$B, "Да")</f>
        <v>#VALUE!</v>
      </c>
      <c r="W20" s="503" t="e">
        <f aca="false" ca="false" dt2D="false" dtr="false" t="normal">SUMIFS(W:W, $F:$F, $I20, $E:$E, $I18, $B:$B, "Да")</f>
        <v>#VALUE!</v>
      </c>
      <c r="X20" s="503" t="e">
        <f aca="false" ca="false" dt2D="false" dtr="false" t="normal">SUMIFS(X:X, $F:$F, $I20, $E:$E, $I18, $B:$B, "Да")</f>
        <v>#VALUE!</v>
      </c>
      <c r="Y20" s="503" t="e">
        <f aca="false" ca="false" dt2D="false" dtr="false" t="normal">SUMIFS(Y:Y, $F:$F, $I20, $E:$E, $I18, $B:$B, "Да")</f>
        <v>#VALUE!</v>
      </c>
      <c r="Z20" s="503" t="e">
        <f aca="false" ca="false" dt2D="false" dtr="false" t="normal">SUMIFS(Z:Z, $F:$F, $I20, $E:$E, $I18, $B:$B, "Да")</f>
        <v>#VALUE!</v>
      </c>
      <c r="AA20" s="503" t="e">
        <f aca="false" ca="false" dt2D="false" dtr="false" t="normal">SUMIFS(AA:AA, $F:$F, $I20, $E:$E, $I18, $B:$B, "Да")</f>
        <v>#VALUE!</v>
      </c>
      <c r="AB20" s="503" t="e">
        <f aca="false" ca="false" dt2D="false" dtr="false" t="normal">SUMIFS(AB:AB, $F:$F, $I20, $E:$E, $I18, $B:$B, "Да")</f>
        <v>#VALUE!</v>
      </c>
      <c r="AC20" s="503" t="e">
        <f aca="false" ca="false" dt2D="false" dtr="false" t="normal">SUMIFS(AC:AC, $F:$F, $I20, $E:$E, $I18, $B:$B, "Да")</f>
        <v>#VALUE!</v>
      </c>
      <c r="AD20" s="503" t="e">
        <f aca="false" ca="false" dt2D="false" dtr="false" t="normal">SUMIFS(AD:AD, $F:$F, $I20, $E:$E, $I18, $B:$B, "Да")</f>
        <v>#VALUE!</v>
      </c>
      <c r="AE20" s="503" t="e">
        <f aca="false" ca="false" dt2D="false" dtr="false" t="normal">SUMIFS(AE:AE, $F:$F, $I20, $E:$E, $I18, $B:$B, "Да")</f>
        <v>#VALUE!</v>
      </c>
      <c r="AF20" s="503" t="e">
        <f aca="false" ca="false" dt2D="false" dtr="false" t="normal">SUMIFS(AF:AF, $F:$F, $I20, $E:$E, $I18, $B:$B, "Да")</f>
        <v>#VALUE!</v>
      </c>
      <c r="AG20" s="503" t="e">
        <f aca="false" ca="false" dt2D="false" dtr="false" t="normal">SUMIFS(AG:AG, $F:$F, $I20, $E:$E, $I18, $B:$B, "Да")</f>
        <v>#VALUE!</v>
      </c>
      <c r="AH20" s="503" t="e">
        <f aca="false" ca="false" dt2D="false" dtr="false" t="normal">SUMIFS(AH:AH, $F:$F, $I20, $E:$E, $I18, $B:$B, "Да")</f>
        <v>#VALUE!</v>
      </c>
      <c r="AI20" s="503" t="e">
        <f aca="false" ca="false" dt2D="false" dtr="false" t="normal">SUMIFS(AI:AI, $F:$F, $I20, $E:$E, $I18, $B:$B, "Да")</f>
        <v>#VALUE!</v>
      </c>
      <c r="AJ20" s="503" t="e">
        <f aca="false" ca="false" dt2D="false" dtr="false" t="normal">SUMIFS(AJ:AJ, $F:$F, $I20, $E:$E, $I18, $B:$B, "Да")</f>
        <v>#VALUE!</v>
      </c>
      <c r="AK20" s="503" t="e">
        <f aca="false" ca="false" dt2D="false" dtr="false" t="normal">SUMIFS(AK:AK, $F:$F, $I20, $E:$E, $I18, $B:$B, "Да")</f>
        <v>#VALUE!</v>
      </c>
      <c r="AL20" s="503" t="e">
        <f aca="false" ca="false" dt2D="false" dtr="false" t="normal">SUMIFS(AL:AL, $F:$F, $I20, $E:$E, $I18, $B:$B, "Да")</f>
        <v>#VALUE!</v>
      </c>
      <c r="AM20" s="503" t="e">
        <f aca="false" ca="false" dt2D="false" dtr="false" t="normal">SUMIFS(AM:AM, $F:$F, $I20, $E:$E, $I18, $B:$B, "Да")</f>
        <v>#VALUE!</v>
      </c>
      <c r="AN20" s="503" t="e">
        <f aca="false" ca="false" dt2D="false" dtr="false" t="normal">SUMIFS(AN:AN, $F:$F, $I20, $E:$E, $I18, $B:$B, "Да")</f>
        <v>#VALUE!</v>
      </c>
      <c r="AO20" s="503" t="e">
        <f aca="false" ca="false" dt2D="false" dtr="false" t="normal">SUMIFS(AO:AO, $F:$F, $I20, $E:$E, $I18, $B:$B, "Да")</f>
        <v>#VALUE!</v>
      </c>
      <c r="AP20" s="503" t="e">
        <f aca="false" ca="false" dt2D="false" dtr="false" t="normal">SUMIFS(AP:AP, $F:$F, $I20, $E:$E, $I18, $B:$B, "Да")</f>
        <v>#VALUE!</v>
      </c>
      <c r="AQ20" s="503" t="e">
        <f aca="false" ca="false" dt2D="false" dtr="false" t="normal">SUMIFS(AQ:AQ, $F:$F, $I20, $E:$E, $I18, $B:$B, "Да")</f>
        <v>#VALUE!</v>
      </c>
      <c r="AR20" s="503" t="e">
        <f aca="false" ca="false" dt2D="false" dtr="false" t="normal">SUMIFS(AR:AR, $F:$F, $I20, $E:$E, $I18, $B:$B, "Да")</f>
        <v>#VALUE!</v>
      </c>
      <c r="AS20" s="503" t="e">
        <f aca="false" ca="false" dt2D="false" dtr="false" t="normal">SUMIFS(AS:AS, $F:$F, $I20, $E:$E, $I18, $B:$B, "Да")</f>
        <v>#VALUE!</v>
      </c>
      <c r="AT20" s="503" t="e">
        <f aca="false" ca="false" dt2D="false" dtr="false" t="normal">SUMIFS(AT:AT, $F:$F, $I20, $E:$E, $I18, $B:$B, "Да")</f>
        <v>#VALUE!</v>
      </c>
      <c r="AU20" s="503" t="e">
        <f aca="false" ca="false" dt2D="false" dtr="false" t="normal">SUMIFS(AU:AU, $F:$F, $I20, $E:$E, $I18, $B:$B, "Да")</f>
        <v>#VALUE!</v>
      </c>
      <c r="AV20" s="503" t="e">
        <f aca="false" ca="false" dt2D="false" dtr="false" t="normal">SUMIFS(AV:AV, $F:$F, $I20, $E:$E, $I18, $B:$B, "Да")</f>
        <v>#VALUE!</v>
      </c>
      <c r="AW20" s="503" t="e">
        <f aca="false" ca="false" dt2D="false" dtr="false" t="normal">SUMIFS(AW:AW, $F:$F, $I20, $E:$E, $I18, $B:$B, "Да")</f>
        <v>#VALUE!</v>
      </c>
      <c r="AX20" s="503" t="e">
        <f aca="false" ca="false" dt2D="false" dtr="false" t="normal">SUMIFS(AX:AX, $F:$F, $I20, $E:$E, $I18, $B:$B, "Да")</f>
        <v>#VALUE!</v>
      </c>
      <c r="AY20" s="503" t="e">
        <f aca="false" ca="false" dt2D="false" dtr="false" t="normal">SUMIFS(AY:AY, $F:$F, $I20, $E:$E, $I18, $B:$B, "Да")</f>
        <v>#VALUE!</v>
      </c>
      <c r="AZ20" s="503" t="e">
        <f aca="false" ca="false" dt2D="false" dtr="false" t="normal">SUMIFS(AZ:AZ, $F:$F, $I20, $E:$E, $I18, $B:$B, "Да")</f>
        <v>#VALUE!</v>
      </c>
      <c r="BA20" s="503" t="e">
        <f aca="false" ca="false" dt2D="false" dtr="false" t="normal">SUMIFS(BA:BA, $F:$F, $I20, $E:$E, $I18, $B:$B, "Да")</f>
        <v>#VALUE!</v>
      </c>
      <c r="BB20" s="503" t="e">
        <f aca="false" ca="false" dt2D="false" dtr="false" t="normal">SUMIFS(BB:BB, $F:$F, $I20, $E:$E, $I18, $B:$B, "Да")</f>
        <v>#VALUE!</v>
      </c>
      <c r="BC20" s="503" t="e">
        <f aca="false" ca="false" dt2D="false" dtr="false" t="normal">SUMIFS(BC:BC, $F:$F, $I20, $E:$E, $I18, $B:$B, "Да")</f>
        <v>#VALUE!</v>
      </c>
      <c r="BD20" s="503" t="e">
        <f aca="false" ca="false" dt2D="false" dtr="false" t="normal">SUMIFS(BD:BD, $F:$F, $I20, $E:$E, $I18, $B:$B, "Да")</f>
        <v>#VALUE!</v>
      </c>
      <c r="BE20" s="503" t="e">
        <f aca="false" ca="false" dt2D="false" dtr="false" t="normal">SUMIFS(BE:BE, $F:$F, $I20, $E:$E, $I18, $B:$B, "Да")</f>
        <v>#VALUE!</v>
      </c>
      <c r="BF20" s="503" t="e">
        <f aca="false" ca="false" dt2D="false" dtr="false" t="normal">SUMIFS(BF:BF, $F:$F, $I20, $E:$E, $I18, $B:$B, "Да")</f>
        <v>#VALUE!</v>
      </c>
      <c r="BG20" s="503" t="e">
        <f aca="false" ca="false" dt2D="false" dtr="false" t="normal">SUMIFS(BG:BG, $F:$F, $I20, $E:$E, $I18, $B:$B, "Да")</f>
        <v>#VALUE!</v>
      </c>
      <c r="BH20" s="503" t="e">
        <f aca="false" ca="false" dt2D="false" dtr="false" t="normal">SUMIFS(BH:BH, $F:$F, $I20, $E:$E, $I18, $B:$B, "Да")</f>
        <v>#VALUE!</v>
      </c>
      <c r="BI20" s="503" t="e">
        <f aca="false" ca="false" dt2D="false" dtr="false" t="normal">SUMIFS(BI:BI, $F:$F, $I20, $E:$E, $I18, $B:$B, "Да")</f>
        <v>#VALUE!</v>
      </c>
      <c r="BJ20" s="503" t="e">
        <f aca="false" ca="false" dt2D="false" dtr="false" t="normal">SUMIFS(BJ:BJ, $F:$F, $I20, $E:$E, $I18, $B:$B, "Да")</f>
        <v>#VALUE!</v>
      </c>
      <c r="BK20" s="503" t="e">
        <f aca="false" ca="false" dt2D="false" dtr="false" t="normal">SUMIFS(BK:BK, $F:$F, $I20, $E:$E, $I18, $B:$B, "Да")</f>
        <v>#VALUE!</v>
      </c>
      <c r="BL20" s="503" t="e">
        <f aca="false" ca="false" dt2D="false" dtr="false" t="normal">SUMIFS(BL:BL, $F:$F, $I20, $E:$E, $I18, $B:$B, "Да")</f>
        <v>#VALUE!</v>
      </c>
      <c r="BM20" s="503" t="e">
        <f aca="false" ca="false" dt2D="false" dtr="false" t="normal">SUMIFS(BM:BM, $F:$F, $I20, $E:$E, $I18, $B:$B, "Да")</f>
        <v>#VALUE!</v>
      </c>
      <c r="BN20" s="503" t="e">
        <f aca="false" ca="false" dt2D="false" dtr="false" t="normal">SUMIFS(BN:BN, $F:$F, $I20, $E:$E, $I18, $B:$B, "Да")</f>
        <v>#VALUE!</v>
      </c>
      <c r="BO20" s="503" t="e">
        <f aca="false" ca="false" dt2D="false" dtr="false" t="normal">SUMIFS(BO:BO, $F:$F, $I20, $E:$E, $I18, $B:$B, "Да")</f>
        <v>#VALUE!</v>
      </c>
      <c r="BP20" s="503" t="e">
        <f aca="false" ca="false" dt2D="false" dtr="false" t="normal">SUMIFS(BP:BP, $F:$F, $I20, $E:$E, $I18, $B:$B, "Да")</f>
        <v>#VALUE!</v>
      </c>
      <c r="BQ20" s="503" t="e">
        <f aca="false" ca="false" dt2D="false" dtr="false" t="normal">SUMIFS(BQ:BQ, $F:$F, $I20, $E:$E, $I18, $B:$B, "Да")</f>
        <v>#VALUE!</v>
      </c>
      <c r="BR20" s="503" t="e">
        <f aca="false" ca="false" dt2D="false" dtr="false" t="normal">SUMIFS(BR:BR, $F:$F, $I20, $E:$E, $I18, $B:$B, "Да")</f>
        <v>#VALUE!</v>
      </c>
      <c r="BS20" s="503" t="e">
        <f aca="false" ca="false" dt2D="false" dtr="false" t="normal">SUMIFS(BS:BS, $F:$F, $I20, $E:$E, $I18, $B:$B, "Да")</f>
        <v>#VALUE!</v>
      </c>
      <c r="BT20" s="503" t="e">
        <f aca="false" ca="false" dt2D="false" dtr="false" t="normal">SUMIFS(BT:BT, $F:$F, $I20, $E:$E, $I18, $B:$B, "Да")</f>
        <v>#VALUE!</v>
      </c>
    </row>
    <row customFormat="true" ht="17.25" outlineLevel="0" r="21" s="504">
      <c r="A21" s="505" t="n"/>
      <c r="B21" s="505" t="n"/>
      <c r="C21" s="506" t="n"/>
      <c r="D21" s="505" t="n"/>
      <c r="E21" s="506" t="n"/>
      <c r="F21" s="505" t="n"/>
      <c r="G21" s="507" t="n"/>
      <c r="H21" s="504" t="n"/>
      <c r="I21" s="504" t="s">
        <v>540</v>
      </c>
      <c r="J21" s="508" t="n"/>
      <c r="K21" s="508" t="n"/>
      <c r="L21" s="509" t="n"/>
      <c r="M21" s="509" t="e">
        <f aca="false" ca="false" dt2D="false" dtr="false" t="normal">SUM(M19:M20)</f>
        <v>#VALUE!</v>
      </c>
      <c r="N21" s="509" t="e">
        <f aca="false" ca="false" dt2D="false" dtr="false" t="normal">SUM(N19:N20)</f>
        <v>#VALUE!</v>
      </c>
      <c r="O21" s="509" t="e">
        <f aca="false" ca="false" dt2D="false" dtr="false" t="normal">SUM(O19:O20)</f>
        <v>#VALUE!</v>
      </c>
      <c r="P21" s="509" t="e">
        <f aca="false" ca="false" dt2D="false" dtr="false" t="normal">SUM(P19:P20)</f>
        <v>#VALUE!</v>
      </c>
      <c r="Q21" s="509" t="e">
        <f aca="false" ca="false" dt2D="false" dtr="false" t="normal">SUM(Q19:Q20)</f>
        <v>#VALUE!</v>
      </c>
      <c r="R21" s="509" t="e">
        <f aca="false" ca="false" dt2D="false" dtr="false" t="normal">SUM(R19:R20)</f>
        <v>#VALUE!</v>
      </c>
      <c r="S21" s="509" t="e">
        <f aca="false" ca="false" dt2D="false" dtr="false" t="normal">SUM(S19:S20)</f>
        <v>#VALUE!</v>
      </c>
      <c r="T21" s="509" t="e">
        <f aca="false" ca="false" dt2D="false" dtr="false" t="normal">SUM(T19:T20)</f>
        <v>#VALUE!</v>
      </c>
      <c r="U21" s="509" t="e">
        <f aca="false" ca="false" dt2D="false" dtr="false" t="normal">SUM(U19:U20)</f>
        <v>#VALUE!</v>
      </c>
      <c r="V21" s="509" t="e">
        <f aca="false" ca="false" dt2D="false" dtr="false" t="normal">SUM(V19:V20)</f>
        <v>#VALUE!</v>
      </c>
      <c r="W21" s="509" t="e">
        <f aca="false" ca="false" dt2D="false" dtr="false" t="normal">SUM(W19:W20)</f>
        <v>#VALUE!</v>
      </c>
      <c r="X21" s="509" t="e">
        <f aca="false" ca="false" dt2D="false" dtr="false" t="normal">SUM(X19:X20)</f>
        <v>#VALUE!</v>
      </c>
      <c r="Y21" s="509" t="e">
        <f aca="false" ca="false" dt2D="false" dtr="false" t="normal">SUM(Y19:Y20)</f>
        <v>#VALUE!</v>
      </c>
      <c r="Z21" s="509" t="e">
        <f aca="false" ca="false" dt2D="false" dtr="false" t="normal">SUM(Z19:Z20)</f>
        <v>#VALUE!</v>
      </c>
      <c r="AA21" s="509" t="e">
        <f aca="false" ca="false" dt2D="false" dtr="false" t="normal">SUM(AA19:AA20)</f>
        <v>#VALUE!</v>
      </c>
      <c r="AB21" s="509" t="e">
        <f aca="false" ca="false" dt2D="false" dtr="false" t="normal">SUM(AB19:AB20)</f>
        <v>#VALUE!</v>
      </c>
      <c r="AC21" s="509" t="e">
        <f aca="false" ca="false" dt2D="false" dtr="false" t="normal">SUM(AC19:AC20)</f>
        <v>#VALUE!</v>
      </c>
      <c r="AD21" s="509" t="e">
        <f aca="false" ca="false" dt2D="false" dtr="false" t="normal">SUM(AD19:AD20)</f>
        <v>#VALUE!</v>
      </c>
      <c r="AE21" s="509" t="e">
        <f aca="false" ca="false" dt2D="false" dtr="false" t="normal">SUM(AE19:AE20)</f>
        <v>#VALUE!</v>
      </c>
      <c r="AF21" s="509" t="e">
        <f aca="false" ca="false" dt2D="false" dtr="false" t="normal">SUM(AF19:AF20)</f>
        <v>#VALUE!</v>
      </c>
      <c r="AG21" s="509" t="e">
        <f aca="false" ca="false" dt2D="false" dtr="false" t="normal">SUM(AG19:AG20)</f>
        <v>#VALUE!</v>
      </c>
      <c r="AH21" s="509" t="e">
        <f aca="false" ca="false" dt2D="false" dtr="false" t="normal">SUM(AH19:AH20)</f>
        <v>#VALUE!</v>
      </c>
      <c r="AI21" s="509" t="e">
        <f aca="false" ca="false" dt2D="false" dtr="false" t="normal">SUM(AI19:AI20)</f>
        <v>#VALUE!</v>
      </c>
      <c r="AJ21" s="509" t="e">
        <f aca="false" ca="false" dt2D="false" dtr="false" t="normal">SUM(AJ19:AJ20)</f>
        <v>#VALUE!</v>
      </c>
      <c r="AK21" s="509" t="e">
        <f aca="false" ca="false" dt2D="false" dtr="false" t="normal">SUM(AK19:AK20)</f>
        <v>#VALUE!</v>
      </c>
      <c r="AL21" s="509" t="e">
        <f aca="false" ca="false" dt2D="false" dtr="false" t="normal">SUM(AL19:AL20)</f>
        <v>#VALUE!</v>
      </c>
      <c r="AM21" s="509" t="e">
        <f aca="false" ca="false" dt2D="false" dtr="false" t="normal">SUM(AM19:AM20)</f>
        <v>#VALUE!</v>
      </c>
      <c r="AN21" s="509" t="e">
        <f aca="false" ca="false" dt2D="false" dtr="false" t="normal">SUM(AN19:AN20)</f>
        <v>#VALUE!</v>
      </c>
      <c r="AO21" s="509" t="e">
        <f aca="false" ca="false" dt2D="false" dtr="false" t="normal">SUM(AO19:AO20)</f>
        <v>#VALUE!</v>
      </c>
      <c r="AP21" s="509" t="e">
        <f aca="false" ca="false" dt2D="false" dtr="false" t="normal">SUM(AP19:AP20)</f>
        <v>#VALUE!</v>
      </c>
      <c r="AQ21" s="509" t="e">
        <f aca="false" ca="false" dt2D="false" dtr="false" t="normal">SUM(AQ19:AQ20)</f>
        <v>#VALUE!</v>
      </c>
      <c r="AR21" s="509" t="e">
        <f aca="false" ca="false" dt2D="false" dtr="false" t="normal">SUM(AR19:AR20)</f>
        <v>#VALUE!</v>
      </c>
      <c r="AS21" s="509" t="e">
        <f aca="false" ca="false" dt2D="false" dtr="false" t="normal">SUM(AS19:AS20)</f>
        <v>#VALUE!</v>
      </c>
      <c r="AT21" s="509" t="e">
        <f aca="false" ca="false" dt2D="false" dtr="false" t="normal">SUM(AT19:AT20)</f>
        <v>#VALUE!</v>
      </c>
      <c r="AU21" s="509" t="e">
        <f aca="false" ca="false" dt2D="false" dtr="false" t="normal">SUM(AU19:AU20)</f>
        <v>#VALUE!</v>
      </c>
      <c r="AV21" s="509" t="e">
        <f aca="false" ca="false" dt2D="false" dtr="false" t="normal">SUM(AV19:AV20)</f>
        <v>#VALUE!</v>
      </c>
      <c r="AW21" s="509" t="e">
        <f aca="false" ca="false" dt2D="false" dtr="false" t="normal">SUM(AW19:AW20)</f>
        <v>#VALUE!</v>
      </c>
      <c r="AX21" s="509" t="e">
        <f aca="false" ca="false" dt2D="false" dtr="false" t="normal">SUM(AX19:AX20)</f>
        <v>#VALUE!</v>
      </c>
      <c r="AY21" s="509" t="e">
        <f aca="false" ca="false" dt2D="false" dtr="false" t="normal">SUM(AY19:AY20)</f>
        <v>#VALUE!</v>
      </c>
      <c r="AZ21" s="509" t="e">
        <f aca="false" ca="false" dt2D="false" dtr="false" t="normal">SUM(AZ19:AZ20)</f>
        <v>#VALUE!</v>
      </c>
      <c r="BA21" s="509" t="e">
        <f aca="false" ca="false" dt2D="false" dtr="false" t="normal">SUM(BA19:BA20)</f>
        <v>#VALUE!</v>
      </c>
      <c r="BB21" s="509" t="e">
        <f aca="false" ca="false" dt2D="false" dtr="false" t="normal">SUM(BB19:BB20)</f>
        <v>#VALUE!</v>
      </c>
      <c r="BC21" s="509" t="e">
        <f aca="false" ca="false" dt2D="false" dtr="false" t="normal">SUM(BC19:BC20)</f>
        <v>#VALUE!</v>
      </c>
      <c r="BD21" s="509" t="e">
        <f aca="false" ca="false" dt2D="false" dtr="false" t="normal">SUM(BD19:BD20)</f>
        <v>#VALUE!</v>
      </c>
      <c r="BE21" s="509" t="e">
        <f aca="false" ca="false" dt2D="false" dtr="false" t="normal">SUM(BE19:BE20)</f>
        <v>#VALUE!</v>
      </c>
      <c r="BF21" s="509" t="e">
        <f aca="false" ca="false" dt2D="false" dtr="false" t="normal">SUM(BF19:BF20)</f>
        <v>#VALUE!</v>
      </c>
      <c r="BG21" s="509" t="e">
        <f aca="false" ca="false" dt2D="false" dtr="false" t="normal">SUM(BG19:BG20)</f>
        <v>#VALUE!</v>
      </c>
      <c r="BH21" s="509" t="e">
        <f aca="false" ca="false" dt2D="false" dtr="false" t="normal">SUM(BH19:BH20)</f>
        <v>#VALUE!</v>
      </c>
      <c r="BI21" s="509" t="e">
        <f aca="false" ca="false" dt2D="false" dtr="false" t="normal">SUM(BI19:BI20)</f>
        <v>#VALUE!</v>
      </c>
      <c r="BJ21" s="509" t="e">
        <f aca="false" ca="false" dt2D="false" dtr="false" t="normal">SUM(BJ19:BJ20)</f>
        <v>#VALUE!</v>
      </c>
      <c r="BK21" s="509" t="e">
        <f aca="false" ca="false" dt2D="false" dtr="false" t="normal">SUM(BK19:BK20)</f>
        <v>#VALUE!</v>
      </c>
      <c r="BL21" s="509" t="e">
        <f aca="false" ca="false" dt2D="false" dtr="false" t="normal">SUM(BL19:BL20)</f>
        <v>#VALUE!</v>
      </c>
      <c r="BM21" s="509" t="e">
        <f aca="false" ca="false" dt2D="false" dtr="false" t="normal">SUM(BM19:BM20)</f>
        <v>#VALUE!</v>
      </c>
      <c r="BN21" s="509" t="e">
        <f aca="false" ca="false" dt2D="false" dtr="false" t="normal">SUM(BN19:BN20)</f>
        <v>#VALUE!</v>
      </c>
      <c r="BO21" s="509" t="e">
        <f aca="false" ca="false" dt2D="false" dtr="false" t="normal">SUM(BO19:BO20)</f>
        <v>#VALUE!</v>
      </c>
      <c r="BP21" s="509" t="e">
        <f aca="false" ca="false" dt2D="false" dtr="false" t="normal">SUM(BP19:BP20)</f>
        <v>#VALUE!</v>
      </c>
      <c r="BQ21" s="509" t="e">
        <f aca="false" ca="false" dt2D="false" dtr="false" t="normal">SUM(BQ19:BQ20)</f>
        <v>#VALUE!</v>
      </c>
      <c r="BR21" s="509" t="e">
        <f aca="false" ca="false" dt2D="false" dtr="false" t="normal">SUM(BR19:BR20)</f>
        <v>#VALUE!</v>
      </c>
      <c r="BS21" s="509" t="e">
        <f aca="false" ca="false" dt2D="false" dtr="false" t="normal">SUM(BS19:BS20)</f>
        <v>#VALUE!</v>
      </c>
      <c r="BT21" s="509" t="e">
        <f aca="false" ca="false" dt2D="false" dtr="false" t="normal">SUM(BT19:BT20)</f>
        <v>#VALUE!</v>
      </c>
    </row>
    <row outlineLevel="0" r="22">
      <c r="L22" s="503" t="n"/>
      <c r="M22" s="503" t="n"/>
      <c r="N22" s="503" t="n"/>
      <c r="O22" s="503" t="n"/>
      <c r="P22" s="503" t="n"/>
      <c r="Q22" s="503" t="n"/>
      <c r="R22" s="503" t="n"/>
      <c r="S22" s="503" t="n"/>
      <c r="T22" s="503" t="n"/>
      <c r="U22" s="503" t="n"/>
      <c r="V22" s="503" t="n"/>
      <c r="W22" s="503" t="n"/>
      <c r="X22" s="503" t="n"/>
      <c r="Y22" s="503" t="n"/>
      <c r="Z22" s="503" t="n"/>
      <c r="AA22" s="503" t="n"/>
      <c r="AB22" s="244" t="n"/>
      <c r="AC22" s="244" t="n"/>
      <c r="AD22" s="244" t="n"/>
      <c r="AE22" s="244" t="n"/>
      <c r="AF22" s="244" t="n"/>
      <c r="AG22" s="244" t="n"/>
      <c r="AH22" s="244" t="n"/>
      <c r="AI22" s="244" t="n"/>
      <c r="AJ22" s="244" t="n"/>
      <c r="AK22" s="244" t="n"/>
      <c r="AL22" s="244" t="n"/>
      <c r="AM22" s="244" t="n"/>
      <c r="AN22" s="244" t="n"/>
      <c r="AO22" s="244" t="n"/>
      <c r="AP22" s="244" t="n"/>
      <c r="AQ22" s="244" t="n"/>
      <c r="AR22" s="244" t="n"/>
      <c r="AS22" s="244" t="n"/>
      <c r="AT22" s="244" t="n"/>
      <c r="AU22" s="244" t="n"/>
      <c r="AV22" s="244" t="n"/>
      <c r="AW22" s="244" t="n"/>
      <c r="AX22" s="244" t="n"/>
      <c r="AY22" s="244" t="n"/>
      <c r="AZ22" s="244" t="n"/>
      <c r="BA22" s="244" t="n"/>
      <c r="BB22" s="244" t="n"/>
      <c r="BC22" s="244" t="n"/>
      <c r="BD22" s="244" t="n"/>
      <c r="BE22" s="244" t="n"/>
      <c r="BF22" s="244" t="n"/>
      <c r="BG22" s="244" t="n"/>
      <c r="BH22" s="244" t="n"/>
      <c r="BI22" s="244" t="n"/>
      <c r="BJ22" s="244" t="n"/>
      <c r="BK22" s="244" t="n"/>
      <c r="BL22" s="244" t="n"/>
      <c r="BM22" s="244" t="n"/>
      <c r="BN22" s="244" t="n"/>
      <c r="BO22" s="244" t="n"/>
      <c r="BP22" s="244" t="n"/>
      <c r="BQ22" s="244" t="n"/>
      <c r="BR22" s="244" t="n"/>
      <c r="BS22" s="244" t="n"/>
      <c r="BT22" s="244" t="n"/>
    </row>
    <row customFormat="true" customHeight="true" ht="17.4500007629395" outlineLevel="0" r="23" s="100">
      <c r="G23" s="100" t="n"/>
      <c r="H23" s="100" t="n"/>
      <c r="I23" s="502" t="s">
        <v>541</v>
      </c>
      <c r="J23" s="502" t="n"/>
      <c r="K23" s="502" t="n"/>
      <c r="L23" s="502" t="n"/>
      <c r="M23" s="502" t="n"/>
      <c r="N23" s="502" t="n"/>
      <c r="O23" s="502" t="n"/>
      <c r="P23" s="502" t="n"/>
      <c r="Q23" s="502" t="n"/>
      <c r="R23" s="502" t="n"/>
      <c r="S23" s="502" t="n"/>
      <c r="T23" s="502" t="n"/>
      <c r="U23" s="502" t="n"/>
      <c r="V23" s="502" t="n"/>
      <c r="W23" s="502" t="n"/>
      <c r="X23" s="502" t="n"/>
      <c r="Y23" s="502" t="n"/>
      <c r="Z23" s="502" t="n"/>
      <c r="AA23" s="502" t="n"/>
      <c r="AB23" s="502" t="n"/>
      <c r="AC23" s="502" t="n"/>
      <c r="AD23" s="502" t="n"/>
      <c r="AE23" s="502" t="n"/>
      <c r="AF23" s="502" t="n"/>
      <c r="AG23" s="502" t="n"/>
      <c r="AH23" s="502" t="n"/>
      <c r="AI23" s="502" t="n"/>
      <c r="AJ23" s="502" t="n"/>
      <c r="AK23" s="502" t="n"/>
      <c r="AL23" s="502" t="n"/>
      <c r="AM23" s="502" t="n"/>
      <c r="AN23" s="502" t="n"/>
      <c r="AO23" s="502" t="n"/>
      <c r="AP23" s="502" t="n"/>
      <c r="AQ23" s="502" t="n"/>
      <c r="AR23" s="502" t="n"/>
      <c r="AS23" s="502" t="n"/>
      <c r="AT23" s="502" t="n"/>
      <c r="AU23" s="502" t="n"/>
      <c r="AV23" s="502" t="n"/>
      <c r="AW23" s="502" t="n"/>
      <c r="AX23" s="502" t="n"/>
      <c r="AY23" s="502" t="n"/>
      <c r="AZ23" s="502" t="n"/>
      <c r="BA23" s="502" t="n"/>
      <c r="BB23" s="502" t="n"/>
      <c r="BC23" s="502" t="n"/>
      <c r="BD23" s="502" t="n"/>
      <c r="BE23" s="502" t="n"/>
      <c r="BF23" s="502" t="n"/>
      <c r="BG23" s="502" t="n"/>
      <c r="BH23" s="502" t="n"/>
      <c r="BI23" s="502" t="n"/>
      <c r="BJ23" s="502" t="n"/>
      <c r="BK23" s="502" t="n"/>
      <c r="BL23" s="502" t="n"/>
      <c r="BM23" s="502" t="n"/>
      <c r="BN23" s="502" t="n"/>
      <c r="BO23" s="502" t="n"/>
      <c r="BP23" s="502" t="n"/>
      <c r="BQ23" s="502" t="n"/>
      <c r="BR23" s="502" t="n"/>
      <c r="BS23" s="502" t="n"/>
      <c r="BT23" s="502" t="n"/>
    </row>
    <row hidden="true" ht="16.5" outlineLevel="1" r="24">
      <c r="G24" s="485" t="n"/>
      <c r="I24" s="237" t="s">
        <v>406</v>
      </c>
      <c r="L24" s="503" t="e">
        <f aca="false" ca="false" dt2D="false" dtr="false" t="normal">SUM(M24:BT24)</f>
        <v>#VALUE!</v>
      </c>
      <c r="M24" s="503" t="e">
        <f aca="false" ca="false" dt2D="false" dtr="false" t="normal">SUMIFS(M:M, $F:$F, $I24, $E:$E, $I23, $B:$B, "Да")</f>
        <v>#VALUE!</v>
      </c>
      <c r="N24" s="503" t="e">
        <f aca="false" ca="false" dt2D="false" dtr="false" t="normal">SUMIFS(N:N, $F:$F, $I24, $E:$E, $I23, $B:$B, "Да")</f>
        <v>#VALUE!</v>
      </c>
      <c r="O24" s="503" t="e">
        <f aca="false" ca="false" dt2D="false" dtr="false" t="normal">SUMIFS(O:O, $F:$F, $I24, $E:$E, $I23, $B:$B, "Да")</f>
        <v>#VALUE!</v>
      </c>
      <c r="P24" s="503" t="e">
        <f aca="false" ca="false" dt2D="false" dtr="false" t="normal">SUMIFS(P:P, $F:$F, $I24, $E:$E, $I23, $B:$B, "Да")</f>
        <v>#VALUE!</v>
      </c>
      <c r="Q24" s="503" t="e">
        <f aca="false" ca="false" dt2D="false" dtr="false" t="normal">SUMIFS(Q:Q, $F:$F, $I24, $E:$E, $I23, $B:$B, "Да")</f>
        <v>#VALUE!</v>
      </c>
      <c r="R24" s="503" t="e">
        <f aca="false" ca="false" dt2D="false" dtr="false" t="normal">SUMIFS(R:R, $F:$F, $I24, $E:$E, $I23, $B:$B, "Да")</f>
        <v>#VALUE!</v>
      </c>
      <c r="S24" s="503" t="e">
        <f aca="false" ca="false" dt2D="false" dtr="false" t="normal">SUMIFS(S:S, $F:$F, $I24, $E:$E, $I23, $B:$B, "Да")</f>
        <v>#VALUE!</v>
      </c>
      <c r="T24" s="503" t="e">
        <f aca="false" ca="false" dt2D="false" dtr="false" t="normal">SUMIFS(T:T, $F:$F, $I24, $E:$E, $I23, $B:$B, "Да")</f>
        <v>#VALUE!</v>
      </c>
      <c r="U24" s="503" t="e">
        <f aca="false" ca="false" dt2D="false" dtr="false" t="normal">SUMIFS(U:U, $F:$F, $I24, $E:$E, $I23, $B:$B, "Да")</f>
        <v>#VALUE!</v>
      </c>
      <c r="V24" s="503" t="e">
        <f aca="false" ca="false" dt2D="false" dtr="false" t="normal">SUMIFS(V:V, $F:$F, $I24, $E:$E, $I23, $B:$B, "Да")</f>
        <v>#VALUE!</v>
      </c>
      <c r="W24" s="503" t="e">
        <f aca="false" ca="false" dt2D="false" dtr="false" t="normal">SUMIFS(W:W, $F:$F, $I24, $E:$E, $I23, $B:$B, "Да")</f>
        <v>#VALUE!</v>
      </c>
      <c r="X24" s="503" t="e">
        <f aca="false" ca="false" dt2D="false" dtr="false" t="normal">SUMIFS(X:X, $F:$F, $I24, $E:$E, $I23, $B:$B, "Да")</f>
        <v>#VALUE!</v>
      </c>
      <c r="Y24" s="503" t="e">
        <f aca="false" ca="false" dt2D="false" dtr="false" t="normal">SUMIFS(Y:Y, $F:$F, $I24, $E:$E, $I23, $B:$B, "Да")</f>
        <v>#VALUE!</v>
      </c>
      <c r="Z24" s="503" t="e">
        <f aca="false" ca="false" dt2D="false" dtr="false" t="normal">SUMIFS(Z:Z, $F:$F, $I24, $E:$E, $I23, $B:$B, "Да")</f>
        <v>#VALUE!</v>
      </c>
      <c r="AA24" s="503" t="e">
        <f aca="false" ca="false" dt2D="false" dtr="false" t="normal">SUMIFS(AA:AA, $F:$F, $I24, $E:$E, $I23, $B:$B, "Да")</f>
        <v>#VALUE!</v>
      </c>
      <c r="AB24" s="503" t="e">
        <f aca="false" ca="false" dt2D="false" dtr="false" t="normal">SUMIFS(AB:AB, $F:$F, $I24, $E:$E, $I23, $B:$B, "Да")</f>
        <v>#VALUE!</v>
      </c>
      <c r="AC24" s="503" t="e">
        <f aca="false" ca="false" dt2D="false" dtr="false" t="normal">SUMIFS(AC:AC, $F:$F, $I24, $E:$E, $I23, $B:$B, "Да")</f>
        <v>#VALUE!</v>
      </c>
      <c r="AD24" s="503" t="e">
        <f aca="false" ca="false" dt2D="false" dtr="false" t="normal">SUMIFS(AD:AD, $F:$F, $I24, $E:$E, $I23, $B:$B, "Да")</f>
        <v>#VALUE!</v>
      </c>
      <c r="AE24" s="503" t="e">
        <f aca="false" ca="false" dt2D="false" dtr="false" t="normal">SUMIFS(AE:AE, $F:$F, $I24, $E:$E, $I23, $B:$B, "Да")</f>
        <v>#VALUE!</v>
      </c>
      <c r="AF24" s="503" t="e">
        <f aca="false" ca="false" dt2D="false" dtr="false" t="normal">SUMIFS(AF:AF, $F:$F, $I24, $E:$E, $I23, $B:$B, "Да")</f>
        <v>#VALUE!</v>
      </c>
      <c r="AG24" s="503" t="e">
        <f aca="false" ca="false" dt2D="false" dtr="false" t="normal">SUMIFS(AG:AG, $F:$F, $I24, $E:$E, $I23, $B:$B, "Да")</f>
        <v>#VALUE!</v>
      </c>
      <c r="AH24" s="503" t="e">
        <f aca="false" ca="false" dt2D="false" dtr="false" t="normal">SUMIFS(AH:AH, $F:$F, $I24, $E:$E, $I23, $B:$B, "Да")</f>
        <v>#VALUE!</v>
      </c>
      <c r="AI24" s="503" t="e">
        <f aca="false" ca="false" dt2D="false" dtr="false" t="normal">SUMIFS(AI:AI, $F:$F, $I24, $E:$E, $I23, $B:$B, "Да")</f>
        <v>#VALUE!</v>
      </c>
      <c r="AJ24" s="503" t="e">
        <f aca="false" ca="false" dt2D="false" dtr="false" t="normal">SUMIFS(AJ:AJ, $F:$F, $I24, $E:$E, $I23, $B:$B, "Да")</f>
        <v>#VALUE!</v>
      </c>
      <c r="AK24" s="503" t="e">
        <f aca="false" ca="false" dt2D="false" dtr="false" t="normal">SUMIFS(AK:AK, $F:$F, $I24, $E:$E, $I23, $B:$B, "Да")</f>
        <v>#VALUE!</v>
      </c>
      <c r="AL24" s="503" t="e">
        <f aca="false" ca="false" dt2D="false" dtr="false" t="normal">SUMIFS(AL:AL, $F:$F, $I24, $E:$E, $I23, $B:$B, "Да")</f>
        <v>#VALUE!</v>
      </c>
      <c r="AM24" s="503" t="e">
        <f aca="false" ca="false" dt2D="false" dtr="false" t="normal">SUMIFS(AM:AM, $F:$F, $I24, $E:$E, $I23, $B:$B, "Да")</f>
        <v>#VALUE!</v>
      </c>
      <c r="AN24" s="503" t="e">
        <f aca="false" ca="false" dt2D="false" dtr="false" t="normal">SUMIFS(AN:AN, $F:$F, $I24, $E:$E, $I23, $B:$B, "Да")</f>
        <v>#VALUE!</v>
      </c>
      <c r="AO24" s="503" t="e">
        <f aca="false" ca="false" dt2D="false" dtr="false" t="normal">SUMIFS(AO:AO, $F:$F, $I24, $E:$E, $I23, $B:$B, "Да")</f>
        <v>#VALUE!</v>
      </c>
      <c r="AP24" s="503" t="e">
        <f aca="false" ca="false" dt2D="false" dtr="false" t="normal">SUMIFS(AP:AP, $F:$F, $I24, $E:$E, $I23, $B:$B, "Да")</f>
        <v>#VALUE!</v>
      </c>
      <c r="AQ24" s="503" t="e">
        <f aca="false" ca="false" dt2D="false" dtr="false" t="normal">SUMIFS(AQ:AQ, $F:$F, $I24, $E:$E, $I23, $B:$B, "Да")</f>
        <v>#VALUE!</v>
      </c>
      <c r="AR24" s="503" t="e">
        <f aca="false" ca="false" dt2D="false" dtr="false" t="normal">SUMIFS(AR:AR, $F:$F, $I24, $E:$E, $I23, $B:$B, "Да")</f>
        <v>#VALUE!</v>
      </c>
      <c r="AS24" s="503" t="e">
        <f aca="false" ca="false" dt2D="false" dtr="false" t="normal">SUMIFS(AS:AS, $F:$F, $I24, $E:$E, $I23, $B:$B, "Да")</f>
        <v>#VALUE!</v>
      </c>
      <c r="AT24" s="503" t="e">
        <f aca="false" ca="false" dt2D="false" dtr="false" t="normal">SUMIFS(AT:AT, $F:$F, $I24, $E:$E, $I23, $B:$B, "Да")</f>
        <v>#VALUE!</v>
      </c>
      <c r="AU24" s="503" t="e">
        <f aca="false" ca="false" dt2D="false" dtr="false" t="normal">SUMIFS(AU:AU, $F:$F, $I24, $E:$E, $I23, $B:$B, "Да")</f>
        <v>#VALUE!</v>
      </c>
      <c r="AV24" s="503" t="e">
        <f aca="false" ca="false" dt2D="false" dtr="false" t="normal">SUMIFS(AV:AV, $F:$F, $I24, $E:$E, $I23, $B:$B, "Да")</f>
        <v>#VALUE!</v>
      </c>
      <c r="AW24" s="503" t="e">
        <f aca="false" ca="false" dt2D="false" dtr="false" t="normal">SUMIFS(AW:AW, $F:$F, $I24, $E:$E, $I23, $B:$B, "Да")</f>
        <v>#VALUE!</v>
      </c>
      <c r="AX24" s="503" t="e">
        <f aca="false" ca="false" dt2D="false" dtr="false" t="normal">SUMIFS(AX:AX, $F:$F, $I24, $E:$E, $I23, $B:$B, "Да")</f>
        <v>#VALUE!</v>
      </c>
      <c r="AY24" s="503" t="e">
        <f aca="false" ca="false" dt2D="false" dtr="false" t="normal">SUMIFS(AY:AY, $F:$F, $I24, $E:$E, $I23, $B:$B, "Да")</f>
        <v>#VALUE!</v>
      </c>
      <c r="AZ24" s="503" t="e">
        <f aca="false" ca="false" dt2D="false" dtr="false" t="normal">SUMIFS(AZ:AZ, $F:$F, $I24, $E:$E, $I23, $B:$B, "Да")</f>
        <v>#VALUE!</v>
      </c>
      <c r="BA24" s="503" t="e">
        <f aca="false" ca="false" dt2D="false" dtr="false" t="normal">SUMIFS(BA:BA, $F:$F, $I24, $E:$E, $I23, $B:$B, "Да")</f>
        <v>#VALUE!</v>
      </c>
      <c r="BB24" s="503" t="e">
        <f aca="false" ca="false" dt2D="false" dtr="false" t="normal">SUMIFS(BB:BB, $F:$F, $I24, $E:$E, $I23, $B:$B, "Да")</f>
        <v>#VALUE!</v>
      </c>
      <c r="BC24" s="503" t="e">
        <f aca="false" ca="false" dt2D="false" dtr="false" t="normal">SUMIFS(BC:BC, $F:$F, $I24, $E:$E, $I23, $B:$B, "Да")</f>
        <v>#VALUE!</v>
      </c>
      <c r="BD24" s="503" t="e">
        <f aca="false" ca="false" dt2D="false" dtr="false" t="normal">SUMIFS(BD:BD, $F:$F, $I24, $E:$E, $I23, $B:$B, "Да")</f>
        <v>#VALUE!</v>
      </c>
      <c r="BE24" s="503" t="e">
        <f aca="false" ca="false" dt2D="false" dtr="false" t="normal">SUMIFS(BE:BE, $F:$F, $I24, $E:$E, $I23, $B:$B, "Да")</f>
        <v>#VALUE!</v>
      </c>
      <c r="BF24" s="503" t="e">
        <f aca="false" ca="false" dt2D="false" dtr="false" t="normal">SUMIFS(BF:BF, $F:$F, $I24, $E:$E, $I23, $B:$B, "Да")</f>
        <v>#VALUE!</v>
      </c>
      <c r="BG24" s="503" t="e">
        <f aca="false" ca="false" dt2D="false" dtr="false" t="normal">SUMIFS(BG:BG, $F:$F, $I24, $E:$E, $I23, $B:$B, "Да")</f>
        <v>#VALUE!</v>
      </c>
      <c r="BH24" s="503" t="e">
        <f aca="false" ca="false" dt2D="false" dtr="false" t="normal">SUMIFS(BH:BH, $F:$F, $I24, $E:$E, $I23, $B:$B, "Да")</f>
        <v>#VALUE!</v>
      </c>
      <c r="BI24" s="503" t="e">
        <f aca="false" ca="false" dt2D="false" dtr="false" t="normal">SUMIFS(BI:BI, $F:$F, $I24, $E:$E, $I23, $B:$B, "Да")</f>
        <v>#VALUE!</v>
      </c>
      <c r="BJ24" s="503" t="e">
        <f aca="false" ca="false" dt2D="false" dtr="false" t="normal">SUMIFS(BJ:BJ, $F:$F, $I24, $E:$E, $I23, $B:$B, "Да")</f>
        <v>#VALUE!</v>
      </c>
      <c r="BK24" s="503" t="e">
        <f aca="false" ca="false" dt2D="false" dtr="false" t="normal">SUMIFS(BK:BK, $F:$F, $I24, $E:$E, $I23, $B:$B, "Да")</f>
        <v>#VALUE!</v>
      </c>
      <c r="BL24" s="503" t="e">
        <f aca="false" ca="false" dt2D="false" dtr="false" t="normal">SUMIFS(BL:BL, $F:$F, $I24, $E:$E, $I23, $B:$B, "Да")</f>
        <v>#VALUE!</v>
      </c>
      <c r="BM24" s="503" t="e">
        <f aca="false" ca="false" dt2D="false" dtr="false" t="normal">SUMIFS(BM:BM, $F:$F, $I24, $E:$E, $I23, $B:$B, "Да")</f>
        <v>#VALUE!</v>
      </c>
      <c r="BN24" s="503" t="e">
        <f aca="false" ca="false" dt2D="false" dtr="false" t="normal">SUMIFS(BN:BN, $F:$F, $I24, $E:$E, $I23, $B:$B, "Да")</f>
        <v>#VALUE!</v>
      </c>
      <c r="BO24" s="503" t="e">
        <f aca="false" ca="false" dt2D="false" dtr="false" t="normal">SUMIFS(BO:BO, $F:$F, $I24, $E:$E, $I23, $B:$B, "Да")</f>
        <v>#VALUE!</v>
      </c>
      <c r="BP24" s="503" t="e">
        <f aca="false" ca="false" dt2D="false" dtr="false" t="normal">SUMIFS(BP:BP, $F:$F, $I24, $E:$E, $I23, $B:$B, "Да")</f>
        <v>#VALUE!</v>
      </c>
      <c r="BQ24" s="503" t="e">
        <f aca="false" ca="false" dt2D="false" dtr="false" t="normal">SUMIFS(BQ:BQ, $F:$F, $I24, $E:$E, $I23, $B:$B, "Да")</f>
        <v>#VALUE!</v>
      </c>
      <c r="BR24" s="503" t="e">
        <f aca="false" ca="false" dt2D="false" dtr="false" t="normal">SUMIFS(BR:BR, $F:$F, $I24, $E:$E, $I23, $B:$B, "Да")</f>
        <v>#VALUE!</v>
      </c>
      <c r="BS24" s="503" t="e">
        <f aca="false" ca="false" dt2D="false" dtr="false" t="normal">SUMIFS(BS:BS, $F:$F, $I24, $E:$E, $I23, $B:$B, "Да")</f>
        <v>#VALUE!</v>
      </c>
      <c r="BT24" s="503" t="e">
        <f aca="false" ca="false" dt2D="false" dtr="false" t="normal">SUMIFS(BT:BT, $F:$F, $I24, $E:$E, $I23, $B:$B, "Да")</f>
        <v>#VALUE!</v>
      </c>
    </row>
    <row hidden="true" ht="16.5" outlineLevel="1" r="25">
      <c r="G25" s="485" t="n"/>
      <c r="I25" s="237" t="s">
        <v>407</v>
      </c>
      <c r="L25" s="503" t="e">
        <f aca="false" ca="false" dt2D="false" dtr="false" t="normal">SUM(M25:BT25)</f>
        <v>#VALUE!</v>
      </c>
      <c r="M25" s="503" t="e">
        <f aca="false" ca="false" dt2D="false" dtr="false" t="normal">SUMIFS(M:M, $F:$F, $I25, $E:$E, $I23, $B:$B, "Да")</f>
        <v>#VALUE!</v>
      </c>
      <c r="N25" s="503" t="e">
        <f aca="false" ca="false" dt2D="false" dtr="false" t="normal">SUMIFS(N:N, $F:$F, $I25, $E:$E, $I23, $B:$B, "Да")</f>
        <v>#VALUE!</v>
      </c>
      <c r="O25" s="503" t="e">
        <f aca="false" ca="false" dt2D="false" dtr="false" t="normal">SUMIFS(O:O, $F:$F, $I25, $E:$E, $I23, $B:$B, "Да")</f>
        <v>#VALUE!</v>
      </c>
      <c r="P25" s="503" t="e">
        <f aca="false" ca="false" dt2D="false" dtr="false" t="normal">SUMIFS(P:P, $F:$F, $I25, $E:$E, $I23, $B:$B, "Да")</f>
        <v>#VALUE!</v>
      </c>
      <c r="Q25" s="503" t="e">
        <f aca="false" ca="false" dt2D="false" dtr="false" t="normal">SUMIFS(Q:Q, $F:$F, $I25, $E:$E, $I23, $B:$B, "Да")</f>
        <v>#VALUE!</v>
      </c>
      <c r="R25" s="503" t="e">
        <f aca="false" ca="false" dt2D="false" dtr="false" t="normal">SUMIFS(R:R, $F:$F, $I25, $E:$E, $I23, $B:$B, "Да")</f>
        <v>#VALUE!</v>
      </c>
      <c r="S25" s="503" t="e">
        <f aca="false" ca="false" dt2D="false" dtr="false" t="normal">SUMIFS(S:S, $F:$F, $I25, $E:$E, $I23, $B:$B, "Да")</f>
        <v>#VALUE!</v>
      </c>
      <c r="T25" s="503" t="e">
        <f aca="false" ca="false" dt2D="false" dtr="false" t="normal">SUMIFS(T:T, $F:$F, $I25, $E:$E, $I23, $B:$B, "Да")</f>
        <v>#VALUE!</v>
      </c>
      <c r="U25" s="503" t="e">
        <f aca="false" ca="false" dt2D="false" dtr="false" t="normal">SUMIFS(U:U, $F:$F, $I25, $E:$E, $I23, $B:$B, "Да")</f>
        <v>#VALUE!</v>
      </c>
      <c r="V25" s="503" t="e">
        <f aca="false" ca="false" dt2D="false" dtr="false" t="normal">SUMIFS(V:V, $F:$F, $I25, $E:$E, $I23, $B:$B, "Да")</f>
        <v>#VALUE!</v>
      </c>
      <c r="W25" s="503" t="e">
        <f aca="false" ca="false" dt2D="false" dtr="false" t="normal">SUMIFS(W:W, $F:$F, $I25, $E:$E, $I23, $B:$B, "Да")</f>
        <v>#VALUE!</v>
      </c>
      <c r="X25" s="503" t="e">
        <f aca="false" ca="false" dt2D="false" dtr="false" t="normal">SUMIFS(X:X, $F:$F, $I25, $E:$E, $I23, $B:$B, "Да")</f>
        <v>#VALUE!</v>
      </c>
      <c r="Y25" s="503" t="e">
        <f aca="false" ca="false" dt2D="false" dtr="false" t="normal">SUMIFS(Y:Y, $F:$F, $I25, $E:$E, $I23, $B:$B, "Да")</f>
        <v>#VALUE!</v>
      </c>
      <c r="Z25" s="503" t="e">
        <f aca="false" ca="false" dt2D="false" dtr="false" t="normal">SUMIFS(Z:Z, $F:$F, $I25, $E:$E, $I23, $B:$B, "Да")</f>
        <v>#VALUE!</v>
      </c>
      <c r="AA25" s="503" t="e">
        <f aca="false" ca="false" dt2D="false" dtr="false" t="normal">SUMIFS(AA:AA, $F:$F, $I25, $E:$E, $I23, $B:$B, "Да")</f>
        <v>#VALUE!</v>
      </c>
      <c r="AB25" s="503" t="e">
        <f aca="false" ca="false" dt2D="false" dtr="false" t="normal">SUMIFS(AB:AB, $F:$F, $I25, $E:$E, $I23, $B:$B, "Да")</f>
        <v>#VALUE!</v>
      </c>
      <c r="AC25" s="503" t="e">
        <f aca="false" ca="false" dt2D="false" dtr="false" t="normal">SUMIFS(AC:AC, $F:$F, $I25, $E:$E, $I23, $B:$B, "Да")</f>
        <v>#VALUE!</v>
      </c>
      <c r="AD25" s="503" t="e">
        <f aca="false" ca="false" dt2D="false" dtr="false" t="normal">SUMIFS(AD:AD, $F:$F, $I25, $E:$E, $I23, $B:$B, "Да")</f>
        <v>#VALUE!</v>
      </c>
      <c r="AE25" s="503" t="e">
        <f aca="false" ca="false" dt2D="false" dtr="false" t="normal">SUMIFS(AE:AE, $F:$F, $I25, $E:$E, $I23, $B:$B, "Да")</f>
        <v>#VALUE!</v>
      </c>
      <c r="AF25" s="503" t="e">
        <f aca="false" ca="false" dt2D="false" dtr="false" t="normal">SUMIFS(AF:AF, $F:$F, $I25, $E:$E, $I23, $B:$B, "Да")</f>
        <v>#VALUE!</v>
      </c>
      <c r="AG25" s="503" t="e">
        <f aca="false" ca="false" dt2D="false" dtr="false" t="normal">SUMIFS(AG:AG, $F:$F, $I25, $E:$E, $I23, $B:$B, "Да")</f>
        <v>#VALUE!</v>
      </c>
      <c r="AH25" s="503" t="e">
        <f aca="false" ca="false" dt2D="false" dtr="false" t="normal">SUMIFS(AH:AH, $F:$F, $I25, $E:$E, $I23, $B:$B, "Да")</f>
        <v>#VALUE!</v>
      </c>
      <c r="AI25" s="503" t="e">
        <f aca="false" ca="false" dt2D="false" dtr="false" t="normal">SUMIFS(AI:AI, $F:$F, $I25, $E:$E, $I23, $B:$B, "Да")</f>
        <v>#VALUE!</v>
      </c>
      <c r="AJ25" s="503" t="e">
        <f aca="false" ca="false" dt2D="false" dtr="false" t="normal">SUMIFS(AJ:AJ, $F:$F, $I25, $E:$E, $I23, $B:$B, "Да")</f>
        <v>#VALUE!</v>
      </c>
      <c r="AK25" s="503" t="e">
        <f aca="false" ca="false" dt2D="false" dtr="false" t="normal">SUMIFS(AK:AK, $F:$F, $I25, $E:$E, $I23, $B:$B, "Да")</f>
        <v>#VALUE!</v>
      </c>
      <c r="AL25" s="503" t="e">
        <f aca="false" ca="false" dt2D="false" dtr="false" t="normal">SUMIFS(AL:AL, $F:$F, $I25, $E:$E, $I23, $B:$B, "Да")</f>
        <v>#VALUE!</v>
      </c>
      <c r="AM25" s="503" t="e">
        <f aca="false" ca="false" dt2D="false" dtr="false" t="normal">SUMIFS(AM:AM, $F:$F, $I25, $E:$E, $I23, $B:$B, "Да")</f>
        <v>#VALUE!</v>
      </c>
      <c r="AN25" s="503" t="e">
        <f aca="false" ca="false" dt2D="false" dtr="false" t="normal">SUMIFS(AN:AN, $F:$F, $I25, $E:$E, $I23, $B:$B, "Да")</f>
        <v>#VALUE!</v>
      </c>
      <c r="AO25" s="503" t="e">
        <f aca="false" ca="false" dt2D="false" dtr="false" t="normal">SUMIFS(AO:AO, $F:$F, $I25, $E:$E, $I23, $B:$B, "Да")</f>
        <v>#VALUE!</v>
      </c>
      <c r="AP25" s="503" t="e">
        <f aca="false" ca="false" dt2D="false" dtr="false" t="normal">SUMIFS(AP:AP, $F:$F, $I25, $E:$E, $I23, $B:$B, "Да")</f>
        <v>#VALUE!</v>
      </c>
      <c r="AQ25" s="503" t="e">
        <f aca="false" ca="false" dt2D="false" dtr="false" t="normal">SUMIFS(AQ:AQ, $F:$F, $I25, $E:$E, $I23, $B:$B, "Да")</f>
        <v>#VALUE!</v>
      </c>
      <c r="AR25" s="503" t="e">
        <f aca="false" ca="false" dt2D="false" dtr="false" t="normal">SUMIFS(AR:AR, $F:$F, $I25, $E:$E, $I23, $B:$B, "Да")</f>
        <v>#VALUE!</v>
      </c>
      <c r="AS25" s="503" t="e">
        <f aca="false" ca="false" dt2D="false" dtr="false" t="normal">SUMIFS(AS:AS, $F:$F, $I25, $E:$E, $I23, $B:$B, "Да")</f>
        <v>#VALUE!</v>
      </c>
      <c r="AT25" s="503" t="e">
        <f aca="false" ca="false" dt2D="false" dtr="false" t="normal">SUMIFS(AT:AT, $F:$F, $I25, $E:$E, $I23, $B:$B, "Да")</f>
        <v>#VALUE!</v>
      </c>
      <c r="AU25" s="503" t="e">
        <f aca="false" ca="false" dt2D="false" dtr="false" t="normal">SUMIFS(AU:AU, $F:$F, $I25, $E:$E, $I23, $B:$B, "Да")</f>
        <v>#VALUE!</v>
      </c>
      <c r="AV25" s="503" t="e">
        <f aca="false" ca="false" dt2D="false" dtr="false" t="normal">SUMIFS(AV:AV, $F:$F, $I25, $E:$E, $I23, $B:$B, "Да")</f>
        <v>#VALUE!</v>
      </c>
      <c r="AW25" s="503" t="e">
        <f aca="false" ca="false" dt2D="false" dtr="false" t="normal">SUMIFS(AW:AW, $F:$F, $I25, $E:$E, $I23, $B:$B, "Да")</f>
        <v>#VALUE!</v>
      </c>
      <c r="AX25" s="503" t="e">
        <f aca="false" ca="false" dt2D="false" dtr="false" t="normal">SUMIFS(AX:AX, $F:$F, $I25, $E:$E, $I23, $B:$B, "Да")</f>
        <v>#VALUE!</v>
      </c>
      <c r="AY25" s="503" t="e">
        <f aca="false" ca="false" dt2D="false" dtr="false" t="normal">SUMIFS(AY:AY, $F:$F, $I25, $E:$E, $I23, $B:$B, "Да")</f>
        <v>#VALUE!</v>
      </c>
      <c r="AZ25" s="503" t="e">
        <f aca="false" ca="false" dt2D="false" dtr="false" t="normal">SUMIFS(AZ:AZ, $F:$F, $I25, $E:$E, $I23, $B:$B, "Да")</f>
        <v>#VALUE!</v>
      </c>
      <c r="BA25" s="503" t="e">
        <f aca="false" ca="false" dt2D="false" dtr="false" t="normal">SUMIFS(BA:BA, $F:$F, $I25, $E:$E, $I23, $B:$B, "Да")</f>
        <v>#VALUE!</v>
      </c>
      <c r="BB25" s="503" t="e">
        <f aca="false" ca="false" dt2D="false" dtr="false" t="normal">SUMIFS(BB:BB, $F:$F, $I25, $E:$E, $I23, $B:$B, "Да")</f>
        <v>#VALUE!</v>
      </c>
      <c r="BC25" s="503" t="e">
        <f aca="false" ca="false" dt2D="false" dtr="false" t="normal">SUMIFS(BC:BC, $F:$F, $I25, $E:$E, $I23, $B:$B, "Да")</f>
        <v>#VALUE!</v>
      </c>
      <c r="BD25" s="503" t="e">
        <f aca="false" ca="false" dt2D="false" dtr="false" t="normal">SUMIFS(BD:BD, $F:$F, $I25, $E:$E, $I23, $B:$B, "Да")</f>
        <v>#VALUE!</v>
      </c>
      <c r="BE25" s="503" t="e">
        <f aca="false" ca="false" dt2D="false" dtr="false" t="normal">SUMIFS(BE:BE, $F:$F, $I25, $E:$E, $I23, $B:$B, "Да")</f>
        <v>#VALUE!</v>
      </c>
      <c r="BF25" s="503" t="e">
        <f aca="false" ca="false" dt2D="false" dtr="false" t="normal">SUMIFS(BF:BF, $F:$F, $I25, $E:$E, $I23, $B:$B, "Да")</f>
        <v>#VALUE!</v>
      </c>
      <c r="BG25" s="503" t="e">
        <f aca="false" ca="false" dt2D="false" dtr="false" t="normal">SUMIFS(BG:BG, $F:$F, $I25, $E:$E, $I23, $B:$B, "Да")</f>
        <v>#VALUE!</v>
      </c>
      <c r="BH25" s="503" t="e">
        <f aca="false" ca="false" dt2D="false" dtr="false" t="normal">SUMIFS(BH:BH, $F:$F, $I25, $E:$E, $I23, $B:$B, "Да")</f>
        <v>#VALUE!</v>
      </c>
      <c r="BI25" s="503" t="e">
        <f aca="false" ca="false" dt2D="false" dtr="false" t="normal">SUMIFS(BI:BI, $F:$F, $I25, $E:$E, $I23, $B:$B, "Да")</f>
        <v>#VALUE!</v>
      </c>
      <c r="BJ25" s="503" t="e">
        <f aca="false" ca="false" dt2D="false" dtr="false" t="normal">SUMIFS(BJ:BJ, $F:$F, $I25, $E:$E, $I23, $B:$B, "Да")</f>
        <v>#VALUE!</v>
      </c>
      <c r="BK25" s="503" t="e">
        <f aca="false" ca="false" dt2D="false" dtr="false" t="normal">SUMIFS(BK:BK, $F:$F, $I25, $E:$E, $I23, $B:$B, "Да")</f>
        <v>#VALUE!</v>
      </c>
      <c r="BL25" s="503" t="e">
        <f aca="false" ca="false" dt2D="false" dtr="false" t="normal">SUMIFS(BL:BL, $F:$F, $I25, $E:$E, $I23, $B:$B, "Да")</f>
        <v>#VALUE!</v>
      </c>
      <c r="BM25" s="503" t="e">
        <f aca="false" ca="false" dt2D="false" dtr="false" t="normal">SUMIFS(BM:BM, $F:$F, $I25, $E:$E, $I23, $B:$B, "Да")</f>
        <v>#VALUE!</v>
      </c>
      <c r="BN25" s="503" t="e">
        <f aca="false" ca="false" dt2D="false" dtr="false" t="normal">SUMIFS(BN:BN, $F:$F, $I25, $E:$E, $I23, $B:$B, "Да")</f>
        <v>#VALUE!</v>
      </c>
      <c r="BO25" s="503" t="e">
        <f aca="false" ca="false" dt2D="false" dtr="false" t="normal">SUMIFS(BO:BO, $F:$F, $I25, $E:$E, $I23, $B:$B, "Да")</f>
        <v>#VALUE!</v>
      </c>
      <c r="BP25" s="503" t="e">
        <f aca="false" ca="false" dt2D="false" dtr="false" t="normal">SUMIFS(BP:BP, $F:$F, $I25, $E:$E, $I23, $B:$B, "Да")</f>
        <v>#VALUE!</v>
      </c>
      <c r="BQ25" s="503" t="e">
        <f aca="false" ca="false" dt2D="false" dtr="false" t="normal">SUMIFS(BQ:BQ, $F:$F, $I25, $E:$E, $I23, $B:$B, "Да")</f>
        <v>#VALUE!</v>
      </c>
      <c r="BR25" s="503" t="e">
        <f aca="false" ca="false" dt2D="false" dtr="false" t="normal">SUMIFS(BR:BR, $F:$F, $I25, $E:$E, $I23, $B:$B, "Да")</f>
        <v>#VALUE!</v>
      </c>
      <c r="BS25" s="503" t="e">
        <f aca="false" ca="false" dt2D="false" dtr="false" t="normal">SUMIFS(BS:BS, $F:$F, $I25, $E:$E, $I23, $B:$B, "Да")</f>
        <v>#VALUE!</v>
      </c>
      <c r="BT25" s="503" t="e">
        <f aca="false" ca="false" dt2D="false" dtr="false" t="normal">SUMIFS(BT:BT, $F:$F, $I25, $E:$E, $I23, $B:$B, "Да")</f>
        <v>#VALUE!</v>
      </c>
    </row>
    <row customFormat="true" ht="17.25" outlineLevel="0" r="26" s="504">
      <c r="A26" s="505" t="n"/>
      <c r="B26" s="505" t="n"/>
      <c r="C26" s="506" t="n"/>
      <c r="D26" s="505" t="n"/>
      <c r="E26" s="506" t="n"/>
      <c r="F26" s="505" t="n"/>
      <c r="G26" s="507" t="n"/>
      <c r="H26" s="504" t="n"/>
      <c r="I26" s="504" t="s">
        <v>542</v>
      </c>
      <c r="J26" s="508" t="n"/>
      <c r="K26" s="508" t="n"/>
      <c r="L26" s="509" t="e">
        <f aca="false" ca="false" dt2D="false" dtr="false" t="normal">SUM(M26:BT26)</f>
        <v>#VALUE!</v>
      </c>
      <c r="M26" s="509" t="e">
        <f aca="false" ca="false" dt2D="false" dtr="false" t="normal">SUM(M24:M25)</f>
        <v>#VALUE!</v>
      </c>
      <c r="N26" s="509" t="e">
        <f aca="false" ca="false" dt2D="false" dtr="false" t="normal">SUM(N24:N25)</f>
        <v>#VALUE!</v>
      </c>
      <c r="O26" s="509" t="e">
        <f aca="false" ca="false" dt2D="false" dtr="false" t="normal">SUM(O24:O25)</f>
        <v>#VALUE!</v>
      </c>
      <c r="P26" s="509" t="e">
        <f aca="false" ca="false" dt2D="false" dtr="false" t="normal">SUM(P24:P25)</f>
        <v>#VALUE!</v>
      </c>
      <c r="Q26" s="509" t="e">
        <f aca="false" ca="false" dt2D="false" dtr="false" t="normal">SUM(Q24:Q25)</f>
        <v>#VALUE!</v>
      </c>
      <c r="R26" s="509" t="e">
        <f aca="false" ca="false" dt2D="false" dtr="false" t="normal">SUM(R24:R25)</f>
        <v>#VALUE!</v>
      </c>
      <c r="S26" s="509" t="e">
        <f aca="false" ca="false" dt2D="false" dtr="false" t="normal">SUM(S24:S25)</f>
        <v>#VALUE!</v>
      </c>
      <c r="T26" s="509" t="e">
        <f aca="false" ca="false" dt2D="false" dtr="false" t="normal">SUM(T24:T25)</f>
        <v>#VALUE!</v>
      </c>
      <c r="U26" s="509" t="e">
        <f aca="false" ca="false" dt2D="false" dtr="false" t="normal">SUM(U24:U25)</f>
        <v>#VALUE!</v>
      </c>
      <c r="V26" s="509" t="e">
        <f aca="false" ca="false" dt2D="false" dtr="false" t="normal">SUM(V24:V25)</f>
        <v>#VALUE!</v>
      </c>
      <c r="W26" s="509" t="e">
        <f aca="false" ca="false" dt2D="false" dtr="false" t="normal">SUM(W24:W25)</f>
        <v>#VALUE!</v>
      </c>
      <c r="X26" s="509" t="e">
        <f aca="false" ca="false" dt2D="false" dtr="false" t="normal">SUM(X24:X25)</f>
        <v>#VALUE!</v>
      </c>
      <c r="Y26" s="509" t="e">
        <f aca="false" ca="false" dt2D="false" dtr="false" t="normal">SUM(Y24:Y25)</f>
        <v>#VALUE!</v>
      </c>
      <c r="Z26" s="509" t="e">
        <f aca="false" ca="false" dt2D="false" dtr="false" t="normal">SUM(Z24:Z25)</f>
        <v>#VALUE!</v>
      </c>
      <c r="AA26" s="509" t="e">
        <f aca="false" ca="false" dt2D="false" dtr="false" t="normal">SUM(AA24:AA25)</f>
        <v>#VALUE!</v>
      </c>
      <c r="AB26" s="509" t="e">
        <f aca="false" ca="false" dt2D="false" dtr="false" t="normal">SUM(AB24:AB25)</f>
        <v>#VALUE!</v>
      </c>
      <c r="AC26" s="509" t="e">
        <f aca="false" ca="false" dt2D="false" dtr="false" t="normal">SUM(AC24:AC25)</f>
        <v>#VALUE!</v>
      </c>
      <c r="AD26" s="509" t="e">
        <f aca="false" ca="false" dt2D="false" dtr="false" t="normal">SUM(AD24:AD25)</f>
        <v>#VALUE!</v>
      </c>
      <c r="AE26" s="509" t="e">
        <f aca="false" ca="false" dt2D="false" dtr="false" t="normal">SUM(AE24:AE25)</f>
        <v>#VALUE!</v>
      </c>
      <c r="AF26" s="509" t="e">
        <f aca="false" ca="false" dt2D="false" dtr="false" t="normal">SUM(AF24:AF25)</f>
        <v>#VALUE!</v>
      </c>
      <c r="AG26" s="509" t="e">
        <f aca="false" ca="false" dt2D="false" dtr="false" t="normal">SUM(AG24:AG25)</f>
        <v>#VALUE!</v>
      </c>
      <c r="AH26" s="509" t="e">
        <f aca="false" ca="false" dt2D="false" dtr="false" t="normal">SUM(AH24:AH25)</f>
        <v>#VALUE!</v>
      </c>
      <c r="AI26" s="509" t="e">
        <f aca="false" ca="false" dt2D="false" dtr="false" t="normal">SUM(AI24:AI25)</f>
        <v>#VALUE!</v>
      </c>
      <c r="AJ26" s="509" t="e">
        <f aca="false" ca="false" dt2D="false" dtr="false" t="normal">SUM(AJ24:AJ25)</f>
        <v>#VALUE!</v>
      </c>
      <c r="AK26" s="509" t="e">
        <f aca="false" ca="false" dt2D="false" dtr="false" t="normal">SUM(AK24:AK25)</f>
        <v>#VALUE!</v>
      </c>
      <c r="AL26" s="509" t="e">
        <f aca="false" ca="false" dt2D="false" dtr="false" t="normal">SUM(AL24:AL25)</f>
        <v>#VALUE!</v>
      </c>
      <c r="AM26" s="509" t="e">
        <f aca="false" ca="false" dt2D="false" dtr="false" t="normal">SUM(AM24:AM25)</f>
        <v>#VALUE!</v>
      </c>
      <c r="AN26" s="509" t="e">
        <f aca="false" ca="false" dt2D="false" dtr="false" t="normal">SUM(AN24:AN25)</f>
        <v>#VALUE!</v>
      </c>
      <c r="AO26" s="509" t="e">
        <f aca="false" ca="false" dt2D="false" dtr="false" t="normal">SUM(AO24:AO25)</f>
        <v>#VALUE!</v>
      </c>
      <c r="AP26" s="509" t="e">
        <f aca="false" ca="false" dt2D="false" dtr="false" t="normal">SUM(AP24:AP25)</f>
        <v>#VALUE!</v>
      </c>
      <c r="AQ26" s="509" t="e">
        <f aca="false" ca="false" dt2D="false" dtr="false" t="normal">SUM(AQ24:AQ25)</f>
        <v>#VALUE!</v>
      </c>
      <c r="AR26" s="509" t="e">
        <f aca="false" ca="false" dt2D="false" dtr="false" t="normal">SUM(AR24:AR25)</f>
        <v>#VALUE!</v>
      </c>
      <c r="AS26" s="509" t="e">
        <f aca="false" ca="false" dt2D="false" dtr="false" t="normal">SUM(AS24:AS25)</f>
        <v>#VALUE!</v>
      </c>
      <c r="AT26" s="509" t="e">
        <f aca="false" ca="false" dt2D="false" dtr="false" t="normal">SUM(AT24:AT25)</f>
        <v>#VALUE!</v>
      </c>
      <c r="AU26" s="509" t="e">
        <f aca="false" ca="false" dt2D="false" dtr="false" t="normal">SUM(AU24:AU25)</f>
        <v>#VALUE!</v>
      </c>
      <c r="AV26" s="509" t="e">
        <f aca="false" ca="false" dt2D="false" dtr="false" t="normal">SUM(AV24:AV25)</f>
        <v>#VALUE!</v>
      </c>
      <c r="AW26" s="509" t="e">
        <f aca="false" ca="false" dt2D="false" dtr="false" t="normal">SUM(AW24:AW25)</f>
        <v>#VALUE!</v>
      </c>
      <c r="AX26" s="509" t="e">
        <f aca="false" ca="false" dt2D="false" dtr="false" t="normal">SUM(AX24:AX25)</f>
        <v>#VALUE!</v>
      </c>
      <c r="AY26" s="509" t="e">
        <f aca="false" ca="false" dt2D="false" dtr="false" t="normal">SUM(AY24:AY25)</f>
        <v>#VALUE!</v>
      </c>
      <c r="AZ26" s="509" t="e">
        <f aca="false" ca="false" dt2D="false" dtr="false" t="normal">SUM(AZ24:AZ25)</f>
        <v>#VALUE!</v>
      </c>
      <c r="BA26" s="509" t="e">
        <f aca="false" ca="false" dt2D="false" dtr="false" t="normal">SUM(BA24:BA25)</f>
        <v>#VALUE!</v>
      </c>
      <c r="BB26" s="509" t="e">
        <f aca="false" ca="false" dt2D="false" dtr="false" t="normal">SUM(BB24:BB25)</f>
        <v>#VALUE!</v>
      </c>
      <c r="BC26" s="509" t="e">
        <f aca="false" ca="false" dt2D="false" dtr="false" t="normal">SUM(BC24:BC25)</f>
        <v>#VALUE!</v>
      </c>
      <c r="BD26" s="509" t="e">
        <f aca="false" ca="false" dt2D="false" dtr="false" t="normal">SUM(BD24:BD25)</f>
        <v>#VALUE!</v>
      </c>
      <c r="BE26" s="509" t="e">
        <f aca="false" ca="false" dt2D="false" dtr="false" t="normal">SUM(BE24:BE25)</f>
        <v>#VALUE!</v>
      </c>
      <c r="BF26" s="509" t="e">
        <f aca="false" ca="false" dt2D="false" dtr="false" t="normal">SUM(BF24:BF25)</f>
        <v>#VALUE!</v>
      </c>
      <c r="BG26" s="509" t="e">
        <f aca="false" ca="false" dt2D="false" dtr="false" t="normal">SUM(BG24:BG25)</f>
        <v>#VALUE!</v>
      </c>
      <c r="BH26" s="509" t="e">
        <f aca="false" ca="false" dt2D="false" dtr="false" t="normal">SUM(BH24:BH25)</f>
        <v>#VALUE!</v>
      </c>
      <c r="BI26" s="509" t="e">
        <f aca="false" ca="false" dt2D="false" dtr="false" t="normal">SUM(BI24:BI25)</f>
        <v>#VALUE!</v>
      </c>
      <c r="BJ26" s="509" t="e">
        <f aca="false" ca="false" dt2D="false" dtr="false" t="normal">SUM(BJ24:BJ25)</f>
        <v>#VALUE!</v>
      </c>
      <c r="BK26" s="509" t="e">
        <f aca="false" ca="false" dt2D="false" dtr="false" t="normal">SUM(BK24:BK25)</f>
        <v>#VALUE!</v>
      </c>
      <c r="BL26" s="509" t="e">
        <f aca="false" ca="false" dt2D="false" dtr="false" t="normal">SUM(BL24:BL25)</f>
        <v>#VALUE!</v>
      </c>
      <c r="BM26" s="509" t="e">
        <f aca="false" ca="false" dt2D="false" dtr="false" t="normal">SUM(BM24:BM25)</f>
        <v>#VALUE!</v>
      </c>
      <c r="BN26" s="509" t="e">
        <f aca="false" ca="false" dt2D="false" dtr="false" t="normal">SUM(BN24:BN25)</f>
        <v>#VALUE!</v>
      </c>
      <c r="BO26" s="509" t="e">
        <f aca="false" ca="false" dt2D="false" dtr="false" t="normal">SUM(BO24:BO25)</f>
        <v>#VALUE!</v>
      </c>
      <c r="BP26" s="509" t="e">
        <f aca="false" ca="false" dt2D="false" dtr="false" t="normal">SUM(BP24:BP25)</f>
        <v>#VALUE!</v>
      </c>
      <c r="BQ26" s="509" t="e">
        <f aca="false" ca="false" dt2D="false" dtr="false" t="normal">SUM(BQ24:BQ25)</f>
        <v>#VALUE!</v>
      </c>
      <c r="BR26" s="509" t="e">
        <f aca="false" ca="false" dt2D="false" dtr="false" t="normal">SUM(BR24:BR25)</f>
        <v>#VALUE!</v>
      </c>
      <c r="BS26" s="509" t="e">
        <f aca="false" ca="false" dt2D="false" dtr="false" t="normal">SUM(BS24:BS25)</f>
        <v>#VALUE!</v>
      </c>
      <c r="BT26" s="509" t="e">
        <f aca="false" ca="false" dt2D="false" dtr="false" t="normal">SUM(BT24:BT25)</f>
        <v>#VALUE!</v>
      </c>
    </row>
    <row outlineLevel="0" r="27">
      <c r="L27" s="503" t="n"/>
      <c r="M27" s="503" t="n"/>
      <c r="N27" s="503" t="n"/>
      <c r="O27" s="503" t="n"/>
      <c r="P27" s="503" t="n"/>
      <c r="Q27" s="503" t="n"/>
      <c r="R27" s="503" t="n"/>
      <c r="S27" s="503" t="n"/>
      <c r="T27" s="503" t="n"/>
      <c r="U27" s="503" t="n"/>
      <c r="V27" s="503" t="n"/>
      <c r="W27" s="503" t="n"/>
      <c r="X27" s="503" t="n"/>
      <c r="Y27" s="503" t="n"/>
      <c r="Z27" s="503" t="n"/>
      <c r="AA27" s="503" t="n"/>
      <c r="AB27" s="244" t="n"/>
      <c r="AC27" s="244" t="n"/>
      <c r="AD27" s="244" t="n"/>
      <c r="AE27" s="244" t="n"/>
      <c r="AF27" s="244" t="n"/>
      <c r="AG27" s="244" t="n"/>
      <c r="AH27" s="244" t="n"/>
      <c r="AI27" s="244" t="n"/>
      <c r="AJ27" s="244" t="n"/>
      <c r="AK27" s="244" t="n"/>
      <c r="AL27" s="244" t="n"/>
      <c r="AM27" s="244" t="n"/>
      <c r="AN27" s="244" t="n"/>
      <c r="AO27" s="244" t="n"/>
      <c r="AP27" s="244" t="n"/>
      <c r="AQ27" s="244" t="n"/>
      <c r="AR27" s="244" t="n"/>
      <c r="AS27" s="244" t="n"/>
      <c r="AT27" s="244" t="n"/>
      <c r="AU27" s="244" t="n"/>
      <c r="AV27" s="244" t="n"/>
      <c r="AW27" s="244" t="n"/>
      <c r="AX27" s="244" t="n"/>
      <c r="AY27" s="244" t="n"/>
      <c r="AZ27" s="244" t="n"/>
      <c r="BA27" s="244" t="n"/>
      <c r="BB27" s="244" t="n"/>
      <c r="BC27" s="244" t="n"/>
      <c r="BD27" s="244" t="n"/>
      <c r="BE27" s="244" t="n"/>
      <c r="BF27" s="244" t="n"/>
      <c r="BG27" s="244" t="n"/>
      <c r="BH27" s="244" t="n"/>
      <c r="BI27" s="244" t="n"/>
      <c r="BJ27" s="244" t="n"/>
      <c r="BK27" s="244" t="n"/>
      <c r="BL27" s="244" t="n"/>
      <c r="BM27" s="244" t="n"/>
      <c r="BN27" s="244" t="n"/>
      <c r="BO27" s="244" t="n"/>
      <c r="BP27" s="244" t="n"/>
      <c r="BQ27" s="244" t="n"/>
      <c r="BR27" s="244" t="n"/>
      <c r="BS27" s="244" t="n"/>
      <c r="BT27" s="244" t="n"/>
    </row>
    <row customFormat="true" customHeight="true" ht="17.4500007629395" outlineLevel="0" r="28" s="100">
      <c r="G28" s="100" t="n"/>
      <c r="H28" s="100" t="n"/>
      <c r="I28" s="502" t="s">
        <v>474</v>
      </c>
      <c r="J28" s="502" t="n"/>
      <c r="K28" s="502" t="n"/>
      <c r="L28" s="502" t="n"/>
      <c r="M28" s="502" t="n"/>
      <c r="N28" s="502" t="n"/>
      <c r="O28" s="502" t="n"/>
      <c r="P28" s="502" t="n"/>
      <c r="Q28" s="502" t="n"/>
      <c r="R28" s="502" t="n"/>
      <c r="S28" s="502" t="n"/>
      <c r="T28" s="502" t="n"/>
      <c r="U28" s="502" t="n"/>
      <c r="V28" s="502" t="n"/>
      <c r="W28" s="502" t="n"/>
      <c r="X28" s="502" t="n"/>
      <c r="Y28" s="502" t="n"/>
      <c r="Z28" s="502" t="n"/>
      <c r="AA28" s="502" t="n"/>
      <c r="AB28" s="502" t="n"/>
      <c r="AC28" s="502" t="n"/>
      <c r="AD28" s="502" t="n"/>
      <c r="AE28" s="502" t="n"/>
      <c r="AF28" s="502" t="n"/>
      <c r="AG28" s="502" t="n"/>
      <c r="AH28" s="502" t="n"/>
      <c r="AI28" s="502" t="n"/>
      <c r="AJ28" s="502" t="n"/>
      <c r="AK28" s="502" t="n"/>
      <c r="AL28" s="502" t="n"/>
      <c r="AM28" s="502" t="n"/>
      <c r="AN28" s="502" t="n"/>
      <c r="AO28" s="502" t="n"/>
      <c r="AP28" s="502" t="n"/>
      <c r="AQ28" s="502" t="n"/>
      <c r="AR28" s="502" t="n"/>
      <c r="AS28" s="502" t="n"/>
      <c r="AT28" s="502" t="n"/>
      <c r="AU28" s="502" t="n"/>
      <c r="AV28" s="502" t="n"/>
      <c r="AW28" s="502" t="n"/>
      <c r="AX28" s="502" t="n"/>
      <c r="AY28" s="502" t="n"/>
      <c r="AZ28" s="502" t="n"/>
      <c r="BA28" s="502" t="n"/>
      <c r="BB28" s="502" t="n"/>
      <c r="BC28" s="502" t="n"/>
      <c r="BD28" s="502" t="n"/>
      <c r="BE28" s="502" t="n"/>
      <c r="BF28" s="502" t="n"/>
      <c r="BG28" s="502" t="n"/>
      <c r="BH28" s="502" t="n"/>
      <c r="BI28" s="502" t="n"/>
      <c r="BJ28" s="502" t="n"/>
      <c r="BK28" s="502" t="n"/>
      <c r="BL28" s="502" t="n"/>
      <c r="BM28" s="502" t="n"/>
      <c r="BN28" s="502" t="n"/>
      <c r="BO28" s="502" t="n"/>
      <c r="BP28" s="502" t="n"/>
      <c r="BQ28" s="502" t="n"/>
      <c r="BR28" s="502" t="n"/>
      <c r="BS28" s="502" t="n"/>
      <c r="BT28" s="502" t="n"/>
    </row>
    <row customFormat="true" customHeight="true" hidden="true" ht="17.4500007629395" outlineLevel="1" r="29" s="100">
      <c r="G29" s="100" t="n"/>
      <c r="H29" s="100" t="n"/>
      <c r="I29" s="237" t="s">
        <v>406</v>
      </c>
      <c r="J29" s="510" t="n"/>
      <c r="K29" s="510" t="n"/>
      <c r="L29" s="503" t="e">
        <f aca="false" ca="false" dt2D="false" dtr="false" t="normal">SUM(M29:BT29)</f>
        <v>#VALUE!</v>
      </c>
      <c r="M29" s="503" t="e">
        <f aca="false" ca="false" dt2D="false" dtr="false" t="normal">SUMIFS(M:M, $F:$F, $I29, $E:$E, $I28, $B:$B, "Да")</f>
        <v>#VALUE!</v>
      </c>
      <c r="N29" s="503" t="e">
        <f aca="false" ca="false" dt2D="false" dtr="false" t="normal">SUMIFS(N:N, $F:$F, $I29, $E:$E, $I28, $B:$B, "Да")</f>
        <v>#VALUE!</v>
      </c>
      <c r="O29" s="503" t="e">
        <f aca="false" ca="false" dt2D="false" dtr="false" t="normal">SUMIFS(O:O, $F:$F, $I29, $E:$E, $I28, $B:$B, "Да")</f>
        <v>#VALUE!</v>
      </c>
      <c r="P29" s="503" t="e">
        <f aca="false" ca="false" dt2D="false" dtr="false" t="normal">SUMIFS(P:P, $F:$F, $I29, $E:$E, $I28, $B:$B, "Да")</f>
        <v>#VALUE!</v>
      </c>
      <c r="Q29" s="503" t="e">
        <f aca="false" ca="false" dt2D="false" dtr="false" t="normal">SUMIFS(Q:Q, $F:$F, $I29, $E:$E, $I28, $B:$B, "Да")</f>
        <v>#VALUE!</v>
      </c>
      <c r="R29" s="503" t="e">
        <f aca="false" ca="false" dt2D="false" dtr="false" t="normal">SUMIFS(R:R, $F:$F, $I29, $E:$E, $I28, $B:$B, "Да")</f>
        <v>#VALUE!</v>
      </c>
      <c r="S29" s="503" t="e">
        <f aca="false" ca="false" dt2D="false" dtr="false" t="normal">SUMIFS(S:S, $F:$F, $I29, $E:$E, $I28, $B:$B, "Да")</f>
        <v>#VALUE!</v>
      </c>
      <c r="T29" s="503" t="e">
        <f aca="false" ca="false" dt2D="false" dtr="false" t="normal">SUMIFS(T:T, $F:$F, $I29, $E:$E, $I28, $B:$B, "Да")</f>
        <v>#VALUE!</v>
      </c>
      <c r="U29" s="503" t="e">
        <f aca="false" ca="false" dt2D="false" dtr="false" t="normal">SUMIFS(U:U, $F:$F, $I29, $E:$E, $I28, $B:$B, "Да")</f>
        <v>#VALUE!</v>
      </c>
      <c r="V29" s="503" t="e">
        <f aca="false" ca="false" dt2D="false" dtr="false" t="normal">SUMIFS(V:V, $F:$F, $I29, $E:$E, $I28, $B:$B, "Да")</f>
        <v>#VALUE!</v>
      </c>
      <c r="W29" s="503" t="e">
        <f aca="false" ca="false" dt2D="false" dtr="false" t="normal">SUMIFS(W:W, $F:$F, $I29, $E:$E, $I28, $B:$B, "Да")</f>
        <v>#VALUE!</v>
      </c>
      <c r="X29" s="503" t="e">
        <f aca="false" ca="false" dt2D="false" dtr="false" t="normal">SUMIFS(X:X, $F:$F, $I29, $E:$E, $I28, $B:$B, "Да")</f>
        <v>#VALUE!</v>
      </c>
      <c r="Y29" s="503" t="e">
        <f aca="false" ca="false" dt2D="false" dtr="false" t="normal">SUMIFS(Y:Y, $F:$F, $I29, $E:$E, $I28, $B:$B, "Да")</f>
        <v>#VALUE!</v>
      </c>
      <c r="Z29" s="503" t="e">
        <f aca="false" ca="false" dt2D="false" dtr="false" t="normal">SUMIFS(Z:Z, $F:$F, $I29, $E:$E, $I28, $B:$B, "Да")</f>
        <v>#VALUE!</v>
      </c>
      <c r="AA29" s="503" t="e">
        <f aca="false" ca="false" dt2D="false" dtr="false" t="normal">SUMIFS(AA:AA, $F:$F, $I29, $E:$E, $I28, $B:$B, "Да")</f>
        <v>#VALUE!</v>
      </c>
      <c r="AB29" s="503" t="e">
        <f aca="false" ca="false" dt2D="false" dtr="false" t="normal">SUMIFS(AB:AB, $F:$F, $I29, $E:$E, $I28, $B:$B, "Да")</f>
        <v>#VALUE!</v>
      </c>
      <c r="AC29" s="503" t="e">
        <f aca="false" ca="false" dt2D="false" dtr="false" t="normal">SUMIFS(AC:AC, $F:$F, $I29, $E:$E, $I28, $B:$B, "Да")</f>
        <v>#VALUE!</v>
      </c>
      <c r="AD29" s="503" t="e">
        <f aca="false" ca="false" dt2D="false" dtr="false" t="normal">SUMIFS(AD:AD, $F:$F, $I29, $E:$E, $I28, $B:$B, "Да")</f>
        <v>#VALUE!</v>
      </c>
      <c r="AE29" s="503" t="e">
        <f aca="false" ca="false" dt2D="false" dtr="false" t="normal">SUMIFS(AE:AE, $F:$F, $I29, $E:$E, $I28, $B:$B, "Да")</f>
        <v>#VALUE!</v>
      </c>
      <c r="AF29" s="503" t="e">
        <f aca="false" ca="false" dt2D="false" dtr="false" t="normal">SUMIFS(AF:AF, $F:$F, $I29, $E:$E, $I28, $B:$B, "Да")</f>
        <v>#VALUE!</v>
      </c>
      <c r="AG29" s="503" t="e">
        <f aca="false" ca="false" dt2D="false" dtr="false" t="normal">SUMIFS(AG:AG, $F:$F, $I29, $E:$E, $I28, $B:$B, "Да")</f>
        <v>#VALUE!</v>
      </c>
      <c r="AH29" s="503" t="e">
        <f aca="false" ca="false" dt2D="false" dtr="false" t="normal">SUMIFS(AH:AH, $F:$F, $I29, $E:$E, $I28, $B:$B, "Да")</f>
        <v>#VALUE!</v>
      </c>
      <c r="AI29" s="503" t="e">
        <f aca="false" ca="false" dt2D="false" dtr="false" t="normal">SUMIFS(AI:AI, $F:$F, $I29, $E:$E, $I28, $B:$B, "Да")</f>
        <v>#VALUE!</v>
      </c>
      <c r="AJ29" s="503" t="e">
        <f aca="false" ca="false" dt2D="false" dtr="false" t="normal">SUMIFS(AJ:AJ, $F:$F, $I29, $E:$E, $I28, $B:$B, "Да")</f>
        <v>#VALUE!</v>
      </c>
      <c r="AK29" s="503" t="e">
        <f aca="false" ca="false" dt2D="false" dtr="false" t="normal">SUMIFS(AK:AK, $F:$F, $I29, $E:$E, $I28, $B:$B, "Да")</f>
        <v>#VALUE!</v>
      </c>
      <c r="AL29" s="503" t="e">
        <f aca="false" ca="false" dt2D="false" dtr="false" t="normal">SUMIFS(AL:AL, $F:$F, $I29, $E:$E, $I28, $B:$B, "Да")</f>
        <v>#VALUE!</v>
      </c>
      <c r="AM29" s="503" t="e">
        <f aca="false" ca="false" dt2D="false" dtr="false" t="normal">SUMIFS(AM:AM, $F:$F, $I29, $E:$E, $I28, $B:$B, "Да")</f>
        <v>#VALUE!</v>
      </c>
      <c r="AN29" s="503" t="e">
        <f aca="false" ca="false" dt2D="false" dtr="false" t="normal">SUMIFS(AN:AN, $F:$F, $I29, $E:$E, $I28, $B:$B, "Да")</f>
        <v>#VALUE!</v>
      </c>
      <c r="AO29" s="503" t="e">
        <f aca="false" ca="false" dt2D="false" dtr="false" t="normal">SUMIFS(AO:AO, $F:$F, $I29, $E:$E, $I28, $B:$B, "Да")</f>
        <v>#VALUE!</v>
      </c>
      <c r="AP29" s="503" t="e">
        <f aca="false" ca="false" dt2D="false" dtr="false" t="normal">SUMIFS(AP:AP, $F:$F, $I29, $E:$E, $I28, $B:$B, "Да")</f>
        <v>#VALUE!</v>
      </c>
      <c r="AQ29" s="503" t="e">
        <f aca="false" ca="false" dt2D="false" dtr="false" t="normal">SUMIFS(AQ:AQ, $F:$F, $I29, $E:$E, $I28, $B:$B, "Да")</f>
        <v>#VALUE!</v>
      </c>
      <c r="AR29" s="503" t="e">
        <f aca="false" ca="false" dt2D="false" dtr="false" t="normal">SUMIFS(AR:AR, $F:$F, $I29, $E:$E, $I28, $B:$B, "Да")</f>
        <v>#VALUE!</v>
      </c>
      <c r="AS29" s="503" t="e">
        <f aca="false" ca="false" dt2D="false" dtr="false" t="normal">SUMIFS(AS:AS, $F:$F, $I29, $E:$E, $I28, $B:$B, "Да")</f>
        <v>#VALUE!</v>
      </c>
      <c r="AT29" s="503" t="e">
        <f aca="false" ca="false" dt2D="false" dtr="false" t="normal">SUMIFS(AT:AT, $F:$F, $I29, $E:$E, $I28, $B:$B, "Да")</f>
        <v>#VALUE!</v>
      </c>
      <c r="AU29" s="503" t="e">
        <f aca="false" ca="false" dt2D="false" dtr="false" t="normal">SUMIFS(AU:AU, $F:$F, $I29, $E:$E, $I28, $B:$B, "Да")</f>
        <v>#VALUE!</v>
      </c>
      <c r="AV29" s="503" t="e">
        <f aca="false" ca="false" dt2D="false" dtr="false" t="normal">SUMIFS(AV:AV, $F:$F, $I29, $E:$E, $I28, $B:$B, "Да")</f>
        <v>#VALUE!</v>
      </c>
      <c r="AW29" s="503" t="e">
        <f aca="false" ca="false" dt2D="false" dtr="false" t="normal">SUMIFS(AW:AW, $F:$F, $I29, $E:$E, $I28, $B:$B, "Да")</f>
        <v>#VALUE!</v>
      </c>
      <c r="AX29" s="503" t="e">
        <f aca="false" ca="false" dt2D="false" dtr="false" t="normal">SUMIFS(AX:AX, $F:$F, $I29, $E:$E, $I28, $B:$B, "Да")</f>
        <v>#VALUE!</v>
      </c>
      <c r="AY29" s="503" t="e">
        <f aca="false" ca="false" dt2D="false" dtr="false" t="normal">SUMIFS(AY:AY, $F:$F, $I29, $E:$E, $I28, $B:$B, "Да")</f>
        <v>#VALUE!</v>
      </c>
      <c r="AZ29" s="503" t="e">
        <f aca="false" ca="false" dt2D="false" dtr="false" t="normal">SUMIFS(AZ:AZ, $F:$F, $I29, $E:$E, $I28, $B:$B, "Да")</f>
        <v>#VALUE!</v>
      </c>
      <c r="BA29" s="503" t="e">
        <f aca="false" ca="false" dt2D="false" dtr="false" t="normal">SUMIFS(BA:BA, $F:$F, $I29, $E:$E, $I28, $B:$B, "Да")</f>
        <v>#VALUE!</v>
      </c>
      <c r="BB29" s="503" t="e">
        <f aca="false" ca="false" dt2D="false" dtr="false" t="normal">SUMIFS(BB:BB, $F:$F, $I29, $E:$E, $I28, $B:$B, "Да")</f>
        <v>#VALUE!</v>
      </c>
      <c r="BC29" s="503" t="e">
        <f aca="false" ca="false" dt2D="false" dtr="false" t="normal">SUMIFS(BC:BC, $F:$F, $I29, $E:$E, $I28, $B:$B, "Да")</f>
        <v>#VALUE!</v>
      </c>
      <c r="BD29" s="503" t="e">
        <f aca="false" ca="false" dt2D="false" dtr="false" t="normal">SUMIFS(BD:BD, $F:$F, $I29, $E:$E, $I28, $B:$B, "Да")</f>
        <v>#VALUE!</v>
      </c>
      <c r="BE29" s="503" t="e">
        <f aca="false" ca="false" dt2D="false" dtr="false" t="normal">SUMIFS(BE:BE, $F:$F, $I29, $E:$E, $I28, $B:$B, "Да")</f>
        <v>#VALUE!</v>
      </c>
      <c r="BF29" s="503" t="e">
        <f aca="false" ca="false" dt2D="false" dtr="false" t="normal">SUMIFS(BF:BF, $F:$F, $I29, $E:$E, $I28, $B:$B, "Да")</f>
        <v>#VALUE!</v>
      </c>
      <c r="BG29" s="503" t="e">
        <f aca="false" ca="false" dt2D="false" dtr="false" t="normal">SUMIFS(BG:BG, $F:$F, $I29, $E:$E, $I28, $B:$B, "Да")</f>
        <v>#VALUE!</v>
      </c>
      <c r="BH29" s="503" t="e">
        <f aca="false" ca="false" dt2D="false" dtr="false" t="normal">SUMIFS(BH:BH, $F:$F, $I29, $E:$E, $I28, $B:$B, "Да")</f>
        <v>#VALUE!</v>
      </c>
      <c r="BI29" s="503" t="e">
        <f aca="false" ca="false" dt2D="false" dtr="false" t="normal">SUMIFS(BI:BI, $F:$F, $I29, $E:$E, $I28, $B:$B, "Да")</f>
        <v>#VALUE!</v>
      </c>
      <c r="BJ29" s="503" t="e">
        <f aca="false" ca="false" dt2D="false" dtr="false" t="normal">SUMIFS(BJ:BJ, $F:$F, $I29, $E:$E, $I28, $B:$B, "Да")</f>
        <v>#VALUE!</v>
      </c>
      <c r="BK29" s="503" t="e">
        <f aca="false" ca="false" dt2D="false" dtr="false" t="normal">SUMIFS(BK:BK, $F:$F, $I29, $E:$E, $I28, $B:$B, "Да")</f>
        <v>#VALUE!</v>
      </c>
      <c r="BL29" s="503" t="e">
        <f aca="false" ca="false" dt2D="false" dtr="false" t="normal">SUMIFS(BL:BL, $F:$F, $I29, $E:$E, $I28, $B:$B, "Да")</f>
        <v>#VALUE!</v>
      </c>
      <c r="BM29" s="503" t="e">
        <f aca="false" ca="false" dt2D="false" dtr="false" t="normal">SUMIFS(BM:BM, $F:$F, $I29, $E:$E, $I28, $B:$B, "Да")</f>
        <v>#VALUE!</v>
      </c>
      <c r="BN29" s="503" t="e">
        <f aca="false" ca="false" dt2D="false" dtr="false" t="normal">SUMIFS(BN:BN, $F:$F, $I29, $E:$E, $I28, $B:$B, "Да")</f>
        <v>#VALUE!</v>
      </c>
      <c r="BO29" s="503" t="e">
        <f aca="false" ca="false" dt2D="false" dtr="false" t="normal">SUMIFS(BO:BO, $F:$F, $I29, $E:$E, $I28, $B:$B, "Да")</f>
        <v>#VALUE!</v>
      </c>
      <c r="BP29" s="503" t="e">
        <f aca="false" ca="false" dt2D="false" dtr="false" t="normal">SUMIFS(BP:BP, $F:$F, $I29, $E:$E, $I28, $B:$B, "Да")</f>
        <v>#VALUE!</v>
      </c>
      <c r="BQ29" s="503" t="e">
        <f aca="false" ca="false" dt2D="false" dtr="false" t="normal">SUMIFS(BQ:BQ, $F:$F, $I29, $E:$E, $I28, $B:$B, "Да")</f>
        <v>#VALUE!</v>
      </c>
      <c r="BR29" s="503" t="e">
        <f aca="false" ca="false" dt2D="false" dtr="false" t="normal">SUMIFS(BR:BR, $F:$F, $I29, $E:$E, $I28, $B:$B, "Да")</f>
        <v>#VALUE!</v>
      </c>
      <c r="BS29" s="503" t="e">
        <f aca="false" ca="false" dt2D="false" dtr="false" t="normal">SUMIFS(BS:BS, $F:$F, $I29, $E:$E, $I28, $B:$B, "Да")</f>
        <v>#VALUE!</v>
      </c>
      <c r="BT29" s="503" t="e">
        <f aca="false" ca="false" dt2D="false" dtr="false" t="normal">SUMIFS(BT:BT, $F:$F, $I29, $E:$E, $I28, $B:$B, "Да")</f>
        <v>#VALUE!</v>
      </c>
    </row>
    <row hidden="true" ht="16.5" outlineLevel="1" r="30">
      <c r="G30" s="485" t="n"/>
      <c r="I30" s="237" t="s">
        <v>407</v>
      </c>
      <c r="L30" s="503" t="e">
        <f aca="false" ca="false" dt2D="false" dtr="false" t="normal">SUM(M30:BT30)</f>
        <v>#VALUE!</v>
      </c>
      <c r="M30" s="503" t="e">
        <f aca="false" ca="false" dt2D="false" dtr="false" t="normal">SUMIFS(M:M, $F:$F, $I30, $E:$E, $I28, $B:$B, "Да")</f>
        <v>#VALUE!</v>
      </c>
      <c r="N30" s="503" t="e">
        <f aca="false" ca="false" dt2D="false" dtr="false" t="normal">SUMIFS(N:N, $F:$F, $I30, $E:$E, $I28, $B:$B, "Да")</f>
        <v>#VALUE!</v>
      </c>
      <c r="O30" s="503" t="e">
        <f aca="false" ca="false" dt2D="false" dtr="false" t="normal">SUMIFS(O:O, $F:$F, $I30, $E:$E, $I28, $B:$B, "Да")</f>
        <v>#VALUE!</v>
      </c>
      <c r="P30" s="503" t="e">
        <f aca="false" ca="false" dt2D="false" dtr="false" t="normal">SUMIFS(P:P, $F:$F, $I30, $E:$E, $I28, $B:$B, "Да")</f>
        <v>#VALUE!</v>
      </c>
      <c r="Q30" s="503" t="e">
        <f aca="false" ca="false" dt2D="false" dtr="false" t="normal">SUMIFS(Q:Q, $F:$F, $I30, $E:$E, $I28, $B:$B, "Да")</f>
        <v>#VALUE!</v>
      </c>
      <c r="R30" s="503" t="e">
        <f aca="false" ca="false" dt2D="false" dtr="false" t="normal">SUMIFS(R:R, $F:$F, $I30, $E:$E, $I28, $B:$B, "Да")</f>
        <v>#VALUE!</v>
      </c>
      <c r="S30" s="503" t="e">
        <f aca="false" ca="false" dt2D="false" dtr="false" t="normal">SUMIFS(S:S, $F:$F, $I30, $E:$E, $I28, $B:$B, "Да")</f>
        <v>#VALUE!</v>
      </c>
      <c r="T30" s="503" t="e">
        <f aca="false" ca="false" dt2D="false" dtr="false" t="normal">SUMIFS(T:T, $F:$F, $I30, $E:$E, $I28, $B:$B, "Да")</f>
        <v>#VALUE!</v>
      </c>
      <c r="U30" s="503" t="e">
        <f aca="false" ca="false" dt2D="false" dtr="false" t="normal">SUMIFS(U:U, $F:$F, $I30, $E:$E, $I28, $B:$B, "Да")</f>
        <v>#VALUE!</v>
      </c>
      <c r="V30" s="503" t="e">
        <f aca="false" ca="false" dt2D="false" dtr="false" t="normal">SUMIFS(V:V, $F:$F, $I30, $E:$E, $I28, $B:$B, "Да")</f>
        <v>#VALUE!</v>
      </c>
      <c r="W30" s="503" t="e">
        <f aca="false" ca="false" dt2D="false" dtr="false" t="normal">SUMIFS(W:W, $F:$F, $I30, $E:$E, $I28, $B:$B, "Да")</f>
        <v>#VALUE!</v>
      </c>
      <c r="X30" s="503" t="e">
        <f aca="false" ca="false" dt2D="false" dtr="false" t="normal">SUMIFS(X:X, $F:$F, $I30, $E:$E, $I28, $B:$B, "Да")</f>
        <v>#VALUE!</v>
      </c>
      <c r="Y30" s="503" t="e">
        <f aca="false" ca="false" dt2D="false" dtr="false" t="normal">SUMIFS(Y:Y, $F:$F, $I30, $E:$E, $I28, $B:$B, "Да")</f>
        <v>#VALUE!</v>
      </c>
      <c r="Z30" s="503" t="e">
        <f aca="false" ca="false" dt2D="false" dtr="false" t="normal">SUMIFS(Z:Z, $F:$F, $I30, $E:$E, $I28, $B:$B, "Да")</f>
        <v>#VALUE!</v>
      </c>
      <c r="AA30" s="503" t="e">
        <f aca="false" ca="false" dt2D="false" dtr="false" t="normal">SUMIFS(AA:AA, $F:$F, $I30, $E:$E, $I28, $B:$B, "Да")</f>
        <v>#VALUE!</v>
      </c>
      <c r="AB30" s="503" t="e">
        <f aca="false" ca="false" dt2D="false" dtr="false" t="normal">SUMIFS(AB:AB, $F:$F, $I30, $E:$E, $I28, $B:$B, "Да")</f>
        <v>#VALUE!</v>
      </c>
      <c r="AC30" s="503" t="e">
        <f aca="false" ca="false" dt2D="false" dtr="false" t="normal">SUMIFS(AC:AC, $F:$F, $I30, $E:$E, $I28, $B:$B, "Да")</f>
        <v>#VALUE!</v>
      </c>
      <c r="AD30" s="503" t="e">
        <f aca="false" ca="false" dt2D="false" dtr="false" t="normal">SUMIFS(AD:AD, $F:$F, $I30, $E:$E, $I28, $B:$B, "Да")</f>
        <v>#VALUE!</v>
      </c>
      <c r="AE30" s="503" t="e">
        <f aca="false" ca="false" dt2D="false" dtr="false" t="normal">SUMIFS(AE:AE, $F:$F, $I30, $E:$E, $I28, $B:$B, "Да")</f>
        <v>#VALUE!</v>
      </c>
      <c r="AF30" s="503" t="e">
        <f aca="false" ca="false" dt2D="false" dtr="false" t="normal">SUMIFS(AF:AF, $F:$F, $I30, $E:$E, $I28, $B:$B, "Да")</f>
        <v>#VALUE!</v>
      </c>
      <c r="AG30" s="503" t="e">
        <f aca="false" ca="false" dt2D="false" dtr="false" t="normal">SUMIFS(AG:AG, $F:$F, $I30, $E:$E, $I28, $B:$B, "Да")</f>
        <v>#VALUE!</v>
      </c>
      <c r="AH30" s="503" t="e">
        <f aca="false" ca="false" dt2D="false" dtr="false" t="normal">SUMIFS(AH:AH, $F:$F, $I30, $E:$E, $I28, $B:$B, "Да")</f>
        <v>#VALUE!</v>
      </c>
      <c r="AI30" s="503" t="e">
        <f aca="false" ca="false" dt2D="false" dtr="false" t="normal">SUMIFS(AI:AI, $F:$F, $I30, $E:$E, $I28, $B:$B, "Да")</f>
        <v>#VALUE!</v>
      </c>
      <c r="AJ30" s="503" t="e">
        <f aca="false" ca="false" dt2D="false" dtr="false" t="normal">SUMIFS(AJ:AJ, $F:$F, $I30, $E:$E, $I28, $B:$B, "Да")</f>
        <v>#VALUE!</v>
      </c>
      <c r="AK30" s="503" t="e">
        <f aca="false" ca="false" dt2D="false" dtr="false" t="normal">SUMIFS(AK:AK, $F:$F, $I30, $E:$E, $I28, $B:$B, "Да")</f>
        <v>#VALUE!</v>
      </c>
      <c r="AL30" s="503" t="e">
        <f aca="false" ca="false" dt2D="false" dtr="false" t="normal">SUMIFS(AL:AL, $F:$F, $I30, $E:$E, $I28, $B:$B, "Да")</f>
        <v>#VALUE!</v>
      </c>
      <c r="AM30" s="503" t="e">
        <f aca="false" ca="false" dt2D="false" dtr="false" t="normal">SUMIFS(AM:AM, $F:$F, $I30, $E:$E, $I28, $B:$B, "Да")</f>
        <v>#VALUE!</v>
      </c>
      <c r="AN30" s="503" t="e">
        <f aca="false" ca="false" dt2D="false" dtr="false" t="normal">SUMIFS(AN:AN, $F:$F, $I30, $E:$E, $I28, $B:$B, "Да")</f>
        <v>#VALUE!</v>
      </c>
      <c r="AO30" s="503" t="e">
        <f aca="false" ca="false" dt2D="false" dtr="false" t="normal">SUMIFS(AO:AO, $F:$F, $I30, $E:$E, $I28, $B:$B, "Да")</f>
        <v>#VALUE!</v>
      </c>
      <c r="AP30" s="503" t="e">
        <f aca="false" ca="false" dt2D="false" dtr="false" t="normal">SUMIFS(AP:AP, $F:$F, $I30, $E:$E, $I28, $B:$B, "Да")</f>
        <v>#VALUE!</v>
      </c>
      <c r="AQ30" s="503" t="e">
        <f aca="false" ca="false" dt2D="false" dtr="false" t="normal">SUMIFS(AQ:AQ, $F:$F, $I30, $E:$E, $I28, $B:$B, "Да")</f>
        <v>#VALUE!</v>
      </c>
      <c r="AR30" s="503" t="e">
        <f aca="false" ca="false" dt2D="false" dtr="false" t="normal">SUMIFS(AR:AR, $F:$F, $I30, $E:$E, $I28, $B:$B, "Да")</f>
        <v>#VALUE!</v>
      </c>
      <c r="AS30" s="503" t="e">
        <f aca="false" ca="false" dt2D="false" dtr="false" t="normal">SUMIFS(AS:AS, $F:$F, $I30, $E:$E, $I28, $B:$B, "Да")</f>
        <v>#VALUE!</v>
      </c>
      <c r="AT30" s="503" t="e">
        <f aca="false" ca="false" dt2D="false" dtr="false" t="normal">SUMIFS(AT:AT, $F:$F, $I30, $E:$E, $I28, $B:$B, "Да")</f>
        <v>#VALUE!</v>
      </c>
      <c r="AU30" s="503" t="e">
        <f aca="false" ca="false" dt2D="false" dtr="false" t="normal">SUMIFS(AU:AU, $F:$F, $I30, $E:$E, $I28, $B:$B, "Да")</f>
        <v>#VALUE!</v>
      </c>
      <c r="AV30" s="503" t="e">
        <f aca="false" ca="false" dt2D="false" dtr="false" t="normal">SUMIFS(AV:AV, $F:$F, $I30, $E:$E, $I28, $B:$B, "Да")</f>
        <v>#VALUE!</v>
      </c>
      <c r="AW30" s="503" t="e">
        <f aca="false" ca="false" dt2D="false" dtr="false" t="normal">SUMIFS(AW:AW, $F:$F, $I30, $E:$E, $I28, $B:$B, "Да")</f>
        <v>#VALUE!</v>
      </c>
      <c r="AX30" s="503" t="e">
        <f aca="false" ca="false" dt2D="false" dtr="false" t="normal">SUMIFS(AX:AX, $F:$F, $I30, $E:$E, $I28, $B:$B, "Да")</f>
        <v>#VALUE!</v>
      </c>
      <c r="AY30" s="503" t="e">
        <f aca="false" ca="false" dt2D="false" dtr="false" t="normal">SUMIFS(AY:AY, $F:$F, $I30, $E:$E, $I28, $B:$B, "Да")</f>
        <v>#VALUE!</v>
      </c>
      <c r="AZ30" s="503" t="e">
        <f aca="false" ca="false" dt2D="false" dtr="false" t="normal">SUMIFS(AZ:AZ, $F:$F, $I30, $E:$E, $I28, $B:$B, "Да")</f>
        <v>#VALUE!</v>
      </c>
      <c r="BA30" s="503" t="e">
        <f aca="false" ca="false" dt2D="false" dtr="false" t="normal">SUMIFS(BA:BA, $F:$F, $I30, $E:$E, $I28, $B:$B, "Да")</f>
        <v>#VALUE!</v>
      </c>
      <c r="BB30" s="503" t="e">
        <f aca="false" ca="false" dt2D="false" dtr="false" t="normal">SUMIFS(BB:BB, $F:$F, $I30, $E:$E, $I28, $B:$B, "Да")</f>
        <v>#VALUE!</v>
      </c>
      <c r="BC30" s="503" t="e">
        <f aca="false" ca="false" dt2D="false" dtr="false" t="normal">SUMIFS(BC:BC, $F:$F, $I30, $E:$E, $I28, $B:$B, "Да")</f>
        <v>#VALUE!</v>
      </c>
      <c r="BD30" s="503" t="e">
        <f aca="false" ca="false" dt2D="false" dtr="false" t="normal">SUMIFS(BD:BD, $F:$F, $I30, $E:$E, $I28, $B:$B, "Да")</f>
        <v>#VALUE!</v>
      </c>
      <c r="BE30" s="503" t="e">
        <f aca="false" ca="false" dt2D="false" dtr="false" t="normal">SUMIFS(BE:BE, $F:$F, $I30, $E:$E, $I28, $B:$B, "Да")</f>
        <v>#VALUE!</v>
      </c>
      <c r="BF30" s="503" t="e">
        <f aca="false" ca="false" dt2D="false" dtr="false" t="normal">SUMIFS(BF:BF, $F:$F, $I30, $E:$E, $I28, $B:$B, "Да")</f>
        <v>#VALUE!</v>
      </c>
      <c r="BG30" s="503" t="e">
        <f aca="false" ca="false" dt2D="false" dtr="false" t="normal">SUMIFS(BG:BG, $F:$F, $I30, $E:$E, $I28, $B:$B, "Да")</f>
        <v>#VALUE!</v>
      </c>
      <c r="BH30" s="503" t="e">
        <f aca="false" ca="false" dt2D="false" dtr="false" t="normal">SUMIFS(BH:BH, $F:$F, $I30, $E:$E, $I28, $B:$B, "Да")</f>
        <v>#VALUE!</v>
      </c>
      <c r="BI30" s="503" t="e">
        <f aca="false" ca="false" dt2D="false" dtr="false" t="normal">SUMIFS(BI:BI, $F:$F, $I30, $E:$E, $I28, $B:$B, "Да")</f>
        <v>#VALUE!</v>
      </c>
      <c r="BJ30" s="503" t="e">
        <f aca="false" ca="false" dt2D="false" dtr="false" t="normal">SUMIFS(BJ:BJ, $F:$F, $I30, $E:$E, $I28, $B:$B, "Да")</f>
        <v>#VALUE!</v>
      </c>
      <c r="BK30" s="503" t="e">
        <f aca="false" ca="false" dt2D="false" dtr="false" t="normal">SUMIFS(BK:BK, $F:$F, $I30, $E:$E, $I28, $B:$B, "Да")</f>
        <v>#VALUE!</v>
      </c>
      <c r="BL30" s="503" t="e">
        <f aca="false" ca="false" dt2D="false" dtr="false" t="normal">SUMIFS(BL:BL, $F:$F, $I30, $E:$E, $I28, $B:$B, "Да")</f>
        <v>#VALUE!</v>
      </c>
      <c r="BM30" s="503" t="e">
        <f aca="false" ca="false" dt2D="false" dtr="false" t="normal">SUMIFS(BM:BM, $F:$F, $I30, $E:$E, $I28, $B:$B, "Да")</f>
        <v>#VALUE!</v>
      </c>
      <c r="BN30" s="503" t="e">
        <f aca="false" ca="false" dt2D="false" dtr="false" t="normal">SUMIFS(BN:BN, $F:$F, $I30, $E:$E, $I28, $B:$B, "Да")</f>
        <v>#VALUE!</v>
      </c>
      <c r="BO30" s="503" t="e">
        <f aca="false" ca="false" dt2D="false" dtr="false" t="normal">SUMIFS(BO:BO, $F:$F, $I30, $E:$E, $I28, $B:$B, "Да")</f>
        <v>#VALUE!</v>
      </c>
      <c r="BP30" s="503" t="e">
        <f aca="false" ca="false" dt2D="false" dtr="false" t="normal">SUMIFS(BP:BP, $F:$F, $I30, $E:$E, $I28, $B:$B, "Да")</f>
        <v>#VALUE!</v>
      </c>
      <c r="BQ30" s="503" t="e">
        <f aca="false" ca="false" dt2D="false" dtr="false" t="normal">SUMIFS(BQ:BQ, $F:$F, $I30, $E:$E, $I28, $B:$B, "Да")</f>
        <v>#VALUE!</v>
      </c>
      <c r="BR30" s="503" t="e">
        <f aca="false" ca="false" dt2D="false" dtr="false" t="normal">SUMIFS(BR:BR, $F:$F, $I30, $E:$E, $I28, $B:$B, "Да")</f>
        <v>#VALUE!</v>
      </c>
      <c r="BS30" s="503" t="e">
        <f aca="false" ca="false" dt2D="false" dtr="false" t="normal">SUMIFS(BS:BS, $F:$F, $I30, $E:$E, $I28, $B:$B, "Да")</f>
        <v>#VALUE!</v>
      </c>
      <c r="BT30" s="503" t="e">
        <f aca="false" ca="false" dt2D="false" dtr="false" t="normal">SUMIFS(BT:BT, $F:$F, $I30, $E:$E, $I28, $B:$B, "Да")</f>
        <v>#VALUE!</v>
      </c>
    </row>
    <row customFormat="true" ht="17.25" outlineLevel="0" r="31" s="504">
      <c r="A31" s="505" t="n"/>
      <c r="B31" s="505" t="n"/>
      <c r="C31" s="506" t="n"/>
      <c r="D31" s="505" t="n"/>
      <c r="E31" s="506" t="n"/>
      <c r="F31" s="505" t="n"/>
      <c r="G31" s="507" t="n"/>
      <c r="H31" s="504" t="n"/>
      <c r="I31" s="504" t="s">
        <v>543</v>
      </c>
      <c r="J31" s="508" t="n"/>
      <c r="K31" s="508" t="n"/>
      <c r="L31" s="509" t="e">
        <f aca="false" ca="false" dt2D="false" dtr="false" t="normal">SUM(M31:BT31)</f>
        <v>#VALUE!</v>
      </c>
      <c r="M31" s="509" t="e">
        <f aca="false" ca="false" dt2D="false" dtr="false" t="normal">SUM(M29:M30)</f>
        <v>#VALUE!</v>
      </c>
      <c r="N31" s="509" t="e">
        <f aca="false" ca="false" dt2D="false" dtr="false" t="normal">SUM(N29:N30)</f>
        <v>#VALUE!</v>
      </c>
      <c r="O31" s="509" t="e">
        <f aca="false" ca="false" dt2D="false" dtr="false" t="normal">SUM(O29:O30)</f>
        <v>#VALUE!</v>
      </c>
      <c r="P31" s="509" t="e">
        <f aca="false" ca="false" dt2D="false" dtr="false" t="normal">SUM(P29:P30)</f>
        <v>#VALUE!</v>
      </c>
      <c r="Q31" s="509" t="e">
        <f aca="false" ca="false" dt2D="false" dtr="false" t="normal">SUM(Q29:Q30)</f>
        <v>#VALUE!</v>
      </c>
      <c r="R31" s="509" t="e">
        <f aca="false" ca="false" dt2D="false" dtr="false" t="normal">SUM(R29:R30)</f>
        <v>#VALUE!</v>
      </c>
      <c r="S31" s="509" t="e">
        <f aca="false" ca="false" dt2D="false" dtr="false" t="normal">SUM(S29:S30)</f>
        <v>#VALUE!</v>
      </c>
      <c r="T31" s="509" t="e">
        <f aca="false" ca="false" dt2D="false" dtr="false" t="normal">SUM(T29:T30)</f>
        <v>#VALUE!</v>
      </c>
      <c r="U31" s="509" t="e">
        <f aca="false" ca="false" dt2D="false" dtr="false" t="normal">SUM(U29:U30)</f>
        <v>#VALUE!</v>
      </c>
      <c r="V31" s="509" t="e">
        <f aca="false" ca="false" dt2D="false" dtr="false" t="normal">SUM(V29:V30)</f>
        <v>#VALUE!</v>
      </c>
      <c r="W31" s="509" t="e">
        <f aca="false" ca="false" dt2D="false" dtr="false" t="normal">SUM(W29:W30)</f>
        <v>#VALUE!</v>
      </c>
      <c r="X31" s="509" t="e">
        <f aca="false" ca="false" dt2D="false" dtr="false" t="normal">SUM(X29:X30)</f>
        <v>#VALUE!</v>
      </c>
      <c r="Y31" s="509" t="e">
        <f aca="false" ca="false" dt2D="false" dtr="false" t="normal">SUM(Y29:Y30)</f>
        <v>#VALUE!</v>
      </c>
      <c r="Z31" s="509" t="e">
        <f aca="false" ca="false" dt2D="false" dtr="false" t="normal">SUM(Z29:Z30)</f>
        <v>#VALUE!</v>
      </c>
      <c r="AA31" s="509" t="e">
        <f aca="false" ca="false" dt2D="false" dtr="false" t="normal">SUM(AA29:AA30)</f>
        <v>#VALUE!</v>
      </c>
      <c r="AB31" s="509" t="e">
        <f aca="false" ca="false" dt2D="false" dtr="false" t="normal">SUM(AB29:AB30)</f>
        <v>#VALUE!</v>
      </c>
      <c r="AC31" s="509" t="e">
        <f aca="false" ca="false" dt2D="false" dtr="false" t="normal">SUM(AC29:AC30)</f>
        <v>#VALUE!</v>
      </c>
      <c r="AD31" s="509" t="e">
        <f aca="false" ca="false" dt2D="false" dtr="false" t="normal">SUM(AD29:AD30)</f>
        <v>#VALUE!</v>
      </c>
      <c r="AE31" s="509" t="e">
        <f aca="false" ca="false" dt2D="false" dtr="false" t="normal">SUM(AE29:AE30)</f>
        <v>#VALUE!</v>
      </c>
      <c r="AF31" s="509" t="e">
        <f aca="false" ca="false" dt2D="false" dtr="false" t="normal">SUM(AF29:AF30)</f>
        <v>#VALUE!</v>
      </c>
      <c r="AG31" s="509" t="e">
        <f aca="false" ca="false" dt2D="false" dtr="false" t="normal">SUM(AG29:AG30)</f>
        <v>#VALUE!</v>
      </c>
      <c r="AH31" s="509" t="e">
        <f aca="false" ca="false" dt2D="false" dtr="false" t="normal">SUM(AH29:AH30)</f>
        <v>#VALUE!</v>
      </c>
      <c r="AI31" s="509" t="e">
        <f aca="false" ca="false" dt2D="false" dtr="false" t="normal">SUM(AI29:AI30)</f>
        <v>#VALUE!</v>
      </c>
      <c r="AJ31" s="509" t="e">
        <f aca="false" ca="false" dt2D="false" dtr="false" t="normal">SUM(AJ29:AJ30)</f>
        <v>#VALUE!</v>
      </c>
      <c r="AK31" s="509" t="e">
        <f aca="false" ca="false" dt2D="false" dtr="false" t="normal">SUM(AK29:AK30)</f>
        <v>#VALUE!</v>
      </c>
      <c r="AL31" s="509" t="e">
        <f aca="false" ca="false" dt2D="false" dtr="false" t="normal">SUM(AL29:AL30)</f>
        <v>#VALUE!</v>
      </c>
      <c r="AM31" s="509" t="e">
        <f aca="false" ca="false" dt2D="false" dtr="false" t="normal">SUM(AM29:AM30)</f>
        <v>#VALUE!</v>
      </c>
      <c r="AN31" s="509" t="e">
        <f aca="false" ca="false" dt2D="false" dtr="false" t="normal">SUM(AN29:AN30)</f>
        <v>#VALUE!</v>
      </c>
      <c r="AO31" s="509" t="e">
        <f aca="false" ca="false" dt2D="false" dtr="false" t="normal">SUM(AO29:AO30)</f>
        <v>#VALUE!</v>
      </c>
      <c r="AP31" s="509" t="e">
        <f aca="false" ca="false" dt2D="false" dtr="false" t="normal">SUM(AP29:AP30)</f>
        <v>#VALUE!</v>
      </c>
      <c r="AQ31" s="509" t="e">
        <f aca="false" ca="false" dt2D="false" dtr="false" t="normal">SUM(AQ29:AQ30)</f>
        <v>#VALUE!</v>
      </c>
      <c r="AR31" s="509" t="e">
        <f aca="false" ca="false" dt2D="false" dtr="false" t="normal">SUM(AR29:AR30)</f>
        <v>#VALUE!</v>
      </c>
      <c r="AS31" s="509" t="e">
        <f aca="false" ca="false" dt2D="false" dtr="false" t="normal">SUM(AS29:AS30)</f>
        <v>#VALUE!</v>
      </c>
      <c r="AT31" s="509" t="e">
        <f aca="false" ca="false" dt2D="false" dtr="false" t="normal">SUM(AT29:AT30)</f>
        <v>#VALUE!</v>
      </c>
      <c r="AU31" s="509" t="e">
        <f aca="false" ca="false" dt2D="false" dtr="false" t="normal">SUM(AU29:AU30)</f>
        <v>#VALUE!</v>
      </c>
      <c r="AV31" s="509" t="e">
        <f aca="false" ca="false" dt2D="false" dtr="false" t="normal">SUM(AV29:AV30)</f>
        <v>#VALUE!</v>
      </c>
      <c r="AW31" s="509" t="e">
        <f aca="false" ca="false" dt2D="false" dtr="false" t="normal">SUM(AW29:AW30)</f>
        <v>#VALUE!</v>
      </c>
      <c r="AX31" s="509" t="e">
        <f aca="false" ca="false" dt2D="false" dtr="false" t="normal">SUM(AX29:AX30)</f>
        <v>#VALUE!</v>
      </c>
      <c r="AY31" s="509" t="e">
        <f aca="false" ca="false" dt2D="false" dtr="false" t="normal">SUM(AY29:AY30)</f>
        <v>#VALUE!</v>
      </c>
      <c r="AZ31" s="509" t="e">
        <f aca="false" ca="false" dt2D="false" dtr="false" t="normal">SUM(AZ29:AZ30)</f>
        <v>#VALUE!</v>
      </c>
      <c r="BA31" s="509" t="e">
        <f aca="false" ca="false" dt2D="false" dtr="false" t="normal">SUM(BA29:BA30)</f>
        <v>#VALUE!</v>
      </c>
      <c r="BB31" s="509" t="e">
        <f aca="false" ca="false" dt2D="false" dtr="false" t="normal">SUM(BB29:BB30)</f>
        <v>#VALUE!</v>
      </c>
      <c r="BC31" s="509" t="e">
        <f aca="false" ca="false" dt2D="false" dtr="false" t="normal">SUM(BC29:BC30)</f>
        <v>#VALUE!</v>
      </c>
      <c r="BD31" s="509" t="e">
        <f aca="false" ca="false" dt2D="false" dtr="false" t="normal">SUM(BD29:BD30)</f>
        <v>#VALUE!</v>
      </c>
      <c r="BE31" s="509" t="e">
        <f aca="false" ca="false" dt2D="false" dtr="false" t="normal">SUM(BE29:BE30)</f>
        <v>#VALUE!</v>
      </c>
      <c r="BF31" s="509" t="e">
        <f aca="false" ca="false" dt2D="false" dtr="false" t="normal">SUM(BF29:BF30)</f>
        <v>#VALUE!</v>
      </c>
      <c r="BG31" s="509" t="e">
        <f aca="false" ca="false" dt2D="false" dtr="false" t="normal">SUM(BG29:BG30)</f>
        <v>#VALUE!</v>
      </c>
      <c r="BH31" s="509" t="e">
        <f aca="false" ca="false" dt2D="false" dtr="false" t="normal">SUM(BH29:BH30)</f>
        <v>#VALUE!</v>
      </c>
      <c r="BI31" s="509" t="e">
        <f aca="false" ca="false" dt2D="false" dtr="false" t="normal">SUM(BI29:BI30)</f>
        <v>#VALUE!</v>
      </c>
      <c r="BJ31" s="509" t="e">
        <f aca="false" ca="false" dt2D="false" dtr="false" t="normal">SUM(BJ29:BJ30)</f>
        <v>#VALUE!</v>
      </c>
      <c r="BK31" s="509" t="e">
        <f aca="false" ca="false" dt2D="false" dtr="false" t="normal">SUM(BK29:BK30)</f>
        <v>#VALUE!</v>
      </c>
      <c r="BL31" s="509" t="e">
        <f aca="false" ca="false" dt2D="false" dtr="false" t="normal">SUM(BL29:BL30)</f>
        <v>#VALUE!</v>
      </c>
      <c r="BM31" s="509" t="e">
        <f aca="false" ca="false" dt2D="false" dtr="false" t="normal">SUM(BM29:BM30)</f>
        <v>#VALUE!</v>
      </c>
      <c r="BN31" s="509" t="e">
        <f aca="false" ca="false" dt2D="false" dtr="false" t="normal">SUM(BN29:BN30)</f>
        <v>#VALUE!</v>
      </c>
      <c r="BO31" s="509" t="e">
        <f aca="false" ca="false" dt2D="false" dtr="false" t="normal">SUM(BO29:BO30)</f>
        <v>#VALUE!</v>
      </c>
      <c r="BP31" s="509" t="e">
        <f aca="false" ca="false" dt2D="false" dtr="false" t="normal">SUM(BP29:BP30)</f>
        <v>#VALUE!</v>
      </c>
      <c r="BQ31" s="509" t="e">
        <f aca="false" ca="false" dt2D="false" dtr="false" t="normal">SUM(BQ29:BQ30)</f>
        <v>#VALUE!</v>
      </c>
      <c r="BR31" s="509" t="e">
        <f aca="false" ca="false" dt2D="false" dtr="false" t="normal">SUM(BR29:BR30)</f>
        <v>#VALUE!</v>
      </c>
      <c r="BS31" s="509" t="e">
        <f aca="false" ca="false" dt2D="false" dtr="false" t="normal">SUM(BS29:BS30)</f>
        <v>#VALUE!</v>
      </c>
      <c r="BT31" s="509" t="e">
        <f aca="false" ca="false" dt2D="false" dtr="false" t="normal">SUM(BT29:BT30)</f>
        <v>#VALUE!</v>
      </c>
    </row>
    <row outlineLevel="0" r="32">
      <c r="L32" s="503" t="n"/>
      <c r="M32" s="503" t="n"/>
      <c r="N32" s="503" t="n"/>
      <c r="O32" s="503" t="n"/>
      <c r="P32" s="503" t="n"/>
      <c r="Q32" s="503" t="n"/>
      <c r="R32" s="503" t="n"/>
      <c r="S32" s="503" t="n"/>
      <c r="T32" s="503" t="n"/>
      <c r="U32" s="503" t="n"/>
      <c r="V32" s="503" t="n"/>
      <c r="W32" s="503" t="n"/>
      <c r="X32" s="503" t="n"/>
      <c r="Y32" s="503" t="n"/>
      <c r="Z32" s="503" t="n"/>
      <c r="AA32" s="503" t="n"/>
      <c r="AB32" s="244" t="n"/>
      <c r="AC32" s="244" t="n"/>
      <c r="AD32" s="244" t="n"/>
      <c r="AE32" s="244" t="n"/>
      <c r="AF32" s="244" t="n"/>
      <c r="AG32" s="244" t="n"/>
      <c r="AH32" s="244" t="n"/>
      <c r="AI32" s="244" t="n"/>
      <c r="AJ32" s="244" t="n"/>
      <c r="AK32" s="244" t="n"/>
      <c r="AL32" s="244" t="n"/>
      <c r="AM32" s="244" t="n"/>
      <c r="AN32" s="244" t="n"/>
      <c r="AO32" s="244" t="n"/>
      <c r="AP32" s="244" t="n"/>
      <c r="AQ32" s="244" t="n"/>
      <c r="AR32" s="244" t="n"/>
      <c r="AS32" s="244" t="n"/>
      <c r="AT32" s="244" t="n"/>
      <c r="AU32" s="244" t="n"/>
      <c r="AV32" s="244" t="n"/>
      <c r="AW32" s="244" t="n"/>
      <c r="AX32" s="244" t="n"/>
      <c r="AY32" s="244" t="n"/>
      <c r="AZ32" s="244" t="n"/>
      <c r="BA32" s="244" t="n"/>
      <c r="BB32" s="244" t="n"/>
      <c r="BC32" s="244" t="n"/>
      <c r="BD32" s="244" t="n"/>
      <c r="BE32" s="244" t="n"/>
      <c r="BF32" s="244" t="n"/>
      <c r="BG32" s="244" t="n"/>
      <c r="BH32" s="244" t="n"/>
      <c r="BI32" s="244" t="n"/>
      <c r="BJ32" s="244" t="n"/>
      <c r="BK32" s="244" t="n"/>
      <c r="BL32" s="244" t="n"/>
      <c r="BM32" s="244" t="n"/>
      <c r="BN32" s="244" t="n"/>
      <c r="BO32" s="244" t="n"/>
      <c r="BP32" s="244" t="n"/>
      <c r="BQ32" s="244" t="n"/>
      <c r="BR32" s="244" t="n"/>
      <c r="BS32" s="244" t="n"/>
      <c r="BT32" s="244" t="n"/>
    </row>
    <row customFormat="true" customHeight="true" ht="17.4500007629395" outlineLevel="0" r="33" s="100">
      <c r="G33" s="100" t="n"/>
      <c r="H33" s="100" t="n"/>
      <c r="I33" s="502" t="s">
        <v>436</v>
      </c>
      <c r="J33" s="502" t="n"/>
      <c r="K33" s="502" t="n"/>
      <c r="L33" s="502" t="n"/>
      <c r="M33" s="502" t="n"/>
      <c r="N33" s="502" t="n"/>
      <c r="O33" s="502" t="n"/>
      <c r="P33" s="502" t="n"/>
      <c r="Q33" s="502" t="n"/>
      <c r="R33" s="502" t="n"/>
      <c r="S33" s="502" t="n"/>
      <c r="T33" s="502" t="n"/>
      <c r="U33" s="502" t="n"/>
      <c r="V33" s="502" t="n"/>
      <c r="W33" s="502" t="n"/>
      <c r="X33" s="502" t="n"/>
      <c r="Y33" s="502" t="n"/>
      <c r="Z33" s="502" t="n"/>
      <c r="AA33" s="502" t="n"/>
      <c r="AB33" s="502" t="n"/>
      <c r="AC33" s="502" t="n"/>
      <c r="AD33" s="502" t="n"/>
      <c r="AE33" s="502" t="n"/>
      <c r="AF33" s="502" t="n"/>
      <c r="AG33" s="502" t="n"/>
      <c r="AH33" s="502" t="n"/>
      <c r="AI33" s="502" t="n"/>
      <c r="AJ33" s="502" t="n"/>
      <c r="AK33" s="502" t="n"/>
      <c r="AL33" s="502" t="n"/>
      <c r="AM33" s="502" t="n"/>
      <c r="AN33" s="502" t="n"/>
      <c r="AO33" s="502" t="n"/>
      <c r="AP33" s="502" t="n"/>
      <c r="AQ33" s="502" t="n"/>
      <c r="AR33" s="502" t="n"/>
      <c r="AS33" s="502" t="n"/>
      <c r="AT33" s="502" t="n"/>
      <c r="AU33" s="502" t="n"/>
      <c r="AV33" s="502" t="n"/>
      <c r="AW33" s="502" t="n"/>
      <c r="AX33" s="502" t="n"/>
      <c r="AY33" s="502" t="n"/>
      <c r="AZ33" s="502" t="n"/>
      <c r="BA33" s="502" t="n"/>
      <c r="BB33" s="502" t="n"/>
      <c r="BC33" s="502" t="n"/>
      <c r="BD33" s="502" t="n"/>
      <c r="BE33" s="502" t="n"/>
      <c r="BF33" s="502" t="n"/>
      <c r="BG33" s="502" t="n"/>
      <c r="BH33" s="502" t="n"/>
      <c r="BI33" s="502" t="n"/>
      <c r="BJ33" s="502" t="n"/>
      <c r="BK33" s="502" t="n"/>
      <c r="BL33" s="502" t="n"/>
      <c r="BM33" s="502" t="n"/>
      <c r="BN33" s="502" t="n"/>
      <c r="BO33" s="502" t="n"/>
      <c r="BP33" s="502" t="n"/>
      <c r="BQ33" s="502" t="n"/>
      <c r="BR33" s="502" t="n"/>
      <c r="BS33" s="502" t="n"/>
      <c r="BT33" s="502" t="n"/>
    </row>
    <row hidden="true" ht="16.5" outlineLevel="1" r="34">
      <c r="G34" s="485" t="n"/>
      <c r="I34" s="237" t="s">
        <v>406</v>
      </c>
      <c r="L34" s="503" t="n"/>
      <c r="M34" s="503" t="e">
        <f aca="false" ca="false" dt2D="false" dtr="false" t="normal">SUMIFS(M:M, $F:$F, $I34, $E:$E, $I33, $B:$B, "Да")</f>
        <v>#VALUE!</v>
      </c>
      <c r="N34" s="503" t="e">
        <f aca="false" ca="false" dt2D="false" dtr="false" t="normal">SUMIFS(N:N, $F:$F, $I34, $E:$E, $I33, $B:$B, "Да")</f>
        <v>#VALUE!</v>
      </c>
      <c r="O34" s="503" t="e">
        <f aca="false" ca="false" dt2D="false" dtr="false" t="normal">SUMIFS(O:O, $F:$F, $I34, $E:$E, $I33, $B:$B, "Да")</f>
        <v>#VALUE!</v>
      </c>
      <c r="P34" s="503" t="e">
        <f aca="false" ca="false" dt2D="false" dtr="false" t="normal">SUMIFS(P:P, $F:$F, $I34, $E:$E, $I33, $B:$B, "Да")</f>
        <v>#VALUE!</v>
      </c>
      <c r="Q34" s="503" t="e">
        <f aca="false" ca="false" dt2D="false" dtr="false" t="normal">SUMIFS(Q:Q, $F:$F, $I34, $E:$E, $I33, $B:$B, "Да")</f>
        <v>#VALUE!</v>
      </c>
      <c r="R34" s="503" t="e">
        <f aca="false" ca="false" dt2D="false" dtr="false" t="normal">SUMIFS(R:R, $F:$F, $I34, $E:$E, $I33, $B:$B, "Да")</f>
        <v>#VALUE!</v>
      </c>
      <c r="S34" s="503" t="e">
        <f aca="false" ca="false" dt2D="false" dtr="false" t="normal">SUMIFS(S:S, $F:$F, $I34, $E:$E, $I33, $B:$B, "Да")</f>
        <v>#VALUE!</v>
      </c>
      <c r="T34" s="503" t="e">
        <f aca="false" ca="false" dt2D="false" dtr="false" t="normal">SUMIFS(T:T, $F:$F, $I34, $E:$E, $I33, $B:$B, "Да")</f>
        <v>#VALUE!</v>
      </c>
      <c r="U34" s="503" t="e">
        <f aca="false" ca="false" dt2D="false" dtr="false" t="normal">SUMIFS(U:U, $F:$F, $I34, $E:$E, $I33, $B:$B, "Да")</f>
        <v>#VALUE!</v>
      </c>
      <c r="V34" s="503" t="e">
        <f aca="false" ca="false" dt2D="false" dtr="false" t="normal">SUMIFS(V:V, $F:$F, $I34, $E:$E, $I33, $B:$B, "Да")</f>
        <v>#VALUE!</v>
      </c>
      <c r="W34" s="503" t="e">
        <f aca="false" ca="false" dt2D="false" dtr="false" t="normal">SUMIFS(W:W, $F:$F, $I34, $E:$E, $I33, $B:$B, "Да")</f>
        <v>#VALUE!</v>
      </c>
      <c r="X34" s="503" t="e">
        <f aca="false" ca="false" dt2D="false" dtr="false" t="normal">SUMIFS(X:X, $F:$F, $I34, $E:$E, $I33, $B:$B, "Да")</f>
        <v>#VALUE!</v>
      </c>
      <c r="Y34" s="503" t="e">
        <f aca="false" ca="false" dt2D="false" dtr="false" t="normal">SUMIFS(Y:Y, $F:$F, $I34, $E:$E, $I33, $B:$B, "Да")</f>
        <v>#VALUE!</v>
      </c>
      <c r="Z34" s="503" t="e">
        <f aca="false" ca="false" dt2D="false" dtr="false" t="normal">SUMIFS(Z:Z, $F:$F, $I34, $E:$E, $I33, $B:$B, "Да")</f>
        <v>#VALUE!</v>
      </c>
      <c r="AA34" s="503" t="e">
        <f aca="false" ca="false" dt2D="false" dtr="false" t="normal">SUMIFS(AA:AA, $F:$F, $I34, $E:$E, $I33, $B:$B, "Да")</f>
        <v>#VALUE!</v>
      </c>
      <c r="AB34" s="503" t="e">
        <f aca="false" ca="false" dt2D="false" dtr="false" t="normal">SUMIFS(AB:AB, $F:$F, $I34, $E:$E, $I33, $B:$B, "Да")</f>
        <v>#VALUE!</v>
      </c>
      <c r="AC34" s="503" t="e">
        <f aca="false" ca="false" dt2D="false" dtr="false" t="normal">SUMIFS(AC:AC, $F:$F, $I34, $E:$E, $I33, $B:$B, "Да")</f>
        <v>#VALUE!</v>
      </c>
      <c r="AD34" s="503" t="e">
        <f aca="false" ca="false" dt2D="false" dtr="false" t="normal">SUMIFS(AD:AD, $F:$F, $I34, $E:$E, $I33, $B:$B, "Да")</f>
        <v>#VALUE!</v>
      </c>
      <c r="AE34" s="503" t="e">
        <f aca="false" ca="false" dt2D="false" dtr="false" t="normal">SUMIFS(AE:AE, $F:$F, $I34, $E:$E, $I33, $B:$B, "Да")</f>
        <v>#VALUE!</v>
      </c>
      <c r="AF34" s="503" t="e">
        <f aca="false" ca="false" dt2D="false" dtr="false" t="normal">SUMIFS(AF:AF, $F:$F, $I34, $E:$E, $I33, $B:$B, "Да")</f>
        <v>#VALUE!</v>
      </c>
      <c r="AG34" s="503" t="e">
        <f aca="false" ca="false" dt2D="false" dtr="false" t="normal">SUMIFS(AG:AG, $F:$F, $I34, $E:$E, $I33, $B:$B, "Да")</f>
        <v>#VALUE!</v>
      </c>
      <c r="AH34" s="503" t="e">
        <f aca="false" ca="false" dt2D="false" dtr="false" t="normal">SUMIFS(AH:AH, $F:$F, $I34, $E:$E, $I33, $B:$B, "Да")</f>
        <v>#VALUE!</v>
      </c>
      <c r="AI34" s="503" t="e">
        <f aca="false" ca="false" dt2D="false" dtr="false" t="normal">SUMIFS(AI:AI, $F:$F, $I34, $E:$E, $I33, $B:$B, "Да")</f>
        <v>#VALUE!</v>
      </c>
      <c r="AJ34" s="503" t="e">
        <f aca="false" ca="false" dt2D="false" dtr="false" t="normal">SUMIFS(AJ:AJ, $F:$F, $I34, $E:$E, $I33, $B:$B, "Да")</f>
        <v>#VALUE!</v>
      </c>
      <c r="AK34" s="503" t="e">
        <f aca="false" ca="false" dt2D="false" dtr="false" t="normal">SUMIFS(AK:AK, $F:$F, $I34, $E:$E, $I33, $B:$B, "Да")</f>
        <v>#VALUE!</v>
      </c>
      <c r="AL34" s="503" t="e">
        <f aca="false" ca="false" dt2D="false" dtr="false" t="normal">SUMIFS(AL:AL, $F:$F, $I34, $E:$E, $I33, $B:$B, "Да")</f>
        <v>#VALUE!</v>
      </c>
      <c r="AM34" s="503" t="e">
        <f aca="false" ca="false" dt2D="false" dtr="false" t="normal">SUMIFS(AM:AM, $F:$F, $I34, $E:$E, $I33, $B:$B, "Да")</f>
        <v>#VALUE!</v>
      </c>
      <c r="AN34" s="503" t="e">
        <f aca="false" ca="false" dt2D="false" dtr="false" t="normal">SUMIFS(AN:AN, $F:$F, $I34, $E:$E, $I33, $B:$B, "Да")</f>
        <v>#VALUE!</v>
      </c>
      <c r="AO34" s="503" t="e">
        <f aca="false" ca="false" dt2D="false" dtr="false" t="normal">SUMIFS(AO:AO, $F:$F, $I34, $E:$E, $I33, $B:$B, "Да")</f>
        <v>#VALUE!</v>
      </c>
      <c r="AP34" s="503" t="e">
        <f aca="false" ca="false" dt2D="false" dtr="false" t="normal">SUMIFS(AP:AP, $F:$F, $I34, $E:$E, $I33, $B:$B, "Да")</f>
        <v>#VALUE!</v>
      </c>
      <c r="AQ34" s="503" t="e">
        <f aca="false" ca="false" dt2D="false" dtr="false" t="normal">SUMIFS(AQ:AQ, $F:$F, $I34, $E:$E, $I33, $B:$B, "Да")</f>
        <v>#VALUE!</v>
      </c>
      <c r="AR34" s="503" t="e">
        <f aca="false" ca="false" dt2D="false" dtr="false" t="normal">SUMIFS(AR:AR, $F:$F, $I34, $E:$E, $I33, $B:$B, "Да")</f>
        <v>#VALUE!</v>
      </c>
      <c r="AS34" s="503" t="e">
        <f aca="false" ca="false" dt2D="false" dtr="false" t="normal">SUMIFS(AS:AS, $F:$F, $I34, $E:$E, $I33, $B:$B, "Да")</f>
        <v>#VALUE!</v>
      </c>
      <c r="AT34" s="503" t="e">
        <f aca="false" ca="false" dt2D="false" dtr="false" t="normal">SUMIFS(AT:AT, $F:$F, $I34, $E:$E, $I33, $B:$B, "Да")</f>
        <v>#VALUE!</v>
      </c>
      <c r="AU34" s="503" t="e">
        <f aca="false" ca="false" dt2D="false" dtr="false" t="normal">SUMIFS(AU:AU, $F:$F, $I34, $E:$E, $I33, $B:$B, "Да")</f>
        <v>#VALUE!</v>
      </c>
      <c r="AV34" s="503" t="e">
        <f aca="false" ca="false" dt2D="false" dtr="false" t="normal">SUMIFS(AV:AV, $F:$F, $I34, $E:$E, $I33, $B:$B, "Да")</f>
        <v>#VALUE!</v>
      </c>
      <c r="AW34" s="503" t="e">
        <f aca="false" ca="false" dt2D="false" dtr="false" t="normal">SUMIFS(AW:AW, $F:$F, $I34, $E:$E, $I33, $B:$B, "Да")</f>
        <v>#VALUE!</v>
      </c>
      <c r="AX34" s="503" t="e">
        <f aca="false" ca="false" dt2D="false" dtr="false" t="normal">SUMIFS(AX:AX, $F:$F, $I34, $E:$E, $I33, $B:$B, "Да")</f>
        <v>#VALUE!</v>
      </c>
      <c r="AY34" s="503" t="e">
        <f aca="false" ca="false" dt2D="false" dtr="false" t="normal">SUMIFS(AY:AY, $F:$F, $I34, $E:$E, $I33, $B:$B, "Да")</f>
        <v>#VALUE!</v>
      </c>
      <c r="AZ34" s="503" t="e">
        <f aca="false" ca="false" dt2D="false" dtr="false" t="normal">SUMIFS(AZ:AZ, $F:$F, $I34, $E:$E, $I33, $B:$B, "Да")</f>
        <v>#VALUE!</v>
      </c>
      <c r="BA34" s="503" t="e">
        <f aca="false" ca="false" dt2D="false" dtr="false" t="normal">SUMIFS(BA:BA, $F:$F, $I34, $E:$E, $I33, $B:$B, "Да")</f>
        <v>#VALUE!</v>
      </c>
      <c r="BB34" s="503" t="e">
        <f aca="false" ca="false" dt2D="false" dtr="false" t="normal">SUMIFS(BB:BB, $F:$F, $I34, $E:$E, $I33, $B:$B, "Да")</f>
        <v>#VALUE!</v>
      </c>
      <c r="BC34" s="503" t="e">
        <f aca="false" ca="false" dt2D="false" dtr="false" t="normal">SUMIFS(BC:BC, $F:$F, $I34, $E:$E, $I33, $B:$B, "Да")</f>
        <v>#VALUE!</v>
      </c>
      <c r="BD34" s="503" t="e">
        <f aca="false" ca="false" dt2D="false" dtr="false" t="normal">SUMIFS(BD:BD, $F:$F, $I34, $E:$E, $I33, $B:$B, "Да")</f>
        <v>#VALUE!</v>
      </c>
      <c r="BE34" s="503" t="e">
        <f aca="false" ca="false" dt2D="false" dtr="false" t="normal">SUMIFS(BE:BE, $F:$F, $I34, $E:$E, $I33, $B:$B, "Да")</f>
        <v>#VALUE!</v>
      </c>
      <c r="BF34" s="503" t="e">
        <f aca="false" ca="false" dt2D="false" dtr="false" t="normal">SUMIFS(BF:BF, $F:$F, $I34, $E:$E, $I33, $B:$B, "Да")</f>
        <v>#VALUE!</v>
      </c>
      <c r="BG34" s="503" t="e">
        <f aca="false" ca="false" dt2D="false" dtr="false" t="normal">SUMIFS(BG:BG, $F:$F, $I34, $E:$E, $I33, $B:$B, "Да")</f>
        <v>#VALUE!</v>
      </c>
      <c r="BH34" s="503" t="e">
        <f aca="false" ca="false" dt2D="false" dtr="false" t="normal">SUMIFS(BH:BH, $F:$F, $I34, $E:$E, $I33, $B:$B, "Да")</f>
        <v>#VALUE!</v>
      </c>
      <c r="BI34" s="503" t="e">
        <f aca="false" ca="false" dt2D="false" dtr="false" t="normal">SUMIFS(BI:BI, $F:$F, $I34, $E:$E, $I33, $B:$B, "Да")</f>
        <v>#VALUE!</v>
      </c>
      <c r="BJ34" s="503" t="e">
        <f aca="false" ca="false" dt2D="false" dtr="false" t="normal">SUMIFS(BJ:BJ, $F:$F, $I34, $E:$E, $I33, $B:$B, "Да")</f>
        <v>#VALUE!</v>
      </c>
      <c r="BK34" s="503" t="e">
        <f aca="false" ca="false" dt2D="false" dtr="false" t="normal">SUMIFS(BK:BK, $F:$F, $I34, $E:$E, $I33, $B:$B, "Да")</f>
        <v>#VALUE!</v>
      </c>
      <c r="BL34" s="503" t="e">
        <f aca="false" ca="false" dt2D="false" dtr="false" t="normal">SUMIFS(BL:BL, $F:$F, $I34, $E:$E, $I33, $B:$B, "Да")</f>
        <v>#VALUE!</v>
      </c>
      <c r="BM34" s="503" t="e">
        <f aca="false" ca="false" dt2D="false" dtr="false" t="normal">SUMIFS(BM:BM, $F:$F, $I34, $E:$E, $I33, $B:$B, "Да")</f>
        <v>#VALUE!</v>
      </c>
      <c r="BN34" s="503" t="e">
        <f aca="false" ca="false" dt2D="false" dtr="false" t="normal">SUMIFS(BN:BN, $F:$F, $I34, $E:$E, $I33, $B:$B, "Да")</f>
        <v>#VALUE!</v>
      </c>
      <c r="BO34" s="503" t="e">
        <f aca="false" ca="false" dt2D="false" dtr="false" t="normal">SUMIFS(BO:BO, $F:$F, $I34, $E:$E, $I33, $B:$B, "Да")</f>
        <v>#VALUE!</v>
      </c>
      <c r="BP34" s="503" t="e">
        <f aca="false" ca="false" dt2D="false" dtr="false" t="normal">SUMIFS(BP:BP, $F:$F, $I34, $E:$E, $I33, $B:$B, "Да")</f>
        <v>#VALUE!</v>
      </c>
      <c r="BQ34" s="503" t="e">
        <f aca="false" ca="false" dt2D="false" dtr="false" t="normal">SUMIFS(BQ:BQ, $F:$F, $I34, $E:$E, $I33, $B:$B, "Да")</f>
        <v>#VALUE!</v>
      </c>
      <c r="BR34" s="503" t="e">
        <f aca="false" ca="false" dt2D="false" dtr="false" t="normal">SUMIFS(BR:BR, $F:$F, $I34, $E:$E, $I33, $B:$B, "Да")</f>
        <v>#VALUE!</v>
      </c>
      <c r="BS34" s="503" t="e">
        <f aca="false" ca="false" dt2D="false" dtr="false" t="normal">SUMIFS(BS:BS, $F:$F, $I34, $E:$E, $I33, $B:$B, "Да")</f>
        <v>#VALUE!</v>
      </c>
      <c r="BT34" s="503" t="e">
        <f aca="false" ca="false" dt2D="false" dtr="false" t="normal">SUMIFS(BT:BT, $F:$F, $I34, $E:$E, $I33, $B:$B, "Да")</f>
        <v>#VALUE!</v>
      </c>
    </row>
    <row hidden="true" ht="16.5" outlineLevel="1" r="35">
      <c r="G35" s="485" t="n"/>
      <c r="I35" s="237" t="s">
        <v>407</v>
      </c>
      <c r="L35" s="503" t="n"/>
      <c r="M35" s="503" t="e">
        <f aca="false" ca="false" dt2D="false" dtr="false" t="normal">SUMIFS(M:M, $F:$F, $I35, $E:$E, $I33, $B:$B, "Да")</f>
        <v>#VALUE!</v>
      </c>
      <c r="N35" s="503" t="e">
        <f aca="false" ca="false" dt2D="false" dtr="false" t="normal">SUMIFS(N:N, $F:$F, $I35, $E:$E, $I33, $B:$B, "Да")</f>
        <v>#VALUE!</v>
      </c>
      <c r="O35" s="503" t="e">
        <f aca="false" ca="false" dt2D="false" dtr="false" t="normal">SUMIFS(O:O, $F:$F, $I35, $E:$E, $I33, $B:$B, "Да")</f>
        <v>#VALUE!</v>
      </c>
      <c r="P35" s="503" t="e">
        <f aca="false" ca="false" dt2D="false" dtr="false" t="normal">SUMIFS(P:P, $F:$F, $I35, $E:$E, $I33, $B:$B, "Да")</f>
        <v>#VALUE!</v>
      </c>
      <c r="Q35" s="503" t="e">
        <f aca="false" ca="false" dt2D="false" dtr="false" t="normal">SUMIFS(Q:Q, $F:$F, $I35, $E:$E, $I33, $B:$B, "Да")</f>
        <v>#VALUE!</v>
      </c>
      <c r="R35" s="503" t="e">
        <f aca="false" ca="false" dt2D="false" dtr="false" t="normal">SUMIFS(R:R, $F:$F, $I35, $E:$E, $I33, $B:$B, "Да")</f>
        <v>#VALUE!</v>
      </c>
      <c r="S35" s="503" t="e">
        <f aca="false" ca="false" dt2D="false" dtr="false" t="normal">SUMIFS(S:S, $F:$F, $I35, $E:$E, $I33, $B:$B, "Да")</f>
        <v>#VALUE!</v>
      </c>
      <c r="T35" s="503" t="e">
        <f aca="false" ca="false" dt2D="false" dtr="false" t="normal">SUMIFS(T:T, $F:$F, $I35, $E:$E, $I33, $B:$B, "Да")</f>
        <v>#VALUE!</v>
      </c>
      <c r="U35" s="503" t="e">
        <f aca="false" ca="false" dt2D="false" dtr="false" t="normal">SUMIFS(U:U, $F:$F, $I35, $E:$E, $I33, $B:$B, "Да")</f>
        <v>#VALUE!</v>
      </c>
      <c r="V35" s="503" t="e">
        <f aca="false" ca="false" dt2D="false" dtr="false" t="normal">SUMIFS(V:V, $F:$F, $I35, $E:$E, $I33, $B:$B, "Да")</f>
        <v>#VALUE!</v>
      </c>
      <c r="W35" s="503" t="e">
        <f aca="false" ca="false" dt2D="false" dtr="false" t="normal">SUMIFS(W:W, $F:$F, $I35, $E:$E, $I33, $B:$B, "Да")</f>
        <v>#VALUE!</v>
      </c>
      <c r="X35" s="503" t="e">
        <f aca="false" ca="false" dt2D="false" dtr="false" t="normal">SUMIFS(X:X, $F:$F, $I35, $E:$E, $I33, $B:$B, "Да")</f>
        <v>#VALUE!</v>
      </c>
      <c r="Y35" s="503" t="e">
        <f aca="false" ca="false" dt2D="false" dtr="false" t="normal">SUMIFS(Y:Y, $F:$F, $I35, $E:$E, $I33, $B:$B, "Да")</f>
        <v>#VALUE!</v>
      </c>
      <c r="Z35" s="503" t="e">
        <f aca="false" ca="false" dt2D="false" dtr="false" t="normal">SUMIFS(Z:Z, $F:$F, $I35, $E:$E, $I33, $B:$B, "Да")</f>
        <v>#VALUE!</v>
      </c>
      <c r="AA35" s="503" t="e">
        <f aca="false" ca="false" dt2D="false" dtr="false" t="normal">SUMIFS(AA:AA, $F:$F, $I35, $E:$E, $I33, $B:$B, "Да")</f>
        <v>#VALUE!</v>
      </c>
      <c r="AB35" s="503" t="e">
        <f aca="false" ca="false" dt2D="false" dtr="false" t="normal">SUMIFS(AB:AB, $F:$F, $I35, $E:$E, $I33, $B:$B, "Да")</f>
        <v>#VALUE!</v>
      </c>
      <c r="AC35" s="503" t="e">
        <f aca="false" ca="false" dt2D="false" dtr="false" t="normal">SUMIFS(AC:AC, $F:$F, $I35, $E:$E, $I33, $B:$B, "Да")</f>
        <v>#VALUE!</v>
      </c>
      <c r="AD35" s="503" t="e">
        <f aca="false" ca="false" dt2D="false" dtr="false" t="normal">SUMIFS(AD:AD, $F:$F, $I35, $E:$E, $I33, $B:$B, "Да")</f>
        <v>#VALUE!</v>
      </c>
      <c r="AE35" s="503" t="e">
        <f aca="false" ca="false" dt2D="false" dtr="false" t="normal">SUMIFS(AE:AE, $F:$F, $I35, $E:$E, $I33, $B:$B, "Да")</f>
        <v>#VALUE!</v>
      </c>
      <c r="AF35" s="503" t="e">
        <f aca="false" ca="false" dt2D="false" dtr="false" t="normal">SUMIFS(AF:AF, $F:$F, $I35, $E:$E, $I33, $B:$B, "Да")</f>
        <v>#VALUE!</v>
      </c>
      <c r="AG35" s="503" t="e">
        <f aca="false" ca="false" dt2D="false" dtr="false" t="normal">SUMIFS(AG:AG, $F:$F, $I35, $E:$E, $I33, $B:$B, "Да")</f>
        <v>#VALUE!</v>
      </c>
      <c r="AH35" s="503" t="e">
        <f aca="false" ca="false" dt2D="false" dtr="false" t="normal">SUMIFS(AH:AH, $F:$F, $I35, $E:$E, $I33, $B:$B, "Да")</f>
        <v>#VALUE!</v>
      </c>
      <c r="AI35" s="503" t="e">
        <f aca="false" ca="false" dt2D="false" dtr="false" t="normal">SUMIFS(AI:AI, $F:$F, $I35, $E:$E, $I33, $B:$B, "Да")</f>
        <v>#VALUE!</v>
      </c>
      <c r="AJ35" s="503" t="e">
        <f aca="false" ca="false" dt2D="false" dtr="false" t="normal">SUMIFS(AJ:AJ, $F:$F, $I35, $E:$E, $I33, $B:$B, "Да")</f>
        <v>#VALUE!</v>
      </c>
      <c r="AK35" s="503" t="e">
        <f aca="false" ca="false" dt2D="false" dtr="false" t="normal">SUMIFS(AK:AK, $F:$F, $I35, $E:$E, $I33, $B:$B, "Да")</f>
        <v>#VALUE!</v>
      </c>
      <c r="AL35" s="503" t="e">
        <f aca="false" ca="false" dt2D="false" dtr="false" t="normal">SUMIFS(AL:AL, $F:$F, $I35, $E:$E, $I33, $B:$B, "Да")</f>
        <v>#VALUE!</v>
      </c>
      <c r="AM35" s="503" t="e">
        <f aca="false" ca="false" dt2D="false" dtr="false" t="normal">SUMIFS(AM:AM, $F:$F, $I35, $E:$E, $I33, $B:$B, "Да")</f>
        <v>#VALUE!</v>
      </c>
      <c r="AN35" s="503" t="e">
        <f aca="false" ca="false" dt2D="false" dtr="false" t="normal">SUMIFS(AN:AN, $F:$F, $I35, $E:$E, $I33, $B:$B, "Да")</f>
        <v>#VALUE!</v>
      </c>
      <c r="AO35" s="503" t="e">
        <f aca="false" ca="false" dt2D="false" dtr="false" t="normal">SUMIFS(AO:AO, $F:$F, $I35, $E:$E, $I33, $B:$B, "Да")</f>
        <v>#VALUE!</v>
      </c>
      <c r="AP35" s="503" t="e">
        <f aca="false" ca="false" dt2D="false" dtr="false" t="normal">SUMIFS(AP:AP, $F:$F, $I35, $E:$E, $I33, $B:$B, "Да")</f>
        <v>#VALUE!</v>
      </c>
      <c r="AQ35" s="503" t="e">
        <f aca="false" ca="false" dt2D="false" dtr="false" t="normal">SUMIFS(AQ:AQ, $F:$F, $I35, $E:$E, $I33, $B:$B, "Да")</f>
        <v>#VALUE!</v>
      </c>
      <c r="AR35" s="503" t="e">
        <f aca="false" ca="false" dt2D="false" dtr="false" t="normal">SUMIFS(AR:AR, $F:$F, $I35, $E:$E, $I33, $B:$B, "Да")</f>
        <v>#VALUE!</v>
      </c>
      <c r="AS35" s="503" t="e">
        <f aca="false" ca="false" dt2D="false" dtr="false" t="normal">SUMIFS(AS:AS, $F:$F, $I35, $E:$E, $I33, $B:$B, "Да")</f>
        <v>#VALUE!</v>
      </c>
      <c r="AT35" s="503" t="e">
        <f aca="false" ca="false" dt2D="false" dtr="false" t="normal">SUMIFS(AT:AT, $F:$F, $I35, $E:$E, $I33, $B:$B, "Да")</f>
        <v>#VALUE!</v>
      </c>
      <c r="AU35" s="503" t="e">
        <f aca="false" ca="false" dt2D="false" dtr="false" t="normal">SUMIFS(AU:AU, $F:$F, $I35, $E:$E, $I33, $B:$B, "Да")</f>
        <v>#VALUE!</v>
      </c>
      <c r="AV35" s="503" t="e">
        <f aca="false" ca="false" dt2D="false" dtr="false" t="normal">SUMIFS(AV:AV, $F:$F, $I35, $E:$E, $I33, $B:$B, "Да")</f>
        <v>#VALUE!</v>
      </c>
      <c r="AW35" s="503" t="e">
        <f aca="false" ca="false" dt2D="false" dtr="false" t="normal">SUMIFS(AW:AW, $F:$F, $I35, $E:$E, $I33, $B:$B, "Да")</f>
        <v>#VALUE!</v>
      </c>
      <c r="AX35" s="503" t="e">
        <f aca="false" ca="false" dt2D="false" dtr="false" t="normal">SUMIFS(AX:AX, $F:$F, $I35, $E:$E, $I33, $B:$B, "Да")</f>
        <v>#VALUE!</v>
      </c>
      <c r="AY35" s="503" t="e">
        <f aca="false" ca="false" dt2D="false" dtr="false" t="normal">SUMIFS(AY:AY, $F:$F, $I35, $E:$E, $I33, $B:$B, "Да")</f>
        <v>#VALUE!</v>
      </c>
      <c r="AZ35" s="503" t="e">
        <f aca="false" ca="false" dt2D="false" dtr="false" t="normal">SUMIFS(AZ:AZ, $F:$F, $I35, $E:$E, $I33, $B:$B, "Да")</f>
        <v>#VALUE!</v>
      </c>
      <c r="BA35" s="503" t="e">
        <f aca="false" ca="false" dt2D="false" dtr="false" t="normal">SUMIFS(BA:BA, $F:$F, $I35, $E:$E, $I33, $B:$B, "Да")</f>
        <v>#VALUE!</v>
      </c>
      <c r="BB35" s="503" t="e">
        <f aca="false" ca="false" dt2D="false" dtr="false" t="normal">SUMIFS(BB:BB, $F:$F, $I35, $E:$E, $I33, $B:$B, "Да")</f>
        <v>#VALUE!</v>
      </c>
      <c r="BC35" s="503" t="e">
        <f aca="false" ca="false" dt2D="false" dtr="false" t="normal">SUMIFS(BC:BC, $F:$F, $I35, $E:$E, $I33, $B:$B, "Да")</f>
        <v>#VALUE!</v>
      </c>
      <c r="BD35" s="503" t="e">
        <f aca="false" ca="false" dt2D="false" dtr="false" t="normal">SUMIFS(BD:BD, $F:$F, $I35, $E:$E, $I33, $B:$B, "Да")</f>
        <v>#VALUE!</v>
      </c>
      <c r="BE35" s="503" t="e">
        <f aca="false" ca="false" dt2D="false" dtr="false" t="normal">SUMIFS(BE:BE, $F:$F, $I35, $E:$E, $I33, $B:$B, "Да")</f>
        <v>#VALUE!</v>
      </c>
      <c r="BF35" s="503" t="e">
        <f aca="false" ca="false" dt2D="false" dtr="false" t="normal">SUMIFS(BF:BF, $F:$F, $I35, $E:$E, $I33, $B:$B, "Да")</f>
        <v>#VALUE!</v>
      </c>
      <c r="BG35" s="503" t="e">
        <f aca="false" ca="false" dt2D="false" dtr="false" t="normal">SUMIFS(BG:BG, $F:$F, $I35, $E:$E, $I33, $B:$B, "Да")</f>
        <v>#VALUE!</v>
      </c>
      <c r="BH35" s="503" t="e">
        <f aca="false" ca="false" dt2D="false" dtr="false" t="normal">SUMIFS(BH:BH, $F:$F, $I35, $E:$E, $I33, $B:$B, "Да")</f>
        <v>#VALUE!</v>
      </c>
      <c r="BI35" s="503" t="e">
        <f aca="false" ca="false" dt2D="false" dtr="false" t="normal">SUMIFS(BI:BI, $F:$F, $I35, $E:$E, $I33, $B:$B, "Да")</f>
        <v>#VALUE!</v>
      </c>
      <c r="BJ35" s="503" t="e">
        <f aca="false" ca="false" dt2D="false" dtr="false" t="normal">SUMIFS(BJ:BJ, $F:$F, $I35, $E:$E, $I33, $B:$B, "Да")</f>
        <v>#VALUE!</v>
      </c>
      <c r="BK35" s="503" t="e">
        <f aca="false" ca="false" dt2D="false" dtr="false" t="normal">SUMIFS(BK:BK, $F:$F, $I35, $E:$E, $I33, $B:$B, "Да")</f>
        <v>#VALUE!</v>
      </c>
      <c r="BL35" s="503" t="e">
        <f aca="false" ca="false" dt2D="false" dtr="false" t="normal">SUMIFS(BL:BL, $F:$F, $I35, $E:$E, $I33, $B:$B, "Да")</f>
        <v>#VALUE!</v>
      </c>
      <c r="BM35" s="503" t="e">
        <f aca="false" ca="false" dt2D="false" dtr="false" t="normal">SUMIFS(BM:BM, $F:$F, $I35, $E:$E, $I33, $B:$B, "Да")</f>
        <v>#VALUE!</v>
      </c>
      <c r="BN35" s="503" t="e">
        <f aca="false" ca="false" dt2D="false" dtr="false" t="normal">SUMIFS(BN:BN, $F:$F, $I35, $E:$E, $I33, $B:$B, "Да")</f>
        <v>#VALUE!</v>
      </c>
      <c r="BO35" s="503" t="e">
        <f aca="false" ca="false" dt2D="false" dtr="false" t="normal">SUMIFS(BO:BO, $F:$F, $I35, $E:$E, $I33, $B:$B, "Да")</f>
        <v>#VALUE!</v>
      </c>
      <c r="BP35" s="503" t="e">
        <f aca="false" ca="false" dt2D="false" dtr="false" t="normal">SUMIFS(BP:BP, $F:$F, $I35, $E:$E, $I33, $B:$B, "Да")</f>
        <v>#VALUE!</v>
      </c>
      <c r="BQ35" s="503" t="e">
        <f aca="false" ca="false" dt2D="false" dtr="false" t="normal">SUMIFS(BQ:BQ, $F:$F, $I35, $E:$E, $I33, $B:$B, "Да")</f>
        <v>#VALUE!</v>
      </c>
      <c r="BR35" s="503" t="e">
        <f aca="false" ca="false" dt2D="false" dtr="false" t="normal">SUMIFS(BR:BR, $F:$F, $I35, $E:$E, $I33, $B:$B, "Да")</f>
        <v>#VALUE!</v>
      </c>
      <c r="BS35" s="503" t="e">
        <f aca="false" ca="false" dt2D="false" dtr="false" t="normal">SUMIFS(BS:BS, $F:$F, $I35, $E:$E, $I33, $B:$B, "Да")</f>
        <v>#VALUE!</v>
      </c>
      <c r="BT35" s="503" t="e">
        <f aca="false" ca="false" dt2D="false" dtr="false" t="normal">SUMIFS(BT:BT, $F:$F, $I35, $E:$E, $I33, $B:$B, "Да")</f>
        <v>#VALUE!</v>
      </c>
    </row>
    <row customFormat="true" ht="17.25" outlineLevel="0" r="36" s="504">
      <c r="A36" s="505" t="n"/>
      <c r="B36" s="505" t="n"/>
      <c r="C36" s="506" t="n"/>
      <c r="D36" s="505" t="n"/>
      <c r="E36" s="506" t="n"/>
      <c r="F36" s="505" t="n"/>
      <c r="G36" s="507" t="n"/>
      <c r="H36" s="504" t="n"/>
      <c r="I36" s="504" t="s">
        <v>437</v>
      </c>
      <c r="J36" s="508" t="n"/>
      <c r="K36" s="508" t="n"/>
      <c r="L36" s="509" t="n"/>
      <c r="M36" s="509" t="e">
        <f aca="false" ca="false" dt2D="false" dtr="false" t="normal">SUM(M34:M35)</f>
        <v>#VALUE!</v>
      </c>
      <c r="N36" s="509" t="e">
        <f aca="false" ca="false" dt2D="false" dtr="false" t="normal">SUM(N34:N35)</f>
        <v>#VALUE!</v>
      </c>
      <c r="O36" s="509" t="e">
        <f aca="false" ca="false" dt2D="false" dtr="false" t="normal">SUM(O34:O35)</f>
        <v>#VALUE!</v>
      </c>
      <c r="P36" s="509" t="e">
        <f aca="false" ca="false" dt2D="false" dtr="false" t="normal">SUM(P34:P35)</f>
        <v>#VALUE!</v>
      </c>
      <c r="Q36" s="509" t="e">
        <f aca="false" ca="false" dt2D="false" dtr="false" t="normal">SUM(Q34:Q35)</f>
        <v>#VALUE!</v>
      </c>
      <c r="R36" s="509" t="e">
        <f aca="false" ca="false" dt2D="false" dtr="false" t="normal">SUM(R34:R35)</f>
        <v>#VALUE!</v>
      </c>
      <c r="S36" s="509" t="e">
        <f aca="false" ca="false" dt2D="false" dtr="false" t="normal">SUM(S34:S35)</f>
        <v>#VALUE!</v>
      </c>
      <c r="T36" s="509" t="e">
        <f aca="false" ca="false" dt2D="false" dtr="false" t="normal">SUM(T34:T35)</f>
        <v>#VALUE!</v>
      </c>
      <c r="U36" s="509" t="e">
        <f aca="false" ca="false" dt2D="false" dtr="false" t="normal">SUM(U34:U35)</f>
        <v>#VALUE!</v>
      </c>
      <c r="V36" s="509" t="e">
        <f aca="false" ca="false" dt2D="false" dtr="false" t="normal">SUM(V34:V35)</f>
        <v>#VALUE!</v>
      </c>
      <c r="W36" s="509" t="e">
        <f aca="false" ca="false" dt2D="false" dtr="false" t="normal">SUM(W34:W35)</f>
        <v>#VALUE!</v>
      </c>
      <c r="X36" s="509" t="e">
        <f aca="false" ca="false" dt2D="false" dtr="false" t="normal">SUM(X34:X35)</f>
        <v>#VALUE!</v>
      </c>
      <c r="Y36" s="509" t="e">
        <f aca="false" ca="false" dt2D="false" dtr="false" t="normal">SUM(Y34:Y35)</f>
        <v>#VALUE!</v>
      </c>
      <c r="Z36" s="509" t="e">
        <f aca="false" ca="false" dt2D="false" dtr="false" t="normal">SUM(Z34:Z35)</f>
        <v>#VALUE!</v>
      </c>
      <c r="AA36" s="509" t="e">
        <f aca="false" ca="false" dt2D="false" dtr="false" t="normal">SUM(AA34:AA35)</f>
        <v>#VALUE!</v>
      </c>
      <c r="AB36" s="509" t="e">
        <f aca="false" ca="false" dt2D="false" dtr="false" t="normal">SUM(AB34:AB35)</f>
        <v>#VALUE!</v>
      </c>
      <c r="AC36" s="509" t="e">
        <f aca="false" ca="false" dt2D="false" dtr="false" t="normal">SUM(AC34:AC35)</f>
        <v>#VALUE!</v>
      </c>
      <c r="AD36" s="509" t="e">
        <f aca="false" ca="false" dt2D="false" dtr="false" t="normal">SUM(AD34:AD35)</f>
        <v>#VALUE!</v>
      </c>
      <c r="AE36" s="509" t="e">
        <f aca="false" ca="false" dt2D="false" dtr="false" t="normal">SUM(AE34:AE35)</f>
        <v>#VALUE!</v>
      </c>
      <c r="AF36" s="509" t="e">
        <f aca="false" ca="false" dt2D="false" dtr="false" t="normal">SUM(AF34:AF35)</f>
        <v>#VALUE!</v>
      </c>
      <c r="AG36" s="509" t="e">
        <f aca="false" ca="false" dt2D="false" dtr="false" t="normal">SUM(AG34:AG35)</f>
        <v>#VALUE!</v>
      </c>
      <c r="AH36" s="509" t="e">
        <f aca="false" ca="false" dt2D="false" dtr="false" t="normal">SUM(AH34:AH35)</f>
        <v>#VALUE!</v>
      </c>
      <c r="AI36" s="509" t="e">
        <f aca="false" ca="false" dt2D="false" dtr="false" t="normal">SUM(AI34:AI35)</f>
        <v>#VALUE!</v>
      </c>
      <c r="AJ36" s="509" t="e">
        <f aca="false" ca="false" dt2D="false" dtr="false" t="normal">SUM(AJ34:AJ35)</f>
        <v>#VALUE!</v>
      </c>
      <c r="AK36" s="509" t="e">
        <f aca="false" ca="false" dt2D="false" dtr="false" t="normal">SUM(AK34:AK35)</f>
        <v>#VALUE!</v>
      </c>
      <c r="AL36" s="509" t="e">
        <f aca="false" ca="false" dt2D="false" dtr="false" t="normal">SUM(AL34:AL35)</f>
        <v>#VALUE!</v>
      </c>
      <c r="AM36" s="509" t="e">
        <f aca="false" ca="false" dt2D="false" dtr="false" t="normal">SUM(AM34:AM35)</f>
        <v>#VALUE!</v>
      </c>
      <c r="AN36" s="509" t="e">
        <f aca="false" ca="false" dt2D="false" dtr="false" t="normal">SUM(AN34:AN35)</f>
        <v>#VALUE!</v>
      </c>
      <c r="AO36" s="509" t="e">
        <f aca="false" ca="false" dt2D="false" dtr="false" t="normal">SUM(AO34:AO35)</f>
        <v>#VALUE!</v>
      </c>
      <c r="AP36" s="509" t="e">
        <f aca="false" ca="false" dt2D="false" dtr="false" t="normal">SUM(AP34:AP35)</f>
        <v>#VALUE!</v>
      </c>
      <c r="AQ36" s="509" t="e">
        <f aca="false" ca="false" dt2D="false" dtr="false" t="normal">SUM(AQ34:AQ35)</f>
        <v>#VALUE!</v>
      </c>
      <c r="AR36" s="509" t="e">
        <f aca="false" ca="false" dt2D="false" dtr="false" t="normal">SUM(AR34:AR35)</f>
        <v>#VALUE!</v>
      </c>
      <c r="AS36" s="509" t="e">
        <f aca="false" ca="false" dt2D="false" dtr="false" t="normal">SUM(AS34:AS35)</f>
        <v>#VALUE!</v>
      </c>
      <c r="AT36" s="509" t="e">
        <f aca="false" ca="false" dt2D="false" dtr="false" t="normal">SUM(AT34:AT35)</f>
        <v>#VALUE!</v>
      </c>
      <c r="AU36" s="509" t="e">
        <f aca="false" ca="false" dt2D="false" dtr="false" t="normal">SUM(AU34:AU35)</f>
        <v>#VALUE!</v>
      </c>
      <c r="AV36" s="509" t="e">
        <f aca="false" ca="false" dt2D="false" dtr="false" t="normal">SUM(AV34:AV35)</f>
        <v>#VALUE!</v>
      </c>
      <c r="AW36" s="509" t="e">
        <f aca="false" ca="false" dt2D="false" dtr="false" t="normal">SUM(AW34:AW35)</f>
        <v>#VALUE!</v>
      </c>
      <c r="AX36" s="509" t="e">
        <f aca="false" ca="false" dt2D="false" dtr="false" t="normal">SUM(AX34:AX35)</f>
        <v>#VALUE!</v>
      </c>
      <c r="AY36" s="509" t="e">
        <f aca="false" ca="false" dt2D="false" dtr="false" t="normal">SUM(AY34:AY35)</f>
        <v>#VALUE!</v>
      </c>
      <c r="AZ36" s="509" t="e">
        <f aca="false" ca="false" dt2D="false" dtr="false" t="normal">SUM(AZ34:AZ35)</f>
        <v>#VALUE!</v>
      </c>
      <c r="BA36" s="509" t="e">
        <f aca="false" ca="false" dt2D="false" dtr="false" t="normal">SUM(BA34:BA35)</f>
        <v>#VALUE!</v>
      </c>
      <c r="BB36" s="509" t="e">
        <f aca="false" ca="false" dt2D="false" dtr="false" t="normal">SUM(BB34:BB35)</f>
        <v>#VALUE!</v>
      </c>
      <c r="BC36" s="509" t="e">
        <f aca="false" ca="false" dt2D="false" dtr="false" t="normal">SUM(BC34:BC35)</f>
        <v>#VALUE!</v>
      </c>
      <c r="BD36" s="509" t="e">
        <f aca="false" ca="false" dt2D="false" dtr="false" t="normal">SUM(BD34:BD35)</f>
        <v>#VALUE!</v>
      </c>
      <c r="BE36" s="509" t="e">
        <f aca="false" ca="false" dt2D="false" dtr="false" t="normal">SUM(BE34:BE35)</f>
        <v>#VALUE!</v>
      </c>
      <c r="BF36" s="509" t="e">
        <f aca="false" ca="false" dt2D="false" dtr="false" t="normal">SUM(BF34:BF35)</f>
        <v>#VALUE!</v>
      </c>
      <c r="BG36" s="509" t="e">
        <f aca="false" ca="false" dt2D="false" dtr="false" t="normal">SUM(BG34:BG35)</f>
        <v>#VALUE!</v>
      </c>
      <c r="BH36" s="509" t="e">
        <f aca="false" ca="false" dt2D="false" dtr="false" t="normal">SUM(BH34:BH35)</f>
        <v>#VALUE!</v>
      </c>
      <c r="BI36" s="509" t="e">
        <f aca="false" ca="false" dt2D="false" dtr="false" t="normal">SUM(BI34:BI35)</f>
        <v>#VALUE!</v>
      </c>
      <c r="BJ36" s="509" t="e">
        <f aca="false" ca="false" dt2D="false" dtr="false" t="normal">SUM(BJ34:BJ35)</f>
        <v>#VALUE!</v>
      </c>
      <c r="BK36" s="509" t="e">
        <f aca="false" ca="false" dt2D="false" dtr="false" t="normal">SUM(BK34:BK35)</f>
        <v>#VALUE!</v>
      </c>
      <c r="BL36" s="509" t="e">
        <f aca="false" ca="false" dt2D="false" dtr="false" t="normal">SUM(BL34:BL35)</f>
        <v>#VALUE!</v>
      </c>
      <c r="BM36" s="509" t="e">
        <f aca="false" ca="false" dt2D="false" dtr="false" t="normal">SUM(BM34:BM35)</f>
        <v>#VALUE!</v>
      </c>
      <c r="BN36" s="509" t="e">
        <f aca="false" ca="false" dt2D="false" dtr="false" t="normal">SUM(BN34:BN35)</f>
        <v>#VALUE!</v>
      </c>
      <c r="BO36" s="509" t="e">
        <f aca="false" ca="false" dt2D="false" dtr="false" t="normal">SUM(BO34:BO35)</f>
        <v>#VALUE!</v>
      </c>
      <c r="BP36" s="509" t="e">
        <f aca="false" ca="false" dt2D="false" dtr="false" t="normal">SUM(BP34:BP35)</f>
        <v>#VALUE!</v>
      </c>
      <c r="BQ36" s="509" t="e">
        <f aca="false" ca="false" dt2D="false" dtr="false" t="normal">SUM(BQ34:BQ35)</f>
        <v>#VALUE!</v>
      </c>
      <c r="BR36" s="509" t="e">
        <f aca="false" ca="false" dt2D="false" dtr="false" t="normal">SUM(BR34:BR35)</f>
        <v>#VALUE!</v>
      </c>
      <c r="BS36" s="509" t="e">
        <f aca="false" ca="false" dt2D="false" dtr="false" t="normal">SUM(BS34:BS35)</f>
        <v>#VALUE!</v>
      </c>
      <c r="BT36" s="509" t="e">
        <f aca="false" ca="false" dt2D="false" dtr="false" t="normal">SUM(BT34:BT35)</f>
        <v>#VALUE!</v>
      </c>
    </row>
    <row outlineLevel="0" r="37">
      <c r="L37" s="503" t="n"/>
      <c r="M37" s="503" t="n"/>
      <c r="N37" s="503" t="n"/>
      <c r="O37" s="503" t="n"/>
      <c r="P37" s="503" t="n"/>
      <c r="Q37" s="503" t="n"/>
      <c r="R37" s="503" t="n"/>
      <c r="S37" s="503" t="n"/>
      <c r="T37" s="503" t="n"/>
      <c r="U37" s="503" t="n"/>
      <c r="V37" s="503" t="n"/>
      <c r="W37" s="503" t="n"/>
      <c r="X37" s="503" t="n"/>
      <c r="Y37" s="503" t="n"/>
      <c r="Z37" s="503" t="n"/>
      <c r="AA37" s="503" t="n"/>
      <c r="AB37" s="244" t="n"/>
      <c r="AC37" s="244" t="n"/>
      <c r="AD37" s="244" t="n"/>
      <c r="AE37" s="244" t="n"/>
      <c r="AF37" s="244" t="n"/>
      <c r="AG37" s="244" t="n"/>
      <c r="AH37" s="244" t="n"/>
      <c r="AI37" s="244" t="n"/>
      <c r="AJ37" s="244" t="n"/>
      <c r="AK37" s="244" t="n"/>
      <c r="AL37" s="244" t="n"/>
      <c r="AM37" s="244" t="n"/>
      <c r="AN37" s="244" t="n"/>
      <c r="AO37" s="244" t="n"/>
      <c r="AP37" s="244" t="n"/>
      <c r="AQ37" s="244" t="n"/>
      <c r="AR37" s="244" t="n"/>
      <c r="AS37" s="244" t="n"/>
      <c r="AT37" s="244" t="n"/>
      <c r="AU37" s="244" t="n"/>
      <c r="AV37" s="244" t="n"/>
      <c r="AW37" s="244" t="n"/>
      <c r="AX37" s="244" t="n"/>
      <c r="AY37" s="244" t="n"/>
      <c r="AZ37" s="244" t="n"/>
      <c r="BA37" s="244" t="n"/>
      <c r="BB37" s="244" t="n"/>
      <c r="BC37" s="244" t="n"/>
      <c r="BD37" s="244" t="n"/>
      <c r="BE37" s="244" t="n"/>
      <c r="BF37" s="244" t="n"/>
      <c r="BG37" s="244" t="n"/>
      <c r="BH37" s="244" t="n"/>
      <c r="BI37" s="244" t="n"/>
      <c r="BJ37" s="244" t="n"/>
      <c r="BK37" s="244" t="n"/>
      <c r="BL37" s="244" t="n"/>
      <c r="BM37" s="244" t="n"/>
      <c r="BN37" s="244" t="n"/>
      <c r="BO37" s="244" t="n"/>
      <c r="BP37" s="244" t="n"/>
      <c r="BQ37" s="244" t="n"/>
      <c r="BR37" s="244" t="n"/>
      <c r="BS37" s="244" t="n"/>
      <c r="BT37" s="244" t="n"/>
    </row>
    <row customFormat="true" customHeight="true" ht="17.4500007629395" outlineLevel="0" r="38" s="100">
      <c r="G38" s="100" t="n"/>
      <c r="H38" s="100" t="n"/>
      <c r="I38" s="502" t="s">
        <v>296</v>
      </c>
      <c r="J38" s="502" t="n"/>
      <c r="K38" s="502" t="n"/>
      <c r="L38" s="502" t="n"/>
      <c r="M38" s="502" t="n"/>
      <c r="N38" s="502" t="n"/>
      <c r="O38" s="502" t="n"/>
      <c r="P38" s="502" t="n"/>
      <c r="Q38" s="502" t="n"/>
      <c r="R38" s="502" t="n"/>
      <c r="S38" s="502" t="n"/>
      <c r="T38" s="502" t="n"/>
      <c r="U38" s="502" t="n"/>
      <c r="V38" s="502" t="n"/>
      <c r="W38" s="502" t="n"/>
      <c r="X38" s="502" t="n"/>
      <c r="Y38" s="502" t="n"/>
      <c r="Z38" s="502" t="n"/>
      <c r="AA38" s="502" t="n"/>
      <c r="AB38" s="502" t="n"/>
      <c r="AC38" s="502" t="n"/>
      <c r="AD38" s="502" t="n"/>
      <c r="AE38" s="502" t="n"/>
      <c r="AF38" s="502" t="n"/>
      <c r="AG38" s="502" t="n"/>
      <c r="AH38" s="502" t="n"/>
      <c r="AI38" s="502" t="n"/>
      <c r="AJ38" s="502" t="n"/>
      <c r="AK38" s="502" t="n"/>
      <c r="AL38" s="502" t="n"/>
      <c r="AM38" s="502" t="n"/>
      <c r="AN38" s="502" t="n"/>
      <c r="AO38" s="502" t="n"/>
      <c r="AP38" s="502" t="n"/>
      <c r="AQ38" s="502" t="n"/>
      <c r="AR38" s="502" t="n"/>
      <c r="AS38" s="502" t="n"/>
      <c r="AT38" s="502" t="n"/>
      <c r="AU38" s="502" t="n"/>
      <c r="AV38" s="502" t="n"/>
      <c r="AW38" s="502" t="n"/>
      <c r="AX38" s="502" t="n"/>
      <c r="AY38" s="502" t="n"/>
      <c r="AZ38" s="502" t="n"/>
      <c r="BA38" s="502" t="n"/>
      <c r="BB38" s="502" t="n"/>
      <c r="BC38" s="502" t="n"/>
      <c r="BD38" s="502" t="n"/>
      <c r="BE38" s="502" t="n"/>
      <c r="BF38" s="502" t="n"/>
      <c r="BG38" s="502" t="n"/>
      <c r="BH38" s="502" t="n"/>
      <c r="BI38" s="502" t="n"/>
      <c r="BJ38" s="502" t="n"/>
      <c r="BK38" s="502" t="n"/>
      <c r="BL38" s="502" t="n"/>
      <c r="BM38" s="502" t="n"/>
      <c r="BN38" s="502" t="n"/>
      <c r="BO38" s="502" t="n"/>
      <c r="BP38" s="502" t="n"/>
      <c r="BQ38" s="502" t="n"/>
      <c r="BR38" s="502" t="n"/>
      <c r="BS38" s="502" t="n"/>
      <c r="BT38" s="502" t="n"/>
    </row>
    <row hidden="true" ht="16.5" outlineLevel="1" r="39">
      <c r="G39" s="485" t="n"/>
      <c r="I39" s="237" t="s">
        <v>406</v>
      </c>
      <c r="L39" s="503" t="e">
        <f aca="false" ca="false" dt2D="false" dtr="false" t="normal">SUM(M39:BT39)</f>
        <v>#VALUE!</v>
      </c>
      <c r="M39" s="503" t="e">
        <f aca="false" ca="false" dt2D="false" dtr="false" t="normal">SUMIFS(M:M, $F:$F, $I39, $E:$E, $I38, $B:$B, "Да")</f>
        <v>#VALUE!</v>
      </c>
      <c r="N39" s="503" t="e">
        <f aca="false" ca="false" dt2D="false" dtr="false" t="normal">SUMIFS(N:N, $F:$F, $I39, $E:$E, $I38, $B:$B, "Да")</f>
        <v>#VALUE!</v>
      </c>
      <c r="O39" s="503" t="e">
        <f aca="false" ca="false" dt2D="false" dtr="false" t="normal">SUMIFS(O:O, $F:$F, $I39, $E:$E, $I38, $B:$B, "Да")</f>
        <v>#VALUE!</v>
      </c>
      <c r="P39" s="503" t="e">
        <f aca="false" ca="false" dt2D="false" dtr="false" t="normal">SUMIFS(P:P, $F:$F, $I39, $E:$E, $I38, $B:$B, "Да")</f>
        <v>#VALUE!</v>
      </c>
      <c r="Q39" s="503" t="e">
        <f aca="false" ca="false" dt2D="false" dtr="false" t="normal">SUMIFS(Q:Q, $F:$F, $I39, $E:$E, $I38, $B:$B, "Да")</f>
        <v>#VALUE!</v>
      </c>
      <c r="R39" s="503" t="e">
        <f aca="false" ca="false" dt2D="false" dtr="false" t="normal">SUMIFS(R:R, $F:$F, $I39, $E:$E, $I38, $B:$B, "Да")</f>
        <v>#VALUE!</v>
      </c>
      <c r="S39" s="503" t="e">
        <f aca="false" ca="false" dt2D="false" dtr="false" t="normal">SUMIFS(S:S, $F:$F, $I39, $E:$E, $I38, $B:$B, "Да")</f>
        <v>#VALUE!</v>
      </c>
      <c r="T39" s="503" t="e">
        <f aca="false" ca="false" dt2D="false" dtr="false" t="normal">SUMIFS(T:T, $F:$F, $I39, $E:$E, $I38, $B:$B, "Да")</f>
        <v>#VALUE!</v>
      </c>
      <c r="U39" s="503" t="e">
        <f aca="false" ca="false" dt2D="false" dtr="false" t="normal">SUMIFS(U:U, $F:$F, $I39, $E:$E, $I38, $B:$B, "Да")</f>
        <v>#VALUE!</v>
      </c>
      <c r="V39" s="503" t="e">
        <f aca="false" ca="false" dt2D="false" dtr="false" t="normal">SUMIFS(V:V, $F:$F, $I39, $E:$E, $I38, $B:$B, "Да")</f>
        <v>#VALUE!</v>
      </c>
      <c r="W39" s="503" t="e">
        <f aca="false" ca="false" dt2D="false" dtr="false" t="normal">SUMIFS(W:W, $F:$F, $I39, $E:$E, $I38, $B:$B, "Да")</f>
        <v>#VALUE!</v>
      </c>
      <c r="X39" s="503" t="e">
        <f aca="false" ca="false" dt2D="false" dtr="false" t="normal">SUMIFS(X:X, $F:$F, $I39, $E:$E, $I38, $B:$B, "Да")</f>
        <v>#VALUE!</v>
      </c>
      <c r="Y39" s="503" t="e">
        <f aca="false" ca="false" dt2D="false" dtr="false" t="normal">SUMIFS(Y:Y, $F:$F, $I39, $E:$E, $I38, $B:$B, "Да")</f>
        <v>#VALUE!</v>
      </c>
      <c r="Z39" s="503" t="e">
        <f aca="false" ca="false" dt2D="false" dtr="false" t="normal">SUMIFS(Z:Z, $F:$F, $I39, $E:$E, $I38, $B:$B, "Да")</f>
        <v>#VALUE!</v>
      </c>
      <c r="AA39" s="503" t="e">
        <f aca="false" ca="false" dt2D="false" dtr="false" t="normal">SUMIFS(AA:AA, $F:$F, $I39, $E:$E, $I38, $B:$B, "Да")</f>
        <v>#VALUE!</v>
      </c>
      <c r="AB39" s="503" t="e">
        <f aca="false" ca="false" dt2D="false" dtr="false" t="normal">SUMIFS(AB:AB, $F:$F, $I39, $E:$E, $I38, $B:$B, "Да")</f>
        <v>#VALUE!</v>
      </c>
      <c r="AC39" s="503" t="e">
        <f aca="false" ca="false" dt2D="false" dtr="false" t="normal">SUMIFS(AC:AC, $F:$F, $I39, $E:$E, $I38, $B:$B, "Да")</f>
        <v>#VALUE!</v>
      </c>
      <c r="AD39" s="503" t="e">
        <f aca="false" ca="false" dt2D="false" dtr="false" t="normal">SUMIFS(AD:AD, $F:$F, $I39, $E:$E, $I38, $B:$B, "Да")</f>
        <v>#VALUE!</v>
      </c>
      <c r="AE39" s="503" t="e">
        <f aca="false" ca="false" dt2D="false" dtr="false" t="normal">SUMIFS(AE:AE, $F:$F, $I39, $E:$E, $I38, $B:$B, "Да")</f>
        <v>#VALUE!</v>
      </c>
      <c r="AF39" s="503" t="e">
        <f aca="false" ca="false" dt2D="false" dtr="false" t="normal">SUMIFS(AF:AF, $F:$F, $I39, $E:$E, $I38, $B:$B, "Да")</f>
        <v>#VALUE!</v>
      </c>
      <c r="AG39" s="503" t="e">
        <f aca="false" ca="false" dt2D="false" dtr="false" t="normal">SUMIFS(AG:AG, $F:$F, $I39, $E:$E, $I38, $B:$B, "Да")</f>
        <v>#VALUE!</v>
      </c>
      <c r="AH39" s="503" t="e">
        <f aca="false" ca="false" dt2D="false" dtr="false" t="normal">SUMIFS(AH:AH, $F:$F, $I39, $E:$E, $I38, $B:$B, "Да")</f>
        <v>#VALUE!</v>
      </c>
      <c r="AI39" s="503" t="e">
        <f aca="false" ca="false" dt2D="false" dtr="false" t="normal">SUMIFS(AI:AI, $F:$F, $I39, $E:$E, $I38, $B:$B, "Да")</f>
        <v>#VALUE!</v>
      </c>
      <c r="AJ39" s="503" t="e">
        <f aca="false" ca="false" dt2D="false" dtr="false" t="normal">SUMIFS(AJ:AJ, $F:$F, $I39, $E:$E, $I38, $B:$B, "Да")</f>
        <v>#VALUE!</v>
      </c>
      <c r="AK39" s="503" t="e">
        <f aca="false" ca="false" dt2D="false" dtr="false" t="normal">SUMIFS(AK:AK, $F:$F, $I39, $E:$E, $I38, $B:$B, "Да")</f>
        <v>#VALUE!</v>
      </c>
      <c r="AL39" s="503" t="e">
        <f aca="false" ca="false" dt2D="false" dtr="false" t="normal">SUMIFS(AL:AL, $F:$F, $I39, $E:$E, $I38, $B:$B, "Да")</f>
        <v>#VALUE!</v>
      </c>
      <c r="AM39" s="503" t="e">
        <f aca="false" ca="false" dt2D="false" dtr="false" t="normal">SUMIFS(AM:AM, $F:$F, $I39, $E:$E, $I38, $B:$B, "Да")</f>
        <v>#VALUE!</v>
      </c>
      <c r="AN39" s="503" t="e">
        <f aca="false" ca="false" dt2D="false" dtr="false" t="normal">SUMIFS(AN:AN, $F:$F, $I39, $E:$E, $I38, $B:$B, "Да")</f>
        <v>#VALUE!</v>
      </c>
      <c r="AO39" s="503" t="e">
        <f aca="false" ca="false" dt2D="false" dtr="false" t="normal">SUMIFS(AO:AO, $F:$F, $I39, $E:$E, $I38, $B:$B, "Да")</f>
        <v>#VALUE!</v>
      </c>
      <c r="AP39" s="503" t="e">
        <f aca="false" ca="false" dt2D="false" dtr="false" t="normal">SUMIFS(AP:AP, $F:$F, $I39, $E:$E, $I38, $B:$B, "Да")</f>
        <v>#VALUE!</v>
      </c>
      <c r="AQ39" s="503" t="e">
        <f aca="false" ca="false" dt2D="false" dtr="false" t="normal">SUMIFS(AQ:AQ, $F:$F, $I39, $E:$E, $I38, $B:$B, "Да")</f>
        <v>#VALUE!</v>
      </c>
      <c r="AR39" s="503" t="e">
        <f aca="false" ca="false" dt2D="false" dtr="false" t="normal">SUMIFS(AR:AR, $F:$F, $I39, $E:$E, $I38, $B:$B, "Да")</f>
        <v>#VALUE!</v>
      </c>
      <c r="AS39" s="503" t="e">
        <f aca="false" ca="false" dt2D="false" dtr="false" t="normal">SUMIFS(AS:AS, $F:$F, $I39, $E:$E, $I38, $B:$B, "Да")</f>
        <v>#VALUE!</v>
      </c>
      <c r="AT39" s="503" t="e">
        <f aca="false" ca="false" dt2D="false" dtr="false" t="normal">SUMIFS(AT:AT, $F:$F, $I39, $E:$E, $I38, $B:$B, "Да")</f>
        <v>#VALUE!</v>
      </c>
      <c r="AU39" s="503" t="e">
        <f aca="false" ca="false" dt2D="false" dtr="false" t="normal">SUMIFS(AU:AU, $F:$F, $I39, $E:$E, $I38, $B:$B, "Да")</f>
        <v>#VALUE!</v>
      </c>
      <c r="AV39" s="503" t="e">
        <f aca="false" ca="false" dt2D="false" dtr="false" t="normal">SUMIFS(AV:AV, $F:$F, $I39, $E:$E, $I38, $B:$B, "Да")</f>
        <v>#VALUE!</v>
      </c>
      <c r="AW39" s="503" t="e">
        <f aca="false" ca="false" dt2D="false" dtr="false" t="normal">SUMIFS(AW:AW, $F:$F, $I39, $E:$E, $I38, $B:$B, "Да")</f>
        <v>#VALUE!</v>
      </c>
      <c r="AX39" s="503" t="e">
        <f aca="false" ca="false" dt2D="false" dtr="false" t="normal">SUMIFS(AX:AX, $F:$F, $I39, $E:$E, $I38, $B:$B, "Да")</f>
        <v>#VALUE!</v>
      </c>
      <c r="AY39" s="503" t="e">
        <f aca="false" ca="false" dt2D="false" dtr="false" t="normal">SUMIFS(AY:AY, $F:$F, $I39, $E:$E, $I38, $B:$B, "Да")</f>
        <v>#VALUE!</v>
      </c>
      <c r="AZ39" s="503" t="e">
        <f aca="false" ca="false" dt2D="false" dtr="false" t="normal">SUMIFS(AZ:AZ, $F:$F, $I39, $E:$E, $I38, $B:$B, "Да")</f>
        <v>#VALUE!</v>
      </c>
      <c r="BA39" s="503" t="e">
        <f aca="false" ca="false" dt2D="false" dtr="false" t="normal">SUMIFS(BA:BA, $F:$F, $I39, $E:$E, $I38, $B:$B, "Да")</f>
        <v>#VALUE!</v>
      </c>
      <c r="BB39" s="503" t="e">
        <f aca="false" ca="false" dt2D="false" dtr="false" t="normal">SUMIFS(BB:BB, $F:$F, $I39, $E:$E, $I38, $B:$B, "Да")</f>
        <v>#VALUE!</v>
      </c>
      <c r="BC39" s="503" t="e">
        <f aca="false" ca="false" dt2D="false" dtr="false" t="normal">SUMIFS(BC:BC, $F:$F, $I39, $E:$E, $I38, $B:$B, "Да")</f>
        <v>#VALUE!</v>
      </c>
      <c r="BD39" s="503" t="e">
        <f aca="false" ca="false" dt2D="false" dtr="false" t="normal">SUMIFS(BD:BD, $F:$F, $I39, $E:$E, $I38, $B:$B, "Да")</f>
        <v>#VALUE!</v>
      </c>
      <c r="BE39" s="503" t="e">
        <f aca="false" ca="false" dt2D="false" dtr="false" t="normal">SUMIFS(BE:BE, $F:$F, $I39, $E:$E, $I38, $B:$B, "Да")</f>
        <v>#VALUE!</v>
      </c>
      <c r="BF39" s="503" t="e">
        <f aca="false" ca="false" dt2D="false" dtr="false" t="normal">SUMIFS(BF:BF, $F:$F, $I39, $E:$E, $I38, $B:$B, "Да")</f>
        <v>#VALUE!</v>
      </c>
      <c r="BG39" s="503" t="e">
        <f aca="false" ca="false" dt2D="false" dtr="false" t="normal">SUMIFS(BG:BG, $F:$F, $I39, $E:$E, $I38, $B:$B, "Да")</f>
        <v>#VALUE!</v>
      </c>
      <c r="BH39" s="503" t="e">
        <f aca="false" ca="false" dt2D="false" dtr="false" t="normal">SUMIFS(BH:BH, $F:$F, $I39, $E:$E, $I38, $B:$B, "Да")</f>
        <v>#VALUE!</v>
      </c>
      <c r="BI39" s="503" t="e">
        <f aca="false" ca="false" dt2D="false" dtr="false" t="normal">SUMIFS(BI:BI, $F:$F, $I39, $E:$E, $I38, $B:$B, "Да")</f>
        <v>#VALUE!</v>
      </c>
      <c r="BJ39" s="503" t="e">
        <f aca="false" ca="false" dt2D="false" dtr="false" t="normal">SUMIFS(BJ:BJ, $F:$F, $I39, $E:$E, $I38, $B:$B, "Да")</f>
        <v>#VALUE!</v>
      </c>
      <c r="BK39" s="503" t="e">
        <f aca="false" ca="false" dt2D="false" dtr="false" t="normal">SUMIFS(BK:BK, $F:$F, $I39, $E:$E, $I38, $B:$B, "Да")</f>
        <v>#VALUE!</v>
      </c>
      <c r="BL39" s="503" t="e">
        <f aca="false" ca="false" dt2D="false" dtr="false" t="normal">SUMIFS(BL:BL, $F:$F, $I39, $E:$E, $I38, $B:$B, "Да")</f>
        <v>#VALUE!</v>
      </c>
      <c r="BM39" s="503" t="e">
        <f aca="false" ca="false" dt2D="false" dtr="false" t="normal">SUMIFS(BM:BM, $F:$F, $I39, $E:$E, $I38, $B:$B, "Да")</f>
        <v>#VALUE!</v>
      </c>
      <c r="BN39" s="503" t="e">
        <f aca="false" ca="false" dt2D="false" dtr="false" t="normal">SUMIFS(BN:BN, $F:$F, $I39, $E:$E, $I38, $B:$B, "Да")</f>
        <v>#VALUE!</v>
      </c>
      <c r="BO39" s="503" t="e">
        <f aca="false" ca="false" dt2D="false" dtr="false" t="normal">SUMIFS(BO:BO, $F:$F, $I39, $E:$E, $I38, $B:$B, "Да")</f>
        <v>#VALUE!</v>
      </c>
      <c r="BP39" s="503" t="e">
        <f aca="false" ca="false" dt2D="false" dtr="false" t="normal">SUMIFS(BP:BP, $F:$F, $I39, $E:$E, $I38, $B:$B, "Да")</f>
        <v>#VALUE!</v>
      </c>
      <c r="BQ39" s="503" t="e">
        <f aca="false" ca="false" dt2D="false" dtr="false" t="normal">SUMIFS(BQ:BQ, $F:$F, $I39, $E:$E, $I38, $B:$B, "Да")</f>
        <v>#VALUE!</v>
      </c>
      <c r="BR39" s="503" t="e">
        <f aca="false" ca="false" dt2D="false" dtr="false" t="normal">SUMIFS(BR:BR, $F:$F, $I39, $E:$E, $I38, $B:$B, "Да")</f>
        <v>#VALUE!</v>
      </c>
      <c r="BS39" s="503" t="e">
        <f aca="false" ca="false" dt2D="false" dtr="false" t="normal">SUMIFS(BS:BS, $F:$F, $I39, $E:$E, $I38, $B:$B, "Да")</f>
        <v>#VALUE!</v>
      </c>
      <c r="BT39" s="503" t="e">
        <f aca="false" ca="false" dt2D="false" dtr="false" t="normal">SUMIFS(BT:BT, $F:$F, $I39, $E:$E, $I38, $B:$B, "Да")</f>
        <v>#VALUE!</v>
      </c>
    </row>
    <row hidden="true" ht="16.5" outlineLevel="1" r="40">
      <c r="G40" s="485" t="n"/>
      <c r="I40" s="237" t="s">
        <v>407</v>
      </c>
      <c r="L40" s="503" t="e">
        <f aca="false" ca="false" dt2D="false" dtr="false" t="normal">SUM(M40:BT40)</f>
        <v>#VALUE!</v>
      </c>
      <c r="M40" s="503" t="e">
        <f aca="false" ca="false" dt2D="false" dtr="false" t="normal">SUMIFS(M:M, $F:$F, $I40, $E:$E, $I38, $B:$B, "Да")</f>
        <v>#VALUE!</v>
      </c>
      <c r="N40" s="503" t="e">
        <f aca="false" ca="false" dt2D="false" dtr="false" t="normal">SUMIFS(N:N, $F:$F, $I40, $E:$E, $I38, $B:$B, "Да")</f>
        <v>#VALUE!</v>
      </c>
      <c r="O40" s="503" t="e">
        <f aca="false" ca="false" dt2D="false" dtr="false" t="normal">SUMIFS(O:O, $F:$F, $I40, $E:$E, $I38, $B:$B, "Да")</f>
        <v>#VALUE!</v>
      </c>
      <c r="P40" s="503" t="e">
        <f aca="false" ca="false" dt2D="false" dtr="false" t="normal">SUMIFS(P:P, $F:$F, $I40, $E:$E, $I38, $B:$B, "Да")</f>
        <v>#VALUE!</v>
      </c>
      <c r="Q40" s="503" t="e">
        <f aca="false" ca="false" dt2D="false" dtr="false" t="normal">SUMIFS(Q:Q, $F:$F, $I40, $E:$E, $I38, $B:$B, "Да")</f>
        <v>#VALUE!</v>
      </c>
      <c r="R40" s="503" t="e">
        <f aca="false" ca="false" dt2D="false" dtr="false" t="normal">SUMIFS(R:R, $F:$F, $I40, $E:$E, $I38, $B:$B, "Да")</f>
        <v>#VALUE!</v>
      </c>
      <c r="S40" s="503" t="e">
        <f aca="false" ca="false" dt2D="false" dtr="false" t="normal">SUMIFS(S:S, $F:$F, $I40, $E:$E, $I38, $B:$B, "Да")</f>
        <v>#VALUE!</v>
      </c>
      <c r="T40" s="503" t="e">
        <f aca="false" ca="false" dt2D="false" dtr="false" t="normal">SUMIFS(T:T, $F:$F, $I40, $E:$E, $I38, $B:$B, "Да")</f>
        <v>#VALUE!</v>
      </c>
      <c r="U40" s="503" t="e">
        <f aca="false" ca="false" dt2D="false" dtr="false" t="normal">SUMIFS(U:U, $F:$F, $I40, $E:$E, $I38, $B:$B, "Да")</f>
        <v>#VALUE!</v>
      </c>
      <c r="V40" s="503" t="e">
        <f aca="false" ca="false" dt2D="false" dtr="false" t="normal">SUMIFS(V:V, $F:$F, $I40, $E:$E, $I38, $B:$B, "Да")</f>
        <v>#VALUE!</v>
      </c>
      <c r="W40" s="503" t="e">
        <f aca="false" ca="false" dt2D="false" dtr="false" t="normal">SUMIFS(W:W, $F:$F, $I40, $E:$E, $I38, $B:$B, "Да")</f>
        <v>#VALUE!</v>
      </c>
      <c r="X40" s="503" t="e">
        <f aca="false" ca="false" dt2D="false" dtr="false" t="normal">SUMIFS(X:X, $F:$F, $I40, $E:$E, $I38, $B:$B, "Да")</f>
        <v>#VALUE!</v>
      </c>
      <c r="Y40" s="503" t="e">
        <f aca="false" ca="false" dt2D="false" dtr="false" t="normal">SUMIFS(Y:Y, $F:$F, $I40, $E:$E, $I38, $B:$B, "Да")</f>
        <v>#VALUE!</v>
      </c>
      <c r="Z40" s="503" t="e">
        <f aca="false" ca="false" dt2D="false" dtr="false" t="normal">SUMIFS(Z:Z, $F:$F, $I40, $E:$E, $I38, $B:$B, "Да")</f>
        <v>#VALUE!</v>
      </c>
      <c r="AA40" s="503" t="e">
        <f aca="false" ca="false" dt2D="false" dtr="false" t="normal">SUMIFS(AA:AA, $F:$F, $I40, $E:$E, $I38, $B:$B, "Да")</f>
        <v>#VALUE!</v>
      </c>
      <c r="AB40" s="503" t="e">
        <f aca="false" ca="false" dt2D="false" dtr="false" t="normal">SUMIFS(AB:AB, $F:$F, $I40, $E:$E, $I38, $B:$B, "Да")</f>
        <v>#VALUE!</v>
      </c>
      <c r="AC40" s="503" t="e">
        <f aca="false" ca="false" dt2D="false" dtr="false" t="normal">SUMIFS(AC:AC, $F:$F, $I40, $E:$E, $I38, $B:$B, "Да")</f>
        <v>#VALUE!</v>
      </c>
      <c r="AD40" s="503" t="e">
        <f aca="false" ca="false" dt2D="false" dtr="false" t="normal">SUMIFS(AD:AD, $F:$F, $I40, $E:$E, $I38, $B:$B, "Да")</f>
        <v>#VALUE!</v>
      </c>
      <c r="AE40" s="503" t="e">
        <f aca="false" ca="false" dt2D="false" dtr="false" t="normal">SUMIFS(AE:AE, $F:$F, $I40, $E:$E, $I38, $B:$B, "Да")</f>
        <v>#VALUE!</v>
      </c>
      <c r="AF40" s="503" t="e">
        <f aca="false" ca="false" dt2D="false" dtr="false" t="normal">SUMIFS(AF:AF, $F:$F, $I40, $E:$E, $I38, $B:$B, "Да")</f>
        <v>#VALUE!</v>
      </c>
      <c r="AG40" s="503" t="e">
        <f aca="false" ca="false" dt2D="false" dtr="false" t="normal">SUMIFS(AG:AG, $F:$F, $I40, $E:$E, $I38, $B:$B, "Да")</f>
        <v>#VALUE!</v>
      </c>
      <c r="AH40" s="503" t="e">
        <f aca="false" ca="false" dt2D="false" dtr="false" t="normal">SUMIFS(AH:AH, $F:$F, $I40, $E:$E, $I38, $B:$B, "Да")</f>
        <v>#VALUE!</v>
      </c>
      <c r="AI40" s="503" t="e">
        <f aca="false" ca="false" dt2D="false" dtr="false" t="normal">SUMIFS(AI:AI, $F:$F, $I40, $E:$E, $I38, $B:$B, "Да")</f>
        <v>#VALUE!</v>
      </c>
      <c r="AJ40" s="503" t="e">
        <f aca="false" ca="false" dt2D="false" dtr="false" t="normal">SUMIFS(AJ:AJ, $F:$F, $I40, $E:$E, $I38, $B:$B, "Да")</f>
        <v>#VALUE!</v>
      </c>
      <c r="AK40" s="503" t="e">
        <f aca="false" ca="false" dt2D="false" dtr="false" t="normal">SUMIFS(AK:AK, $F:$F, $I40, $E:$E, $I38, $B:$B, "Да")</f>
        <v>#VALUE!</v>
      </c>
      <c r="AL40" s="503" t="e">
        <f aca="false" ca="false" dt2D="false" dtr="false" t="normal">SUMIFS(AL:AL, $F:$F, $I40, $E:$E, $I38, $B:$B, "Да")</f>
        <v>#VALUE!</v>
      </c>
      <c r="AM40" s="503" t="e">
        <f aca="false" ca="false" dt2D="false" dtr="false" t="normal">SUMIFS(AM:AM, $F:$F, $I40, $E:$E, $I38, $B:$B, "Да")</f>
        <v>#VALUE!</v>
      </c>
      <c r="AN40" s="503" t="e">
        <f aca="false" ca="false" dt2D="false" dtr="false" t="normal">SUMIFS(AN:AN, $F:$F, $I40, $E:$E, $I38, $B:$B, "Да")</f>
        <v>#VALUE!</v>
      </c>
      <c r="AO40" s="503" t="e">
        <f aca="false" ca="false" dt2D="false" dtr="false" t="normal">SUMIFS(AO:AO, $F:$F, $I40, $E:$E, $I38, $B:$B, "Да")</f>
        <v>#VALUE!</v>
      </c>
      <c r="AP40" s="503" t="e">
        <f aca="false" ca="false" dt2D="false" dtr="false" t="normal">SUMIFS(AP:AP, $F:$F, $I40, $E:$E, $I38, $B:$B, "Да")</f>
        <v>#VALUE!</v>
      </c>
      <c r="AQ40" s="503" t="e">
        <f aca="false" ca="false" dt2D="false" dtr="false" t="normal">SUMIFS(AQ:AQ, $F:$F, $I40, $E:$E, $I38, $B:$B, "Да")</f>
        <v>#VALUE!</v>
      </c>
      <c r="AR40" s="503" t="e">
        <f aca="false" ca="false" dt2D="false" dtr="false" t="normal">SUMIFS(AR:AR, $F:$F, $I40, $E:$E, $I38, $B:$B, "Да")</f>
        <v>#VALUE!</v>
      </c>
      <c r="AS40" s="503" t="e">
        <f aca="false" ca="false" dt2D="false" dtr="false" t="normal">SUMIFS(AS:AS, $F:$F, $I40, $E:$E, $I38, $B:$B, "Да")</f>
        <v>#VALUE!</v>
      </c>
      <c r="AT40" s="503" t="e">
        <f aca="false" ca="false" dt2D="false" dtr="false" t="normal">SUMIFS(AT:AT, $F:$F, $I40, $E:$E, $I38, $B:$B, "Да")</f>
        <v>#VALUE!</v>
      </c>
      <c r="AU40" s="503" t="e">
        <f aca="false" ca="false" dt2D="false" dtr="false" t="normal">SUMIFS(AU:AU, $F:$F, $I40, $E:$E, $I38, $B:$B, "Да")</f>
        <v>#VALUE!</v>
      </c>
      <c r="AV40" s="503" t="e">
        <f aca="false" ca="false" dt2D="false" dtr="false" t="normal">SUMIFS(AV:AV, $F:$F, $I40, $E:$E, $I38, $B:$B, "Да")</f>
        <v>#VALUE!</v>
      </c>
      <c r="AW40" s="503" t="e">
        <f aca="false" ca="false" dt2D="false" dtr="false" t="normal">SUMIFS(AW:AW, $F:$F, $I40, $E:$E, $I38, $B:$B, "Да")</f>
        <v>#VALUE!</v>
      </c>
      <c r="AX40" s="503" t="e">
        <f aca="false" ca="false" dt2D="false" dtr="false" t="normal">SUMIFS(AX:AX, $F:$F, $I40, $E:$E, $I38, $B:$B, "Да")</f>
        <v>#VALUE!</v>
      </c>
      <c r="AY40" s="503" t="e">
        <f aca="false" ca="false" dt2D="false" dtr="false" t="normal">SUMIFS(AY:AY, $F:$F, $I40, $E:$E, $I38, $B:$B, "Да")</f>
        <v>#VALUE!</v>
      </c>
      <c r="AZ40" s="503" t="e">
        <f aca="false" ca="false" dt2D="false" dtr="false" t="normal">SUMIFS(AZ:AZ, $F:$F, $I40, $E:$E, $I38, $B:$B, "Да")</f>
        <v>#VALUE!</v>
      </c>
      <c r="BA40" s="503" t="e">
        <f aca="false" ca="false" dt2D="false" dtr="false" t="normal">SUMIFS(BA:BA, $F:$F, $I40, $E:$E, $I38, $B:$B, "Да")</f>
        <v>#VALUE!</v>
      </c>
      <c r="BB40" s="503" t="e">
        <f aca="false" ca="false" dt2D="false" dtr="false" t="normal">SUMIFS(BB:BB, $F:$F, $I40, $E:$E, $I38, $B:$B, "Да")</f>
        <v>#VALUE!</v>
      </c>
      <c r="BC40" s="503" t="e">
        <f aca="false" ca="false" dt2D="false" dtr="false" t="normal">SUMIFS(BC:BC, $F:$F, $I40, $E:$E, $I38, $B:$B, "Да")</f>
        <v>#VALUE!</v>
      </c>
      <c r="BD40" s="503" t="e">
        <f aca="false" ca="false" dt2D="false" dtr="false" t="normal">SUMIFS(BD:BD, $F:$F, $I40, $E:$E, $I38, $B:$B, "Да")</f>
        <v>#VALUE!</v>
      </c>
      <c r="BE40" s="503" t="e">
        <f aca="false" ca="false" dt2D="false" dtr="false" t="normal">SUMIFS(BE:BE, $F:$F, $I40, $E:$E, $I38, $B:$B, "Да")</f>
        <v>#VALUE!</v>
      </c>
      <c r="BF40" s="503" t="e">
        <f aca="false" ca="false" dt2D="false" dtr="false" t="normal">SUMIFS(BF:BF, $F:$F, $I40, $E:$E, $I38, $B:$B, "Да")</f>
        <v>#VALUE!</v>
      </c>
      <c r="BG40" s="503" t="e">
        <f aca="false" ca="false" dt2D="false" dtr="false" t="normal">SUMIFS(BG:BG, $F:$F, $I40, $E:$E, $I38, $B:$B, "Да")</f>
        <v>#VALUE!</v>
      </c>
      <c r="BH40" s="503" t="e">
        <f aca="false" ca="false" dt2D="false" dtr="false" t="normal">SUMIFS(BH:BH, $F:$F, $I40, $E:$E, $I38, $B:$B, "Да")</f>
        <v>#VALUE!</v>
      </c>
      <c r="BI40" s="503" t="e">
        <f aca="false" ca="false" dt2D="false" dtr="false" t="normal">SUMIFS(BI:BI, $F:$F, $I40, $E:$E, $I38, $B:$B, "Да")</f>
        <v>#VALUE!</v>
      </c>
      <c r="BJ40" s="503" t="e">
        <f aca="false" ca="false" dt2D="false" dtr="false" t="normal">SUMIFS(BJ:BJ, $F:$F, $I40, $E:$E, $I38, $B:$B, "Да")</f>
        <v>#VALUE!</v>
      </c>
      <c r="BK40" s="503" t="e">
        <f aca="false" ca="false" dt2D="false" dtr="false" t="normal">SUMIFS(BK:BK, $F:$F, $I40, $E:$E, $I38, $B:$B, "Да")</f>
        <v>#VALUE!</v>
      </c>
      <c r="BL40" s="503" t="e">
        <f aca="false" ca="false" dt2D="false" dtr="false" t="normal">SUMIFS(BL:BL, $F:$F, $I40, $E:$E, $I38, $B:$B, "Да")</f>
        <v>#VALUE!</v>
      </c>
      <c r="BM40" s="503" t="e">
        <f aca="false" ca="false" dt2D="false" dtr="false" t="normal">SUMIFS(BM:BM, $F:$F, $I40, $E:$E, $I38, $B:$B, "Да")</f>
        <v>#VALUE!</v>
      </c>
      <c r="BN40" s="503" t="e">
        <f aca="false" ca="false" dt2D="false" dtr="false" t="normal">SUMIFS(BN:BN, $F:$F, $I40, $E:$E, $I38, $B:$B, "Да")</f>
        <v>#VALUE!</v>
      </c>
      <c r="BO40" s="503" t="e">
        <f aca="false" ca="false" dt2D="false" dtr="false" t="normal">SUMIFS(BO:BO, $F:$F, $I40, $E:$E, $I38, $B:$B, "Да")</f>
        <v>#VALUE!</v>
      </c>
      <c r="BP40" s="503" t="e">
        <f aca="false" ca="false" dt2D="false" dtr="false" t="normal">SUMIFS(BP:BP, $F:$F, $I40, $E:$E, $I38, $B:$B, "Да")</f>
        <v>#VALUE!</v>
      </c>
      <c r="BQ40" s="503" t="e">
        <f aca="false" ca="false" dt2D="false" dtr="false" t="normal">SUMIFS(BQ:BQ, $F:$F, $I40, $E:$E, $I38, $B:$B, "Да")</f>
        <v>#VALUE!</v>
      </c>
      <c r="BR40" s="503" t="e">
        <f aca="false" ca="false" dt2D="false" dtr="false" t="normal">SUMIFS(BR:BR, $F:$F, $I40, $E:$E, $I38, $B:$B, "Да")</f>
        <v>#VALUE!</v>
      </c>
      <c r="BS40" s="503" t="e">
        <f aca="false" ca="false" dt2D="false" dtr="false" t="normal">SUMIFS(BS:BS, $F:$F, $I40, $E:$E, $I38, $B:$B, "Да")</f>
        <v>#VALUE!</v>
      </c>
      <c r="BT40" s="503" t="e">
        <f aca="false" ca="false" dt2D="false" dtr="false" t="normal">SUMIFS(BT:BT, $F:$F, $I40, $E:$E, $I38, $B:$B, "Да")</f>
        <v>#VALUE!</v>
      </c>
    </row>
    <row customFormat="true" ht="17.25" outlineLevel="0" r="41" s="504">
      <c r="A41" s="505" t="n"/>
      <c r="B41" s="505" t="n"/>
      <c r="C41" s="506" t="n"/>
      <c r="D41" s="505" t="n"/>
      <c r="E41" s="506" t="n"/>
      <c r="F41" s="505" t="n"/>
      <c r="G41" s="507" t="n"/>
      <c r="H41" s="504" t="n"/>
      <c r="I41" s="504" t="s">
        <v>445</v>
      </c>
      <c r="J41" s="508" t="n"/>
      <c r="K41" s="508" t="n"/>
      <c r="L41" s="509" t="e">
        <f aca="false" ca="false" dt2D="false" dtr="false" t="normal">SUM(M41:BT41)</f>
        <v>#VALUE!</v>
      </c>
      <c r="M41" s="509" t="e">
        <f aca="false" ca="false" dt2D="false" dtr="false" t="normal">SUM(M39:M40)</f>
        <v>#VALUE!</v>
      </c>
      <c r="N41" s="509" t="e">
        <f aca="false" ca="false" dt2D="false" dtr="false" t="normal">SUM(N39:N40)</f>
        <v>#VALUE!</v>
      </c>
      <c r="O41" s="509" t="e">
        <f aca="false" ca="false" dt2D="false" dtr="false" t="normal">SUM(O39:O40)</f>
        <v>#VALUE!</v>
      </c>
      <c r="P41" s="509" t="e">
        <f aca="false" ca="false" dt2D="false" dtr="false" t="normal">SUM(P39:P40)</f>
        <v>#VALUE!</v>
      </c>
      <c r="Q41" s="509" t="e">
        <f aca="false" ca="false" dt2D="false" dtr="false" t="normal">SUM(Q39:Q40)</f>
        <v>#VALUE!</v>
      </c>
      <c r="R41" s="509" t="e">
        <f aca="false" ca="false" dt2D="false" dtr="false" t="normal">SUM(R39:R40)</f>
        <v>#VALUE!</v>
      </c>
      <c r="S41" s="509" t="e">
        <f aca="false" ca="false" dt2D="false" dtr="false" t="normal">SUM(S39:S40)</f>
        <v>#VALUE!</v>
      </c>
      <c r="T41" s="509" t="e">
        <f aca="false" ca="false" dt2D="false" dtr="false" t="normal">SUM(T39:T40)</f>
        <v>#VALUE!</v>
      </c>
      <c r="U41" s="509" t="e">
        <f aca="false" ca="false" dt2D="false" dtr="false" t="normal">SUM(U39:U40)</f>
        <v>#VALUE!</v>
      </c>
      <c r="V41" s="509" t="e">
        <f aca="false" ca="false" dt2D="false" dtr="false" t="normal">SUM(V39:V40)</f>
        <v>#VALUE!</v>
      </c>
      <c r="W41" s="509" t="e">
        <f aca="false" ca="false" dt2D="false" dtr="false" t="normal">SUM(W39:W40)</f>
        <v>#VALUE!</v>
      </c>
      <c r="X41" s="509" t="e">
        <f aca="false" ca="false" dt2D="false" dtr="false" t="normal">SUM(X39:X40)</f>
        <v>#VALUE!</v>
      </c>
      <c r="Y41" s="509" t="e">
        <f aca="false" ca="false" dt2D="false" dtr="false" t="normal">SUM(Y39:Y40)</f>
        <v>#VALUE!</v>
      </c>
      <c r="Z41" s="509" t="e">
        <f aca="false" ca="false" dt2D="false" dtr="false" t="normal">SUM(Z39:Z40)</f>
        <v>#VALUE!</v>
      </c>
      <c r="AA41" s="509" t="e">
        <f aca="false" ca="false" dt2D="false" dtr="false" t="normal">SUM(AA39:AA40)</f>
        <v>#VALUE!</v>
      </c>
      <c r="AB41" s="509" t="e">
        <f aca="false" ca="false" dt2D="false" dtr="false" t="normal">SUM(AB39:AB40)</f>
        <v>#VALUE!</v>
      </c>
      <c r="AC41" s="509" t="e">
        <f aca="false" ca="false" dt2D="false" dtr="false" t="normal">SUM(AC39:AC40)</f>
        <v>#VALUE!</v>
      </c>
      <c r="AD41" s="509" t="e">
        <f aca="false" ca="false" dt2D="false" dtr="false" t="normal">SUM(AD39:AD40)</f>
        <v>#VALUE!</v>
      </c>
      <c r="AE41" s="509" t="e">
        <f aca="false" ca="false" dt2D="false" dtr="false" t="normal">SUM(AE39:AE40)</f>
        <v>#VALUE!</v>
      </c>
      <c r="AF41" s="509" t="e">
        <f aca="false" ca="false" dt2D="false" dtr="false" t="normal">SUM(AF39:AF40)</f>
        <v>#VALUE!</v>
      </c>
      <c r="AG41" s="509" t="e">
        <f aca="false" ca="false" dt2D="false" dtr="false" t="normal">SUM(AG39:AG40)</f>
        <v>#VALUE!</v>
      </c>
      <c r="AH41" s="509" t="e">
        <f aca="false" ca="false" dt2D="false" dtr="false" t="normal">SUM(AH39:AH40)</f>
        <v>#VALUE!</v>
      </c>
      <c r="AI41" s="509" t="e">
        <f aca="false" ca="false" dt2D="false" dtr="false" t="normal">SUM(AI39:AI40)</f>
        <v>#VALUE!</v>
      </c>
      <c r="AJ41" s="509" t="e">
        <f aca="false" ca="false" dt2D="false" dtr="false" t="normal">SUM(AJ39:AJ40)</f>
        <v>#VALUE!</v>
      </c>
      <c r="AK41" s="509" t="e">
        <f aca="false" ca="false" dt2D="false" dtr="false" t="normal">SUM(AK39:AK40)</f>
        <v>#VALUE!</v>
      </c>
      <c r="AL41" s="509" t="e">
        <f aca="false" ca="false" dt2D="false" dtr="false" t="normal">SUM(AL39:AL40)</f>
        <v>#VALUE!</v>
      </c>
      <c r="AM41" s="509" t="e">
        <f aca="false" ca="false" dt2D="false" dtr="false" t="normal">SUM(AM39:AM40)</f>
        <v>#VALUE!</v>
      </c>
      <c r="AN41" s="509" t="e">
        <f aca="false" ca="false" dt2D="false" dtr="false" t="normal">SUM(AN39:AN40)</f>
        <v>#VALUE!</v>
      </c>
      <c r="AO41" s="509" t="e">
        <f aca="false" ca="false" dt2D="false" dtr="false" t="normal">SUM(AO39:AO40)</f>
        <v>#VALUE!</v>
      </c>
      <c r="AP41" s="509" t="e">
        <f aca="false" ca="false" dt2D="false" dtr="false" t="normal">SUM(AP39:AP40)</f>
        <v>#VALUE!</v>
      </c>
      <c r="AQ41" s="509" t="e">
        <f aca="false" ca="false" dt2D="false" dtr="false" t="normal">SUM(AQ39:AQ40)</f>
        <v>#VALUE!</v>
      </c>
      <c r="AR41" s="509" t="e">
        <f aca="false" ca="false" dt2D="false" dtr="false" t="normal">SUM(AR39:AR40)</f>
        <v>#VALUE!</v>
      </c>
      <c r="AS41" s="509" t="e">
        <f aca="false" ca="false" dt2D="false" dtr="false" t="normal">SUM(AS39:AS40)</f>
        <v>#VALUE!</v>
      </c>
      <c r="AT41" s="509" t="e">
        <f aca="false" ca="false" dt2D="false" dtr="false" t="normal">SUM(AT39:AT40)</f>
        <v>#VALUE!</v>
      </c>
      <c r="AU41" s="509" t="e">
        <f aca="false" ca="false" dt2D="false" dtr="false" t="normal">SUM(AU39:AU40)</f>
        <v>#VALUE!</v>
      </c>
      <c r="AV41" s="509" t="e">
        <f aca="false" ca="false" dt2D="false" dtr="false" t="normal">SUM(AV39:AV40)</f>
        <v>#VALUE!</v>
      </c>
      <c r="AW41" s="509" t="e">
        <f aca="false" ca="false" dt2D="false" dtr="false" t="normal">SUM(AW39:AW40)</f>
        <v>#VALUE!</v>
      </c>
      <c r="AX41" s="509" t="e">
        <f aca="false" ca="false" dt2D="false" dtr="false" t="normal">SUM(AX39:AX40)</f>
        <v>#VALUE!</v>
      </c>
      <c r="AY41" s="509" t="e">
        <f aca="false" ca="false" dt2D="false" dtr="false" t="normal">SUM(AY39:AY40)</f>
        <v>#VALUE!</v>
      </c>
      <c r="AZ41" s="509" t="e">
        <f aca="false" ca="false" dt2D="false" dtr="false" t="normal">SUM(AZ39:AZ40)</f>
        <v>#VALUE!</v>
      </c>
      <c r="BA41" s="509" t="e">
        <f aca="false" ca="false" dt2D="false" dtr="false" t="normal">SUM(BA39:BA40)</f>
        <v>#VALUE!</v>
      </c>
      <c r="BB41" s="509" t="e">
        <f aca="false" ca="false" dt2D="false" dtr="false" t="normal">SUM(BB39:BB40)</f>
        <v>#VALUE!</v>
      </c>
      <c r="BC41" s="509" t="e">
        <f aca="false" ca="false" dt2D="false" dtr="false" t="normal">SUM(BC39:BC40)</f>
        <v>#VALUE!</v>
      </c>
      <c r="BD41" s="509" t="e">
        <f aca="false" ca="false" dt2D="false" dtr="false" t="normal">SUM(BD39:BD40)</f>
        <v>#VALUE!</v>
      </c>
      <c r="BE41" s="509" t="e">
        <f aca="false" ca="false" dt2D="false" dtr="false" t="normal">SUM(BE39:BE40)</f>
        <v>#VALUE!</v>
      </c>
      <c r="BF41" s="509" t="e">
        <f aca="false" ca="false" dt2D="false" dtr="false" t="normal">SUM(BF39:BF40)</f>
        <v>#VALUE!</v>
      </c>
      <c r="BG41" s="509" t="e">
        <f aca="false" ca="false" dt2D="false" dtr="false" t="normal">SUM(BG39:BG40)</f>
        <v>#VALUE!</v>
      </c>
      <c r="BH41" s="509" t="e">
        <f aca="false" ca="false" dt2D="false" dtr="false" t="normal">SUM(BH39:BH40)</f>
        <v>#VALUE!</v>
      </c>
      <c r="BI41" s="509" t="e">
        <f aca="false" ca="false" dt2D="false" dtr="false" t="normal">SUM(BI39:BI40)</f>
        <v>#VALUE!</v>
      </c>
      <c r="BJ41" s="509" t="e">
        <f aca="false" ca="false" dt2D="false" dtr="false" t="normal">SUM(BJ39:BJ40)</f>
        <v>#VALUE!</v>
      </c>
      <c r="BK41" s="509" t="e">
        <f aca="false" ca="false" dt2D="false" dtr="false" t="normal">SUM(BK39:BK40)</f>
        <v>#VALUE!</v>
      </c>
      <c r="BL41" s="509" t="e">
        <f aca="false" ca="false" dt2D="false" dtr="false" t="normal">SUM(BL39:BL40)</f>
        <v>#VALUE!</v>
      </c>
      <c r="BM41" s="509" t="e">
        <f aca="false" ca="false" dt2D="false" dtr="false" t="normal">SUM(BM39:BM40)</f>
        <v>#VALUE!</v>
      </c>
      <c r="BN41" s="509" t="e">
        <f aca="false" ca="false" dt2D="false" dtr="false" t="normal">SUM(BN39:BN40)</f>
        <v>#VALUE!</v>
      </c>
      <c r="BO41" s="509" t="e">
        <f aca="false" ca="false" dt2D="false" dtr="false" t="normal">SUM(BO39:BO40)</f>
        <v>#VALUE!</v>
      </c>
      <c r="BP41" s="509" t="e">
        <f aca="false" ca="false" dt2D="false" dtr="false" t="normal">SUM(BP39:BP40)</f>
        <v>#VALUE!</v>
      </c>
      <c r="BQ41" s="509" t="e">
        <f aca="false" ca="false" dt2D="false" dtr="false" t="normal">SUM(BQ39:BQ40)</f>
        <v>#VALUE!</v>
      </c>
      <c r="BR41" s="509" t="e">
        <f aca="false" ca="false" dt2D="false" dtr="false" t="normal">SUM(BR39:BR40)</f>
        <v>#VALUE!</v>
      </c>
      <c r="BS41" s="509" t="e">
        <f aca="false" ca="false" dt2D="false" dtr="false" t="normal">SUM(BS39:BS40)</f>
        <v>#VALUE!</v>
      </c>
      <c r="BT41" s="509" t="e">
        <f aca="false" ca="false" dt2D="false" dtr="false" t="normal">SUM(BT39:BT40)</f>
        <v>#VALUE!</v>
      </c>
    </row>
    <row outlineLevel="0" r="42">
      <c r="L42" s="503" t="n"/>
      <c r="M42" s="503" t="n"/>
      <c r="N42" s="503" t="n"/>
      <c r="O42" s="503" t="n"/>
      <c r="P42" s="503" t="n"/>
      <c r="Q42" s="503" t="n"/>
      <c r="R42" s="503" t="n"/>
      <c r="S42" s="503" t="n"/>
      <c r="T42" s="503" t="n"/>
      <c r="U42" s="503" t="n"/>
      <c r="V42" s="503" t="n"/>
      <c r="W42" s="503" t="n"/>
      <c r="X42" s="503" t="n"/>
      <c r="Y42" s="503" t="n"/>
      <c r="Z42" s="503" t="n"/>
      <c r="AA42" s="503" t="n"/>
      <c r="AB42" s="244" t="n"/>
      <c r="AC42" s="244" t="n"/>
      <c r="AD42" s="244" t="n"/>
      <c r="AE42" s="244" t="n"/>
      <c r="AF42" s="244" t="n"/>
      <c r="AG42" s="244" t="n"/>
      <c r="AH42" s="244" t="n"/>
      <c r="AI42" s="244" t="n"/>
      <c r="AJ42" s="244" t="n"/>
      <c r="AK42" s="244" t="n"/>
      <c r="AL42" s="244" t="n"/>
      <c r="AM42" s="244" t="n"/>
      <c r="AN42" s="244" t="n"/>
      <c r="AO42" s="244" t="n"/>
      <c r="AP42" s="244" t="n"/>
      <c r="AQ42" s="244" t="n"/>
      <c r="AR42" s="244" t="n"/>
      <c r="AS42" s="244" t="n"/>
      <c r="AT42" s="244" t="n"/>
      <c r="AU42" s="244" t="n"/>
      <c r="AV42" s="244" t="n"/>
      <c r="AW42" s="244" t="n"/>
      <c r="AX42" s="244" t="n"/>
      <c r="AY42" s="244" t="n"/>
      <c r="AZ42" s="244" t="n"/>
      <c r="BA42" s="244" t="n"/>
      <c r="BB42" s="244" t="n"/>
      <c r="BC42" s="244" t="n"/>
      <c r="BD42" s="244" t="n"/>
      <c r="BE42" s="244" t="n"/>
      <c r="BF42" s="244" t="n"/>
      <c r="BG42" s="244" t="n"/>
      <c r="BH42" s="244" t="n"/>
      <c r="BI42" s="244" t="n"/>
      <c r="BJ42" s="244" t="n"/>
      <c r="BK42" s="244" t="n"/>
      <c r="BL42" s="244" t="n"/>
      <c r="BM42" s="244" t="n"/>
      <c r="BN42" s="244" t="n"/>
      <c r="BO42" s="244" t="n"/>
      <c r="BP42" s="244" t="n"/>
      <c r="BQ42" s="244" t="n"/>
      <c r="BR42" s="244" t="n"/>
      <c r="BS42" s="244" t="n"/>
      <c r="BT42" s="244" t="n"/>
    </row>
    <row customFormat="true" customHeight="true" ht="17.4500007629395" outlineLevel="0" r="43" s="100">
      <c r="G43" s="100" t="n"/>
      <c r="H43" s="100" t="n"/>
      <c r="I43" s="502" t="s">
        <v>298</v>
      </c>
      <c r="J43" s="502" t="n"/>
      <c r="K43" s="502" t="n"/>
      <c r="L43" s="502" t="n"/>
      <c r="M43" s="502" t="n"/>
      <c r="N43" s="502" t="n"/>
      <c r="O43" s="502" t="n"/>
      <c r="P43" s="502" t="n"/>
      <c r="Q43" s="502" t="n"/>
      <c r="R43" s="502" t="n"/>
      <c r="S43" s="502" t="n"/>
      <c r="T43" s="502" t="n"/>
      <c r="U43" s="502" t="n"/>
      <c r="V43" s="502" t="n"/>
      <c r="W43" s="502" t="n"/>
      <c r="X43" s="502" t="n"/>
      <c r="Y43" s="502" t="n"/>
      <c r="Z43" s="502" t="n"/>
      <c r="AA43" s="502" t="n"/>
      <c r="AB43" s="502" t="n"/>
      <c r="AC43" s="502" t="n"/>
      <c r="AD43" s="502" t="n"/>
      <c r="AE43" s="502" t="n"/>
      <c r="AF43" s="502" t="n"/>
      <c r="AG43" s="502" t="n"/>
      <c r="AH43" s="502" t="n"/>
      <c r="AI43" s="502" t="n"/>
      <c r="AJ43" s="502" t="n"/>
      <c r="AK43" s="502" t="n"/>
      <c r="AL43" s="502" t="n"/>
      <c r="AM43" s="502" t="n"/>
      <c r="AN43" s="502" t="n"/>
      <c r="AO43" s="502" t="n"/>
      <c r="AP43" s="502" t="n"/>
      <c r="AQ43" s="502" t="n"/>
      <c r="AR43" s="502" t="n"/>
      <c r="AS43" s="502" t="n"/>
      <c r="AT43" s="502" t="n"/>
      <c r="AU43" s="502" t="n"/>
      <c r="AV43" s="502" t="n"/>
      <c r="AW43" s="502" t="n"/>
      <c r="AX43" s="502" t="n"/>
      <c r="AY43" s="502" t="n"/>
      <c r="AZ43" s="502" t="n"/>
      <c r="BA43" s="502" t="n"/>
      <c r="BB43" s="502" t="n"/>
      <c r="BC43" s="502" t="n"/>
      <c r="BD43" s="502" t="n"/>
      <c r="BE43" s="502" t="n"/>
      <c r="BF43" s="502" t="n"/>
      <c r="BG43" s="502" t="n"/>
      <c r="BH43" s="502" t="n"/>
      <c r="BI43" s="502" t="n"/>
      <c r="BJ43" s="502" t="n"/>
      <c r="BK43" s="502" t="n"/>
      <c r="BL43" s="502" t="n"/>
      <c r="BM43" s="502" t="n"/>
      <c r="BN43" s="502" t="n"/>
      <c r="BO43" s="502" t="n"/>
      <c r="BP43" s="502" t="n"/>
      <c r="BQ43" s="502" t="n"/>
      <c r="BR43" s="502" t="n"/>
      <c r="BS43" s="502" t="n"/>
      <c r="BT43" s="502" t="n"/>
    </row>
    <row hidden="true" ht="16.5" outlineLevel="1" r="44">
      <c r="G44" s="485" t="n"/>
      <c r="I44" s="237" t="s">
        <v>406</v>
      </c>
      <c r="L44" s="503" t="e">
        <f aca="false" ca="false" dt2D="false" dtr="false" t="normal">SUM(M44:BT44)</f>
        <v>#VALUE!</v>
      </c>
      <c r="M44" s="503" t="e">
        <f aca="false" ca="false" dt2D="false" dtr="false" t="normal">SUMIFS(M:M, $F:$F, $I44, $E:$E, $I43, $B:$B, "Да")</f>
        <v>#VALUE!</v>
      </c>
      <c r="N44" s="503" t="e">
        <f aca="false" ca="false" dt2D="false" dtr="false" t="normal">SUMIFS(N:N, $F:$F, $I44, $E:$E, $I43, $B:$B, "Да")</f>
        <v>#VALUE!</v>
      </c>
      <c r="O44" s="503" t="e">
        <f aca="false" ca="false" dt2D="false" dtr="false" t="normal">SUMIFS(O:O, $F:$F, $I44, $E:$E, $I43, $B:$B, "Да")</f>
        <v>#VALUE!</v>
      </c>
      <c r="P44" s="503" t="e">
        <f aca="false" ca="false" dt2D="false" dtr="false" t="normal">SUMIFS(P:P, $F:$F, $I44, $E:$E, $I43, $B:$B, "Да")</f>
        <v>#VALUE!</v>
      </c>
      <c r="Q44" s="503" t="e">
        <f aca="false" ca="false" dt2D="false" dtr="false" t="normal">SUMIFS(Q:Q, $F:$F, $I44, $E:$E, $I43, $B:$B, "Да")</f>
        <v>#VALUE!</v>
      </c>
      <c r="R44" s="503" t="e">
        <f aca="false" ca="false" dt2D="false" dtr="false" t="normal">SUMIFS(R:R, $F:$F, $I44, $E:$E, $I43, $B:$B, "Да")</f>
        <v>#VALUE!</v>
      </c>
      <c r="S44" s="503" t="e">
        <f aca="false" ca="false" dt2D="false" dtr="false" t="normal">SUMIFS(S:S, $F:$F, $I44, $E:$E, $I43, $B:$B, "Да")</f>
        <v>#VALUE!</v>
      </c>
      <c r="T44" s="503" t="e">
        <f aca="false" ca="false" dt2D="false" dtr="false" t="normal">SUMIFS(T:T, $F:$F, $I44, $E:$E, $I43, $B:$B, "Да")</f>
        <v>#VALUE!</v>
      </c>
      <c r="U44" s="503" t="e">
        <f aca="false" ca="false" dt2D="false" dtr="false" t="normal">SUMIFS(U:U, $F:$F, $I44, $E:$E, $I43, $B:$B, "Да")</f>
        <v>#VALUE!</v>
      </c>
      <c r="V44" s="503" t="e">
        <f aca="false" ca="false" dt2D="false" dtr="false" t="normal">SUMIFS(V:V, $F:$F, $I44, $E:$E, $I43, $B:$B, "Да")</f>
        <v>#VALUE!</v>
      </c>
      <c r="W44" s="503" t="e">
        <f aca="false" ca="false" dt2D="false" dtr="false" t="normal">SUMIFS(W:W, $F:$F, $I44, $E:$E, $I43, $B:$B, "Да")</f>
        <v>#VALUE!</v>
      </c>
      <c r="X44" s="503" t="e">
        <f aca="false" ca="false" dt2D="false" dtr="false" t="normal">SUMIFS(X:X, $F:$F, $I44, $E:$E, $I43, $B:$B, "Да")</f>
        <v>#VALUE!</v>
      </c>
      <c r="Y44" s="503" t="e">
        <f aca="false" ca="false" dt2D="false" dtr="false" t="normal">SUMIFS(Y:Y, $F:$F, $I44, $E:$E, $I43, $B:$B, "Да")</f>
        <v>#VALUE!</v>
      </c>
      <c r="Z44" s="503" t="e">
        <f aca="false" ca="false" dt2D="false" dtr="false" t="normal">SUMIFS(Z:Z, $F:$F, $I44, $E:$E, $I43, $B:$B, "Да")</f>
        <v>#VALUE!</v>
      </c>
      <c r="AA44" s="503" t="e">
        <f aca="false" ca="false" dt2D="false" dtr="false" t="normal">SUMIFS(AA:AA, $F:$F, $I44, $E:$E, $I43, $B:$B, "Да")</f>
        <v>#VALUE!</v>
      </c>
      <c r="AB44" s="503" t="e">
        <f aca="false" ca="false" dt2D="false" dtr="false" t="normal">SUMIFS(AB:AB, $F:$F, $I44, $E:$E, $I43, $B:$B, "Да")</f>
        <v>#VALUE!</v>
      </c>
      <c r="AC44" s="503" t="e">
        <f aca="false" ca="false" dt2D="false" dtr="false" t="normal">SUMIFS(AC:AC, $F:$F, $I44, $E:$E, $I43, $B:$B, "Да")</f>
        <v>#VALUE!</v>
      </c>
      <c r="AD44" s="503" t="e">
        <f aca="false" ca="false" dt2D="false" dtr="false" t="normal">SUMIFS(AD:AD, $F:$F, $I44, $E:$E, $I43, $B:$B, "Да")</f>
        <v>#VALUE!</v>
      </c>
      <c r="AE44" s="503" t="e">
        <f aca="false" ca="false" dt2D="false" dtr="false" t="normal">SUMIFS(AE:AE, $F:$F, $I44, $E:$E, $I43, $B:$B, "Да")</f>
        <v>#VALUE!</v>
      </c>
      <c r="AF44" s="503" t="e">
        <f aca="false" ca="false" dt2D="false" dtr="false" t="normal">SUMIFS(AF:AF, $F:$F, $I44, $E:$E, $I43, $B:$B, "Да")</f>
        <v>#VALUE!</v>
      </c>
      <c r="AG44" s="503" t="e">
        <f aca="false" ca="false" dt2D="false" dtr="false" t="normal">SUMIFS(AG:AG, $F:$F, $I44, $E:$E, $I43, $B:$B, "Да")</f>
        <v>#VALUE!</v>
      </c>
      <c r="AH44" s="503" t="e">
        <f aca="false" ca="false" dt2D="false" dtr="false" t="normal">SUMIFS(AH:AH, $F:$F, $I44, $E:$E, $I43, $B:$B, "Да")</f>
        <v>#VALUE!</v>
      </c>
      <c r="AI44" s="503" t="e">
        <f aca="false" ca="false" dt2D="false" dtr="false" t="normal">SUMIFS(AI:AI, $F:$F, $I44, $E:$E, $I43, $B:$B, "Да")</f>
        <v>#VALUE!</v>
      </c>
      <c r="AJ44" s="503" t="e">
        <f aca="false" ca="false" dt2D="false" dtr="false" t="normal">SUMIFS(AJ:AJ, $F:$F, $I44, $E:$E, $I43, $B:$B, "Да")</f>
        <v>#VALUE!</v>
      </c>
      <c r="AK44" s="503" t="e">
        <f aca="false" ca="false" dt2D="false" dtr="false" t="normal">SUMIFS(AK:AK, $F:$F, $I44, $E:$E, $I43, $B:$B, "Да")</f>
        <v>#VALUE!</v>
      </c>
      <c r="AL44" s="503" t="e">
        <f aca="false" ca="false" dt2D="false" dtr="false" t="normal">SUMIFS(AL:AL, $F:$F, $I44, $E:$E, $I43, $B:$B, "Да")</f>
        <v>#VALUE!</v>
      </c>
      <c r="AM44" s="503" t="e">
        <f aca="false" ca="false" dt2D="false" dtr="false" t="normal">SUMIFS(AM:AM, $F:$F, $I44, $E:$E, $I43, $B:$B, "Да")</f>
        <v>#VALUE!</v>
      </c>
      <c r="AN44" s="503" t="e">
        <f aca="false" ca="false" dt2D="false" dtr="false" t="normal">SUMIFS(AN:AN, $F:$F, $I44, $E:$E, $I43, $B:$B, "Да")</f>
        <v>#VALUE!</v>
      </c>
      <c r="AO44" s="503" t="e">
        <f aca="false" ca="false" dt2D="false" dtr="false" t="normal">SUMIFS(AO:AO, $F:$F, $I44, $E:$E, $I43, $B:$B, "Да")</f>
        <v>#VALUE!</v>
      </c>
      <c r="AP44" s="503" t="e">
        <f aca="false" ca="false" dt2D="false" dtr="false" t="normal">SUMIFS(AP:AP, $F:$F, $I44, $E:$E, $I43, $B:$B, "Да")</f>
        <v>#VALUE!</v>
      </c>
      <c r="AQ44" s="503" t="e">
        <f aca="false" ca="false" dt2D="false" dtr="false" t="normal">SUMIFS(AQ:AQ, $F:$F, $I44, $E:$E, $I43, $B:$B, "Да")</f>
        <v>#VALUE!</v>
      </c>
      <c r="AR44" s="503" t="e">
        <f aca="false" ca="false" dt2D="false" dtr="false" t="normal">SUMIFS(AR:AR, $F:$F, $I44, $E:$E, $I43, $B:$B, "Да")</f>
        <v>#VALUE!</v>
      </c>
      <c r="AS44" s="503" t="e">
        <f aca="false" ca="false" dt2D="false" dtr="false" t="normal">SUMIFS(AS:AS, $F:$F, $I44, $E:$E, $I43, $B:$B, "Да")</f>
        <v>#VALUE!</v>
      </c>
      <c r="AT44" s="503" t="e">
        <f aca="false" ca="false" dt2D="false" dtr="false" t="normal">SUMIFS(AT:AT, $F:$F, $I44, $E:$E, $I43, $B:$B, "Да")</f>
        <v>#VALUE!</v>
      </c>
      <c r="AU44" s="503" t="e">
        <f aca="false" ca="false" dt2D="false" dtr="false" t="normal">SUMIFS(AU:AU, $F:$F, $I44, $E:$E, $I43, $B:$B, "Да")</f>
        <v>#VALUE!</v>
      </c>
      <c r="AV44" s="503" t="e">
        <f aca="false" ca="false" dt2D="false" dtr="false" t="normal">SUMIFS(AV:AV, $F:$F, $I44, $E:$E, $I43, $B:$B, "Да")</f>
        <v>#VALUE!</v>
      </c>
      <c r="AW44" s="503" t="e">
        <f aca="false" ca="false" dt2D="false" dtr="false" t="normal">SUMIFS(AW:AW, $F:$F, $I44, $E:$E, $I43, $B:$B, "Да")</f>
        <v>#VALUE!</v>
      </c>
      <c r="AX44" s="503" t="e">
        <f aca="false" ca="false" dt2D="false" dtr="false" t="normal">SUMIFS(AX:AX, $F:$F, $I44, $E:$E, $I43, $B:$B, "Да")</f>
        <v>#VALUE!</v>
      </c>
      <c r="AY44" s="503" t="e">
        <f aca="false" ca="false" dt2D="false" dtr="false" t="normal">SUMIFS(AY:AY, $F:$F, $I44, $E:$E, $I43, $B:$B, "Да")</f>
        <v>#VALUE!</v>
      </c>
      <c r="AZ44" s="503" t="e">
        <f aca="false" ca="false" dt2D="false" dtr="false" t="normal">SUMIFS(AZ:AZ, $F:$F, $I44, $E:$E, $I43, $B:$B, "Да")</f>
        <v>#VALUE!</v>
      </c>
      <c r="BA44" s="503" t="e">
        <f aca="false" ca="false" dt2D="false" dtr="false" t="normal">SUMIFS(BA:BA, $F:$F, $I44, $E:$E, $I43, $B:$B, "Да")</f>
        <v>#VALUE!</v>
      </c>
      <c r="BB44" s="503" t="e">
        <f aca="false" ca="false" dt2D="false" dtr="false" t="normal">SUMIFS(BB:BB, $F:$F, $I44, $E:$E, $I43, $B:$B, "Да")</f>
        <v>#VALUE!</v>
      </c>
      <c r="BC44" s="503" t="e">
        <f aca="false" ca="false" dt2D="false" dtr="false" t="normal">SUMIFS(BC:BC, $F:$F, $I44, $E:$E, $I43, $B:$B, "Да")</f>
        <v>#VALUE!</v>
      </c>
      <c r="BD44" s="503" t="e">
        <f aca="false" ca="false" dt2D="false" dtr="false" t="normal">SUMIFS(BD:BD, $F:$F, $I44, $E:$E, $I43, $B:$B, "Да")</f>
        <v>#VALUE!</v>
      </c>
      <c r="BE44" s="503" t="e">
        <f aca="false" ca="false" dt2D="false" dtr="false" t="normal">SUMIFS(BE:BE, $F:$F, $I44, $E:$E, $I43, $B:$B, "Да")</f>
        <v>#VALUE!</v>
      </c>
      <c r="BF44" s="503" t="e">
        <f aca="false" ca="false" dt2D="false" dtr="false" t="normal">SUMIFS(BF:BF, $F:$F, $I44, $E:$E, $I43, $B:$B, "Да")</f>
        <v>#VALUE!</v>
      </c>
      <c r="BG44" s="503" t="e">
        <f aca="false" ca="false" dt2D="false" dtr="false" t="normal">SUMIFS(BG:BG, $F:$F, $I44, $E:$E, $I43, $B:$B, "Да")</f>
        <v>#VALUE!</v>
      </c>
      <c r="BH44" s="503" t="e">
        <f aca="false" ca="false" dt2D="false" dtr="false" t="normal">SUMIFS(BH:BH, $F:$F, $I44, $E:$E, $I43, $B:$B, "Да")</f>
        <v>#VALUE!</v>
      </c>
      <c r="BI44" s="503" t="e">
        <f aca="false" ca="false" dt2D="false" dtr="false" t="normal">SUMIFS(BI:BI, $F:$F, $I44, $E:$E, $I43, $B:$B, "Да")</f>
        <v>#VALUE!</v>
      </c>
      <c r="BJ44" s="503" t="e">
        <f aca="false" ca="false" dt2D="false" dtr="false" t="normal">SUMIFS(BJ:BJ, $F:$F, $I44, $E:$E, $I43, $B:$B, "Да")</f>
        <v>#VALUE!</v>
      </c>
      <c r="BK44" s="503" t="e">
        <f aca="false" ca="false" dt2D="false" dtr="false" t="normal">SUMIFS(BK:BK, $F:$F, $I44, $E:$E, $I43, $B:$B, "Да")</f>
        <v>#VALUE!</v>
      </c>
      <c r="BL44" s="503" t="e">
        <f aca="false" ca="false" dt2D="false" dtr="false" t="normal">SUMIFS(BL:BL, $F:$F, $I44, $E:$E, $I43, $B:$B, "Да")</f>
        <v>#VALUE!</v>
      </c>
      <c r="BM44" s="503" t="e">
        <f aca="false" ca="false" dt2D="false" dtr="false" t="normal">SUMIFS(BM:BM, $F:$F, $I44, $E:$E, $I43, $B:$B, "Да")</f>
        <v>#VALUE!</v>
      </c>
      <c r="BN44" s="503" t="e">
        <f aca="false" ca="false" dt2D="false" dtr="false" t="normal">SUMIFS(BN:BN, $F:$F, $I44, $E:$E, $I43, $B:$B, "Да")</f>
        <v>#VALUE!</v>
      </c>
      <c r="BO44" s="503" t="e">
        <f aca="false" ca="false" dt2D="false" dtr="false" t="normal">SUMIFS(BO:BO, $F:$F, $I44, $E:$E, $I43, $B:$B, "Да")</f>
        <v>#VALUE!</v>
      </c>
      <c r="BP44" s="503" t="e">
        <f aca="false" ca="false" dt2D="false" dtr="false" t="normal">SUMIFS(BP:BP, $F:$F, $I44, $E:$E, $I43, $B:$B, "Да")</f>
        <v>#VALUE!</v>
      </c>
      <c r="BQ44" s="503" t="e">
        <f aca="false" ca="false" dt2D="false" dtr="false" t="normal">SUMIFS(BQ:BQ, $F:$F, $I44, $E:$E, $I43, $B:$B, "Да")</f>
        <v>#VALUE!</v>
      </c>
      <c r="BR44" s="503" t="e">
        <f aca="false" ca="false" dt2D="false" dtr="false" t="normal">SUMIFS(BR:BR, $F:$F, $I44, $E:$E, $I43, $B:$B, "Да")</f>
        <v>#VALUE!</v>
      </c>
      <c r="BS44" s="503" t="e">
        <f aca="false" ca="false" dt2D="false" dtr="false" t="normal">SUMIFS(BS:BS, $F:$F, $I44, $E:$E, $I43, $B:$B, "Да")</f>
        <v>#VALUE!</v>
      </c>
      <c r="BT44" s="503" t="e">
        <f aca="false" ca="false" dt2D="false" dtr="false" t="normal">SUMIFS(BT:BT, $F:$F, $I44, $E:$E, $I43, $B:$B, "Да")</f>
        <v>#VALUE!</v>
      </c>
    </row>
    <row hidden="true" ht="16.5" outlineLevel="1" r="45">
      <c r="G45" s="485" t="n"/>
      <c r="I45" s="237" t="s">
        <v>407</v>
      </c>
      <c r="L45" s="503" t="e">
        <f aca="false" ca="false" dt2D="false" dtr="false" t="normal">SUM(M45:BT45)</f>
        <v>#VALUE!</v>
      </c>
      <c r="M45" s="503" t="e">
        <f aca="false" ca="false" dt2D="false" dtr="false" t="normal">SUMIFS(M:M, $F:$F, $I45, $E:$E, $I43, $B:$B, "Да")</f>
        <v>#VALUE!</v>
      </c>
      <c r="N45" s="503" t="e">
        <f aca="false" ca="false" dt2D="false" dtr="false" t="normal">SUMIFS(N:N, $F:$F, $I45, $E:$E, $I43, $B:$B, "Да")</f>
        <v>#VALUE!</v>
      </c>
      <c r="O45" s="503" t="e">
        <f aca="false" ca="false" dt2D="false" dtr="false" t="normal">SUMIFS(O:O, $F:$F, $I45, $E:$E, $I43, $B:$B, "Да")</f>
        <v>#VALUE!</v>
      </c>
      <c r="P45" s="503" t="e">
        <f aca="false" ca="false" dt2D="false" dtr="false" t="normal">SUMIFS(P:P, $F:$F, $I45, $E:$E, $I43, $B:$B, "Да")</f>
        <v>#VALUE!</v>
      </c>
      <c r="Q45" s="503" t="e">
        <f aca="false" ca="false" dt2D="false" dtr="false" t="normal">SUMIFS(Q:Q, $F:$F, $I45, $E:$E, $I43, $B:$B, "Да")</f>
        <v>#VALUE!</v>
      </c>
      <c r="R45" s="503" t="e">
        <f aca="false" ca="false" dt2D="false" dtr="false" t="normal">SUMIFS(R:R, $F:$F, $I45, $E:$E, $I43, $B:$B, "Да")</f>
        <v>#VALUE!</v>
      </c>
      <c r="S45" s="503" t="e">
        <f aca="false" ca="false" dt2D="false" dtr="false" t="normal">SUMIFS(S:S, $F:$F, $I45, $E:$E, $I43, $B:$B, "Да")</f>
        <v>#VALUE!</v>
      </c>
      <c r="T45" s="503" t="e">
        <f aca="false" ca="false" dt2D="false" dtr="false" t="normal">SUMIFS(T:T, $F:$F, $I45, $E:$E, $I43, $B:$B, "Да")</f>
        <v>#VALUE!</v>
      </c>
      <c r="U45" s="503" t="e">
        <f aca="false" ca="false" dt2D="false" dtr="false" t="normal">SUMIFS(U:U, $F:$F, $I45, $E:$E, $I43, $B:$B, "Да")</f>
        <v>#VALUE!</v>
      </c>
      <c r="V45" s="503" t="e">
        <f aca="false" ca="false" dt2D="false" dtr="false" t="normal">SUMIFS(V:V, $F:$F, $I45, $E:$E, $I43, $B:$B, "Да")</f>
        <v>#VALUE!</v>
      </c>
      <c r="W45" s="503" t="e">
        <f aca="false" ca="false" dt2D="false" dtr="false" t="normal">SUMIFS(W:W, $F:$F, $I45, $E:$E, $I43, $B:$B, "Да")</f>
        <v>#VALUE!</v>
      </c>
      <c r="X45" s="503" t="e">
        <f aca="false" ca="false" dt2D="false" dtr="false" t="normal">SUMIFS(X:X, $F:$F, $I45, $E:$E, $I43, $B:$B, "Да")</f>
        <v>#VALUE!</v>
      </c>
      <c r="Y45" s="503" t="e">
        <f aca="false" ca="false" dt2D="false" dtr="false" t="normal">SUMIFS(Y:Y, $F:$F, $I45, $E:$E, $I43, $B:$B, "Да")</f>
        <v>#VALUE!</v>
      </c>
      <c r="Z45" s="503" t="e">
        <f aca="false" ca="false" dt2D="false" dtr="false" t="normal">SUMIFS(Z:Z, $F:$F, $I45, $E:$E, $I43, $B:$B, "Да")</f>
        <v>#VALUE!</v>
      </c>
      <c r="AA45" s="503" t="e">
        <f aca="false" ca="false" dt2D="false" dtr="false" t="normal">SUMIFS(AA:AA, $F:$F, $I45, $E:$E, $I43, $B:$B, "Да")</f>
        <v>#VALUE!</v>
      </c>
      <c r="AB45" s="503" t="e">
        <f aca="false" ca="false" dt2D="false" dtr="false" t="normal">SUMIFS(AB:AB, $F:$F, $I45, $E:$E, $I43, $B:$B, "Да")</f>
        <v>#VALUE!</v>
      </c>
      <c r="AC45" s="503" t="e">
        <f aca="false" ca="false" dt2D="false" dtr="false" t="normal">SUMIFS(AC:AC, $F:$F, $I45, $E:$E, $I43, $B:$B, "Да")</f>
        <v>#VALUE!</v>
      </c>
      <c r="AD45" s="503" t="e">
        <f aca="false" ca="false" dt2D="false" dtr="false" t="normal">SUMIFS(AD:AD, $F:$F, $I45, $E:$E, $I43, $B:$B, "Да")</f>
        <v>#VALUE!</v>
      </c>
      <c r="AE45" s="503" t="e">
        <f aca="false" ca="false" dt2D="false" dtr="false" t="normal">SUMIFS(AE:AE, $F:$F, $I45, $E:$E, $I43, $B:$B, "Да")</f>
        <v>#VALUE!</v>
      </c>
      <c r="AF45" s="503" t="e">
        <f aca="false" ca="false" dt2D="false" dtr="false" t="normal">SUMIFS(AF:AF, $F:$F, $I45, $E:$E, $I43, $B:$B, "Да")</f>
        <v>#VALUE!</v>
      </c>
      <c r="AG45" s="503" t="e">
        <f aca="false" ca="false" dt2D="false" dtr="false" t="normal">SUMIFS(AG:AG, $F:$F, $I45, $E:$E, $I43, $B:$B, "Да")</f>
        <v>#VALUE!</v>
      </c>
      <c r="AH45" s="503" t="e">
        <f aca="false" ca="false" dt2D="false" dtr="false" t="normal">SUMIFS(AH:AH, $F:$F, $I45, $E:$E, $I43, $B:$B, "Да")</f>
        <v>#VALUE!</v>
      </c>
      <c r="AI45" s="503" t="e">
        <f aca="false" ca="false" dt2D="false" dtr="false" t="normal">SUMIFS(AI:AI, $F:$F, $I45, $E:$E, $I43, $B:$B, "Да")</f>
        <v>#VALUE!</v>
      </c>
      <c r="AJ45" s="503" t="e">
        <f aca="false" ca="false" dt2D="false" dtr="false" t="normal">SUMIFS(AJ:AJ, $F:$F, $I45, $E:$E, $I43, $B:$B, "Да")</f>
        <v>#VALUE!</v>
      </c>
      <c r="AK45" s="503" t="e">
        <f aca="false" ca="false" dt2D="false" dtr="false" t="normal">SUMIFS(AK:AK, $F:$F, $I45, $E:$E, $I43, $B:$B, "Да")</f>
        <v>#VALUE!</v>
      </c>
      <c r="AL45" s="503" t="e">
        <f aca="false" ca="false" dt2D="false" dtr="false" t="normal">SUMIFS(AL:AL, $F:$F, $I45, $E:$E, $I43, $B:$B, "Да")</f>
        <v>#VALUE!</v>
      </c>
      <c r="AM45" s="503" t="e">
        <f aca="false" ca="false" dt2D="false" dtr="false" t="normal">SUMIFS(AM:AM, $F:$F, $I45, $E:$E, $I43, $B:$B, "Да")</f>
        <v>#VALUE!</v>
      </c>
      <c r="AN45" s="503" t="e">
        <f aca="false" ca="false" dt2D="false" dtr="false" t="normal">SUMIFS(AN:AN, $F:$F, $I45, $E:$E, $I43, $B:$B, "Да")</f>
        <v>#VALUE!</v>
      </c>
      <c r="AO45" s="503" t="e">
        <f aca="false" ca="false" dt2D="false" dtr="false" t="normal">SUMIFS(AO:AO, $F:$F, $I45, $E:$E, $I43, $B:$B, "Да")</f>
        <v>#VALUE!</v>
      </c>
      <c r="AP45" s="503" t="e">
        <f aca="false" ca="false" dt2D="false" dtr="false" t="normal">SUMIFS(AP:AP, $F:$F, $I45, $E:$E, $I43, $B:$B, "Да")</f>
        <v>#VALUE!</v>
      </c>
      <c r="AQ45" s="503" t="e">
        <f aca="false" ca="false" dt2D="false" dtr="false" t="normal">SUMIFS(AQ:AQ, $F:$F, $I45, $E:$E, $I43, $B:$B, "Да")</f>
        <v>#VALUE!</v>
      </c>
      <c r="AR45" s="503" t="e">
        <f aca="false" ca="false" dt2D="false" dtr="false" t="normal">SUMIFS(AR:AR, $F:$F, $I45, $E:$E, $I43, $B:$B, "Да")</f>
        <v>#VALUE!</v>
      </c>
      <c r="AS45" s="503" t="e">
        <f aca="false" ca="false" dt2D="false" dtr="false" t="normal">SUMIFS(AS:AS, $F:$F, $I45, $E:$E, $I43, $B:$B, "Да")</f>
        <v>#VALUE!</v>
      </c>
      <c r="AT45" s="503" t="e">
        <f aca="false" ca="false" dt2D="false" dtr="false" t="normal">SUMIFS(AT:AT, $F:$F, $I45, $E:$E, $I43, $B:$B, "Да")</f>
        <v>#VALUE!</v>
      </c>
      <c r="AU45" s="503" t="e">
        <f aca="false" ca="false" dt2D="false" dtr="false" t="normal">SUMIFS(AU:AU, $F:$F, $I45, $E:$E, $I43, $B:$B, "Да")</f>
        <v>#VALUE!</v>
      </c>
      <c r="AV45" s="503" t="e">
        <f aca="false" ca="false" dt2D="false" dtr="false" t="normal">SUMIFS(AV:AV, $F:$F, $I45, $E:$E, $I43, $B:$B, "Да")</f>
        <v>#VALUE!</v>
      </c>
      <c r="AW45" s="503" t="e">
        <f aca="false" ca="false" dt2D="false" dtr="false" t="normal">SUMIFS(AW:AW, $F:$F, $I45, $E:$E, $I43, $B:$B, "Да")</f>
        <v>#VALUE!</v>
      </c>
      <c r="AX45" s="503" t="e">
        <f aca="false" ca="false" dt2D="false" dtr="false" t="normal">SUMIFS(AX:AX, $F:$F, $I45, $E:$E, $I43, $B:$B, "Да")</f>
        <v>#VALUE!</v>
      </c>
      <c r="AY45" s="503" t="e">
        <f aca="false" ca="false" dt2D="false" dtr="false" t="normal">SUMIFS(AY:AY, $F:$F, $I45, $E:$E, $I43, $B:$B, "Да")</f>
        <v>#VALUE!</v>
      </c>
      <c r="AZ45" s="503" t="e">
        <f aca="false" ca="false" dt2D="false" dtr="false" t="normal">SUMIFS(AZ:AZ, $F:$F, $I45, $E:$E, $I43, $B:$B, "Да")</f>
        <v>#VALUE!</v>
      </c>
      <c r="BA45" s="503" t="e">
        <f aca="false" ca="false" dt2D="false" dtr="false" t="normal">SUMIFS(BA:BA, $F:$F, $I45, $E:$E, $I43, $B:$B, "Да")</f>
        <v>#VALUE!</v>
      </c>
      <c r="BB45" s="503" t="e">
        <f aca="false" ca="false" dt2D="false" dtr="false" t="normal">SUMIFS(BB:BB, $F:$F, $I45, $E:$E, $I43, $B:$B, "Да")</f>
        <v>#VALUE!</v>
      </c>
      <c r="BC45" s="503" t="e">
        <f aca="false" ca="false" dt2D="false" dtr="false" t="normal">SUMIFS(BC:BC, $F:$F, $I45, $E:$E, $I43, $B:$B, "Да")</f>
        <v>#VALUE!</v>
      </c>
      <c r="BD45" s="503" t="e">
        <f aca="false" ca="false" dt2D="false" dtr="false" t="normal">SUMIFS(BD:BD, $F:$F, $I45, $E:$E, $I43, $B:$B, "Да")</f>
        <v>#VALUE!</v>
      </c>
      <c r="BE45" s="503" t="e">
        <f aca="false" ca="false" dt2D="false" dtr="false" t="normal">SUMIFS(BE:BE, $F:$F, $I45, $E:$E, $I43, $B:$B, "Да")</f>
        <v>#VALUE!</v>
      </c>
      <c r="BF45" s="503" t="e">
        <f aca="false" ca="false" dt2D="false" dtr="false" t="normal">SUMIFS(BF:BF, $F:$F, $I45, $E:$E, $I43, $B:$B, "Да")</f>
        <v>#VALUE!</v>
      </c>
      <c r="BG45" s="503" t="e">
        <f aca="false" ca="false" dt2D="false" dtr="false" t="normal">SUMIFS(BG:BG, $F:$F, $I45, $E:$E, $I43, $B:$B, "Да")</f>
        <v>#VALUE!</v>
      </c>
      <c r="BH45" s="503" t="e">
        <f aca="false" ca="false" dt2D="false" dtr="false" t="normal">SUMIFS(BH:BH, $F:$F, $I45, $E:$E, $I43, $B:$B, "Да")</f>
        <v>#VALUE!</v>
      </c>
      <c r="BI45" s="503" t="e">
        <f aca="false" ca="false" dt2D="false" dtr="false" t="normal">SUMIFS(BI:BI, $F:$F, $I45, $E:$E, $I43, $B:$B, "Да")</f>
        <v>#VALUE!</v>
      </c>
      <c r="BJ45" s="503" t="e">
        <f aca="false" ca="false" dt2D="false" dtr="false" t="normal">SUMIFS(BJ:BJ, $F:$F, $I45, $E:$E, $I43, $B:$B, "Да")</f>
        <v>#VALUE!</v>
      </c>
      <c r="BK45" s="503" t="e">
        <f aca="false" ca="false" dt2D="false" dtr="false" t="normal">SUMIFS(BK:BK, $F:$F, $I45, $E:$E, $I43, $B:$B, "Да")</f>
        <v>#VALUE!</v>
      </c>
      <c r="BL45" s="503" t="e">
        <f aca="false" ca="false" dt2D="false" dtr="false" t="normal">SUMIFS(BL:BL, $F:$F, $I45, $E:$E, $I43, $B:$B, "Да")</f>
        <v>#VALUE!</v>
      </c>
      <c r="BM45" s="503" t="e">
        <f aca="false" ca="false" dt2D="false" dtr="false" t="normal">SUMIFS(BM:BM, $F:$F, $I45, $E:$E, $I43, $B:$B, "Да")</f>
        <v>#VALUE!</v>
      </c>
      <c r="BN45" s="503" t="e">
        <f aca="false" ca="false" dt2D="false" dtr="false" t="normal">SUMIFS(BN:BN, $F:$F, $I45, $E:$E, $I43, $B:$B, "Да")</f>
        <v>#VALUE!</v>
      </c>
      <c r="BO45" s="503" t="e">
        <f aca="false" ca="false" dt2D="false" dtr="false" t="normal">SUMIFS(BO:BO, $F:$F, $I45, $E:$E, $I43, $B:$B, "Да")</f>
        <v>#VALUE!</v>
      </c>
      <c r="BP45" s="503" t="e">
        <f aca="false" ca="false" dt2D="false" dtr="false" t="normal">SUMIFS(BP:BP, $F:$F, $I45, $E:$E, $I43, $B:$B, "Да")</f>
        <v>#VALUE!</v>
      </c>
      <c r="BQ45" s="503" t="e">
        <f aca="false" ca="false" dt2D="false" dtr="false" t="normal">SUMIFS(BQ:BQ, $F:$F, $I45, $E:$E, $I43, $B:$B, "Да")</f>
        <v>#VALUE!</v>
      </c>
      <c r="BR45" s="503" t="e">
        <f aca="false" ca="false" dt2D="false" dtr="false" t="normal">SUMIFS(BR:BR, $F:$F, $I45, $E:$E, $I43, $B:$B, "Да")</f>
        <v>#VALUE!</v>
      </c>
      <c r="BS45" s="503" t="e">
        <f aca="false" ca="false" dt2D="false" dtr="false" t="normal">SUMIFS(BS:BS, $F:$F, $I45, $E:$E, $I43, $B:$B, "Да")</f>
        <v>#VALUE!</v>
      </c>
      <c r="BT45" s="503" t="e">
        <f aca="false" ca="false" dt2D="false" dtr="false" t="normal">SUMIFS(BT:BT, $F:$F, $I45, $E:$E, $I43, $B:$B, "Да")</f>
        <v>#VALUE!</v>
      </c>
    </row>
    <row customFormat="true" ht="17.25" outlineLevel="0" r="46" s="504">
      <c r="A46" s="505" t="n"/>
      <c r="B46" s="505" t="n"/>
      <c r="C46" s="506" t="n"/>
      <c r="D46" s="505" t="n"/>
      <c r="E46" s="506" t="n"/>
      <c r="F46" s="505" t="n"/>
      <c r="G46" s="507" t="n"/>
      <c r="H46" s="504" t="n"/>
      <c r="I46" s="504" t="s">
        <v>544</v>
      </c>
      <c r="J46" s="508" t="n"/>
      <c r="K46" s="508" t="n"/>
      <c r="L46" s="509" t="e">
        <f aca="false" ca="false" dt2D="false" dtr="false" t="normal">SUM(M46:BT46)</f>
        <v>#VALUE!</v>
      </c>
      <c r="M46" s="509" t="e">
        <f aca="false" ca="false" dt2D="false" dtr="false" t="normal">SUM(M44:M45)</f>
        <v>#VALUE!</v>
      </c>
      <c r="N46" s="509" t="e">
        <f aca="false" ca="false" dt2D="false" dtr="false" t="normal">SUM(N44:N45)</f>
        <v>#VALUE!</v>
      </c>
      <c r="O46" s="509" t="e">
        <f aca="false" ca="false" dt2D="false" dtr="false" t="normal">SUM(O44:O45)</f>
        <v>#VALUE!</v>
      </c>
      <c r="P46" s="509" t="e">
        <f aca="false" ca="false" dt2D="false" dtr="false" t="normal">SUM(P44:P45)</f>
        <v>#VALUE!</v>
      </c>
      <c r="Q46" s="509" t="e">
        <f aca="false" ca="false" dt2D="false" dtr="false" t="normal">SUM(Q44:Q45)</f>
        <v>#VALUE!</v>
      </c>
      <c r="R46" s="509" t="e">
        <f aca="false" ca="false" dt2D="false" dtr="false" t="normal">SUM(R44:R45)</f>
        <v>#VALUE!</v>
      </c>
      <c r="S46" s="509" t="e">
        <f aca="false" ca="false" dt2D="false" dtr="false" t="normal">SUM(S44:S45)</f>
        <v>#VALUE!</v>
      </c>
      <c r="T46" s="509" t="e">
        <f aca="false" ca="false" dt2D="false" dtr="false" t="normal">SUM(T44:T45)</f>
        <v>#VALUE!</v>
      </c>
      <c r="U46" s="509" t="e">
        <f aca="false" ca="false" dt2D="false" dtr="false" t="normal">SUM(U44:U45)</f>
        <v>#VALUE!</v>
      </c>
      <c r="V46" s="509" t="e">
        <f aca="false" ca="false" dt2D="false" dtr="false" t="normal">SUM(V44:V45)</f>
        <v>#VALUE!</v>
      </c>
      <c r="W46" s="509" t="e">
        <f aca="false" ca="false" dt2D="false" dtr="false" t="normal">SUM(W44:W45)</f>
        <v>#VALUE!</v>
      </c>
      <c r="X46" s="509" t="e">
        <f aca="false" ca="false" dt2D="false" dtr="false" t="normal">SUM(X44:X45)</f>
        <v>#VALUE!</v>
      </c>
      <c r="Y46" s="509" t="e">
        <f aca="false" ca="false" dt2D="false" dtr="false" t="normal">SUM(Y44:Y45)</f>
        <v>#VALUE!</v>
      </c>
      <c r="Z46" s="509" t="e">
        <f aca="false" ca="false" dt2D="false" dtr="false" t="normal">SUM(Z44:Z45)</f>
        <v>#VALUE!</v>
      </c>
      <c r="AA46" s="509" t="e">
        <f aca="false" ca="false" dt2D="false" dtr="false" t="normal">SUM(AA44:AA45)</f>
        <v>#VALUE!</v>
      </c>
      <c r="AB46" s="509" t="e">
        <f aca="false" ca="false" dt2D="false" dtr="false" t="normal">SUM(AB44:AB45)</f>
        <v>#VALUE!</v>
      </c>
      <c r="AC46" s="509" t="e">
        <f aca="false" ca="false" dt2D="false" dtr="false" t="normal">SUM(AC44:AC45)</f>
        <v>#VALUE!</v>
      </c>
      <c r="AD46" s="509" t="e">
        <f aca="false" ca="false" dt2D="false" dtr="false" t="normal">SUM(AD44:AD45)</f>
        <v>#VALUE!</v>
      </c>
      <c r="AE46" s="509" t="e">
        <f aca="false" ca="false" dt2D="false" dtr="false" t="normal">SUM(AE44:AE45)</f>
        <v>#VALUE!</v>
      </c>
      <c r="AF46" s="509" t="e">
        <f aca="false" ca="false" dt2D="false" dtr="false" t="normal">SUM(AF44:AF45)</f>
        <v>#VALUE!</v>
      </c>
      <c r="AG46" s="509" t="e">
        <f aca="false" ca="false" dt2D="false" dtr="false" t="normal">SUM(AG44:AG45)</f>
        <v>#VALUE!</v>
      </c>
      <c r="AH46" s="509" t="e">
        <f aca="false" ca="false" dt2D="false" dtr="false" t="normal">SUM(AH44:AH45)</f>
        <v>#VALUE!</v>
      </c>
      <c r="AI46" s="509" t="e">
        <f aca="false" ca="false" dt2D="false" dtr="false" t="normal">SUM(AI44:AI45)</f>
        <v>#VALUE!</v>
      </c>
      <c r="AJ46" s="509" t="e">
        <f aca="false" ca="false" dt2D="false" dtr="false" t="normal">SUM(AJ44:AJ45)</f>
        <v>#VALUE!</v>
      </c>
      <c r="AK46" s="509" t="e">
        <f aca="false" ca="false" dt2D="false" dtr="false" t="normal">SUM(AK44:AK45)</f>
        <v>#VALUE!</v>
      </c>
      <c r="AL46" s="509" t="e">
        <f aca="false" ca="false" dt2D="false" dtr="false" t="normal">SUM(AL44:AL45)</f>
        <v>#VALUE!</v>
      </c>
      <c r="AM46" s="509" t="e">
        <f aca="false" ca="false" dt2D="false" dtr="false" t="normal">SUM(AM44:AM45)</f>
        <v>#VALUE!</v>
      </c>
      <c r="AN46" s="509" t="e">
        <f aca="false" ca="false" dt2D="false" dtr="false" t="normal">SUM(AN44:AN45)</f>
        <v>#VALUE!</v>
      </c>
      <c r="AO46" s="509" t="e">
        <f aca="false" ca="false" dt2D="false" dtr="false" t="normal">SUM(AO44:AO45)</f>
        <v>#VALUE!</v>
      </c>
      <c r="AP46" s="509" t="e">
        <f aca="false" ca="false" dt2D="false" dtr="false" t="normal">SUM(AP44:AP45)</f>
        <v>#VALUE!</v>
      </c>
      <c r="AQ46" s="509" t="e">
        <f aca="false" ca="false" dt2D="false" dtr="false" t="normal">SUM(AQ44:AQ45)</f>
        <v>#VALUE!</v>
      </c>
      <c r="AR46" s="509" t="e">
        <f aca="false" ca="false" dt2D="false" dtr="false" t="normal">SUM(AR44:AR45)</f>
        <v>#VALUE!</v>
      </c>
      <c r="AS46" s="509" t="e">
        <f aca="false" ca="false" dt2D="false" dtr="false" t="normal">SUM(AS44:AS45)</f>
        <v>#VALUE!</v>
      </c>
      <c r="AT46" s="509" t="e">
        <f aca="false" ca="false" dt2D="false" dtr="false" t="normal">SUM(AT44:AT45)</f>
        <v>#VALUE!</v>
      </c>
      <c r="AU46" s="509" t="e">
        <f aca="false" ca="false" dt2D="false" dtr="false" t="normal">SUM(AU44:AU45)</f>
        <v>#VALUE!</v>
      </c>
      <c r="AV46" s="509" t="e">
        <f aca="false" ca="false" dt2D="false" dtr="false" t="normal">SUM(AV44:AV45)</f>
        <v>#VALUE!</v>
      </c>
      <c r="AW46" s="509" t="e">
        <f aca="false" ca="false" dt2D="false" dtr="false" t="normal">SUM(AW44:AW45)</f>
        <v>#VALUE!</v>
      </c>
      <c r="AX46" s="509" t="e">
        <f aca="false" ca="false" dt2D="false" dtr="false" t="normal">SUM(AX44:AX45)</f>
        <v>#VALUE!</v>
      </c>
      <c r="AY46" s="509" t="e">
        <f aca="false" ca="false" dt2D="false" dtr="false" t="normal">SUM(AY44:AY45)</f>
        <v>#VALUE!</v>
      </c>
      <c r="AZ46" s="509" t="e">
        <f aca="false" ca="false" dt2D="false" dtr="false" t="normal">SUM(AZ44:AZ45)</f>
        <v>#VALUE!</v>
      </c>
      <c r="BA46" s="509" t="e">
        <f aca="false" ca="false" dt2D="false" dtr="false" t="normal">SUM(BA44:BA45)</f>
        <v>#VALUE!</v>
      </c>
      <c r="BB46" s="509" t="e">
        <f aca="false" ca="false" dt2D="false" dtr="false" t="normal">SUM(BB44:BB45)</f>
        <v>#VALUE!</v>
      </c>
      <c r="BC46" s="509" t="e">
        <f aca="false" ca="false" dt2D="false" dtr="false" t="normal">SUM(BC44:BC45)</f>
        <v>#VALUE!</v>
      </c>
      <c r="BD46" s="509" t="e">
        <f aca="false" ca="false" dt2D="false" dtr="false" t="normal">SUM(BD44:BD45)</f>
        <v>#VALUE!</v>
      </c>
      <c r="BE46" s="509" t="e">
        <f aca="false" ca="false" dt2D="false" dtr="false" t="normal">SUM(BE44:BE45)</f>
        <v>#VALUE!</v>
      </c>
      <c r="BF46" s="509" t="e">
        <f aca="false" ca="false" dt2D="false" dtr="false" t="normal">SUM(BF44:BF45)</f>
        <v>#VALUE!</v>
      </c>
      <c r="BG46" s="509" t="e">
        <f aca="false" ca="false" dt2D="false" dtr="false" t="normal">SUM(BG44:BG45)</f>
        <v>#VALUE!</v>
      </c>
      <c r="BH46" s="509" t="e">
        <f aca="false" ca="false" dt2D="false" dtr="false" t="normal">SUM(BH44:BH45)</f>
        <v>#VALUE!</v>
      </c>
      <c r="BI46" s="509" t="e">
        <f aca="false" ca="false" dt2D="false" dtr="false" t="normal">SUM(BI44:BI45)</f>
        <v>#VALUE!</v>
      </c>
      <c r="BJ46" s="509" t="e">
        <f aca="false" ca="false" dt2D="false" dtr="false" t="normal">SUM(BJ44:BJ45)</f>
        <v>#VALUE!</v>
      </c>
      <c r="BK46" s="509" t="e">
        <f aca="false" ca="false" dt2D="false" dtr="false" t="normal">SUM(BK44:BK45)</f>
        <v>#VALUE!</v>
      </c>
      <c r="BL46" s="509" t="e">
        <f aca="false" ca="false" dt2D="false" dtr="false" t="normal">SUM(BL44:BL45)</f>
        <v>#VALUE!</v>
      </c>
      <c r="BM46" s="509" t="e">
        <f aca="false" ca="false" dt2D="false" dtr="false" t="normal">SUM(BM44:BM45)</f>
        <v>#VALUE!</v>
      </c>
      <c r="BN46" s="509" t="e">
        <f aca="false" ca="false" dt2D="false" dtr="false" t="normal">SUM(BN44:BN45)</f>
        <v>#VALUE!</v>
      </c>
      <c r="BO46" s="509" t="e">
        <f aca="false" ca="false" dt2D="false" dtr="false" t="normal">SUM(BO44:BO45)</f>
        <v>#VALUE!</v>
      </c>
      <c r="BP46" s="509" t="e">
        <f aca="false" ca="false" dt2D="false" dtr="false" t="normal">SUM(BP44:BP45)</f>
        <v>#VALUE!</v>
      </c>
      <c r="BQ46" s="509" t="e">
        <f aca="false" ca="false" dt2D="false" dtr="false" t="normal">SUM(BQ44:BQ45)</f>
        <v>#VALUE!</v>
      </c>
      <c r="BR46" s="509" t="e">
        <f aca="false" ca="false" dt2D="false" dtr="false" t="normal">SUM(BR44:BR45)</f>
        <v>#VALUE!</v>
      </c>
      <c r="BS46" s="509" t="e">
        <f aca="false" ca="false" dt2D="false" dtr="false" t="normal">SUM(BS44:BS45)</f>
        <v>#VALUE!</v>
      </c>
      <c r="BT46" s="509" t="e">
        <f aca="false" ca="false" dt2D="false" dtr="false" t="normal">SUM(BT44:BT45)</f>
        <v>#VALUE!</v>
      </c>
    </row>
    <row outlineLevel="0" r="47">
      <c r="L47" s="503" t="n"/>
      <c r="M47" s="503" t="n"/>
      <c r="N47" s="503" t="n"/>
      <c r="O47" s="503" t="n"/>
      <c r="P47" s="503" t="n"/>
      <c r="Q47" s="503" t="n"/>
      <c r="R47" s="503" t="n"/>
      <c r="S47" s="503" t="n"/>
      <c r="T47" s="503" t="n"/>
      <c r="U47" s="503" t="n"/>
      <c r="V47" s="503" t="n"/>
      <c r="W47" s="503" t="n"/>
      <c r="X47" s="503" t="n"/>
      <c r="Y47" s="503" t="n"/>
      <c r="Z47" s="503" t="n"/>
      <c r="AA47" s="503" t="n"/>
      <c r="AB47" s="244" t="n"/>
      <c r="AC47" s="244" t="n"/>
      <c r="AD47" s="244" t="n"/>
      <c r="AE47" s="244" t="n"/>
      <c r="AF47" s="244" t="n"/>
      <c r="AG47" s="244" t="n"/>
      <c r="AH47" s="244" t="n"/>
      <c r="AI47" s="244" t="n"/>
      <c r="AJ47" s="244" t="n"/>
      <c r="AK47" s="244" t="n"/>
      <c r="AL47" s="244" t="n"/>
      <c r="AM47" s="244" t="n"/>
      <c r="AN47" s="244" t="n"/>
      <c r="AO47" s="244" t="n"/>
      <c r="AP47" s="244" t="n"/>
      <c r="AQ47" s="244" t="n"/>
      <c r="AR47" s="244" t="n"/>
      <c r="AS47" s="244" t="n"/>
      <c r="AT47" s="244" t="n"/>
      <c r="AU47" s="244" t="n"/>
      <c r="AV47" s="244" t="n"/>
      <c r="AW47" s="244" t="n"/>
      <c r="AX47" s="244" t="n"/>
      <c r="AY47" s="244" t="n"/>
      <c r="AZ47" s="244" t="n"/>
      <c r="BA47" s="244" t="n"/>
      <c r="BB47" s="244" t="n"/>
      <c r="BC47" s="244" t="n"/>
      <c r="BD47" s="244" t="n"/>
      <c r="BE47" s="244" t="n"/>
      <c r="BF47" s="244" t="n"/>
      <c r="BG47" s="244" t="n"/>
      <c r="BH47" s="244" t="n"/>
      <c r="BI47" s="244" t="n"/>
      <c r="BJ47" s="244" t="n"/>
      <c r="BK47" s="244" t="n"/>
      <c r="BL47" s="244" t="n"/>
      <c r="BM47" s="244" t="n"/>
      <c r="BN47" s="244" t="n"/>
      <c r="BO47" s="244" t="n"/>
      <c r="BP47" s="244" t="n"/>
      <c r="BQ47" s="244" t="n"/>
      <c r="BR47" s="244" t="n"/>
      <c r="BS47" s="244" t="n"/>
      <c r="BT47" s="244" t="n"/>
    </row>
    <row customFormat="true" customHeight="true" ht="17.4500007629395" outlineLevel="0" r="48" s="100">
      <c r="G48" s="100" t="n"/>
      <c r="H48" s="100" t="n"/>
      <c r="I48" s="502" t="s">
        <v>475</v>
      </c>
      <c r="J48" s="502" t="n"/>
      <c r="K48" s="502" t="n"/>
      <c r="L48" s="502" t="n"/>
      <c r="M48" s="502" t="n"/>
      <c r="N48" s="502" t="n"/>
      <c r="O48" s="502" t="n"/>
      <c r="P48" s="502" t="n"/>
      <c r="Q48" s="502" t="n"/>
      <c r="R48" s="502" t="n"/>
      <c r="S48" s="502" t="n"/>
      <c r="T48" s="502" t="n"/>
      <c r="U48" s="502" t="n"/>
      <c r="V48" s="502" t="n"/>
      <c r="W48" s="502" t="n"/>
      <c r="X48" s="502" t="n"/>
      <c r="Y48" s="502" t="n"/>
      <c r="Z48" s="502" t="n"/>
      <c r="AA48" s="502" t="n"/>
      <c r="AB48" s="502" t="n"/>
      <c r="AC48" s="502" t="n"/>
      <c r="AD48" s="502" t="n"/>
      <c r="AE48" s="502" t="n"/>
      <c r="AF48" s="502" t="n"/>
      <c r="AG48" s="502" t="n"/>
      <c r="AH48" s="502" t="n"/>
      <c r="AI48" s="502" t="n"/>
      <c r="AJ48" s="502" t="n"/>
      <c r="AK48" s="502" t="n"/>
      <c r="AL48" s="502" t="n"/>
      <c r="AM48" s="502" t="n"/>
      <c r="AN48" s="502" t="n"/>
      <c r="AO48" s="502" t="n"/>
      <c r="AP48" s="502" t="n"/>
      <c r="AQ48" s="502" t="n"/>
      <c r="AR48" s="502" t="n"/>
      <c r="AS48" s="502" t="n"/>
      <c r="AT48" s="502" t="n"/>
      <c r="AU48" s="502" t="n"/>
      <c r="AV48" s="502" t="n"/>
      <c r="AW48" s="502" t="n"/>
      <c r="AX48" s="502" t="n"/>
      <c r="AY48" s="502" t="n"/>
      <c r="AZ48" s="502" t="n"/>
      <c r="BA48" s="502" t="n"/>
      <c r="BB48" s="502" t="n"/>
      <c r="BC48" s="502" t="n"/>
      <c r="BD48" s="502" t="n"/>
      <c r="BE48" s="502" t="n"/>
      <c r="BF48" s="502" t="n"/>
      <c r="BG48" s="502" t="n"/>
      <c r="BH48" s="502" t="n"/>
      <c r="BI48" s="502" t="n"/>
      <c r="BJ48" s="502" t="n"/>
      <c r="BK48" s="502" t="n"/>
      <c r="BL48" s="502" t="n"/>
      <c r="BM48" s="502" t="n"/>
      <c r="BN48" s="502" t="n"/>
      <c r="BO48" s="502" t="n"/>
      <c r="BP48" s="502" t="n"/>
      <c r="BQ48" s="502" t="n"/>
      <c r="BR48" s="502" t="n"/>
      <c r="BS48" s="502" t="n"/>
      <c r="BT48" s="502" t="n"/>
    </row>
    <row hidden="true" ht="16.5" outlineLevel="1" r="49">
      <c r="G49" s="485" t="n"/>
      <c r="I49" s="237" t="s">
        <v>406</v>
      </c>
      <c r="L49" s="503" t="e">
        <f aca="false" ca="false" dt2D="false" dtr="false" t="normal">SUM(M49:BT49)</f>
        <v>#VALUE!</v>
      </c>
      <c r="M49" s="503" t="e">
        <f aca="false" ca="false" dt2D="false" dtr="false" t="normal">SUMIFS(M:M, $F:$F, $I49, $E:$E, $I48, $B:$B, "Да")</f>
        <v>#VALUE!</v>
      </c>
      <c r="N49" s="503" t="e">
        <f aca="false" ca="false" dt2D="false" dtr="false" t="normal">SUMIFS(N:N, $F:$F, $I49, $E:$E, $I48, $B:$B, "Да")</f>
        <v>#VALUE!</v>
      </c>
      <c r="O49" s="503" t="e">
        <f aca="false" ca="false" dt2D="false" dtr="false" t="normal">SUMIFS(O:O, $F:$F, $I49, $E:$E, $I48, $B:$B, "Да")</f>
        <v>#VALUE!</v>
      </c>
      <c r="P49" s="503" t="e">
        <f aca="false" ca="false" dt2D="false" dtr="false" t="normal">SUMIFS(P:P, $F:$F, $I49, $E:$E, $I48, $B:$B, "Да")</f>
        <v>#VALUE!</v>
      </c>
      <c r="Q49" s="503" t="e">
        <f aca="false" ca="false" dt2D="false" dtr="false" t="normal">SUMIFS(Q:Q, $F:$F, $I49, $E:$E, $I48, $B:$B, "Да")</f>
        <v>#VALUE!</v>
      </c>
      <c r="R49" s="503" t="e">
        <f aca="false" ca="false" dt2D="false" dtr="false" t="normal">SUMIFS(R:R, $F:$F, $I49, $E:$E, $I48, $B:$B, "Да")</f>
        <v>#VALUE!</v>
      </c>
      <c r="S49" s="503" t="e">
        <f aca="false" ca="false" dt2D="false" dtr="false" t="normal">SUMIFS(S:S, $F:$F, $I49, $E:$E, $I48, $B:$B, "Да")</f>
        <v>#VALUE!</v>
      </c>
      <c r="T49" s="503" t="e">
        <f aca="false" ca="false" dt2D="false" dtr="false" t="normal">SUMIFS(T:T, $F:$F, $I49, $E:$E, $I48, $B:$B, "Да")</f>
        <v>#VALUE!</v>
      </c>
      <c r="U49" s="503" t="e">
        <f aca="false" ca="false" dt2D="false" dtr="false" t="normal">SUMIFS(U:U, $F:$F, $I49, $E:$E, $I48, $B:$B, "Да")</f>
        <v>#VALUE!</v>
      </c>
      <c r="V49" s="503" t="e">
        <f aca="false" ca="false" dt2D="false" dtr="false" t="normal">SUMIFS(V:V, $F:$F, $I49, $E:$E, $I48, $B:$B, "Да")</f>
        <v>#VALUE!</v>
      </c>
      <c r="W49" s="503" t="e">
        <f aca="false" ca="false" dt2D="false" dtr="false" t="normal">SUMIFS(W:W, $F:$F, $I49, $E:$E, $I48, $B:$B, "Да")</f>
        <v>#VALUE!</v>
      </c>
      <c r="X49" s="503" t="e">
        <f aca="false" ca="false" dt2D="false" dtr="false" t="normal">SUMIFS(X:X, $F:$F, $I49, $E:$E, $I48, $B:$B, "Да")</f>
        <v>#VALUE!</v>
      </c>
      <c r="Y49" s="503" t="e">
        <f aca="false" ca="false" dt2D="false" dtr="false" t="normal">SUMIFS(Y:Y, $F:$F, $I49, $E:$E, $I48, $B:$B, "Да")</f>
        <v>#VALUE!</v>
      </c>
      <c r="Z49" s="503" t="e">
        <f aca="false" ca="false" dt2D="false" dtr="false" t="normal">SUMIFS(Z:Z, $F:$F, $I49, $E:$E, $I48, $B:$B, "Да")</f>
        <v>#VALUE!</v>
      </c>
      <c r="AA49" s="503" t="e">
        <f aca="false" ca="false" dt2D="false" dtr="false" t="normal">SUMIFS(AA:AA, $F:$F, $I49, $E:$E, $I48, $B:$B, "Да")</f>
        <v>#VALUE!</v>
      </c>
      <c r="AB49" s="503" t="e">
        <f aca="false" ca="false" dt2D="false" dtr="false" t="normal">SUMIFS(AB:AB, $F:$F, $I49, $E:$E, $I48, $B:$B, "Да")</f>
        <v>#VALUE!</v>
      </c>
      <c r="AC49" s="503" t="e">
        <f aca="false" ca="false" dt2D="false" dtr="false" t="normal">SUMIFS(AC:AC, $F:$F, $I49, $E:$E, $I48, $B:$B, "Да")</f>
        <v>#VALUE!</v>
      </c>
      <c r="AD49" s="503" t="e">
        <f aca="false" ca="false" dt2D="false" dtr="false" t="normal">SUMIFS(AD:AD, $F:$F, $I49, $E:$E, $I48, $B:$B, "Да")</f>
        <v>#VALUE!</v>
      </c>
      <c r="AE49" s="503" t="e">
        <f aca="false" ca="false" dt2D="false" dtr="false" t="normal">SUMIFS(AE:AE, $F:$F, $I49, $E:$E, $I48, $B:$B, "Да")</f>
        <v>#VALUE!</v>
      </c>
      <c r="AF49" s="503" t="e">
        <f aca="false" ca="false" dt2D="false" dtr="false" t="normal">SUMIFS(AF:AF, $F:$F, $I49, $E:$E, $I48, $B:$B, "Да")</f>
        <v>#VALUE!</v>
      </c>
      <c r="AG49" s="503" t="e">
        <f aca="false" ca="false" dt2D="false" dtr="false" t="normal">SUMIFS(AG:AG, $F:$F, $I49, $E:$E, $I48, $B:$B, "Да")</f>
        <v>#VALUE!</v>
      </c>
      <c r="AH49" s="503" t="e">
        <f aca="false" ca="false" dt2D="false" dtr="false" t="normal">SUMIFS(AH:AH, $F:$F, $I49, $E:$E, $I48, $B:$B, "Да")</f>
        <v>#VALUE!</v>
      </c>
      <c r="AI49" s="503" t="e">
        <f aca="false" ca="false" dt2D="false" dtr="false" t="normal">SUMIFS(AI:AI, $F:$F, $I49, $E:$E, $I48, $B:$B, "Да")</f>
        <v>#VALUE!</v>
      </c>
      <c r="AJ49" s="503" t="e">
        <f aca="false" ca="false" dt2D="false" dtr="false" t="normal">SUMIFS(AJ:AJ, $F:$F, $I49, $E:$E, $I48, $B:$B, "Да")</f>
        <v>#VALUE!</v>
      </c>
      <c r="AK49" s="503" t="e">
        <f aca="false" ca="false" dt2D="false" dtr="false" t="normal">SUMIFS(AK:AK, $F:$F, $I49, $E:$E, $I48, $B:$B, "Да")</f>
        <v>#VALUE!</v>
      </c>
      <c r="AL49" s="503" t="e">
        <f aca="false" ca="false" dt2D="false" dtr="false" t="normal">SUMIFS(AL:AL, $F:$F, $I49, $E:$E, $I48, $B:$B, "Да")</f>
        <v>#VALUE!</v>
      </c>
      <c r="AM49" s="503" t="e">
        <f aca="false" ca="false" dt2D="false" dtr="false" t="normal">SUMIFS(AM:AM, $F:$F, $I49, $E:$E, $I48, $B:$B, "Да")</f>
        <v>#VALUE!</v>
      </c>
      <c r="AN49" s="503" t="e">
        <f aca="false" ca="false" dt2D="false" dtr="false" t="normal">SUMIFS(AN:AN, $F:$F, $I49, $E:$E, $I48, $B:$B, "Да")</f>
        <v>#VALUE!</v>
      </c>
      <c r="AO49" s="503" t="e">
        <f aca="false" ca="false" dt2D="false" dtr="false" t="normal">SUMIFS(AO:AO, $F:$F, $I49, $E:$E, $I48, $B:$B, "Да")</f>
        <v>#VALUE!</v>
      </c>
      <c r="AP49" s="503" t="e">
        <f aca="false" ca="false" dt2D="false" dtr="false" t="normal">SUMIFS(AP:AP, $F:$F, $I49, $E:$E, $I48, $B:$B, "Да")</f>
        <v>#VALUE!</v>
      </c>
      <c r="AQ49" s="503" t="e">
        <f aca="false" ca="false" dt2D="false" dtr="false" t="normal">SUMIFS(AQ:AQ, $F:$F, $I49, $E:$E, $I48, $B:$B, "Да")</f>
        <v>#VALUE!</v>
      </c>
      <c r="AR49" s="503" t="e">
        <f aca="false" ca="false" dt2D="false" dtr="false" t="normal">SUMIFS(AR:AR, $F:$F, $I49, $E:$E, $I48, $B:$B, "Да")</f>
        <v>#VALUE!</v>
      </c>
      <c r="AS49" s="503" t="e">
        <f aca="false" ca="false" dt2D="false" dtr="false" t="normal">SUMIFS(AS:AS, $F:$F, $I49, $E:$E, $I48, $B:$B, "Да")</f>
        <v>#VALUE!</v>
      </c>
      <c r="AT49" s="503" t="e">
        <f aca="false" ca="false" dt2D="false" dtr="false" t="normal">SUMIFS(AT:AT, $F:$F, $I49, $E:$E, $I48, $B:$B, "Да")</f>
        <v>#VALUE!</v>
      </c>
      <c r="AU49" s="503" t="e">
        <f aca="false" ca="false" dt2D="false" dtr="false" t="normal">SUMIFS(AU:AU, $F:$F, $I49, $E:$E, $I48, $B:$B, "Да")</f>
        <v>#VALUE!</v>
      </c>
      <c r="AV49" s="503" t="e">
        <f aca="false" ca="false" dt2D="false" dtr="false" t="normal">SUMIFS(AV:AV, $F:$F, $I49, $E:$E, $I48, $B:$B, "Да")</f>
        <v>#VALUE!</v>
      </c>
      <c r="AW49" s="503" t="e">
        <f aca="false" ca="false" dt2D="false" dtr="false" t="normal">SUMIFS(AW:AW, $F:$F, $I49, $E:$E, $I48, $B:$B, "Да")</f>
        <v>#VALUE!</v>
      </c>
      <c r="AX49" s="503" t="e">
        <f aca="false" ca="false" dt2D="false" dtr="false" t="normal">SUMIFS(AX:AX, $F:$F, $I49, $E:$E, $I48, $B:$B, "Да")</f>
        <v>#VALUE!</v>
      </c>
      <c r="AY49" s="503" t="e">
        <f aca="false" ca="false" dt2D="false" dtr="false" t="normal">SUMIFS(AY:AY, $F:$F, $I49, $E:$E, $I48, $B:$B, "Да")</f>
        <v>#VALUE!</v>
      </c>
      <c r="AZ49" s="503" t="e">
        <f aca="false" ca="false" dt2D="false" dtr="false" t="normal">SUMIFS(AZ:AZ, $F:$F, $I49, $E:$E, $I48, $B:$B, "Да")</f>
        <v>#VALUE!</v>
      </c>
      <c r="BA49" s="503" t="e">
        <f aca="false" ca="false" dt2D="false" dtr="false" t="normal">SUMIFS(BA:BA, $F:$F, $I49, $E:$E, $I48, $B:$B, "Да")</f>
        <v>#VALUE!</v>
      </c>
      <c r="BB49" s="503" t="e">
        <f aca="false" ca="false" dt2D="false" dtr="false" t="normal">SUMIFS(BB:BB, $F:$F, $I49, $E:$E, $I48, $B:$B, "Да")</f>
        <v>#VALUE!</v>
      </c>
      <c r="BC49" s="503" t="e">
        <f aca="false" ca="false" dt2D="false" dtr="false" t="normal">SUMIFS(BC:BC, $F:$F, $I49, $E:$E, $I48, $B:$B, "Да")</f>
        <v>#VALUE!</v>
      </c>
      <c r="BD49" s="503" t="e">
        <f aca="false" ca="false" dt2D="false" dtr="false" t="normal">SUMIFS(BD:BD, $F:$F, $I49, $E:$E, $I48, $B:$B, "Да")</f>
        <v>#VALUE!</v>
      </c>
      <c r="BE49" s="503" t="e">
        <f aca="false" ca="false" dt2D="false" dtr="false" t="normal">SUMIFS(BE:BE, $F:$F, $I49, $E:$E, $I48, $B:$B, "Да")</f>
        <v>#VALUE!</v>
      </c>
      <c r="BF49" s="503" t="e">
        <f aca="false" ca="false" dt2D="false" dtr="false" t="normal">SUMIFS(BF:BF, $F:$F, $I49, $E:$E, $I48, $B:$B, "Да")</f>
        <v>#VALUE!</v>
      </c>
      <c r="BG49" s="503" t="e">
        <f aca="false" ca="false" dt2D="false" dtr="false" t="normal">SUMIFS(BG:BG, $F:$F, $I49, $E:$E, $I48, $B:$B, "Да")</f>
        <v>#VALUE!</v>
      </c>
      <c r="BH49" s="503" t="e">
        <f aca="false" ca="false" dt2D="false" dtr="false" t="normal">SUMIFS(BH:BH, $F:$F, $I49, $E:$E, $I48, $B:$B, "Да")</f>
        <v>#VALUE!</v>
      </c>
      <c r="BI49" s="503" t="e">
        <f aca="false" ca="false" dt2D="false" dtr="false" t="normal">SUMIFS(BI:BI, $F:$F, $I49, $E:$E, $I48, $B:$B, "Да")</f>
        <v>#VALUE!</v>
      </c>
      <c r="BJ49" s="503" t="e">
        <f aca="false" ca="false" dt2D="false" dtr="false" t="normal">SUMIFS(BJ:BJ, $F:$F, $I49, $E:$E, $I48, $B:$B, "Да")</f>
        <v>#VALUE!</v>
      </c>
      <c r="BK49" s="503" t="e">
        <f aca="false" ca="false" dt2D="false" dtr="false" t="normal">SUMIFS(BK:BK, $F:$F, $I49, $E:$E, $I48, $B:$B, "Да")</f>
        <v>#VALUE!</v>
      </c>
      <c r="BL49" s="503" t="e">
        <f aca="false" ca="false" dt2D="false" dtr="false" t="normal">SUMIFS(BL:BL, $F:$F, $I49, $E:$E, $I48, $B:$B, "Да")</f>
        <v>#VALUE!</v>
      </c>
      <c r="BM49" s="503" t="e">
        <f aca="false" ca="false" dt2D="false" dtr="false" t="normal">SUMIFS(BM:BM, $F:$F, $I49, $E:$E, $I48, $B:$B, "Да")</f>
        <v>#VALUE!</v>
      </c>
      <c r="BN49" s="503" t="e">
        <f aca="false" ca="false" dt2D="false" dtr="false" t="normal">SUMIFS(BN:BN, $F:$F, $I49, $E:$E, $I48, $B:$B, "Да")</f>
        <v>#VALUE!</v>
      </c>
      <c r="BO49" s="503" t="e">
        <f aca="false" ca="false" dt2D="false" dtr="false" t="normal">SUMIFS(BO:BO, $F:$F, $I49, $E:$E, $I48, $B:$B, "Да")</f>
        <v>#VALUE!</v>
      </c>
      <c r="BP49" s="503" t="e">
        <f aca="false" ca="false" dt2D="false" dtr="false" t="normal">SUMIFS(BP:BP, $F:$F, $I49, $E:$E, $I48, $B:$B, "Да")</f>
        <v>#VALUE!</v>
      </c>
      <c r="BQ49" s="503" t="e">
        <f aca="false" ca="false" dt2D="false" dtr="false" t="normal">SUMIFS(BQ:BQ, $F:$F, $I49, $E:$E, $I48, $B:$B, "Да")</f>
        <v>#VALUE!</v>
      </c>
      <c r="BR49" s="503" t="e">
        <f aca="false" ca="false" dt2D="false" dtr="false" t="normal">SUMIFS(BR:BR, $F:$F, $I49, $E:$E, $I48, $B:$B, "Да")</f>
        <v>#VALUE!</v>
      </c>
      <c r="BS49" s="503" t="e">
        <f aca="false" ca="false" dt2D="false" dtr="false" t="normal">SUMIFS(BS:BS, $F:$F, $I49, $E:$E, $I48, $B:$B, "Да")</f>
        <v>#VALUE!</v>
      </c>
      <c r="BT49" s="503" t="e">
        <f aca="false" ca="false" dt2D="false" dtr="false" t="normal">SUMIFS(BT:BT, $F:$F, $I49, $E:$E, $I48, $B:$B, "Да")</f>
        <v>#VALUE!</v>
      </c>
    </row>
    <row hidden="true" ht="16.5" outlineLevel="1" r="50">
      <c r="G50" s="485" t="n"/>
      <c r="I50" s="237" t="s">
        <v>407</v>
      </c>
      <c r="L50" s="503" t="e">
        <f aca="false" ca="false" dt2D="false" dtr="false" t="normal">SUM(M50:BT50)</f>
        <v>#VALUE!</v>
      </c>
      <c r="M50" s="503" t="e">
        <f aca="false" ca="false" dt2D="false" dtr="false" t="normal">SUMIFS(M:M, $F:$F, $I50, $E:$E, $I48, $B:$B, "Да")</f>
        <v>#VALUE!</v>
      </c>
      <c r="N50" s="503" t="e">
        <f aca="false" ca="false" dt2D="false" dtr="false" t="normal">SUMIFS(N:N, $F:$F, $I50, $E:$E, $I48, $B:$B, "Да")</f>
        <v>#VALUE!</v>
      </c>
      <c r="O50" s="503" t="e">
        <f aca="false" ca="false" dt2D="false" dtr="false" t="normal">SUMIFS(O:O, $F:$F, $I50, $E:$E, $I48, $B:$B, "Да")</f>
        <v>#VALUE!</v>
      </c>
      <c r="P50" s="503" t="e">
        <f aca="false" ca="false" dt2D="false" dtr="false" t="normal">SUMIFS(P:P, $F:$F, $I50, $E:$E, $I48, $B:$B, "Да")</f>
        <v>#VALUE!</v>
      </c>
      <c r="Q50" s="503" t="e">
        <f aca="false" ca="false" dt2D="false" dtr="false" t="normal">SUMIFS(Q:Q, $F:$F, $I50, $E:$E, $I48, $B:$B, "Да")</f>
        <v>#VALUE!</v>
      </c>
      <c r="R50" s="503" t="e">
        <f aca="false" ca="false" dt2D="false" dtr="false" t="normal">SUMIFS(R:R, $F:$F, $I50, $E:$E, $I48, $B:$B, "Да")</f>
        <v>#VALUE!</v>
      </c>
      <c r="S50" s="503" t="e">
        <f aca="false" ca="false" dt2D="false" dtr="false" t="normal">SUMIFS(S:S, $F:$F, $I50, $E:$E, $I48, $B:$B, "Да")</f>
        <v>#VALUE!</v>
      </c>
      <c r="T50" s="503" t="e">
        <f aca="false" ca="false" dt2D="false" dtr="false" t="normal">SUMIFS(T:T, $F:$F, $I50, $E:$E, $I48, $B:$B, "Да")</f>
        <v>#VALUE!</v>
      </c>
      <c r="U50" s="503" t="e">
        <f aca="false" ca="false" dt2D="false" dtr="false" t="normal">SUMIFS(U:U, $F:$F, $I50, $E:$E, $I48, $B:$B, "Да")</f>
        <v>#VALUE!</v>
      </c>
      <c r="V50" s="503" t="e">
        <f aca="false" ca="false" dt2D="false" dtr="false" t="normal">SUMIFS(V:V, $F:$F, $I50, $E:$E, $I48, $B:$B, "Да")</f>
        <v>#VALUE!</v>
      </c>
      <c r="W50" s="503" t="e">
        <f aca="false" ca="false" dt2D="false" dtr="false" t="normal">SUMIFS(W:W, $F:$F, $I50, $E:$E, $I48, $B:$B, "Да")</f>
        <v>#VALUE!</v>
      </c>
      <c r="X50" s="503" t="e">
        <f aca="false" ca="false" dt2D="false" dtr="false" t="normal">SUMIFS(X:X, $F:$F, $I50, $E:$E, $I48, $B:$B, "Да")</f>
        <v>#VALUE!</v>
      </c>
      <c r="Y50" s="503" t="e">
        <f aca="false" ca="false" dt2D="false" dtr="false" t="normal">SUMIFS(Y:Y, $F:$F, $I50, $E:$E, $I48, $B:$B, "Да")</f>
        <v>#VALUE!</v>
      </c>
      <c r="Z50" s="503" t="e">
        <f aca="false" ca="false" dt2D="false" dtr="false" t="normal">SUMIFS(Z:Z, $F:$F, $I50, $E:$E, $I48, $B:$B, "Да")</f>
        <v>#VALUE!</v>
      </c>
      <c r="AA50" s="503" t="e">
        <f aca="false" ca="false" dt2D="false" dtr="false" t="normal">SUMIFS(AA:AA, $F:$F, $I50, $E:$E, $I48, $B:$B, "Да")</f>
        <v>#VALUE!</v>
      </c>
      <c r="AB50" s="503" t="e">
        <f aca="false" ca="false" dt2D="false" dtr="false" t="normal">SUMIFS(AB:AB, $F:$F, $I50, $E:$E, $I48, $B:$B, "Да")</f>
        <v>#VALUE!</v>
      </c>
      <c r="AC50" s="503" t="e">
        <f aca="false" ca="false" dt2D="false" dtr="false" t="normal">SUMIFS(AC:AC, $F:$F, $I50, $E:$E, $I48, $B:$B, "Да")</f>
        <v>#VALUE!</v>
      </c>
      <c r="AD50" s="503" t="e">
        <f aca="false" ca="false" dt2D="false" dtr="false" t="normal">SUMIFS(AD:AD, $F:$F, $I50, $E:$E, $I48, $B:$B, "Да")</f>
        <v>#VALUE!</v>
      </c>
      <c r="AE50" s="503" t="e">
        <f aca="false" ca="false" dt2D="false" dtr="false" t="normal">SUMIFS(AE:AE, $F:$F, $I50, $E:$E, $I48, $B:$B, "Да")</f>
        <v>#VALUE!</v>
      </c>
      <c r="AF50" s="503" t="e">
        <f aca="false" ca="false" dt2D="false" dtr="false" t="normal">SUMIFS(AF:AF, $F:$F, $I50, $E:$E, $I48, $B:$B, "Да")</f>
        <v>#VALUE!</v>
      </c>
      <c r="AG50" s="503" t="e">
        <f aca="false" ca="false" dt2D="false" dtr="false" t="normal">SUMIFS(AG:AG, $F:$F, $I50, $E:$E, $I48, $B:$B, "Да")</f>
        <v>#VALUE!</v>
      </c>
      <c r="AH50" s="503" t="e">
        <f aca="false" ca="false" dt2D="false" dtr="false" t="normal">SUMIFS(AH:AH, $F:$F, $I50, $E:$E, $I48, $B:$B, "Да")</f>
        <v>#VALUE!</v>
      </c>
      <c r="AI50" s="503" t="e">
        <f aca="false" ca="false" dt2D="false" dtr="false" t="normal">SUMIFS(AI:AI, $F:$F, $I50, $E:$E, $I48, $B:$B, "Да")</f>
        <v>#VALUE!</v>
      </c>
      <c r="AJ50" s="503" t="e">
        <f aca="false" ca="false" dt2D="false" dtr="false" t="normal">SUMIFS(AJ:AJ, $F:$F, $I50, $E:$E, $I48, $B:$B, "Да")</f>
        <v>#VALUE!</v>
      </c>
      <c r="AK50" s="503" t="e">
        <f aca="false" ca="false" dt2D="false" dtr="false" t="normal">SUMIFS(AK:AK, $F:$F, $I50, $E:$E, $I48, $B:$B, "Да")</f>
        <v>#VALUE!</v>
      </c>
      <c r="AL50" s="503" t="e">
        <f aca="false" ca="false" dt2D="false" dtr="false" t="normal">SUMIFS(AL:AL, $F:$F, $I50, $E:$E, $I48, $B:$B, "Да")</f>
        <v>#VALUE!</v>
      </c>
      <c r="AM50" s="503" t="e">
        <f aca="false" ca="false" dt2D="false" dtr="false" t="normal">SUMIFS(AM:AM, $F:$F, $I50, $E:$E, $I48, $B:$B, "Да")</f>
        <v>#VALUE!</v>
      </c>
      <c r="AN50" s="503" t="e">
        <f aca="false" ca="false" dt2D="false" dtr="false" t="normal">SUMIFS(AN:AN, $F:$F, $I50, $E:$E, $I48, $B:$B, "Да")</f>
        <v>#VALUE!</v>
      </c>
      <c r="AO50" s="503" t="e">
        <f aca="false" ca="false" dt2D="false" dtr="false" t="normal">SUMIFS(AO:AO, $F:$F, $I50, $E:$E, $I48, $B:$B, "Да")</f>
        <v>#VALUE!</v>
      </c>
      <c r="AP50" s="503" t="e">
        <f aca="false" ca="false" dt2D="false" dtr="false" t="normal">SUMIFS(AP:AP, $F:$F, $I50, $E:$E, $I48, $B:$B, "Да")</f>
        <v>#VALUE!</v>
      </c>
      <c r="AQ50" s="503" t="e">
        <f aca="false" ca="false" dt2D="false" dtr="false" t="normal">SUMIFS(AQ:AQ, $F:$F, $I50, $E:$E, $I48, $B:$B, "Да")</f>
        <v>#VALUE!</v>
      </c>
      <c r="AR50" s="503" t="e">
        <f aca="false" ca="false" dt2D="false" dtr="false" t="normal">SUMIFS(AR:AR, $F:$F, $I50, $E:$E, $I48, $B:$B, "Да")</f>
        <v>#VALUE!</v>
      </c>
      <c r="AS50" s="503" t="e">
        <f aca="false" ca="false" dt2D="false" dtr="false" t="normal">SUMIFS(AS:AS, $F:$F, $I50, $E:$E, $I48, $B:$B, "Да")</f>
        <v>#VALUE!</v>
      </c>
      <c r="AT50" s="503" t="e">
        <f aca="false" ca="false" dt2D="false" dtr="false" t="normal">SUMIFS(AT:AT, $F:$F, $I50, $E:$E, $I48, $B:$B, "Да")</f>
        <v>#VALUE!</v>
      </c>
      <c r="AU50" s="503" t="e">
        <f aca="false" ca="false" dt2D="false" dtr="false" t="normal">SUMIFS(AU:AU, $F:$F, $I50, $E:$E, $I48, $B:$B, "Да")</f>
        <v>#VALUE!</v>
      </c>
      <c r="AV50" s="503" t="e">
        <f aca="false" ca="false" dt2D="false" dtr="false" t="normal">SUMIFS(AV:AV, $F:$F, $I50, $E:$E, $I48, $B:$B, "Да")</f>
        <v>#VALUE!</v>
      </c>
      <c r="AW50" s="503" t="e">
        <f aca="false" ca="false" dt2D="false" dtr="false" t="normal">SUMIFS(AW:AW, $F:$F, $I50, $E:$E, $I48, $B:$B, "Да")</f>
        <v>#VALUE!</v>
      </c>
      <c r="AX50" s="503" t="e">
        <f aca="false" ca="false" dt2D="false" dtr="false" t="normal">SUMIFS(AX:AX, $F:$F, $I50, $E:$E, $I48, $B:$B, "Да")</f>
        <v>#VALUE!</v>
      </c>
      <c r="AY50" s="503" t="e">
        <f aca="false" ca="false" dt2D="false" dtr="false" t="normal">SUMIFS(AY:AY, $F:$F, $I50, $E:$E, $I48, $B:$B, "Да")</f>
        <v>#VALUE!</v>
      </c>
      <c r="AZ50" s="503" t="e">
        <f aca="false" ca="false" dt2D="false" dtr="false" t="normal">SUMIFS(AZ:AZ, $F:$F, $I50, $E:$E, $I48, $B:$B, "Да")</f>
        <v>#VALUE!</v>
      </c>
      <c r="BA50" s="503" t="e">
        <f aca="false" ca="false" dt2D="false" dtr="false" t="normal">SUMIFS(BA:BA, $F:$F, $I50, $E:$E, $I48, $B:$B, "Да")</f>
        <v>#VALUE!</v>
      </c>
      <c r="BB50" s="503" t="e">
        <f aca="false" ca="false" dt2D="false" dtr="false" t="normal">SUMIFS(BB:BB, $F:$F, $I50, $E:$E, $I48, $B:$B, "Да")</f>
        <v>#VALUE!</v>
      </c>
      <c r="BC50" s="503" t="e">
        <f aca="false" ca="false" dt2D="false" dtr="false" t="normal">SUMIFS(BC:BC, $F:$F, $I50, $E:$E, $I48, $B:$B, "Да")</f>
        <v>#VALUE!</v>
      </c>
      <c r="BD50" s="503" t="e">
        <f aca="false" ca="false" dt2D="false" dtr="false" t="normal">SUMIFS(BD:BD, $F:$F, $I50, $E:$E, $I48, $B:$B, "Да")</f>
        <v>#VALUE!</v>
      </c>
      <c r="BE50" s="503" t="e">
        <f aca="false" ca="false" dt2D="false" dtr="false" t="normal">SUMIFS(BE:BE, $F:$F, $I50, $E:$E, $I48, $B:$B, "Да")</f>
        <v>#VALUE!</v>
      </c>
      <c r="BF50" s="503" t="e">
        <f aca="false" ca="false" dt2D="false" dtr="false" t="normal">SUMIFS(BF:BF, $F:$F, $I50, $E:$E, $I48, $B:$B, "Да")</f>
        <v>#VALUE!</v>
      </c>
      <c r="BG50" s="503" t="e">
        <f aca="false" ca="false" dt2D="false" dtr="false" t="normal">SUMIFS(BG:BG, $F:$F, $I50, $E:$E, $I48, $B:$B, "Да")</f>
        <v>#VALUE!</v>
      </c>
      <c r="BH50" s="503" t="e">
        <f aca="false" ca="false" dt2D="false" dtr="false" t="normal">SUMIFS(BH:BH, $F:$F, $I50, $E:$E, $I48, $B:$B, "Да")</f>
        <v>#VALUE!</v>
      </c>
      <c r="BI50" s="503" t="e">
        <f aca="false" ca="false" dt2D="false" dtr="false" t="normal">SUMIFS(BI:BI, $F:$F, $I50, $E:$E, $I48, $B:$B, "Да")</f>
        <v>#VALUE!</v>
      </c>
      <c r="BJ50" s="503" t="e">
        <f aca="false" ca="false" dt2D="false" dtr="false" t="normal">SUMIFS(BJ:BJ, $F:$F, $I50, $E:$E, $I48, $B:$B, "Да")</f>
        <v>#VALUE!</v>
      </c>
      <c r="BK50" s="503" t="e">
        <f aca="false" ca="false" dt2D="false" dtr="false" t="normal">SUMIFS(BK:BK, $F:$F, $I50, $E:$E, $I48, $B:$B, "Да")</f>
        <v>#VALUE!</v>
      </c>
      <c r="BL50" s="503" t="e">
        <f aca="false" ca="false" dt2D="false" dtr="false" t="normal">SUMIFS(BL:BL, $F:$F, $I50, $E:$E, $I48, $B:$B, "Да")</f>
        <v>#VALUE!</v>
      </c>
      <c r="BM50" s="503" t="e">
        <f aca="false" ca="false" dt2D="false" dtr="false" t="normal">SUMIFS(BM:BM, $F:$F, $I50, $E:$E, $I48, $B:$B, "Да")</f>
        <v>#VALUE!</v>
      </c>
      <c r="BN50" s="503" t="e">
        <f aca="false" ca="false" dt2D="false" dtr="false" t="normal">SUMIFS(BN:BN, $F:$F, $I50, $E:$E, $I48, $B:$B, "Да")</f>
        <v>#VALUE!</v>
      </c>
      <c r="BO50" s="503" t="e">
        <f aca="false" ca="false" dt2D="false" dtr="false" t="normal">SUMIFS(BO:BO, $F:$F, $I50, $E:$E, $I48, $B:$B, "Да")</f>
        <v>#VALUE!</v>
      </c>
      <c r="BP50" s="503" t="e">
        <f aca="false" ca="false" dt2D="false" dtr="false" t="normal">SUMIFS(BP:BP, $F:$F, $I50, $E:$E, $I48, $B:$B, "Да")</f>
        <v>#VALUE!</v>
      </c>
      <c r="BQ50" s="503" t="e">
        <f aca="false" ca="false" dt2D="false" dtr="false" t="normal">SUMIFS(BQ:BQ, $F:$F, $I50, $E:$E, $I48, $B:$B, "Да")</f>
        <v>#VALUE!</v>
      </c>
      <c r="BR50" s="503" t="e">
        <f aca="false" ca="false" dt2D="false" dtr="false" t="normal">SUMIFS(BR:BR, $F:$F, $I50, $E:$E, $I48, $B:$B, "Да")</f>
        <v>#VALUE!</v>
      </c>
      <c r="BS50" s="503" t="e">
        <f aca="false" ca="false" dt2D="false" dtr="false" t="normal">SUMIFS(BS:BS, $F:$F, $I50, $E:$E, $I48, $B:$B, "Да")</f>
        <v>#VALUE!</v>
      </c>
      <c r="BT50" s="503" t="e">
        <f aca="false" ca="false" dt2D="false" dtr="false" t="normal">SUMIFS(BT:BT, $F:$F, $I50, $E:$E, $I48, $B:$B, "Да")</f>
        <v>#VALUE!</v>
      </c>
    </row>
    <row customFormat="true" ht="17.25" outlineLevel="0" r="51" s="504">
      <c r="A51" s="505" t="n"/>
      <c r="B51" s="505" t="n"/>
      <c r="C51" s="506" t="n"/>
      <c r="D51" s="505" t="n"/>
      <c r="E51" s="506" t="n"/>
      <c r="F51" s="505" t="n"/>
      <c r="G51" s="507" t="n"/>
      <c r="H51" s="504" t="n"/>
      <c r="I51" s="504" t="s">
        <v>545</v>
      </c>
      <c r="J51" s="508" t="n"/>
      <c r="K51" s="508" t="n"/>
      <c r="L51" s="509" t="e">
        <f aca="false" ca="false" dt2D="false" dtr="false" t="normal">SUM(M51:BT51)</f>
        <v>#VALUE!</v>
      </c>
      <c r="M51" s="509" t="e">
        <f aca="false" ca="false" dt2D="false" dtr="false" t="normal">SUM(M49:M50)</f>
        <v>#VALUE!</v>
      </c>
      <c r="N51" s="509" t="e">
        <f aca="false" ca="false" dt2D="false" dtr="false" t="normal">SUM(N49:N50)</f>
        <v>#VALUE!</v>
      </c>
      <c r="O51" s="509" t="e">
        <f aca="false" ca="false" dt2D="false" dtr="false" t="normal">SUM(O49:O50)</f>
        <v>#VALUE!</v>
      </c>
      <c r="P51" s="509" t="e">
        <f aca="false" ca="false" dt2D="false" dtr="false" t="normal">SUM(P49:P50)</f>
        <v>#VALUE!</v>
      </c>
      <c r="Q51" s="509" t="e">
        <f aca="false" ca="false" dt2D="false" dtr="false" t="normal">SUM(Q49:Q50)</f>
        <v>#VALUE!</v>
      </c>
      <c r="R51" s="509" t="e">
        <f aca="false" ca="false" dt2D="false" dtr="false" t="normal">SUM(R49:R50)</f>
        <v>#VALUE!</v>
      </c>
      <c r="S51" s="509" t="e">
        <f aca="false" ca="false" dt2D="false" dtr="false" t="normal">SUM(S49:S50)</f>
        <v>#VALUE!</v>
      </c>
      <c r="T51" s="509" t="e">
        <f aca="false" ca="false" dt2D="false" dtr="false" t="normal">SUM(T49:T50)</f>
        <v>#VALUE!</v>
      </c>
      <c r="U51" s="509" t="e">
        <f aca="false" ca="false" dt2D="false" dtr="false" t="normal">SUM(U49:U50)</f>
        <v>#VALUE!</v>
      </c>
      <c r="V51" s="509" t="e">
        <f aca="false" ca="false" dt2D="false" dtr="false" t="normal">SUM(V49:V50)</f>
        <v>#VALUE!</v>
      </c>
      <c r="W51" s="509" t="e">
        <f aca="false" ca="false" dt2D="false" dtr="false" t="normal">SUM(W49:W50)</f>
        <v>#VALUE!</v>
      </c>
      <c r="X51" s="509" t="e">
        <f aca="false" ca="false" dt2D="false" dtr="false" t="normal">SUM(X49:X50)</f>
        <v>#VALUE!</v>
      </c>
      <c r="Y51" s="509" t="e">
        <f aca="false" ca="false" dt2D="false" dtr="false" t="normal">SUM(Y49:Y50)</f>
        <v>#VALUE!</v>
      </c>
      <c r="Z51" s="509" t="e">
        <f aca="false" ca="false" dt2D="false" dtr="false" t="normal">SUM(Z49:Z50)</f>
        <v>#VALUE!</v>
      </c>
      <c r="AA51" s="509" t="e">
        <f aca="false" ca="false" dt2D="false" dtr="false" t="normal">SUM(AA49:AA50)</f>
        <v>#VALUE!</v>
      </c>
      <c r="AB51" s="509" t="e">
        <f aca="false" ca="false" dt2D="false" dtr="false" t="normal">SUM(AB49:AB50)</f>
        <v>#VALUE!</v>
      </c>
      <c r="AC51" s="509" t="e">
        <f aca="false" ca="false" dt2D="false" dtr="false" t="normal">SUM(AC49:AC50)</f>
        <v>#VALUE!</v>
      </c>
      <c r="AD51" s="509" t="e">
        <f aca="false" ca="false" dt2D="false" dtr="false" t="normal">SUM(AD49:AD50)</f>
        <v>#VALUE!</v>
      </c>
      <c r="AE51" s="509" t="e">
        <f aca="false" ca="false" dt2D="false" dtr="false" t="normal">SUM(AE49:AE50)</f>
        <v>#VALUE!</v>
      </c>
      <c r="AF51" s="509" t="e">
        <f aca="false" ca="false" dt2D="false" dtr="false" t="normal">SUM(AF49:AF50)</f>
        <v>#VALUE!</v>
      </c>
      <c r="AG51" s="509" t="e">
        <f aca="false" ca="false" dt2D="false" dtr="false" t="normal">SUM(AG49:AG50)</f>
        <v>#VALUE!</v>
      </c>
      <c r="AH51" s="509" t="e">
        <f aca="false" ca="false" dt2D="false" dtr="false" t="normal">SUM(AH49:AH50)</f>
        <v>#VALUE!</v>
      </c>
      <c r="AI51" s="509" t="e">
        <f aca="false" ca="false" dt2D="false" dtr="false" t="normal">SUM(AI49:AI50)</f>
        <v>#VALUE!</v>
      </c>
      <c r="AJ51" s="509" t="e">
        <f aca="false" ca="false" dt2D="false" dtr="false" t="normal">SUM(AJ49:AJ50)</f>
        <v>#VALUE!</v>
      </c>
      <c r="AK51" s="509" t="e">
        <f aca="false" ca="false" dt2D="false" dtr="false" t="normal">SUM(AK49:AK50)</f>
        <v>#VALUE!</v>
      </c>
      <c r="AL51" s="509" t="e">
        <f aca="false" ca="false" dt2D="false" dtr="false" t="normal">SUM(AL49:AL50)</f>
        <v>#VALUE!</v>
      </c>
      <c r="AM51" s="509" t="e">
        <f aca="false" ca="false" dt2D="false" dtr="false" t="normal">SUM(AM49:AM50)</f>
        <v>#VALUE!</v>
      </c>
      <c r="AN51" s="509" t="e">
        <f aca="false" ca="false" dt2D="false" dtr="false" t="normal">SUM(AN49:AN50)</f>
        <v>#VALUE!</v>
      </c>
      <c r="AO51" s="509" t="e">
        <f aca="false" ca="false" dt2D="false" dtr="false" t="normal">SUM(AO49:AO50)</f>
        <v>#VALUE!</v>
      </c>
      <c r="AP51" s="509" t="e">
        <f aca="false" ca="false" dt2D="false" dtr="false" t="normal">SUM(AP49:AP50)</f>
        <v>#VALUE!</v>
      </c>
      <c r="AQ51" s="509" t="e">
        <f aca="false" ca="false" dt2D="false" dtr="false" t="normal">SUM(AQ49:AQ50)</f>
        <v>#VALUE!</v>
      </c>
      <c r="AR51" s="509" t="e">
        <f aca="false" ca="false" dt2D="false" dtr="false" t="normal">SUM(AR49:AR50)</f>
        <v>#VALUE!</v>
      </c>
      <c r="AS51" s="509" t="e">
        <f aca="false" ca="false" dt2D="false" dtr="false" t="normal">SUM(AS49:AS50)</f>
        <v>#VALUE!</v>
      </c>
      <c r="AT51" s="509" t="e">
        <f aca="false" ca="false" dt2D="false" dtr="false" t="normal">SUM(AT49:AT50)</f>
        <v>#VALUE!</v>
      </c>
      <c r="AU51" s="509" t="e">
        <f aca="false" ca="false" dt2D="false" dtr="false" t="normal">SUM(AU49:AU50)</f>
        <v>#VALUE!</v>
      </c>
      <c r="AV51" s="509" t="e">
        <f aca="false" ca="false" dt2D="false" dtr="false" t="normal">SUM(AV49:AV50)</f>
        <v>#VALUE!</v>
      </c>
      <c r="AW51" s="509" t="e">
        <f aca="false" ca="false" dt2D="false" dtr="false" t="normal">SUM(AW49:AW50)</f>
        <v>#VALUE!</v>
      </c>
      <c r="AX51" s="509" t="e">
        <f aca="false" ca="false" dt2D="false" dtr="false" t="normal">SUM(AX49:AX50)</f>
        <v>#VALUE!</v>
      </c>
      <c r="AY51" s="509" t="e">
        <f aca="false" ca="false" dt2D="false" dtr="false" t="normal">SUM(AY49:AY50)</f>
        <v>#VALUE!</v>
      </c>
      <c r="AZ51" s="509" t="e">
        <f aca="false" ca="false" dt2D="false" dtr="false" t="normal">SUM(AZ49:AZ50)</f>
        <v>#VALUE!</v>
      </c>
      <c r="BA51" s="509" t="e">
        <f aca="false" ca="false" dt2D="false" dtr="false" t="normal">SUM(BA49:BA50)</f>
        <v>#VALUE!</v>
      </c>
      <c r="BB51" s="509" t="e">
        <f aca="false" ca="false" dt2D="false" dtr="false" t="normal">SUM(BB49:BB50)</f>
        <v>#VALUE!</v>
      </c>
      <c r="BC51" s="509" t="e">
        <f aca="false" ca="false" dt2D="false" dtr="false" t="normal">SUM(BC49:BC50)</f>
        <v>#VALUE!</v>
      </c>
      <c r="BD51" s="509" t="e">
        <f aca="false" ca="false" dt2D="false" dtr="false" t="normal">SUM(BD49:BD50)</f>
        <v>#VALUE!</v>
      </c>
      <c r="BE51" s="509" t="e">
        <f aca="false" ca="false" dt2D="false" dtr="false" t="normal">SUM(BE49:BE50)</f>
        <v>#VALUE!</v>
      </c>
      <c r="BF51" s="509" t="e">
        <f aca="false" ca="false" dt2D="false" dtr="false" t="normal">SUM(BF49:BF50)</f>
        <v>#VALUE!</v>
      </c>
      <c r="BG51" s="509" t="e">
        <f aca="false" ca="false" dt2D="false" dtr="false" t="normal">SUM(BG49:BG50)</f>
        <v>#VALUE!</v>
      </c>
      <c r="BH51" s="509" t="e">
        <f aca="false" ca="false" dt2D="false" dtr="false" t="normal">SUM(BH49:BH50)</f>
        <v>#VALUE!</v>
      </c>
      <c r="BI51" s="509" t="e">
        <f aca="false" ca="false" dt2D="false" dtr="false" t="normal">SUM(BI49:BI50)</f>
        <v>#VALUE!</v>
      </c>
      <c r="BJ51" s="509" t="e">
        <f aca="false" ca="false" dt2D="false" dtr="false" t="normal">SUM(BJ49:BJ50)</f>
        <v>#VALUE!</v>
      </c>
      <c r="BK51" s="509" t="e">
        <f aca="false" ca="false" dt2D="false" dtr="false" t="normal">SUM(BK49:BK50)</f>
        <v>#VALUE!</v>
      </c>
      <c r="BL51" s="509" t="e">
        <f aca="false" ca="false" dt2D="false" dtr="false" t="normal">SUM(BL49:BL50)</f>
        <v>#VALUE!</v>
      </c>
      <c r="BM51" s="509" t="e">
        <f aca="false" ca="false" dt2D="false" dtr="false" t="normal">SUM(BM49:BM50)</f>
        <v>#VALUE!</v>
      </c>
      <c r="BN51" s="509" t="e">
        <f aca="false" ca="false" dt2D="false" dtr="false" t="normal">SUM(BN49:BN50)</f>
        <v>#VALUE!</v>
      </c>
      <c r="BO51" s="509" t="e">
        <f aca="false" ca="false" dt2D="false" dtr="false" t="normal">SUM(BO49:BO50)</f>
        <v>#VALUE!</v>
      </c>
      <c r="BP51" s="509" t="e">
        <f aca="false" ca="false" dt2D="false" dtr="false" t="normal">SUM(BP49:BP50)</f>
        <v>#VALUE!</v>
      </c>
      <c r="BQ51" s="509" t="e">
        <f aca="false" ca="false" dt2D="false" dtr="false" t="normal">SUM(BQ49:BQ50)</f>
        <v>#VALUE!</v>
      </c>
      <c r="BR51" s="509" t="e">
        <f aca="false" ca="false" dt2D="false" dtr="false" t="normal">SUM(BR49:BR50)</f>
        <v>#VALUE!</v>
      </c>
      <c r="BS51" s="509" t="e">
        <f aca="false" ca="false" dt2D="false" dtr="false" t="normal">SUM(BS49:BS50)</f>
        <v>#VALUE!</v>
      </c>
      <c r="BT51" s="509" t="e">
        <f aca="false" ca="false" dt2D="false" dtr="false" t="normal">SUM(BT49:BT50)</f>
        <v>#VALUE!</v>
      </c>
    </row>
    <row outlineLevel="0" r="52">
      <c r="L52" s="503" t="n"/>
      <c r="M52" s="503" t="n"/>
      <c r="N52" s="503" t="n"/>
      <c r="O52" s="503" t="n"/>
      <c r="P52" s="503" t="n"/>
      <c r="Q52" s="503" t="n"/>
      <c r="R52" s="503" t="n"/>
      <c r="S52" s="503" t="n"/>
      <c r="T52" s="503" t="n"/>
      <c r="U52" s="503" t="n"/>
      <c r="V52" s="503" t="n"/>
      <c r="W52" s="503" t="n"/>
      <c r="X52" s="503" t="n"/>
      <c r="Y52" s="503" t="n"/>
      <c r="Z52" s="503" t="n"/>
      <c r="AA52" s="503" t="n"/>
      <c r="AB52" s="244" t="n"/>
      <c r="AC52" s="244" t="n"/>
      <c r="AD52" s="244" t="n"/>
      <c r="AE52" s="244" t="n"/>
      <c r="AF52" s="244" t="n"/>
      <c r="AG52" s="244" t="n"/>
      <c r="AH52" s="244" t="n"/>
      <c r="AI52" s="244" t="n"/>
      <c r="AJ52" s="244" t="n"/>
      <c r="AK52" s="244" t="n"/>
      <c r="AL52" s="244" t="n"/>
      <c r="AM52" s="244" t="n"/>
      <c r="AN52" s="244" t="n"/>
      <c r="AO52" s="244" t="n"/>
      <c r="AP52" s="244" t="n"/>
      <c r="AQ52" s="244" t="n"/>
      <c r="AR52" s="244" t="n"/>
      <c r="AS52" s="244" t="n"/>
      <c r="AT52" s="244" t="n"/>
      <c r="AU52" s="244" t="n"/>
      <c r="AV52" s="244" t="n"/>
      <c r="AW52" s="244" t="n"/>
      <c r="AX52" s="244" t="n"/>
      <c r="AY52" s="244" t="n"/>
      <c r="AZ52" s="244" t="n"/>
      <c r="BA52" s="244" t="n"/>
      <c r="BB52" s="244" t="n"/>
      <c r="BC52" s="244" t="n"/>
      <c r="BD52" s="244" t="n"/>
      <c r="BE52" s="244" t="n"/>
      <c r="BF52" s="244" t="n"/>
      <c r="BG52" s="244" t="n"/>
      <c r="BH52" s="244" t="n"/>
      <c r="BI52" s="244" t="n"/>
      <c r="BJ52" s="244" t="n"/>
      <c r="BK52" s="244" t="n"/>
      <c r="BL52" s="244" t="n"/>
      <c r="BM52" s="244" t="n"/>
      <c r="BN52" s="244" t="n"/>
      <c r="BO52" s="244" t="n"/>
      <c r="BP52" s="244" t="n"/>
      <c r="BQ52" s="244" t="n"/>
      <c r="BR52" s="244" t="n"/>
      <c r="BS52" s="244" t="n"/>
      <c r="BT52" s="244" t="n"/>
    </row>
    <row outlineLevel="0" r="53">
      <c r="L53" s="503" t="n"/>
      <c r="M53" s="503" t="n"/>
      <c r="N53" s="503" t="n"/>
      <c r="O53" s="503" t="n"/>
      <c r="P53" s="503" t="n"/>
      <c r="Q53" s="503" t="n"/>
      <c r="R53" s="503" t="n"/>
      <c r="S53" s="503" t="n"/>
      <c r="T53" s="503" t="n"/>
      <c r="U53" s="503" t="n"/>
      <c r="V53" s="503" t="n"/>
      <c r="W53" s="503" t="n"/>
      <c r="X53" s="503" t="n"/>
      <c r="Y53" s="503" t="n"/>
      <c r="Z53" s="503" t="n"/>
      <c r="AA53" s="503" t="n"/>
      <c r="AB53" s="244" t="n"/>
      <c r="AC53" s="244" t="n"/>
      <c r="AD53" s="244" t="n"/>
      <c r="AE53" s="244" t="n"/>
      <c r="AF53" s="244" t="n"/>
      <c r="AG53" s="244" t="n"/>
      <c r="AH53" s="244" t="n"/>
      <c r="AI53" s="244" t="n"/>
      <c r="AJ53" s="244" t="n"/>
      <c r="AK53" s="244" t="n"/>
      <c r="AL53" s="244" t="n"/>
      <c r="AM53" s="244" t="n"/>
      <c r="AN53" s="244" t="n"/>
      <c r="AO53" s="244" t="n"/>
      <c r="AP53" s="244" t="n"/>
      <c r="AQ53" s="244" t="n"/>
      <c r="AR53" s="244" t="n"/>
      <c r="AS53" s="244" t="n"/>
      <c r="AT53" s="244" t="n"/>
      <c r="AU53" s="244" t="n"/>
      <c r="AV53" s="244" t="n"/>
      <c r="AW53" s="244" t="n"/>
      <c r="AX53" s="244" t="n"/>
      <c r="AY53" s="244" t="n"/>
      <c r="AZ53" s="244" t="n"/>
      <c r="BA53" s="244" t="n"/>
      <c r="BB53" s="244" t="n"/>
      <c r="BC53" s="244" t="n"/>
      <c r="BD53" s="244" t="n"/>
      <c r="BE53" s="244" t="n"/>
      <c r="BF53" s="244" t="n"/>
      <c r="BG53" s="244" t="n"/>
      <c r="BH53" s="244" t="n"/>
      <c r="BI53" s="244" t="n"/>
      <c r="BJ53" s="244" t="n"/>
      <c r="BK53" s="244" t="n"/>
      <c r="BL53" s="244" t="n"/>
      <c r="BM53" s="244" t="n"/>
      <c r="BN53" s="244" t="n"/>
      <c r="BO53" s="244" t="n"/>
      <c r="BP53" s="244" t="n"/>
      <c r="BQ53" s="244" t="n"/>
      <c r="BR53" s="244" t="n"/>
      <c r="BS53" s="244" t="n"/>
      <c r="BT53" s="244" t="n"/>
    </row>
    <row outlineLevel="0" r="54">
      <c r="L54" s="503" t="n"/>
      <c r="M54" s="503" t="n"/>
      <c r="N54" s="503" t="n"/>
      <c r="O54" s="503" t="n"/>
      <c r="P54" s="503" t="n"/>
      <c r="Q54" s="503" t="n"/>
      <c r="R54" s="503" t="n"/>
      <c r="S54" s="503" t="n"/>
      <c r="T54" s="503" t="n"/>
      <c r="U54" s="503" t="n"/>
      <c r="V54" s="503" t="n"/>
      <c r="W54" s="503" t="n"/>
      <c r="X54" s="503" t="n"/>
      <c r="Y54" s="503" t="n"/>
      <c r="Z54" s="503" t="n"/>
      <c r="AA54" s="503" t="n"/>
      <c r="AB54" s="244" t="n"/>
      <c r="AC54" s="244" t="n"/>
      <c r="AD54" s="244" t="n"/>
      <c r="AE54" s="244" t="n"/>
      <c r="AF54" s="244" t="n"/>
      <c r="AG54" s="1" t="n"/>
      <c r="AH54" s="244" t="n"/>
      <c r="AI54" s="244" t="n"/>
      <c r="AJ54" s="244" t="n"/>
      <c r="AK54" s="244" t="n"/>
      <c r="AL54" s="244" t="n"/>
      <c r="AM54" s="244" t="n"/>
      <c r="AN54" s="244" t="n"/>
      <c r="AO54" s="244" t="n"/>
      <c r="AP54" s="244" t="n"/>
      <c r="AQ54" s="244" t="n"/>
      <c r="AR54" s="244" t="n"/>
      <c r="AS54" s="244" t="n"/>
      <c r="AT54" s="244" t="n"/>
      <c r="AU54" s="244" t="n"/>
      <c r="AV54" s="244" t="n"/>
      <c r="AW54" s="244" t="n"/>
      <c r="AX54" s="244" t="n"/>
      <c r="AY54" s="244" t="n"/>
      <c r="AZ54" s="244" t="n"/>
      <c r="BA54" s="244" t="n"/>
      <c r="BB54" s="244" t="n"/>
      <c r="BC54" s="244" t="n"/>
      <c r="BD54" s="244" t="n"/>
      <c r="BE54" s="244" t="n"/>
      <c r="BF54" s="244" t="n"/>
      <c r="BG54" s="244" t="n"/>
      <c r="BH54" s="244" t="n"/>
      <c r="BI54" s="244" t="n"/>
      <c r="BJ54" s="244" t="n"/>
      <c r="BK54" s="244" t="n"/>
      <c r="BL54" s="244" t="n"/>
      <c r="BM54" s="244" t="n"/>
      <c r="BN54" s="244" t="n"/>
      <c r="BO54" s="244" t="n"/>
      <c r="BP54" s="244" t="n"/>
      <c r="BQ54" s="244" t="n"/>
      <c r="BR54" s="244" t="n"/>
      <c r="BS54" s="244" t="n"/>
      <c r="BT54" s="244" t="n"/>
    </row>
    <row outlineLevel="0" r="55">
      <c r="L55" s="503" t="n"/>
      <c r="M55" s="503" t="n"/>
      <c r="N55" s="503" t="n"/>
      <c r="O55" s="503" t="n"/>
      <c r="P55" s="503" t="n"/>
      <c r="Q55" s="503" t="n"/>
      <c r="R55" s="503" t="n"/>
      <c r="S55" s="503" t="n"/>
      <c r="T55" s="503" t="n"/>
      <c r="U55" s="503" t="n"/>
      <c r="V55" s="503" t="n"/>
      <c r="W55" s="503" t="n"/>
      <c r="X55" s="503" t="n"/>
      <c r="Y55" s="503" t="n"/>
      <c r="Z55" s="503" t="n"/>
      <c r="AA55" s="503" t="n"/>
      <c r="AB55" s="244" t="n"/>
      <c r="AC55" s="244" t="n"/>
      <c r="AD55" s="244" t="n"/>
      <c r="AE55" s="244" t="n"/>
      <c r="AF55" s="244" t="n"/>
      <c r="AG55" s="244" t="n"/>
      <c r="AH55" s="244" t="n"/>
      <c r="AI55" s="244" t="n"/>
      <c r="AJ55" s="244" t="n"/>
      <c r="AK55" s="244" t="n"/>
      <c r="AL55" s="244" t="n"/>
      <c r="AM55" s="244" t="n"/>
      <c r="AN55" s="244" t="n"/>
      <c r="AO55" s="244" t="n"/>
      <c r="AP55" s="244" t="n"/>
      <c r="AQ55" s="244" t="n"/>
      <c r="AR55" s="244" t="n"/>
      <c r="AS55" s="244" t="n"/>
      <c r="AT55" s="244" t="n"/>
      <c r="AU55" s="244" t="n"/>
      <c r="AV55" s="244" t="n"/>
      <c r="AW55" s="244" t="n"/>
      <c r="AX55" s="244" t="n"/>
      <c r="AY55" s="244" t="n"/>
      <c r="AZ55" s="244" t="n"/>
      <c r="BA55" s="244" t="n"/>
      <c r="BB55" s="244" t="n"/>
      <c r="BC55" s="244" t="n"/>
      <c r="BD55" s="244" t="n"/>
      <c r="BE55" s="244" t="n"/>
      <c r="BF55" s="244" t="n"/>
      <c r="BG55" s="244" t="n"/>
      <c r="BH55" s="244" t="n"/>
      <c r="BI55" s="244" t="n"/>
      <c r="BJ55" s="244" t="n"/>
      <c r="BK55" s="244" t="n"/>
      <c r="BL55" s="244" t="n"/>
      <c r="BM55" s="244" t="n"/>
      <c r="BN55" s="244" t="n"/>
      <c r="BO55" s="244" t="n"/>
      <c r="BP55" s="244" t="n"/>
      <c r="BQ55" s="244" t="n"/>
      <c r="BR55" s="244" t="n"/>
      <c r="BS55" s="244" t="n"/>
      <c r="BT55" s="244" t="n"/>
    </row>
    <row outlineLevel="0" r="56">
      <c r="L56" s="503" t="n"/>
      <c r="M56" s="503" t="n"/>
      <c r="N56" s="503" t="n"/>
      <c r="O56" s="503" t="n"/>
      <c r="P56" s="503" t="n"/>
      <c r="Q56" s="503" t="n"/>
      <c r="R56" s="503" t="n"/>
      <c r="S56" s="503" t="n"/>
      <c r="T56" s="503" t="n"/>
      <c r="U56" s="503" t="n"/>
      <c r="V56" s="503" t="n"/>
      <c r="W56" s="503" t="n"/>
      <c r="X56" s="503" t="n"/>
      <c r="Y56" s="503" t="n"/>
      <c r="Z56" s="503" t="n"/>
      <c r="AA56" s="503" t="n"/>
      <c r="AB56" s="244" t="n"/>
      <c r="AC56" s="244" t="n"/>
      <c r="AD56" s="244" t="n"/>
      <c r="AE56" s="244" t="n"/>
      <c r="AF56" s="244" t="n"/>
      <c r="AG56" s="244" t="n"/>
      <c r="AH56" s="244" t="n"/>
      <c r="AI56" s="244" t="n"/>
      <c r="AJ56" s="244" t="n"/>
      <c r="AK56" s="244" t="n"/>
      <c r="AL56" s="244" t="n"/>
      <c r="AM56" s="244" t="n"/>
      <c r="AN56" s="244" t="n"/>
      <c r="AO56" s="244" t="n"/>
      <c r="AP56" s="244" t="n"/>
      <c r="AQ56" s="244" t="n"/>
      <c r="AR56" s="244" t="n"/>
      <c r="AS56" s="244" t="n"/>
      <c r="AT56" s="244" t="n"/>
      <c r="AU56" s="244" t="n"/>
      <c r="AV56" s="244" t="n"/>
      <c r="AW56" s="244" t="n"/>
      <c r="AX56" s="244" t="n"/>
      <c r="AY56" s="244" t="n"/>
      <c r="AZ56" s="244" t="n"/>
      <c r="BA56" s="244" t="n"/>
      <c r="BB56" s="244" t="n"/>
      <c r="BC56" s="244" t="n"/>
      <c r="BD56" s="244" t="n"/>
      <c r="BE56" s="244" t="n"/>
      <c r="BF56" s="244" t="n"/>
      <c r="BG56" s="244" t="n"/>
      <c r="BH56" s="244" t="n"/>
      <c r="BI56" s="244" t="n"/>
      <c r="BJ56" s="244" t="n"/>
      <c r="BK56" s="244" t="n"/>
      <c r="BL56" s="244" t="n"/>
      <c r="BM56" s="244" t="n"/>
      <c r="BN56" s="244" t="n"/>
      <c r="BO56" s="244" t="n"/>
      <c r="BP56" s="244" t="n"/>
      <c r="BQ56" s="244" t="n"/>
      <c r="BR56" s="244" t="n"/>
      <c r="BS56" s="244" t="n"/>
      <c r="BT56" s="244" t="n"/>
    </row>
    <row outlineLevel="0" r="57">
      <c r="G57" s="485" t="n"/>
      <c r="H57" s="1" t="n"/>
      <c r="I57" s="413" t="s">
        <v>459</v>
      </c>
      <c r="J57" s="511" t="n"/>
      <c r="K57" s="511" t="n"/>
      <c r="L57" s="512" t="n"/>
      <c r="M57" s="512" t="n"/>
      <c r="N57" s="512" t="n"/>
      <c r="O57" s="244" t="n"/>
      <c r="P57" s="244" t="n"/>
      <c r="Q57" s="244" t="n"/>
      <c r="R57" s="244" t="n"/>
      <c r="S57" s="244" t="n"/>
      <c r="T57" s="244" t="n"/>
      <c r="U57" s="244" t="n"/>
      <c r="V57" s="244" t="n"/>
      <c r="W57" s="244" t="n"/>
      <c r="X57" s="244" t="n"/>
      <c r="Y57" s="244" t="n"/>
      <c r="Z57" s="244" t="n"/>
      <c r="AA57" s="244" t="n"/>
      <c r="AB57" s="244" t="n"/>
      <c r="AC57" s="244" t="n"/>
      <c r="AD57" s="244" t="n"/>
      <c r="AE57" s="244" t="n"/>
      <c r="AF57" s="244" t="n"/>
      <c r="AG57" s="513" t="n"/>
      <c r="AH57" s="244" t="n"/>
      <c r="AI57" s="244" t="n"/>
      <c r="AJ57" s="244" t="n"/>
      <c r="AK57" s="244" t="n"/>
      <c r="AL57" s="244" t="n"/>
      <c r="AM57" s="244" t="n"/>
      <c r="AN57" s="244" t="n"/>
      <c r="AO57" s="244" t="n"/>
      <c r="AP57" s="244" t="n"/>
      <c r="AQ57" s="244" t="n"/>
      <c r="AR57" s="244" t="n"/>
      <c r="AS57" s="244" t="n"/>
      <c r="AT57" s="244" t="n"/>
      <c r="AU57" s="244" t="n"/>
      <c r="AV57" s="244" t="n"/>
      <c r="AW57" s="244" t="n"/>
      <c r="AX57" s="244" t="n"/>
      <c r="AY57" s="244" t="n"/>
      <c r="AZ57" s="244" t="n"/>
      <c r="BA57" s="244" t="n"/>
      <c r="BB57" s="244" t="n"/>
      <c r="BC57" s="244" t="n"/>
      <c r="BD57" s="244" t="n"/>
      <c r="BE57" s="244" t="n"/>
      <c r="BF57" s="244" t="n"/>
      <c r="BG57" s="244" t="n"/>
      <c r="BH57" s="244" t="n"/>
      <c r="BI57" s="244" t="n"/>
      <c r="BJ57" s="244" t="n"/>
      <c r="BK57" s="244" t="n"/>
      <c r="BL57" s="244" t="n"/>
      <c r="BM57" s="244" t="n"/>
      <c r="BN57" s="244" t="n"/>
      <c r="BO57" s="244" t="n"/>
      <c r="BP57" s="244" t="n"/>
      <c r="BQ57" s="244" t="n"/>
      <c r="BR57" s="244" t="n"/>
      <c r="BS57" s="244" t="n"/>
      <c r="BT57" s="244" t="n"/>
    </row>
    <row outlineLevel="0" r="58">
      <c r="G58" s="485" t="n"/>
      <c r="H58" s="1" t="n"/>
      <c r="I58" s="1" t="n"/>
      <c r="J58" s="170" t="n"/>
      <c r="K58" s="170" t="n"/>
      <c r="L58" s="244" t="n"/>
      <c r="M58" s="244" t="n"/>
      <c r="N58" s="244" t="n"/>
      <c r="O58" s="244" t="n"/>
      <c r="P58" s="244" t="n"/>
      <c r="Q58" s="244" t="n"/>
      <c r="R58" s="244" t="n"/>
      <c r="S58" s="244" t="n"/>
      <c r="T58" s="244" t="n"/>
      <c r="U58" s="244" t="n"/>
      <c r="V58" s="244" t="n"/>
      <c r="W58" s="244" t="n"/>
      <c r="X58" s="244" t="n"/>
      <c r="Y58" s="244" t="n"/>
      <c r="Z58" s="244" t="n"/>
      <c r="AA58" s="244" t="n"/>
      <c r="AB58" s="244" t="n"/>
      <c r="AC58" s="244" t="n"/>
      <c r="AD58" s="244" t="n"/>
      <c r="AE58" s="244" t="n"/>
      <c r="AF58" s="244" t="n"/>
      <c r="AG58" s="513" t="n"/>
      <c r="AH58" s="244" t="n"/>
      <c r="AI58" s="244" t="n"/>
      <c r="AJ58" s="244" t="n"/>
      <c r="AK58" s="244" t="n"/>
      <c r="AL58" s="244" t="n"/>
      <c r="AM58" s="244" t="n"/>
      <c r="AN58" s="244" t="n"/>
      <c r="AO58" s="244" t="n"/>
      <c r="AP58" s="244" t="n"/>
      <c r="AQ58" s="244" t="n"/>
      <c r="AR58" s="244" t="n"/>
      <c r="AS58" s="244" t="n"/>
      <c r="AT58" s="244" t="n"/>
      <c r="AU58" s="244" t="n"/>
      <c r="AV58" s="244" t="n"/>
      <c r="AW58" s="244" t="n"/>
      <c r="AX58" s="244" t="n"/>
      <c r="AY58" s="244" t="n"/>
      <c r="AZ58" s="244" t="n"/>
      <c r="BA58" s="244" t="n"/>
      <c r="BB58" s="244" t="n"/>
      <c r="BC58" s="244" t="n"/>
      <c r="BD58" s="244" t="n"/>
      <c r="BE58" s="244" t="n"/>
      <c r="BF58" s="244" t="n"/>
      <c r="BG58" s="244" t="n"/>
      <c r="BH58" s="244" t="n"/>
      <c r="BI58" s="244" t="n"/>
      <c r="BJ58" s="244" t="n"/>
      <c r="BK58" s="244" t="n"/>
      <c r="BL58" s="244" t="n"/>
      <c r="BM58" s="244" t="n"/>
      <c r="BN58" s="244" t="n"/>
      <c r="BO58" s="244" t="n"/>
      <c r="BP58" s="244" t="n"/>
      <c r="BQ58" s="244" t="n"/>
      <c r="BR58" s="244" t="n"/>
      <c r="BS58" s="244" t="n"/>
      <c r="BT58" s="244" t="n"/>
    </row>
    <row ht="18.75" outlineLevel="0" r="59">
      <c r="A59" s="374" t="n"/>
      <c r="B59" s="374" t="e">
        <f aca="false" ca="false" dt2D="false" dtr="false" t="normal">J59</f>
        <v>#N/A</v>
      </c>
      <c r="C59" s="374" t="n">
        <v>1</v>
      </c>
      <c r="D59" s="374" t="n"/>
      <c r="E59" s="374" t="n"/>
      <c r="F59" s="374" t="e">
        <f aca="false" ca="false" dt2D="false" dtr="false" t="normal">K59</f>
        <v>#N/A</v>
      </c>
      <c r="G59" s="374" t="n">
        <f aca="false" ca="false" dt2D="false" dtr="false" t="normal">I59</f>
        <v>0</v>
      </c>
      <c r="H59" s="514" t="s">
        <v>177</v>
      </c>
      <c r="I59" s="416" t="n"/>
      <c r="J59" s="417" t="e">
        <f aca="false" ca="false" dt2D="false" dtr="false" t="normal">VLOOKUP(I59, 'Допущения'!$B$9:$E$15, 4, 0)</f>
        <v>#N/A</v>
      </c>
      <c r="K59" s="418" t="e">
        <f aca="false" ca="false" dt2D="false" dtr="false" t="normal">VLOOKUP(I59, 'ТехЛист'!L:N, 2, 0)</f>
        <v>#N/A</v>
      </c>
      <c r="L59" s="418" t="n"/>
      <c r="M59" s="418" t="n"/>
      <c r="N59" s="418" t="n"/>
      <c r="O59" s="418" t="n"/>
      <c r="P59" s="418" t="n"/>
      <c r="Q59" s="418" t="n"/>
      <c r="R59" s="418" t="n"/>
      <c r="S59" s="418" t="n"/>
      <c r="T59" s="418" t="n"/>
      <c r="U59" s="418" t="n"/>
      <c r="V59" s="418" t="n"/>
      <c r="W59" s="418" t="n"/>
      <c r="X59" s="418" t="n"/>
      <c r="Y59" s="418" t="n"/>
      <c r="Z59" s="418" t="n"/>
      <c r="AA59" s="418" t="n"/>
      <c r="AB59" s="418" t="n"/>
      <c r="AC59" s="418" t="n"/>
      <c r="AD59" s="418" t="n"/>
      <c r="AE59" s="418" t="n"/>
      <c r="AF59" s="418" t="n"/>
      <c r="AG59" s="418" t="n"/>
      <c r="AH59" s="418" t="n"/>
      <c r="AI59" s="418" t="n"/>
      <c r="AJ59" s="418" t="n"/>
      <c r="AK59" s="418" t="n"/>
      <c r="AL59" s="418" t="n"/>
      <c r="AM59" s="418" t="n"/>
      <c r="AN59" s="418" t="n"/>
      <c r="AO59" s="418" t="n"/>
      <c r="AP59" s="418" t="n"/>
      <c r="AQ59" s="418" t="n"/>
      <c r="AR59" s="418" t="n"/>
      <c r="AS59" s="418" t="n"/>
      <c r="AT59" s="418" t="n"/>
      <c r="AU59" s="418" t="n"/>
      <c r="AV59" s="418" t="n"/>
      <c r="AW59" s="418" t="n"/>
      <c r="AX59" s="418" t="n"/>
      <c r="AY59" s="418" t="n"/>
      <c r="AZ59" s="418" t="n"/>
      <c r="BA59" s="418" t="n"/>
      <c r="BB59" s="418" t="n"/>
      <c r="BC59" s="418" t="n"/>
      <c r="BD59" s="418" t="n"/>
      <c r="BE59" s="418" t="n"/>
      <c r="BF59" s="418" t="n"/>
      <c r="BG59" s="418" t="n"/>
      <c r="BH59" s="418" t="n"/>
      <c r="BI59" s="418" t="n"/>
      <c r="BJ59" s="418" t="n"/>
      <c r="BK59" s="418" t="n"/>
      <c r="BL59" s="418" t="n"/>
      <c r="BM59" s="418" t="n"/>
      <c r="BN59" s="418" t="n"/>
      <c r="BO59" s="418" t="n"/>
      <c r="BP59" s="418" t="n"/>
      <c r="BQ59" s="418" t="n"/>
      <c r="BR59" s="418" t="n"/>
      <c r="BS59" s="418" t="n"/>
      <c r="BT59" s="418" t="n"/>
    </row>
    <row customFormat="true" hidden="true" ht="16.5" outlineLevel="1" r="60" s="17">
      <c r="A60" s="515" t="n"/>
      <c r="B60" s="489" t="e">
        <f aca="false" ca="false" dt2D="false" dtr="false" t="normal">B59</f>
        <v>#N/A</v>
      </c>
      <c r="C60" s="481" t="n"/>
      <c r="D60" s="515" t="n"/>
      <c r="E60" s="481" t="s">
        <v>537</v>
      </c>
      <c r="F60" s="481" t="e">
        <f aca="false" ca="false" dt2D="false" dtr="false" t="normal">F59</f>
        <v>#N/A</v>
      </c>
      <c r="G60" s="485" t="n">
        <f aca="false" ca="false" dt2D="false" dtr="false" t="normal">G59</f>
        <v>0</v>
      </c>
      <c r="H60" s="17" t="n"/>
      <c r="I60" s="516" t="s">
        <v>546</v>
      </c>
      <c r="J60" s="517" t="n"/>
      <c r="K60" s="214" t="n"/>
      <c r="L60" s="518" t="n"/>
      <c r="M60" s="518" t="e">
        <f aca="false" ca="true" dt2D="false" dtr="false" t="normal">SUM(M61:M65)</f>
        <v>#VALUE!</v>
      </c>
      <c r="N60" s="518" t="e">
        <f aca="false" ca="true" dt2D="false" dtr="false" t="normal">SUM(N61:N65)</f>
        <v>#VALUE!</v>
      </c>
      <c r="O60" s="518" t="e">
        <f aca="false" ca="true" dt2D="false" dtr="false" t="normal">SUM(O61:O65)</f>
        <v>#VALUE!</v>
      </c>
      <c r="P60" s="518" t="e">
        <f aca="false" ca="true" dt2D="false" dtr="false" t="normal">SUM(P61:P65)</f>
        <v>#VALUE!</v>
      </c>
      <c r="Q60" s="518" t="e">
        <f aca="false" ca="true" dt2D="false" dtr="false" t="normal">SUM(Q61:Q65)</f>
        <v>#VALUE!</v>
      </c>
      <c r="R60" s="518" t="e">
        <f aca="false" ca="true" dt2D="false" dtr="false" t="normal">SUM(R61:R65)</f>
        <v>#VALUE!</v>
      </c>
      <c r="S60" s="518" t="e">
        <f aca="false" ca="true" dt2D="false" dtr="false" t="normal">SUM(S61:S65)</f>
        <v>#VALUE!</v>
      </c>
      <c r="T60" s="518" t="e">
        <f aca="false" ca="true" dt2D="false" dtr="false" t="normal">SUM(T61:T65)</f>
        <v>#VALUE!</v>
      </c>
      <c r="U60" s="518" t="e">
        <f aca="false" ca="true" dt2D="false" dtr="false" t="normal">SUM(U61:U65)</f>
        <v>#VALUE!</v>
      </c>
      <c r="V60" s="518" t="e">
        <f aca="false" ca="true" dt2D="false" dtr="false" t="normal">SUM(V61:V65)</f>
        <v>#VALUE!</v>
      </c>
      <c r="W60" s="518" t="e">
        <f aca="false" ca="true" dt2D="false" dtr="false" t="normal">SUM(W61:W65)</f>
        <v>#VALUE!</v>
      </c>
      <c r="X60" s="518" t="e">
        <f aca="false" ca="true" dt2D="false" dtr="false" t="normal">SUM(X61:X65)</f>
        <v>#VALUE!</v>
      </c>
      <c r="Y60" s="518" t="e">
        <f aca="false" ca="true" dt2D="false" dtr="false" t="normal">SUM(Y61:Y65)</f>
        <v>#VALUE!</v>
      </c>
      <c r="Z60" s="518" t="e">
        <f aca="false" ca="true" dt2D="false" dtr="false" t="normal">SUM(Z61:Z65)</f>
        <v>#VALUE!</v>
      </c>
      <c r="AA60" s="518" t="e">
        <f aca="false" ca="true" dt2D="false" dtr="false" t="normal">SUM(AA61:AA65)</f>
        <v>#VALUE!</v>
      </c>
      <c r="AB60" s="518" t="e">
        <f aca="false" ca="true" dt2D="false" dtr="false" t="normal">SUM(AB61:AB65)</f>
        <v>#VALUE!</v>
      </c>
      <c r="AC60" s="518" t="e">
        <f aca="false" ca="true" dt2D="false" dtr="false" t="normal">SUM(AC61:AC65)</f>
        <v>#VALUE!</v>
      </c>
      <c r="AD60" s="518" t="e">
        <f aca="false" ca="true" dt2D="false" dtr="false" t="normal">SUM(AD61:AD65)</f>
        <v>#VALUE!</v>
      </c>
      <c r="AE60" s="518" t="e">
        <f aca="false" ca="true" dt2D="false" dtr="false" t="normal">SUM(AE61:AE65)</f>
        <v>#VALUE!</v>
      </c>
      <c r="AF60" s="518" t="e">
        <f aca="false" ca="true" dt2D="false" dtr="false" t="normal">SUM(AF61:AF65)</f>
        <v>#VALUE!</v>
      </c>
      <c r="AG60" s="518" t="e">
        <f aca="false" ca="true" dt2D="false" dtr="false" t="normal">SUM(AG61:AG65)</f>
        <v>#VALUE!</v>
      </c>
      <c r="AH60" s="518" t="e">
        <f aca="false" ca="true" dt2D="false" dtr="false" t="normal">SUM(AH61:AH65)</f>
        <v>#VALUE!</v>
      </c>
      <c r="AI60" s="518" t="e">
        <f aca="false" ca="true" dt2D="false" dtr="false" t="normal">SUM(AI61:AI65)</f>
        <v>#VALUE!</v>
      </c>
      <c r="AJ60" s="518" t="e">
        <f aca="false" ca="true" dt2D="false" dtr="false" t="normal">SUM(AJ61:AJ65)</f>
        <v>#VALUE!</v>
      </c>
      <c r="AK60" s="518" t="e">
        <f aca="false" ca="true" dt2D="false" dtr="false" t="normal">SUM(AK61:AK65)</f>
        <v>#VALUE!</v>
      </c>
      <c r="AL60" s="518" t="e">
        <f aca="false" ca="true" dt2D="false" dtr="false" t="normal">SUM(AL61:AL65)</f>
        <v>#VALUE!</v>
      </c>
      <c r="AM60" s="518" t="e">
        <f aca="false" ca="true" dt2D="false" dtr="false" t="normal">SUM(AM61:AM65)</f>
        <v>#VALUE!</v>
      </c>
      <c r="AN60" s="518" t="e">
        <f aca="false" ca="true" dt2D="false" dtr="false" t="normal">SUM(AN61:AN65)</f>
        <v>#VALUE!</v>
      </c>
      <c r="AO60" s="518" t="e">
        <f aca="false" ca="true" dt2D="false" dtr="false" t="normal">SUM(AO61:AO65)</f>
        <v>#VALUE!</v>
      </c>
      <c r="AP60" s="518" t="e">
        <f aca="false" ca="true" dt2D="false" dtr="false" t="normal">SUM(AP61:AP65)</f>
        <v>#VALUE!</v>
      </c>
      <c r="AQ60" s="518" t="e">
        <f aca="false" ca="true" dt2D="false" dtr="false" t="normal">SUM(AQ61:AQ65)</f>
        <v>#VALUE!</v>
      </c>
      <c r="AR60" s="518" t="e">
        <f aca="false" ca="true" dt2D="false" dtr="false" t="normal">SUM(AR61:AR65)</f>
        <v>#VALUE!</v>
      </c>
      <c r="AS60" s="518" t="e">
        <f aca="false" ca="true" dt2D="false" dtr="false" t="normal">SUM(AS61:AS65)</f>
        <v>#VALUE!</v>
      </c>
      <c r="AT60" s="518" t="e">
        <f aca="false" ca="true" dt2D="false" dtr="false" t="normal">SUM(AT61:AT65)</f>
        <v>#VALUE!</v>
      </c>
      <c r="AU60" s="518" t="e">
        <f aca="false" ca="true" dt2D="false" dtr="false" t="normal">SUM(AU61:AU65)</f>
        <v>#VALUE!</v>
      </c>
      <c r="AV60" s="518" t="e">
        <f aca="false" ca="true" dt2D="false" dtr="false" t="normal">SUM(AV61:AV65)</f>
        <v>#VALUE!</v>
      </c>
      <c r="AW60" s="518" t="e">
        <f aca="false" ca="true" dt2D="false" dtr="false" t="normal">SUM(AW61:AW65)</f>
        <v>#VALUE!</v>
      </c>
      <c r="AX60" s="518" t="e">
        <f aca="false" ca="true" dt2D="false" dtr="false" t="normal">SUM(AX61:AX65)</f>
        <v>#VALUE!</v>
      </c>
      <c r="AY60" s="518" t="e">
        <f aca="false" ca="true" dt2D="false" dtr="false" t="normal">SUM(AY61:AY65)</f>
        <v>#VALUE!</v>
      </c>
      <c r="AZ60" s="518" t="e">
        <f aca="false" ca="true" dt2D="false" dtr="false" t="normal">SUM(AZ61:AZ65)</f>
        <v>#VALUE!</v>
      </c>
      <c r="BA60" s="518" t="e">
        <f aca="false" ca="true" dt2D="false" dtr="false" t="normal">SUM(BA61:BA65)</f>
        <v>#VALUE!</v>
      </c>
      <c r="BB60" s="518" t="e">
        <f aca="false" ca="true" dt2D="false" dtr="false" t="normal">SUM(BB61:BB65)</f>
        <v>#VALUE!</v>
      </c>
      <c r="BC60" s="518" t="e">
        <f aca="false" ca="true" dt2D="false" dtr="false" t="normal">SUM(BC61:BC65)</f>
        <v>#VALUE!</v>
      </c>
      <c r="BD60" s="518" t="e">
        <f aca="false" ca="true" dt2D="false" dtr="false" t="normal">SUM(BD61:BD65)</f>
        <v>#VALUE!</v>
      </c>
      <c r="BE60" s="518" t="e">
        <f aca="false" ca="true" dt2D="false" dtr="false" t="normal">SUM(BE61:BE65)</f>
        <v>#VALUE!</v>
      </c>
      <c r="BF60" s="518" t="e">
        <f aca="false" ca="true" dt2D="false" dtr="false" t="normal">SUM(BF61:BF65)</f>
        <v>#VALUE!</v>
      </c>
      <c r="BG60" s="518" t="e">
        <f aca="false" ca="true" dt2D="false" dtr="false" t="normal">SUM(BG61:BG65)</f>
        <v>#VALUE!</v>
      </c>
      <c r="BH60" s="518" t="e">
        <f aca="false" ca="true" dt2D="false" dtr="false" t="normal">SUM(BH61:BH65)</f>
        <v>#VALUE!</v>
      </c>
      <c r="BI60" s="518" t="e">
        <f aca="false" ca="true" dt2D="false" dtr="false" t="normal">SUM(BI61:BI65)</f>
        <v>#VALUE!</v>
      </c>
      <c r="BJ60" s="518" t="e">
        <f aca="false" ca="true" dt2D="false" dtr="false" t="normal">SUM(BJ61:BJ65)</f>
        <v>#VALUE!</v>
      </c>
      <c r="BK60" s="518" t="e">
        <f aca="false" ca="true" dt2D="false" dtr="false" t="normal">SUM(BK61:BK65)</f>
        <v>#VALUE!</v>
      </c>
      <c r="BL60" s="518" t="e">
        <f aca="false" ca="true" dt2D="false" dtr="false" t="normal">SUM(BL61:BL65)</f>
        <v>#VALUE!</v>
      </c>
      <c r="BM60" s="518" t="e">
        <f aca="false" ca="true" dt2D="false" dtr="false" t="normal">SUM(BM61:BM65)</f>
        <v>#VALUE!</v>
      </c>
      <c r="BN60" s="518" t="e">
        <f aca="false" ca="true" dt2D="false" dtr="false" t="normal">SUM(BN61:BN65)</f>
        <v>#VALUE!</v>
      </c>
      <c r="BO60" s="518" t="e">
        <f aca="false" ca="true" dt2D="false" dtr="false" t="normal">SUM(BO61:BO65)</f>
        <v>#VALUE!</v>
      </c>
      <c r="BP60" s="518" t="e">
        <f aca="false" ca="true" dt2D="false" dtr="false" t="normal">SUM(BP61:BP65)</f>
        <v>#VALUE!</v>
      </c>
      <c r="BQ60" s="518" t="e">
        <f aca="false" ca="true" dt2D="false" dtr="false" t="normal">SUM(BQ61:BQ65)</f>
        <v>#VALUE!</v>
      </c>
      <c r="BR60" s="518" t="e">
        <f aca="false" ca="true" dt2D="false" dtr="false" t="normal">SUM(BR61:BR65)</f>
        <v>#VALUE!</v>
      </c>
      <c r="BS60" s="518" t="e">
        <f aca="false" ca="true" dt2D="false" dtr="false" t="normal">SUM(BS61:BS65)</f>
        <v>#VALUE!</v>
      </c>
      <c r="BT60" s="518" t="e">
        <f aca="false" ca="true" dt2D="false" dtr="false" t="normal">SUM(BT61:BT65)</f>
        <v>#VALUE!</v>
      </c>
    </row>
    <row customFormat="true" hidden="true" ht="16.5" outlineLevel="2" r="61" s="17">
      <c r="A61" s="515" t="n"/>
      <c r="B61" s="489" t="e">
        <f aca="false" ca="false" dt2D="false" dtr="false" t="normal">B60</f>
        <v>#N/A</v>
      </c>
      <c r="C61" s="481" t="s">
        <v>450</v>
      </c>
      <c r="D61" s="515" t="n"/>
      <c r="E61" s="481" t="n"/>
      <c r="F61" s="481" t="e">
        <f aca="false" ca="false" dt2D="false" dtr="false" t="normal">F60</f>
        <v>#N/A</v>
      </c>
      <c r="G61" s="485" t="n">
        <f aca="false" ca="false" dt2D="false" dtr="false" t="normal">G60</f>
        <v>0</v>
      </c>
      <c r="H61" s="17" t="n"/>
      <c r="I61" s="153" t="s">
        <v>547</v>
      </c>
      <c r="K61" s="519" t="s">
        <v>301</v>
      </c>
      <c r="L61" s="520" t="s">
        <v>177</v>
      </c>
      <c r="M61" s="503" t="e">
        <f aca="false" ca="false" dt2D="false" dtr="false" t="normal">IF($J61="ОСНО (без НДС)", SUMIFS('Кап.затраты'!M:M, 'Кап.затраты'!$C:$C, $I61, 'Кап.затраты'!$G:$G, $I59)*(1+'Макро'!E$64), SUMIFS('Кап.затраты'!M:M, 'Кап.затраты'!$C:$C, $I61, 'Кап.затраты'!$G:$G, $I59))</f>
        <v>#VALUE!</v>
      </c>
      <c r="N61" s="503" t="e">
        <f aca="false" ca="false" dt2D="false" dtr="false" t="normal">IF($J61="ОСНО (без НДС)", SUMIFS('Кап.затраты'!N:N, 'Кап.затраты'!$C:$C, $I61, 'Кап.затраты'!$G:$G, $I59)*(1+'Макро'!F$64), SUMIFS('Кап.затраты'!N:N, 'Кап.затраты'!$C:$C, $I61, 'Кап.затраты'!$G:$G, $I59))</f>
        <v>#VALUE!</v>
      </c>
      <c r="O61" s="503" t="e">
        <f aca="false" ca="false" dt2D="false" dtr="false" t="normal">IF($J61="ОСНО (без НДС)", SUMIFS('Кап.затраты'!O:O, 'Кап.затраты'!$C:$C, $I61, 'Кап.затраты'!$G:$G, $I59)*(1+'Макро'!G$64), SUMIFS('Кап.затраты'!O:O, 'Кап.затраты'!$C:$C, $I61, 'Кап.затраты'!$G:$G, $I59))</f>
        <v>#VALUE!</v>
      </c>
      <c r="P61" s="503" t="e">
        <f aca="false" ca="false" dt2D="false" dtr="false" t="normal">IF($J61="ОСНО (без НДС)", SUMIFS('Кап.затраты'!P:P, 'Кап.затраты'!$C:$C, $I61, 'Кап.затраты'!$G:$G, $I59)*(1+'Макро'!H$64), SUMIFS('Кап.затраты'!P:P, 'Кап.затраты'!$C:$C, $I61, 'Кап.затраты'!$G:$G, $I59))</f>
        <v>#VALUE!</v>
      </c>
      <c r="Q61" s="503" t="e">
        <f aca="false" ca="false" dt2D="false" dtr="false" t="normal">IF($J61="ОСНО (без НДС)", SUMIFS('Кап.затраты'!Q:Q, 'Кап.затраты'!$C:$C, $I61, 'Кап.затраты'!$G:$G, $I59)*(1+'Макро'!I$64), SUMIFS('Кап.затраты'!Q:Q, 'Кап.затраты'!$C:$C, $I61, 'Кап.затраты'!$G:$G, $I59))</f>
        <v>#VALUE!</v>
      </c>
      <c r="R61" s="503" t="e">
        <f aca="false" ca="false" dt2D="false" dtr="false" t="normal">IF($J61="ОСНО (без НДС)", SUMIFS('Кап.затраты'!R:R, 'Кап.затраты'!$C:$C, $I61, 'Кап.затраты'!$G:$G, $I59)*(1+'Макро'!J$64), SUMIFS('Кап.затраты'!R:R, 'Кап.затраты'!$C:$C, $I61, 'Кап.затраты'!$G:$G, $I59))</f>
        <v>#VALUE!</v>
      </c>
      <c r="S61" s="503" t="e">
        <f aca="false" ca="false" dt2D="false" dtr="false" t="normal">IF($J61="ОСНО (без НДС)", SUMIFS('Кап.затраты'!S:S, 'Кап.затраты'!$C:$C, $I61, 'Кап.затраты'!$G:$G, $I59)*(1+'Макро'!K$64), SUMIFS('Кап.затраты'!S:S, 'Кап.затраты'!$C:$C, $I61, 'Кап.затраты'!$G:$G, $I59))</f>
        <v>#VALUE!</v>
      </c>
      <c r="T61" s="503" t="e">
        <f aca="false" ca="false" dt2D="false" dtr="false" t="normal">IF($J61="ОСНО (без НДС)", SUMIFS('Кап.затраты'!T:T, 'Кап.затраты'!$C:$C, $I61, 'Кап.затраты'!$G:$G, $I59)*(1+'Макро'!L$64), SUMIFS('Кап.затраты'!T:T, 'Кап.затраты'!$C:$C, $I61, 'Кап.затраты'!$G:$G, $I59))</f>
        <v>#VALUE!</v>
      </c>
      <c r="U61" s="503" t="e">
        <f aca="false" ca="false" dt2D="false" dtr="false" t="normal">IF($J61="ОСНО (без НДС)", SUMIFS('Кап.затраты'!U:U, 'Кап.затраты'!$C:$C, $I61, 'Кап.затраты'!$G:$G, $I59)*(1+'Макро'!M$64), SUMIFS('Кап.затраты'!U:U, 'Кап.затраты'!$C:$C, $I61, 'Кап.затраты'!$G:$G, $I59))</f>
        <v>#VALUE!</v>
      </c>
      <c r="V61" s="503" t="e">
        <f aca="false" ca="false" dt2D="false" dtr="false" t="normal">IF($J61="ОСНО (без НДС)", SUMIFS('Кап.затраты'!V:V, 'Кап.затраты'!$C:$C, $I61, 'Кап.затраты'!$G:$G, $I59)*(1+'Макро'!N$64), SUMIFS('Кап.затраты'!V:V, 'Кап.затраты'!$C:$C, $I61, 'Кап.затраты'!$G:$G, $I59))</f>
        <v>#VALUE!</v>
      </c>
      <c r="W61" s="503" t="e">
        <f aca="false" ca="false" dt2D="false" dtr="false" t="normal">IF($J61="ОСНО (без НДС)", SUMIFS('Кап.затраты'!W:W, 'Кап.затраты'!$C:$C, $I61, 'Кап.затраты'!$G:$G, $I59)*(1+'Макро'!O$64), SUMIFS('Кап.затраты'!W:W, 'Кап.затраты'!$C:$C, $I61, 'Кап.затраты'!$G:$G, $I59))</f>
        <v>#VALUE!</v>
      </c>
      <c r="X61" s="503" t="e">
        <f aca="false" ca="false" dt2D="false" dtr="false" t="normal">IF($J61="ОСНО (без НДС)", SUMIFS('Кап.затраты'!X:X, 'Кап.затраты'!$C:$C, $I61, 'Кап.затраты'!$G:$G, $I59)*(1+'Макро'!P$64), SUMIFS('Кап.затраты'!X:X, 'Кап.затраты'!$C:$C, $I61, 'Кап.затраты'!$G:$G, $I59))</f>
        <v>#VALUE!</v>
      </c>
      <c r="Y61" s="503" t="e">
        <f aca="false" ca="false" dt2D="false" dtr="false" t="normal">IF($J61="ОСНО (без НДС)", SUMIFS('Кап.затраты'!Y:Y, 'Кап.затраты'!$C:$C, $I61, 'Кап.затраты'!$G:$G, $I59)*(1+'Макро'!Q$64), SUMIFS('Кап.затраты'!Y:Y, 'Кап.затраты'!$C:$C, $I61, 'Кап.затраты'!$G:$G, $I59))</f>
        <v>#VALUE!</v>
      </c>
      <c r="Z61" s="503" t="e">
        <f aca="false" ca="false" dt2D="false" dtr="false" t="normal">IF($J61="ОСНО (без НДС)", SUMIFS('Кап.затраты'!Z:Z, 'Кап.затраты'!$C:$C, $I61, 'Кап.затраты'!$G:$G, $I59)*(1+'Макро'!R$64), SUMIFS('Кап.затраты'!Z:Z, 'Кап.затраты'!$C:$C, $I61, 'Кап.затраты'!$G:$G, $I59))</f>
        <v>#VALUE!</v>
      </c>
      <c r="AA61" s="503" t="e">
        <f aca="false" ca="false" dt2D="false" dtr="false" t="normal">IF($J61="ОСНО (без НДС)", SUMIFS('Кап.затраты'!AA:AA, 'Кап.затраты'!$C:$C, $I61, 'Кап.затраты'!$G:$G, $I59)*(1+'Макро'!S$64), SUMIFS('Кап.затраты'!AA:AA, 'Кап.затраты'!$C:$C, $I61, 'Кап.затраты'!$G:$G, $I59))</f>
        <v>#VALUE!</v>
      </c>
      <c r="AB61" s="503" t="e">
        <f aca="false" ca="false" dt2D="false" dtr="false" t="normal">IF($J61="ОСНО (без НДС)", SUMIFS('Кап.затраты'!AB:AB, 'Кап.затраты'!$C:$C, $I61, 'Кап.затраты'!$G:$G, $I59)*(1+'Макро'!T$64), SUMIFS('Кап.затраты'!AB:AB, 'Кап.затраты'!$C:$C, $I61, 'Кап.затраты'!$G:$G, $I59))</f>
        <v>#VALUE!</v>
      </c>
      <c r="AC61" s="503" t="e">
        <f aca="false" ca="false" dt2D="false" dtr="false" t="normal">IF($J61="ОСНО (без НДС)", SUMIFS('Кап.затраты'!AC:AC, 'Кап.затраты'!$C:$C, $I61, 'Кап.затраты'!$G:$G, $I59)*(1+'Макро'!U$64), SUMIFS('Кап.затраты'!AC:AC, 'Кап.затраты'!$C:$C, $I61, 'Кап.затраты'!$G:$G, $I59))</f>
        <v>#VALUE!</v>
      </c>
      <c r="AD61" s="503" t="e">
        <f aca="false" ca="false" dt2D="false" dtr="false" t="normal">IF($J61="ОСНО (без НДС)", SUMIFS('Кап.затраты'!AD:AD, 'Кап.затраты'!$C:$C, $I61, 'Кап.затраты'!$G:$G, $I59)*(1+'Макро'!V$64), SUMIFS('Кап.затраты'!AD:AD, 'Кап.затраты'!$C:$C, $I61, 'Кап.затраты'!$G:$G, $I59))</f>
        <v>#VALUE!</v>
      </c>
      <c r="AE61" s="503" t="e">
        <f aca="false" ca="false" dt2D="false" dtr="false" t="normal">IF($J61="ОСНО (без НДС)", SUMIFS('Кап.затраты'!AE:AE, 'Кап.затраты'!$C:$C, $I61, 'Кап.затраты'!$G:$G, $I59)*(1+'Макро'!W$64), SUMIFS('Кап.затраты'!AE:AE, 'Кап.затраты'!$C:$C, $I61, 'Кап.затраты'!$G:$G, $I59))</f>
        <v>#VALUE!</v>
      </c>
      <c r="AF61" s="503" t="e">
        <f aca="false" ca="false" dt2D="false" dtr="false" t="normal">IF($J61="ОСНО (без НДС)", SUMIFS('Кап.затраты'!AF:AF, 'Кап.затраты'!$C:$C, $I61, 'Кап.затраты'!$G:$G, $I59)*(1+'Макро'!X$64), SUMIFS('Кап.затраты'!AF:AF, 'Кап.затраты'!$C:$C, $I61, 'Кап.затраты'!$G:$G, $I59))</f>
        <v>#VALUE!</v>
      </c>
      <c r="AG61" s="503" t="e">
        <f aca="false" ca="false" dt2D="false" dtr="false" t="normal">IF($J61="ОСНО (без НДС)", SUMIFS('Кап.затраты'!AG:AG, 'Кап.затраты'!$C:$C, $I61, 'Кап.затраты'!$G:$G, $I59)*(1+'Макро'!Y$64), SUMIFS('Кап.затраты'!AG:AG, 'Кап.затраты'!$C:$C, $I61, 'Кап.затраты'!$G:$G, $I59))</f>
        <v>#VALUE!</v>
      </c>
      <c r="AH61" s="503" t="e">
        <f aca="false" ca="false" dt2D="false" dtr="false" t="normal">IF($J61="ОСНО (без НДС)", SUMIFS('Кап.затраты'!AH:AH, 'Кап.затраты'!$C:$C, $I61, 'Кап.затраты'!$G:$G, $I59)*(1+'Макро'!Z$64), SUMIFS('Кап.затраты'!AH:AH, 'Кап.затраты'!$C:$C, $I61, 'Кап.затраты'!$G:$G, $I59))</f>
        <v>#VALUE!</v>
      </c>
      <c r="AI61" s="503" t="e">
        <f aca="false" ca="false" dt2D="false" dtr="false" t="normal">IF($J61="ОСНО (без НДС)", SUMIFS('Кап.затраты'!AI:AI, 'Кап.затраты'!$C:$C, $I61, 'Кап.затраты'!$G:$G, $I59)*(1+'Макро'!AA$64), SUMIFS('Кап.затраты'!AI:AI, 'Кап.затраты'!$C:$C, $I61, 'Кап.затраты'!$G:$G, $I59))</f>
        <v>#VALUE!</v>
      </c>
      <c r="AJ61" s="503" t="e">
        <f aca="false" ca="false" dt2D="false" dtr="false" t="normal">IF($J61="ОСНО (без НДС)", SUMIFS('Кап.затраты'!AJ:AJ, 'Кап.затраты'!$C:$C, $I61, 'Кап.затраты'!$G:$G, $I59)*(1+'Макро'!AB$64), SUMIFS('Кап.затраты'!AJ:AJ, 'Кап.затраты'!$C:$C, $I61, 'Кап.затраты'!$G:$G, $I59))</f>
        <v>#VALUE!</v>
      </c>
      <c r="AK61" s="503" t="e">
        <f aca="false" ca="false" dt2D="false" dtr="false" t="normal">IF($J61="ОСНО (без НДС)", SUMIFS('Кап.затраты'!AK:AK, 'Кап.затраты'!$C:$C, $I61, 'Кап.затраты'!$G:$G, $I59)*(1+'Макро'!AC$64), SUMIFS('Кап.затраты'!AK:AK, 'Кап.затраты'!$C:$C, $I61, 'Кап.затраты'!$G:$G, $I59))</f>
        <v>#VALUE!</v>
      </c>
      <c r="AL61" s="503" t="e">
        <f aca="false" ca="false" dt2D="false" dtr="false" t="normal">IF($J61="ОСНО (без НДС)", SUMIFS('Кап.затраты'!AL:AL, 'Кап.затраты'!$C:$C, $I61, 'Кап.затраты'!$G:$G, $I59)*(1+'Макро'!AD$64), SUMIFS('Кап.затраты'!AL:AL, 'Кап.затраты'!$C:$C, $I61, 'Кап.затраты'!$G:$G, $I59))</f>
        <v>#VALUE!</v>
      </c>
      <c r="AM61" s="503" t="e">
        <f aca="false" ca="false" dt2D="false" dtr="false" t="normal">IF($J61="ОСНО (без НДС)", SUMIFS('Кап.затраты'!AM:AM, 'Кап.затраты'!$C:$C, $I61, 'Кап.затраты'!$G:$G, $I59)*(1+'Макро'!AE$64), SUMIFS('Кап.затраты'!AM:AM, 'Кап.затраты'!$C:$C, $I61, 'Кап.затраты'!$G:$G, $I59))</f>
        <v>#VALUE!</v>
      </c>
      <c r="AN61" s="503" t="e">
        <f aca="false" ca="false" dt2D="false" dtr="false" t="normal">IF($J61="ОСНО (без НДС)", SUMIFS('Кап.затраты'!AN:AN, 'Кап.затраты'!$C:$C, $I61, 'Кап.затраты'!$G:$G, $I59)*(1+'Макро'!AF$64), SUMIFS('Кап.затраты'!AN:AN, 'Кап.затраты'!$C:$C, $I61, 'Кап.затраты'!$G:$G, $I59))</f>
        <v>#VALUE!</v>
      </c>
      <c r="AO61" s="503" t="e">
        <f aca="false" ca="false" dt2D="false" dtr="false" t="normal">IF($J61="ОСНО (без НДС)", SUMIFS('Кап.затраты'!AO:AO, 'Кап.затраты'!$C:$C, $I61, 'Кап.затраты'!$G:$G, $I59)*(1+'Макро'!AG$64), SUMIFS('Кап.затраты'!AO:AO, 'Кап.затраты'!$C:$C, $I61, 'Кап.затраты'!$G:$G, $I59))</f>
        <v>#VALUE!</v>
      </c>
      <c r="AP61" s="503" t="e">
        <f aca="false" ca="false" dt2D="false" dtr="false" t="normal">IF($J61="ОСНО (без НДС)", SUMIFS('Кап.затраты'!AP:AP, 'Кап.затраты'!$C:$C, $I61, 'Кап.затраты'!$G:$G, $I59)*(1+'Макро'!AH$64), SUMIFS('Кап.затраты'!AP:AP, 'Кап.затраты'!$C:$C, $I61, 'Кап.затраты'!$G:$G, $I59))</f>
        <v>#VALUE!</v>
      </c>
      <c r="AQ61" s="503" t="e">
        <f aca="false" ca="false" dt2D="false" dtr="false" t="normal">IF($J61="ОСНО (без НДС)", SUMIFS('Кап.затраты'!AQ:AQ, 'Кап.затраты'!$C:$C, $I61, 'Кап.затраты'!$G:$G, $I59)*(1+'Макро'!AI$64), SUMIFS('Кап.затраты'!AQ:AQ, 'Кап.затраты'!$C:$C, $I61, 'Кап.затраты'!$G:$G, $I59))</f>
        <v>#VALUE!</v>
      </c>
      <c r="AR61" s="503" t="e">
        <f aca="false" ca="false" dt2D="false" dtr="false" t="normal">IF($J61="ОСНО (без НДС)", SUMIFS('Кап.затраты'!AR:AR, 'Кап.затраты'!$C:$C, $I61, 'Кап.затраты'!$G:$G, $I59)*(1+'Макро'!AJ$64), SUMIFS('Кап.затраты'!AR:AR, 'Кап.затраты'!$C:$C, $I61, 'Кап.затраты'!$G:$G, $I59))</f>
        <v>#VALUE!</v>
      </c>
      <c r="AS61" s="503" t="e">
        <f aca="false" ca="false" dt2D="false" dtr="false" t="normal">IF($J61="ОСНО (без НДС)", SUMIFS('Кап.затраты'!AS:AS, 'Кап.затраты'!$C:$C, $I61, 'Кап.затраты'!$G:$G, $I59)*(1+'Макро'!AK$64), SUMIFS('Кап.затраты'!AS:AS, 'Кап.затраты'!$C:$C, $I61, 'Кап.затраты'!$G:$G, $I59))</f>
        <v>#VALUE!</v>
      </c>
      <c r="AT61" s="503" t="e">
        <f aca="false" ca="false" dt2D="false" dtr="false" t="normal">IF($J61="ОСНО (без НДС)", SUMIFS('Кап.затраты'!AT:AT, 'Кап.затраты'!$C:$C, $I61, 'Кап.затраты'!$G:$G, $I59)*(1+'Макро'!AL$64), SUMIFS('Кап.затраты'!AT:AT, 'Кап.затраты'!$C:$C, $I61, 'Кап.затраты'!$G:$G, $I59))</f>
        <v>#VALUE!</v>
      </c>
      <c r="AU61" s="503" t="e">
        <f aca="false" ca="false" dt2D="false" dtr="false" t="normal">IF($J61="ОСНО (без НДС)", SUMIFS('Кап.затраты'!AU:AU, 'Кап.затраты'!$C:$C, $I61, 'Кап.затраты'!$G:$G, $I59)*(1+'Макро'!AM$64), SUMIFS('Кап.затраты'!AU:AU, 'Кап.затраты'!$C:$C, $I61, 'Кап.затраты'!$G:$G, $I59))</f>
        <v>#VALUE!</v>
      </c>
      <c r="AV61" s="503" t="e">
        <f aca="false" ca="false" dt2D="false" dtr="false" t="normal">IF($J61="ОСНО (без НДС)", SUMIFS('Кап.затраты'!AV:AV, 'Кап.затраты'!$C:$C, $I61, 'Кап.затраты'!$G:$G, $I59)*(1+'Макро'!AN$64), SUMIFS('Кап.затраты'!AV:AV, 'Кап.затраты'!$C:$C, $I61, 'Кап.затраты'!$G:$G, $I59))</f>
        <v>#VALUE!</v>
      </c>
      <c r="AW61" s="503" t="e">
        <f aca="false" ca="false" dt2D="false" dtr="false" t="normal">IF($J61="ОСНО (без НДС)", SUMIFS('Кап.затраты'!AW:AW, 'Кап.затраты'!$C:$C, $I61, 'Кап.затраты'!$G:$G, $I59)*(1+'Макро'!AO$64), SUMIFS('Кап.затраты'!AW:AW, 'Кап.затраты'!$C:$C, $I61, 'Кап.затраты'!$G:$G, $I59))</f>
        <v>#VALUE!</v>
      </c>
      <c r="AX61" s="503" t="e">
        <f aca="false" ca="false" dt2D="false" dtr="false" t="normal">IF($J61="ОСНО (без НДС)", SUMIFS('Кап.затраты'!AX:AX, 'Кап.затраты'!$C:$C, $I61, 'Кап.затраты'!$G:$G, $I59)*(1+'Макро'!AP$64), SUMIFS('Кап.затраты'!AX:AX, 'Кап.затраты'!$C:$C, $I61, 'Кап.затраты'!$G:$G, $I59))</f>
        <v>#VALUE!</v>
      </c>
      <c r="AY61" s="503" t="e">
        <f aca="false" ca="false" dt2D="false" dtr="false" t="normal">IF($J61="ОСНО (без НДС)", SUMIFS('Кап.затраты'!AY:AY, 'Кап.затраты'!$C:$C, $I61, 'Кап.затраты'!$G:$G, $I59)*(1+'Макро'!AQ$64), SUMIFS('Кап.затраты'!AY:AY, 'Кап.затраты'!$C:$C, $I61, 'Кап.затраты'!$G:$G, $I59))</f>
        <v>#VALUE!</v>
      </c>
      <c r="AZ61" s="503" t="e">
        <f aca="false" ca="false" dt2D="false" dtr="false" t="normal">IF($J61="ОСНО (без НДС)", SUMIFS('Кап.затраты'!AZ:AZ, 'Кап.затраты'!$C:$C, $I61, 'Кап.затраты'!$G:$G, $I59)*(1+'Макро'!AR$64), SUMIFS('Кап.затраты'!AZ:AZ, 'Кап.затраты'!$C:$C, $I61, 'Кап.затраты'!$G:$G, $I59))</f>
        <v>#VALUE!</v>
      </c>
      <c r="BA61" s="503" t="e">
        <f aca="false" ca="false" dt2D="false" dtr="false" t="normal">IF($J61="ОСНО (без НДС)", SUMIFS('Кап.затраты'!BA:BA, 'Кап.затраты'!$C:$C, $I61, 'Кап.затраты'!$G:$G, $I59)*(1+'Макро'!AS$64), SUMIFS('Кап.затраты'!BA:BA, 'Кап.затраты'!$C:$C, $I61, 'Кап.затраты'!$G:$G, $I59))</f>
        <v>#VALUE!</v>
      </c>
      <c r="BB61" s="503" t="e">
        <f aca="false" ca="false" dt2D="false" dtr="false" t="normal">IF($J61="ОСНО (без НДС)", SUMIFS('Кап.затраты'!BB:BB, 'Кап.затраты'!$C:$C, $I61, 'Кап.затраты'!$G:$G, $I59)*(1+'Макро'!AT$64), SUMIFS('Кап.затраты'!BB:BB, 'Кап.затраты'!$C:$C, $I61, 'Кап.затраты'!$G:$G, $I59))</f>
        <v>#VALUE!</v>
      </c>
      <c r="BC61" s="503" t="e">
        <f aca="false" ca="false" dt2D="false" dtr="false" t="normal">IF($J61="ОСНО (без НДС)", SUMIFS('Кап.затраты'!BC:BC, 'Кап.затраты'!$C:$C, $I61, 'Кап.затраты'!$G:$G, $I59)*(1+'Макро'!AU$64), SUMIFS('Кап.затраты'!BC:BC, 'Кап.затраты'!$C:$C, $I61, 'Кап.затраты'!$G:$G, $I59))</f>
        <v>#VALUE!</v>
      </c>
      <c r="BD61" s="503" t="e">
        <f aca="false" ca="false" dt2D="false" dtr="false" t="normal">IF($J61="ОСНО (без НДС)", SUMIFS('Кап.затраты'!BD:BD, 'Кап.затраты'!$C:$C, $I61, 'Кап.затраты'!$G:$G, $I59)*(1+'Макро'!AV$64), SUMIFS('Кап.затраты'!BD:BD, 'Кап.затраты'!$C:$C, $I61, 'Кап.затраты'!$G:$G, $I59))</f>
        <v>#VALUE!</v>
      </c>
      <c r="BE61" s="503" t="e">
        <f aca="false" ca="false" dt2D="false" dtr="false" t="normal">IF($J61="ОСНО (без НДС)", SUMIFS('Кап.затраты'!BE:BE, 'Кап.затраты'!$C:$C, $I61, 'Кап.затраты'!$G:$G, $I59)*(1+'Макро'!AW$64), SUMIFS('Кап.затраты'!BE:BE, 'Кап.затраты'!$C:$C, $I61, 'Кап.затраты'!$G:$G, $I59))</f>
        <v>#VALUE!</v>
      </c>
      <c r="BF61" s="503" t="e">
        <f aca="false" ca="false" dt2D="false" dtr="false" t="normal">IF($J61="ОСНО (без НДС)", SUMIFS('Кап.затраты'!BF:BF, 'Кап.затраты'!$C:$C, $I61, 'Кап.затраты'!$G:$G, $I59)*(1+'Макро'!AX$64), SUMIFS('Кап.затраты'!BF:BF, 'Кап.затраты'!$C:$C, $I61, 'Кап.затраты'!$G:$G, $I59))</f>
        <v>#VALUE!</v>
      </c>
      <c r="BG61" s="503" t="e">
        <f aca="false" ca="false" dt2D="false" dtr="false" t="normal">IF($J61="ОСНО (без НДС)", SUMIFS('Кап.затраты'!BG:BG, 'Кап.затраты'!$C:$C, $I61, 'Кап.затраты'!$G:$G, $I59)*(1+'Макро'!AY$64), SUMIFS('Кап.затраты'!BG:BG, 'Кап.затраты'!$C:$C, $I61, 'Кап.затраты'!$G:$G, $I59))</f>
        <v>#VALUE!</v>
      </c>
      <c r="BH61" s="503" t="e">
        <f aca="false" ca="false" dt2D="false" dtr="false" t="normal">IF($J61="ОСНО (без НДС)", SUMIFS('Кап.затраты'!BH:BH, 'Кап.затраты'!$C:$C, $I61, 'Кап.затраты'!$G:$G, $I59)*(1+'Макро'!AZ$64), SUMIFS('Кап.затраты'!BH:BH, 'Кап.затраты'!$C:$C, $I61, 'Кап.затраты'!$G:$G, $I59))</f>
        <v>#VALUE!</v>
      </c>
      <c r="BI61" s="503" t="e">
        <f aca="false" ca="false" dt2D="false" dtr="false" t="normal">IF($J61="ОСНО (без НДС)", SUMIFS('Кап.затраты'!BI:BI, 'Кап.затраты'!$C:$C, $I61, 'Кап.затраты'!$G:$G, $I59)*(1+'Макро'!BA$64), SUMIFS('Кап.затраты'!BI:BI, 'Кап.затраты'!$C:$C, $I61, 'Кап.затраты'!$G:$G, $I59))</f>
        <v>#VALUE!</v>
      </c>
      <c r="BJ61" s="503" t="e">
        <f aca="false" ca="false" dt2D="false" dtr="false" t="normal">IF($J61="ОСНО (без НДС)", SUMIFS('Кап.затраты'!BJ:BJ, 'Кап.затраты'!$C:$C, $I61, 'Кап.затраты'!$G:$G, $I59)*(1+'Макро'!BB$64), SUMIFS('Кап.затраты'!BJ:BJ, 'Кап.затраты'!$C:$C, $I61, 'Кап.затраты'!$G:$G, $I59))</f>
        <v>#VALUE!</v>
      </c>
      <c r="BK61" s="503" t="e">
        <f aca="false" ca="false" dt2D="false" dtr="false" t="normal">IF($J61="ОСНО (без НДС)", SUMIFS('Кап.затраты'!BK:BK, 'Кап.затраты'!$C:$C, $I61, 'Кап.затраты'!$G:$G, $I59)*(1+'Макро'!BC$64), SUMIFS('Кап.затраты'!BK:BK, 'Кап.затраты'!$C:$C, $I61, 'Кап.затраты'!$G:$G, $I59))</f>
        <v>#VALUE!</v>
      </c>
      <c r="BL61" s="503" t="e">
        <f aca="false" ca="false" dt2D="false" dtr="false" t="normal">IF($J61="ОСНО (без НДС)", SUMIFS('Кап.затраты'!BL:BL, 'Кап.затраты'!$C:$C, $I61, 'Кап.затраты'!$G:$G, $I59)*(1+'Макро'!BD$64), SUMIFS('Кап.затраты'!BL:BL, 'Кап.затраты'!$C:$C, $I61, 'Кап.затраты'!$G:$G, $I59))</f>
        <v>#VALUE!</v>
      </c>
      <c r="BM61" s="503" t="e">
        <f aca="false" ca="false" dt2D="false" dtr="false" t="normal">IF($J61="ОСНО (без НДС)", SUMIFS('Кап.затраты'!BM:BM, 'Кап.затраты'!$C:$C, $I61, 'Кап.затраты'!$G:$G, $I59)*(1+'Макро'!BE$64), SUMIFS('Кап.затраты'!BM:BM, 'Кап.затраты'!$C:$C, $I61, 'Кап.затраты'!$G:$G, $I59))</f>
        <v>#VALUE!</v>
      </c>
      <c r="BN61" s="503" t="e">
        <f aca="false" ca="false" dt2D="false" dtr="false" t="normal">IF($J61="ОСНО (без НДС)", SUMIFS('Кап.затраты'!BN:BN, 'Кап.затраты'!$C:$C, $I61, 'Кап.затраты'!$G:$G, $I59)*(1+'Макро'!BF$64), SUMIFS('Кап.затраты'!BN:BN, 'Кап.затраты'!$C:$C, $I61, 'Кап.затраты'!$G:$G, $I59))</f>
        <v>#VALUE!</v>
      </c>
      <c r="BO61" s="503" t="e">
        <f aca="false" ca="false" dt2D="false" dtr="false" t="normal">IF($J61="ОСНО (без НДС)", SUMIFS('Кап.затраты'!BO:BO, 'Кап.затраты'!$C:$C, $I61, 'Кап.затраты'!$G:$G, $I59)*(1+'Макро'!BG$64), SUMIFS('Кап.затраты'!BO:BO, 'Кап.затраты'!$C:$C, $I61, 'Кап.затраты'!$G:$G, $I59))</f>
        <v>#VALUE!</v>
      </c>
      <c r="BP61" s="503" t="e">
        <f aca="false" ca="false" dt2D="false" dtr="false" t="normal">IF($J61="ОСНО (без НДС)", SUMIFS('Кап.затраты'!BP:BP, 'Кап.затраты'!$C:$C, $I61, 'Кап.затраты'!$G:$G, $I59)*(1+'Макро'!BH$64), SUMIFS('Кап.затраты'!BP:BP, 'Кап.затраты'!$C:$C, $I61, 'Кап.затраты'!$G:$G, $I59))</f>
        <v>#VALUE!</v>
      </c>
      <c r="BQ61" s="503" t="e">
        <f aca="false" ca="false" dt2D="false" dtr="false" t="normal">IF($J61="ОСНО (без НДС)", SUMIFS('Кап.затраты'!BQ:BQ, 'Кап.затраты'!$C:$C, $I61, 'Кап.затраты'!$G:$G, $I59)*(1+'Макро'!BI$64), SUMIFS('Кап.затраты'!BQ:BQ, 'Кап.затраты'!$C:$C, $I61, 'Кап.затраты'!$G:$G, $I59))</f>
        <v>#VALUE!</v>
      </c>
      <c r="BR61" s="503" t="e">
        <f aca="false" ca="false" dt2D="false" dtr="false" t="normal">IF($J61="ОСНО (без НДС)", SUMIFS('Кап.затраты'!BR:BR, 'Кап.затраты'!$C:$C, $I61, 'Кап.затраты'!$G:$G, $I59)*(1+'Макро'!BJ$64), SUMIFS('Кап.затраты'!BR:BR, 'Кап.затраты'!$C:$C, $I61, 'Кап.затраты'!$G:$G, $I59))</f>
        <v>#VALUE!</v>
      </c>
      <c r="BS61" s="503" t="e">
        <f aca="false" ca="false" dt2D="false" dtr="false" t="normal">IF($J61="ОСНО (без НДС)", SUMIFS('Кап.затраты'!BS:BS, 'Кап.затраты'!$C:$C, $I61, 'Кап.затраты'!$G:$G, $I59)*(1+'Макро'!BK$64), SUMIFS('Кап.затраты'!BS:BS, 'Кап.затраты'!$C:$C, $I61, 'Кап.затраты'!$G:$G, $I59))</f>
        <v>#VALUE!</v>
      </c>
      <c r="BT61" s="503" t="e">
        <f aca="false" ca="false" dt2D="false" dtr="false" t="normal">IF($J61="ОСНО (без НДС)", SUMIFS('Кап.затраты'!BT:BT, 'Кап.затраты'!$C:$C, $I61, 'Кап.затраты'!$G:$G, $I59)*(1+'Макро'!BL$64), SUMIFS('Кап.затраты'!BT:BT, 'Кап.затраты'!$C:$C, $I61, 'Кап.затраты'!$G:$G, $I59))</f>
        <v>#VALUE!</v>
      </c>
    </row>
    <row hidden="true" ht="16.5" outlineLevel="2" r="62">
      <c r="B62" s="489" t="e">
        <f aca="false" ca="false" dt2D="false" dtr="false" t="normal">B61</f>
        <v>#N/A</v>
      </c>
      <c r="F62" s="481" t="e">
        <f aca="false" ca="false" dt2D="false" dtr="false" t="normal">F61</f>
        <v>#N/A</v>
      </c>
      <c r="G62" s="485" t="n">
        <f aca="false" ca="false" dt2D="false" dtr="false" t="normal">G61</f>
        <v>0</v>
      </c>
      <c r="I62" s="153" t="s">
        <v>548</v>
      </c>
      <c r="J62" s="521" t="str">
        <f aca="false" ca="false" dt2D="false" dtr="false" t="normal">IF(VLOOKUP('ОС'!G62, 'Допущения'!$B$66:$D$72, 3)="ОСНО", "ОСНО (без НДС)", "УСН (с НДС)")</f>
        <v>УСН (с НДС)</v>
      </c>
      <c r="L62" s="503" t="n"/>
      <c r="M62" s="503" t="e">
        <f aca="false" ca="true" dt2D="false" dtr="false" t="normal">IF($J62="ОСНО (без НДС)", SUMIFS('Кап.затраты'!M:M, 'Кап.затраты'!$C:$C, $I62, 'Кап.затраты'!$G:$G, $I59), SUMIFS('Кап.затраты'!M:M, 'Кап.затраты'!$C:$C, $I62, 'Кап.затраты'!$G:$G, $I59)*(1+'Макро'!E$64))</f>
        <v>#VALUE!</v>
      </c>
      <c r="N62" s="503" t="e">
        <f aca="false" ca="true" dt2D="false" dtr="false" t="normal">IF($J62="ОСНО (без НДС)", SUMIFS('Кап.затраты'!N:N, 'Кап.затраты'!$C:$C, $I62, 'Кап.затраты'!$G:$G, $I59), SUMIFS('Кап.затраты'!N:N, 'Кап.затраты'!$C:$C, $I62, 'Кап.затраты'!$G:$G, $I59)*(1+'Макро'!F$64))</f>
        <v>#VALUE!</v>
      </c>
      <c r="O62" s="503" t="e">
        <f aca="false" ca="true" dt2D="false" dtr="false" t="normal">IF($J62="ОСНО (без НДС)", SUMIFS('Кап.затраты'!O:O, 'Кап.затраты'!$C:$C, $I62, 'Кап.затраты'!$G:$G, $I59), SUMIFS('Кап.затраты'!O:O, 'Кап.затраты'!$C:$C, $I62, 'Кап.затраты'!$G:$G, $I59)*(1+'Макро'!G$64))</f>
        <v>#VALUE!</v>
      </c>
      <c r="P62" s="503" t="e">
        <f aca="false" ca="true" dt2D="false" dtr="false" t="normal">IF($J62="ОСНО (без НДС)", SUMIFS('Кап.затраты'!P:P, 'Кап.затраты'!$C:$C, $I62, 'Кап.затраты'!$G:$G, $I59), SUMIFS('Кап.затраты'!P:P, 'Кап.затраты'!$C:$C, $I62, 'Кап.затраты'!$G:$G, $I59)*(1+'Макро'!H$64))</f>
        <v>#VALUE!</v>
      </c>
      <c r="Q62" s="503" t="e">
        <f aca="false" ca="true" dt2D="false" dtr="false" t="normal">IF($J62="ОСНО (без НДС)", SUMIFS('Кап.затраты'!Q:Q, 'Кап.затраты'!$C:$C, $I62, 'Кап.затраты'!$G:$G, $I59), SUMIFS('Кап.затраты'!Q:Q, 'Кап.затраты'!$C:$C, $I62, 'Кап.затраты'!$G:$G, $I59)*(1+'Макро'!I$64))</f>
        <v>#VALUE!</v>
      </c>
      <c r="R62" s="503" t="e">
        <f aca="false" ca="true" dt2D="false" dtr="false" t="normal">IF($J62="ОСНО (без НДС)", SUMIFS('Кап.затраты'!R:R, 'Кап.затраты'!$C:$C, $I62, 'Кап.затраты'!$G:$G, $I59), SUMIFS('Кап.затраты'!R:R, 'Кап.затраты'!$C:$C, $I62, 'Кап.затраты'!$G:$G, $I59)*(1+'Макро'!J$64))</f>
        <v>#VALUE!</v>
      </c>
      <c r="S62" s="503" t="e">
        <f aca="false" ca="true" dt2D="false" dtr="false" t="normal">IF($J62="ОСНО (без НДС)", SUMIFS('Кап.затраты'!S:S, 'Кап.затраты'!$C:$C, $I62, 'Кап.затраты'!$G:$G, $I59), SUMIFS('Кап.затраты'!S:S, 'Кап.затраты'!$C:$C, $I62, 'Кап.затраты'!$G:$G, $I59)*(1+'Макро'!K$64))</f>
        <v>#VALUE!</v>
      </c>
      <c r="T62" s="503" t="e">
        <f aca="false" ca="true" dt2D="false" dtr="false" t="normal">IF($J62="ОСНО (без НДС)", SUMIFS('Кап.затраты'!T:T, 'Кап.затраты'!$C:$C, $I62, 'Кап.затраты'!$G:$G, $I59), SUMIFS('Кап.затраты'!T:T, 'Кап.затраты'!$C:$C, $I62, 'Кап.затраты'!$G:$G, $I59)*(1+'Макро'!L$64))</f>
        <v>#VALUE!</v>
      </c>
      <c r="U62" s="503" t="e">
        <f aca="false" ca="true" dt2D="false" dtr="false" t="normal">IF($J62="ОСНО (без НДС)", SUMIFS('Кап.затраты'!U:U, 'Кап.затраты'!$C:$C, $I62, 'Кап.затраты'!$G:$G, $I59), SUMIFS('Кап.затраты'!U:U, 'Кап.затраты'!$C:$C, $I62, 'Кап.затраты'!$G:$G, $I59)*(1+'Макро'!M$64))</f>
        <v>#VALUE!</v>
      </c>
      <c r="V62" s="503" t="e">
        <f aca="false" ca="true" dt2D="false" dtr="false" t="normal">IF($J62="ОСНО (без НДС)", SUMIFS('Кап.затраты'!V:V, 'Кап.затраты'!$C:$C, $I62, 'Кап.затраты'!$G:$G, $I59), SUMIFS('Кап.затраты'!V:V, 'Кап.затраты'!$C:$C, $I62, 'Кап.затраты'!$G:$G, $I59)*(1+'Макро'!N$64))</f>
        <v>#VALUE!</v>
      </c>
      <c r="W62" s="503" t="e">
        <f aca="false" ca="true" dt2D="false" dtr="false" t="normal">IF($J62="ОСНО (без НДС)", SUMIFS('Кап.затраты'!W:W, 'Кап.затраты'!$C:$C, $I62, 'Кап.затраты'!$G:$G, $I59), SUMIFS('Кап.затраты'!W:W, 'Кап.затраты'!$C:$C, $I62, 'Кап.затраты'!$G:$G, $I59)*(1+'Макро'!O$64))</f>
        <v>#VALUE!</v>
      </c>
      <c r="X62" s="503" t="e">
        <f aca="false" ca="true" dt2D="false" dtr="false" t="normal">IF($J62="ОСНО (без НДС)", SUMIFS('Кап.затраты'!X:X, 'Кап.затраты'!$C:$C, $I62, 'Кап.затраты'!$G:$G, $I59), SUMIFS('Кап.затраты'!X:X, 'Кап.затраты'!$C:$C, $I62, 'Кап.затраты'!$G:$G, $I59)*(1+'Макро'!P$64))</f>
        <v>#VALUE!</v>
      </c>
      <c r="Y62" s="503" t="e">
        <f aca="false" ca="true" dt2D="false" dtr="false" t="normal">IF($J62="ОСНО (без НДС)", SUMIFS('Кап.затраты'!Y:Y, 'Кап.затраты'!$C:$C, $I62, 'Кап.затраты'!$G:$G, $I59), SUMIFS('Кап.затраты'!Y:Y, 'Кап.затраты'!$C:$C, $I62, 'Кап.затраты'!$G:$G, $I59)*(1+'Макро'!Q$64))</f>
        <v>#VALUE!</v>
      </c>
      <c r="Z62" s="503" t="e">
        <f aca="false" ca="true" dt2D="false" dtr="false" t="normal">IF($J62="ОСНО (без НДС)", SUMIFS('Кап.затраты'!Z:Z, 'Кап.затраты'!$C:$C, $I62, 'Кап.затраты'!$G:$G, $I59), SUMIFS('Кап.затраты'!Z:Z, 'Кап.затраты'!$C:$C, $I62, 'Кап.затраты'!$G:$G, $I59)*(1+'Макро'!R$64))</f>
        <v>#VALUE!</v>
      </c>
      <c r="AA62" s="503" t="e">
        <f aca="false" ca="true" dt2D="false" dtr="false" t="normal">IF($J62="ОСНО (без НДС)", SUMIFS('Кап.затраты'!AA:AA, 'Кап.затраты'!$C:$C, $I62, 'Кап.затраты'!$G:$G, $I59), SUMIFS('Кап.затраты'!AA:AA, 'Кап.затраты'!$C:$C, $I62, 'Кап.затраты'!$G:$G, $I59)*(1+'Макро'!S$64))</f>
        <v>#VALUE!</v>
      </c>
      <c r="AB62" s="503" t="e">
        <f aca="false" ca="true" dt2D="false" dtr="false" t="normal">IF($J62="ОСНО (без НДС)", SUMIFS('Кап.затраты'!AB:AB, 'Кап.затраты'!$C:$C, $I62, 'Кап.затраты'!$G:$G, $I59), SUMIFS('Кап.затраты'!AB:AB, 'Кап.затраты'!$C:$C, $I62, 'Кап.затраты'!$G:$G, $I59)*(1+'Макро'!T$64))</f>
        <v>#VALUE!</v>
      </c>
      <c r="AC62" s="503" t="e">
        <f aca="false" ca="true" dt2D="false" dtr="false" t="normal">IF($J62="ОСНО (без НДС)", SUMIFS('Кап.затраты'!AC:AC, 'Кап.затраты'!$C:$C, $I62, 'Кап.затраты'!$G:$G, $I59), SUMIFS('Кап.затраты'!AC:AC, 'Кап.затраты'!$C:$C, $I62, 'Кап.затраты'!$G:$G, $I59)*(1+'Макро'!U$64))</f>
        <v>#VALUE!</v>
      </c>
      <c r="AD62" s="503" t="e">
        <f aca="false" ca="true" dt2D="false" dtr="false" t="normal">IF($J62="ОСНО (без НДС)", SUMIFS('Кап.затраты'!AD:AD, 'Кап.затраты'!$C:$C, $I62, 'Кап.затраты'!$G:$G, $I59), SUMIFS('Кап.затраты'!AD:AD, 'Кап.затраты'!$C:$C, $I62, 'Кап.затраты'!$G:$G, $I59)*(1+'Макро'!V$64))</f>
        <v>#VALUE!</v>
      </c>
      <c r="AE62" s="503" t="e">
        <f aca="false" ca="true" dt2D="false" dtr="false" t="normal">IF($J62="ОСНО (без НДС)", SUMIFS('Кап.затраты'!AE:AE, 'Кап.затраты'!$C:$C, $I62, 'Кап.затраты'!$G:$G, $I59), SUMIFS('Кап.затраты'!AE:AE, 'Кап.затраты'!$C:$C, $I62, 'Кап.затраты'!$G:$G, $I59)*(1+'Макро'!W$64))</f>
        <v>#VALUE!</v>
      </c>
      <c r="AF62" s="503" t="e">
        <f aca="false" ca="true" dt2D="false" dtr="false" t="normal">IF($J62="ОСНО (без НДС)", SUMIFS('Кап.затраты'!AF:AF, 'Кап.затраты'!$C:$C, $I62, 'Кап.затраты'!$G:$G, $I59), SUMIFS('Кап.затраты'!AF:AF, 'Кап.затраты'!$C:$C, $I62, 'Кап.затраты'!$G:$G, $I59)*(1+'Макро'!X$64))</f>
        <v>#VALUE!</v>
      </c>
      <c r="AG62" s="503" t="e">
        <f aca="false" ca="true" dt2D="false" dtr="false" t="normal">IF($J62="ОСНО (без НДС)", SUMIFS('Кап.затраты'!AG:AG, 'Кап.затраты'!$C:$C, $I62, 'Кап.затраты'!$G:$G, $I59), SUMIFS('Кап.затраты'!AG:AG, 'Кап.затраты'!$C:$C, $I62, 'Кап.затраты'!$G:$G, $I59)*(1+'Макро'!Y$64))</f>
        <v>#VALUE!</v>
      </c>
      <c r="AH62" s="503" t="e">
        <f aca="false" ca="true" dt2D="false" dtr="false" t="normal">IF($J62="ОСНО (без НДС)", SUMIFS('Кап.затраты'!AH:AH, 'Кап.затраты'!$C:$C, $I62, 'Кап.затраты'!$G:$G, $I59), SUMIFS('Кап.затраты'!AH:AH, 'Кап.затраты'!$C:$C, $I62, 'Кап.затраты'!$G:$G, $I59)*(1+'Макро'!Z$64))</f>
        <v>#VALUE!</v>
      </c>
      <c r="AI62" s="503" t="e">
        <f aca="false" ca="true" dt2D="false" dtr="false" t="normal">IF($J62="ОСНО (без НДС)", SUMIFS('Кап.затраты'!AI:AI, 'Кап.затраты'!$C:$C, $I62, 'Кап.затраты'!$G:$G, $I59), SUMIFS('Кап.затраты'!AI:AI, 'Кап.затраты'!$C:$C, $I62, 'Кап.затраты'!$G:$G, $I59)*(1+'Макро'!AA$64))</f>
        <v>#VALUE!</v>
      </c>
      <c r="AJ62" s="503" t="e">
        <f aca="false" ca="true" dt2D="false" dtr="false" t="normal">IF($J62="ОСНО (без НДС)", SUMIFS('Кап.затраты'!AJ:AJ, 'Кап.затраты'!$C:$C, $I62, 'Кап.затраты'!$G:$G, $I59), SUMIFS('Кап.затраты'!AJ:AJ, 'Кап.затраты'!$C:$C, $I62, 'Кап.затраты'!$G:$G, $I59)*(1+'Макро'!AB$64))</f>
        <v>#VALUE!</v>
      </c>
      <c r="AK62" s="503" t="e">
        <f aca="false" ca="true" dt2D="false" dtr="false" t="normal">IF($J62="ОСНО (без НДС)", SUMIFS('Кап.затраты'!AK:AK, 'Кап.затраты'!$C:$C, $I62, 'Кап.затраты'!$G:$G, $I59), SUMIFS('Кап.затраты'!AK:AK, 'Кап.затраты'!$C:$C, $I62, 'Кап.затраты'!$G:$G, $I59)*(1+'Макро'!AC$64))</f>
        <v>#VALUE!</v>
      </c>
      <c r="AL62" s="503" t="e">
        <f aca="false" ca="true" dt2D="false" dtr="false" t="normal">IF($J62="ОСНО (без НДС)", SUMIFS('Кап.затраты'!AL:AL, 'Кап.затраты'!$C:$C, $I62, 'Кап.затраты'!$G:$G, $I59), SUMIFS('Кап.затраты'!AL:AL, 'Кап.затраты'!$C:$C, $I62, 'Кап.затраты'!$G:$G, $I59)*(1+'Макро'!AD$64))</f>
        <v>#VALUE!</v>
      </c>
      <c r="AM62" s="503" t="e">
        <f aca="false" ca="true" dt2D="false" dtr="false" t="normal">IF($J62="ОСНО (без НДС)", SUMIFS('Кап.затраты'!AM:AM, 'Кап.затраты'!$C:$C, $I62, 'Кап.затраты'!$G:$G, $I59), SUMIFS('Кап.затраты'!AM:AM, 'Кап.затраты'!$C:$C, $I62, 'Кап.затраты'!$G:$G, $I59)*(1+'Макро'!AE$64))</f>
        <v>#VALUE!</v>
      </c>
      <c r="AN62" s="503" t="e">
        <f aca="false" ca="true" dt2D="false" dtr="false" t="normal">IF($J62="ОСНО (без НДС)", SUMIFS('Кап.затраты'!AN:AN, 'Кап.затраты'!$C:$C, $I62, 'Кап.затраты'!$G:$G, $I59), SUMIFS('Кап.затраты'!AN:AN, 'Кап.затраты'!$C:$C, $I62, 'Кап.затраты'!$G:$G, $I59)*(1+'Макро'!AF$64))</f>
        <v>#VALUE!</v>
      </c>
      <c r="AO62" s="503" t="e">
        <f aca="false" ca="true" dt2D="false" dtr="false" t="normal">IF($J62="ОСНО (без НДС)", SUMIFS('Кап.затраты'!AO:AO, 'Кап.затраты'!$C:$C, $I62, 'Кап.затраты'!$G:$G, $I59), SUMIFS('Кап.затраты'!AO:AO, 'Кап.затраты'!$C:$C, $I62, 'Кап.затраты'!$G:$G, $I59)*(1+'Макро'!AG$64))</f>
        <v>#VALUE!</v>
      </c>
      <c r="AP62" s="503" t="e">
        <f aca="false" ca="true" dt2D="false" dtr="false" t="normal">IF($J62="ОСНО (без НДС)", SUMIFS('Кап.затраты'!AP:AP, 'Кап.затраты'!$C:$C, $I62, 'Кап.затраты'!$G:$G, $I59), SUMIFS('Кап.затраты'!AP:AP, 'Кап.затраты'!$C:$C, $I62, 'Кап.затраты'!$G:$G, $I59)*(1+'Макро'!AH$64))</f>
        <v>#VALUE!</v>
      </c>
      <c r="AQ62" s="503" t="e">
        <f aca="false" ca="true" dt2D="false" dtr="false" t="normal">IF($J62="ОСНО (без НДС)", SUMIFS('Кап.затраты'!AQ:AQ, 'Кап.затраты'!$C:$C, $I62, 'Кап.затраты'!$G:$G, $I59), SUMIFS('Кап.затраты'!AQ:AQ, 'Кап.затраты'!$C:$C, $I62, 'Кап.затраты'!$G:$G, $I59)*(1+'Макро'!AI$64))</f>
        <v>#VALUE!</v>
      </c>
      <c r="AR62" s="503" t="e">
        <f aca="false" ca="true" dt2D="false" dtr="false" t="normal">IF($J62="ОСНО (без НДС)", SUMIFS('Кап.затраты'!AR:AR, 'Кап.затраты'!$C:$C, $I62, 'Кап.затраты'!$G:$G, $I59), SUMIFS('Кап.затраты'!AR:AR, 'Кап.затраты'!$C:$C, $I62, 'Кап.затраты'!$G:$G, $I59)*(1+'Макро'!AJ$64))</f>
        <v>#VALUE!</v>
      </c>
      <c r="AS62" s="503" t="e">
        <f aca="false" ca="true" dt2D="false" dtr="false" t="normal">IF($J62="ОСНО (без НДС)", SUMIFS('Кап.затраты'!AS:AS, 'Кап.затраты'!$C:$C, $I62, 'Кап.затраты'!$G:$G, $I59), SUMIFS('Кап.затраты'!AS:AS, 'Кап.затраты'!$C:$C, $I62, 'Кап.затраты'!$G:$G, $I59)*(1+'Макро'!AK$64))</f>
        <v>#VALUE!</v>
      </c>
      <c r="AT62" s="503" t="e">
        <f aca="false" ca="true" dt2D="false" dtr="false" t="normal">IF($J62="ОСНО (без НДС)", SUMIFS('Кап.затраты'!AT:AT, 'Кап.затраты'!$C:$C, $I62, 'Кап.затраты'!$G:$G, $I59), SUMIFS('Кап.затраты'!AT:AT, 'Кап.затраты'!$C:$C, $I62, 'Кап.затраты'!$G:$G, $I59)*(1+'Макро'!AL$64))</f>
        <v>#VALUE!</v>
      </c>
      <c r="AU62" s="503" t="e">
        <f aca="false" ca="true" dt2D="false" dtr="false" t="normal">IF($J62="ОСНО (без НДС)", SUMIFS('Кап.затраты'!AU:AU, 'Кап.затраты'!$C:$C, $I62, 'Кап.затраты'!$G:$G, $I59), SUMIFS('Кап.затраты'!AU:AU, 'Кап.затраты'!$C:$C, $I62, 'Кап.затраты'!$G:$G, $I59)*(1+'Макро'!AM$64))</f>
        <v>#VALUE!</v>
      </c>
      <c r="AV62" s="503" t="e">
        <f aca="false" ca="true" dt2D="false" dtr="false" t="normal">IF($J62="ОСНО (без НДС)", SUMIFS('Кап.затраты'!AV:AV, 'Кап.затраты'!$C:$C, $I62, 'Кап.затраты'!$G:$G, $I59), SUMIFS('Кап.затраты'!AV:AV, 'Кап.затраты'!$C:$C, $I62, 'Кап.затраты'!$G:$G, $I59)*(1+'Макро'!AN$64))</f>
        <v>#VALUE!</v>
      </c>
      <c r="AW62" s="503" t="e">
        <f aca="false" ca="true" dt2D="false" dtr="false" t="normal">IF($J62="ОСНО (без НДС)", SUMIFS('Кап.затраты'!AW:AW, 'Кап.затраты'!$C:$C, $I62, 'Кап.затраты'!$G:$G, $I59), SUMIFS('Кап.затраты'!AW:AW, 'Кап.затраты'!$C:$C, $I62, 'Кап.затраты'!$G:$G, $I59)*(1+'Макро'!AO$64))</f>
        <v>#VALUE!</v>
      </c>
      <c r="AX62" s="503" t="e">
        <f aca="false" ca="true" dt2D="false" dtr="false" t="normal">IF($J62="ОСНО (без НДС)", SUMIFS('Кап.затраты'!AX:AX, 'Кап.затраты'!$C:$C, $I62, 'Кап.затраты'!$G:$G, $I59), SUMIFS('Кап.затраты'!AX:AX, 'Кап.затраты'!$C:$C, $I62, 'Кап.затраты'!$G:$G, $I59)*(1+'Макро'!AP$64))</f>
        <v>#VALUE!</v>
      </c>
      <c r="AY62" s="503" t="e">
        <f aca="false" ca="true" dt2D="false" dtr="false" t="normal">IF($J62="ОСНО (без НДС)", SUMIFS('Кап.затраты'!AY:AY, 'Кап.затраты'!$C:$C, $I62, 'Кап.затраты'!$G:$G, $I59), SUMIFS('Кап.затраты'!AY:AY, 'Кап.затраты'!$C:$C, $I62, 'Кап.затраты'!$G:$G, $I59)*(1+'Макро'!AQ$64))</f>
        <v>#VALUE!</v>
      </c>
      <c r="AZ62" s="503" t="e">
        <f aca="false" ca="true" dt2D="false" dtr="false" t="normal">IF($J62="ОСНО (без НДС)", SUMIFS('Кап.затраты'!AZ:AZ, 'Кап.затраты'!$C:$C, $I62, 'Кап.затраты'!$G:$G, $I59), SUMIFS('Кап.затраты'!AZ:AZ, 'Кап.затраты'!$C:$C, $I62, 'Кап.затраты'!$G:$G, $I59)*(1+'Макро'!AR$64))</f>
        <v>#VALUE!</v>
      </c>
      <c r="BA62" s="503" t="e">
        <f aca="false" ca="true" dt2D="false" dtr="false" t="normal">IF($J62="ОСНО (без НДС)", SUMIFS('Кап.затраты'!BA:BA, 'Кап.затраты'!$C:$C, $I62, 'Кап.затраты'!$G:$G, $I59), SUMIFS('Кап.затраты'!BA:BA, 'Кап.затраты'!$C:$C, $I62, 'Кап.затраты'!$G:$G, $I59)*(1+'Макро'!AS$64))</f>
        <v>#VALUE!</v>
      </c>
      <c r="BB62" s="503" t="e">
        <f aca="false" ca="true" dt2D="false" dtr="false" t="normal">IF($J62="ОСНО (без НДС)", SUMIFS('Кап.затраты'!BB:BB, 'Кап.затраты'!$C:$C, $I62, 'Кап.затраты'!$G:$G, $I59), SUMIFS('Кап.затраты'!BB:BB, 'Кап.затраты'!$C:$C, $I62, 'Кап.затраты'!$G:$G, $I59)*(1+'Макро'!AT$64))</f>
        <v>#VALUE!</v>
      </c>
      <c r="BC62" s="503" t="e">
        <f aca="false" ca="true" dt2D="false" dtr="false" t="normal">IF($J62="ОСНО (без НДС)", SUMIFS('Кап.затраты'!BC:BC, 'Кап.затраты'!$C:$C, $I62, 'Кап.затраты'!$G:$G, $I59), SUMIFS('Кап.затраты'!BC:BC, 'Кап.затраты'!$C:$C, $I62, 'Кап.затраты'!$G:$G, $I59)*(1+'Макро'!AU$64))</f>
        <v>#VALUE!</v>
      </c>
      <c r="BD62" s="503" t="e">
        <f aca="false" ca="true" dt2D="false" dtr="false" t="normal">IF($J62="ОСНО (без НДС)", SUMIFS('Кап.затраты'!BD:BD, 'Кап.затраты'!$C:$C, $I62, 'Кап.затраты'!$G:$G, $I59), SUMIFS('Кап.затраты'!BD:BD, 'Кап.затраты'!$C:$C, $I62, 'Кап.затраты'!$G:$G, $I59)*(1+'Макро'!AV$64))</f>
        <v>#VALUE!</v>
      </c>
      <c r="BE62" s="503" t="e">
        <f aca="false" ca="true" dt2D="false" dtr="false" t="normal">IF($J62="ОСНО (без НДС)", SUMIFS('Кап.затраты'!BE:BE, 'Кап.затраты'!$C:$C, $I62, 'Кап.затраты'!$G:$G, $I59), SUMIFS('Кап.затраты'!BE:BE, 'Кап.затраты'!$C:$C, $I62, 'Кап.затраты'!$G:$G, $I59)*(1+'Макро'!AW$64))</f>
        <v>#VALUE!</v>
      </c>
      <c r="BF62" s="503" t="e">
        <f aca="false" ca="true" dt2D="false" dtr="false" t="normal">IF($J62="ОСНО (без НДС)", SUMIFS('Кап.затраты'!BF:BF, 'Кап.затраты'!$C:$C, $I62, 'Кап.затраты'!$G:$G, $I59), SUMIFS('Кап.затраты'!BF:BF, 'Кап.затраты'!$C:$C, $I62, 'Кап.затраты'!$G:$G, $I59)*(1+'Макро'!AX$64))</f>
        <v>#VALUE!</v>
      </c>
      <c r="BG62" s="503" t="e">
        <f aca="false" ca="true" dt2D="false" dtr="false" t="normal">IF($J62="ОСНО (без НДС)", SUMIFS('Кап.затраты'!BG:BG, 'Кап.затраты'!$C:$C, $I62, 'Кап.затраты'!$G:$G, $I59), SUMIFS('Кап.затраты'!BG:BG, 'Кап.затраты'!$C:$C, $I62, 'Кап.затраты'!$G:$G, $I59)*(1+'Макро'!AY$64))</f>
        <v>#VALUE!</v>
      </c>
      <c r="BH62" s="503" t="e">
        <f aca="false" ca="true" dt2D="false" dtr="false" t="normal">IF($J62="ОСНО (без НДС)", SUMIFS('Кап.затраты'!BH:BH, 'Кап.затраты'!$C:$C, $I62, 'Кап.затраты'!$G:$G, $I59), SUMIFS('Кап.затраты'!BH:BH, 'Кап.затраты'!$C:$C, $I62, 'Кап.затраты'!$G:$G, $I59)*(1+'Макро'!AZ$64))</f>
        <v>#VALUE!</v>
      </c>
      <c r="BI62" s="503" t="e">
        <f aca="false" ca="true" dt2D="false" dtr="false" t="normal">IF($J62="ОСНО (без НДС)", SUMIFS('Кап.затраты'!BI:BI, 'Кап.затраты'!$C:$C, $I62, 'Кап.затраты'!$G:$G, $I59), SUMIFS('Кап.затраты'!BI:BI, 'Кап.затраты'!$C:$C, $I62, 'Кап.затраты'!$G:$G, $I59)*(1+'Макро'!BA$64))</f>
        <v>#VALUE!</v>
      </c>
      <c r="BJ62" s="503" t="e">
        <f aca="false" ca="true" dt2D="false" dtr="false" t="normal">IF($J62="ОСНО (без НДС)", SUMIFS('Кап.затраты'!BJ:BJ, 'Кап.затраты'!$C:$C, $I62, 'Кап.затраты'!$G:$G, $I59), SUMIFS('Кап.затраты'!BJ:BJ, 'Кап.затраты'!$C:$C, $I62, 'Кап.затраты'!$G:$G, $I59)*(1+'Макро'!BB$64))</f>
        <v>#VALUE!</v>
      </c>
      <c r="BK62" s="503" t="e">
        <f aca="false" ca="true" dt2D="false" dtr="false" t="normal">IF($J62="ОСНО (без НДС)", SUMIFS('Кап.затраты'!BK:BK, 'Кап.затраты'!$C:$C, $I62, 'Кап.затраты'!$G:$G, $I59), SUMIFS('Кап.затраты'!BK:BK, 'Кап.затраты'!$C:$C, $I62, 'Кап.затраты'!$G:$G, $I59)*(1+'Макро'!BC$64))</f>
        <v>#VALUE!</v>
      </c>
      <c r="BL62" s="503" t="e">
        <f aca="false" ca="true" dt2D="false" dtr="false" t="normal">IF($J62="ОСНО (без НДС)", SUMIFS('Кап.затраты'!BL:BL, 'Кап.затраты'!$C:$C, $I62, 'Кап.затраты'!$G:$G, $I59), SUMIFS('Кап.затраты'!BL:BL, 'Кап.затраты'!$C:$C, $I62, 'Кап.затраты'!$G:$G, $I59)*(1+'Макро'!BD$64))</f>
        <v>#VALUE!</v>
      </c>
      <c r="BM62" s="503" t="e">
        <f aca="false" ca="true" dt2D="false" dtr="false" t="normal">IF($J62="ОСНО (без НДС)", SUMIFS('Кап.затраты'!BM:BM, 'Кап.затраты'!$C:$C, $I62, 'Кап.затраты'!$G:$G, $I59), SUMIFS('Кап.затраты'!BM:BM, 'Кап.затраты'!$C:$C, $I62, 'Кап.затраты'!$G:$G, $I59)*(1+'Макро'!BE$64))</f>
        <v>#VALUE!</v>
      </c>
      <c r="BN62" s="503" t="e">
        <f aca="false" ca="true" dt2D="false" dtr="false" t="normal">IF($J62="ОСНО (без НДС)", SUMIFS('Кап.затраты'!BN:BN, 'Кап.затраты'!$C:$C, $I62, 'Кап.затраты'!$G:$G, $I59), SUMIFS('Кап.затраты'!BN:BN, 'Кап.затраты'!$C:$C, $I62, 'Кап.затраты'!$G:$G, $I59)*(1+'Макро'!BF$64))</f>
        <v>#VALUE!</v>
      </c>
      <c r="BO62" s="503" t="e">
        <f aca="false" ca="true" dt2D="false" dtr="false" t="normal">IF($J62="ОСНО (без НДС)", SUMIFS('Кап.затраты'!BO:BO, 'Кап.затраты'!$C:$C, $I62, 'Кап.затраты'!$G:$G, $I59), SUMIFS('Кап.затраты'!BO:BO, 'Кап.затраты'!$C:$C, $I62, 'Кап.затраты'!$G:$G, $I59)*(1+'Макро'!BG$64))</f>
        <v>#VALUE!</v>
      </c>
      <c r="BP62" s="503" t="e">
        <f aca="false" ca="true" dt2D="false" dtr="false" t="normal">IF($J62="ОСНО (без НДС)", SUMIFS('Кап.затраты'!BP:BP, 'Кап.затраты'!$C:$C, $I62, 'Кап.затраты'!$G:$G, $I59), SUMIFS('Кап.затраты'!BP:BP, 'Кап.затраты'!$C:$C, $I62, 'Кап.затраты'!$G:$G, $I59)*(1+'Макро'!BH$64))</f>
        <v>#VALUE!</v>
      </c>
      <c r="BQ62" s="503" t="e">
        <f aca="false" ca="true" dt2D="false" dtr="false" t="normal">IF($J62="ОСНО (без НДС)", SUMIFS('Кап.затраты'!BQ:BQ, 'Кап.затраты'!$C:$C, $I62, 'Кап.затраты'!$G:$G, $I59), SUMIFS('Кап.затраты'!BQ:BQ, 'Кап.затраты'!$C:$C, $I62, 'Кап.затраты'!$G:$G, $I59)*(1+'Макро'!BI$64))</f>
        <v>#VALUE!</v>
      </c>
      <c r="BR62" s="503" t="e">
        <f aca="false" ca="true" dt2D="false" dtr="false" t="normal">IF($J62="ОСНО (без НДС)", SUMIFS('Кап.затраты'!BR:BR, 'Кап.затраты'!$C:$C, $I62, 'Кап.затраты'!$G:$G, $I59), SUMIFS('Кап.затраты'!BR:BR, 'Кап.затраты'!$C:$C, $I62, 'Кап.затраты'!$G:$G, $I59)*(1+'Макро'!BJ$64))</f>
        <v>#VALUE!</v>
      </c>
      <c r="BS62" s="503" t="e">
        <f aca="false" ca="true" dt2D="false" dtr="false" t="normal">IF($J62="ОСНО (без НДС)", SUMIFS('Кап.затраты'!BS:BS, 'Кап.затраты'!$C:$C, $I62, 'Кап.затраты'!$G:$G, $I59), SUMIFS('Кап.затраты'!BS:BS, 'Кап.затраты'!$C:$C, $I62, 'Кап.затраты'!$G:$G, $I59)*(1+'Макро'!BK$64))</f>
        <v>#VALUE!</v>
      </c>
      <c r="BT62" s="503" t="e">
        <f aca="false" ca="true" dt2D="false" dtr="false" t="normal">IF($J62="ОСНО (без НДС)", SUMIFS('Кап.затраты'!BT:BT, 'Кап.затраты'!$C:$C, $I62, 'Кап.затраты'!$G:$G, $I59), SUMIFS('Кап.затраты'!BT:BT, 'Кап.затраты'!$C:$C, $I62, 'Кап.затраты'!$G:$G, $I59)*(1+'Макро'!BL$64))</f>
        <v>#VALUE!</v>
      </c>
    </row>
    <row hidden="true" ht="16.5" outlineLevel="2" r="63">
      <c r="B63" s="489" t="e">
        <f aca="false" ca="false" dt2D="false" dtr="false" t="normal">B62</f>
        <v>#N/A</v>
      </c>
      <c r="F63" s="481" t="e">
        <f aca="false" ca="false" dt2D="false" dtr="false" t="normal">F62</f>
        <v>#N/A</v>
      </c>
      <c r="G63" s="485" t="n">
        <f aca="false" ca="false" dt2D="false" dtr="false" t="normal">G62</f>
        <v>0</v>
      </c>
      <c r="I63" s="153" t="s">
        <v>549</v>
      </c>
      <c r="J63" s="521" t="str">
        <f aca="false" ca="false" dt2D="false" dtr="false" t="normal">IF(VLOOKUP('ОС'!G63, 'Допущения'!$B$66:$D$72, 3)="ОСНО", "ОСНО (без НДС)", "УСН (с НДС)")</f>
        <v>УСН (с НДС)</v>
      </c>
      <c r="L63" s="503" t="n"/>
      <c r="M63" s="503" t="e">
        <f aca="false" ca="true" dt2D="false" dtr="false" t="normal">IF($J63="ОСНО (без НДС)", SUMIFS('Кап.затраты'!M:M, 'Кап.затраты'!$C:$C, $I63, 'Кап.затраты'!$G:$G, $I59), SUMIFS('Кап.затраты'!M:M, 'Кап.затраты'!$C:$C, $I63, 'Кап.затраты'!$G:$G, $I59)*(1+'Макро'!E$64))</f>
        <v>#VALUE!</v>
      </c>
      <c r="N63" s="503" t="e">
        <f aca="false" ca="true" dt2D="false" dtr="false" t="normal">IF($J63="ОСНО (без НДС)", SUMIFS('Кап.затраты'!N:N, 'Кап.затраты'!$C:$C, $I63, 'Кап.затраты'!$G:$G, $I59), SUMIFS('Кап.затраты'!N:N, 'Кап.затраты'!$C:$C, $I63, 'Кап.затраты'!$G:$G, $I59)*(1+'Макро'!F$64))</f>
        <v>#VALUE!</v>
      </c>
      <c r="O63" s="503" t="e">
        <f aca="false" ca="true" dt2D="false" dtr="false" t="normal">IF($J63="ОСНО (без НДС)", SUMIFS('Кап.затраты'!O:O, 'Кап.затраты'!$C:$C, $I63, 'Кап.затраты'!$G:$G, $I59), SUMIFS('Кап.затраты'!O:O, 'Кап.затраты'!$C:$C, $I63, 'Кап.затраты'!$G:$G, $I59)*(1+'Макро'!G$64))</f>
        <v>#VALUE!</v>
      </c>
      <c r="P63" s="503" t="e">
        <f aca="false" ca="true" dt2D="false" dtr="false" t="normal">IF($J63="ОСНО (без НДС)", SUMIFS('Кап.затраты'!P:P, 'Кап.затраты'!$C:$C, $I63, 'Кап.затраты'!$G:$G, $I59), SUMIFS('Кап.затраты'!P:P, 'Кап.затраты'!$C:$C, $I63, 'Кап.затраты'!$G:$G, $I59)*(1+'Макро'!H$64))</f>
        <v>#VALUE!</v>
      </c>
      <c r="Q63" s="503" t="e">
        <f aca="false" ca="true" dt2D="false" dtr="false" t="normal">IF($J63="ОСНО (без НДС)", SUMIFS('Кап.затраты'!Q:Q, 'Кап.затраты'!$C:$C, $I63, 'Кап.затраты'!$G:$G, $I59), SUMIFS('Кап.затраты'!Q:Q, 'Кап.затраты'!$C:$C, $I63, 'Кап.затраты'!$G:$G, $I59)*(1+'Макро'!I$64))</f>
        <v>#VALUE!</v>
      </c>
      <c r="R63" s="503" t="e">
        <f aca="false" ca="true" dt2D="false" dtr="false" t="normal">IF($J63="ОСНО (без НДС)", SUMIFS('Кап.затраты'!R:R, 'Кап.затраты'!$C:$C, $I63, 'Кап.затраты'!$G:$G, $I59), SUMIFS('Кап.затраты'!R:R, 'Кап.затраты'!$C:$C, $I63, 'Кап.затраты'!$G:$G, $I59)*(1+'Макро'!J$64))</f>
        <v>#VALUE!</v>
      </c>
      <c r="S63" s="503" t="e">
        <f aca="false" ca="true" dt2D="false" dtr="false" t="normal">IF($J63="ОСНО (без НДС)", SUMIFS('Кап.затраты'!S:S, 'Кап.затраты'!$C:$C, $I63, 'Кап.затраты'!$G:$G, $I59), SUMIFS('Кап.затраты'!S:S, 'Кап.затраты'!$C:$C, $I63, 'Кап.затраты'!$G:$G, $I59)*(1+'Макро'!K$64))</f>
        <v>#VALUE!</v>
      </c>
      <c r="T63" s="503" t="e">
        <f aca="false" ca="true" dt2D="false" dtr="false" t="normal">IF($J63="ОСНО (без НДС)", SUMIFS('Кап.затраты'!T:T, 'Кап.затраты'!$C:$C, $I63, 'Кап.затраты'!$G:$G, $I59), SUMIFS('Кап.затраты'!T:T, 'Кап.затраты'!$C:$C, $I63, 'Кап.затраты'!$G:$G, $I59)*(1+'Макро'!L$64))</f>
        <v>#VALUE!</v>
      </c>
      <c r="U63" s="503" t="e">
        <f aca="false" ca="true" dt2D="false" dtr="false" t="normal">IF($J63="ОСНО (без НДС)", SUMIFS('Кап.затраты'!U:U, 'Кап.затраты'!$C:$C, $I63, 'Кап.затраты'!$G:$G, $I59), SUMIFS('Кап.затраты'!U:U, 'Кап.затраты'!$C:$C, $I63, 'Кап.затраты'!$G:$G, $I59)*(1+'Макро'!M$64))</f>
        <v>#VALUE!</v>
      </c>
      <c r="V63" s="503" t="e">
        <f aca="false" ca="true" dt2D="false" dtr="false" t="normal">IF($J63="ОСНО (без НДС)", SUMIFS('Кап.затраты'!V:V, 'Кап.затраты'!$C:$C, $I63, 'Кап.затраты'!$G:$G, $I59), SUMIFS('Кап.затраты'!V:V, 'Кап.затраты'!$C:$C, $I63, 'Кап.затраты'!$G:$G, $I59)*(1+'Макро'!N$64))</f>
        <v>#VALUE!</v>
      </c>
      <c r="W63" s="503" t="e">
        <f aca="false" ca="true" dt2D="false" dtr="false" t="normal">IF($J63="ОСНО (без НДС)", SUMIFS('Кап.затраты'!W:W, 'Кап.затраты'!$C:$C, $I63, 'Кап.затраты'!$G:$G, $I59), SUMIFS('Кап.затраты'!W:W, 'Кап.затраты'!$C:$C, $I63, 'Кап.затраты'!$G:$G, $I59)*(1+'Макро'!O$64))</f>
        <v>#VALUE!</v>
      </c>
      <c r="X63" s="503" t="e">
        <f aca="false" ca="true" dt2D="false" dtr="false" t="normal">IF($J63="ОСНО (без НДС)", SUMIFS('Кап.затраты'!X:X, 'Кап.затраты'!$C:$C, $I63, 'Кап.затраты'!$G:$G, $I59), SUMIFS('Кап.затраты'!X:X, 'Кап.затраты'!$C:$C, $I63, 'Кап.затраты'!$G:$G, $I59)*(1+'Макро'!P$64))</f>
        <v>#VALUE!</v>
      </c>
      <c r="Y63" s="503" t="e">
        <f aca="false" ca="true" dt2D="false" dtr="false" t="normal">IF($J63="ОСНО (без НДС)", SUMIFS('Кап.затраты'!Y:Y, 'Кап.затраты'!$C:$C, $I63, 'Кап.затраты'!$G:$G, $I59), SUMIFS('Кап.затраты'!Y:Y, 'Кап.затраты'!$C:$C, $I63, 'Кап.затраты'!$G:$G, $I59)*(1+'Макро'!Q$64))</f>
        <v>#VALUE!</v>
      </c>
      <c r="Z63" s="503" t="e">
        <f aca="false" ca="true" dt2D="false" dtr="false" t="normal">IF($J63="ОСНО (без НДС)", SUMIFS('Кап.затраты'!Z:Z, 'Кап.затраты'!$C:$C, $I63, 'Кап.затраты'!$G:$G, $I59), SUMIFS('Кап.затраты'!Z:Z, 'Кап.затраты'!$C:$C, $I63, 'Кап.затраты'!$G:$G, $I59)*(1+'Макро'!R$64))</f>
        <v>#VALUE!</v>
      </c>
      <c r="AA63" s="503" t="e">
        <f aca="false" ca="true" dt2D="false" dtr="false" t="normal">IF($J63="ОСНО (без НДС)", SUMIFS('Кап.затраты'!AA:AA, 'Кап.затраты'!$C:$C, $I63, 'Кап.затраты'!$G:$G, $I59), SUMIFS('Кап.затраты'!AA:AA, 'Кап.затраты'!$C:$C, $I63, 'Кап.затраты'!$G:$G, $I59)*(1+'Макро'!S$64))</f>
        <v>#VALUE!</v>
      </c>
      <c r="AB63" s="503" t="e">
        <f aca="false" ca="true" dt2D="false" dtr="false" t="normal">IF($J63="ОСНО (без НДС)", SUMIFS('Кап.затраты'!AB:AB, 'Кап.затраты'!$C:$C, $I63, 'Кап.затраты'!$G:$G, $I59), SUMIFS('Кап.затраты'!AB:AB, 'Кап.затраты'!$C:$C, $I63, 'Кап.затраты'!$G:$G, $I59)*(1+'Макро'!T$64))</f>
        <v>#VALUE!</v>
      </c>
      <c r="AC63" s="503" t="e">
        <f aca="false" ca="true" dt2D="false" dtr="false" t="normal">IF($J63="ОСНО (без НДС)", SUMIFS('Кап.затраты'!AC:AC, 'Кап.затраты'!$C:$C, $I63, 'Кап.затраты'!$G:$G, $I59), SUMIFS('Кап.затраты'!AC:AC, 'Кап.затраты'!$C:$C, $I63, 'Кап.затраты'!$G:$G, $I59)*(1+'Макро'!U$64))</f>
        <v>#VALUE!</v>
      </c>
      <c r="AD63" s="503" t="e">
        <f aca="false" ca="true" dt2D="false" dtr="false" t="normal">IF($J63="ОСНО (без НДС)", SUMIFS('Кап.затраты'!AD:AD, 'Кап.затраты'!$C:$C, $I63, 'Кап.затраты'!$G:$G, $I59), SUMIFS('Кап.затраты'!AD:AD, 'Кап.затраты'!$C:$C, $I63, 'Кап.затраты'!$G:$G, $I59)*(1+'Макро'!V$64))</f>
        <v>#VALUE!</v>
      </c>
      <c r="AE63" s="503" t="e">
        <f aca="false" ca="true" dt2D="false" dtr="false" t="normal">IF($J63="ОСНО (без НДС)", SUMIFS('Кап.затраты'!AE:AE, 'Кап.затраты'!$C:$C, $I63, 'Кап.затраты'!$G:$G, $I59), SUMIFS('Кап.затраты'!AE:AE, 'Кап.затраты'!$C:$C, $I63, 'Кап.затраты'!$G:$G, $I59)*(1+'Макро'!W$64))</f>
        <v>#VALUE!</v>
      </c>
      <c r="AF63" s="503" t="e">
        <f aca="false" ca="true" dt2D="false" dtr="false" t="normal">IF($J63="ОСНО (без НДС)", SUMIFS('Кап.затраты'!AF:AF, 'Кап.затраты'!$C:$C, $I63, 'Кап.затраты'!$G:$G, $I59), SUMIFS('Кап.затраты'!AF:AF, 'Кап.затраты'!$C:$C, $I63, 'Кап.затраты'!$G:$G, $I59)*(1+'Макро'!X$64))</f>
        <v>#VALUE!</v>
      </c>
      <c r="AG63" s="503" t="e">
        <f aca="false" ca="true" dt2D="false" dtr="false" t="normal">IF($J63="ОСНО (без НДС)", SUMIFS('Кап.затраты'!AG:AG, 'Кап.затраты'!$C:$C, $I63, 'Кап.затраты'!$G:$G, $I59), SUMIFS('Кап.затраты'!AG:AG, 'Кап.затраты'!$C:$C, $I63, 'Кап.затраты'!$G:$G, $I59)*(1+'Макро'!Y$64))</f>
        <v>#VALUE!</v>
      </c>
      <c r="AH63" s="503" t="e">
        <f aca="false" ca="true" dt2D="false" dtr="false" t="normal">IF($J63="ОСНО (без НДС)", SUMIFS('Кап.затраты'!AH:AH, 'Кап.затраты'!$C:$C, $I63, 'Кап.затраты'!$G:$G, $I59), SUMIFS('Кап.затраты'!AH:AH, 'Кап.затраты'!$C:$C, $I63, 'Кап.затраты'!$G:$G, $I59)*(1+'Макро'!Z$64))</f>
        <v>#VALUE!</v>
      </c>
      <c r="AI63" s="503" t="e">
        <f aca="false" ca="true" dt2D="false" dtr="false" t="normal">IF($J63="ОСНО (без НДС)", SUMIFS('Кап.затраты'!AI:AI, 'Кап.затраты'!$C:$C, $I63, 'Кап.затраты'!$G:$G, $I59), SUMIFS('Кап.затраты'!AI:AI, 'Кап.затраты'!$C:$C, $I63, 'Кап.затраты'!$G:$G, $I59)*(1+'Макро'!AA$64))</f>
        <v>#VALUE!</v>
      </c>
      <c r="AJ63" s="503" t="e">
        <f aca="false" ca="true" dt2D="false" dtr="false" t="normal">IF($J63="ОСНО (без НДС)", SUMIFS('Кап.затраты'!AJ:AJ, 'Кап.затраты'!$C:$C, $I63, 'Кап.затраты'!$G:$G, $I59), SUMIFS('Кап.затраты'!AJ:AJ, 'Кап.затраты'!$C:$C, $I63, 'Кап.затраты'!$G:$G, $I59)*(1+'Макро'!AB$64))</f>
        <v>#VALUE!</v>
      </c>
      <c r="AK63" s="503" t="e">
        <f aca="false" ca="true" dt2D="false" dtr="false" t="normal">IF($J63="ОСНО (без НДС)", SUMIFS('Кап.затраты'!AK:AK, 'Кап.затраты'!$C:$C, $I63, 'Кап.затраты'!$G:$G, $I59), SUMIFS('Кап.затраты'!AK:AK, 'Кап.затраты'!$C:$C, $I63, 'Кап.затраты'!$G:$G, $I59)*(1+'Макро'!AC$64))</f>
        <v>#VALUE!</v>
      </c>
      <c r="AL63" s="503" t="e">
        <f aca="false" ca="true" dt2D="false" dtr="false" t="normal">IF($J63="ОСНО (без НДС)", SUMIFS('Кап.затраты'!AL:AL, 'Кап.затраты'!$C:$C, $I63, 'Кап.затраты'!$G:$G, $I59), SUMIFS('Кап.затраты'!AL:AL, 'Кап.затраты'!$C:$C, $I63, 'Кап.затраты'!$G:$G, $I59)*(1+'Макро'!AD$64))</f>
        <v>#VALUE!</v>
      </c>
      <c r="AM63" s="503" t="e">
        <f aca="false" ca="true" dt2D="false" dtr="false" t="normal">IF($J63="ОСНО (без НДС)", SUMIFS('Кап.затраты'!AM:AM, 'Кап.затраты'!$C:$C, $I63, 'Кап.затраты'!$G:$G, $I59), SUMIFS('Кап.затраты'!AM:AM, 'Кап.затраты'!$C:$C, $I63, 'Кап.затраты'!$G:$G, $I59)*(1+'Макро'!AE$64))</f>
        <v>#VALUE!</v>
      </c>
      <c r="AN63" s="503" t="e">
        <f aca="false" ca="true" dt2D="false" dtr="false" t="normal">IF($J63="ОСНО (без НДС)", SUMIFS('Кап.затраты'!AN:AN, 'Кап.затраты'!$C:$C, $I63, 'Кап.затраты'!$G:$G, $I59), SUMIFS('Кап.затраты'!AN:AN, 'Кап.затраты'!$C:$C, $I63, 'Кап.затраты'!$G:$G, $I59)*(1+'Макро'!AF$64))</f>
        <v>#VALUE!</v>
      </c>
      <c r="AO63" s="503" t="e">
        <f aca="false" ca="true" dt2D="false" dtr="false" t="normal">IF($J63="ОСНО (без НДС)", SUMIFS('Кап.затраты'!AO:AO, 'Кап.затраты'!$C:$C, $I63, 'Кап.затраты'!$G:$G, $I59), SUMIFS('Кап.затраты'!AO:AO, 'Кап.затраты'!$C:$C, $I63, 'Кап.затраты'!$G:$G, $I59)*(1+'Макро'!AG$64))</f>
        <v>#VALUE!</v>
      </c>
      <c r="AP63" s="503" t="e">
        <f aca="false" ca="true" dt2D="false" dtr="false" t="normal">IF($J63="ОСНО (без НДС)", SUMIFS('Кап.затраты'!AP:AP, 'Кап.затраты'!$C:$C, $I63, 'Кап.затраты'!$G:$G, $I59), SUMIFS('Кап.затраты'!AP:AP, 'Кап.затраты'!$C:$C, $I63, 'Кап.затраты'!$G:$G, $I59)*(1+'Макро'!AH$64))</f>
        <v>#VALUE!</v>
      </c>
      <c r="AQ63" s="503" t="e">
        <f aca="false" ca="true" dt2D="false" dtr="false" t="normal">IF($J63="ОСНО (без НДС)", SUMIFS('Кап.затраты'!AQ:AQ, 'Кап.затраты'!$C:$C, $I63, 'Кап.затраты'!$G:$G, $I59), SUMIFS('Кап.затраты'!AQ:AQ, 'Кап.затраты'!$C:$C, $I63, 'Кап.затраты'!$G:$G, $I59)*(1+'Макро'!AI$64))</f>
        <v>#VALUE!</v>
      </c>
      <c r="AR63" s="503" t="e">
        <f aca="false" ca="true" dt2D="false" dtr="false" t="normal">IF($J63="ОСНО (без НДС)", SUMIFS('Кап.затраты'!AR:AR, 'Кап.затраты'!$C:$C, $I63, 'Кап.затраты'!$G:$G, $I59), SUMIFS('Кап.затраты'!AR:AR, 'Кап.затраты'!$C:$C, $I63, 'Кап.затраты'!$G:$G, $I59)*(1+'Макро'!AJ$64))</f>
        <v>#VALUE!</v>
      </c>
      <c r="AS63" s="503" t="e">
        <f aca="false" ca="true" dt2D="false" dtr="false" t="normal">IF($J63="ОСНО (без НДС)", SUMIFS('Кап.затраты'!AS:AS, 'Кап.затраты'!$C:$C, $I63, 'Кап.затраты'!$G:$G, $I59), SUMIFS('Кап.затраты'!AS:AS, 'Кап.затраты'!$C:$C, $I63, 'Кап.затраты'!$G:$G, $I59)*(1+'Макро'!AK$64))</f>
        <v>#VALUE!</v>
      </c>
      <c r="AT63" s="503" t="e">
        <f aca="false" ca="true" dt2D="false" dtr="false" t="normal">IF($J63="ОСНО (без НДС)", SUMIFS('Кап.затраты'!AT:AT, 'Кап.затраты'!$C:$C, $I63, 'Кап.затраты'!$G:$G, $I59), SUMIFS('Кап.затраты'!AT:AT, 'Кап.затраты'!$C:$C, $I63, 'Кап.затраты'!$G:$G, $I59)*(1+'Макро'!AL$64))</f>
        <v>#VALUE!</v>
      </c>
      <c r="AU63" s="503" t="e">
        <f aca="false" ca="true" dt2D="false" dtr="false" t="normal">IF($J63="ОСНО (без НДС)", SUMIFS('Кап.затраты'!AU:AU, 'Кап.затраты'!$C:$C, $I63, 'Кап.затраты'!$G:$G, $I59), SUMIFS('Кап.затраты'!AU:AU, 'Кап.затраты'!$C:$C, $I63, 'Кап.затраты'!$G:$G, $I59)*(1+'Макро'!AM$64))</f>
        <v>#VALUE!</v>
      </c>
      <c r="AV63" s="503" t="e">
        <f aca="false" ca="true" dt2D="false" dtr="false" t="normal">IF($J63="ОСНО (без НДС)", SUMIFS('Кап.затраты'!AV:AV, 'Кап.затраты'!$C:$C, $I63, 'Кап.затраты'!$G:$G, $I59), SUMIFS('Кап.затраты'!AV:AV, 'Кап.затраты'!$C:$C, $I63, 'Кап.затраты'!$G:$G, $I59)*(1+'Макро'!AN$64))</f>
        <v>#VALUE!</v>
      </c>
      <c r="AW63" s="503" t="e">
        <f aca="false" ca="true" dt2D="false" dtr="false" t="normal">IF($J63="ОСНО (без НДС)", SUMIFS('Кап.затраты'!AW:AW, 'Кап.затраты'!$C:$C, $I63, 'Кап.затраты'!$G:$G, $I59), SUMIFS('Кап.затраты'!AW:AW, 'Кап.затраты'!$C:$C, $I63, 'Кап.затраты'!$G:$G, $I59)*(1+'Макро'!AO$64))</f>
        <v>#VALUE!</v>
      </c>
      <c r="AX63" s="503" t="e">
        <f aca="false" ca="true" dt2D="false" dtr="false" t="normal">IF($J63="ОСНО (без НДС)", SUMIFS('Кап.затраты'!AX:AX, 'Кап.затраты'!$C:$C, $I63, 'Кап.затраты'!$G:$G, $I59), SUMIFS('Кап.затраты'!AX:AX, 'Кап.затраты'!$C:$C, $I63, 'Кап.затраты'!$G:$G, $I59)*(1+'Макро'!AP$64))</f>
        <v>#VALUE!</v>
      </c>
      <c r="AY63" s="503" t="e">
        <f aca="false" ca="true" dt2D="false" dtr="false" t="normal">IF($J63="ОСНО (без НДС)", SUMIFS('Кап.затраты'!AY:AY, 'Кап.затраты'!$C:$C, $I63, 'Кап.затраты'!$G:$G, $I59), SUMIFS('Кап.затраты'!AY:AY, 'Кап.затраты'!$C:$C, $I63, 'Кап.затраты'!$G:$G, $I59)*(1+'Макро'!AQ$64))</f>
        <v>#VALUE!</v>
      </c>
      <c r="AZ63" s="503" t="e">
        <f aca="false" ca="true" dt2D="false" dtr="false" t="normal">IF($J63="ОСНО (без НДС)", SUMIFS('Кап.затраты'!AZ:AZ, 'Кап.затраты'!$C:$C, $I63, 'Кап.затраты'!$G:$G, $I59), SUMIFS('Кап.затраты'!AZ:AZ, 'Кап.затраты'!$C:$C, $I63, 'Кап.затраты'!$G:$G, $I59)*(1+'Макро'!AR$64))</f>
        <v>#VALUE!</v>
      </c>
      <c r="BA63" s="503" t="e">
        <f aca="false" ca="true" dt2D="false" dtr="false" t="normal">IF($J63="ОСНО (без НДС)", SUMIFS('Кап.затраты'!BA:BA, 'Кап.затраты'!$C:$C, $I63, 'Кап.затраты'!$G:$G, $I59), SUMIFS('Кап.затраты'!BA:BA, 'Кап.затраты'!$C:$C, $I63, 'Кап.затраты'!$G:$G, $I59)*(1+'Макро'!AS$64))</f>
        <v>#VALUE!</v>
      </c>
      <c r="BB63" s="503" t="e">
        <f aca="false" ca="true" dt2D="false" dtr="false" t="normal">IF($J63="ОСНО (без НДС)", SUMIFS('Кап.затраты'!BB:BB, 'Кап.затраты'!$C:$C, $I63, 'Кап.затраты'!$G:$G, $I59), SUMIFS('Кап.затраты'!BB:BB, 'Кап.затраты'!$C:$C, $I63, 'Кап.затраты'!$G:$G, $I59)*(1+'Макро'!AT$64))</f>
        <v>#VALUE!</v>
      </c>
      <c r="BC63" s="503" t="e">
        <f aca="false" ca="true" dt2D="false" dtr="false" t="normal">IF($J63="ОСНО (без НДС)", SUMIFS('Кап.затраты'!BC:BC, 'Кап.затраты'!$C:$C, $I63, 'Кап.затраты'!$G:$G, $I59), SUMIFS('Кап.затраты'!BC:BC, 'Кап.затраты'!$C:$C, $I63, 'Кап.затраты'!$G:$G, $I59)*(1+'Макро'!AU$64))</f>
        <v>#VALUE!</v>
      </c>
      <c r="BD63" s="503" t="e">
        <f aca="false" ca="true" dt2D="false" dtr="false" t="normal">IF($J63="ОСНО (без НДС)", SUMIFS('Кап.затраты'!BD:BD, 'Кап.затраты'!$C:$C, $I63, 'Кап.затраты'!$G:$G, $I59), SUMIFS('Кап.затраты'!BD:BD, 'Кап.затраты'!$C:$C, $I63, 'Кап.затраты'!$G:$G, $I59)*(1+'Макро'!AV$64))</f>
        <v>#VALUE!</v>
      </c>
      <c r="BE63" s="503" t="e">
        <f aca="false" ca="true" dt2D="false" dtr="false" t="normal">IF($J63="ОСНО (без НДС)", SUMIFS('Кап.затраты'!BE:BE, 'Кап.затраты'!$C:$C, $I63, 'Кап.затраты'!$G:$G, $I59), SUMIFS('Кап.затраты'!BE:BE, 'Кап.затраты'!$C:$C, $I63, 'Кап.затраты'!$G:$G, $I59)*(1+'Макро'!AW$64))</f>
        <v>#VALUE!</v>
      </c>
      <c r="BF63" s="503" t="e">
        <f aca="false" ca="true" dt2D="false" dtr="false" t="normal">IF($J63="ОСНО (без НДС)", SUMIFS('Кап.затраты'!BF:BF, 'Кап.затраты'!$C:$C, $I63, 'Кап.затраты'!$G:$G, $I59), SUMIFS('Кап.затраты'!BF:BF, 'Кап.затраты'!$C:$C, $I63, 'Кап.затраты'!$G:$G, $I59)*(1+'Макро'!AX$64))</f>
        <v>#VALUE!</v>
      </c>
      <c r="BG63" s="503" t="e">
        <f aca="false" ca="true" dt2D="false" dtr="false" t="normal">IF($J63="ОСНО (без НДС)", SUMIFS('Кап.затраты'!BG:BG, 'Кап.затраты'!$C:$C, $I63, 'Кап.затраты'!$G:$G, $I59), SUMIFS('Кап.затраты'!BG:BG, 'Кап.затраты'!$C:$C, $I63, 'Кап.затраты'!$G:$G, $I59)*(1+'Макро'!AY$64))</f>
        <v>#VALUE!</v>
      </c>
      <c r="BH63" s="503" t="e">
        <f aca="false" ca="true" dt2D="false" dtr="false" t="normal">IF($J63="ОСНО (без НДС)", SUMIFS('Кап.затраты'!BH:BH, 'Кап.затраты'!$C:$C, $I63, 'Кап.затраты'!$G:$G, $I59), SUMIFS('Кап.затраты'!BH:BH, 'Кап.затраты'!$C:$C, $I63, 'Кап.затраты'!$G:$G, $I59)*(1+'Макро'!AZ$64))</f>
        <v>#VALUE!</v>
      </c>
      <c r="BI63" s="503" t="e">
        <f aca="false" ca="true" dt2D="false" dtr="false" t="normal">IF($J63="ОСНО (без НДС)", SUMIFS('Кап.затраты'!BI:BI, 'Кап.затраты'!$C:$C, $I63, 'Кап.затраты'!$G:$G, $I59), SUMIFS('Кап.затраты'!BI:BI, 'Кап.затраты'!$C:$C, $I63, 'Кап.затраты'!$G:$G, $I59)*(1+'Макро'!BA$64))</f>
        <v>#VALUE!</v>
      </c>
      <c r="BJ63" s="503" t="e">
        <f aca="false" ca="true" dt2D="false" dtr="false" t="normal">IF($J63="ОСНО (без НДС)", SUMIFS('Кап.затраты'!BJ:BJ, 'Кап.затраты'!$C:$C, $I63, 'Кап.затраты'!$G:$G, $I59), SUMIFS('Кап.затраты'!BJ:BJ, 'Кап.затраты'!$C:$C, $I63, 'Кап.затраты'!$G:$G, $I59)*(1+'Макро'!BB$64))</f>
        <v>#VALUE!</v>
      </c>
      <c r="BK63" s="503" t="e">
        <f aca="false" ca="true" dt2D="false" dtr="false" t="normal">IF($J63="ОСНО (без НДС)", SUMIFS('Кап.затраты'!BK:BK, 'Кап.затраты'!$C:$C, $I63, 'Кап.затраты'!$G:$G, $I59), SUMIFS('Кап.затраты'!BK:BK, 'Кап.затраты'!$C:$C, $I63, 'Кап.затраты'!$G:$G, $I59)*(1+'Макро'!BC$64))</f>
        <v>#VALUE!</v>
      </c>
      <c r="BL63" s="503" t="e">
        <f aca="false" ca="true" dt2D="false" dtr="false" t="normal">IF($J63="ОСНО (без НДС)", SUMIFS('Кап.затраты'!BL:BL, 'Кап.затраты'!$C:$C, $I63, 'Кап.затраты'!$G:$G, $I59), SUMIFS('Кап.затраты'!BL:BL, 'Кап.затраты'!$C:$C, $I63, 'Кап.затраты'!$G:$G, $I59)*(1+'Макро'!BD$64))</f>
        <v>#VALUE!</v>
      </c>
      <c r="BM63" s="503" t="e">
        <f aca="false" ca="true" dt2D="false" dtr="false" t="normal">IF($J63="ОСНО (без НДС)", SUMIFS('Кап.затраты'!BM:BM, 'Кап.затраты'!$C:$C, $I63, 'Кап.затраты'!$G:$G, $I59), SUMIFS('Кап.затраты'!BM:BM, 'Кап.затраты'!$C:$C, $I63, 'Кап.затраты'!$G:$G, $I59)*(1+'Макро'!BE$64))</f>
        <v>#VALUE!</v>
      </c>
      <c r="BN63" s="503" t="e">
        <f aca="false" ca="true" dt2D="false" dtr="false" t="normal">IF($J63="ОСНО (без НДС)", SUMIFS('Кап.затраты'!BN:BN, 'Кап.затраты'!$C:$C, $I63, 'Кап.затраты'!$G:$G, $I59), SUMIFS('Кап.затраты'!BN:BN, 'Кап.затраты'!$C:$C, $I63, 'Кап.затраты'!$G:$G, $I59)*(1+'Макро'!BF$64))</f>
        <v>#VALUE!</v>
      </c>
      <c r="BO63" s="503" t="e">
        <f aca="false" ca="true" dt2D="false" dtr="false" t="normal">IF($J63="ОСНО (без НДС)", SUMIFS('Кап.затраты'!BO:BO, 'Кап.затраты'!$C:$C, $I63, 'Кап.затраты'!$G:$G, $I59), SUMIFS('Кап.затраты'!BO:BO, 'Кап.затраты'!$C:$C, $I63, 'Кап.затраты'!$G:$G, $I59)*(1+'Макро'!BG$64))</f>
        <v>#VALUE!</v>
      </c>
      <c r="BP63" s="503" t="e">
        <f aca="false" ca="true" dt2D="false" dtr="false" t="normal">IF($J63="ОСНО (без НДС)", SUMIFS('Кап.затраты'!BP:BP, 'Кап.затраты'!$C:$C, $I63, 'Кап.затраты'!$G:$G, $I59), SUMIFS('Кап.затраты'!BP:BP, 'Кап.затраты'!$C:$C, $I63, 'Кап.затраты'!$G:$G, $I59)*(1+'Макро'!BH$64))</f>
        <v>#VALUE!</v>
      </c>
      <c r="BQ63" s="503" t="e">
        <f aca="false" ca="true" dt2D="false" dtr="false" t="normal">IF($J63="ОСНО (без НДС)", SUMIFS('Кап.затраты'!BQ:BQ, 'Кап.затраты'!$C:$C, $I63, 'Кап.затраты'!$G:$G, $I59), SUMIFS('Кап.затраты'!BQ:BQ, 'Кап.затраты'!$C:$C, $I63, 'Кап.затраты'!$G:$G, $I59)*(1+'Макро'!BI$64))</f>
        <v>#VALUE!</v>
      </c>
      <c r="BR63" s="503" t="e">
        <f aca="false" ca="true" dt2D="false" dtr="false" t="normal">IF($J63="ОСНО (без НДС)", SUMIFS('Кап.затраты'!BR:BR, 'Кап.затраты'!$C:$C, $I63, 'Кап.затраты'!$G:$G, $I59), SUMIFS('Кап.затраты'!BR:BR, 'Кап.затраты'!$C:$C, $I63, 'Кап.затраты'!$G:$G, $I59)*(1+'Макро'!BJ$64))</f>
        <v>#VALUE!</v>
      </c>
      <c r="BS63" s="503" t="e">
        <f aca="false" ca="true" dt2D="false" dtr="false" t="normal">IF($J63="ОСНО (без НДС)", SUMIFS('Кап.затраты'!BS:BS, 'Кап.затраты'!$C:$C, $I63, 'Кап.затраты'!$G:$G, $I59), SUMIFS('Кап.затраты'!BS:BS, 'Кап.затраты'!$C:$C, $I63, 'Кап.затраты'!$G:$G, $I59)*(1+'Макро'!BK$64))</f>
        <v>#VALUE!</v>
      </c>
      <c r="BT63" s="503" t="e">
        <f aca="false" ca="true" dt2D="false" dtr="false" t="normal">IF($J63="ОСНО (без НДС)", SUMIFS('Кап.затраты'!BT:BT, 'Кап.затраты'!$C:$C, $I63, 'Кап.затраты'!$G:$G, $I59), SUMIFS('Кап.затраты'!BT:BT, 'Кап.затраты'!$C:$C, $I63, 'Кап.затраты'!$G:$G, $I59)*(1+'Макро'!BL$64))</f>
        <v>#VALUE!</v>
      </c>
    </row>
    <row hidden="true" ht="16.5" outlineLevel="2" r="64">
      <c r="B64" s="489" t="e">
        <f aca="false" ca="false" dt2D="false" dtr="false" t="normal">B63</f>
        <v>#N/A</v>
      </c>
      <c r="F64" s="481" t="e">
        <f aca="false" ca="false" dt2D="false" dtr="false" t="normal">F63</f>
        <v>#N/A</v>
      </c>
      <c r="G64" s="485" t="n">
        <f aca="false" ca="false" dt2D="false" dtr="false" t="normal">G63</f>
        <v>0</v>
      </c>
      <c r="I64" s="153" t="s">
        <v>550</v>
      </c>
      <c r="J64" s="521" t="str">
        <f aca="false" ca="false" dt2D="false" dtr="false" t="normal">IF(VLOOKUP('ОС'!G64, 'Допущения'!$B$66:$D$72, 3)="ОСНО", "ОСНО (без НДС)", "УСН (с НДС)")</f>
        <v>УСН (с НДС)</v>
      </c>
      <c r="L64" s="503" t="n"/>
      <c r="M64" s="503" t="e">
        <f aca="false" ca="true" dt2D="false" dtr="false" t="normal">IF($J64="ОСНО (без НДС)", SUMIFS('Кап.затраты'!M:M, 'Кап.затраты'!$C:$C, $I64, 'Кап.затраты'!$G:$G, $I59), SUMIFS('Кап.затраты'!M:M, 'Кап.затраты'!$C:$C, $I64, 'Кап.затраты'!$G:$G, $I59)*(1+'Макро'!E$64))</f>
        <v>#VALUE!</v>
      </c>
      <c r="N64" s="503" t="e">
        <f aca="false" ca="true" dt2D="false" dtr="false" t="normal">IF($J64="ОСНО (без НДС)", SUMIFS('Кап.затраты'!N:N, 'Кап.затраты'!$C:$C, $I64, 'Кап.затраты'!$G:$G, $I59)*(1+'Макро'!F$64), SUMIFS('Кап.затраты'!N:N, 'Кап.затраты'!$C:$C, $I64, 'Кап.затраты'!$G:$G, $I59)*(1+'Макро'!F$64))</f>
        <v>#VALUE!</v>
      </c>
      <c r="O64" s="503" t="e">
        <f aca="false" ca="true" dt2D="false" dtr="false" t="normal">IF($J64="ОСНО (без НДС)", SUMIFS('Кап.затраты'!O:O, 'Кап.затраты'!$C:$C, $I64, 'Кап.затраты'!$G:$G, $I59)*(1+'Макро'!G$64), SUMIFS('Кап.затраты'!O:O, 'Кап.затраты'!$C:$C, $I64, 'Кап.затраты'!$G:$G, $I59)*(1+'Макро'!G$64))</f>
        <v>#VALUE!</v>
      </c>
      <c r="P64" s="503" t="e">
        <f aca="false" ca="true" dt2D="false" dtr="false" t="normal">IF($J64="ОСНО (без НДС)", SUMIFS('Кап.затраты'!P:P, 'Кап.затраты'!$C:$C, $I64, 'Кап.затраты'!$G:$G, $I59)*(1+'Макро'!H$64), SUMIFS('Кап.затраты'!P:P, 'Кап.затраты'!$C:$C, $I64, 'Кап.затраты'!$G:$G, $I59)*(1+'Макро'!H$64))</f>
        <v>#VALUE!</v>
      </c>
      <c r="Q64" s="503" t="e">
        <f aca="false" ca="true" dt2D="false" dtr="false" t="normal">IF($J64="ОСНО (без НДС)", SUMIFS('Кап.затраты'!Q:Q, 'Кап.затраты'!$C:$C, $I64, 'Кап.затраты'!$G:$G, $I59)*(1+'Макро'!I$64), SUMIFS('Кап.затраты'!Q:Q, 'Кап.затраты'!$C:$C, $I64, 'Кап.затраты'!$G:$G, $I59)*(1+'Макро'!I$64))</f>
        <v>#VALUE!</v>
      </c>
      <c r="R64" s="503" t="e">
        <f aca="false" ca="true" dt2D="false" dtr="false" t="normal">IF($J64="ОСНО (без НДС)", SUMIFS('Кап.затраты'!R:R, 'Кап.затраты'!$C:$C, $I64, 'Кап.затраты'!$G:$G, $I59)*(1+'Макро'!J$64), SUMIFS('Кап.затраты'!R:R, 'Кап.затраты'!$C:$C, $I64, 'Кап.затраты'!$G:$G, $I59)*(1+'Макро'!J$64))</f>
        <v>#VALUE!</v>
      </c>
      <c r="S64" s="503" t="e">
        <f aca="false" ca="true" dt2D="false" dtr="false" t="normal">IF($J64="ОСНО (без НДС)", SUMIFS('Кап.затраты'!S:S, 'Кап.затраты'!$C:$C, $I64, 'Кап.затраты'!$G:$G, $I59)*(1+'Макро'!K$64), SUMIFS('Кап.затраты'!S:S, 'Кап.затраты'!$C:$C, $I64, 'Кап.затраты'!$G:$G, $I59)*(1+'Макро'!K$64))</f>
        <v>#VALUE!</v>
      </c>
      <c r="T64" s="503" t="e">
        <f aca="false" ca="true" dt2D="false" dtr="false" t="normal">IF($J64="ОСНО (без НДС)", SUMIFS('Кап.затраты'!T:T, 'Кап.затраты'!$C:$C, $I64, 'Кап.затраты'!$G:$G, $I59)*(1+'Макро'!L$64), SUMIFS('Кап.затраты'!T:T, 'Кап.затраты'!$C:$C, $I64, 'Кап.затраты'!$G:$G, $I59)*(1+'Макро'!L$64))</f>
        <v>#VALUE!</v>
      </c>
      <c r="U64" s="503" t="e">
        <f aca="false" ca="true" dt2D="false" dtr="false" t="normal">IF($J64="ОСНО (без НДС)", SUMIFS('Кап.затраты'!U:U, 'Кап.затраты'!$C:$C, $I64, 'Кап.затраты'!$G:$G, $I59)*(1+'Макро'!M$64), SUMIFS('Кап.затраты'!U:U, 'Кап.затраты'!$C:$C, $I64, 'Кап.затраты'!$G:$G, $I59)*(1+'Макро'!M$64))</f>
        <v>#VALUE!</v>
      </c>
      <c r="V64" s="503" t="e">
        <f aca="false" ca="true" dt2D="false" dtr="false" t="normal">IF($J64="ОСНО (без НДС)", SUMIFS('Кап.затраты'!V:V, 'Кап.затраты'!$C:$C, $I64, 'Кап.затраты'!$G:$G, $I59)*(1+'Макро'!N$64), SUMIFS('Кап.затраты'!V:V, 'Кап.затраты'!$C:$C, $I64, 'Кап.затраты'!$G:$G, $I59)*(1+'Макро'!N$64))</f>
        <v>#VALUE!</v>
      </c>
      <c r="W64" s="503" t="e">
        <f aca="false" ca="true" dt2D="false" dtr="false" t="normal">IF($J64="ОСНО (без НДС)", SUMIFS('Кап.затраты'!W:W, 'Кап.затраты'!$C:$C, $I64, 'Кап.затраты'!$G:$G, $I59)*(1+'Макро'!O$64), SUMIFS('Кап.затраты'!W:W, 'Кап.затраты'!$C:$C, $I64, 'Кап.затраты'!$G:$G, $I59)*(1+'Макро'!O$64))</f>
        <v>#VALUE!</v>
      </c>
      <c r="X64" s="503" t="e">
        <f aca="false" ca="true" dt2D="false" dtr="false" t="normal">IF($J64="ОСНО (без НДС)", SUMIFS('Кап.затраты'!X:X, 'Кап.затраты'!$C:$C, $I64, 'Кап.затраты'!$G:$G, $I59)*(1+'Макро'!P$64), SUMIFS('Кап.затраты'!X:X, 'Кап.затраты'!$C:$C, $I64, 'Кап.затраты'!$G:$G, $I59)*(1+'Макро'!P$64))</f>
        <v>#VALUE!</v>
      </c>
      <c r="Y64" s="503" t="e">
        <f aca="false" ca="true" dt2D="false" dtr="false" t="normal">IF($J64="ОСНО (без НДС)", SUMIFS('Кап.затраты'!Y:Y, 'Кап.затраты'!$C:$C, $I64, 'Кап.затраты'!$G:$G, $I59)*(1+'Макро'!Q$64), SUMIFS('Кап.затраты'!Y:Y, 'Кап.затраты'!$C:$C, $I64, 'Кап.затраты'!$G:$G, $I59)*(1+'Макро'!Q$64))</f>
        <v>#VALUE!</v>
      </c>
      <c r="Z64" s="503" t="e">
        <f aca="false" ca="true" dt2D="false" dtr="false" t="normal">IF($J64="ОСНО (без НДС)", SUMIFS('Кап.затраты'!Z:Z, 'Кап.затраты'!$C:$C, $I64, 'Кап.затраты'!$G:$G, $I59)*(1+'Макро'!R$64), SUMIFS('Кап.затраты'!Z:Z, 'Кап.затраты'!$C:$C, $I64, 'Кап.затраты'!$G:$G, $I59)*(1+'Макро'!R$64))</f>
        <v>#VALUE!</v>
      </c>
      <c r="AA64" s="503" t="e">
        <f aca="false" ca="true" dt2D="false" dtr="false" t="normal">IF($J64="ОСНО (без НДС)", SUMIFS('Кап.затраты'!AA:AA, 'Кап.затраты'!$C:$C, $I64, 'Кап.затраты'!$G:$G, $I59)*(1+'Макро'!S$64), SUMIFS('Кап.затраты'!AA:AA, 'Кап.затраты'!$C:$C, $I64, 'Кап.затраты'!$G:$G, $I59)*(1+'Макро'!S$64))</f>
        <v>#VALUE!</v>
      </c>
      <c r="AB64" s="503" t="e">
        <f aca="false" ca="true" dt2D="false" dtr="false" t="normal">IF($J64="ОСНО (без НДС)", SUMIFS('Кап.затраты'!AB:AB, 'Кап.затраты'!$C:$C, $I64, 'Кап.затраты'!$G:$G, $I59)*(1+'Макро'!T$64), SUMIFS('Кап.затраты'!AB:AB, 'Кап.затраты'!$C:$C, $I64, 'Кап.затраты'!$G:$G, $I59)*(1+'Макро'!T$64))</f>
        <v>#VALUE!</v>
      </c>
      <c r="AC64" s="503" t="e">
        <f aca="false" ca="true" dt2D="false" dtr="false" t="normal">IF($J64="ОСНО (без НДС)", SUMIFS('Кап.затраты'!AC:AC, 'Кап.затраты'!$C:$C, $I64, 'Кап.затраты'!$G:$G, $I59)*(1+'Макро'!U$64), SUMIFS('Кап.затраты'!AC:AC, 'Кап.затраты'!$C:$C, $I64, 'Кап.затраты'!$G:$G, $I59)*(1+'Макро'!U$64))</f>
        <v>#VALUE!</v>
      </c>
      <c r="AD64" s="503" t="e">
        <f aca="false" ca="true" dt2D="false" dtr="false" t="normal">IF($J64="ОСНО (без НДС)", SUMIFS('Кап.затраты'!AD:AD, 'Кап.затраты'!$C:$C, $I64, 'Кап.затраты'!$G:$G, $I59)*(1+'Макро'!V$64), SUMIFS('Кап.затраты'!AD:AD, 'Кап.затраты'!$C:$C, $I64, 'Кап.затраты'!$G:$G, $I59)*(1+'Макро'!V$64))</f>
        <v>#VALUE!</v>
      </c>
      <c r="AE64" s="503" t="e">
        <f aca="false" ca="true" dt2D="false" dtr="false" t="normal">IF($J64="ОСНО (без НДС)", SUMIFS('Кап.затраты'!AE:AE, 'Кап.затраты'!$C:$C, $I64, 'Кап.затраты'!$G:$G, $I59)*(1+'Макро'!W$64), SUMIFS('Кап.затраты'!AE:AE, 'Кап.затраты'!$C:$C, $I64, 'Кап.затраты'!$G:$G, $I59)*(1+'Макро'!W$64))</f>
        <v>#VALUE!</v>
      </c>
      <c r="AF64" s="503" t="e">
        <f aca="false" ca="true" dt2D="false" dtr="false" t="normal">IF($J64="ОСНО (без НДС)", SUMIFS('Кап.затраты'!AF:AF, 'Кап.затраты'!$C:$C, $I64, 'Кап.затраты'!$G:$G, $I59)*(1+'Макро'!X$64), SUMIFS('Кап.затраты'!AF:AF, 'Кап.затраты'!$C:$C, $I64, 'Кап.затраты'!$G:$G, $I59)*(1+'Макро'!X$64))</f>
        <v>#VALUE!</v>
      </c>
      <c r="AG64" s="503" t="e">
        <f aca="false" ca="true" dt2D="false" dtr="false" t="normal">IF($J64="ОСНО (без НДС)", SUMIFS('Кап.затраты'!AG:AG, 'Кап.затраты'!$C:$C, $I64, 'Кап.затраты'!$G:$G, $I59)*(1+'Макро'!Y$64), SUMIFS('Кап.затраты'!AG:AG, 'Кап.затраты'!$C:$C, $I64, 'Кап.затраты'!$G:$G, $I59)*(1+'Макро'!Y$64))</f>
        <v>#VALUE!</v>
      </c>
      <c r="AH64" s="503" t="e">
        <f aca="false" ca="true" dt2D="false" dtr="false" t="normal">IF($J64="ОСНО (без НДС)", SUMIFS('Кап.затраты'!AH:AH, 'Кап.затраты'!$C:$C, $I64, 'Кап.затраты'!$G:$G, $I59)*(1+'Макро'!Z$64), SUMIFS('Кап.затраты'!AH:AH, 'Кап.затраты'!$C:$C, $I64, 'Кап.затраты'!$G:$G, $I59)*(1+'Макро'!Z$64))</f>
        <v>#VALUE!</v>
      </c>
      <c r="AI64" s="503" t="e">
        <f aca="false" ca="true" dt2D="false" dtr="false" t="normal">IF($J64="ОСНО (без НДС)", SUMIFS('Кап.затраты'!AI:AI, 'Кап.затраты'!$C:$C, $I64, 'Кап.затраты'!$G:$G, $I59)*(1+'Макро'!AA$64), SUMIFS('Кап.затраты'!AI:AI, 'Кап.затраты'!$C:$C, $I64, 'Кап.затраты'!$G:$G, $I59)*(1+'Макро'!AA$64))</f>
        <v>#VALUE!</v>
      </c>
      <c r="AJ64" s="503" t="e">
        <f aca="false" ca="true" dt2D="false" dtr="false" t="normal">IF($J64="ОСНО (без НДС)", SUMIFS('Кап.затраты'!AJ:AJ, 'Кап.затраты'!$C:$C, $I64, 'Кап.затраты'!$G:$G, $I59)*(1+'Макро'!AB$64), SUMIFS('Кап.затраты'!AJ:AJ, 'Кап.затраты'!$C:$C, $I64, 'Кап.затраты'!$G:$G, $I59)*(1+'Макро'!AB$64))</f>
        <v>#VALUE!</v>
      </c>
      <c r="AK64" s="503" t="e">
        <f aca="false" ca="true" dt2D="false" dtr="false" t="normal">IF($J64="ОСНО (без НДС)", SUMIFS('Кап.затраты'!AK:AK, 'Кап.затраты'!$C:$C, $I64, 'Кап.затраты'!$G:$G, $I59)*(1+'Макро'!AC$64), SUMIFS('Кап.затраты'!AK:AK, 'Кап.затраты'!$C:$C, $I64, 'Кап.затраты'!$G:$G, $I59)*(1+'Макро'!AC$64))</f>
        <v>#VALUE!</v>
      </c>
      <c r="AL64" s="503" t="e">
        <f aca="false" ca="true" dt2D="false" dtr="false" t="normal">IF($J64="ОСНО (без НДС)", SUMIFS('Кап.затраты'!AL:AL, 'Кап.затраты'!$C:$C, $I64, 'Кап.затраты'!$G:$G, $I59)*(1+'Макро'!AD$64), SUMIFS('Кап.затраты'!AL:AL, 'Кап.затраты'!$C:$C, $I64, 'Кап.затраты'!$G:$G, $I59)*(1+'Макро'!AD$64))</f>
        <v>#VALUE!</v>
      </c>
      <c r="AM64" s="503" t="e">
        <f aca="false" ca="true" dt2D="false" dtr="false" t="normal">IF($J64="ОСНО (без НДС)", SUMIFS('Кап.затраты'!AM:AM, 'Кап.затраты'!$C:$C, $I64, 'Кап.затраты'!$G:$G, $I59)*(1+'Макро'!AE$64), SUMIFS('Кап.затраты'!AM:AM, 'Кап.затраты'!$C:$C, $I64, 'Кап.затраты'!$G:$G, $I59)*(1+'Макро'!AE$64))</f>
        <v>#VALUE!</v>
      </c>
      <c r="AN64" s="503" t="e">
        <f aca="false" ca="true" dt2D="false" dtr="false" t="normal">IF($J64="ОСНО (без НДС)", SUMIFS('Кап.затраты'!AN:AN, 'Кап.затраты'!$C:$C, $I64, 'Кап.затраты'!$G:$G, $I59)*(1+'Макро'!AF$64), SUMIFS('Кап.затраты'!AN:AN, 'Кап.затраты'!$C:$C, $I64, 'Кап.затраты'!$G:$G, $I59)*(1+'Макро'!AF$64))</f>
        <v>#VALUE!</v>
      </c>
      <c r="AO64" s="503" t="e">
        <f aca="false" ca="true" dt2D="false" dtr="false" t="normal">IF($J64="ОСНО (без НДС)", SUMIFS('Кап.затраты'!AO:AO, 'Кап.затраты'!$C:$C, $I64, 'Кап.затраты'!$G:$G, $I59)*(1+'Макро'!AG$64), SUMIFS('Кап.затраты'!AO:AO, 'Кап.затраты'!$C:$C, $I64, 'Кап.затраты'!$G:$G, $I59)*(1+'Макро'!AG$64))</f>
        <v>#VALUE!</v>
      </c>
      <c r="AP64" s="503" t="e">
        <f aca="false" ca="true" dt2D="false" dtr="false" t="normal">IF($J64="ОСНО (без НДС)", SUMIFS('Кап.затраты'!AP:AP, 'Кап.затраты'!$C:$C, $I64, 'Кап.затраты'!$G:$G, $I59)*(1+'Макро'!AH$64), SUMIFS('Кап.затраты'!AP:AP, 'Кап.затраты'!$C:$C, $I64, 'Кап.затраты'!$G:$G, $I59)*(1+'Макро'!AH$64))</f>
        <v>#VALUE!</v>
      </c>
      <c r="AQ64" s="503" t="e">
        <f aca="false" ca="true" dt2D="false" dtr="false" t="normal">IF($J64="ОСНО (без НДС)", SUMIFS('Кап.затраты'!AQ:AQ, 'Кап.затраты'!$C:$C, $I64, 'Кап.затраты'!$G:$G, $I59)*(1+'Макро'!AI$64), SUMIFS('Кап.затраты'!AQ:AQ, 'Кап.затраты'!$C:$C, $I64, 'Кап.затраты'!$G:$G, $I59)*(1+'Макро'!AI$64))</f>
        <v>#VALUE!</v>
      </c>
      <c r="AR64" s="503" t="e">
        <f aca="false" ca="true" dt2D="false" dtr="false" t="normal">IF($J64="ОСНО (без НДС)", SUMIFS('Кап.затраты'!AR:AR, 'Кап.затраты'!$C:$C, $I64, 'Кап.затраты'!$G:$G, $I59)*(1+'Макро'!AJ$64), SUMIFS('Кап.затраты'!AR:AR, 'Кап.затраты'!$C:$C, $I64, 'Кап.затраты'!$G:$G, $I59)*(1+'Макро'!AJ$64))</f>
        <v>#VALUE!</v>
      </c>
      <c r="AS64" s="503" t="e">
        <f aca="false" ca="true" dt2D="false" dtr="false" t="normal">IF($J64="ОСНО (без НДС)", SUMIFS('Кап.затраты'!AS:AS, 'Кап.затраты'!$C:$C, $I64, 'Кап.затраты'!$G:$G, $I59)*(1+'Макро'!AK$64), SUMIFS('Кап.затраты'!AS:AS, 'Кап.затраты'!$C:$C, $I64, 'Кап.затраты'!$G:$G, $I59)*(1+'Макро'!AK$64))</f>
        <v>#VALUE!</v>
      </c>
      <c r="AT64" s="503" t="e">
        <f aca="false" ca="true" dt2D="false" dtr="false" t="normal">IF($J64="ОСНО (без НДС)", SUMIFS('Кап.затраты'!AT:AT, 'Кап.затраты'!$C:$C, $I64, 'Кап.затраты'!$G:$G, $I59)*(1+'Макро'!AL$64), SUMIFS('Кап.затраты'!AT:AT, 'Кап.затраты'!$C:$C, $I64, 'Кап.затраты'!$G:$G, $I59)*(1+'Макро'!AL$64))</f>
        <v>#VALUE!</v>
      </c>
      <c r="AU64" s="503" t="e">
        <f aca="false" ca="true" dt2D="false" dtr="false" t="normal">IF($J64="ОСНО (без НДС)", SUMIFS('Кап.затраты'!AU:AU, 'Кап.затраты'!$C:$C, $I64, 'Кап.затраты'!$G:$G, $I59)*(1+'Макро'!AM$64), SUMIFS('Кап.затраты'!AU:AU, 'Кап.затраты'!$C:$C, $I64, 'Кап.затраты'!$G:$G, $I59)*(1+'Макро'!AM$64))</f>
        <v>#VALUE!</v>
      </c>
      <c r="AV64" s="503" t="e">
        <f aca="false" ca="true" dt2D="false" dtr="false" t="normal">IF($J64="ОСНО (без НДС)", SUMIFS('Кап.затраты'!AV:AV, 'Кап.затраты'!$C:$C, $I64, 'Кап.затраты'!$G:$G, $I59)*(1+'Макро'!AN$64), SUMIFS('Кап.затраты'!AV:AV, 'Кап.затраты'!$C:$C, $I64, 'Кап.затраты'!$G:$G, $I59)*(1+'Макро'!AN$64))</f>
        <v>#VALUE!</v>
      </c>
      <c r="AW64" s="503" t="e">
        <f aca="false" ca="true" dt2D="false" dtr="false" t="normal">IF($J64="ОСНО (без НДС)", SUMIFS('Кап.затраты'!AW:AW, 'Кап.затраты'!$C:$C, $I64, 'Кап.затраты'!$G:$G, $I59)*(1+'Макро'!AO$64), SUMIFS('Кап.затраты'!AW:AW, 'Кап.затраты'!$C:$C, $I64, 'Кап.затраты'!$G:$G, $I59)*(1+'Макро'!AO$64))</f>
        <v>#VALUE!</v>
      </c>
      <c r="AX64" s="503" t="e">
        <f aca="false" ca="true" dt2D="false" dtr="false" t="normal">IF($J64="ОСНО (без НДС)", SUMIFS('Кап.затраты'!AX:AX, 'Кап.затраты'!$C:$C, $I64, 'Кап.затраты'!$G:$G, $I59)*(1+'Макро'!AP$64), SUMIFS('Кап.затраты'!AX:AX, 'Кап.затраты'!$C:$C, $I64, 'Кап.затраты'!$G:$G, $I59)*(1+'Макро'!AP$64))</f>
        <v>#VALUE!</v>
      </c>
      <c r="AY64" s="503" t="e">
        <f aca="false" ca="true" dt2D="false" dtr="false" t="normal">IF($J64="ОСНО (без НДС)", SUMIFS('Кап.затраты'!AY:AY, 'Кап.затраты'!$C:$C, $I64, 'Кап.затраты'!$G:$G, $I59)*(1+'Макро'!AQ$64), SUMIFS('Кап.затраты'!AY:AY, 'Кап.затраты'!$C:$C, $I64, 'Кап.затраты'!$G:$G, $I59)*(1+'Макро'!AQ$64))</f>
        <v>#VALUE!</v>
      </c>
      <c r="AZ64" s="503" t="e">
        <f aca="false" ca="true" dt2D="false" dtr="false" t="normal">IF($J64="ОСНО (без НДС)", SUMIFS('Кап.затраты'!AZ:AZ, 'Кап.затраты'!$C:$C, $I64, 'Кап.затраты'!$G:$G, $I59)*(1+'Макро'!AR$64), SUMIFS('Кап.затраты'!AZ:AZ, 'Кап.затраты'!$C:$C, $I64, 'Кап.затраты'!$G:$G, $I59)*(1+'Макро'!AR$64))</f>
        <v>#VALUE!</v>
      </c>
      <c r="BA64" s="503" t="e">
        <f aca="false" ca="true" dt2D="false" dtr="false" t="normal">IF($J64="ОСНО (без НДС)", SUMIFS('Кап.затраты'!BA:BA, 'Кап.затраты'!$C:$C, $I64, 'Кап.затраты'!$G:$G, $I59)*(1+'Макро'!AS$64), SUMIFS('Кап.затраты'!BA:BA, 'Кап.затраты'!$C:$C, $I64, 'Кап.затраты'!$G:$G, $I59)*(1+'Макро'!AS$64))</f>
        <v>#VALUE!</v>
      </c>
      <c r="BB64" s="503" t="e">
        <f aca="false" ca="true" dt2D="false" dtr="false" t="normal">IF($J64="ОСНО (без НДС)", SUMIFS('Кап.затраты'!BB:BB, 'Кап.затраты'!$C:$C, $I64, 'Кап.затраты'!$G:$G, $I59)*(1+'Макро'!AT$64), SUMIFS('Кап.затраты'!BB:BB, 'Кап.затраты'!$C:$C, $I64, 'Кап.затраты'!$G:$G, $I59)*(1+'Макро'!AT$64))</f>
        <v>#VALUE!</v>
      </c>
      <c r="BC64" s="503" t="e">
        <f aca="false" ca="true" dt2D="false" dtr="false" t="normal">IF($J64="ОСНО (без НДС)", SUMIFS('Кап.затраты'!BC:BC, 'Кап.затраты'!$C:$C, $I64, 'Кап.затраты'!$G:$G, $I59)*(1+'Макро'!AU$64), SUMIFS('Кап.затраты'!BC:BC, 'Кап.затраты'!$C:$C, $I64, 'Кап.затраты'!$G:$G, $I59)*(1+'Макро'!AU$64))</f>
        <v>#VALUE!</v>
      </c>
      <c r="BD64" s="503" t="e">
        <f aca="false" ca="true" dt2D="false" dtr="false" t="normal">IF($J64="ОСНО (без НДС)", SUMIFS('Кап.затраты'!BD:BD, 'Кап.затраты'!$C:$C, $I64, 'Кап.затраты'!$G:$G, $I59)*(1+'Макро'!AV$64), SUMIFS('Кап.затраты'!BD:BD, 'Кап.затраты'!$C:$C, $I64, 'Кап.затраты'!$G:$G, $I59)*(1+'Макро'!AV$64))</f>
        <v>#VALUE!</v>
      </c>
      <c r="BE64" s="503" t="e">
        <f aca="false" ca="true" dt2D="false" dtr="false" t="normal">IF($J64="ОСНО (без НДС)", SUMIFS('Кап.затраты'!BE:BE, 'Кап.затраты'!$C:$C, $I64, 'Кап.затраты'!$G:$G, $I59)*(1+'Макро'!AW$64), SUMIFS('Кап.затраты'!BE:BE, 'Кап.затраты'!$C:$C, $I64, 'Кап.затраты'!$G:$G, $I59)*(1+'Макро'!AW$64))</f>
        <v>#VALUE!</v>
      </c>
      <c r="BF64" s="503" t="e">
        <f aca="false" ca="true" dt2D="false" dtr="false" t="normal">IF($J64="ОСНО (без НДС)", SUMIFS('Кап.затраты'!BF:BF, 'Кап.затраты'!$C:$C, $I64, 'Кап.затраты'!$G:$G, $I59)*(1+'Макро'!AX$64), SUMIFS('Кап.затраты'!BF:BF, 'Кап.затраты'!$C:$C, $I64, 'Кап.затраты'!$G:$G, $I59)*(1+'Макро'!AX$64))</f>
        <v>#VALUE!</v>
      </c>
      <c r="BG64" s="503" t="e">
        <f aca="false" ca="true" dt2D="false" dtr="false" t="normal">IF($J64="ОСНО (без НДС)", SUMIFS('Кап.затраты'!BG:BG, 'Кап.затраты'!$C:$C, $I64, 'Кап.затраты'!$G:$G, $I59)*(1+'Макро'!AY$64), SUMIFS('Кап.затраты'!BG:BG, 'Кап.затраты'!$C:$C, $I64, 'Кап.затраты'!$G:$G, $I59)*(1+'Макро'!AY$64))</f>
        <v>#VALUE!</v>
      </c>
      <c r="BH64" s="503" t="e">
        <f aca="false" ca="true" dt2D="false" dtr="false" t="normal">IF($J64="ОСНО (без НДС)", SUMIFS('Кап.затраты'!BH:BH, 'Кап.затраты'!$C:$C, $I64, 'Кап.затраты'!$G:$G, $I59)*(1+'Макро'!AZ$64), SUMIFS('Кап.затраты'!BH:BH, 'Кап.затраты'!$C:$C, $I64, 'Кап.затраты'!$G:$G, $I59)*(1+'Макро'!AZ$64))</f>
        <v>#VALUE!</v>
      </c>
      <c r="BI64" s="503" t="e">
        <f aca="false" ca="true" dt2D="false" dtr="false" t="normal">IF($J64="ОСНО (без НДС)", SUMIFS('Кап.затраты'!BI:BI, 'Кап.затраты'!$C:$C, $I64, 'Кап.затраты'!$G:$G, $I59)*(1+'Макро'!BA$64), SUMIFS('Кап.затраты'!BI:BI, 'Кап.затраты'!$C:$C, $I64, 'Кап.затраты'!$G:$G, $I59)*(1+'Макро'!BA$64))</f>
        <v>#VALUE!</v>
      </c>
      <c r="BJ64" s="503" t="e">
        <f aca="false" ca="true" dt2D="false" dtr="false" t="normal">IF($J64="ОСНО (без НДС)", SUMIFS('Кап.затраты'!BJ:BJ, 'Кап.затраты'!$C:$C, $I64, 'Кап.затраты'!$G:$G, $I59)*(1+'Макро'!BB$64), SUMIFS('Кап.затраты'!BJ:BJ, 'Кап.затраты'!$C:$C, $I64, 'Кап.затраты'!$G:$G, $I59)*(1+'Макро'!BB$64))</f>
        <v>#VALUE!</v>
      </c>
      <c r="BK64" s="503" t="e">
        <f aca="false" ca="true" dt2D="false" dtr="false" t="normal">IF($J64="ОСНО (без НДС)", SUMIFS('Кап.затраты'!BK:BK, 'Кап.затраты'!$C:$C, $I64, 'Кап.затраты'!$G:$G, $I59)*(1+'Макро'!BC$64), SUMIFS('Кап.затраты'!BK:BK, 'Кап.затраты'!$C:$C, $I64, 'Кап.затраты'!$G:$G, $I59)*(1+'Макро'!BC$64))</f>
        <v>#VALUE!</v>
      </c>
      <c r="BL64" s="503" t="e">
        <f aca="false" ca="true" dt2D="false" dtr="false" t="normal">IF($J64="ОСНО (без НДС)", SUMIFS('Кап.затраты'!BL:BL, 'Кап.затраты'!$C:$C, $I64, 'Кап.затраты'!$G:$G, $I59)*(1+'Макро'!BD$64), SUMIFS('Кап.затраты'!BL:BL, 'Кап.затраты'!$C:$C, $I64, 'Кап.затраты'!$G:$G, $I59)*(1+'Макро'!BD$64))</f>
        <v>#VALUE!</v>
      </c>
      <c r="BM64" s="503" t="e">
        <f aca="false" ca="true" dt2D="false" dtr="false" t="normal">IF($J64="ОСНО (без НДС)", SUMIFS('Кап.затраты'!BM:BM, 'Кап.затраты'!$C:$C, $I64, 'Кап.затраты'!$G:$G, $I59)*(1+'Макро'!BE$64), SUMIFS('Кап.затраты'!BM:BM, 'Кап.затраты'!$C:$C, $I64, 'Кап.затраты'!$G:$G, $I59)*(1+'Макро'!BE$64))</f>
        <v>#VALUE!</v>
      </c>
      <c r="BN64" s="503" t="e">
        <f aca="false" ca="true" dt2D="false" dtr="false" t="normal">IF($J64="ОСНО (без НДС)", SUMIFS('Кап.затраты'!BN:BN, 'Кап.затраты'!$C:$C, $I64, 'Кап.затраты'!$G:$G, $I59)*(1+'Макро'!BF$64), SUMIFS('Кап.затраты'!BN:BN, 'Кап.затраты'!$C:$C, $I64, 'Кап.затраты'!$G:$G, $I59)*(1+'Макро'!BF$64))</f>
        <v>#VALUE!</v>
      </c>
      <c r="BO64" s="503" t="e">
        <f aca="false" ca="true" dt2D="false" dtr="false" t="normal">IF($J64="ОСНО (без НДС)", SUMIFS('Кап.затраты'!BO:BO, 'Кап.затраты'!$C:$C, $I64, 'Кап.затраты'!$G:$G, $I59)*(1+'Макро'!BG$64), SUMIFS('Кап.затраты'!BO:BO, 'Кап.затраты'!$C:$C, $I64, 'Кап.затраты'!$G:$G, $I59)*(1+'Макро'!BG$64))</f>
        <v>#VALUE!</v>
      </c>
      <c r="BP64" s="503" t="e">
        <f aca="false" ca="true" dt2D="false" dtr="false" t="normal">IF($J64="ОСНО (без НДС)", SUMIFS('Кап.затраты'!BP:BP, 'Кап.затраты'!$C:$C, $I64, 'Кап.затраты'!$G:$G, $I59)*(1+'Макро'!BH$64), SUMIFS('Кап.затраты'!BP:BP, 'Кап.затраты'!$C:$C, $I64, 'Кап.затраты'!$G:$G, $I59)*(1+'Макро'!BH$64))</f>
        <v>#VALUE!</v>
      </c>
      <c r="BQ64" s="503" t="e">
        <f aca="false" ca="true" dt2D="false" dtr="false" t="normal">IF($J64="ОСНО (без НДС)", SUMIFS('Кап.затраты'!BQ:BQ, 'Кап.затраты'!$C:$C, $I64, 'Кап.затраты'!$G:$G, $I59)*(1+'Макро'!BI$64), SUMIFS('Кап.затраты'!BQ:BQ, 'Кап.затраты'!$C:$C, $I64, 'Кап.затраты'!$G:$G, $I59)*(1+'Макро'!BI$64))</f>
        <v>#VALUE!</v>
      </c>
      <c r="BR64" s="503" t="e">
        <f aca="false" ca="true" dt2D="false" dtr="false" t="normal">IF($J64="ОСНО (без НДС)", SUMIFS('Кап.затраты'!BR:BR, 'Кап.затраты'!$C:$C, $I64, 'Кап.затраты'!$G:$G, $I59)*(1+'Макро'!BJ$64), SUMIFS('Кап.затраты'!BR:BR, 'Кап.затраты'!$C:$C, $I64, 'Кап.затраты'!$G:$G, $I59)*(1+'Макро'!BJ$64))</f>
        <v>#VALUE!</v>
      </c>
      <c r="BS64" s="503" t="e">
        <f aca="false" ca="true" dt2D="false" dtr="false" t="normal">IF($J64="ОСНО (без НДС)", SUMIFS('Кап.затраты'!BS:BS, 'Кап.затраты'!$C:$C, $I64, 'Кап.затраты'!$G:$G, $I59)*(1+'Макро'!BK$64), SUMIFS('Кап.затраты'!BS:BS, 'Кап.затраты'!$C:$C, $I64, 'Кап.затраты'!$G:$G, $I59)*(1+'Макро'!BK$64))</f>
        <v>#VALUE!</v>
      </c>
      <c r="BT64" s="503" t="e">
        <f aca="false" ca="true" dt2D="false" dtr="false" t="normal">IF($J64="ОСНО (без НДС)", SUMIFS('Кап.затраты'!BT:BT, 'Кап.затраты'!$C:$C, $I64, 'Кап.затраты'!$G:$G, $I59)*(1+'Макро'!BL$64), SUMIFS('Кап.затраты'!BT:BT, 'Кап.затраты'!$C:$C, $I64, 'Кап.затраты'!$G:$G, $I59)*(1+'Макро'!BL$64))</f>
        <v>#VALUE!</v>
      </c>
    </row>
    <row hidden="true" ht="16.5" outlineLevel="2" r="65">
      <c r="B65" s="489" t="e">
        <f aca="false" ca="false" dt2D="false" dtr="false" t="normal">B64</f>
        <v>#N/A</v>
      </c>
      <c r="F65" s="481" t="e">
        <f aca="false" ca="false" dt2D="false" dtr="false" t="normal">F64</f>
        <v>#N/A</v>
      </c>
      <c r="G65" s="485" t="n">
        <f aca="false" ca="false" dt2D="false" dtr="false" t="normal">G64</f>
        <v>0</v>
      </c>
      <c r="I65" s="153" t="s">
        <v>551</v>
      </c>
      <c r="J65" s="521" t="str">
        <f aca="false" ca="false" dt2D="false" dtr="false" t="normal">IF(VLOOKUP('ОС'!G65, 'Допущения'!$B$66:$D$72, 3)="ОСНО", "ОСНО (без НДС)", "УСН (с НДС)")</f>
        <v>УСН (с НДС)</v>
      </c>
      <c r="L65" s="503" t="n"/>
      <c r="M65" s="503" t="e">
        <f aca="false" ca="true" dt2D="false" dtr="false" t="normal">IF($J65="ОСНО (без НДС)", SUMIFS('Кап.затраты'!M:M, 'Кап.затраты'!$C:$C, $I65, 'Кап.затраты'!$G:$G, $I59), SUMIFS('Кап.затраты'!M:M, 'Кап.затраты'!$C:$C, $I65, 'Кап.затраты'!$G:$G, $I59)*(1+'Макро'!E$64))</f>
        <v>#VALUE!</v>
      </c>
      <c r="N65" s="503" t="e">
        <f aca="false" ca="true" dt2D="false" dtr="false" t="normal">IF($J65="ОСНО (без НДС)", SUMIFS('Кап.затраты'!N:N, 'Кап.затраты'!$C:$C, $I65, 'Кап.затраты'!$G:$G, $I59), SUMIFS('Кап.затраты'!N:N, 'Кап.затраты'!$C:$C, $I65, 'Кап.затраты'!$G:$G, $I59)*(1+'Макро'!F$64))</f>
        <v>#VALUE!</v>
      </c>
      <c r="O65" s="503" t="e">
        <f aca="false" ca="true" dt2D="false" dtr="false" t="normal">IF($J65="ОСНО (без НДС)", SUMIFS('Кап.затраты'!O:O, 'Кап.затраты'!$C:$C, $I65, 'Кап.затраты'!$G:$G, $I59), SUMIFS('Кап.затраты'!O:O, 'Кап.затраты'!$C:$C, $I65, 'Кап.затраты'!$G:$G, $I59)*(1+'Макро'!G$64))</f>
        <v>#VALUE!</v>
      </c>
      <c r="P65" s="503" t="e">
        <f aca="false" ca="true" dt2D="false" dtr="false" t="normal">IF($J65="ОСНО (без НДС)", SUMIFS('Кап.затраты'!P:P, 'Кап.затраты'!$C:$C, $I65, 'Кап.затраты'!$G:$G, $I59), SUMIFS('Кап.затраты'!P:P, 'Кап.затраты'!$C:$C, $I65, 'Кап.затраты'!$G:$G, $I59)*(1+'Макро'!H$64))</f>
        <v>#VALUE!</v>
      </c>
      <c r="Q65" s="503" t="e">
        <f aca="false" ca="true" dt2D="false" dtr="false" t="normal">IF($J65="ОСНО (без НДС)", SUMIFS('Кап.затраты'!Q:Q, 'Кап.затраты'!$C:$C, $I65, 'Кап.затраты'!$G:$G, $I59), SUMIFS('Кап.затраты'!Q:Q, 'Кап.затраты'!$C:$C, $I65, 'Кап.затраты'!$G:$G, $I59)*(1+'Макро'!I$64))</f>
        <v>#VALUE!</v>
      </c>
      <c r="R65" s="503" t="e">
        <f aca="false" ca="true" dt2D="false" dtr="false" t="normal">IF($J65="ОСНО (без НДС)", SUMIFS('Кап.затраты'!R:R, 'Кап.затраты'!$C:$C, $I65, 'Кап.затраты'!$G:$G, $I59), SUMIFS('Кап.затраты'!R:R, 'Кап.затраты'!$C:$C, $I65, 'Кап.затраты'!$G:$G, $I59)*(1+'Макро'!J$64))</f>
        <v>#VALUE!</v>
      </c>
      <c r="S65" s="503" t="e">
        <f aca="false" ca="true" dt2D="false" dtr="false" t="normal">IF($J65="ОСНО (без НДС)", SUMIFS('Кап.затраты'!S:S, 'Кап.затраты'!$C:$C, $I65, 'Кап.затраты'!$G:$G, $I59), SUMIFS('Кап.затраты'!S:S, 'Кап.затраты'!$C:$C, $I65, 'Кап.затраты'!$G:$G, $I59)*(1+'Макро'!K$64))</f>
        <v>#VALUE!</v>
      </c>
      <c r="T65" s="503" t="e">
        <f aca="false" ca="true" dt2D="false" dtr="false" t="normal">IF($J65="ОСНО (без НДС)", SUMIFS('Кап.затраты'!T:T, 'Кап.затраты'!$C:$C, $I65, 'Кап.затраты'!$G:$G, $I59), SUMIFS('Кап.затраты'!T:T, 'Кап.затраты'!$C:$C, $I65, 'Кап.затраты'!$G:$G, $I59)*(1+'Макро'!L$64))</f>
        <v>#VALUE!</v>
      </c>
      <c r="U65" s="503" t="e">
        <f aca="false" ca="true" dt2D="false" dtr="false" t="normal">IF($J65="ОСНО (без НДС)", SUMIFS('Кап.затраты'!U:U, 'Кап.затраты'!$C:$C, $I65, 'Кап.затраты'!$G:$G, $I59), SUMIFS('Кап.затраты'!U:U, 'Кап.затраты'!$C:$C, $I65, 'Кап.затраты'!$G:$G, $I59)*(1+'Макро'!M$64))</f>
        <v>#VALUE!</v>
      </c>
      <c r="V65" s="503" t="e">
        <f aca="false" ca="true" dt2D="false" dtr="false" t="normal">IF($J65="ОСНО (без НДС)", SUMIFS('Кап.затраты'!V:V, 'Кап.затраты'!$C:$C, $I65, 'Кап.затраты'!$G:$G, $I59), SUMIFS('Кап.затраты'!V:V, 'Кап.затраты'!$C:$C, $I65, 'Кап.затраты'!$G:$G, $I59)*(1+'Макро'!N$64))</f>
        <v>#VALUE!</v>
      </c>
      <c r="W65" s="503" t="e">
        <f aca="false" ca="true" dt2D="false" dtr="false" t="normal">IF($J65="ОСНО (без НДС)", SUMIFS('Кап.затраты'!W:W, 'Кап.затраты'!$C:$C, $I65, 'Кап.затраты'!$G:$G, $I59), SUMIFS('Кап.затраты'!W:W, 'Кап.затраты'!$C:$C, $I65, 'Кап.затраты'!$G:$G, $I59)*(1+'Макро'!O$64))</f>
        <v>#VALUE!</v>
      </c>
      <c r="X65" s="503" t="e">
        <f aca="false" ca="true" dt2D="false" dtr="false" t="normal">IF($J65="ОСНО (без НДС)", SUMIFS('Кап.затраты'!X:X, 'Кап.затраты'!$C:$C, $I65, 'Кап.затраты'!$G:$G, $I59), SUMIFS('Кап.затраты'!X:X, 'Кап.затраты'!$C:$C, $I65, 'Кап.затраты'!$G:$G, $I59)*(1+'Макро'!P$64))</f>
        <v>#VALUE!</v>
      </c>
      <c r="Y65" s="503" t="e">
        <f aca="false" ca="true" dt2D="false" dtr="false" t="normal">IF($J65="ОСНО (без НДС)", SUMIFS('Кап.затраты'!Y:Y, 'Кап.затраты'!$C:$C, $I65, 'Кап.затраты'!$G:$G, $I59), SUMIFS('Кап.затраты'!Y:Y, 'Кап.затраты'!$C:$C, $I65, 'Кап.затраты'!$G:$G, $I59)*(1+'Макро'!Q$64))</f>
        <v>#VALUE!</v>
      </c>
      <c r="Z65" s="503" t="e">
        <f aca="false" ca="true" dt2D="false" dtr="false" t="normal">IF($J65="ОСНО (без НДС)", SUMIFS('Кап.затраты'!Z:Z, 'Кап.затраты'!$C:$C, $I65, 'Кап.затраты'!$G:$G, $I59), SUMIFS('Кап.затраты'!Z:Z, 'Кап.затраты'!$C:$C, $I65, 'Кап.затраты'!$G:$G, $I59)*(1+'Макро'!R$64))</f>
        <v>#VALUE!</v>
      </c>
      <c r="AA65" s="503" t="e">
        <f aca="false" ca="true" dt2D="false" dtr="false" t="normal">IF($J65="ОСНО (без НДС)", SUMIFS('Кап.затраты'!AA:AA, 'Кап.затраты'!$C:$C, $I65, 'Кап.затраты'!$G:$G, $I59), SUMIFS('Кап.затраты'!AA:AA, 'Кап.затраты'!$C:$C, $I65, 'Кап.затраты'!$G:$G, $I59)*(1+'Макро'!S$64))</f>
        <v>#VALUE!</v>
      </c>
      <c r="AB65" s="503" t="e">
        <f aca="false" ca="true" dt2D="false" dtr="false" t="normal">IF($J65="ОСНО (без НДС)", SUMIFS('Кап.затраты'!AB:AB, 'Кап.затраты'!$C:$C, $I65, 'Кап.затраты'!$G:$G, $I59), SUMIFS('Кап.затраты'!AB:AB, 'Кап.затраты'!$C:$C, $I65, 'Кап.затраты'!$G:$G, $I59)*(1+'Макро'!T$64))</f>
        <v>#VALUE!</v>
      </c>
      <c r="AC65" s="503" t="e">
        <f aca="false" ca="true" dt2D="false" dtr="false" t="normal">IF($J65="ОСНО (без НДС)", SUMIFS('Кап.затраты'!AC:AC, 'Кап.затраты'!$C:$C, $I65, 'Кап.затраты'!$G:$G, $I59), SUMIFS('Кап.затраты'!AC:AC, 'Кап.затраты'!$C:$C, $I65, 'Кап.затраты'!$G:$G, $I59)*(1+'Макро'!U$64))</f>
        <v>#VALUE!</v>
      </c>
      <c r="AD65" s="503" t="e">
        <f aca="false" ca="true" dt2D="false" dtr="false" t="normal">IF($J65="ОСНО (без НДС)", SUMIFS('Кап.затраты'!AD:AD, 'Кап.затраты'!$C:$C, $I65, 'Кап.затраты'!$G:$G, $I59), SUMIFS('Кап.затраты'!AD:AD, 'Кап.затраты'!$C:$C, $I65, 'Кап.затраты'!$G:$G, $I59)*(1+'Макро'!V$64))</f>
        <v>#VALUE!</v>
      </c>
      <c r="AE65" s="503" t="e">
        <f aca="false" ca="true" dt2D="false" dtr="false" t="normal">IF($J65="ОСНО (без НДС)", SUMIFS('Кап.затраты'!AE:AE, 'Кап.затраты'!$C:$C, $I65, 'Кап.затраты'!$G:$G, $I59), SUMIFS('Кап.затраты'!AE:AE, 'Кап.затраты'!$C:$C, $I65, 'Кап.затраты'!$G:$G, $I59)*(1+'Макро'!W$64))</f>
        <v>#VALUE!</v>
      </c>
      <c r="AF65" s="503" t="e">
        <f aca="false" ca="true" dt2D="false" dtr="false" t="normal">IF($J65="ОСНО (без НДС)", SUMIFS('Кап.затраты'!AF:AF, 'Кап.затраты'!$C:$C, $I65, 'Кап.затраты'!$G:$G, $I59), SUMIFS('Кап.затраты'!AF:AF, 'Кап.затраты'!$C:$C, $I65, 'Кап.затраты'!$G:$G, $I59)*(1+'Макро'!X$64))</f>
        <v>#VALUE!</v>
      </c>
      <c r="AG65" s="503" t="e">
        <f aca="false" ca="true" dt2D="false" dtr="false" t="normal">IF($J65="ОСНО (без НДС)", SUMIFS('Кап.затраты'!AG:AG, 'Кап.затраты'!$C:$C, $I65, 'Кап.затраты'!$G:$G, $I59), SUMIFS('Кап.затраты'!AG:AG, 'Кап.затраты'!$C:$C, $I65, 'Кап.затраты'!$G:$G, $I59)*(1+'Макро'!Y$64))</f>
        <v>#VALUE!</v>
      </c>
      <c r="AH65" s="503" t="e">
        <f aca="false" ca="true" dt2D="false" dtr="false" t="normal">IF($J65="ОСНО (без НДС)", SUMIFS('Кап.затраты'!AH:AH, 'Кап.затраты'!$C:$C, $I65, 'Кап.затраты'!$G:$G, $I59), SUMIFS('Кап.затраты'!AH:AH, 'Кап.затраты'!$C:$C, $I65, 'Кап.затраты'!$G:$G, $I59)*(1+'Макро'!Z$64))</f>
        <v>#VALUE!</v>
      </c>
      <c r="AI65" s="503" t="e">
        <f aca="false" ca="true" dt2D="false" dtr="false" t="normal">IF($J65="ОСНО (без НДС)", SUMIFS('Кап.затраты'!AI:AI, 'Кап.затраты'!$C:$C, $I65, 'Кап.затраты'!$G:$G, $I59), SUMIFS('Кап.затраты'!AI:AI, 'Кап.затраты'!$C:$C, $I65, 'Кап.затраты'!$G:$G, $I59)*(1+'Макро'!AA$64))</f>
        <v>#VALUE!</v>
      </c>
      <c r="AJ65" s="503" t="e">
        <f aca="false" ca="true" dt2D="false" dtr="false" t="normal">IF($J65="ОСНО (без НДС)", SUMIFS('Кап.затраты'!AJ:AJ, 'Кап.затраты'!$C:$C, $I65, 'Кап.затраты'!$G:$G, $I59), SUMIFS('Кап.затраты'!AJ:AJ, 'Кап.затраты'!$C:$C, $I65, 'Кап.затраты'!$G:$G, $I59)*(1+'Макро'!AB$64))</f>
        <v>#VALUE!</v>
      </c>
      <c r="AK65" s="503" t="e">
        <f aca="false" ca="true" dt2D="false" dtr="false" t="normal">IF($J65="ОСНО (без НДС)", SUMIFS('Кап.затраты'!AK:AK, 'Кап.затраты'!$C:$C, $I65, 'Кап.затраты'!$G:$G, $I59), SUMIFS('Кап.затраты'!AK:AK, 'Кап.затраты'!$C:$C, $I65, 'Кап.затраты'!$G:$G, $I59)*(1+'Макро'!AC$64))</f>
        <v>#VALUE!</v>
      </c>
      <c r="AL65" s="503" t="e">
        <f aca="false" ca="true" dt2D="false" dtr="false" t="normal">IF($J65="ОСНО (без НДС)", SUMIFS('Кап.затраты'!AL:AL, 'Кап.затраты'!$C:$C, $I65, 'Кап.затраты'!$G:$G, $I59), SUMIFS('Кап.затраты'!AL:AL, 'Кап.затраты'!$C:$C, $I65, 'Кап.затраты'!$G:$G, $I59)*(1+'Макро'!AD$64))</f>
        <v>#VALUE!</v>
      </c>
      <c r="AM65" s="503" t="e">
        <f aca="false" ca="true" dt2D="false" dtr="false" t="normal">IF($J65="ОСНО (без НДС)", SUMIFS('Кап.затраты'!AM:AM, 'Кап.затраты'!$C:$C, $I65, 'Кап.затраты'!$G:$G, $I59), SUMIFS('Кап.затраты'!AM:AM, 'Кап.затраты'!$C:$C, $I65, 'Кап.затраты'!$G:$G, $I59)*(1+'Макро'!AE$64))</f>
        <v>#VALUE!</v>
      </c>
      <c r="AN65" s="503" t="e">
        <f aca="false" ca="true" dt2D="false" dtr="false" t="normal">IF($J65="ОСНО (без НДС)", SUMIFS('Кап.затраты'!AN:AN, 'Кап.затраты'!$C:$C, $I65, 'Кап.затраты'!$G:$G, $I59), SUMIFS('Кап.затраты'!AN:AN, 'Кап.затраты'!$C:$C, $I65, 'Кап.затраты'!$G:$G, $I59)*(1+'Макро'!AF$64))</f>
        <v>#VALUE!</v>
      </c>
      <c r="AO65" s="503" t="e">
        <f aca="false" ca="true" dt2D="false" dtr="false" t="normal">IF($J65="ОСНО (без НДС)", SUMIFS('Кап.затраты'!AO:AO, 'Кап.затраты'!$C:$C, $I65, 'Кап.затраты'!$G:$G, $I59), SUMIFS('Кап.затраты'!AO:AO, 'Кап.затраты'!$C:$C, $I65, 'Кап.затраты'!$G:$G, $I59)*(1+'Макро'!AG$64))</f>
        <v>#VALUE!</v>
      </c>
      <c r="AP65" s="503" t="e">
        <f aca="false" ca="true" dt2D="false" dtr="false" t="normal">IF($J65="ОСНО (без НДС)", SUMIFS('Кап.затраты'!AP:AP, 'Кап.затраты'!$C:$C, $I65, 'Кап.затраты'!$G:$G, $I59), SUMIFS('Кап.затраты'!AP:AP, 'Кап.затраты'!$C:$C, $I65, 'Кап.затраты'!$G:$G, $I59)*(1+'Макро'!AH$64))</f>
        <v>#VALUE!</v>
      </c>
      <c r="AQ65" s="503" t="e">
        <f aca="false" ca="true" dt2D="false" dtr="false" t="normal">IF($J65="ОСНО (без НДС)", SUMIFS('Кап.затраты'!AQ:AQ, 'Кап.затраты'!$C:$C, $I65, 'Кап.затраты'!$G:$G, $I59), SUMIFS('Кап.затраты'!AQ:AQ, 'Кап.затраты'!$C:$C, $I65, 'Кап.затраты'!$G:$G, $I59)*(1+'Макро'!AI$64))</f>
        <v>#VALUE!</v>
      </c>
      <c r="AR65" s="503" t="e">
        <f aca="false" ca="true" dt2D="false" dtr="false" t="normal">IF($J65="ОСНО (без НДС)", SUMIFS('Кап.затраты'!AR:AR, 'Кап.затраты'!$C:$C, $I65, 'Кап.затраты'!$G:$G, $I59), SUMIFS('Кап.затраты'!AR:AR, 'Кап.затраты'!$C:$C, $I65, 'Кап.затраты'!$G:$G, $I59)*(1+'Макро'!AJ$64))</f>
        <v>#VALUE!</v>
      </c>
      <c r="AS65" s="503" t="e">
        <f aca="false" ca="true" dt2D="false" dtr="false" t="normal">IF($J65="ОСНО (без НДС)", SUMIFS('Кап.затраты'!AS:AS, 'Кап.затраты'!$C:$C, $I65, 'Кап.затраты'!$G:$G, $I59), SUMIFS('Кап.затраты'!AS:AS, 'Кап.затраты'!$C:$C, $I65, 'Кап.затраты'!$G:$G, $I59)*(1+'Макро'!AK$64))</f>
        <v>#VALUE!</v>
      </c>
      <c r="AT65" s="503" t="e">
        <f aca="false" ca="true" dt2D="false" dtr="false" t="normal">IF($J65="ОСНО (без НДС)", SUMIFS('Кап.затраты'!AT:AT, 'Кап.затраты'!$C:$C, $I65, 'Кап.затраты'!$G:$G, $I59), SUMIFS('Кап.затраты'!AT:AT, 'Кап.затраты'!$C:$C, $I65, 'Кап.затраты'!$G:$G, $I59)*(1+'Макро'!AL$64))</f>
        <v>#VALUE!</v>
      </c>
      <c r="AU65" s="503" t="e">
        <f aca="false" ca="true" dt2D="false" dtr="false" t="normal">IF($J65="ОСНО (без НДС)", SUMIFS('Кап.затраты'!AU:AU, 'Кап.затраты'!$C:$C, $I65, 'Кап.затраты'!$G:$G, $I59), SUMIFS('Кап.затраты'!AU:AU, 'Кап.затраты'!$C:$C, $I65, 'Кап.затраты'!$G:$G, $I59)*(1+'Макро'!AM$64))</f>
        <v>#VALUE!</v>
      </c>
      <c r="AV65" s="503" t="e">
        <f aca="false" ca="true" dt2D="false" dtr="false" t="normal">IF($J65="ОСНО (без НДС)", SUMIFS('Кап.затраты'!AV:AV, 'Кап.затраты'!$C:$C, $I65, 'Кап.затраты'!$G:$G, $I59), SUMIFS('Кап.затраты'!AV:AV, 'Кап.затраты'!$C:$C, $I65, 'Кап.затраты'!$G:$G, $I59)*(1+'Макро'!AN$64))</f>
        <v>#VALUE!</v>
      </c>
      <c r="AW65" s="503" t="e">
        <f aca="false" ca="true" dt2D="false" dtr="false" t="normal">IF($J65="ОСНО (без НДС)", SUMIFS('Кап.затраты'!AW:AW, 'Кап.затраты'!$C:$C, $I65, 'Кап.затраты'!$G:$G, $I59), SUMIFS('Кап.затраты'!AW:AW, 'Кап.затраты'!$C:$C, $I65, 'Кап.затраты'!$G:$G, $I59)*(1+'Макро'!AO$64))</f>
        <v>#VALUE!</v>
      </c>
      <c r="AX65" s="503" t="e">
        <f aca="false" ca="true" dt2D="false" dtr="false" t="normal">IF($J65="ОСНО (без НДС)", SUMIFS('Кап.затраты'!AX:AX, 'Кап.затраты'!$C:$C, $I65, 'Кап.затраты'!$G:$G, $I59), SUMIFS('Кап.затраты'!AX:AX, 'Кап.затраты'!$C:$C, $I65, 'Кап.затраты'!$G:$G, $I59)*(1+'Макро'!AP$64))</f>
        <v>#VALUE!</v>
      </c>
      <c r="AY65" s="503" t="e">
        <f aca="false" ca="true" dt2D="false" dtr="false" t="normal">IF($J65="ОСНО (без НДС)", SUMIFS('Кап.затраты'!AY:AY, 'Кап.затраты'!$C:$C, $I65, 'Кап.затраты'!$G:$G, $I59), SUMIFS('Кап.затраты'!AY:AY, 'Кап.затраты'!$C:$C, $I65, 'Кап.затраты'!$G:$G, $I59)*(1+'Макро'!AQ$64))</f>
        <v>#VALUE!</v>
      </c>
      <c r="AZ65" s="503" t="e">
        <f aca="false" ca="true" dt2D="false" dtr="false" t="normal">IF($J65="ОСНО (без НДС)", SUMIFS('Кап.затраты'!AZ:AZ, 'Кап.затраты'!$C:$C, $I65, 'Кап.затраты'!$G:$G, $I59), SUMIFS('Кап.затраты'!AZ:AZ, 'Кап.затраты'!$C:$C, $I65, 'Кап.затраты'!$G:$G, $I59)*(1+'Макро'!AR$64))</f>
        <v>#VALUE!</v>
      </c>
      <c r="BA65" s="503" t="e">
        <f aca="false" ca="true" dt2D="false" dtr="false" t="normal">IF($J65="ОСНО (без НДС)", SUMIFS('Кап.затраты'!BA:BA, 'Кап.затраты'!$C:$C, $I65, 'Кап.затраты'!$G:$G, $I59), SUMIFS('Кап.затраты'!BA:BA, 'Кап.затраты'!$C:$C, $I65, 'Кап.затраты'!$G:$G, $I59)*(1+'Макро'!AS$64))</f>
        <v>#VALUE!</v>
      </c>
      <c r="BB65" s="503" t="e">
        <f aca="false" ca="true" dt2D="false" dtr="false" t="normal">IF($J65="ОСНО (без НДС)", SUMIFS('Кап.затраты'!BB:BB, 'Кап.затраты'!$C:$C, $I65, 'Кап.затраты'!$G:$G, $I59), SUMIFS('Кап.затраты'!BB:BB, 'Кап.затраты'!$C:$C, $I65, 'Кап.затраты'!$G:$G, $I59)*(1+'Макро'!AT$64))</f>
        <v>#VALUE!</v>
      </c>
      <c r="BC65" s="503" t="e">
        <f aca="false" ca="true" dt2D="false" dtr="false" t="normal">IF($J65="ОСНО (без НДС)", SUMIFS('Кап.затраты'!BC:BC, 'Кап.затраты'!$C:$C, $I65, 'Кап.затраты'!$G:$G, $I59), SUMIFS('Кап.затраты'!BC:BC, 'Кап.затраты'!$C:$C, $I65, 'Кап.затраты'!$G:$G, $I59)*(1+'Макро'!AU$64))</f>
        <v>#VALUE!</v>
      </c>
      <c r="BD65" s="503" t="e">
        <f aca="false" ca="true" dt2D="false" dtr="false" t="normal">IF($J65="ОСНО (без НДС)", SUMIFS('Кап.затраты'!BD:BD, 'Кап.затраты'!$C:$C, $I65, 'Кап.затраты'!$G:$G, $I59), SUMIFS('Кап.затраты'!BD:BD, 'Кап.затраты'!$C:$C, $I65, 'Кап.затраты'!$G:$G, $I59)*(1+'Макро'!AV$64))</f>
        <v>#VALUE!</v>
      </c>
      <c r="BE65" s="503" t="e">
        <f aca="false" ca="true" dt2D="false" dtr="false" t="normal">IF($J65="ОСНО (без НДС)", SUMIFS('Кап.затраты'!BE:BE, 'Кап.затраты'!$C:$C, $I65, 'Кап.затраты'!$G:$G, $I59), SUMIFS('Кап.затраты'!BE:BE, 'Кап.затраты'!$C:$C, $I65, 'Кап.затраты'!$G:$G, $I59)*(1+'Макро'!AW$64))</f>
        <v>#VALUE!</v>
      </c>
      <c r="BF65" s="503" t="e">
        <f aca="false" ca="true" dt2D="false" dtr="false" t="normal">IF($J65="ОСНО (без НДС)", SUMIFS('Кап.затраты'!BF:BF, 'Кап.затраты'!$C:$C, $I65, 'Кап.затраты'!$G:$G, $I59), SUMIFS('Кап.затраты'!BF:BF, 'Кап.затраты'!$C:$C, $I65, 'Кап.затраты'!$G:$G, $I59)*(1+'Макро'!AX$64))</f>
        <v>#VALUE!</v>
      </c>
      <c r="BG65" s="503" t="e">
        <f aca="false" ca="true" dt2D="false" dtr="false" t="normal">IF($J65="ОСНО (без НДС)", SUMIFS('Кап.затраты'!BG:BG, 'Кап.затраты'!$C:$C, $I65, 'Кап.затраты'!$G:$G, $I59), SUMIFS('Кап.затраты'!BG:BG, 'Кап.затраты'!$C:$C, $I65, 'Кап.затраты'!$G:$G, $I59)*(1+'Макро'!AY$64))</f>
        <v>#VALUE!</v>
      </c>
      <c r="BH65" s="503" t="e">
        <f aca="false" ca="true" dt2D="false" dtr="false" t="normal">IF($J65="ОСНО (без НДС)", SUMIFS('Кап.затраты'!BH:BH, 'Кап.затраты'!$C:$C, $I65, 'Кап.затраты'!$G:$G, $I59), SUMIFS('Кап.затраты'!BH:BH, 'Кап.затраты'!$C:$C, $I65, 'Кап.затраты'!$G:$G, $I59)*(1+'Макро'!AZ$64))</f>
        <v>#VALUE!</v>
      </c>
      <c r="BI65" s="503" t="e">
        <f aca="false" ca="true" dt2D="false" dtr="false" t="normal">IF($J65="ОСНО (без НДС)", SUMIFS('Кап.затраты'!BI:BI, 'Кап.затраты'!$C:$C, $I65, 'Кап.затраты'!$G:$G, $I59), SUMIFS('Кап.затраты'!BI:BI, 'Кап.затраты'!$C:$C, $I65, 'Кап.затраты'!$G:$G, $I59)*(1+'Макро'!BA$64))</f>
        <v>#VALUE!</v>
      </c>
      <c r="BJ65" s="503" t="e">
        <f aca="false" ca="true" dt2D="false" dtr="false" t="normal">IF($J65="ОСНО (без НДС)", SUMIFS('Кап.затраты'!BJ:BJ, 'Кап.затраты'!$C:$C, $I65, 'Кап.затраты'!$G:$G, $I59), SUMIFS('Кап.затраты'!BJ:BJ, 'Кап.затраты'!$C:$C, $I65, 'Кап.затраты'!$G:$G, $I59)*(1+'Макро'!BB$64))</f>
        <v>#VALUE!</v>
      </c>
      <c r="BK65" s="503" t="e">
        <f aca="false" ca="true" dt2D="false" dtr="false" t="normal">IF($J65="ОСНО (без НДС)", SUMIFS('Кап.затраты'!BK:BK, 'Кап.затраты'!$C:$C, $I65, 'Кап.затраты'!$G:$G, $I59), SUMIFS('Кап.затраты'!BK:BK, 'Кап.затраты'!$C:$C, $I65, 'Кап.затраты'!$G:$G, $I59)*(1+'Макро'!BC$64))</f>
        <v>#VALUE!</v>
      </c>
      <c r="BL65" s="503" t="e">
        <f aca="false" ca="true" dt2D="false" dtr="false" t="normal">IF($J65="ОСНО (без НДС)", SUMIFS('Кап.затраты'!BL:BL, 'Кап.затраты'!$C:$C, $I65, 'Кап.затраты'!$G:$G, $I59), SUMIFS('Кап.затраты'!BL:BL, 'Кап.затраты'!$C:$C, $I65, 'Кап.затраты'!$G:$G, $I59)*(1+'Макро'!BD$64))</f>
        <v>#VALUE!</v>
      </c>
      <c r="BM65" s="503" t="e">
        <f aca="false" ca="true" dt2D="false" dtr="false" t="normal">IF($J65="ОСНО (без НДС)", SUMIFS('Кап.затраты'!BM:BM, 'Кап.затраты'!$C:$C, $I65, 'Кап.затраты'!$G:$G, $I59), SUMIFS('Кап.затраты'!BM:BM, 'Кап.затраты'!$C:$C, $I65, 'Кап.затраты'!$G:$G, $I59)*(1+'Макро'!BE$64))</f>
        <v>#VALUE!</v>
      </c>
      <c r="BN65" s="503" t="e">
        <f aca="false" ca="true" dt2D="false" dtr="false" t="normal">IF($J65="ОСНО (без НДС)", SUMIFS('Кап.затраты'!BN:BN, 'Кап.затраты'!$C:$C, $I65, 'Кап.затраты'!$G:$G, $I59), SUMIFS('Кап.затраты'!BN:BN, 'Кап.затраты'!$C:$C, $I65, 'Кап.затраты'!$G:$G, $I59)*(1+'Макро'!BF$64))</f>
        <v>#VALUE!</v>
      </c>
      <c r="BO65" s="503" t="e">
        <f aca="false" ca="true" dt2D="false" dtr="false" t="normal">IF($J65="ОСНО (без НДС)", SUMIFS('Кап.затраты'!BO:BO, 'Кап.затраты'!$C:$C, $I65, 'Кап.затраты'!$G:$G, $I59), SUMIFS('Кап.затраты'!BO:BO, 'Кап.затраты'!$C:$C, $I65, 'Кап.затраты'!$G:$G, $I59)*(1+'Макро'!BG$64))</f>
        <v>#VALUE!</v>
      </c>
      <c r="BP65" s="503" t="e">
        <f aca="false" ca="true" dt2D="false" dtr="false" t="normal">IF($J65="ОСНО (без НДС)", SUMIFS('Кап.затраты'!BP:BP, 'Кап.затраты'!$C:$C, $I65, 'Кап.затраты'!$G:$G, $I59), SUMIFS('Кап.затраты'!BP:BP, 'Кап.затраты'!$C:$C, $I65, 'Кап.затраты'!$G:$G, $I59)*(1+'Макро'!BH$64))</f>
        <v>#VALUE!</v>
      </c>
      <c r="BQ65" s="503" t="e">
        <f aca="false" ca="true" dt2D="false" dtr="false" t="normal">IF($J65="ОСНО (без НДС)", SUMIFS('Кап.затраты'!BQ:BQ, 'Кап.затраты'!$C:$C, $I65, 'Кап.затраты'!$G:$G, $I59), SUMIFS('Кап.затраты'!BQ:BQ, 'Кап.затраты'!$C:$C, $I65, 'Кап.затраты'!$G:$G, $I59)*(1+'Макро'!BI$64))</f>
        <v>#VALUE!</v>
      </c>
      <c r="BR65" s="503" t="e">
        <f aca="false" ca="true" dt2D="false" dtr="false" t="normal">IF($J65="ОСНО (без НДС)", SUMIFS('Кап.затраты'!BR:BR, 'Кап.затраты'!$C:$C, $I65, 'Кап.затраты'!$G:$G, $I59), SUMIFS('Кап.затраты'!BR:BR, 'Кап.затраты'!$C:$C, $I65, 'Кап.затраты'!$G:$G, $I59)*(1+'Макро'!BJ$64))</f>
        <v>#VALUE!</v>
      </c>
      <c r="BS65" s="503" t="e">
        <f aca="false" ca="true" dt2D="false" dtr="false" t="normal">IF($J65="ОСНО (без НДС)", SUMIFS('Кап.затраты'!BS:BS, 'Кап.затраты'!$C:$C, $I65, 'Кап.затраты'!$G:$G, $I59), SUMIFS('Кап.затраты'!BS:BS, 'Кап.затраты'!$C:$C, $I65, 'Кап.затраты'!$G:$G, $I59)*(1+'Макро'!BK$64))</f>
        <v>#VALUE!</v>
      </c>
      <c r="BT65" s="503" t="e">
        <f aca="false" ca="true" dt2D="false" dtr="false" t="normal">IF($J65="ОСНО (без НДС)", SUMIFS('Кап.затраты'!BT:BT, 'Кап.затраты'!$C:$C, $I65, 'Кап.затраты'!$G:$G, $I59), SUMIFS('Кап.затраты'!BT:BT, 'Кап.затраты'!$C:$C, $I65, 'Кап.затраты'!$G:$G, $I59)*(1+'Макро'!BL$64))</f>
        <v>#VALUE!</v>
      </c>
    </row>
    <row hidden="true" ht="16.5" outlineLevel="1" r="66">
      <c r="B66" s="489" t="e">
        <f aca="false" ca="false" dt2D="false" dtr="false" t="normal">B65</f>
        <v>#N/A</v>
      </c>
      <c r="F66" s="481" t="e">
        <f aca="false" ca="false" dt2D="false" dtr="false" t="normal">F65</f>
        <v>#N/A</v>
      </c>
      <c r="G66" s="485" t="n">
        <f aca="false" ca="false" dt2D="false" dtr="false" t="normal">G65</f>
        <v>0</v>
      </c>
      <c r="L66" s="503" t="n"/>
      <c r="M66" s="503" t="n"/>
      <c r="N66" s="503" t="n"/>
      <c r="O66" s="503" t="n"/>
      <c r="P66" s="503" t="n"/>
      <c r="Q66" s="503" t="n"/>
      <c r="R66" s="503" t="n"/>
      <c r="S66" s="503" t="n"/>
      <c r="T66" s="503" t="n"/>
      <c r="U66" s="503" t="n"/>
      <c r="V66" s="503" t="n"/>
      <c r="W66" s="503" t="n"/>
      <c r="X66" s="503" t="n"/>
      <c r="Y66" s="503" t="n"/>
      <c r="Z66" s="503" t="n"/>
      <c r="AA66" s="503" t="n"/>
      <c r="AB66" s="503" t="n"/>
      <c r="AC66" s="503" t="n"/>
      <c r="AD66" s="503" t="n"/>
      <c r="AE66" s="503" t="n"/>
      <c r="AF66" s="503" t="n"/>
      <c r="AG66" s="503" t="n"/>
      <c r="AH66" s="503" t="n"/>
      <c r="AI66" s="503" t="n"/>
      <c r="AJ66" s="503" t="n"/>
      <c r="AK66" s="503" t="n"/>
      <c r="AL66" s="503" t="n"/>
      <c r="AM66" s="503" t="n"/>
      <c r="AN66" s="503" t="n"/>
      <c r="AO66" s="503" t="n"/>
      <c r="AP66" s="503" t="n"/>
      <c r="AQ66" s="503" t="n"/>
      <c r="AR66" s="503" t="n"/>
      <c r="AS66" s="503" t="n"/>
      <c r="AT66" s="503" t="n"/>
      <c r="AU66" s="503" t="n"/>
      <c r="AV66" s="503" t="n"/>
      <c r="AW66" s="503" t="n"/>
      <c r="AX66" s="503" t="n"/>
      <c r="AY66" s="503" t="n"/>
      <c r="AZ66" s="503" t="n"/>
      <c r="BA66" s="503" t="n"/>
      <c r="BB66" s="503" t="n"/>
      <c r="BC66" s="503" t="n"/>
      <c r="BD66" s="503" t="n"/>
      <c r="BE66" s="503" t="n"/>
      <c r="BF66" s="503" t="n"/>
      <c r="BG66" s="503" t="n"/>
      <c r="BH66" s="503" t="n"/>
      <c r="BI66" s="503" t="n"/>
      <c r="BJ66" s="503" t="n"/>
      <c r="BK66" s="503" t="n"/>
      <c r="BL66" s="503" t="n"/>
      <c r="BM66" s="503" t="n"/>
      <c r="BN66" s="503" t="n"/>
      <c r="BO66" s="503" t="n"/>
      <c r="BP66" s="503" t="n"/>
      <c r="BQ66" s="503" t="n"/>
      <c r="BR66" s="503" t="n"/>
      <c r="BS66" s="503" t="n"/>
      <c r="BT66" s="503" t="n"/>
    </row>
    <row customFormat="true" hidden="true" ht="16.5" outlineLevel="1" r="67" s="17">
      <c r="A67" s="515" t="n"/>
      <c r="B67" s="489" t="e">
        <f aca="false" ca="false" dt2D="false" dtr="false" t="normal">B66</f>
        <v>#N/A</v>
      </c>
      <c r="C67" s="481" t="n"/>
      <c r="D67" s="515" t="n"/>
      <c r="E67" s="481" t="n"/>
      <c r="F67" s="481" t="e">
        <f aca="false" ca="false" dt2D="false" dtr="false" t="normal">F66</f>
        <v>#N/A</v>
      </c>
      <c r="G67" s="485" t="n">
        <f aca="false" ca="false" dt2D="false" dtr="false" t="normal">G66</f>
        <v>0</v>
      </c>
      <c r="H67" s="17" t="n"/>
      <c r="I67" s="516" t="s">
        <v>552</v>
      </c>
      <c r="J67" s="517" t="n"/>
      <c r="K67" s="214" t="n"/>
      <c r="L67" s="522" t="n"/>
      <c r="M67" s="518" t="e">
        <f aca="false" ca="true" dt2D="false" dtr="false" t="normal">SUM(M68:M72)</f>
        <v>#VALUE!</v>
      </c>
      <c r="N67" s="518" t="e">
        <f aca="false" ca="true" dt2D="false" dtr="false" t="normal">SUM(N68:N72)</f>
        <v>#VALUE!</v>
      </c>
      <c r="O67" s="518" t="e">
        <f aca="false" ca="true" dt2D="false" dtr="false" t="normal">SUM(O68:O72)</f>
        <v>#VALUE!</v>
      </c>
      <c r="P67" s="518" t="e">
        <f aca="false" ca="true" dt2D="false" dtr="false" t="normal">SUM(P68:P72)</f>
        <v>#VALUE!</v>
      </c>
      <c r="Q67" s="518" t="e">
        <f aca="false" ca="true" dt2D="false" dtr="false" t="normal">SUM(Q68:Q72)</f>
        <v>#VALUE!</v>
      </c>
      <c r="R67" s="518" t="e">
        <f aca="false" ca="true" dt2D="false" dtr="false" t="normal">SUM(R68:R72)</f>
        <v>#VALUE!</v>
      </c>
      <c r="S67" s="518" t="e">
        <f aca="false" ca="true" dt2D="false" dtr="false" t="normal">SUM(S68:S72)</f>
        <v>#VALUE!</v>
      </c>
      <c r="T67" s="518" t="e">
        <f aca="false" ca="true" dt2D="false" dtr="false" t="normal">SUM(T68:T72)</f>
        <v>#VALUE!</v>
      </c>
      <c r="U67" s="518" t="e">
        <f aca="false" ca="true" dt2D="false" dtr="false" t="normal">SUM(U68:U72)</f>
        <v>#VALUE!</v>
      </c>
      <c r="V67" s="518" t="e">
        <f aca="false" ca="true" dt2D="false" dtr="false" t="normal">SUM(V68:V72)</f>
        <v>#VALUE!</v>
      </c>
      <c r="W67" s="518" t="e">
        <f aca="false" ca="true" dt2D="false" dtr="false" t="normal">SUM(W68:W72)</f>
        <v>#VALUE!</v>
      </c>
      <c r="X67" s="518" t="e">
        <f aca="false" ca="true" dt2D="false" dtr="false" t="normal">SUM(X68:X72)</f>
        <v>#VALUE!</v>
      </c>
      <c r="Y67" s="518" t="e">
        <f aca="false" ca="true" dt2D="false" dtr="false" t="normal">SUM(Y68:Y72)</f>
        <v>#VALUE!</v>
      </c>
      <c r="Z67" s="518" t="e">
        <f aca="false" ca="true" dt2D="false" dtr="false" t="normal">SUM(Z68:Z72)</f>
        <v>#VALUE!</v>
      </c>
      <c r="AA67" s="518" t="e">
        <f aca="false" ca="true" dt2D="false" dtr="false" t="normal">SUM(AA68:AA72)</f>
        <v>#VALUE!</v>
      </c>
      <c r="AB67" s="518" t="e">
        <f aca="false" ca="true" dt2D="false" dtr="false" t="normal">SUM(AB68:AB72)</f>
        <v>#VALUE!</v>
      </c>
      <c r="AC67" s="518" t="e">
        <f aca="false" ca="true" dt2D="false" dtr="false" t="normal">SUM(AC68:AC72)</f>
        <v>#VALUE!</v>
      </c>
      <c r="AD67" s="518" t="e">
        <f aca="false" ca="true" dt2D="false" dtr="false" t="normal">SUM(AD68:AD72)</f>
        <v>#VALUE!</v>
      </c>
      <c r="AE67" s="518" t="e">
        <f aca="false" ca="true" dt2D="false" dtr="false" t="normal">SUM(AE68:AE72)</f>
        <v>#VALUE!</v>
      </c>
      <c r="AF67" s="518" t="e">
        <f aca="false" ca="true" dt2D="false" dtr="false" t="normal">SUM(AF68:AF72)</f>
        <v>#VALUE!</v>
      </c>
      <c r="AG67" s="518" t="e">
        <f aca="false" ca="true" dt2D="false" dtr="false" t="normal">SUM(AG68:AG72)</f>
        <v>#VALUE!</v>
      </c>
      <c r="AH67" s="518" t="e">
        <f aca="false" ca="true" dt2D="false" dtr="false" t="normal">SUM(AH68:AH72)</f>
        <v>#VALUE!</v>
      </c>
      <c r="AI67" s="518" t="e">
        <f aca="false" ca="true" dt2D="false" dtr="false" t="normal">SUM(AI68:AI72)</f>
        <v>#VALUE!</v>
      </c>
      <c r="AJ67" s="518" t="e">
        <f aca="false" ca="true" dt2D="false" dtr="false" t="normal">SUM(AJ68:AJ72)</f>
        <v>#VALUE!</v>
      </c>
      <c r="AK67" s="518" t="e">
        <f aca="false" ca="true" dt2D="false" dtr="false" t="normal">SUM(AK68:AK72)</f>
        <v>#VALUE!</v>
      </c>
      <c r="AL67" s="518" t="e">
        <f aca="false" ca="true" dt2D="false" dtr="false" t="normal">SUM(AL68:AL72)</f>
        <v>#VALUE!</v>
      </c>
      <c r="AM67" s="518" t="e">
        <f aca="false" ca="true" dt2D="false" dtr="false" t="normal">SUM(AM68:AM72)</f>
        <v>#VALUE!</v>
      </c>
      <c r="AN67" s="518" t="e">
        <f aca="false" ca="true" dt2D="false" dtr="false" t="normal">SUM(AN68:AN72)</f>
        <v>#VALUE!</v>
      </c>
      <c r="AO67" s="518" t="e">
        <f aca="false" ca="true" dt2D="false" dtr="false" t="normal">SUM(AO68:AO72)</f>
        <v>#VALUE!</v>
      </c>
      <c r="AP67" s="518" t="e">
        <f aca="false" ca="true" dt2D="false" dtr="false" t="normal">SUM(AP68:AP72)</f>
        <v>#VALUE!</v>
      </c>
      <c r="AQ67" s="518" t="e">
        <f aca="false" ca="true" dt2D="false" dtr="false" t="normal">SUM(AQ68:AQ72)</f>
        <v>#VALUE!</v>
      </c>
      <c r="AR67" s="518" t="e">
        <f aca="false" ca="true" dt2D="false" dtr="false" t="normal">SUM(AR68:AR72)</f>
        <v>#VALUE!</v>
      </c>
      <c r="AS67" s="518" t="e">
        <f aca="false" ca="true" dt2D="false" dtr="false" t="normal">SUM(AS68:AS72)</f>
        <v>#VALUE!</v>
      </c>
      <c r="AT67" s="518" t="e">
        <f aca="false" ca="true" dt2D="false" dtr="false" t="normal">SUM(AT68:AT72)</f>
        <v>#VALUE!</v>
      </c>
      <c r="AU67" s="518" t="e">
        <f aca="false" ca="true" dt2D="false" dtr="false" t="normal">SUM(AU68:AU72)</f>
        <v>#VALUE!</v>
      </c>
      <c r="AV67" s="518" t="e">
        <f aca="false" ca="true" dt2D="false" dtr="false" t="normal">SUM(AV68:AV72)</f>
        <v>#VALUE!</v>
      </c>
      <c r="AW67" s="518" t="e">
        <f aca="false" ca="true" dt2D="false" dtr="false" t="normal">SUM(AW68:AW72)</f>
        <v>#VALUE!</v>
      </c>
      <c r="AX67" s="518" t="e">
        <f aca="false" ca="true" dt2D="false" dtr="false" t="normal">SUM(AX68:AX72)</f>
        <v>#VALUE!</v>
      </c>
      <c r="AY67" s="518" t="e">
        <f aca="false" ca="true" dt2D="false" dtr="false" t="normal">SUM(AY68:AY72)</f>
        <v>#VALUE!</v>
      </c>
      <c r="AZ67" s="518" t="e">
        <f aca="false" ca="true" dt2D="false" dtr="false" t="normal">SUM(AZ68:AZ72)</f>
        <v>#VALUE!</v>
      </c>
      <c r="BA67" s="518" t="e">
        <f aca="false" ca="true" dt2D="false" dtr="false" t="normal">SUM(BA68:BA72)</f>
        <v>#VALUE!</v>
      </c>
      <c r="BB67" s="518" t="e">
        <f aca="false" ca="true" dt2D="false" dtr="false" t="normal">SUM(BB68:BB72)</f>
        <v>#VALUE!</v>
      </c>
      <c r="BC67" s="518" t="e">
        <f aca="false" ca="true" dt2D="false" dtr="false" t="normal">SUM(BC68:BC72)</f>
        <v>#VALUE!</v>
      </c>
      <c r="BD67" s="518" t="e">
        <f aca="false" ca="true" dt2D="false" dtr="false" t="normal">SUM(BD68:BD72)</f>
        <v>#VALUE!</v>
      </c>
      <c r="BE67" s="518" t="e">
        <f aca="false" ca="true" dt2D="false" dtr="false" t="normal">SUM(BE68:BE72)</f>
        <v>#VALUE!</v>
      </c>
      <c r="BF67" s="518" t="e">
        <f aca="false" ca="true" dt2D="false" dtr="false" t="normal">SUM(BF68:BF72)</f>
        <v>#VALUE!</v>
      </c>
      <c r="BG67" s="518" t="e">
        <f aca="false" ca="true" dt2D="false" dtr="false" t="normal">SUM(BG68:BG72)</f>
        <v>#VALUE!</v>
      </c>
      <c r="BH67" s="518" t="e">
        <f aca="false" ca="true" dt2D="false" dtr="false" t="normal">SUM(BH68:BH72)</f>
        <v>#VALUE!</v>
      </c>
      <c r="BI67" s="518" t="e">
        <f aca="false" ca="true" dt2D="false" dtr="false" t="normal">SUM(BI68:BI72)</f>
        <v>#VALUE!</v>
      </c>
      <c r="BJ67" s="518" t="e">
        <f aca="false" ca="true" dt2D="false" dtr="false" t="normal">SUM(BJ68:BJ72)</f>
        <v>#VALUE!</v>
      </c>
      <c r="BK67" s="518" t="e">
        <f aca="false" ca="true" dt2D="false" dtr="false" t="normal">SUM(BK68:BK72)</f>
        <v>#VALUE!</v>
      </c>
      <c r="BL67" s="518" t="e">
        <f aca="false" ca="true" dt2D="false" dtr="false" t="normal">SUM(BL68:BL72)</f>
        <v>#VALUE!</v>
      </c>
      <c r="BM67" s="518" t="e">
        <f aca="false" ca="true" dt2D="false" dtr="false" t="normal">SUM(BM68:BM72)</f>
        <v>#VALUE!</v>
      </c>
      <c r="BN67" s="518" t="e">
        <f aca="false" ca="true" dt2D="false" dtr="false" t="normal">SUM(BN68:BN72)</f>
        <v>#VALUE!</v>
      </c>
      <c r="BO67" s="518" t="e">
        <f aca="false" ca="true" dt2D="false" dtr="false" t="normal">SUM(BO68:BO72)</f>
        <v>#VALUE!</v>
      </c>
      <c r="BP67" s="518" t="e">
        <f aca="false" ca="true" dt2D="false" dtr="false" t="normal">SUM(BP68:BP72)</f>
        <v>#VALUE!</v>
      </c>
      <c r="BQ67" s="518" t="e">
        <f aca="false" ca="true" dt2D="false" dtr="false" t="normal">SUM(BQ68:BQ72)</f>
        <v>#VALUE!</v>
      </c>
      <c r="BR67" s="518" t="e">
        <f aca="false" ca="true" dt2D="false" dtr="false" t="normal">SUM(BR68:BR72)</f>
        <v>#VALUE!</v>
      </c>
      <c r="BS67" s="518" t="e">
        <f aca="false" ca="true" dt2D="false" dtr="false" t="normal">SUM(BS68:BS72)</f>
        <v>#VALUE!</v>
      </c>
      <c r="BT67" s="518" t="e">
        <f aca="false" ca="true" dt2D="false" dtr="false" t="normal">SUM(BT68:BT72)</f>
        <v>#VALUE!</v>
      </c>
    </row>
    <row hidden="true" ht="16.5" outlineLevel="2" r="68">
      <c r="B68" s="489" t="e">
        <f aca="false" ca="false" dt2D="false" dtr="false" t="normal">B67</f>
        <v>#N/A</v>
      </c>
      <c r="F68" s="481" t="e">
        <f aca="false" ca="false" dt2D="false" dtr="false" t="normal">F67</f>
        <v>#N/A</v>
      </c>
      <c r="G68" s="485" t="n">
        <f aca="false" ca="false" dt2D="false" dtr="false" t="normal">G67</f>
        <v>0</v>
      </c>
      <c r="I68" s="153" t="s">
        <v>547</v>
      </c>
      <c r="L68" s="523" t="n"/>
      <c r="M68" s="503" t="e">
        <f aca="false" ca="false" dt2D="false" dtr="false" t="normal">M61+L68</f>
        <v>#VALUE!</v>
      </c>
      <c r="N68" s="503" t="e">
        <f aca="false" ca="false" dt2D="false" dtr="false" t="normal">N61+M68</f>
        <v>#VALUE!</v>
      </c>
      <c r="O68" s="503" t="e">
        <f aca="false" ca="false" dt2D="false" dtr="false" t="normal">O61+N68</f>
        <v>#VALUE!</v>
      </c>
      <c r="P68" s="503" t="e">
        <f aca="false" ca="false" dt2D="false" dtr="false" t="normal">P61+O68</f>
        <v>#VALUE!</v>
      </c>
      <c r="Q68" s="503" t="e">
        <f aca="false" ca="false" dt2D="false" dtr="false" t="normal">Q61+P68</f>
        <v>#VALUE!</v>
      </c>
      <c r="R68" s="503" t="e">
        <f aca="false" ca="false" dt2D="false" dtr="false" t="normal">R61+Q68</f>
        <v>#VALUE!</v>
      </c>
      <c r="S68" s="503" t="e">
        <f aca="false" ca="false" dt2D="false" dtr="false" t="normal">S61+R68</f>
        <v>#VALUE!</v>
      </c>
      <c r="T68" s="503" t="e">
        <f aca="false" ca="false" dt2D="false" dtr="false" t="normal">T61+S68</f>
        <v>#VALUE!</v>
      </c>
      <c r="U68" s="503" t="e">
        <f aca="false" ca="false" dt2D="false" dtr="false" t="normal">U61+T68</f>
        <v>#VALUE!</v>
      </c>
      <c r="V68" s="503" t="e">
        <f aca="false" ca="false" dt2D="false" dtr="false" t="normal">V61+U68</f>
        <v>#VALUE!</v>
      </c>
      <c r="W68" s="503" t="e">
        <f aca="false" ca="false" dt2D="false" dtr="false" t="normal">W61+V68</f>
        <v>#VALUE!</v>
      </c>
      <c r="X68" s="503" t="e">
        <f aca="false" ca="false" dt2D="false" dtr="false" t="normal">X61+W68</f>
        <v>#VALUE!</v>
      </c>
      <c r="Y68" s="503" t="e">
        <f aca="false" ca="false" dt2D="false" dtr="false" t="normal">Y61+X68</f>
        <v>#VALUE!</v>
      </c>
      <c r="Z68" s="503" t="e">
        <f aca="false" ca="false" dt2D="false" dtr="false" t="normal">Z61+Y68</f>
        <v>#VALUE!</v>
      </c>
      <c r="AA68" s="503" t="e">
        <f aca="false" ca="false" dt2D="false" dtr="false" t="normal">AA61+Z68</f>
        <v>#VALUE!</v>
      </c>
      <c r="AB68" s="503" t="e">
        <f aca="false" ca="false" dt2D="false" dtr="false" t="normal">AB61+AA68</f>
        <v>#VALUE!</v>
      </c>
      <c r="AC68" s="503" t="e">
        <f aca="false" ca="false" dt2D="false" dtr="false" t="normal">AC61+AB68</f>
        <v>#VALUE!</v>
      </c>
      <c r="AD68" s="503" t="e">
        <f aca="false" ca="false" dt2D="false" dtr="false" t="normal">AD61+AC68</f>
        <v>#VALUE!</v>
      </c>
      <c r="AE68" s="503" t="e">
        <f aca="false" ca="false" dt2D="false" dtr="false" t="normal">AE61+AD68</f>
        <v>#VALUE!</v>
      </c>
      <c r="AF68" s="503" t="e">
        <f aca="false" ca="false" dt2D="false" dtr="false" t="normal">AF61+AE68</f>
        <v>#VALUE!</v>
      </c>
      <c r="AG68" s="503" t="e">
        <f aca="false" ca="false" dt2D="false" dtr="false" t="normal">AG61+AF68</f>
        <v>#VALUE!</v>
      </c>
      <c r="AH68" s="503" t="e">
        <f aca="false" ca="false" dt2D="false" dtr="false" t="normal">AH61+AG68</f>
        <v>#VALUE!</v>
      </c>
      <c r="AI68" s="503" t="e">
        <f aca="false" ca="false" dt2D="false" dtr="false" t="normal">AI61+AH68</f>
        <v>#VALUE!</v>
      </c>
      <c r="AJ68" s="503" t="e">
        <f aca="false" ca="false" dt2D="false" dtr="false" t="normal">AJ61+AI68</f>
        <v>#VALUE!</v>
      </c>
      <c r="AK68" s="503" t="e">
        <f aca="false" ca="false" dt2D="false" dtr="false" t="normal">AK61+AJ68</f>
        <v>#VALUE!</v>
      </c>
      <c r="AL68" s="503" t="e">
        <f aca="false" ca="false" dt2D="false" dtr="false" t="normal">AL61+AK68</f>
        <v>#VALUE!</v>
      </c>
      <c r="AM68" s="503" t="e">
        <f aca="false" ca="false" dt2D="false" dtr="false" t="normal">AM61+AL68</f>
        <v>#VALUE!</v>
      </c>
      <c r="AN68" s="503" t="e">
        <f aca="false" ca="false" dt2D="false" dtr="false" t="normal">AN61+AM68</f>
        <v>#VALUE!</v>
      </c>
      <c r="AO68" s="503" t="e">
        <f aca="false" ca="false" dt2D="false" dtr="false" t="normal">AO61+AN68</f>
        <v>#VALUE!</v>
      </c>
      <c r="AP68" s="503" t="e">
        <f aca="false" ca="false" dt2D="false" dtr="false" t="normal">AP61+AO68</f>
        <v>#VALUE!</v>
      </c>
      <c r="AQ68" s="503" t="e">
        <f aca="false" ca="false" dt2D="false" dtr="false" t="normal">AQ61+AP68</f>
        <v>#VALUE!</v>
      </c>
      <c r="AR68" s="503" t="e">
        <f aca="false" ca="false" dt2D="false" dtr="false" t="normal">AR61+AQ68</f>
        <v>#VALUE!</v>
      </c>
      <c r="AS68" s="503" t="e">
        <f aca="false" ca="false" dt2D="false" dtr="false" t="normal">AS61+AR68</f>
        <v>#VALUE!</v>
      </c>
      <c r="AT68" s="503" t="e">
        <f aca="false" ca="false" dt2D="false" dtr="false" t="normal">AT61+AS68</f>
        <v>#VALUE!</v>
      </c>
      <c r="AU68" s="503" t="e">
        <f aca="false" ca="false" dt2D="false" dtr="false" t="normal">AU61+AT68</f>
        <v>#VALUE!</v>
      </c>
      <c r="AV68" s="503" t="e">
        <f aca="false" ca="false" dt2D="false" dtr="false" t="normal">AV61+AU68</f>
        <v>#VALUE!</v>
      </c>
      <c r="AW68" s="503" t="e">
        <f aca="false" ca="false" dt2D="false" dtr="false" t="normal">AW61+AV68</f>
        <v>#VALUE!</v>
      </c>
      <c r="AX68" s="503" t="e">
        <f aca="false" ca="false" dt2D="false" dtr="false" t="normal">AX61+AW68</f>
        <v>#VALUE!</v>
      </c>
      <c r="AY68" s="503" t="e">
        <f aca="false" ca="false" dt2D="false" dtr="false" t="normal">AY61+AX68</f>
        <v>#VALUE!</v>
      </c>
      <c r="AZ68" s="503" t="e">
        <f aca="false" ca="false" dt2D="false" dtr="false" t="normal">AZ61+AY68</f>
        <v>#VALUE!</v>
      </c>
      <c r="BA68" s="503" t="e">
        <f aca="false" ca="false" dt2D="false" dtr="false" t="normal">BA61+AZ68</f>
        <v>#VALUE!</v>
      </c>
      <c r="BB68" s="503" t="e">
        <f aca="false" ca="false" dt2D="false" dtr="false" t="normal">BB61+BA68</f>
        <v>#VALUE!</v>
      </c>
      <c r="BC68" s="503" t="e">
        <f aca="false" ca="false" dt2D="false" dtr="false" t="normal">BC61+BB68</f>
        <v>#VALUE!</v>
      </c>
      <c r="BD68" s="503" t="e">
        <f aca="false" ca="false" dt2D="false" dtr="false" t="normal">BD61+BC68</f>
        <v>#VALUE!</v>
      </c>
      <c r="BE68" s="503" t="e">
        <f aca="false" ca="false" dt2D="false" dtr="false" t="normal">BE61+BD68</f>
        <v>#VALUE!</v>
      </c>
      <c r="BF68" s="503" t="e">
        <f aca="false" ca="false" dt2D="false" dtr="false" t="normal">BF61+BE68</f>
        <v>#VALUE!</v>
      </c>
      <c r="BG68" s="503" t="e">
        <f aca="false" ca="false" dt2D="false" dtr="false" t="normal">BG61+BF68</f>
        <v>#VALUE!</v>
      </c>
      <c r="BH68" s="503" t="e">
        <f aca="false" ca="false" dt2D="false" dtr="false" t="normal">BH61+BG68</f>
        <v>#VALUE!</v>
      </c>
      <c r="BI68" s="503" t="e">
        <f aca="false" ca="false" dt2D="false" dtr="false" t="normal">BI61+BH68</f>
        <v>#VALUE!</v>
      </c>
      <c r="BJ68" s="503" t="e">
        <f aca="false" ca="false" dt2D="false" dtr="false" t="normal">BJ61+BI68</f>
        <v>#VALUE!</v>
      </c>
      <c r="BK68" s="503" t="e">
        <f aca="false" ca="false" dt2D="false" dtr="false" t="normal">BK61+BJ68</f>
        <v>#VALUE!</v>
      </c>
      <c r="BL68" s="503" t="e">
        <f aca="false" ca="false" dt2D="false" dtr="false" t="normal">BL61+BK68</f>
        <v>#VALUE!</v>
      </c>
      <c r="BM68" s="503" t="e">
        <f aca="false" ca="false" dt2D="false" dtr="false" t="normal">BM61+BL68</f>
        <v>#VALUE!</v>
      </c>
      <c r="BN68" s="503" t="e">
        <f aca="false" ca="false" dt2D="false" dtr="false" t="normal">BN61+BM68</f>
        <v>#VALUE!</v>
      </c>
      <c r="BO68" s="503" t="e">
        <f aca="false" ca="false" dt2D="false" dtr="false" t="normal">BO61+BN68</f>
        <v>#VALUE!</v>
      </c>
      <c r="BP68" s="503" t="e">
        <f aca="false" ca="false" dt2D="false" dtr="false" t="normal">BP61+BO68</f>
        <v>#VALUE!</v>
      </c>
      <c r="BQ68" s="503" t="e">
        <f aca="false" ca="false" dt2D="false" dtr="false" t="normal">BQ61+BP68</f>
        <v>#VALUE!</v>
      </c>
      <c r="BR68" s="503" t="e">
        <f aca="false" ca="false" dt2D="false" dtr="false" t="normal">BR61+BQ68</f>
        <v>#VALUE!</v>
      </c>
      <c r="BS68" s="503" t="e">
        <f aca="false" ca="false" dt2D="false" dtr="false" t="normal">BS61+BR68</f>
        <v>#VALUE!</v>
      </c>
      <c r="BT68" s="503" t="e">
        <f aca="false" ca="false" dt2D="false" dtr="false" t="normal">BT61+BS68</f>
        <v>#VALUE!</v>
      </c>
    </row>
    <row hidden="true" ht="16.5" outlineLevel="2" r="69">
      <c r="B69" s="489" t="e">
        <f aca="false" ca="false" dt2D="false" dtr="false" t="normal">B68</f>
        <v>#N/A</v>
      </c>
      <c r="F69" s="481" t="e">
        <f aca="false" ca="false" dt2D="false" dtr="false" t="normal">F68</f>
        <v>#N/A</v>
      </c>
      <c r="G69" s="485" t="n">
        <f aca="false" ca="false" dt2D="false" dtr="false" t="normal">G68</f>
        <v>0</v>
      </c>
      <c r="I69" s="153" t="s">
        <v>548</v>
      </c>
      <c r="L69" s="523" t="n"/>
      <c r="M69" s="503" t="e">
        <f aca="false" ca="true" dt2D="false" dtr="false" t="normal">M62+L69</f>
        <v>#VALUE!</v>
      </c>
      <c r="N69" s="503" t="e">
        <f aca="false" ca="true" dt2D="false" dtr="false" t="normal">N62+M69</f>
        <v>#VALUE!</v>
      </c>
      <c r="O69" s="503" t="e">
        <f aca="false" ca="true" dt2D="false" dtr="false" t="normal">O62+N69</f>
        <v>#VALUE!</v>
      </c>
      <c r="P69" s="503" t="e">
        <f aca="false" ca="true" dt2D="false" dtr="false" t="normal">P62+O69</f>
        <v>#VALUE!</v>
      </c>
      <c r="Q69" s="503" t="e">
        <f aca="false" ca="true" dt2D="false" dtr="false" t="normal">Q62+P69</f>
        <v>#VALUE!</v>
      </c>
      <c r="R69" s="503" t="e">
        <f aca="false" ca="true" dt2D="false" dtr="false" t="normal">R62+Q69</f>
        <v>#VALUE!</v>
      </c>
      <c r="S69" s="503" t="e">
        <f aca="false" ca="true" dt2D="false" dtr="false" t="normal">S62+R69</f>
        <v>#VALUE!</v>
      </c>
      <c r="T69" s="503" t="e">
        <f aca="false" ca="true" dt2D="false" dtr="false" t="normal">T62+S69</f>
        <v>#VALUE!</v>
      </c>
      <c r="U69" s="503" t="e">
        <f aca="false" ca="true" dt2D="false" dtr="false" t="normal">U62+T69</f>
        <v>#VALUE!</v>
      </c>
      <c r="V69" s="503" t="e">
        <f aca="false" ca="true" dt2D="false" dtr="false" t="normal">V62+U69</f>
        <v>#VALUE!</v>
      </c>
      <c r="W69" s="503" t="e">
        <f aca="false" ca="true" dt2D="false" dtr="false" t="normal">W62+V69</f>
        <v>#VALUE!</v>
      </c>
      <c r="X69" s="503" t="e">
        <f aca="false" ca="true" dt2D="false" dtr="false" t="normal">X62+W69</f>
        <v>#VALUE!</v>
      </c>
      <c r="Y69" s="503" t="e">
        <f aca="false" ca="true" dt2D="false" dtr="false" t="normal">Y62+X69</f>
        <v>#VALUE!</v>
      </c>
      <c r="Z69" s="503" t="e">
        <f aca="false" ca="true" dt2D="false" dtr="false" t="normal">Z62+Y69</f>
        <v>#VALUE!</v>
      </c>
      <c r="AA69" s="503" t="e">
        <f aca="false" ca="true" dt2D="false" dtr="false" t="normal">AA62+Z69</f>
        <v>#VALUE!</v>
      </c>
      <c r="AB69" s="503" t="e">
        <f aca="false" ca="true" dt2D="false" dtr="false" t="normal">AB62+AA69</f>
        <v>#VALUE!</v>
      </c>
      <c r="AC69" s="503" t="e">
        <f aca="false" ca="true" dt2D="false" dtr="false" t="normal">AC62+AB69</f>
        <v>#VALUE!</v>
      </c>
      <c r="AD69" s="503" t="e">
        <f aca="false" ca="true" dt2D="false" dtr="false" t="normal">AD62+AC69</f>
        <v>#VALUE!</v>
      </c>
      <c r="AE69" s="503" t="e">
        <f aca="false" ca="true" dt2D="false" dtr="false" t="normal">AE62+AD69</f>
        <v>#VALUE!</v>
      </c>
      <c r="AF69" s="503" t="e">
        <f aca="false" ca="true" dt2D="false" dtr="false" t="normal">AF62+AE69</f>
        <v>#VALUE!</v>
      </c>
      <c r="AG69" s="503" t="e">
        <f aca="false" ca="true" dt2D="false" dtr="false" t="normal">AG62+AF69</f>
        <v>#VALUE!</v>
      </c>
      <c r="AH69" s="503" t="e">
        <f aca="false" ca="true" dt2D="false" dtr="false" t="normal">AH62+AG69</f>
        <v>#VALUE!</v>
      </c>
      <c r="AI69" s="503" t="e">
        <f aca="false" ca="true" dt2D="false" dtr="false" t="normal">AI62+AH69</f>
        <v>#VALUE!</v>
      </c>
      <c r="AJ69" s="503" t="e">
        <f aca="false" ca="true" dt2D="false" dtr="false" t="normal">AJ62+AI69</f>
        <v>#VALUE!</v>
      </c>
      <c r="AK69" s="503" t="e">
        <f aca="false" ca="true" dt2D="false" dtr="false" t="normal">AK62+AJ69</f>
        <v>#VALUE!</v>
      </c>
      <c r="AL69" s="503" t="e">
        <f aca="false" ca="true" dt2D="false" dtr="false" t="normal">AL62+AK69</f>
        <v>#VALUE!</v>
      </c>
      <c r="AM69" s="503" t="e">
        <f aca="false" ca="true" dt2D="false" dtr="false" t="normal">AM62+AL69</f>
        <v>#VALUE!</v>
      </c>
      <c r="AN69" s="503" t="e">
        <f aca="false" ca="true" dt2D="false" dtr="false" t="normal">AN62+AM69</f>
        <v>#VALUE!</v>
      </c>
      <c r="AO69" s="503" t="e">
        <f aca="false" ca="true" dt2D="false" dtr="false" t="normal">AO62+AN69</f>
        <v>#VALUE!</v>
      </c>
      <c r="AP69" s="503" t="e">
        <f aca="false" ca="true" dt2D="false" dtr="false" t="normal">AP62+AO69</f>
        <v>#VALUE!</v>
      </c>
      <c r="AQ69" s="503" t="e">
        <f aca="false" ca="true" dt2D="false" dtr="false" t="normal">AQ62+AP69</f>
        <v>#VALUE!</v>
      </c>
      <c r="AR69" s="503" t="e">
        <f aca="false" ca="true" dt2D="false" dtr="false" t="normal">AR62+AQ69</f>
        <v>#VALUE!</v>
      </c>
      <c r="AS69" s="503" t="e">
        <f aca="false" ca="true" dt2D="false" dtr="false" t="normal">AS62+AR69</f>
        <v>#VALUE!</v>
      </c>
      <c r="AT69" s="503" t="e">
        <f aca="false" ca="true" dt2D="false" dtr="false" t="normal">AT62+AS69</f>
        <v>#VALUE!</v>
      </c>
      <c r="AU69" s="503" t="e">
        <f aca="false" ca="true" dt2D="false" dtr="false" t="normal">AU62+AT69</f>
        <v>#VALUE!</v>
      </c>
      <c r="AV69" s="503" t="e">
        <f aca="false" ca="true" dt2D="false" dtr="false" t="normal">AV62+AU69</f>
        <v>#VALUE!</v>
      </c>
      <c r="AW69" s="503" t="e">
        <f aca="false" ca="true" dt2D="false" dtr="false" t="normal">AW62+AV69</f>
        <v>#VALUE!</v>
      </c>
      <c r="AX69" s="503" t="e">
        <f aca="false" ca="true" dt2D="false" dtr="false" t="normal">AX62+AW69</f>
        <v>#VALUE!</v>
      </c>
      <c r="AY69" s="503" t="e">
        <f aca="false" ca="true" dt2D="false" dtr="false" t="normal">AY62+AX69</f>
        <v>#VALUE!</v>
      </c>
      <c r="AZ69" s="503" t="e">
        <f aca="false" ca="true" dt2D="false" dtr="false" t="normal">AZ62+AY69</f>
        <v>#VALUE!</v>
      </c>
      <c r="BA69" s="503" t="e">
        <f aca="false" ca="true" dt2D="false" dtr="false" t="normal">BA62+AZ69</f>
        <v>#VALUE!</v>
      </c>
      <c r="BB69" s="503" t="e">
        <f aca="false" ca="true" dt2D="false" dtr="false" t="normal">BB62+BA69</f>
        <v>#VALUE!</v>
      </c>
      <c r="BC69" s="503" t="e">
        <f aca="false" ca="true" dt2D="false" dtr="false" t="normal">BC62+BB69</f>
        <v>#VALUE!</v>
      </c>
      <c r="BD69" s="503" t="e">
        <f aca="false" ca="true" dt2D="false" dtr="false" t="normal">BD62+BC69</f>
        <v>#VALUE!</v>
      </c>
      <c r="BE69" s="503" t="e">
        <f aca="false" ca="true" dt2D="false" dtr="false" t="normal">BE62+BD69</f>
        <v>#VALUE!</v>
      </c>
      <c r="BF69" s="503" t="e">
        <f aca="false" ca="true" dt2D="false" dtr="false" t="normal">BF62+BE69</f>
        <v>#VALUE!</v>
      </c>
      <c r="BG69" s="503" t="e">
        <f aca="false" ca="true" dt2D="false" dtr="false" t="normal">BG62+BF69</f>
        <v>#VALUE!</v>
      </c>
      <c r="BH69" s="503" t="e">
        <f aca="false" ca="true" dt2D="false" dtr="false" t="normal">BH62+BG69</f>
        <v>#VALUE!</v>
      </c>
      <c r="BI69" s="503" t="e">
        <f aca="false" ca="true" dt2D="false" dtr="false" t="normal">BI62+BH69</f>
        <v>#VALUE!</v>
      </c>
      <c r="BJ69" s="503" t="e">
        <f aca="false" ca="true" dt2D="false" dtr="false" t="normal">BJ62+BI69</f>
        <v>#VALUE!</v>
      </c>
      <c r="BK69" s="503" t="e">
        <f aca="false" ca="true" dt2D="false" dtr="false" t="normal">BK62+BJ69</f>
        <v>#VALUE!</v>
      </c>
      <c r="BL69" s="503" t="e">
        <f aca="false" ca="true" dt2D="false" dtr="false" t="normal">BL62+BK69</f>
        <v>#VALUE!</v>
      </c>
      <c r="BM69" s="503" t="e">
        <f aca="false" ca="true" dt2D="false" dtr="false" t="normal">BM62+BL69</f>
        <v>#VALUE!</v>
      </c>
      <c r="BN69" s="503" t="e">
        <f aca="false" ca="true" dt2D="false" dtr="false" t="normal">BN62+BM69</f>
        <v>#VALUE!</v>
      </c>
      <c r="BO69" s="503" t="e">
        <f aca="false" ca="true" dt2D="false" dtr="false" t="normal">BO62+BN69</f>
        <v>#VALUE!</v>
      </c>
      <c r="BP69" s="503" t="e">
        <f aca="false" ca="true" dt2D="false" dtr="false" t="normal">BP62+BO69</f>
        <v>#VALUE!</v>
      </c>
      <c r="BQ69" s="503" t="e">
        <f aca="false" ca="true" dt2D="false" dtr="false" t="normal">BQ62+BP69</f>
        <v>#VALUE!</v>
      </c>
      <c r="BR69" s="503" t="e">
        <f aca="false" ca="true" dt2D="false" dtr="false" t="normal">BR62+BQ69</f>
        <v>#VALUE!</v>
      </c>
      <c r="BS69" s="503" t="e">
        <f aca="false" ca="true" dt2D="false" dtr="false" t="normal">BS62+BR69</f>
        <v>#VALUE!</v>
      </c>
      <c r="BT69" s="503" t="e">
        <f aca="false" ca="true" dt2D="false" dtr="false" t="normal">BT62+BS69</f>
        <v>#VALUE!</v>
      </c>
    </row>
    <row hidden="true" ht="16.5" outlineLevel="2" r="70">
      <c r="B70" s="489" t="e">
        <f aca="false" ca="false" dt2D="false" dtr="false" t="normal">B69</f>
        <v>#N/A</v>
      </c>
      <c r="F70" s="481" t="e">
        <f aca="false" ca="false" dt2D="false" dtr="false" t="normal">F69</f>
        <v>#N/A</v>
      </c>
      <c r="G70" s="485" t="n">
        <f aca="false" ca="false" dt2D="false" dtr="false" t="normal">G69</f>
        <v>0</v>
      </c>
      <c r="I70" s="153" t="s">
        <v>549</v>
      </c>
      <c r="L70" s="523" t="n"/>
      <c r="M70" s="503" t="e">
        <f aca="false" ca="true" dt2D="false" dtr="false" t="normal">M63+L70</f>
        <v>#VALUE!</v>
      </c>
      <c r="N70" s="503" t="e">
        <f aca="false" ca="true" dt2D="false" dtr="false" t="normal">N63+M70</f>
        <v>#VALUE!</v>
      </c>
      <c r="O70" s="503" t="e">
        <f aca="false" ca="true" dt2D="false" dtr="false" t="normal">O63+N70</f>
        <v>#VALUE!</v>
      </c>
      <c r="P70" s="503" t="e">
        <f aca="false" ca="true" dt2D="false" dtr="false" t="normal">P63+O70</f>
        <v>#VALUE!</v>
      </c>
      <c r="Q70" s="503" t="e">
        <f aca="false" ca="true" dt2D="false" dtr="false" t="normal">Q63+P70</f>
        <v>#VALUE!</v>
      </c>
      <c r="R70" s="503" t="e">
        <f aca="false" ca="true" dt2D="false" dtr="false" t="normal">R63+Q70</f>
        <v>#VALUE!</v>
      </c>
      <c r="S70" s="503" t="e">
        <f aca="false" ca="true" dt2D="false" dtr="false" t="normal">S63+R70</f>
        <v>#VALUE!</v>
      </c>
      <c r="T70" s="503" t="e">
        <f aca="false" ca="true" dt2D="false" dtr="false" t="normal">T63+S70</f>
        <v>#VALUE!</v>
      </c>
      <c r="U70" s="503" t="e">
        <f aca="false" ca="true" dt2D="false" dtr="false" t="normal">U63+T70</f>
        <v>#VALUE!</v>
      </c>
      <c r="V70" s="503" t="e">
        <f aca="false" ca="true" dt2D="false" dtr="false" t="normal">V63+U70</f>
        <v>#VALUE!</v>
      </c>
      <c r="W70" s="503" t="e">
        <f aca="false" ca="true" dt2D="false" dtr="false" t="normal">W63+V70</f>
        <v>#VALUE!</v>
      </c>
      <c r="X70" s="503" t="e">
        <f aca="false" ca="true" dt2D="false" dtr="false" t="normal">X63+W70</f>
        <v>#VALUE!</v>
      </c>
      <c r="Y70" s="503" t="e">
        <f aca="false" ca="true" dt2D="false" dtr="false" t="normal">Y63+X70</f>
        <v>#VALUE!</v>
      </c>
      <c r="Z70" s="503" t="e">
        <f aca="false" ca="true" dt2D="false" dtr="false" t="normal">Z63+Y70</f>
        <v>#VALUE!</v>
      </c>
      <c r="AA70" s="503" t="e">
        <f aca="false" ca="true" dt2D="false" dtr="false" t="normal">AA63+Z70</f>
        <v>#VALUE!</v>
      </c>
      <c r="AB70" s="503" t="e">
        <f aca="false" ca="true" dt2D="false" dtr="false" t="normal">AB63+AA70</f>
        <v>#VALUE!</v>
      </c>
      <c r="AC70" s="503" t="e">
        <f aca="false" ca="true" dt2D="false" dtr="false" t="normal">AC63+AB70</f>
        <v>#VALUE!</v>
      </c>
      <c r="AD70" s="503" t="e">
        <f aca="false" ca="true" dt2D="false" dtr="false" t="normal">AD63+AC70</f>
        <v>#VALUE!</v>
      </c>
      <c r="AE70" s="503" t="e">
        <f aca="false" ca="true" dt2D="false" dtr="false" t="normal">AE63+AD70</f>
        <v>#VALUE!</v>
      </c>
      <c r="AF70" s="503" t="e">
        <f aca="false" ca="true" dt2D="false" dtr="false" t="normal">AF63+AE70</f>
        <v>#VALUE!</v>
      </c>
      <c r="AG70" s="503" t="e">
        <f aca="false" ca="true" dt2D="false" dtr="false" t="normal">AG63+AF70</f>
        <v>#VALUE!</v>
      </c>
      <c r="AH70" s="503" t="e">
        <f aca="false" ca="true" dt2D="false" dtr="false" t="normal">AH63+AG70</f>
        <v>#VALUE!</v>
      </c>
      <c r="AI70" s="503" t="e">
        <f aca="false" ca="true" dt2D="false" dtr="false" t="normal">AI63+AH70</f>
        <v>#VALUE!</v>
      </c>
      <c r="AJ70" s="503" t="e">
        <f aca="false" ca="true" dt2D="false" dtr="false" t="normal">AJ63+AI70</f>
        <v>#VALUE!</v>
      </c>
      <c r="AK70" s="503" t="e">
        <f aca="false" ca="true" dt2D="false" dtr="false" t="normal">AK63+AJ70</f>
        <v>#VALUE!</v>
      </c>
      <c r="AL70" s="503" t="e">
        <f aca="false" ca="true" dt2D="false" dtr="false" t="normal">AL63+AK70</f>
        <v>#VALUE!</v>
      </c>
      <c r="AM70" s="503" t="e">
        <f aca="false" ca="true" dt2D="false" dtr="false" t="normal">AM63+AL70</f>
        <v>#VALUE!</v>
      </c>
      <c r="AN70" s="503" t="e">
        <f aca="false" ca="true" dt2D="false" dtr="false" t="normal">AN63+AM70</f>
        <v>#VALUE!</v>
      </c>
      <c r="AO70" s="503" t="e">
        <f aca="false" ca="true" dt2D="false" dtr="false" t="normal">AO63+AN70</f>
        <v>#VALUE!</v>
      </c>
      <c r="AP70" s="503" t="e">
        <f aca="false" ca="true" dt2D="false" dtr="false" t="normal">AP63+AO70</f>
        <v>#VALUE!</v>
      </c>
      <c r="AQ70" s="503" t="e">
        <f aca="false" ca="true" dt2D="false" dtr="false" t="normal">AQ63+AP70</f>
        <v>#VALUE!</v>
      </c>
      <c r="AR70" s="503" t="e">
        <f aca="false" ca="true" dt2D="false" dtr="false" t="normal">AR63+AQ70</f>
        <v>#VALUE!</v>
      </c>
      <c r="AS70" s="503" t="e">
        <f aca="false" ca="true" dt2D="false" dtr="false" t="normal">AS63+AR70</f>
        <v>#VALUE!</v>
      </c>
      <c r="AT70" s="503" t="e">
        <f aca="false" ca="true" dt2D="false" dtr="false" t="normal">AT63+AS70</f>
        <v>#VALUE!</v>
      </c>
      <c r="AU70" s="503" t="e">
        <f aca="false" ca="true" dt2D="false" dtr="false" t="normal">AU63+AT70</f>
        <v>#VALUE!</v>
      </c>
      <c r="AV70" s="503" t="e">
        <f aca="false" ca="true" dt2D="false" dtr="false" t="normal">AV63+AU70</f>
        <v>#VALUE!</v>
      </c>
      <c r="AW70" s="503" t="e">
        <f aca="false" ca="true" dt2D="false" dtr="false" t="normal">AW63+AV70</f>
        <v>#VALUE!</v>
      </c>
      <c r="AX70" s="503" t="e">
        <f aca="false" ca="true" dt2D="false" dtr="false" t="normal">AX63+AW70</f>
        <v>#VALUE!</v>
      </c>
      <c r="AY70" s="503" t="e">
        <f aca="false" ca="true" dt2D="false" dtr="false" t="normal">AY63+AX70</f>
        <v>#VALUE!</v>
      </c>
      <c r="AZ70" s="503" t="e">
        <f aca="false" ca="true" dt2D="false" dtr="false" t="normal">AZ63+AY70</f>
        <v>#VALUE!</v>
      </c>
      <c r="BA70" s="503" t="e">
        <f aca="false" ca="true" dt2D="false" dtr="false" t="normal">BA63+AZ70</f>
        <v>#VALUE!</v>
      </c>
      <c r="BB70" s="503" t="e">
        <f aca="false" ca="true" dt2D="false" dtr="false" t="normal">BB63+BA70</f>
        <v>#VALUE!</v>
      </c>
      <c r="BC70" s="503" t="e">
        <f aca="false" ca="true" dt2D="false" dtr="false" t="normal">BC63+BB70</f>
        <v>#VALUE!</v>
      </c>
      <c r="BD70" s="503" t="e">
        <f aca="false" ca="true" dt2D="false" dtr="false" t="normal">BD63+BC70</f>
        <v>#VALUE!</v>
      </c>
      <c r="BE70" s="503" t="e">
        <f aca="false" ca="true" dt2D="false" dtr="false" t="normal">BE63+BD70</f>
        <v>#VALUE!</v>
      </c>
      <c r="BF70" s="503" t="e">
        <f aca="false" ca="true" dt2D="false" dtr="false" t="normal">BF63+BE70</f>
        <v>#VALUE!</v>
      </c>
      <c r="BG70" s="503" t="e">
        <f aca="false" ca="true" dt2D="false" dtr="false" t="normal">BG63+BF70</f>
        <v>#VALUE!</v>
      </c>
      <c r="BH70" s="503" t="e">
        <f aca="false" ca="true" dt2D="false" dtr="false" t="normal">BH63+BG70</f>
        <v>#VALUE!</v>
      </c>
      <c r="BI70" s="503" t="e">
        <f aca="false" ca="true" dt2D="false" dtr="false" t="normal">BI63+BH70</f>
        <v>#VALUE!</v>
      </c>
      <c r="BJ70" s="503" t="e">
        <f aca="false" ca="true" dt2D="false" dtr="false" t="normal">BJ63+BI70</f>
        <v>#VALUE!</v>
      </c>
      <c r="BK70" s="503" t="e">
        <f aca="false" ca="true" dt2D="false" dtr="false" t="normal">BK63+BJ70</f>
        <v>#VALUE!</v>
      </c>
      <c r="BL70" s="503" t="e">
        <f aca="false" ca="true" dt2D="false" dtr="false" t="normal">BL63+BK70</f>
        <v>#VALUE!</v>
      </c>
      <c r="BM70" s="503" t="e">
        <f aca="false" ca="true" dt2D="false" dtr="false" t="normal">BM63+BL70</f>
        <v>#VALUE!</v>
      </c>
      <c r="BN70" s="503" t="e">
        <f aca="false" ca="true" dt2D="false" dtr="false" t="normal">BN63+BM70</f>
        <v>#VALUE!</v>
      </c>
      <c r="BO70" s="503" t="e">
        <f aca="false" ca="true" dt2D="false" dtr="false" t="normal">BO63+BN70</f>
        <v>#VALUE!</v>
      </c>
      <c r="BP70" s="503" t="e">
        <f aca="false" ca="true" dt2D="false" dtr="false" t="normal">BP63+BO70</f>
        <v>#VALUE!</v>
      </c>
      <c r="BQ70" s="503" t="e">
        <f aca="false" ca="true" dt2D="false" dtr="false" t="normal">BQ63+BP70</f>
        <v>#VALUE!</v>
      </c>
      <c r="BR70" s="503" t="e">
        <f aca="false" ca="true" dt2D="false" dtr="false" t="normal">BR63+BQ70</f>
        <v>#VALUE!</v>
      </c>
      <c r="BS70" s="503" t="e">
        <f aca="false" ca="true" dt2D="false" dtr="false" t="normal">BS63+BR70</f>
        <v>#VALUE!</v>
      </c>
      <c r="BT70" s="503" t="e">
        <f aca="false" ca="true" dt2D="false" dtr="false" t="normal">BT63+BS70</f>
        <v>#VALUE!</v>
      </c>
    </row>
    <row hidden="true" ht="16.5" outlineLevel="2" r="71">
      <c r="B71" s="489" t="e">
        <f aca="false" ca="false" dt2D="false" dtr="false" t="normal">B70</f>
        <v>#N/A</v>
      </c>
      <c r="F71" s="481" t="e">
        <f aca="false" ca="false" dt2D="false" dtr="false" t="normal">F70</f>
        <v>#N/A</v>
      </c>
      <c r="G71" s="485" t="n">
        <f aca="false" ca="false" dt2D="false" dtr="false" t="normal">G70</f>
        <v>0</v>
      </c>
      <c r="I71" s="153" t="s">
        <v>550</v>
      </c>
      <c r="L71" s="523" t="n"/>
      <c r="M71" s="503" t="e">
        <f aca="false" ca="true" dt2D="false" dtr="false" t="normal">M64+L71</f>
        <v>#VALUE!</v>
      </c>
      <c r="N71" s="503" t="e">
        <f aca="false" ca="true" dt2D="false" dtr="false" t="normal">N64+M71</f>
        <v>#VALUE!</v>
      </c>
      <c r="O71" s="503" t="e">
        <f aca="false" ca="true" dt2D="false" dtr="false" t="normal">O64+N71</f>
        <v>#VALUE!</v>
      </c>
      <c r="P71" s="503" t="e">
        <f aca="false" ca="true" dt2D="false" dtr="false" t="normal">P64+O71</f>
        <v>#VALUE!</v>
      </c>
      <c r="Q71" s="503" t="e">
        <f aca="false" ca="true" dt2D="false" dtr="false" t="normal">Q64+P71</f>
        <v>#VALUE!</v>
      </c>
      <c r="R71" s="503" t="e">
        <f aca="false" ca="true" dt2D="false" dtr="false" t="normal">R64+Q71</f>
        <v>#VALUE!</v>
      </c>
      <c r="S71" s="503" t="e">
        <f aca="false" ca="true" dt2D="false" dtr="false" t="normal">S64+R71</f>
        <v>#VALUE!</v>
      </c>
      <c r="T71" s="503" t="e">
        <f aca="false" ca="true" dt2D="false" dtr="false" t="normal">T64+S71</f>
        <v>#VALUE!</v>
      </c>
      <c r="U71" s="503" t="e">
        <f aca="false" ca="true" dt2D="false" dtr="false" t="normal">U64+T71</f>
        <v>#VALUE!</v>
      </c>
      <c r="V71" s="503" t="e">
        <f aca="false" ca="true" dt2D="false" dtr="false" t="normal">V64+U71</f>
        <v>#VALUE!</v>
      </c>
      <c r="W71" s="503" t="e">
        <f aca="false" ca="true" dt2D="false" dtr="false" t="normal">W64+V71</f>
        <v>#VALUE!</v>
      </c>
      <c r="X71" s="503" t="e">
        <f aca="false" ca="true" dt2D="false" dtr="false" t="normal">X64+W71</f>
        <v>#VALUE!</v>
      </c>
      <c r="Y71" s="503" t="e">
        <f aca="false" ca="true" dt2D="false" dtr="false" t="normal">Y64+X71</f>
        <v>#VALUE!</v>
      </c>
      <c r="Z71" s="503" t="e">
        <f aca="false" ca="true" dt2D="false" dtr="false" t="normal">Z64+Y71</f>
        <v>#VALUE!</v>
      </c>
      <c r="AA71" s="503" t="e">
        <f aca="false" ca="true" dt2D="false" dtr="false" t="normal">AA64+Z71</f>
        <v>#VALUE!</v>
      </c>
      <c r="AB71" s="503" t="e">
        <f aca="false" ca="true" dt2D="false" dtr="false" t="normal">AB64+AA71</f>
        <v>#VALUE!</v>
      </c>
      <c r="AC71" s="503" t="e">
        <f aca="false" ca="true" dt2D="false" dtr="false" t="normal">AC64+AB71</f>
        <v>#VALUE!</v>
      </c>
      <c r="AD71" s="503" t="e">
        <f aca="false" ca="true" dt2D="false" dtr="false" t="normal">AD64+AC71</f>
        <v>#VALUE!</v>
      </c>
      <c r="AE71" s="503" t="e">
        <f aca="false" ca="true" dt2D="false" dtr="false" t="normal">AE64+AD71</f>
        <v>#VALUE!</v>
      </c>
      <c r="AF71" s="503" t="e">
        <f aca="false" ca="true" dt2D="false" dtr="false" t="normal">AF64+AE71</f>
        <v>#VALUE!</v>
      </c>
      <c r="AG71" s="503" t="e">
        <f aca="false" ca="true" dt2D="false" dtr="false" t="normal">AG64+AF71</f>
        <v>#VALUE!</v>
      </c>
      <c r="AH71" s="503" t="e">
        <f aca="false" ca="true" dt2D="false" dtr="false" t="normal">AH64+AG71</f>
        <v>#VALUE!</v>
      </c>
      <c r="AI71" s="503" t="e">
        <f aca="false" ca="true" dt2D="false" dtr="false" t="normal">AI64+AH71</f>
        <v>#VALUE!</v>
      </c>
      <c r="AJ71" s="503" t="e">
        <f aca="false" ca="true" dt2D="false" dtr="false" t="normal">AJ64+AI71</f>
        <v>#VALUE!</v>
      </c>
      <c r="AK71" s="503" t="e">
        <f aca="false" ca="true" dt2D="false" dtr="false" t="normal">AK64+AJ71</f>
        <v>#VALUE!</v>
      </c>
      <c r="AL71" s="503" t="e">
        <f aca="false" ca="true" dt2D="false" dtr="false" t="normal">AL64+AK71</f>
        <v>#VALUE!</v>
      </c>
      <c r="AM71" s="503" t="e">
        <f aca="false" ca="true" dt2D="false" dtr="false" t="normal">AM64+AL71</f>
        <v>#VALUE!</v>
      </c>
      <c r="AN71" s="503" t="e">
        <f aca="false" ca="true" dt2D="false" dtr="false" t="normal">AN64+AM71</f>
        <v>#VALUE!</v>
      </c>
      <c r="AO71" s="503" t="e">
        <f aca="false" ca="true" dt2D="false" dtr="false" t="normal">AO64+AN71</f>
        <v>#VALUE!</v>
      </c>
      <c r="AP71" s="503" t="e">
        <f aca="false" ca="true" dt2D="false" dtr="false" t="normal">AP64+AO71</f>
        <v>#VALUE!</v>
      </c>
      <c r="AQ71" s="503" t="e">
        <f aca="false" ca="true" dt2D="false" dtr="false" t="normal">AQ64+AP71</f>
        <v>#VALUE!</v>
      </c>
      <c r="AR71" s="503" t="e">
        <f aca="false" ca="true" dt2D="false" dtr="false" t="normal">AR64+AQ71</f>
        <v>#VALUE!</v>
      </c>
      <c r="AS71" s="503" t="e">
        <f aca="false" ca="true" dt2D="false" dtr="false" t="normal">AS64+AR71</f>
        <v>#VALUE!</v>
      </c>
      <c r="AT71" s="503" t="e">
        <f aca="false" ca="true" dt2D="false" dtr="false" t="normal">AT64+AS71</f>
        <v>#VALUE!</v>
      </c>
      <c r="AU71" s="503" t="e">
        <f aca="false" ca="true" dt2D="false" dtr="false" t="normal">AU64+AT71</f>
        <v>#VALUE!</v>
      </c>
      <c r="AV71" s="503" t="e">
        <f aca="false" ca="true" dt2D="false" dtr="false" t="normal">AV64+AU71</f>
        <v>#VALUE!</v>
      </c>
      <c r="AW71" s="503" t="e">
        <f aca="false" ca="true" dt2D="false" dtr="false" t="normal">AW64+AV71</f>
        <v>#VALUE!</v>
      </c>
      <c r="AX71" s="503" t="e">
        <f aca="false" ca="true" dt2D="false" dtr="false" t="normal">AX64+AW71</f>
        <v>#VALUE!</v>
      </c>
      <c r="AY71" s="503" t="e">
        <f aca="false" ca="true" dt2D="false" dtr="false" t="normal">AY64+AX71</f>
        <v>#VALUE!</v>
      </c>
      <c r="AZ71" s="503" t="e">
        <f aca="false" ca="true" dt2D="false" dtr="false" t="normal">AZ64+AY71</f>
        <v>#VALUE!</v>
      </c>
      <c r="BA71" s="503" t="e">
        <f aca="false" ca="true" dt2D="false" dtr="false" t="normal">BA64+AZ71</f>
        <v>#VALUE!</v>
      </c>
      <c r="BB71" s="503" t="e">
        <f aca="false" ca="true" dt2D="false" dtr="false" t="normal">BB64+BA71</f>
        <v>#VALUE!</v>
      </c>
      <c r="BC71" s="503" t="e">
        <f aca="false" ca="true" dt2D="false" dtr="false" t="normal">BC64+BB71</f>
        <v>#VALUE!</v>
      </c>
      <c r="BD71" s="503" t="e">
        <f aca="false" ca="true" dt2D="false" dtr="false" t="normal">BD64+BC71</f>
        <v>#VALUE!</v>
      </c>
      <c r="BE71" s="503" t="e">
        <f aca="false" ca="true" dt2D="false" dtr="false" t="normal">BE64+BD71</f>
        <v>#VALUE!</v>
      </c>
      <c r="BF71" s="503" t="e">
        <f aca="false" ca="true" dt2D="false" dtr="false" t="normal">BF64+BE71</f>
        <v>#VALUE!</v>
      </c>
      <c r="BG71" s="503" t="e">
        <f aca="false" ca="true" dt2D="false" dtr="false" t="normal">BG64+BF71</f>
        <v>#VALUE!</v>
      </c>
      <c r="BH71" s="503" t="e">
        <f aca="false" ca="true" dt2D="false" dtr="false" t="normal">BH64+BG71</f>
        <v>#VALUE!</v>
      </c>
      <c r="BI71" s="503" t="e">
        <f aca="false" ca="true" dt2D="false" dtr="false" t="normal">BI64+BH71</f>
        <v>#VALUE!</v>
      </c>
      <c r="BJ71" s="503" t="e">
        <f aca="false" ca="true" dt2D="false" dtr="false" t="normal">BJ64+BI71</f>
        <v>#VALUE!</v>
      </c>
      <c r="BK71" s="503" t="e">
        <f aca="false" ca="true" dt2D="false" dtr="false" t="normal">BK64+BJ71</f>
        <v>#VALUE!</v>
      </c>
      <c r="BL71" s="503" t="e">
        <f aca="false" ca="true" dt2D="false" dtr="false" t="normal">BL64+BK71</f>
        <v>#VALUE!</v>
      </c>
      <c r="BM71" s="503" t="e">
        <f aca="false" ca="true" dt2D="false" dtr="false" t="normal">BM64+BL71</f>
        <v>#VALUE!</v>
      </c>
      <c r="BN71" s="503" t="e">
        <f aca="false" ca="true" dt2D="false" dtr="false" t="normal">BN64+BM71</f>
        <v>#VALUE!</v>
      </c>
      <c r="BO71" s="503" t="e">
        <f aca="false" ca="true" dt2D="false" dtr="false" t="normal">BO64+BN71</f>
        <v>#VALUE!</v>
      </c>
      <c r="BP71" s="503" t="e">
        <f aca="false" ca="true" dt2D="false" dtr="false" t="normal">BP64+BO71</f>
        <v>#VALUE!</v>
      </c>
      <c r="BQ71" s="503" t="e">
        <f aca="false" ca="true" dt2D="false" dtr="false" t="normal">BQ64+BP71</f>
        <v>#VALUE!</v>
      </c>
      <c r="BR71" s="503" t="e">
        <f aca="false" ca="true" dt2D="false" dtr="false" t="normal">BR64+BQ71</f>
        <v>#VALUE!</v>
      </c>
      <c r="BS71" s="503" t="e">
        <f aca="false" ca="true" dt2D="false" dtr="false" t="normal">BS64+BR71</f>
        <v>#VALUE!</v>
      </c>
      <c r="BT71" s="503" t="e">
        <f aca="false" ca="true" dt2D="false" dtr="false" t="normal">BT64+BS71</f>
        <v>#VALUE!</v>
      </c>
    </row>
    <row hidden="true" ht="16.5" outlineLevel="2" r="72">
      <c r="B72" s="489" t="e">
        <f aca="false" ca="false" dt2D="false" dtr="false" t="normal">B71</f>
        <v>#N/A</v>
      </c>
      <c r="F72" s="481" t="e">
        <f aca="false" ca="false" dt2D="false" dtr="false" t="normal">F71</f>
        <v>#N/A</v>
      </c>
      <c r="G72" s="485" t="n">
        <f aca="false" ca="false" dt2D="false" dtr="false" t="normal">G71</f>
        <v>0</v>
      </c>
      <c r="I72" s="153" t="s">
        <v>551</v>
      </c>
      <c r="L72" s="523" t="n"/>
      <c r="M72" s="503" t="e">
        <f aca="false" ca="true" dt2D="false" dtr="false" t="normal">M65+L72</f>
        <v>#VALUE!</v>
      </c>
      <c r="N72" s="503" t="e">
        <f aca="false" ca="true" dt2D="false" dtr="false" t="normal">N65+M72</f>
        <v>#VALUE!</v>
      </c>
      <c r="O72" s="503" t="e">
        <f aca="false" ca="true" dt2D="false" dtr="false" t="normal">O65+N72</f>
        <v>#VALUE!</v>
      </c>
      <c r="P72" s="503" t="e">
        <f aca="false" ca="true" dt2D="false" dtr="false" t="normal">P65+O72</f>
        <v>#VALUE!</v>
      </c>
      <c r="Q72" s="503" t="e">
        <f aca="false" ca="true" dt2D="false" dtr="false" t="normal">Q65+P72</f>
        <v>#VALUE!</v>
      </c>
      <c r="R72" s="503" t="e">
        <f aca="false" ca="true" dt2D="false" dtr="false" t="normal">R65+Q72</f>
        <v>#VALUE!</v>
      </c>
      <c r="S72" s="503" t="e">
        <f aca="false" ca="true" dt2D="false" dtr="false" t="normal">S65+R72</f>
        <v>#VALUE!</v>
      </c>
      <c r="T72" s="503" t="e">
        <f aca="false" ca="true" dt2D="false" dtr="false" t="normal">T65+S72</f>
        <v>#VALUE!</v>
      </c>
      <c r="U72" s="503" t="e">
        <f aca="false" ca="true" dt2D="false" dtr="false" t="normal">U65+T72</f>
        <v>#VALUE!</v>
      </c>
      <c r="V72" s="503" t="e">
        <f aca="false" ca="true" dt2D="false" dtr="false" t="normal">V65+U72</f>
        <v>#VALUE!</v>
      </c>
      <c r="W72" s="503" t="e">
        <f aca="false" ca="true" dt2D="false" dtr="false" t="normal">W65+V72</f>
        <v>#VALUE!</v>
      </c>
      <c r="X72" s="503" t="e">
        <f aca="false" ca="true" dt2D="false" dtr="false" t="normal">X65+W72</f>
        <v>#VALUE!</v>
      </c>
      <c r="Y72" s="503" t="e">
        <f aca="false" ca="true" dt2D="false" dtr="false" t="normal">Y65+X72</f>
        <v>#VALUE!</v>
      </c>
      <c r="Z72" s="503" t="e">
        <f aca="false" ca="true" dt2D="false" dtr="false" t="normal">Z65+Y72</f>
        <v>#VALUE!</v>
      </c>
      <c r="AA72" s="503" t="e">
        <f aca="false" ca="true" dt2D="false" dtr="false" t="normal">AA65+Z72</f>
        <v>#VALUE!</v>
      </c>
      <c r="AB72" s="503" t="e">
        <f aca="false" ca="true" dt2D="false" dtr="false" t="normal">AB65+AA72</f>
        <v>#VALUE!</v>
      </c>
      <c r="AC72" s="503" t="e">
        <f aca="false" ca="true" dt2D="false" dtr="false" t="normal">AC65+AB72</f>
        <v>#VALUE!</v>
      </c>
      <c r="AD72" s="503" t="e">
        <f aca="false" ca="true" dt2D="false" dtr="false" t="normal">AD65+AC72</f>
        <v>#VALUE!</v>
      </c>
      <c r="AE72" s="503" t="e">
        <f aca="false" ca="true" dt2D="false" dtr="false" t="normal">AE65+AD72</f>
        <v>#VALUE!</v>
      </c>
      <c r="AF72" s="503" t="e">
        <f aca="false" ca="true" dt2D="false" dtr="false" t="normal">AF65+AE72</f>
        <v>#VALUE!</v>
      </c>
      <c r="AG72" s="503" t="e">
        <f aca="false" ca="true" dt2D="false" dtr="false" t="normal">AG65+AF72</f>
        <v>#VALUE!</v>
      </c>
      <c r="AH72" s="503" t="e">
        <f aca="false" ca="true" dt2D="false" dtr="false" t="normal">AH65+AG72</f>
        <v>#VALUE!</v>
      </c>
      <c r="AI72" s="503" t="e">
        <f aca="false" ca="true" dt2D="false" dtr="false" t="normal">AI65+AH72</f>
        <v>#VALUE!</v>
      </c>
      <c r="AJ72" s="503" t="e">
        <f aca="false" ca="true" dt2D="false" dtr="false" t="normal">AJ65+AI72</f>
        <v>#VALUE!</v>
      </c>
      <c r="AK72" s="503" t="e">
        <f aca="false" ca="true" dt2D="false" dtr="false" t="normal">AK65+AJ72</f>
        <v>#VALUE!</v>
      </c>
      <c r="AL72" s="503" t="e">
        <f aca="false" ca="true" dt2D="false" dtr="false" t="normal">AL65+AK72</f>
        <v>#VALUE!</v>
      </c>
      <c r="AM72" s="503" t="e">
        <f aca="false" ca="true" dt2D="false" dtr="false" t="normal">AM65+AL72</f>
        <v>#VALUE!</v>
      </c>
      <c r="AN72" s="503" t="e">
        <f aca="false" ca="true" dt2D="false" dtr="false" t="normal">AN65+AM72</f>
        <v>#VALUE!</v>
      </c>
      <c r="AO72" s="503" t="e">
        <f aca="false" ca="true" dt2D="false" dtr="false" t="normal">AO65+AN72</f>
        <v>#VALUE!</v>
      </c>
      <c r="AP72" s="503" t="e">
        <f aca="false" ca="true" dt2D="false" dtr="false" t="normal">AP65+AO72</f>
        <v>#VALUE!</v>
      </c>
      <c r="AQ72" s="503" t="e">
        <f aca="false" ca="true" dt2D="false" dtr="false" t="normal">AQ65+AP72</f>
        <v>#VALUE!</v>
      </c>
      <c r="AR72" s="503" t="e">
        <f aca="false" ca="true" dt2D="false" dtr="false" t="normal">AR65+AQ72</f>
        <v>#VALUE!</v>
      </c>
      <c r="AS72" s="503" t="e">
        <f aca="false" ca="true" dt2D="false" dtr="false" t="normal">AS65+AR72</f>
        <v>#VALUE!</v>
      </c>
      <c r="AT72" s="503" t="e">
        <f aca="false" ca="true" dt2D="false" dtr="false" t="normal">AT65+AS72</f>
        <v>#VALUE!</v>
      </c>
      <c r="AU72" s="503" t="e">
        <f aca="false" ca="true" dt2D="false" dtr="false" t="normal">AU65+AT72</f>
        <v>#VALUE!</v>
      </c>
      <c r="AV72" s="503" t="e">
        <f aca="false" ca="true" dt2D="false" dtr="false" t="normal">AV65+AU72</f>
        <v>#VALUE!</v>
      </c>
      <c r="AW72" s="503" t="e">
        <f aca="false" ca="true" dt2D="false" dtr="false" t="normal">AW65+AV72</f>
        <v>#VALUE!</v>
      </c>
      <c r="AX72" s="503" t="e">
        <f aca="false" ca="true" dt2D="false" dtr="false" t="normal">AX65+AW72</f>
        <v>#VALUE!</v>
      </c>
      <c r="AY72" s="503" t="e">
        <f aca="false" ca="true" dt2D="false" dtr="false" t="normal">AY65+AX72</f>
        <v>#VALUE!</v>
      </c>
      <c r="AZ72" s="503" t="e">
        <f aca="false" ca="true" dt2D="false" dtr="false" t="normal">AZ65+AY72</f>
        <v>#VALUE!</v>
      </c>
      <c r="BA72" s="503" t="e">
        <f aca="false" ca="true" dt2D="false" dtr="false" t="normal">BA65+AZ72</f>
        <v>#VALUE!</v>
      </c>
      <c r="BB72" s="503" t="e">
        <f aca="false" ca="true" dt2D="false" dtr="false" t="normal">BB65+BA72</f>
        <v>#VALUE!</v>
      </c>
      <c r="BC72" s="503" t="e">
        <f aca="false" ca="true" dt2D="false" dtr="false" t="normal">BC65+BB72</f>
        <v>#VALUE!</v>
      </c>
      <c r="BD72" s="503" t="e">
        <f aca="false" ca="true" dt2D="false" dtr="false" t="normal">BD65+BC72</f>
        <v>#VALUE!</v>
      </c>
      <c r="BE72" s="503" t="e">
        <f aca="false" ca="true" dt2D="false" dtr="false" t="normal">BE65+BD72</f>
        <v>#VALUE!</v>
      </c>
      <c r="BF72" s="503" t="e">
        <f aca="false" ca="true" dt2D="false" dtr="false" t="normal">BF65+BE72</f>
        <v>#VALUE!</v>
      </c>
      <c r="BG72" s="503" t="e">
        <f aca="false" ca="true" dt2D="false" dtr="false" t="normal">BG65+BF72</f>
        <v>#VALUE!</v>
      </c>
      <c r="BH72" s="503" t="e">
        <f aca="false" ca="true" dt2D="false" dtr="false" t="normal">BH65+BG72</f>
        <v>#VALUE!</v>
      </c>
      <c r="BI72" s="503" t="e">
        <f aca="false" ca="true" dt2D="false" dtr="false" t="normal">BI65+BH72</f>
        <v>#VALUE!</v>
      </c>
      <c r="BJ72" s="503" t="e">
        <f aca="false" ca="true" dt2D="false" dtr="false" t="normal">BJ65+BI72</f>
        <v>#VALUE!</v>
      </c>
      <c r="BK72" s="503" t="e">
        <f aca="false" ca="true" dt2D="false" dtr="false" t="normal">BK65+BJ72</f>
        <v>#VALUE!</v>
      </c>
      <c r="BL72" s="503" t="e">
        <f aca="false" ca="true" dt2D="false" dtr="false" t="normal">BL65+BK72</f>
        <v>#VALUE!</v>
      </c>
      <c r="BM72" s="503" t="e">
        <f aca="false" ca="true" dt2D="false" dtr="false" t="normal">BM65+BL72</f>
        <v>#VALUE!</v>
      </c>
      <c r="BN72" s="503" t="e">
        <f aca="false" ca="true" dt2D="false" dtr="false" t="normal">BN65+BM72</f>
        <v>#VALUE!</v>
      </c>
      <c r="BO72" s="503" t="e">
        <f aca="false" ca="true" dt2D="false" dtr="false" t="normal">BO65+BN72</f>
        <v>#VALUE!</v>
      </c>
      <c r="BP72" s="503" t="e">
        <f aca="false" ca="true" dt2D="false" dtr="false" t="normal">BP65+BO72</f>
        <v>#VALUE!</v>
      </c>
      <c r="BQ72" s="503" t="e">
        <f aca="false" ca="true" dt2D="false" dtr="false" t="normal">BQ65+BP72</f>
        <v>#VALUE!</v>
      </c>
      <c r="BR72" s="503" t="e">
        <f aca="false" ca="true" dt2D="false" dtr="false" t="normal">BR65+BQ72</f>
        <v>#VALUE!</v>
      </c>
      <c r="BS72" s="503" t="e">
        <f aca="false" ca="true" dt2D="false" dtr="false" t="normal">BS65+BR72</f>
        <v>#VALUE!</v>
      </c>
      <c r="BT72" s="503" t="e">
        <f aca="false" ca="true" dt2D="false" dtr="false" t="normal">BT65+BS72</f>
        <v>#VALUE!</v>
      </c>
    </row>
    <row hidden="true" ht="16.5" outlineLevel="1" r="73">
      <c r="B73" s="489" t="e">
        <f aca="false" ca="false" dt2D="false" dtr="false" t="normal">B72</f>
        <v>#N/A</v>
      </c>
      <c r="F73" s="481" t="e">
        <f aca="false" ca="false" dt2D="false" dtr="false" t="normal">F72</f>
        <v>#N/A</v>
      </c>
      <c r="G73" s="485" t="n">
        <f aca="false" ca="false" dt2D="false" dtr="false" t="normal">G72</f>
        <v>0</v>
      </c>
      <c r="L73" s="503" t="n"/>
      <c r="M73" s="503" t="n"/>
      <c r="N73" s="503" t="n"/>
      <c r="O73" s="503" t="n"/>
      <c r="P73" s="503" t="n"/>
      <c r="Q73" s="503" t="n"/>
      <c r="R73" s="503" t="n"/>
      <c r="S73" s="503" t="n"/>
      <c r="T73" s="503" t="n"/>
      <c r="U73" s="503" t="n"/>
      <c r="V73" s="503" t="n"/>
      <c r="W73" s="503" t="n"/>
      <c r="X73" s="503" t="n"/>
      <c r="Y73" s="503" t="n"/>
      <c r="Z73" s="503" t="n"/>
      <c r="AA73" s="503" t="n"/>
      <c r="AB73" s="503" t="n"/>
      <c r="AC73" s="503" t="n"/>
      <c r="AD73" s="503" t="n"/>
      <c r="AE73" s="503" t="n"/>
      <c r="AF73" s="503" t="n"/>
      <c r="AG73" s="503" t="n"/>
      <c r="AH73" s="503" t="n"/>
      <c r="AI73" s="503" t="n"/>
      <c r="AJ73" s="503" t="n"/>
      <c r="AK73" s="503" t="n"/>
      <c r="AL73" s="503" t="n"/>
      <c r="AM73" s="503" t="n"/>
      <c r="AN73" s="503" t="n"/>
      <c r="AO73" s="503" t="n"/>
      <c r="AP73" s="503" t="n"/>
      <c r="AQ73" s="503" t="n"/>
      <c r="AR73" s="503" t="n"/>
      <c r="AS73" s="503" t="n"/>
      <c r="AT73" s="503" t="n"/>
      <c r="AU73" s="503" t="n"/>
      <c r="AV73" s="503" t="n"/>
      <c r="AW73" s="503" t="n"/>
      <c r="AX73" s="503" t="n"/>
      <c r="AY73" s="503" t="n"/>
      <c r="AZ73" s="503" t="n"/>
      <c r="BA73" s="503" t="n"/>
      <c r="BB73" s="503" t="n"/>
      <c r="BC73" s="503" t="n"/>
      <c r="BD73" s="503" t="n"/>
      <c r="BE73" s="503" t="n"/>
      <c r="BF73" s="503" t="n"/>
      <c r="BG73" s="503" t="n"/>
      <c r="BH73" s="503" t="n"/>
      <c r="BI73" s="503" t="n"/>
      <c r="BJ73" s="503" t="n"/>
      <c r="BK73" s="503" t="n"/>
      <c r="BL73" s="503" t="n"/>
      <c r="BM73" s="503" t="n"/>
      <c r="BN73" s="503" t="n"/>
      <c r="BO73" s="503" t="n"/>
      <c r="BP73" s="503" t="n"/>
      <c r="BQ73" s="503" t="n"/>
      <c r="BR73" s="503" t="n"/>
      <c r="BS73" s="503" t="n"/>
      <c r="BT73" s="503" t="n"/>
    </row>
    <row hidden="true" ht="16.5" outlineLevel="1" r="74">
      <c r="B74" s="489" t="e">
        <f aca="false" ca="false" dt2D="false" dtr="false" t="normal">B73</f>
        <v>#N/A</v>
      </c>
      <c r="E74" s="481" t="s">
        <v>473</v>
      </c>
      <c r="F74" s="481" t="e">
        <f aca="false" ca="false" dt2D="false" dtr="false" t="normal">F73</f>
        <v>#N/A</v>
      </c>
      <c r="G74" s="485" t="n">
        <f aca="false" ca="false" dt2D="false" dtr="false" t="normal">G73</f>
        <v>0</v>
      </c>
      <c r="I74" s="516" t="s">
        <v>473</v>
      </c>
      <c r="J74" s="517" t="n"/>
      <c r="K74" s="214" t="n"/>
      <c r="L74" s="522" t="n"/>
      <c r="M74" s="518" t="e">
        <f aca="false" ca="true" dt2D="false" dtr="false" t="normal">SUM(M81:M84)</f>
        <v>#VALUE!</v>
      </c>
      <c r="N74" s="518" t="e">
        <f aca="false" ca="true" dt2D="false" dtr="false" t="normal">SUM(N81:N84)</f>
        <v>#VALUE!</v>
      </c>
      <c r="O74" s="518" t="e">
        <f aca="false" ca="true" dt2D="false" dtr="false" t="normal">SUM(O81:O84)</f>
        <v>#VALUE!</v>
      </c>
      <c r="P74" s="518" t="e">
        <f aca="false" ca="true" dt2D="false" dtr="false" t="normal">SUM(P81:P84)</f>
        <v>#VALUE!</v>
      </c>
      <c r="Q74" s="518" t="e">
        <f aca="false" ca="true" dt2D="false" dtr="false" t="normal">SUM(Q81:Q84)</f>
        <v>#VALUE!</v>
      </c>
      <c r="R74" s="518" t="e">
        <f aca="false" ca="true" dt2D="false" dtr="false" t="normal">SUM(R81:R84)</f>
        <v>#VALUE!</v>
      </c>
      <c r="S74" s="518" t="e">
        <f aca="false" ca="true" dt2D="false" dtr="false" t="normal">SUM(S81:S84)</f>
        <v>#VALUE!</v>
      </c>
      <c r="T74" s="518" t="e">
        <f aca="false" ca="true" dt2D="false" dtr="false" t="normal">SUM(T81:T84)</f>
        <v>#VALUE!</v>
      </c>
      <c r="U74" s="518" t="e">
        <f aca="false" ca="true" dt2D="false" dtr="false" t="normal">SUM(U81:U84)</f>
        <v>#VALUE!</v>
      </c>
      <c r="V74" s="518" t="e">
        <f aca="false" ca="true" dt2D="false" dtr="false" t="normal">SUM(V81:V84)</f>
        <v>#VALUE!</v>
      </c>
      <c r="W74" s="518" t="e">
        <f aca="false" ca="true" dt2D="false" dtr="false" t="normal">SUM(W81:W84)</f>
        <v>#VALUE!</v>
      </c>
      <c r="X74" s="518" t="e">
        <f aca="false" ca="true" dt2D="false" dtr="false" t="normal">SUM(X81:X84)</f>
        <v>#VALUE!</v>
      </c>
      <c r="Y74" s="518" t="e">
        <f aca="false" ca="true" dt2D="false" dtr="false" t="normal">SUM(Y81:Y84)</f>
        <v>#VALUE!</v>
      </c>
      <c r="Z74" s="518" t="e">
        <f aca="false" ca="true" dt2D="false" dtr="false" t="normal">SUM(Z81:Z84)</f>
        <v>#VALUE!</v>
      </c>
      <c r="AA74" s="518" t="e">
        <f aca="false" ca="true" dt2D="false" dtr="false" t="normal">SUM(AA81:AA84)</f>
        <v>#VALUE!</v>
      </c>
      <c r="AB74" s="518" t="e">
        <f aca="false" ca="true" dt2D="false" dtr="false" t="normal">SUM(AB81:AB84)</f>
        <v>#VALUE!</v>
      </c>
      <c r="AC74" s="518" t="e">
        <f aca="false" ca="true" dt2D="false" dtr="false" t="normal">SUM(AC81:AC84)</f>
        <v>#VALUE!</v>
      </c>
      <c r="AD74" s="518" t="e">
        <f aca="false" ca="true" dt2D="false" dtr="false" t="normal">SUM(AD81:AD84)</f>
        <v>#VALUE!</v>
      </c>
      <c r="AE74" s="518" t="e">
        <f aca="false" ca="true" dt2D="false" dtr="false" t="normal">SUM(AE81:AE84)</f>
        <v>#VALUE!</v>
      </c>
      <c r="AF74" s="518" t="e">
        <f aca="false" ca="true" dt2D="false" dtr="false" t="normal">SUM(AF81:AF84)</f>
        <v>#VALUE!</v>
      </c>
      <c r="AG74" s="518" t="e">
        <f aca="false" ca="true" dt2D="false" dtr="false" t="normal">SUM(AG81:AG84)</f>
        <v>#VALUE!</v>
      </c>
      <c r="AH74" s="518" t="e">
        <f aca="false" ca="true" dt2D="false" dtr="false" t="normal">SUM(AH81:AH84)</f>
        <v>#VALUE!</v>
      </c>
      <c r="AI74" s="518" t="e">
        <f aca="false" ca="true" dt2D="false" dtr="false" t="normal">SUM(AI81:AI84)</f>
        <v>#VALUE!</v>
      </c>
      <c r="AJ74" s="518" t="e">
        <f aca="false" ca="true" dt2D="false" dtr="false" t="normal">SUM(AJ81:AJ84)</f>
        <v>#VALUE!</v>
      </c>
      <c r="AK74" s="518" t="e">
        <f aca="false" ca="true" dt2D="false" dtr="false" t="normal">SUM(AK81:AK84)</f>
        <v>#VALUE!</v>
      </c>
      <c r="AL74" s="518" t="e">
        <f aca="false" ca="true" dt2D="false" dtr="false" t="normal">SUM(AL81:AL84)</f>
        <v>#VALUE!</v>
      </c>
      <c r="AM74" s="518" t="e">
        <f aca="false" ca="true" dt2D="false" dtr="false" t="normal">SUM(AM81:AM84)</f>
        <v>#VALUE!</v>
      </c>
      <c r="AN74" s="518" t="e">
        <f aca="false" ca="true" dt2D="false" dtr="false" t="normal">SUM(AN81:AN84)</f>
        <v>#VALUE!</v>
      </c>
      <c r="AO74" s="518" t="e">
        <f aca="false" ca="true" dt2D="false" dtr="false" t="normal">SUM(AO81:AO84)</f>
        <v>#VALUE!</v>
      </c>
      <c r="AP74" s="518" t="e">
        <f aca="false" ca="true" dt2D="false" dtr="false" t="normal">SUM(AP81:AP84)</f>
        <v>#VALUE!</v>
      </c>
      <c r="AQ74" s="518" t="e">
        <f aca="false" ca="true" dt2D="false" dtr="false" t="normal">SUM(AQ81:AQ84)</f>
        <v>#VALUE!</v>
      </c>
      <c r="AR74" s="518" t="e">
        <f aca="false" ca="true" dt2D="false" dtr="false" t="normal">SUM(AR81:AR84)</f>
        <v>#VALUE!</v>
      </c>
      <c r="AS74" s="518" t="e">
        <f aca="false" ca="true" dt2D="false" dtr="false" t="normal">SUM(AS81:AS84)</f>
        <v>#VALUE!</v>
      </c>
      <c r="AT74" s="518" t="e">
        <f aca="false" ca="true" dt2D="false" dtr="false" t="normal">SUM(AT81:AT84)</f>
        <v>#VALUE!</v>
      </c>
      <c r="AU74" s="518" t="e">
        <f aca="false" ca="true" dt2D="false" dtr="false" t="normal">SUM(AU81:AU84)</f>
        <v>#VALUE!</v>
      </c>
      <c r="AV74" s="518" t="e">
        <f aca="false" ca="true" dt2D="false" dtr="false" t="normal">SUM(AV81:AV84)</f>
        <v>#VALUE!</v>
      </c>
      <c r="AW74" s="518" t="e">
        <f aca="false" ca="true" dt2D="false" dtr="false" t="normal">SUM(AW81:AW84)</f>
        <v>#VALUE!</v>
      </c>
      <c r="AX74" s="518" t="e">
        <f aca="false" ca="true" dt2D="false" dtr="false" t="normal">SUM(AX81:AX84)</f>
        <v>#VALUE!</v>
      </c>
      <c r="AY74" s="518" t="e">
        <f aca="false" ca="true" dt2D="false" dtr="false" t="normal">SUM(AY81:AY84)</f>
        <v>#VALUE!</v>
      </c>
      <c r="AZ74" s="518" t="e">
        <f aca="false" ca="true" dt2D="false" dtr="false" t="normal">SUM(AZ81:AZ84)</f>
        <v>#VALUE!</v>
      </c>
      <c r="BA74" s="518" t="e">
        <f aca="false" ca="true" dt2D="false" dtr="false" t="normal">SUM(BA81:BA84)</f>
        <v>#VALUE!</v>
      </c>
      <c r="BB74" s="518" t="e">
        <f aca="false" ca="true" dt2D="false" dtr="false" t="normal">SUM(BB81:BB84)</f>
        <v>#VALUE!</v>
      </c>
      <c r="BC74" s="518" t="e">
        <f aca="false" ca="true" dt2D="false" dtr="false" t="normal">SUM(BC81:BC84)</f>
        <v>#VALUE!</v>
      </c>
      <c r="BD74" s="518" t="e">
        <f aca="false" ca="true" dt2D="false" dtr="false" t="normal">SUM(BD81:BD84)</f>
        <v>#VALUE!</v>
      </c>
      <c r="BE74" s="518" t="e">
        <f aca="false" ca="true" dt2D="false" dtr="false" t="normal">SUM(BE81:BE84)</f>
        <v>#VALUE!</v>
      </c>
      <c r="BF74" s="518" t="e">
        <f aca="false" ca="true" dt2D="false" dtr="false" t="normal">SUM(BF81:BF84)</f>
        <v>#VALUE!</v>
      </c>
      <c r="BG74" s="518" t="e">
        <f aca="false" ca="true" dt2D="false" dtr="false" t="normal">SUM(BG81:BG84)</f>
        <v>#VALUE!</v>
      </c>
      <c r="BH74" s="518" t="e">
        <f aca="false" ca="true" dt2D="false" dtr="false" t="normal">SUM(BH81:BH84)</f>
        <v>#VALUE!</v>
      </c>
      <c r="BI74" s="518" t="e">
        <f aca="false" ca="true" dt2D="false" dtr="false" t="normal">SUM(BI81:BI84)</f>
        <v>#VALUE!</v>
      </c>
      <c r="BJ74" s="518" t="e">
        <f aca="false" ca="true" dt2D="false" dtr="false" t="normal">SUM(BJ81:BJ84)</f>
        <v>#VALUE!</v>
      </c>
      <c r="BK74" s="518" t="e">
        <f aca="false" ca="true" dt2D="false" dtr="false" t="normal">SUM(BK81:BK84)</f>
        <v>#VALUE!</v>
      </c>
      <c r="BL74" s="518" t="e">
        <f aca="false" ca="true" dt2D="false" dtr="false" t="normal">SUM(BL81:BL84)</f>
        <v>#VALUE!</v>
      </c>
      <c r="BM74" s="518" t="e">
        <f aca="false" ca="true" dt2D="false" dtr="false" t="normal">SUM(BM81:BM84)</f>
        <v>#VALUE!</v>
      </c>
      <c r="BN74" s="518" t="e">
        <f aca="false" ca="true" dt2D="false" dtr="false" t="normal">SUM(BN81:BN84)</f>
        <v>#VALUE!</v>
      </c>
      <c r="BO74" s="518" t="e">
        <f aca="false" ca="true" dt2D="false" dtr="false" t="normal">SUM(BO81:BO84)</f>
        <v>#VALUE!</v>
      </c>
      <c r="BP74" s="518" t="e">
        <f aca="false" ca="true" dt2D="false" dtr="false" t="normal">SUM(BP81:BP84)</f>
        <v>#VALUE!</v>
      </c>
      <c r="BQ74" s="518" t="e">
        <f aca="false" ca="true" dt2D="false" dtr="false" t="normal">SUM(BQ81:BQ84)</f>
        <v>#VALUE!</v>
      </c>
      <c r="BR74" s="518" t="e">
        <f aca="false" ca="true" dt2D="false" dtr="false" t="normal">SUM(BR81:BR84)</f>
        <v>#VALUE!</v>
      </c>
      <c r="BS74" s="518" t="e">
        <f aca="false" ca="true" dt2D="false" dtr="false" t="normal">SUM(BS81:BS84)</f>
        <v>#VALUE!</v>
      </c>
      <c r="BT74" s="518" t="e">
        <f aca="false" ca="true" dt2D="false" dtr="false" t="normal">SUM(BT81:BT84)</f>
        <v>#VALUE!</v>
      </c>
    </row>
    <row hidden="true" ht="16.5" outlineLevel="2" r="75">
      <c r="B75" s="489" t="e">
        <f aca="false" ca="false" dt2D="false" dtr="false" t="normal">B74</f>
        <v>#N/A</v>
      </c>
      <c r="F75" s="481" t="e">
        <f aca="false" ca="false" dt2D="false" dtr="false" t="normal">F74</f>
        <v>#N/A</v>
      </c>
      <c r="G75" s="485" t="n">
        <f aca="false" ca="false" dt2D="false" dtr="false" t="normal">G74</f>
        <v>0</v>
      </c>
      <c r="I75" s="17" t="s">
        <v>553</v>
      </c>
      <c r="L75" s="503" t="n"/>
      <c r="M75" s="503" t="n"/>
      <c r="N75" s="503" t="n"/>
      <c r="O75" s="503" t="n"/>
      <c r="P75" s="503" t="n"/>
      <c r="Q75" s="503" t="n"/>
      <c r="R75" s="503" t="n"/>
      <c r="S75" s="503" t="n"/>
      <c r="T75" s="503" t="n"/>
      <c r="U75" s="503" t="n"/>
      <c r="V75" s="503" t="n"/>
      <c r="W75" s="503" t="n"/>
      <c r="X75" s="503" t="n"/>
      <c r="Y75" s="503" t="n"/>
      <c r="Z75" s="503" t="n"/>
      <c r="AA75" s="503" t="n"/>
      <c r="AB75" s="244" t="n"/>
      <c r="AC75" s="244" t="n"/>
      <c r="AD75" s="244" t="n"/>
      <c r="AE75" s="244" t="n"/>
      <c r="AF75" s="244" t="n"/>
      <c r="AG75" s="244" t="n"/>
      <c r="AH75" s="244" t="n"/>
      <c r="AI75" s="244" t="n"/>
      <c r="AJ75" s="244" t="n"/>
      <c r="AK75" s="244" t="n"/>
      <c r="AL75" s="244" t="n"/>
      <c r="AM75" s="244" t="n"/>
      <c r="AN75" s="244" t="n"/>
      <c r="AO75" s="244" t="n"/>
      <c r="AP75" s="244" t="n"/>
      <c r="AQ75" s="244" t="n"/>
      <c r="AR75" s="244" t="n"/>
      <c r="AS75" s="244" t="n"/>
      <c r="AT75" s="244" t="n"/>
      <c r="AU75" s="244" t="n"/>
      <c r="AV75" s="244" t="n"/>
      <c r="AW75" s="244" t="n"/>
      <c r="AX75" s="244" t="n"/>
      <c r="AY75" s="244" t="n"/>
      <c r="AZ75" s="244" t="n"/>
      <c r="BA75" s="244" t="n"/>
      <c r="BB75" s="244" t="n"/>
      <c r="BC75" s="244" t="n"/>
      <c r="BD75" s="244" t="n"/>
      <c r="BE75" s="244" t="n"/>
      <c r="BF75" s="244" t="n"/>
      <c r="BG75" s="244" t="n"/>
      <c r="BH75" s="244" t="n"/>
      <c r="BI75" s="244" t="n"/>
      <c r="BJ75" s="244" t="n"/>
      <c r="BK75" s="244" t="n"/>
      <c r="BL75" s="244" t="n"/>
      <c r="BM75" s="244" t="n"/>
      <c r="BN75" s="244" t="n"/>
      <c r="BO75" s="244" t="n"/>
      <c r="BP75" s="244" t="n"/>
      <c r="BQ75" s="244" t="n"/>
      <c r="BR75" s="244" t="n"/>
      <c r="BS75" s="244" t="n"/>
      <c r="BT75" s="244" t="n"/>
    </row>
    <row hidden="true" ht="16.5" outlineLevel="2" r="76">
      <c r="B76" s="489" t="e">
        <f aca="false" ca="false" dt2D="false" dtr="false" t="normal">B75</f>
        <v>#N/A</v>
      </c>
      <c r="F76" s="481" t="e">
        <f aca="false" ca="false" dt2D="false" dtr="false" t="normal">F75</f>
        <v>#N/A</v>
      </c>
      <c r="G76" s="485" t="n">
        <f aca="false" ca="false" dt2D="false" dtr="false" t="normal">G75</f>
        <v>0</v>
      </c>
      <c r="I76" s="524" t="s">
        <v>548</v>
      </c>
      <c r="J76" s="525" t="s">
        <v>554</v>
      </c>
      <c r="K76" s="525" t="n"/>
      <c r="L76" s="525" t="n"/>
      <c r="M76" s="131" t="n">
        <f aca="false" ca="false" dt2D="false" dtr="false" t="normal">'Допущения'!$C$76</f>
        <v>0</v>
      </c>
      <c r="N76" s="526" t="n">
        <f aca="false" ca="false" dt2D="false" dtr="false" t="normal">M76</f>
        <v>0</v>
      </c>
      <c r="O76" s="526" t="n">
        <f aca="false" ca="false" dt2D="false" dtr="false" t="normal">N76</f>
        <v>0</v>
      </c>
      <c r="P76" s="526" t="n">
        <f aca="false" ca="false" dt2D="false" dtr="false" t="normal">O76</f>
        <v>0</v>
      </c>
      <c r="Q76" s="526" t="n">
        <f aca="false" ca="false" dt2D="false" dtr="false" t="normal">P76</f>
        <v>0</v>
      </c>
      <c r="R76" s="526" t="n">
        <f aca="false" ca="false" dt2D="false" dtr="false" t="normal">Q76</f>
        <v>0</v>
      </c>
      <c r="S76" s="526" t="n">
        <f aca="false" ca="false" dt2D="false" dtr="false" t="normal">R76</f>
        <v>0</v>
      </c>
      <c r="T76" s="526" t="n">
        <f aca="false" ca="false" dt2D="false" dtr="false" t="normal">S76</f>
        <v>0</v>
      </c>
      <c r="U76" s="526" t="n">
        <f aca="false" ca="false" dt2D="false" dtr="false" t="normal">T76</f>
        <v>0</v>
      </c>
      <c r="V76" s="526" t="n">
        <f aca="false" ca="false" dt2D="false" dtr="false" t="normal">U76</f>
        <v>0</v>
      </c>
      <c r="W76" s="526" t="n">
        <f aca="false" ca="false" dt2D="false" dtr="false" t="normal">V76</f>
        <v>0</v>
      </c>
      <c r="X76" s="526" t="n">
        <f aca="false" ca="false" dt2D="false" dtr="false" t="normal">W76</f>
        <v>0</v>
      </c>
      <c r="Y76" s="526" t="n">
        <f aca="false" ca="false" dt2D="false" dtr="false" t="normal">X76</f>
        <v>0</v>
      </c>
      <c r="Z76" s="526" t="n">
        <f aca="false" ca="false" dt2D="false" dtr="false" t="normal">Y76</f>
        <v>0</v>
      </c>
      <c r="AA76" s="526" t="n">
        <f aca="false" ca="false" dt2D="false" dtr="false" t="normal">Z76</f>
        <v>0</v>
      </c>
      <c r="AB76" s="526" t="n">
        <f aca="false" ca="false" dt2D="false" dtr="false" t="normal">AA76</f>
        <v>0</v>
      </c>
      <c r="AC76" s="526" t="n">
        <f aca="false" ca="false" dt2D="false" dtr="false" t="normal">AB76</f>
        <v>0</v>
      </c>
      <c r="AD76" s="526" t="n">
        <f aca="false" ca="false" dt2D="false" dtr="false" t="normal">AC76</f>
        <v>0</v>
      </c>
      <c r="AE76" s="526" t="n">
        <f aca="false" ca="false" dt2D="false" dtr="false" t="normal">AD76</f>
        <v>0</v>
      </c>
      <c r="AF76" s="526" t="n">
        <f aca="false" ca="false" dt2D="false" dtr="false" t="normal">AE76</f>
        <v>0</v>
      </c>
      <c r="AG76" s="526" t="n">
        <f aca="false" ca="false" dt2D="false" dtr="false" t="normal">AF76</f>
        <v>0</v>
      </c>
      <c r="AH76" s="526" t="n">
        <f aca="false" ca="false" dt2D="false" dtr="false" t="normal">AG76</f>
        <v>0</v>
      </c>
      <c r="AI76" s="526" t="n">
        <f aca="false" ca="false" dt2D="false" dtr="false" t="normal">AH76</f>
        <v>0</v>
      </c>
      <c r="AJ76" s="526" t="n">
        <f aca="false" ca="false" dt2D="false" dtr="false" t="normal">AI76</f>
        <v>0</v>
      </c>
      <c r="AK76" s="526" t="n">
        <f aca="false" ca="false" dt2D="false" dtr="false" t="normal">AJ76</f>
        <v>0</v>
      </c>
      <c r="AL76" s="526" t="n">
        <f aca="false" ca="false" dt2D="false" dtr="false" t="normal">AK76</f>
        <v>0</v>
      </c>
      <c r="AM76" s="526" t="n">
        <f aca="false" ca="false" dt2D="false" dtr="false" t="normal">AL76</f>
        <v>0</v>
      </c>
      <c r="AN76" s="526" t="n">
        <f aca="false" ca="false" dt2D="false" dtr="false" t="normal">AM76</f>
        <v>0</v>
      </c>
      <c r="AO76" s="526" t="n">
        <f aca="false" ca="false" dt2D="false" dtr="false" t="normal">AN76</f>
        <v>0</v>
      </c>
      <c r="AP76" s="526" t="n">
        <f aca="false" ca="false" dt2D="false" dtr="false" t="normal">AO76</f>
        <v>0</v>
      </c>
      <c r="AQ76" s="526" t="n">
        <f aca="false" ca="false" dt2D="false" dtr="false" t="normal">AP76</f>
        <v>0</v>
      </c>
      <c r="AR76" s="526" t="n">
        <f aca="false" ca="false" dt2D="false" dtr="false" t="normal">AQ76</f>
        <v>0</v>
      </c>
      <c r="AS76" s="526" t="n">
        <f aca="false" ca="false" dt2D="false" dtr="false" t="normal">AR76</f>
        <v>0</v>
      </c>
      <c r="AT76" s="526" t="n">
        <f aca="false" ca="false" dt2D="false" dtr="false" t="normal">AS76</f>
        <v>0</v>
      </c>
      <c r="AU76" s="526" t="n">
        <f aca="false" ca="false" dt2D="false" dtr="false" t="normal">AT76</f>
        <v>0</v>
      </c>
      <c r="AV76" s="526" t="n">
        <f aca="false" ca="false" dt2D="false" dtr="false" t="normal">AU76</f>
        <v>0</v>
      </c>
      <c r="AW76" s="526" t="n">
        <f aca="false" ca="false" dt2D="false" dtr="false" t="normal">AV76</f>
        <v>0</v>
      </c>
      <c r="AX76" s="526" t="n">
        <f aca="false" ca="false" dt2D="false" dtr="false" t="normal">AW76</f>
        <v>0</v>
      </c>
      <c r="AY76" s="526" t="n">
        <f aca="false" ca="false" dt2D="false" dtr="false" t="normal">AX76</f>
        <v>0</v>
      </c>
      <c r="AZ76" s="526" t="n">
        <f aca="false" ca="false" dt2D="false" dtr="false" t="normal">AY76</f>
        <v>0</v>
      </c>
      <c r="BA76" s="526" t="n">
        <f aca="false" ca="false" dt2D="false" dtr="false" t="normal">AZ76</f>
        <v>0</v>
      </c>
      <c r="BB76" s="526" t="n">
        <f aca="false" ca="false" dt2D="false" dtr="false" t="normal">BA76</f>
        <v>0</v>
      </c>
      <c r="BC76" s="526" t="n">
        <f aca="false" ca="false" dt2D="false" dtr="false" t="normal">BB76</f>
        <v>0</v>
      </c>
      <c r="BD76" s="526" t="n">
        <f aca="false" ca="false" dt2D="false" dtr="false" t="normal">BC76</f>
        <v>0</v>
      </c>
      <c r="BE76" s="526" t="n">
        <f aca="false" ca="false" dt2D="false" dtr="false" t="normal">BD76</f>
        <v>0</v>
      </c>
      <c r="BF76" s="526" t="n">
        <f aca="false" ca="false" dt2D="false" dtr="false" t="normal">BE76</f>
        <v>0</v>
      </c>
      <c r="BG76" s="526" t="n">
        <f aca="false" ca="false" dt2D="false" dtr="false" t="normal">BF76</f>
        <v>0</v>
      </c>
      <c r="BH76" s="526" t="n">
        <f aca="false" ca="false" dt2D="false" dtr="false" t="normal">BG76</f>
        <v>0</v>
      </c>
      <c r="BI76" s="526" t="n">
        <f aca="false" ca="false" dt2D="false" dtr="false" t="normal">BH76</f>
        <v>0</v>
      </c>
      <c r="BJ76" s="526" t="n">
        <f aca="false" ca="false" dt2D="false" dtr="false" t="normal">BI76</f>
        <v>0</v>
      </c>
      <c r="BK76" s="526" t="n">
        <f aca="false" ca="false" dt2D="false" dtr="false" t="normal">BJ76</f>
        <v>0</v>
      </c>
      <c r="BL76" s="526" t="n">
        <f aca="false" ca="false" dt2D="false" dtr="false" t="normal">BK76</f>
        <v>0</v>
      </c>
      <c r="BM76" s="526" t="n">
        <f aca="false" ca="false" dt2D="false" dtr="false" t="normal">BL76</f>
        <v>0</v>
      </c>
      <c r="BN76" s="526" t="n">
        <f aca="false" ca="false" dt2D="false" dtr="false" t="normal">BM76</f>
        <v>0</v>
      </c>
      <c r="BO76" s="526" t="n">
        <f aca="false" ca="false" dt2D="false" dtr="false" t="normal">BN76</f>
        <v>0</v>
      </c>
      <c r="BP76" s="526" t="n">
        <f aca="false" ca="false" dt2D="false" dtr="false" t="normal">BO76</f>
        <v>0</v>
      </c>
      <c r="BQ76" s="526" t="n">
        <f aca="false" ca="false" dt2D="false" dtr="false" t="normal">BP76</f>
        <v>0</v>
      </c>
      <c r="BR76" s="526" t="n">
        <f aca="false" ca="false" dt2D="false" dtr="false" t="normal">BQ76</f>
        <v>0</v>
      </c>
      <c r="BS76" s="526" t="n">
        <f aca="false" ca="false" dt2D="false" dtr="false" t="normal">BR76</f>
        <v>0</v>
      </c>
      <c r="BT76" s="526" t="n">
        <f aca="false" ca="false" dt2D="false" dtr="false" t="normal">BS76</f>
        <v>0</v>
      </c>
    </row>
    <row hidden="true" ht="16.5" outlineLevel="2" r="77">
      <c r="B77" s="489" t="e">
        <f aca="false" ca="false" dt2D="false" dtr="false" t="normal">B76</f>
        <v>#N/A</v>
      </c>
      <c r="F77" s="481" t="e">
        <f aca="false" ca="false" dt2D="false" dtr="false" t="normal">F76</f>
        <v>#N/A</v>
      </c>
      <c r="G77" s="485" t="n">
        <f aca="false" ca="false" dt2D="false" dtr="false" t="normal">G76</f>
        <v>0</v>
      </c>
      <c r="I77" s="524" t="s">
        <v>549</v>
      </c>
      <c r="J77" s="525" t="s">
        <v>554</v>
      </c>
      <c r="K77" s="525" t="n"/>
      <c r="L77" s="525" t="n"/>
      <c r="M77" s="131" t="n">
        <f aca="false" ca="false" dt2D="false" dtr="false" t="normal">'Допущения'!$C$77</f>
        <v>0</v>
      </c>
      <c r="N77" s="526" t="n">
        <f aca="false" ca="false" dt2D="false" dtr="false" t="normal">M77</f>
        <v>0</v>
      </c>
      <c r="O77" s="526" t="n">
        <f aca="false" ca="false" dt2D="false" dtr="false" t="normal">N77</f>
        <v>0</v>
      </c>
      <c r="P77" s="526" t="n">
        <f aca="false" ca="false" dt2D="false" dtr="false" t="normal">O77</f>
        <v>0</v>
      </c>
      <c r="Q77" s="526" t="n">
        <f aca="false" ca="false" dt2D="false" dtr="false" t="normal">P77</f>
        <v>0</v>
      </c>
      <c r="R77" s="526" t="n">
        <f aca="false" ca="false" dt2D="false" dtr="false" t="normal">Q77</f>
        <v>0</v>
      </c>
      <c r="S77" s="526" t="n">
        <f aca="false" ca="false" dt2D="false" dtr="false" t="normal">R77</f>
        <v>0</v>
      </c>
      <c r="T77" s="526" t="n">
        <f aca="false" ca="false" dt2D="false" dtr="false" t="normal">S77</f>
        <v>0</v>
      </c>
      <c r="U77" s="526" t="n">
        <f aca="false" ca="false" dt2D="false" dtr="false" t="normal">T77</f>
        <v>0</v>
      </c>
      <c r="V77" s="526" t="n">
        <f aca="false" ca="false" dt2D="false" dtr="false" t="normal">U77</f>
        <v>0</v>
      </c>
      <c r="W77" s="526" t="n">
        <f aca="false" ca="false" dt2D="false" dtr="false" t="normal">V77</f>
        <v>0</v>
      </c>
      <c r="X77" s="526" t="n">
        <f aca="false" ca="false" dt2D="false" dtr="false" t="normal">W77</f>
        <v>0</v>
      </c>
      <c r="Y77" s="526" t="n">
        <f aca="false" ca="false" dt2D="false" dtr="false" t="normal">X77</f>
        <v>0</v>
      </c>
      <c r="Z77" s="526" t="n">
        <f aca="false" ca="false" dt2D="false" dtr="false" t="normal">Y77</f>
        <v>0</v>
      </c>
      <c r="AA77" s="526" t="n">
        <f aca="false" ca="false" dt2D="false" dtr="false" t="normal">Z77</f>
        <v>0</v>
      </c>
      <c r="AB77" s="526" t="n">
        <f aca="false" ca="false" dt2D="false" dtr="false" t="normal">AA77</f>
        <v>0</v>
      </c>
      <c r="AC77" s="526" t="n">
        <f aca="false" ca="false" dt2D="false" dtr="false" t="normal">AB77</f>
        <v>0</v>
      </c>
      <c r="AD77" s="526" t="n">
        <f aca="false" ca="false" dt2D="false" dtr="false" t="normal">AC77</f>
        <v>0</v>
      </c>
      <c r="AE77" s="526" t="n">
        <f aca="false" ca="false" dt2D="false" dtr="false" t="normal">AD77</f>
        <v>0</v>
      </c>
      <c r="AF77" s="526" t="n">
        <f aca="false" ca="false" dt2D="false" dtr="false" t="normal">AE77</f>
        <v>0</v>
      </c>
      <c r="AG77" s="526" t="n">
        <f aca="false" ca="false" dt2D="false" dtr="false" t="normal">AF77</f>
        <v>0</v>
      </c>
      <c r="AH77" s="526" t="n">
        <f aca="false" ca="false" dt2D="false" dtr="false" t="normal">AG77</f>
        <v>0</v>
      </c>
      <c r="AI77" s="526" t="n">
        <f aca="false" ca="false" dt2D="false" dtr="false" t="normal">AH77</f>
        <v>0</v>
      </c>
      <c r="AJ77" s="526" t="n">
        <f aca="false" ca="false" dt2D="false" dtr="false" t="normal">AI77</f>
        <v>0</v>
      </c>
      <c r="AK77" s="526" t="n">
        <f aca="false" ca="false" dt2D="false" dtr="false" t="normal">AJ77</f>
        <v>0</v>
      </c>
      <c r="AL77" s="526" t="n">
        <f aca="false" ca="false" dt2D="false" dtr="false" t="normal">AK77</f>
        <v>0</v>
      </c>
      <c r="AM77" s="526" t="n">
        <f aca="false" ca="false" dt2D="false" dtr="false" t="normal">AL77</f>
        <v>0</v>
      </c>
      <c r="AN77" s="526" t="n">
        <f aca="false" ca="false" dt2D="false" dtr="false" t="normal">AM77</f>
        <v>0</v>
      </c>
      <c r="AO77" s="526" t="n">
        <f aca="false" ca="false" dt2D="false" dtr="false" t="normal">AN77</f>
        <v>0</v>
      </c>
      <c r="AP77" s="526" t="n">
        <f aca="false" ca="false" dt2D="false" dtr="false" t="normal">AO77</f>
        <v>0</v>
      </c>
      <c r="AQ77" s="526" t="n">
        <f aca="false" ca="false" dt2D="false" dtr="false" t="normal">AP77</f>
        <v>0</v>
      </c>
      <c r="AR77" s="526" t="n">
        <f aca="false" ca="false" dt2D="false" dtr="false" t="normal">AQ77</f>
        <v>0</v>
      </c>
      <c r="AS77" s="526" t="n">
        <f aca="false" ca="false" dt2D="false" dtr="false" t="normal">AR77</f>
        <v>0</v>
      </c>
      <c r="AT77" s="526" t="n">
        <f aca="false" ca="false" dt2D="false" dtr="false" t="normal">AS77</f>
        <v>0</v>
      </c>
      <c r="AU77" s="526" t="n">
        <f aca="false" ca="false" dt2D="false" dtr="false" t="normal">AT77</f>
        <v>0</v>
      </c>
      <c r="AV77" s="526" t="n">
        <f aca="false" ca="false" dt2D="false" dtr="false" t="normal">AU77</f>
        <v>0</v>
      </c>
      <c r="AW77" s="526" t="n">
        <f aca="false" ca="false" dt2D="false" dtr="false" t="normal">AV77</f>
        <v>0</v>
      </c>
      <c r="AX77" s="526" t="n">
        <f aca="false" ca="false" dt2D="false" dtr="false" t="normal">AW77</f>
        <v>0</v>
      </c>
      <c r="AY77" s="526" t="n">
        <f aca="false" ca="false" dt2D="false" dtr="false" t="normal">AX77</f>
        <v>0</v>
      </c>
      <c r="AZ77" s="526" t="n">
        <f aca="false" ca="false" dt2D="false" dtr="false" t="normal">AY77</f>
        <v>0</v>
      </c>
      <c r="BA77" s="526" t="n">
        <f aca="false" ca="false" dt2D="false" dtr="false" t="normal">AZ77</f>
        <v>0</v>
      </c>
      <c r="BB77" s="526" t="n">
        <f aca="false" ca="false" dt2D="false" dtr="false" t="normal">BA77</f>
        <v>0</v>
      </c>
      <c r="BC77" s="526" t="n">
        <f aca="false" ca="false" dt2D="false" dtr="false" t="normal">BB77</f>
        <v>0</v>
      </c>
      <c r="BD77" s="526" t="n">
        <f aca="false" ca="false" dt2D="false" dtr="false" t="normal">BC77</f>
        <v>0</v>
      </c>
      <c r="BE77" s="526" t="n">
        <f aca="false" ca="false" dt2D="false" dtr="false" t="normal">BD77</f>
        <v>0</v>
      </c>
      <c r="BF77" s="526" t="n">
        <f aca="false" ca="false" dt2D="false" dtr="false" t="normal">BE77</f>
        <v>0</v>
      </c>
      <c r="BG77" s="526" t="n">
        <f aca="false" ca="false" dt2D="false" dtr="false" t="normal">BF77</f>
        <v>0</v>
      </c>
      <c r="BH77" s="526" t="n">
        <f aca="false" ca="false" dt2D="false" dtr="false" t="normal">BG77</f>
        <v>0</v>
      </c>
      <c r="BI77" s="526" t="n">
        <f aca="false" ca="false" dt2D="false" dtr="false" t="normal">BH77</f>
        <v>0</v>
      </c>
      <c r="BJ77" s="526" t="n">
        <f aca="false" ca="false" dt2D="false" dtr="false" t="normal">BI77</f>
        <v>0</v>
      </c>
      <c r="BK77" s="526" t="n">
        <f aca="false" ca="false" dt2D="false" dtr="false" t="normal">BJ77</f>
        <v>0</v>
      </c>
      <c r="BL77" s="526" t="n">
        <f aca="false" ca="false" dt2D="false" dtr="false" t="normal">BK77</f>
        <v>0</v>
      </c>
      <c r="BM77" s="526" t="n">
        <f aca="false" ca="false" dt2D="false" dtr="false" t="normal">BL77</f>
        <v>0</v>
      </c>
      <c r="BN77" s="526" t="n">
        <f aca="false" ca="false" dt2D="false" dtr="false" t="normal">BM77</f>
        <v>0</v>
      </c>
      <c r="BO77" s="526" t="n">
        <f aca="false" ca="false" dt2D="false" dtr="false" t="normal">BN77</f>
        <v>0</v>
      </c>
      <c r="BP77" s="526" t="n">
        <f aca="false" ca="false" dt2D="false" dtr="false" t="normal">BO77</f>
        <v>0</v>
      </c>
      <c r="BQ77" s="526" t="n">
        <f aca="false" ca="false" dt2D="false" dtr="false" t="normal">BP77</f>
        <v>0</v>
      </c>
      <c r="BR77" s="526" t="n">
        <f aca="false" ca="false" dt2D="false" dtr="false" t="normal">BQ77</f>
        <v>0</v>
      </c>
      <c r="BS77" s="526" t="n">
        <f aca="false" ca="false" dt2D="false" dtr="false" t="normal">BR77</f>
        <v>0</v>
      </c>
      <c r="BT77" s="526" t="n">
        <f aca="false" ca="false" dt2D="false" dtr="false" t="normal">BS77</f>
        <v>0</v>
      </c>
    </row>
    <row hidden="true" ht="16.5" outlineLevel="2" r="78">
      <c r="B78" s="489" t="e">
        <f aca="false" ca="false" dt2D="false" dtr="false" t="normal">B77</f>
        <v>#N/A</v>
      </c>
      <c r="F78" s="481" t="e">
        <f aca="false" ca="false" dt2D="false" dtr="false" t="normal">F77</f>
        <v>#N/A</v>
      </c>
      <c r="G78" s="485" t="n">
        <f aca="false" ca="false" dt2D="false" dtr="false" t="normal">G77</f>
        <v>0</v>
      </c>
      <c r="I78" s="524" t="s">
        <v>550</v>
      </c>
      <c r="J78" s="525" t="s">
        <v>554</v>
      </c>
      <c r="K78" s="525" t="n"/>
      <c r="L78" s="525" t="n"/>
      <c r="M78" s="131" t="n">
        <f aca="false" ca="false" dt2D="false" dtr="false" t="normal">'Допущения'!$C$78</f>
        <v>0</v>
      </c>
      <c r="N78" s="526" t="n">
        <f aca="false" ca="false" dt2D="false" dtr="false" t="normal">M78</f>
        <v>0</v>
      </c>
      <c r="O78" s="526" t="n">
        <f aca="false" ca="false" dt2D="false" dtr="false" t="normal">N78</f>
        <v>0</v>
      </c>
      <c r="P78" s="526" t="n">
        <f aca="false" ca="false" dt2D="false" dtr="false" t="normal">O78</f>
        <v>0</v>
      </c>
      <c r="Q78" s="526" t="n">
        <f aca="false" ca="false" dt2D="false" dtr="false" t="normal">P78</f>
        <v>0</v>
      </c>
      <c r="R78" s="526" t="n">
        <f aca="false" ca="false" dt2D="false" dtr="false" t="normal">Q78</f>
        <v>0</v>
      </c>
      <c r="S78" s="526" t="n">
        <f aca="false" ca="false" dt2D="false" dtr="false" t="normal">R78</f>
        <v>0</v>
      </c>
      <c r="T78" s="526" t="n">
        <f aca="false" ca="false" dt2D="false" dtr="false" t="normal">S78</f>
        <v>0</v>
      </c>
      <c r="U78" s="526" t="n">
        <f aca="false" ca="false" dt2D="false" dtr="false" t="normal">T78</f>
        <v>0</v>
      </c>
      <c r="V78" s="526" t="n">
        <f aca="false" ca="false" dt2D="false" dtr="false" t="normal">U78</f>
        <v>0</v>
      </c>
      <c r="W78" s="526" t="n">
        <f aca="false" ca="false" dt2D="false" dtr="false" t="normal">V78</f>
        <v>0</v>
      </c>
      <c r="X78" s="526" t="n">
        <f aca="false" ca="false" dt2D="false" dtr="false" t="normal">W78</f>
        <v>0</v>
      </c>
      <c r="Y78" s="526" t="n">
        <f aca="false" ca="false" dt2D="false" dtr="false" t="normal">X78</f>
        <v>0</v>
      </c>
      <c r="Z78" s="526" t="n">
        <f aca="false" ca="false" dt2D="false" dtr="false" t="normal">Y78</f>
        <v>0</v>
      </c>
      <c r="AA78" s="526" t="n">
        <f aca="false" ca="false" dt2D="false" dtr="false" t="normal">Z78</f>
        <v>0</v>
      </c>
      <c r="AB78" s="526" t="n">
        <f aca="false" ca="false" dt2D="false" dtr="false" t="normal">AA78</f>
        <v>0</v>
      </c>
      <c r="AC78" s="526" t="n">
        <f aca="false" ca="false" dt2D="false" dtr="false" t="normal">AB78</f>
        <v>0</v>
      </c>
      <c r="AD78" s="526" t="n">
        <f aca="false" ca="false" dt2D="false" dtr="false" t="normal">AC78</f>
        <v>0</v>
      </c>
      <c r="AE78" s="526" t="n">
        <f aca="false" ca="false" dt2D="false" dtr="false" t="normal">AD78</f>
        <v>0</v>
      </c>
      <c r="AF78" s="526" t="n">
        <f aca="false" ca="false" dt2D="false" dtr="false" t="normal">AE78</f>
        <v>0</v>
      </c>
      <c r="AG78" s="526" t="n">
        <f aca="false" ca="false" dt2D="false" dtr="false" t="normal">AF78</f>
        <v>0</v>
      </c>
      <c r="AH78" s="526" t="n">
        <f aca="false" ca="false" dt2D="false" dtr="false" t="normal">AG78</f>
        <v>0</v>
      </c>
      <c r="AI78" s="526" t="n">
        <f aca="false" ca="false" dt2D="false" dtr="false" t="normal">AH78</f>
        <v>0</v>
      </c>
      <c r="AJ78" s="526" t="n">
        <f aca="false" ca="false" dt2D="false" dtr="false" t="normal">AI78</f>
        <v>0</v>
      </c>
      <c r="AK78" s="526" t="n">
        <f aca="false" ca="false" dt2D="false" dtr="false" t="normal">AJ78</f>
        <v>0</v>
      </c>
      <c r="AL78" s="526" t="n">
        <f aca="false" ca="false" dt2D="false" dtr="false" t="normal">AK78</f>
        <v>0</v>
      </c>
      <c r="AM78" s="526" t="n">
        <f aca="false" ca="false" dt2D="false" dtr="false" t="normal">AL78</f>
        <v>0</v>
      </c>
      <c r="AN78" s="526" t="n">
        <f aca="false" ca="false" dt2D="false" dtr="false" t="normal">AM78</f>
        <v>0</v>
      </c>
      <c r="AO78" s="526" t="n">
        <f aca="false" ca="false" dt2D="false" dtr="false" t="normal">AN78</f>
        <v>0</v>
      </c>
      <c r="AP78" s="526" t="n">
        <f aca="false" ca="false" dt2D="false" dtr="false" t="normal">AO78</f>
        <v>0</v>
      </c>
      <c r="AQ78" s="526" t="n">
        <f aca="false" ca="false" dt2D="false" dtr="false" t="normal">AP78</f>
        <v>0</v>
      </c>
      <c r="AR78" s="526" t="n">
        <f aca="false" ca="false" dt2D="false" dtr="false" t="normal">AQ78</f>
        <v>0</v>
      </c>
      <c r="AS78" s="526" t="n">
        <f aca="false" ca="false" dt2D="false" dtr="false" t="normal">AR78</f>
        <v>0</v>
      </c>
      <c r="AT78" s="526" t="n">
        <f aca="false" ca="false" dt2D="false" dtr="false" t="normal">AS78</f>
        <v>0</v>
      </c>
      <c r="AU78" s="526" t="n">
        <f aca="false" ca="false" dt2D="false" dtr="false" t="normal">AT78</f>
        <v>0</v>
      </c>
      <c r="AV78" s="526" t="n">
        <f aca="false" ca="false" dt2D="false" dtr="false" t="normal">AU78</f>
        <v>0</v>
      </c>
      <c r="AW78" s="526" t="n">
        <f aca="false" ca="false" dt2D="false" dtr="false" t="normal">AV78</f>
        <v>0</v>
      </c>
      <c r="AX78" s="526" t="n">
        <f aca="false" ca="false" dt2D="false" dtr="false" t="normal">AW78</f>
        <v>0</v>
      </c>
      <c r="AY78" s="526" t="n">
        <f aca="false" ca="false" dt2D="false" dtr="false" t="normal">AX78</f>
        <v>0</v>
      </c>
      <c r="AZ78" s="526" t="n">
        <f aca="false" ca="false" dt2D="false" dtr="false" t="normal">AY78</f>
        <v>0</v>
      </c>
      <c r="BA78" s="526" t="n">
        <f aca="false" ca="false" dt2D="false" dtr="false" t="normal">AZ78</f>
        <v>0</v>
      </c>
      <c r="BB78" s="526" t="n">
        <f aca="false" ca="false" dt2D="false" dtr="false" t="normal">BA78</f>
        <v>0</v>
      </c>
      <c r="BC78" s="526" t="n">
        <f aca="false" ca="false" dt2D="false" dtr="false" t="normal">BB78</f>
        <v>0</v>
      </c>
      <c r="BD78" s="526" t="n">
        <f aca="false" ca="false" dt2D="false" dtr="false" t="normal">BC78</f>
        <v>0</v>
      </c>
      <c r="BE78" s="526" t="n">
        <f aca="false" ca="false" dt2D="false" dtr="false" t="normal">BD78</f>
        <v>0</v>
      </c>
      <c r="BF78" s="526" t="n">
        <f aca="false" ca="false" dt2D="false" dtr="false" t="normal">BE78</f>
        <v>0</v>
      </c>
      <c r="BG78" s="526" t="n">
        <f aca="false" ca="false" dt2D="false" dtr="false" t="normal">BF78</f>
        <v>0</v>
      </c>
      <c r="BH78" s="526" t="n">
        <f aca="false" ca="false" dt2D="false" dtr="false" t="normal">BG78</f>
        <v>0</v>
      </c>
      <c r="BI78" s="526" t="n">
        <f aca="false" ca="false" dt2D="false" dtr="false" t="normal">BH78</f>
        <v>0</v>
      </c>
      <c r="BJ78" s="526" t="n">
        <f aca="false" ca="false" dt2D="false" dtr="false" t="normal">BI78</f>
        <v>0</v>
      </c>
      <c r="BK78" s="526" t="n">
        <f aca="false" ca="false" dt2D="false" dtr="false" t="normal">BJ78</f>
        <v>0</v>
      </c>
      <c r="BL78" s="526" t="n">
        <f aca="false" ca="false" dt2D="false" dtr="false" t="normal">BK78</f>
        <v>0</v>
      </c>
      <c r="BM78" s="526" t="n">
        <f aca="false" ca="false" dt2D="false" dtr="false" t="normal">BL78</f>
        <v>0</v>
      </c>
      <c r="BN78" s="526" t="n">
        <f aca="false" ca="false" dt2D="false" dtr="false" t="normal">BM78</f>
        <v>0</v>
      </c>
      <c r="BO78" s="526" t="n">
        <f aca="false" ca="false" dt2D="false" dtr="false" t="normal">BN78</f>
        <v>0</v>
      </c>
      <c r="BP78" s="526" t="n">
        <f aca="false" ca="false" dt2D="false" dtr="false" t="normal">BO78</f>
        <v>0</v>
      </c>
      <c r="BQ78" s="526" t="n">
        <f aca="false" ca="false" dt2D="false" dtr="false" t="normal">BP78</f>
        <v>0</v>
      </c>
      <c r="BR78" s="526" t="n">
        <f aca="false" ca="false" dt2D="false" dtr="false" t="normal">BQ78</f>
        <v>0</v>
      </c>
      <c r="BS78" s="526" t="n">
        <f aca="false" ca="false" dt2D="false" dtr="false" t="normal">BR78</f>
        <v>0</v>
      </c>
      <c r="BT78" s="526" t="n">
        <f aca="false" ca="false" dt2D="false" dtr="false" t="normal">BS78</f>
        <v>0</v>
      </c>
    </row>
    <row hidden="true" ht="16.5" outlineLevel="2" r="79">
      <c r="B79" s="489" t="e">
        <f aca="false" ca="false" dt2D="false" dtr="false" t="normal">B78</f>
        <v>#N/A</v>
      </c>
      <c r="F79" s="481" t="e">
        <f aca="false" ca="false" dt2D="false" dtr="false" t="normal">F78</f>
        <v>#N/A</v>
      </c>
      <c r="G79" s="485" t="n">
        <f aca="false" ca="false" dt2D="false" dtr="false" t="normal">G78</f>
        <v>0</v>
      </c>
      <c r="I79" s="524" t="s">
        <v>551</v>
      </c>
      <c r="J79" s="525" t="s">
        <v>554</v>
      </c>
      <c r="K79" s="525" t="n"/>
      <c r="L79" s="525" t="n"/>
      <c r="M79" s="131" t="n">
        <f aca="false" ca="false" dt2D="false" dtr="false" t="normal">'Допущения'!$C$79</f>
        <v>0</v>
      </c>
      <c r="N79" s="526" t="n">
        <f aca="false" ca="false" dt2D="false" dtr="false" t="normal">M79</f>
        <v>0</v>
      </c>
      <c r="O79" s="526" t="n">
        <f aca="false" ca="false" dt2D="false" dtr="false" t="normal">N79</f>
        <v>0</v>
      </c>
      <c r="P79" s="526" t="n">
        <f aca="false" ca="false" dt2D="false" dtr="false" t="normal">O79</f>
        <v>0</v>
      </c>
      <c r="Q79" s="526" t="n">
        <f aca="false" ca="false" dt2D="false" dtr="false" t="normal">P79</f>
        <v>0</v>
      </c>
      <c r="R79" s="526" t="n">
        <f aca="false" ca="false" dt2D="false" dtr="false" t="normal">Q79</f>
        <v>0</v>
      </c>
      <c r="S79" s="526" t="n">
        <f aca="false" ca="false" dt2D="false" dtr="false" t="normal">R79</f>
        <v>0</v>
      </c>
      <c r="T79" s="526" t="n">
        <f aca="false" ca="false" dt2D="false" dtr="false" t="normal">S79</f>
        <v>0</v>
      </c>
      <c r="U79" s="526" t="n">
        <f aca="false" ca="false" dt2D="false" dtr="false" t="normal">T79</f>
        <v>0</v>
      </c>
      <c r="V79" s="526" t="n">
        <f aca="false" ca="false" dt2D="false" dtr="false" t="normal">U79</f>
        <v>0</v>
      </c>
      <c r="W79" s="526" t="n">
        <f aca="false" ca="false" dt2D="false" dtr="false" t="normal">V79</f>
        <v>0</v>
      </c>
      <c r="X79" s="526" t="n">
        <f aca="false" ca="false" dt2D="false" dtr="false" t="normal">W79</f>
        <v>0</v>
      </c>
      <c r="Y79" s="526" t="n">
        <f aca="false" ca="false" dt2D="false" dtr="false" t="normal">X79</f>
        <v>0</v>
      </c>
      <c r="Z79" s="526" t="n">
        <f aca="false" ca="false" dt2D="false" dtr="false" t="normal">Y79</f>
        <v>0</v>
      </c>
      <c r="AA79" s="526" t="n">
        <f aca="false" ca="false" dt2D="false" dtr="false" t="normal">Z79</f>
        <v>0</v>
      </c>
      <c r="AB79" s="526" t="n">
        <f aca="false" ca="false" dt2D="false" dtr="false" t="normal">AA79</f>
        <v>0</v>
      </c>
      <c r="AC79" s="526" t="n">
        <f aca="false" ca="false" dt2D="false" dtr="false" t="normal">AB79</f>
        <v>0</v>
      </c>
      <c r="AD79" s="526" t="n">
        <f aca="false" ca="false" dt2D="false" dtr="false" t="normal">AC79</f>
        <v>0</v>
      </c>
      <c r="AE79" s="526" t="n">
        <f aca="false" ca="false" dt2D="false" dtr="false" t="normal">AD79</f>
        <v>0</v>
      </c>
      <c r="AF79" s="526" t="n">
        <f aca="false" ca="false" dt2D="false" dtr="false" t="normal">AE79</f>
        <v>0</v>
      </c>
      <c r="AG79" s="526" t="n">
        <f aca="false" ca="false" dt2D="false" dtr="false" t="normal">AF79</f>
        <v>0</v>
      </c>
      <c r="AH79" s="526" t="n">
        <f aca="false" ca="false" dt2D="false" dtr="false" t="normal">AG79</f>
        <v>0</v>
      </c>
      <c r="AI79" s="526" t="n">
        <f aca="false" ca="false" dt2D="false" dtr="false" t="normal">AH79</f>
        <v>0</v>
      </c>
      <c r="AJ79" s="526" t="n">
        <f aca="false" ca="false" dt2D="false" dtr="false" t="normal">AI79</f>
        <v>0</v>
      </c>
      <c r="AK79" s="526" t="n">
        <f aca="false" ca="false" dt2D="false" dtr="false" t="normal">AJ79</f>
        <v>0</v>
      </c>
      <c r="AL79" s="526" t="n">
        <f aca="false" ca="false" dt2D="false" dtr="false" t="normal">AK79</f>
        <v>0</v>
      </c>
      <c r="AM79" s="526" t="n">
        <f aca="false" ca="false" dt2D="false" dtr="false" t="normal">AL79</f>
        <v>0</v>
      </c>
      <c r="AN79" s="526" t="n">
        <f aca="false" ca="false" dt2D="false" dtr="false" t="normal">AM79</f>
        <v>0</v>
      </c>
      <c r="AO79" s="526" t="n">
        <f aca="false" ca="false" dt2D="false" dtr="false" t="normal">AN79</f>
        <v>0</v>
      </c>
      <c r="AP79" s="526" t="n">
        <f aca="false" ca="false" dt2D="false" dtr="false" t="normal">AO79</f>
        <v>0</v>
      </c>
      <c r="AQ79" s="526" t="n">
        <f aca="false" ca="false" dt2D="false" dtr="false" t="normal">AP79</f>
        <v>0</v>
      </c>
      <c r="AR79" s="526" t="n">
        <f aca="false" ca="false" dt2D="false" dtr="false" t="normal">AQ79</f>
        <v>0</v>
      </c>
      <c r="AS79" s="526" t="n">
        <f aca="false" ca="false" dt2D="false" dtr="false" t="normal">AR79</f>
        <v>0</v>
      </c>
      <c r="AT79" s="526" t="n">
        <f aca="false" ca="false" dt2D="false" dtr="false" t="normal">AS79</f>
        <v>0</v>
      </c>
      <c r="AU79" s="526" t="n">
        <f aca="false" ca="false" dt2D="false" dtr="false" t="normal">AT79</f>
        <v>0</v>
      </c>
      <c r="AV79" s="526" t="n">
        <f aca="false" ca="false" dt2D="false" dtr="false" t="normal">AU79</f>
        <v>0</v>
      </c>
      <c r="AW79" s="526" t="n">
        <f aca="false" ca="false" dt2D="false" dtr="false" t="normal">AV79</f>
        <v>0</v>
      </c>
      <c r="AX79" s="526" t="n">
        <f aca="false" ca="false" dt2D="false" dtr="false" t="normal">AW79</f>
        <v>0</v>
      </c>
      <c r="AY79" s="526" t="n">
        <f aca="false" ca="false" dt2D="false" dtr="false" t="normal">AX79</f>
        <v>0</v>
      </c>
      <c r="AZ79" s="526" t="n">
        <f aca="false" ca="false" dt2D="false" dtr="false" t="normal">AY79</f>
        <v>0</v>
      </c>
      <c r="BA79" s="526" t="n">
        <f aca="false" ca="false" dt2D="false" dtr="false" t="normal">AZ79</f>
        <v>0</v>
      </c>
      <c r="BB79" s="526" t="n">
        <f aca="false" ca="false" dt2D="false" dtr="false" t="normal">BA79</f>
        <v>0</v>
      </c>
      <c r="BC79" s="526" t="n">
        <f aca="false" ca="false" dt2D="false" dtr="false" t="normal">BB79</f>
        <v>0</v>
      </c>
      <c r="BD79" s="526" t="n">
        <f aca="false" ca="false" dt2D="false" dtr="false" t="normal">BC79</f>
        <v>0</v>
      </c>
      <c r="BE79" s="526" t="n">
        <f aca="false" ca="false" dt2D="false" dtr="false" t="normal">BD79</f>
        <v>0</v>
      </c>
      <c r="BF79" s="526" t="n">
        <f aca="false" ca="false" dt2D="false" dtr="false" t="normal">BE79</f>
        <v>0</v>
      </c>
      <c r="BG79" s="526" t="n">
        <f aca="false" ca="false" dt2D="false" dtr="false" t="normal">BF79</f>
        <v>0</v>
      </c>
      <c r="BH79" s="526" t="n">
        <f aca="false" ca="false" dt2D="false" dtr="false" t="normal">BG79</f>
        <v>0</v>
      </c>
      <c r="BI79" s="526" t="n">
        <f aca="false" ca="false" dt2D="false" dtr="false" t="normal">BH79</f>
        <v>0</v>
      </c>
      <c r="BJ79" s="526" t="n">
        <f aca="false" ca="false" dt2D="false" dtr="false" t="normal">BI79</f>
        <v>0</v>
      </c>
      <c r="BK79" s="526" t="n">
        <f aca="false" ca="false" dt2D="false" dtr="false" t="normal">BJ79</f>
        <v>0</v>
      </c>
      <c r="BL79" s="526" t="n">
        <f aca="false" ca="false" dt2D="false" dtr="false" t="normal">BK79</f>
        <v>0</v>
      </c>
      <c r="BM79" s="526" t="n">
        <f aca="false" ca="false" dt2D="false" dtr="false" t="normal">BL79</f>
        <v>0</v>
      </c>
      <c r="BN79" s="526" t="n">
        <f aca="false" ca="false" dt2D="false" dtr="false" t="normal">BM79</f>
        <v>0</v>
      </c>
      <c r="BO79" s="526" t="n">
        <f aca="false" ca="false" dt2D="false" dtr="false" t="normal">BN79</f>
        <v>0</v>
      </c>
      <c r="BP79" s="526" t="n">
        <f aca="false" ca="false" dt2D="false" dtr="false" t="normal">BO79</f>
        <v>0</v>
      </c>
      <c r="BQ79" s="526" t="n">
        <f aca="false" ca="false" dt2D="false" dtr="false" t="normal">BP79</f>
        <v>0</v>
      </c>
      <c r="BR79" s="526" t="n">
        <f aca="false" ca="false" dt2D="false" dtr="false" t="normal">BQ79</f>
        <v>0</v>
      </c>
      <c r="BS79" s="526" t="n">
        <f aca="false" ca="false" dt2D="false" dtr="false" t="normal">BR79</f>
        <v>0</v>
      </c>
      <c r="BT79" s="526" t="n">
        <f aca="false" ca="false" dt2D="false" dtr="false" t="normal">BS79</f>
        <v>0</v>
      </c>
    </row>
    <row hidden="true" ht="16.5" outlineLevel="2" r="80">
      <c r="B80" s="489" t="e">
        <f aca="false" ca="false" dt2D="false" dtr="false" t="normal">B79</f>
        <v>#N/A</v>
      </c>
      <c r="F80" s="481" t="e">
        <f aca="false" ca="false" dt2D="false" dtr="false" t="normal">F79</f>
        <v>#N/A</v>
      </c>
      <c r="G80" s="485" t="n">
        <f aca="false" ca="false" dt2D="false" dtr="false" t="normal">G79</f>
        <v>0</v>
      </c>
      <c r="I80" s="17" t="s">
        <v>555</v>
      </c>
      <c r="J80" s="218" t="n"/>
      <c r="K80" s="218" t="n"/>
      <c r="L80" s="503" t="n"/>
      <c r="M80" s="503" t="n"/>
      <c r="N80" s="503" t="n"/>
      <c r="O80" s="503" t="n"/>
      <c r="P80" s="503" t="n"/>
      <c r="Q80" s="503" t="n"/>
      <c r="R80" s="503" t="n"/>
      <c r="S80" s="503" t="n"/>
      <c r="T80" s="503" t="n"/>
      <c r="U80" s="503" t="n"/>
      <c r="V80" s="503" t="n"/>
      <c r="W80" s="503" t="n"/>
      <c r="X80" s="503" t="n"/>
      <c r="Y80" s="503" t="n"/>
      <c r="Z80" s="503" t="n"/>
      <c r="AA80" s="503" t="n"/>
      <c r="AB80" s="244" t="n"/>
      <c r="AC80" s="244" t="n"/>
      <c r="AD80" s="244" t="n"/>
      <c r="AE80" s="244" t="n"/>
      <c r="AF80" s="244" t="n"/>
      <c r="AG80" s="244" t="n"/>
      <c r="AH80" s="244" t="n"/>
      <c r="AI80" s="244" t="n"/>
      <c r="AJ80" s="244" t="n"/>
      <c r="AK80" s="244" t="n"/>
      <c r="AL80" s="244" t="n"/>
      <c r="AM80" s="244" t="n"/>
      <c r="AN80" s="244" t="n"/>
      <c r="AO80" s="244" t="n"/>
      <c r="AP80" s="244" t="n"/>
      <c r="AQ80" s="244" t="n"/>
      <c r="AR80" s="244" t="n"/>
      <c r="AS80" s="244" t="n"/>
      <c r="AT80" s="244" t="n"/>
      <c r="AU80" s="244" t="n"/>
      <c r="AV80" s="244" t="n"/>
      <c r="AW80" s="244" t="n"/>
      <c r="AX80" s="244" t="n"/>
      <c r="AY80" s="244" t="n"/>
      <c r="AZ80" s="244" t="n"/>
      <c r="BA80" s="244" t="n"/>
      <c r="BB80" s="244" t="n"/>
      <c r="BC80" s="244" t="n"/>
      <c r="BD80" s="244" t="n"/>
      <c r="BE80" s="244" t="n"/>
      <c r="BF80" s="244" t="n"/>
      <c r="BG80" s="244" t="n"/>
      <c r="BH80" s="244" t="n"/>
      <c r="BI80" s="244" t="n"/>
      <c r="BJ80" s="244" t="n"/>
      <c r="BK80" s="244" t="n"/>
      <c r="BL80" s="244" t="n"/>
      <c r="BM80" s="244" t="n"/>
      <c r="BN80" s="244" t="n"/>
      <c r="BO80" s="244" t="n"/>
      <c r="BP80" s="244" t="n"/>
      <c r="BQ80" s="244" t="n"/>
      <c r="BR80" s="244" t="n"/>
      <c r="BS80" s="244" t="n"/>
      <c r="BT80" s="244" t="n"/>
    </row>
    <row hidden="true" ht="16.5" outlineLevel="2" r="81">
      <c r="B81" s="489" t="e">
        <f aca="false" ca="false" dt2D="false" dtr="false" t="normal">B80</f>
        <v>#N/A</v>
      </c>
      <c r="F81" s="481" t="e">
        <f aca="false" ca="false" dt2D="false" dtr="false" t="normal">F80</f>
        <v>#N/A</v>
      </c>
      <c r="G81" s="485" t="n">
        <f aca="false" ca="false" dt2D="false" dtr="false" t="normal">G80</f>
        <v>0</v>
      </c>
      <c r="I81" s="153" t="s">
        <v>548</v>
      </c>
      <c r="L81" s="523" t="n"/>
      <c r="M81" s="503" t="e">
        <f aca="false" ca="true" dt2D="false" dtr="false" t="normal">MIN(M76*M69/12*'Периоды'!L$42, L88)</f>
        <v>#VALUE!</v>
      </c>
      <c r="N81" s="503" t="e">
        <f aca="false" ca="true" dt2D="false" dtr="false" t="normal">MIN(N76*N69/12*'Периоды'!M$42, M88)</f>
        <v>#VALUE!</v>
      </c>
      <c r="O81" s="503" t="e">
        <f aca="false" ca="true" dt2D="false" dtr="false" t="normal">MIN(O76*O69/12*'Периоды'!N$42, N88)</f>
        <v>#VALUE!</v>
      </c>
      <c r="P81" s="503" t="e">
        <f aca="false" ca="true" dt2D="false" dtr="false" t="normal">MIN(P76*P69/12*'Периоды'!O$42, O88)</f>
        <v>#VALUE!</v>
      </c>
      <c r="Q81" s="503" t="e">
        <f aca="false" ca="true" dt2D="false" dtr="false" t="normal">MIN(Q76*Q69/12*'Периоды'!P$42, P88)</f>
        <v>#VALUE!</v>
      </c>
      <c r="R81" s="503" t="e">
        <f aca="false" ca="true" dt2D="false" dtr="false" t="normal">MIN(R76*R69/12*'Периоды'!Q$42, Q88)</f>
        <v>#VALUE!</v>
      </c>
      <c r="S81" s="503" t="e">
        <f aca="false" ca="true" dt2D="false" dtr="false" t="normal">MIN(S76*S69/12*'Периоды'!R$42, R88)</f>
        <v>#VALUE!</v>
      </c>
      <c r="T81" s="503" t="e">
        <f aca="false" ca="true" dt2D="false" dtr="false" t="normal">MIN(T76*T69/12*'Периоды'!S$42, S88)</f>
        <v>#VALUE!</v>
      </c>
      <c r="U81" s="503" t="e">
        <f aca="false" ca="true" dt2D="false" dtr="false" t="normal">MIN(U76*U69/12*'Периоды'!T$42, T88)</f>
        <v>#VALUE!</v>
      </c>
      <c r="V81" s="503" t="e">
        <f aca="false" ca="true" dt2D="false" dtr="false" t="normal">MIN(V76*V69/12*'Периоды'!U$42, U88)</f>
        <v>#VALUE!</v>
      </c>
      <c r="W81" s="503" t="e">
        <f aca="false" ca="true" dt2D="false" dtr="false" t="normal">MIN(W76*W69/12*'Периоды'!V$42, V88)</f>
        <v>#VALUE!</v>
      </c>
      <c r="X81" s="503" t="e">
        <f aca="false" ca="true" dt2D="false" dtr="false" t="normal">MIN(X76*X69/12*'Периоды'!W$42, W88)</f>
        <v>#VALUE!</v>
      </c>
      <c r="Y81" s="503" t="e">
        <f aca="false" ca="true" dt2D="false" dtr="false" t="normal">MIN(Y76*Y69/12*'Периоды'!X$42, X88)</f>
        <v>#VALUE!</v>
      </c>
      <c r="Z81" s="503" t="e">
        <f aca="false" ca="true" dt2D="false" dtr="false" t="normal">MIN(Z76*Z69/12*'Периоды'!Y$42, Y88)</f>
        <v>#VALUE!</v>
      </c>
      <c r="AA81" s="503" t="e">
        <f aca="false" ca="true" dt2D="false" dtr="false" t="normal">MIN(AA76*AA69/12*'Периоды'!Z$42, Z88)</f>
        <v>#VALUE!</v>
      </c>
      <c r="AB81" s="503" t="e">
        <f aca="false" ca="true" dt2D="false" dtr="false" t="normal">MIN(AB76*AB69/12*'Периоды'!AA$42, AA88)</f>
        <v>#VALUE!</v>
      </c>
      <c r="AC81" s="503" t="e">
        <f aca="false" ca="true" dt2D="false" dtr="false" t="normal">MIN(AC76*AC69/12*'Периоды'!AB$42, AB88)</f>
        <v>#VALUE!</v>
      </c>
      <c r="AD81" s="503" t="e">
        <f aca="false" ca="true" dt2D="false" dtr="false" t="normal">MIN(AD76*AD69/12*'Периоды'!AC$42, AC88)</f>
        <v>#VALUE!</v>
      </c>
      <c r="AE81" s="503" t="e">
        <f aca="false" ca="true" dt2D="false" dtr="false" t="normal">MIN(AE76*AE69/12*'Периоды'!AD$42, AD88)</f>
        <v>#VALUE!</v>
      </c>
      <c r="AF81" s="503" t="e">
        <f aca="false" ca="true" dt2D="false" dtr="false" t="normal">MIN(AF76*AF69/12*'Периоды'!AE$42, AE88)</f>
        <v>#VALUE!</v>
      </c>
      <c r="AG81" s="503" t="e">
        <f aca="false" ca="true" dt2D="false" dtr="false" t="normal">MIN(AG76*AG69/12*'Периоды'!AF$42, AF88)</f>
        <v>#VALUE!</v>
      </c>
      <c r="AH81" s="503" t="e">
        <f aca="false" ca="true" dt2D="false" dtr="false" t="normal">MIN(AH76*AH69/12*'Периоды'!AG$42, AG88)</f>
        <v>#VALUE!</v>
      </c>
      <c r="AI81" s="503" t="e">
        <f aca="false" ca="true" dt2D="false" dtr="false" t="normal">MIN(AI76*AI69/12*'Периоды'!AH$42, AH88)</f>
        <v>#VALUE!</v>
      </c>
      <c r="AJ81" s="503" t="e">
        <f aca="false" ca="true" dt2D="false" dtr="false" t="normal">MIN(AJ76*AJ69/12*'Периоды'!AI$42, AI88)</f>
        <v>#VALUE!</v>
      </c>
      <c r="AK81" s="503" t="e">
        <f aca="false" ca="true" dt2D="false" dtr="false" t="normal">MIN(AK76*AK69/12*'Периоды'!AJ$42, AJ88)</f>
        <v>#VALUE!</v>
      </c>
      <c r="AL81" s="503" t="e">
        <f aca="false" ca="true" dt2D="false" dtr="false" t="normal">MIN(AL76*AL69/12*'Периоды'!AK$42, AK88)</f>
        <v>#VALUE!</v>
      </c>
      <c r="AM81" s="503" t="e">
        <f aca="false" ca="true" dt2D="false" dtr="false" t="normal">MIN(AM76*AM69/12*'Периоды'!AL$42, AL88)</f>
        <v>#VALUE!</v>
      </c>
      <c r="AN81" s="503" t="e">
        <f aca="false" ca="true" dt2D="false" dtr="false" t="normal">MIN(AN76*AN69/12*'Периоды'!AM$42, AM88)</f>
        <v>#VALUE!</v>
      </c>
      <c r="AO81" s="503" t="e">
        <f aca="false" ca="true" dt2D="false" dtr="false" t="normal">MIN(AO76*AO69/12*'Периоды'!AN$42, AN88)</f>
        <v>#VALUE!</v>
      </c>
      <c r="AP81" s="503" t="e">
        <f aca="false" ca="true" dt2D="false" dtr="false" t="normal">MIN(AP76*AP69/12*'Периоды'!AO$42, AO88)</f>
        <v>#VALUE!</v>
      </c>
      <c r="AQ81" s="503" t="e">
        <f aca="false" ca="true" dt2D="false" dtr="false" t="normal">MIN(AQ76*AQ69/12*'Периоды'!AP$42, AP88)</f>
        <v>#VALUE!</v>
      </c>
      <c r="AR81" s="503" t="e">
        <f aca="false" ca="true" dt2D="false" dtr="false" t="normal">MIN(AR76*AR69/12*'Периоды'!AQ$42, AQ88)</f>
        <v>#VALUE!</v>
      </c>
      <c r="AS81" s="503" t="e">
        <f aca="false" ca="true" dt2D="false" dtr="false" t="normal">MIN(AS76*AS69/12*'Периоды'!AR$42, AR88)</f>
        <v>#VALUE!</v>
      </c>
      <c r="AT81" s="503" t="e">
        <f aca="false" ca="true" dt2D="false" dtr="false" t="normal">MIN(AT76*AT69/12*'Периоды'!AS$42, AS88)</f>
        <v>#VALUE!</v>
      </c>
      <c r="AU81" s="503" t="e">
        <f aca="false" ca="true" dt2D="false" dtr="false" t="normal">MIN(AU76*AU69/12*'Периоды'!AT$42, AT88)</f>
        <v>#VALUE!</v>
      </c>
      <c r="AV81" s="503" t="e">
        <f aca="false" ca="true" dt2D="false" dtr="false" t="normal">MIN(AV76*AV69/12*'Периоды'!AU$42, AU88)</f>
        <v>#VALUE!</v>
      </c>
      <c r="AW81" s="503" t="e">
        <f aca="false" ca="true" dt2D="false" dtr="false" t="normal">MIN(AW76*AW69/12*'Периоды'!AV$42, AV88)</f>
        <v>#VALUE!</v>
      </c>
      <c r="AX81" s="503" t="e">
        <f aca="false" ca="true" dt2D="false" dtr="false" t="normal">MIN(AX76*AX69/12*'Периоды'!AW$42, AW88)</f>
        <v>#VALUE!</v>
      </c>
      <c r="AY81" s="503" t="e">
        <f aca="false" ca="true" dt2D="false" dtr="false" t="normal">MIN(AY76*AY69/12*'Периоды'!AX$42, AX88)</f>
        <v>#VALUE!</v>
      </c>
      <c r="AZ81" s="503" t="e">
        <f aca="false" ca="true" dt2D="false" dtr="false" t="normal">MIN(AZ76*AZ69/12*'Периоды'!AY$42, AY88)</f>
        <v>#VALUE!</v>
      </c>
      <c r="BA81" s="503" t="e">
        <f aca="false" ca="true" dt2D="false" dtr="false" t="normal">MIN(BA76*BA69/12*'Периоды'!AZ$42, AZ88)</f>
        <v>#VALUE!</v>
      </c>
      <c r="BB81" s="503" t="e">
        <f aca="false" ca="true" dt2D="false" dtr="false" t="normal">MIN(BB76*BB69/12*'Периоды'!BA$42, BA88)</f>
        <v>#VALUE!</v>
      </c>
      <c r="BC81" s="503" t="e">
        <f aca="false" ca="true" dt2D="false" dtr="false" t="normal">MIN(BC76*BC69/12*'Периоды'!BB$42, BB88)</f>
        <v>#VALUE!</v>
      </c>
      <c r="BD81" s="503" t="e">
        <f aca="false" ca="true" dt2D="false" dtr="false" t="normal">MIN(BD76*BD69/12*'Периоды'!BC$42, BC88)</f>
        <v>#VALUE!</v>
      </c>
      <c r="BE81" s="503" t="e">
        <f aca="false" ca="true" dt2D="false" dtr="false" t="normal">MIN(BE76*BE69/12*'Периоды'!BD$42, BD88)</f>
        <v>#VALUE!</v>
      </c>
      <c r="BF81" s="503" t="e">
        <f aca="false" ca="true" dt2D="false" dtr="false" t="normal">MIN(BF76*BF69/12*'Периоды'!BE$42, BE88)</f>
        <v>#VALUE!</v>
      </c>
      <c r="BG81" s="503" t="e">
        <f aca="false" ca="true" dt2D="false" dtr="false" t="normal">MIN(BG76*BG69/12*'Периоды'!BF$42, BF88)</f>
        <v>#VALUE!</v>
      </c>
      <c r="BH81" s="503" t="e">
        <f aca="false" ca="true" dt2D="false" dtr="false" t="normal">MIN(BH76*BH69/12*'Периоды'!BG$42, BG88)</f>
        <v>#VALUE!</v>
      </c>
      <c r="BI81" s="503" t="e">
        <f aca="false" ca="true" dt2D="false" dtr="false" t="normal">MIN(BI76*BI69/12*'Периоды'!BH$42, BH88)</f>
        <v>#VALUE!</v>
      </c>
      <c r="BJ81" s="503" t="e">
        <f aca="false" ca="true" dt2D="false" dtr="false" t="normal">MIN(BJ76*BJ69/12*'Периоды'!BI$42, BI88)</f>
        <v>#VALUE!</v>
      </c>
      <c r="BK81" s="503" t="e">
        <f aca="false" ca="true" dt2D="false" dtr="false" t="normal">MIN(BK76*BK69/12*'Периоды'!BJ$42, BJ88)</f>
        <v>#VALUE!</v>
      </c>
      <c r="BL81" s="503" t="e">
        <f aca="false" ca="true" dt2D="false" dtr="false" t="normal">MIN(BL76*BL69/12*'Периоды'!BK$42, BK88)</f>
        <v>#VALUE!</v>
      </c>
      <c r="BM81" s="503" t="e">
        <f aca="false" ca="true" dt2D="false" dtr="false" t="normal">MIN(BM76*BM69/12*'Периоды'!BL$42, BL88)</f>
        <v>#VALUE!</v>
      </c>
      <c r="BN81" s="503" t="e">
        <f aca="false" ca="true" dt2D="false" dtr="false" t="normal">MIN(BN76*BN69/12*'Периоды'!BM$42, BM88)</f>
        <v>#VALUE!</v>
      </c>
      <c r="BO81" s="503" t="e">
        <f aca="false" ca="true" dt2D="false" dtr="false" t="normal">MIN(BO76*BO69/12*'Периоды'!BN$42, BN88)</f>
        <v>#VALUE!</v>
      </c>
      <c r="BP81" s="503" t="e">
        <f aca="false" ca="true" dt2D="false" dtr="false" t="normal">MIN(BP76*BP69/12*'Периоды'!BO$42, BO88)</f>
        <v>#VALUE!</v>
      </c>
      <c r="BQ81" s="503" t="e">
        <f aca="false" ca="true" dt2D="false" dtr="false" t="normal">MIN(BQ76*BQ69/12*'Периоды'!BP$42, BP88)</f>
        <v>#VALUE!</v>
      </c>
      <c r="BR81" s="503" t="e">
        <f aca="false" ca="true" dt2D="false" dtr="false" t="normal">MIN(BR76*BR69/12*'Периоды'!BQ$42, BQ88)</f>
        <v>#VALUE!</v>
      </c>
      <c r="BS81" s="503" t="e">
        <f aca="false" ca="true" dt2D="false" dtr="false" t="normal">MIN(BS76*BS69/12*'Периоды'!BR$42, BR88)</f>
        <v>#VALUE!</v>
      </c>
      <c r="BT81" s="503" t="e">
        <f aca="false" ca="true" dt2D="false" dtr="false" t="normal">MIN(BT76*BT69/12*'Периоды'!BS$42, BS88)</f>
        <v>#VALUE!</v>
      </c>
    </row>
    <row hidden="true" ht="16.5" outlineLevel="2" r="82">
      <c r="B82" s="489" t="e">
        <f aca="false" ca="false" dt2D="false" dtr="false" t="normal">B81</f>
        <v>#N/A</v>
      </c>
      <c r="F82" s="481" t="e">
        <f aca="false" ca="false" dt2D="false" dtr="false" t="normal">F81</f>
        <v>#N/A</v>
      </c>
      <c r="G82" s="485" t="n">
        <f aca="false" ca="false" dt2D="false" dtr="false" t="normal">G81</f>
        <v>0</v>
      </c>
      <c r="I82" s="153" t="s">
        <v>549</v>
      </c>
      <c r="L82" s="523" t="n"/>
      <c r="M82" s="503" t="e">
        <f aca="false" ca="true" dt2D="false" dtr="false" t="normal">MIN(M77*M70/12*'Периоды'!L$42, L89)</f>
        <v>#VALUE!</v>
      </c>
      <c r="N82" s="503" t="e">
        <f aca="false" ca="true" dt2D="false" dtr="false" t="normal">MIN(N77*N70/12*'Периоды'!M$42, M89)</f>
        <v>#VALUE!</v>
      </c>
      <c r="O82" s="503" t="e">
        <f aca="false" ca="true" dt2D="false" dtr="false" t="normal">MIN(O77*O70/12*'Периоды'!N$42, N89)</f>
        <v>#VALUE!</v>
      </c>
      <c r="P82" s="503" t="e">
        <f aca="false" ca="true" dt2D="false" dtr="false" t="normal">MIN(P77*P70/12*'Периоды'!O$42, O89)</f>
        <v>#VALUE!</v>
      </c>
      <c r="Q82" s="503" t="e">
        <f aca="false" ca="true" dt2D="false" dtr="false" t="normal">MIN(Q77*Q70/12*'Периоды'!P$42, P89)</f>
        <v>#VALUE!</v>
      </c>
      <c r="R82" s="503" t="e">
        <f aca="false" ca="true" dt2D="false" dtr="false" t="normal">MIN(R77*R70/12*'Периоды'!Q$42, Q89)</f>
        <v>#VALUE!</v>
      </c>
      <c r="S82" s="503" t="e">
        <f aca="false" ca="true" dt2D="false" dtr="false" t="normal">MIN(S77*S70/12*'Периоды'!R$42, R89)</f>
        <v>#VALUE!</v>
      </c>
      <c r="T82" s="503" t="e">
        <f aca="false" ca="true" dt2D="false" dtr="false" t="normal">MIN(T77*T70/12*'Периоды'!S$42, S89)</f>
        <v>#VALUE!</v>
      </c>
      <c r="U82" s="503" t="e">
        <f aca="false" ca="true" dt2D="false" dtr="false" t="normal">MIN(U77*U70/12*'Периоды'!T$42, T89)</f>
        <v>#VALUE!</v>
      </c>
      <c r="V82" s="503" t="e">
        <f aca="false" ca="true" dt2D="false" dtr="false" t="normal">MIN(V77*V70/12*'Периоды'!U$42, U89)</f>
        <v>#VALUE!</v>
      </c>
      <c r="W82" s="503" t="e">
        <f aca="false" ca="true" dt2D="false" dtr="false" t="normal">MIN(W77*W70/12*'Периоды'!V$42, V89)</f>
        <v>#VALUE!</v>
      </c>
      <c r="X82" s="503" t="e">
        <f aca="false" ca="true" dt2D="false" dtr="false" t="normal">MIN(X77*X70/12*'Периоды'!W$42, W89)</f>
        <v>#VALUE!</v>
      </c>
      <c r="Y82" s="503" t="e">
        <f aca="false" ca="true" dt2D="false" dtr="false" t="normal">MIN(Y77*Y70/12*'Периоды'!X$42, X89)</f>
        <v>#VALUE!</v>
      </c>
      <c r="Z82" s="503" t="e">
        <f aca="false" ca="true" dt2D="false" dtr="false" t="normal">MIN(Z77*Z70/12*'Периоды'!Y$42, Y89)</f>
        <v>#VALUE!</v>
      </c>
      <c r="AA82" s="503" t="e">
        <f aca="false" ca="true" dt2D="false" dtr="false" t="normal">MIN(AA77*AA70/12*'Периоды'!Z$42, Z89)</f>
        <v>#VALUE!</v>
      </c>
      <c r="AB82" s="503" t="e">
        <f aca="false" ca="true" dt2D="false" dtr="false" t="normal">MIN(AB77*AB70/12*'Периоды'!AA$42, AA89)</f>
        <v>#VALUE!</v>
      </c>
      <c r="AC82" s="503" t="e">
        <f aca="false" ca="true" dt2D="false" dtr="false" t="normal">MIN(AC77*AC70/12*'Периоды'!AB$42, AB89)</f>
        <v>#VALUE!</v>
      </c>
      <c r="AD82" s="503" t="e">
        <f aca="false" ca="true" dt2D="false" dtr="false" t="normal">MIN(AD77*AD70/12*'Периоды'!AC$42, AC89)</f>
        <v>#VALUE!</v>
      </c>
      <c r="AE82" s="503" t="e">
        <f aca="false" ca="true" dt2D="false" dtr="false" t="normal">MIN(AE77*AE70/12*'Периоды'!AD$42, AD89)</f>
        <v>#VALUE!</v>
      </c>
      <c r="AF82" s="503" t="e">
        <f aca="false" ca="true" dt2D="false" dtr="false" t="normal">MIN(AF77*AF70/12*'Периоды'!AE$42, AE89)</f>
        <v>#VALUE!</v>
      </c>
      <c r="AG82" s="503" t="e">
        <f aca="false" ca="true" dt2D="false" dtr="false" t="normal">MIN(AG77*AG70/12*'Периоды'!AF$42, AF89)</f>
        <v>#VALUE!</v>
      </c>
      <c r="AH82" s="503" t="e">
        <f aca="false" ca="true" dt2D="false" dtr="false" t="normal">MIN(AH77*AH70/12*'Периоды'!AG$42, AG89)</f>
        <v>#VALUE!</v>
      </c>
      <c r="AI82" s="503" t="e">
        <f aca="false" ca="true" dt2D="false" dtr="false" t="normal">MIN(AI77*AI70/12*'Периоды'!AH$42, AH89)</f>
        <v>#VALUE!</v>
      </c>
      <c r="AJ82" s="503" t="e">
        <f aca="false" ca="true" dt2D="false" dtr="false" t="normal">MIN(AJ77*AJ70/12*'Периоды'!AI$42, AI89)</f>
        <v>#VALUE!</v>
      </c>
      <c r="AK82" s="503" t="e">
        <f aca="false" ca="true" dt2D="false" dtr="false" t="normal">MIN(AK77*AK70/12*'Периоды'!AJ$42, AJ89)</f>
        <v>#VALUE!</v>
      </c>
      <c r="AL82" s="503" t="e">
        <f aca="false" ca="true" dt2D="false" dtr="false" t="normal">MIN(AL77*AL70/12*'Периоды'!AK$42, AK89)</f>
        <v>#VALUE!</v>
      </c>
      <c r="AM82" s="503" t="e">
        <f aca="false" ca="true" dt2D="false" dtr="false" t="normal">MIN(AM77*AM70/12*'Периоды'!AL$42, AL89)</f>
        <v>#VALUE!</v>
      </c>
      <c r="AN82" s="503" t="e">
        <f aca="false" ca="true" dt2D="false" dtr="false" t="normal">MIN(AN77*AN70/12*'Периоды'!AM$42, AM89)</f>
        <v>#VALUE!</v>
      </c>
      <c r="AO82" s="503" t="e">
        <f aca="false" ca="true" dt2D="false" dtr="false" t="normal">MIN(AO77*AO70/12*'Периоды'!AN$42, AN89)</f>
        <v>#VALUE!</v>
      </c>
      <c r="AP82" s="503" t="e">
        <f aca="false" ca="true" dt2D="false" dtr="false" t="normal">MIN(AP77*AP70/12*'Периоды'!AO$42, AO89)</f>
        <v>#VALUE!</v>
      </c>
      <c r="AQ82" s="503" t="e">
        <f aca="false" ca="true" dt2D="false" dtr="false" t="normal">MIN(AQ77*AQ70/12*'Периоды'!AP$42, AP89)</f>
        <v>#VALUE!</v>
      </c>
      <c r="AR82" s="503" t="e">
        <f aca="false" ca="true" dt2D="false" dtr="false" t="normal">MIN(AR77*AR70/12*'Периоды'!AQ$42, AQ89)</f>
        <v>#VALUE!</v>
      </c>
      <c r="AS82" s="503" t="e">
        <f aca="false" ca="true" dt2D="false" dtr="false" t="normal">MIN(AS77*AS70/12*'Периоды'!AR$42, AR89)</f>
        <v>#VALUE!</v>
      </c>
      <c r="AT82" s="503" t="e">
        <f aca="false" ca="true" dt2D="false" dtr="false" t="normal">MIN(AT77*AT70/12*'Периоды'!AS$42, AS89)</f>
        <v>#VALUE!</v>
      </c>
      <c r="AU82" s="503" t="e">
        <f aca="false" ca="true" dt2D="false" dtr="false" t="normal">MIN(AU77*AU70/12*'Периоды'!AT$42, AT89)</f>
        <v>#VALUE!</v>
      </c>
      <c r="AV82" s="503" t="e">
        <f aca="false" ca="true" dt2D="false" dtr="false" t="normal">MIN(AV77*AV70/12*'Периоды'!AU$42, AU89)</f>
        <v>#VALUE!</v>
      </c>
      <c r="AW82" s="503" t="e">
        <f aca="false" ca="true" dt2D="false" dtr="false" t="normal">MIN(AW77*AW70/12*'Периоды'!AV$42, AV89)</f>
        <v>#VALUE!</v>
      </c>
      <c r="AX82" s="503" t="e">
        <f aca="false" ca="true" dt2D="false" dtr="false" t="normal">MIN(AX77*AX70/12*'Периоды'!AW$42, AW89)</f>
        <v>#VALUE!</v>
      </c>
      <c r="AY82" s="503" t="e">
        <f aca="false" ca="true" dt2D="false" dtr="false" t="normal">MIN(AY77*AY70/12*'Периоды'!AX$42, AX89)</f>
        <v>#VALUE!</v>
      </c>
      <c r="AZ82" s="503" t="e">
        <f aca="false" ca="true" dt2D="false" dtr="false" t="normal">MIN(AZ77*AZ70/12*'Периоды'!AY$42, AY89)</f>
        <v>#VALUE!</v>
      </c>
      <c r="BA82" s="503" t="e">
        <f aca="false" ca="true" dt2D="false" dtr="false" t="normal">MIN(BA77*BA70/12*'Периоды'!AZ$42, AZ89)</f>
        <v>#VALUE!</v>
      </c>
      <c r="BB82" s="503" t="e">
        <f aca="false" ca="true" dt2D="false" dtr="false" t="normal">MIN(BB77*BB70/12*'Периоды'!BA$42, BA89)</f>
        <v>#VALUE!</v>
      </c>
      <c r="BC82" s="503" t="e">
        <f aca="false" ca="true" dt2D="false" dtr="false" t="normal">MIN(BC77*BC70/12*'Периоды'!BB$42, BB89)</f>
        <v>#VALUE!</v>
      </c>
      <c r="BD82" s="503" t="e">
        <f aca="false" ca="true" dt2D="false" dtr="false" t="normal">MIN(BD77*BD70/12*'Периоды'!BC$42, BC89)</f>
        <v>#VALUE!</v>
      </c>
      <c r="BE82" s="503" t="e">
        <f aca="false" ca="true" dt2D="false" dtr="false" t="normal">MIN(BE77*BE70/12*'Периоды'!BD$42, BD89)</f>
        <v>#VALUE!</v>
      </c>
      <c r="BF82" s="503" t="e">
        <f aca="false" ca="true" dt2D="false" dtr="false" t="normal">MIN(BF77*BF70/12*'Периоды'!BE$42, BE89)</f>
        <v>#VALUE!</v>
      </c>
      <c r="BG82" s="503" t="e">
        <f aca="false" ca="true" dt2D="false" dtr="false" t="normal">MIN(BG77*BG70/12*'Периоды'!BF$42, BF89)</f>
        <v>#VALUE!</v>
      </c>
      <c r="BH82" s="503" t="e">
        <f aca="false" ca="true" dt2D="false" dtr="false" t="normal">MIN(BH77*BH70/12*'Периоды'!BG$42, BG89)</f>
        <v>#VALUE!</v>
      </c>
      <c r="BI82" s="503" t="e">
        <f aca="false" ca="true" dt2D="false" dtr="false" t="normal">MIN(BI77*BI70/12*'Периоды'!BH$42, BH89)</f>
        <v>#VALUE!</v>
      </c>
      <c r="BJ82" s="503" t="e">
        <f aca="false" ca="true" dt2D="false" dtr="false" t="normal">MIN(BJ77*BJ70/12*'Периоды'!BI$42, BI89)</f>
        <v>#VALUE!</v>
      </c>
      <c r="BK82" s="503" t="e">
        <f aca="false" ca="true" dt2D="false" dtr="false" t="normal">MIN(BK77*BK70/12*'Периоды'!BJ$42, BJ89)</f>
        <v>#VALUE!</v>
      </c>
      <c r="BL82" s="503" t="e">
        <f aca="false" ca="true" dt2D="false" dtr="false" t="normal">MIN(BL77*BL70/12*'Периоды'!BK$42, BK89)</f>
        <v>#VALUE!</v>
      </c>
      <c r="BM82" s="503" t="e">
        <f aca="false" ca="true" dt2D="false" dtr="false" t="normal">MIN(BM77*BM70/12*'Периоды'!BL$42, BL89)</f>
        <v>#VALUE!</v>
      </c>
      <c r="BN82" s="503" t="e">
        <f aca="false" ca="true" dt2D="false" dtr="false" t="normal">MIN(BN77*BN70/12*'Периоды'!BM$42, BM89)</f>
        <v>#VALUE!</v>
      </c>
      <c r="BO82" s="503" t="e">
        <f aca="false" ca="true" dt2D="false" dtr="false" t="normal">MIN(BO77*BO70/12*'Периоды'!BN$42, BN89)</f>
        <v>#VALUE!</v>
      </c>
      <c r="BP82" s="503" t="e">
        <f aca="false" ca="true" dt2D="false" dtr="false" t="normal">MIN(BP77*BP70/12*'Периоды'!BO$42, BO89)</f>
        <v>#VALUE!</v>
      </c>
      <c r="BQ82" s="503" t="e">
        <f aca="false" ca="true" dt2D="false" dtr="false" t="normal">MIN(BQ77*BQ70/12*'Периоды'!BP$42, BP89)</f>
        <v>#VALUE!</v>
      </c>
      <c r="BR82" s="503" t="e">
        <f aca="false" ca="true" dt2D="false" dtr="false" t="normal">MIN(BR77*BR70/12*'Периоды'!BQ$42, BQ89)</f>
        <v>#VALUE!</v>
      </c>
      <c r="BS82" s="503" t="e">
        <f aca="false" ca="true" dt2D="false" dtr="false" t="normal">MIN(BS77*BS70/12*'Периоды'!BR$42, BR89)</f>
        <v>#VALUE!</v>
      </c>
      <c r="BT82" s="503" t="e">
        <f aca="false" ca="true" dt2D="false" dtr="false" t="normal">MIN(BT77*BT70/12*'Периоды'!BS$42, BS89)</f>
        <v>#VALUE!</v>
      </c>
    </row>
    <row hidden="true" ht="16.5" outlineLevel="2" r="83">
      <c r="B83" s="489" t="e">
        <f aca="false" ca="false" dt2D="false" dtr="false" t="normal">B82</f>
        <v>#N/A</v>
      </c>
      <c r="F83" s="481" t="e">
        <f aca="false" ca="false" dt2D="false" dtr="false" t="normal">F82</f>
        <v>#N/A</v>
      </c>
      <c r="G83" s="485" t="n">
        <f aca="false" ca="false" dt2D="false" dtr="false" t="normal">G82</f>
        <v>0</v>
      </c>
      <c r="I83" s="153" t="s">
        <v>550</v>
      </c>
      <c r="L83" s="523" t="n"/>
      <c r="M83" s="503" t="e">
        <f aca="false" ca="true" dt2D="false" dtr="false" t="normal">MIN(M78*M71/12*'Периоды'!L$42, L90)</f>
        <v>#VALUE!</v>
      </c>
      <c r="N83" s="503" t="e">
        <f aca="false" ca="true" dt2D="false" dtr="false" t="normal">MIN(N78*N71/12*'Периоды'!M$42, M90)</f>
        <v>#VALUE!</v>
      </c>
      <c r="O83" s="503" t="e">
        <f aca="false" ca="true" dt2D="false" dtr="false" t="normal">MIN(O78*O71/12*'Периоды'!N$42, N90)</f>
        <v>#VALUE!</v>
      </c>
      <c r="P83" s="503" t="e">
        <f aca="false" ca="true" dt2D="false" dtr="false" t="normal">MIN(P78*P71/12*'Периоды'!O$42, O90)</f>
        <v>#VALUE!</v>
      </c>
      <c r="Q83" s="503" t="e">
        <f aca="false" ca="true" dt2D="false" dtr="false" t="normal">MIN(Q78*Q71/12*'Периоды'!P$42, P90)</f>
        <v>#VALUE!</v>
      </c>
      <c r="R83" s="503" t="e">
        <f aca="false" ca="true" dt2D="false" dtr="false" t="normal">MIN(R78*R71/12*'Периоды'!Q$42, Q90)</f>
        <v>#VALUE!</v>
      </c>
      <c r="S83" s="503" t="e">
        <f aca="false" ca="true" dt2D="false" dtr="false" t="normal">MIN(S78*S71/12*'Периоды'!R$42, R90)</f>
        <v>#VALUE!</v>
      </c>
      <c r="T83" s="503" t="e">
        <f aca="false" ca="true" dt2D="false" dtr="false" t="normal">MIN(T78*T71/12*'Периоды'!S$42, S90)</f>
        <v>#VALUE!</v>
      </c>
      <c r="U83" s="503" t="e">
        <f aca="false" ca="true" dt2D="false" dtr="false" t="normal">MIN(U78*U71/12*'Периоды'!T$42, T90)</f>
        <v>#VALUE!</v>
      </c>
      <c r="V83" s="503" t="e">
        <f aca="false" ca="true" dt2D="false" dtr="false" t="normal">MIN(V78*V71/12*'Периоды'!U$42, U90)</f>
        <v>#VALUE!</v>
      </c>
      <c r="W83" s="503" t="e">
        <f aca="false" ca="true" dt2D="false" dtr="false" t="normal">MIN(W78*W71/12*'Периоды'!V$42, V90)</f>
        <v>#VALUE!</v>
      </c>
      <c r="X83" s="503" t="e">
        <f aca="false" ca="true" dt2D="false" dtr="false" t="normal">MIN(X78*X71/12*'Периоды'!W$42, W90)</f>
        <v>#VALUE!</v>
      </c>
      <c r="Y83" s="503" t="e">
        <f aca="false" ca="true" dt2D="false" dtr="false" t="normal">MIN(Y78*Y71/12*'Периоды'!X$42, X90)</f>
        <v>#VALUE!</v>
      </c>
      <c r="Z83" s="503" t="e">
        <f aca="false" ca="true" dt2D="false" dtr="false" t="normal">MIN(Z78*Z71/12*'Периоды'!Y$42, Y90)</f>
        <v>#VALUE!</v>
      </c>
      <c r="AA83" s="503" t="e">
        <f aca="false" ca="true" dt2D="false" dtr="false" t="normal">MIN(AA78*AA71/12*'Периоды'!Z$42, Z90)</f>
        <v>#VALUE!</v>
      </c>
      <c r="AB83" s="503" t="e">
        <f aca="false" ca="true" dt2D="false" dtr="false" t="normal">MIN(AB78*AB71/12*'Периоды'!AA$42, AA90)</f>
        <v>#VALUE!</v>
      </c>
      <c r="AC83" s="503" t="e">
        <f aca="false" ca="true" dt2D="false" dtr="false" t="normal">MIN(AC78*AC71/12*'Периоды'!AB$42, AB90)</f>
        <v>#VALUE!</v>
      </c>
      <c r="AD83" s="503" t="e">
        <f aca="false" ca="true" dt2D="false" dtr="false" t="normal">MIN(AD78*AD71/12*'Периоды'!AC$42, AC90)</f>
        <v>#VALUE!</v>
      </c>
      <c r="AE83" s="503" t="e">
        <f aca="false" ca="true" dt2D="false" dtr="false" t="normal">MIN(AE78*AE71/12*'Периоды'!AD$42, AD90)</f>
        <v>#VALUE!</v>
      </c>
      <c r="AF83" s="503" t="e">
        <f aca="false" ca="true" dt2D="false" dtr="false" t="normal">MIN(AF78*AF71/12*'Периоды'!AE$42, AE90)</f>
        <v>#VALUE!</v>
      </c>
      <c r="AG83" s="503" t="e">
        <f aca="false" ca="true" dt2D="false" dtr="false" t="normal">MIN(AG78*AG71/12*'Периоды'!AF$42, AF90)</f>
        <v>#VALUE!</v>
      </c>
      <c r="AH83" s="503" t="e">
        <f aca="false" ca="true" dt2D="false" dtr="false" t="normal">MIN(AH78*AH71/12*'Периоды'!AG$42, AG90)</f>
        <v>#VALUE!</v>
      </c>
      <c r="AI83" s="503" t="e">
        <f aca="false" ca="true" dt2D="false" dtr="false" t="normal">MIN(AI78*AI71/12*'Периоды'!AH$42, AH90)</f>
        <v>#VALUE!</v>
      </c>
      <c r="AJ83" s="503" t="e">
        <f aca="false" ca="true" dt2D="false" dtr="false" t="normal">MIN(AJ78*AJ71/12*'Периоды'!AI$42, AI90)</f>
        <v>#VALUE!</v>
      </c>
      <c r="AK83" s="503" t="e">
        <f aca="false" ca="true" dt2D="false" dtr="false" t="normal">MIN(AK78*AK71/12*'Периоды'!AJ$42, AJ90)</f>
        <v>#VALUE!</v>
      </c>
      <c r="AL83" s="503" t="e">
        <f aca="false" ca="true" dt2D="false" dtr="false" t="normal">MIN(AL78*AL71/12*'Периоды'!AK$42, AK90)</f>
        <v>#VALUE!</v>
      </c>
      <c r="AM83" s="503" t="e">
        <f aca="false" ca="true" dt2D="false" dtr="false" t="normal">MIN(AM78*AM71/12*'Периоды'!AL$42, AL90)</f>
        <v>#VALUE!</v>
      </c>
      <c r="AN83" s="503" t="e">
        <f aca="false" ca="true" dt2D="false" dtr="false" t="normal">MIN(AN78*AN71/12*'Периоды'!AM$42, AM90)</f>
        <v>#VALUE!</v>
      </c>
      <c r="AO83" s="503" t="e">
        <f aca="false" ca="true" dt2D="false" dtr="false" t="normal">MIN(AO78*AO71/12*'Периоды'!AN$42, AN90)</f>
        <v>#VALUE!</v>
      </c>
      <c r="AP83" s="503" t="e">
        <f aca="false" ca="true" dt2D="false" dtr="false" t="normal">MIN(AP78*AP71/12*'Периоды'!AO$42, AO90)</f>
        <v>#VALUE!</v>
      </c>
      <c r="AQ83" s="503" t="e">
        <f aca="false" ca="true" dt2D="false" dtr="false" t="normal">MIN(AQ78*AQ71/12*'Периоды'!AP$42, AP90)</f>
        <v>#VALUE!</v>
      </c>
      <c r="AR83" s="503" t="e">
        <f aca="false" ca="true" dt2D="false" dtr="false" t="normal">MIN(AR78*AR71/12*'Периоды'!AQ$42, AQ90)</f>
        <v>#VALUE!</v>
      </c>
      <c r="AS83" s="503" t="e">
        <f aca="false" ca="true" dt2D="false" dtr="false" t="normal">MIN(AS78*AS71/12*'Периоды'!AR$42, AR90)</f>
        <v>#VALUE!</v>
      </c>
      <c r="AT83" s="503" t="e">
        <f aca="false" ca="true" dt2D="false" dtr="false" t="normal">MIN(AT78*AT71/12*'Периоды'!AS$42, AS90)</f>
        <v>#VALUE!</v>
      </c>
      <c r="AU83" s="503" t="e">
        <f aca="false" ca="true" dt2D="false" dtr="false" t="normal">MIN(AU78*AU71/12*'Периоды'!AT$42, AT90)</f>
        <v>#VALUE!</v>
      </c>
      <c r="AV83" s="503" t="e">
        <f aca="false" ca="true" dt2D="false" dtr="false" t="normal">MIN(AV78*AV71/12*'Периоды'!AU$42, AU90)</f>
        <v>#VALUE!</v>
      </c>
      <c r="AW83" s="503" t="e">
        <f aca="false" ca="true" dt2D="false" dtr="false" t="normal">MIN(AW78*AW71/12*'Периоды'!AV$42, AV90)</f>
        <v>#VALUE!</v>
      </c>
      <c r="AX83" s="503" t="e">
        <f aca="false" ca="true" dt2D="false" dtr="false" t="normal">MIN(AX78*AX71/12*'Периоды'!AW$42, AW90)</f>
        <v>#VALUE!</v>
      </c>
      <c r="AY83" s="503" t="e">
        <f aca="false" ca="true" dt2D="false" dtr="false" t="normal">MIN(AY78*AY71/12*'Периоды'!AX$42, AX90)</f>
        <v>#VALUE!</v>
      </c>
      <c r="AZ83" s="503" t="e">
        <f aca="false" ca="true" dt2D="false" dtr="false" t="normal">MIN(AZ78*AZ71/12*'Периоды'!AY$42, AY90)</f>
        <v>#VALUE!</v>
      </c>
      <c r="BA83" s="503" t="e">
        <f aca="false" ca="true" dt2D="false" dtr="false" t="normal">MIN(BA78*BA71/12*'Периоды'!AZ$42, AZ90)</f>
        <v>#VALUE!</v>
      </c>
      <c r="BB83" s="503" t="e">
        <f aca="false" ca="true" dt2D="false" dtr="false" t="normal">MIN(BB78*BB71/12*'Периоды'!BA$42, BA90)</f>
        <v>#VALUE!</v>
      </c>
      <c r="BC83" s="503" t="e">
        <f aca="false" ca="true" dt2D="false" dtr="false" t="normal">MIN(BC78*BC71/12*'Периоды'!BB$42, BB90)</f>
        <v>#VALUE!</v>
      </c>
      <c r="BD83" s="503" t="e">
        <f aca="false" ca="true" dt2D="false" dtr="false" t="normal">MIN(BD78*BD71/12*'Периоды'!BC$42, BC90)</f>
        <v>#VALUE!</v>
      </c>
      <c r="BE83" s="503" t="e">
        <f aca="false" ca="true" dt2D="false" dtr="false" t="normal">MIN(BE78*BE71/12*'Периоды'!BD$42, BD90)</f>
        <v>#VALUE!</v>
      </c>
      <c r="BF83" s="503" t="e">
        <f aca="false" ca="true" dt2D="false" dtr="false" t="normal">MIN(BF78*BF71/12*'Периоды'!BE$42, BE90)</f>
        <v>#VALUE!</v>
      </c>
      <c r="BG83" s="503" t="e">
        <f aca="false" ca="true" dt2D="false" dtr="false" t="normal">MIN(BG78*BG71/12*'Периоды'!BF$42, BF90)</f>
        <v>#VALUE!</v>
      </c>
      <c r="BH83" s="503" t="e">
        <f aca="false" ca="true" dt2D="false" dtr="false" t="normal">MIN(BH78*BH71/12*'Периоды'!BG$42, BG90)</f>
        <v>#VALUE!</v>
      </c>
      <c r="BI83" s="503" t="e">
        <f aca="false" ca="true" dt2D="false" dtr="false" t="normal">MIN(BI78*BI71/12*'Периоды'!BH$42, BH90)</f>
        <v>#VALUE!</v>
      </c>
      <c r="BJ83" s="503" t="e">
        <f aca="false" ca="true" dt2D="false" dtr="false" t="normal">MIN(BJ78*BJ71/12*'Периоды'!BI$42, BI90)</f>
        <v>#VALUE!</v>
      </c>
      <c r="BK83" s="503" t="e">
        <f aca="false" ca="true" dt2D="false" dtr="false" t="normal">MIN(BK78*BK71/12*'Периоды'!BJ$42, BJ90)</f>
        <v>#VALUE!</v>
      </c>
      <c r="BL83" s="503" t="e">
        <f aca="false" ca="true" dt2D="false" dtr="false" t="normal">MIN(BL78*BL71/12*'Периоды'!BK$42, BK90)</f>
        <v>#VALUE!</v>
      </c>
      <c r="BM83" s="503" t="e">
        <f aca="false" ca="true" dt2D="false" dtr="false" t="normal">MIN(BM78*BM71/12*'Периоды'!BL$42, BL90)</f>
        <v>#VALUE!</v>
      </c>
      <c r="BN83" s="503" t="e">
        <f aca="false" ca="true" dt2D="false" dtr="false" t="normal">MIN(BN78*BN71/12*'Периоды'!BM$42, BM90)</f>
        <v>#VALUE!</v>
      </c>
      <c r="BO83" s="503" t="e">
        <f aca="false" ca="true" dt2D="false" dtr="false" t="normal">MIN(BO78*BO71/12*'Периоды'!BN$42, BN90)</f>
        <v>#VALUE!</v>
      </c>
      <c r="BP83" s="503" t="e">
        <f aca="false" ca="true" dt2D="false" dtr="false" t="normal">MIN(BP78*BP71/12*'Периоды'!BO$42, BO90)</f>
        <v>#VALUE!</v>
      </c>
      <c r="BQ83" s="503" t="e">
        <f aca="false" ca="true" dt2D="false" dtr="false" t="normal">MIN(BQ78*BQ71/12*'Периоды'!BP$42, BP90)</f>
        <v>#VALUE!</v>
      </c>
      <c r="BR83" s="503" t="e">
        <f aca="false" ca="true" dt2D="false" dtr="false" t="normal">MIN(BR78*BR71/12*'Периоды'!BQ$42, BQ90)</f>
        <v>#VALUE!</v>
      </c>
      <c r="BS83" s="503" t="e">
        <f aca="false" ca="true" dt2D="false" dtr="false" t="normal">MIN(BS78*BS71/12*'Периоды'!BR$42, BR90)</f>
        <v>#VALUE!</v>
      </c>
      <c r="BT83" s="503" t="e">
        <f aca="false" ca="true" dt2D="false" dtr="false" t="normal">MIN(BT78*BT71/12*'Периоды'!BS$42, BS90)</f>
        <v>#VALUE!</v>
      </c>
    </row>
    <row hidden="true" ht="16.5" outlineLevel="2" r="84">
      <c r="B84" s="489" t="e">
        <f aca="false" ca="false" dt2D="false" dtr="false" t="normal">B83</f>
        <v>#N/A</v>
      </c>
      <c r="F84" s="481" t="e">
        <f aca="false" ca="false" dt2D="false" dtr="false" t="normal">F83</f>
        <v>#N/A</v>
      </c>
      <c r="G84" s="485" t="n">
        <f aca="false" ca="false" dt2D="false" dtr="false" t="normal">G83</f>
        <v>0</v>
      </c>
      <c r="I84" s="153" t="s">
        <v>551</v>
      </c>
      <c r="L84" s="523" t="n"/>
      <c r="M84" s="503" t="e">
        <f aca="false" ca="true" dt2D="false" dtr="false" t="normal">MIN(M79*M72/12*'Периоды'!L$42, L91)</f>
        <v>#VALUE!</v>
      </c>
      <c r="N84" s="503" t="e">
        <f aca="false" ca="true" dt2D="false" dtr="false" t="normal">MIN(N79*N72/12*'Периоды'!M$42, M91)</f>
        <v>#VALUE!</v>
      </c>
      <c r="O84" s="503" t="e">
        <f aca="false" ca="true" dt2D="false" dtr="false" t="normal">MIN(O79*O72/12*'Периоды'!N$42, N91)</f>
        <v>#VALUE!</v>
      </c>
      <c r="P84" s="503" t="e">
        <f aca="false" ca="true" dt2D="false" dtr="false" t="normal">MIN(P79*P72/12*'Периоды'!O$42, O91)</f>
        <v>#VALUE!</v>
      </c>
      <c r="Q84" s="503" t="e">
        <f aca="false" ca="true" dt2D="false" dtr="false" t="normal">MIN(Q79*Q72/12*'Периоды'!P$42, P91)</f>
        <v>#VALUE!</v>
      </c>
      <c r="R84" s="503" t="e">
        <f aca="false" ca="true" dt2D="false" dtr="false" t="normal">MIN(R79*R72/12*'Периоды'!Q$42, Q91)</f>
        <v>#VALUE!</v>
      </c>
      <c r="S84" s="503" t="e">
        <f aca="false" ca="true" dt2D="false" dtr="false" t="normal">MIN(S79*S72/12*'Периоды'!R$42, R91)</f>
        <v>#VALUE!</v>
      </c>
      <c r="T84" s="503" t="e">
        <f aca="false" ca="true" dt2D="false" dtr="false" t="normal">MIN(T79*T72/12*'Периоды'!S$42, S91)</f>
        <v>#VALUE!</v>
      </c>
      <c r="U84" s="503" t="e">
        <f aca="false" ca="true" dt2D="false" dtr="false" t="normal">MIN(U79*U72/12*'Периоды'!T$42, T91)</f>
        <v>#VALUE!</v>
      </c>
      <c r="V84" s="503" t="e">
        <f aca="false" ca="true" dt2D="false" dtr="false" t="normal">MIN(V79*V72/12*'Периоды'!U$42, U91)</f>
        <v>#VALUE!</v>
      </c>
      <c r="W84" s="503" t="e">
        <f aca="false" ca="true" dt2D="false" dtr="false" t="normal">MIN(W79*W72/12*'Периоды'!V$42, V91)</f>
        <v>#VALUE!</v>
      </c>
      <c r="X84" s="503" t="e">
        <f aca="false" ca="true" dt2D="false" dtr="false" t="normal">MIN(X79*X72/12*'Периоды'!W$42, W91)</f>
        <v>#VALUE!</v>
      </c>
      <c r="Y84" s="503" t="e">
        <f aca="false" ca="true" dt2D="false" dtr="false" t="normal">MIN(Y79*Y72/12*'Периоды'!X$42, X91)</f>
        <v>#VALUE!</v>
      </c>
      <c r="Z84" s="503" t="e">
        <f aca="false" ca="true" dt2D="false" dtr="false" t="normal">MIN(Z79*Z72/12*'Периоды'!Y$42, Y91)</f>
        <v>#VALUE!</v>
      </c>
      <c r="AA84" s="503" t="e">
        <f aca="false" ca="true" dt2D="false" dtr="false" t="normal">MIN(AA79*AA72/12*'Периоды'!Z$42, Z91)</f>
        <v>#VALUE!</v>
      </c>
      <c r="AB84" s="503" t="e">
        <f aca="false" ca="true" dt2D="false" dtr="false" t="normal">MIN(AB79*AB72/12*'Периоды'!AA$42, AA91)</f>
        <v>#VALUE!</v>
      </c>
      <c r="AC84" s="503" t="e">
        <f aca="false" ca="true" dt2D="false" dtr="false" t="normal">MIN(AC79*AC72/12*'Периоды'!AB$42, AB91)</f>
        <v>#VALUE!</v>
      </c>
      <c r="AD84" s="503" t="e">
        <f aca="false" ca="true" dt2D="false" dtr="false" t="normal">MIN(AD79*AD72/12*'Периоды'!AC$42, AC91)</f>
        <v>#VALUE!</v>
      </c>
      <c r="AE84" s="503" t="e">
        <f aca="false" ca="true" dt2D="false" dtr="false" t="normal">MIN(AE79*AE72/12*'Периоды'!AD$42, AD91)</f>
        <v>#VALUE!</v>
      </c>
      <c r="AF84" s="503" t="e">
        <f aca="false" ca="true" dt2D="false" dtr="false" t="normal">MIN(AF79*AF72/12*'Периоды'!AE$42, AE91)</f>
        <v>#VALUE!</v>
      </c>
      <c r="AG84" s="503" t="e">
        <f aca="false" ca="true" dt2D="false" dtr="false" t="normal">MIN(AG79*AG72/12*'Периоды'!AF$42, AF91)</f>
        <v>#VALUE!</v>
      </c>
      <c r="AH84" s="503" t="e">
        <f aca="false" ca="true" dt2D="false" dtr="false" t="normal">MIN(AH79*AH72/12*'Периоды'!AG$42, AG91)</f>
        <v>#VALUE!</v>
      </c>
      <c r="AI84" s="503" t="e">
        <f aca="false" ca="true" dt2D="false" dtr="false" t="normal">MIN(AI79*AI72/12*'Периоды'!AH$42, AH91)</f>
        <v>#VALUE!</v>
      </c>
      <c r="AJ84" s="503" t="e">
        <f aca="false" ca="true" dt2D="false" dtr="false" t="normal">MIN(AJ79*AJ72/12*'Периоды'!AI$42, AI91)</f>
        <v>#VALUE!</v>
      </c>
      <c r="AK84" s="503" t="e">
        <f aca="false" ca="true" dt2D="false" dtr="false" t="normal">MIN(AK79*AK72/12*'Периоды'!AJ$42, AJ91)</f>
        <v>#VALUE!</v>
      </c>
      <c r="AL84" s="503" t="e">
        <f aca="false" ca="true" dt2D="false" dtr="false" t="normal">MIN(AL79*AL72/12*'Периоды'!AK$42, AK91)</f>
        <v>#VALUE!</v>
      </c>
      <c r="AM84" s="503" t="e">
        <f aca="false" ca="true" dt2D="false" dtr="false" t="normal">MIN(AM79*AM72/12*'Периоды'!AL$42, AL91)</f>
        <v>#VALUE!</v>
      </c>
      <c r="AN84" s="503" t="e">
        <f aca="false" ca="true" dt2D="false" dtr="false" t="normal">MIN(AN79*AN72/12*'Периоды'!AM$42, AM91)</f>
        <v>#VALUE!</v>
      </c>
      <c r="AO84" s="503" t="e">
        <f aca="false" ca="true" dt2D="false" dtr="false" t="normal">MIN(AO79*AO72/12*'Периоды'!AN$42, AN91)</f>
        <v>#VALUE!</v>
      </c>
      <c r="AP84" s="503" t="e">
        <f aca="false" ca="true" dt2D="false" dtr="false" t="normal">MIN(AP79*AP72/12*'Периоды'!AO$42, AO91)</f>
        <v>#VALUE!</v>
      </c>
      <c r="AQ84" s="503" t="e">
        <f aca="false" ca="true" dt2D="false" dtr="false" t="normal">MIN(AQ79*AQ72/12*'Периоды'!AP$42, AP91)</f>
        <v>#VALUE!</v>
      </c>
      <c r="AR84" s="503" t="e">
        <f aca="false" ca="true" dt2D="false" dtr="false" t="normal">MIN(AR79*AR72/12*'Периоды'!AQ$42, AQ91)</f>
        <v>#VALUE!</v>
      </c>
      <c r="AS84" s="503" t="e">
        <f aca="false" ca="true" dt2D="false" dtr="false" t="normal">MIN(AS79*AS72/12*'Периоды'!AR$42, AR91)</f>
        <v>#VALUE!</v>
      </c>
      <c r="AT84" s="503" t="e">
        <f aca="false" ca="true" dt2D="false" dtr="false" t="normal">MIN(AT79*AT72/12*'Периоды'!AS$42, AS91)</f>
        <v>#VALUE!</v>
      </c>
      <c r="AU84" s="503" t="e">
        <f aca="false" ca="true" dt2D="false" dtr="false" t="normal">MIN(AU79*AU72/12*'Периоды'!AT$42, AT91)</f>
        <v>#VALUE!</v>
      </c>
      <c r="AV84" s="503" t="e">
        <f aca="false" ca="true" dt2D="false" dtr="false" t="normal">MIN(AV79*AV72/12*'Периоды'!AU$42, AU91)</f>
        <v>#VALUE!</v>
      </c>
      <c r="AW84" s="503" t="e">
        <f aca="false" ca="true" dt2D="false" dtr="false" t="normal">MIN(AW79*AW72/12*'Периоды'!AV$42, AV91)</f>
        <v>#VALUE!</v>
      </c>
      <c r="AX84" s="503" t="e">
        <f aca="false" ca="true" dt2D="false" dtr="false" t="normal">MIN(AX79*AX72/12*'Периоды'!AW$42, AW91)</f>
        <v>#VALUE!</v>
      </c>
      <c r="AY84" s="503" t="e">
        <f aca="false" ca="true" dt2D="false" dtr="false" t="normal">MIN(AY79*AY72/12*'Периоды'!AX$42, AX91)</f>
        <v>#VALUE!</v>
      </c>
      <c r="AZ84" s="503" t="e">
        <f aca="false" ca="true" dt2D="false" dtr="false" t="normal">MIN(AZ79*AZ72/12*'Периоды'!AY$42, AY91)</f>
        <v>#VALUE!</v>
      </c>
      <c r="BA84" s="503" t="e">
        <f aca="false" ca="true" dt2D="false" dtr="false" t="normal">MIN(BA79*BA72/12*'Периоды'!AZ$42, AZ91)</f>
        <v>#VALUE!</v>
      </c>
      <c r="BB84" s="503" t="e">
        <f aca="false" ca="true" dt2D="false" dtr="false" t="normal">MIN(BB79*BB72/12*'Периоды'!BA$42, BA91)</f>
        <v>#VALUE!</v>
      </c>
      <c r="BC84" s="503" t="e">
        <f aca="false" ca="true" dt2D="false" dtr="false" t="normal">MIN(BC79*BC72/12*'Периоды'!BB$42, BB91)</f>
        <v>#VALUE!</v>
      </c>
      <c r="BD84" s="503" t="e">
        <f aca="false" ca="true" dt2D="false" dtr="false" t="normal">MIN(BD79*BD72/12*'Периоды'!BC$42, BC91)</f>
        <v>#VALUE!</v>
      </c>
      <c r="BE84" s="503" t="e">
        <f aca="false" ca="true" dt2D="false" dtr="false" t="normal">MIN(BE79*BE72/12*'Периоды'!BD$42, BD91)</f>
        <v>#VALUE!</v>
      </c>
      <c r="BF84" s="503" t="e">
        <f aca="false" ca="true" dt2D="false" dtr="false" t="normal">MIN(BF79*BF72/12*'Периоды'!BE$42, BE91)</f>
        <v>#VALUE!</v>
      </c>
      <c r="BG84" s="503" t="e">
        <f aca="false" ca="true" dt2D="false" dtr="false" t="normal">MIN(BG79*BG72/12*'Периоды'!BF$42, BF91)</f>
        <v>#VALUE!</v>
      </c>
      <c r="BH84" s="503" t="e">
        <f aca="false" ca="true" dt2D="false" dtr="false" t="normal">MIN(BH79*BH72/12*'Периоды'!BG$42, BG91)</f>
        <v>#VALUE!</v>
      </c>
      <c r="BI84" s="503" t="e">
        <f aca="false" ca="true" dt2D="false" dtr="false" t="normal">MIN(BI79*BI72/12*'Периоды'!BH$42, BH91)</f>
        <v>#VALUE!</v>
      </c>
      <c r="BJ84" s="503" t="e">
        <f aca="false" ca="true" dt2D="false" dtr="false" t="normal">MIN(BJ79*BJ72/12*'Периоды'!BI$42, BI91)</f>
        <v>#VALUE!</v>
      </c>
      <c r="BK84" s="503" t="e">
        <f aca="false" ca="true" dt2D="false" dtr="false" t="normal">MIN(BK79*BK72/12*'Периоды'!BJ$42, BJ91)</f>
        <v>#VALUE!</v>
      </c>
      <c r="BL84" s="503" t="e">
        <f aca="false" ca="true" dt2D="false" dtr="false" t="normal">MIN(BL79*BL72/12*'Периоды'!BK$42, BK91)</f>
        <v>#VALUE!</v>
      </c>
      <c r="BM84" s="503" t="e">
        <f aca="false" ca="true" dt2D="false" dtr="false" t="normal">MIN(BM79*BM72/12*'Периоды'!BL$42, BL91)</f>
        <v>#VALUE!</v>
      </c>
      <c r="BN84" s="503" t="e">
        <f aca="false" ca="true" dt2D="false" dtr="false" t="normal">MIN(BN79*BN72/12*'Периоды'!BM$42, BM91)</f>
        <v>#VALUE!</v>
      </c>
      <c r="BO84" s="503" t="e">
        <f aca="false" ca="true" dt2D="false" dtr="false" t="normal">MIN(BO79*BO72/12*'Периоды'!BN$42, BN91)</f>
        <v>#VALUE!</v>
      </c>
      <c r="BP84" s="503" t="e">
        <f aca="false" ca="true" dt2D="false" dtr="false" t="normal">MIN(BP79*BP72/12*'Периоды'!BO$42, BO91)</f>
        <v>#VALUE!</v>
      </c>
      <c r="BQ84" s="503" t="e">
        <f aca="false" ca="true" dt2D="false" dtr="false" t="normal">MIN(BQ79*BQ72/12*'Периоды'!BP$42, BP91)</f>
        <v>#VALUE!</v>
      </c>
      <c r="BR84" s="503" t="e">
        <f aca="false" ca="true" dt2D="false" dtr="false" t="normal">MIN(BR79*BR72/12*'Периоды'!BQ$42, BQ91)</f>
        <v>#VALUE!</v>
      </c>
      <c r="BS84" s="503" t="e">
        <f aca="false" ca="true" dt2D="false" dtr="false" t="normal">MIN(BS79*BS72/12*'Периоды'!BR$42, BR91)</f>
        <v>#VALUE!</v>
      </c>
      <c r="BT84" s="503" t="e">
        <f aca="false" ca="true" dt2D="false" dtr="false" t="normal">MIN(BT79*BT72/12*'Периоды'!BS$42, BS91)</f>
        <v>#VALUE!</v>
      </c>
    </row>
    <row hidden="true" ht="16.5" outlineLevel="1" r="85">
      <c r="B85" s="489" t="e">
        <f aca="false" ca="false" dt2D="false" dtr="false" t="normal">B84</f>
        <v>#N/A</v>
      </c>
      <c r="F85" s="481" t="e">
        <f aca="false" ca="false" dt2D="false" dtr="false" t="normal">F84</f>
        <v>#N/A</v>
      </c>
      <c r="G85" s="485" t="n">
        <f aca="false" ca="false" dt2D="false" dtr="false" t="normal">G84</f>
        <v>0</v>
      </c>
      <c r="L85" s="503" t="n"/>
      <c r="M85" s="503" t="n"/>
      <c r="N85" s="518" t="n"/>
      <c r="O85" s="518" t="n"/>
      <c r="P85" s="518" t="n"/>
      <c r="Q85" s="518" t="n"/>
      <c r="R85" s="518" t="n"/>
      <c r="S85" s="518" t="n"/>
      <c r="T85" s="518" t="n"/>
      <c r="U85" s="518" t="n"/>
      <c r="V85" s="518" t="n"/>
      <c r="W85" s="518" t="n"/>
      <c r="X85" s="518" t="n"/>
      <c r="Y85" s="518" t="n"/>
      <c r="Z85" s="518" t="n"/>
      <c r="AA85" s="518" t="n"/>
      <c r="AB85" s="244" t="n"/>
      <c r="AC85" s="244" t="n"/>
      <c r="AD85" s="244" t="n"/>
      <c r="AE85" s="244" t="n"/>
      <c r="AF85" s="244" t="n"/>
      <c r="AG85" s="244" t="n"/>
      <c r="AH85" s="244" t="n"/>
      <c r="AI85" s="244" t="n"/>
      <c r="AJ85" s="244" t="n"/>
      <c r="AK85" s="244" t="n"/>
      <c r="AL85" s="244" t="n"/>
      <c r="AM85" s="244" t="n"/>
      <c r="AN85" s="244" t="n"/>
      <c r="AO85" s="244" t="n"/>
      <c r="AP85" s="244" t="n"/>
      <c r="AQ85" s="244" t="n"/>
      <c r="AR85" s="244" t="n"/>
      <c r="AS85" s="244" t="n"/>
      <c r="AT85" s="244" t="n"/>
      <c r="AU85" s="244" t="n"/>
      <c r="AV85" s="244" t="n"/>
      <c r="AW85" s="244" t="n"/>
      <c r="AX85" s="244" t="n"/>
      <c r="AY85" s="244" t="n"/>
      <c r="AZ85" s="244" t="n"/>
      <c r="BA85" s="244" t="n"/>
      <c r="BB85" s="244" t="n"/>
      <c r="BC85" s="244" t="n"/>
      <c r="BD85" s="244" t="n"/>
      <c r="BE85" s="244" t="n"/>
      <c r="BF85" s="244" t="n"/>
      <c r="BG85" s="244" t="n"/>
      <c r="BH85" s="244" t="n"/>
      <c r="BI85" s="244" t="n"/>
      <c r="BJ85" s="244" t="n"/>
      <c r="BK85" s="244" t="n"/>
      <c r="BL85" s="244" t="n"/>
      <c r="BM85" s="244" t="n"/>
      <c r="BN85" s="244" t="n"/>
      <c r="BO85" s="244" t="n"/>
      <c r="BP85" s="244" t="n"/>
      <c r="BQ85" s="244" t="n"/>
      <c r="BR85" s="244" t="n"/>
      <c r="BS85" s="244" t="n"/>
      <c r="BT85" s="244" t="n"/>
    </row>
    <row hidden="true" ht="16.5" outlineLevel="1" r="86">
      <c r="B86" s="489" t="e">
        <f aca="false" ca="false" dt2D="false" dtr="false" t="normal">B85</f>
        <v>#N/A</v>
      </c>
      <c r="C86" s="481" t="s">
        <v>434</v>
      </c>
      <c r="E86" s="481" t="s">
        <v>434</v>
      </c>
      <c r="F86" s="481" t="e">
        <f aca="false" ca="false" dt2D="false" dtr="false" t="normal">F85</f>
        <v>#N/A</v>
      </c>
      <c r="G86" s="485" t="n">
        <f aca="false" ca="false" dt2D="false" dtr="false" t="normal">G85</f>
        <v>0</v>
      </c>
      <c r="I86" s="516" t="s">
        <v>434</v>
      </c>
      <c r="J86" s="517" t="n"/>
      <c r="K86" s="214" t="n"/>
      <c r="L86" s="518" t="n">
        <f aca="false" ca="false" dt2D="false" dtr="false" t="normal">SUM(L87:L91)</f>
        <v>0</v>
      </c>
      <c r="M86" s="518" t="e">
        <f aca="false" ca="true" dt2D="false" dtr="false" t="normal">SUM(M87:M91)</f>
        <v>#VALUE!</v>
      </c>
      <c r="N86" s="518" t="e">
        <f aca="false" ca="true" dt2D="false" dtr="false" t="normal">SUM(N87:N91)</f>
        <v>#VALUE!</v>
      </c>
      <c r="O86" s="518" t="e">
        <f aca="false" ca="true" dt2D="false" dtr="false" t="normal">SUM(O87:O91)</f>
        <v>#VALUE!</v>
      </c>
      <c r="P86" s="518" t="e">
        <f aca="false" ca="true" dt2D="false" dtr="false" t="normal">SUM(P87:P91)</f>
        <v>#VALUE!</v>
      </c>
      <c r="Q86" s="518" t="e">
        <f aca="false" ca="true" dt2D="false" dtr="false" t="normal">SUM(Q87:Q91)</f>
        <v>#VALUE!</v>
      </c>
      <c r="R86" s="518" t="e">
        <f aca="false" ca="true" dt2D="false" dtr="false" t="normal">SUM(R87:R91)</f>
        <v>#VALUE!</v>
      </c>
      <c r="S86" s="518" t="e">
        <f aca="false" ca="true" dt2D="false" dtr="false" t="normal">SUM(S87:S91)</f>
        <v>#VALUE!</v>
      </c>
      <c r="T86" s="518" t="e">
        <f aca="false" ca="true" dt2D="false" dtr="false" t="normal">SUM(T87:T91)</f>
        <v>#VALUE!</v>
      </c>
      <c r="U86" s="518" t="e">
        <f aca="false" ca="true" dt2D="false" dtr="false" t="normal">SUM(U87:U91)</f>
        <v>#VALUE!</v>
      </c>
      <c r="V86" s="518" t="e">
        <f aca="false" ca="true" dt2D="false" dtr="false" t="normal">SUM(V87:V91)</f>
        <v>#VALUE!</v>
      </c>
      <c r="W86" s="518" t="e">
        <f aca="false" ca="true" dt2D="false" dtr="false" t="normal">SUM(W87:W91)</f>
        <v>#VALUE!</v>
      </c>
      <c r="X86" s="518" t="e">
        <f aca="false" ca="true" dt2D="false" dtr="false" t="normal">SUM(X87:X91)</f>
        <v>#VALUE!</v>
      </c>
      <c r="Y86" s="518" t="e">
        <f aca="false" ca="true" dt2D="false" dtr="false" t="normal">SUM(Y87:Y91)</f>
        <v>#VALUE!</v>
      </c>
      <c r="Z86" s="518" t="e">
        <f aca="false" ca="true" dt2D="false" dtr="false" t="normal">SUM(Z87:Z91)</f>
        <v>#VALUE!</v>
      </c>
      <c r="AA86" s="518" t="e">
        <f aca="false" ca="true" dt2D="false" dtr="false" t="normal">SUM(AA87:AA91)</f>
        <v>#VALUE!</v>
      </c>
      <c r="AB86" s="518" t="e">
        <f aca="false" ca="true" dt2D="false" dtr="false" t="normal">SUM(AB87:AB91)</f>
        <v>#VALUE!</v>
      </c>
      <c r="AC86" s="518" t="e">
        <f aca="false" ca="true" dt2D="false" dtr="false" t="normal">SUM(AC87:AC91)</f>
        <v>#VALUE!</v>
      </c>
      <c r="AD86" s="518" t="e">
        <f aca="false" ca="true" dt2D="false" dtr="false" t="normal">SUM(AD87:AD91)</f>
        <v>#VALUE!</v>
      </c>
      <c r="AE86" s="518" t="e">
        <f aca="false" ca="true" dt2D="false" dtr="false" t="normal">SUM(AE87:AE91)</f>
        <v>#VALUE!</v>
      </c>
      <c r="AF86" s="518" t="e">
        <f aca="false" ca="true" dt2D="false" dtr="false" t="normal">SUM(AF87:AF91)</f>
        <v>#VALUE!</v>
      </c>
      <c r="AG86" s="518" t="e">
        <f aca="false" ca="true" dt2D="false" dtr="false" t="normal">SUM(AG87:AG91)</f>
        <v>#VALUE!</v>
      </c>
      <c r="AH86" s="518" t="e">
        <f aca="false" ca="true" dt2D="false" dtr="false" t="normal">SUM(AH87:AH91)</f>
        <v>#VALUE!</v>
      </c>
      <c r="AI86" s="518" t="e">
        <f aca="false" ca="true" dt2D="false" dtr="false" t="normal">SUM(AI87:AI91)</f>
        <v>#VALUE!</v>
      </c>
      <c r="AJ86" s="518" t="e">
        <f aca="false" ca="true" dt2D="false" dtr="false" t="normal">SUM(AJ87:AJ91)</f>
        <v>#VALUE!</v>
      </c>
      <c r="AK86" s="518" t="e">
        <f aca="false" ca="true" dt2D="false" dtr="false" t="normal">SUM(AK87:AK91)</f>
        <v>#VALUE!</v>
      </c>
      <c r="AL86" s="518" t="e">
        <f aca="false" ca="true" dt2D="false" dtr="false" t="normal">SUM(AL87:AL91)</f>
        <v>#VALUE!</v>
      </c>
      <c r="AM86" s="518" t="e">
        <f aca="false" ca="true" dt2D="false" dtr="false" t="normal">SUM(AM87:AM91)</f>
        <v>#VALUE!</v>
      </c>
      <c r="AN86" s="518" t="e">
        <f aca="false" ca="true" dt2D="false" dtr="false" t="normal">SUM(AN87:AN91)</f>
        <v>#VALUE!</v>
      </c>
      <c r="AO86" s="518" t="e">
        <f aca="false" ca="true" dt2D="false" dtr="false" t="normal">SUM(AO87:AO91)</f>
        <v>#VALUE!</v>
      </c>
      <c r="AP86" s="518" t="e">
        <f aca="false" ca="true" dt2D="false" dtr="false" t="normal">SUM(AP87:AP91)</f>
        <v>#VALUE!</v>
      </c>
      <c r="AQ86" s="518" t="e">
        <f aca="false" ca="true" dt2D="false" dtr="false" t="normal">SUM(AQ87:AQ91)</f>
        <v>#VALUE!</v>
      </c>
      <c r="AR86" s="518" t="e">
        <f aca="false" ca="true" dt2D="false" dtr="false" t="normal">SUM(AR87:AR91)</f>
        <v>#VALUE!</v>
      </c>
      <c r="AS86" s="518" t="e">
        <f aca="false" ca="true" dt2D="false" dtr="false" t="normal">SUM(AS87:AS91)</f>
        <v>#VALUE!</v>
      </c>
      <c r="AT86" s="518" t="e">
        <f aca="false" ca="true" dt2D="false" dtr="false" t="normal">SUM(AT87:AT91)</f>
        <v>#VALUE!</v>
      </c>
      <c r="AU86" s="518" t="e">
        <f aca="false" ca="true" dt2D="false" dtr="false" t="normal">SUM(AU87:AU91)</f>
        <v>#VALUE!</v>
      </c>
      <c r="AV86" s="518" t="e">
        <f aca="false" ca="true" dt2D="false" dtr="false" t="normal">SUM(AV87:AV91)</f>
        <v>#VALUE!</v>
      </c>
      <c r="AW86" s="518" t="e">
        <f aca="false" ca="true" dt2D="false" dtr="false" t="normal">SUM(AW87:AW91)</f>
        <v>#VALUE!</v>
      </c>
      <c r="AX86" s="518" t="e">
        <f aca="false" ca="true" dt2D="false" dtr="false" t="normal">SUM(AX87:AX91)</f>
        <v>#VALUE!</v>
      </c>
      <c r="AY86" s="518" t="e">
        <f aca="false" ca="true" dt2D="false" dtr="false" t="normal">SUM(AY87:AY91)</f>
        <v>#VALUE!</v>
      </c>
      <c r="AZ86" s="518" t="e">
        <f aca="false" ca="true" dt2D="false" dtr="false" t="normal">SUM(AZ87:AZ91)</f>
        <v>#VALUE!</v>
      </c>
      <c r="BA86" s="518" t="e">
        <f aca="false" ca="true" dt2D="false" dtr="false" t="normal">SUM(BA87:BA91)</f>
        <v>#VALUE!</v>
      </c>
      <c r="BB86" s="518" t="e">
        <f aca="false" ca="true" dt2D="false" dtr="false" t="normal">SUM(BB87:BB91)</f>
        <v>#VALUE!</v>
      </c>
      <c r="BC86" s="518" t="e">
        <f aca="false" ca="true" dt2D="false" dtr="false" t="normal">SUM(BC87:BC91)</f>
        <v>#VALUE!</v>
      </c>
      <c r="BD86" s="518" t="e">
        <f aca="false" ca="true" dt2D="false" dtr="false" t="normal">SUM(BD87:BD91)</f>
        <v>#VALUE!</v>
      </c>
      <c r="BE86" s="518" t="e">
        <f aca="false" ca="true" dt2D="false" dtr="false" t="normal">SUM(BE87:BE91)</f>
        <v>#VALUE!</v>
      </c>
      <c r="BF86" s="518" t="e">
        <f aca="false" ca="true" dt2D="false" dtr="false" t="normal">SUM(BF87:BF91)</f>
        <v>#VALUE!</v>
      </c>
      <c r="BG86" s="518" t="e">
        <f aca="false" ca="true" dt2D="false" dtr="false" t="normal">SUM(BG87:BG91)</f>
        <v>#VALUE!</v>
      </c>
      <c r="BH86" s="518" t="e">
        <f aca="false" ca="true" dt2D="false" dtr="false" t="normal">SUM(BH87:BH91)</f>
        <v>#VALUE!</v>
      </c>
      <c r="BI86" s="518" t="e">
        <f aca="false" ca="true" dt2D="false" dtr="false" t="normal">SUM(BI87:BI91)</f>
        <v>#VALUE!</v>
      </c>
      <c r="BJ86" s="518" t="e">
        <f aca="false" ca="true" dt2D="false" dtr="false" t="normal">SUM(BJ87:BJ91)</f>
        <v>#VALUE!</v>
      </c>
      <c r="BK86" s="518" t="e">
        <f aca="false" ca="true" dt2D="false" dtr="false" t="normal">SUM(BK87:BK91)</f>
        <v>#VALUE!</v>
      </c>
      <c r="BL86" s="518" t="e">
        <f aca="false" ca="true" dt2D="false" dtr="false" t="normal">SUM(BL87:BL91)</f>
        <v>#VALUE!</v>
      </c>
      <c r="BM86" s="518" t="e">
        <f aca="false" ca="true" dt2D="false" dtr="false" t="normal">SUM(BM87:BM91)</f>
        <v>#VALUE!</v>
      </c>
      <c r="BN86" s="518" t="e">
        <f aca="false" ca="true" dt2D="false" dtr="false" t="normal">SUM(BN87:BN91)</f>
        <v>#VALUE!</v>
      </c>
      <c r="BO86" s="518" t="e">
        <f aca="false" ca="true" dt2D="false" dtr="false" t="normal">SUM(BO87:BO91)</f>
        <v>#VALUE!</v>
      </c>
      <c r="BP86" s="518" t="e">
        <f aca="false" ca="true" dt2D="false" dtr="false" t="normal">SUM(BP87:BP91)</f>
        <v>#VALUE!</v>
      </c>
      <c r="BQ86" s="518" t="e">
        <f aca="false" ca="true" dt2D="false" dtr="false" t="normal">SUM(BQ87:BQ91)</f>
        <v>#VALUE!</v>
      </c>
      <c r="BR86" s="518" t="e">
        <f aca="false" ca="true" dt2D="false" dtr="false" t="normal">SUM(BR87:BR91)</f>
        <v>#VALUE!</v>
      </c>
      <c r="BS86" s="518" t="e">
        <f aca="false" ca="true" dt2D="false" dtr="false" t="normal">SUM(BS87:BS91)</f>
        <v>#VALUE!</v>
      </c>
      <c r="BT86" s="518" t="e">
        <f aca="false" ca="true" dt2D="false" dtr="false" t="normal">SUM(BT87:BT91)</f>
        <v>#VALUE!</v>
      </c>
    </row>
    <row hidden="true" ht="16.5" outlineLevel="2" r="87">
      <c r="B87" s="489" t="e">
        <f aca="false" ca="false" dt2D="false" dtr="false" t="normal">B86</f>
        <v>#N/A</v>
      </c>
      <c r="F87" s="481" t="e">
        <f aca="false" ca="false" dt2D="false" dtr="false" t="normal">F86</f>
        <v>#N/A</v>
      </c>
      <c r="G87" s="485" t="n">
        <f aca="false" ca="false" dt2D="false" dtr="false" t="normal">G86</f>
        <v>0</v>
      </c>
      <c r="I87" s="153" t="s">
        <v>547</v>
      </c>
      <c r="L87" s="503" t="n">
        <f aca="false" ca="false" dt2D="false" dtr="false" t="normal">L68</f>
        <v>0</v>
      </c>
      <c r="M87" s="503" t="e">
        <f aca="false" ca="false" dt2D="false" dtr="false" t="normal">M68</f>
        <v>#VALUE!</v>
      </c>
      <c r="N87" s="503" t="e">
        <f aca="false" ca="false" dt2D="false" dtr="false" t="normal">N68</f>
        <v>#VALUE!</v>
      </c>
      <c r="O87" s="503" t="e">
        <f aca="false" ca="false" dt2D="false" dtr="false" t="normal">O68</f>
        <v>#VALUE!</v>
      </c>
      <c r="P87" s="503" t="e">
        <f aca="false" ca="false" dt2D="false" dtr="false" t="normal">P68</f>
        <v>#VALUE!</v>
      </c>
      <c r="Q87" s="503" t="e">
        <f aca="false" ca="false" dt2D="false" dtr="false" t="normal">Q68</f>
        <v>#VALUE!</v>
      </c>
      <c r="R87" s="503" t="e">
        <f aca="false" ca="false" dt2D="false" dtr="false" t="normal">R68</f>
        <v>#VALUE!</v>
      </c>
      <c r="S87" s="503" t="e">
        <f aca="false" ca="false" dt2D="false" dtr="false" t="normal">S68</f>
        <v>#VALUE!</v>
      </c>
      <c r="T87" s="503" t="e">
        <f aca="false" ca="false" dt2D="false" dtr="false" t="normal">T68</f>
        <v>#VALUE!</v>
      </c>
      <c r="U87" s="503" t="e">
        <f aca="false" ca="false" dt2D="false" dtr="false" t="normal">U68</f>
        <v>#VALUE!</v>
      </c>
      <c r="V87" s="503" t="e">
        <f aca="false" ca="false" dt2D="false" dtr="false" t="normal">V68</f>
        <v>#VALUE!</v>
      </c>
      <c r="W87" s="503" t="e">
        <f aca="false" ca="false" dt2D="false" dtr="false" t="normal">W68</f>
        <v>#VALUE!</v>
      </c>
      <c r="X87" s="503" t="e">
        <f aca="false" ca="false" dt2D="false" dtr="false" t="normal">X68</f>
        <v>#VALUE!</v>
      </c>
      <c r="Y87" s="503" t="e">
        <f aca="false" ca="false" dt2D="false" dtr="false" t="normal">Y68</f>
        <v>#VALUE!</v>
      </c>
      <c r="Z87" s="503" t="e">
        <f aca="false" ca="false" dt2D="false" dtr="false" t="normal">Z68</f>
        <v>#VALUE!</v>
      </c>
      <c r="AA87" s="503" t="e">
        <f aca="false" ca="false" dt2D="false" dtr="false" t="normal">AA68</f>
        <v>#VALUE!</v>
      </c>
      <c r="AB87" s="503" t="e">
        <f aca="false" ca="false" dt2D="false" dtr="false" t="normal">AB68</f>
        <v>#VALUE!</v>
      </c>
      <c r="AC87" s="503" t="e">
        <f aca="false" ca="false" dt2D="false" dtr="false" t="normal">AC68</f>
        <v>#VALUE!</v>
      </c>
      <c r="AD87" s="503" t="e">
        <f aca="false" ca="false" dt2D="false" dtr="false" t="normal">AD68</f>
        <v>#VALUE!</v>
      </c>
      <c r="AE87" s="503" t="e">
        <f aca="false" ca="false" dt2D="false" dtr="false" t="normal">AE68</f>
        <v>#VALUE!</v>
      </c>
      <c r="AF87" s="503" t="e">
        <f aca="false" ca="false" dt2D="false" dtr="false" t="normal">AF68</f>
        <v>#VALUE!</v>
      </c>
      <c r="AG87" s="503" t="e">
        <f aca="false" ca="false" dt2D="false" dtr="false" t="normal">AG68</f>
        <v>#VALUE!</v>
      </c>
      <c r="AH87" s="503" t="e">
        <f aca="false" ca="false" dt2D="false" dtr="false" t="normal">AH68</f>
        <v>#VALUE!</v>
      </c>
      <c r="AI87" s="503" t="e">
        <f aca="false" ca="false" dt2D="false" dtr="false" t="normal">AI68</f>
        <v>#VALUE!</v>
      </c>
      <c r="AJ87" s="503" t="e">
        <f aca="false" ca="false" dt2D="false" dtr="false" t="normal">AJ68</f>
        <v>#VALUE!</v>
      </c>
      <c r="AK87" s="503" t="e">
        <f aca="false" ca="false" dt2D="false" dtr="false" t="normal">AK68</f>
        <v>#VALUE!</v>
      </c>
      <c r="AL87" s="503" t="e">
        <f aca="false" ca="false" dt2D="false" dtr="false" t="normal">AL68</f>
        <v>#VALUE!</v>
      </c>
      <c r="AM87" s="503" t="e">
        <f aca="false" ca="false" dt2D="false" dtr="false" t="normal">AM68</f>
        <v>#VALUE!</v>
      </c>
      <c r="AN87" s="503" t="e">
        <f aca="false" ca="false" dt2D="false" dtr="false" t="normal">AN68</f>
        <v>#VALUE!</v>
      </c>
      <c r="AO87" s="503" t="e">
        <f aca="false" ca="false" dt2D="false" dtr="false" t="normal">AO68</f>
        <v>#VALUE!</v>
      </c>
      <c r="AP87" s="503" t="e">
        <f aca="false" ca="false" dt2D="false" dtr="false" t="normal">AP68</f>
        <v>#VALUE!</v>
      </c>
      <c r="AQ87" s="503" t="e">
        <f aca="false" ca="false" dt2D="false" dtr="false" t="normal">AQ68</f>
        <v>#VALUE!</v>
      </c>
      <c r="AR87" s="503" t="e">
        <f aca="false" ca="false" dt2D="false" dtr="false" t="normal">AR68</f>
        <v>#VALUE!</v>
      </c>
      <c r="AS87" s="503" t="e">
        <f aca="false" ca="false" dt2D="false" dtr="false" t="normal">AS68</f>
        <v>#VALUE!</v>
      </c>
      <c r="AT87" s="503" t="e">
        <f aca="false" ca="false" dt2D="false" dtr="false" t="normal">AT68</f>
        <v>#VALUE!</v>
      </c>
      <c r="AU87" s="503" t="e">
        <f aca="false" ca="false" dt2D="false" dtr="false" t="normal">AU68</f>
        <v>#VALUE!</v>
      </c>
      <c r="AV87" s="503" t="e">
        <f aca="false" ca="false" dt2D="false" dtr="false" t="normal">AV68</f>
        <v>#VALUE!</v>
      </c>
      <c r="AW87" s="503" t="e">
        <f aca="false" ca="false" dt2D="false" dtr="false" t="normal">AW68</f>
        <v>#VALUE!</v>
      </c>
      <c r="AX87" s="503" t="e">
        <f aca="false" ca="false" dt2D="false" dtr="false" t="normal">AX68</f>
        <v>#VALUE!</v>
      </c>
      <c r="AY87" s="503" t="e">
        <f aca="false" ca="false" dt2D="false" dtr="false" t="normal">AY68</f>
        <v>#VALUE!</v>
      </c>
      <c r="AZ87" s="503" t="e">
        <f aca="false" ca="false" dt2D="false" dtr="false" t="normal">AZ68</f>
        <v>#VALUE!</v>
      </c>
      <c r="BA87" s="503" t="e">
        <f aca="false" ca="false" dt2D="false" dtr="false" t="normal">BA68</f>
        <v>#VALUE!</v>
      </c>
      <c r="BB87" s="503" t="e">
        <f aca="false" ca="false" dt2D="false" dtr="false" t="normal">BB68</f>
        <v>#VALUE!</v>
      </c>
      <c r="BC87" s="503" t="e">
        <f aca="false" ca="false" dt2D="false" dtr="false" t="normal">BC68</f>
        <v>#VALUE!</v>
      </c>
      <c r="BD87" s="503" t="e">
        <f aca="false" ca="false" dt2D="false" dtr="false" t="normal">BD68</f>
        <v>#VALUE!</v>
      </c>
      <c r="BE87" s="503" t="e">
        <f aca="false" ca="false" dt2D="false" dtr="false" t="normal">BE68</f>
        <v>#VALUE!</v>
      </c>
      <c r="BF87" s="503" t="e">
        <f aca="false" ca="false" dt2D="false" dtr="false" t="normal">BF68</f>
        <v>#VALUE!</v>
      </c>
      <c r="BG87" s="503" t="e">
        <f aca="false" ca="false" dt2D="false" dtr="false" t="normal">BG68</f>
        <v>#VALUE!</v>
      </c>
      <c r="BH87" s="503" t="e">
        <f aca="false" ca="false" dt2D="false" dtr="false" t="normal">BH68</f>
        <v>#VALUE!</v>
      </c>
      <c r="BI87" s="503" t="e">
        <f aca="false" ca="false" dt2D="false" dtr="false" t="normal">BI68</f>
        <v>#VALUE!</v>
      </c>
      <c r="BJ87" s="503" t="e">
        <f aca="false" ca="false" dt2D="false" dtr="false" t="normal">BJ68</f>
        <v>#VALUE!</v>
      </c>
      <c r="BK87" s="503" t="e">
        <f aca="false" ca="false" dt2D="false" dtr="false" t="normal">BK68</f>
        <v>#VALUE!</v>
      </c>
      <c r="BL87" s="503" t="e">
        <f aca="false" ca="false" dt2D="false" dtr="false" t="normal">BL68</f>
        <v>#VALUE!</v>
      </c>
      <c r="BM87" s="503" t="e">
        <f aca="false" ca="false" dt2D="false" dtr="false" t="normal">BM68</f>
        <v>#VALUE!</v>
      </c>
      <c r="BN87" s="503" t="e">
        <f aca="false" ca="false" dt2D="false" dtr="false" t="normal">BN68</f>
        <v>#VALUE!</v>
      </c>
      <c r="BO87" s="503" t="e">
        <f aca="false" ca="false" dt2D="false" dtr="false" t="normal">BO68</f>
        <v>#VALUE!</v>
      </c>
      <c r="BP87" s="503" t="e">
        <f aca="false" ca="false" dt2D="false" dtr="false" t="normal">BP68</f>
        <v>#VALUE!</v>
      </c>
      <c r="BQ87" s="503" t="e">
        <f aca="false" ca="false" dt2D="false" dtr="false" t="normal">BQ68</f>
        <v>#VALUE!</v>
      </c>
      <c r="BR87" s="503" t="e">
        <f aca="false" ca="false" dt2D="false" dtr="false" t="normal">BR68</f>
        <v>#VALUE!</v>
      </c>
      <c r="BS87" s="503" t="e">
        <f aca="false" ca="false" dt2D="false" dtr="false" t="normal">BS68</f>
        <v>#VALUE!</v>
      </c>
      <c r="BT87" s="503" t="e">
        <f aca="false" ca="false" dt2D="false" dtr="false" t="normal">BT68</f>
        <v>#VALUE!</v>
      </c>
    </row>
    <row hidden="true" ht="16.5" outlineLevel="2" r="88">
      <c r="B88" s="489" t="e">
        <f aca="false" ca="false" dt2D="false" dtr="false" t="normal">B87</f>
        <v>#N/A</v>
      </c>
      <c r="F88" s="481" t="e">
        <f aca="false" ca="false" dt2D="false" dtr="false" t="normal">F87</f>
        <v>#N/A</v>
      </c>
      <c r="G88" s="485" t="n">
        <f aca="false" ca="false" dt2D="false" dtr="false" t="normal">G87</f>
        <v>0</v>
      </c>
      <c r="I88" s="153" t="s">
        <v>548</v>
      </c>
      <c r="L88" s="503" t="n">
        <f aca="false" ca="false" dt2D="false" dtr="false" t="normal">L69-SUM($L81:L81)</f>
        <v>0</v>
      </c>
      <c r="M88" s="503" t="e">
        <f aca="false" ca="true" dt2D="false" dtr="false" t="normal">M69-SUM($L81:M81)</f>
        <v>#VALUE!</v>
      </c>
      <c r="N88" s="503" t="e">
        <f aca="false" ca="true" dt2D="false" dtr="false" t="normal">N69-SUM($L81:N81)</f>
        <v>#VALUE!</v>
      </c>
      <c r="O88" s="503" t="e">
        <f aca="false" ca="true" dt2D="false" dtr="false" t="normal">O69-SUM($L81:O81)</f>
        <v>#VALUE!</v>
      </c>
      <c r="P88" s="503" t="e">
        <f aca="false" ca="true" dt2D="false" dtr="false" t="normal">P69-SUM($L81:P81)</f>
        <v>#VALUE!</v>
      </c>
      <c r="Q88" s="503" t="e">
        <f aca="false" ca="true" dt2D="false" dtr="false" t="normal">Q69-SUM($L81:Q81)</f>
        <v>#VALUE!</v>
      </c>
      <c r="R88" s="503" t="e">
        <f aca="false" ca="true" dt2D="false" dtr="false" t="normal">R69-SUM($L81:R81)</f>
        <v>#VALUE!</v>
      </c>
      <c r="S88" s="503" t="e">
        <f aca="false" ca="true" dt2D="false" dtr="false" t="normal">S69-SUM($L81:S81)</f>
        <v>#VALUE!</v>
      </c>
      <c r="T88" s="503" t="e">
        <f aca="false" ca="true" dt2D="false" dtr="false" t="normal">T69-SUM($L81:T81)</f>
        <v>#VALUE!</v>
      </c>
      <c r="U88" s="503" t="e">
        <f aca="false" ca="true" dt2D="false" dtr="false" t="normal">U69-SUM($L81:U81)</f>
        <v>#VALUE!</v>
      </c>
      <c r="V88" s="503" t="e">
        <f aca="false" ca="true" dt2D="false" dtr="false" t="normal">V69-SUM($L81:V81)</f>
        <v>#VALUE!</v>
      </c>
      <c r="W88" s="503" t="e">
        <f aca="false" ca="true" dt2D="false" dtr="false" t="normal">W69-SUM($L81:W81)</f>
        <v>#VALUE!</v>
      </c>
      <c r="X88" s="503" t="e">
        <f aca="false" ca="true" dt2D="false" dtr="false" t="normal">X69-SUM($L81:X81)</f>
        <v>#VALUE!</v>
      </c>
      <c r="Y88" s="503" t="e">
        <f aca="false" ca="true" dt2D="false" dtr="false" t="normal">Y69-SUM($L81:Y81)</f>
        <v>#VALUE!</v>
      </c>
      <c r="Z88" s="503" t="e">
        <f aca="false" ca="true" dt2D="false" dtr="false" t="normal">Z69-SUM($L81:Z81)</f>
        <v>#VALUE!</v>
      </c>
      <c r="AA88" s="503" t="e">
        <f aca="false" ca="true" dt2D="false" dtr="false" t="normal">AA69-SUM($L81:AA81)</f>
        <v>#VALUE!</v>
      </c>
      <c r="AB88" s="503" t="e">
        <f aca="false" ca="true" dt2D="false" dtr="false" t="normal">AB69-SUM($L81:AB81)</f>
        <v>#VALUE!</v>
      </c>
      <c r="AC88" s="503" t="e">
        <f aca="false" ca="true" dt2D="false" dtr="false" t="normal">AC69-SUM($L81:AC81)</f>
        <v>#VALUE!</v>
      </c>
      <c r="AD88" s="503" t="e">
        <f aca="false" ca="true" dt2D="false" dtr="false" t="normal">AD69-SUM($L81:AD81)</f>
        <v>#VALUE!</v>
      </c>
      <c r="AE88" s="503" t="e">
        <f aca="false" ca="true" dt2D="false" dtr="false" t="normal">AE69-SUM($L81:AE81)</f>
        <v>#VALUE!</v>
      </c>
      <c r="AF88" s="503" t="e">
        <f aca="false" ca="true" dt2D="false" dtr="false" t="normal">AF69-SUM($L81:AF81)</f>
        <v>#VALUE!</v>
      </c>
      <c r="AG88" s="503" t="e">
        <f aca="false" ca="true" dt2D="false" dtr="false" t="normal">AG69-SUM($L81:AG81)</f>
        <v>#VALUE!</v>
      </c>
      <c r="AH88" s="503" t="e">
        <f aca="false" ca="true" dt2D="false" dtr="false" t="normal">AH69-SUM($L81:AH81)</f>
        <v>#VALUE!</v>
      </c>
      <c r="AI88" s="503" t="e">
        <f aca="false" ca="true" dt2D="false" dtr="false" t="normal">AI69-SUM($L81:AI81)</f>
        <v>#VALUE!</v>
      </c>
      <c r="AJ88" s="503" t="e">
        <f aca="false" ca="true" dt2D="false" dtr="false" t="normal">AJ69-SUM($L81:AJ81)</f>
        <v>#VALUE!</v>
      </c>
      <c r="AK88" s="503" t="e">
        <f aca="false" ca="true" dt2D="false" dtr="false" t="normal">AK69-SUM($L81:AK81)</f>
        <v>#VALUE!</v>
      </c>
      <c r="AL88" s="503" t="e">
        <f aca="false" ca="true" dt2D="false" dtr="false" t="normal">AL69-SUM($L81:AL81)</f>
        <v>#VALUE!</v>
      </c>
      <c r="AM88" s="503" t="e">
        <f aca="false" ca="true" dt2D="false" dtr="false" t="normal">AM69-SUM($L81:AM81)</f>
        <v>#VALUE!</v>
      </c>
      <c r="AN88" s="503" t="e">
        <f aca="false" ca="true" dt2D="false" dtr="false" t="normal">AN69-SUM($L81:AN81)</f>
        <v>#VALUE!</v>
      </c>
      <c r="AO88" s="503" t="e">
        <f aca="false" ca="true" dt2D="false" dtr="false" t="normal">AO69-SUM($L81:AO81)</f>
        <v>#VALUE!</v>
      </c>
      <c r="AP88" s="503" t="e">
        <f aca="false" ca="true" dt2D="false" dtr="false" t="normal">AP69-SUM($L81:AP81)</f>
        <v>#VALUE!</v>
      </c>
      <c r="AQ88" s="503" t="e">
        <f aca="false" ca="true" dt2D="false" dtr="false" t="normal">AQ69-SUM($L81:AQ81)</f>
        <v>#VALUE!</v>
      </c>
      <c r="AR88" s="503" t="e">
        <f aca="false" ca="true" dt2D="false" dtr="false" t="normal">AR69-SUM($L81:AR81)</f>
        <v>#VALUE!</v>
      </c>
      <c r="AS88" s="503" t="e">
        <f aca="false" ca="true" dt2D="false" dtr="false" t="normal">AS69-SUM($L81:AS81)</f>
        <v>#VALUE!</v>
      </c>
      <c r="AT88" s="503" t="e">
        <f aca="false" ca="true" dt2D="false" dtr="false" t="normal">AT69-SUM($L81:AT81)</f>
        <v>#VALUE!</v>
      </c>
      <c r="AU88" s="503" t="e">
        <f aca="false" ca="true" dt2D="false" dtr="false" t="normal">AU69-SUM($L81:AU81)</f>
        <v>#VALUE!</v>
      </c>
      <c r="AV88" s="503" t="e">
        <f aca="false" ca="true" dt2D="false" dtr="false" t="normal">AV69-SUM($L81:AV81)</f>
        <v>#VALUE!</v>
      </c>
      <c r="AW88" s="503" t="e">
        <f aca="false" ca="true" dt2D="false" dtr="false" t="normal">AW69-SUM($L81:AW81)</f>
        <v>#VALUE!</v>
      </c>
      <c r="AX88" s="503" t="e">
        <f aca="false" ca="true" dt2D="false" dtr="false" t="normal">AX69-SUM($L81:AX81)</f>
        <v>#VALUE!</v>
      </c>
      <c r="AY88" s="503" t="e">
        <f aca="false" ca="true" dt2D="false" dtr="false" t="normal">AY69-SUM($L81:AY81)</f>
        <v>#VALUE!</v>
      </c>
      <c r="AZ88" s="503" t="e">
        <f aca="false" ca="true" dt2D="false" dtr="false" t="normal">AZ69-SUM($L81:AZ81)</f>
        <v>#VALUE!</v>
      </c>
      <c r="BA88" s="503" t="e">
        <f aca="false" ca="true" dt2D="false" dtr="false" t="normal">BA69-SUM($L81:BA81)</f>
        <v>#VALUE!</v>
      </c>
      <c r="BB88" s="503" t="e">
        <f aca="false" ca="true" dt2D="false" dtr="false" t="normal">BB69-SUM($L81:BB81)</f>
        <v>#VALUE!</v>
      </c>
      <c r="BC88" s="503" t="e">
        <f aca="false" ca="true" dt2D="false" dtr="false" t="normal">BC69-SUM($L81:BC81)</f>
        <v>#VALUE!</v>
      </c>
      <c r="BD88" s="503" t="e">
        <f aca="false" ca="true" dt2D="false" dtr="false" t="normal">BD69-SUM($L81:BD81)</f>
        <v>#VALUE!</v>
      </c>
      <c r="BE88" s="503" t="e">
        <f aca="false" ca="true" dt2D="false" dtr="false" t="normal">BE69-SUM($L81:BE81)</f>
        <v>#VALUE!</v>
      </c>
      <c r="BF88" s="503" t="e">
        <f aca="false" ca="true" dt2D="false" dtr="false" t="normal">BF69-SUM($L81:BF81)</f>
        <v>#VALUE!</v>
      </c>
      <c r="BG88" s="503" t="e">
        <f aca="false" ca="true" dt2D="false" dtr="false" t="normal">BG69-SUM($L81:BG81)</f>
        <v>#VALUE!</v>
      </c>
      <c r="BH88" s="503" t="e">
        <f aca="false" ca="true" dt2D="false" dtr="false" t="normal">BH69-SUM($L81:BH81)</f>
        <v>#VALUE!</v>
      </c>
      <c r="BI88" s="503" t="e">
        <f aca="false" ca="true" dt2D="false" dtr="false" t="normal">BI69-SUM($L81:BI81)</f>
        <v>#VALUE!</v>
      </c>
      <c r="BJ88" s="503" t="e">
        <f aca="false" ca="true" dt2D="false" dtr="false" t="normal">BJ69-SUM($L81:BJ81)</f>
        <v>#VALUE!</v>
      </c>
      <c r="BK88" s="503" t="e">
        <f aca="false" ca="true" dt2D="false" dtr="false" t="normal">BK69-SUM($L81:BK81)</f>
        <v>#VALUE!</v>
      </c>
      <c r="BL88" s="503" t="e">
        <f aca="false" ca="true" dt2D="false" dtr="false" t="normal">BL69-SUM($L81:BL81)</f>
        <v>#VALUE!</v>
      </c>
      <c r="BM88" s="503" t="e">
        <f aca="false" ca="true" dt2D="false" dtr="false" t="normal">BM69-SUM($L81:BM81)</f>
        <v>#VALUE!</v>
      </c>
      <c r="BN88" s="503" t="e">
        <f aca="false" ca="true" dt2D="false" dtr="false" t="normal">BN69-SUM($L81:BN81)</f>
        <v>#VALUE!</v>
      </c>
      <c r="BO88" s="503" t="e">
        <f aca="false" ca="true" dt2D="false" dtr="false" t="normal">BO69-SUM($L81:BO81)</f>
        <v>#VALUE!</v>
      </c>
      <c r="BP88" s="503" t="e">
        <f aca="false" ca="true" dt2D="false" dtr="false" t="normal">BP69-SUM($L81:BP81)</f>
        <v>#VALUE!</v>
      </c>
      <c r="BQ88" s="503" t="e">
        <f aca="false" ca="true" dt2D="false" dtr="false" t="normal">BQ69-SUM($L81:BQ81)</f>
        <v>#VALUE!</v>
      </c>
      <c r="BR88" s="503" t="e">
        <f aca="false" ca="true" dt2D="false" dtr="false" t="normal">BR69-SUM($L81:BR81)</f>
        <v>#VALUE!</v>
      </c>
      <c r="BS88" s="503" t="e">
        <f aca="false" ca="true" dt2D="false" dtr="false" t="normal">BS69-SUM($L81:BS81)</f>
        <v>#VALUE!</v>
      </c>
      <c r="BT88" s="503" t="e">
        <f aca="false" ca="true" dt2D="false" dtr="false" t="normal">BT69-SUM($L81:BT81)</f>
        <v>#VALUE!</v>
      </c>
    </row>
    <row hidden="true" ht="16.5" outlineLevel="2" r="89">
      <c r="B89" s="489" t="e">
        <f aca="false" ca="false" dt2D="false" dtr="false" t="normal">B88</f>
        <v>#N/A</v>
      </c>
      <c r="F89" s="481" t="e">
        <f aca="false" ca="false" dt2D="false" dtr="false" t="normal">F88</f>
        <v>#N/A</v>
      </c>
      <c r="G89" s="485" t="n">
        <f aca="false" ca="false" dt2D="false" dtr="false" t="normal">G88</f>
        <v>0</v>
      </c>
      <c r="I89" s="153" t="s">
        <v>549</v>
      </c>
      <c r="L89" s="503" t="n">
        <f aca="false" ca="false" dt2D="false" dtr="false" t="normal">L70-SUM($L82:L82)</f>
        <v>0</v>
      </c>
      <c r="M89" s="503" t="e">
        <f aca="false" ca="true" dt2D="false" dtr="false" t="normal">M70-SUM($L82:M82)</f>
        <v>#VALUE!</v>
      </c>
      <c r="N89" s="503" t="e">
        <f aca="false" ca="true" dt2D="false" dtr="false" t="normal">N70-SUM($L82:N82)</f>
        <v>#VALUE!</v>
      </c>
      <c r="O89" s="503" t="e">
        <f aca="false" ca="true" dt2D="false" dtr="false" t="normal">O70-SUM($L82:O82)</f>
        <v>#VALUE!</v>
      </c>
      <c r="P89" s="503" t="e">
        <f aca="false" ca="true" dt2D="false" dtr="false" t="normal">P70-SUM($L82:P82)</f>
        <v>#VALUE!</v>
      </c>
      <c r="Q89" s="503" t="e">
        <f aca="false" ca="true" dt2D="false" dtr="false" t="normal">Q70-SUM($L82:Q82)</f>
        <v>#VALUE!</v>
      </c>
      <c r="R89" s="503" t="e">
        <f aca="false" ca="true" dt2D="false" dtr="false" t="normal">R70-SUM($L82:R82)</f>
        <v>#VALUE!</v>
      </c>
      <c r="S89" s="503" t="e">
        <f aca="false" ca="true" dt2D="false" dtr="false" t="normal">S70-SUM($L82:S82)</f>
        <v>#VALUE!</v>
      </c>
      <c r="T89" s="503" t="e">
        <f aca="false" ca="true" dt2D="false" dtr="false" t="normal">T70-SUM($L82:T82)</f>
        <v>#VALUE!</v>
      </c>
      <c r="U89" s="503" t="e">
        <f aca="false" ca="true" dt2D="false" dtr="false" t="normal">U70-SUM($L82:U82)</f>
        <v>#VALUE!</v>
      </c>
      <c r="V89" s="503" t="e">
        <f aca="false" ca="true" dt2D="false" dtr="false" t="normal">V70-SUM($L82:V82)</f>
        <v>#VALUE!</v>
      </c>
      <c r="W89" s="503" t="e">
        <f aca="false" ca="true" dt2D="false" dtr="false" t="normal">W70-SUM($L82:W82)</f>
        <v>#VALUE!</v>
      </c>
      <c r="X89" s="503" t="e">
        <f aca="false" ca="true" dt2D="false" dtr="false" t="normal">X70-SUM($L82:X82)</f>
        <v>#VALUE!</v>
      </c>
      <c r="Y89" s="503" t="e">
        <f aca="false" ca="true" dt2D="false" dtr="false" t="normal">Y70-SUM($L82:Y82)</f>
        <v>#VALUE!</v>
      </c>
      <c r="Z89" s="503" t="e">
        <f aca="false" ca="true" dt2D="false" dtr="false" t="normal">Z70-SUM($L82:Z82)</f>
        <v>#VALUE!</v>
      </c>
      <c r="AA89" s="503" t="e">
        <f aca="false" ca="true" dt2D="false" dtr="false" t="normal">AA70-SUM($L82:AA82)</f>
        <v>#VALUE!</v>
      </c>
      <c r="AB89" s="503" t="e">
        <f aca="false" ca="true" dt2D="false" dtr="false" t="normal">AB70-SUM($L82:AB82)</f>
        <v>#VALUE!</v>
      </c>
      <c r="AC89" s="503" t="e">
        <f aca="false" ca="true" dt2D="false" dtr="false" t="normal">AC70-SUM($L82:AC82)</f>
        <v>#VALUE!</v>
      </c>
      <c r="AD89" s="503" t="e">
        <f aca="false" ca="true" dt2D="false" dtr="false" t="normal">AD70-SUM($L82:AD82)</f>
        <v>#VALUE!</v>
      </c>
      <c r="AE89" s="503" t="e">
        <f aca="false" ca="true" dt2D="false" dtr="false" t="normal">AE70-SUM($L82:AE82)</f>
        <v>#VALUE!</v>
      </c>
      <c r="AF89" s="503" t="e">
        <f aca="false" ca="true" dt2D="false" dtr="false" t="normal">AF70-SUM($L82:AF82)</f>
        <v>#VALUE!</v>
      </c>
      <c r="AG89" s="503" t="e">
        <f aca="false" ca="true" dt2D="false" dtr="false" t="normal">AG70-SUM($L82:AG82)</f>
        <v>#VALUE!</v>
      </c>
      <c r="AH89" s="503" t="e">
        <f aca="false" ca="true" dt2D="false" dtr="false" t="normal">AH70-SUM($L82:AH82)</f>
        <v>#VALUE!</v>
      </c>
      <c r="AI89" s="503" t="e">
        <f aca="false" ca="true" dt2D="false" dtr="false" t="normal">AI70-SUM($L82:AI82)</f>
        <v>#VALUE!</v>
      </c>
      <c r="AJ89" s="503" t="e">
        <f aca="false" ca="true" dt2D="false" dtr="false" t="normal">AJ70-SUM($L82:AJ82)</f>
        <v>#VALUE!</v>
      </c>
      <c r="AK89" s="503" t="e">
        <f aca="false" ca="true" dt2D="false" dtr="false" t="normal">AK70-SUM($L82:AK82)</f>
        <v>#VALUE!</v>
      </c>
      <c r="AL89" s="503" t="e">
        <f aca="false" ca="true" dt2D="false" dtr="false" t="normal">AL70-SUM($L82:AL82)</f>
        <v>#VALUE!</v>
      </c>
      <c r="AM89" s="503" t="e">
        <f aca="false" ca="true" dt2D="false" dtr="false" t="normal">AM70-SUM($L82:AM82)</f>
        <v>#VALUE!</v>
      </c>
      <c r="AN89" s="503" t="e">
        <f aca="false" ca="true" dt2D="false" dtr="false" t="normal">AN70-SUM($L82:AN82)</f>
        <v>#VALUE!</v>
      </c>
      <c r="AO89" s="503" t="e">
        <f aca="false" ca="true" dt2D="false" dtr="false" t="normal">AO70-SUM($L82:AO82)</f>
        <v>#VALUE!</v>
      </c>
      <c r="AP89" s="503" t="e">
        <f aca="false" ca="true" dt2D="false" dtr="false" t="normal">AP70-SUM($L82:AP82)</f>
        <v>#VALUE!</v>
      </c>
      <c r="AQ89" s="503" t="e">
        <f aca="false" ca="true" dt2D="false" dtr="false" t="normal">AQ70-SUM($L82:AQ82)</f>
        <v>#VALUE!</v>
      </c>
      <c r="AR89" s="503" t="e">
        <f aca="false" ca="true" dt2D="false" dtr="false" t="normal">AR70-SUM($L82:AR82)</f>
        <v>#VALUE!</v>
      </c>
      <c r="AS89" s="503" t="e">
        <f aca="false" ca="true" dt2D="false" dtr="false" t="normal">AS70-SUM($L82:AS82)</f>
        <v>#VALUE!</v>
      </c>
      <c r="AT89" s="503" t="e">
        <f aca="false" ca="true" dt2D="false" dtr="false" t="normal">AT70-SUM($L82:AT82)</f>
        <v>#VALUE!</v>
      </c>
      <c r="AU89" s="503" t="e">
        <f aca="false" ca="true" dt2D="false" dtr="false" t="normal">AU70-SUM($L82:AU82)</f>
        <v>#VALUE!</v>
      </c>
      <c r="AV89" s="503" t="e">
        <f aca="false" ca="true" dt2D="false" dtr="false" t="normal">AV70-SUM($L82:AV82)</f>
        <v>#VALUE!</v>
      </c>
      <c r="AW89" s="503" t="e">
        <f aca="false" ca="true" dt2D="false" dtr="false" t="normal">AW70-SUM($L82:AW82)</f>
        <v>#VALUE!</v>
      </c>
      <c r="AX89" s="503" t="e">
        <f aca="false" ca="true" dt2D="false" dtr="false" t="normal">AX70-SUM($L82:AX82)</f>
        <v>#VALUE!</v>
      </c>
      <c r="AY89" s="503" t="e">
        <f aca="false" ca="true" dt2D="false" dtr="false" t="normal">AY70-SUM($L82:AY82)</f>
        <v>#VALUE!</v>
      </c>
      <c r="AZ89" s="503" t="e">
        <f aca="false" ca="true" dt2D="false" dtr="false" t="normal">AZ70-SUM($L82:AZ82)</f>
        <v>#VALUE!</v>
      </c>
      <c r="BA89" s="503" t="e">
        <f aca="false" ca="true" dt2D="false" dtr="false" t="normal">BA70-SUM($L82:BA82)</f>
        <v>#VALUE!</v>
      </c>
      <c r="BB89" s="503" t="e">
        <f aca="false" ca="true" dt2D="false" dtr="false" t="normal">BB70-SUM($L82:BB82)</f>
        <v>#VALUE!</v>
      </c>
      <c r="BC89" s="503" t="e">
        <f aca="false" ca="true" dt2D="false" dtr="false" t="normal">BC70-SUM($L82:BC82)</f>
        <v>#VALUE!</v>
      </c>
      <c r="BD89" s="503" t="e">
        <f aca="false" ca="true" dt2D="false" dtr="false" t="normal">BD70-SUM($L82:BD82)</f>
        <v>#VALUE!</v>
      </c>
      <c r="BE89" s="503" t="e">
        <f aca="false" ca="true" dt2D="false" dtr="false" t="normal">BE70-SUM($L82:BE82)</f>
        <v>#VALUE!</v>
      </c>
      <c r="BF89" s="503" t="e">
        <f aca="false" ca="true" dt2D="false" dtr="false" t="normal">BF70-SUM($L82:BF82)</f>
        <v>#VALUE!</v>
      </c>
      <c r="BG89" s="503" t="e">
        <f aca="false" ca="true" dt2D="false" dtr="false" t="normal">BG70-SUM($L82:BG82)</f>
        <v>#VALUE!</v>
      </c>
      <c r="BH89" s="503" t="e">
        <f aca="false" ca="true" dt2D="false" dtr="false" t="normal">BH70-SUM($L82:BH82)</f>
        <v>#VALUE!</v>
      </c>
      <c r="BI89" s="503" t="e">
        <f aca="false" ca="true" dt2D="false" dtr="false" t="normal">BI70-SUM($L82:BI82)</f>
        <v>#VALUE!</v>
      </c>
      <c r="BJ89" s="503" t="e">
        <f aca="false" ca="true" dt2D="false" dtr="false" t="normal">BJ70-SUM($L82:BJ82)</f>
        <v>#VALUE!</v>
      </c>
      <c r="BK89" s="503" t="e">
        <f aca="false" ca="true" dt2D="false" dtr="false" t="normal">BK70-SUM($L82:BK82)</f>
        <v>#VALUE!</v>
      </c>
      <c r="BL89" s="503" t="e">
        <f aca="false" ca="true" dt2D="false" dtr="false" t="normal">BL70-SUM($L82:BL82)</f>
        <v>#VALUE!</v>
      </c>
      <c r="BM89" s="503" t="e">
        <f aca="false" ca="true" dt2D="false" dtr="false" t="normal">BM70-SUM($L82:BM82)</f>
        <v>#VALUE!</v>
      </c>
      <c r="BN89" s="503" t="e">
        <f aca="false" ca="true" dt2D="false" dtr="false" t="normal">BN70-SUM($L82:BN82)</f>
        <v>#VALUE!</v>
      </c>
      <c r="BO89" s="503" t="e">
        <f aca="false" ca="true" dt2D="false" dtr="false" t="normal">BO70-SUM($L82:BO82)</f>
        <v>#VALUE!</v>
      </c>
      <c r="BP89" s="503" t="e">
        <f aca="false" ca="true" dt2D="false" dtr="false" t="normal">BP70-SUM($L82:BP82)</f>
        <v>#VALUE!</v>
      </c>
      <c r="BQ89" s="503" t="e">
        <f aca="false" ca="true" dt2D="false" dtr="false" t="normal">BQ70-SUM($L82:BQ82)</f>
        <v>#VALUE!</v>
      </c>
      <c r="BR89" s="503" t="e">
        <f aca="false" ca="true" dt2D="false" dtr="false" t="normal">BR70-SUM($L82:BR82)</f>
        <v>#VALUE!</v>
      </c>
      <c r="BS89" s="503" t="e">
        <f aca="false" ca="true" dt2D="false" dtr="false" t="normal">BS70-SUM($L82:BS82)</f>
        <v>#VALUE!</v>
      </c>
      <c r="BT89" s="503" t="e">
        <f aca="false" ca="true" dt2D="false" dtr="false" t="normal">BT70-SUM($L82:BT82)</f>
        <v>#VALUE!</v>
      </c>
    </row>
    <row hidden="true" ht="16.5" outlineLevel="2" r="90">
      <c r="B90" s="489" t="e">
        <f aca="false" ca="false" dt2D="false" dtr="false" t="normal">B89</f>
        <v>#N/A</v>
      </c>
      <c r="F90" s="481" t="e">
        <f aca="false" ca="false" dt2D="false" dtr="false" t="normal">F89</f>
        <v>#N/A</v>
      </c>
      <c r="G90" s="485" t="n">
        <f aca="false" ca="false" dt2D="false" dtr="false" t="normal">G89</f>
        <v>0</v>
      </c>
      <c r="I90" s="153" t="s">
        <v>550</v>
      </c>
      <c r="L90" s="503" t="n">
        <f aca="false" ca="false" dt2D="false" dtr="false" t="normal">L71-SUM($L83:L83)</f>
        <v>0</v>
      </c>
      <c r="M90" s="503" t="e">
        <f aca="false" ca="true" dt2D="false" dtr="false" t="normal">M71-SUM($L83:M83)</f>
        <v>#VALUE!</v>
      </c>
      <c r="N90" s="503" t="e">
        <f aca="false" ca="true" dt2D="false" dtr="false" t="normal">N71-SUM($L83:N83)</f>
        <v>#VALUE!</v>
      </c>
      <c r="O90" s="503" t="e">
        <f aca="false" ca="true" dt2D="false" dtr="false" t="normal">O71-SUM($L83:O83)</f>
        <v>#VALUE!</v>
      </c>
      <c r="P90" s="503" t="e">
        <f aca="false" ca="true" dt2D="false" dtr="false" t="normal">P71-SUM($L83:P83)</f>
        <v>#VALUE!</v>
      </c>
      <c r="Q90" s="503" t="e">
        <f aca="false" ca="true" dt2D="false" dtr="false" t="normal">Q71-SUM($L83:Q83)</f>
        <v>#VALUE!</v>
      </c>
      <c r="R90" s="503" t="e">
        <f aca="false" ca="true" dt2D="false" dtr="false" t="normal">R71-SUM($L83:R83)</f>
        <v>#VALUE!</v>
      </c>
      <c r="S90" s="503" t="e">
        <f aca="false" ca="true" dt2D="false" dtr="false" t="normal">S71-SUM($L83:S83)</f>
        <v>#VALUE!</v>
      </c>
      <c r="T90" s="503" t="e">
        <f aca="false" ca="true" dt2D="false" dtr="false" t="normal">T71-SUM($L83:T83)</f>
        <v>#VALUE!</v>
      </c>
      <c r="U90" s="503" t="e">
        <f aca="false" ca="true" dt2D="false" dtr="false" t="normal">U71-SUM($L83:U83)</f>
        <v>#VALUE!</v>
      </c>
      <c r="V90" s="503" t="e">
        <f aca="false" ca="true" dt2D="false" dtr="false" t="normal">V71-SUM($L83:V83)</f>
        <v>#VALUE!</v>
      </c>
      <c r="W90" s="503" t="e">
        <f aca="false" ca="true" dt2D="false" dtr="false" t="normal">W71-SUM($L83:W83)</f>
        <v>#VALUE!</v>
      </c>
      <c r="X90" s="503" t="e">
        <f aca="false" ca="true" dt2D="false" dtr="false" t="normal">X71-SUM($L83:X83)</f>
        <v>#VALUE!</v>
      </c>
      <c r="Y90" s="503" t="e">
        <f aca="false" ca="true" dt2D="false" dtr="false" t="normal">Y71-SUM($L83:Y83)</f>
        <v>#VALUE!</v>
      </c>
      <c r="Z90" s="503" t="e">
        <f aca="false" ca="true" dt2D="false" dtr="false" t="normal">Z71-SUM($L83:Z83)</f>
        <v>#VALUE!</v>
      </c>
      <c r="AA90" s="503" t="e">
        <f aca="false" ca="true" dt2D="false" dtr="false" t="normal">AA71-SUM($L83:AA83)</f>
        <v>#VALUE!</v>
      </c>
      <c r="AB90" s="503" t="e">
        <f aca="false" ca="true" dt2D="false" dtr="false" t="normal">AB71-SUM($L83:AB83)</f>
        <v>#VALUE!</v>
      </c>
      <c r="AC90" s="503" t="e">
        <f aca="false" ca="true" dt2D="false" dtr="false" t="normal">AC71-SUM($L83:AC83)</f>
        <v>#VALUE!</v>
      </c>
      <c r="AD90" s="503" t="e">
        <f aca="false" ca="true" dt2D="false" dtr="false" t="normal">AD71-SUM($L83:AD83)</f>
        <v>#VALUE!</v>
      </c>
      <c r="AE90" s="503" t="e">
        <f aca="false" ca="true" dt2D="false" dtr="false" t="normal">AE71-SUM($L83:AE83)</f>
        <v>#VALUE!</v>
      </c>
      <c r="AF90" s="503" t="e">
        <f aca="false" ca="true" dt2D="false" dtr="false" t="normal">AF71-SUM($L83:AF83)</f>
        <v>#VALUE!</v>
      </c>
      <c r="AG90" s="503" t="e">
        <f aca="false" ca="true" dt2D="false" dtr="false" t="normal">AG71-SUM($L83:AG83)</f>
        <v>#VALUE!</v>
      </c>
      <c r="AH90" s="503" t="e">
        <f aca="false" ca="true" dt2D="false" dtr="false" t="normal">AH71-SUM($L83:AH83)</f>
        <v>#VALUE!</v>
      </c>
      <c r="AI90" s="503" t="e">
        <f aca="false" ca="true" dt2D="false" dtr="false" t="normal">AI71-SUM($L83:AI83)</f>
        <v>#VALUE!</v>
      </c>
      <c r="AJ90" s="503" t="e">
        <f aca="false" ca="true" dt2D="false" dtr="false" t="normal">AJ71-SUM($L83:AJ83)</f>
        <v>#VALUE!</v>
      </c>
      <c r="AK90" s="503" t="e">
        <f aca="false" ca="true" dt2D="false" dtr="false" t="normal">AK71-SUM($L83:AK83)</f>
        <v>#VALUE!</v>
      </c>
      <c r="AL90" s="503" t="e">
        <f aca="false" ca="true" dt2D="false" dtr="false" t="normal">AL71-SUM($L83:AL83)</f>
        <v>#VALUE!</v>
      </c>
      <c r="AM90" s="503" t="e">
        <f aca="false" ca="true" dt2D="false" dtr="false" t="normal">AM71-SUM($L83:AM83)</f>
        <v>#VALUE!</v>
      </c>
      <c r="AN90" s="503" t="e">
        <f aca="false" ca="true" dt2D="false" dtr="false" t="normal">AN71-SUM($L83:AN83)</f>
        <v>#VALUE!</v>
      </c>
      <c r="AO90" s="503" t="e">
        <f aca="false" ca="true" dt2D="false" dtr="false" t="normal">AO71-SUM($L83:AO83)</f>
        <v>#VALUE!</v>
      </c>
      <c r="AP90" s="503" t="e">
        <f aca="false" ca="true" dt2D="false" dtr="false" t="normal">AP71-SUM($L83:AP83)</f>
        <v>#VALUE!</v>
      </c>
      <c r="AQ90" s="503" t="e">
        <f aca="false" ca="true" dt2D="false" dtr="false" t="normal">AQ71-SUM($L83:AQ83)</f>
        <v>#VALUE!</v>
      </c>
      <c r="AR90" s="503" t="e">
        <f aca="false" ca="true" dt2D="false" dtr="false" t="normal">AR71-SUM($L83:AR83)</f>
        <v>#VALUE!</v>
      </c>
      <c r="AS90" s="503" t="e">
        <f aca="false" ca="true" dt2D="false" dtr="false" t="normal">AS71-SUM($L83:AS83)</f>
        <v>#VALUE!</v>
      </c>
      <c r="AT90" s="503" t="e">
        <f aca="false" ca="true" dt2D="false" dtr="false" t="normal">AT71-SUM($L83:AT83)</f>
        <v>#VALUE!</v>
      </c>
      <c r="AU90" s="503" t="e">
        <f aca="false" ca="true" dt2D="false" dtr="false" t="normal">AU71-SUM($L83:AU83)</f>
        <v>#VALUE!</v>
      </c>
      <c r="AV90" s="503" t="e">
        <f aca="false" ca="true" dt2D="false" dtr="false" t="normal">AV71-SUM($L83:AV83)</f>
        <v>#VALUE!</v>
      </c>
      <c r="AW90" s="503" t="e">
        <f aca="false" ca="true" dt2D="false" dtr="false" t="normal">AW71-SUM($L83:AW83)</f>
        <v>#VALUE!</v>
      </c>
      <c r="AX90" s="503" t="e">
        <f aca="false" ca="true" dt2D="false" dtr="false" t="normal">AX71-SUM($L83:AX83)</f>
        <v>#VALUE!</v>
      </c>
      <c r="AY90" s="503" t="e">
        <f aca="false" ca="true" dt2D="false" dtr="false" t="normal">AY71-SUM($L83:AY83)</f>
        <v>#VALUE!</v>
      </c>
      <c r="AZ90" s="503" t="e">
        <f aca="false" ca="true" dt2D="false" dtr="false" t="normal">AZ71-SUM($L83:AZ83)</f>
        <v>#VALUE!</v>
      </c>
      <c r="BA90" s="503" t="e">
        <f aca="false" ca="true" dt2D="false" dtr="false" t="normal">BA71-SUM($L83:BA83)</f>
        <v>#VALUE!</v>
      </c>
      <c r="BB90" s="503" t="e">
        <f aca="false" ca="true" dt2D="false" dtr="false" t="normal">BB71-SUM($L83:BB83)</f>
        <v>#VALUE!</v>
      </c>
      <c r="BC90" s="503" t="e">
        <f aca="false" ca="true" dt2D="false" dtr="false" t="normal">BC71-SUM($L83:BC83)</f>
        <v>#VALUE!</v>
      </c>
      <c r="BD90" s="503" t="e">
        <f aca="false" ca="true" dt2D="false" dtr="false" t="normal">BD71-SUM($L83:BD83)</f>
        <v>#VALUE!</v>
      </c>
      <c r="BE90" s="503" t="e">
        <f aca="false" ca="true" dt2D="false" dtr="false" t="normal">BE71-SUM($L83:BE83)</f>
        <v>#VALUE!</v>
      </c>
      <c r="BF90" s="503" t="e">
        <f aca="false" ca="true" dt2D="false" dtr="false" t="normal">BF71-SUM($L83:BF83)</f>
        <v>#VALUE!</v>
      </c>
      <c r="BG90" s="503" t="e">
        <f aca="false" ca="true" dt2D="false" dtr="false" t="normal">BG71-SUM($L83:BG83)</f>
        <v>#VALUE!</v>
      </c>
      <c r="BH90" s="503" t="e">
        <f aca="false" ca="true" dt2D="false" dtr="false" t="normal">BH71-SUM($L83:BH83)</f>
        <v>#VALUE!</v>
      </c>
      <c r="BI90" s="503" t="e">
        <f aca="false" ca="true" dt2D="false" dtr="false" t="normal">BI71-SUM($L83:BI83)</f>
        <v>#VALUE!</v>
      </c>
      <c r="BJ90" s="503" t="e">
        <f aca="false" ca="true" dt2D="false" dtr="false" t="normal">BJ71-SUM($L83:BJ83)</f>
        <v>#VALUE!</v>
      </c>
      <c r="BK90" s="503" t="e">
        <f aca="false" ca="true" dt2D="false" dtr="false" t="normal">BK71-SUM($L83:BK83)</f>
        <v>#VALUE!</v>
      </c>
      <c r="BL90" s="503" t="e">
        <f aca="false" ca="true" dt2D="false" dtr="false" t="normal">BL71-SUM($L83:BL83)</f>
        <v>#VALUE!</v>
      </c>
      <c r="BM90" s="503" t="e">
        <f aca="false" ca="true" dt2D="false" dtr="false" t="normal">BM71-SUM($L83:BM83)</f>
        <v>#VALUE!</v>
      </c>
      <c r="BN90" s="503" t="e">
        <f aca="false" ca="true" dt2D="false" dtr="false" t="normal">BN71-SUM($L83:BN83)</f>
        <v>#VALUE!</v>
      </c>
      <c r="BO90" s="503" t="e">
        <f aca="false" ca="true" dt2D="false" dtr="false" t="normal">BO71-SUM($L83:BO83)</f>
        <v>#VALUE!</v>
      </c>
      <c r="BP90" s="503" t="e">
        <f aca="false" ca="true" dt2D="false" dtr="false" t="normal">BP71-SUM($L83:BP83)</f>
        <v>#VALUE!</v>
      </c>
      <c r="BQ90" s="503" t="e">
        <f aca="false" ca="true" dt2D="false" dtr="false" t="normal">BQ71-SUM($L83:BQ83)</f>
        <v>#VALUE!</v>
      </c>
      <c r="BR90" s="503" t="e">
        <f aca="false" ca="true" dt2D="false" dtr="false" t="normal">BR71-SUM($L83:BR83)</f>
        <v>#VALUE!</v>
      </c>
      <c r="BS90" s="503" t="e">
        <f aca="false" ca="true" dt2D="false" dtr="false" t="normal">BS71-SUM($L83:BS83)</f>
        <v>#VALUE!</v>
      </c>
      <c r="BT90" s="503" t="e">
        <f aca="false" ca="true" dt2D="false" dtr="false" t="normal">BT71-SUM($L83:BT83)</f>
        <v>#VALUE!</v>
      </c>
    </row>
    <row hidden="true" ht="16.5" outlineLevel="2" r="91">
      <c r="B91" s="489" t="e">
        <f aca="false" ca="false" dt2D="false" dtr="false" t="normal">B90</f>
        <v>#N/A</v>
      </c>
      <c r="F91" s="481" t="e">
        <f aca="false" ca="false" dt2D="false" dtr="false" t="normal">F90</f>
        <v>#N/A</v>
      </c>
      <c r="G91" s="485" t="n">
        <f aca="false" ca="false" dt2D="false" dtr="false" t="normal">G90</f>
        <v>0</v>
      </c>
      <c r="I91" s="153" t="s">
        <v>551</v>
      </c>
      <c r="L91" s="503" t="n">
        <f aca="false" ca="false" dt2D="false" dtr="false" t="normal">L72-SUM($L84:L84)</f>
        <v>0</v>
      </c>
      <c r="M91" s="503" t="e">
        <f aca="false" ca="true" dt2D="false" dtr="false" t="normal">M72-SUM($L84:M84)</f>
        <v>#VALUE!</v>
      </c>
      <c r="N91" s="503" t="e">
        <f aca="false" ca="true" dt2D="false" dtr="false" t="normal">N72-SUM($L84:N84)</f>
        <v>#VALUE!</v>
      </c>
      <c r="O91" s="503" t="e">
        <f aca="false" ca="true" dt2D="false" dtr="false" t="normal">O72-SUM($L84:O84)</f>
        <v>#VALUE!</v>
      </c>
      <c r="P91" s="503" t="e">
        <f aca="false" ca="true" dt2D="false" dtr="false" t="normal">P72-SUM($L84:P84)</f>
        <v>#VALUE!</v>
      </c>
      <c r="Q91" s="503" t="e">
        <f aca="false" ca="true" dt2D="false" dtr="false" t="normal">Q72-SUM($L84:Q84)</f>
        <v>#VALUE!</v>
      </c>
      <c r="R91" s="503" t="e">
        <f aca="false" ca="true" dt2D="false" dtr="false" t="normal">R72-SUM($L84:R84)</f>
        <v>#VALUE!</v>
      </c>
      <c r="S91" s="503" t="e">
        <f aca="false" ca="true" dt2D="false" dtr="false" t="normal">S72-SUM($L84:S84)</f>
        <v>#VALUE!</v>
      </c>
      <c r="T91" s="503" t="e">
        <f aca="false" ca="true" dt2D="false" dtr="false" t="normal">T72-SUM($L84:T84)</f>
        <v>#VALUE!</v>
      </c>
      <c r="U91" s="503" t="e">
        <f aca="false" ca="true" dt2D="false" dtr="false" t="normal">U72-SUM($L84:U84)</f>
        <v>#VALUE!</v>
      </c>
      <c r="V91" s="503" t="e">
        <f aca="false" ca="true" dt2D="false" dtr="false" t="normal">V72-SUM($L84:V84)</f>
        <v>#VALUE!</v>
      </c>
      <c r="W91" s="503" t="e">
        <f aca="false" ca="true" dt2D="false" dtr="false" t="normal">W72-SUM($L84:W84)</f>
        <v>#VALUE!</v>
      </c>
      <c r="X91" s="503" t="e">
        <f aca="false" ca="true" dt2D="false" dtr="false" t="normal">X72-SUM($L84:X84)</f>
        <v>#VALUE!</v>
      </c>
      <c r="Y91" s="503" t="e">
        <f aca="false" ca="true" dt2D="false" dtr="false" t="normal">Y72-SUM($L84:Y84)</f>
        <v>#VALUE!</v>
      </c>
      <c r="Z91" s="503" t="e">
        <f aca="false" ca="true" dt2D="false" dtr="false" t="normal">Z72-SUM($L84:Z84)</f>
        <v>#VALUE!</v>
      </c>
      <c r="AA91" s="503" t="e">
        <f aca="false" ca="true" dt2D="false" dtr="false" t="normal">AA72-SUM($L84:AA84)</f>
        <v>#VALUE!</v>
      </c>
      <c r="AB91" s="503" t="e">
        <f aca="false" ca="true" dt2D="false" dtr="false" t="normal">AB72-SUM($L84:AB84)</f>
        <v>#VALUE!</v>
      </c>
      <c r="AC91" s="503" t="e">
        <f aca="false" ca="true" dt2D="false" dtr="false" t="normal">AC72-SUM($L84:AC84)</f>
        <v>#VALUE!</v>
      </c>
      <c r="AD91" s="503" t="e">
        <f aca="false" ca="true" dt2D="false" dtr="false" t="normal">AD72-SUM($L84:AD84)</f>
        <v>#VALUE!</v>
      </c>
      <c r="AE91" s="503" t="e">
        <f aca="false" ca="true" dt2D="false" dtr="false" t="normal">AE72-SUM($L84:AE84)</f>
        <v>#VALUE!</v>
      </c>
      <c r="AF91" s="503" t="e">
        <f aca="false" ca="true" dt2D="false" dtr="false" t="normal">AF72-SUM($L84:AF84)</f>
        <v>#VALUE!</v>
      </c>
      <c r="AG91" s="503" t="e">
        <f aca="false" ca="true" dt2D="false" dtr="false" t="normal">AG72-SUM($L84:AG84)</f>
        <v>#VALUE!</v>
      </c>
      <c r="AH91" s="503" t="e">
        <f aca="false" ca="true" dt2D="false" dtr="false" t="normal">AH72-SUM($L84:AH84)</f>
        <v>#VALUE!</v>
      </c>
      <c r="AI91" s="503" t="e">
        <f aca="false" ca="true" dt2D="false" dtr="false" t="normal">AI72-SUM($L84:AI84)</f>
        <v>#VALUE!</v>
      </c>
      <c r="AJ91" s="503" t="e">
        <f aca="false" ca="true" dt2D="false" dtr="false" t="normal">AJ72-SUM($L84:AJ84)</f>
        <v>#VALUE!</v>
      </c>
      <c r="AK91" s="503" t="e">
        <f aca="false" ca="true" dt2D="false" dtr="false" t="normal">AK72-SUM($L84:AK84)</f>
        <v>#VALUE!</v>
      </c>
      <c r="AL91" s="503" t="e">
        <f aca="false" ca="true" dt2D="false" dtr="false" t="normal">AL72-SUM($L84:AL84)</f>
        <v>#VALUE!</v>
      </c>
      <c r="AM91" s="503" t="e">
        <f aca="false" ca="true" dt2D="false" dtr="false" t="normal">AM72-SUM($L84:AM84)</f>
        <v>#VALUE!</v>
      </c>
      <c r="AN91" s="503" t="e">
        <f aca="false" ca="true" dt2D="false" dtr="false" t="normal">AN72-SUM($L84:AN84)</f>
        <v>#VALUE!</v>
      </c>
      <c r="AO91" s="503" t="e">
        <f aca="false" ca="true" dt2D="false" dtr="false" t="normal">AO72-SUM($L84:AO84)</f>
        <v>#VALUE!</v>
      </c>
      <c r="AP91" s="503" t="e">
        <f aca="false" ca="true" dt2D="false" dtr="false" t="normal">AP72-SUM($L84:AP84)</f>
        <v>#VALUE!</v>
      </c>
      <c r="AQ91" s="503" t="e">
        <f aca="false" ca="true" dt2D="false" dtr="false" t="normal">AQ72-SUM($L84:AQ84)</f>
        <v>#VALUE!</v>
      </c>
      <c r="AR91" s="503" t="e">
        <f aca="false" ca="true" dt2D="false" dtr="false" t="normal">AR72-SUM($L84:AR84)</f>
        <v>#VALUE!</v>
      </c>
      <c r="AS91" s="503" t="e">
        <f aca="false" ca="true" dt2D="false" dtr="false" t="normal">AS72-SUM($L84:AS84)</f>
        <v>#VALUE!</v>
      </c>
      <c r="AT91" s="503" t="e">
        <f aca="false" ca="true" dt2D="false" dtr="false" t="normal">AT72-SUM($L84:AT84)</f>
        <v>#VALUE!</v>
      </c>
      <c r="AU91" s="503" t="e">
        <f aca="false" ca="true" dt2D="false" dtr="false" t="normal">AU72-SUM($L84:AU84)</f>
        <v>#VALUE!</v>
      </c>
      <c r="AV91" s="503" t="e">
        <f aca="false" ca="true" dt2D="false" dtr="false" t="normal">AV72-SUM($L84:AV84)</f>
        <v>#VALUE!</v>
      </c>
      <c r="AW91" s="503" t="e">
        <f aca="false" ca="true" dt2D="false" dtr="false" t="normal">AW72-SUM($L84:AW84)</f>
        <v>#VALUE!</v>
      </c>
      <c r="AX91" s="503" t="e">
        <f aca="false" ca="true" dt2D="false" dtr="false" t="normal">AX72-SUM($L84:AX84)</f>
        <v>#VALUE!</v>
      </c>
      <c r="AY91" s="503" t="e">
        <f aca="false" ca="true" dt2D="false" dtr="false" t="normal">AY72-SUM($L84:AY84)</f>
        <v>#VALUE!</v>
      </c>
      <c r="AZ91" s="503" t="e">
        <f aca="false" ca="true" dt2D="false" dtr="false" t="normal">AZ72-SUM($L84:AZ84)</f>
        <v>#VALUE!</v>
      </c>
      <c r="BA91" s="503" t="e">
        <f aca="false" ca="true" dt2D="false" dtr="false" t="normal">BA72-SUM($L84:BA84)</f>
        <v>#VALUE!</v>
      </c>
      <c r="BB91" s="503" t="e">
        <f aca="false" ca="true" dt2D="false" dtr="false" t="normal">BB72-SUM($L84:BB84)</f>
        <v>#VALUE!</v>
      </c>
      <c r="BC91" s="503" t="e">
        <f aca="false" ca="true" dt2D="false" dtr="false" t="normal">BC72-SUM($L84:BC84)</f>
        <v>#VALUE!</v>
      </c>
      <c r="BD91" s="503" t="e">
        <f aca="false" ca="true" dt2D="false" dtr="false" t="normal">BD72-SUM($L84:BD84)</f>
        <v>#VALUE!</v>
      </c>
      <c r="BE91" s="503" t="e">
        <f aca="false" ca="true" dt2D="false" dtr="false" t="normal">BE72-SUM($L84:BE84)</f>
        <v>#VALUE!</v>
      </c>
      <c r="BF91" s="503" t="e">
        <f aca="false" ca="true" dt2D="false" dtr="false" t="normal">BF72-SUM($L84:BF84)</f>
        <v>#VALUE!</v>
      </c>
      <c r="BG91" s="503" t="e">
        <f aca="false" ca="true" dt2D="false" dtr="false" t="normal">BG72-SUM($L84:BG84)</f>
        <v>#VALUE!</v>
      </c>
      <c r="BH91" s="503" t="e">
        <f aca="false" ca="true" dt2D="false" dtr="false" t="normal">BH72-SUM($L84:BH84)</f>
        <v>#VALUE!</v>
      </c>
      <c r="BI91" s="503" t="e">
        <f aca="false" ca="true" dt2D="false" dtr="false" t="normal">BI72-SUM($L84:BI84)</f>
        <v>#VALUE!</v>
      </c>
      <c r="BJ91" s="503" t="e">
        <f aca="false" ca="true" dt2D="false" dtr="false" t="normal">BJ72-SUM($L84:BJ84)</f>
        <v>#VALUE!</v>
      </c>
      <c r="BK91" s="503" t="e">
        <f aca="false" ca="true" dt2D="false" dtr="false" t="normal">BK72-SUM($L84:BK84)</f>
        <v>#VALUE!</v>
      </c>
      <c r="BL91" s="503" t="e">
        <f aca="false" ca="true" dt2D="false" dtr="false" t="normal">BL72-SUM($L84:BL84)</f>
        <v>#VALUE!</v>
      </c>
      <c r="BM91" s="503" t="e">
        <f aca="false" ca="true" dt2D="false" dtr="false" t="normal">BM72-SUM($L84:BM84)</f>
        <v>#VALUE!</v>
      </c>
      <c r="BN91" s="503" t="e">
        <f aca="false" ca="true" dt2D="false" dtr="false" t="normal">BN72-SUM($L84:BN84)</f>
        <v>#VALUE!</v>
      </c>
      <c r="BO91" s="503" t="e">
        <f aca="false" ca="true" dt2D="false" dtr="false" t="normal">BO72-SUM($L84:BO84)</f>
        <v>#VALUE!</v>
      </c>
      <c r="BP91" s="503" t="e">
        <f aca="false" ca="true" dt2D="false" dtr="false" t="normal">BP72-SUM($L84:BP84)</f>
        <v>#VALUE!</v>
      </c>
      <c r="BQ91" s="503" t="e">
        <f aca="false" ca="true" dt2D="false" dtr="false" t="normal">BQ72-SUM($L84:BQ84)</f>
        <v>#VALUE!</v>
      </c>
      <c r="BR91" s="503" t="e">
        <f aca="false" ca="true" dt2D="false" dtr="false" t="normal">BR72-SUM($L84:BR84)</f>
        <v>#VALUE!</v>
      </c>
      <c r="BS91" s="503" t="e">
        <f aca="false" ca="true" dt2D="false" dtr="false" t="normal">BS72-SUM($L84:BS84)</f>
        <v>#VALUE!</v>
      </c>
      <c r="BT91" s="503" t="e">
        <f aca="false" ca="true" dt2D="false" dtr="false" t="normal">BT72-SUM($L84:BT84)</f>
        <v>#VALUE!</v>
      </c>
    </row>
    <row hidden="true" ht="16.5" outlineLevel="1" r="92">
      <c r="B92" s="489" t="e">
        <f aca="false" ca="false" dt2D="false" dtr="false" t="normal">B91</f>
        <v>#N/A</v>
      </c>
      <c r="F92" s="481" t="e">
        <f aca="false" ca="false" dt2D="false" dtr="false" t="normal">F91</f>
        <v>#N/A</v>
      </c>
      <c r="G92" s="485" t="n">
        <f aca="false" ca="false" dt2D="false" dtr="false" t="normal">G91</f>
        <v>0</v>
      </c>
      <c r="L92" s="503" t="n"/>
      <c r="M92" s="503" t="n"/>
      <c r="N92" s="518" t="n"/>
      <c r="O92" s="518" t="n"/>
      <c r="P92" s="518" t="n"/>
      <c r="Q92" s="518" t="n"/>
      <c r="R92" s="518" t="n"/>
      <c r="S92" s="518" t="n"/>
      <c r="T92" s="518" t="n"/>
      <c r="U92" s="518" t="n"/>
      <c r="V92" s="518" t="n"/>
      <c r="W92" s="518" t="n"/>
      <c r="X92" s="518" t="n"/>
      <c r="Y92" s="518" t="n"/>
      <c r="Z92" s="518" t="n"/>
      <c r="AA92" s="518" t="n"/>
      <c r="AB92" s="244" t="n"/>
      <c r="AC92" s="244" t="n"/>
      <c r="AD92" s="244" t="n"/>
      <c r="AE92" s="244" t="n"/>
      <c r="AF92" s="244" t="n"/>
      <c r="AG92" s="244" t="n"/>
      <c r="AH92" s="244" t="n"/>
      <c r="AI92" s="244" t="n"/>
      <c r="AJ92" s="244" t="n"/>
      <c r="AK92" s="244" t="n"/>
      <c r="AL92" s="244" t="n"/>
      <c r="AM92" s="244" t="n"/>
      <c r="AN92" s="244" t="n"/>
      <c r="AO92" s="244" t="n"/>
      <c r="AP92" s="244" t="n"/>
      <c r="AQ92" s="244" t="n"/>
      <c r="AR92" s="244" t="n"/>
      <c r="AS92" s="244" t="n"/>
      <c r="AT92" s="244" t="n"/>
      <c r="AU92" s="244" t="n"/>
      <c r="AV92" s="244" t="n"/>
      <c r="AW92" s="244" t="n"/>
      <c r="AX92" s="244" t="n"/>
      <c r="AY92" s="244" t="n"/>
      <c r="AZ92" s="244" t="n"/>
      <c r="BA92" s="244" t="n"/>
      <c r="BB92" s="244" t="n"/>
      <c r="BC92" s="244" t="n"/>
      <c r="BD92" s="244" t="n"/>
      <c r="BE92" s="244" t="n"/>
      <c r="BF92" s="244" t="n"/>
      <c r="BG92" s="244" t="n"/>
      <c r="BH92" s="244" t="n"/>
      <c r="BI92" s="244" t="n"/>
      <c r="BJ92" s="244" t="n"/>
      <c r="BK92" s="244" t="n"/>
      <c r="BL92" s="244" t="n"/>
      <c r="BM92" s="244" t="n"/>
      <c r="BN92" s="244" t="n"/>
      <c r="BO92" s="244" t="n"/>
      <c r="BP92" s="244" t="n"/>
      <c r="BQ92" s="244" t="n"/>
      <c r="BR92" s="244" t="n"/>
      <c r="BS92" s="244" t="n"/>
      <c r="BT92" s="244" t="n"/>
    </row>
    <row customFormat="true" hidden="true" ht="16.5" outlineLevel="1" r="93" s="17">
      <c r="A93" s="515" t="n"/>
      <c r="B93" s="489" t="e">
        <f aca="false" ca="false" dt2D="false" dtr="false" t="normal">B92</f>
        <v>#N/A</v>
      </c>
      <c r="C93" s="481" t="n"/>
      <c r="D93" s="515" t="n"/>
      <c r="E93" s="481" t="s">
        <v>541</v>
      </c>
      <c r="F93" s="481" t="e">
        <f aca="false" ca="false" dt2D="false" dtr="false" t="normal">F92</f>
        <v>#N/A</v>
      </c>
      <c r="G93" s="485" t="n">
        <f aca="false" ca="false" dt2D="false" dtr="false" t="normal">G92</f>
        <v>0</v>
      </c>
      <c r="H93" s="17" t="n"/>
      <c r="I93" s="516" t="s">
        <v>541</v>
      </c>
      <c r="J93" s="517" t="n"/>
      <c r="K93" s="214" t="n"/>
      <c r="L93" s="518" t="n"/>
      <c r="M93" s="518" t="e">
        <f aca="false" ca="true" dt2D="false" dtr="false" t="normal">SUM(M94:M95)</f>
        <v>#VALUE!</v>
      </c>
      <c r="N93" s="518" t="e">
        <f aca="false" ca="true" dt2D="false" dtr="false" t="normal">SUM(N94:N95)</f>
        <v>#VALUE!</v>
      </c>
      <c r="O93" s="518" t="e">
        <f aca="false" ca="true" dt2D="false" dtr="false" t="normal">SUM(O94:O95)</f>
        <v>#VALUE!</v>
      </c>
      <c r="P93" s="518" t="e">
        <f aca="false" ca="true" dt2D="false" dtr="false" t="normal">SUM(P94:P95)</f>
        <v>#VALUE!</v>
      </c>
      <c r="Q93" s="518" t="e">
        <f aca="false" ca="true" dt2D="false" dtr="false" t="normal">SUM(Q94:Q95)</f>
        <v>#VALUE!</v>
      </c>
      <c r="R93" s="518" t="e">
        <f aca="false" ca="true" dt2D="false" dtr="false" t="normal">SUM(R94:R95)</f>
        <v>#VALUE!</v>
      </c>
      <c r="S93" s="518" t="e">
        <f aca="false" ca="true" dt2D="false" dtr="false" t="normal">SUM(S94:S95)</f>
        <v>#VALUE!</v>
      </c>
      <c r="T93" s="518" t="e">
        <f aca="false" ca="true" dt2D="false" dtr="false" t="normal">SUM(T94:T95)</f>
        <v>#VALUE!</v>
      </c>
      <c r="U93" s="518" t="e">
        <f aca="false" ca="true" dt2D="false" dtr="false" t="normal">SUM(U94:U95)</f>
        <v>#VALUE!</v>
      </c>
      <c r="V93" s="518" t="e">
        <f aca="false" ca="true" dt2D="false" dtr="false" t="normal">SUM(V94:V95)</f>
        <v>#VALUE!</v>
      </c>
      <c r="W93" s="518" t="e">
        <f aca="false" ca="true" dt2D="false" dtr="false" t="normal">SUM(W94:W95)</f>
        <v>#VALUE!</v>
      </c>
      <c r="X93" s="518" t="e">
        <f aca="false" ca="true" dt2D="false" dtr="false" t="normal">SUM(X94:X95)</f>
        <v>#VALUE!</v>
      </c>
      <c r="Y93" s="518" t="e">
        <f aca="false" ca="true" dt2D="false" dtr="false" t="normal">SUM(Y94:Y95)</f>
        <v>#VALUE!</v>
      </c>
      <c r="Z93" s="518" t="e">
        <f aca="false" ca="true" dt2D="false" dtr="false" t="normal">SUM(Z94:Z95)</f>
        <v>#VALUE!</v>
      </c>
      <c r="AA93" s="518" t="e">
        <f aca="false" ca="true" dt2D="false" dtr="false" t="normal">SUM(AA94:AA95)</f>
        <v>#VALUE!</v>
      </c>
      <c r="AB93" s="518" t="e">
        <f aca="false" ca="true" dt2D="false" dtr="false" t="normal">SUM(AB94:AB95)</f>
        <v>#VALUE!</v>
      </c>
      <c r="AC93" s="518" t="e">
        <f aca="false" ca="true" dt2D="false" dtr="false" t="normal">SUM(AC94:AC95)</f>
        <v>#VALUE!</v>
      </c>
      <c r="AD93" s="518" t="e">
        <f aca="false" ca="true" dt2D="false" dtr="false" t="normal">SUM(AD94:AD95)</f>
        <v>#VALUE!</v>
      </c>
      <c r="AE93" s="518" t="e">
        <f aca="false" ca="true" dt2D="false" dtr="false" t="normal">SUM(AE94:AE95)</f>
        <v>#VALUE!</v>
      </c>
      <c r="AF93" s="518" t="e">
        <f aca="false" ca="true" dt2D="false" dtr="false" t="normal">SUM(AF94:AF95)</f>
        <v>#VALUE!</v>
      </c>
      <c r="AG93" s="518" t="e">
        <f aca="false" ca="true" dt2D="false" dtr="false" t="normal">SUM(AG94:AG95)</f>
        <v>#VALUE!</v>
      </c>
      <c r="AH93" s="518" t="e">
        <f aca="false" ca="true" dt2D="false" dtr="false" t="normal">SUM(AH94:AH95)</f>
        <v>#VALUE!</v>
      </c>
      <c r="AI93" s="518" t="e">
        <f aca="false" ca="true" dt2D="false" dtr="false" t="normal">SUM(AI94:AI95)</f>
        <v>#VALUE!</v>
      </c>
      <c r="AJ93" s="518" t="e">
        <f aca="false" ca="true" dt2D="false" dtr="false" t="normal">SUM(AJ94:AJ95)</f>
        <v>#VALUE!</v>
      </c>
      <c r="AK93" s="518" t="e">
        <f aca="false" ca="true" dt2D="false" dtr="false" t="normal">SUM(AK94:AK95)</f>
        <v>#VALUE!</v>
      </c>
      <c r="AL93" s="518" t="e">
        <f aca="false" ca="true" dt2D="false" dtr="false" t="normal">SUM(AL94:AL95)</f>
        <v>#VALUE!</v>
      </c>
      <c r="AM93" s="518" t="e">
        <f aca="false" ca="true" dt2D="false" dtr="false" t="normal">SUM(AM94:AM95)</f>
        <v>#VALUE!</v>
      </c>
      <c r="AN93" s="518" t="e">
        <f aca="false" ca="true" dt2D="false" dtr="false" t="normal">SUM(AN94:AN95)</f>
        <v>#VALUE!</v>
      </c>
      <c r="AO93" s="518" t="e">
        <f aca="false" ca="true" dt2D="false" dtr="false" t="normal">SUM(AO94:AO95)</f>
        <v>#VALUE!</v>
      </c>
      <c r="AP93" s="518" t="e">
        <f aca="false" ca="true" dt2D="false" dtr="false" t="normal">SUM(AP94:AP95)</f>
        <v>#VALUE!</v>
      </c>
      <c r="AQ93" s="518" t="e">
        <f aca="false" ca="true" dt2D="false" dtr="false" t="normal">SUM(AQ94:AQ95)</f>
        <v>#VALUE!</v>
      </c>
      <c r="AR93" s="518" t="e">
        <f aca="false" ca="true" dt2D="false" dtr="false" t="normal">SUM(AR94:AR95)</f>
        <v>#VALUE!</v>
      </c>
      <c r="AS93" s="518" t="e">
        <f aca="false" ca="true" dt2D="false" dtr="false" t="normal">SUM(AS94:AS95)</f>
        <v>#VALUE!</v>
      </c>
      <c r="AT93" s="518" t="e">
        <f aca="false" ca="true" dt2D="false" dtr="false" t="normal">SUM(AT94:AT95)</f>
        <v>#VALUE!</v>
      </c>
      <c r="AU93" s="518" t="e">
        <f aca="false" ca="true" dt2D="false" dtr="false" t="normal">SUM(AU94:AU95)</f>
        <v>#VALUE!</v>
      </c>
      <c r="AV93" s="518" t="e">
        <f aca="false" ca="true" dt2D="false" dtr="false" t="normal">SUM(AV94:AV95)</f>
        <v>#VALUE!</v>
      </c>
      <c r="AW93" s="518" t="e">
        <f aca="false" ca="true" dt2D="false" dtr="false" t="normal">SUM(AW94:AW95)</f>
        <v>#VALUE!</v>
      </c>
      <c r="AX93" s="518" t="e">
        <f aca="false" ca="true" dt2D="false" dtr="false" t="normal">SUM(AX94:AX95)</f>
        <v>#VALUE!</v>
      </c>
      <c r="AY93" s="518" t="e">
        <f aca="false" ca="true" dt2D="false" dtr="false" t="normal">SUM(AY94:AY95)</f>
        <v>#VALUE!</v>
      </c>
      <c r="AZ93" s="518" t="e">
        <f aca="false" ca="true" dt2D="false" dtr="false" t="normal">SUM(AZ94:AZ95)</f>
        <v>#VALUE!</v>
      </c>
      <c r="BA93" s="518" t="e">
        <f aca="false" ca="true" dt2D="false" dtr="false" t="normal">SUM(BA94:BA95)</f>
        <v>#VALUE!</v>
      </c>
      <c r="BB93" s="518" t="e">
        <f aca="false" ca="true" dt2D="false" dtr="false" t="normal">SUM(BB94:BB95)</f>
        <v>#VALUE!</v>
      </c>
      <c r="BC93" s="518" t="e">
        <f aca="false" ca="true" dt2D="false" dtr="false" t="normal">SUM(BC94:BC95)</f>
        <v>#VALUE!</v>
      </c>
      <c r="BD93" s="518" t="e">
        <f aca="false" ca="true" dt2D="false" dtr="false" t="normal">SUM(BD94:BD95)</f>
        <v>#VALUE!</v>
      </c>
      <c r="BE93" s="518" t="e">
        <f aca="false" ca="true" dt2D="false" dtr="false" t="normal">SUM(BE94:BE95)</f>
        <v>#VALUE!</v>
      </c>
      <c r="BF93" s="518" t="e">
        <f aca="false" ca="true" dt2D="false" dtr="false" t="normal">SUM(BF94:BF95)</f>
        <v>#VALUE!</v>
      </c>
      <c r="BG93" s="518" t="e">
        <f aca="false" ca="true" dt2D="false" dtr="false" t="normal">SUM(BG94:BG95)</f>
        <v>#VALUE!</v>
      </c>
      <c r="BH93" s="518" t="e">
        <f aca="false" ca="true" dt2D="false" dtr="false" t="normal">SUM(BH94:BH95)</f>
        <v>#VALUE!</v>
      </c>
      <c r="BI93" s="518" t="e">
        <f aca="false" ca="true" dt2D="false" dtr="false" t="normal">SUM(BI94:BI95)</f>
        <v>#VALUE!</v>
      </c>
      <c r="BJ93" s="518" t="e">
        <f aca="false" ca="true" dt2D="false" dtr="false" t="normal">SUM(BJ94:BJ95)</f>
        <v>#VALUE!</v>
      </c>
      <c r="BK93" s="518" t="e">
        <f aca="false" ca="true" dt2D="false" dtr="false" t="normal">SUM(BK94:BK95)</f>
        <v>#VALUE!</v>
      </c>
      <c r="BL93" s="518" t="e">
        <f aca="false" ca="true" dt2D="false" dtr="false" t="normal">SUM(BL94:BL95)</f>
        <v>#VALUE!</v>
      </c>
      <c r="BM93" s="518" t="e">
        <f aca="false" ca="true" dt2D="false" dtr="false" t="normal">SUM(BM94:BM95)</f>
        <v>#VALUE!</v>
      </c>
      <c r="BN93" s="518" t="e">
        <f aca="false" ca="true" dt2D="false" dtr="false" t="normal">SUM(BN94:BN95)</f>
        <v>#VALUE!</v>
      </c>
      <c r="BO93" s="518" t="e">
        <f aca="false" ca="true" dt2D="false" dtr="false" t="normal">SUM(BO94:BO95)</f>
        <v>#VALUE!</v>
      </c>
      <c r="BP93" s="518" t="e">
        <f aca="false" ca="true" dt2D="false" dtr="false" t="normal">SUM(BP94:BP95)</f>
        <v>#VALUE!</v>
      </c>
      <c r="BQ93" s="518" t="e">
        <f aca="false" ca="true" dt2D="false" dtr="false" t="normal">SUM(BQ94:BQ95)</f>
        <v>#VALUE!</v>
      </c>
      <c r="BR93" s="518" t="e">
        <f aca="false" ca="true" dt2D="false" dtr="false" t="normal">SUM(BR94:BR95)</f>
        <v>#VALUE!</v>
      </c>
      <c r="BS93" s="518" t="e">
        <f aca="false" ca="true" dt2D="false" dtr="false" t="normal">SUM(BS94:BS95)</f>
        <v>#VALUE!</v>
      </c>
      <c r="BT93" s="518" t="e">
        <f aca="false" ca="true" dt2D="false" dtr="false" t="normal">SUM(BT94:BT95)</f>
        <v>#VALUE!</v>
      </c>
    </row>
    <row hidden="true" ht="16.5" outlineLevel="2" r="94">
      <c r="B94" s="489" t="e">
        <f aca="false" ca="false" dt2D="false" dtr="false" t="normal">B93</f>
        <v>#N/A</v>
      </c>
      <c r="F94" s="481" t="e">
        <f aca="false" ca="false" dt2D="false" dtr="false" t="normal">F93</f>
        <v>#N/A</v>
      </c>
      <c r="G94" s="485" t="n">
        <f aca="false" ca="false" dt2D="false" dtr="false" t="normal">G93</f>
        <v>0</v>
      </c>
      <c r="I94" s="153" t="s">
        <v>556</v>
      </c>
      <c r="J94" s="527" t="s">
        <v>515</v>
      </c>
      <c r="L94" s="523" t="n"/>
      <c r="M94" s="503" t="e">
        <f aca="false" ca="true" dt2D="false" dtr="false" t="normal">IF($J65="ОСНО (без НДС)", SUMIFS('Кап.затраты'!M:M, 'Кап.затраты'!$G:$G, $G94, 'Кап.затраты'!$E:$E, "Затраты на открытие"), SUMIFS('Кап.затраты'!M:M, 'Кап.затраты'!$G:$G, $G94, 'Кап.затраты'!$E:$E, "Затраты на открытие")*(1+'Макро'!E$64))</f>
        <v>#VALUE!</v>
      </c>
      <c r="N94" s="503" t="e">
        <f aca="false" ca="true" dt2D="false" dtr="false" t="normal">IF($J65="ОСНО (без НДС)", SUMIFS('Кап.затраты'!N:N, 'Кап.затраты'!$G:$G, $G94, 'Кап.затраты'!$E:$E, "Затраты на открытие"), SUMIFS('Кап.затраты'!N:N, 'Кап.затраты'!$G:$G, $G94, 'Кап.затраты'!$E:$E, "Затраты на открытие")*(1+'Макро'!F$64))</f>
        <v>#VALUE!</v>
      </c>
      <c r="O94" s="503" t="e">
        <f aca="false" ca="true" dt2D="false" dtr="false" t="normal">IF($J65="ОСНО (без НДС)", SUMIFS('Кап.затраты'!O:O, 'Кап.затраты'!$G:$G, $G94, 'Кап.затраты'!$E:$E, "Затраты на открытие"), SUMIFS('Кап.затраты'!O:O, 'Кап.затраты'!$G:$G, $G94, 'Кап.затраты'!$E:$E, "Затраты на открытие")*(1+'Макро'!G$64))</f>
        <v>#VALUE!</v>
      </c>
      <c r="P94" s="503" t="e">
        <f aca="false" ca="true" dt2D="false" dtr="false" t="normal">IF($J65="ОСНО (без НДС)", SUMIFS('Кап.затраты'!P:P, 'Кап.затраты'!$G:$G, $G94, 'Кап.затраты'!$E:$E, "Затраты на открытие"), SUMIFS('Кап.затраты'!P:P, 'Кап.затраты'!$G:$G, $G94, 'Кап.затраты'!$E:$E, "Затраты на открытие")*(1+'Макро'!H$64))</f>
        <v>#VALUE!</v>
      </c>
      <c r="Q94" s="503" t="e">
        <f aca="false" ca="true" dt2D="false" dtr="false" t="normal">IF($J65="ОСНО (без НДС)", SUMIFS('Кап.затраты'!Q:Q, 'Кап.затраты'!$G:$G, $G94, 'Кап.затраты'!$E:$E, "Затраты на открытие"), SUMIFS('Кап.затраты'!Q:Q, 'Кап.затраты'!$G:$G, $G94, 'Кап.затраты'!$E:$E, "Затраты на открытие")*(1+'Макро'!I$64))</f>
        <v>#VALUE!</v>
      </c>
      <c r="R94" s="503" t="e">
        <f aca="false" ca="true" dt2D="false" dtr="false" t="normal">IF($J65="ОСНО (без НДС)", SUMIFS('Кап.затраты'!R:R, 'Кап.затраты'!$G:$G, $G94, 'Кап.затраты'!$E:$E, "Затраты на открытие"), SUMIFS('Кап.затраты'!R:R, 'Кап.затраты'!$G:$G, $G94, 'Кап.затраты'!$E:$E, "Затраты на открытие")*(1+'Макро'!J$64))</f>
        <v>#VALUE!</v>
      </c>
      <c r="S94" s="503" t="e">
        <f aca="false" ca="true" dt2D="false" dtr="false" t="normal">IF($J65="ОСНО (без НДС)", SUMIFS('Кап.затраты'!S:S, 'Кап.затраты'!$G:$G, $G94, 'Кап.затраты'!$E:$E, "Затраты на открытие"), SUMIFS('Кап.затраты'!S:S, 'Кап.затраты'!$G:$G, $G94, 'Кап.затраты'!$E:$E, "Затраты на открытие")*(1+'Макро'!K$64))</f>
        <v>#VALUE!</v>
      </c>
      <c r="T94" s="503" t="e">
        <f aca="false" ca="true" dt2D="false" dtr="false" t="normal">IF($J65="ОСНО (без НДС)", SUMIFS('Кап.затраты'!T:T, 'Кап.затраты'!$G:$G, $G94, 'Кап.затраты'!$E:$E, "Затраты на открытие"), SUMIFS('Кап.затраты'!T:T, 'Кап.затраты'!$G:$G, $G94, 'Кап.затраты'!$E:$E, "Затраты на открытие")*(1+'Макро'!L$64))</f>
        <v>#VALUE!</v>
      </c>
      <c r="U94" s="503" t="e">
        <f aca="false" ca="true" dt2D="false" dtr="false" t="normal">IF($J65="ОСНО (без НДС)", SUMIFS('Кап.затраты'!U:U, 'Кап.затраты'!$G:$G, $G94, 'Кап.затраты'!$E:$E, "Затраты на открытие"), SUMIFS('Кап.затраты'!U:U, 'Кап.затраты'!$G:$G, $G94, 'Кап.затраты'!$E:$E, "Затраты на открытие")*(1+'Макро'!M$64))</f>
        <v>#VALUE!</v>
      </c>
      <c r="V94" s="503" t="e">
        <f aca="false" ca="true" dt2D="false" dtr="false" t="normal">IF($J65="ОСНО (без НДС)", SUMIFS('Кап.затраты'!V:V, 'Кап.затраты'!$G:$G, $G94, 'Кап.затраты'!$E:$E, "Затраты на открытие"), SUMIFS('Кап.затраты'!V:V, 'Кап.затраты'!$G:$G, $G94, 'Кап.затраты'!$E:$E, "Затраты на открытие")*(1+'Макро'!N$64))</f>
        <v>#VALUE!</v>
      </c>
      <c r="W94" s="503" t="e">
        <f aca="false" ca="true" dt2D="false" dtr="false" t="normal">IF($J65="ОСНО (без НДС)", SUMIFS('Кап.затраты'!W:W, 'Кап.затраты'!$G:$G, $G94, 'Кап.затраты'!$E:$E, "Затраты на открытие"), SUMIFS('Кап.затраты'!W:W, 'Кап.затраты'!$G:$G, $G94, 'Кап.затраты'!$E:$E, "Затраты на открытие")*(1+'Макро'!O$64))</f>
        <v>#VALUE!</v>
      </c>
      <c r="X94" s="503" t="e">
        <f aca="false" ca="true" dt2D="false" dtr="false" t="normal">IF($J65="ОСНО (без НДС)", SUMIFS('Кап.затраты'!X:X, 'Кап.затраты'!$G:$G, $G94, 'Кап.затраты'!$E:$E, "Затраты на открытие"), SUMIFS('Кап.затраты'!X:X, 'Кап.затраты'!$G:$G, $G94, 'Кап.затраты'!$E:$E, "Затраты на открытие")*(1+'Макро'!P$64))</f>
        <v>#VALUE!</v>
      </c>
      <c r="Y94" s="503" t="e">
        <f aca="false" ca="true" dt2D="false" dtr="false" t="normal">IF($J65="ОСНО (без НДС)", SUMIFS('Кап.затраты'!Y:Y, 'Кап.затраты'!$G:$G, $G94, 'Кап.затраты'!$E:$E, "Затраты на открытие"), SUMIFS('Кап.затраты'!Y:Y, 'Кап.затраты'!$G:$G, $G94, 'Кап.затраты'!$E:$E, "Затраты на открытие")*(1+'Макро'!Q$64))</f>
        <v>#VALUE!</v>
      </c>
      <c r="Z94" s="503" t="e">
        <f aca="false" ca="true" dt2D="false" dtr="false" t="normal">IF($J65="ОСНО (без НДС)", SUMIFS('Кап.затраты'!Z:Z, 'Кап.затраты'!$G:$G, $G94, 'Кап.затраты'!$E:$E, "Затраты на открытие"), SUMIFS('Кап.затраты'!Z:Z, 'Кап.затраты'!$G:$G, $G94, 'Кап.затраты'!$E:$E, "Затраты на открытие")*(1+'Макро'!R$64))</f>
        <v>#VALUE!</v>
      </c>
      <c r="AA94" s="503" t="e">
        <f aca="false" ca="true" dt2D="false" dtr="false" t="normal">IF($J65="ОСНО (без НДС)", SUMIFS('Кап.затраты'!AA:AA, 'Кап.затраты'!$G:$G, $G94, 'Кап.затраты'!$E:$E, "Затраты на открытие"), SUMIFS('Кап.затраты'!AA:AA, 'Кап.затраты'!$G:$G, $G94, 'Кап.затраты'!$E:$E, "Затраты на открытие")*(1+'Макро'!S$64))</f>
        <v>#VALUE!</v>
      </c>
      <c r="AB94" s="503" t="e">
        <f aca="false" ca="true" dt2D="false" dtr="false" t="normal">IF($J65="ОСНО (без НДС)", SUMIFS('Кап.затраты'!AB:AB, 'Кап.затраты'!$G:$G, $G94, 'Кап.затраты'!$E:$E, "Затраты на открытие"), SUMIFS('Кап.затраты'!AB:AB, 'Кап.затраты'!$G:$G, $G94, 'Кап.затраты'!$E:$E, "Затраты на открытие")*(1+'Макро'!T$64))</f>
        <v>#VALUE!</v>
      </c>
      <c r="AC94" s="503" t="e">
        <f aca="false" ca="true" dt2D="false" dtr="false" t="normal">IF($J65="ОСНО (без НДС)", SUMIFS('Кап.затраты'!AC:AC, 'Кап.затраты'!$G:$G, $G94, 'Кап.затраты'!$E:$E, "Затраты на открытие"), SUMIFS('Кап.затраты'!AC:AC, 'Кап.затраты'!$G:$G, $G94, 'Кап.затраты'!$E:$E, "Затраты на открытие")*(1+'Макро'!U$64))</f>
        <v>#VALUE!</v>
      </c>
      <c r="AD94" s="503" t="e">
        <f aca="false" ca="true" dt2D="false" dtr="false" t="normal">IF($J65="ОСНО (без НДС)", SUMIFS('Кап.затраты'!AD:AD, 'Кап.затраты'!$G:$G, $G94, 'Кап.затраты'!$E:$E, "Затраты на открытие"), SUMIFS('Кап.затраты'!AD:AD, 'Кап.затраты'!$G:$G, $G94, 'Кап.затраты'!$E:$E, "Затраты на открытие")*(1+'Макро'!V$64))</f>
        <v>#VALUE!</v>
      </c>
      <c r="AE94" s="503" t="e">
        <f aca="false" ca="true" dt2D="false" dtr="false" t="normal">IF($J65="ОСНО (без НДС)", SUMIFS('Кап.затраты'!AE:AE, 'Кап.затраты'!$G:$G, $G94, 'Кап.затраты'!$E:$E, "Затраты на открытие"), SUMIFS('Кап.затраты'!AE:AE, 'Кап.затраты'!$G:$G, $G94, 'Кап.затраты'!$E:$E, "Затраты на открытие")*(1+'Макро'!W$64))</f>
        <v>#VALUE!</v>
      </c>
      <c r="AF94" s="503" t="e">
        <f aca="false" ca="true" dt2D="false" dtr="false" t="normal">IF($J65="ОСНО (без НДС)", SUMIFS('Кап.затраты'!AF:AF, 'Кап.затраты'!$G:$G, $G94, 'Кап.затраты'!$E:$E, "Затраты на открытие"), SUMIFS('Кап.затраты'!AF:AF, 'Кап.затраты'!$G:$G, $G94, 'Кап.затраты'!$E:$E, "Затраты на открытие")*(1+'Макро'!X$64))</f>
        <v>#VALUE!</v>
      </c>
      <c r="AG94" s="503" t="e">
        <f aca="false" ca="true" dt2D="false" dtr="false" t="normal">IF($J65="ОСНО (без НДС)", SUMIFS('Кап.затраты'!AG:AG, 'Кап.затраты'!$G:$G, $G94, 'Кап.затраты'!$E:$E, "Затраты на открытие"), SUMIFS('Кап.затраты'!AG:AG, 'Кап.затраты'!$G:$G, $G94, 'Кап.затраты'!$E:$E, "Затраты на открытие")*(1+'Макро'!Y$64))</f>
        <v>#VALUE!</v>
      </c>
      <c r="AH94" s="503" t="e">
        <f aca="false" ca="true" dt2D="false" dtr="false" t="normal">IF($J65="ОСНО (без НДС)", SUMIFS('Кап.затраты'!AH:AH, 'Кап.затраты'!$G:$G, $G94, 'Кап.затраты'!$E:$E, "Затраты на открытие"), SUMIFS('Кап.затраты'!AH:AH, 'Кап.затраты'!$G:$G, $G94, 'Кап.затраты'!$E:$E, "Затраты на открытие")*(1+'Макро'!Z$64))</f>
        <v>#VALUE!</v>
      </c>
      <c r="AI94" s="503" t="e">
        <f aca="false" ca="true" dt2D="false" dtr="false" t="normal">IF($J65="ОСНО (без НДС)", SUMIFS('Кап.затраты'!AI:AI, 'Кап.затраты'!$G:$G, $G94, 'Кап.затраты'!$E:$E, "Затраты на открытие"), SUMIFS('Кап.затраты'!AI:AI, 'Кап.затраты'!$G:$G, $G94, 'Кап.затраты'!$E:$E, "Затраты на открытие")*(1+'Макро'!AA$64))</f>
        <v>#VALUE!</v>
      </c>
      <c r="AJ94" s="503" t="e">
        <f aca="false" ca="true" dt2D="false" dtr="false" t="normal">IF($J65="ОСНО (без НДС)", SUMIFS('Кап.затраты'!AJ:AJ, 'Кап.затраты'!$G:$G, $G94, 'Кап.затраты'!$E:$E, "Затраты на открытие"), SUMIFS('Кап.затраты'!AJ:AJ, 'Кап.затраты'!$G:$G, $G94, 'Кап.затраты'!$E:$E, "Затраты на открытие")*(1+'Макро'!AB$64))</f>
        <v>#VALUE!</v>
      </c>
      <c r="AK94" s="503" t="e">
        <f aca="false" ca="true" dt2D="false" dtr="false" t="normal">IF($J65="ОСНО (без НДС)", SUMIFS('Кап.затраты'!AK:AK, 'Кап.затраты'!$G:$G, $G94, 'Кап.затраты'!$E:$E, "Затраты на открытие"), SUMIFS('Кап.затраты'!AK:AK, 'Кап.затраты'!$G:$G, $G94, 'Кап.затраты'!$E:$E, "Затраты на открытие")*(1+'Макро'!AC$64))</f>
        <v>#VALUE!</v>
      </c>
      <c r="AL94" s="503" t="e">
        <f aca="false" ca="true" dt2D="false" dtr="false" t="normal">IF($J65="ОСНО (без НДС)", SUMIFS('Кап.затраты'!AL:AL, 'Кап.затраты'!$G:$G, $G94, 'Кап.затраты'!$E:$E, "Затраты на открытие"), SUMIFS('Кап.затраты'!AL:AL, 'Кап.затраты'!$G:$G, $G94, 'Кап.затраты'!$E:$E, "Затраты на открытие")*(1+'Макро'!AD$64))</f>
        <v>#VALUE!</v>
      </c>
      <c r="AM94" s="503" t="e">
        <f aca="false" ca="true" dt2D="false" dtr="false" t="normal">IF($J65="ОСНО (без НДС)", SUMIFS('Кап.затраты'!AM:AM, 'Кап.затраты'!$G:$G, $G94, 'Кап.затраты'!$E:$E, "Затраты на открытие"), SUMIFS('Кап.затраты'!AM:AM, 'Кап.затраты'!$G:$G, $G94, 'Кап.затраты'!$E:$E, "Затраты на открытие")*(1+'Макро'!AE$64))</f>
        <v>#VALUE!</v>
      </c>
      <c r="AN94" s="503" t="e">
        <f aca="false" ca="true" dt2D="false" dtr="false" t="normal">IF($J65="ОСНО (без НДС)", SUMIFS('Кап.затраты'!AN:AN, 'Кап.затраты'!$G:$G, $G94, 'Кап.затраты'!$E:$E, "Затраты на открытие"), SUMIFS('Кап.затраты'!AN:AN, 'Кап.затраты'!$G:$G, $G94, 'Кап.затраты'!$E:$E, "Затраты на открытие")*(1+'Макро'!AF$64))</f>
        <v>#VALUE!</v>
      </c>
      <c r="AO94" s="503" t="e">
        <f aca="false" ca="true" dt2D="false" dtr="false" t="normal">IF($J65="ОСНО (без НДС)", SUMIFS('Кап.затраты'!AO:AO, 'Кап.затраты'!$G:$G, $G94, 'Кап.затраты'!$E:$E, "Затраты на открытие"), SUMIFS('Кап.затраты'!AO:AO, 'Кап.затраты'!$G:$G, $G94, 'Кап.затраты'!$E:$E, "Затраты на открытие")*(1+'Макро'!AG$64))</f>
        <v>#VALUE!</v>
      </c>
      <c r="AP94" s="503" t="e">
        <f aca="false" ca="true" dt2D="false" dtr="false" t="normal">IF($J65="ОСНО (без НДС)", SUMIFS('Кап.затраты'!AP:AP, 'Кап.затраты'!$G:$G, $G94, 'Кап.затраты'!$E:$E, "Затраты на открытие"), SUMIFS('Кап.затраты'!AP:AP, 'Кап.затраты'!$G:$G, $G94, 'Кап.затраты'!$E:$E, "Затраты на открытие")*(1+'Макро'!AH$64))</f>
        <v>#VALUE!</v>
      </c>
      <c r="AQ94" s="503" t="e">
        <f aca="false" ca="true" dt2D="false" dtr="false" t="normal">IF($J65="ОСНО (без НДС)", SUMIFS('Кап.затраты'!AQ:AQ, 'Кап.затраты'!$G:$G, $G94, 'Кап.затраты'!$E:$E, "Затраты на открытие"), SUMIFS('Кап.затраты'!AQ:AQ, 'Кап.затраты'!$G:$G, $G94, 'Кап.затраты'!$E:$E, "Затраты на открытие")*(1+'Макро'!AI$64))</f>
        <v>#VALUE!</v>
      </c>
      <c r="AR94" s="503" t="e">
        <f aca="false" ca="true" dt2D="false" dtr="false" t="normal">IF($J65="ОСНО (без НДС)", SUMIFS('Кап.затраты'!AR:AR, 'Кап.затраты'!$G:$G, $G94, 'Кап.затраты'!$E:$E, "Затраты на открытие"), SUMIFS('Кап.затраты'!AR:AR, 'Кап.затраты'!$G:$G, $G94, 'Кап.затраты'!$E:$E, "Затраты на открытие")*(1+'Макро'!AJ$64))</f>
        <v>#VALUE!</v>
      </c>
      <c r="AS94" s="503" t="e">
        <f aca="false" ca="true" dt2D="false" dtr="false" t="normal">IF($J65="ОСНО (без НДС)", SUMIFS('Кап.затраты'!AS:AS, 'Кап.затраты'!$G:$G, $G94, 'Кап.затраты'!$E:$E, "Затраты на открытие"), SUMIFS('Кап.затраты'!AS:AS, 'Кап.затраты'!$G:$G, $G94, 'Кап.затраты'!$E:$E, "Затраты на открытие")*(1+'Макро'!AK$64))</f>
        <v>#VALUE!</v>
      </c>
      <c r="AT94" s="503" t="e">
        <f aca="false" ca="true" dt2D="false" dtr="false" t="normal">IF($J65="ОСНО (без НДС)", SUMIFS('Кап.затраты'!AT:AT, 'Кап.затраты'!$G:$G, $G94, 'Кап.затраты'!$E:$E, "Затраты на открытие"), SUMIFS('Кап.затраты'!AT:AT, 'Кап.затраты'!$G:$G, $G94, 'Кап.затраты'!$E:$E, "Затраты на открытие")*(1+'Макро'!AL$64))</f>
        <v>#VALUE!</v>
      </c>
      <c r="AU94" s="503" t="e">
        <f aca="false" ca="true" dt2D="false" dtr="false" t="normal">IF($J65="ОСНО (без НДС)", SUMIFS('Кап.затраты'!AU:AU, 'Кап.затраты'!$G:$G, $G94, 'Кап.затраты'!$E:$E, "Затраты на открытие"), SUMIFS('Кап.затраты'!AU:AU, 'Кап.затраты'!$G:$G, $G94, 'Кап.затраты'!$E:$E, "Затраты на открытие")*(1+'Макро'!AM$64))</f>
        <v>#VALUE!</v>
      </c>
      <c r="AV94" s="503" t="e">
        <f aca="false" ca="true" dt2D="false" dtr="false" t="normal">IF($J65="ОСНО (без НДС)", SUMIFS('Кап.затраты'!AV:AV, 'Кап.затраты'!$G:$G, $G94, 'Кап.затраты'!$E:$E, "Затраты на открытие"), SUMIFS('Кап.затраты'!AV:AV, 'Кап.затраты'!$G:$G, $G94, 'Кап.затраты'!$E:$E, "Затраты на открытие")*(1+'Макро'!AN$64))</f>
        <v>#VALUE!</v>
      </c>
      <c r="AW94" s="503" t="e">
        <f aca="false" ca="true" dt2D="false" dtr="false" t="normal">IF($J65="ОСНО (без НДС)", SUMIFS('Кап.затраты'!AW:AW, 'Кап.затраты'!$G:$G, $G94, 'Кап.затраты'!$E:$E, "Затраты на открытие"), SUMIFS('Кап.затраты'!AW:AW, 'Кап.затраты'!$G:$G, $G94, 'Кап.затраты'!$E:$E, "Затраты на открытие")*(1+'Макро'!AO$64))</f>
        <v>#VALUE!</v>
      </c>
      <c r="AX94" s="503" t="e">
        <f aca="false" ca="true" dt2D="false" dtr="false" t="normal">IF($J65="ОСНО (без НДС)", SUMIFS('Кап.затраты'!AX:AX, 'Кап.затраты'!$G:$G, $G94, 'Кап.затраты'!$E:$E, "Затраты на открытие"), SUMIFS('Кап.затраты'!AX:AX, 'Кап.затраты'!$G:$G, $G94, 'Кап.затраты'!$E:$E, "Затраты на открытие")*(1+'Макро'!AP$64))</f>
        <v>#VALUE!</v>
      </c>
      <c r="AY94" s="503" t="e">
        <f aca="false" ca="true" dt2D="false" dtr="false" t="normal">IF($J65="ОСНО (без НДС)", SUMIFS('Кап.затраты'!AY:AY, 'Кап.затраты'!$G:$G, $G94, 'Кап.затраты'!$E:$E, "Затраты на открытие"), SUMIFS('Кап.затраты'!AY:AY, 'Кап.затраты'!$G:$G, $G94, 'Кап.затраты'!$E:$E, "Затраты на открытие")*(1+'Макро'!AQ$64))</f>
        <v>#VALUE!</v>
      </c>
      <c r="AZ94" s="503" t="e">
        <f aca="false" ca="true" dt2D="false" dtr="false" t="normal">IF($J65="ОСНО (без НДС)", SUMIFS('Кап.затраты'!AZ:AZ, 'Кап.затраты'!$G:$G, $G94, 'Кап.затраты'!$E:$E, "Затраты на открытие"), SUMIFS('Кап.затраты'!AZ:AZ, 'Кап.затраты'!$G:$G, $G94, 'Кап.затраты'!$E:$E, "Затраты на открытие")*(1+'Макро'!AR$64))</f>
        <v>#VALUE!</v>
      </c>
      <c r="BA94" s="503" t="e">
        <f aca="false" ca="true" dt2D="false" dtr="false" t="normal">IF($J65="ОСНО (без НДС)", SUMIFS('Кап.затраты'!BA:BA, 'Кап.затраты'!$G:$G, $G94, 'Кап.затраты'!$E:$E, "Затраты на открытие"), SUMIFS('Кап.затраты'!BA:BA, 'Кап.затраты'!$G:$G, $G94, 'Кап.затраты'!$E:$E, "Затраты на открытие")*(1+'Макро'!AS$64))</f>
        <v>#VALUE!</v>
      </c>
      <c r="BB94" s="503" t="e">
        <f aca="false" ca="true" dt2D="false" dtr="false" t="normal">IF($J65="ОСНО (без НДС)", SUMIFS('Кап.затраты'!BB:BB, 'Кап.затраты'!$G:$G, $G94, 'Кап.затраты'!$E:$E, "Затраты на открытие"), SUMIFS('Кап.затраты'!BB:BB, 'Кап.затраты'!$G:$G, $G94, 'Кап.затраты'!$E:$E, "Затраты на открытие")*(1+'Макро'!AT$64))</f>
        <v>#VALUE!</v>
      </c>
      <c r="BC94" s="503" t="e">
        <f aca="false" ca="true" dt2D="false" dtr="false" t="normal">IF($J65="ОСНО (без НДС)", SUMIFS('Кап.затраты'!BC:BC, 'Кап.затраты'!$G:$G, $G94, 'Кап.затраты'!$E:$E, "Затраты на открытие"), SUMIFS('Кап.затраты'!BC:BC, 'Кап.затраты'!$G:$G, $G94, 'Кап.затраты'!$E:$E, "Затраты на открытие")*(1+'Макро'!AU$64))</f>
        <v>#VALUE!</v>
      </c>
      <c r="BD94" s="503" t="e">
        <f aca="false" ca="true" dt2D="false" dtr="false" t="normal">IF($J65="ОСНО (без НДС)", SUMIFS('Кап.затраты'!BD:BD, 'Кап.затраты'!$G:$G, $G94, 'Кап.затраты'!$E:$E, "Затраты на открытие"), SUMIFS('Кап.затраты'!BD:BD, 'Кап.затраты'!$G:$G, $G94, 'Кап.затраты'!$E:$E, "Затраты на открытие")*(1+'Макро'!AV$64))</f>
        <v>#VALUE!</v>
      </c>
      <c r="BE94" s="503" t="e">
        <f aca="false" ca="true" dt2D="false" dtr="false" t="normal">IF($J65="ОСНО (без НДС)", SUMIFS('Кап.затраты'!BE:BE, 'Кап.затраты'!$G:$G, $G94, 'Кап.затраты'!$E:$E, "Затраты на открытие"), SUMIFS('Кап.затраты'!BE:BE, 'Кап.затраты'!$G:$G, $G94, 'Кап.затраты'!$E:$E, "Затраты на открытие")*(1+'Макро'!AW$64))</f>
        <v>#VALUE!</v>
      </c>
      <c r="BF94" s="503" t="e">
        <f aca="false" ca="true" dt2D="false" dtr="false" t="normal">IF($J65="ОСНО (без НДС)", SUMIFS('Кап.затраты'!BF:BF, 'Кап.затраты'!$G:$G, $G94, 'Кап.затраты'!$E:$E, "Затраты на открытие"), SUMIFS('Кап.затраты'!BF:BF, 'Кап.затраты'!$G:$G, $G94, 'Кап.затраты'!$E:$E, "Затраты на открытие")*(1+'Макро'!AX$64))</f>
        <v>#VALUE!</v>
      </c>
      <c r="BG94" s="503" t="e">
        <f aca="false" ca="true" dt2D="false" dtr="false" t="normal">IF($J65="ОСНО (без НДС)", SUMIFS('Кап.затраты'!BG:BG, 'Кап.затраты'!$G:$G, $G94, 'Кап.затраты'!$E:$E, "Затраты на открытие"), SUMIFS('Кап.затраты'!BG:BG, 'Кап.затраты'!$G:$G, $G94, 'Кап.затраты'!$E:$E, "Затраты на открытие")*(1+'Макро'!AY$64))</f>
        <v>#VALUE!</v>
      </c>
      <c r="BH94" s="503" t="e">
        <f aca="false" ca="true" dt2D="false" dtr="false" t="normal">IF($J65="ОСНО (без НДС)", SUMIFS('Кап.затраты'!BH:BH, 'Кап.затраты'!$G:$G, $G94, 'Кап.затраты'!$E:$E, "Затраты на открытие"), SUMIFS('Кап.затраты'!BH:BH, 'Кап.затраты'!$G:$G, $G94, 'Кап.затраты'!$E:$E, "Затраты на открытие")*(1+'Макро'!AZ$64))</f>
        <v>#VALUE!</v>
      </c>
      <c r="BI94" s="503" t="e">
        <f aca="false" ca="true" dt2D="false" dtr="false" t="normal">IF($J65="ОСНО (без НДС)", SUMIFS('Кап.затраты'!BI:BI, 'Кап.затраты'!$G:$G, $G94, 'Кап.затраты'!$E:$E, "Затраты на открытие"), SUMIFS('Кап.затраты'!BI:BI, 'Кап.затраты'!$G:$G, $G94, 'Кап.затраты'!$E:$E, "Затраты на открытие")*(1+'Макро'!BA$64))</f>
        <v>#VALUE!</v>
      </c>
      <c r="BJ94" s="503" t="e">
        <f aca="false" ca="true" dt2D="false" dtr="false" t="normal">IF($J65="ОСНО (без НДС)", SUMIFS('Кап.затраты'!BJ:BJ, 'Кап.затраты'!$G:$G, $G94, 'Кап.затраты'!$E:$E, "Затраты на открытие"), SUMIFS('Кап.затраты'!BJ:BJ, 'Кап.затраты'!$G:$G, $G94, 'Кап.затраты'!$E:$E, "Затраты на открытие")*(1+'Макро'!BB$64))</f>
        <v>#VALUE!</v>
      </c>
      <c r="BK94" s="503" t="e">
        <f aca="false" ca="true" dt2D="false" dtr="false" t="normal">IF($J65="ОСНО (без НДС)", SUMIFS('Кап.затраты'!BK:BK, 'Кап.затраты'!$G:$G, $G94, 'Кап.затраты'!$E:$E, "Затраты на открытие"), SUMIFS('Кап.затраты'!BK:BK, 'Кап.затраты'!$G:$G, $G94, 'Кап.затраты'!$E:$E, "Затраты на открытие")*(1+'Макро'!BC$64))</f>
        <v>#VALUE!</v>
      </c>
      <c r="BL94" s="503" t="e">
        <f aca="false" ca="true" dt2D="false" dtr="false" t="normal">IF($J65="ОСНО (без НДС)", SUMIFS('Кап.затраты'!BL:BL, 'Кап.затраты'!$G:$G, $G94, 'Кап.затраты'!$E:$E, "Затраты на открытие"), SUMIFS('Кап.затраты'!BL:BL, 'Кап.затраты'!$G:$G, $G94, 'Кап.затраты'!$E:$E, "Затраты на открытие")*(1+'Макро'!BD$64))</f>
        <v>#VALUE!</v>
      </c>
      <c r="BM94" s="503" t="e">
        <f aca="false" ca="true" dt2D="false" dtr="false" t="normal">IF($J65="ОСНО (без НДС)", SUMIFS('Кап.затраты'!BM:BM, 'Кап.затраты'!$G:$G, $G94, 'Кап.затраты'!$E:$E, "Затраты на открытие"), SUMIFS('Кап.затраты'!BM:BM, 'Кап.затраты'!$G:$G, $G94, 'Кап.затраты'!$E:$E, "Затраты на открытие")*(1+'Макро'!BE$64))</f>
        <v>#VALUE!</v>
      </c>
      <c r="BN94" s="503" t="e">
        <f aca="false" ca="true" dt2D="false" dtr="false" t="normal">IF($J65="ОСНО (без НДС)", SUMIFS('Кап.затраты'!BN:BN, 'Кап.затраты'!$G:$G, $G94, 'Кап.затраты'!$E:$E, "Затраты на открытие"), SUMIFS('Кап.затраты'!BN:BN, 'Кап.затраты'!$G:$G, $G94, 'Кап.затраты'!$E:$E, "Затраты на открытие")*(1+'Макро'!BF$64))</f>
        <v>#VALUE!</v>
      </c>
      <c r="BO94" s="503" t="e">
        <f aca="false" ca="true" dt2D="false" dtr="false" t="normal">IF($J65="ОСНО (без НДС)", SUMIFS('Кап.затраты'!BO:BO, 'Кап.затраты'!$G:$G, $G94, 'Кап.затраты'!$E:$E, "Затраты на открытие"), SUMIFS('Кап.затраты'!BO:BO, 'Кап.затраты'!$G:$G, $G94, 'Кап.затраты'!$E:$E, "Затраты на открытие")*(1+'Макро'!BG$64))</f>
        <v>#VALUE!</v>
      </c>
      <c r="BP94" s="503" t="e">
        <f aca="false" ca="true" dt2D="false" dtr="false" t="normal">IF($J65="ОСНО (без НДС)", SUMIFS('Кап.затраты'!BP:BP, 'Кап.затраты'!$G:$G, $G94, 'Кап.затраты'!$E:$E, "Затраты на открытие"), SUMIFS('Кап.затраты'!BP:BP, 'Кап.затраты'!$G:$G, $G94, 'Кап.затраты'!$E:$E, "Затраты на открытие")*(1+'Макро'!BH$64))</f>
        <v>#VALUE!</v>
      </c>
      <c r="BQ94" s="503" t="e">
        <f aca="false" ca="true" dt2D="false" dtr="false" t="normal">IF($J65="ОСНО (без НДС)", SUMIFS('Кап.затраты'!BQ:BQ, 'Кап.затраты'!$G:$G, $G94, 'Кап.затраты'!$E:$E, "Затраты на открытие"), SUMIFS('Кап.затраты'!BQ:BQ, 'Кап.затраты'!$G:$G, $G94, 'Кап.затраты'!$E:$E, "Затраты на открытие")*(1+'Макро'!BI$64))</f>
        <v>#VALUE!</v>
      </c>
      <c r="BR94" s="503" t="e">
        <f aca="false" ca="true" dt2D="false" dtr="false" t="normal">IF($J65="ОСНО (без НДС)", SUMIFS('Кап.затраты'!BR:BR, 'Кап.затраты'!$G:$G, $G94, 'Кап.затраты'!$E:$E, "Затраты на открытие"), SUMIFS('Кап.затраты'!BR:BR, 'Кап.затраты'!$G:$G, $G94, 'Кап.затраты'!$E:$E, "Затраты на открытие")*(1+'Макро'!BJ$64))</f>
        <v>#VALUE!</v>
      </c>
      <c r="BS94" s="503" t="e">
        <f aca="false" ca="true" dt2D="false" dtr="false" t="normal">IF($J65="ОСНО (без НДС)", SUMIFS('Кап.затраты'!BS:BS, 'Кап.затраты'!$G:$G, $G94, 'Кап.затраты'!$E:$E, "Затраты на открытие"), SUMIFS('Кап.затраты'!BS:BS, 'Кап.затраты'!$G:$G, $G94, 'Кап.затраты'!$E:$E, "Затраты на открытие")*(1+'Макро'!BK$64))</f>
        <v>#VALUE!</v>
      </c>
      <c r="BT94" s="503" t="e">
        <f aca="false" ca="true" dt2D="false" dtr="false" t="normal">IF($J65="ОСНО (без НДС)", SUMIFS('Кап.затраты'!BT:BT, 'Кап.затраты'!$G:$G, $G94, 'Кап.затраты'!$E:$E, "Затраты на открытие"), SUMIFS('Кап.затраты'!BT:BT, 'Кап.затраты'!$G:$G, $G94, 'Кап.затраты'!$E:$E, "Затраты на открытие")*(1+'Макро'!BL$64))</f>
        <v>#VALUE!</v>
      </c>
    </row>
    <row hidden="true" ht="16.5" outlineLevel="2" r="95">
      <c r="B95" s="489" t="e">
        <f aca="false" ca="false" dt2D="false" dtr="false" t="normal">B94</f>
        <v>#N/A</v>
      </c>
      <c r="C95" s="481" t="s">
        <v>481</v>
      </c>
      <c r="F95" s="481" t="e">
        <f aca="false" ca="false" dt2D="false" dtr="false" t="normal">F94</f>
        <v>#N/A</v>
      </c>
      <c r="G95" s="485" t="n">
        <f aca="false" ca="false" dt2D="false" dtr="false" t="normal">G94</f>
        <v>0</v>
      </c>
      <c r="I95" s="153" t="s">
        <v>557</v>
      </c>
      <c r="J95" s="527" t="s">
        <v>515</v>
      </c>
      <c r="K95" s="519" t="s">
        <v>302</v>
      </c>
      <c r="L95" s="523" t="n"/>
      <c r="M95" s="503" t="e">
        <f aca="false" ca="true" dt2D="false" dtr="false" t="normal">IF($J65="ОСНО (без НДС)", SUMIFS('Кап.затраты'!M:M, 'Кап.затраты'!$G:$G, $G95, 'Кап.затраты'!$E:$E, "Право аренды земельного участка"), SUMIFS('Кап.затраты'!M:M, 'Кап.затраты'!$G:$G, $G95, 'Кап.затраты'!$E:$E, "Право аренды земельного участка")*(1+'Макро'!E$64))</f>
        <v>#VALUE!</v>
      </c>
      <c r="N95" s="503" t="e">
        <f aca="false" ca="true" dt2D="false" dtr="false" t="normal">IF($J65="ОСНО (без НДС)", SUMIFS('Кап.затраты'!N:N, 'Кап.затраты'!$G:$G, $G95, 'Кап.затраты'!$E:$E, "Право аренды земельного участка"), SUMIFS('Кап.затраты'!N:N, 'Кап.затраты'!$G:$G, $G95, 'Кап.затраты'!$E:$E, "Право аренды земельного участка")*(1+'Макро'!F$64))</f>
        <v>#VALUE!</v>
      </c>
      <c r="O95" s="503" t="e">
        <f aca="false" ca="true" dt2D="false" dtr="false" t="normal">IF($J65="ОСНО (без НДС)", SUMIFS('Кап.затраты'!O:O, 'Кап.затраты'!$G:$G, $G95, 'Кап.затраты'!$E:$E, "Право аренды земельного участка"), SUMIFS('Кап.затраты'!O:O, 'Кап.затраты'!$G:$G, $G95, 'Кап.затраты'!$E:$E, "Право аренды земельного участка")*(1+'Макро'!G$64))</f>
        <v>#VALUE!</v>
      </c>
      <c r="P95" s="503" t="e">
        <f aca="false" ca="true" dt2D="false" dtr="false" t="normal">IF($J65="ОСНО (без НДС)", SUMIFS('Кап.затраты'!P:P, 'Кап.затраты'!$G:$G, $G95, 'Кап.затраты'!$E:$E, "Право аренды земельного участка"), SUMIFS('Кап.затраты'!P:P, 'Кап.затраты'!$G:$G, $G95, 'Кап.затраты'!$E:$E, "Право аренды земельного участка")*(1+'Макро'!H$64))</f>
        <v>#VALUE!</v>
      </c>
      <c r="Q95" s="503" t="e">
        <f aca="false" ca="true" dt2D="false" dtr="false" t="normal">IF($J65="ОСНО (без НДС)", SUMIFS('Кап.затраты'!Q:Q, 'Кап.затраты'!$G:$G, $G95, 'Кап.затраты'!$E:$E, "Право аренды земельного участка"), SUMIFS('Кап.затраты'!Q:Q, 'Кап.затраты'!$G:$G, $G95, 'Кап.затраты'!$E:$E, "Право аренды земельного участка")*(1+'Макро'!I$64))</f>
        <v>#VALUE!</v>
      </c>
      <c r="R95" s="503" t="e">
        <f aca="false" ca="true" dt2D="false" dtr="false" t="normal">IF($J65="ОСНО (без НДС)", SUMIFS('Кап.затраты'!R:R, 'Кап.затраты'!$G:$G, $G95, 'Кап.затраты'!$E:$E, "Право аренды земельного участка"), SUMIFS('Кап.затраты'!R:R, 'Кап.затраты'!$G:$G, $G95, 'Кап.затраты'!$E:$E, "Право аренды земельного участка")*(1+'Макро'!J$64))</f>
        <v>#VALUE!</v>
      </c>
      <c r="S95" s="503" t="e">
        <f aca="false" ca="true" dt2D="false" dtr="false" t="normal">IF($J65="ОСНО (без НДС)", SUMIFS('Кап.затраты'!S:S, 'Кап.затраты'!$G:$G, $G95, 'Кап.затраты'!$E:$E, "Право аренды земельного участка"), SUMIFS('Кап.затраты'!S:S, 'Кап.затраты'!$G:$G, $G95, 'Кап.затраты'!$E:$E, "Право аренды земельного участка")*(1+'Макро'!K$64))</f>
        <v>#VALUE!</v>
      </c>
      <c r="T95" s="503" t="e">
        <f aca="false" ca="true" dt2D="false" dtr="false" t="normal">IF($J65="ОСНО (без НДС)", SUMIFS('Кап.затраты'!T:T, 'Кап.затраты'!$G:$G, $G95, 'Кап.затраты'!$E:$E, "Право аренды земельного участка"), SUMIFS('Кап.затраты'!T:T, 'Кап.затраты'!$G:$G, $G95, 'Кап.затраты'!$E:$E, "Право аренды земельного участка")*(1+'Макро'!L$64))</f>
        <v>#VALUE!</v>
      </c>
      <c r="U95" s="503" t="e">
        <f aca="false" ca="true" dt2D="false" dtr="false" t="normal">IF($J65="ОСНО (без НДС)", SUMIFS('Кап.затраты'!U:U, 'Кап.затраты'!$G:$G, $G95, 'Кап.затраты'!$E:$E, "Право аренды земельного участка"), SUMIFS('Кап.затраты'!U:U, 'Кап.затраты'!$G:$G, $G95, 'Кап.затраты'!$E:$E, "Право аренды земельного участка")*(1+'Макро'!M$64))</f>
        <v>#VALUE!</v>
      </c>
      <c r="V95" s="503" t="e">
        <f aca="false" ca="true" dt2D="false" dtr="false" t="normal">IF($J65="ОСНО (без НДС)", SUMIFS('Кап.затраты'!V:V, 'Кап.затраты'!$G:$G, $G95, 'Кап.затраты'!$E:$E, "Право аренды земельного участка"), SUMIFS('Кап.затраты'!V:V, 'Кап.затраты'!$G:$G, $G95, 'Кап.затраты'!$E:$E, "Право аренды земельного участка")*(1+'Макро'!N$64))</f>
        <v>#VALUE!</v>
      </c>
      <c r="W95" s="503" t="e">
        <f aca="false" ca="true" dt2D="false" dtr="false" t="normal">IF($J65="ОСНО (без НДС)", SUMIFS('Кап.затраты'!W:W, 'Кап.затраты'!$G:$G, $G95, 'Кап.затраты'!$E:$E, "Право аренды земельного участка"), SUMIFS('Кап.затраты'!W:W, 'Кап.затраты'!$G:$G, $G95, 'Кап.затраты'!$E:$E, "Право аренды земельного участка")*(1+'Макро'!O$64))</f>
        <v>#VALUE!</v>
      </c>
      <c r="X95" s="503" t="e">
        <f aca="false" ca="true" dt2D="false" dtr="false" t="normal">IF($J65="ОСНО (без НДС)", SUMIFS('Кап.затраты'!X:X, 'Кап.затраты'!$G:$G, $G95, 'Кап.затраты'!$E:$E, "Право аренды земельного участка"), SUMIFS('Кап.затраты'!X:X, 'Кап.затраты'!$G:$G, $G95, 'Кап.затраты'!$E:$E, "Право аренды земельного участка")*(1+'Макро'!P$64))</f>
        <v>#VALUE!</v>
      </c>
      <c r="Y95" s="503" t="e">
        <f aca="false" ca="true" dt2D="false" dtr="false" t="normal">IF($J65="ОСНО (без НДС)", SUMIFS('Кап.затраты'!Y:Y, 'Кап.затраты'!$G:$G, $G95, 'Кап.затраты'!$E:$E, "Право аренды земельного участка"), SUMIFS('Кап.затраты'!Y:Y, 'Кап.затраты'!$G:$G, $G95, 'Кап.затраты'!$E:$E, "Право аренды земельного участка")*(1+'Макро'!Q$64))</f>
        <v>#VALUE!</v>
      </c>
      <c r="Z95" s="503" t="e">
        <f aca="false" ca="true" dt2D="false" dtr="false" t="normal">IF($J65="ОСНО (без НДС)", SUMIFS('Кап.затраты'!Z:Z, 'Кап.затраты'!$G:$G, $G95, 'Кап.затраты'!$E:$E, "Право аренды земельного участка"), SUMIFS('Кап.затраты'!Z:Z, 'Кап.затраты'!$G:$G, $G95, 'Кап.затраты'!$E:$E, "Право аренды земельного участка")*(1+'Макро'!R$64))</f>
        <v>#VALUE!</v>
      </c>
      <c r="AA95" s="503" t="e">
        <f aca="false" ca="true" dt2D="false" dtr="false" t="normal">IF($J65="ОСНО (без НДС)", SUMIFS('Кап.затраты'!AA:AA, 'Кап.затраты'!$G:$G, $G95, 'Кап.затраты'!$E:$E, "Право аренды земельного участка"), SUMIFS('Кап.затраты'!AA:AA, 'Кап.затраты'!$G:$G, $G95, 'Кап.затраты'!$E:$E, "Право аренды земельного участка")*(1+'Макро'!S$64))</f>
        <v>#VALUE!</v>
      </c>
      <c r="AB95" s="503" t="e">
        <f aca="false" ca="true" dt2D="false" dtr="false" t="normal">IF($J65="ОСНО (без НДС)", SUMIFS('Кап.затраты'!AB:AB, 'Кап.затраты'!$G:$G, $G95, 'Кап.затраты'!$E:$E, "Право аренды земельного участка"), SUMIFS('Кап.затраты'!AB:AB, 'Кап.затраты'!$G:$G, $G95, 'Кап.затраты'!$E:$E, "Право аренды земельного участка")*(1+'Макро'!T$64))</f>
        <v>#VALUE!</v>
      </c>
      <c r="AC95" s="503" t="e">
        <f aca="false" ca="true" dt2D="false" dtr="false" t="normal">IF($J65="ОСНО (без НДС)", SUMIFS('Кап.затраты'!AC:AC, 'Кап.затраты'!$G:$G, $G95, 'Кап.затраты'!$E:$E, "Право аренды земельного участка"), SUMIFS('Кап.затраты'!AC:AC, 'Кап.затраты'!$G:$G, $G95, 'Кап.затраты'!$E:$E, "Право аренды земельного участка")*(1+'Макро'!U$64))</f>
        <v>#VALUE!</v>
      </c>
      <c r="AD95" s="503" t="e">
        <f aca="false" ca="true" dt2D="false" dtr="false" t="normal">IF($J65="ОСНО (без НДС)", SUMIFS('Кап.затраты'!AD:AD, 'Кап.затраты'!$G:$G, $G95, 'Кап.затраты'!$E:$E, "Право аренды земельного участка"), SUMIFS('Кап.затраты'!AD:AD, 'Кап.затраты'!$G:$G, $G95, 'Кап.затраты'!$E:$E, "Право аренды земельного участка")*(1+'Макро'!V$64))</f>
        <v>#VALUE!</v>
      </c>
      <c r="AE95" s="503" t="e">
        <f aca="false" ca="true" dt2D="false" dtr="false" t="normal">IF($J65="ОСНО (без НДС)", SUMIFS('Кап.затраты'!AE:AE, 'Кап.затраты'!$G:$G, $G95, 'Кап.затраты'!$E:$E, "Право аренды земельного участка"), SUMIFS('Кап.затраты'!AE:AE, 'Кап.затраты'!$G:$G, $G95, 'Кап.затраты'!$E:$E, "Право аренды земельного участка")*(1+'Макро'!W$64))</f>
        <v>#VALUE!</v>
      </c>
      <c r="AF95" s="503" t="e">
        <f aca="false" ca="true" dt2D="false" dtr="false" t="normal">IF($J65="ОСНО (без НДС)", SUMIFS('Кап.затраты'!AF:AF, 'Кап.затраты'!$G:$G, $G95, 'Кап.затраты'!$E:$E, "Право аренды земельного участка"), SUMIFS('Кап.затраты'!AF:AF, 'Кап.затраты'!$G:$G, $G95, 'Кап.затраты'!$E:$E, "Право аренды земельного участка")*(1+'Макро'!X$64))</f>
        <v>#VALUE!</v>
      </c>
      <c r="AG95" s="503" t="e">
        <f aca="false" ca="true" dt2D="false" dtr="false" t="normal">IF($J65="ОСНО (без НДС)", SUMIFS('Кап.затраты'!AG:AG, 'Кап.затраты'!$G:$G, $G95, 'Кап.затраты'!$E:$E, "Право аренды земельного участка"), SUMIFS('Кап.затраты'!AG:AG, 'Кап.затраты'!$G:$G, $G95, 'Кап.затраты'!$E:$E, "Право аренды земельного участка")*(1+'Макро'!Y$64))</f>
        <v>#VALUE!</v>
      </c>
      <c r="AH95" s="503" t="e">
        <f aca="false" ca="true" dt2D="false" dtr="false" t="normal">IF($J65="ОСНО (без НДС)", SUMIFS('Кап.затраты'!AH:AH, 'Кап.затраты'!$G:$G, $G95, 'Кап.затраты'!$E:$E, "Право аренды земельного участка"), SUMIFS('Кап.затраты'!AH:AH, 'Кап.затраты'!$G:$G, $G95, 'Кап.затраты'!$E:$E, "Право аренды земельного участка")*(1+'Макро'!Z$64))</f>
        <v>#VALUE!</v>
      </c>
      <c r="AI95" s="503" t="e">
        <f aca="false" ca="true" dt2D="false" dtr="false" t="normal">IF($J65="ОСНО (без НДС)", SUMIFS('Кап.затраты'!AI:AI, 'Кап.затраты'!$G:$G, $G95, 'Кап.затраты'!$E:$E, "Право аренды земельного участка"), SUMIFS('Кап.затраты'!AI:AI, 'Кап.затраты'!$G:$G, $G95, 'Кап.затраты'!$E:$E, "Право аренды земельного участка")*(1+'Макро'!AA$64))</f>
        <v>#VALUE!</v>
      </c>
      <c r="AJ95" s="503" t="e">
        <f aca="false" ca="true" dt2D="false" dtr="false" t="normal">IF($J65="ОСНО (без НДС)", SUMIFS('Кап.затраты'!AJ:AJ, 'Кап.затраты'!$G:$G, $G95, 'Кап.затраты'!$E:$E, "Право аренды земельного участка"), SUMIFS('Кап.затраты'!AJ:AJ, 'Кап.затраты'!$G:$G, $G95, 'Кап.затраты'!$E:$E, "Право аренды земельного участка")*(1+'Макро'!AB$64))</f>
        <v>#VALUE!</v>
      </c>
      <c r="AK95" s="503" t="e">
        <f aca="false" ca="true" dt2D="false" dtr="false" t="normal">IF($J65="ОСНО (без НДС)", SUMIFS('Кап.затраты'!AK:AK, 'Кап.затраты'!$G:$G, $G95, 'Кап.затраты'!$E:$E, "Право аренды земельного участка"), SUMIFS('Кап.затраты'!AK:AK, 'Кап.затраты'!$G:$G, $G95, 'Кап.затраты'!$E:$E, "Право аренды земельного участка")*(1+'Макро'!AC$64))</f>
        <v>#VALUE!</v>
      </c>
      <c r="AL95" s="503" t="e">
        <f aca="false" ca="true" dt2D="false" dtr="false" t="normal">IF($J65="ОСНО (без НДС)", SUMIFS('Кап.затраты'!AL:AL, 'Кап.затраты'!$G:$G, $G95, 'Кап.затраты'!$E:$E, "Право аренды земельного участка"), SUMIFS('Кап.затраты'!AL:AL, 'Кап.затраты'!$G:$G, $G95, 'Кап.затраты'!$E:$E, "Право аренды земельного участка")*(1+'Макро'!AD$64))</f>
        <v>#VALUE!</v>
      </c>
      <c r="AM95" s="503" t="e">
        <f aca="false" ca="true" dt2D="false" dtr="false" t="normal">IF($J65="ОСНО (без НДС)", SUMIFS('Кап.затраты'!AM:AM, 'Кап.затраты'!$G:$G, $G95, 'Кап.затраты'!$E:$E, "Право аренды земельного участка"), SUMIFS('Кап.затраты'!AM:AM, 'Кап.затраты'!$G:$G, $G95, 'Кап.затраты'!$E:$E, "Право аренды земельного участка")*(1+'Макро'!AE$64))</f>
        <v>#VALUE!</v>
      </c>
      <c r="AN95" s="503" t="e">
        <f aca="false" ca="true" dt2D="false" dtr="false" t="normal">IF($J65="ОСНО (без НДС)", SUMIFS('Кап.затраты'!AN:AN, 'Кап.затраты'!$G:$G, $G95, 'Кап.затраты'!$E:$E, "Право аренды земельного участка"), SUMIFS('Кап.затраты'!AN:AN, 'Кап.затраты'!$G:$G, $G95, 'Кап.затраты'!$E:$E, "Право аренды земельного участка")*(1+'Макро'!AF$64))</f>
        <v>#VALUE!</v>
      </c>
      <c r="AO95" s="503" t="e">
        <f aca="false" ca="true" dt2D="false" dtr="false" t="normal">IF($J65="ОСНО (без НДС)", SUMIFS('Кап.затраты'!AO:AO, 'Кап.затраты'!$G:$G, $G95, 'Кап.затраты'!$E:$E, "Право аренды земельного участка"), SUMIFS('Кап.затраты'!AO:AO, 'Кап.затраты'!$G:$G, $G95, 'Кап.затраты'!$E:$E, "Право аренды земельного участка")*(1+'Макро'!AG$64))</f>
        <v>#VALUE!</v>
      </c>
      <c r="AP95" s="503" t="e">
        <f aca="false" ca="true" dt2D="false" dtr="false" t="normal">IF($J65="ОСНО (без НДС)", SUMIFS('Кап.затраты'!AP:AP, 'Кап.затраты'!$G:$G, $G95, 'Кап.затраты'!$E:$E, "Право аренды земельного участка"), SUMIFS('Кап.затраты'!AP:AP, 'Кап.затраты'!$G:$G, $G95, 'Кап.затраты'!$E:$E, "Право аренды земельного участка")*(1+'Макро'!AH$64))</f>
        <v>#VALUE!</v>
      </c>
      <c r="AQ95" s="503" t="e">
        <f aca="false" ca="true" dt2D="false" dtr="false" t="normal">IF($J65="ОСНО (без НДС)", SUMIFS('Кап.затраты'!AQ:AQ, 'Кап.затраты'!$G:$G, $G95, 'Кап.затраты'!$E:$E, "Право аренды земельного участка"), SUMIFS('Кап.затраты'!AQ:AQ, 'Кап.затраты'!$G:$G, $G95, 'Кап.затраты'!$E:$E, "Право аренды земельного участка")*(1+'Макро'!AI$64))</f>
        <v>#VALUE!</v>
      </c>
      <c r="AR95" s="503" t="e">
        <f aca="false" ca="true" dt2D="false" dtr="false" t="normal">IF($J65="ОСНО (без НДС)", SUMIFS('Кап.затраты'!AR:AR, 'Кап.затраты'!$G:$G, $G95, 'Кап.затраты'!$E:$E, "Право аренды земельного участка"), SUMIFS('Кап.затраты'!AR:AR, 'Кап.затраты'!$G:$G, $G95, 'Кап.затраты'!$E:$E, "Право аренды земельного участка")*(1+'Макро'!AJ$64))</f>
        <v>#VALUE!</v>
      </c>
      <c r="AS95" s="503" t="e">
        <f aca="false" ca="true" dt2D="false" dtr="false" t="normal">IF($J65="ОСНО (без НДС)", SUMIFS('Кап.затраты'!AS:AS, 'Кап.затраты'!$G:$G, $G95, 'Кап.затраты'!$E:$E, "Право аренды земельного участка"), SUMIFS('Кап.затраты'!AS:AS, 'Кап.затраты'!$G:$G, $G95, 'Кап.затраты'!$E:$E, "Право аренды земельного участка")*(1+'Макро'!AK$64))</f>
        <v>#VALUE!</v>
      </c>
      <c r="AT95" s="503" t="e">
        <f aca="false" ca="true" dt2D="false" dtr="false" t="normal">IF($J65="ОСНО (без НДС)", SUMIFS('Кап.затраты'!AT:AT, 'Кап.затраты'!$G:$G, $G95, 'Кап.затраты'!$E:$E, "Право аренды земельного участка"), SUMIFS('Кап.затраты'!AT:AT, 'Кап.затраты'!$G:$G, $G95, 'Кап.затраты'!$E:$E, "Право аренды земельного участка")*(1+'Макро'!AL$64))</f>
        <v>#VALUE!</v>
      </c>
      <c r="AU95" s="503" t="e">
        <f aca="false" ca="true" dt2D="false" dtr="false" t="normal">IF($J65="ОСНО (без НДС)", SUMIFS('Кап.затраты'!AU:AU, 'Кап.затраты'!$G:$G, $G95, 'Кап.затраты'!$E:$E, "Право аренды земельного участка"), SUMIFS('Кап.затраты'!AU:AU, 'Кап.затраты'!$G:$G, $G95, 'Кап.затраты'!$E:$E, "Право аренды земельного участка")*(1+'Макро'!AM$64))</f>
        <v>#VALUE!</v>
      </c>
      <c r="AV95" s="503" t="e">
        <f aca="false" ca="true" dt2D="false" dtr="false" t="normal">IF($J65="ОСНО (без НДС)", SUMIFS('Кап.затраты'!AV:AV, 'Кап.затраты'!$G:$G, $G95, 'Кап.затраты'!$E:$E, "Право аренды земельного участка"), SUMIFS('Кап.затраты'!AV:AV, 'Кап.затраты'!$G:$G, $G95, 'Кап.затраты'!$E:$E, "Право аренды земельного участка")*(1+'Макро'!AN$64))</f>
        <v>#VALUE!</v>
      </c>
      <c r="AW95" s="503" t="e">
        <f aca="false" ca="true" dt2D="false" dtr="false" t="normal">IF($J65="ОСНО (без НДС)", SUMIFS('Кап.затраты'!AW:AW, 'Кап.затраты'!$G:$G, $G95, 'Кап.затраты'!$E:$E, "Право аренды земельного участка"), SUMIFS('Кап.затраты'!AW:AW, 'Кап.затраты'!$G:$G, $G95, 'Кап.затраты'!$E:$E, "Право аренды земельного участка")*(1+'Макро'!AO$64))</f>
        <v>#VALUE!</v>
      </c>
      <c r="AX95" s="503" t="e">
        <f aca="false" ca="true" dt2D="false" dtr="false" t="normal">IF($J65="ОСНО (без НДС)", SUMIFS('Кап.затраты'!AX:AX, 'Кап.затраты'!$G:$G, $G95, 'Кап.затраты'!$E:$E, "Право аренды земельного участка"), SUMIFS('Кап.затраты'!AX:AX, 'Кап.затраты'!$G:$G, $G95, 'Кап.затраты'!$E:$E, "Право аренды земельного участка")*(1+'Макро'!AP$64))</f>
        <v>#VALUE!</v>
      </c>
      <c r="AY95" s="503" t="e">
        <f aca="false" ca="true" dt2D="false" dtr="false" t="normal">IF($J65="ОСНО (без НДС)", SUMIFS('Кап.затраты'!AY:AY, 'Кап.затраты'!$G:$G, $G95, 'Кап.затраты'!$E:$E, "Право аренды земельного участка"), SUMIFS('Кап.затраты'!AY:AY, 'Кап.затраты'!$G:$G, $G95, 'Кап.затраты'!$E:$E, "Право аренды земельного участка")*(1+'Макро'!AQ$64))</f>
        <v>#VALUE!</v>
      </c>
      <c r="AZ95" s="503" t="e">
        <f aca="false" ca="true" dt2D="false" dtr="false" t="normal">IF($J65="ОСНО (без НДС)", SUMIFS('Кап.затраты'!AZ:AZ, 'Кап.затраты'!$G:$G, $G95, 'Кап.затраты'!$E:$E, "Право аренды земельного участка"), SUMIFS('Кап.затраты'!AZ:AZ, 'Кап.затраты'!$G:$G, $G95, 'Кап.затраты'!$E:$E, "Право аренды земельного участка")*(1+'Макро'!AR$64))</f>
        <v>#VALUE!</v>
      </c>
      <c r="BA95" s="503" t="e">
        <f aca="false" ca="true" dt2D="false" dtr="false" t="normal">IF($J65="ОСНО (без НДС)", SUMIFS('Кап.затраты'!BA:BA, 'Кап.затраты'!$G:$G, $G95, 'Кап.затраты'!$E:$E, "Право аренды земельного участка"), SUMIFS('Кап.затраты'!BA:BA, 'Кап.затраты'!$G:$G, $G95, 'Кап.затраты'!$E:$E, "Право аренды земельного участка")*(1+'Макро'!AS$64))</f>
        <v>#VALUE!</v>
      </c>
      <c r="BB95" s="503" t="e">
        <f aca="false" ca="true" dt2D="false" dtr="false" t="normal">IF($J65="ОСНО (без НДС)", SUMIFS('Кап.затраты'!BB:BB, 'Кап.затраты'!$G:$G, $G95, 'Кап.затраты'!$E:$E, "Право аренды земельного участка"), SUMIFS('Кап.затраты'!BB:BB, 'Кап.затраты'!$G:$G, $G95, 'Кап.затраты'!$E:$E, "Право аренды земельного участка")*(1+'Макро'!AT$64))</f>
        <v>#VALUE!</v>
      </c>
      <c r="BC95" s="503" t="e">
        <f aca="false" ca="true" dt2D="false" dtr="false" t="normal">IF($J65="ОСНО (без НДС)", SUMIFS('Кап.затраты'!BC:BC, 'Кап.затраты'!$G:$G, $G95, 'Кап.затраты'!$E:$E, "Право аренды земельного участка"), SUMIFS('Кап.затраты'!BC:BC, 'Кап.затраты'!$G:$G, $G95, 'Кап.затраты'!$E:$E, "Право аренды земельного участка")*(1+'Макро'!AU$64))</f>
        <v>#VALUE!</v>
      </c>
      <c r="BD95" s="503" t="e">
        <f aca="false" ca="true" dt2D="false" dtr="false" t="normal">IF($J65="ОСНО (без НДС)", SUMIFS('Кап.затраты'!BD:BD, 'Кап.затраты'!$G:$G, $G95, 'Кап.затраты'!$E:$E, "Право аренды земельного участка"), SUMIFS('Кап.затраты'!BD:BD, 'Кап.затраты'!$G:$G, $G95, 'Кап.затраты'!$E:$E, "Право аренды земельного участка")*(1+'Макро'!AV$64))</f>
        <v>#VALUE!</v>
      </c>
      <c r="BE95" s="503" t="e">
        <f aca="false" ca="true" dt2D="false" dtr="false" t="normal">IF($J65="ОСНО (без НДС)", SUMIFS('Кап.затраты'!BE:BE, 'Кап.затраты'!$G:$G, $G95, 'Кап.затраты'!$E:$E, "Право аренды земельного участка"), SUMIFS('Кап.затраты'!BE:BE, 'Кап.затраты'!$G:$G, $G95, 'Кап.затраты'!$E:$E, "Право аренды земельного участка")*(1+'Макро'!AW$64))</f>
        <v>#VALUE!</v>
      </c>
      <c r="BF95" s="503" t="e">
        <f aca="false" ca="true" dt2D="false" dtr="false" t="normal">IF($J65="ОСНО (без НДС)", SUMIFS('Кап.затраты'!BF:BF, 'Кап.затраты'!$G:$G, $G95, 'Кап.затраты'!$E:$E, "Право аренды земельного участка"), SUMIFS('Кап.затраты'!BF:BF, 'Кап.затраты'!$G:$G, $G95, 'Кап.затраты'!$E:$E, "Право аренды земельного участка")*(1+'Макро'!AX$64))</f>
        <v>#VALUE!</v>
      </c>
      <c r="BG95" s="503" t="e">
        <f aca="false" ca="true" dt2D="false" dtr="false" t="normal">IF($J65="ОСНО (без НДС)", SUMIFS('Кап.затраты'!BG:BG, 'Кап.затраты'!$G:$G, $G95, 'Кап.затраты'!$E:$E, "Право аренды земельного участка"), SUMIFS('Кап.затраты'!BG:BG, 'Кап.затраты'!$G:$G, $G95, 'Кап.затраты'!$E:$E, "Право аренды земельного участка")*(1+'Макро'!AY$64))</f>
        <v>#VALUE!</v>
      </c>
      <c r="BH95" s="503" t="e">
        <f aca="false" ca="true" dt2D="false" dtr="false" t="normal">IF($J65="ОСНО (без НДС)", SUMIFS('Кап.затраты'!BH:BH, 'Кап.затраты'!$G:$G, $G95, 'Кап.затраты'!$E:$E, "Право аренды земельного участка"), SUMIFS('Кап.затраты'!BH:BH, 'Кап.затраты'!$G:$G, $G95, 'Кап.затраты'!$E:$E, "Право аренды земельного участка")*(1+'Макро'!AZ$64))</f>
        <v>#VALUE!</v>
      </c>
      <c r="BI95" s="503" t="e">
        <f aca="false" ca="true" dt2D="false" dtr="false" t="normal">IF($J65="ОСНО (без НДС)", SUMIFS('Кап.затраты'!BI:BI, 'Кап.затраты'!$G:$G, $G95, 'Кап.затраты'!$E:$E, "Право аренды земельного участка"), SUMIFS('Кап.затраты'!BI:BI, 'Кап.затраты'!$G:$G, $G95, 'Кап.затраты'!$E:$E, "Право аренды земельного участка")*(1+'Макро'!BA$64))</f>
        <v>#VALUE!</v>
      </c>
      <c r="BJ95" s="503" t="e">
        <f aca="false" ca="true" dt2D="false" dtr="false" t="normal">IF($J65="ОСНО (без НДС)", SUMIFS('Кап.затраты'!BJ:BJ, 'Кап.затраты'!$G:$G, $G95, 'Кап.затраты'!$E:$E, "Право аренды земельного участка"), SUMIFS('Кап.затраты'!BJ:BJ, 'Кап.затраты'!$G:$G, $G95, 'Кап.затраты'!$E:$E, "Право аренды земельного участка")*(1+'Макро'!BB$64))</f>
        <v>#VALUE!</v>
      </c>
      <c r="BK95" s="503" t="e">
        <f aca="false" ca="true" dt2D="false" dtr="false" t="normal">IF($J65="ОСНО (без НДС)", SUMIFS('Кап.затраты'!BK:BK, 'Кап.затраты'!$G:$G, $G95, 'Кап.затраты'!$E:$E, "Право аренды земельного участка"), SUMIFS('Кап.затраты'!BK:BK, 'Кап.затраты'!$G:$G, $G95, 'Кап.затраты'!$E:$E, "Право аренды земельного участка")*(1+'Макро'!BC$64))</f>
        <v>#VALUE!</v>
      </c>
      <c r="BL95" s="503" t="e">
        <f aca="false" ca="true" dt2D="false" dtr="false" t="normal">IF($J65="ОСНО (без НДС)", SUMIFS('Кап.затраты'!BL:BL, 'Кап.затраты'!$G:$G, $G95, 'Кап.затраты'!$E:$E, "Право аренды земельного участка"), SUMIFS('Кап.затраты'!BL:BL, 'Кап.затраты'!$G:$G, $G95, 'Кап.затраты'!$E:$E, "Право аренды земельного участка")*(1+'Макро'!BD$64))</f>
        <v>#VALUE!</v>
      </c>
      <c r="BM95" s="503" t="e">
        <f aca="false" ca="true" dt2D="false" dtr="false" t="normal">IF($J65="ОСНО (без НДС)", SUMIFS('Кап.затраты'!BM:BM, 'Кап.затраты'!$G:$G, $G95, 'Кап.затраты'!$E:$E, "Право аренды земельного участка"), SUMIFS('Кап.затраты'!BM:BM, 'Кап.затраты'!$G:$G, $G95, 'Кап.затраты'!$E:$E, "Право аренды земельного участка")*(1+'Макро'!BE$64))</f>
        <v>#VALUE!</v>
      </c>
      <c r="BN95" s="503" t="e">
        <f aca="false" ca="true" dt2D="false" dtr="false" t="normal">IF($J65="ОСНО (без НДС)", SUMIFS('Кап.затраты'!BN:BN, 'Кап.затраты'!$G:$G, $G95, 'Кап.затраты'!$E:$E, "Право аренды земельного участка"), SUMIFS('Кап.затраты'!BN:BN, 'Кап.затраты'!$G:$G, $G95, 'Кап.затраты'!$E:$E, "Право аренды земельного участка")*(1+'Макро'!BF$64))</f>
        <v>#VALUE!</v>
      </c>
      <c r="BO95" s="503" t="e">
        <f aca="false" ca="true" dt2D="false" dtr="false" t="normal">IF($J65="ОСНО (без НДС)", SUMIFS('Кап.затраты'!BO:BO, 'Кап.затраты'!$G:$G, $G95, 'Кап.затраты'!$E:$E, "Право аренды земельного участка"), SUMIFS('Кап.затраты'!BO:BO, 'Кап.затраты'!$G:$G, $G95, 'Кап.затраты'!$E:$E, "Право аренды земельного участка")*(1+'Макро'!BG$64))</f>
        <v>#VALUE!</v>
      </c>
      <c r="BP95" s="503" t="e">
        <f aca="false" ca="true" dt2D="false" dtr="false" t="normal">IF($J65="ОСНО (без НДС)", SUMIFS('Кап.затраты'!BP:BP, 'Кап.затраты'!$G:$G, $G95, 'Кап.затраты'!$E:$E, "Право аренды земельного участка"), SUMIFS('Кап.затраты'!BP:BP, 'Кап.затраты'!$G:$G, $G95, 'Кап.затраты'!$E:$E, "Право аренды земельного участка")*(1+'Макро'!BH$64))</f>
        <v>#VALUE!</v>
      </c>
      <c r="BQ95" s="503" t="e">
        <f aca="false" ca="true" dt2D="false" dtr="false" t="normal">IF($J65="ОСНО (без НДС)", SUMIFS('Кап.затраты'!BQ:BQ, 'Кап.затраты'!$G:$G, $G95, 'Кап.затраты'!$E:$E, "Право аренды земельного участка"), SUMIFS('Кап.затраты'!BQ:BQ, 'Кап.затраты'!$G:$G, $G95, 'Кап.затраты'!$E:$E, "Право аренды земельного участка")*(1+'Макро'!BI$64))</f>
        <v>#VALUE!</v>
      </c>
      <c r="BR95" s="503" t="e">
        <f aca="false" ca="true" dt2D="false" dtr="false" t="normal">IF($J65="ОСНО (без НДС)", SUMIFS('Кап.затраты'!BR:BR, 'Кап.затраты'!$G:$G, $G95, 'Кап.затраты'!$E:$E, "Право аренды земельного участка"), SUMIFS('Кап.затраты'!BR:BR, 'Кап.затраты'!$G:$G, $G95, 'Кап.затраты'!$E:$E, "Право аренды земельного участка")*(1+'Макро'!BJ$64))</f>
        <v>#VALUE!</v>
      </c>
      <c r="BS95" s="503" t="e">
        <f aca="false" ca="true" dt2D="false" dtr="false" t="normal">IF($J65="ОСНО (без НДС)", SUMIFS('Кап.затраты'!BS:BS, 'Кап.затраты'!$G:$G, $G95, 'Кап.затраты'!$E:$E, "Право аренды земельного участка"), SUMIFS('Кап.затраты'!BS:BS, 'Кап.затраты'!$G:$G, $G95, 'Кап.затраты'!$E:$E, "Право аренды земельного участка")*(1+'Макро'!BK$64))</f>
        <v>#VALUE!</v>
      </c>
      <c r="BT95" s="503" t="e">
        <f aca="false" ca="true" dt2D="false" dtr="false" t="normal">IF($J65="ОСНО (без НДС)", SUMIFS('Кап.затраты'!BT:BT, 'Кап.затраты'!$G:$G, $G95, 'Кап.затраты'!$E:$E, "Право аренды земельного участка"), SUMIFS('Кап.затраты'!BT:BT, 'Кап.затраты'!$G:$G, $G95, 'Кап.затраты'!$E:$E, "Право аренды земельного участка")*(1+'Макро'!BL$64))</f>
        <v>#VALUE!</v>
      </c>
    </row>
    <row hidden="true" ht="16.5" outlineLevel="1" r="96">
      <c r="B96" s="489" t="e">
        <f aca="false" ca="false" dt2D="false" dtr="false" t="normal">B95</f>
        <v>#N/A</v>
      </c>
      <c r="F96" s="481" t="e">
        <f aca="false" ca="false" dt2D="false" dtr="false" t="normal">F95</f>
        <v>#N/A</v>
      </c>
      <c r="G96" s="485" t="n">
        <f aca="false" ca="false" dt2D="false" dtr="false" t="normal">G95</f>
        <v>0</v>
      </c>
      <c r="I96" s="153" t="n"/>
      <c r="L96" s="503" t="n"/>
      <c r="M96" s="503" t="n"/>
      <c r="N96" s="503" t="n"/>
      <c r="O96" s="503" t="n"/>
      <c r="P96" s="503" t="n"/>
      <c r="Q96" s="503" t="n"/>
      <c r="R96" s="503" t="n"/>
      <c r="S96" s="503" t="n"/>
      <c r="T96" s="503" t="n"/>
      <c r="U96" s="503" t="n"/>
      <c r="V96" s="503" t="n"/>
      <c r="W96" s="503" t="n"/>
      <c r="X96" s="503" t="n"/>
      <c r="Y96" s="503" t="n"/>
      <c r="Z96" s="503" t="n"/>
      <c r="AA96" s="503" t="n"/>
      <c r="AB96" s="503" t="n"/>
      <c r="AC96" s="503" t="n"/>
      <c r="AD96" s="503" t="n"/>
      <c r="AE96" s="503" t="n"/>
      <c r="AF96" s="503" t="n"/>
      <c r="AG96" s="503" t="n"/>
      <c r="AH96" s="503" t="n"/>
      <c r="AI96" s="503" t="n"/>
      <c r="AJ96" s="503" t="n"/>
      <c r="AK96" s="503" t="n"/>
      <c r="AL96" s="503" t="n"/>
      <c r="AM96" s="503" t="n"/>
      <c r="AN96" s="503" t="n"/>
      <c r="AO96" s="503" t="n"/>
      <c r="AP96" s="503" t="n"/>
      <c r="AQ96" s="503" t="n"/>
      <c r="AR96" s="503" t="n"/>
      <c r="AS96" s="503" t="n"/>
      <c r="AT96" s="503" t="n"/>
      <c r="AU96" s="503" t="n"/>
      <c r="AV96" s="503" t="n"/>
      <c r="AW96" s="503" t="n"/>
      <c r="AX96" s="503" t="n"/>
      <c r="AY96" s="503" t="n"/>
      <c r="AZ96" s="503" t="n"/>
      <c r="BA96" s="503" t="n"/>
      <c r="BB96" s="503" t="n"/>
      <c r="BC96" s="503" t="n"/>
      <c r="BD96" s="503" t="n"/>
      <c r="BE96" s="503" t="n"/>
      <c r="BF96" s="503" t="n"/>
      <c r="BG96" s="503" t="n"/>
      <c r="BH96" s="503" t="n"/>
      <c r="BI96" s="503" t="n"/>
      <c r="BJ96" s="503" t="n"/>
      <c r="BK96" s="503" t="n"/>
      <c r="BL96" s="503" t="n"/>
      <c r="BM96" s="503" t="n"/>
      <c r="BN96" s="503" t="n"/>
      <c r="BO96" s="503" t="n"/>
      <c r="BP96" s="503" t="n"/>
      <c r="BQ96" s="503" t="n"/>
      <c r="BR96" s="503" t="n"/>
      <c r="BS96" s="503" t="n"/>
      <c r="BT96" s="503" t="n"/>
    </row>
    <row hidden="true" ht="16.5" outlineLevel="1" r="97">
      <c r="B97" s="489" t="e">
        <f aca="false" ca="false" dt2D="false" dtr="false" t="normal">B96</f>
        <v>#N/A</v>
      </c>
      <c r="F97" s="481" t="e">
        <f aca="false" ca="false" dt2D="false" dtr="false" t="normal">F96</f>
        <v>#N/A</v>
      </c>
      <c r="G97" s="485" t="n">
        <f aca="false" ca="false" dt2D="false" dtr="false" t="normal">G96</f>
        <v>0</v>
      </c>
      <c r="I97" s="516" t="s">
        <v>558</v>
      </c>
      <c r="J97" s="517" t="n"/>
      <c r="K97" s="214" t="n"/>
      <c r="L97" s="522" t="n"/>
      <c r="M97" s="518" t="e">
        <f aca="false" ca="true" dt2D="false" dtr="false" t="normal">SUM(M98:M99)</f>
        <v>#VALUE!</v>
      </c>
      <c r="N97" s="518" t="e">
        <f aca="false" ca="true" dt2D="false" dtr="false" t="normal">SUM(N98:N99)</f>
        <v>#VALUE!</v>
      </c>
      <c r="O97" s="518" t="e">
        <f aca="false" ca="true" dt2D="false" dtr="false" t="normal">SUM(O98:O99)</f>
        <v>#VALUE!</v>
      </c>
      <c r="P97" s="518" t="e">
        <f aca="false" ca="true" dt2D="false" dtr="false" t="normal">SUM(P98:P99)</f>
        <v>#VALUE!</v>
      </c>
      <c r="Q97" s="518" t="e">
        <f aca="false" ca="true" dt2D="false" dtr="false" t="normal">SUM(Q98:Q99)</f>
        <v>#VALUE!</v>
      </c>
      <c r="R97" s="518" t="e">
        <f aca="false" ca="true" dt2D="false" dtr="false" t="normal">SUM(R98:R99)</f>
        <v>#VALUE!</v>
      </c>
      <c r="S97" s="518" t="e">
        <f aca="false" ca="true" dt2D="false" dtr="false" t="normal">SUM(S98:S99)</f>
        <v>#VALUE!</v>
      </c>
      <c r="T97" s="518" t="e">
        <f aca="false" ca="true" dt2D="false" dtr="false" t="normal">SUM(T98:T99)</f>
        <v>#VALUE!</v>
      </c>
      <c r="U97" s="518" t="e">
        <f aca="false" ca="true" dt2D="false" dtr="false" t="normal">SUM(U98:U99)</f>
        <v>#VALUE!</v>
      </c>
      <c r="V97" s="518" t="e">
        <f aca="false" ca="true" dt2D="false" dtr="false" t="normal">SUM(V98:V99)</f>
        <v>#VALUE!</v>
      </c>
      <c r="W97" s="518" t="e">
        <f aca="false" ca="true" dt2D="false" dtr="false" t="normal">SUM(W98:W99)</f>
        <v>#VALUE!</v>
      </c>
      <c r="X97" s="518" t="e">
        <f aca="false" ca="true" dt2D="false" dtr="false" t="normal">SUM(X98:X99)</f>
        <v>#VALUE!</v>
      </c>
      <c r="Y97" s="518" t="e">
        <f aca="false" ca="true" dt2D="false" dtr="false" t="normal">SUM(Y98:Y99)</f>
        <v>#VALUE!</v>
      </c>
      <c r="Z97" s="518" t="e">
        <f aca="false" ca="true" dt2D="false" dtr="false" t="normal">SUM(Z98:Z99)</f>
        <v>#VALUE!</v>
      </c>
      <c r="AA97" s="518" t="e">
        <f aca="false" ca="true" dt2D="false" dtr="false" t="normal">SUM(AA98:AA99)</f>
        <v>#VALUE!</v>
      </c>
      <c r="AB97" s="518" t="e">
        <f aca="false" ca="true" dt2D="false" dtr="false" t="normal">SUM(AB98:AB99)</f>
        <v>#VALUE!</v>
      </c>
      <c r="AC97" s="518" t="e">
        <f aca="false" ca="true" dt2D="false" dtr="false" t="normal">SUM(AC98:AC99)</f>
        <v>#VALUE!</v>
      </c>
      <c r="AD97" s="518" t="e">
        <f aca="false" ca="true" dt2D="false" dtr="false" t="normal">SUM(AD98:AD99)</f>
        <v>#VALUE!</v>
      </c>
      <c r="AE97" s="518" t="e">
        <f aca="false" ca="true" dt2D="false" dtr="false" t="normal">SUM(AE98:AE99)</f>
        <v>#VALUE!</v>
      </c>
      <c r="AF97" s="518" t="e">
        <f aca="false" ca="true" dt2D="false" dtr="false" t="normal">SUM(AF98:AF99)</f>
        <v>#VALUE!</v>
      </c>
      <c r="AG97" s="518" t="e">
        <f aca="false" ca="true" dt2D="false" dtr="false" t="normal">SUM(AG98:AG99)</f>
        <v>#VALUE!</v>
      </c>
      <c r="AH97" s="518" t="e">
        <f aca="false" ca="true" dt2D="false" dtr="false" t="normal">SUM(AH98:AH99)</f>
        <v>#VALUE!</v>
      </c>
      <c r="AI97" s="518" t="e">
        <f aca="false" ca="true" dt2D="false" dtr="false" t="normal">SUM(AI98:AI99)</f>
        <v>#VALUE!</v>
      </c>
      <c r="AJ97" s="518" t="e">
        <f aca="false" ca="true" dt2D="false" dtr="false" t="normal">SUM(AJ98:AJ99)</f>
        <v>#VALUE!</v>
      </c>
      <c r="AK97" s="518" t="e">
        <f aca="false" ca="true" dt2D="false" dtr="false" t="normal">SUM(AK98:AK99)</f>
        <v>#VALUE!</v>
      </c>
      <c r="AL97" s="518" t="e">
        <f aca="false" ca="true" dt2D="false" dtr="false" t="normal">SUM(AL98:AL99)</f>
        <v>#VALUE!</v>
      </c>
      <c r="AM97" s="518" t="e">
        <f aca="false" ca="true" dt2D="false" dtr="false" t="normal">SUM(AM98:AM99)</f>
        <v>#VALUE!</v>
      </c>
      <c r="AN97" s="518" t="e">
        <f aca="false" ca="true" dt2D="false" dtr="false" t="normal">SUM(AN98:AN99)</f>
        <v>#VALUE!</v>
      </c>
      <c r="AO97" s="518" t="e">
        <f aca="false" ca="true" dt2D="false" dtr="false" t="normal">SUM(AO98:AO99)</f>
        <v>#VALUE!</v>
      </c>
      <c r="AP97" s="518" t="e">
        <f aca="false" ca="true" dt2D="false" dtr="false" t="normal">SUM(AP98:AP99)</f>
        <v>#VALUE!</v>
      </c>
      <c r="AQ97" s="518" t="e">
        <f aca="false" ca="true" dt2D="false" dtr="false" t="normal">SUM(AQ98:AQ99)</f>
        <v>#VALUE!</v>
      </c>
      <c r="AR97" s="518" t="e">
        <f aca="false" ca="true" dt2D="false" dtr="false" t="normal">SUM(AR98:AR99)</f>
        <v>#VALUE!</v>
      </c>
      <c r="AS97" s="518" t="e">
        <f aca="false" ca="true" dt2D="false" dtr="false" t="normal">SUM(AS98:AS99)</f>
        <v>#VALUE!</v>
      </c>
      <c r="AT97" s="518" t="e">
        <f aca="false" ca="true" dt2D="false" dtr="false" t="normal">SUM(AT98:AT99)</f>
        <v>#VALUE!</v>
      </c>
      <c r="AU97" s="518" t="e">
        <f aca="false" ca="true" dt2D="false" dtr="false" t="normal">SUM(AU98:AU99)</f>
        <v>#VALUE!</v>
      </c>
      <c r="AV97" s="518" t="e">
        <f aca="false" ca="true" dt2D="false" dtr="false" t="normal">SUM(AV98:AV99)</f>
        <v>#VALUE!</v>
      </c>
      <c r="AW97" s="518" t="e">
        <f aca="false" ca="true" dt2D="false" dtr="false" t="normal">SUM(AW98:AW99)</f>
        <v>#VALUE!</v>
      </c>
      <c r="AX97" s="518" t="e">
        <f aca="false" ca="true" dt2D="false" dtr="false" t="normal">SUM(AX98:AX99)</f>
        <v>#VALUE!</v>
      </c>
      <c r="AY97" s="518" t="e">
        <f aca="false" ca="true" dt2D="false" dtr="false" t="normal">SUM(AY98:AY99)</f>
        <v>#VALUE!</v>
      </c>
      <c r="AZ97" s="518" t="e">
        <f aca="false" ca="true" dt2D="false" dtr="false" t="normal">SUM(AZ98:AZ99)</f>
        <v>#VALUE!</v>
      </c>
      <c r="BA97" s="518" t="e">
        <f aca="false" ca="true" dt2D="false" dtr="false" t="normal">SUM(BA98:BA99)</f>
        <v>#VALUE!</v>
      </c>
      <c r="BB97" s="518" t="e">
        <f aca="false" ca="true" dt2D="false" dtr="false" t="normal">SUM(BB98:BB99)</f>
        <v>#VALUE!</v>
      </c>
      <c r="BC97" s="518" t="e">
        <f aca="false" ca="true" dt2D="false" dtr="false" t="normal">SUM(BC98:BC99)</f>
        <v>#VALUE!</v>
      </c>
      <c r="BD97" s="518" t="e">
        <f aca="false" ca="true" dt2D="false" dtr="false" t="normal">SUM(BD98:BD99)</f>
        <v>#VALUE!</v>
      </c>
      <c r="BE97" s="518" t="e">
        <f aca="false" ca="true" dt2D="false" dtr="false" t="normal">SUM(BE98:BE99)</f>
        <v>#VALUE!</v>
      </c>
      <c r="BF97" s="518" t="e">
        <f aca="false" ca="true" dt2D="false" dtr="false" t="normal">SUM(BF98:BF99)</f>
        <v>#VALUE!</v>
      </c>
      <c r="BG97" s="518" t="e">
        <f aca="false" ca="true" dt2D="false" dtr="false" t="normal">SUM(BG98:BG99)</f>
        <v>#VALUE!</v>
      </c>
      <c r="BH97" s="518" t="e">
        <f aca="false" ca="true" dt2D="false" dtr="false" t="normal">SUM(BH98:BH99)</f>
        <v>#VALUE!</v>
      </c>
      <c r="BI97" s="518" t="e">
        <f aca="false" ca="true" dt2D="false" dtr="false" t="normal">SUM(BI98:BI99)</f>
        <v>#VALUE!</v>
      </c>
      <c r="BJ97" s="518" t="e">
        <f aca="false" ca="true" dt2D="false" dtr="false" t="normal">SUM(BJ98:BJ99)</f>
        <v>#VALUE!</v>
      </c>
      <c r="BK97" s="518" t="e">
        <f aca="false" ca="true" dt2D="false" dtr="false" t="normal">SUM(BK98:BK99)</f>
        <v>#VALUE!</v>
      </c>
      <c r="BL97" s="518" t="e">
        <f aca="false" ca="true" dt2D="false" dtr="false" t="normal">SUM(BL98:BL99)</f>
        <v>#VALUE!</v>
      </c>
      <c r="BM97" s="518" t="e">
        <f aca="false" ca="true" dt2D="false" dtr="false" t="normal">SUM(BM98:BM99)</f>
        <v>#VALUE!</v>
      </c>
      <c r="BN97" s="518" t="e">
        <f aca="false" ca="true" dt2D="false" dtr="false" t="normal">SUM(BN98:BN99)</f>
        <v>#VALUE!</v>
      </c>
      <c r="BO97" s="518" t="e">
        <f aca="false" ca="true" dt2D="false" dtr="false" t="normal">SUM(BO98:BO99)</f>
        <v>#VALUE!</v>
      </c>
      <c r="BP97" s="518" t="e">
        <f aca="false" ca="true" dt2D="false" dtr="false" t="normal">SUM(BP98:BP99)</f>
        <v>#VALUE!</v>
      </c>
      <c r="BQ97" s="518" t="e">
        <f aca="false" ca="true" dt2D="false" dtr="false" t="normal">SUM(BQ98:BQ99)</f>
        <v>#VALUE!</v>
      </c>
      <c r="BR97" s="518" t="e">
        <f aca="false" ca="true" dt2D="false" dtr="false" t="normal">SUM(BR98:BR99)</f>
        <v>#VALUE!</v>
      </c>
      <c r="BS97" s="518" t="e">
        <f aca="false" ca="true" dt2D="false" dtr="false" t="normal">SUM(BS98:BS99)</f>
        <v>#VALUE!</v>
      </c>
      <c r="BT97" s="518" t="e">
        <f aca="false" ca="true" dt2D="false" dtr="false" t="normal">SUM(BT98:BT99)</f>
        <v>#VALUE!</v>
      </c>
    </row>
    <row hidden="true" ht="16.5" outlineLevel="2" r="98">
      <c r="B98" s="489" t="e">
        <f aca="false" ca="false" dt2D="false" dtr="false" t="normal">B97</f>
        <v>#N/A</v>
      </c>
      <c r="F98" s="481" t="e">
        <f aca="false" ca="false" dt2D="false" dtr="false" t="normal">F97</f>
        <v>#N/A</v>
      </c>
      <c r="G98" s="485" t="n">
        <f aca="false" ca="false" dt2D="false" dtr="false" t="normal">G97</f>
        <v>0</v>
      </c>
      <c r="I98" s="153" t="s">
        <v>556</v>
      </c>
      <c r="L98" s="523" t="n"/>
      <c r="M98" s="503" t="e">
        <f aca="false" ca="true" dt2D="false" dtr="false" t="normal">M94+L98</f>
        <v>#VALUE!</v>
      </c>
      <c r="N98" s="503" t="e">
        <f aca="false" ca="true" dt2D="false" dtr="false" t="normal">N94+M98</f>
        <v>#VALUE!</v>
      </c>
      <c r="O98" s="503" t="e">
        <f aca="false" ca="true" dt2D="false" dtr="false" t="normal">O94+N98</f>
        <v>#VALUE!</v>
      </c>
      <c r="P98" s="503" t="e">
        <f aca="false" ca="true" dt2D="false" dtr="false" t="normal">P94+O98</f>
        <v>#VALUE!</v>
      </c>
      <c r="Q98" s="503" t="e">
        <f aca="false" ca="true" dt2D="false" dtr="false" t="normal">Q94+P98</f>
        <v>#VALUE!</v>
      </c>
      <c r="R98" s="503" t="e">
        <f aca="false" ca="true" dt2D="false" dtr="false" t="normal">R94+Q98</f>
        <v>#VALUE!</v>
      </c>
      <c r="S98" s="503" t="e">
        <f aca="false" ca="true" dt2D="false" dtr="false" t="normal">S94+R98</f>
        <v>#VALUE!</v>
      </c>
      <c r="T98" s="503" t="e">
        <f aca="false" ca="true" dt2D="false" dtr="false" t="normal">T94+S98</f>
        <v>#VALUE!</v>
      </c>
      <c r="U98" s="503" t="e">
        <f aca="false" ca="true" dt2D="false" dtr="false" t="normal">U94+T98</f>
        <v>#VALUE!</v>
      </c>
      <c r="V98" s="503" t="e">
        <f aca="false" ca="true" dt2D="false" dtr="false" t="normal">V94+U98</f>
        <v>#VALUE!</v>
      </c>
      <c r="W98" s="503" t="e">
        <f aca="false" ca="true" dt2D="false" dtr="false" t="normal">W94+V98</f>
        <v>#VALUE!</v>
      </c>
      <c r="X98" s="503" t="e">
        <f aca="false" ca="true" dt2D="false" dtr="false" t="normal">X94+W98</f>
        <v>#VALUE!</v>
      </c>
      <c r="Y98" s="503" t="e">
        <f aca="false" ca="true" dt2D="false" dtr="false" t="normal">Y94+X98</f>
        <v>#VALUE!</v>
      </c>
      <c r="Z98" s="503" t="e">
        <f aca="false" ca="true" dt2D="false" dtr="false" t="normal">Z94+Y98</f>
        <v>#VALUE!</v>
      </c>
      <c r="AA98" s="503" t="e">
        <f aca="false" ca="true" dt2D="false" dtr="false" t="normal">AA94+Z98</f>
        <v>#VALUE!</v>
      </c>
      <c r="AB98" s="503" t="e">
        <f aca="false" ca="true" dt2D="false" dtr="false" t="normal">AB94+AA98</f>
        <v>#VALUE!</v>
      </c>
      <c r="AC98" s="503" t="e">
        <f aca="false" ca="true" dt2D="false" dtr="false" t="normal">AC94+AB98</f>
        <v>#VALUE!</v>
      </c>
      <c r="AD98" s="503" t="e">
        <f aca="false" ca="true" dt2D="false" dtr="false" t="normal">AD94+AC98</f>
        <v>#VALUE!</v>
      </c>
      <c r="AE98" s="503" t="e">
        <f aca="false" ca="true" dt2D="false" dtr="false" t="normal">AE94+AD98</f>
        <v>#VALUE!</v>
      </c>
      <c r="AF98" s="503" t="e">
        <f aca="false" ca="true" dt2D="false" dtr="false" t="normal">AF94+AE98</f>
        <v>#VALUE!</v>
      </c>
      <c r="AG98" s="503" t="e">
        <f aca="false" ca="true" dt2D="false" dtr="false" t="normal">AG94+AF98</f>
        <v>#VALUE!</v>
      </c>
      <c r="AH98" s="503" t="e">
        <f aca="false" ca="true" dt2D="false" dtr="false" t="normal">AH94+AG98</f>
        <v>#VALUE!</v>
      </c>
      <c r="AI98" s="503" t="e">
        <f aca="false" ca="true" dt2D="false" dtr="false" t="normal">AI94+AH98</f>
        <v>#VALUE!</v>
      </c>
      <c r="AJ98" s="503" t="e">
        <f aca="false" ca="true" dt2D="false" dtr="false" t="normal">AJ94+AI98</f>
        <v>#VALUE!</v>
      </c>
      <c r="AK98" s="503" t="e">
        <f aca="false" ca="true" dt2D="false" dtr="false" t="normal">AK94+AJ98</f>
        <v>#VALUE!</v>
      </c>
      <c r="AL98" s="503" t="e">
        <f aca="false" ca="true" dt2D="false" dtr="false" t="normal">AL94+AK98</f>
        <v>#VALUE!</v>
      </c>
      <c r="AM98" s="503" t="e">
        <f aca="false" ca="true" dt2D="false" dtr="false" t="normal">AM94+AL98</f>
        <v>#VALUE!</v>
      </c>
      <c r="AN98" s="503" t="e">
        <f aca="false" ca="true" dt2D="false" dtr="false" t="normal">AN94+AM98</f>
        <v>#VALUE!</v>
      </c>
      <c r="AO98" s="503" t="e">
        <f aca="false" ca="true" dt2D="false" dtr="false" t="normal">AO94+AN98</f>
        <v>#VALUE!</v>
      </c>
      <c r="AP98" s="503" t="e">
        <f aca="false" ca="true" dt2D="false" dtr="false" t="normal">AP94+AO98</f>
        <v>#VALUE!</v>
      </c>
      <c r="AQ98" s="503" t="e">
        <f aca="false" ca="true" dt2D="false" dtr="false" t="normal">AQ94+AP98</f>
        <v>#VALUE!</v>
      </c>
      <c r="AR98" s="503" t="e">
        <f aca="false" ca="true" dt2D="false" dtr="false" t="normal">AR94+AQ98</f>
        <v>#VALUE!</v>
      </c>
      <c r="AS98" s="503" t="e">
        <f aca="false" ca="true" dt2D="false" dtr="false" t="normal">AS94+AR98</f>
        <v>#VALUE!</v>
      </c>
      <c r="AT98" s="503" t="e">
        <f aca="false" ca="true" dt2D="false" dtr="false" t="normal">AT94+AS98</f>
        <v>#VALUE!</v>
      </c>
      <c r="AU98" s="503" t="e">
        <f aca="false" ca="true" dt2D="false" dtr="false" t="normal">AU94+AT98</f>
        <v>#VALUE!</v>
      </c>
      <c r="AV98" s="503" t="e">
        <f aca="false" ca="true" dt2D="false" dtr="false" t="normal">AV94+AU98</f>
        <v>#VALUE!</v>
      </c>
      <c r="AW98" s="503" t="e">
        <f aca="false" ca="true" dt2D="false" dtr="false" t="normal">AW94+AV98</f>
        <v>#VALUE!</v>
      </c>
      <c r="AX98" s="503" t="e">
        <f aca="false" ca="true" dt2D="false" dtr="false" t="normal">AX94+AW98</f>
        <v>#VALUE!</v>
      </c>
      <c r="AY98" s="503" t="e">
        <f aca="false" ca="true" dt2D="false" dtr="false" t="normal">AY94+AX98</f>
        <v>#VALUE!</v>
      </c>
      <c r="AZ98" s="503" t="e">
        <f aca="false" ca="true" dt2D="false" dtr="false" t="normal">AZ94+AY98</f>
        <v>#VALUE!</v>
      </c>
      <c r="BA98" s="503" t="e">
        <f aca="false" ca="true" dt2D="false" dtr="false" t="normal">BA94+AZ98</f>
        <v>#VALUE!</v>
      </c>
      <c r="BB98" s="503" t="e">
        <f aca="false" ca="true" dt2D="false" dtr="false" t="normal">BB94+BA98</f>
        <v>#VALUE!</v>
      </c>
      <c r="BC98" s="503" t="e">
        <f aca="false" ca="true" dt2D="false" dtr="false" t="normal">BC94+BB98</f>
        <v>#VALUE!</v>
      </c>
      <c r="BD98" s="503" t="e">
        <f aca="false" ca="true" dt2D="false" dtr="false" t="normal">BD94+BC98</f>
        <v>#VALUE!</v>
      </c>
      <c r="BE98" s="503" t="e">
        <f aca="false" ca="true" dt2D="false" dtr="false" t="normal">BE94+BD98</f>
        <v>#VALUE!</v>
      </c>
      <c r="BF98" s="503" t="e">
        <f aca="false" ca="true" dt2D="false" dtr="false" t="normal">BF94+BE98</f>
        <v>#VALUE!</v>
      </c>
      <c r="BG98" s="503" t="e">
        <f aca="false" ca="true" dt2D="false" dtr="false" t="normal">BG94+BF98</f>
        <v>#VALUE!</v>
      </c>
      <c r="BH98" s="503" t="e">
        <f aca="false" ca="true" dt2D="false" dtr="false" t="normal">BH94+BG98</f>
        <v>#VALUE!</v>
      </c>
      <c r="BI98" s="503" t="e">
        <f aca="false" ca="true" dt2D="false" dtr="false" t="normal">BI94+BH98</f>
        <v>#VALUE!</v>
      </c>
      <c r="BJ98" s="503" t="e">
        <f aca="false" ca="true" dt2D="false" dtr="false" t="normal">BJ94+BI98</f>
        <v>#VALUE!</v>
      </c>
      <c r="BK98" s="503" t="e">
        <f aca="false" ca="true" dt2D="false" dtr="false" t="normal">BK94+BJ98</f>
        <v>#VALUE!</v>
      </c>
      <c r="BL98" s="503" t="e">
        <f aca="false" ca="true" dt2D="false" dtr="false" t="normal">BL94+BK98</f>
        <v>#VALUE!</v>
      </c>
      <c r="BM98" s="503" t="e">
        <f aca="false" ca="true" dt2D="false" dtr="false" t="normal">BM94+BL98</f>
        <v>#VALUE!</v>
      </c>
      <c r="BN98" s="503" t="e">
        <f aca="false" ca="true" dt2D="false" dtr="false" t="normal">BN94+BM98</f>
        <v>#VALUE!</v>
      </c>
      <c r="BO98" s="503" t="e">
        <f aca="false" ca="true" dt2D="false" dtr="false" t="normal">BO94+BN98</f>
        <v>#VALUE!</v>
      </c>
      <c r="BP98" s="503" t="e">
        <f aca="false" ca="true" dt2D="false" dtr="false" t="normal">BP94+BO98</f>
        <v>#VALUE!</v>
      </c>
      <c r="BQ98" s="503" t="e">
        <f aca="false" ca="true" dt2D="false" dtr="false" t="normal">BQ94+BP98</f>
        <v>#VALUE!</v>
      </c>
      <c r="BR98" s="503" t="e">
        <f aca="false" ca="true" dt2D="false" dtr="false" t="normal">BR94+BQ98</f>
        <v>#VALUE!</v>
      </c>
      <c r="BS98" s="503" t="e">
        <f aca="false" ca="true" dt2D="false" dtr="false" t="normal">BS94+BR98</f>
        <v>#VALUE!</v>
      </c>
      <c r="BT98" s="503" t="e">
        <f aca="false" ca="true" dt2D="false" dtr="false" t="normal">BT94+BS98</f>
        <v>#VALUE!</v>
      </c>
    </row>
    <row hidden="true" ht="16.5" outlineLevel="2" r="99">
      <c r="B99" s="489" t="e">
        <f aca="false" ca="false" dt2D="false" dtr="false" t="normal">B98</f>
        <v>#N/A</v>
      </c>
      <c r="F99" s="481" t="e">
        <f aca="false" ca="false" dt2D="false" dtr="false" t="normal">F98</f>
        <v>#N/A</v>
      </c>
      <c r="G99" s="485" t="n">
        <f aca="false" ca="false" dt2D="false" dtr="false" t="normal">G98</f>
        <v>0</v>
      </c>
      <c r="I99" s="153" t="s">
        <v>557</v>
      </c>
      <c r="L99" s="523" t="n"/>
      <c r="M99" s="503" t="e">
        <f aca="false" ca="true" dt2D="false" dtr="false" t="normal">M95+L99</f>
        <v>#VALUE!</v>
      </c>
      <c r="N99" s="503" t="e">
        <f aca="false" ca="true" dt2D="false" dtr="false" t="normal">N95+M99</f>
        <v>#VALUE!</v>
      </c>
      <c r="O99" s="503" t="e">
        <f aca="false" ca="true" dt2D="false" dtr="false" t="normal">O95+N99</f>
        <v>#VALUE!</v>
      </c>
      <c r="P99" s="503" t="e">
        <f aca="false" ca="true" dt2D="false" dtr="false" t="normal">P95+O99</f>
        <v>#VALUE!</v>
      </c>
      <c r="Q99" s="503" t="e">
        <f aca="false" ca="true" dt2D="false" dtr="false" t="normal">Q95+P99</f>
        <v>#VALUE!</v>
      </c>
      <c r="R99" s="503" t="e">
        <f aca="false" ca="true" dt2D="false" dtr="false" t="normal">R95+Q99</f>
        <v>#VALUE!</v>
      </c>
      <c r="S99" s="503" t="e">
        <f aca="false" ca="true" dt2D="false" dtr="false" t="normal">S95+R99</f>
        <v>#VALUE!</v>
      </c>
      <c r="T99" s="503" t="e">
        <f aca="false" ca="true" dt2D="false" dtr="false" t="normal">T95+S99</f>
        <v>#VALUE!</v>
      </c>
      <c r="U99" s="503" t="e">
        <f aca="false" ca="true" dt2D="false" dtr="false" t="normal">U95+T99</f>
        <v>#VALUE!</v>
      </c>
      <c r="V99" s="503" t="e">
        <f aca="false" ca="true" dt2D="false" dtr="false" t="normal">V95+U99</f>
        <v>#VALUE!</v>
      </c>
      <c r="W99" s="503" t="e">
        <f aca="false" ca="true" dt2D="false" dtr="false" t="normal">W95+V99</f>
        <v>#VALUE!</v>
      </c>
      <c r="X99" s="503" t="e">
        <f aca="false" ca="true" dt2D="false" dtr="false" t="normal">X95+W99</f>
        <v>#VALUE!</v>
      </c>
      <c r="Y99" s="503" t="e">
        <f aca="false" ca="true" dt2D="false" dtr="false" t="normal">Y95+X99</f>
        <v>#VALUE!</v>
      </c>
      <c r="Z99" s="503" t="e">
        <f aca="false" ca="true" dt2D="false" dtr="false" t="normal">Z95+Y99</f>
        <v>#VALUE!</v>
      </c>
      <c r="AA99" s="503" t="e">
        <f aca="false" ca="true" dt2D="false" dtr="false" t="normal">AA95+Z99</f>
        <v>#VALUE!</v>
      </c>
      <c r="AB99" s="503" t="e">
        <f aca="false" ca="true" dt2D="false" dtr="false" t="normal">AB95+AA99</f>
        <v>#VALUE!</v>
      </c>
      <c r="AC99" s="503" t="e">
        <f aca="false" ca="true" dt2D="false" dtr="false" t="normal">AC95+AB99</f>
        <v>#VALUE!</v>
      </c>
      <c r="AD99" s="503" t="e">
        <f aca="false" ca="true" dt2D="false" dtr="false" t="normal">AD95+AC99</f>
        <v>#VALUE!</v>
      </c>
      <c r="AE99" s="503" t="e">
        <f aca="false" ca="true" dt2D="false" dtr="false" t="normal">AE95+AD99</f>
        <v>#VALUE!</v>
      </c>
      <c r="AF99" s="503" t="e">
        <f aca="false" ca="true" dt2D="false" dtr="false" t="normal">AF95+AE99</f>
        <v>#VALUE!</v>
      </c>
      <c r="AG99" s="503" t="e">
        <f aca="false" ca="true" dt2D="false" dtr="false" t="normal">AG95+AF99</f>
        <v>#VALUE!</v>
      </c>
      <c r="AH99" s="503" t="e">
        <f aca="false" ca="true" dt2D="false" dtr="false" t="normal">AH95+AG99</f>
        <v>#VALUE!</v>
      </c>
      <c r="AI99" s="503" t="e">
        <f aca="false" ca="true" dt2D="false" dtr="false" t="normal">AI95+AH99</f>
        <v>#VALUE!</v>
      </c>
      <c r="AJ99" s="503" t="e">
        <f aca="false" ca="true" dt2D="false" dtr="false" t="normal">AJ95+AI99</f>
        <v>#VALUE!</v>
      </c>
      <c r="AK99" s="503" t="e">
        <f aca="false" ca="true" dt2D="false" dtr="false" t="normal">AK95+AJ99</f>
        <v>#VALUE!</v>
      </c>
      <c r="AL99" s="503" t="e">
        <f aca="false" ca="true" dt2D="false" dtr="false" t="normal">AL95+AK99</f>
        <v>#VALUE!</v>
      </c>
      <c r="AM99" s="503" t="e">
        <f aca="false" ca="true" dt2D="false" dtr="false" t="normal">AM95+AL99</f>
        <v>#VALUE!</v>
      </c>
      <c r="AN99" s="503" t="e">
        <f aca="false" ca="true" dt2D="false" dtr="false" t="normal">AN95+AM99</f>
        <v>#VALUE!</v>
      </c>
      <c r="AO99" s="503" t="e">
        <f aca="false" ca="true" dt2D="false" dtr="false" t="normal">AO95+AN99</f>
        <v>#VALUE!</v>
      </c>
      <c r="AP99" s="503" t="e">
        <f aca="false" ca="true" dt2D="false" dtr="false" t="normal">AP95+AO99</f>
        <v>#VALUE!</v>
      </c>
      <c r="AQ99" s="503" t="e">
        <f aca="false" ca="true" dt2D="false" dtr="false" t="normal">AQ95+AP99</f>
        <v>#VALUE!</v>
      </c>
      <c r="AR99" s="503" t="e">
        <f aca="false" ca="true" dt2D="false" dtr="false" t="normal">AR95+AQ99</f>
        <v>#VALUE!</v>
      </c>
      <c r="AS99" s="503" t="e">
        <f aca="false" ca="true" dt2D="false" dtr="false" t="normal">AS95+AR99</f>
        <v>#VALUE!</v>
      </c>
      <c r="AT99" s="503" t="e">
        <f aca="false" ca="true" dt2D="false" dtr="false" t="normal">AT95+AS99</f>
        <v>#VALUE!</v>
      </c>
      <c r="AU99" s="503" t="e">
        <f aca="false" ca="true" dt2D="false" dtr="false" t="normal">AU95+AT99</f>
        <v>#VALUE!</v>
      </c>
      <c r="AV99" s="503" t="e">
        <f aca="false" ca="true" dt2D="false" dtr="false" t="normal">AV95+AU99</f>
        <v>#VALUE!</v>
      </c>
      <c r="AW99" s="503" t="e">
        <f aca="false" ca="true" dt2D="false" dtr="false" t="normal">AW95+AV99</f>
        <v>#VALUE!</v>
      </c>
      <c r="AX99" s="503" t="e">
        <f aca="false" ca="true" dt2D="false" dtr="false" t="normal">AX95+AW99</f>
        <v>#VALUE!</v>
      </c>
      <c r="AY99" s="503" t="e">
        <f aca="false" ca="true" dt2D="false" dtr="false" t="normal">AY95+AX99</f>
        <v>#VALUE!</v>
      </c>
      <c r="AZ99" s="503" t="e">
        <f aca="false" ca="true" dt2D="false" dtr="false" t="normal">AZ95+AY99</f>
        <v>#VALUE!</v>
      </c>
      <c r="BA99" s="503" t="e">
        <f aca="false" ca="true" dt2D="false" dtr="false" t="normal">BA95+AZ99</f>
        <v>#VALUE!</v>
      </c>
      <c r="BB99" s="503" t="e">
        <f aca="false" ca="true" dt2D="false" dtr="false" t="normal">BB95+BA99</f>
        <v>#VALUE!</v>
      </c>
      <c r="BC99" s="503" t="e">
        <f aca="false" ca="true" dt2D="false" dtr="false" t="normal">BC95+BB99</f>
        <v>#VALUE!</v>
      </c>
      <c r="BD99" s="503" t="e">
        <f aca="false" ca="true" dt2D="false" dtr="false" t="normal">BD95+BC99</f>
        <v>#VALUE!</v>
      </c>
      <c r="BE99" s="503" t="e">
        <f aca="false" ca="true" dt2D="false" dtr="false" t="normal">BE95+BD99</f>
        <v>#VALUE!</v>
      </c>
      <c r="BF99" s="503" t="e">
        <f aca="false" ca="true" dt2D="false" dtr="false" t="normal">BF95+BE99</f>
        <v>#VALUE!</v>
      </c>
      <c r="BG99" s="503" t="e">
        <f aca="false" ca="true" dt2D="false" dtr="false" t="normal">BG95+BF99</f>
        <v>#VALUE!</v>
      </c>
      <c r="BH99" s="503" t="e">
        <f aca="false" ca="true" dt2D="false" dtr="false" t="normal">BH95+BG99</f>
        <v>#VALUE!</v>
      </c>
      <c r="BI99" s="503" t="e">
        <f aca="false" ca="true" dt2D="false" dtr="false" t="normal">BI95+BH99</f>
        <v>#VALUE!</v>
      </c>
      <c r="BJ99" s="503" t="e">
        <f aca="false" ca="true" dt2D="false" dtr="false" t="normal">BJ95+BI99</f>
        <v>#VALUE!</v>
      </c>
      <c r="BK99" s="503" t="e">
        <f aca="false" ca="true" dt2D="false" dtr="false" t="normal">BK95+BJ99</f>
        <v>#VALUE!</v>
      </c>
      <c r="BL99" s="503" t="e">
        <f aca="false" ca="true" dt2D="false" dtr="false" t="normal">BL95+BK99</f>
        <v>#VALUE!</v>
      </c>
      <c r="BM99" s="503" t="e">
        <f aca="false" ca="true" dt2D="false" dtr="false" t="normal">BM95+BL99</f>
        <v>#VALUE!</v>
      </c>
      <c r="BN99" s="503" t="e">
        <f aca="false" ca="true" dt2D="false" dtr="false" t="normal">BN95+BM99</f>
        <v>#VALUE!</v>
      </c>
      <c r="BO99" s="503" t="e">
        <f aca="false" ca="true" dt2D="false" dtr="false" t="normal">BO95+BN99</f>
        <v>#VALUE!</v>
      </c>
      <c r="BP99" s="503" t="e">
        <f aca="false" ca="true" dt2D="false" dtr="false" t="normal">BP95+BO99</f>
        <v>#VALUE!</v>
      </c>
      <c r="BQ99" s="503" t="e">
        <f aca="false" ca="true" dt2D="false" dtr="false" t="normal">BQ95+BP99</f>
        <v>#VALUE!</v>
      </c>
      <c r="BR99" s="503" t="e">
        <f aca="false" ca="true" dt2D="false" dtr="false" t="normal">BR95+BQ99</f>
        <v>#VALUE!</v>
      </c>
      <c r="BS99" s="503" t="e">
        <f aca="false" ca="true" dt2D="false" dtr="false" t="normal">BS95+BR99</f>
        <v>#VALUE!</v>
      </c>
      <c r="BT99" s="503" t="e">
        <f aca="false" ca="true" dt2D="false" dtr="false" t="normal">BT95+BS99</f>
        <v>#VALUE!</v>
      </c>
    </row>
    <row hidden="true" ht="16.5" outlineLevel="1" r="100">
      <c r="B100" s="489" t="e">
        <f aca="false" ca="false" dt2D="false" dtr="false" t="normal">B99</f>
        <v>#N/A</v>
      </c>
      <c r="F100" s="481" t="e">
        <f aca="false" ca="false" dt2D="false" dtr="false" t="normal">F99</f>
        <v>#N/A</v>
      </c>
      <c r="G100" s="485" t="n">
        <f aca="false" ca="false" dt2D="false" dtr="false" t="normal">G99</f>
        <v>0</v>
      </c>
      <c r="I100" s="153" t="n"/>
      <c r="L100" s="503" t="n"/>
      <c r="M100" s="503" t="n"/>
      <c r="N100" s="503" t="n"/>
      <c r="O100" s="503" t="n"/>
      <c r="P100" s="503" t="n"/>
      <c r="Q100" s="503" t="n"/>
      <c r="R100" s="503" t="n"/>
      <c r="S100" s="503" t="n"/>
      <c r="T100" s="503" t="n"/>
      <c r="U100" s="503" t="n"/>
      <c r="V100" s="503" t="n"/>
      <c r="W100" s="503" t="n"/>
      <c r="X100" s="503" t="n"/>
      <c r="Y100" s="503" t="n"/>
      <c r="Z100" s="503" t="n"/>
      <c r="AA100" s="503" t="n"/>
      <c r="AB100" s="503" t="n"/>
      <c r="AC100" s="503" t="n"/>
      <c r="AD100" s="503" t="n"/>
      <c r="AE100" s="503" t="n"/>
      <c r="AF100" s="503" t="n"/>
      <c r="AG100" s="503" t="n"/>
      <c r="AH100" s="503" t="n"/>
      <c r="AI100" s="503" t="n"/>
      <c r="AJ100" s="503" t="n"/>
      <c r="AK100" s="503" t="n"/>
      <c r="AL100" s="503" t="n"/>
      <c r="AM100" s="503" t="n"/>
      <c r="AN100" s="503" t="n"/>
      <c r="AO100" s="503" t="n"/>
      <c r="AP100" s="503" t="n"/>
      <c r="AQ100" s="503" t="n"/>
      <c r="AR100" s="503" t="n"/>
      <c r="AS100" s="503" t="n"/>
      <c r="AT100" s="503" t="n"/>
      <c r="AU100" s="503" t="n"/>
      <c r="AV100" s="503" t="n"/>
      <c r="AW100" s="503" t="n"/>
      <c r="AX100" s="503" t="n"/>
      <c r="AY100" s="503" t="n"/>
      <c r="AZ100" s="503" t="n"/>
      <c r="BA100" s="503" t="n"/>
      <c r="BB100" s="503" t="n"/>
      <c r="BC100" s="503" t="n"/>
      <c r="BD100" s="503" t="n"/>
      <c r="BE100" s="503" t="n"/>
      <c r="BF100" s="503" t="n"/>
      <c r="BG100" s="503" t="n"/>
      <c r="BH100" s="503" t="n"/>
      <c r="BI100" s="503" t="n"/>
      <c r="BJ100" s="503" t="n"/>
      <c r="BK100" s="503" t="n"/>
      <c r="BL100" s="503" t="n"/>
      <c r="BM100" s="503" t="n"/>
      <c r="BN100" s="503" t="n"/>
      <c r="BO100" s="503" t="n"/>
      <c r="BP100" s="503" t="n"/>
      <c r="BQ100" s="503" t="n"/>
      <c r="BR100" s="503" t="n"/>
      <c r="BS100" s="503" t="n"/>
      <c r="BT100" s="503" t="n"/>
    </row>
    <row hidden="true" ht="16.5" outlineLevel="1" r="101">
      <c r="B101" s="489" t="e">
        <f aca="false" ca="false" dt2D="false" dtr="false" t="normal">B100</f>
        <v>#N/A</v>
      </c>
      <c r="E101" s="481" t="s">
        <v>474</v>
      </c>
      <c r="F101" s="481" t="e">
        <f aca="false" ca="false" dt2D="false" dtr="false" t="normal">F100</f>
        <v>#N/A</v>
      </c>
      <c r="G101" s="485" t="n">
        <f aca="false" ca="false" dt2D="false" dtr="false" t="normal">G100</f>
        <v>0</v>
      </c>
      <c r="I101" s="516" t="s">
        <v>474</v>
      </c>
      <c r="J101" s="517" t="n"/>
      <c r="K101" s="214" t="n"/>
      <c r="L101" s="522" t="n"/>
      <c r="M101" s="518" t="e">
        <f aca="false" ca="true" dt2D="false" dtr="false" t="normal">SUM(M102:M103)</f>
        <v>#VALUE!</v>
      </c>
      <c r="N101" s="518" t="e">
        <f aca="false" ca="true" dt2D="false" dtr="false" t="normal">SUM(N102:N103)</f>
        <v>#VALUE!</v>
      </c>
      <c r="O101" s="518" t="e">
        <f aca="false" ca="true" dt2D="false" dtr="false" t="normal">SUM(O102:O103)</f>
        <v>#VALUE!</v>
      </c>
      <c r="P101" s="518" t="e">
        <f aca="false" ca="true" dt2D="false" dtr="false" t="normal">SUM(P102:P103)</f>
        <v>#VALUE!</v>
      </c>
      <c r="Q101" s="518" t="e">
        <f aca="false" ca="true" dt2D="false" dtr="false" t="normal">SUM(Q102:Q103)</f>
        <v>#VALUE!</v>
      </c>
      <c r="R101" s="518" t="e">
        <f aca="false" ca="true" dt2D="false" dtr="false" t="normal">SUM(R102:R103)</f>
        <v>#VALUE!</v>
      </c>
      <c r="S101" s="518" t="e">
        <f aca="false" ca="true" dt2D="false" dtr="false" t="normal">SUM(S102:S103)</f>
        <v>#VALUE!</v>
      </c>
      <c r="T101" s="518" t="e">
        <f aca="false" ca="true" dt2D="false" dtr="false" t="normal">SUM(T102:T103)</f>
        <v>#VALUE!</v>
      </c>
      <c r="U101" s="518" t="e">
        <f aca="false" ca="true" dt2D="false" dtr="false" t="normal">SUM(U102:U103)</f>
        <v>#VALUE!</v>
      </c>
      <c r="V101" s="518" t="e">
        <f aca="false" ca="true" dt2D="false" dtr="false" t="normal">SUM(V102:V103)</f>
        <v>#VALUE!</v>
      </c>
      <c r="W101" s="518" t="e">
        <f aca="false" ca="true" dt2D="false" dtr="false" t="normal">SUM(W102:W103)</f>
        <v>#VALUE!</v>
      </c>
      <c r="X101" s="518" t="e">
        <f aca="false" ca="true" dt2D="false" dtr="false" t="normal">SUM(X102:X103)</f>
        <v>#VALUE!</v>
      </c>
      <c r="Y101" s="518" t="e">
        <f aca="false" ca="true" dt2D="false" dtr="false" t="normal">SUM(Y102:Y103)</f>
        <v>#VALUE!</v>
      </c>
      <c r="Z101" s="518" t="e">
        <f aca="false" ca="true" dt2D="false" dtr="false" t="normal">SUM(Z102:Z103)</f>
        <v>#VALUE!</v>
      </c>
      <c r="AA101" s="518" t="e">
        <f aca="false" ca="true" dt2D="false" dtr="false" t="normal">SUM(AA102:AA103)</f>
        <v>#VALUE!</v>
      </c>
      <c r="AB101" s="518" t="e">
        <f aca="false" ca="true" dt2D="false" dtr="false" t="normal">SUM(AB102:AB103)</f>
        <v>#VALUE!</v>
      </c>
      <c r="AC101" s="518" t="e">
        <f aca="false" ca="true" dt2D="false" dtr="false" t="normal">SUM(AC102:AC103)</f>
        <v>#VALUE!</v>
      </c>
      <c r="AD101" s="518" t="e">
        <f aca="false" ca="true" dt2D="false" dtr="false" t="normal">SUM(AD102:AD103)</f>
        <v>#VALUE!</v>
      </c>
      <c r="AE101" s="518" t="e">
        <f aca="false" ca="true" dt2D="false" dtr="false" t="normal">SUM(AE102:AE103)</f>
        <v>#VALUE!</v>
      </c>
      <c r="AF101" s="518" t="e">
        <f aca="false" ca="true" dt2D="false" dtr="false" t="normal">SUM(AF102:AF103)</f>
        <v>#VALUE!</v>
      </c>
      <c r="AG101" s="518" t="e">
        <f aca="false" ca="true" dt2D="false" dtr="false" t="normal">SUM(AG102:AG103)</f>
        <v>#VALUE!</v>
      </c>
      <c r="AH101" s="518" t="e">
        <f aca="false" ca="true" dt2D="false" dtr="false" t="normal">SUM(AH102:AH103)</f>
        <v>#VALUE!</v>
      </c>
      <c r="AI101" s="518" t="e">
        <f aca="false" ca="true" dt2D="false" dtr="false" t="normal">SUM(AI102:AI103)</f>
        <v>#VALUE!</v>
      </c>
      <c r="AJ101" s="518" t="e">
        <f aca="false" ca="true" dt2D="false" dtr="false" t="normal">SUM(AJ102:AJ103)</f>
        <v>#VALUE!</v>
      </c>
      <c r="AK101" s="518" t="e">
        <f aca="false" ca="true" dt2D="false" dtr="false" t="normal">SUM(AK102:AK103)</f>
        <v>#VALUE!</v>
      </c>
      <c r="AL101" s="518" t="e">
        <f aca="false" ca="true" dt2D="false" dtr="false" t="normal">SUM(AL102:AL103)</f>
        <v>#VALUE!</v>
      </c>
      <c r="AM101" s="518" t="e">
        <f aca="false" ca="true" dt2D="false" dtr="false" t="normal">SUM(AM102:AM103)</f>
        <v>#VALUE!</v>
      </c>
      <c r="AN101" s="518" t="e">
        <f aca="false" ca="true" dt2D="false" dtr="false" t="normal">SUM(AN102:AN103)</f>
        <v>#VALUE!</v>
      </c>
      <c r="AO101" s="518" t="e">
        <f aca="false" ca="true" dt2D="false" dtr="false" t="normal">SUM(AO102:AO103)</f>
        <v>#VALUE!</v>
      </c>
      <c r="AP101" s="518" t="e">
        <f aca="false" ca="true" dt2D="false" dtr="false" t="normal">SUM(AP102:AP103)</f>
        <v>#VALUE!</v>
      </c>
      <c r="AQ101" s="518" t="e">
        <f aca="false" ca="true" dt2D="false" dtr="false" t="normal">SUM(AQ102:AQ103)</f>
        <v>#VALUE!</v>
      </c>
      <c r="AR101" s="518" t="e">
        <f aca="false" ca="true" dt2D="false" dtr="false" t="normal">SUM(AR102:AR103)</f>
        <v>#VALUE!</v>
      </c>
      <c r="AS101" s="518" t="e">
        <f aca="false" ca="true" dt2D="false" dtr="false" t="normal">SUM(AS102:AS103)</f>
        <v>#VALUE!</v>
      </c>
      <c r="AT101" s="518" t="e">
        <f aca="false" ca="true" dt2D="false" dtr="false" t="normal">SUM(AT102:AT103)</f>
        <v>#VALUE!</v>
      </c>
      <c r="AU101" s="518" t="e">
        <f aca="false" ca="true" dt2D="false" dtr="false" t="normal">SUM(AU102:AU103)</f>
        <v>#VALUE!</v>
      </c>
      <c r="AV101" s="518" t="e">
        <f aca="false" ca="true" dt2D="false" dtr="false" t="normal">SUM(AV102:AV103)</f>
        <v>#VALUE!</v>
      </c>
      <c r="AW101" s="518" t="e">
        <f aca="false" ca="true" dt2D="false" dtr="false" t="normal">SUM(AW102:AW103)</f>
        <v>#VALUE!</v>
      </c>
      <c r="AX101" s="518" t="e">
        <f aca="false" ca="true" dt2D="false" dtr="false" t="normal">SUM(AX102:AX103)</f>
        <v>#VALUE!</v>
      </c>
      <c r="AY101" s="518" t="e">
        <f aca="false" ca="true" dt2D="false" dtr="false" t="normal">SUM(AY102:AY103)</f>
        <v>#VALUE!</v>
      </c>
      <c r="AZ101" s="518" t="e">
        <f aca="false" ca="true" dt2D="false" dtr="false" t="normal">SUM(AZ102:AZ103)</f>
        <v>#VALUE!</v>
      </c>
      <c r="BA101" s="518" t="e">
        <f aca="false" ca="true" dt2D="false" dtr="false" t="normal">SUM(BA102:BA103)</f>
        <v>#VALUE!</v>
      </c>
      <c r="BB101" s="518" t="e">
        <f aca="false" ca="true" dt2D="false" dtr="false" t="normal">SUM(BB102:BB103)</f>
        <v>#VALUE!</v>
      </c>
      <c r="BC101" s="518" t="e">
        <f aca="false" ca="true" dt2D="false" dtr="false" t="normal">SUM(BC102:BC103)</f>
        <v>#VALUE!</v>
      </c>
      <c r="BD101" s="518" t="e">
        <f aca="false" ca="true" dt2D="false" dtr="false" t="normal">SUM(BD102:BD103)</f>
        <v>#VALUE!</v>
      </c>
      <c r="BE101" s="518" t="e">
        <f aca="false" ca="true" dt2D="false" dtr="false" t="normal">SUM(BE102:BE103)</f>
        <v>#VALUE!</v>
      </c>
      <c r="BF101" s="518" t="e">
        <f aca="false" ca="true" dt2D="false" dtr="false" t="normal">SUM(BF102:BF103)</f>
        <v>#VALUE!</v>
      </c>
      <c r="BG101" s="518" t="e">
        <f aca="false" ca="true" dt2D="false" dtr="false" t="normal">SUM(BG102:BG103)</f>
        <v>#VALUE!</v>
      </c>
      <c r="BH101" s="518" t="e">
        <f aca="false" ca="true" dt2D="false" dtr="false" t="normal">SUM(BH102:BH103)</f>
        <v>#VALUE!</v>
      </c>
      <c r="BI101" s="518" t="e">
        <f aca="false" ca="true" dt2D="false" dtr="false" t="normal">SUM(BI102:BI103)</f>
        <v>#VALUE!</v>
      </c>
      <c r="BJ101" s="518" t="e">
        <f aca="false" ca="true" dt2D="false" dtr="false" t="normal">SUM(BJ102:BJ103)</f>
        <v>#VALUE!</v>
      </c>
      <c r="BK101" s="518" t="e">
        <f aca="false" ca="true" dt2D="false" dtr="false" t="normal">SUM(BK102:BK103)</f>
        <v>#VALUE!</v>
      </c>
      <c r="BL101" s="518" t="e">
        <f aca="false" ca="true" dt2D="false" dtr="false" t="normal">SUM(BL102:BL103)</f>
        <v>#VALUE!</v>
      </c>
      <c r="BM101" s="518" t="e">
        <f aca="false" ca="true" dt2D="false" dtr="false" t="normal">SUM(BM102:BM103)</f>
        <v>#VALUE!</v>
      </c>
      <c r="BN101" s="518" t="e">
        <f aca="false" ca="true" dt2D="false" dtr="false" t="normal">SUM(BN102:BN103)</f>
        <v>#VALUE!</v>
      </c>
      <c r="BO101" s="518" t="e">
        <f aca="false" ca="true" dt2D="false" dtr="false" t="normal">SUM(BO102:BO103)</f>
        <v>#VALUE!</v>
      </c>
      <c r="BP101" s="518" t="e">
        <f aca="false" ca="true" dt2D="false" dtr="false" t="normal">SUM(BP102:BP103)</f>
        <v>#VALUE!</v>
      </c>
      <c r="BQ101" s="518" t="e">
        <f aca="false" ca="true" dt2D="false" dtr="false" t="normal">SUM(BQ102:BQ103)</f>
        <v>#VALUE!</v>
      </c>
      <c r="BR101" s="518" t="e">
        <f aca="false" ca="true" dt2D="false" dtr="false" t="normal">SUM(BR102:BR103)</f>
        <v>#VALUE!</v>
      </c>
      <c r="BS101" s="518" t="e">
        <f aca="false" ca="true" dt2D="false" dtr="false" t="normal">SUM(BS102:BS103)</f>
        <v>#VALUE!</v>
      </c>
      <c r="BT101" s="518" t="e">
        <f aca="false" ca="true" dt2D="false" dtr="false" t="normal">SUM(BT102:BT103)</f>
        <v>#VALUE!</v>
      </c>
    </row>
    <row hidden="true" ht="16.5" outlineLevel="2" r="102">
      <c r="B102" s="489" t="e">
        <f aca="false" ca="false" dt2D="false" dtr="false" t="normal">B101</f>
        <v>#N/A</v>
      </c>
      <c r="F102" s="481" t="e">
        <f aca="false" ca="false" dt2D="false" dtr="false" t="normal">F101</f>
        <v>#N/A</v>
      </c>
      <c r="G102" s="485" t="n">
        <f aca="false" ca="false" dt2D="false" dtr="false" t="normal">G101</f>
        <v>0</v>
      </c>
      <c r="I102" s="153" t="s">
        <v>556</v>
      </c>
      <c r="L102" s="523" t="n"/>
      <c r="M102" s="503" t="e">
        <f aca="false" ca="true" dt2D="false" dtr="false" t="normal">IFERROR(MIN(M98/$L94/365*'Периоды'!L$39, L106), 0)</f>
        <v>#VALUE!</v>
      </c>
      <c r="N102" s="503" t="e">
        <f aca="false" ca="true" dt2D="false" dtr="false" t="normal">IFERROR(MIN(N98/$L94/365*'Периоды'!M$39, M106), 0)</f>
        <v>#VALUE!</v>
      </c>
      <c r="O102" s="503" t="e">
        <f aca="false" ca="true" dt2D="false" dtr="false" t="normal">IFERROR(MIN(O98/$L94/365*'Периоды'!N$39, N106), 0)</f>
        <v>#VALUE!</v>
      </c>
      <c r="P102" s="503" t="e">
        <f aca="false" ca="true" dt2D="false" dtr="false" t="normal">IFERROR(MIN(P98/$L94/365*'Периоды'!O$39, O106), 0)</f>
        <v>#VALUE!</v>
      </c>
      <c r="Q102" s="503" t="e">
        <f aca="false" ca="true" dt2D="false" dtr="false" t="normal">IFERROR(MIN(Q98/$L94/365*'Периоды'!P$39, P106), 0)</f>
        <v>#VALUE!</v>
      </c>
      <c r="R102" s="503" t="e">
        <f aca="false" ca="true" dt2D="false" dtr="false" t="normal">IFERROR(MIN(R98/$L94/365*'Периоды'!Q$39, Q106), 0)</f>
        <v>#VALUE!</v>
      </c>
      <c r="S102" s="503" t="e">
        <f aca="false" ca="true" dt2D="false" dtr="false" t="normal">IFERROR(MIN(S98/$L94/365*'Периоды'!R$39, R106), 0)</f>
        <v>#VALUE!</v>
      </c>
      <c r="T102" s="503" t="e">
        <f aca="false" ca="true" dt2D="false" dtr="false" t="normal">IFERROR(MIN(T98/$L94/365*'Периоды'!S$39, S106), 0)</f>
        <v>#VALUE!</v>
      </c>
      <c r="U102" s="503" t="e">
        <f aca="false" ca="true" dt2D="false" dtr="false" t="normal">IFERROR(MIN(U98/$L94/365*'Периоды'!T$39, T106), 0)</f>
        <v>#VALUE!</v>
      </c>
      <c r="V102" s="503" t="e">
        <f aca="false" ca="true" dt2D="false" dtr="false" t="normal">IFERROR(MIN(V98/$L94/365*'Периоды'!U$39, U106), 0)</f>
        <v>#VALUE!</v>
      </c>
      <c r="W102" s="503" t="e">
        <f aca="false" ca="true" dt2D="false" dtr="false" t="normal">IFERROR(MIN(W98/$L94/365*'Периоды'!V$39, V106), 0)</f>
        <v>#VALUE!</v>
      </c>
      <c r="X102" s="503" t="e">
        <f aca="false" ca="true" dt2D="false" dtr="false" t="normal">IFERROR(MIN(X98/$L94/365*'Периоды'!W$39, W106), 0)</f>
        <v>#VALUE!</v>
      </c>
      <c r="Y102" s="503" t="e">
        <f aca="false" ca="true" dt2D="false" dtr="false" t="normal">IFERROR(MIN(Y98/$L94/365*'Периоды'!X$39, X106), 0)</f>
        <v>#VALUE!</v>
      </c>
      <c r="Z102" s="503" t="e">
        <f aca="false" ca="true" dt2D="false" dtr="false" t="normal">IFERROR(MIN(Z98/$L94/365*'Периоды'!Y$39, Y106), 0)</f>
        <v>#VALUE!</v>
      </c>
      <c r="AA102" s="503" t="e">
        <f aca="false" ca="true" dt2D="false" dtr="false" t="normal">IFERROR(MIN(AA98/$L94/365*'Периоды'!Z$39, Z106), 0)</f>
        <v>#VALUE!</v>
      </c>
      <c r="AB102" s="503" t="e">
        <f aca="false" ca="true" dt2D="false" dtr="false" t="normal">IFERROR(MIN(AB98/$L94/365*'Периоды'!AA$39, AA106), 0)</f>
        <v>#VALUE!</v>
      </c>
      <c r="AC102" s="503" t="e">
        <f aca="false" ca="true" dt2D="false" dtr="false" t="normal">IFERROR(MIN(AC98/$L94/365*'Периоды'!AB$39, AB106), 0)</f>
        <v>#VALUE!</v>
      </c>
      <c r="AD102" s="503" t="e">
        <f aca="false" ca="true" dt2D="false" dtr="false" t="normal">IFERROR(MIN(AD98/$L94/365*'Периоды'!AC$39, AC106), 0)</f>
        <v>#VALUE!</v>
      </c>
      <c r="AE102" s="503" t="e">
        <f aca="false" ca="true" dt2D="false" dtr="false" t="normal">IFERROR(MIN(AE98/$L94/365*'Периоды'!AD$39, AD106), 0)</f>
        <v>#VALUE!</v>
      </c>
      <c r="AF102" s="503" t="e">
        <f aca="false" ca="true" dt2D="false" dtr="false" t="normal">IFERROR(MIN(AF98/$L94/365*'Периоды'!AE$39, AE106), 0)</f>
        <v>#VALUE!</v>
      </c>
      <c r="AG102" s="503" t="e">
        <f aca="false" ca="true" dt2D="false" dtr="false" t="normal">IFERROR(MIN(AG98/$L94/365*'Периоды'!AF$39, AF106), 0)</f>
        <v>#VALUE!</v>
      </c>
      <c r="AH102" s="503" t="e">
        <f aca="false" ca="true" dt2D="false" dtr="false" t="normal">IFERROR(MIN(AH98/$L94/365*'Периоды'!AG$39, AG106), 0)</f>
        <v>#VALUE!</v>
      </c>
      <c r="AI102" s="503" t="e">
        <f aca="false" ca="true" dt2D="false" dtr="false" t="normal">IFERROR(MIN(AI98/$L94/365*'Периоды'!AH$39, AH106), 0)</f>
        <v>#VALUE!</v>
      </c>
      <c r="AJ102" s="503" t="e">
        <f aca="false" ca="true" dt2D="false" dtr="false" t="normal">IFERROR(MIN(AJ98/$L94/365*'Периоды'!AI$39, AI106), 0)</f>
        <v>#VALUE!</v>
      </c>
      <c r="AK102" s="503" t="e">
        <f aca="false" ca="true" dt2D="false" dtr="false" t="normal">IFERROR(MIN(AK98/$L94/365*'Периоды'!AJ$39, AJ106), 0)</f>
        <v>#VALUE!</v>
      </c>
      <c r="AL102" s="503" t="e">
        <f aca="false" ca="true" dt2D="false" dtr="false" t="normal">IFERROR(MIN(AL98/$L94/365*'Периоды'!AK$39, AK106), 0)</f>
        <v>#VALUE!</v>
      </c>
      <c r="AM102" s="503" t="e">
        <f aca="false" ca="true" dt2D="false" dtr="false" t="normal">IFERROR(MIN(AM98/$L94/365*'Периоды'!AL$39, AL106), 0)</f>
        <v>#VALUE!</v>
      </c>
      <c r="AN102" s="503" t="e">
        <f aca="false" ca="true" dt2D="false" dtr="false" t="normal">IFERROR(MIN(AN98/$L94/365*'Периоды'!AM$39, AM106), 0)</f>
        <v>#VALUE!</v>
      </c>
      <c r="AO102" s="503" t="e">
        <f aca="false" ca="true" dt2D="false" dtr="false" t="normal">IFERROR(MIN(AO98/$L94/365*'Периоды'!AN$39, AN106), 0)</f>
        <v>#VALUE!</v>
      </c>
      <c r="AP102" s="503" t="e">
        <f aca="false" ca="true" dt2D="false" dtr="false" t="normal">IFERROR(MIN(AP98/$L94/365*'Периоды'!AO$39, AO106), 0)</f>
        <v>#VALUE!</v>
      </c>
      <c r="AQ102" s="503" t="e">
        <f aca="false" ca="true" dt2D="false" dtr="false" t="normal">IFERROR(MIN(AQ98/$L94/365*'Периоды'!AP$39, AP106), 0)</f>
        <v>#VALUE!</v>
      </c>
      <c r="AR102" s="503" t="e">
        <f aca="false" ca="true" dt2D="false" dtr="false" t="normal">IFERROR(MIN(AR98/$L94/365*'Периоды'!AQ$39, AQ106), 0)</f>
        <v>#VALUE!</v>
      </c>
      <c r="AS102" s="503" t="e">
        <f aca="false" ca="true" dt2D="false" dtr="false" t="normal">IFERROR(MIN(AS98/$L94/365*'Периоды'!AR$39, AR106), 0)</f>
        <v>#VALUE!</v>
      </c>
      <c r="AT102" s="503" t="e">
        <f aca="false" ca="true" dt2D="false" dtr="false" t="normal">IFERROR(MIN(AT98/$L94/365*'Периоды'!AS$39, AS106), 0)</f>
        <v>#VALUE!</v>
      </c>
      <c r="AU102" s="503" t="e">
        <f aca="false" ca="true" dt2D="false" dtr="false" t="normal">IFERROR(MIN(AU98/$L94/365*'Периоды'!AT$39, AT106), 0)</f>
        <v>#VALUE!</v>
      </c>
      <c r="AV102" s="503" t="e">
        <f aca="false" ca="true" dt2D="false" dtr="false" t="normal">IFERROR(MIN(AV98/$L94/365*'Периоды'!AU$39, AU106), 0)</f>
        <v>#VALUE!</v>
      </c>
      <c r="AW102" s="503" t="e">
        <f aca="false" ca="true" dt2D="false" dtr="false" t="normal">IFERROR(MIN(AW98/$L94/365*'Периоды'!AV$39, AV106), 0)</f>
        <v>#VALUE!</v>
      </c>
      <c r="AX102" s="503" t="e">
        <f aca="false" ca="true" dt2D="false" dtr="false" t="normal">IFERROR(MIN(AX98/$L94/365*'Периоды'!AW$39, AW106), 0)</f>
        <v>#VALUE!</v>
      </c>
      <c r="AY102" s="503" t="e">
        <f aca="false" ca="true" dt2D="false" dtr="false" t="normal">IFERROR(MIN(AY98/$L94/365*'Периоды'!AX$39, AX106), 0)</f>
        <v>#VALUE!</v>
      </c>
      <c r="AZ102" s="503" t="e">
        <f aca="false" ca="true" dt2D="false" dtr="false" t="normal">IFERROR(MIN(AZ98/$L94/365*'Периоды'!AY$39, AY106), 0)</f>
        <v>#VALUE!</v>
      </c>
      <c r="BA102" s="503" t="e">
        <f aca="false" ca="true" dt2D="false" dtr="false" t="normal">IFERROR(MIN(BA98/$L94/365*'Периоды'!AZ$39, AZ106), 0)</f>
        <v>#VALUE!</v>
      </c>
      <c r="BB102" s="503" t="e">
        <f aca="false" ca="true" dt2D="false" dtr="false" t="normal">IFERROR(MIN(BB98/$L94/365*'Периоды'!BA$39, BA106), 0)</f>
        <v>#VALUE!</v>
      </c>
      <c r="BC102" s="503" t="e">
        <f aca="false" ca="true" dt2D="false" dtr="false" t="normal">IFERROR(MIN(BC98/$L94/365*'Периоды'!BB$39, BB106), 0)</f>
        <v>#VALUE!</v>
      </c>
      <c r="BD102" s="503" t="e">
        <f aca="false" ca="true" dt2D="false" dtr="false" t="normal">IFERROR(MIN(BD98/$L94/365*'Периоды'!BC$39, BC106), 0)</f>
        <v>#VALUE!</v>
      </c>
      <c r="BE102" s="503" t="e">
        <f aca="false" ca="true" dt2D="false" dtr="false" t="normal">IFERROR(MIN(BE98/$L94/365*'Периоды'!BD$39, BD106), 0)</f>
        <v>#VALUE!</v>
      </c>
      <c r="BF102" s="503" t="e">
        <f aca="false" ca="true" dt2D="false" dtr="false" t="normal">IFERROR(MIN(BF98/$L94/365*'Периоды'!BE$39, BE106), 0)</f>
        <v>#VALUE!</v>
      </c>
      <c r="BG102" s="503" t="e">
        <f aca="false" ca="true" dt2D="false" dtr="false" t="normal">IFERROR(MIN(BG98/$L94/365*'Периоды'!BF$39, BF106), 0)</f>
        <v>#VALUE!</v>
      </c>
      <c r="BH102" s="503" t="e">
        <f aca="false" ca="true" dt2D="false" dtr="false" t="normal">IFERROR(MIN(BH98/$L94/365*'Периоды'!BG$39, BG106), 0)</f>
        <v>#VALUE!</v>
      </c>
      <c r="BI102" s="503" t="e">
        <f aca="false" ca="true" dt2D="false" dtr="false" t="normal">IFERROR(MIN(BI98/$L94/365*'Периоды'!BH$39, BH106), 0)</f>
        <v>#VALUE!</v>
      </c>
      <c r="BJ102" s="503" t="e">
        <f aca="false" ca="true" dt2D="false" dtr="false" t="normal">IFERROR(MIN(BJ98/$L94/365*'Периоды'!BI$39, BI106), 0)</f>
        <v>#VALUE!</v>
      </c>
      <c r="BK102" s="503" t="e">
        <f aca="false" ca="true" dt2D="false" dtr="false" t="normal">IFERROR(MIN(BK98/$L94/365*'Периоды'!BJ$39, BJ106), 0)</f>
        <v>#VALUE!</v>
      </c>
      <c r="BL102" s="503" t="e">
        <f aca="false" ca="true" dt2D="false" dtr="false" t="normal">IFERROR(MIN(BL98/$L94/365*'Периоды'!BK$39, BK106), 0)</f>
        <v>#VALUE!</v>
      </c>
      <c r="BM102" s="503" t="e">
        <f aca="false" ca="true" dt2D="false" dtr="false" t="normal">IFERROR(MIN(BM98/$L94/365*'Периоды'!BL$39, BL106), 0)</f>
        <v>#VALUE!</v>
      </c>
      <c r="BN102" s="503" t="e">
        <f aca="false" ca="true" dt2D="false" dtr="false" t="normal">IFERROR(MIN(BN98/$L94/365*'Периоды'!BM$39, BM106), 0)</f>
        <v>#VALUE!</v>
      </c>
      <c r="BO102" s="503" t="e">
        <f aca="false" ca="true" dt2D="false" dtr="false" t="normal">IFERROR(MIN(BO98/$L94/365*'Периоды'!BN$39, BN106), 0)</f>
        <v>#VALUE!</v>
      </c>
      <c r="BP102" s="503" t="e">
        <f aca="false" ca="true" dt2D="false" dtr="false" t="normal">IFERROR(MIN(BP98/$L94/365*'Периоды'!BO$39, BO106), 0)</f>
        <v>#VALUE!</v>
      </c>
      <c r="BQ102" s="503" t="e">
        <f aca="false" ca="true" dt2D="false" dtr="false" t="normal">IFERROR(MIN(BQ98/$L94/365*'Периоды'!BP$39, BP106), 0)</f>
        <v>#VALUE!</v>
      </c>
      <c r="BR102" s="503" t="e">
        <f aca="false" ca="true" dt2D="false" dtr="false" t="normal">IFERROR(MIN(BR98/$L94/365*'Периоды'!BQ$39, BQ106), 0)</f>
        <v>#VALUE!</v>
      </c>
      <c r="BS102" s="503" t="e">
        <f aca="false" ca="true" dt2D="false" dtr="false" t="normal">IFERROR(MIN(BS98/$L94/365*'Периоды'!BR$39, BR106), 0)</f>
        <v>#VALUE!</v>
      </c>
      <c r="BT102" s="503" t="e">
        <f aca="false" ca="true" dt2D="false" dtr="false" t="normal">IFERROR(MIN(BT98/$L94/365*'Периоды'!BS$39, BS106), 0)</f>
        <v>#VALUE!</v>
      </c>
    </row>
    <row hidden="true" ht="16.5" outlineLevel="2" r="103">
      <c r="B103" s="489" t="e">
        <f aca="false" ca="false" dt2D="false" dtr="false" t="normal">B102</f>
        <v>#N/A</v>
      </c>
      <c r="F103" s="481" t="e">
        <f aca="false" ca="false" dt2D="false" dtr="false" t="normal">F102</f>
        <v>#N/A</v>
      </c>
      <c r="G103" s="485" t="n">
        <f aca="false" ca="false" dt2D="false" dtr="false" t="normal">G102</f>
        <v>0</v>
      </c>
      <c r="I103" s="153" t="s">
        <v>557</v>
      </c>
      <c r="L103" s="523" t="n"/>
      <c r="M103" s="503" t="e">
        <f aca="false" ca="true" dt2D="false" dtr="false" t="normal">IFERROR(MIN(M99/$L95/365*'Периоды'!L$39, L107), 0)</f>
        <v>#VALUE!</v>
      </c>
      <c r="N103" s="503" t="e">
        <f aca="false" ca="true" dt2D="false" dtr="false" t="normal">IFERROR(MIN(N99/$L95/365*'Периоды'!M$39, M107), 0)</f>
        <v>#VALUE!</v>
      </c>
      <c r="O103" s="503" t="e">
        <f aca="false" ca="true" dt2D="false" dtr="false" t="normal">IFERROR(MIN(O99/$L95/365*'Периоды'!N$39, N107), 0)</f>
        <v>#VALUE!</v>
      </c>
      <c r="P103" s="503" t="e">
        <f aca="false" ca="true" dt2D="false" dtr="false" t="normal">IFERROR(MIN(P99/$L95/365*'Периоды'!O$39, O107), 0)</f>
        <v>#VALUE!</v>
      </c>
      <c r="Q103" s="503" t="e">
        <f aca="false" ca="true" dt2D="false" dtr="false" t="normal">IFERROR(MIN(Q99/$L95/365*'Периоды'!P$39, P107), 0)</f>
        <v>#VALUE!</v>
      </c>
      <c r="R103" s="503" t="e">
        <f aca="false" ca="true" dt2D="false" dtr="false" t="normal">IFERROR(MIN(R99/$L95/365*'Периоды'!Q$39, Q107), 0)</f>
        <v>#VALUE!</v>
      </c>
      <c r="S103" s="503" t="e">
        <f aca="false" ca="true" dt2D="false" dtr="false" t="normal">IFERROR(MIN(S99/$L95/365*'Периоды'!R$39, R107), 0)</f>
        <v>#VALUE!</v>
      </c>
      <c r="T103" s="503" t="e">
        <f aca="false" ca="true" dt2D="false" dtr="false" t="normal">IFERROR(MIN(T99/$L95/365*'Периоды'!S$39, S107), 0)</f>
        <v>#VALUE!</v>
      </c>
      <c r="U103" s="503" t="e">
        <f aca="false" ca="true" dt2D="false" dtr="false" t="normal">IFERROR(MIN(U99/$L95/365*'Периоды'!T$39, T107), 0)</f>
        <v>#VALUE!</v>
      </c>
      <c r="V103" s="503" t="e">
        <f aca="false" ca="true" dt2D="false" dtr="false" t="normal">IFERROR(MIN(V99/$L95/365*'Периоды'!U$39, U107), 0)</f>
        <v>#VALUE!</v>
      </c>
      <c r="W103" s="503" t="e">
        <f aca="false" ca="true" dt2D="false" dtr="false" t="normal">IFERROR(MIN(W99/$L95/365*'Периоды'!V$39, V107), 0)</f>
        <v>#VALUE!</v>
      </c>
      <c r="X103" s="503" t="e">
        <f aca="false" ca="true" dt2D="false" dtr="false" t="normal">IFERROR(MIN(X99/$L95/365*'Периоды'!W$39, W107), 0)</f>
        <v>#VALUE!</v>
      </c>
      <c r="Y103" s="503" t="e">
        <f aca="false" ca="true" dt2D="false" dtr="false" t="normal">IFERROR(MIN(Y99/$L95/365*'Периоды'!X$39, X107), 0)</f>
        <v>#VALUE!</v>
      </c>
      <c r="Z103" s="503" t="e">
        <f aca="false" ca="true" dt2D="false" dtr="false" t="normal">IFERROR(MIN(Z99/$L95/365*'Периоды'!Y$39, Y107), 0)</f>
        <v>#VALUE!</v>
      </c>
      <c r="AA103" s="503" t="e">
        <f aca="false" ca="true" dt2D="false" dtr="false" t="normal">IFERROR(MIN(AA99/$L95/365*'Периоды'!Z$39, Z107), 0)</f>
        <v>#VALUE!</v>
      </c>
      <c r="AB103" s="503" t="e">
        <f aca="false" ca="true" dt2D="false" dtr="false" t="normal">IFERROR(MIN(AB99/$L95/365*'Периоды'!AA$39, AA107), 0)</f>
        <v>#VALUE!</v>
      </c>
      <c r="AC103" s="503" t="e">
        <f aca="false" ca="true" dt2D="false" dtr="false" t="normal">IFERROR(MIN(AC99/$L95/365*'Периоды'!AB$39, AB107), 0)</f>
        <v>#VALUE!</v>
      </c>
      <c r="AD103" s="503" t="e">
        <f aca="false" ca="true" dt2D="false" dtr="false" t="normal">IFERROR(MIN(AD99/$L95/365*'Периоды'!AC$39, AC107), 0)</f>
        <v>#VALUE!</v>
      </c>
      <c r="AE103" s="503" t="e">
        <f aca="false" ca="true" dt2D="false" dtr="false" t="normal">IFERROR(MIN(AE99/$L95/365*'Периоды'!AD$39, AD107), 0)</f>
        <v>#VALUE!</v>
      </c>
      <c r="AF103" s="503" t="e">
        <f aca="false" ca="true" dt2D="false" dtr="false" t="normal">IFERROR(MIN(AF99/$L95/365*'Периоды'!AE$39, AE107), 0)</f>
        <v>#VALUE!</v>
      </c>
      <c r="AG103" s="503" t="e">
        <f aca="false" ca="true" dt2D="false" dtr="false" t="normal">IFERROR(MIN(AG99/$L95/365*'Периоды'!AF$39, AF107), 0)</f>
        <v>#VALUE!</v>
      </c>
      <c r="AH103" s="503" t="e">
        <f aca="false" ca="true" dt2D="false" dtr="false" t="normal">IFERROR(MIN(AH99/$L95/365*'Периоды'!AG$39, AG107), 0)</f>
        <v>#VALUE!</v>
      </c>
      <c r="AI103" s="503" t="e">
        <f aca="false" ca="true" dt2D="false" dtr="false" t="normal">IFERROR(MIN(AI99/$L95/365*'Периоды'!AH$39, AH107), 0)</f>
        <v>#VALUE!</v>
      </c>
      <c r="AJ103" s="503" t="e">
        <f aca="false" ca="true" dt2D="false" dtr="false" t="normal">IFERROR(MIN(AJ99/$L95/365*'Периоды'!AI$39, AI107), 0)</f>
        <v>#VALUE!</v>
      </c>
      <c r="AK103" s="503" t="e">
        <f aca="false" ca="true" dt2D="false" dtr="false" t="normal">IFERROR(MIN(AK99/$L95/365*'Периоды'!AJ$39, AJ107), 0)</f>
        <v>#VALUE!</v>
      </c>
      <c r="AL103" s="503" t="e">
        <f aca="false" ca="true" dt2D="false" dtr="false" t="normal">IFERROR(MIN(AL99/$L95/365*'Периоды'!AK$39, AK107), 0)</f>
        <v>#VALUE!</v>
      </c>
      <c r="AM103" s="503" t="e">
        <f aca="false" ca="true" dt2D="false" dtr="false" t="normal">IFERROR(MIN(AM99/$L95/365*'Периоды'!AL$39, AL107), 0)</f>
        <v>#VALUE!</v>
      </c>
      <c r="AN103" s="503" t="e">
        <f aca="false" ca="true" dt2D="false" dtr="false" t="normal">IFERROR(MIN(AN99/$L95/365*'Периоды'!AM$39, AM107), 0)</f>
        <v>#VALUE!</v>
      </c>
      <c r="AO103" s="503" t="e">
        <f aca="false" ca="true" dt2D="false" dtr="false" t="normal">IFERROR(MIN(AO99/$L95/365*'Периоды'!AN$39, AN107), 0)</f>
        <v>#VALUE!</v>
      </c>
      <c r="AP103" s="503" t="e">
        <f aca="false" ca="true" dt2D="false" dtr="false" t="normal">IFERROR(MIN(AP99/$L95/365*'Периоды'!AO$39, AO107), 0)</f>
        <v>#VALUE!</v>
      </c>
      <c r="AQ103" s="503" t="e">
        <f aca="false" ca="true" dt2D="false" dtr="false" t="normal">IFERROR(MIN(AQ99/$L95/365*'Периоды'!AP$39, AP107), 0)</f>
        <v>#VALUE!</v>
      </c>
      <c r="AR103" s="503" t="e">
        <f aca="false" ca="true" dt2D="false" dtr="false" t="normal">IFERROR(MIN(AR99/$L95/365*'Периоды'!AQ$39, AQ107), 0)</f>
        <v>#VALUE!</v>
      </c>
      <c r="AS103" s="503" t="e">
        <f aca="false" ca="true" dt2D="false" dtr="false" t="normal">IFERROR(MIN(AS99/$L95/365*'Периоды'!AR$39, AR107), 0)</f>
        <v>#VALUE!</v>
      </c>
      <c r="AT103" s="503" t="e">
        <f aca="false" ca="true" dt2D="false" dtr="false" t="normal">IFERROR(MIN(AT99/$L95/365*'Периоды'!AS$39, AS107), 0)</f>
        <v>#VALUE!</v>
      </c>
      <c r="AU103" s="503" t="e">
        <f aca="false" ca="true" dt2D="false" dtr="false" t="normal">IFERROR(MIN(AU99/$L95/365*'Периоды'!AT$39, AT107), 0)</f>
        <v>#VALUE!</v>
      </c>
      <c r="AV103" s="503" t="e">
        <f aca="false" ca="true" dt2D="false" dtr="false" t="normal">IFERROR(MIN(AV99/$L95/365*'Периоды'!AU$39, AU107), 0)</f>
        <v>#VALUE!</v>
      </c>
      <c r="AW103" s="503" t="e">
        <f aca="false" ca="true" dt2D="false" dtr="false" t="normal">IFERROR(MIN(AW99/$L95/365*'Периоды'!AV$39, AV107), 0)</f>
        <v>#VALUE!</v>
      </c>
      <c r="AX103" s="503" t="e">
        <f aca="false" ca="true" dt2D="false" dtr="false" t="normal">IFERROR(MIN(AX99/$L95/365*'Периоды'!AW$39, AW107), 0)</f>
        <v>#VALUE!</v>
      </c>
      <c r="AY103" s="503" t="e">
        <f aca="false" ca="true" dt2D="false" dtr="false" t="normal">IFERROR(MIN(AY99/$L95/365*'Периоды'!AX$39, AX107), 0)</f>
        <v>#VALUE!</v>
      </c>
      <c r="AZ103" s="503" t="e">
        <f aca="false" ca="true" dt2D="false" dtr="false" t="normal">IFERROR(MIN(AZ99/$L95/365*'Периоды'!AY$39, AY107), 0)</f>
        <v>#VALUE!</v>
      </c>
      <c r="BA103" s="503" t="e">
        <f aca="false" ca="true" dt2D="false" dtr="false" t="normal">IFERROR(MIN(BA99/$L95/365*'Периоды'!AZ$39, AZ107), 0)</f>
        <v>#VALUE!</v>
      </c>
      <c r="BB103" s="503" t="e">
        <f aca="false" ca="true" dt2D="false" dtr="false" t="normal">IFERROR(MIN(BB99/$L95/365*'Периоды'!BA$39, BA107), 0)</f>
        <v>#VALUE!</v>
      </c>
      <c r="BC103" s="503" t="e">
        <f aca="false" ca="true" dt2D="false" dtr="false" t="normal">IFERROR(MIN(BC99/$L95/365*'Периоды'!BB$39, BB107), 0)</f>
        <v>#VALUE!</v>
      </c>
      <c r="BD103" s="503" t="e">
        <f aca="false" ca="true" dt2D="false" dtr="false" t="normal">IFERROR(MIN(BD99/$L95/365*'Периоды'!BC$39, BC107), 0)</f>
        <v>#VALUE!</v>
      </c>
      <c r="BE103" s="503" t="e">
        <f aca="false" ca="true" dt2D="false" dtr="false" t="normal">IFERROR(MIN(BE99/$L95/365*'Периоды'!BD$39, BD107), 0)</f>
        <v>#VALUE!</v>
      </c>
      <c r="BF103" s="503" t="e">
        <f aca="false" ca="true" dt2D="false" dtr="false" t="normal">IFERROR(MIN(BF99/$L95/365*'Периоды'!BE$39, BE107), 0)</f>
        <v>#VALUE!</v>
      </c>
      <c r="BG103" s="503" t="e">
        <f aca="false" ca="true" dt2D="false" dtr="false" t="normal">IFERROR(MIN(BG99/$L95/365*'Периоды'!BF$39, BF107), 0)</f>
        <v>#VALUE!</v>
      </c>
      <c r="BH103" s="503" t="e">
        <f aca="false" ca="true" dt2D="false" dtr="false" t="normal">IFERROR(MIN(BH99/$L95/365*'Периоды'!BG$39, BG107), 0)</f>
        <v>#VALUE!</v>
      </c>
      <c r="BI103" s="503" t="e">
        <f aca="false" ca="true" dt2D="false" dtr="false" t="normal">IFERROR(MIN(BI99/$L95/365*'Периоды'!BH$39, BH107), 0)</f>
        <v>#VALUE!</v>
      </c>
      <c r="BJ103" s="503" t="e">
        <f aca="false" ca="true" dt2D="false" dtr="false" t="normal">IFERROR(MIN(BJ99/$L95/365*'Периоды'!BI$39, BI107), 0)</f>
        <v>#VALUE!</v>
      </c>
      <c r="BK103" s="503" t="e">
        <f aca="false" ca="true" dt2D="false" dtr="false" t="normal">IFERROR(MIN(BK99/$L95/365*'Периоды'!BJ$39, BJ107), 0)</f>
        <v>#VALUE!</v>
      </c>
      <c r="BL103" s="503" t="e">
        <f aca="false" ca="true" dt2D="false" dtr="false" t="normal">IFERROR(MIN(BL99/$L95/365*'Периоды'!BK$39, BK107), 0)</f>
        <v>#VALUE!</v>
      </c>
      <c r="BM103" s="503" t="e">
        <f aca="false" ca="true" dt2D="false" dtr="false" t="normal">IFERROR(MIN(BM99/$L95/365*'Периоды'!BL$39, BL107), 0)</f>
        <v>#VALUE!</v>
      </c>
      <c r="BN103" s="503" t="e">
        <f aca="false" ca="true" dt2D="false" dtr="false" t="normal">IFERROR(MIN(BN99/$L95/365*'Периоды'!BM$39, BM107), 0)</f>
        <v>#VALUE!</v>
      </c>
      <c r="BO103" s="503" t="e">
        <f aca="false" ca="true" dt2D="false" dtr="false" t="normal">IFERROR(MIN(BO99/$L95/365*'Периоды'!BN$39, BN107), 0)</f>
        <v>#VALUE!</v>
      </c>
      <c r="BP103" s="503" t="e">
        <f aca="false" ca="true" dt2D="false" dtr="false" t="normal">IFERROR(MIN(BP99/$L95/365*'Периоды'!BO$39, BO107), 0)</f>
        <v>#VALUE!</v>
      </c>
      <c r="BQ103" s="503" t="e">
        <f aca="false" ca="true" dt2D="false" dtr="false" t="normal">IFERROR(MIN(BQ99/$L95/365*'Периоды'!BP$39, BP107), 0)</f>
        <v>#VALUE!</v>
      </c>
      <c r="BR103" s="503" t="e">
        <f aca="false" ca="true" dt2D="false" dtr="false" t="normal">IFERROR(MIN(BR99/$L95/365*'Периоды'!BQ$39, BQ107), 0)</f>
        <v>#VALUE!</v>
      </c>
      <c r="BS103" s="503" t="e">
        <f aca="false" ca="true" dt2D="false" dtr="false" t="normal">IFERROR(MIN(BS99/$L95/365*'Периоды'!BR$39, BR107), 0)</f>
        <v>#VALUE!</v>
      </c>
      <c r="BT103" s="503" t="e">
        <f aca="false" ca="true" dt2D="false" dtr="false" t="normal">IFERROR(MIN(BT99/$L95/365*'Периоды'!BS$39, BS107), 0)</f>
        <v>#VALUE!</v>
      </c>
    </row>
    <row hidden="true" ht="16.5" outlineLevel="1" r="104">
      <c r="B104" s="489" t="e">
        <f aca="false" ca="false" dt2D="false" dtr="false" t="normal">B103</f>
        <v>#N/A</v>
      </c>
      <c r="F104" s="481" t="e">
        <f aca="false" ca="false" dt2D="false" dtr="false" t="normal">F103</f>
        <v>#N/A</v>
      </c>
      <c r="G104" s="485" t="n">
        <f aca="false" ca="false" dt2D="false" dtr="false" t="normal">G103</f>
        <v>0</v>
      </c>
      <c r="L104" s="503" t="n"/>
      <c r="M104" s="503" t="n"/>
      <c r="N104" s="503" t="n"/>
      <c r="O104" s="503" t="n"/>
      <c r="P104" s="503" t="n"/>
      <c r="Q104" s="503" t="n"/>
      <c r="R104" s="503" t="n"/>
      <c r="S104" s="503" t="n"/>
      <c r="T104" s="503" t="n"/>
      <c r="U104" s="503" t="n"/>
      <c r="V104" s="503" t="n"/>
      <c r="W104" s="503" t="n"/>
      <c r="X104" s="503" t="n"/>
      <c r="Y104" s="503" t="n"/>
      <c r="Z104" s="503" t="n"/>
      <c r="AA104" s="503" t="n"/>
      <c r="AB104" s="503" t="n"/>
      <c r="AC104" s="503" t="n"/>
      <c r="AD104" s="503" t="n"/>
      <c r="AE104" s="503" t="n"/>
      <c r="AF104" s="503" t="n"/>
      <c r="AG104" s="503" t="n"/>
      <c r="AH104" s="503" t="n"/>
      <c r="AI104" s="503" t="n"/>
      <c r="AJ104" s="503" t="n"/>
      <c r="AK104" s="503" t="n"/>
      <c r="AL104" s="503" t="n"/>
      <c r="AM104" s="503" t="n"/>
      <c r="AN104" s="503" t="n"/>
      <c r="AO104" s="503" t="n"/>
      <c r="AP104" s="503" t="n"/>
      <c r="AQ104" s="503" t="n"/>
      <c r="AR104" s="503" t="n"/>
      <c r="AS104" s="503" t="n"/>
      <c r="AT104" s="503" t="n"/>
      <c r="AU104" s="503" t="n"/>
      <c r="AV104" s="503" t="n"/>
      <c r="AW104" s="503" t="n"/>
      <c r="AX104" s="503" t="n"/>
      <c r="AY104" s="503" t="n"/>
      <c r="AZ104" s="503" t="n"/>
      <c r="BA104" s="503" t="n"/>
      <c r="BB104" s="503" t="n"/>
      <c r="BC104" s="503" t="n"/>
      <c r="BD104" s="503" t="n"/>
      <c r="BE104" s="503" t="n"/>
      <c r="BF104" s="503" t="n"/>
      <c r="BG104" s="503" t="n"/>
      <c r="BH104" s="503" t="n"/>
      <c r="BI104" s="503" t="n"/>
      <c r="BJ104" s="503" t="n"/>
      <c r="BK104" s="503" t="n"/>
      <c r="BL104" s="503" t="n"/>
      <c r="BM104" s="503" t="n"/>
      <c r="BN104" s="503" t="n"/>
      <c r="BO104" s="503" t="n"/>
      <c r="BP104" s="503" t="n"/>
      <c r="BQ104" s="503" t="n"/>
      <c r="BR104" s="503" t="n"/>
      <c r="BS104" s="503" t="n"/>
      <c r="BT104" s="503" t="n"/>
    </row>
    <row hidden="true" ht="16.5" outlineLevel="1" r="105">
      <c r="B105" s="489" t="e">
        <f aca="false" ca="false" dt2D="false" dtr="false" t="normal">B104</f>
        <v>#N/A</v>
      </c>
      <c r="C105" s="481" t="s">
        <v>436</v>
      </c>
      <c r="E105" s="481" t="s">
        <v>436</v>
      </c>
      <c r="F105" s="481" t="e">
        <f aca="false" ca="false" dt2D="false" dtr="false" t="normal">F104</f>
        <v>#N/A</v>
      </c>
      <c r="G105" s="485" t="n">
        <f aca="false" ca="false" dt2D="false" dtr="false" t="normal">G104</f>
        <v>0</v>
      </c>
      <c r="I105" s="516" t="s">
        <v>436</v>
      </c>
      <c r="J105" s="517" t="n"/>
      <c r="K105" s="214" t="n"/>
      <c r="L105" s="518" t="n">
        <f aca="false" ca="false" dt2D="false" dtr="false" t="normal">SUM(L106:L107)</f>
        <v>0</v>
      </c>
      <c r="M105" s="518" t="e">
        <f aca="false" ca="true" dt2D="false" dtr="false" t="normal">SUM(M106:M107)</f>
        <v>#VALUE!</v>
      </c>
      <c r="N105" s="518" t="e">
        <f aca="false" ca="true" dt2D="false" dtr="false" t="normal">SUM(N106:N107)</f>
        <v>#VALUE!</v>
      </c>
      <c r="O105" s="518" t="e">
        <f aca="false" ca="true" dt2D="false" dtr="false" t="normal">SUM(O106:O107)</f>
        <v>#VALUE!</v>
      </c>
      <c r="P105" s="518" t="e">
        <f aca="false" ca="true" dt2D="false" dtr="false" t="normal">SUM(P106:P107)</f>
        <v>#VALUE!</v>
      </c>
      <c r="Q105" s="518" t="e">
        <f aca="false" ca="true" dt2D="false" dtr="false" t="normal">SUM(Q106:Q107)</f>
        <v>#VALUE!</v>
      </c>
      <c r="R105" s="518" t="e">
        <f aca="false" ca="true" dt2D="false" dtr="false" t="normal">SUM(R106:R107)</f>
        <v>#VALUE!</v>
      </c>
      <c r="S105" s="518" t="e">
        <f aca="false" ca="true" dt2D="false" dtr="false" t="normal">SUM(S106:S107)</f>
        <v>#VALUE!</v>
      </c>
      <c r="T105" s="518" t="e">
        <f aca="false" ca="true" dt2D="false" dtr="false" t="normal">SUM(T106:T107)</f>
        <v>#VALUE!</v>
      </c>
      <c r="U105" s="518" t="e">
        <f aca="false" ca="true" dt2D="false" dtr="false" t="normal">SUM(U106:U107)</f>
        <v>#VALUE!</v>
      </c>
      <c r="V105" s="518" t="e">
        <f aca="false" ca="true" dt2D="false" dtr="false" t="normal">SUM(V106:V107)</f>
        <v>#VALUE!</v>
      </c>
      <c r="W105" s="518" t="e">
        <f aca="false" ca="true" dt2D="false" dtr="false" t="normal">SUM(W106:W107)</f>
        <v>#VALUE!</v>
      </c>
      <c r="X105" s="518" t="e">
        <f aca="false" ca="true" dt2D="false" dtr="false" t="normal">SUM(X106:X107)</f>
        <v>#VALUE!</v>
      </c>
      <c r="Y105" s="518" t="e">
        <f aca="false" ca="true" dt2D="false" dtr="false" t="normal">SUM(Y106:Y107)</f>
        <v>#VALUE!</v>
      </c>
      <c r="Z105" s="518" t="e">
        <f aca="false" ca="true" dt2D="false" dtr="false" t="normal">SUM(Z106:Z107)</f>
        <v>#VALUE!</v>
      </c>
      <c r="AA105" s="518" t="e">
        <f aca="false" ca="true" dt2D="false" dtr="false" t="normal">SUM(AA106:AA107)</f>
        <v>#VALUE!</v>
      </c>
      <c r="AB105" s="518" t="e">
        <f aca="false" ca="true" dt2D="false" dtr="false" t="normal">SUM(AB106:AB107)</f>
        <v>#VALUE!</v>
      </c>
      <c r="AC105" s="518" t="e">
        <f aca="false" ca="true" dt2D="false" dtr="false" t="normal">SUM(AC106:AC107)</f>
        <v>#VALUE!</v>
      </c>
      <c r="AD105" s="518" t="e">
        <f aca="false" ca="true" dt2D="false" dtr="false" t="normal">SUM(AD106:AD107)</f>
        <v>#VALUE!</v>
      </c>
      <c r="AE105" s="518" t="e">
        <f aca="false" ca="true" dt2D="false" dtr="false" t="normal">SUM(AE106:AE107)</f>
        <v>#VALUE!</v>
      </c>
      <c r="AF105" s="518" t="e">
        <f aca="false" ca="true" dt2D="false" dtr="false" t="normal">SUM(AF106:AF107)</f>
        <v>#VALUE!</v>
      </c>
      <c r="AG105" s="518" t="e">
        <f aca="false" ca="true" dt2D="false" dtr="false" t="normal">SUM(AG106:AG107)</f>
        <v>#VALUE!</v>
      </c>
      <c r="AH105" s="518" t="e">
        <f aca="false" ca="true" dt2D="false" dtr="false" t="normal">SUM(AH106:AH107)</f>
        <v>#VALUE!</v>
      </c>
      <c r="AI105" s="518" t="e">
        <f aca="false" ca="true" dt2D="false" dtr="false" t="normal">SUM(AI106:AI107)</f>
        <v>#VALUE!</v>
      </c>
      <c r="AJ105" s="518" t="e">
        <f aca="false" ca="true" dt2D="false" dtr="false" t="normal">SUM(AJ106:AJ107)</f>
        <v>#VALUE!</v>
      </c>
      <c r="AK105" s="518" t="e">
        <f aca="false" ca="true" dt2D="false" dtr="false" t="normal">SUM(AK106:AK107)</f>
        <v>#VALUE!</v>
      </c>
      <c r="AL105" s="518" t="e">
        <f aca="false" ca="true" dt2D="false" dtr="false" t="normal">SUM(AL106:AL107)</f>
        <v>#VALUE!</v>
      </c>
      <c r="AM105" s="518" t="e">
        <f aca="false" ca="true" dt2D="false" dtr="false" t="normal">SUM(AM106:AM107)</f>
        <v>#VALUE!</v>
      </c>
      <c r="AN105" s="518" t="e">
        <f aca="false" ca="true" dt2D="false" dtr="false" t="normal">SUM(AN106:AN107)</f>
        <v>#VALUE!</v>
      </c>
      <c r="AO105" s="518" t="e">
        <f aca="false" ca="true" dt2D="false" dtr="false" t="normal">SUM(AO106:AO107)</f>
        <v>#VALUE!</v>
      </c>
      <c r="AP105" s="518" t="e">
        <f aca="false" ca="true" dt2D="false" dtr="false" t="normal">SUM(AP106:AP107)</f>
        <v>#VALUE!</v>
      </c>
      <c r="AQ105" s="518" t="e">
        <f aca="false" ca="true" dt2D="false" dtr="false" t="normal">SUM(AQ106:AQ107)</f>
        <v>#VALUE!</v>
      </c>
      <c r="AR105" s="518" t="e">
        <f aca="false" ca="true" dt2D="false" dtr="false" t="normal">SUM(AR106:AR107)</f>
        <v>#VALUE!</v>
      </c>
      <c r="AS105" s="518" t="e">
        <f aca="false" ca="true" dt2D="false" dtr="false" t="normal">SUM(AS106:AS107)</f>
        <v>#VALUE!</v>
      </c>
      <c r="AT105" s="518" t="e">
        <f aca="false" ca="true" dt2D="false" dtr="false" t="normal">SUM(AT106:AT107)</f>
        <v>#VALUE!</v>
      </c>
      <c r="AU105" s="518" t="e">
        <f aca="false" ca="true" dt2D="false" dtr="false" t="normal">SUM(AU106:AU107)</f>
        <v>#VALUE!</v>
      </c>
      <c r="AV105" s="518" t="e">
        <f aca="false" ca="true" dt2D="false" dtr="false" t="normal">SUM(AV106:AV107)</f>
        <v>#VALUE!</v>
      </c>
      <c r="AW105" s="518" t="e">
        <f aca="false" ca="true" dt2D="false" dtr="false" t="normal">SUM(AW106:AW107)</f>
        <v>#VALUE!</v>
      </c>
      <c r="AX105" s="518" t="e">
        <f aca="false" ca="true" dt2D="false" dtr="false" t="normal">SUM(AX106:AX107)</f>
        <v>#VALUE!</v>
      </c>
      <c r="AY105" s="518" t="e">
        <f aca="false" ca="true" dt2D="false" dtr="false" t="normal">SUM(AY106:AY107)</f>
        <v>#VALUE!</v>
      </c>
      <c r="AZ105" s="518" t="e">
        <f aca="false" ca="true" dt2D="false" dtr="false" t="normal">SUM(AZ106:AZ107)</f>
        <v>#VALUE!</v>
      </c>
      <c r="BA105" s="518" t="e">
        <f aca="false" ca="true" dt2D="false" dtr="false" t="normal">SUM(BA106:BA107)</f>
        <v>#VALUE!</v>
      </c>
      <c r="BB105" s="518" t="e">
        <f aca="false" ca="true" dt2D="false" dtr="false" t="normal">SUM(BB106:BB107)</f>
        <v>#VALUE!</v>
      </c>
      <c r="BC105" s="518" t="e">
        <f aca="false" ca="true" dt2D="false" dtr="false" t="normal">SUM(BC106:BC107)</f>
        <v>#VALUE!</v>
      </c>
      <c r="BD105" s="518" t="e">
        <f aca="false" ca="true" dt2D="false" dtr="false" t="normal">SUM(BD106:BD107)</f>
        <v>#VALUE!</v>
      </c>
      <c r="BE105" s="518" t="e">
        <f aca="false" ca="true" dt2D="false" dtr="false" t="normal">SUM(BE106:BE107)</f>
        <v>#VALUE!</v>
      </c>
      <c r="BF105" s="518" t="e">
        <f aca="false" ca="true" dt2D="false" dtr="false" t="normal">SUM(BF106:BF107)</f>
        <v>#VALUE!</v>
      </c>
      <c r="BG105" s="518" t="e">
        <f aca="false" ca="true" dt2D="false" dtr="false" t="normal">SUM(BG106:BG107)</f>
        <v>#VALUE!</v>
      </c>
      <c r="BH105" s="518" t="e">
        <f aca="false" ca="true" dt2D="false" dtr="false" t="normal">SUM(BH106:BH107)</f>
        <v>#VALUE!</v>
      </c>
      <c r="BI105" s="518" t="e">
        <f aca="false" ca="true" dt2D="false" dtr="false" t="normal">SUM(BI106:BI107)</f>
        <v>#VALUE!</v>
      </c>
      <c r="BJ105" s="518" t="e">
        <f aca="false" ca="true" dt2D="false" dtr="false" t="normal">SUM(BJ106:BJ107)</f>
        <v>#VALUE!</v>
      </c>
      <c r="BK105" s="518" t="e">
        <f aca="false" ca="true" dt2D="false" dtr="false" t="normal">SUM(BK106:BK107)</f>
        <v>#VALUE!</v>
      </c>
      <c r="BL105" s="518" t="e">
        <f aca="false" ca="true" dt2D="false" dtr="false" t="normal">SUM(BL106:BL107)</f>
        <v>#VALUE!</v>
      </c>
      <c r="BM105" s="518" t="e">
        <f aca="false" ca="true" dt2D="false" dtr="false" t="normal">SUM(BM106:BM107)</f>
        <v>#VALUE!</v>
      </c>
      <c r="BN105" s="518" t="e">
        <f aca="false" ca="true" dt2D="false" dtr="false" t="normal">SUM(BN106:BN107)</f>
        <v>#VALUE!</v>
      </c>
      <c r="BO105" s="518" t="e">
        <f aca="false" ca="true" dt2D="false" dtr="false" t="normal">SUM(BO106:BO107)</f>
        <v>#VALUE!</v>
      </c>
      <c r="BP105" s="518" t="e">
        <f aca="false" ca="true" dt2D="false" dtr="false" t="normal">SUM(BP106:BP107)</f>
        <v>#VALUE!</v>
      </c>
      <c r="BQ105" s="518" t="e">
        <f aca="false" ca="true" dt2D="false" dtr="false" t="normal">SUM(BQ106:BQ107)</f>
        <v>#VALUE!</v>
      </c>
      <c r="BR105" s="518" t="e">
        <f aca="false" ca="true" dt2D="false" dtr="false" t="normal">SUM(BR106:BR107)</f>
        <v>#VALUE!</v>
      </c>
      <c r="BS105" s="518" t="e">
        <f aca="false" ca="true" dt2D="false" dtr="false" t="normal">SUM(BS106:BS107)</f>
        <v>#VALUE!</v>
      </c>
      <c r="BT105" s="518" t="e">
        <f aca="false" ca="true" dt2D="false" dtr="false" t="normal">SUM(BT106:BT107)</f>
        <v>#VALUE!</v>
      </c>
    </row>
    <row hidden="true" ht="16.5" outlineLevel="2" r="106">
      <c r="B106" s="489" t="e">
        <f aca="false" ca="false" dt2D="false" dtr="false" t="normal">B105</f>
        <v>#N/A</v>
      </c>
      <c r="F106" s="481" t="e">
        <f aca="false" ca="false" dt2D="false" dtr="false" t="normal">F105</f>
        <v>#N/A</v>
      </c>
      <c r="G106" s="485" t="n">
        <f aca="false" ca="false" dt2D="false" dtr="false" t="normal">G105</f>
        <v>0</v>
      </c>
      <c r="I106" s="153" t="s">
        <v>556</v>
      </c>
      <c r="L106" s="503" t="n">
        <f aca="false" ca="false" dt2D="false" dtr="false" t="normal">L98</f>
        <v>0</v>
      </c>
      <c r="M106" s="503" t="e">
        <f aca="false" ca="true" dt2D="false" dtr="false" t="normal">M98-SUM($L102:M102)</f>
        <v>#VALUE!</v>
      </c>
      <c r="N106" s="503" t="e">
        <f aca="false" ca="true" dt2D="false" dtr="false" t="normal">N98-SUM($L102:N102)</f>
        <v>#VALUE!</v>
      </c>
      <c r="O106" s="503" t="e">
        <f aca="false" ca="true" dt2D="false" dtr="false" t="normal">O98-SUM($L102:O102)</f>
        <v>#VALUE!</v>
      </c>
      <c r="P106" s="503" t="e">
        <f aca="false" ca="true" dt2D="false" dtr="false" t="normal">P98-SUM($L102:P102)</f>
        <v>#VALUE!</v>
      </c>
      <c r="Q106" s="503" t="e">
        <f aca="false" ca="true" dt2D="false" dtr="false" t="normal">Q98-SUM($L102:Q102)</f>
        <v>#VALUE!</v>
      </c>
      <c r="R106" s="503" t="e">
        <f aca="false" ca="true" dt2D="false" dtr="false" t="normal">R98-SUM($L102:R102)</f>
        <v>#VALUE!</v>
      </c>
      <c r="S106" s="503" t="e">
        <f aca="false" ca="true" dt2D="false" dtr="false" t="normal">S98-SUM($L102:S102)</f>
        <v>#VALUE!</v>
      </c>
      <c r="T106" s="503" t="e">
        <f aca="false" ca="true" dt2D="false" dtr="false" t="normal">T98-SUM($L102:T102)</f>
        <v>#VALUE!</v>
      </c>
      <c r="U106" s="503" t="e">
        <f aca="false" ca="true" dt2D="false" dtr="false" t="normal">U98-SUM($L102:U102)</f>
        <v>#VALUE!</v>
      </c>
      <c r="V106" s="503" t="e">
        <f aca="false" ca="true" dt2D="false" dtr="false" t="normal">V98-SUM($L102:V102)</f>
        <v>#VALUE!</v>
      </c>
      <c r="W106" s="503" t="e">
        <f aca="false" ca="true" dt2D="false" dtr="false" t="normal">W98-SUM($L102:W102)</f>
        <v>#VALUE!</v>
      </c>
      <c r="X106" s="503" t="e">
        <f aca="false" ca="true" dt2D="false" dtr="false" t="normal">X98-SUM($L102:X102)</f>
        <v>#VALUE!</v>
      </c>
      <c r="Y106" s="503" t="e">
        <f aca="false" ca="true" dt2D="false" dtr="false" t="normal">Y98-SUM($L102:Y102)</f>
        <v>#VALUE!</v>
      </c>
      <c r="Z106" s="503" t="e">
        <f aca="false" ca="true" dt2D="false" dtr="false" t="normal">Z98-SUM($L102:Z102)</f>
        <v>#VALUE!</v>
      </c>
      <c r="AA106" s="503" t="e">
        <f aca="false" ca="true" dt2D="false" dtr="false" t="normal">AA98-SUM($L102:AA102)</f>
        <v>#VALUE!</v>
      </c>
      <c r="AB106" s="503" t="e">
        <f aca="false" ca="true" dt2D="false" dtr="false" t="normal">AB98-SUM($L102:AB102)</f>
        <v>#VALUE!</v>
      </c>
      <c r="AC106" s="503" t="e">
        <f aca="false" ca="true" dt2D="false" dtr="false" t="normal">AC98-SUM($L102:AC102)</f>
        <v>#VALUE!</v>
      </c>
      <c r="AD106" s="503" t="e">
        <f aca="false" ca="true" dt2D="false" dtr="false" t="normal">AD98-SUM($L102:AD102)</f>
        <v>#VALUE!</v>
      </c>
      <c r="AE106" s="503" t="e">
        <f aca="false" ca="true" dt2D="false" dtr="false" t="normal">AE98-SUM($L102:AE102)</f>
        <v>#VALUE!</v>
      </c>
      <c r="AF106" s="503" t="e">
        <f aca="false" ca="true" dt2D="false" dtr="false" t="normal">AF98-SUM($L102:AF102)</f>
        <v>#VALUE!</v>
      </c>
      <c r="AG106" s="503" t="e">
        <f aca="false" ca="true" dt2D="false" dtr="false" t="normal">AG98-SUM($L102:AG102)</f>
        <v>#VALUE!</v>
      </c>
      <c r="AH106" s="503" t="e">
        <f aca="false" ca="true" dt2D="false" dtr="false" t="normal">AH98-SUM($L102:AH102)</f>
        <v>#VALUE!</v>
      </c>
      <c r="AI106" s="503" t="e">
        <f aca="false" ca="true" dt2D="false" dtr="false" t="normal">AI98-SUM($L102:AI102)</f>
        <v>#VALUE!</v>
      </c>
      <c r="AJ106" s="503" t="e">
        <f aca="false" ca="true" dt2D="false" dtr="false" t="normal">AJ98-SUM($L102:AJ102)</f>
        <v>#VALUE!</v>
      </c>
      <c r="AK106" s="503" t="e">
        <f aca="false" ca="true" dt2D="false" dtr="false" t="normal">AK98-SUM($L102:AK102)</f>
        <v>#VALUE!</v>
      </c>
      <c r="AL106" s="503" t="e">
        <f aca="false" ca="true" dt2D="false" dtr="false" t="normal">AL98-SUM($L102:AL102)</f>
        <v>#VALUE!</v>
      </c>
      <c r="AM106" s="503" t="e">
        <f aca="false" ca="true" dt2D="false" dtr="false" t="normal">AM98-SUM($L102:AM102)</f>
        <v>#VALUE!</v>
      </c>
      <c r="AN106" s="503" t="e">
        <f aca="false" ca="true" dt2D="false" dtr="false" t="normal">AN98-SUM($L102:AN102)</f>
        <v>#VALUE!</v>
      </c>
      <c r="AO106" s="503" t="e">
        <f aca="false" ca="true" dt2D="false" dtr="false" t="normal">AO98-SUM($L102:AO102)</f>
        <v>#VALUE!</v>
      </c>
      <c r="AP106" s="503" t="e">
        <f aca="false" ca="true" dt2D="false" dtr="false" t="normal">AP98-SUM($L102:AP102)</f>
        <v>#VALUE!</v>
      </c>
      <c r="AQ106" s="503" t="e">
        <f aca="false" ca="true" dt2D="false" dtr="false" t="normal">AQ98-SUM($L102:AQ102)</f>
        <v>#VALUE!</v>
      </c>
      <c r="AR106" s="503" t="e">
        <f aca="false" ca="true" dt2D="false" dtr="false" t="normal">AR98-SUM($L102:AR102)</f>
        <v>#VALUE!</v>
      </c>
      <c r="AS106" s="503" t="e">
        <f aca="false" ca="true" dt2D="false" dtr="false" t="normal">AS98-SUM($L102:AS102)</f>
        <v>#VALUE!</v>
      </c>
      <c r="AT106" s="503" t="e">
        <f aca="false" ca="true" dt2D="false" dtr="false" t="normal">AT98-SUM($L102:AT102)</f>
        <v>#VALUE!</v>
      </c>
      <c r="AU106" s="503" t="e">
        <f aca="false" ca="true" dt2D="false" dtr="false" t="normal">AU98-SUM($L102:AU102)</f>
        <v>#VALUE!</v>
      </c>
      <c r="AV106" s="503" t="e">
        <f aca="false" ca="true" dt2D="false" dtr="false" t="normal">AV98-SUM($L102:AV102)</f>
        <v>#VALUE!</v>
      </c>
      <c r="AW106" s="503" t="e">
        <f aca="false" ca="true" dt2D="false" dtr="false" t="normal">AW98-SUM($L102:AW102)</f>
        <v>#VALUE!</v>
      </c>
      <c r="AX106" s="503" t="e">
        <f aca="false" ca="true" dt2D="false" dtr="false" t="normal">AX98-SUM($L102:AX102)</f>
        <v>#VALUE!</v>
      </c>
      <c r="AY106" s="503" t="e">
        <f aca="false" ca="true" dt2D="false" dtr="false" t="normal">AY98-SUM($L102:AY102)</f>
        <v>#VALUE!</v>
      </c>
      <c r="AZ106" s="503" t="e">
        <f aca="false" ca="true" dt2D="false" dtr="false" t="normal">AZ98-SUM($L102:AZ102)</f>
        <v>#VALUE!</v>
      </c>
      <c r="BA106" s="503" t="e">
        <f aca="false" ca="true" dt2D="false" dtr="false" t="normal">BA98-SUM($L102:BA102)</f>
        <v>#VALUE!</v>
      </c>
      <c r="BB106" s="503" t="e">
        <f aca="false" ca="true" dt2D="false" dtr="false" t="normal">BB98-SUM($L102:BB102)</f>
        <v>#VALUE!</v>
      </c>
      <c r="BC106" s="503" t="e">
        <f aca="false" ca="true" dt2D="false" dtr="false" t="normal">BC98-SUM($L102:BC102)</f>
        <v>#VALUE!</v>
      </c>
      <c r="BD106" s="503" t="e">
        <f aca="false" ca="true" dt2D="false" dtr="false" t="normal">BD98-SUM($L102:BD102)</f>
        <v>#VALUE!</v>
      </c>
      <c r="BE106" s="503" t="e">
        <f aca="false" ca="true" dt2D="false" dtr="false" t="normal">BE98-SUM($L102:BE102)</f>
        <v>#VALUE!</v>
      </c>
      <c r="BF106" s="503" t="e">
        <f aca="false" ca="true" dt2D="false" dtr="false" t="normal">BF98-SUM($L102:BF102)</f>
        <v>#VALUE!</v>
      </c>
      <c r="BG106" s="503" t="e">
        <f aca="false" ca="true" dt2D="false" dtr="false" t="normal">BG98-SUM($L102:BG102)</f>
        <v>#VALUE!</v>
      </c>
      <c r="BH106" s="503" t="e">
        <f aca="false" ca="true" dt2D="false" dtr="false" t="normal">BH98-SUM($L102:BH102)</f>
        <v>#VALUE!</v>
      </c>
      <c r="BI106" s="503" t="e">
        <f aca="false" ca="true" dt2D="false" dtr="false" t="normal">BI98-SUM($L102:BI102)</f>
        <v>#VALUE!</v>
      </c>
      <c r="BJ106" s="503" t="e">
        <f aca="false" ca="true" dt2D="false" dtr="false" t="normal">BJ98-SUM($L102:BJ102)</f>
        <v>#VALUE!</v>
      </c>
      <c r="BK106" s="503" t="e">
        <f aca="false" ca="true" dt2D="false" dtr="false" t="normal">BK98-SUM($L102:BK102)</f>
        <v>#VALUE!</v>
      </c>
      <c r="BL106" s="503" t="e">
        <f aca="false" ca="true" dt2D="false" dtr="false" t="normal">BL98-SUM($L102:BL102)</f>
        <v>#VALUE!</v>
      </c>
      <c r="BM106" s="503" t="e">
        <f aca="false" ca="true" dt2D="false" dtr="false" t="normal">BM98-SUM($L102:BM102)</f>
        <v>#VALUE!</v>
      </c>
      <c r="BN106" s="503" t="e">
        <f aca="false" ca="true" dt2D="false" dtr="false" t="normal">BN98-SUM($L102:BN102)</f>
        <v>#VALUE!</v>
      </c>
      <c r="BO106" s="503" t="e">
        <f aca="false" ca="true" dt2D="false" dtr="false" t="normal">BO98-SUM($L102:BO102)</f>
        <v>#VALUE!</v>
      </c>
      <c r="BP106" s="503" t="e">
        <f aca="false" ca="true" dt2D="false" dtr="false" t="normal">BP98-SUM($L102:BP102)</f>
        <v>#VALUE!</v>
      </c>
      <c r="BQ106" s="503" t="e">
        <f aca="false" ca="true" dt2D="false" dtr="false" t="normal">BQ98-SUM($L102:BQ102)</f>
        <v>#VALUE!</v>
      </c>
      <c r="BR106" s="503" t="e">
        <f aca="false" ca="true" dt2D="false" dtr="false" t="normal">BR98-SUM($L102:BR102)</f>
        <v>#VALUE!</v>
      </c>
      <c r="BS106" s="503" t="e">
        <f aca="false" ca="true" dt2D="false" dtr="false" t="normal">BS98-SUM($L102:BS102)</f>
        <v>#VALUE!</v>
      </c>
      <c r="BT106" s="503" t="e">
        <f aca="false" ca="true" dt2D="false" dtr="false" t="normal">BT98-SUM($L102:BT102)</f>
        <v>#VALUE!</v>
      </c>
    </row>
    <row hidden="true" ht="16.5" outlineLevel="2" r="107">
      <c r="B107" s="489" t="e">
        <f aca="false" ca="false" dt2D="false" dtr="false" t="normal">B106</f>
        <v>#N/A</v>
      </c>
      <c r="F107" s="481" t="e">
        <f aca="false" ca="false" dt2D="false" dtr="false" t="normal">F106</f>
        <v>#N/A</v>
      </c>
      <c r="G107" s="485" t="n">
        <f aca="false" ca="false" dt2D="false" dtr="false" t="normal">G106</f>
        <v>0</v>
      </c>
      <c r="I107" s="153" t="s">
        <v>557</v>
      </c>
      <c r="L107" s="503" t="n">
        <f aca="false" ca="false" dt2D="false" dtr="false" t="normal">L99-SUM($L102:L102)</f>
        <v>0</v>
      </c>
      <c r="M107" s="503" t="e">
        <f aca="false" ca="true" dt2D="false" dtr="false" t="normal">M99-SUM($L103:M103)</f>
        <v>#VALUE!</v>
      </c>
      <c r="N107" s="503" t="e">
        <f aca="false" ca="true" dt2D="false" dtr="false" t="normal">N99-SUM($L103:N103)</f>
        <v>#VALUE!</v>
      </c>
      <c r="O107" s="503" t="e">
        <f aca="false" ca="true" dt2D="false" dtr="false" t="normal">O99-SUM($L103:O103)</f>
        <v>#VALUE!</v>
      </c>
      <c r="P107" s="503" t="e">
        <f aca="false" ca="true" dt2D="false" dtr="false" t="normal">P99-SUM($L103:P103)</f>
        <v>#VALUE!</v>
      </c>
      <c r="Q107" s="503" t="e">
        <f aca="false" ca="true" dt2D="false" dtr="false" t="normal">Q99-SUM($L103:Q103)</f>
        <v>#VALUE!</v>
      </c>
      <c r="R107" s="503" t="e">
        <f aca="false" ca="true" dt2D="false" dtr="false" t="normal">R99-SUM($L103:R103)</f>
        <v>#VALUE!</v>
      </c>
      <c r="S107" s="503" t="e">
        <f aca="false" ca="true" dt2D="false" dtr="false" t="normal">S99-SUM($L103:S103)</f>
        <v>#VALUE!</v>
      </c>
      <c r="T107" s="503" t="e">
        <f aca="false" ca="true" dt2D="false" dtr="false" t="normal">T99-SUM($L103:T103)</f>
        <v>#VALUE!</v>
      </c>
      <c r="U107" s="503" t="e">
        <f aca="false" ca="true" dt2D="false" dtr="false" t="normal">U99-SUM($L103:U103)</f>
        <v>#VALUE!</v>
      </c>
      <c r="V107" s="503" t="e">
        <f aca="false" ca="true" dt2D="false" dtr="false" t="normal">V99-SUM($L103:V103)</f>
        <v>#VALUE!</v>
      </c>
      <c r="W107" s="503" t="e">
        <f aca="false" ca="true" dt2D="false" dtr="false" t="normal">W99-SUM($L103:W103)</f>
        <v>#VALUE!</v>
      </c>
      <c r="X107" s="503" t="e">
        <f aca="false" ca="true" dt2D="false" dtr="false" t="normal">X99-SUM($L103:X103)</f>
        <v>#VALUE!</v>
      </c>
      <c r="Y107" s="503" t="e">
        <f aca="false" ca="true" dt2D="false" dtr="false" t="normal">Y99-SUM($L103:Y103)</f>
        <v>#VALUE!</v>
      </c>
      <c r="Z107" s="503" t="e">
        <f aca="false" ca="true" dt2D="false" dtr="false" t="normal">Z99-SUM($L103:Z103)</f>
        <v>#VALUE!</v>
      </c>
      <c r="AA107" s="503" t="e">
        <f aca="false" ca="true" dt2D="false" dtr="false" t="normal">AA99-SUM($L103:AA103)</f>
        <v>#VALUE!</v>
      </c>
      <c r="AB107" s="503" t="e">
        <f aca="false" ca="true" dt2D="false" dtr="false" t="normal">AB99-SUM($L103:AB103)</f>
        <v>#VALUE!</v>
      </c>
      <c r="AC107" s="503" t="e">
        <f aca="false" ca="true" dt2D="false" dtr="false" t="normal">AC99-SUM($L103:AC103)</f>
        <v>#VALUE!</v>
      </c>
      <c r="AD107" s="503" t="e">
        <f aca="false" ca="true" dt2D="false" dtr="false" t="normal">AD99-SUM($L103:AD103)</f>
        <v>#VALUE!</v>
      </c>
      <c r="AE107" s="503" t="e">
        <f aca="false" ca="true" dt2D="false" dtr="false" t="normal">AE99-SUM($L103:AE103)</f>
        <v>#VALUE!</v>
      </c>
      <c r="AF107" s="503" t="e">
        <f aca="false" ca="true" dt2D="false" dtr="false" t="normal">AF99-SUM($L103:AF103)</f>
        <v>#VALUE!</v>
      </c>
      <c r="AG107" s="503" t="e">
        <f aca="false" ca="true" dt2D="false" dtr="false" t="normal">AG99-SUM($L103:AG103)</f>
        <v>#VALUE!</v>
      </c>
      <c r="AH107" s="503" t="e">
        <f aca="false" ca="true" dt2D="false" dtr="false" t="normal">AH99-SUM($L103:AH103)</f>
        <v>#VALUE!</v>
      </c>
      <c r="AI107" s="503" t="e">
        <f aca="false" ca="true" dt2D="false" dtr="false" t="normal">AI99-SUM($L103:AI103)</f>
        <v>#VALUE!</v>
      </c>
      <c r="AJ107" s="503" t="e">
        <f aca="false" ca="true" dt2D="false" dtr="false" t="normal">AJ99-SUM($L103:AJ103)</f>
        <v>#VALUE!</v>
      </c>
      <c r="AK107" s="503" t="e">
        <f aca="false" ca="true" dt2D="false" dtr="false" t="normal">AK99-SUM($L103:AK103)</f>
        <v>#VALUE!</v>
      </c>
      <c r="AL107" s="503" t="e">
        <f aca="false" ca="true" dt2D="false" dtr="false" t="normal">AL99-SUM($L103:AL103)</f>
        <v>#VALUE!</v>
      </c>
      <c r="AM107" s="503" t="e">
        <f aca="false" ca="true" dt2D="false" dtr="false" t="normal">AM99-SUM($L103:AM103)</f>
        <v>#VALUE!</v>
      </c>
      <c r="AN107" s="503" t="e">
        <f aca="false" ca="true" dt2D="false" dtr="false" t="normal">AN99-SUM($L103:AN103)</f>
        <v>#VALUE!</v>
      </c>
      <c r="AO107" s="503" t="e">
        <f aca="false" ca="true" dt2D="false" dtr="false" t="normal">AO99-SUM($L103:AO103)</f>
        <v>#VALUE!</v>
      </c>
      <c r="AP107" s="503" t="e">
        <f aca="false" ca="true" dt2D="false" dtr="false" t="normal">AP99-SUM($L103:AP103)</f>
        <v>#VALUE!</v>
      </c>
      <c r="AQ107" s="503" t="e">
        <f aca="false" ca="true" dt2D="false" dtr="false" t="normal">AQ99-SUM($L103:AQ103)</f>
        <v>#VALUE!</v>
      </c>
      <c r="AR107" s="503" t="e">
        <f aca="false" ca="true" dt2D="false" dtr="false" t="normal">AR99-SUM($L103:AR103)</f>
        <v>#VALUE!</v>
      </c>
      <c r="AS107" s="503" t="e">
        <f aca="false" ca="true" dt2D="false" dtr="false" t="normal">AS99-SUM($L103:AS103)</f>
        <v>#VALUE!</v>
      </c>
      <c r="AT107" s="503" t="e">
        <f aca="false" ca="true" dt2D="false" dtr="false" t="normal">AT99-SUM($L103:AT103)</f>
        <v>#VALUE!</v>
      </c>
      <c r="AU107" s="503" t="e">
        <f aca="false" ca="true" dt2D="false" dtr="false" t="normal">AU99-SUM($L103:AU103)</f>
        <v>#VALUE!</v>
      </c>
      <c r="AV107" s="503" t="e">
        <f aca="false" ca="true" dt2D="false" dtr="false" t="normal">AV99-SUM($L103:AV103)</f>
        <v>#VALUE!</v>
      </c>
      <c r="AW107" s="503" t="e">
        <f aca="false" ca="true" dt2D="false" dtr="false" t="normal">AW99-SUM($L103:AW103)</f>
        <v>#VALUE!</v>
      </c>
      <c r="AX107" s="503" t="e">
        <f aca="false" ca="true" dt2D="false" dtr="false" t="normal">AX99-SUM($L103:AX103)</f>
        <v>#VALUE!</v>
      </c>
      <c r="AY107" s="503" t="e">
        <f aca="false" ca="true" dt2D="false" dtr="false" t="normal">AY99-SUM($L103:AY103)</f>
        <v>#VALUE!</v>
      </c>
      <c r="AZ107" s="503" t="e">
        <f aca="false" ca="true" dt2D="false" dtr="false" t="normal">AZ99-SUM($L103:AZ103)</f>
        <v>#VALUE!</v>
      </c>
      <c r="BA107" s="503" t="e">
        <f aca="false" ca="true" dt2D="false" dtr="false" t="normal">BA99-SUM($L103:BA103)</f>
        <v>#VALUE!</v>
      </c>
      <c r="BB107" s="503" t="e">
        <f aca="false" ca="true" dt2D="false" dtr="false" t="normal">BB99-SUM($L103:BB103)</f>
        <v>#VALUE!</v>
      </c>
      <c r="BC107" s="503" t="e">
        <f aca="false" ca="true" dt2D="false" dtr="false" t="normal">BC99-SUM($L103:BC103)</f>
        <v>#VALUE!</v>
      </c>
      <c r="BD107" s="503" t="e">
        <f aca="false" ca="true" dt2D="false" dtr="false" t="normal">BD99-SUM($L103:BD103)</f>
        <v>#VALUE!</v>
      </c>
      <c r="BE107" s="503" t="e">
        <f aca="false" ca="true" dt2D="false" dtr="false" t="normal">BE99-SUM($L103:BE103)</f>
        <v>#VALUE!</v>
      </c>
      <c r="BF107" s="503" t="e">
        <f aca="false" ca="true" dt2D="false" dtr="false" t="normal">BF99-SUM($L103:BF103)</f>
        <v>#VALUE!</v>
      </c>
      <c r="BG107" s="503" t="e">
        <f aca="false" ca="true" dt2D="false" dtr="false" t="normal">BG99-SUM($L103:BG103)</f>
        <v>#VALUE!</v>
      </c>
      <c r="BH107" s="503" t="e">
        <f aca="false" ca="true" dt2D="false" dtr="false" t="normal">BH99-SUM($L103:BH103)</f>
        <v>#VALUE!</v>
      </c>
      <c r="BI107" s="503" t="e">
        <f aca="false" ca="true" dt2D="false" dtr="false" t="normal">BI99-SUM($L103:BI103)</f>
        <v>#VALUE!</v>
      </c>
      <c r="BJ107" s="503" t="e">
        <f aca="false" ca="true" dt2D="false" dtr="false" t="normal">BJ99-SUM($L103:BJ103)</f>
        <v>#VALUE!</v>
      </c>
      <c r="BK107" s="503" t="e">
        <f aca="false" ca="true" dt2D="false" dtr="false" t="normal">BK99-SUM($L103:BK103)</f>
        <v>#VALUE!</v>
      </c>
      <c r="BL107" s="503" t="e">
        <f aca="false" ca="true" dt2D="false" dtr="false" t="normal">BL99-SUM($L103:BL103)</f>
        <v>#VALUE!</v>
      </c>
      <c r="BM107" s="503" t="e">
        <f aca="false" ca="true" dt2D="false" dtr="false" t="normal">BM99-SUM($L103:BM103)</f>
        <v>#VALUE!</v>
      </c>
      <c r="BN107" s="503" t="e">
        <f aca="false" ca="true" dt2D="false" dtr="false" t="normal">BN99-SUM($L103:BN103)</f>
        <v>#VALUE!</v>
      </c>
      <c r="BO107" s="503" t="e">
        <f aca="false" ca="true" dt2D="false" dtr="false" t="normal">BO99-SUM($L103:BO103)</f>
        <v>#VALUE!</v>
      </c>
      <c r="BP107" s="503" t="e">
        <f aca="false" ca="true" dt2D="false" dtr="false" t="normal">BP99-SUM($L103:BP103)</f>
        <v>#VALUE!</v>
      </c>
      <c r="BQ107" s="503" t="e">
        <f aca="false" ca="true" dt2D="false" dtr="false" t="normal">BQ99-SUM($L103:BQ103)</f>
        <v>#VALUE!</v>
      </c>
      <c r="BR107" s="503" t="e">
        <f aca="false" ca="true" dt2D="false" dtr="false" t="normal">BR99-SUM($L103:BR103)</f>
        <v>#VALUE!</v>
      </c>
      <c r="BS107" s="503" t="e">
        <f aca="false" ca="true" dt2D="false" dtr="false" t="normal">BS99-SUM($L103:BS103)</f>
        <v>#VALUE!</v>
      </c>
      <c r="BT107" s="503" t="e">
        <f aca="false" ca="true" dt2D="false" dtr="false" t="normal">BT99-SUM($L103:BT103)</f>
        <v>#VALUE!</v>
      </c>
    </row>
    <row hidden="true" ht="16.5" outlineLevel="1" r="108">
      <c r="B108" s="489" t="e">
        <f aca="false" ca="false" dt2D="false" dtr="false" t="normal">B107</f>
        <v>#N/A</v>
      </c>
      <c r="F108" s="481" t="e">
        <f aca="false" ca="false" dt2D="false" dtr="false" t="normal">F107</f>
        <v>#N/A</v>
      </c>
      <c r="G108" s="485" t="n">
        <f aca="false" ca="false" dt2D="false" dtr="false" t="normal">G107</f>
        <v>0</v>
      </c>
      <c r="I108" s="153" t="n"/>
      <c r="L108" s="503" t="n"/>
      <c r="M108" s="503" t="n"/>
      <c r="N108" s="503" t="n"/>
      <c r="O108" s="503" t="n"/>
      <c r="P108" s="503" t="n"/>
      <c r="Q108" s="503" t="n"/>
      <c r="R108" s="503" t="n"/>
      <c r="S108" s="503" t="n"/>
      <c r="T108" s="503" t="n"/>
      <c r="U108" s="503" t="n"/>
      <c r="V108" s="503" t="n"/>
      <c r="W108" s="503" t="n"/>
      <c r="X108" s="503" t="n"/>
      <c r="Y108" s="503" t="n"/>
      <c r="Z108" s="503" t="n"/>
      <c r="AA108" s="503" t="n"/>
      <c r="AB108" s="503" t="n"/>
      <c r="AC108" s="503" t="n"/>
      <c r="AD108" s="503" t="n"/>
      <c r="AE108" s="503" t="n"/>
      <c r="AF108" s="503" t="n"/>
      <c r="AG108" s="503" t="n"/>
      <c r="AH108" s="503" t="n"/>
      <c r="AI108" s="503" t="n"/>
      <c r="AJ108" s="503" t="n"/>
      <c r="AK108" s="503" t="n"/>
      <c r="AL108" s="503" t="n"/>
      <c r="AM108" s="503" t="n"/>
      <c r="AN108" s="503" t="n"/>
      <c r="AO108" s="503" t="n"/>
      <c r="AP108" s="503" t="n"/>
      <c r="AQ108" s="503" t="n"/>
      <c r="AR108" s="503" t="n"/>
      <c r="AS108" s="503" t="n"/>
      <c r="AT108" s="503" t="n"/>
      <c r="AU108" s="503" t="n"/>
      <c r="AV108" s="503" t="n"/>
      <c r="AW108" s="503" t="n"/>
      <c r="AX108" s="503" t="n"/>
      <c r="AY108" s="503" t="n"/>
      <c r="AZ108" s="503" t="n"/>
      <c r="BA108" s="503" t="n"/>
      <c r="BB108" s="503" t="n"/>
      <c r="BC108" s="503" t="n"/>
      <c r="BD108" s="503" t="n"/>
      <c r="BE108" s="503" t="n"/>
      <c r="BF108" s="503" t="n"/>
      <c r="BG108" s="503" t="n"/>
      <c r="BH108" s="503" t="n"/>
      <c r="BI108" s="503" t="n"/>
      <c r="BJ108" s="503" t="n"/>
      <c r="BK108" s="503" t="n"/>
      <c r="BL108" s="503" t="n"/>
      <c r="BM108" s="503" t="n"/>
      <c r="BN108" s="503" t="n"/>
      <c r="BO108" s="503" t="n"/>
      <c r="BP108" s="503" t="n"/>
      <c r="BQ108" s="503" t="n"/>
      <c r="BR108" s="503" t="n"/>
      <c r="BS108" s="503" t="n"/>
      <c r="BT108" s="503" t="n"/>
    </row>
    <row hidden="true" ht="16.5" outlineLevel="1" r="109">
      <c r="B109" s="489" t="e">
        <f aca="false" ca="false" dt2D="false" dtr="false" t="normal">B108</f>
        <v>#N/A</v>
      </c>
      <c r="E109" s="481" t="s">
        <v>296</v>
      </c>
      <c r="F109" s="481" t="e">
        <f aca="false" ca="false" dt2D="false" dtr="false" t="normal">F108</f>
        <v>#N/A</v>
      </c>
      <c r="G109" s="485" t="n">
        <f aca="false" ca="false" dt2D="false" dtr="false" t="normal">G108</f>
        <v>0</v>
      </c>
      <c r="I109" s="516" t="s">
        <v>296</v>
      </c>
      <c r="J109" s="517" t="n"/>
      <c r="L109" s="522" t="n"/>
      <c r="M109" s="518" t="e">
        <f aca="false" ca="true" dt2D="false" dtr="false" t="normal">M110*'Макро'!E$66</f>
        <v>#VALUE!</v>
      </c>
      <c r="N109" s="518" t="e">
        <f aca="false" ca="true" dt2D="false" dtr="false" t="normal">N110*'Макро'!F$66</f>
        <v>#VALUE!</v>
      </c>
      <c r="O109" s="518" t="e">
        <f aca="false" ca="true" dt2D="false" dtr="false" t="normal">O110*'Макро'!G$66</f>
        <v>#VALUE!</v>
      </c>
      <c r="P109" s="518" t="e">
        <f aca="false" ca="true" dt2D="false" dtr="false" t="normal">P110*'Макро'!H$66</f>
        <v>#VALUE!</v>
      </c>
      <c r="Q109" s="518" t="e">
        <f aca="false" ca="true" dt2D="false" dtr="false" t="normal">Q110*'Макро'!I$66</f>
        <v>#VALUE!</v>
      </c>
      <c r="R109" s="518" t="e">
        <f aca="false" ca="true" dt2D="false" dtr="false" t="normal">R110*'Макро'!J$66</f>
        <v>#VALUE!</v>
      </c>
      <c r="S109" s="518" t="e">
        <f aca="false" ca="true" dt2D="false" dtr="false" t="normal">S110*'Макро'!K$66</f>
        <v>#VALUE!</v>
      </c>
      <c r="T109" s="518" t="e">
        <f aca="false" ca="true" dt2D="false" dtr="false" t="normal">T110*'Макро'!L$66</f>
        <v>#VALUE!</v>
      </c>
      <c r="U109" s="518" t="e">
        <f aca="false" ca="true" dt2D="false" dtr="false" t="normal">U110*'Макро'!M$66</f>
        <v>#VALUE!</v>
      </c>
      <c r="V109" s="518" t="e">
        <f aca="false" ca="true" dt2D="false" dtr="false" t="normal">V110*'Макро'!N$66</f>
        <v>#VALUE!</v>
      </c>
      <c r="W109" s="518" t="e">
        <f aca="false" ca="true" dt2D="false" dtr="false" t="normal">W110*'Макро'!O$66</f>
        <v>#VALUE!</v>
      </c>
      <c r="X109" s="518" t="e">
        <f aca="false" ca="true" dt2D="false" dtr="false" t="normal">X110*'Макро'!P$66</f>
        <v>#VALUE!</v>
      </c>
      <c r="Y109" s="518" t="e">
        <f aca="false" ca="true" dt2D="false" dtr="false" t="normal">Y110*'Макро'!Q$66</f>
        <v>#VALUE!</v>
      </c>
      <c r="Z109" s="518" t="e">
        <f aca="false" ca="true" dt2D="false" dtr="false" t="normal">Z110*'Макро'!R$66</f>
        <v>#VALUE!</v>
      </c>
      <c r="AA109" s="518" t="e">
        <f aca="false" ca="true" dt2D="false" dtr="false" t="normal">AA110*'Макро'!S$66</f>
        <v>#VALUE!</v>
      </c>
      <c r="AB109" s="518" t="e">
        <f aca="false" ca="true" dt2D="false" dtr="false" t="normal">AB110*'Макро'!T$66</f>
        <v>#VALUE!</v>
      </c>
      <c r="AC109" s="518" t="e">
        <f aca="false" ca="true" dt2D="false" dtr="false" t="normal">AC110*'Макро'!U$66</f>
        <v>#VALUE!</v>
      </c>
      <c r="AD109" s="518" t="e">
        <f aca="false" ca="true" dt2D="false" dtr="false" t="normal">AD110*'Макро'!V$66</f>
        <v>#VALUE!</v>
      </c>
      <c r="AE109" s="518" t="e">
        <f aca="false" ca="true" dt2D="false" dtr="false" t="normal">AE110*'Макро'!W$66</f>
        <v>#VALUE!</v>
      </c>
      <c r="AF109" s="518" t="e">
        <f aca="false" ca="true" dt2D="false" dtr="false" t="normal">AF110*'Макро'!X$66</f>
        <v>#VALUE!</v>
      </c>
      <c r="AG109" s="518" t="e">
        <f aca="false" ca="true" dt2D="false" dtr="false" t="normal">AG110*'Макро'!Y$66</f>
        <v>#VALUE!</v>
      </c>
      <c r="AH109" s="518" t="e">
        <f aca="false" ca="true" dt2D="false" dtr="false" t="normal">AH110*'Макро'!Z$66</f>
        <v>#VALUE!</v>
      </c>
      <c r="AI109" s="518" t="e">
        <f aca="false" ca="true" dt2D="false" dtr="false" t="normal">AI110*'Макро'!AA$66</f>
        <v>#VALUE!</v>
      </c>
      <c r="AJ109" s="518" t="e">
        <f aca="false" ca="true" dt2D="false" dtr="false" t="normal">AJ110*'Макро'!AB$66</f>
        <v>#VALUE!</v>
      </c>
      <c r="AK109" s="518" t="e">
        <f aca="false" ca="true" dt2D="false" dtr="false" t="normal">AK110*'Макро'!AC$66</f>
        <v>#VALUE!</v>
      </c>
      <c r="AL109" s="518" t="e">
        <f aca="false" ca="true" dt2D="false" dtr="false" t="normal">AL110*'Макро'!AD$66</f>
        <v>#VALUE!</v>
      </c>
      <c r="AM109" s="518" t="e">
        <f aca="false" ca="true" dt2D="false" dtr="false" t="normal">AM110*'Макро'!AE$66</f>
        <v>#VALUE!</v>
      </c>
      <c r="AN109" s="518" t="e">
        <f aca="false" ca="true" dt2D="false" dtr="false" t="normal">AN110*'Макро'!AF$66</f>
        <v>#VALUE!</v>
      </c>
      <c r="AO109" s="518" t="e">
        <f aca="false" ca="true" dt2D="false" dtr="false" t="normal">AO110*'Макро'!AG$66</f>
        <v>#VALUE!</v>
      </c>
      <c r="AP109" s="518" t="e">
        <f aca="false" ca="true" dt2D="false" dtr="false" t="normal">AP110*'Макро'!AH$66</f>
        <v>#VALUE!</v>
      </c>
      <c r="AQ109" s="518" t="e">
        <f aca="false" ca="true" dt2D="false" dtr="false" t="normal">AQ110*'Макро'!AI$66</f>
        <v>#VALUE!</v>
      </c>
      <c r="AR109" s="518" t="e">
        <f aca="false" ca="true" dt2D="false" dtr="false" t="normal">AR110*'Макро'!AJ$66</f>
        <v>#VALUE!</v>
      </c>
      <c r="AS109" s="518" t="e">
        <f aca="false" ca="true" dt2D="false" dtr="false" t="normal">AS110*'Макро'!AK$66</f>
        <v>#VALUE!</v>
      </c>
      <c r="AT109" s="518" t="e">
        <f aca="false" ca="true" dt2D="false" dtr="false" t="normal">AT110*'Макро'!AL$66</f>
        <v>#VALUE!</v>
      </c>
      <c r="AU109" s="518" t="e">
        <f aca="false" ca="true" dt2D="false" dtr="false" t="normal">AU110*'Макро'!AM$66</f>
        <v>#VALUE!</v>
      </c>
      <c r="AV109" s="518" t="e">
        <f aca="false" ca="true" dt2D="false" dtr="false" t="normal">AV110*'Макро'!AN$66</f>
        <v>#VALUE!</v>
      </c>
      <c r="AW109" s="518" t="e">
        <f aca="false" ca="true" dt2D="false" dtr="false" t="normal">AW110*'Макро'!AO$66</f>
        <v>#VALUE!</v>
      </c>
      <c r="AX109" s="518" t="e">
        <f aca="false" ca="true" dt2D="false" dtr="false" t="normal">AX110*'Макро'!AP$66</f>
        <v>#VALUE!</v>
      </c>
      <c r="AY109" s="518" t="e">
        <f aca="false" ca="true" dt2D="false" dtr="false" t="normal">AY110*'Макро'!AQ$66</f>
        <v>#VALUE!</v>
      </c>
      <c r="AZ109" s="518" t="e">
        <f aca="false" ca="true" dt2D="false" dtr="false" t="normal">AZ110*'Макро'!AR$66</f>
        <v>#VALUE!</v>
      </c>
      <c r="BA109" s="518" t="e">
        <f aca="false" ca="true" dt2D="false" dtr="false" t="normal">BA110*'Макро'!AS$66</f>
        <v>#VALUE!</v>
      </c>
      <c r="BB109" s="518" t="e">
        <f aca="false" ca="true" dt2D="false" dtr="false" t="normal">BB110*'Макро'!AT$66</f>
        <v>#VALUE!</v>
      </c>
      <c r="BC109" s="518" t="e">
        <f aca="false" ca="true" dt2D="false" dtr="false" t="normal">BC110*'Макро'!AU$66</f>
        <v>#VALUE!</v>
      </c>
      <c r="BD109" s="518" t="e">
        <f aca="false" ca="true" dt2D="false" dtr="false" t="normal">BD110*'Макро'!AV$66</f>
        <v>#VALUE!</v>
      </c>
      <c r="BE109" s="518" t="e">
        <f aca="false" ca="true" dt2D="false" dtr="false" t="normal">BE110*'Макро'!AW$66</f>
        <v>#VALUE!</v>
      </c>
      <c r="BF109" s="518" t="e">
        <f aca="false" ca="true" dt2D="false" dtr="false" t="normal">BF110*'Макро'!AX$66</f>
        <v>#VALUE!</v>
      </c>
      <c r="BG109" s="518" t="e">
        <f aca="false" ca="true" dt2D="false" dtr="false" t="normal">BG110*'Макро'!AY$66</f>
        <v>#VALUE!</v>
      </c>
      <c r="BH109" s="518" t="e">
        <f aca="false" ca="true" dt2D="false" dtr="false" t="normal">BH110*'Макро'!AZ$66</f>
        <v>#VALUE!</v>
      </c>
      <c r="BI109" s="518" t="e">
        <f aca="false" ca="true" dt2D="false" dtr="false" t="normal">BI110*'Макро'!BA$66</f>
        <v>#VALUE!</v>
      </c>
      <c r="BJ109" s="518" t="e">
        <f aca="false" ca="true" dt2D="false" dtr="false" t="normal">BJ110*'Макро'!BB$66</f>
        <v>#VALUE!</v>
      </c>
      <c r="BK109" s="518" t="e">
        <f aca="false" ca="true" dt2D="false" dtr="false" t="normal">BK110*'Макро'!BC$66</f>
        <v>#VALUE!</v>
      </c>
      <c r="BL109" s="518" t="e">
        <f aca="false" ca="true" dt2D="false" dtr="false" t="normal">BL110*'Макро'!BD$66</f>
        <v>#VALUE!</v>
      </c>
      <c r="BM109" s="518" t="e">
        <f aca="false" ca="true" dt2D="false" dtr="false" t="normal">BM110*'Макро'!BE$66</f>
        <v>#VALUE!</v>
      </c>
      <c r="BN109" s="518" t="e">
        <f aca="false" ca="true" dt2D="false" dtr="false" t="normal">BN110*'Макро'!BF$66</f>
        <v>#VALUE!</v>
      </c>
      <c r="BO109" s="518" t="e">
        <f aca="false" ca="true" dt2D="false" dtr="false" t="normal">BO110*'Макро'!BG$66</f>
        <v>#VALUE!</v>
      </c>
      <c r="BP109" s="518" t="e">
        <f aca="false" ca="true" dt2D="false" dtr="false" t="normal">BP110*'Макро'!BH$66</f>
        <v>#VALUE!</v>
      </c>
      <c r="BQ109" s="518" t="e">
        <f aca="false" ca="true" dt2D="false" dtr="false" t="normal">BQ110*'Макро'!BI$66</f>
        <v>#VALUE!</v>
      </c>
      <c r="BR109" s="518" t="e">
        <f aca="false" ca="true" dt2D="false" dtr="false" t="normal">BR110*'Макро'!BJ$66</f>
        <v>#VALUE!</v>
      </c>
      <c r="BS109" s="518" t="e">
        <f aca="false" ca="true" dt2D="false" dtr="false" t="normal">BS110*'Макро'!BK$66</f>
        <v>#VALUE!</v>
      </c>
      <c r="BT109" s="518" t="e">
        <f aca="false" ca="true" dt2D="false" dtr="false" t="normal">BT110*'Макро'!BL$66</f>
        <v>#VALUE!</v>
      </c>
    </row>
    <row hidden="true" ht="16.5" outlineLevel="2" r="110">
      <c r="B110" s="489" t="e">
        <f aca="false" ca="false" dt2D="false" dtr="false" t="normal">B109</f>
        <v>#N/A</v>
      </c>
      <c r="F110" s="481" t="e">
        <f aca="false" ca="false" dt2D="false" dtr="false" t="normal">F109</f>
        <v>#N/A</v>
      </c>
      <c r="G110" s="485" t="n">
        <f aca="false" ca="false" dt2D="false" dtr="false" t="normal">G109</f>
        <v>0</v>
      </c>
      <c r="I110" s="153" t="s">
        <v>559</v>
      </c>
      <c r="L110" s="528" t="n"/>
      <c r="M110" s="503" t="e">
        <f aca="false" ca="true" dt2D="false" dtr="false" t="normal">AVERAGE(M86-M87, L86-L87)</f>
        <v>#VALUE!</v>
      </c>
      <c r="N110" s="503" t="e">
        <f aca="false" ca="true" dt2D="false" dtr="false" t="normal">AVERAGE(N86-N87, M86-M87)</f>
        <v>#VALUE!</v>
      </c>
      <c r="O110" s="503" t="e">
        <f aca="false" ca="true" dt2D="false" dtr="false" t="normal">AVERAGE(O86-O87, N86-N87)</f>
        <v>#VALUE!</v>
      </c>
      <c r="P110" s="503" t="e">
        <f aca="false" ca="true" dt2D="false" dtr="false" t="normal">AVERAGE(P86-P87, O86-O87)</f>
        <v>#VALUE!</v>
      </c>
      <c r="Q110" s="503" t="e">
        <f aca="false" ca="true" dt2D="false" dtr="false" t="normal">AVERAGE(Q86-Q87, P86-P87)</f>
        <v>#VALUE!</v>
      </c>
      <c r="R110" s="503" t="e">
        <f aca="false" ca="true" dt2D="false" dtr="false" t="normal">AVERAGE(R86-R87, Q86-Q87)</f>
        <v>#VALUE!</v>
      </c>
      <c r="S110" s="503" t="e">
        <f aca="false" ca="true" dt2D="false" dtr="false" t="normal">AVERAGE(S86-S87, R86-R87)</f>
        <v>#VALUE!</v>
      </c>
      <c r="T110" s="503" t="e">
        <f aca="false" ca="true" dt2D="false" dtr="false" t="normal">AVERAGE(T86-T87, S86-S87)</f>
        <v>#VALUE!</v>
      </c>
      <c r="U110" s="503" t="e">
        <f aca="false" ca="true" dt2D="false" dtr="false" t="normal">AVERAGE(U86-U87, T86-T87)</f>
        <v>#VALUE!</v>
      </c>
      <c r="V110" s="503" t="e">
        <f aca="false" ca="true" dt2D="false" dtr="false" t="normal">AVERAGE(V86-V87, U86-U87)</f>
        <v>#VALUE!</v>
      </c>
      <c r="W110" s="503" t="e">
        <f aca="false" ca="true" dt2D="false" dtr="false" t="normal">AVERAGE(W86-W87, V86-V87)</f>
        <v>#VALUE!</v>
      </c>
      <c r="X110" s="503" t="e">
        <f aca="false" ca="true" dt2D="false" dtr="false" t="normal">AVERAGE(X86-X87, W86-W87)</f>
        <v>#VALUE!</v>
      </c>
      <c r="Y110" s="503" t="e">
        <f aca="false" ca="true" dt2D="false" dtr="false" t="normal">AVERAGE(Y86-Y87, X86-X87)</f>
        <v>#VALUE!</v>
      </c>
      <c r="Z110" s="503" t="e">
        <f aca="false" ca="true" dt2D="false" dtr="false" t="normal">AVERAGE(Z86-Z87, Y86-Y87)</f>
        <v>#VALUE!</v>
      </c>
      <c r="AA110" s="503" t="e">
        <f aca="false" ca="true" dt2D="false" dtr="false" t="normal">AVERAGE(AA86-AA87, Z86-Z87)</f>
        <v>#VALUE!</v>
      </c>
      <c r="AB110" s="503" t="e">
        <f aca="false" ca="true" dt2D="false" dtr="false" t="normal">AVERAGE(AB86-AB87, AA86-AA87)</f>
        <v>#VALUE!</v>
      </c>
      <c r="AC110" s="503" t="e">
        <f aca="false" ca="true" dt2D="false" dtr="false" t="normal">AVERAGE(AC86-AC87, AB86-AB87)</f>
        <v>#VALUE!</v>
      </c>
      <c r="AD110" s="503" t="e">
        <f aca="false" ca="true" dt2D="false" dtr="false" t="normal">AVERAGE(AD86-AD87, AC86-AC87)</f>
        <v>#VALUE!</v>
      </c>
      <c r="AE110" s="503" t="e">
        <f aca="false" ca="true" dt2D="false" dtr="false" t="normal">AVERAGE(AE86-AE87, AD86-AD87)</f>
        <v>#VALUE!</v>
      </c>
      <c r="AF110" s="503" t="e">
        <f aca="false" ca="true" dt2D="false" dtr="false" t="normal">AVERAGE(AF86-AF87, AE86-AE87)</f>
        <v>#VALUE!</v>
      </c>
      <c r="AG110" s="503" t="e">
        <f aca="false" ca="true" dt2D="false" dtr="false" t="normal">AVERAGE(AG86-AG87, AF86-AF87)</f>
        <v>#VALUE!</v>
      </c>
      <c r="AH110" s="503" t="e">
        <f aca="false" ca="true" dt2D="false" dtr="false" t="normal">AVERAGE(AH86-AH87, AG86-AG87)</f>
        <v>#VALUE!</v>
      </c>
      <c r="AI110" s="503" t="e">
        <f aca="false" ca="true" dt2D="false" dtr="false" t="normal">AVERAGE(AI86-AI87, AH86-AH87)</f>
        <v>#VALUE!</v>
      </c>
      <c r="AJ110" s="503" t="e">
        <f aca="false" ca="true" dt2D="false" dtr="false" t="normal">AVERAGE(AJ86-AJ87, AI86-AI87)</f>
        <v>#VALUE!</v>
      </c>
      <c r="AK110" s="503" t="e">
        <f aca="false" ca="true" dt2D="false" dtr="false" t="normal">AVERAGE(AK86-AK87, AJ86-AJ87)</f>
        <v>#VALUE!</v>
      </c>
      <c r="AL110" s="503" t="e">
        <f aca="false" ca="true" dt2D="false" dtr="false" t="normal">AVERAGE(AL86-AL87, AK86-AK87)</f>
        <v>#VALUE!</v>
      </c>
      <c r="AM110" s="503" t="e">
        <f aca="false" ca="true" dt2D="false" dtr="false" t="normal">AVERAGE(AM86-AM87, AL86-AL87)</f>
        <v>#VALUE!</v>
      </c>
      <c r="AN110" s="503" t="e">
        <f aca="false" ca="true" dt2D="false" dtr="false" t="normal">AVERAGE(AN86-AN87, AM86-AM87)</f>
        <v>#VALUE!</v>
      </c>
      <c r="AO110" s="503" t="e">
        <f aca="false" ca="true" dt2D="false" dtr="false" t="normal">AVERAGE(AO86-AO87, AN86-AN87)</f>
        <v>#VALUE!</v>
      </c>
      <c r="AP110" s="503" t="e">
        <f aca="false" ca="true" dt2D="false" dtr="false" t="normal">AVERAGE(AP86-AP87, AO86-AO87)</f>
        <v>#VALUE!</v>
      </c>
      <c r="AQ110" s="503" t="e">
        <f aca="false" ca="true" dt2D="false" dtr="false" t="normal">AVERAGE(AQ86-AQ87, AP86-AP87)</f>
        <v>#VALUE!</v>
      </c>
      <c r="AR110" s="503" t="e">
        <f aca="false" ca="true" dt2D="false" dtr="false" t="normal">AVERAGE(AR86-AR87, AQ86-AQ87)</f>
        <v>#VALUE!</v>
      </c>
      <c r="AS110" s="503" t="e">
        <f aca="false" ca="true" dt2D="false" dtr="false" t="normal">AVERAGE(AS86-AS87, AR86-AR87)</f>
        <v>#VALUE!</v>
      </c>
      <c r="AT110" s="503" t="e">
        <f aca="false" ca="true" dt2D="false" dtr="false" t="normal">AVERAGE(AT86-AT87, AS86-AS87)</f>
        <v>#VALUE!</v>
      </c>
      <c r="AU110" s="503" t="e">
        <f aca="false" ca="true" dt2D="false" dtr="false" t="normal">AVERAGE(AU86-AU87, AT86-AT87)</f>
        <v>#VALUE!</v>
      </c>
      <c r="AV110" s="503" t="e">
        <f aca="false" ca="true" dt2D="false" dtr="false" t="normal">AVERAGE(AV86-AV87, AU86-AU87)</f>
        <v>#VALUE!</v>
      </c>
      <c r="AW110" s="503" t="e">
        <f aca="false" ca="true" dt2D="false" dtr="false" t="normal">AVERAGE(AW86-AW87, AV86-AV87)</f>
        <v>#VALUE!</v>
      </c>
      <c r="AX110" s="503" t="e">
        <f aca="false" ca="true" dt2D="false" dtr="false" t="normal">AVERAGE(AX86-AX87, AW86-AW87)</f>
        <v>#VALUE!</v>
      </c>
      <c r="AY110" s="503" t="e">
        <f aca="false" ca="true" dt2D="false" dtr="false" t="normal">AVERAGE(AY86-AY87, AX86-AX87)</f>
        <v>#VALUE!</v>
      </c>
      <c r="AZ110" s="503" t="e">
        <f aca="false" ca="true" dt2D="false" dtr="false" t="normal">AVERAGE(AZ86-AZ87, AY86-AY87)</f>
        <v>#VALUE!</v>
      </c>
      <c r="BA110" s="503" t="e">
        <f aca="false" ca="true" dt2D="false" dtr="false" t="normal">AVERAGE(BA86-BA87, AZ86-AZ87)</f>
        <v>#VALUE!</v>
      </c>
      <c r="BB110" s="503" t="e">
        <f aca="false" ca="true" dt2D="false" dtr="false" t="normal">AVERAGE(BB86-BB87, BA86-BA87)</f>
        <v>#VALUE!</v>
      </c>
      <c r="BC110" s="503" t="e">
        <f aca="false" ca="true" dt2D="false" dtr="false" t="normal">AVERAGE(BC86-BC87, BB86-BB87)</f>
        <v>#VALUE!</v>
      </c>
      <c r="BD110" s="503" t="e">
        <f aca="false" ca="true" dt2D="false" dtr="false" t="normal">AVERAGE(BD86-BD87, BC86-BC87)</f>
        <v>#VALUE!</v>
      </c>
      <c r="BE110" s="503" t="e">
        <f aca="false" ca="true" dt2D="false" dtr="false" t="normal">AVERAGE(BE86-BE87, BD86-BD87)</f>
        <v>#VALUE!</v>
      </c>
      <c r="BF110" s="503" t="e">
        <f aca="false" ca="true" dt2D="false" dtr="false" t="normal">AVERAGE(BF86-BF87, BE86-BE87)</f>
        <v>#VALUE!</v>
      </c>
      <c r="BG110" s="503" t="e">
        <f aca="false" ca="true" dt2D="false" dtr="false" t="normal">AVERAGE(BG86-BG87, BF86-BF87)</f>
        <v>#VALUE!</v>
      </c>
      <c r="BH110" s="503" t="e">
        <f aca="false" ca="true" dt2D="false" dtr="false" t="normal">AVERAGE(BH86-BH87, BG86-BG87)</f>
        <v>#VALUE!</v>
      </c>
      <c r="BI110" s="503" t="e">
        <f aca="false" ca="true" dt2D="false" dtr="false" t="normal">AVERAGE(BI86-BI87, BH86-BH87)</f>
        <v>#VALUE!</v>
      </c>
      <c r="BJ110" s="503" t="e">
        <f aca="false" ca="true" dt2D="false" dtr="false" t="normal">AVERAGE(BJ86-BJ87, BI86-BI87)</f>
        <v>#VALUE!</v>
      </c>
      <c r="BK110" s="503" t="e">
        <f aca="false" ca="true" dt2D="false" dtr="false" t="normal">AVERAGE(BK86-BK87, BJ86-BJ87)</f>
        <v>#VALUE!</v>
      </c>
      <c r="BL110" s="503" t="e">
        <f aca="false" ca="true" dt2D="false" dtr="false" t="normal">AVERAGE(BL86-BL87, BK86-BK87)</f>
        <v>#VALUE!</v>
      </c>
      <c r="BM110" s="503" t="e">
        <f aca="false" ca="true" dt2D="false" dtr="false" t="normal">AVERAGE(BM86-BM87, BL86-BL87)</f>
        <v>#VALUE!</v>
      </c>
      <c r="BN110" s="503" t="e">
        <f aca="false" ca="true" dt2D="false" dtr="false" t="normal">AVERAGE(BN86-BN87, BM86-BM87)</f>
        <v>#VALUE!</v>
      </c>
      <c r="BO110" s="503" t="e">
        <f aca="false" ca="true" dt2D="false" dtr="false" t="normal">AVERAGE(BO86-BO87, BN86-BN87)</f>
        <v>#VALUE!</v>
      </c>
      <c r="BP110" s="503" t="e">
        <f aca="false" ca="true" dt2D="false" dtr="false" t="normal">AVERAGE(BP86-BP87, BO86-BO87)</f>
        <v>#VALUE!</v>
      </c>
      <c r="BQ110" s="503" t="e">
        <f aca="false" ca="true" dt2D="false" dtr="false" t="normal">AVERAGE(BQ86-BQ87, BP86-BP87)</f>
        <v>#VALUE!</v>
      </c>
      <c r="BR110" s="503" t="e">
        <f aca="false" ca="true" dt2D="false" dtr="false" t="normal">AVERAGE(BR86-BR87, BQ86-BQ87)</f>
        <v>#VALUE!</v>
      </c>
      <c r="BS110" s="503" t="e">
        <f aca="false" ca="true" dt2D="false" dtr="false" t="normal">AVERAGE(BS86-BS87, BR86-BR87)</f>
        <v>#VALUE!</v>
      </c>
      <c r="BT110" s="503" t="e">
        <f aca="false" ca="true" dt2D="false" dtr="false" t="normal">AVERAGE(BT86-BT87, BS86-BS87)</f>
        <v>#VALUE!</v>
      </c>
    </row>
    <row hidden="true" ht="16.5" outlineLevel="1" r="111">
      <c r="B111" s="489" t="e">
        <f aca="false" ca="false" dt2D="false" dtr="false" t="normal">B110</f>
        <v>#N/A</v>
      </c>
      <c r="F111" s="481" t="e">
        <f aca="false" ca="false" dt2D="false" dtr="false" t="normal">F110</f>
        <v>#N/A</v>
      </c>
      <c r="G111" s="485" t="n">
        <f aca="false" ca="false" dt2D="false" dtr="false" t="normal">G110</f>
        <v>0</v>
      </c>
      <c r="L111" s="503" t="n"/>
      <c r="M111" s="503" t="n"/>
      <c r="N111" s="503" t="n"/>
      <c r="O111" s="503" t="n"/>
      <c r="P111" s="503" t="n"/>
      <c r="Q111" s="503" t="n"/>
      <c r="R111" s="503" t="n"/>
      <c r="S111" s="503" t="n"/>
      <c r="T111" s="503" t="n"/>
      <c r="U111" s="503" t="n"/>
      <c r="V111" s="503" t="n"/>
      <c r="W111" s="503" t="n"/>
      <c r="X111" s="503" t="n"/>
      <c r="Y111" s="503" t="n"/>
      <c r="Z111" s="503" t="n"/>
      <c r="AA111" s="503" t="n"/>
      <c r="AB111" s="503" t="n"/>
      <c r="AC111" s="503" t="n"/>
      <c r="AD111" s="503" t="n"/>
      <c r="AE111" s="503" t="n"/>
      <c r="AF111" s="503" t="n"/>
      <c r="AG111" s="503" t="n"/>
      <c r="AH111" s="503" t="n"/>
      <c r="AI111" s="503" t="n"/>
      <c r="AJ111" s="503" t="n"/>
      <c r="AK111" s="503" t="n"/>
      <c r="AL111" s="503" t="n"/>
      <c r="AM111" s="503" t="n"/>
      <c r="AN111" s="503" t="n"/>
      <c r="AO111" s="503" t="n"/>
      <c r="AP111" s="503" t="n"/>
      <c r="AQ111" s="503" t="n"/>
      <c r="AR111" s="503" t="n"/>
      <c r="AS111" s="503" t="n"/>
      <c r="AT111" s="503" t="n"/>
      <c r="AU111" s="503" t="n"/>
      <c r="AV111" s="503" t="n"/>
      <c r="AW111" s="503" t="n"/>
      <c r="AX111" s="503" t="n"/>
      <c r="AY111" s="503" t="n"/>
      <c r="AZ111" s="503" t="n"/>
      <c r="BA111" s="503" t="n"/>
      <c r="BB111" s="503" t="n"/>
      <c r="BC111" s="503" t="n"/>
      <c r="BD111" s="503" t="n"/>
      <c r="BE111" s="503" t="n"/>
      <c r="BF111" s="503" t="n"/>
      <c r="BG111" s="503" t="n"/>
      <c r="BH111" s="503" t="n"/>
      <c r="BI111" s="503" t="n"/>
      <c r="BJ111" s="503" t="n"/>
      <c r="BK111" s="503" t="n"/>
      <c r="BL111" s="503" t="n"/>
      <c r="BM111" s="503" t="n"/>
      <c r="BN111" s="503" t="n"/>
      <c r="BO111" s="503" t="n"/>
      <c r="BP111" s="503" t="n"/>
      <c r="BQ111" s="503" t="n"/>
      <c r="BR111" s="503" t="n"/>
      <c r="BS111" s="503" t="n"/>
      <c r="BT111" s="503" t="n"/>
    </row>
    <row hidden="true" ht="16.5" outlineLevel="1" r="112">
      <c r="B112" s="489" t="e">
        <f aca="false" ca="false" dt2D="false" dtr="false" t="normal">B111</f>
        <v>#N/A</v>
      </c>
      <c r="E112" s="481" t="s">
        <v>298</v>
      </c>
      <c r="F112" s="481" t="e">
        <f aca="false" ca="false" dt2D="false" dtr="false" t="normal">F111</f>
        <v>#N/A</v>
      </c>
      <c r="G112" s="485" t="n">
        <f aca="false" ca="false" dt2D="false" dtr="false" t="normal">G111</f>
        <v>0</v>
      </c>
      <c r="I112" s="516" t="s">
        <v>298</v>
      </c>
      <c r="J112" s="517" t="n"/>
      <c r="L112" s="503" t="n"/>
      <c r="M112" s="518" t="e">
        <f aca="false" ca="true" dt2D="false" dtr="false" t="normal">M113*'Макро'!E$74</f>
        <v>#VALUE!</v>
      </c>
      <c r="N112" s="518" t="e">
        <f aca="false" ca="true" dt2D="false" dtr="false" t="normal">N113*'Макро'!F$74</f>
        <v>#VALUE!</v>
      </c>
      <c r="O112" s="518" t="e">
        <f aca="false" ca="true" dt2D="false" dtr="false" t="normal">O113*'Макро'!G$74</f>
        <v>#VALUE!</v>
      </c>
      <c r="P112" s="518" t="e">
        <f aca="false" ca="true" dt2D="false" dtr="false" t="normal">P113*'Макро'!H$74</f>
        <v>#VALUE!</v>
      </c>
      <c r="Q112" s="518" t="e">
        <f aca="false" ca="true" dt2D="false" dtr="false" t="normal">Q113*'Макро'!I$74</f>
        <v>#VALUE!</v>
      </c>
      <c r="R112" s="518" t="e">
        <f aca="false" ca="true" dt2D="false" dtr="false" t="normal">R113*'Макро'!J$74</f>
        <v>#VALUE!</v>
      </c>
      <c r="S112" s="518" t="e">
        <f aca="false" ca="true" dt2D="false" dtr="false" t="normal">S113*'Макро'!K$74</f>
        <v>#VALUE!</v>
      </c>
      <c r="T112" s="518" t="e">
        <f aca="false" ca="true" dt2D="false" dtr="false" t="normal">T113*'Макро'!L$74</f>
        <v>#VALUE!</v>
      </c>
      <c r="U112" s="518" t="e">
        <f aca="false" ca="true" dt2D="false" dtr="false" t="normal">U113*'Макро'!M$74</f>
        <v>#VALUE!</v>
      </c>
      <c r="V112" s="518" t="e">
        <f aca="false" ca="true" dt2D="false" dtr="false" t="normal">V113*'Макро'!N$74</f>
        <v>#VALUE!</v>
      </c>
      <c r="W112" s="518" t="e">
        <f aca="false" ca="true" dt2D="false" dtr="false" t="normal">W113*'Макро'!O$74</f>
        <v>#VALUE!</v>
      </c>
      <c r="X112" s="518" t="e">
        <f aca="false" ca="true" dt2D="false" dtr="false" t="normal">X113*'Макро'!P$74</f>
        <v>#VALUE!</v>
      </c>
      <c r="Y112" s="518" t="e">
        <f aca="false" ca="true" dt2D="false" dtr="false" t="normal">Y113*'Макро'!Q$74</f>
        <v>#VALUE!</v>
      </c>
      <c r="Z112" s="518" t="e">
        <f aca="false" ca="true" dt2D="false" dtr="false" t="normal">Z113*'Макро'!R$74</f>
        <v>#VALUE!</v>
      </c>
      <c r="AA112" s="518" t="e">
        <f aca="false" ca="true" dt2D="false" dtr="false" t="normal">AA113*'Макро'!S$74</f>
        <v>#VALUE!</v>
      </c>
      <c r="AB112" s="518" t="e">
        <f aca="false" ca="true" dt2D="false" dtr="false" t="normal">AB113*'Макро'!T$74</f>
        <v>#VALUE!</v>
      </c>
      <c r="AC112" s="518" t="e">
        <f aca="false" ca="true" dt2D="false" dtr="false" t="normal">AC113*'Макро'!U$74</f>
        <v>#VALUE!</v>
      </c>
      <c r="AD112" s="518" t="e">
        <f aca="false" ca="true" dt2D="false" dtr="false" t="normal">AD113*'Макро'!V$74</f>
        <v>#VALUE!</v>
      </c>
      <c r="AE112" s="518" t="e">
        <f aca="false" ca="true" dt2D="false" dtr="false" t="normal">AE113*'Макро'!W$74</f>
        <v>#VALUE!</v>
      </c>
      <c r="AF112" s="518" t="e">
        <f aca="false" ca="true" dt2D="false" dtr="false" t="normal">AF113*'Макро'!X$74</f>
        <v>#VALUE!</v>
      </c>
      <c r="AG112" s="518" t="e">
        <f aca="false" ca="true" dt2D="false" dtr="false" t="normal">AG113*'Макро'!Y$74</f>
        <v>#VALUE!</v>
      </c>
      <c r="AH112" s="518" t="e">
        <f aca="false" ca="true" dt2D="false" dtr="false" t="normal">AH113*'Макро'!Z$74</f>
        <v>#VALUE!</v>
      </c>
      <c r="AI112" s="518" t="e">
        <f aca="false" ca="true" dt2D="false" dtr="false" t="normal">AI113*'Макро'!AA$74</f>
        <v>#VALUE!</v>
      </c>
      <c r="AJ112" s="518" t="e">
        <f aca="false" ca="true" dt2D="false" dtr="false" t="normal">AJ113*'Макро'!AB$74</f>
        <v>#VALUE!</v>
      </c>
      <c r="AK112" s="518" t="e">
        <f aca="false" ca="true" dt2D="false" dtr="false" t="normal">AK113*'Макро'!AC$74</f>
        <v>#VALUE!</v>
      </c>
      <c r="AL112" s="518" t="e">
        <f aca="false" ca="true" dt2D="false" dtr="false" t="normal">AL113*'Макро'!AD$74</f>
        <v>#VALUE!</v>
      </c>
      <c r="AM112" s="518" t="e">
        <f aca="false" ca="true" dt2D="false" dtr="false" t="normal">AM113*'Макро'!AE$74</f>
        <v>#VALUE!</v>
      </c>
      <c r="AN112" s="518" t="e">
        <f aca="false" ca="true" dt2D="false" dtr="false" t="normal">AN113*'Макро'!AF$74</f>
        <v>#VALUE!</v>
      </c>
      <c r="AO112" s="518" t="e">
        <f aca="false" ca="true" dt2D="false" dtr="false" t="normal">AO113*'Макро'!AG$74</f>
        <v>#VALUE!</v>
      </c>
      <c r="AP112" s="518" t="e">
        <f aca="false" ca="true" dt2D="false" dtr="false" t="normal">AP113*'Макро'!AH$74</f>
        <v>#VALUE!</v>
      </c>
      <c r="AQ112" s="518" t="e">
        <f aca="false" ca="true" dt2D="false" dtr="false" t="normal">AQ113*'Макро'!AI$74</f>
        <v>#VALUE!</v>
      </c>
      <c r="AR112" s="518" t="e">
        <f aca="false" ca="true" dt2D="false" dtr="false" t="normal">AR113*'Макро'!AJ$74</f>
        <v>#VALUE!</v>
      </c>
      <c r="AS112" s="518" t="e">
        <f aca="false" ca="true" dt2D="false" dtr="false" t="normal">AS113*'Макро'!AK$74</f>
        <v>#VALUE!</v>
      </c>
      <c r="AT112" s="518" t="e">
        <f aca="false" ca="true" dt2D="false" dtr="false" t="normal">AT113*'Макро'!AL$74</f>
        <v>#VALUE!</v>
      </c>
      <c r="AU112" s="518" t="e">
        <f aca="false" ca="true" dt2D="false" dtr="false" t="normal">AU113*'Макро'!AM$74</f>
        <v>#VALUE!</v>
      </c>
      <c r="AV112" s="518" t="e">
        <f aca="false" ca="true" dt2D="false" dtr="false" t="normal">AV113*'Макро'!AN$74</f>
        <v>#VALUE!</v>
      </c>
      <c r="AW112" s="518" t="e">
        <f aca="false" ca="true" dt2D="false" dtr="false" t="normal">AW113*'Макро'!AO$74</f>
        <v>#VALUE!</v>
      </c>
      <c r="AX112" s="518" t="e">
        <f aca="false" ca="true" dt2D="false" dtr="false" t="normal">AX113*'Макро'!AP$74</f>
        <v>#VALUE!</v>
      </c>
      <c r="AY112" s="518" t="e">
        <f aca="false" ca="true" dt2D="false" dtr="false" t="normal">AY113*'Макро'!AQ$74</f>
        <v>#VALUE!</v>
      </c>
      <c r="AZ112" s="518" t="e">
        <f aca="false" ca="true" dt2D="false" dtr="false" t="normal">AZ113*'Макро'!AR$74</f>
        <v>#VALUE!</v>
      </c>
      <c r="BA112" s="518" t="e">
        <f aca="false" ca="true" dt2D="false" dtr="false" t="normal">BA113*'Макро'!AS$74</f>
        <v>#VALUE!</v>
      </c>
      <c r="BB112" s="518" t="e">
        <f aca="false" ca="true" dt2D="false" dtr="false" t="normal">BB113*'Макро'!AT$74</f>
        <v>#VALUE!</v>
      </c>
      <c r="BC112" s="518" t="e">
        <f aca="false" ca="true" dt2D="false" dtr="false" t="normal">BC113*'Макро'!AU$74</f>
        <v>#VALUE!</v>
      </c>
      <c r="BD112" s="518" t="e">
        <f aca="false" ca="true" dt2D="false" dtr="false" t="normal">BD113*'Макро'!AV$74</f>
        <v>#VALUE!</v>
      </c>
      <c r="BE112" s="518" t="e">
        <f aca="false" ca="true" dt2D="false" dtr="false" t="normal">BE113*'Макро'!AW$74</f>
        <v>#VALUE!</v>
      </c>
      <c r="BF112" s="518" t="e">
        <f aca="false" ca="true" dt2D="false" dtr="false" t="normal">BF113*'Макро'!AX$74</f>
        <v>#VALUE!</v>
      </c>
      <c r="BG112" s="518" t="e">
        <f aca="false" ca="true" dt2D="false" dtr="false" t="normal">BG113*'Макро'!AY$74</f>
        <v>#VALUE!</v>
      </c>
      <c r="BH112" s="518" t="e">
        <f aca="false" ca="true" dt2D="false" dtr="false" t="normal">BH113*'Макро'!AZ$74</f>
        <v>#VALUE!</v>
      </c>
      <c r="BI112" s="518" t="e">
        <f aca="false" ca="true" dt2D="false" dtr="false" t="normal">BI113*'Макро'!BA$74</f>
        <v>#VALUE!</v>
      </c>
      <c r="BJ112" s="518" t="e">
        <f aca="false" ca="true" dt2D="false" dtr="false" t="normal">BJ113*'Макро'!BB$74</f>
        <v>#VALUE!</v>
      </c>
      <c r="BK112" s="518" t="e">
        <f aca="false" ca="true" dt2D="false" dtr="false" t="normal">BK113*'Макро'!BC$74</f>
        <v>#VALUE!</v>
      </c>
      <c r="BL112" s="518" t="e">
        <f aca="false" ca="true" dt2D="false" dtr="false" t="normal">BL113*'Макро'!BD$74</f>
        <v>#VALUE!</v>
      </c>
      <c r="BM112" s="518" t="e">
        <f aca="false" ca="true" dt2D="false" dtr="false" t="normal">BM113*'Макро'!BE$74</f>
        <v>#VALUE!</v>
      </c>
      <c r="BN112" s="518" t="e">
        <f aca="false" ca="true" dt2D="false" dtr="false" t="normal">BN113*'Макро'!BF$74</f>
        <v>#VALUE!</v>
      </c>
      <c r="BO112" s="518" t="e">
        <f aca="false" ca="true" dt2D="false" dtr="false" t="normal">BO113*'Макро'!BG$74</f>
        <v>#VALUE!</v>
      </c>
      <c r="BP112" s="518" t="e">
        <f aca="false" ca="true" dt2D="false" dtr="false" t="normal">BP113*'Макро'!BH$74</f>
        <v>#VALUE!</v>
      </c>
      <c r="BQ112" s="518" t="e">
        <f aca="false" ca="true" dt2D="false" dtr="false" t="normal">BQ113*'Макро'!BI$74</f>
        <v>#VALUE!</v>
      </c>
      <c r="BR112" s="518" t="e">
        <f aca="false" ca="true" dt2D="false" dtr="false" t="normal">BR113*'Макро'!BJ$74</f>
        <v>#VALUE!</v>
      </c>
      <c r="BS112" s="518" t="e">
        <f aca="false" ca="true" dt2D="false" dtr="false" t="normal">BS113*'Макро'!BK$74</f>
        <v>#VALUE!</v>
      </c>
      <c r="BT112" s="518" t="e">
        <f aca="false" ca="true" dt2D="false" dtr="false" t="normal">BT113*'Макро'!BL$74</f>
        <v>#VALUE!</v>
      </c>
    </row>
    <row hidden="true" ht="16.5" outlineLevel="2" r="113">
      <c r="B113" s="489" t="e">
        <f aca="false" ca="false" dt2D="false" dtr="false" t="normal">B112</f>
        <v>#N/A</v>
      </c>
      <c r="F113" s="481" t="e">
        <f aca="false" ca="false" dt2D="false" dtr="false" t="normal">F112</f>
        <v>#N/A</v>
      </c>
      <c r="G113" s="485" t="n">
        <f aca="false" ca="false" dt2D="false" dtr="false" t="normal">G112</f>
        <v>0</v>
      </c>
      <c r="I113" s="1" t="s">
        <v>560</v>
      </c>
      <c r="L113" s="503" t="n"/>
      <c r="M113" s="503" t="e">
        <f aca="false" ca="false" dt2D="false" dtr="false" t="normal">AVERAGE(M87, L87)</f>
        <v>#VALUE!</v>
      </c>
      <c r="N113" s="503" t="e">
        <f aca="false" ca="false" dt2D="false" dtr="false" t="normal">AVERAGE(N87, M87)</f>
        <v>#VALUE!</v>
      </c>
      <c r="O113" s="503" t="e">
        <f aca="false" ca="false" dt2D="false" dtr="false" t="normal">AVERAGE(O87, N87)</f>
        <v>#VALUE!</v>
      </c>
      <c r="P113" s="503" t="e">
        <f aca="false" ca="false" dt2D="false" dtr="false" t="normal">AVERAGE(P87, O87)</f>
        <v>#VALUE!</v>
      </c>
      <c r="Q113" s="503" t="e">
        <f aca="false" ca="false" dt2D="false" dtr="false" t="normal">AVERAGE(Q87, P87)</f>
        <v>#VALUE!</v>
      </c>
      <c r="R113" s="503" t="e">
        <f aca="false" ca="false" dt2D="false" dtr="false" t="normal">AVERAGE(R87, Q87)</f>
        <v>#VALUE!</v>
      </c>
      <c r="S113" s="503" t="e">
        <f aca="false" ca="false" dt2D="false" dtr="false" t="normal">AVERAGE(S87, R87)</f>
        <v>#VALUE!</v>
      </c>
      <c r="T113" s="503" t="e">
        <f aca="false" ca="false" dt2D="false" dtr="false" t="normal">AVERAGE(T87, S87)</f>
        <v>#VALUE!</v>
      </c>
      <c r="U113" s="503" t="e">
        <f aca="false" ca="false" dt2D="false" dtr="false" t="normal">AVERAGE(U87, T87)</f>
        <v>#VALUE!</v>
      </c>
      <c r="V113" s="503" t="e">
        <f aca="false" ca="false" dt2D="false" dtr="false" t="normal">AVERAGE(V87, U87)</f>
        <v>#VALUE!</v>
      </c>
      <c r="W113" s="503" t="e">
        <f aca="false" ca="false" dt2D="false" dtr="false" t="normal">AVERAGE(W87, V87)</f>
        <v>#VALUE!</v>
      </c>
      <c r="X113" s="503" t="e">
        <f aca="false" ca="false" dt2D="false" dtr="false" t="normal">AVERAGE(X87, W87)</f>
        <v>#VALUE!</v>
      </c>
      <c r="Y113" s="503" t="e">
        <f aca="false" ca="false" dt2D="false" dtr="false" t="normal">AVERAGE(Y87, X87)</f>
        <v>#VALUE!</v>
      </c>
      <c r="Z113" s="503" t="e">
        <f aca="false" ca="false" dt2D="false" dtr="false" t="normal">AVERAGE(Z87, Y87)</f>
        <v>#VALUE!</v>
      </c>
      <c r="AA113" s="503" t="e">
        <f aca="false" ca="false" dt2D="false" dtr="false" t="normal">AVERAGE(AA87, Z87)</f>
        <v>#VALUE!</v>
      </c>
      <c r="AB113" s="503" t="e">
        <f aca="false" ca="false" dt2D="false" dtr="false" t="normal">AVERAGE(AB87, AA87)</f>
        <v>#VALUE!</v>
      </c>
      <c r="AC113" s="503" t="e">
        <f aca="false" ca="false" dt2D="false" dtr="false" t="normal">AVERAGE(AC87, AB87)</f>
        <v>#VALUE!</v>
      </c>
      <c r="AD113" s="503" t="e">
        <f aca="false" ca="false" dt2D="false" dtr="false" t="normal">AVERAGE(AD87, AC87)</f>
        <v>#VALUE!</v>
      </c>
      <c r="AE113" s="503" t="e">
        <f aca="false" ca="false" dt2D="false" dtr="false" t="normal">AVERAGE(AE87, AD87)</f>
        <v>#VALUE!</v>
      </c>
      <c r="AF113" s="503" t="e">
        <f aca="false" ca="false" dt2D="false" dtr="false" t="normal">AVERAGE(AF87, AE87)</f>
        <v>#VALUE!</v>
      </c>
      <c r="AG113" s="503" t="e">
        <f aca="false" ca="false" dt2D="false" dtr="false" t="normal">AVERAGE(AG87, AF87)</f>
        <v>#VALUE!</v>
      </c>
      <c r="AH113" s="503" t="e">
        <f aca="false" ca="false" dt2D="false" dtr="false" t="normal">AVERAGE(AH87, AG87)</f>
        <v>#VALUE!</v>
      </c>
      <c r="AI113" s="503" t="e">
        <f aca="false" ca="false" dt2D="false" dtr="false" t="normal">AVERAGE(AI87, AH87)</f>
        <v>#VALUE!</v>
      </c>
      <c r="AJ113" s="503" t="e">
        <f aca="false" ca="false" dt2D="false" dtr="false" t="normal">AVERAGE(AJ87, AI87)</f>
        <v>#VALUE!</v>
      </c>
      <c r="AK113" s="503" t="e">
        <f aca="false" ca="false" dt2D="false" dtr="false" t="normal">AVERAGE(AK87, AJ87)</f>
        <v>#VALUE!</v>
      </c>
      <c r="AL113" s="503" t="e">
        <f aca="false" ca="false" dt2D="false" dtr="false" t="normal">AVERAGE(AL87, AK87)</f>
        <v>#VALUE!</v>
      </c>
      <c r="AM113" s="503" t="e">
        <f aca="false" ca="false" dt2D="false" dtr="false" t="normal">AVERAGE(AM87, AL87)</f>
        <v>#VALUE!</v>
      </c>
      <c r="AN113" s="503" t="e">
        <f aca="false" ca="false" dt2D="false" dtr="false" t="normal">AVERAGE(AN87, AM87)</f>
        <v>#VALUE!</v>
      </c>
      <c r="AO113" s="503" t="e">
        <f aca="false" ca="false" dt2D="false" dtr="false" t="normal">AVERAGE(AO87, AN87)</f>
        <v>#VALUE!</v>
      </c>
      <c r="AP113" s="503" t="e">
        <f aca="false" ca="false" dt2D="false" dtr="false" t="normal">AVERAGE(AP87, AO87)</f>
        <v>#VALUE!</v>
      </c>
      <c r="AQ113" s="503" t="e">
        <f aca="false" ca="false" dt2D="false" dtr="false" t="normal">AVERAGE(AQ87, AP87)</f>
        <v>#VALUE!</v>
      </c>
      <c r="AR113" s="503" t="e">
        <f aca="false" ca="false" dt2D="false" dtr="false" t="normal">AVERAGE(AR87, AQ87)</f>
        <v>#VALUE!</v>
      </c>
      <c r="AS113" s="503" t="e">
        <f aca="false" ca="false" dt2D="false" dtr="false" t="normal">AVERAGE(AS87, AR87)</f>
        <v>#VALUE!</v>
      </c>
      <c r="AT113" s="503" t="e">
        <f aca="false" ca="false" dt2D="false" dtr="false" t="normal">AVERAGE(AT87, AS87)</f>
        <v>#VALUE!</v>
      </c>
      <c r="AU113" s="503" t="e">
        <f aca="false" ca="false" dt2D="false" dtr="false" t="normal">AVERAGE(AU87, AT87)</f>
        <v>#VALUE!</v>
      </c>
      <c r="AV113" s="503" t="e">
        <f aca="false" ca="false" dt2D="false" dtr="false" t="normal">AVERAGE(AV87, AU87)</f>
        <v>#VALUE!</v>
      </c>
      <c r="AW113" s="503" t="e">
        <f aca="false" ca="false" dt2D="false" dtr="false" t="normal">AVERAGE(AW87, AV87)</f>
        <v>#VALUE!</v>
      </c>
      <c r="AX113" s="503" t="e">
        <f aca="false" ca="false" dt2D="false" dtr="false" t="normal">AVERAGE(AX87, AW87)</f>
        <v>#VALUE!</v>
      </c>
      <c r="AY113" s="503" t="e">
        <f aca="false" ca="false" dt2D="false" dtr="false" t="normal">AVERAGE(AY87, AX87)</f>
        <v>#VALUE!</v>
      </c>
      <c r="AZ113" s="503" t="e">
        <f aca="false" ca="false" dt2D="false" dtr="false" t="normal">AVERAGE(AZ87, AY87)</f>
        <v>#VALUE!</v>
      </c>
      <c r="BA113" s="503" t="e">
        <f aca="false" ca="false" dt2D="false" dtr="false" t="normal">AVERAGE(BA87, AZ87)</f>
        <v>#VALUE!</v>
      </c>
      <c r="BB113" s="503" t="e">
        <f aca="false" ca="false" dt2D="false" dtr="false" t="normal">AVERAGE(BB87, BA87)</f>
        <v>#VALUE!</v>
      </c>
      <c r="BC113" s="503" t="e">
        <f aca="false" ca="false" dt2D="false" dtr="false" t="normal">AVERAGE(BC87, BB87)</f>
        <v>#VALUE!</v>
      </c>
      <c r="BD113" s="503" t="e">
        <f aca="false" ca="false" dt2D="false" dtr="false" t="normal">AVERAGE(BD87, BC87)</f>
        <v>#VALUE!</v>
      </c>
      <c r="BE113" s="503" t="e">
        <f aca="false" ca="false" dt2D="false" dtr="false" t="normal">AVERAGE(BE87, BD87)</f>
        <v>#VALUE!</v>
      </c>
      <c r="BF113" s="503" t="e">
        <f aca="false" ca="false" dt2D="false" dtr="false" t="normal">AVERAGE(BF87, BE87)</f>
        <v>#VALUE!</v>
      </c>
      <c r="BG113" s="503" t="e">
        <f aca="false" ca="false" dt2D="false" dtr="false" t="normal">AVERAGE(BG87, BF87)</f>
        <v>#VALUE!</v>
      </c>
      <c r="BH113" s="503" t="e">
        <f aca="false" ca="false" dt2D="false" dtr="false" t="normal">AVERAGE(BH87, BG87)</f>
        <v>#VALUE!</v>
      </c>
      <c r="BI113" s="503" t="e">
        <f aca="false" ca="false" dt2D="false" dtr="false" t="normal">AVERAGE(BI87, BH87)</f>
        <v>#VALUE!</v>
      </c>
      <c r="BJ113" s="503" t="e">
        <f aca="false" ca="false" dt2D="false" dtr="false" t="normal">AVERAGE(BJ87, BI87)</f>
        <v>#VALUE!</v>
      </c>
      <c r="BK113" s="503" t="e">
        <f aca="false" ca="false" dt2D="false" dtr="false" t="normal">AVERAGE(BK87, BJ87)</f>
        <v>#VALUE!</v>
      </c>
      <c r="BL113" s="503" t="e">
        <f aca="false" ca="false" dt2D="false" dtr="false" t="normal">AVERAGE(BL87, BK87)</f>
        <v>#VALUE!</v>
      </c>
      <c r="BM113" s="503" t="e">
        <f aca="false" ca="false" dt2D="false" dtr="false" t="normal">AVERAGE(BM87, BL87)</f>
        <v>#VALUE!</v>
      </c>
      <c r="BN113" s="503" t="e">
        <f aca="false" ca="false" dt2D="false" dtr="false" t="normal">AVERAGE(BN87, BM87)</f>
        <v>#VALUE!</v>
      </c>
      <c r="BO113" s="503" t="e">
        <f aca="false" ca="false" dt2D="false" dtr="false" t="normal">AVERAGE(BO87, BN87)</f>
        <v>#VALUE!</v>
      </c>
      <c r="BP113" s="503" t="e">
        <f aca="false" ca="false" dt2D="false" dtr="false" t="normal">AVERAGE(BP87, BO87)</f>
        <v>#VALUE!</v>
      </c>
      <c r="BQ113" s="503" t="e">
        <f aca="false" ca="false" dt2D="false" dtr="false" t="normal">AVERAGE(BQ87, BP87)</f>
        <v>#VALUE!</v>
      </c>
      <c r="BR113" s="503" t="e">
        <f aca="false" ca="false" dt2D="false" dtr="false" t="normal">AVERAGE(BR87, BQ87)</f>
        <v>#VALUE!</v>
      </c>
      <c r="BS113" s="503" t="e">
        <f aca="false" ca="false" dt2D="false" dtr="false" t="normal">AVERAGE(BS87, BR87)</f>
        <v>#VALUE!</v>
      </c>
      <c r="BT113" s="503" t="e">
        <f aca="false" ca="false" dt2D="false" dtr="false" t="normal">AVERAGE(BT87, BS87)</f>
        <v>#VALUE!</v>
      </c>
    </row>
    <row hidden="true" ht="16.5" outlineLevel="1" r="114">
      <c r="B114" s="489" t="e">
        <f aca="false" ca="false" dt2D="false" dtr="false" t="normal">B113</f>
        <v>#N/A</v>
      </c>
      <c r="F114" s="481" t="e">
        <f aca="false" ca="false" dt2D="false" dtr="false" t="normal">F113</f>
        <v>#N/A</v>
      </c>
      <c r="G114" s="485" t="n">
        <f aca="false" ca="false" dt2D="false" dtr="false" t="normal">G113</f>
        <v>0</v>
      </c>
      <c r="L114" s="503" t="n"/>
      <c r="M114" s="503" t="n"/>
      <c r="N114" s="503" t="n"/>
      <c r="O114" s="503" t="n"/>
      <c r="P114" s="503" t="n"/>
      <c r="Q114" s="503" t="n"/>
      <c r="R114" s="503" t="n"/>
      <c r="S114" s="503" t="n"/>
      <c r="T114" s="503" t="n"/>
      <c r="U114" s="503" t="n"/>
      <c r="V114" s="503" t="n"/>
      <c r="W114" s="503" t="n"/>
      <c r="X114" s="503" t="n"/>
      <c r="Y114" s="503" t="n"/>
      <c r="Z114" s="503" t="n"/>
      <c r="AA114" s="503" t="n"/>
      <c r="AB114" s="503" t="n"/>
      <c r="AC114" s="503" t="n"/>
      <c r="AD114" s="503" t="n"/>
      <c r="AE114" s="503" t="n"/>
      <c r="AF114" s="503" t="n"/>
      <c r="AG114" s="503" t="n"/>
      <c r="AH114" s="503" t="n"/>
      <c r="AI114" s="503" t="n"/>
      <c r="AJ114" s="503" t="n"/>
      <c r="AK114" s="503" t="n"/>
      <c r="AL114" s="503" t="n"/>
      <c r="AM114" s="503" t="n"/>
      <c r="AN114" s="503" t="n"/>
      <c r="AO114" s="503" t="n"/>
      <c r="AP114" s="503" t="n"/>
      <c r="AQ114" s="503" t="n"/>
      <c r="AR114" s="503" t="n"/>
      <c r="AS114" s="503" t="n"/>
      <c r="AT114" s="503" t="n"/>
      <c r="AU114" s="503" t="n"/>
      <c r="AV114" s="503" t="n"/>
      <c r="AW114" s="503" t="n"/>
      <c r="AX114" s="503" t="n"/>
      <c r="AY114" s="503" t="n"/>
      <c r="AZ114" s="503" t="n"/>
      <c r="BA114" s="503" t="n"/>
      <c r="BB114" s="503" t="n"/>
      <c r="BC114" s="503" t="n"/>
      <c r="BD114" s="503" t="n"/>
      <c r="BE114" s="503" t="n"/>
      <c r="BF114" s="503" t="n"/>
      <c r="BG114" s="503" t="n"/>
      <c r="BH114" s="503" t="n"/>
      <c r="BI114" s="503" t="n"/>
      <c r="BJ114" s="503" t="n"/>
      <c r="BK114" s="503" t="n"/>
      <c r="BL114" s="503" t="n"/>
      <c r="BM114" s="503" t="n"/>
      <c r="BN114" s="503" t="n"/>
      <c r="BO114" s="503" t="n"/>
      <c r="BP114" s="503" t="n"/>
      <c r="BQ114" s="503" t="n"/>
      <c r="BR114" s="503" t="n"/>
      <c r="BS114" s="503" t="n"/>
      <c r="BT114" s="503" t="n"/>
    </row>
    <row hidden="true" ht="16.5" outlineLevel="1" r="115">
      <c r="B115" s="489" t="e">
        <f aca="false" ca="false" dt2D="false" dtr="false" t="normal">B114</f>
        <v>#N/A</v>
      </c>
      <c r="E115" s="481" t="s">
        <v>475</v>
      </c>
      <c r="F115" s="481" t="e">
        <f aca="false" ca="false" dt2D="false" dtr="false" t="normal">F114</f>
        <v>#N/A</v>
      </c>
      <c r="G115" s="485" t="n">
        <f aca="false" ca="false" dt2D="false" dtr="false" t="normal">G114</f>
        <v>0</v>
      </c>
      <c r="I115" s="516" t="s">
        <v>561</v>
      </c>
      <c r="J115" s="517" t="n"/>
      <c r="L115" s="503" t="n"/>
      <c r="M115" s="518" t="e">
        <f aca="false" ca="false" dt2D="false" dtr="false" t="normal">IFERROR(MIN(M87/$L$116/12*'Периоды'!L$42, M116), 0)</f>
        <v>#VALUE!</v>
      </c>
      <c r="N115" s="518" t="e">
        <f aca="false" ca="false" dt2D="false" dtr="false" t="normal">IFERROR(MIN(N87/$L$116/12*'Периоды'!M$42, N116), 0)</f>
        <v>#VALUE!</v>
      </c>
      <c r="O115" s="518" t="e">
        <f aca="false" ca="false" dt2D="false" dtr="false" t="normal">IFERROR(MIN(O87/$L$116/12*'Периоды'!N$42, O116), 0)</f>
        <v>#VALUE!</v>
      </c>
      <c r="P115" s="518" t="e">
        <f aca="false" ca="false" dt2D="false" dtr="false" t="normal">IFERROR(MIN(P87/$L$116/12*'Периоды'!O$42, P116), 0)</f>
        <v>#VALUE!</v>
      </c>
      <c r="Q115" s="518" t="e">
        <f aca="false" ca="false" dt2D="false" dtr="false" t="normal">IFERROR(MIN(Q87/$L$116/12*'Периоды'!P$42, Q116), 0)</f>
        <v>#VALUE!</v>
      </c>
      <c r="R115" s="518" t="e">
        <f aca="false" ca="false" dt2D="false" dtr="false" t="normal">IFERROR(MIN(R87/$L$116/12*'Периоды'!Q$42, R116), 0)</f>
        <v>#VALUE!</v>
      </c>
      <c r="S115" s="518" t="e">
        <f aca="false" ca="false" dt2D="false" dtr="false" t="normal">IFERROR(MIN(S87/$L$116/12*'Периоды'!R$42, S116), 0)</f>
        <v>#VALUE!</v>
      </c>
      <c r="T115" s="518" t="e">
        <f aca="false" ca="false" dt2D="false" dtr="false" t="normal">IFERROR(MIN(T87/$L$116/12*'Периоды'!S$42, T116), 0)</f>
        <v>#VALUE!</v>
      </c>
      <c r="U115" s="518" t="e">
        <f aca="false" ca="false" dt2D="false" dtr="false" t="normal">IFERROR(MIN(U87/$L$116/12*'Периоды'!T$42, U116), 0)</f>
        <v>#VALUE!</v>
      </c>
      <c r="V115" s="518" t="e">
        <f aca="false" ca="false" dt2D="false" dtr="false" t="normal">IFERROR(MIN(V87/$L$116/12*'Периоды'!U$42, V116), 0)</f>
        <v>#VALUE!</v>
      </c>
      <c r="W115" s="518" t="e">
        <f aca="false" ca="false" dt2D="false" dtr="false" t="normal">IFERROR(MIN(W87/$L$116/12*'Периоды'!V$42, W116), 0)</f>
        <v>#VALUE!</v>
      </c>
      <c r="X115" s="518" t="e">
        <f aca="false" ca="false" dt2D="false" dtr="false" t="normal">IFERROR(MIN(X87/$L$116/12*'Периоды'!W$42, X116), 0)</f>
        <v>#VALUE!</v>
      </c>
      <c r="Y115" s="518" t="e">
        <f aca="false" ca="false" dt2D="false" dtr="false" t="normal">IFERROR(MIN(Y87/$L$116/12*'Периоды'!X$42, Y116), 0)</f>
        <v>#VALUE!</v>
      </c>
      <c r="Z115" s="518" t="e">
        <f aca="false" ca="false" dt2D="false" dtr="false" t="normal">IFERROR(MIN(Z87/$L$116/12*'Периоды'!Y$42, Z116), 0)</f>
        <v>#VALUE!</v>
      </c>
      <c r="AA115" s="518" t="e">
        <f aca="false" ca="false" dt2D="false" dtr="false" t="normal">IFERROR(MIN(AA87/$L$116/12*'Периоды'!Z$42, AA116), 0)</f>
        <v>#VALUE!</v>
      </c>
      <c r="AB115" s="518" t="e">
        <f aca="false" ca="false" dt2D="false" dtr="false" t="normal">IFERROR(MIN(AB87/$L$116/12*'Периоды'!AA$42, AB116), 0)</f>
        <v>#VALUE!</v>
      </c>
      <c r="AC115" s="518" t="e">
        <f aca="false" ca="false" dt2D="false" dtr="false" t="normal">IFERROR(MIN(AC87/$L$116/12*'Периоды'!AB$42, AC116), 0)</f>
        <v>#VALUE!</v>
      </c>
      <c r="AD115" s="518" t="e">
        <f aca="false" ca="false" dt2D="false" dtr="false" t="normal">IFERROR(MIN(AD87/$L$116/12*'Периоды'!AC$42, AD116), 0)</f>
        <v>#VALUE!</v>
      </c>
      <c r="AE115" s="518" t="e">
        <f aca="false" ca="false" dt2D="false" dtr="false" t="normal">IFERROR(MIN(AE87/$L$116/12*'Периоды'!AD$42, AE116), 0)</f>
        <v>#VALUE!</v>
      </c>
      <c r="AF115" s="518" t="e">
        <f aca="false" ca="false" dt2D="false" dtr="false" t="normal">IFERROR(MIN(AF87/$L$116/12*'Периоды'!AE$42, AF116), 0)</f>
        <v>#VALUE!</v>
      </c>
      <c r="AG115" s="518" t="e">
        <f aca="false" ca="false" dt2D="false" dtr="false" t="normal">IFERROR(MIN(AG87/$L$116/12*'Периоды'!AF$42, AG116), 0)</f>
        <v>#VALUE!</v>
      </c>
      <c r="AH115" s="518" t="e">
        <f aca="false" ca="false" dt2D="false" dtr="false" t="normal">IFERROR(MIN(AH87/$L$116/12*'Периоды'!AG$42, AH116), 0)</f>
        <v>#VALUE!</v>
      </c>
      <c r="AI115" s="518" t="e">
        <f aca="false" ca="false" dt2D="false" dtr="false" t="normal">IFERROR(MIN(AI87/$L$116/12*'Периоды'!AH$42, AI116), 0)</f>
        <v>#VALUE!</v>
      </c>
      <c r="AJ115" s="518" t="e">
        <f aca="false" ca="false" dt2D="false" dtr="false" t="normal">IFERROR(MIN(AJ87/$L$116/12*'Периоды'!AI$42, AJ116), 0)</f>
        <v>#VALUE!</v>
      </c>
      <c r="AK115" s="518" t="e">
        <f aca="false" ca="false" dt2D="false" dtr="false" t="normal">IFERROR(MIN(AK87/$L$116/12*'Периоды'!AJ$42, AK116), 0)</f>
        <v>#VALUE!</v>
      </c>
      <c r="AL115" s="518" t="e">
        <f aca="false" ca="false" dt2D="false" dtr="false" t="normal">IFERROR(MIN(AL87/$L$116/12*'Периоды'!AK$42, AL116), 0)</f>
        <v>#VALUE!</v>
      </c>
      <c r="AM115" s="518" t="e">
        <f aca="false" ca="false" dt2D="false" dtr="false" t="normal">IFERROR(MIN(AM87/$L$116/12*'Периоды'!AL$42, AM116), 0)</f>
        <v>#VALUE!</v>
      </c>
      <c r="AN115" s="518" t="e">
        <f aca="false" ca="false" dt2D="false" dtr="false" t="normal">IFERROR(MIN(AN87/$L$116/12*'Периоды'!AM$42, AN116), 0)</f>
        <v>#VALUE!</v>
      </c>
      <c r="AO115" s="518" t="e">
        <f aca="false" ca="false" dt2D="false" dtr="false" t="normal">IFERROR(MIN(AO87/$L$116/12*'Периоды'!AN$42, AO116), 0)</f>
        <v>#VALUE!</v>
      </c>
      <c r="AP115" s="518" t="e">
        <f aca="false" ca="false" dt2D="false" dtr="false" t="normal">IFERROR(MIN(AP87/$L$116/12*'Периоды'!AO$42, AP116), 0)</f>
        <v>#VALUE!</v>
      </c>
      <c r="AQ115" s="518" t="e">
        <f aca="false" ca="false" dt2D="false" dtr="false" t="normal">IFERROR(MIN(AQ87/$L$116/12*'Периоды'!AP$42, AQ116), 0)</f>
        <v>#VALUE!</v>
      </c>
      <c r="AR115" s="518" t="e">
        <f aca="false" ca="false" dt2D="false" dtr="false" t="normal">IFERROR(MIN(AR87/$L$116/12*'Периоды'!AQ$42, AR116), 0)</f>
        <v>#VALUE!</v>
      </c>
      <c r="AS115" s="518" t="e">
        <f aca="false" ca="false" dt2D="false" dtr="false" t="normal">IFERROR(MIN(AS87/$L$116/12*'Периоды'!AR$42, AS116), 0)</f>
        <v>#VALUE!</v>
      </c>
      <c r="AT115" s="518" t="e">
        <f aca="false" ca="false" dt2D="false" dtr="false" t="normal">IFERROR(MIN(AT87/$L$116/12*'Периоды'!AS$42, AT116), 0)</f>
        <v>#VALUE!</v>
      </c>
      <c r="AU115" s="518" t="e">
        <f aca="false" ca="false" dt2D="false" dtr="false" t="normal">IFERROR(MIN(AU87/$L$116/12*'Периоды'!AT$42, AU116), 0)</f>
        <v>#VALUE!</v>
      </c>
      <c r="AV115" s="518" t="e">
        <f aca="false" ca="false" dt2D="false" dtr="false" t="normal">IFERROR(MIN(AV87/$L$116/12*'Периоды'!AU$42, AV116), 0)</f>
        <v>#VALUE!</v>
      </c>
      <c r="AW115" s="518" t="e">
        <f aca="false" ca="false" dt2D="false" dtr="false" t="normal">IFERROR(MIN(AW87/$L$116/12*'Периоды'!AV$42, AW116), 0)</f>
        <v>#VALUE!</v>
      </c>
      <c r="AX115" s="518" t="e">
        <f aca="false" ca="false" dt2D="false" dtr="false" t="normal">IFERROR(MIN(AX87/$L$116/12*'Периоды'!AW$42, AX116), 0)</f>
        <v>#VALUE!</v>
      </c>
      <c r="AY115" s="518" t="e">
        <f aca="false" ca="false" dt2D="false" dtr="false" t="normal">IFERROR(MIN(AY87/$L$116/12*'Периоды'!AX$42, AY116), 0)</f>
        <v>#VALUE!</v>
      </c>
      <c r="AZ115" s="518" t="e">
        <f aca="false" ca="false" dt2D="false" dtr="false" t="normal">IFERROR(MIN(AZ87/$L$116/12*'Периоды'!AY$42, AZ116), 0)</f>
        <v>#VALUE!</v>
      </c>
      <c r="BA115" s="518" t="e">
        <f aca="false" ca="false" dt2D="false" dtr="false" t="normal">IFERROR(MIN(BA87/$L$116/12*'Периоды'!AZ$42, BA116), 0)</f>
        <v>#VALUE!</v>
      </c>
      <c r="BB115" s="518" t="e">
        <f aca="false" ca="false" dt2D="false" dtr="false" t="normal">IFERROR(MIN(BB87/$L$116/12*'Периоды'!BA$42, BB116), 0)</f>
        <v>#VALUE!</v>
      </c>
      <c r="BC115" s="518" t="e">
        <f aca="false" ca="false" dt2D="false" dtr="false" t="normal">IFERROR(MIN(BC87/$L$116/12*'Периоды'!BB$42, BC116), 0)</f>
        <v>#VALUE!</v>
      </c>
      <c r="BD115" s="518" t="e">
        <f aca="false" ca="false" dt2D="false" dtr="false" t="normal">IFERROR(MIN(BD87/$L$116/12*'Периоды'!BC$42, BD116), 0)</f>
        <v>#VALUE!</v>
      </c>
      <c r="BE115" s="518" t="e">
        <f aca="false" ca="false" dt2D="false" dtr="false" t="normal">IFERROR(MIN(BE87/$L$116/12*'Периоды'!BD$42, BE116), 0)</f>
        <v>#VALUE!</v>
      </c>
      <c r="BF115" s="518" t="e">
        <f aca="false" ca="false" dt2D="false" dtr="false" t="normal">IFERROR(MIN(BF87/$L$116/12*'Периоды'!BE$42, BF116), 0)</f>
        <v>#VALUE!</v>
      </c>
      <c r="BG115" s="518" t="e">
        <f aca="false" ca="false" dt2D="false" dtr="false" t="normal">IFERROR(MIN(BG87/$L$116/12*'Периоды'!BF$42, BG116), 0)</f>
        <v>#VALUE!</v>
      </c>
      <c r="BH115" s="518" t="e">
        <f aca="false" ca="false" dt2D="false" dtr="false" t="normal">IFERROR(MIN(BH87/$L$116/12*'Периоды'!BG$42, BH116), 0)</f>
        <v>#VALUE!</v>
      </c>
      <c r="BI115" s="518" t="e">
        <f aca="false" ca="false" dt2D="false" dtr="false" t="normal">IFERROR(MIN(BI87/$L$116/12*'Периоды'!BH$42, BI116), 0)</f>
        <v>#VALUE!</v>
      </c>
      <c r="BJ115" s="518" t="e">
        <f aca="false" ca="false" dt2D="false" dtr="false" t="normal">IFERROR(MIN(BJ87/$L$116/12*'Периоды'!BI$42, BJ116), 0)</f>
        <v>#VALUE!</v>
      </c>
      <c r="BK115" s="518" t="e">
        <f aca="false" ca="false" dt2D="false" dtr="false" t="normal">IFERROR(MIN(BK87/$L$116/12*'Периоды'!BJ$42, BK116), 0)</f>
        <v>#VALUE!</v>
      </c>
      <c r="BL115" s="518" t="e">
        <f aca="false" ca="false" dt2D="false" dtr="false" t="normal">IFERROR(MIN(BL87/$L$116/12*'Периоды'!BK$42, BL116), 0)</f>
        <v>#VALUE!</v>
      </c>
      <c r="BM115" s="518" t="e">
        <f aca="false" ca="false" dt2D="false" dtr="false" t="normal">IFERROR(MIN(BM87/$L$116/12*'Периоды'!BL$42, BM116), 0)</f>
        <v>#VALUE!</v>
      </c>
      <c r="BN115" s="518" t="e">
        <f aca="false" ca="false" dt2D="false" dtr="false" t="normal">IFERROR(MIN(BN87/$L$116/12*'Периоды'!BM$42, BN116), 0)</f>
        <v>#VALUE!</v>
      </c>
      <c r="BO115" s="518" t="e">
        <f aca="false" ca="false" dt2D="false" dtr="false" t="normal">IFERROR(MIN(BO87/$L$116/12*'Периоды'!BN$42, BO116), 0)</f>
        <v>#VALUE!</v>
      </c>
      <c r="BP115" s="518" t="e">
        <f aca="false" ca="false" dt2D="false" dtr="false" t="normal">IFERROR(MIN(BP87/$L$116/12*'Периоды'!BO$42, BP116), 0)</f>
        <v>#VALUE!</v>
      </c>
      <c r="BQ115" s="518" t="e">
        <f aca="false" ca="false" dt2D="false" dtr="false" t="normal">IFERROR(MIN(BQ87/$L$116/12*'Периоды'!BP$42, BQ116), 0)</f>
        <v>#VALUE!</v>
      </c>
      <c r="BR115" s="518" t="e">
        <f aca="false" ca="false" dt2D="false" dtr="false" t="normal">IFERROR(MIN(BR87/$L$116/12*'Периоды'!BQ$42, BR116), 0)</f>
        <v>#VALUE!</v>
      </c>
      <c r="BS115" s="518" t="e">
        <f aca="false" ca="false" dt2D="false" dtr="false" t="normal">IFERROR(MIN(BS87/$L$116/12*'Периоды'!BR$42, BS116), 0)</f>
        <v>#VALUE!</v>
      </c>
      <c r="BT115" s="518" t="e">
        <f aca="false" ca="false" dt2D="false" dtr="false" t="normal">IFERROR(MIN(BT87/$L$116/12*'Периоды'!BS$42, BT116), 0)</f>
        <v>#VALUE!</v>
      </c>
    </row>
    <row hidden="true" ht="16.5" outlineLevel="2" r="116">
      <c r="B116" s="489" t="e">
        <f aca="false" ca="false" dt2D="false" dtr="false" t="normal">B115</f>
        <v>#N/A</v>
      </c>
      <c r="F116" s="481" t="e">
        <f aca="false" ca="false" dt2D="false" dtr="false" t="normal">F115</f>
        <v>#N/A</v>
      </c>
      <c r="G116" s="485" t="n">
        <f aca="false" ca="false" dt2D="false" dtr="false" t="normal">G115</f>
        <v>0</v>
      </c>
      <c r="I116" s="153" t="s">
        <v>562</v>
      </c>
      <c r="J116" s="527" t="s">
        <v>515</v>
      </c>
      <c r="K116" s="417" t="str">
        <f aca="false" ca="false" dt2D="false" dtr="false" t="normal">VLOOKUP(I59, 'Допущения'!$B$66:$H$72, 6, 0)</f>
        <v>Да</v>
      </c>
      <c r="L116" s="523" t="n"/>
      <c r="M116" s="503" t="e">
        <f aca="false" ca="false" dt2D="false" dtr="false" t="normal">IF(K116="Да", M87, 0)</f>
        <v>#VALUE!</v>
      </c>
      <c r="N116" s="503" t="e">
        <f aca="false" ca="false" dt2D="false" dtr="false" t="normal">M116-M115</f>
        <v>#VALUE!</v>
      </c>
      <c r="O116" s="503" t="e">
        <f aca="false" ca="false" dt2D="false" dtr="false" t="normal">N116-N115</f>
        <v>#VALUE!</v>
      </c>
      <c r="P116" s="503" t="e">
        <f aca="false" ca="false" dt2D="false" dtr="false" t="normal">O116-O115</f>
        <v>#VALUE!</v>
      </c>
      <c r="Q116" s="503" t="e">
        <f aca="false" ca="false" dt2D="false" dtr="false" t="normal">P116-P115</f>
        <v>#VALUE!</v>
      </c>
      <c r="R116" s="503" t="e">
        <f aca="false" ca="false" dt2D="false" dtr="false" t="normal">Q116-Q115</f>
        <v>#VALUE!</v>
      </c>
      <c r="S116" s="503" t="e">
        <f aca="false" ca="false" dt2D="false" dtr="false" t="normal">R116-R115</f>
        <v>#VALUE!</v>
      </c>
      <c r="T116" s="503" t="e">
        <f aca="false" ca="false" dt2D="false" dtr="false" t="normal">S116-S115</f>
        <v>#VALUE!</v>
      </c>
      <c r="U116" s="503" t="e">
        <f aca="false" ca="false" dt2D="false" dtr="false" t="normal">T116-T115</f>
        <v>#VALUE!</v>
      </c>
      <c r="V116" s="503" t="e">
        <f aca="false" ca="false" dt2D="false" dtr="false" t="normal">U116-U115</f>
        <v>#VALUE!</v>
      </c>
      <c r="W116" s="503" t="e">
        <f aca="false" ca="false" dt2D="false" dtr="false" t="normal">V116-V115</f>
        <v>#VALUE!</v>
      </c>
      <c r="X116" s="503" t="e">
        <f aca="false" ca="false" dt2D="false" dtr="false" t="normal">W116-W115</f>
        <v>#VALUE!</v>
      </c>
      <c r="Y116" s="503" t="e">
        <f aca="false" ca="false" dt2D="false" dtr="false" t="normal">X116-X115</f>
        <v>#VALUE!</v>
      </c>
      <c r="Z116" s="503" t="e">
        <f aca="false" ca="false" dt2D="false" dtr="false" t="normal">Y116-Y115</f>
        <v>#VALUE!</v>
      </c>
      <c r="AA116" s="503" t="e">
        <f aca="false" ca="false" dt2D="false" dtr="false" t="normal">Z116-Z115</f>
        <v>#VALUE!</v>
      </c>
      <c r="AB116" s="503" t="e">
        <f aca="false" ca="false" dt2D="false" dtr="false" t="normal">AA116-AA115</f>
        <v>#VALUE!</v>
      </c>
      <c r="AC116" s="503" t="e">
        <f aca="false" ca="false" dt2D="false" dtr="false" t="normal">AB116-AB115</f>
        <v>#VALUE!</v>
      </c>
      <c r="AD116" s="503" t="e">
        <f aca="false" ca="false" dt2D="false" dtr="false" t="normal">AC116-AC115</f>
        <v>#VALUE!</v>
      </c>
      <c r="AE116" s="503" t="e">
        <f aca="false" ca="false" dt2D="false" dtr="false" t="normal">AD116-AD115</f>
        <v>#VALUE!</v>
      </c>
      <c r="AF116" s="503" t="e">
        <f aca="false" ca="false" dt2D="false" dtr="false" t="normal">AE116-AE115</f>
        <v>#VALUE!</v>
      </c>
      <c r="AG116" s="503" t="e">
        <f aca="false" ca="false" dt2D="false" dtr="false" t="normal">AF116-AF115</f>
        <v>#VALUE!</v>
      </c>
      <c r="AH116" s="503" t="e">
        <f aca="false" ca="false" dt2D="false" dtr="false" t="normal">AG116-AG115</f>
        <v>#VALUE!</v>
      </c>
      <c r="AI116" s="503" t="e">
        <f aca="false" ca="false" dt2D="false" dtr="false" t="normal">AH116-AH115</f>
        <v>#VALUE!</v>
      </c>
      <c r="AJ116" s="503" t="e">
        <f aca="false" ca="false" dt2D="false" dtr="false" t="normal">AI116-AI115</f>
        <v>#VALUE!</v>
      </c>
      <c r="AK116" s="503" t="e">
        <f aca="false" ca="false" dt2D="false" dtr="false" t="normal">AJ116-AJ115</f>
        <v>#VALUE!</v>
      </c>
      <c r="AL116" s="503" t="e">
        <f aca="false" ca="false" dt2D="false" dtr="false" t="normal">AK116-AK115</f>
        <v>#VALUE!</v>
      </c>
      <c r="AM116" s="503" t="e">
        <f aca="false" ca="false" dt2D="false" dtr="false" t="normal">AL116-AL115</f>
        <v>#VALUE!</v>
      </c>
      <c r="AN116" s="503" t="e">
        <f aca="false" ca="false" dt2D="false" dtr="false" t="normal">AM116-AM115</f>
        <v>#VALUE!</v>
      </c>
      <c r="AO116" s="503" t="e">
        <f aca="false" ca="false" dt2D="false" dtr="false" t="normal">AN116-AN115</f>
        <v>#VALUE!</v>
      </c>
      <c r="AP116" s="503" t="e">
        <f aca="false" ca="false" dt2D="false" dtr="false" t="normal">AO116-AO115</f>
        <v>#VALUE!</v>
      </c>
      <c r="AQ116" s="503" t="e">
        <f aca="false" ca="false" dt2D="false" dtr="false" t="normal">AP116-AP115</f>
        <v>#VALUE!</v>
      </c>
      <c r="AR116" s="503" t="e">
        <f aca="false" ca="false" dt2D="false" dtr="false" t="normal">AQ116-AQ115</f>
        <v>#VALUE!</v>
      </c>
      <c r="AS116" s="503" t="e">
        <f aca="false" ca="false" dt2D="false" dtr="false" t="normal">AR116-AR115</f>
        <v>#VALUE!</v>
      </c>
      <c r="AT116" s="503" t="e">
        <f aca="false" ca="false" dt2D="false" dtr="false" t="normal">AS116-AS115</f>
        <v>#VALUE!</v>
      </c>
      <c r="AU116" s="503" t="e">
        <f aca="false" ca="false" dt2D="false" dtr="false" t="normal">AT116-AT115</f>
        <v>#VALUE!</v>
      </c>
      <c r="AV116" s="503" t="e">
        <f aca="false" ca="false" dt2D="false" dtr="false" t="normal">AU116-AU115</f>
        <v>#VALUE!</v>
      </c>
      <c r="AW116" s="503" t="e">
        <f aca="false" ca="false" dt2D="false" dtr="false" t="normal">AV116-AV115</f>
        <v>#VALUE!</v>
      </c>
      <c r="AX116" s="503" t="e">
        <f aca="false" ca="false" dt2D="false" dtr="false" t="normal">AW116-AW115</f>
        <v>#VALUE!</v>
      </c>
      <c r="AY116" s="503" t="e">
        <f aca="false" ca="false" dt2D="false" dtr="false" t="normal">AX116-AX115</f>
        <v>#VALUE!</v>
      </c>
      <c r="AZ116" s="503" t="e">
        <f aca="false" ca="false" dt2D="false" dtr="false" t="normal">AY116-AY115</f>
        <v>#VALUE!</v>
      </c>
      <c r="BA116" s="503" t="e">
        <f aca="false" ca="false" dt2D="false" dtr="false" t="normal">AZ116-AZ115</f>
        <v>#VALUE!</v>
      </c>
      <c r="BB116" s="503" t="e">
        <f aca="false" ca="false" dt2D="false" dtr="false" t="normal">BA116-BA115</f>
        <v>#VALUE!</v>
      </c>
      <c r="BC116" s="503" t="e">
        <f aca="false" ca="false" dt2D="false" dtr="false" t="normal">BB116-BB115</f>
        <v>#VALUE!</v>
      </c>
      <c r="BD116" s="503" t="e">
        <f aca="false" ca="false" dt2D="false" dtr="false" t="normal">BC116-BC115</f>
        <v>#VALUE!</v>
      </c>
      <c r="BE116" s="503" t="e">
        <f aca="false" ca="false" dt2D="false" dtr="false" t="normal">BD116-BD115</f>
        <v>#VALUE!</v>
      </c>
      <c r="BF116" s="503" t="e">
        <f aca="false" ca="false" dt2D="false" dtr="false" t="normal">BE116-BE115</f>
        <v>#VALUE!</v>
      </c>
      <c r="BG116" s="503" t="e">
        <f aca="false" ca="false" dt2D="false" dtr="false" t="normal">BF116-BF115</f>
        <v>#VALUE!</v>
      </c>
      <c r="BH116" s="503" t="e">
        <f aca="false" ca="false" dt2D="false" dtr="false" t="normal">BG116-BG115</f>
        <v>#VALUE!</v>
      </c>
      <c r="BI116" s="503" t="e">
        <f aca="false" ca="false" dt2D="false" dtr="false" t="normal">BH116-BH115</f>
        <v>#VALUE!</v>
      </c>
      <c r="BJ116" s="503" t="e">
        <f aca="false" ca="false" dt2D="false" dtr="false" t="normal">BI116-BI115</f>
        <v>#VALUE!</v>
      </c>
      <c r="BK116" s="503" t="e">
        <f aca="false" ca="false" dt2D="false" dtr="false" t="normal">BJ116-BJ115</f>
        <v>#VALUE!</v>
      </c>
      <c r="BL116" s="503" t="e">
        <f aca="false" ca="false" dt2D="false" dtr="false" t="normal">BK116-BK115</f>
        <v>#VALUE!</v>
      </c>
      <c r="BM116" s="503" t="e">
        <f aca="false" ca="false" dt2D="false" dtr="false" t="normal">BL116-BL115</f>
        <v>#VALUE!</v>
      </c>
      <c r="BN116" s="503" t="e">
        <f aca="false" ca="false" dt2D="false" dtr="false" t="normal">BM116-BM115</f>
        <v>#VALUE!</v>
      </c>
      <c r="BO116" s="503" t="e">
        <f aca="false" ca="false" dt2D="false" dtr="false" t="normal">BN116-BN115</f>
        <v>#VALUE!</v>
      </c>
      <c r="BP116" s="503" t="e">
        <f aca="false" ca="false" dt2D="false" dtr="false" t="normal">BO116-BO115</f>
        <v>#VALUE!</v>
      </c>
      <c r="BQ116" s="503" t="e">
        <f aca="false" ca="false" dt2D="false" dtr="false" t="normal">BP116-BP115</f>
        <v>#VALUE!</v>
      </c>
      <c r="BR116" s="503" t="e">
        <f aca="false" ca="false" dt2D="false" dtr="false" t="normal">BQ116-BQ115</f>
        <v>#VALUE!</v>
      </c>
      <c r="BS116" s="503" t="e">
        <f aca="false" ca="false" dt2D="false" dtr="false" t="normal">BR116-BR115</f>
        <v>#VALUE!</v>
      </c>
      <c r="BT116" s="503" t="e">
        <f aca="false" ca="false" dt2D="false" dtr="false" t="normal">BS116-BS115</f>
        <v>#VALUE!</v>
      </c>
    </row>
    <row hidden="true" ht="16.5" outlineLevel="1" r="117">
      <c r="G117" s="485" t="n"/>
    </row>
    <row outlineLevel="0" r="118">
      <c r="I118" s="429" t="s">
        <v>493</v>
      </c>
    </row>
    <row outlineLevel="0" r="119">
      <c r="I119" s="436" t="s">
        <v>494</v>
      </c>
    </row>
    <row outlineLevel="0" r="120">
      <c r="I120" s="436" t="n"/>
    </row>
    <row ht="18.75" outlineLevel="0" r="121">
      <c r="A121" s="374" t="n"/>
      <c r="B121" s="374" t="e">
        <f aca="false" ca="false" dt2D="false" dtr="false" t="normal">J121</f>
        <v>#N/A</v>
      </c>
      <c r="C121" s="374" t="n">
        <v>1</v>
      </c>
      <c r="D121" s="374" t="n"/>
      <c r="E121" s="374" t="n"/>
      <c r="F121" s="374" t="e">
        <f aca="false" ca="false" dt2D="false" dtr="false" t="normal">K121</f>
        <v>#N/A</v>
      </c>
      <c r="G121" s="374" t="n">
        <f aca="false" ca="false" dt2D="false" dtr="false" t="normal">I121</f>
        <v>0</v>
      </c>
      <c r="H121" s="514" t="s">
        <v>177</v>
      </c>
      <c r="I121" s="416" t="n"/>
      <c r="J121" s="417" t="e">
        <f aca="false" ca="false" dt2D="false" dtr="false" t="normal">VLOOKUP(I121, 'Допущения'!$B$9:$E$15, 4, 0)</f>
        <v>#N/A</v>
      </c>
      <c r="K121" s="418" t="e">
        <f aca="false" ca="false" dt2D="false" dtr="false" t="normal">VLOOKUP(I121, 'ТехЛист'!L:N, 2, 0)</f>
        <v>#N/A</v>
      </c>
      <c r="L121" s="418" t="n"/>
      <c r="M121" s="418" t="n"/>
      <c r="N121" s="418" t="n"/>
      <c r="O121" s="418" t="n"/>
      <c r="P121" s="418" t="n"/>
      <c r="Q121" s="418" t="n"/>
      <c r="R121" s="418" t="n"/>
      <c r="S121" s="418" t="n"/>
      <c r="T121" s="418" t="n"/>
      <c r="U121" s="418" t="n"/>
      <c r="V121" s="418" t="n"/>
      <c r="W121" s="418" t="n"/>
      <c r="X121" s="418" t="n"/>
      <c r="Y121" s="418" t="n"/>
      <c r="Z121" s="418" t="n"/>
      <c r="AA121" s="418" t="n"/>
      <c r="AB121" s="418" t="n"/>
      <c r="AC121" s="418" t="n"/>
      <c r="AD121" s="418" t="n"/>
      <c r="AE121" s="418" t="n"/>
      <c r="AF121" s="418" t="n"/>
      <c r="AG121" s="418" t="n"/>
      <c r="AH121" s="418" t="n"/>
      <c r="AI121" s="418" t="n"/>
      <c r="AJ121" s="418" t="n"/>
      <c r="AK121" s="418" t="n"/>
      <c r="AL121" s="418" t="n"/>
      <c r="AM121" s="418" t="n"/>
      <c r="AN121" s="418" t="n"/>
      <c r="AO121" s="418" t="n"/>
      <c r="AP121" s="418" t="n"/>
      <c r="AQ121" s="418" t="n"/>
      <c r="AR121" s="418" t="n"/>
      <c r="AS121" s="418" t="n"/>
      <c r="AT121" s="418" t="n"/>
      <c r="AU121" s="418" t="n"/>
      <c r="AV121" s="418" t="n"/>
      <c r="AW121" s="418" t="n"/>
      <c r="AX121" s="418" t="n"/>
      <c r="AY121" s="418" t="n"/>
      <c r="AZ121" s="418" t="n"/>
      <c r="BA121" s="418" t="n"/>
      <c r="BB121" s="418" t="n"/>
      <c r="BC121" s="418" t="n"/>
      <c r="BD121" s="418" t="n"/>
      <c r="BE121" s="418" t="n"/>
      <c r="BF121" s="418" t="n"/>
      <c r="BG121" s="418" t="n"/>
      <c r="BH121" s="418" t="n"/>
      <c r="BI121" s="418" t="n"/>
      <c r="BJ121" s="418" t="n"/>
      <c r="BK121" s="418" t="n"/>
      <c r="BL121" s="418" t="n"/>
      <c r="BM121" s="418" t="n"/>
      <c r="BN121" s="418" t="n"/>
      <c r="BO121" s="418" t="n"/>
      <c r="BP121" s="418" t="n"/>
      <c r="BQ121" s="418" t="n"/>
      <c r="BR121" s="418" t="n"/>
      <c r="BS121" s="418" t="n"/>
      <c r="BT121" s="418" t="n"/>
    </row>
    <row customFormat="true" hidden="true" ht="16.5" outlineLevel="1" r="122" s="17">
      <c r="A122" s="515" t="n"/>
      <c r="B122" s="489" t="e">
        <f aca="false" ca="false" dt2D="false" dtr="false" t="normal">B121</f>
        <v>#N/A</v>
      </c>
      <c r="C122" s="481" t="n"/>
      <c r="D122" s="515" t="n"/>
      <c r="E122" s="481" t="s">
        <v>537</v>
      </c>
      <c r="F122" s="481" t="e">
        <f aca="false" ca="false" dt2D="false" dtr="false" t="normal">F121</f>
        <v>#N/A</v>
      </c>
      <c r="G122" s="485" t="n">
        <f aca="false" ca="false" dt2D="false" dtr="false" t="normal">G121</f>
        <v>0</v>
      </c>
      <c r="H122" s="17" t="n"/>
      <c r="I122" s="516" t="s">
        <v>546</v>
      </c>
      <c r="J122" s="517" t="n"/>
      <c r="K122" s="214" t="n"/>
      <c r="L122" s="518" t="n"/>
      <c r="M122" s="518" t="e">
        <f aca="false" ca="true" dt2D="false" dtr="false" t="normal">SUM(M123:M127)</f>
        <v>#VALUE!</v>
      </c>
      <c r="N122" s="518" t="e">
        <f aca="false" ca="true" dt2D="false" dtr="false" t="normal">SUM(N123:N127)</f>
        <v>#VALUE!</v>
      </c>
      <c r="O122" s="518" t="e">
        <f aca="false" ca="true" dt2D="false" dtr="false" t="normal">SUM(O123:O127)</f>
        <v>#VALUE!</v>
      </c>
      <c r="P122" s="518" t="e">
        <f aca="false" ca="true" dt2D="false" dtr="false" t="normal">SUM(P123:P127)</f>
        <v>#VALUE!</v>
      </c>
      <c r="Q122" s="518" t="e">
        <f aca="false" ca="true" dt2D="false" dtr="false" t="normal">SUM(Q123:Q127)</f>
        <v>#VALUE!</v>
      </c>
      <c r="R122" s="518" t="e">
        <f aca="false" ca="true" dt2D="false" dtr="false" t="normal">SUM(R123:R127)</f>
        <v>#VALUE!</v>
      </c>
      <c r="S122" s="518" t="e">
        <f aca="false" ca="true" dt2D="false" dtr="false" t="normal">SUM(S123:S127)</f>
        <v>#VALUE!</v>
      </c>
      <c r="T122" s="518" t="e">
        <f aca="false" ca="true" dt2D="false" dtr="false" t="normal">SUM(T123:T127)</f>
        <v>#VALUE!</v>
      </c>
      <c r="U122" s="518" t="e">
        <f aca="false" ca="true" dt2D="false" dtr="false" t="normal">SUM(U123:U127)</f>
        <v>#VALUE!</v>
      </c>
      <c r="V122" s="518" t="e">
        <f aca="false" ca="true" dt2D="false" dtr="false" t="normal">SUM(V123:V127)</f>
        <v>#VALUE!</v>
      </c>
      <c r="W122" s="518" t="e">
        <f aca="false" ca="true" dt2D="false" dtr="false" t="normal">SUM(W123:W127)</f>
        <v>#VALUE!</v>
      </c>
      <c r="X122" s="518" t="e">
        <f aca="false" ca="true" dt2D="false" dtr="false" t="normal">SUM(X123:X127)</f>
        <v>#VALUE!</v>
      </c>
      <c r="Y122" s="518" t="e">
        <f aca="false" ca="true" dt2D="false" dtr="false" t="normal">SUM(Y123:Y127)</f>
        <v>#VALUE!</v>
      </c>
      <c r="Z122" s="518" t="e">
        <f aca="false" ca="true" dt2D="false" dtr="false" t="normal">SUM(Z123:Z127)</f>
        <v>#VALUE!</v>
      </c>
      <c r="AA122" s="518" t="e">
        <f aca="false" ca="true" dt2D="false" dtr="false" t="normal">SUM(AA123:AA127)</f>
        <v>#VALUE!</v>
      </c>
      <c r="AB122" s="518" t="e">
        <f aca="false" ca="true" dt2D="false" dtr="false" t="normal">SUM(AB123:AB127)</f>
        <v>#VALUE!</v>
      </c>
      <c r="AC122" s="518" t="e">
        <f aca="false" ca="true" dt2D="false" dtr="false" t="normal">SUM(AC123:AC127)</f>
        <v>#VALUE!</v>
      </c>
      <c r="AD122" s="518" t="e">
        <f aca="false" ca="true" dt2D="false" dtr="false" t="normal">SUM(AD123:AD127)</f>
        <v>#VALUE!</v>
      </c>
      <c r="AE122" s="518" t="e">
        <f aca="false" ca="true" dt2D="false" dtr="false" t="normal">SUM(AE123:AE127)</f>
        <v>#VALUE!</v>
      </c>
      <c r="AF122" s="518" t="e">
        <f aca="false" ca="true" dt2D="false" dtr="false" t="normal">SUM(AF123:AF127)</f>
        <v>#VALUE!</v>
      </c>
      <c r="AG122" s="518" t="e">
        <f aca="false" ca="true" dt2D="false" dtr="false" t="normal">SUM(AG123:AG127)</f>
        <v>#VALUE!</v>
      </c>
      <c r="AH122" s="518" t="e">
        <f aca="false" ca="true" dt2D="false" dtr="false" t="normal">SUM(AH123:AH127)</f>
        <v>#VALUE!</v>
      </c>
      <c r="AI122" s="518" t="e">
        <f aca="false" ca="true" dt2D="false" dtr="false" t="normal">SUM(AI123:AI127)</f>
        <v>#VALUE!</v>
      </c>
      <c r="AJ122" s="518" t="e">
        <f aca="false" ca="true" dt2D="false" dtr="false" t="normal">SUM(AJ123:AJ127)</f>
        <v>#VALUE!</v>
      </c>
      <c r="AK122" s="518" t="e">
        <f aca="false" ca="true" dt2D="false" dtr="false" t="normal">SUM(AK123:AK127)</f>
        <v>#VALUE!</v>
      </c>
      <c r="AL122" s="518" t="e">
        <f aca="false" ca="true" dt2D="false" dtr="false" t="normal">SUM(AL123:AL127)</f>
        <v>#VALUE!</v>
      </c>
      <c r="AM122" s="518" t="e">
        <f aca="false" ca="true" dt2D="false" dtr="false" t="normal">SUM(AM123:AM127)</f>
        <v>#VALUE!</v>
      </c>
      <c r="AN122" s="518" t="e">
        <f aca="false" ca="true" dt2D="false" dtr="false" t="normal">SUM(AN123:AN127)</f>
        <v>#VALUE!</v>
      </c>
      <c r="AO122" s="518" t="e">
        <f aca="false" ca="true" dt2D="false" dtr="false" t="normal">SUM(AO123:AO127)</f>
        <v>#VALUE!</v>
      </c>
      <c r="AP122" s="518" t="e">
        <f aca="false" ca="true" dt2D="false" dtr="false" t="normal">SUM(AP123:AP127)</f>
        <v>#VALUE!</v>
      </c>
      <c r="AQ122" s="518" t="e">
        <f aca="false" ca="true" dt2D="false" dtr="false" t="normal">SUM(AQ123:AQ127)</f>
        <v>#VALUE!</v>
      </c>
      <c r="AR122" s="518" t="e">
        <f aca="false" ca="true" dt2D="false" dtr="false" t="normal">SUM(AR123:AR127)</f>
        <v>#VALUE!</v>
      </c>
      <c r="AS122" s="518" t="e">
        <f aca="false" ca="true" dt2D="false" dtr="false" t="normal">SUM(AS123:AS127)</f>
        <v>#VALUE!</v>
      </c>
      <c r="AT122" s="518" t="e">
        <f aca="false" ca="true" dt2D="false" dtr="false" t="normal">SUM(AT123:AT127)</f>
        <v>#VALUE!</v>
      </c>
      <c r="AU122" s="518" t="e">
        <f aca="false" ca="true" dt2D="false" dtr="false" t="normal">SUM(AU123:AU127)</f>
        <v>#VALUE!</v>
      </c>
      <c r="AV122" s="518" t="e">
        <f aca="false" ca="true" dt2D="false" dtr="false" t="normal">SUM(AV123:AV127)</f>
        <v>#VALUE!</v>
      </c>
      <c r="AW122" s="518" t="e">
        <f aca="false" ca="true" dt2D="false" dtr="false" t="normal">SUM(AW123:AW127)</f>
        <v>#VALUE!</v>
      </c>
      <c r="AX122" s="518" t="e">
        <f aca="false" ca="true" dt2D="false" dtr="false" t="normal">SUM(AX123:AX127)</f>
        <v>#VALUE!</v>
      </c>
      <c r="AY122" s="518" t="e">
        <f aca="false" ca="true" dt2D="false" dtr="false" t="normal">SUM(AY123:AY127)</f>
        <v>#VALUE!</v>
      </c>
      <c r="AZ122" s="518" t="e">
        <f aca="false" ca="true" dt2D="false" dtr="false" t="normal">SUM(AZ123:AZ127)</f>
        <v>#VALUE!</v>
      </c>
      <c r="BA122" s="518" t="e">
        <f aca="false" ca="true" dt2D="false" dtr="false" t="normal">SUM(BA123:BA127)</f>
        <v>#VALUE!</v>
      </c>
      <c r="BB122" s="518" t="e">
        <f aca="false" ca="true" dt2D="false" dtr="false" t="normal">SUM(BB123:BB127)</f>
        <v>#VALUE!</v>
      </c>
      <c r="BC122" s="518" t="e">
        <f aca="false" ca="true" dt2D="false" dtr="false" t="normal">SUM(BC123:BC127)</f>
        <v>#VALUE!</v>
      </c>
      <c r="BD122" s="518" t="e">
        <f aca="false" ca="true" dt2D="false" dtr="false" t="normal">SUM(BD123:BD127)</f>
        <v>#VALUE!</v>
      </c>
      <c r="BE122" s="518" t="e">
        <f aca="false" ca="true" dt2D="false" dtr="false" t="normal">SUM(BE123:BE127)</f>
        <v>#VALUE!</v>
      </c>
      <c r="BF122" s="518" t="e">
        <f aca="false" ca="true" dt2D="false" dtr="false" t="normal">SUM(BF123:BF127)</f>
        <v>#VALUE!</v>
      </c>
      <c r="BG122" s="518" t="e">
        <f aca="false" ca="true" dt2D="false" dtr="false" t="normal">SUM(BG123:BG127)</f>
        <v>#VALUE!</v>
      </c>
      <c r="BH122" s="518" t="e">
        <f aca="false" ca="true" dt2D="false" dtr="false" t="normal">SUM(BH123:BH127)</f>
        <v>#VALUE!</v>
      </c>
      <c r="BI122" s="518" t="e">
        <f aca="false" ca="true" dt2D="false" dtr="false" t="normal">SUM(BI123:BI127)</f>
        <v>#VALUE!</v>
      </c>
      <c r="BJ122" s="518" t="e">
        <f aca="false" ca="true" dt2D="false" dtr="false" t="normal">SUM(BJ123:BJ127)</f>
        <v>#VALUE!</v>
      </c>
      <c r="BK122" s="518" t="e">
        <f aca="false" ca="true" dt2D="false" dtr="false" t="normal">SUM(BK123:BK127)</f>
        <v>#VALUE!</v>
      </c>
      <c r="BL122" s="518" t="e">
        <f aca="false" ca="true" dt2D="false" dtr="false" t="normal">SUM(BL123:BL127)</f>
        <v>#VALUE!</v>
      </c>
      <c r="BM122" s="518" t="e">
        <f aca="false" ca="true" dt2D="false" dtr="false" t="normal">SUM(BM123:BM127)</f>
        <v>#VALUE!</v>
      </c>
      <c r="BN122" s="518" t="e">
        <f aca="false" ca="true" dt2D="false" dtr="false" t="normal">SUM(BN123:BN127)</f>
        <v>#VALUE!</v>
      </c>
      <c r="BO122" s="518" t="e">
        <f aca="false" ca="true" dt2D="false" dtr="false" t="normal">SUM(BO123:BO127)</f>
        <v>#VALUE!</v>
      </c>
      <c r="BP122" s="518" t="e">
        <f aca="false" ca="true" dt2D="false" dtr="false" t="normal">SUM(BP123:BP127)</f>
        <v>#VALUE!</v>
      </c>
      <c r="BQ122" s="518" t="e">
        <f aca="false" ca="true" dt2D="false" dtr="false" t="normal">SUM(BQ123:BQ127)</f>
        <v>#VALUE!</v>
      </c>
      <c r="BR122" s="518" t="e">
        <f aca="false" ca="true" dt2D="false" dtr="false" t="normal">SUM(BR123:BR127)</f>
        <v>#VALUE!</v>
      </c>
      <c r="BS122" s="518" t="e">
        <f aca="false" ca="true" dt2D="false" dtr="false" t="normal">SUM(BS123:BS127)</f>
        <v>#VALUE!</v>
      </c>
      <c r="BT122" s="518" t="e">
        <f aca="false" ca="true" dt2D="false" dtr="false" t="normal">SUM(BT123:BT127)</f>
        <v>#VALUE!</v>
      </c>
    </row>
    <row customFormat="true" hidden="true" ht="16.5" outlineLevel="2" r="123" s="17">
      <c r="A123" s="515" t="n"/>
      <c r="B123" s="489" t="e">
        <f aca="false" ca="false" dt2D="false" dtr="false" t="normal">B122</f>
        <v>#N/A</v>
      </c>
      <c r="C123" s="481" t="s">
        <v>450</v>
      </c>
      <c r="D123" s="515" t="n"/>
      <c r="E123" s="481" t="n"/>
      <c r="F123" s="481" t="e">
        <f aca="false" ca="false" dt2D="false" dtr="false" t="normal">F122</f>
        <v>#N/A</v>
      </c>
      <c r="G123" s="485" t="n">
        <f aca="false" ca="false" dt2D="false" dtr="false" t="normal">G122</f>
        <v>0</v>
      </c>
      <c r="H123" s="17" t="n"/>
      <c r="I123" s="153" t="s">
        <v>547</v>
      </c>
      <c r="K123" s="519" t="s">
        <v>301</v>
      </c>
      <c r="L123" s="520" t="s">
        <v>177</v>
      </c>
      <c r="M123" s="503" t="e">
        <f aca="false" ca="false" dt2D="false" dtr="false" t="normal">IF($J123="ОСНО (без НДС)", SUMIFS('Кап.затраты'!M:M, 'Кап.затраты'!$C:$C, $I123, 'Кап.затраты'!$G:$G, $I121)*(1+'Макро'!E$64), SUMIFS('Кап.затраты'!M:M, 'Кап.затраты'!$C:$C, $I123, 'Кап.затраты'!$G:$G, $I121))</f>
        <v>#VALUE!</v>
      </c>
      <c r="N123" s="503" t="e">
        <f aca="false" ca="false" dt2D="false" dtr="false" t="normal">IF($J123="ОСНО (без НДС)", SUMIFS('Кап.затраты'!N:N, 'Кап.затраты'!$C:$C, $I123, 'Кап.затраты'!$G:$G, $I121)*(1+'Макро'!F$64), SUMIFS('Кап.затраты'!N:N, 'Кап.затраты'!$C:$C, $I123, 'Кап.затраты'!$G:$G, $I121))</f>
        <v>#VALUE!</v>
      </c>
      <c r="O123" s="503" t="e">
        <f aca="false" ca="false" dt2D="false" dtr="false" t="normal">IF($J123="ОСНО (без НДС)", SUMIFS('Кап.затраты'!O:O, 'Кап.затраты'!$C:$C, $I123, 'Кап.затраты'!$G:$G, $I121)*(1+'Макро'!G$64), SUMIFS('Кап.затраты'!O:O, 'Кап.затраты'!$C:$C, $I123, 'Кап.затраты'!$G:$G, $I121))</f>
        <v>#VALUE!</v>
      </c>
      <c r="P123" s="503" t="e">
        <f aca="false" ca="false" dt2D="false" dtr="false" t="normal">IF($J123="ОСНО (без НДС)", SUMIFS('Кап.затраты'!P:P, 'Кап.затраты'!$C:$C, $I123, 'Кап.затраты'!$G:$G, $I121)*(1+'Макро'!H$64), SUMIFS('Кап.затраты'!P:P, 'Кап.затраты'!$C:$C, $I123, 'Кап.затраты'!$G:$G, $I121))</f>
        <v>#VALUE!</v>
      </c>
      <c r="Q123" s="503" t="e">
        <f aca="false" ca="false" dt2D="false" dtr="false" t="normal">IF($J123="ОСНО (без НДС)", SUMIFS('Кап.затраты'!Q:Q, 'Кап.затраты'!$C:$C, $I123, 'Кап.затраты'!$G:$G, $I121)*(1+'Макро'!I$64), SUMIFS('Кап.затраты'!Q:Q, 'Кап.затраты'!$C:$C, $I123, 'Кап.затраты'!$G:$G, $I121))</f>
        <v>#VALUE!</v>
      </c>
      <c r="R123" s="503" t="e">
        <f aca="false" ca="false" dt2D="false" dtr="false" t="normal">IF($J123="ОСНО (без НДС)", SUMIFS('Кап.затраты'!R:R, 'Кап.затраты'!$C:$C, $I123, 'Кап.затраты'!$G:$G, $I121)*(1+'Макро'!J$64), SUMIFS('Кап.затраты'!R:R, 'Кап.затраты'!$C:$C, $I123, 'Кап.затраты'!$G:$G, $I121))</f>
        <v>#VALUE!</v>
      </c>
      <c r="S123" s="503" t="e">
        <f aca="false" ca="false" dt2D="false" dtr="false" t="normal">IF($J123="ОСНО (без НДС)", SUMIFS('Кап.затраты'!S:S, 'Кап.затраты'!$C:$C, $I123, 'Кап.затраты'!$G:$G, $I121)*(1+'Макро'!K$64), SUMIFS('Кап.затраты'!S:S, 'Кап.затраты'!$C:$C, $I123, 'Кап.затраты'!$G:$G, $I121))</f>
        <v>#VALUE!</v>
      </c>
      <c r="T123" s="503" t="e">
        <f aca="false" ca="false" dt2D="false" dtr="false" t="normal">IF($J123="ОСНО (без НДС)", SUMIFS('Кап.затраты'!T:T, 'Кап.затраты'!$C:$C, $I123, 'Кап.затраты'!$G:$G, $I121)*(1+'Макро'!L$64), SUMIFS('Кап.затраты'!T:T, 'Кап.затраты'!$C:$C, $I123, 'Кап.затраты'!$G:$G, $I121))</f>
        <v>#VALUE!</v>
      </c>
      <c r="U123" s="503" t="e">
        <f aca="false" ca="false" dt2D="false" dtr="false" t="normal">IF($J123="ОСНО (без НДС)", SUMIFS('Кап.затраты'!U:U, 'Кап.затраты'!$C:$C, $I123, 'Кап.затраты'!$G:$G, $I121)*(1+'Макро'!M$64), SUMIFS('Кап.затраты'!U:U, 'Кап.затраты'!$C:$C, $I123, 'Кап.затраты'!$G:$G, $I121))</f>
        <v>#VALUE!</v>
      </c>
      <c r="V123" s="503" t="e">
        <f aca="false" ca="false" dt2D="false" dtr="false" t="normal">IF($J123="ОСНО (без НДС)", SUMIFS('Кап.затраты'!V:V, 'Кап.затраты'!$C:$C, $I123, 'Кап.затраты'!$G:$G, $I121)*(1+'Макро'!N$64), SUMIFS('Кап.затраты'!V:V, 'Кап.затраты'!$C:$C, $I123, 'Кап.затраты'!$G:$G, $I121))</f>
        <v>#VALUE!</v>
      </c>
      <c r="W123" s="503" t="e">
        <f aca="false" ca="false" dt2D="false" dtr="false" t="normal">IF($J123="ОСНО (без НДС)", SUMIFS('Кап.затраты'!W:W, 'Кап.затраты'!$C:$C, $I123, 'Кап.затраты'!$G:$G, $I121)*(1+'Макро'!O$64), SUMIFS('Кап.затраты'!W:W, 'Кап.затраты'!$C:$C, $I123, 'Кап.затраты'!$G:$G, $I121))</f>
        <v>#VALUE!</v>
      </c>
      <c r="X123" s="503" t="e">
        <f aca="false" ca="false" dt2D="false" dtr="false" t="normal">IF($J123="ОСНО (без НДС)", SUMIFS('Кап.затраты'!X:X, 'Кап.затраты'!$C:$C, $I123, 'Кап.затраты'!$G:$G, $I121)*(1+'Макро'!P$64), SUMIFS('Кап.затраты'!X:X, 'Кап.затраты'!$C:$C, $I123, 'Кап.затраты'!$G:$G, $I121))</f>
        <v>#VALUE!</v>
      </c>
      <c r="Y123" s="503" t="e">
        <f aca="false" ca="false" dt2D="false" dtr="false" t="normal">IF($J123="ОСНО (без НДС)", SUMIFS('Кап.затраты'!Y:Y, 'Кап.затраты'!$C:$C, $I123, 'Кап.затраты'!$G:$G, $I121)*(1+'Макро'!Q$64), SUMIFS('Кап.затраты'!Y:Y, 'Кап.затраты'!$C:$C, $I123, 'Кап.затраты'!$G:$G, $I121))</f>
        <v>#VALUE!</v>
      </c>
      <c r="Z123" s="503" t="e">
        <f aca="false" ca="false" dt2D="false" dtr="false" t="normal">IF($J123="ОСНО (без НДС)", SUMIFS('Кап.затраты'!Z:Z, 'Кап.затраты'!$C:$C, $I123, 'Кап.затраты'!$G:$G, $I121)*(1+'Макро'!R$64), SUMIFS('Кап.затраты'!Z:Z, 'Кап.затраты'!$C:$C, $I123, 'Кап.затраты'!$G:$G, $I121))</f>
        <v>#VALUE!</v>
      </c>
      <c r="AA123" s="503" t="e">
        <f aca="false" ca="false" dt2D="false" dtr="false" t="normal">IF($J123="ОСНО (без НДС)", SUMIFS('Кап.затраты'!AA:AA, 'Кап.затраты'!$C:$C, $I123, 'Кап.затраты'!$G:$G, $I121)*(1+'Макро'!S$64), SUMIFS('Кап.затраты'!AA:AA, 'Кап.затраты'!$C:$C, $I123, 'Кап.затраты'!$G:$G, $I121))</f>
        <v>#VALUE!</v>
      </c>
      <c r="AB123" s="503" t="e">
        <f aca="false" ca="false" dt2D="false" dtr="false" t="normal">IF($J123="ОСНО (без НДС)", SUMIFS('Кап.затраты'!AB:AB, 'Кап.затраты'!$C:$C, $I123, 'Кап.затраты'!$G:$G, $I121)*(1+'Макро'!T$64), SUMIFS('Кап.затраты'!AB:AB, 'Кап.затраты'!$C:$C, $I123, 'Кап.затраты'!$G:$G, $I121))</f>
        <v>#VALUE!</v>
      </c>
      <c r="AC123" s="503" t="e">
        <f aca="false" ca="false" dt2D="false" dtr="false" t="normal">IF($J123="ОСНО (без НДС)", SUMIFS('Кап.затраты'!AC:AC, 'Кап.затраты'!$C:$C, $I123, 'Кап.затраты'!$G:$G, $I121)*(1+'Макро'!U$64), SUMIFS('Кап.затраты'!AC:AC, 'Кап.затраты'!$C:$C, $I123, 'Кап.затраты'!$G:$G, $I121))</f>
        <v>#VALUE!</v>
      </c>
      <c r="AD123" s="503" t="e">
        <f aca="false" ca="false" dt2D="false" dtr="false" t="normal">IF($J123="ОСНО (без НДС)", SUMIFS('Кап.затраты'!AD:AD, 'Кап.затраты'!$C:$C, $I123, 'Кап.затраты'!$G:$G, $I121)*(1+'Макро'!V$64), SUMIFS('Кап.затраты'!AD:AD, 'Кап.затраты'!$C:$C, $I123, 'Кап.затраты'!$G:$G, $I121))</f>
        <v>#VALUE!</v>
      </c>
      <c r="AE123" s="503" t="e">
        <f aca="false" ca="false" dt2D="false" dtr="false" t="normal">IF($J123="ОСНО (без НДС)", SUMIFS('Кап.затраты'!AE:AE, 'Кап.затраты'!$C:$C, $I123, 'Кап.затраты'!$G:$G, $I121)*(1+'Макро'!W$64), SUMIFS('Кап.затраты'!AE:AE, 'Кап.затраты'!$C:$C, $I123, 'Кап.затраты'!$G:$G, $I121))</f>
        <v>#VALUE!</v>
      </c>
      <c r="AF123" s="503" t="e">
        <f aca="false" ca="false" dt2D="false" dtr="false" t="normal">IF($J123="ОСНО (без НДС)", SUMIFS('Кап.затраты'!AF:AF, 'Кап.затраты'!$C:$C, $I123, 'Кап.затраты'!$G:$G, $I121)*(1+'Макро'!X$64), SUMIFS('Кап.затраты'!AF:AF, 'Кап.затраты'!$C:$C, $I123, 'Кап.затраты'!$G:$G, $I121))</f>
        <v>#VALUE!</v>
      </c>
      <c r="AG123" s="503" t="e">
        <f aca="false" ca="false" dt2D="false" dtr="false" t="normal">IF($J123="ОСНО (без НДС)", SUMIFS('Кап.затраты'!AG:AG, 'Кап.затраты'!$C:$C, $I123, 'Кап.затраты'!$G:$G, $I121)*(1+'Макро'!Y$64), SUMIFS('Кап.затраты'!AG:AG, 'Кап.затраты'!$C:$C, $I123, 'Кап.затраты'!$G:$G, $I121))</f>
        <v>#VALUE!</v>
      </c>
      <c r="AH123" s="503" t="e">
        <f aca="false" ca="false" dt2D="false" dtr="false" t="normal">IF($J123="ОСНО (без НДС)", SUMIFS('Кап.затраты'!AH:AH, 'Кап.затраты'!$C:$C, $I123, 'Кап.затраты'!$G:$G, $I121)*(1+'Макро'!Z$64), SUMIFS('Кап.затраты'!AH:AH, 'Кап.затраты'!$C:$C, $I123, 'Кап.затраты'!$G:$G, $I121))</f>
        <v>#VALUE!</v>
      </c>
      <c r="AI123" s="503" t="e">
        <f aca="false" ca="false" dt2D="false" dtr="false" t="normal">IF($J123="ОСНО (без НДС)", SUMIFS('Кап.затраты'!AI:AI, 'Кап.затраты'!$C:$C, $I123, 'Кап.затраты'!$G:$G, $I121)*(1+'Макро'!AA$64), SUMIFS('Кап.затраты'!AI:AI, 'Кап.затраты'!$C:$C, $I123, 'Кап.затраты'!$G:$G, $I121))</f>
        <v>#VALUE!</v>
      </c>
      <c r="AJ123" s="503" t="e">
        <f aca="false" ca="false" dt2D="false" dtr="false" t="normal">IF($J123="ОСНО (без НДС)", SUMIFS('Кап.затраты'!AJ:AJ, 'Кап.затраты'!$C:$C, $I123, 'Кап.затраты'!$G:$G, $I121)*(1+'Макро'!AB$64), SUMIFS('Кап.затраты'!AJ:AJ, 'Кап.затраты'!$C:$C, $I123, 'Кап.затраты'!$G:$G, $I121))</f>
        <v>#VALUE!</v>
      </c>
      <c r="AK123" s="503" t="e">
        <f aca="false" ca="false" dt2D="false" dtr="false" t="normal">IF($J123="ОСНО (без НДС)", SUMIFS('Кап.затраты'!AK:AK, 'Кап.затраты'!$C:$C, $I123, 'Кап.затраты'!$G:$G, $I121)*(1+'Макро'!AC$64), SUMIFS('Кап.затраты'!AK:AK, 'Кап.затраты'!$C:$C, $I123, 'Кап.затраты'!$G:$G, $I121))</f>
        <v>#VALUE!</v>
      </c>
      <c r="AL123" s="503" t="e">
        <f aca="false" ca="false" dt2D="false" dtr="false" t="normal">IF($J123="ОСНО (без НДС)", SUMIFS('Кап.затраты'!AL:AL, 'Кап.затраты'!$C:$C, $I123, 'Кап.затраты'!$G:$G, $I121)*(1+'Макро'!AD$64), SUMIFS('Кап.затраты'!AL:AL, 'Кап.затраты'!$C:$C, $I123, 'Кап.затраты'!$G:$G, $I121))</f>
        <v>#VALUE!</v>
      </c>
      <c r="AM123" s="503" t="e">
        <f aca="false" ca="false" dt2D="false" dtr="false" t="normal">IF($J123="ОСНО (без НДС)", SUMIFS('Кап.затраты'!AM:AM, 'Кап.затраты'!$C:$C, $I123, 'Кап.затраты'!$G:$G, $I121)*(1+'Макро'!AE$64), SUMIFS('Кап.затраты'!AM:AM, 'Кап.затраты'!$C:$C, $I123, 'Кап.затраты'!$G:$G, $I121))</f>
        <v>#VALUE!</v>
      </c>
      <c r="AN123" s="503" t="e">
        <f aca="false" ca="false" dt2D="false" dtr="false" t="normal">IF($J123="ОСНО (без НДС)", SUMIFS('Кап.затраты'!AN:AN, 'Кап.затраты'!$C:$C, $I123, 'Кап.затраты'!$G:$G, $I121)*(1+'Макро'!AF$64), SUMIFS('Кап.затраты'!AN:AN, 'Кап.затраты'!$C:$C, $I123, 'Кап.затраты'!$G:$G, $I121))</f>
        <v>#VALUE!</v>
      </c>
      <c r="AO123" s="503" t="e">
        <f aca="false" ca="false" dt2D="false" dtr="false" t="normal">IF($J123="ОСНО (без НДС)", SUMIFS('Кап.затраты'!AO:AO, 'Кап.затраты'!$C:$C, $I123, 'Кап.затраты'!$G:$G, $I121)*(1+'Макро'!AG$64), SUMIFS('Кап.затраты'!AO:AO, 'Кап.затраты'!$C:$C, $I123, 'Кап.затраты'!$G:$G, $I121))</f>
        <v>#VALUE!</v>
      </c>
      <c r="AP123" s="503" t="e">
        <f aca="false" ca="false" dt2D="false" dtr="false" t="normal">IF($J123="ОСНО (без НДС)", SUMIFS('Кап.затраты'!AP:AP, 'Кап.затраты'!$C:$C, $I123, 'Кап.затраты'!$G:$G, $I121)*(1+'Макро'!AH$64), SUMIFS('Кап.затраты'!AP:AP, 'Кап.затраты'!$C:$C, $I123, 'Кап.затраты'!$G:$G, $I121))</f>
        <v>#VALUE!</v>
      </c>
      <c r="AQ123" s="503" t="e">
        <f aca="false" ca="false" dt2D="false" dtr="false" t="normal">IF($J123="ОСНО (без НДС)", SUMIFS('Кап.затраты'!AQ:AQ, 'Кап.затраты'!$C:$C, $I123, 'Кап.затраты'!$G:$G, $I121)*(1+'Макро'!AI$64), SUMIFS('Кап.затраты'!AQ:AQ, 'Кап.затраты'!$C:$C, $I123, 'Кап.затраты'!$G:$G, $I121))</f>
        <v>#VALUE!</v>
      </c>
      <c r="AR123" s="503" t="e">
        <f aca="false" ca="false" dt2D="false" dtr="false" t="normal">IF($J123="ОСНО (без НДС)", SUMIFS('Кап.затраты'!AR:AR, 'Кап.затраты'!$C:$C, $I123, 'Кап.затраты'!$G:$G, $I121)*(1+'Макро'!AJ$64), SUMIFS('Кап.затраты'!AR:AR, 'Кап.затраты'!$C:$C, $I123, 'Кап.затраты'!$G:$G, $I121))</f>
        <v>#VALUE!</v>
      </c>
      <c r="AS123" s="503" t="e">
        <f aca="false" ca="false" dt2D="false" dtr="false" t="normal">IF($J123="ОСНО (без НДС)", SUMIFS('Кап.затраты'!AS:AS, 'Кап.затраты'!$C:$C, $I123, 'Кап.затраты'!$G:$G, $I121)*(1+'Макро'!AK$64), SUMIFS('Кап.затраты'!AS:AS, 'Кап.затраты'!$C:$C, $I123, 'Кап.затраты'!$G:$G, $I121))</f>
        <v>#VALUE!</v>
      </c>
      <c r="AT123" s="503" t="e">
        <f aca="false" ca="false" dt2D="false" dtr="false" t="normal">IF($J123="ОСНО (без НДС)", SUMIFS('Кап.затраты'!AT:AT, 'Кап.затраты'!$C:$C, $I123, 'Кап.затраты'!$G:$G, $I121)*(1+'Макро'!AL$64), SUMIFS('Кап.затраты'!AT:AT, 'Кап.затраты'!$C:$C, $I123, 'Кап.затраты'!$G:$G, $I121))</f>
        <v>#VALUE!</v>
      </c>
      <c r="AU123" s="503" t="e">
        <f aca="false" ca="false" dt2D="false" dtr="false" t="normal">IF($J123="ОСНО (без НДС)", SUMIFS('Кап.затраты'!AU:AU, 'Кап.затраты'!$C:$C, $I123, 'Кап.затраты'!$G:$G, $I121)*(1+'Макро'!AM$64), SUMIFS('Кап.затраты'!AU:AU, 'Кап.затраты'!$C:$C, $I123, 'Кап.затраты'!$G:$G, $I121))</f>
        <v>#VALUE!</v>
      </c>
      <c r="AV123" s="503" t="e">
        <f aca="false" ca="false" dt2D="false" dtr="false" t="normal">IF($J123="ОСНО (без НДС)", SUMIFS('Кап.затраты'!AV:AV, 'Кап.затраты'!$C:$C, $I123, 'Кап.затраты'!$G:$G, $I121)*(1+'Макро'!AN$64), SUMIFS('Кап.затраты'!AV:AV, 'Кап.затраты'!$C:$C, $I123, 'Кап.затраты'!$G:$G, $I121))</f>
        <v>#VALUE!</v>
      </c>
      <c r="AW123" s="503" t="e">
        <f aca="false" ca="false" dt2D="false" dtr="false" t="normal">IF($J123="ОСНО (без НДС)", SUMIFS('Кап.затраты'!AW:AW, 'Кап.затраты'!$C:$C, $I123, 'Кап.затраты'!$G:$G, $I121)*(1+'Макро'!AO$64), SUMIFS('Кап.затраты'!AW:AW, 'Кап.затраты'!$C:$C, $I123, 'Кап.затраты'!$G:$G, $I121))</f>
        <v>#VALUE!</v>
      </c>
      <c r="AX123" s="503" t="e">
        <f aca="false" ca="false" dt2D="false" dtr="false" t="normal">IF($J123="ОСНО (без НДС)", SUMIFS('Кап.затраты'!AX:AX, 'Кап.затраты'!$C:$C, $I123, 'Кап.затраты'!$G:$G, $I121)*(1+'Макро'!AP$64), SUMIFS('Кап.затраты'!AX:AX, 'Кап.затраты'!$C:$C, $I123, 'Кап.затраты'!$G:$G, $I121))</f>
        <v>#VALUE!</v>
      </c>
      <c r="AY123" s="503" t="e">
        <f aca="false" ca="false" dt2D="false" dtr="false" t="normal">IF($J123="ОСНО (без НДС)", SUMIFS('Кап.затраты'!AY:AY, 'Кап.затраты'!$C:$C, $I123, 'Кап.затраты'!$G:$G, $I121)*(1+'Макро'!AQ$64), SUMIFS('Кап.затраты'!AY:AY, 'Кап.затраты'!$C:$C, $I123, 'Кап.затраты'!$G:$G, $I121))</f>
        <v>#VALUE!</v>
      </c>
      <c r="AZ123" s="503" t="e">
        <f aca="false" ca="false" dt2D="false" dtr="false" t="normal">IF($J123="ОСНО (без НДС)", SUMIFS('Кап.затраты'!AZ:AZ, 'Кап.затраты'!$C:$C, $I123, 'Кап.затраты'!$G:$G, $I121)*(1+'Макро'!AR$64), SUMIFS('Кап.затраты'!AZ:AZ, 'Кап.затраты'!$C:$C, $I123, 'Кап.затраты'!$G:$G, $I121))</f>
        <v>#VALUE!</v>
      </c>
      <c r="BA123" s="503" t="e">
        <f aca="false" ca="false" dt2D="false" dtr="false" t="normal">IF($J123="ОСНО (без НДС)", SUMIFS('Кап.затраты'!BA:BA, 'Кап.затраты'!$C:$C, $I123, 'Кап.затраты'!$G:$G, $I121)*(1+'Макро'!AS$64), SUMIFS('Кап.затраты'!BA:BA, 'Кап.затраты'!$C:$C, $I123, 'Кап.затраты'!$G:$G, $I121))</f>
        <v>#VALUE!</v>
      </c>
      <c r="BB123" s="503" t="e">
        <f aca="false" ca="false" dt2D="false" dtr="false" t="normal">IF($J123="ОСНО (без НДС)", SUMIFS('Кап.затраты'!BB:BB, 'Кап.затраты'!$C:$C, $I123, 'Кап.затраты'!$G:$G, $I121)*(1+'Макро'!AT$64), SUMIFS('Кап.затраты'!BB:BB, 'Кап.затраты'!$C:$C, $I123, 'Кап.затраты'!$G:$G, $I121))</f>
        <v>#VALUE!</v>
      </c>
      <c r="BC123" s="503" t="e">
        <f aca="false" ca="false" dt2D="false" dtr="false" t="normal">IF($J123="ОСНО (без НДС)", SUMIFS('Кап.затраты'!BC:BC, 'Кап.затраты'!$C:$C, $I123, 'Кап.затраты'!$G:$G, $I121)*(1+'Макро'!AU$64), SUMIFS('Кап.затраты'!BC:BC, 'Кап.затраты'!$C:$C, $I123, 'Кап.затраты'!$G:$G, $I121))</f>
        <v>#VALUE!</v>
      </c>
      <c r="BD123" s="503" t="e">
        <f aca="false" ca="false" dt2D="false" dtr="false" t="normal">IF($J123="ОСНО (без НДС)", SUMIFS('Кап.затраты'!BD:BD, 'Кап.затраты'!$C:$C, $I123, 'Кап.затраты'!$G:$G, $I121)*(1+'Макро'!AV$64), SUMIFS('Кап.затраты'!BD:BD, 'Кап.затраты'!$C:$C, $I123, 'Кап.затраты'!$G:$G, $I121))</f>
        <v>#VALUE!</v>
      </c>
      <c r="BE123" s="503" t="e">
        <f aca="false" ca="false" dt2D="false" dtr="false" t="normal">IF($J123="ОСНО (без НДС)", SUMIFS('Кап.затраты'!BE:BE, 'Кап.затраты'!$C:$C, $I123, 'Кап.затраты'!$G:$G, $I121)*(1+'Макро'!AW$64), SUMIFS('Кап.затраты'!BE:BE, 'Кап.затраты'!$C:$C, $I123, 'Кап.затраты'!$G:$G, $I121))</f>
        <v>#VALUE!</v>
      </c>
      <c r="BF123" s="503" t="e">
        <f aca="false" ca="false" dt2D="false" dtr="false" t="normal">IF($J123="ОСНО (без НДС)", SUMIFS('Кап.затраты'!BF:BF, 'Кап.затраты'!$C:$C, $I123, 'Кап.затраты'!$G:$G, $I121)*(1+'Макро'!AX$64), SUMIFS('Кап.затраты'!BF:BF, 'Кап.затраты'!$C:$C, $I123, 'Кап.затраты'!$G:$G, $I121))</f>
        <v>#VALUE!</v>
      </c>
      <c r="BG123" s="503" t="e">
        <f aca="false" ca="false" dt2D="false" dtr="false" t="normal">IF($J123="ОСНО (без НДС)", SUMIFS('Кап.затраты'!BG:BG, 'Кап.затраты'!$C:$C, $I123, 'Кап.затраты'!$G:$G, $I121)*(1+'Макро'!AY$64), SUMIFS('Кап.затраты'!BG:BG, 'Кап.затраты'!$C:$C, $I123, 'Кап.затраты'!$G:$G, $I121))</f>
        <v>#VALUE!</v>
      </c>
      <c r="BH123" s="503" t="e">
        <f aca="false" ca="false" dt2D="false" dtr="false" t="normal">IF($J123="ОСНО (без НДС)", SUMIFS('Кап.затраты'!BH:BH, 'Кап.затраты'!$C:$C, $I123, 'Кап.затраты'!$G:$G, $I121)*(1+'Макро'!AZ$64), SUMIFS('Кап.затраты'!BH:BH, 'Кап.затраты'!$C:$C, $I123, 'Кап.затраты'!$G:$G, $I121))</f>
        <v>#VALUE!</v>
      </c>
      <c r="BI123" s="503" t="e">
        <f aca="false" ca="false" dt2D="false" dtr="false" t="normal">IF($J123="ОСНО (без НДС)", SUMIFS('Кап.затраты'!BI:BI, 'Кап.затраты'!$C:$C, $I123, 'Кап.затраты'!$G:$G, $I121)*(1+'Макро'!BA$64), SUMIFS('Кап.затраты'!BI:BI, 'Кап.затраты'!$C:$C, $I123, 'Кап.затраты'!$G:$G, $I121))</f>
        <v>#VALUE!</v>
      </c>
      <c r="BJ123" s="503" t="e">
        <f aca="false" ca="false" dt2D="false" dtr="false" t="normal">IF($J123="ОСНО (без НДС)", SUMIFS('Кап.затраты'!BJ:BJ, 'Кап.затраты'!$C:$C, $I123, 'Кап.затраты'!$G:$G, $I121)*(1+'Макро'!BB$64), SUMIFS('Кап.затраты'!BJ:BJ, 'Кап.затраты'!$C:$C, $I123, 'Кап.затраты'!$G:$G, $I121))</f>
        <v>#VALUE!</v>
      </c>
      <c r="BK123" s="503" t="e">
        <f aca="false" ca="false" dt2D="false" dtr="false" t="normal">IF($J123="ОСНО (без НДС)", SUMIFS('Кап.затраты'!BK:BK, 'Кап.затраты'!$C:$C, $I123, 'Кап.затраты'!$G:$G, $I121)*(1+'Макро'!BC$64), SUMIFS('Кап.затраты'!BK:BK, 'Кап.затраты'!$C:$C, $I123, 'Кап.затраты'!$G:$G, $I121))</f>
        <v>#VALUE!</v>
      </c>
      <c r="BL123" s="503" t="e">
        <f aca="false" ca="false" dt2D="false" dtr="false" t="normal">IF($J123="ОСНО (без НДС)", SUMIFS('Кап.затраты'!BL:BL, 'Кап.затраты'!$C:$C, $I123, 'Кап.затраты'!$G:$G, $I121)*(1+'Макро'!BD$64), SUMIFS('Кап.затраты'!BL:BL, 'Кап.затраты'!$C:$C, $I123, 'Кап.затраты'!$G:$G, $I121))</f>
        <v>#VALUE!</v>
      </c>
      <c r="BM123" s="503" t="e">
        <f aca="false" ca="false" dt2D="false" dtr="false" t="normal">IF($J123="ОСНО (без НДС)", SUMIFS('Кап.затраты'!BM:BM, 'Кап.затраты'!$C:$C, $I123, 'Кап.затраты'!$G:$G, $I121)*(1+'Макро'!BE$64), SUMIFS('Кап.затраты'!BM:BM, 'Кап.затраты'!$C:$C, $I123, 'Кап.затраты'!$G:$G, $I121))</f>
        <v>#VALUE!</v>
      </c>
      <c r="BN123" s="503" t="e">
        <f aca="false" ca="false" dt2D="false" dtr="false" t="normal">IF($J123="ОСНО (без НДС)", SUMIFS('Кап.затраты'!BN:BN, 'Кап.затраты'!$C:$C, $I123, 'Кап.затраты'!$G:$G, $I121)*(1+'Макро'!BF$64), SUMIFS('Кап.затраты'!BN:BN, 'Кап.затраты'!$C:$C, $I123, 'Кап.затраты'!$G:$G, $I121))</f>
        <v>#VALUE!</v>
      </c>
      <c r="BO123" s="503" t="e">
        <f aca="false" ca="false" dt2D="false" dtr="false" t="normal">IF($J123="ОСНО (без НДС)", SUMIFS('Кап.затраты'!BO:BO, 'Кап.затраты'!$C:$C, $I123, 'Кап.затраты'!$G:$G, $I121)*(1+'Макро'!BG$64), SUMIFS('Кап.затраты'!BO:BO, 'Кап.затраты'!$C:$C, $I123, 'Кап.затраты'!$G:$G, $I121))</f>
        <v>#VALUE!</v>
      </c>
      <c r="BP123" s="503" t="e">
        <f aca="false" ca="false" dt2D="false" dtr="false" t="normal">IF($J123="ОСНО (без НДС)", SUMIFS('Кап.затраты'!BP:BP, 'Кап.затраты'!$C:$C, $I123, 'Кап.затраты'!$G:$G, $I121)*(1+'Макро'!BH$64), SUMIFS('Кап.затраты'!BP:BP, 'Кап.затраты'!$C:$C, $I123, 'Кап.затраты'!$G:$G, $I121))</f>
        <v>#VALUE!</v>
      </c>
      <c r="BQ123" s="503" t="e">
        <f aca="false" ca="false" dt2D="false" dtr="false" t="normal">IF($J123="ОСНО (без НДС)", SUMIFS('Кап.затраты'!BQ:BQ, 'Кап.затраты'!$C:$C, $I123, 'Кап.затраты'!$G:$G, $I121)*(1+'Макро'!BI$64), SUMIFS('Кап.затраты'!BQ:BQ, 'Кап.затраты'!$C:$C, $I123, 'Кап.затраты'!$G:$G, $I121))</f>
        <v>#VALUE!</v>
      </c>
      <c r="BR123" s="503" t="e">
        <f aca="false" ca="false" dt2D="false" dtr="false" t="normal">IF($J123="ОСНО (без НДС)", SUMIFS('Кап.затраты'!BR:BR, 'Кап.затраты'!$C:$C, $I123, 'Кап.затраты'!$G:$G, $I121)*(1+'Макро'!BJ$64), SUMIFS('Кап.затраты'!BR:BR, 'Кап.затраты'!$C:$C, $I123, 'Кап.затраты'!$G:$G, $I121))</f>
        <v>#VALUE!</v>
      </c>
      <c r="BS123" s="503" t="e">
        <f aca="false" ca="false" dt2D="false" dtr="false" t="normal">IF($J123="ОСНО (без НДС)", SUMIFS('Кап.затраты'!BS:BS, 'Кап.затраты'!$C:$C, $I123, 'Кап.затраты'!$G:$G, $I121)*(1+'Макро'!BK$64), SUMIFS('Кап.затраты'!BS:BS, 'Кап.затраты'!$C:$C, $I123, 'Кап.затраты'!$G:$G, $I121))</f>
        <v>#VALUE!</v>
      </c>
      <c r="BT123" s="503" t="e">
        <f aca="false" ca="false" dt2D="false" dtr="false" t="normal">IF($J123="ОСНО (без НДС)", SUMIFS('Кап.затраты'!BT:BT, 'Кап.затраты'!$C:$C, $I123, 'Кап.затраты'!$G:$G, $I121)*(1+'Макро'!BL$64), SUMIFS('Кап.затраты'!BT:BT, 'Кап.затраты'!$C:$C, $I123, 'Кап.затраты'!$G:$G, $I121))</f>
        <v>#VALUE!</v>
      </c>
    </row>
    <row hidden="true" ht="16.5" outlineLevel="2" r="124">
      <c r="B124" s="489" t="e">
        <f aca="false" ca="false" dt2D="false" dtr="false" t="normal">B123</f>
        <v>#N/A</v>
      </c>
      <c r="F124" s="481" t="e">
        <f aca="false" ca="false" dt2D="false" dtr="false" t="normal">F123</f>
        <v>#N/A</v>
      </c>
      <c r="G124" s="485" t="n">
        <f aca="false" ca="false" dt2D="false" dtr="false" t="normal">G123</f>
        <v>0</v>
      </c>
      <c r="I124" s="153" t="s">
        <v>548</v>
      </c>
      <c r="J124" s="521" t="str">
        <f aca="false" ca="false" dt2D="false" dtr="false" t="normal">IF(VLOOKUP('ОС'!G124, 'Допущения'!$B$66:$D$72, 3)="ОСНО", "ОСНО (без НДС)", "УСН (с НДС)")</f>
        <v>УСН (с НДС)</v>
      </c>
      <c r="L124" s="503" t="n"/>
      <c r="M124" s="503" t="e">
        <f aca="false" ca="true" dt2D="false" dtr="false" t="normal">IF($J124="ОСНО (без НДС)", SUMIFS('Кап.затраты'!M:M, 'Кап.затраты'!$C:$C, $I124, 'Кап.затраты'!$G:$G, $I121), SUMIFS('Кап.затраты'!M:M, 'Кап.затраты'!$C:$C, $I124, 'Кап.затраты'!$G:$G, $I121)*(1+'Макро'!E$64))</f>
        <v>#VALUE!</v>
      </c>
      <c r="N124" s="503" t="e">
        <f aca="false" ca="true" dt2D="false" dtr="false" t="normal">IF($J124="ОСНО (без НДС)", SUMIFS('Кап.затраты'!N:N, 'Кап.затраты'!$C:$C, $I124, 'Кап.затраты'!$G:$G, $I121), SUMIFS('Кап.затраты'!N:N, 'Кап.затраты'!$C:$C, $I124, 'Кап.затраты'!$G:$G, $I121)*(1+'Макро'!F$64))</f>
        <v>#VALUE!</v>
      </c>
      <c r="O124" s="503" t="e">
        <f aca="false" ca="true" dt2D="false" dtr="false" t="normal">IF($J124="ОСНО (без НДС)", SUMIFS('Кап.затраты'!O:O, 'Кап.затраты'!$C:$C, $I124, 'Кап.затраты'!$G:$G, $I121), SUMIFS('Кап.затраты'!O:O, 'Кап.затраты'!$C:$C, $I124, 'Кап.затраты'!$G:$G, $I121)*(1+'Макро'!G$64))</f>
        <v>#VALUE!</v>
      </c>
      <c r="P124" s="503" t="e">
        <f aca="false" ca="true" dt2D="false" dtr="false" t="normal">IF($J124="ОСНО (без НДС)", SUMIFS('Кап.затраты'!P:P, 'Кап.затраты'!$C:$C, $I124, 'Кап.затраты'!$G:$G, $I121), SUMIFS('Кап.затраты'!P:P, 'Кап.затраты'!$C:$C, $I124, 'Кап.затраты'!$G:$G, $I121)*(1+'Макро'!H$64))</f>
        <v>#VALUE!</v>
      </c>
      <c r="Q124" s="503" t="e">
        <f aca="false" ca="true" dt2D="false" dtr="false" t="normal">IF($J124="ОСНО (без НДС)", SUMIFS('Кап.затраты'!Q:Q, 'Кап.затраты'!$C:$C, $I124, 'Кап.затраты'!$G:$G, $I121), SUMIFS('Кап.затраты'!Q:Q, 'Кап.затраты'!$C:$C, $I124, 'Кап.затраты'!$G:$G, $I121)*(1+'Макро'!I$64))</f>
        <v>#VALUE!</v>
      </c>
      <c r="R124" s="503" t="e">
        <f aca="false" ca="true" dt2D="false" dtr="false" t="normal">IF($J124="ОСНО (без НДС)", SUMIFS('Кап.затраты'!R:R, 'Кап.затраты'!$C:$C, $I124, 'Кап.затраты'!$G:$G, $I121), SUMIFS('Кап.затраты'!R:R, 'Кап.затраты'!$C:$C, $I124, 'Кап.затраты'!$G:$G, $I121)*(1+'Макро'!J$64))</f>
        <v>#VALUE!</v>
      </c>
      <c r="S124" s="503" t="e">
        <f aca="false" ca="true" dt2D="false" dtr="false" t="normal">IF($J124="ОСНО (без НДС)", SUMIFS('Кап.затраты'!S:S, 'Кап.затраты'!$C:$C, $I124, 'Кап.затраты'!$G:$G, $I121), SUMIFS('Кап.затраты'!S:S, 'Кап.затраты'!$C:$C, $I124, 'Кап.затраты'!$G:$G, $I121)*(1+'Макро'!K$64))</f>
        <v>#VALUE!</v>
      </c>
      <c r="T124" s="503" t="e">
        <f aca="false" ca="true" dt2D="false" dtr="false" t="normal">IF($J124="ОСНО (без НДС)", SUMIFS('Кап.затраты'!T:T, 'Кап.затраты'!$C:$C, $I124, 'Кап.затраты'!$G:$G, $I121), SUMIFS('Кап.затраты'!T:T, 'Кап.затраты'!$C:$C, $I124, 'Кап.затраты'!$G:$G, $I121)*(1+'Макро'!L$64))</f>
        <v>#VALUE!</v>
      </c>
      <c r="U124" s="503" t="e">
        <f aca="false" ca="true" dt2D="false" dtr="false" t="normal">IF($J124="ОСНО (без НДС)", SUMIFS('Кап.затраты'!U:U, 'Кап.затраты'!$C:$C, $I124, 'Кап.затраты'!$G:$G, $I121), SUMIFS('Кап.затраты'!U:U, 'Кап.затраты'!$C:$C, $I124, 'Кап.затраты'!$G:$G, $I121)*(1+'Макро'!M$64))</f>
        <v>#VALUE!</v>
      </c>
      <c r="V124" s="503" t="e">
        <f aca="false" ca="true" dt2D="false" dtr="false" t="normal">IF($J124="ОСНО (без НДС)", SUMIFS('Кап.затраты'!V:V, 'Кап.затраты'!$C:$C, $I124, 'Кап.затраты'!$G:$G, $I121), SUMIFS('Кап.затраты'!V:V, 'Кап.затраты'!$C:$C, $I124, 'Кап.затраты'!$G:$G, $I121)*(1+'Макро'!N$64))</f>
        <v>#VALUE!</v>
      </c>
      <c r="W124" s="503" t="e">
        <f aca="false" ca="true" dt2D="false" dtr="false" t="normal">IF($J124="ОСНО (без НДС)", SUMIFS('Кап.затраты'!W:W, 'Кап.затраты'!$C:$C, $I124, 'Кап.затраты'!$G:$G, $I121), SUMIFS('Кап.затраты'!W:W, 'Кап.затраты'!$C:$C, $I124, 'Кап.затраты'!$G:$G, $I121)*(1+'Макро'!O$64))</f>
        <v>#VALUE!</v>
      </c>
      <c r="X124" s="503" t="e">
        <f aca="false" ca="true" dt2D="false" dtr="false" t="normal">IF($J124="ОСНО (без НДС)", SUMIFS('Кап.затраты'!X:X, 'Кап.затраты'!$C:$C, $I124, 'Кап.затраты'!$G:$G, $I121), SUMIFS('Кап.затраты'!X:X, 'Кап.затраты'!$C:$C, $I124, 'Кап.затраты'!$G:$G, $I121)*(1+'Макро'!P$64))</f>
        <v>#VALUE!</v>
      </c>
      <c r="Y124" s="503" t="e">
        <f aca="false" ca="true" dt2D="false" dtr="false" t="normal">IF($J124="ОСНО (без НДС)", SUMIFS('Кап.затраты'!Y:Y, 'Кап.затраты'!$C:$C, $I124, 'Кап.затраты'!$G:$G, $I121), SUMIFS('Кап.затраты'!Y:Y, 'Кап.затраты'!$C:$C, $I124, 'Кап.затраты'!$G:$G, $I121)*(1+'Макро'!Q$64))</f>
        <v>#VALUE!</v>
      </c>
      <c r="Z124" s="503" t="e">
        <f aca="false" ca="true" dt2D="false" dtr="false" t="normal">IF($J124="ОСНО (без НДС)", SUMIFS('Кап.затраты'!Z:Z, 'Кап.затраты'!$C:$C, $I124, 'Кап.затраты'!$G:$G, $I121), SUMIFS('Кап.затраты'!Z:Z, 'Кап.затраты'!$C:$C, $I124, 'Кап.затраты'!$G:$G, $I121)*(1+'Макро'!R$64))</f>
        <v>#VALUE!</v>
      </c>
      <c r="AA124" s="503" t="e">
        <f aca="false" ca="true" dt2D="false" dtr="false" t="normal">IF($J124="ОСНО (без НДС)", SUMIFS('Кап.затраты'!AA:AA, 'Кап.затраты'!$C:$C, $I124, 'Кап.затраты'!$G:$G, $I121), SUMIFS('Кап.затраты'!AA:AA, 'Кап.затраты'!$C:$C, $I124, 'Кап.затраты'!$G:$G, $I121)*(1+'Макро'!S$64))</f>
        <v>#VALUE!</v>
      </c>
      <c r="AB124" s="503" t="e">
        <f aca="false" ca="true" dt2D="false" dtr="false" t="normal">IF($J124="ОСНО (без НДС)", SUMIFS('Кап.затраты'!AB:AB, 'Кап.затраты'!$C:$C, $I124, 'Кап.затраты'!$G:$G, $I121), SUMIFS('Кап.затраты'!AB:AB, 'Кап.затраты'!$C:$C, $I124, 'Кап.затраты'!$G:$G, $I121)*(1+'Макро'!T$64))</f>
        <v>#VALUE!</v>
      </c>
      <c r="AC124" s="503" t="e">
        <f aca="false" ca="true" dt2D="false" dtr="false" t="normal">IF($J124="ОСНО (без НДС)", SUMIFS('Кап.затраты'!AC:AC, 'Кап.затраты'!$C:$C, $I124, 'Кап.затраты'!$G:$G, $I121), SUMIFS('Кап.затраты'!AC:AC, 'Кап.затраты'!$C:$C, $I124, 'Кап.затраты'!$G:$G, $I121)*(1+'Макро'!U$64))</f>
        <v>#VALUE!</v>
      </c>
      <c r="AD124" s="503" t="e">
        <f aca="false" ca="true" dt2D="false" dtr="false" t="normal">IF($J124="ОСНО (без НДС)", SUMIFS('Кап.затраты'!AD:AD, 'Кап.затраты'!$C:$C, $I124, 'Кап.затраты'!$G:$G, $I121), SUMIFS('Кап.затраты'!AD:AD, 'Кап.затраты'!$C:$C, $I124, 'Кап.затраты'!$G:$G, $I121)*(1+'Макро'!V$64))</f>
        <v>#VALUE!</v>
      </c>
      <c r="AE124" s="503" t="e">
        <f aca="false" ca="true" dt2D="false" dtr="false" t="normal">IF($J124="ОСНО (без НДС)", SUMIFS('Кап.затраты'!AE:AE, 'Кап.затраты'!$C:$C, $I124, 'Кап.затраты'!$G:$G, $I121), SUMIFS('Кап.затраты'!AE:AE, 'Кап.затраты'!$C:$C, $I124, 'Кап.затраты'!$G:$G, $I121)*(1+'Макро'!W$64))</f>
        <v>#VALUE!</v>
      </c>
      <c r="AF124" s="503" t="e">
        <f aca="false" ca="true" dt2D="false" dtr="false" t="normal">IF($J124="ОСНО (без НДС)", SUMIFS('Кап.затраты'!AF:AF, 'Кап.затраты'!$C:$C, $I124, 'Кап.затраты'!$G:$G, $I121), SUMIFS('Кап.затраты'!AF:AF, 'Кап.затраты'!$C:$C, $I124, 'Кап.затраты'!$G:$G, $I121)*(1+'Макро'!X$64))</f>
        <v>#VALUE!</v>
      </c>
      <c r="AG124" s="503" t="e">
        <f aca="false" ca="true" dt2D="false" dtr="false" t="normal">IF($J124="ОСНО (без НДС)", SUMIFS('Кап.затраты'!AG:AG, 'Кап.затраты'!$C:$C, $I124, 'Кап.затраты'!$G:$G, $I121), SUMIFS('Кап.затраты'!AG:AG, 'Кап.затраты'!$C:$C, $I124, 'Кап.затраты'!$G:$G, $I121)*(1+'Макро'!Y$64))</f>
        <v>#VALUE!</v>
      </c>
      <c r="AH124" s="503" t="e">
        <f aca="false" ca="true" dt2D="false" dtr="false" t="normal">IF($J124="ОСНО (без НДС)", SUMIFS('Кап.затраты'!AH:AH, 'Кап.затраты'!$C:$C, $I124, 'Кап.затраты'!$G:$G, $I121), SUMIFS('Кап.затраты'!AH:AH, 'Кап.затраты'!$C:$C, $I124, 'Кап.затраты'!$G:$G, $I121)*(1+'Макро'!Z$64))</f>
        <v>#VALUE!</v>
      </c>
      <c r="AI124" s="503" t="e">
        <f aca="false" ca="true" dt2D="false" dtr="false" t="normal">IF($J124="ОСНО (без НДС)", SUMIFS('Кап.затраты'!AI:AI, 'Кап.затраты'!$C:$C, $I124, 'Кап.затраты'!$G:$G, $I121), SUMIFS('Кап.затраты'!AI:AI, 'Кап.затраты'!$C:$C, $I124, 'Кап.затраты'!$G:$G, $I121)*(1+'Макро'!AA$64))</f>
        <v>#VALUE!</v>
      </c>
      <c r="AJ124" s="503" t="e">
        <f aca="false" ca="true" dt2D="false" dtr="false" t="normal">IF($J124="ОСНО (без НДС)", SUMIFS('Кап.затраты'!AJ:AJ, 'Кап.затраты'!$C:$C, $I124, 'Кап.затраты'!$G:$G, $I121), SUMIFS('Кап.затраты'!AJ:AJ, 'Кап.затраты'!$C:$C, $I124, 'Кап.затраты'!$G:$G, $I121)*(1+'Макро'!AB$64))</f>
        <v>#VALUE!</v>
      </c>
      <c r="AK124" s="503" t="e">
        <f aca="false" ca="true" dt2D="false" dtr="false" t="normal">IF($J124="ОСНО (без НДС)", SUMIFS('Кап.затраты'!AK:AK, 'Кап.затраты'!$C:$C, $I124, 'Кап.затраты'!$G:$G, $I121), SUMIFS('Кап.затраты'!AK:AK, 'Кап.затраты'!$C:$C, $I124, 'Кап.затраты'!$G:$G, $I121)*(1+'Макро'!AC$64))</f>
        <v>#VALUE!</v>
      </c>
      <c r="AL124" s="503" t="e">
        <f aca="false" ca="true" dt2D="false" dtr="false" t="normal">IF($J124="ОСНО (без НДС)", SUMIFS('Кап.затраты'!AL:AL, 'Кап.затраты'!$C:$C, $I124, 'Кап.затраты'!$G:$G, $I121), SUMIFS('Кап.затраты'!AL:AL, 'Кап.затраты'!$C:$C, $I124, 'Кап.затраты'!$G:$G, $I121)*(1+'Макро'!AD$64))</f>
        <v>#VALUE!</v>
      </c>
      <c r="AM124" s="503" t="e">
        <f aca="false" ca="true" dt2D="false" dtr="false" t="normal">IF($J124="ОСНО (без НДС)", SUMIFS('Кап.затраты'!AM:AM, 'Кап.затраты'!$C:$C, $I124, 'Кап.затраты'!$G:$G, $I121), SUMIFS('Кап.затраты'!AM:AM, 'Кап.затраты'!$C:$C, $I124, 'Кап.затраты'!$G:$G, $I121)*(1+'Макро'!AE$64))</f>
        <v>#VALUE!</v>
      </c>
      <c r="AN124" s="503" t="e">
        <f aca="false" ca="true" dt2D="false" dtr="false" t="normal">IF($J124="ОСНО (без НДС)", SUMIFS('Кап.затраты'!AN:AN, 'Кап.затраты'!$C:$C, $I124, 'Кап.затраты'!$G:$G, $I121), SUMIFS('Кап.затраты'!AN:AN, 'Кап.затраты'!$C:$C, $I124, 'Кап.затраты'!$G:$G, $I121)*(1+'Макро'!AF$64))</f>
        <v>#VALUE!</v>
      </c>
      <c r="AO124" s="503" t="e">
        <f aca="false" ca="true" dt2D="false" dtr="false" t="normal">IF($J124="ОСНО (без НДС)", SUMIFS('Кап.затраты'!AO:AO, 'Кап.затраты'!$C:$C, $I124, 'Кап.затраты'!$G:$G, $I121), SUMIFS('Кап.затраты'!AO:AO, 'Кап.затраты'!$C:$C, $I124, 'Кап.затраты'!$G:$G, $I121)*(1+'Макро'!AG$64))</f>
        <v>#VALUE!</v>
      </c>
      <c r="AP124" s="503" t="e">
        <f aca="false" ca="true" dt2D="false" dtr="false" t="normal">IF($J124="ОСНО (без НДС)", SUMIFS('Кап.затраты'!AP:AP, 'Кап.затраты'!$C:$C, $I124, 'Кап.затраты'!$G:$G, $I121), SUMIFS('Кап.затраты'!AP:AP, 'Кап.затраты'!$C:$C, $I124, 'Кап.затраты'!$G:$G, $I121)*(1+'Макро'!AH$64))</f>
        <v>#VALUE!</v>
      </c>
      <c r="AQ124" s="503" t="e">
        <f aca="false" ca="true" dt2D="false" dtr="false" t="normal">IF($J124="ОСНО (без НДС)", SUMIFS('Кап.затраты'!AQ:AQ, 'Кап.затраты'!$C:$C, $I124, 'Кап.затраты'!$G:$G, $I121), SUMIFS('Кап.затраты'!AQ:AQ, 'Кап.затраты'!$C:$C, $I124, 'Кап.затраты'!$G:$G, $I121)*(1+'Макро'!AI$64))</f>
        <v>#VALUE!</v>
      </c>
      <c r="AR124" s="503" t="e">
        <f aca="false" ca="true" dt2D="false" dtr="false" t="normal">IF($J124="ОСНО (без НДС)", SUMIFS('Кап.затраты'!AR:AR, 'Кап.затраты'!$C:$C, $I124, 'Кап.затраты'!$G:$G, $I121), SUMIFS('Кап.затраты'!AR:AR, 'Кап.затраты'!$C:$C, $I124, 'Кап.затраты'!$G:$G, $I121)*(1+'Макро'!AJ$64))</f>
        <v>#VALUE!</v>
      </c>
      <c r="AS124" s="503" t="e">
        <f aca="false" ca="true" dt2D="false" dtr="false" t="normal">IF($J124="ОСНО (без НДС)", SUMIFS('Кап.затраты'!AS:AS, 'Кап.затраты'!$C:$C, $I124, 'Кап.затраты'!$G:$G, $I121), SUMIFS('Кап.затраты'!AS:AS, 'Кап.затраты'!$C:$C, $I124, 'Кап.затраты'!$G:$G, $I121)*(1+'Макро'!AK$64))</f>
        <v>#VALUE!</v>
      </c>
      <c r="AT124" s="503" t="e">
        <f aca="false" ca="true" dt2D="false" dtr="false" t="normal">IF($J124="ОСНО (без НДС)", SUMIFS('Кап.затраты'!AT:AT, 'Кап.затраты'!$C:$C, $I124, 'Кап.затраты'!$G:$G, $I121), SUMIFS('Кап.затраты'!AT:AT, 'Кап.затраты'!$C:$C, $I124, 'Кап.затраты'!$G:$G, $I121)*(1+'Макро'!AL$64))</f>
        <v>#VALUE!</v>
      </c>
      <c r="AU124" s="503" t="e">
        <f aca="false" ca="true" dt2D="false" dtr="false" t="normal">IF($J124="ОСНО (без НДС)", SUMIFS('Кап.затраты'!AU:AU, 'Кап.затраты'!$C:$C, $I124, 'Кап.затраты'!$G:$G, $I121), SUMIFS('Кап.затраты'!AU:AU, 'Кап.затраты'!$C:$C, $I124, 'Кап.затраты'!$G:$G, $I121)*(1+'Макро'!AM$64))</f>
        <v>#VALUE!</v>
      </c>
      <c r="AV124" s="503" t="e">
        <f aca="false" ca="true" dt2D="false" dtr="false" t="normal">IF($J124="ОСНО (без НДС)", SUMIFS('Кап.затраты'!AV:AV, 'Кап.затраты'!$C:$C, $I124, 'Кап.затраты'!$G:$G, $I121), SUMIFS('Кап.затраты'!AV:AV, 'Кап.затраты'!$C:$C, $I124, 'Кап.затраты'!$G:$G, $I121)*(1+'Макро'!AN$64))</f>
        <v>#VALUE!</v>
      </c>
      <c r="AW124" s="503" t="e">
        <f aca="false" ca="true" dt2D="false" dtr="false" t="normal">IF($J124="ОСНО (без НДС)", SUMIFS('Кап.затраты'!AW:AW, 'Кап.затраты'!$C:$C, $I124, 'Кап.затраты'!$G:$G, $I121), SUMIFS('Кап.затраты'!AW:AW, 'Кап.затраты'!$C:$C, $I124, 'Кап.затраты'!$G:$G, $I121)*(1+'Макро'!AO$64))</f>
        <v>#VALUE!</v>
      </c>
      <c r="AX124" s="503" t="e">
        <f aca="false" ca="true" dt2D="false" dtr="false" t="normal">IF($J124="ОСНО (без НДС)", SUMIFS('Кап.затраты'!AX:AX, 'Кап.затраты'!$C:$C, $I124, 'Кап.затраты'!$G:$G, $I121), SUMIFS('Кап.затраты'!AX:AX, 'Кап.затраты'!$C:$C, $I124, 'Кап.затраты'!$G:$G, $I121)*(1+'Макро'!AP$64))</f>
        <v>#VALUE!</v>
      </c>
      <c r="AY124" s="503" t="e">
        <f aca="false" ca="true" dt2D="false" dtr="false" t="normal">IF($J124="ОСНО (без НДС)", SUMIFS('Кап.затраты'!AY:AY, 'Кап.затраты'!$C:$C, $I124, 'Кап.затраты'!$G:$G, $I121), SUMIFS('Кап.затраты'!AY:AY, 'Кап.затраты'!$C:$C, $I124, 'Кап.затраты'!$G:$G, $I121)*(1+'Макро'!AQ$64))</f>
        <v>#VALUE!</v>
      </c>
      <c r="AZ124" s="503" t="e">
        <f aca="false" ca="true" dt2D="false" dtr="false" t="normal">IF($J124="ОСНО (без НДС)", SUMIFS('Кап.затраты'!AZ:AZ, 'Кап.затраты'!$C:$C, $I124, 'Кап.затраты'!$G:$G, $I121), SUMIFS('Кап.затраты'!AZ:AZ, 'Кап.затраты'!$C:$C, $I124, 'Кап.затраты'!$G:$G, $I121)*(1+'Макро'!AR$64))</f>
        <v>#VALUE!</v>
      </c>
      <c r="BA124" s="503" t="e">
        <f aca="false" ca="true" dt2D="false" dtr="false" t="normal">IF($J124="ОСНО (без НДС)", SUMIFS('Кап.затраты'!BA:BA, 'Кап.затраты'!$C:$C, $I124, 'Кап.затраты'!$G:$G, $I121), SUMIFS('Кап.затраты'!BA:BA, 'Кап.затраты'!$C:$C, $I124, 'Кап.затраты'!$G:$G, $I121)*(1+'Макро'!AS$64))</f>
        <v>#VALUE!</v>
      </c>
      <c r="BB124" s="503" t="e">
        <f aca="false" ca="true" dt2D="false" dtr="false" t="normal">IF($J124="ОСНО (без НДС)", SUMIFS('Кап.затраты'!BB:BB, 'Кап.затраты'!$C:$C, $I124, 'Кап.затраты'!$G:$G, $I121), SUMIFS('Кап.затраты'!BB:BB, 'Кап.затраты'!$C:$C, $I124, 'Кап.затраты'!$G:$G, $I121)*(1+'Макро'!AT$64))</f>
        <v>#VALUE!</v>
      </c>
      <c r="BC124" s="503" t="e">
        <f aca="false" ca="true" dt2D="false" dtr="false" t="normal">IF($J124="ОСНО (без НДС)", SUMIFS('Кап.затраты'!BC:BC, 'Кап.затраты'!$C:$C, $I124, 'Кап.затраты'!$G:$G, $I121), SUMIFS('Кап.затраты'!BC:BC, 'Кап.затраты'!$C:$C, $I124, 'Кап.затраты'!$G:$G, $I121)*(1+'Макро'!AU$64))</f>
        <v>#VALUE!</v>
      </c>
      <c r="BD124" s="503" t="e">
        <f aca="false" ca="true" dt2D="false" dtr="false" t="normal">IF($J124="ОСНО (без НДС)", SUMIFS('Кап.затраты'!BD:BD, 'Кап.затраты'!$C:$C, $I124, 'Кап.затраты'!$G:$G, $I121), SUMIFS('Кап.затраты'!BD:BD, 'Кап.затраты'!$C:$C, $I124, 'Кап.затраты'!$G:$G, $I121)*(1+'Макро'!AV$64))</f>
        <v>#VALUE!</v>
      </c>
      <c r="BE124" s="503" t="e">
        <f aca="false" ca="true" dt2D="false" dtr="false" t="normal">IF($J124="ОСНО (без НДС)", SUMIFS('Кап.затраты'!BE:BE, 'Кап.затраты'!$C:$C, $I124, 'Кап.затраты'!$G:$G, $I121), SUMIFS('Кап.затраты'!BE:BE, 'Кап.затраты'!$C:$C, $I124, 'Кап.затраты'!$G:$G, $I121)*(1+'Макро'!AW$64))</f>
        <v>#VALUE!</v>
      </c>
      <c r="BF124" s="503" t="e">
        <f aca="false" ca="true" dt2D="false" dtr="false" t="normal">IF($J124="ОСНО (без НДС)", SUMIFS('Кап.затраты'!BF:BF, 'Кап.затраты'!$C:$C, $I124, 'Кап.затраты'!$G:$G, $I121), SUMIFS('Кап.затраты'!BF:BF, 'Кап.затраты'!$C:$C, $I124, 'Кап.затраты'!$G:$G, $I121)*(1+'Макро'!AX$64))</f>
        <v>#VALUE!</v>
      </c>
      <c r="BG124" s="503" t="e">
        <f aca="false" ca="true" dt2D="false" dtr="false" t="normal">IF($J124="ОСНО (без НДС)", SUMIFS('Кап.затраты'!BG:BG, 'Кап.затраты'!$C:$C, $I124, 'Кап.затраты'!$G:$G, $I121), SUMIFS('Кап.затраты'!BG:BG, 'Кап.затраты'!$C:$C, $I124, 'Кап.затраты'!$G:$G, $I121)*(1+'Макро'!AY$64))</f>
        <v>#VALUE!</v>
      </c>
      <c r="BH124" s="503" t="e">
        <f aca="false" ca="true" dt2D="false" dtr="false" t="normal">IF($J124="ОСНО (без НДС)", SUMIFS('Кап.затраты'!BH:BH, 'Кап.затраты'!$C:$C, $I124, 'Кап.затраты'!$G:$G, $I121), SUMIFS('Кап.затраты'!BH:BH, 'Кап.затраты'!$C:$C, $I124, 'Кап.затраты'!$G:$G, $I121)*(1+'Макро'!AZ$64))</f>
        <v>#VALUE!</v>
      </c>
      <c r="BI124" s="503" t="e">
        <f aca="false" ca="true" dt2D="false" dtr="false" t="normal">IF($J124="ОСНО (без НДС)", SUMIFS('Кап.затраты'!BI:BI, 'Кап.затраты'!$C:$C, $I124, 'Кап.затраты'!$G:$G, $I121), SUMIFS('Кап.затраты'!BI:BI, 'Кап.затраты'!$C:$C, $I124, 'Кап.затраты'!$G:$G, $I121)*(1+'Макро'!BA$64))</f>
        <v>#VALUE!</v>
      </c>
      <c r="BJ124" s="503" t="e">
        <f aca="false" ca="true" dt2D="false" dtr="false" t="normal">IF($J124="ОСНО (без НДС)", SUMIFS('Кап.затраты'!BJ:BJ, 'Кап.затраты'!$C:$C, $I124, 'Кап.затраты'!$G:$G, $I121), SUMIFS('Кап.затраты'!BJ:BJ, 'Кап.затраты'!$C:$C, $I124, 'Кап.затраты'!$G:$G, $I121)*(1+'Макро'!BB$64))</f>
        <v>#VALUE!</v>
      </c>
      <c r="BK124" s="503" t="e">
        <f aca="false" ca="true" dt2D="false" dtr="false" t="normal">IF($J124="ОСНО (без НДС)", SUMIFS('Кап.затраты'!BK:BK, 'Кап.затраты'!$C:$C, $I124, 'Кап.затраты'!$G:$G, $I121), SUMIFS('Кап.затраты'!BK:BK, 'Кап.затраты'!$C:$C, $I124, 'Кап.затраты'!$G:$G, $I121)*(1+'Макро'!BC$64))</f>
        <v>#VALUE!</v>
      </c>
      <c r="BL124" s="503" t="e">
        <f aca="false" ca="true" dt2D="false" dtr="false" t="normal">IF($J124="ОСНО (без НДС)", SUMIFS('Кап.затраты'!BL:BL, 'Кап.затраты'!$C:$C, $I124, 'Кап.затраты'!$G:$G, $I121), SUMIFS('Кап.затраты'!BL:BL, 'Кап.затраты'!$C:$C, $I124, 'Кап.затраты'!$G:$G, $I121)*(1+'Макро'!BD$64))</f>
        <v>#VALUE!</v>
      </c>
      <c r="BM124" s="503" t="e">
        <f aca="false" ca="true" dt2D="false" dtr="false" t="normal">IF($J124="ОСНО (без НДС)", SUMIFS('Кап.затраты'!BM:BM, 'Кап.затраты'!$C:$C, $I124, 'Кап.затраты'!$G:$G, $I121), SUMIFS('Кап.затраты'!BM:BM, 'Кап.затраты'!$C:$C, $I124, 'Кап.затраты'!$G:$G, $I121)*(1+'Макро'!BE$64))</f>
        <v>#VALUE!</v>
      </c>
      <c r="BN124" s="503" t="e">
        <f aca="false" ca="true" dt2D="false" dtr="false" t="normal">IF($J124="ОСНО (без НДС)", SUMIFS('Кап.затраты'!BN:BN, 'Кап.затраты'!$C:$C, $I124, 'Кап.затраты'!$G:$G, $I121), SUMIFS('Кап.затраты'!BN:BN, 'Кап.затраты'!$C:$C, $I124, 'Кап.затраты'!$G:$G, $I121)*(1+'Макро'!BF$64))</f>
        <v>#VALUE!</v>
      </c>
      <c r="BO124" s="503" t="e">
        <f aca="false" ca="true" dt2D="false" dtr="false" t="normal">IF($J124="ОСНО (без НДС)", SUMIFS('Кап.затраты'!BO:BO, 'Кап.затраты'!$C:$C, $I124, 'Кап.затраты'!$G:$G, $I121), SUMIFS('Кап.затраты'!BO:BO, 'Кап.затраты'!$C:$C, $I124, 'Кап.затраты'!$G:$G, $I121)*(1+'Макро'!BG$64))</f>
        <v>#VALUE!</v>
      </c>
      <c r="BP124" s="503" t="e">
        <f aca="false" ca="true" dt2D="false" dtr="false" t="normal">IF($J124="ОСНО (без НДС)", SUMIFS('Кап.затраты'!BP:BP, 'Кап.затраты'!$C:$C, $I124, 'Кап.затраты'!$G:$G, $I121), SUMIFS('Кап.затраты'!BP:BP, 'Кап.затраты'!$C:$C, $I124, 'Кап.затраты'!$G:$G, $I121)*(1+'Макро'!BH$64))</f>
        <v>#VALUE!</v>
      </c>
      <c r="BQ124" s="503" t="e">
        <f aca="false" ca="true" dt2D="false" dtr="false" t="normal">IF($J124="ОСНО (без НДС)", SUMIFS('Кап.затраты'!BQ:BQ, 'Кап.затраты'!$C:$C, $I124, 'Кап.затраты'!$G:$G, $I121), SUMIFS('Кап.затраты'!BQ:BQ, 'Кап.затраты'!$C:$C, $I124, 'Кап.затраты'!$G:$G, $I121)*(1+'Макро'!BI$64))</f>
        <v>#VALUE!</v>
      </c>
      <c r="BR124" s="503" t="e">
        <f aca="false" ca="true" dt2D="false" dtr="false" t="normal">IF($J124="ОСНО (без НДС)", SUMIFS('Кап.затраты'!BR:BR, 'Кап.затраты'!$C:$C, $I124, 'Кап.затраты'!$G:$G, $I121), SUMIFS('Кап.затраты'!BR:BR, 'Кап.затраты'!$C:$C, $I124, 'Кап.затраты'!$G:$G, $I121)*(1+'Макро'!BJ$64))</f>
        <v>#VALUE!</v>
      </c>
      <c r="BS124" s="503" t="e">
        <f aca="false" ca="true" dt2D="false" dtr="false" t="normal">IF($J124="ОСНО (без НДС)", SUMIFS('Кап.затраты'!BS:BS, 'Кап.затраты'!$C:$C, $I124, 'Кап.затраты'!$G:$G, $I121), SUMIFS('Кап.затраты'!BS:BS, 'Кап.затраты'!$C:$C, $I124, 'Кап.затраты'!$G:$G, $I121)*(1+'Макро'!BK$64))</f>
        <v>#VALUE!</v>
      </c>
      <c r="BT124" s="503" t="e">
        <f aca="false" ca="true" dt2D="false" dtr="false" t="normal">IF($J124="ОСНО (без НДС)", SUMIFS('Кап.затраты'!BT:BT, 'Кап.затраты'!$C:$C, $I124, 'Кап.затраты'!$G:$G, $I121), SUMIFS('Кап.затраты'!BT:BT, 'Кап.затраты'!$C:$C, $I124, 'Кап.затраты'!$G:$G, $I121)*(1+'Макро'!BL$64))</f>
        <v>#VALUE!</v>
      </c>
    </row>
    <row hidden="true" ht="16.5" outlineLevel="2" r="125">
      <c r="B125" s="489" t="e">
        <f aca="false" ca="false" dt2D="false" dtr="false" t="normal">B124</f>
        <v>#N/A</v>
      </c>
      <c r="F125" s="481" t="e">
        <f aca="false" ca="false" dt2D="false" dtr="false" t="normal">F124</f>
        <v>#N/A</v>
      </c>
      <c r="G125" s="485" t="n">
        <f aca="false" ca="false" dt2D="false" dtr="false" t="normal">G124</f>
        <v>0</v>
      </c>
      <c r="I125" s="153" t="s">
        <v>549</v>
      </c>
      <c r="J125" s="521" t="str">
        <f aca="false" ca="false" dt2D="false" dtr="false" t="normal">IF(VLOOKUP('ОС'!G125, 'Допущения'!$B$66:$D$72, 3)="ОСНО", "ОСНО (без НДС)", "УСН (с НДС)")</f>
        <v>УСН (с НДС)</v>
      </c>
      <c r="L125" s="503" t="n"/>
      <c r="M125" s="503" t="e">
        <f aca="false" ca="true" dt2D="false" dtr="false" t="normal">IF($J125="ОСНО (без НДС)", SUMIFS('Кап.затраты'!M:M, 'Кап.затраты'!$C:$C, $I125, 'Кап.затраты'!$G:$G, $I121), SUMIFS('Кап.затраты'!M:M, 'Кап.затраты'!$C:$C, $I125, 'Кап.затраты'!$G:$G, $I121)*(1+'Макро'!E$64))</f>
        <v>#VALUE!</v>
      </c>
      <c r="N125" s="503" t="e">
        <f aca="false" ca="true" dt2D="false" dtr="false" t="normal">IF($J125="ОСНО (без НДС)", SUMIFS('Кап.затраты'!N:N, 'Кап.затраты'!$C:$C, $I125, 'Кап.затраты'!$G:$G, $I121), SUMIFS('Кап.затраты'!N:N, 'Кап.затраты'!$C:$C, $I125, 'Кап.затраты'!$G:$G, $I121)*(1+'Макро'!F$64))</f>
        <v>#VALUE!</v>
      </c>
      <c r="O125" s="503" t="e">
        <f aca="false" ca="true" dt2D="false" dtr="false" t="normal">IF($J125="ОСНО (без НДС)", SUMIFS('Кап.затраты'!O:O, 'Кап.затраты'!$C:$C, $I125, 'Кап.затраты'!$G:$G, $I121), SUMIFS('Кап.затраты'!O:O, 'Кап.затраты'!$C:$C, $I125, 'Кап.затраты'!$G:$G, $I121)*(1+'Макро'!G$64))</f>
        <v>#VALUE!</v>
      </c>
      <c r="P125" s="503" t="e">
        <f aca="false" ca="true" dt2D="false" dtr="false" t="normal">IF($J125="ОСНО (без НДС)", SUMIFS('Кап.затраты'!P:P, 'Кап.затраты'!$C:$C, $I125, 'Кап.затраты'!$G:$G, $I121), SUMIFS('Кап.затраты'!P:P, 'Кап.затраты'!$C:$C, $I125, 'Кап.затраты'!$G:$G, $I121)*(1+'Макро'!H$64))</f>
        <v>#VALUE!</v>
      </c>
      <c r="Q125" s="503" t="e">
        <f aca="false" ca="true" dt2D="false" dtr="false" t="normal">IF($J125="ОСНО (без НДС)", SUMIFS('Кап.затраты'!Q:Q, 'Кап.затраты'!$C:$C, $I125, 'Кап.затраты'!$G:$G, $I121), SUMIFS('Кап.затраты'!Q:Q, 'Кап.затраты'!$C:$C, $I125, 'Кап.затраты'!$G:$G, $I121)*(1+'Макро'!I$64))</f>
        <v>#VALUE!</v>
      </c>
      <c r="R125" s="503" t="e">
        <f aca="false" ca="true" dt2D="false" dtr="false" t="normal">IF($J125="ОСНО (без НДС)", SUMIFS('Кап.затраты'!R:R, 'Кап.затраты'!$C:$C, $I125, 'Кап.затраты'!$G:$G, $I121), SUMIFS('Кап.затраты'!R:R, 'Кап.затраты'!$C:$C, $I125, 'Кап.затраты'!$G:$G, $I121)*(1+'Макро'!J$64))</f>
        <v>#VALUE!</v>
      </c>
      <c r="S125" s="503" t="e">
        <f aca="false" ca="true" dt2D="false" dtr="false" t="normal">IF($J125="ОСНО (без НДС)", SUMIFS('Кап.затраты'!S:S, 'Кап.затраты'!$C:$C, $I125, 'Кап.затраты'!$G:$G, $I121), SUMIFS('Кап.затраты'!S:S, 'Кап.затраты'!$C:$C, $I125, 'Кап.затраты'!$G:$G, $I121)*(1+'Макро'!K$64))</f>
        <v>#VALUE!</v>
      </c>
      <c r="T125" s="503" t="e">
        <f aca="false" ca="true" dt2D="false" dtr="false" t="normal">IF($J125="ОСНО (без НДС)", SUMIFS('Кап.затраты'!T:T, 'Кап.затраты'!$C:$C, $I125, 'Кап.затраты'!$G:$G, $I121), SUMIFS('Кап.затраты'!T:T, 'Кап.затраты'!$C:$C, $I125, 'Кап.затраты'!$G:$G, $I121)*(1+'Макро'!L$64))</f>
        <v>#VALUE!</v>
      </c>
      <c r="U125" s="503" t="e">
        <f aca="false" ca="true" dt2D="false" dtr="false" t="normal">IF($J125="ОСНО (без НДС)", SUMIFS('Кап.затраты'!U:U, 'Кап.затраты'!$C:$C, $I125, 'Кап.затраты'!$G:$G, $I121), SUMIFS('Кап.затраты'!U:U, 'Кап.затраты'!$C:$C, $I125, 'Кап.затраты'!$G:$G, $I121)*(1+'Макро'!M$64))</f>
        <v>#VALUE!</v>
      </c>
      <c r="V125" s="503" t="e">
        <f aca="false" ca="true" dt2D="false" dtr="false" t="normal">IF($J125="ОСНО (без НДС)", SUMIFS('Кап.затраты'!V:V, 'Кап.затраты'!$C:$C, $I125, 'Кап.затраты'!$G:$G, $I121), SUMIFS('Кап.затраты'!V:V, 'Кап.затраты'!$C:$C, $I125, 'Кап.затраты'!$G:$G, $I121)*(1+'Макро'!N$64))</f>
        <v>#VALUE!</v>
      </c>
      <c r="W125" s="503" t="e">
        <f aca="false" ca="true" dt2D="false" dtr="false" t="normal">IF($J125="ОСНО (без НДС)", SUMIFS('Кап.затраты'!W:W, 'Кап.затраты'!$C:$C, $I125, 'Кап.затраты'!$G:$G, $I121), SUMIFS('Кап.затраты'!W:W, 'Кап.затраты'!$C:$C, $I125, 'Кап.затраты'!$G:$G, $I121)*(1+'Макро'!O$64))</f>
        <v>#VALUE!</v>
      </c>
      <c r="X125" s="503" t="e">
        <f aca="false" ca="true" dt2D="false" dtr="false" t="normal">IF($J125="ОСНО (без НДС)", SUMIFS('Кап.затраты'!X:X, 'Кап.затраты'!$C:$C, $I125, 'Кап.затраты'!$G:$G, $I121), SUMIFS('Кап.затраты'!X:X, 'Кап.затраты'!$C:$C, $I125, 'Кап.затраты'!$G:$G, $I121)*(1+'Макро'!P$64))</f>
        <v>#VALUE!</v>
      </c>
      <c r="Y125" s="503" t="e">
        <f aca="false" ca="true" dt2D="false" dtr="false" t="normal">IF($J125="ОСНО (без НДС)", SUMIFS('Кап.затраты'!Y:Y, 'Кап.затраты'!$C:$C, $I125, 'Кап.затраты'!$G:$G, $I121), SUMIFS('Кап.затраты'!Y:Y, 'Кап.затраты'!$C:$C, $I125, 'Кап.затраты'!$G:$G, $I121)*(1+'Макро'!Q$64))</f>
        <v>#VALUE!</v>
      </c>
      <c r="Z125" s="503" t="e">
        <f aca="false" ca="true" dt2D="false" dtr="false" t="normal">IF($J125="ОСНО (без НДС)", SUMIFS('Кап.затраты'!Z:Z, 'Кап.затраты'!$C:$C, $I125, 'Кап.затраты'!$G:$G, $I121), SUMIFS('Кап.затраты'!Z:Z, 'Кап.затраты'!$C:$C, $I125, 'Кап.затраты'!$G:$G, $I121)*(1+'Макро'!R$64))</f>
        <v>#VALUE!</v>
      </c>
      <c r="AA125" s="503" t="e">
        <f aca="false" ca="true" dt2D="false" dtr="false" t="normal">IF($J125="ОСНО (без НДС)", SUMIFS('Кап.затраты'!AA:AA, 'Кап.затраты'!$C:$C, $I125, 'Кап.затраты'!$G:$G, $I121), SUMIFS('Кап.затраты'!AA:AA, 'Кап.затраты'!$C:$C, $I125, 'Кап.затраты'!$G:$G, $I121)*(1+'Макро'!S$64))</f>
        <v>#VALUE!</v>
      </c>
      <c r="AB125" s="503" t="e">
        <f aca="false" ca="true" dt2D="false" dtr="false" t="normal">IF($J125="ОСНО (без НДС)", SUMIFS('Кап.затраты'!AB:AB, 'Кап.затраты'!$C:$C, $I125, 'Кап.затраты'!$G:$G, $I121), SUMIFS('Кап.затраты'!AB:AB, 'Кап.затраты'!$C:$C, $I125, 'Кап.затраты'!$G:$G, $I121)*(1+'Макро'!T$64))</f>
        <v>#VALUE!</v>
      </c>
      <c r="AC125" s="503" t="e">
        <f aca="false" ca="true" dt2D="false" dtr="false" t="normal">IF($J125="ОСНО (без НДС)", SUMIFS('Кап.затраты'!AC:AC, 'Кап.затраты'!$C:$C, $I125, 'Кап.затраты'!$G:$G, $I121), SUMIFS('Кап.затраты'!AC:AC, 'Кап.затраты'!$C:$C, $I125, 'Кап.затраты'!$G:$G, $I121)*(1+'Макро'!U$64))</f>
        <v>#VALUE!</v>
      </c>
      <c r="AD125" s="503" t="e">
        <f aca="false" ca="true" dt2D="false" dtr="false" t="normal">IF($J125="ОСНО (без НДС)", SUMIFS('Кап.затраты'!AD:AD, 'Кап.затраты'!$C:$C, $I125, 'Кап.затраты'!$G:$G, $I121), SUMIFS('Кап.затраты'!AD:AD, 'Кап.затраты'!$C:$C, $I125, 'Кап.затраты'!$G:$G, $I121)*(1+'Макро'!V$64))</f>
        <v>#VALUE!</v>
      </c>
      <c r="AE125" s="503" t="e">
        <f aca="false" ca="true" dt2D="false" dtr="false" t="normal">IF($J125="ОСНО (без НДС)", SUMIFS('Кап.затраты'!AE:AE, 'Кап.затраты'!$C:$C, $I125, 'Кап.затраты'!$G:$G, $I121), SUMIFS('Кап.затраты'!AE:AE, 'Кап.затраты'!$C:$C, $I125, 'Кап.затраты'!$G:$G, $I121)*(1+'Макро'!W$64))</f>
        <v>#VALUE!</v>
      </c>
      <c r="AF125" s="503" t="e">
        <f aca="false" ca="true" dt2D="false" dtr="false" t="normal">IF($J125="ОСНО (без НДС)", SUMIFS('Кап.затраты'!AF:AF, 'Кап.затраты'!$C:$C, $I125, 'Кап.затраты'!$G:$G, $I121), SUMIFS('Кап.затраты'!AF:AF, 'Кап.затраты'!$C:$C, $I125, 'Кап.затраты'!$G:$G, $I121)*(1+'Макро'!X$64))</f>
        <v>#VALUE!</v>
      </c>
      <c r="AG125" s="503" t="e">
        <f aca="false" ca="true" dt2D="false" dtr="false" t="normal">IF($J125="ОСНО (без НДС)", SUMIFS('Кап.затраты'!AG:AG, 'Кап.затраты'!$C:$C, $I125, 'Кап.затраты'!$G:$G, $I121), SUMIFS('Кап.затраты'!AG:AG, 'Кап.затраты'!$C:$C, $I125, 'Кап.затраты'!$G:$G, $I121)*(1+'Макро'!Y$64))</f>
        <v>#VALUE!</v>
      </c>
      <c r="AH125" s="503" t="e">
        <f aca="false" ca="true" dt2D="false" dtr="false" t="normal">IF($J125="ОСНО (без НДС)", SUMIFS('Кап.затраты'!AH:AH, 'Кап.затраты'!$C:$C, $I125, 'Кап.затраты'!$G:$G, $I121), SUMIFS('Кап.затраты'!AH:AH, 'Кап.затраты'!$C:$C, $I125, 'Кап.затраты'!$G:$G, $I121)*(1+'Макро'!Z$64))</f>
        <v>#VALUE!</v>
      </c>
      <c r="AI125" s="503" t="e">
        <f aca="false" ca="true" dt2D="false" dtr="false" t="normal">IF($J125="ОСНО (без НДС)", SUMIFS('Кап.затраты'!AI:AI, 'Кап.затраты'!$C:$C, $I125, 'Кап.затраты'!$G:$G, $I121), SUMIFS('Кап.затраты'!AI:AI, 'Кап.затраты'!$C:$C, $I125, 'Кап.затраты'!$G:$G, $I121)*(1+'Макро'!AA$64))</f>
        <v>#VALUE!</v>
      </c>
      <c r="AJ125" s="503" t="e">
        <f aca="false" ca="true" dt2D="false" dtr="false" t="normal">IF($J125="ОСНО (без НДС)", SUMIFS('Кап.затраты'!AJ:AJ, 'Кап.затраты'!$C:$C, $I125, 'Кап.затраты'!$G:$G, $I121), SUMIFS('Кап.затраты'!AJ:AJ, 'Кап.затраты'!$C:$C, $I125, 'Кап.затраты'!$G:$G, $I121)*(1+'Макро'!AB$64))</f>
        <v>#VALUE!</v>
      </c>
      <c r="AK125" s="503" t="e">
        <f aca="false" ca="true" dt2D="false" dtr="false" t="normal">IF($J125="ОСНО (без НДС)", SUMIFS('Кап.затраты'!AK:AK, 'Кап.затраты'!$C:$C, $I125, 'Кап.затраты'!$G:$G, $I121), SUMIFS('Кап.затраты'!AK:AK, 'Кап.затраты'!$C:$C, $I125, 'Кап.затраты'!$G:$G, $I121)*(1+'Макро'!AC$64))</f>
        <v>#VALUE!</v>
      </c>
      <c r="AL125" s="503" t="e">
        <f aca="false" ca="true" dt2D="false" dtr="false" t="normal">IF($J125="ОСНО (без НДС)", SUMIFS('Кап.затраты'!AL:AL, 'Кап.затраты'!$C:$C, $I125, 'Кап.затраты'!$G:$G, $I121), SUMIFS('Кап.затраты'!AL:AL, 'Кап.затраты'!$C:$C, $I125, 'Кап.затраты'!$G:$G, $I121)*(1+'Макро'!AD$64))</f>
        <v>#VALUE!</v>
      </c>
      <c r="AM125" s="503" t="e">
        <f aca="false" ca="true" dt2D="false" dtr="false" t="normal">IF($J125="ОСНО (без НДС)", SUMIFS('Кап.затраты'!AM:AM, 'Кап.затраты'!$C:$C, $I125, 'Кап.затраты'!$G:$G, $I121), SUMIFS('Кап.затраты'!AM:AM, 'Кап.затраты'!$C:$C, $I125, 'Кап.затраты'!$G:$G, $I121)*(1+'Макро'!AE$64))</f>
        <v>#VALUE!</v>
      </c>
      <c r="AN125" s="503" t="e">
        <f aca="false" ca="true" dt2D="false" dtr="false" t="normal">IF($J125="ОСНО (без НДС)", SUMIFS('Кап.затраты'!AN:AN, 'Кап.затраты'!$C:$C, $I125, 'Кап.затраты'!$G:$G, $I121), SUMIFS('Кап.затраты'!AN:AN, 'Кап.затраты'!$C:$C, $I125, 'Кап.затраты'!$G:$G, $I121)*(1+'Макро'!AF$64))</f>
        <v>#VALUE!</v>
      </c>
      <c r="AO125" s="503" t="e">
        <f aca="false" ca="true" dt2D="false" dtr="false" t="normal">IF($J125="ОСНО (без НДС)", SUMIFS('Кап.затраты'!AO:AO, 'Кап.затраты'!$C:$C, $I125, 'Кап.затраты'!$G:$G, $I121), SUMIFS('Кап.затраты'!AO:AO, 'Кап.затраты'!$C:$C, $I125, 'Кап.затраты'!$G:$G, $I121)*(1+'Макро'!AG$64))</f>
        <v>#VALUE!</v>
      </c>
      <c r="AP125" s="503" t="e">
        <f aca="false" ca="true" dt2D="false" dtr="false" t="normal">IF($J125="ОСНО (без НДС)", SUMIFS('Кап.затраты'!AP:AP, 'Кап.затраты'!$C:$C, $I125, 'Кап.затраты'!$G:$G, $I121), SUMIFS('Кап.затраты'!AP:AP, 'Кап.затраты'!$C:$C, $I125, 'Кап.затраты'!$G:$G, $I121)*(1+'Макро'!AH$64))</f>
        <v>#VALUE!</v>
      </c>
      <c r="AQ125" s="503" t="e">
        <f aca="false" ca="true" dt2D="false" dtr="false" t="normal">IF($J125="ОСНО (без НДС)", SUMIFS('Кап.затраты'!AQ:AQ, 'Кап.затраты'!$C:$C, $I125, 'Кап.затраты'!$G:$G, $I121), SUMIFS('Кап.затраты'!AQ:AQ, 'Кап.затраты'!$C:$C, $I125, 'Кап.затраты'!$G:$G, $I121)*(1+'Макро'!AI$64))</f>
        <v>#VALUE!</v>
      </c>
      <c r="AR125" s="503" t="e">
        <f aca="false" ca="true" dt2D="false" dtr="false" t="normal">IF($J125="ОСНО (без НДС)", SUMIFS('Кап.затраты'!AR:AR, 'Кап.затраты'!$C:$C, $I125, 'Кап.затраты'!$G:$G, $I121), SUMIFS('Кап.затраты'!AR:AR, 'Кап.затраты'!$C:$C, $I125, 'Кап.затраты'!$G:$G, $I121)*(1+'Макро'!AJ$64))</f>
        <v>#VALUE!</v>
      </c>
      <c r="AS125" s="503" t="e">
        <f aca="false" ca="true" dt2D="false" dtr="false" t="normal">IF($J125="ОСНО (без НДС)", SUMIFS('Кап.затраты'!AS:AS, 'Кап.затраты'!$C:$C, $I125, 'Кап.затраты'!$G:$G, $I121), SUMIFS('Кап.затраты'!AS:AS, 'Кап.затраты'!$C:$C, $I125, 'Кап.затраты'!$G:$G, $I121)*(1+'Макро'!AK$64))</f>
        <v>#VALUE!</v>
      </c>
      <c r="AT125" s="503" t="e">
        <f aca="false" ca="true" dt2D="false" dtr="false" t="normal">IF($J125="ОСНО (без НДС)", SUMIFS('Кап.затраты'!AT:AT, 'Кап.затраты'!$C:$C, $I125, 'Кап.затраты'!$G:$G, $I121), SUMIFS('Кап.затраты'!AT:AT, 'Кап.затраты'!$C:$C, $I125, 'Кап.затраты'!$G:$G, $I121)*(1+'Макро'!AL$64))</f>
        <v>#VALUE!</v>
      </c>
      <c r="AU125" s="503" t="e">
        <f aca="false" ca="true" dt2D="false" dtr="false" t="normal">IF($J125="ОСНО (без НДС)", SUMIFS('Кап.затраты'!AU:AU, 'Кап.затраты'!$C:$C, $I125, 'Кап.затраты'!$G:$G, $I121), SUMIFS('Кап.затраты'!AU:AU, 'Кап.затраты'!$C:$C, $I125, 'Кап.затраты'!$G:$G, $I121)*(1+'Макро'!AM$64))</f>
        <v>#VALUE!</v>
      </c>
      <c r="AV125" s="503" t="e">
        <f aca="false" ca="true" dt2D="false" dtr="false" t="normal">IF($J125="ОСНО (без НДС)", SUMIFS('Кап.затраты'!AV:AV, 'Кап.затраты'!$C:$C, $I125, 'Кап.затраты'!$G:$G, $I121), SUMIFS('Кап.затраты'!AV:AV, 'Кап.затраты'!$C:$C, $I125, 'Кап.затраты'!$G:$G, $I121)*(1+'Макро'!AN$64))</f>
        <v>#VALUE!</v>
      </c>
      <c r="AW125" s="503" t="e">
        <f aca="false" ca="true" dt2D="false" dtr="false" t="normal">IF($J125="ОСНО (без НДС)", SUMIFS('Кап.затраты'!AW:AW, 'Кап.затраты'!$C:$C, $I125, 'Кап.затраты'!$G:$G, $I121), SUMIFS('Кап.затраты'!AW:AW, 'Кап.затраты'!$C:$C, $I125, 'Кап.затраты'!$G:$G, $I121)*(1+'Макро'!AO$64))</f>
        <v>#VALUE!</v>
      </c>
      <c r="AX125" s="503" t="e">
        <f aca="false" ca="true" dt2D="false" dtr="false" t="normal">IF($J125="ОСНО (без НДС)", SUMIFS('Кап.затраты'!AX:AX, 'Кап.затраты'!$C:$C, $I125, 'Кап.затраты'!$G:$G, $I121), SUMIFS('Кап.затраты'!AX:AX, 'Кап.затраты'!$C:$C, $I125, 'Кап.затраты'!$G:$G, $I121)*(1+'Макро'!AP$64))</f>
        <v>#VALUE!</v>
      </c>
      <c r="AY125" s="503" t="e">
        <f aca="false" ca="true" dt2D="false" dtr="false" t="normal">IF($J125="ОСНО (без НДС)", SUMIFS('Кап.затраты'!AY:AY, 'Кап.затраты'!$C:$C, $I125, 'Кап.затраты'!$G:$G, $I121), SUMIFS('Кап.затраты'!AY:AY, 'Кап.затраты'!$C:$C, $I125, 'Кап.затраты'!$G:$G, $I121)*(1+'Макро'!AQ$64))</f>
        <v>#VALUE!</v>
      </c>
      <c r="AZ125" s="503" t="e">
        <f aca="false" ca="true" dt2D="false" dtr="false" t="normal">IF($J125="ОСНО (без НДС)", SUMIFS('Кап.затраты'!AZ:AZ, 'Кап.затраты'!$C:$C, $I125, 'Кап.затраты'!$G:$G, $I121), SUMIFS('Кап.затраты'!AZ:AZ, 'Кап.затраты'!$C:$C, $I125, 'Кап.затраты'!$G:$G, $I121)*(1+'Макро'!AR$64))</f>
        <v>#VALUE!</v>
      </c>
      <c r="BA125" s="503" t="e">
        <f aca="false" ca="true" dt2D="false" dtr="false" t="normal">IF($J125="ОСНО (без НДС)", SUMIFS('Кап.затраты'!BA:BA, 'Кап.затраты'!$C:$C, $I125, 'Кап.затраты'!$G:$G, $I121), SUMIFS('Кап.затраты'!BA:BA, 'Кап.затраты'!$C:$C, $I125, 'Кап.затраты'!$G:$G, $I121)*(1+'Макро'!AS$64))</f>
        <v>#VALUE!</v>
      </c>
      <c r="BB125" s="503" t="e">
        <f aca="false" ca="true" dt2D="false" dtr="false" t="normal">IF($J125="ОСНО (без НДС)", SUMIFS('Кап.затраты'!BB:BB, 'Кап.затраты'!$C:$C, $I125, 'Кап.затраты'!$G:$G, $I121), SUMIFS('Кап.затраты'!BB:BB, 'Кап.затраты'!$C:$C, $I125, 'Кап.затраты'!$G:$G, $I121)*(1+'Макро'!AT$64))</f>
        <v>#VALUE!</v>
      </c>
      <c r="BC125" s="503" t="e">
        <f aca="false" ca="true" dt2D="false" dtr="false" t="normal">IF($J125="ОСНО (без НДС)", SUMIFS('Кап.затраты'!BC:BC, 'Кап.затраты'!$C:$C, $I125, 'Кап.затраты'!$G:$G, $I121), SUMIFS('Кап.затраты'!BC:BC, 'Кап.затраты'!$C:$C, $I125, 'Кап.затраты'!$G:$G, $I121)*(1+'Макро'!AU$64))</f>
        <v>#VALUE!</v>
      </c>
      <c r="BD125" s="503" t="e">
        <f aca="false" ca="true" dt2D="false" dtr="false" t="normal">IF($J125="ОСНО (без НДС)", SUMIFS('Кап.затраты'!BD:BD, 'Кап.затраты'!$C:$C, $I125, 'Кап.затраты'!$G:$G, $I121), SUMIFS('Кап.затраты'!BD:BD, 'Кап.затраты'!$C:$C, $I125, 'Кап.затраты'!$G:$G, $I121)*(1+'Макро'!AV$64))</f>
        <v>#VALUE!</v>
      </c>
      <c r="BE125" s="503" t="e">
        <f aca="false" ca="true" dt2D="false" dtr="false" t="normal">IF($J125="ОСНО (без НДС)", SUMIFS('Кап.затраты'!BE:BE, 'Кап.затраты'!$C:$C, $I125, 'Кап.затраты'!$G:$G, $I121), SUMIFS('Кап.затраты'!BE:BE, 'Кап.затраты'!$C:$C, $I125, 'Кап.затраты'!$G:$G, $I121)*(1+'Макро'!AW$64))</f>
        <v>#VALUE!</v>
      </c>
      <c r="BF125" s="503" t="e">
        <f aca="false" ca="true" dt2D="false" dtr="false" t="normal">IF($J125="ОСНО (без НДС)", SUMIFS('Кап.затраты'!BF:BF, 'Кап.затраты'!$C:$C, $I125, 'Кап.затраты'!$G:$G, $I121), SUMIFS('Кап.затраты'!BF:BF, 'Кап.затраты'!$C:$C, $I125, 'Кап.затраты'!$G:$G, $I121)*(1+'Макро'!AX$64))</f>
        <v>#VALUE!</v>
      </c>
      <c r="BG125" s="503" t="e">
        <f aca="false" ca="true" dt2D="false" dtr="false" t="normal">IF($J125="ОСНО (без НДС)", SUMIFS('Кап.затраты'!BG:BG, 'Кап.затраты'!$C:$C, $I125, 'Кап.затраты'!$G:$G, $I121), SUMIFS('Кап.затраты'!BG:BG, 'Кап.затраты'!$C:$C, $I125, 'Кап.затраты'!$G:$G, $I121)*(1+'Макро'!AY$64))</f>
        <v>#VALUE!</v>
      </c>
      <c r="BH125" s="503" t="e">
        <f aca="false" ca="true" dt2D="false" dtr="false" t="normal">IF($J125="ОСНО (без НДС)", SUMIFS('Кап.затраты'!BH:BH, 'Кап.затраты'!$C:$C, $I125, 'Кап.затраты'!$G:$G, $I121), SUMIFS('Кап.затраты'!BH:BH, 'Кап.затраты'!$C:$C, $I125, 'Кап.затраты'!$G:$G, $I121)*(1+'Макро'!AZ$64))</f>
        <v>#VALUE!</v>
      </c>
      <c r="BI125" s="503" t="e">
        <f aca="false" ca="true" dt2D="false" dtr="false" t="normal">IF($J125="ОСНО (без НДС)", SUMIFS('Кап.затраты'!BI:BI, 'Кап.затраты'!$C:$C, $I125, 'Кап.затраты'!$G:$G, $I121), SUMIFS('Кап.затраты'!BI:BI, 'Кап.затраты'!$C:$C, $I125, 'Кап.затраты'!$G:$G, $I121)*(1+'Макро'!BA$64))</f>
        <v>#VALUE!</v>
      </c>
      <c r="BJ125" s="503" t="e">
        <f aca="false" ca="true" dt2D="false" dtr="false" t="normal">IF($J125="ОСНО (без НДС)", SUMIFS('Кап.затраты'!BJ:BJ, 'Кап.затраты'!$C:$C, $I125, 'Кап.затраты'!$G:$G, $I121), SUMIFS('Кап.затраты'!BJ:BJ, 'Кап.затраты'!$C:$C, $I125, 'Кап.затраты'!$G:$G, $I121)*(1+'Макро'!BB$64))</f>
        <v>#VALUE!</v>
      </c>
      <c r="BK125" s="503" t="e">
        <f aca="false" ca="true" dt2D="false" dtr="false" t="normal">IF($J125="ОСНО (без НДС)", SUMIFS('Кап.затраты'!BK:BK, 'Кап.затраты'!$C:$C, $I125, 'Кап.затраты'!$G:$G, $I121), SUMIFS('Кап.затраты'!BK:BK, 'Кап.затраты'!$C:$C, $I125, 'Кап.затраты'!$G:$G, $I121)*(1+'Макро'!BC$64))</f>
        <v>#VALUE!</v>
      </c>
      <c r="BL125" s="503" t="e">
        <f aca="false" ca="true" dt2D="false" dtr="false" t="normal">IF($J125="ОСНО (без НДС)", SUMIFS('Кап.затраты'!BL:BL, 'Кап.затраты'!$C:$C, $I125, 'Кап.затраты'!$G:$G, $I121), SUMIFS('Кап.затраты'!BL:BL, 'Кап.затраты'!$C:$C, $I125, 'Кап.затраты'!$G:$G, $I121)*(1+'Макро'!BD$64))</f>
        <v>#VALUE!</v>
      </c>
      <c r="BM125" s="503" t="e">
        <f aca="false" ca="true" dt2D="false" dtr="false" t="normal">IF($J125="ОСНО (без НДС)", SUMIFS('Кап.затраты'!BM:BM, 'Кап.затраты'!$C:$C, $I125, 'Кап.затраты'!$G:$G, $I121), SUMIFS('Кап.затраты'!BM:BM, 'Кап.затраты'!$C:$C, $I125, 'Кап.затраты'!$G:$G, $I121)*(1+'Макро'!BE$64))</f>
        <v>#VALUE!</v>
      </c>
      <c r="BN125" s="503" t="e">
        <f aca="false" ca="true" dt2D="false" dtr="false" t="normal">IF($J125="ОСНО (без НДС)", SUMIFS('Кап.затраты'!BN:BN, 'Кап.затраты'!$C:$C, $I125, 'Кап.затраты'!$G:$G, $I121), SUMIFS('Кап.затраты'!BN:BN, 'Кап.затраты'!$C:$C, $I125, 'Кап.затраты'!$G:$G, $I121)*(1+'Макро'!BF$64))</f>
        <v>#VALUE!</v>
      </c>
      <c r="BO125" s="503" t="e">
        <f aca="false" ca="true" dt2D="false" dtr="false" t="normal">IF($J125="ОСНО (без НДС)", SUMIFS('Кап.затраты'!BO:BO, 'Кап.затраты'!$C:$C, $I125, 'Кап.затраты'!$G:$G, $I121), SUMIFS('Кап.затраты'!BO:BO, 'Кап.затраты'!$C:$C, $I125, 'Кап.затраты'!$G:$G, $I121)*(1+'Макро'!BG$64))</f>
        <v>#VALUE!</v>
      </c>
      <c r="BP125" s="503" t="e">
        <f aca="false" ca="true" dt2D="false" dtr="false" t="normal">IF($J125="ОСНО (без НДС)", SUMIFS('Кап.затраты'!BP:BP, 'Кап.затраты'!$C:$C, $I125, 'Кап.затраты'!$G:$G, $I121), SUMIFS('Кап.затраты'!BP:BP, 'Кап.затраты'!$C:$C, $I125, 'Кап.затраты'!$G:$G, $I121)*(1+'Макро'!BH$64))</f>
        <v>#VALUE!</v>
      </c>
      <c r="BQ125" s="503" t="e">
        <f aca="false" ca="true" dt2D="false" dtr="false" t="normal">IF($J125="ОСНО (без НДС)", SUMIFS('Кап.затраты'!BQ:BQ, 'Кап.затраты'!$C:$C, $I125, 'Кап.затраты'!$G:$G, $I121), SUMIFS('Кап.затраты'!BQ:BQ, 'Кап.затраты'!$C:$C, $I125, 'Кап.затраты'!$G:$G, $I121)*(1+'Макро'!BI$64))</f>
        <v>#VALUE!</v>
      </c>
      <c r="BR125" s="503" t="e">
        <f aca="false" ca="true" dt2D="false" dtr="false" t="normal">IF($J125="ОСНО (без НДС)", SUMIFS('Кап.затраты'!BR:BR, 'Кап.затраты'!$C:$C, $I125, 'Кап.затраты'!$G:$G, $I121), SUMIFS('Кап.затраты'!BR:BR, 'Кап.затраты'!$C:$C, $I125, 'Кап.затраты'!$G:$G, $I121)*(1+'Макро'!BJ$64))</f>
        <v>#VALUE!</v>
      </c>
      <c r="BS125" s="503" t="e">
        <f aca="false" ca="true" dt2D="false" dtr="false" t="normal">IF($J125="ОСНО (без НДС)", SUMIFS('Кап.затраты'!BS:BS, 'Кап.затраты'!$C:$C, $I125, 'Кап.затраты'!$G:$G, $I121), SUMIFS('Кап.затраты'!BS:BS, 'Кап.затраты'!$C:$C, $I125, 'Кап.затраты'!$G:$G, $I121)*(1+'Макро'!BK$64))</f>
        <v>#VALUE!</v>
      </c>
      <c r="BT125" s="503" t="e">
        <f aca="false" ca="true" dt2D="false" dtr="false" t="normal">IF($J125="ОСНО (без НДС)", SUMIFS('Кап.затраты'!BT:BT, 'Кап.затраты'!$C:$C, $I125, 'Кап.затраты'!$G:$G, $I121), SUMIFS('Кап.затраты'!BT:BT, 'Кап.затраты'!$C:$C, $I125, 'Кап.затраты'!$G:$G, $I121)*(1+'Макро'!BL$64))</f>
        <v>#VALUE!</v>
      </c>
    </row>
    <row hidden="true" ht="16.5" outlineLevel="2" r="126">
      <c r="B126" s="489" t="e">
        <f aca="false" ca="false" dt2D="false" dtr="false" t="normal">B125</f>
        <v>#N/A</v>
      </c>
      <c r="F126" s="481" t="e">
        <f aca="false" ca="false" dt2D="false" dtr="false" t="normal">F125</f>
        <v>#N/A</v>
      </c>
      <c r="G126" s="485" t="n">
        <f aca="false" ca="false" dt2D="false" dtr="false" t="normal">G125</f>
        <v>0</v>
      </c>
      <c r="I126" s="153" t="s">
        <v>550</v>
      </c>
      <c r="J126" s="521" t="str">
        <f aca="false" ca="false" dt2D="false" dtr="false" t="normal">IF(VLOOKUP('ОС'!G126, 'Допущения'!$B$66:$D$72, 3)="ОСНО", "ОСНО (без НДС)", "УСН (с НДС)")</f>
        <v>УСН (с НДС)</v>
      </c>
      <c r="L126" s="503" t="n"/>
      <c r="M126" s="503" t="e">
        <f aca="false" ca="true" dt2D="false" dtr="false" t="normal">IF($J126="ОСНО (без НДС)", SUMIFS('Кап.затраты'!M:M, 'Кап.затраты'!$C:$C, $I126, 'Кап.затраты'!$G:$G, $I121), SUMIFS('Кап.затраты'!M:M, 'Кап.затраты'!$C:$C, $I126, 'Кап.затраты'!$G:$G, $I121)*(1+'Макро'!E$64))</f>
        <v>#VALUE!</v>
      </c>
      <c r="N126" s="503" t="e">
        <f aca="false" ca="true" dt2D="false" dtr="false" t="normal">IF($J126="ОСНО (без НДС)", SUMIFS('Кап.затраты'!N:N, 'Кап.затраты'!$C:$C, $I126, 'Кап.затраты'!$G:$G, $I121)*(1+'Макро'!F$64), SUMIFS('Кап.затраты'!N:N, 'Кап.затраты'!$C:$C, $I126, 'Кап.затраты'!$G:$G, $I121)*(1+'Макро'!F$64))</f>
        <v>#VALUE!</v>
      </c>
      <c r="O126" s="503" t="e">
        <f aca="false" ca="true" dt2D="false" dtr="false" t="normal">IF($J126="ОСНО (без НДС)", SUMIFS('Кап.затраты'!O:O, 'Кап.затраты'!$C:$C, $I126, 'Кап.затраты'!$G:$G, $I121)*(1+'Макро'!G$64), SUMIFS('Кап.затраты'!O:O, 'Кап.затраты'!$C:$C, $I126, 'Кап.затраты'!$G:$G, $I121)*(1+'Макро'!G$64))</f>
        <v>#VALUE!</v>
      </c>
      <c r="P126" s="503" t="e">
        <f aca="false" ca="true" dt2D="false" dtr="false" t="normal">IF($J126="ОСНО (без НДС)", SUMIFS('Кап.затраты'!P:P, 'Кап.затраты'!$C:$C, $I126, 'Кап.затраты'!$G:$G, $I121)*(1+'Макро'!H$64), SUMIFS('Кап.затраты'!P:P, 'Кап.затраты'!$C:$C, $I126, 'Кап.затраты'!$G:$G, $I121)*(1+'Макро'!H$64))</f>
        <v>#VALUE!</v>
      </c>
      <c r="Q126" s="503" t="e">
        <f aca="false" ca="true" dt2D="false" dtr="false" t="normal">IF($J126="ОСНО (без НДС)", SUMIFS('Кап.затраты'!Q:Q, 'Кап.затраты'!$C:$C, $I126, 'Кап.затраты'!$G:$G, $I121)*(1+'Макро'!I$64), SUMIFS('Кап.затраты'!Q:Q, 'Кап.затраты'!$C:$C, $I126, 'Кап.затраты'!$G:$G, $I121)*(1+'Макро'!I$64))</f>
        <v>#VALUE!</v>
      </c>
      <c r="R126" s="503" t="e">
        <f aca="false" ca="true" dt2D="false" dtr="false" t="normal">IF($J126="ОСНО (без НДС)", SUMIFS('Кап.затраты'!R:R, 'Кап.затраты'!$C:$C, $I126, 'Кап.затраты'!$G:$G, $I121)*(1+'Макро'!J$64), SUMIFS('Кап.затраты'!R:R, 'Кап.затраты'!$C:$C, $I126, 'Кап.затраты'!$G:$G, $I121)*(1+'Макро'!J$64))</f>
        <v>#VALUE!</v>
      </c>
      <c r="S126" s="503" t="e">
        <f aca="false" ca="true" dt2D="false" dtr="false" t="normal">IF($J126="ОСНО (без НДС)", SUMIFS('Кап.затраты'!S:S, 'Кап.затраты'!$C:$C, $I126, 'Кап.затраты'!$G:$G, $I121)*(1+'Макро'!K$64), SUMIFS('Кап.затраты'!S:S, 'Кап.затраты'!$C:$C, $I126, 'Кап.затраты'!$G:$G, $I121)*(1+'Макро'!K$64))</f>
        <v>#VALUE!</v>
      </c>
      <c r="T126" s="503" t="e">
        <f aca="false" ca="true" dt2D="false" dtr="false" t="normal">IF($J126="ОСНО (без НДС)", SUMIFS('Кап.затраты'!T:T, 'Кап.затраты'!$C:$C, $I126, 'Кап.затраты'!$G:$G, $I121)*(1+'Макро'!L$64), SUMIFS('Кап.затраты'!T:T, 'Кап.затраты'!$C:$C, $I126, 'Кап.затраты'!$G:$G, $I121)*(1+'Макро'!L$64))</f>
        <v>#VALUE!</v>
      </c>
      <c r="U126" s="503" t="e">
        <f aca="false" ca="true" dt2D="false" dtr="false" t="normal">IF($J126="ОСНО (без НДС)", SUMIFS('Кап.затраты'!U:U, 'Кап.затраты'!$C:$C, $I126, 'Кап.затраты'!$G:$G, $I121)*(1+'Макро'!M$64), SUMIFS('Кап.затраты'!U:U, 'Кап.затраты'!$C:$C, $I126, 'Кап.затраты'!$G:$G, $I121)*(1+'Макро'!M$64))</f>
        <v>#VALUE!</v>
      </c>
      <c r="V126" s="503" t="e">
        <f aca="false" ca="true" dt2D="false" dtr="false" t="normal">IF($J126="ОСНО (без НДС)", SUMIFS('Кап.затраты'!V:V, 'Кап.затраты'!$C:$C, $I126, 'Кап.затраты'!$G:$G, $I121)*(1+'Макро'!N$64), SUMIFS('Кап.затраты'!V:V, 'Кап.затраты'!$C:$C, $I126, 'Кап.затраты'!$G:$G, $I121)*(1+'Макро'!N$64))</f>
        <v>#VALUE!</v>
      </c>
      <c r="W126" s="503" t="e">
        <f aca="false" ca="true" dt2D="false" dtr="false" t="normal">IF($J126="ОСНО (без НДС)", SUMIFS('Кап.затраты'!W:W, 'Кап.затраты'!$C:$C, $I126, 'Кап.затраты'!$G:$G, $I121)*(1+'Макро'!O$64), SUMIFS('Кап.затраты'!W:W, 'Кап.затраты'!$C:$C, $I126, 'Кап.затраты'!$G:$G, $I121)*(1+'Макро'!O$64))</f>
        <v>#VALUE!</v>
      </c>
      <c r="X126" s="503" t="e">
        <f aca="false" ca="true" dt2D="false" dtr="false" t="normal">IF($J126="ОСНО (без НДС)", SUMIFS('Кап.затраты'!X:X, 'Кап.затраты'!$C:$C, $I126, 'Кап.затраты'!$G:$G, $I121)*(1+'Макро'!P$64), SUMIFS('Кап.затраты'!X:X, 'Кап.затраты'!$C:$C, $I126, 'Кап.затраты'!$G:$G, $I121)*(1+'Макро'!P$64))</f>
        <v>#VALUE!</v>
      </c>
      <c r="Y126" s="503" t="e">
        <f aca="false" ca="true" dt2D="false" dtr="false" t="normal">IF($J126="ОСНО (без НДС)", SUMIFS('Кап.затраты'!Y:Y, 'Кап.затраты'!$C:$C, $I126, 'Кап.затраты'!$G:$G, $I121)*(1+'Макро'!Q$64), SUMIFS('Кап.затраты'!Y:Y, 'Кап.затраты'!$C:$C, $I126, 'Кап.затраты'!$G:$G, $I121)*(1+'Макро'!Q$64))</f>
        <v>#VALUE!</v>
      </c>
      <c r="Z126" s="503" t="e">
        <f aca="false" ca="true" dt2D="false" dtr="false" t="normal">IF($J126="ОСНО (без НДС)", SUMIFS('Кап.затраты'!Z:Z, 'Кап.затраты'!$C:$C, $I126, 'Кап.затраты'!$G:$G, $I121)*(1+'Макро'!R$64), SUMIFS('Кап.затраты'!Z:Z, 'Кап.затраты'!$C:$C, $I126, 'Кап.затраты'!$G:$G, $I121)*(1+'Макро'!R$64))</f>
        <v>#VALUE!</v>
      </c>
      <c r="AA126" s="503" t="e">
        <f aca="false" ca="true" dt2D="false" dtr="false" t="normal">IF($J126="ОСНО (без НДС)", SUMIFS('Кап.затраты'!AA:AA, 'Кап.затраты'!$C:$C, $I126, 'Кап.затраты'!$G:$G, $I121)*(1+'Макро'!S$64), SUMIFS('Кап.затраты'!AA:AA, 'Кап.затраты'!$C:$C, $I126, 'Кап.затраты'!$G:$G, $I121)*(1+'Макро'!S$64))</f>
        <v>#VALUE!</v>
      </c>
      <c r="AB126" s="503" t="e">
        <f aca="false" ca="true" dt2D="false" dtr="false" t="normal">IF($J126="ОСНО (без НДС)", SUMIFS('Кап.затраты'!AB:AB, 'Кап.затраты'!$C:$C, $I126, 'Кап.затраты'!$G:$G, $I121)*(1+'Макро'!T$64), SUMIFS('Кап.затраты'!AB:AB, 'Кап.затраты'!$C:$C, $I126, 'Кап.затраты'!$G:$G, $I121)*(1+'Макро'!T$64))</f>
        <v>#VALUE!</v>
      </c>
      <c r="AC126" s="503" t="e">
        <f aca="false" ca="true" dt2D="false" dtr="false" t="normal">IF($J126="ОСНО (без НДС)", SUMIFS('Кап.затраты'!AC:AC, 'Кап.затраты'!$C:$C, $I126, 'Кап.затраты'!$G:$G, $I121)*(1+'Макро'!U$64), SUMIFS('Кап.затраты'!AC:AC, 'Кап.затраты'!$C:$C, $I126, 'Кап.затраты'!$G:$G, $I121)*(1+'Макро'!U$64))</f>
        <v>#VALUE!</v>
      </c>
      <c r="AD126" s="503" t="e">
        <f aca="false" ca="true" dt2D="false" dtr="false" t="normal">IF($J126="ОСНО (без НДС)", SUMIFS('Кап.затраты'!AD:AD, 'Кап.затраты'!$C:$C, $I126, 'Кап.затраты'!$G:$G, $I121)*(1+'Макро'!V$64), SUMIFS('Кап.затраты'!AD:AD, 'Кап.затраты'!$C:$C, $I126, 'Кап.затраты'!$G:$G, $I121)*(1+'Макро'!V$64))</f>
        <v>#VALUE!</v>
      </c>
      <c r="AE126" s="503" t="e">
        <f aca="false" ca="true" dt2D="false" dtr="false" t="normal">IF($J126="ОСНО (без НДС)", SUMIFS('Кап.затраты'!AE:AE, 'Кап.затраты'!$C:$C, $I126, 'Кап.затраты'!$G:$G, $I121)*(1+'Макро'!W$64), SUMIFS('Кап.затраты'!AE:AE, 'Кап.затраты'!$C:$C, $I126, 'Кап.затраты'!$G:$G, $I121)*(1+'Макро'!W$64))</f>
        <v>#VALUE!</v>
      </c>
      <c r="AF126" s="503" t="e">
        <f aca="false" ca="true" dt2D="false" dtr="false" t="normal">IF($J126="ОСНО (без НДС)", SUMIFS('Кап.затраты'!AF:AF, 'Кап.затраты'!$C:$C, $I126, 'Кап.затраты'!$G:$G, $I121)*(1+'Макро'!X$64), SUMIFS('Кап.затраты'!AF:AF, 'Кап.затраты'!$C:$C, $I126, 'Кап.затраты'!$G:$G, $I121)*(1+'Макро'!X$64))</f>
        <v>#VALUE!</v>
      </c>
      <c r="AG126" s="503" t="e">
        <f aca="false" ca="true" dt2D="false" dtr="false" t="normal">IF($J126="ОСНО (без НДС)", SUMIFS('Кап.затраты'!AG:AG, 'Кап.затраты'!$C:$C, $I126, 'Кап.затраты'!$G:$G, $I121)*(1+'Макро'!Y$64), SUMIFS('Кап.затраты'!AG:AG, 'Кап.затраты'!$C:$C, $I126, 'Кап.затраты'!$G:$G, $I121)*(1+'Макро'!Y$64))</f>
        <v>#VALUE!</v>
      </c>
      <c r="AH126" s="503" t="e">
        <f aca="false" ca="true" dt2D="false" dtr="false" t="normal">IF($J126="ОСНО (без НДС)", SUMIFS('Кап.затраты'!AH:AH, 'Кап.затраты'!$C:$C, $I126, 'Кап.затраты'!$G:$G, $I121)*(1+'Макро'!Z$64), SUMIFS('Кап.затраты'!AH:AH, 'Кап.затраты'!$C:$C, $I126, 'Кап.затраты'!$G:$G, $I121)*(1+'Макро'!Z$64))</f>
        <v>#VALUE!</v>
      </c>
      <c r="AI126" s="503" t="e">
        <f aca="false" ca="true" dt2D="false" dtr="false" t="normal">IF($J126="ОСНО (без НДС)", SUMIFS('Кап.затраты'!AI:AI, 'Кап.затраты'!$C:$C, $I126, 'Кап.затраты'!$G:$G, $I121)*(1+'Макро'!AA$64), SUMIFS('Кап.затраты'!AI:AI, 'Кап.затраты'!$C:$C, $I126, 'Кап.затраты'!$G:$G, $I121)*(1+'Макро'!AA$64))</f>
        <v>#VALUE!</v>
      </c>
      <c r="AJ126" s="503" t="e">
        <f aca="false" ca="true" dt2D="false" dtr="false" t="normal">IF($J126="ОСНО (без НДС)", SUMIFS('Кап.затраты'!AJ:AJ, 'Кап.затраты'!$C:$C, $I126, 'Кап.затраты'!$G:$G, $I121)*(1+'Макро'!AB$64), SUMIFS('Кап.затраты'!AJ:AJ, 'Кап.затраты'!$C:$C, $I126, 'Кап.затраты'!$G:$G, $I121)*(1+'Макро'!AB$64))</f>
        <v>#VALUE!</v>
      </c>
      <c r="AK126" s="503" t="e">
        <f aca="false" ca="true" dt2D="false" dtr="false" t="normal">IF($J126="ОСНО (без НДС)", SUMIFS('Кап.затраты'!AK:AK, 'Кап.затраты'!$C:$C, $I126, 'Кап.затраты'!$G:$G, $I121)*(1+'Макро'!AC$64), SUMIFS('Кап.затраты'!AK:AK, 'Кап.затраты'!$C:$C, $I126, 'Кап.затраты'!$G:$G, $I121)*(1+'Макро'!AC$64))</f>
        <v>#VALUE!</v>
      </c>
      <c r="AL126" s="503" t="e">
        <f aca="false" ca="true" dt2D="false" dtr="false" t="normal">IF($J126="ОСНО (без НДС)", SUMIFS('Кап.затраты'!AL:AL, 'Кап.затраты'!$C:$C, $I126, 'Кап.затраты'!$G:$G, $I121)*(1+'Макро'!AD$64), SUMIFS('Кап.затраты'!AL:AL, 'Кап.затраты'!$C:$C, $I126, 'Кап.затраты'!$G:$G, $I121)*(1+'Макро'!AD$64))</f>
        <v>#VALUE!</v>
      </c>
      <c r="AM126" s="503" t="e">
        <f aca="false" ca="true" dt2D="false" dtr="false" t="normal">IF($J126="ОСНО (без НДС)", SUMIFS('Кап.затраты'!AM:AM, 'Кап.затраты'!$C:$C, $I126, 'Кап.затраты'!$G:$G, $I121)*(1+'Макро'!AE$64), SUMIFS('Кап.затраты'!AM:AM, 'Кап.затраты'!$C:$C, $I126, 'Кап.затраты'!$G:$G, $I121)*(1+'Макро'!AE$64))</f>
        <v>#VALUE!</v>
      </c>
      <c r="AN126" s="503" t="e">
        <f aca="false" ca="true" dt2D="false" dtr="false" t="normal">IF($J126="ОСНО (без НДС)", SUMIFS('Кап.затраты'!AN:AN, 'Кап.затраты'!$C:$C, $I126, 'Кап.затраты'!$G:$G, $I121)*(1+'Макро'!AF$64), SUMIFS('Кап.затраты'!AN:AN, 'Кап.затраты'!$C:$C, $I126, 'Кап.затраты'!$G:$G, $I121)*(1+'Макро'!AF$64))</f>
        <v>#VALUE!</v>
      </c>
      <c r="AO126" s="503" t="e">
        <f aca="false" ca="true" dt2D="false" dtr="false" t="normal">IF($J126="ОСНО (без НДС)", SUMIFS('Кап.затраты'!AO:AO, 'Кап.затраты'!$C:$C, $I126, 'Кап.затраты'!$G:$G, $I121)*(1+'Макро'!AG$64), SUMIFS('Кап.затраты'!AO:AO, 'Кап.затраты'!$C:$C, $I126, 'Кап.затраты'!$G:$G, $I121)*(1+'Макро'!AG$64))</f>
        <v>#VALUE!</v>
      </c>
      <c r="AP126" s="503" t="e">
        <f aca="false" ca="true" dt2D="false" dtr="false" t="normal">IF($J126="ОСНО (без НДС)", SUMIFS('Кап.затраты'!AP:AP, 'Кап.затраты'!$C:$C, $I126, 'Кап.затраты'!$G:$G, $I121)*(1+'Макро'!AH$64), SUMIFS('Кап.затраты'!AP:AP, 'Кап.затраты'!$C:$C, $I126, 'Кап.затраты'!$G:$G, $I121)*(1+'Макро'!AH$64))</f>
        <v>#VALUE!</v>
      </c>
      <c r="AQ126" s="503" t="e">
        <f aca="false" ca="true" dt2D="false" dtr="false" t="normal">IF($J126="ОСНО (без НДС)", SUMIFS('Кап.затраты'!AQ:AQ, 'Кап.затраты'!$C:$C, $I126, 'Кап.затраты'!$G:$G, $I121)*(1+'Макро'!AI$64), SUMIFS('Кап.затраты'!AQ:AQ, 'Кап.затраты'!$C:$C, $I126, 'Кап.затраты'!$G:$G, $I121)*(1+'Макро'!AI$64))</f>
        <v>#VALUE!</v>
      </c>
      <c r="AR126" s="503" t="e">
        <f aca="false" ca="true" dt2D="false" dtr="false" t="normal">IF($J126="ОСНО (без НДС)", SUMIFS('Кап.затраты'!AR:AR, 'Кап.затраты'!$C:$C, $I126, 'Кап.затраты'!$G:$G, $I121)*(1+'Макро'!AJ$64), SUMIFS('Кап.затраты'!AR:AR, 'Кап.затраты'!$C:$C, $I126, 'Кап.затраты'!$G:$G, $I121)*(1+'Макро'!AJ$64))</f>
        <v>#VALUE!</v>
      </c>
      <c r="AS126" s="503" t="e">
        <f aca="false" ca="true" dt2D="false" dtr="false" t="normal">IF($J126="ОСНО (без НДС)", SUMIFS('Кап.затраты'!AS:AS, 'Кап.затраты'!$C:$C, $I126, 'Кап.затраты'!$G:$G, $I121)*(1+'Макро'!AK$64), SUMIFS('Кап.затраты'!AS:AS, 'Кап.затраты'!$C:$C, $I126, 'Кап.затраты'!$G:$G, $I121)*(1+'Макро'!AK$64))</f>
        <v>#VALUE!</v>
      </c>
      <c r="AT126" s="503" t="e">
        <f aca="false" ca="true" dt2D="false" dtr="false" t="normal">IF($J126="ОСНО (без НДС)", SUMIFS('Кап.затраты'!AT:AT, 'Кап.затраты'!$C:$C, $I126, 'Кап.затраты'!$G:$G, $I121)*(1+'Макро'!AL$64), SUMIFS('Кап.затраты'!AT:AT, 'Кап.затраты'!$C:$C, $I126, 'Кап.затраты'!$G:$G, $I121)*(1+'Макро'!AL$64))</f>
        <v>#VALUE!</v>
      </c>
      <c r="AU126" s="503" t="e">
        <f aca="false" ca="true" dt2D="false" dtr="false" t="normal">IF($J126="ОСНО (без НДС)", SUMIFS('Кап.затраты'!AU:AU, 'Кап.затраты'!$C:$C, $I126, 'Кап.затраты'!$G:$G, $I121)*(1+'Макро'!AM$64), SUMIFS('Кап.затраты'!AU:AU, 'Кап.затраты'!$C:$C, $I126, 'Кап.затраты'!$G:$G, $I121)*(1+'Макро'!AM$64))</f>
        <v>#VALUE!</v>
      </c>
      <c r="AV126" s="503" t="e">
        <f aca="false" ca="true" dt2D="false" dtr="false" t="normal">IF($J126="ОСНО (без НДС)", SUMIFS('Кап.затраты'!AV:AV, 'Кап.затраты'!$C:$C, $I126, 'Кап.затраты'!$G:$G, $I121)*(1+'Макро'!AN$64), SUMIFS('Кап.затраты'!AV:AV, 'Кап.затраты'!$C:$C, $I126, 'Кап.затраты'!$G:$G, $I121)*(1+'Макро'!AN$64))</f>
        <v>#VALUE!</v>
      </c>
      <c r="AW126" s="503" t="e">
        <f aca="false" ca="true" dt2D="false" dtr="false" t="normal">IF($J126="ОСНО (без НДС)", SUMIFS('Кап.затраты'!AW:AW, 'Кап.затраты'!$C:$C, $I126, 'Кап.затраты'!$G:$G, $I121)*(1+'Макро'!AO$64), SUMIFS('Кап.затраты'!AW:AW, 'Кап.затраты'!$C:$C, $I126, 'Кап.затраты'!$G:$G, $I121)*(1+'Макро'!AO$64))</f>
        <v>#VALUE!</v>
      </c>
      <c r="AX126" s="503" t="e">
        <f aca="false" ca="true" dt2D="false" dtr="false" t="normal">IF($J126="ОСНО (без НДС)", SUMIFS('Кап.затраты'!AX:AX, 'Кап.затраты'!$C:$C, $I126, 'Кап.затраты'!$G:$G, $I121)*(1+'Макро'!AP$64), SUMIFS('Кап.затраты'!AX:AX, 'Кап.затраты'!$C:$C, $I126, 'Кап.затраты'!$G:$G, $I121)*(1+'Макро'!AP$64))</f>
        <v>#VALUE!</v>
      </c>
      <c r="AY126" s="503" t="e">
        <f aca="false" ca="true" dt2D="false" dtr="false" t="normal">IF($J126="ОСНО (без НДС)", SUMIFS('Кап.затраты'!AY:AY, 'Кап.затраты'!$C:$C, $I126, 'Кап.затраты'!$G:$G, $I121)*(1+'Макро'!AQ$64), SUMIFS('Кап.затраты'!AY:AY, 'Кап.затраты'!$C:$C, $I126, 'Кап.затраты'!$G:$G, $I121)*(1+'Макро'!AQ$64))</f>
        <v>#VALUE!</v>
      </c>
      <c r="AZ126" s="503" t="e">
        <f aca="false" ca="true" dt2D="false" dtr="false" t="normal">IF($J126="ОСНО (без НДС)", SUMIFS('Кап.затраты'!AZ:AZ, 'Кап.затраты'!$C:$C, $I126, 'Кап.затраты'!$G:$G, $I121)*(1+'Макро'!AR$64), SUMIFS('Кап.затраты'!AZ:AZ, 'Кап.затраты'!$C:$C, $I126, 'Кап.затраты'!$G:$G, $I121)*(1+'Макро'!AR$64))</f>
        <v>#VALUE!</v>
      </c>
      <c r="BA126" s="503" t="e">
        <f aca="false" ca="true" dt2D="false" dtr="false" t="normal">IF($J126="ОСНО (без НДС)", SUMIFS('Кап.затраты'!BA:BA, 'Кап.затраты'!$C:$C, $I126, 'Кап.затраты'!$G:$G, $I121)*(1+'Макро'!AS$64), SUMIFS('Кап.затраты'!BA:BA, 'Кап.затраты'!$C:$C, $I126, 'Кап.затраты'!$G:$G, $I121)*(1+'Макро'!AS$64))</f>
        <v>#VALUE!</v>
      </c>
      <c r="BB126" s="503" t="e">
        <f aca="false" ca="true" dt2D="false" dtr="false" t="normal">IF($J126="ОСНО (без НДС)", SUMIFS('Кап.затраты'!BB:BB, 'Кап.затраты'!$C:$C, $I126, 'Кап.затраты'!$G:$G, $I121)*(1+'Макро'!AT$64), SUMIFS('Кап.затраты'!BB:BB, 'Кап.затраты'!$C:$C, $I126, 'Кап.затраты'!$G:$G, $I121)*(1+'Макро'!AT$64))</f>
        <v>#VALUE!</v>
      </c>
      <c r="BC126" s="503" t="e">
        <f aca="false" ca="true" dt2D="false" dtr="false" t="normal">IF($J126="ОСНО (без НДС)", SUMIFS('Кап.затраты'!BC:BC, 'Кап.затраты'!$C:$C, $I126, 'Кап.затраты'!$G:$G, $I121)*(1+'Макро'!AU$64), SUMIFS('Кап.затраты'!BC:BC, 'Кап.затраты'!$C:$C, $I126, 'Кап.затраты'!$G:$G, $I121)*(1+'Макро'!AU$64))</f>
        <v>#VALUE!</v>
      </c>
      <c r="BD126" s="503" t="e">
        <f aca="false" ca="true" dt2D="false" dtr="false" t="normal">IF($J126="ОСНО (без НДС)", SUMIFS('Кап.затраты'!BD:BD, 'Кап.затраты'!$C:$C, $I126, 'Кап.затраты'!$G:$G, $I121)*(1+'Макро'!AV$64), SUMIFS('Кап.затраты'!BD:BD, 'Кап.затраты'!$C:$C, $I126, 'Кап.затраты'!$G:$G, $I121)*(1+'Макро'!AV$64))</f>
        <v>#VALUE!</v>
      </c>
      <c r="BE126" s="503" t="e">
        <f aca="false" ca="true" dt2D="false" dtr="false" t="normal">IF($J126="ОСНО (без НДС)", SUMIFS('Кап.затраты'!BE:BE, 'Кап.затраты'!$C:$C, $I126, 'Кап.затраты'!$G:$G, $I121)*(1+'Макро'!AW$64), SUMIFS('Кап.затраты'!BE:BE, 'Кап.затраты'!$C:$C, $I126, 'Кап.затраты'!$G:$G, $I121)*(1+'Макро'!AW$64))</f>
        <v>#VALUE!</v>
      </c>
      <c r="BF126" s="503" t="e">
        <f aca="false" ca="true" dt2D="false" dtr="false" t="normal">IF($J126="ОСНО (без НДС)", SUMIFS('Кап.затраты'!BF:BF, 'Кап.затраты'!$C:$C, $I126, 'Кап.затраты'!$G:$G, $I121)*(1+'Макро'!AX$64), SUMIFS('Кап.затраты'!BF:BF, 'Кап.затраты'!$C:$C, $I126, 'Кап.затраты'!$G:$G, $I121)*(1+'Макро'!AX$64))</f>
        <v>#VALUE!</v>
      </c>
      <c r="BG126" s="503" t="e">
        <f aca="false" ca="true" dt2D="false" dtr="false" t="normal">IF($J126="ОСНО (без НДС)", SUMIFS('Кап.затраты'!BG:BG, 'Кап.затраты'!$C:$C, $I126, 'Кап.затраты'!$G:$G, $I121)*(1+'Макро'!AY$64), SUMIFS('Кап.затраты'!BG:BG, 'Кап.затраты'!$C:$C, $I126, 'Кап.затраты'!$G:$G, $I121)*(1+'Макро'!AY$64))</f>
        <v>#VALUE!</v>
      </c>
      <c r="BH126" s="503" t="e">
        <f aca="false" ca="true" dt2D="false" dtr="false" t="normal">IF($J126="ОСНО (без НДС)", SUMIFS('Кап.затраты'!BH:BH, 'Кап.затраты'!$C:$C, $I126, 'Кап.затраты'!$G:$G, $I121)*(1+'Макро'!AZ$64), SUMIFS('Кап.затраты'!BH:BH, 'Кап.затраты'!$C:$C, $I126, 'Кап.затраты'!$G:$G, $I121)*(1+'Макро'!AZ$64))</f>
        <v>#VALUE!</v>
      </c>
      <c r="BI126" s="503" t="e">
        <f aca="false" ca="true" dt2D="false" dtr="false" t="normal">IF($J126="ОСНО (без НДС)", SUMIFS('Кап.затраты'!BI:BI, 'Кап.затраты'!$C:$C, $I126, 'Кап.затраты'!$G:$G, $I121)*(1+'Макро'!BA$64), SUMIFS('Кап.затраты'!BI:BI, 'Кап.затраты'!$C:$C, $I126, 'Кап.затраты'!$G:$G, $I121)*(1+'Макро'!BA$64))</f>
        <v>#VALUE!</v>
      </c>
      <c r="BJ126" s="503" t="e">
        <f aca="false" ca="true" dt2D="false" dtr="false" t="normal">IF($J126="ОСНО (без НДС)", SUMIFS('Кап.затраты'!BJ:BJ, 'Кап.затраты'!$C:$C, $I126, 'Кап.затраты'!$G:$G, $I121)*(1+'Макро'!BB$64), SUMIFS('Кап.затраты'!BJ:BJ, 'Кап.затраты'!$C:$C, $I126, 'Кап.затраты'!$G:$G, $I121)*(1+'Макро'!BB$64))</f>
        <v>#VALUE!</v>
      </c>
      <c r="BK126" s="503" t="e">
        <f aca="false" ca="true" dt2D="false" dtr="false" t="normal">IF($J126="ОСНО (без НДС)", SUMIFS('Кап.затраты'!BK:BK, 'Кап.затраты'!$C:$C, $I126, 'Кап.затраты'!$G:$G, $I121)*(1+'Макро'!BC$64), SUMIFS('Кап.затраты'!BK:BK, 'Кап.затраты'!$C:$C, $I126, 'Кап.затраты'!$G:$G, $I121)*(1+'Макро'!BC$64))</f>
        <v>#VALUE!</v>
      </c>
      <c r="BL126" s="503" t="e">
        <f aca="false" ca="true" dt2D="false" dtr="false" t="normal">IF($J126="ОСНО (без НДС)", SUMIFS('Кап.затраты'!BL:BL, 'Кап.затраты'!$C:$C, $I126, 'Кап.затраты'!$G:$G, $I121)*(1+'Макро'!BD$64), SUMIFS('Кап.затраты'!BL:BL, 'Кап.затраты'!$C:$C, $I126, 'Кап.затраты'!$G:$G, $I121)*(1+'Макро'!BD$64))</f>
        <v>#VALUE!</v>
      </c>
      <c r="BM126" s="503" t="e">
        <f aca="false" ca="true" dt2D="false" dtr="false" t="normal">IF($J126="ОСНО (без НДС)", SUMIFS('Кап.затраты'!BM:BM, 'Кап.затраты'!$C:$C, $I126, 'Кап.затраты'!$G:$G, $I121)*(1+'Макро'!BE$64), SUMIFS('Кап.затраты'!BM:BM, 'Кап.затраты'!$C:$C, $I126, 'Кап.затраты'!$G:$G, $I121)*(1+'Макро'!BE$64))</f>
        <v>#VALUE!</v>
      </c>
      <c r="BN126" s="503" t="e">
        <f aca="false" ca="true" dt2D="false" dtr="false" t="normal">IF($J126="ОСНО (без НДС)", SUMIFS('Кап.затраты'!BN:BN, 'Кап.затраты'!$C:$C, $I126, 'Кап.затраты'!$G:$G, $I121)*(1+'Макро'!BF$64), SUMIFS('Кап.затраты'!BN:BN, 'Кап.затраты'!$C:$C, $I126, 'Кап.затраты'!$G:$G, $I121)*(1+'Макро'!BF$64))</f>
        <v>#VALUE!</v>
      </c>
      <c r="BO126" s="503" t="e">
        <f aca="false" ca="true" dt2D="false" dtr="false" t="normal">IF($J126="ОСНО (без НДС)", SUMIFS('Кап.затраты'!BO:BO, 'Кап.затраты'!$C:$C, $I126, 'Кап.затраты'!$G:$G, $I121)*(1+'Макро'!BG$64), SUMIFS('Кап.затраты'!BO:BO, 'Кап.затраты'!$C:$C, $I126, 'Кап.затраты'!$G:$G, $I121)*(1+'Макро'!BG$64))</f>
        <v>#VALUE!</v>
      </c>
      <c r="BP126" s="503" t="e">
        <f aca="false" ca="true" dt2D="false" dtr="false" t="normal">IF($J126="ОСНО (без НДС)", SUMIFS('Кап.затраты'!BP:BP, 'Кап.затраты'!$C:$C, $I126, 'Кап.затраты'!$G:$G, $I121)*(1+'Макро'!BH$64), SUMIFS('Кап.затраты'!BP:BP, 'Кап.затраты'!$C:$C, $I126, 'Кап.затраты'!$G:$G, $I121)*(1+'Макро'!BH$64))</f>
        <v>#VALUE!</v>
      </c>
      <c r="BQ126" s="503" t="e">
        <f aca="false" ca="true" dt2D="false" dtr="false" t="normal">IF($J126="ОСНО (без НДС)", SUMIFS('Кап.затраты'!BQ:BQ, 'Кап.затраты'!$C:$C, $I126, 'Кап.затраты'!$G:$G, $I121)*(1+'Макро'!BI$64), SUMIFS('Кап.затраты'!BQ:BQ, 'Кап.затраты'!$C:$C, $I126, 'Кап.затраты'!$G:$G, $I121)*(1+'Макро'!BI$64))</f>
        <v>#VALUE!</v>
      </c>
      <c r="BR126" s="503" t="e">
        <f aca="false" ca="true" dt2D="false" dtr="false" t="normal">IF($J126="ОСНО (без НДС)", SUMIFS('Кап.затраты'!BR:BR, 'Кап.затраты'!$C:$C, $I126, 'Кап.затраты'!$G:$G, $I121)*(1+'Макро'!BJ$64), SUMIFS('Кап.затраты'!BR:BR, 'Кап.затраты'!$C:$C, $I126, 'Кап.затраты'!$G:$G, $I121)*(1+'Макро'!BJ$64))</f>
        <v>#VALUE!</v>
      </c>
      <c r="BS126" s="503" t="e">
        <f aca="false" ca="true" dt2D="false" dtr="false" t="normal">IF($J126="ОСНО (без НДС)", SUMIFS('Кап.затраты'!BS:BS, 'Кап.затраты'!$C:$C, $I126, 'Кап.затраты'!$G:$G, $I121)*(1+'Макро'!BK$64), SUMIFS('Кап.затраты'!BS:BS, 'Кап.затраты'!$C:$C, $I126, 'Кап.затраты'!$G:$G, $I121)*(1+'Макро'!BK$64))</f>
        <v>#VALUE!</v>
      </c>
      <c r="BT126" s="503" t="e">
        <f aca="false" ca="true" dt2D="false" dtr="false" t="normal">IF($J126="ОСНО (без НДС)", SUMIFS('Кап.затраты'!BT:BT, 'Кап.затраты'!$C:$C, $I126, 'Кап.затраты'!$G:$G, $I121)*(1+'Макро'!BL$64), SUMIFS('Кап.затраты'!BT:BT, 'Кап.затраты'!$C:$C, $I126, 'Кап.затраты'!$G:$G, $I121)*(1+'Макро'!BL$64))</f>
        <v>#VALUE!</v>
      </c>
    </row>
    <row hidden="true" ht="16.5" outlineLevel="2" r="127">
      <c r="B127" s="489" t="e">
        <f aca="false" ca="false" dt2D="false" dtr="false" t="normal">B126</f>
        <v>#N/A</v>
      </c>
      <c r="F127" s="481" t="e">
        <f aca="false" ca="false" dt2D="false" dtr="false" t="normal">F126</f>
        <v>#N/A</v>
      </c>
      <c r="G127" s="485" t="n">
        <f aca="false" ca="false" dt2D="false" dtr="false" t="normal">G126</f>
        <v>0</v>
      </c>
      <c r="I127" s="153" t="s">
        <v>551</v>
      </c>
      <c r="J127" s="521" t="str">
        <f aca="false" ca="false" dt2D="false" dtr="false" t="normal">IF(VLOOKUP('ОС'!G127, 'Допущения'!$B$66:$D$72, 3)="ОСНО", "ОСНО (без НДС)", "УСН (с НДС)")</f>
        <v>УСН (с НДС)</v>
      </c>
      <c r="L127" s="503" t="n"/>
      <c r="M127" s="503" t="e">
        <f aca="false" ca="true" dt2D="false" dtr="false" t="normal">IF($J127="ОСНО (без НДС)", SUMIFS('Кап.затраты'!M:M, 'Кап.затраты'!$C:$C, $I127, 'Кап.затраты'!$G:$G, $I121), SUMIFS('Кап.затраты'!M:M, 'Кап.затраты'!$C:$C, $I127, 'Кап.затраты'!$G:$G, $I121)*(1+'Макро'!E$64))</f>
        <v>#VALUE!</v>
      </c>
      <c r="N127" s="503" t="e">
        <f aca="false" ca="true" dt2D="false" dtr="false" t="normal">IF($J127="ОСНО (без НДС)", SUMIFS('Кап.затраты'!N:N, 'Кап.затраты'!$C:$C, $I127, 'Кап.затраты'!$G:$G, $I121), SUMIFS('Кап.затраты'!N:N, 'Кап.затраты'!$C:$C, $I127, 'Кап.затраты'!$G:$G, $I121)*(1+'Макро'!F$64))</f>
        <v>#VALUE!</v>
      </c>
      <c r="O127" s="503" t="e">
        <f aca="false" ca="true" dt2D="false" dtr="false" t="normal">IF($J127="ОСНО (без НДС)", SUMIFS('Кап.затраты'!O:O, 'Кап.затраты'!$C:$C, $I127, 'Кап.затраты'!$G:$G, $I121), SUMIFS('Кап.затраты'!O:O, 'Кап.затраты'!$C:$C, $I127, 'Кап.затраты'!$G:$G, $I121)*(1+'Макро'!G$64))</f>
        <v>#VALUE!</v>
      </c>
      <c r="P127" s="503" t="e">
        <f aca="false" ca="true" dt2D="false" dtr="false" t="normal">IF($J127="ОСНО (без НДС)", SUMIFS('Кап.затраты'!P:P, 'Кап.затраты'!$C:$C, $I127, 'Кап.затраты'!$G:$G, $I121), SUMIFS('Кап.затраты'!P:P, 'Кап.затраты'!$C:$C, $I127, 'Кап.затраты'!$G:$G, $I121)*(1+'Макро'!H$64))</f>
        <v>#VALUE!</v>
      </c>
      <c r="Q127" s="503" t="e">
        <f aca="false" ca="true" dt2D="false" dtr="false" t="normal">IF($J127="ОСНО (без НДС)", SUMIFS('Кап.затраты'!Q:Q, 'Кап.затраты'!$C:$C, $I127, 'Кап.затраты'!$G:$G, $I121), SUMIFS('Кап.затраты'!Q:Q, 'Кап.затраты'!$C:$C, $I127, 'Кап.затраты'!$G:$G, $I121)*(1+'Макро'!I$64))</f>
        <v>#VALUE!</v>
      </c>
      <c r="R127" s="503" t="e">
        <f aca="false" ca="true" dt2D="false" dtr="false" t="normal">IF($J127="ОСНО (без НДС)", SUMIFS('Кап.затраты'!R:R, 'Кап.затраты'!$C:$C, $I127, 'Кап.затраты'!$G:$G, $I121), SUMIFS('Кап.затраты'!R:R, 'Кап.затраты'!$C:$C, $I127, 'Кап.затраты'!$G:$G, $I121)*(1+'Макро'!J$64))</f>
        <v>#VALUE!</v>
      </c>
      <c r="S127" s="503" t="e">
        <f aca="false" ca="true" dt2D="false" dtr="false" t="normal">IF($J127="ОСНО (без НДС)", SUMIFS('Кап.затраты'!S:S, 'Кап.затраты'!$C:$C, $I127, 'Кап.затраты'!$G:$G, $I121), SUMIFS('Кап.затраты'!S:S, 'Кап.затраты'!$C:$C, $I127, 'Кап.затраты'!$G:$G, $I121)*(1+'Макро'!K$64))</f>
        <v>#VALUE!</v>
      </c>
      <c r="T127" s="503" t="e">
        <f aca="false" ca="true" dt2D="false" dtr="false" t="normal">IF($J127="ОСНО (без НДС)", SUMIFS('Кап.затраты'!T:T, 'Кап.затраты'!$C:$C, $I127, 'Кап.затраты'!$G:$G, $I121), SUMIFS('Кап.затраты'!T:T, 'Кап.затраты'!$C:$C, $I127, 'Кап.затраты'!$G:$G, $I121)*(1+'Макро'!L$64))</f>
        <v>#VALUE!</v>
      </c>
      <c r="U127" s="503" t="e">
        <f aca="false" ca="true" dt2D="false" dtr="false" t="normal">IF($J127="ОСНО (без НДС)", SUMIFS('Кап.затраты'!U:U, 'Кап.затраты'!$C:$C, $I127, 'Кап.затраты'!$G:$G, $I121), SUMIFS('Кап.затраты'!U:U, 'Кап.затраты'!$C:$C, $I127, 'Кап.затраты'!$G:$G, $I121)*(1+'Макро'!M$64))</f>
        <v>#VALUE!</v>
      </c>
      <c r="V127" s="503" t="e">
        <f aca="false" ca="true" dt2D="false" dtr="false" t="normal">IF($J127="ОСНО (без НДС)", SUMIFS('Кап.затраты'!V:V, 'Кап.затраты'!$C:$C, $I127, 'Кап.затраты'!$G:$G, $I121), SUMIFS('Кап.затраты'!V:V, 'Кап.затраты'!$C:$C, $I127, 'Кап.затраты'!$G:$G, $I121)*(1+'Макро'!N$64))</f>
        <v>#VALUE!</v>
      </c>
      <c r="W127" s="503" t="e">
        <f aca="false" ca="true" dt2D="false" dtr="false" t="normal">IF($J127="ОСНО (без НДС)", SUMIFS('Кап.затраты'!W:W, 'Кап.затраты'!$C:$C, $I127, 'Кап.затраты'!$G:$G, $I121), SUMIFS('Кап.затраты'!W:W, 'Кап.затраты'!$C:$C, $I127, 'Кап.затраты'!$G:$G, $I121)*(1+'Макро'!O$64))</f>
        <v>#VALUE!</v>
      </c>
      <c r="X127" s="503" t="e">
        <f aca="false" ca="true" dt2D="false" dtr="false" t="normal">IF($J127="ОСНО (без НДС)", SUMIFS('Кап.затраты'!X:X, 'Кап.затраты'!$C:$C, $I127, 'Кап.затраты'!$G:$G, $I121), SUMIFS('Кап.затраты'!X:X, 'Кап.затраты'!$C:$C, $I127, 'Кап.затраты'!$G:$G, $I121)*(1+'Макро'!P$64))</f>
        <v>#VALUE!</v>
      </c>
      <c r="Y127" s="503" t="e">
        <f aca="false" ca="true" dt2D="false" dtr="false" t="normal">IF($J127="ОСНО (без НДС)", SUMIFS('Кап.затраты'!Y:Y, 'Кап.затраты'!$C:$C, $I127, 'Кап.затраты'!$G:$G, $I121), SUMIFS('Кап.затраты'!Y:Y, 'Кап.затраты'!$C:$C, $I127, 'Кап.затраты'!$G:$G, $I121)*(1+'Макро'!Q$64))</f>
        <v>#VALUE!</v>
      </c>
      <c r="Z127" s="503" t="e">
        <f aca="false" ca="true" dt2D="false" dtr="false" t="normal">IF($J127="ОСНО (без НДС)", SUMIFS('Кап.затраты'!Z:Z, 'Кап.затраты'!$C:$C, $I127, 'Кап.затраты'!$G:$G, $I121), SUMIFS('Кап.затраты'!Z:Z, 'Кап.затраты'!$C:$C, $I127, 'Кап.затраты'!$G:$G, $I121)*(1+'Макро'!R$64))</f>
        <v>#VALUE!</v>
      </c>
      <c r="AA127" s="503" t="e">
        <f aca="false" ca="true" dt2D="false" dtr="false" t="normal">IF($J127="ОСНО (без НДС)", SUMIFS('Кап.затраты'!AA:AA, 'Кап.затраты'!$C:$C, $I127, 'Кап.затраты'!$G:$G, $I121), SUMIFS('Кап.затраты'!AA:AA, 'Кап.затраты'!$C:$C, $I127, 'Кап.затраты'!$G:$G, $I121)*(1+'Макро'!S$64))</f>
        <v>#VALUE!</v>
      </c>
      <c r="AB127" s="503" t="e">
        <f aca="false" ca="true" dt2D="false" dtr="false" t="normal">IF($J127="ОСНО (без НДС)", SUMIFS('Кап.затраты'!AB:AB, 'Кап.затраты'!$C:$C, $I127, 'Кап.затраты'!$G:$G, $I121), SUMIFS('Кап.затраты'!AB:AB, 'Кап.затраты'!$C:$C, $I127, 'Кап.затраты'!$G:$G, $I121)*(1+'Макро'!T$64))</f>
        <v>#VALUE!</v>
      </c>
      <c r="AC127" s="503" t="e">
        <f aca="false" ca="true" dt2D="false" dtr="false" t="normal">IF($J127="ОСНО (без НДС)", SUMIFS('Кап.затраты'!AC:AC, 'Кап.затраты'!$C:$C, $I127, 'Кап.затраты'!$G:$G, $I121), SUMIFS('Кап.затраты'!AC:AC, 'Кап.затраты'!$C:$C, $I127, 'Кап.затраты'!$G:$G, $I121)*(1+'Макро'!U$64))</f>
        <v>#VALUE!</v>
      </c>
      <c r="AD127" s="503" t="e">
        <f aca="false" ca="true" dt2D="false" dtr="false" t="normal">IF($J127="ОСНО (без НДС)", SUMIFS('Кап.затраты'!AD:AD, 'Кап.затраты'!$C:$C, $I127, 'Кап.затраты'!$G:$G, $I121), SUMIFS('Кап.затраты'!AD:AD, 'Кап.затраты'!$C:$C, $I127, 'Кап.затраты'!$G:$G, $I121)*(1+'Макро'!V$64))</f>
        <v>#VALUE!</v>
      </c>
      <c r="AE127" s="503" t="e">
        <f aca="false" ca="true" dt2D="false" dtr="false" t="normal">IF($J127="ОСНО (без НДС)", SUMIFS('Кап.затраты'!AE:AE, 'Кап.затраты'!$C:$C, $I127, 'Кап.затраты'!$G:$G, $I121), SUMIFS('Кап.затраты'!AE:AE, 'Кап.затраты'!$C:$C, $I127, 'Кап.затраты'!$G:$G, $I121)*(1+'Макро'!W$64))</f>
        <v>#VALUE!</v>
      </c>
      <c r="AF127" s="503" t="e">
        <f aca="false" ca="true" dt2D="false" dtr="false" t="normal">IF($J127="ОСНО (без НДС)", SUMIFS('Кап.затраты'!AF:AF, 'Кап.затраты'!$C:$C, $I127, 'Кап.затраты'!$G:$G, $I121), SUMIFS('Кап.затраты'!AF:AF, 'Кап.затраты'!$C:$C, $I127, 'Кап.затраты'!$G:$G, $I121)*(1+'Макро'!X$64))</f>
        <v>#VALUE!</v>
      </c>
      <c r="AG127" s="503" t="e">
        <f aca="false" ca="true" dt2D="false" dtr="false" t="normal">IF($J127="ОСНО (без НДС)", SUMIFS('Кап.затраты'!AG:AG, 'Кап.затраты'!$C:$C, $I127, 'Кап.затраты'!$G:$G, $I121), SUMIFS('Кап.затраты'!AG:AG, 'Кап.затраты'!$C:$C, $I127, 'Кап.затраты'!$G:$G, $I121)*(1+'Макро'!Y$64))</f>
        <v>#VALUE!</v>
      </c>
      <c r="AH127" s="503" t="e">
        <f aca="false" ca="true" dt2D="false" dtr="false" t="normal">IF($J127="ОСНО (без НДС)", SUMIFS('Кап.затраты'!AH:AH, 'Кап.затраты'!$C:$C, $I127, 'Кап.затраты'!$G:$G, $I121), SUMIFS('Кап.затраты'!AH:AH, 'Кап.затраты'!$C:$C, $I127, 'Кап.затраты'!$G:$G, $I121)*(1+'Макро'!Z$64))</f>
        <v>#VALUE!</v>
      </c>
      <c r="AI127" s="503" t="e">
        <f aca="false" ca="true" dt2D="false" dtr="false" t="normal">IF($J127="ОСНО (без НДС)", SUMIFS('Кап.затраты'!AI:AI, 'Кап.затраты'!$C:$C, $I127, 'Кап.затраты'!$G:$G, $I121), SUMIFS('Кап.затраты'!AI:AI, 'Кап.затраты'!$C:$C, $I127, 'Кап.затраты'!$G:$G, $I121)*(1+'Макро'!AA$64))</f>
        <v>#VALUE!</v>
      </c>
      <c r="AJ127" s="503" t="e">
        <f aca="false" ca="true" dt2D="false" dtr="false" t="normal">IF($J127="ОСНО (без НДС)", SUMIFS('Кап.затраты'!AJ:AJ, 'Кап.затраты'!$C:$C, $I127, 'Кап.затраты'!$G:$G, $I121), SUMIFS('Кап.затраты'!AJ:AJ, 'Кап.затраты'!$C:$C, $I127, 'Кап.затраты'!$G:$G, $I121)*(1+'Макро'!AB$64))</f>
        <v>#VALUE!</v>
      </c>
      <c r="AK127" s="503" t="e">
        <f aca="false" ca="true" dt2D="false" dtr="false" t="normal">IF($J127="ОСНО (без НДС)", SUMIFS('Кап.затраты'!AK:AK, 'Кап.затраты'!$C:$C, $I127, 'Кап.затраты'!$G:$G, $I121), SUMIFS('Кап.затраты'!AK:AK, 'Кап.затраты'!$C:$C, $I127, 'Кап.затраты'!$G:$G, $I121)*(1+'Макро'!AC$64))</f>
        <v>#VALUE!</v>
      </c>
      <c r="AL127" s="503" t="e">
        <f aca="false" ca="true" dt2D="false" dtr="false" t="normal">IF($J127="ОСНО (без НДС)", SUMIFS('Кап.затраты'!AL:AL, 'Кап.затраты'!$C:$C, $I127, 'Кап.затраты'!$G:$G, $I121), SUMIFS('Кап.затраты'!AL:AL, 'Кап.затраты'!$C:$C, $I127, 'Кап.затраты'!$G:$G, $I121)*(1+'Макро'!AD$64))</f>
        <v>#VALUE!</v>
      </c>
      <c r="AM127" s="503" t="e">
        <f aca="false" ca="true" dt2D="false" dtr="false" t="normal">IF($J127="ОСНО (без НДС)", SUMIFS('Кап.затраты'!AM:AM, 'Кап.затраты'!$C:$C, $I127, 'Кап.затраты'!$G:$G, $I121), SUMIFS('Кап.затраты'!AM:AM, 'Кап.затраты'!$C:$C, $I127, 'Кап.затраты'!$G:$G, $I121)*(1+'Макро'!AE$64))</f>
        <v>#VALUE!</v>
      </c>
      <c r="AN127" s="503" t="e">
        <f aca="false" ca="true" dt2D="false" dtr="false" t="normal">IF($J127="ОСНО (без НДС)", SUMIFS('Кап.затраты'!AN:AN, 'Кап.затраты'!$C:$C, $I127, 'Кап.затраты'!$G:$G, $I121), SUMIFS('Кап.затраты'!AN:AN, 'Кап.затраты'!$C:$C, $I127, 'Кап.затраты'!$G:$G, $I121)*(1+'Макро'!AF$64))</f>
        <v>#VALUE!</v>
      </c>
      <c r="AO127" s="503" t="e">
        <f aca="false" ca="true" dt2D="false" dtr="false" t="normal">IF($J127="ОСНО (без НДС)", SUMIFS('Кап.затраты'!AO:AO, 'Кап.затраты'!$C:$C, $I127, 'Кап.затраты'!$G:$G, $I121), SUMIFS('Кап.затраты'!AO:AO, 'Кап.затраты'!$C:$C, $I127, 'Кап.затраты'!$G:$G, $I121)*(1+'Макро'!AG$64))</f>
        <v>#VALUE!</v>
      </c>
      <c r="AP127" s="503" t="e">
        <f aca="false" ca="true" dt2D="false" dtr="false" t="normal">IF($J127="ОСНО (без НДС)", SUMIFS('Кап.затраты'!AP:AP, 'Кап.затраты'!$C:$C, $I127, 'Кап.затраты'!$G:$G, $I121), SUMIFS('Кап.затраты'!AP:AP, 'Кап.затраты'!$C:$C, $I127, 'Кап.затраты'!$G:$G, $I121)*(1+'Макро'!AH$64))</f>
        <v>#VALUE!</v>
      </c>
      <c r="AQ127" s="503" t="e">
        <f aca="false" ca="true" dt2D="false" dtr="false" t="normal">IF($J127="ОСНО (без НДС)", SUMIFS('Кап.затраты'!AQ:AQ, 'Кап.затраты'!$C:$C, $I127, 'Кап.затраты'!$G:$G, $I121), SUMIFS('Кап.затраты'!AQ:AQ, 'Кап.затраты'!$C:$C, $I127, 'Кап.затраты'!$G:$G, $I121)*(1+'Макро'!AI$64))</f>
        <v>#VALUE!</v>
      </c>
      <c r="AR127" s="503" t="e">
        <f aca="false" ca="true" dt2D="false" dtr="false" t="normal">IF($J127="ОСНО (без НДС)", SUMIFS('Кап.затраты'!AR:AR, 'Кап.затраты'!$C:$C, $I127, 'Кап.затраты'!$G:$G, $I121), SUMIFS('Кап.затраты'!AR:AR, 'Кап.затраты'!$C:$C, $I127, 'Кап.затраты'!$G:$G, $I121)*(1+'Макро'!AJ$64))</f>
        <v>#VALUE!</v>
      </c>
      <c r="AS127" s="503" t="e">
        <f aca="false" ca="true" dt2D="false" dtr="false" t="normal">IF($J127="ОСНО (без НДС)", SUMIFS('Кап.затраты'!AS:AS, 'Кап.затраты'!$C:$C, $I127, 'Кап.затраты'!$G:$G, $I121), SUMIFS('Кап.затраты'!AS:AS, 'Кап.затраты'!$C:$C, $I127, 'Кап.затраты'!$G:$G, $I121)*(1+'Макро'!AK$64))</f>
        <v>#VALUE!</v>
      </c>
      <c r="AT127" s="503" t="e">
        <f aca="false" ca="true" dt2D="false" dtr="false" t="normal">IF($J127="ОСНО (без НДС)", SUMIFS('Кап.затраты'!AT:AT, 'Кап.затраты'!$C:$C, $I127, 'Кап.затраты'!$G:$G, $I121), SUMIFS('Кап.затраты'!AT:AT, 'Кап.затраты'!$C:$C, $I127, 'Кап.затраты'!$G:$G, $I121)*(1+'Макро'!AL$64))</f>
        <v>#VALUE!</v>
      </c>
      <c r="AU127" s="503" t="e">
        <f aca="false" ca="true" dt2D="false" dtr="false" t="normal">IF($J127="ОСНО (без НДС)", SUMIFS('Кап.затраты'!AU:AU, 'Кап.затраты'!$C:$C, $I127, 'Кап.затраты'!$G:$G, $I121), SUMIFS('Кап.затраты'!AU:AU, 'Кап.затраты'!$C:$C, $I127, 'Кап.затраты'!$G:$G, $I121)*(1+'Макро'!AM$64))</f>
        <v>#VALUE!</v>
      </c>
      <c r="AV127" s="503" t="e">
        <f aca="false" ca="true" dt2D="false" dtr="false" t="normal">IF($J127="ОСНО (без НДС)", SUMIFS('Кап.затраты'!AV:AV, 'Кап.затраты'!$C:$C, $I127, 'Кап.затраты'!$G:$G, $I121), SUMIFS('Кап.затраты'!AV:AV, 'Кап.затраты'!$C:$C, $I127, 'Кап.затраты'!$G:$G, $I121)*(1+'Макро'!AN$64))</f>
        <v>#VALUE!</v>
      </c>
      <c r="AW127" s="503" t="e">
        <f aca="false" ca="true" dt2D="false" dtr="false" t="normal">IF($J127="ОСНО (без НДС)", SUMIFS('Кап.затраты'!AW:AW, 'Кап.затраты'!$C:$C, $I127, 'Кап.затраты'!$G:$G, $I121), SUMIFS('Кап.затраты'!AW:AW, 'Кап.затраты'!$C:$C, $I127, 'Кап.затраты'!$G:$G, $I121)*(1+'Макро'!AO$64))</f>
        <v>#VALUE!</v>
      </c>
      <c r="AX127" s="503" t="e">
        <f aca="false" ca="true" dt2D="false" dtr="false" t="normal">IF($J127="ОСНО (без НДС)", SUMIFS('Кап.затраты'!AX:AX, 'Кап.затраты'!$C:$C, $I127, 'Кап.затраты'!$G:$G, $I121), SUMIFS('Кап.затраты'!AX:AX, 'Кап.затраты'!$C:$C, $I127, 'Кап.затраты'!$G:$G, $I121)*(1+'Макро'!AP$64))</f>
        <v>#VALUE!</v>
      </c>
      <c r="AY127" s="503" t="e">
        <f aca="false" ca="true" dt2D="false" dtr="false" t="normal">IF($J127="ОСНО (без НДС)", SUMIFS('Кап.затраты'!AY:AY, 'Кап.затраты'!$C:$C, $I127, 'Кап.затраты'!$G:$G, $I121), SUMIFS('Кап.затраты'!AY:AY, 'Кап.затраты'!$C:$C, $I127, 'Кап.затраты'!$G:$G, $I121)*(1+'Макро'!AQ$64))</f>
        <v>#VALUE!</v>
      </c>
      <c r="AZ127" s="503" t="e">
        <f aca="false" ca="true" dt2D="false" dtr="false" t="normal">IF($J127="ОСНО (без НДС)", SUMIFS('Кап.затраты'!AZ:AZ, 'Кап.затраты'!$C:$C, $I127, 'Кап.затраты'!$G:$G, $I121), SUMIFS('Кап.затраты'!AZ:AZ, 'Кап.затраты'!$C:$C, $I127, 'Кап.затраты'!$G:$G, $I121)*(1+'Макро'!AR$64))</f>
        <v>#VALUE!</v>
      </c>
      <c r="BA127" s="503" t="e">
        <f aca="false" ca="true" dt2D="false" dtr="false" t="normal">IF($J127="ОСНО (без НДС)", SUMIFS('Кап.затраты'!BA:BA, 'Кап.затраты'!$C:$C, $I127, 'Кап.затраты'!$G:$G, $I121), SUMIFS('Кап.затраты'!BA:BA, 'Кап.затраты'!$C:$C, $I127, 'Кап.затраты'!$G:$G, $I121)*(1+'Макро'!AS$64))</f>
        <v>#VALUE!</v>
      </c>
      <c r="BB127" s="503" t="e">
        <f aca="false" ca="true" dt2D="false" dtr="false" t="normal">IF($J127="ОСНО (без НДС)", SUMIFS('Кап.затраты'!BB:BB, 'Кап.затраты'!$C:$C, $I127, 'Кап.затраты'!$G:$G, $I121), SUMIFS('Кап.затраты'!BB:BB, 'Кап.затраты'!$C:$C, $I127, 'Кап.затраты'!$G:$G, $I121)*(1+'Макро'!AT$64))</f>
        <v>#VALUE!</v>
      </c>
      <c r="BC127" s="503" t="e">
        <f aca="false" ca="true" dt2D="false" dtr="false" t="normal">IF($J127="ОСНО (без НДС)", SUMIFS('Кап.затраты'!BC:BC, 'Кап.затраты'!$C:$C, $I127, 'Кап.затраты'!$G:$G, $I121), SUMIFS('Кап.затраты'!BC:BC, 'Кап.затраты'!$C:$C, $I127, 'Кап.затраты'!$G:$G, $I121)*(1+'Макро'!AU$64))</f>
        <v>#VALUE!</v>
      </c>
      <c r="BD127" s="503" t="e">
        <f aca="false" ca="true" dt2D="false" dtr="false" t="normal">IF($J127="ОСНО (без НДС)", SUMIFS('Кап.затраты'!BD:BD, 'Кап.затраты'!$C:$C, $I127, 'Кап.затраты'!$G:$G, $I121), SUMIFS('Кап.затраты'!BD:BD, 'Кап.затраты'!$C:$C, $I127, 'Кап.затраты'!$G:$G, $I121)*(1+'Макро'!AV$64))</f>
        <v>#VALUE!</v>
      </c>
      <c r="BE127" s="503" t="e">
        <f aca="false" ca="true" dt2D="false" dtr="false" t="normal">IF($J127="ОСНО (без НДС)", SUMIFS('Кап.затраты'!BE:BE, 'Кап.затраты'!$C:$C, $I127, 'Кап.затраты'!$G:$G, $I121), SUMIFS('Кап.затраты'!BE:BE, 'Кап.затраты'!$C:$C, $I127, 'Кап.затраты'!$G:$G, $I121)*(1+'Макро'!AW$64))</f>
        <v>#VALUE!</v>
      </c>
      <c r="BF127" s="503" t="e">
        <f aca="false" ca="true" dt2D="false" dtr="false" t="normal">IF($J127="ОСНО (без НДС)", SUMIFS('Кап.затраты'!BF:BF, 'Кап.затраты'!$C:$C, $I127, 'Кап.затраты'!$G:$G, $I121), SUMIFS('Кап.затраты'!BF:BF, 'Кап.затраты'!$C:$C, $I127, 'Кап.затраты'!$G:$G, $I121)*(1+'Макро'!AX$64))</f>
        <v>#VALUE!</v>
      </c>
      <c r="BG127" s="503" t="e">
        <f aca="false" ca="true" dt2D="false" dtr="false" t="normal">IF($J127="ОСНО (без НДС)", SUMIFS('Кап.затраты'!BG:BG, 'Кап.затраты'!$C:$C, $I127, 'Кап.затраты'!$G:$G, $I121), SUMIFS('Кап.затраты'!BG:BG, 'Кап.затраты'!$C:$C, $I127, 'Кап.затраты'!$G:$G, $I121)*(1+'Макро'!AY$64))</f>
        <v>#VALUE!</v>
      </c>
      <c r="BH127" s="503" t="e">
        <f aca="false" ca="true" dt2D="false" dtr="false" t="normal">IF($J127="ОСНО (без НДС)", SUMIFS('Кап.затраты'!BH:BH, 'Кап.затраты'!$C:$C, $I127, 'Кап.затраты'!$G:$G, $I121), SUMIFS('Кап.затраты'!BH:BH, 'Кап.затраты'!$C:$C, $I127, 'Кап.затраты'!$G:$G, $I121)*(1+'Макро'!AZ$64))</f>
        <v>#VALUE!</v>
      </c>
      <c r="BI127" s="503" t="e">
        <f aca="false" ca="true" dt2D="false" dtr="false" t="normal">IF($J127="ОСНО (без НДС)", SUMIFS('Кап.затраты'!BI:BI, 'Кап.затраты'!$C:$C, $I127, 'Кап.затраты'!$G:$G, $I121), SUMIFS('Кап.затраты'!BI:BI, 'Кап.затраты'!$C:$C, $I127, 'Кап.затраты'!$G:$G, $I121)*(1+'Макро'!BA$64))</f>
        <v>#VALUE!</v>
      </c>
      <c r="BJ127" s="503" t="e">
        <f aca="false" ca="true" dt2D="false" dtr="false" t="normal">IF($J127="ОСНО (без НДС)", SUMIFS('Кап.затраты'!BJ:BJ, 'Кап.затраты'!$C:$C, $I127, 'Кап.затраты'!$G:$G, $I121), SUMIFS('Кап.затраты'!BJ:BJ, 'Кап.затраты'!$C:$C, $I127, 'Кап.затраты'!$G:$G, $I121)*(1+'Макро'!BB$64))</f>
        <v>#VALUE!</v>
      </c>
      <c r="BK127" s="503" t="e">
        <f aca="false" ca="true" dt2D="false" dtr="false" t="normal">IF($J127="ОСНО (без НДС)", SUMIFS('Кап.затраты'!BK:BK, 'Кап.затраты'!$C:$C, $I127, 'Кап.затраты'!$G:$G, $I121), SUMIFS('Кап.затраты'!BK:BK, 'Кап.затраты'!$C:$C, $I127, 'Кап.затраты'!$G:$G, $I121)*(1+'Макро'!BC$64))</f>
        <v>#VALUE!</v>
      </c>
      <c r="BL127" s="503" t="e">
        <f aca="false" ca="true" dt2D="false" dtr="false" t="normal">IF($J127="ОСНО (без НДС)", SUMIFS('Кап.затраты'!BL:BL, 'Кап.затраты'!$C:$C, $I127, 'Кап.затраты'!$G:$G, $I121), SUMIFS('Кап.затраты'!BL:BL, 'Кап.затраты'!$C:$C, $I127, 'Кап.затраты'!$G:$G, $I121)*(1+'Макро'!BD$64))</f>
        <v>#VALUE!</v>
      </c>
      <c r="BM127" s="503" t="e">
        <f aca="false" ca="true" dt2D="false" dtr="false" t="normal">IF($J127="ОСНО (без НДС)", SUMIFS('Кап.затраты'!BM:BM, 'Кап.затраты'!$C:$C, $I127, 'Кап.затраты'!$G:$G, $I121), SUMIFS('Кап.затраты'!BM:BM, 'Кап.затраты'!$C:$C, $I127, 'Кап.затраты'!$G:$G, $I121)*(1+'Макро'!BE$64))</f>
        <v>#VALUE!</v>
      </c>
      <c r="BN127" s="503" t="e">
        <f aca="false" ca="true" dt2D="false" dtr="false" t="normal">IF($J127="ОСНО (без НДС)", SUMIFS('Кап.затраты'!BN:BN, 'Кап.затраты'!$C:$C, $I127, 'Кап.затраты'!$G:$G, $I121), SUMIFS('Кап.затраты'!BN:BN, 'Кап.затраты'!$C:$C, $I127, 'Кап.затраты'!$G:$G, $I121)*(1+'Макро'!BF$64))</f>
        <v>#VALUE!</v>
      </c>
      <c r="BO127" s="503" t="e">
        <f aca="false" ca="true" dt2D="false" dtr="false" t="normal">IF($J127="ОСНО (без НДС)", SUMIFS('Кап.затраты'!BO:BO, 'Кап.затраты'!$C:$C, $I127, 'Кап.затраты'!$G:$G, $I121), SUMIFS('Кап.затраты'!BO:BO, 'Кап.затраты'!$C:$C, $I127, 'Кап.затраты'!$G:$G, $I121)*(1+'Макро'!BG$64))</f>
        <v>#VALUE!</v>
      </c>
      <c r="BP127" s="503" t="e">
        <f aca="false" ca="true" dt2D="false" dtr="false" t="normal">IF($J127="ОСНО (без НДС)", SUMIFS('Кап.затраты'!BP:BP, 'Кап.затраты'!$C:$C, $I127, 'Кап.затраты'!$G:$G, $I121), SUMIFS('Кап.затраты'!BP:BP, 'Кап.затраты'!$C:$C, $I127, 'Кап.затраты'!$G:$G, $I121)*(1+'Макро'!BH$64))</f>
        <v>#VALUE!</v>
      </c>
      <c r="BQ127" s="503" t="e">
        <f aca="false" ca="true" dt2D="false" dtr="false" t="normal">IF($J127="ОСНО (без НДС)", SUMIFS('Кап.затраты'!BQ:BQ, 'Кап.затраты'!$C:$C, $I127, 'Кап.затраты'!$G:$G, $I121), SUMIFS('Кап.затраты'!BQ:BQ, 'Кап.затраты'!$C:$C, $I127, 'Кап.затраты'!$G:$G, $I121)*(1+'Макро'!BI$64))</f>
        <v>#VALUE!</v>
      </c>
      <c r="BR127" s="503" t="e">
        <f aca="false" ca="true" dt2D="false" dtr="false" t="normal">IF($J127="ОСНО (без НДС)", SUMIFS('Кап.затраты'!BR:BR, 'Кап.затраты'!$C:$C, $I127, 'Кап.затраты'!$G:$G, $I121), SUMIFS('Кап.затраты'!BR:BR, 'Кап.затраты'!$C:$C, $I127, 'Кап.затраты'!$G:$G, $I121)*(1+'Макро'!BJ$64))</f>
        <v>#VALUE!</v>
      </c>
      <c r="BS127" s="503" t="e">
        <f aca="false" ca="true" dt2D="false" dtr="false" t="normal">IF($J127="ОСНО (без НДС)", SUMIFS('Кап.затраты'!BS:BS, 'Кап.затраты'!$C:$C, $I127, 'Кап.затраты'!$G:$G, $I121), SUMIFS('Кап.затраты'!BS:BS, 'Кап.затраты'!$C:$C, $I127, 'Кап.затраты'!$G:$G, $I121)*(1+'Макро'!BK$64))</f>
        <v>#VALUE!</v>
      </c>
      <c r="BT127" s="503" t="e">
        <f aca="false" ca="true" dt2D="false" dtr="false" t="normal">IF($J127="ОСНО (без НДС)", SUMIFS('Кап.затраты'!BT:BT, 'Кап.затраты'!$C:$C, $I127, 'Кап.затраты'!$G:$G, $I121), SUMIFS('Кап.затраты'!BT:BT, 'Кап.затраты'!$C:$C, $I127, 'Кап.затраты'!$G:$G, $I121)*(1+'Макро'!BL$64))</f>
        <v>#VALUE!</v>
      </c>
    </row>
    <row hidden="true" ht="16.5" outlineLevel="1" r="128">
      <c r="B128" s="489" t="e">
        <f aca="false" ca="false" dt2D="false" dtr="false" t="normal">B127</f>
        <v>#N/A</v>
      </c>
      <c r="F128" s="481" t="e">
        <f aca="false" ca="false" dt2D="false" dtr="false" t="normal">F127</f>
        <v>#N/A</v>
      </c>
      <c r="G128" s="485" t="n">
        <f aca="false" ca="false" dt2D="false" dtr="false" t="normal">G127</f>
        <v>0</v>
      </c>
      <c r="L128" s="503" t="n"/>
      <c r="M128" s="503" t="n"/>
      <c r="N128" s="503" t="n"/>
      <c r="O128" s="503" t="n"/>
      <c r="P128" s="503" t="n"/>
      <c r="Q128" s="503" t="n"/>
      <c r="R128" s="503" t="n"/>
      <c r="S128" s="503" t="n"/>
      <c r="T128" s="503" t="n"/>
      <c r="U128" s="503" t="n"/>
      <c r="V128" s="503" t="n"/>
      <c r="W128" s="503" t="n"/>
      <c r="X128" s="503" t="n"/>
      <c r="Y128" s="503" t="n"/>
      <c r="Z128" s="503" t="n"/>
      <c r="AA128" s="503" t="n"/>
      <c r="AB128" s="503" t="n"/>
      <c r="AC128" s="503" t="n"/>
      <c r="AD128" s="503" t="n"/>
      <c r="AE128" s="503" t="n"/>
      <c r="AF128" s="503" t="n"/>
      <c r="AG128" s="503" t="n"/>
      <c r="AH128" s="503" t="n"/>
      <c r="AI128" s="503" t="n"/>
      <c r="AJ128" s="503" t="n"/>
      <c r="AK128" s="503" t="n"/>
      <c r="AL128" s="503" t="n"/>
      <c r="AM128" s="503" t="n"/>
      <c r="AN128" s="503" t="n"/>
      <c r="AO128" s="503" t="n"/>
      <c r="AP128" s="503" t="n"/>
      <c r="AQ128" s="503" t="n"/>
      <c r="AR128" s="503" t="n"/>
      <c r="AS128" s="503" t="n"/>
      <c r="AT128" s="503" t="n"/>
      <c r="AU128" s="503" t="n"/>
      <c r="AV128" s="503" t="n"/>
      <c r="AW128" s="503" t="n"/>
      <c r="AX128" s="503" t="n"/>
      <c r="AY128" s="503" t="n"/>
      <c r="AZ128" s="503" t="n"/>
      <c r="BA128" s="503" t="n"/>
      <c r="BB128" s="503" t="n"/>
      <c r="BC128" s="503" t="n"/>
      <c r="BD128" s="503" t="n"/>
      <c r="BE128" s="503" t="n"/>
      <c r="BF128" s="503" t="n"/>
      <c r="BG128" s="503" t="n"/>
      <c r="BH128" s="503" t="n"/>
      <c r="BI128" s="503" t="n"/>
      <c r="BJ128" s="503" t="n"/>
      <c r="BK128" s="503" t="n"/>
      <c r="BL128" s="503" t="n"/>
      <c r="BM128" s="503" t="n"/>
      <c r="BN128" s="503" t="n"/>
      <c r="BO128" s="503" t="n"/>
      <c r="BP128" s="503" t="n"/>
      <c r="BQ128" s="503" t="n"/>
      <c r="BR128" s="503" t="n"/>
      <c r="BS128" s="503" t="n"/>
      <c r="BT128" s="503" t="n"/>
    </row>
    <row customFormat="true" hidden="true" ht="16.5" outlineLevel="1" r="129" s="17">
      <c r="A129" s="515" t="n"/>
      <c r="B129" s="489" t="e">
        <f aca="false" ca="false" dt2D="false" dtr="false" t="normal">B128</f>
        <v>#N/A</v>
      </c>
      <c r="C129" s="481" t="n"/>
      <c r="D129" s="515" t="n"/>
      <c r="E129" s="481" t="n"/>
      <c r="F129" s="481" t="e">
        <f aca="false" ca="false" dt2D="false" dtr="false" t="normal">F128</f>
        <v>#N/A</v>
      </c>
      <c r="G129" s="485" t="n">
        <f aca="false" ca="false" dt2D="false" dtr="false" t="normal">G128</f>
        <v>0</v>
      </c>
      <c r="H129" s="17" t="n"/>
      <c r="I129" s="516" t="s">
        <v>552</v>
      </c>
      <c r="J129" s="517" t="n"/>
      <c r="K129" s="214" t="n"/>
      <c r="L129" s="522" t="n"/>
      <c r="M129" s="518" t="e">
        <f aca="false" ca="true" dt2D="false" dtr="false" t="normal">SUM(M130:M134)</f>
        <v>#VALUE!</v>
      </c>
      <c r="N129" s="518" t="e">
        <f aca="false" ca="true" dt2D="false" dtr="false" t="normal">SUM(N130:N134)</f>
        <v>#VALUE!</v>
      </c>
      <c r="O129" s="518" t="e">
        <f aca="false" ca="true" dt2D="false" dtr="false" t="normal">SUM(O130:O134)</f>
        <v>#VALUE!</v>
      </c>
      <c r="P129" s="518" t="e">
        <f aca="false" ca="true" dt2D="false" dtr="false" t="normal">SUM(P130:P134)</f>
        <v>#VALUE!</v>
      </c>
      <c r="Q129" s="518" t="e">
        <f aca="false" ca="true" dt2D="false" dtr="false" t="normal">SUM(Q130:Q134)</f>
        <v>#VALUE!</v>
      </c>
      <c r="R129" s="518" t="e">
        <f aca="false" ca="true" dt2D="false" dtr="false" t="normal">SUM(R130:R134)</f>
        <v>#VALUE!</v>
      </c>
      <c r="S129" s="518" t="e">
        <f aca="false" ca="true" dt2D="false" dtr="false" t="normal">SUM(S130:S134)</f>
        <v>#VALUE!</v>
      </c>
      <c r="T129" s="518" t="e">
        <f aca="false" ca="true" dt2D="false" dtr="false" t="normal">SUM(T130:T134)</f>
        <v>#VALUE!</v>
      </c>
      <c r="U129" s="518" t="e">
        <f aca="false" ca="true" dt2D="false" dtr="false" t="normal">SUM(U130:U134)</f>
        <v>#VALUE!</v>
      </c>
      <c r="V129" s="518" t="e">
        <f aca="false" ca="true" dt2D="false" dtr="false" t="normal">SUM(V130:V134)</f>
        <v>#VALUE!</v>
      </c>
      <c r="W129" s="518" t="e">
        <f aca="false" ca="true" dt2D="false" dtr="false" t="normal">SUM(W130:W134)</f>
        <v>#VALUE!</v>
      </c>
      <c r="X129" s="518" t="e">
        <f aca="false" ca="true" dt2D="false" dtr="false" t="normal">SUM(X130:X134)</f>
        <v>#VALUE!</v>
      </c>
      <c r="Y129" s="518" t="e">
        <f aca="false" ca="true" dt2D="false" dtr="false" t="normal">SUM(Y130:Y134)</f>
        <v>#VALUE!</v>
      </c>
      <c r="Z129" s="518" t="e">
        <f aca="false" ca="true" dt2D="false" dtr="false" t="normal">SUM(Z130:Z134)</f>
        <v>#VALUE!</v>
      </c>
      <c r="AA129" s="518" t="e">
        <f aca="false" ca="true" dt2D="false" dtr="false" t="normal">SUM(AA130:AA134)</f>
        <v>#VALUE!</v>
      </c>
      <c r="AB129" s="518" t="e">
        <f aca="false" ca="true" dt2D="false" dtr="false" t="normal">SUM(AB130:AB134)</f>
        <v>#VALUE!</v>
      </c>
      <c r="AC129" s="518" t="e">
        <f aca="false" ca="true" dt2D="false" dtr="false" t="normal">SUM(AC130:AC134)</f>
        <v>#VALUE!</v>
      </c>
      <c r="AD129" s="518" t="e">
        <f aca="false" ca="true" dt2D="false" dtr="false" t="normal">SUM(AD130:AD134)</f>
        <v>#VALUE!</v>
      </c>
      <c r="AE129" s="518" t="e">
        <f aca="false" ca="true" dt2D="false" dtr="false" t="normal">SUM(AE130:AE134)</f>
        <v>#VALUE!</v>
      </c>
      <c r="AF129" s="518" t="e">
        <f aca="false" ca="true" dt2D="false" dtr="false" t="normal">SUM(AF130:AF134)</f>
        <v>#VALUE!</v>
      </c>
      <c r="AG129" s="518" t="e">
        <f aca="false" ca="true" dt2D="false" dtr="false" t="normal">SUM(AG130:AG134)</f>
        <v>#VALUE!</v>
      </c>
      <c r="AH129" s="518" t="e">
        <f aca="false" ca="true" dt2D="false" dtr="false" t="normal">SUM(AH130:AH134)</f>
        <v>#VALUE!</v>
      </c>
      <c r="AI129" s="518" t="e">
        <f aca="false" ca="true" dt2D="false" dtr="false" t="normal">SUM(AI130:AI134)</f>
        <v>#VALUE!</v>
      </c>
      <c r="AJ129" s="518" t="e">
        <f aca="false" ca="true" dt2D="false" dtr="false" t="normal">SUM(AJ130:AJ134)</f>
        <v>#VALUE!</v>
      </c>
      <c r="AK129" s="518" t="e">
        <f aca="false" ca="true" dt2D="false" dtr="false" t="normal">SUM(AK130:AK134)</f>
        <v>#VALUE!</v>
      </c>
      <c r="AL129" s="518" t="e">
        <f aca="false" ca="true" dt2D="false" dtr="false" t="normal">SUM(AL130:AL134)</f>
        <v>#VALUE!</v>
      </c>
      <c r="AM129" s="518" t="e">
        <f aca="false" ca="true" dt2D="false" dtr="false" t="normal">SUM(AM130:AM134)</f>
        <v>#VALUE!</v>
      </c>
      <c r="AN129" s="518" t="e">
        <f aca="false" ca="true" dt2D="false" dtr="false" t="normal">SUM(AN130:AN134)</f>
        <v>#VALUE!</v>
      </c>
      <c r="AO129" s="518" t="e">
        <f aca="false" ca="true" dt2D="false" dtr="false" t="normal">SUM(AO130:AO134)</f>
        <v>#VALUE!</v>
      </c>
      <c r="AP129" s="518" t="e">
        <f aca="false" ca="true" dt2D="false" dtr="false" t="normal">SUM(AP130:AP134)</f>
        <v>#VALUE!</v>
      </c>
      <c r="AQ129" s="518" t="e">
        <f aca="false" ca="true" dt2D="false" dtr="false" t="normal">SUM(AQ130:AQ134)</f>
        <v>#VALUE!</v>
      </c>
      <c r="AR129" s="518" t="e">
        <f aca="false" ca="true" dt2D="false" dtr="false" t="normal">SUM(AR130:AR134)</f>
        <v>#VALUE!</v>
      </c>
      <c r="AS129" s="518" t="e">
        <f aca="false" ca="true" dt2D="false" dtr="false" t="normal">SUM(AS130:AS134)</f>
        <v>#VALUE!</v>
      </c>
      <c r="AT129" s="518" t="e">
        <f aca="false" ca="true" dt2D="false" dtr="false" t="normal">SUM(AT130:AT134)</f>
        <v>#VALUE!</v>
      </c>
      <c r="AU129" s="518" t="e">
        <f aca="false" ca="true" dt2D="false" dtr="false" t="normal">SUM(AU130:AU134)</f>
        <v>#VALUE!</v>
      </c>
      <c r="AV129" s="518" t="e">
        <f aca="false" ca="true" dt2D="false" dtr="false" t="normal">SUM(AV130:AV134)</f>
        <v>#VALUE!</v>
      </c>
      <c r="AW129" s="518" t="e">
        <f aca="false" ca="true" dt2D="false" dtr="false" t="normal">SUM(AW130:AW134)</f>
        <v>#VALUE!</v>
      </c>
      <c r="AX129" s="518" t="e">
        <f aca="false" ca="true" dt2D="false" dtr="false" t="normal">SUM(AX130:AX134)</f>
        <v>#VALUE!</v>
      </c>
      <c r="AY129" s="518" t="e">
        <f aca="false" ca="true" dt2D="false" dtr="false" t="normal">SUM(AY130:AY134)</f>
        <v>#VALUE!</v>
      </c>
      <c r="AZ129" s="518" t="e">
        <f aca="false" ca="true" dt2D="false" dtr="false" t="normal">SUM(AZ130:AZ134)</f>
        <v>#VALUE!</v>
      </c>
      <c r="BA129" s="518" t="e">
        <f aca="false" ca="true" dt2D="false" dtr="false" t="normal">SUM(BA130:BA134)</f>
        <v>#VALUE!</v>
      </c>
      <c r="BB129" s="518" t="e">
        <f aca="false" ca="true" dt2D="false" dtr="false" t="normal">SUM(BB130:BB134)</f>
        <v>#VALUE!</v>
      </c>
      <c r="BC129" s="518" t="e">
        <f aca="false" ca="true" dt2D="false" dtr="false" t="normal">SUM(BC130:BC134)</f>
        <v>#VALUE!</v>
      </c>
      <c r="BD129" s="518" t="e">
        <f aca="false" ca="true" dt2D="false" dtr="false" t="normal">SUM(BD130:BD134)</f>
        <v>#VALUE!</v>
      </c>
      <c r="BE129" s="518" t="e">
        <f aca="false" ca="true" dt2D="false" dtr="false" t="normal">SUM(BE130:BE134)</f>
        <v>#VALUE!</v>
      </c>
      <c r="BF129" s="518" t="e">
        <f aca="false" ca="true" dt2D="false" dtr="false" t="normal">SUM(BF130:BF134)</f>
        <v>#VALUE!</v>
      </c>
      <c r="BG129" s="518" t="e">
        <f aca="false" ca="true" dt2D="false" dtr="false" t="normal">SUM(BG130:BG134)</f>
        <v>#VALUE!</v>
      </c>
      <c r="BH129" s="518" t="e">
        <f aca="false" ca="true" dt2D="false" dtr="false" t="normal">SUM(BH130:BH134)</f>
        <v>#VALUE!</v>
      </c>
      <c r="BI129" s="518" t="e">
        <f aca="false" ca="true" dt2D="false" dtr="false" t="normal">SUM(BI130:BI134)</f>
        <v>#VALUE!</v>
      </c>
      <c r="BJ129" s="518" t="e">
        <f aca="false" ca="true" dt2D="false" dtr="false" t="normal">SUM(BJ130:BJ134)</f>
        <v>#VALUE!</v>
      </c>
      <c r="BK129" s="518" t="e">
        <f aca="false" ca="true" dt2D="false" dtr="false" t="normal">SUM(BK130:BK134)</f>
        <v>#VALUE!</v>
      </c>
      <c r="BL129" s="518" t="e">
        <f aca="false" ca="true" dt2D="false" dtr="false" t="normal">SUM(BL130:BL134)</f>
        <v>#VALUE!</v>
      </c>
      <c r="BM129" s="518" t="e">
        <f aca="false" ca="true" dt2D="false" dtr="false" t="normal">SUM(BM130:BM134)</f>
        <v>#VALUE!</v>
      </c>
      <c r="BN129" s="518" t="e">
        <f aca="false" ca="true" dt2D="false" dtr="false" t="normal">SUM(BN130:BN134)</f>
        <v>#VALUE!</v>
      </c>
      <c r="BO129" s="518" t="e">
        <f aca="false" ca="true" dt2D="false" dtr="false" t="normal">SUM(BO130:BO134)</f>
        <v>#VALUE!</v>
      </c>
      <c r="BP129" s="518" t="e">
        <f aca="false" ca="true" dt2D="false" dtr="false" t="normal">SUM(BP130:BP134)</f>
        <v>#VALUE!</v>
      </c>
      <c r="BQ129" s="518" t="e">
        <f aca="false" ca="true" dt2D="false" dtr="false" t="normal">SUM(BQ130:BQ134)</f>
        <v>#VALUE!</v>
      </c>
      <c r="BR129" s="518" t="e">
        <f aca="false" ca="true" dt2D="false" dtr="false" t="normal">SUM(BR130:BR134)</f>
        <v>#VALUE!</v>
      </c>
      <c r="BS129" s="518" t="e">
        <f aca="false" ca="true" dt2D="false" dtr="false" t="normal">SUM(BS130:BS134)</f>
        <v>#VALUE!</v>
      </c>
      <c r="BT129" s="518" t="e">
        <f aca="false" ca="true" dt2D="false" dtr="false" t="normal">SUM(BT130:BT134)</f>
        <v>#VALUE!</v>
      </c>
    </row>
    <row hidden="true" ht="16.5" outlineLevel="2" r="130">
      <c r="B130" s="489" t="e">
        <f aca="false" ca="false" dt2D="false" dtr="false" t="normal">B129</f>
        <v>#N/A</v>
      </c>
      <c r="F130" s="481" t="e">
        <f aca="false" ca="false" dt2D="false" dtr="false" t="normal">F129</f>
        <v>#N/A</v>
      </c>
      <c r="G130" s="485" t="n">
        <f aca="false" ca="false" dt2D="false" dtr="false" t="normal">G129</f>
        <v>0</v>
      </c>
      <c r="I130" s="153" t="s">
        <v>547</v>
      </c>
      <c r="L130" s="523" t="n"/>
      <c r="M130" s="503" t="e">
        <f aca="false" ca="false" dt2D="false" dtr="false" t="normal">M123+L130</f>
        <v>#VALUE!</v>
      </c>
      <c r="N130" s="503" t="e">
        <f aca="false" ca="false" dt2D="false" dtr="false" t="normal">N123+M130</f>
        <v>#VALUE!</v>
      </c>
      <c r="O130" s="503" t="e">
        <f aca="false" ca="false" dt2D="false" dtr="false" t="normal">O123+N130</f>
        <v>#VALUE!</v>
      </c>
      <c r="P130" s="503" t="e">
        <f aca="false" ca="false" dt2D="false" dtr="false" t="normal">P123+O130</f>
        <v>#VALUE!</v>
      </c>
      <c r="Q130" s="503" t="e">
        <f aca="false" ca="false" dt2D="false" dtr="false" t="normal">Q123+P130</f>
        <v>#VALUE!</v>
      </c>
      <c r="R130" s="503" t="e">
        <f aca="false" ca="false" dt2D="false" dtr="false" t="normal">R123+Q130</f>
        <v>#VALUE!</v>
      </c>
      <c r="S130" s="503" t="e">
        <f aca="false" ca="false" dt2D="false" dtr="false" t="normal">S123+R130</f>
        <v>#VALUE!</v>
      </c>
      <c r="T130" s="503" t="e">
        <f aca="false" ca="false" dt2D="false" dtr="false" t="normal">T123+S130</f>
        <v>#VALUE!</v>
      </c>
      <c r="U130" s="503" t="e">
        <f aca="false" ca="false" dt2D="false" dtr="false" t="normal">U123+T130</f>
        <v>#VALUE!</v>
      </c>
      <c r="V130" s="503" t="e">
        <f aca="false" ca="false" dt2D="false" dtr="false" t="normal">V123+U130</f>
        <v>#VALUE!</v>
      </c>
      <c r="W130" s="503" t="e">
        <f aca="false" ca="false" dt2D="false" dtr="false" t="normal">W123+V130</f>
        <v>#VALUE!</v>
      </c>
      <c r="X130" s="503" t="e">
        <f aca="false" ca="false" dt2D="false" dtr="false" t="normal">X123+W130</f>
        <v>#VALUE!</v>
      </c>
      <c r="Y130" s="503" t="e">
        <f aca="false" ca="false" dt2D="false" dtr="false" t="normal">Y123+X130</f>
        <v>#VALUE!</v>
      </c>
      <c r="Z130" s="503" t="e">
        <f aca="false" ca="false" dt2D="false" dtr="false" t="normal">Z123+Y130</f>
        <v>#VALUE!</v>
      </c>
      <c r="AA130" s="503" t="e">
        <f aca="false" ca="false" dt2D="false" dtr="false" t="normal">AA123+Z130</f>
        <v>#VALUE!</v>
      </c>
      <c r="AB130" s="503" t="e">
        <f aca="false" ca="false" dt2D="false" dtr="false" t="normal">AB123+AA130</f>
        <v>#VALUE!</v>
      </c>
      <c r="AC130" s="503" t="e">
        <f aca="false" ca="false" dt2D="false" dtr="false" t="normal">AC123+AB130</f>
        <v>#VALUE!</v>
      </c>
      <c r="AD130" s="503" t="e">
        <f aca="false" ca="false" dt2D="false" dtr="false" t="normal">AD123+AC130</f>
        <v>#VALUE!</v>
      </c>
      <c r="AE130" s="503" t="e">
        <f aca="false" ca="false" dt2D="false" dtr="false" t="normal">AE123+AD130</f>
        <v>#VALUE!</v>
      </c>
      <c r="AF130" s="503" t="e">
        <f aca="false" ca="false" dt2D="false" dtr="false" t="normal">AF123+AE130</f>
        <v>#VALUE!</v>
      </c>
      <c r="AG130" s="503" t="e">
        <f aca="false" ca="false" dt2D="false" dtr="false" t="normal">AG123+AF130</f>
        <v>#VALUE!</v>
      </c>
      <c r="AH130" s="503" t="e">
        <f aca="false" ca="false" dt2D="false" dtr="false" t="normal">AH123+AG130</f>
        <v>#VALUE!</v>
      </c>
      <c r="AI130" s="503" t="e">
        <f aca="false" ca="false" dt2D="false" dtr="false" t="normal">AI123+AH130</f>
        <v>#VALUE!</v>
      </c>
      <c r="AJ130" s="503" t="e">
        <f aca="false" ca="false" dt2D="false" dtr="false" t="normal">AJ123+AI130</f>
        <v>#VALUE!</v>
      </c>
      <c r="AK130" s="503" t="e">
        <f aca="false" ca="false" dt2D="false" dtr="false" t="normal">AK123+AJ130</f>
        <v>#VALUE!</v>
      </c>
      <c r="AL130" s="503" t="e">
        <f aca="false" ca="false" dt2D="false" dtr="false" t="normal">AL123+AK130</f>
        <v>#VALUE!</v>
      </c>
      <c r="AM130" s="503" t="e">
        <f aca="false" ca="false" dt2D="false" dtr="false" t="normal">AM123+AL130</f>
        <v>#VALUE!</v>
      </c>
      <c r="AN130" s="503" t="e">
        <f aca="false" ca="false" dt2D="false" dtr="false" t="normal">AN123+AM130</f>
        <v>#VALUE!</v>
      </c>
      <c r="AO130" s="503" t="e">
        <f aca="false" ca="false" dt2D="false" dtr="false" t="normal">AO123+AN130</f>
        <v>#VALUE!</v>
      </c>
      <c r="AP130" s="503" t="e">
        <f aca="false" ca="false" dt2D="false" dtr="false" t="normal">AP123+AO130</f>
        <v>#VALUE!</v>
      </c>
      <c r="AQ130" s="503" t="e">
        <f aca="false" ca="false" dt2D="false" dtr="false" t="normal">AQ123+AP130</f>
        <v>#VALUE!</v>
      </c>
      <c r="AR130" s="503" t="e">
        <f aca="false" ca="false" dt2D="false" dtr="false" t="normal">AR123+AQ130</f>
        <v>#VALUE!</v>
      </c>
      <c r="AS130" s="503" t="e">
        <f aca="false" ca="false" dt2D="false" dtr="false" t="normal">AS123+AR130</f>
        <v>#VALUE!</v>
      </c>
      <c r="AT130" s="503" t="e">
        <f aca="false" ca="false" dt2D="false" dtr="false" t="normal">AT123+AS130</f>
        <v>#VALUE!</v>
      </c>
      <c r="AU130" s="503" t="e">
        <f aca="false" ca="false" dt2D="false" dtr="false" t="normal">AU123+AT130</f>
        <v>#VALUE!</v>
      </c>
      <c r="AV130" s="503" t="e">
        <f aca="false" ca="false" dt2D="false" dtr="false" t="normal">AV123+AU130</f>
        <v>#VALUE!</v>
      </c>
      <c r="AW130" s="503" t="e">
        <f aca="false" ca="false" dt2D="false" dtr="false" t="normal">AW123+AV130</f>
        <v>#VALUE!</v>
      </c>
      <c r="AX130" s="503" t="e">
        <f aca="false" ca="false" dt2D="false" dtr="false" t="normal">AX123+AW130</f>
        <v>#VALUE!</v>
      </c>
      <c r="AY130" s="503" t="e">
        <f aca="false" ca="false" dt2D="false" dtr="false" t="normal">AY123+AX130</f>
        <v>#VALUE!</v>
      </c>
      <c r="AZ130" s="503" t="e">
        <f aca="false" ca="false" dt2D="false" dtr="false" t="normal">AZ123+AY130</f>
        <v>#VALUE!</v>
      </c>
      <c r="BA130" s="503" t="e">
        <f aca="false" ca="false" dt2D="false" dtr="false" t="normal">BA123+AZ130</f>
        <v>#VALUE!</v>
      </c>
      <c r="BB130" s="503" t="e">
        <f aca="false" ca="false" dt2D="false" dtr="false" t="normal">BB123+BA130</f>
        <v>#VALUE!</v>
      </c>
      <c r="BC130" s="503" t="e">
        <f aca="false" ca="false" dt2D="false" dtr="false" t="normal">BC123+BB130</f>
        <v>#VALUE!</v>
      </c>
      <c r="BD130" s="503" t="e">
        <f aca="false" ca="false" dt2D="false" dtr="false" t="normal">BD123+BC130</f>
        <v>#VALUE!</v>
      </c>
      <c r="BE130" s="503" t="e">
        <f aca="false" ca="false" dt2D="false" dtr="false" t="normal">BE123+BD130</f>
        <v>#VALUE!</v>
      </c>
      <c r="BF130" s="503" t="e">
        <f aca="false" ca="false" dt2D="false" dtr="false" t="normal">BF123+BE130</f>
        <v>#VALUE!</v>
      </c>
      <c r="BG130" s="503" t="e">
        <f aca="false" ca="false" dt2D="false" dtr="false" t="normal">BG123+BF130</f>
        <v>#VALUE!</v>
      </c>
      <c r="BH130" s="503" t="e">
        <f aca="false" ca="false" dt2D="false" dtr="false" t="normal">BH123+BG130</f>
        <v>#VALUE!</v>
      </c>
      <c r="BI130" s="503" t="e">
        <f aca="false" ca="false" dt2D="false" dtr="false" t="normal">BI123+BH130</f>
        <v>#VALUE!</v>
      </c>
      <c r="BJ130" s="503" t="e">
        <f aca="false" ca="false" dt2D="false" dtr="false" t="normal">BJ123+BI130</f>
        <v>#VALUE!</v>
      </c>
      <c r="BK130" s="503" t="e">
        <f aca="false" ca="false" dt2D="false" dtr="false" t="normal">BK123+BJ130</f>
        <v>#VALUE!</v>
      </c>
      <c r="BL130" s="503" t="e">
        <f aca="false" ca="false" dt2D="false" dtr="false" t="normal">BL123+BK130</f>
        <v>#VALUE!</v>
      </c>
      <c r="BM130" s="503" t="e">
        <f aca="false" ca="false" dt2D="false" dtr="false" t="normal">BM123+BL130</f>
        <v>#VALUE!</v>
      </c>
      <c r="BN130" s="503" t="e">
        <f aca="false" ca="false" dt2D="false" dtr="false" t="normal">BN123+BM130</f>
        <v>#VALUE!</v>
      </c>
      <c r="BO130" s="503" t="e">
        <f aca="false" ca="false" dt2D="false" dtr="false" t="normal">BO123+BN130</f>
        <v>#VALUE!</v>
      </c>
      <c r="BP130" s="503" t="e">
        <f aca="false" ca="false" dt2D="false" dtr="false" t="normal">BP123+BO130</f>
        <v>#VALUE!</v>
      </c>
      <c r="BQ130" s="503" t="e">
        <f aca="false" ca="false" dt2D="false" dtr="false" t="normal">BQ123+BP130</f>
        <v>#VALUE!</v>
      </c>
      <c r="BR130" s="503" t="e">
        <f aca="false" ca="false" dt2D="false" dtr="false" t="normal">BR123+BQ130</f>
        <v>#VALUE!</v>
      </c>
      <c r="BS130" s="503" t="e">
        <f aca="false" ca="false" dt2D="false" dtr="false" t="normal">BS123+BR130</f>
        <v>#VALUE!</v>
      </c>
      <c r="BT130" s="503" t="e">
        <f aca="false" ca="false" dt2D="false" dtr="false" t="normal">BT123+BS130</f>
        <v>#VALUE!</v>
      </c>
    </row>
    <row hidden="true" ht="16.5" outlineLevel="2" r="131">
      <c r="B131" s="489" t="e">
        <f aca="false" ca="false" dt2D="false" dtr="false" t="normal">B130</f>
        <v>#N/A</v>
      </c>
      <c r="F131" s="481" t="e">
        <f aca="false" ca="false" dt2D="false" dtr="false" t="normal">F130</f>
        <v>#N/A</v>
      </c>
      <c r="G131" s="485" t="n">
        <f aca="false" ca="false" dt2D="false" dtr="false" t="normal">G130</f>
        <v>0</v>
      </c>
      <c r="I131" s="153" t="s">
        <v>548</v>
      </c>
      <c r="L131" s="523" t="n"/>
      <c r="M131" s="503" t="e">
        <f aca="false" ca="true" dt2D="false" dtr="false" t="normal">M124+L131</f>
        <v>#VALUE!</v>
      </c>
      <c r="N131" s="503" t="e">
        <f aca="false" ca="true" dt2D="false" dtr="false" t="normal">N124+M131</f>
        <v>#VALUE!</v>
      </c>
      <c r="O131" s="503" t="e">
        <f aca="false" ca="true" dt2D="false" dtr="false" t="normal">O124+N131</f>
        <v>#VALUE!</v>
      </c>
      <c r="P131" s="503" t="e">
        <f aca="false" ca="true" dt2D="false" dtr="false" t="normal">P124+O131</f>
        <v>#VALUE!</v>
      </c>
      <c r="Q131" s="503" t="e">
        <f aca="false" ca="true" dt2D="false" dtr="false" t="normal">Q124+P131</f>
        <v>#VALUE!</v>
      </c>
      <c r="R131" s="503" t="e">
        <f aca="false" ca="true" dt2D="false" dtr="false" t="normal">R124+Q131</f>
        <v>#VALUE!</v>
      </c>
      <c r="S131" s="503" t="e">
        <f aca="false" ca="true" dt2D="false" dtr="false" t="normal">S124+R131</f>
        <v>#VALUE!</v>
      </c>
      <c r="T131" s="503" t="e">
        <f aca="false" ca="true" dt2D="false" dtr="false" t="normal">T124+S131</f>
        <v>#VALUE!</v>
      </c>
      <c r="U131" s="503" t="e">
        <f aca="false" ca="true" dt2D="false" dtr="false" t="normal">U124+T131</f>
        <v>#VALUE!</v>
      </c>
      <c r="V131" s="503" t="e">
        <f aca="false" ca="true" dt2D="false" dtr="false" t="normal">V124+U131</f>
        <v>#VALUE!</v>
      </c>
      <c r="W131" s="503" t="e">
        <f aca="false" ca="true" dt2D="false" dtr="false" t="normal">W124+V131</f>
        <v>#VALUE!</v>
      </c>
      <c r="X131" s="503" t="e">
        <f aca="false" ca="true" dt2D="false" dtr="false" t="normal">X124+W131</f>
        <v>#VALUE!</v>
      </c>
      <c r="Y131" s="503" t="e">
        <f aca="false" ca="true" dt2D="false" dtr="false" t="normal">Y124+X131</f>
        <v>#VALUE!</v>
      </c>
      <c r="Z131" s="503" t="e">
        <f aca="false" ca="true" dt2D="false" dtr="false" t="normal">Z124+Y131</f>
        <v>#VALUE!</v>
      </c>
      <c r="AA131" s="503" t="e">
        <f aca="false" ca="true" dt2D="false" dtr="false" t="normal">AA124+Z131</f>
        <v>#VALUE!</v>
      </c>
      <c r="AB131" s="503" t="e">
        <f aca="false" ca="true" dt2D="false" dtr="false" t="normal">AB124+AA131</f>
        <v>#VALUE!</v>
      </c>
      <c r="AC131" s="503" t="e">
        <f aca="false" ca="true" dt2D="false" dtr="false" t="normal">AC124+AB131</f>
        <v>#VALUE!</v>
      </c>
      <c r="AD131" s="503" t="e">
        <f aca="false" ca="true" dt2D="false" dtr="false" t="normal">AD124+AC131</f>
        <v>#VALUE!</v>
      </c>
      <c r="AE131" s="503" t="e">
        <f aca="false" ca="true" dt2D="false" dtr="false" t="normal">AE124+AD131</f>
        <v>#VALUE!</v>
      </c>
      <c r="AF131" s="503" t="e">
        <f aca="false" ca="true" dt2D="false" dtr="false" t="normal">AF124+AE131</f>
        <v>#VALUE!</v>
      </c>
      <c r="AG131" s="503" t="e">
        <f aca="false" ca="true" dt2D="false" dtr="false" t="normal">AG124+AF131</f>
        <v>#VALUE!</v>
      </c>
      <c r="AH131" s="503" t="e">
        <f aca="false" ca="true" dt2D="false" dtr="false" t="normal">AH124+AG131</f>
        <v>#VALUE!</v>
      </c>
      <c r="AI131" s="503" t="e">
        <f aca="false" ca="true" dt2D="false" dtr="false" t="normal">AI124+AH131</f>
        <v>#VALUE!</v>
      </c>
      <c r="AJ131" s="503" t="e">
        <f aca="false" ca="true" dt2D="false" dtr="false" t="normal">AJ124+AI131</f>
        <v>#VALUE!</v>
      </c>
      <c r="AK131" s="503" t="e">
        <f aca="false" ca="true" dt2D="false" dtr="false" t="normal">AK124+AJ131</f>
        <v>#VALUE!</v>
      </c>
      <c r="AL131" s="503" t="e">
        <f aca="false" ca="true" dt2D="false" dtr="false" t="normal">AL124+AK131</f>
        <v>#VALUE!</v>
      </c>
      <c r="AM131" s="503" t="e">
        <f aca="false" ca="true" dt2D="false" dtr="false" t="normal">AM124+AL131</f>
        <v>#VALUE!</v>
      </c>
      <c r="AN131" s="503" t="e">
        <f aca="false" ca="true" dt2D="false" dtr="false" t="normal">AN124+AM131</f>
        <v>#VALUE!</v>
      </c>
      <c r="AO131" s="503" t="e">
        <f aca="false" ca="true" dt2D="false" dtr="false" t="normal">AO124+AN131</f>
        <v>#VALUE!</v>
      </c>
      <c r="AP131" s="503" t="e">
        <f aca="false" ca="true" dt2D="false" dtr="false" t="normal">AP124+AO131</f>
        <v>#VALUE!</v>
      </c>
      <c r="AQ131" s="503" t="e">
        <f aca="false" ca="true" dt2D="false" dtr="false" t="normal">AQ124+AP131</f>
        <v>#VALUE!</v>
      </c>
      <c r="AR131" s="503" t="e">
        <f aca="false" ca="true" dt2D="false" dtr="false" t="normal">AR124+AQ131</f>
        <v>#VALUE!</v>
      </c>
      <c r="AS131" s="503" t="e">
        <f aca="false" ca="true" dt2D="false" dtr="false" t="normal">AS124+AR131</f>
        <v>#VALUE!</v>
      </c>
      <c r="AT131" s="503" t="e">
        <f aca="false" ca="true" dt2D="false" dtr="false" t="normal">AT124+AS131</f>
        <v>#VALUE!</v>
      </c>
      <c r="AU131" s="503" t="e">
        <f aca="false" ca="true" dt2D="false" dtr="false" t="normal">AU124+AT131</f>
        <v>#VALUE!</v>
      </c>
      <c r="AV131" s="503" t="e">
        <f aca="false" ca="true" dt2D="false" dtr="false" t="normal">AV124+AU131</f>
        <v>#VALUE!</v>
      </c>
      <c r="AW131" s="503" t="e">
        <f aca="false" ca="true" dt2D="false" dtr="false" t="normal">AW124+AV131</f>
        <v>#VALUE!</v>
      </c>
      <c r="AX131" s="503" t="e">
        <f aca="false" ca="true" dt2D="false" dtr="false" t="normal">AX124+AW131</f>
        <v>#VALUE!</v>
      </c>
      <c r="AY131" s="503" t="e">
        <f aca="false" ca="true" dt2D="false" dtr="false" t="normal">AY124+AX131</f>
        <v>#VALUE!</v>
      </c>
      <c r="AZ131" s="503" t="e">
        <f aca="false" ca="true" dt2D="false" dtr="false" t="normal">AZ124+AY131</f>
        <v>#VALUE!</v>
      </c>
      <c r="BA131" s="503" t="e">
        <f aca="false" ca="true" dt2D="false" dtr="false" t="normal">BA124+AZ131</f>
        <v>#VALUE!</v>
      </c>
      <c r="BB131" s="503" t="e">
        <f aca="false" ca="true" dt2D="false" dtr="false" t="normal">BB124+BA131</f>
        <v>#VALUE!</v>
      </c>
      <c r="BC131" s="503" t="e">
        <f aca="false" ca="true" dt2D="false" dtr="false" t="normal">BC124+BB131</f>
        <v>#VALUE!</v>
      </c>
      <c r="BD131" s="503" t="e">
        <f aca="false" ca="true" dt2D="false" dtr="false" t="normal">BD124+BC131</f>
        <v>#VALUE!</v>
      </c>
      <c r="BE131" s="503" t="e">
        <f aca="false" ca="true" dt2D="false" dtr="false" t="normal">BE124+BD131</f>
        <v>#VALUE!</v>
      </c>
      <c r="BF131" s="503" t="e">
        <f aca="false" ca="true" dt2D="false" dtr="false" t="normal">BF124+BE131</f>
        <v>#VALUE!</v>
      </c>
      <c r="BG131" s="503" t="e">
        <f aca="false" ca="true" dt2D="false" dtr="false" t="normal">BG124+BF131</f>
        <v>#VALUE!</v>
      </c>
      <c r="BH131" s="503" t="e">
        <f aca="false" ca="true" dt2D="false" dtr="false" t="normal">BH124+BG131</f>
        <v>#VALUE!</v>
      </c>
      <c r="BI131" s="503" t="e">
        <f aca="false" ca="true" dt2D="false" dtr="false" t="normal">BI124+BH131</f>
        <v>#VALUE!</v>
      </c>
      <c r="BJ131" s="503" t="e">
        <f aca="false" ca="true" dt2D="false" dtr="false" t="normal">BJ124+BI131</f>
        <v>#VALUE!</v>
      </c>
      <c r="BK131" s="503" t="e">
        <f aca="false" ca="true" dt2D="false" dtr="false" t="normal">BK124+BJ131</f>
        <v>#VALUE!</v>
      </c>
      <c r="BL131" s="503" t="e">
        <f aca="false" ca="true" dt2D="false" dtr="false" t="normal">BL124+BK131</f>
        <v>#VALUE!</v>
      </c>
      <c r="BM131" s="503" t="e">
        <f aca="false" ca="true" dt2D="false" dtr="false" t="normal">BM124+BL131</f>
        <v>#VALUE!</v>
      </c>
      <c r="BN131" s="503" t="e">
        <f aca="false" ca="true" dt2D="false" dtr="false" t="normal">BN124+BM131</f>
        <v>#VALUE!</v>
      </c>
      <c r="BO131" s="503" t="e">
        <f aca="false" ca="true" dt2D="false" dtr="false" t="normal">BO124+BN131</f>
        <v>#VALUE!</v>
      </c>
      <c r="BP131" s="503" t="e">
        <f aca="false" ca="true" dt2D="false" dtr="false" t="normal">BP124+BO131</f>
        <v>#VALUE!</v>
      </c>
      <c r="BQ131" s="503" t="e">
        <f aca="false" ca="true" dt2D="false" dtr="false" t="normal">BQ124+BP131</f>
        <v>#VALUE!</v>
      </c>
      <c r="BR131" s="503" t="e">
        <f aca="false" ca="true" dt2D="false" dtr="false" t="normal">BR124+BQ131</f>
        <v>#VALUE!</v>
      </c>
      <c r="BS131" s="503" t="e">
        <f aca="false" ca="true" dt2D="false" dtr="false" t="normal">BS124+BR131</f>
        <v>#VALUE!</v>
      </c>
      <c r="BT131" s="503" t="e">
        <f aca="false" ca="true" dt2D="false" dtr="false" t="normal">BT124+BS131</f>
        <v>#VALUE!</v>
      </c>
    </row>
    <row hidden="true" ht="16.5" outlineLevel="2" r="132">
      <c r="B132" s="489" t="e">
        <f aca="false" ca="false" dt2D="false" dtr="false" t="normal">B131</f>
        <v>#N/A</v>
      </c>
      <c r="F132" s="481" t="e">
        <f aca="false" ca="false" dt2D="false" dtr="false" t="normal">F131</f>
        <v>#N/A</v>
      </c>
      <c r="G132" s="485" t="n">
        <f aca="false" ca="false" dt2D="false" dtr="false" t="normal">G131</f>
        <v>0</v>
      </c>
      <c r="I132" s="153" t="s">
        <v>549</v>
      </c>
      <c r="L132" s="523" t="n"/>
      <c r="M132" s="503" t="e">
        <f aca="false" ca="true" dt2D="false" dtr="false" t="normal">M125+L132</f>
        <v>#VALUE!</v>
      </c>
      <c r="N132" s="503" t="e">
        <f aca="false" ca="true" dt2D="false" dtr="false" t="normal">N125+M132</f>
        <v>#VALUE!</v>
      </c>
      <c r="O132" s="503" t="e">
        <f aca="false" ca="true" dt2D="false" dtr="false" t="normal">O125+N132</f>
        <v>#VALUE!</v>
      </c>
      <c r="P132" s="503" t="e">
        <f aca="false" ca="true" dt2D="false" dtr="false" t="normal">P125+O132</f>
        <v>#VALUE!</v>
      </c>
      <c r="Q132" s="503" t="e">
        <f aca="false" ca="true" dt2D="false" dtr="false" t="normal">Q125+P132</f>
        <v>#VALUE!</v>
      </c>
      <c r="R132" s="503" t="e">
        <f aca="false" ca="true" dt2D="false" dtr="false" t="normal">R125+Q132</f>
        <v>#VALUE!</v>
      </c>
      <c r="S132" s="503" t="e">
        <f aca="false" ca="true" dt2D="false" dtr="false" t="normal">S125+R132</f>
        <v>#VALUE!</v>
      </c>
      <c r="T132" s="503" t="e">
        <f aca="false" ca="true" dt2D="false" dtr="false" t="normal">T125+S132</f>
        <v>#VALUE!</v>
      </c>
      <c r="U132" s="503" t="e">
        <f aca="false" ca="true" dt2D="false" dtr="false" t="normal">U125+T132</f>
        <v>#VALUE!</v>
      </c>
      <c r="V132" s="503" t="e">
        <f aca="false" ca="true" dt2D="false" dtr="false" t="normal">V125+U132</f>
        <v>#VALUE!</v>
      </c>
      <c r="W132" s="503" t="e">
        <f aca="false" ca="true" dt2D="false" dtr="false" t="normal">W125+V132</f>
        <v>#VALUE!</v>
      </c>
      <c r="X132" s="503" t="e">
        <f aca="false" ca="true" dt2D="false" dtr="false" t="normal">X125+W132</f>
        <v>#VALUE!</v>
      </c>
      <c r="Y132" s="503" t="e">
        <f aca="false" ca="true" dt2D="false" dtr="false" t="normal">Y125+X132</f>
        <v>#VALUE!</v>
      </c>
      <c r="Z132" s="503" t="e">
        <f aca="false" ca="true" dt2D="false" dtr="false" t="normal">Z125+Y132</f>
        <v>#VALUE!</v>
      </c>
      <c r="AA132" s="503" t="e">
        <f aca="false" ca="true" dt2D="false" dtr="false" t="normal">AA125+Z132</f>
        <v>#VALUE!</v>
      </c>
      <c r="AB132" s="503" t="e">
        <f aca="false" ca="true" dt2D="false" dtr="false" t="normal">AB125+AA132</f>
        <v>#VALUE!</v>
      </c>
      <c r="AC132" s="503" t="e">
        <f aca="false" ca="true" dt2D="false" dtr="false" t="normal">AC125+AB132</f>
        <v>#VALUE!</v>
      </c>
      <c r="AD132" s="503" t="e">
        <f aca="false" ca="true" dt2D="false" dtr="false" t="normal">AD125+AC132</f>
        <v>#VALUE!</v>
      </c>
      <c r="AE132" s="503" t="e">
        <f aca="false" ca="true" dt2D="false" dtr="false" t="normal">AE125+AD132</f>
        <v>#VALUE!</v>
      </c>
      <c r="AF132" s="503" t="e">
        <f aca="false" ca="true" dt2D="false" dtr="false" t="normal">AF125+AE132</f>
        <v>#VALUE!</v>
      </c>
      <c r="AG132" s="503" t="e">
        <f aca="false" ca="true" dt2D="false" dtr="false" t="normal">AG125+AF132</f>
        <v>#VALUE!</v>
      </c>
      <c r="AH132" s="503" t="e">
        <f aca="false" ca="true" dt2D="false" dtr="false" t="normal">AH125+AG132</f>
        <v>#VALUE!</v>
      </c>
      <c r="AI132" s="503" t="e">
        <f aca="false" ca="true" dt2D="false" dtr="false" t="normal">AI125+AH132</f>
        <v>#VALUE!</v>
      </c>
      <c r="AJ132" s="503" t="e">
        <f aca="false" ca="true" dt2D="false" dtr="false" t="normal">AJ125+AI132</f>
        <v>#VALUE!</v>
      </c>
      <c r="AK132" s="503" t="e">
        <f aca="false" ca="true" dt2D="false" dtr="false" t="normal">AK125+AJ132</f>
        <v>#VALUE!</v>
      </c>
      <c r="AL132" s="503" t="e">
        <f aca="false" ca="true" dt2D="false" dtr="false" t="normal">AL125+AK132</f>
        <v>#VALUE!</v>
      </c>
      <c r="AM132" s="503" t="e">
        <f aca="false" ca="true" dt2D="false" dtr="false" t="normal">AM125+AL132</f>
        <v>#VALUE!</v>
      </c>
      <c r="AN132" s="503" t="e">
        <f aca="false" ca="true" dt2D="false" dtr="false" t="normal">AN125+AM132</f>
        <v>#VALUE!</v>
      </c>
      <c r="AO132" s="503" t="e">
        <f aca="false" ca="true" dt2D="false" dtr="false" t="normal">AO125+AN132</f>
        <v>#VALUE!</v>
      </c>
      <c r="AP132" s="503" t="e">
        <f aca="false" ca="true" dt2D="false" dtr="false" t="normal">AP125+AO132</f>
        <v>#VALUE!</v>
      </c>
      <c r="AQ132" s="503" t="e">
        <f aca="false" ca="true" dt2D="false" dtr="false" t="normal">AQ125+AP132</f>
        <v>#VALUE!</v>
      </c>
      <c r="AR132" s="503" t="e">
        <f aca="false" ca="true" dt2D="false" dtr="false" t="normal">AR125+AQ132</f>
        <v>#VALUE!</v>
      </c>
      <c r="AS132" s="503" t="e">
        <f aca="false" ca="true" dt2D="false" dtr="false" t="normal">AS125+AR132</f>
        <v>#VALUE!</v>
      </c>
      <c r="AT132" s="503" t="e">
        <f aca="false" ca="true" dt2D="false" dtr="false" t="normal">AT125+AS132</f>
        <v>#VALUE!</v>
      </c>
      <c r="AU132" s="503" t="e">
        <f aca="false" ca="true" dt2D="false" dtr="false" t="normal">AU125+AT132</f>
        <v>#VALUE!</v>
      </c>
      <c r="AV132" s="503" t="e">
        <f aca="false" ca="true" dt2D="false" dtr="false" t="normal">AV125+AU132</f>
        <v>#VALUE!</v>
      </c>
      <c r="AW132" s="503" t="e">
        <f aca="false" ca="true" dt2D="false" dtr="false" t="normal">AW125+AV132</f>
        <v>#VALUE!</v>
      </c>
      <c r="AX132" s="503" t="e">
        <f aca="false" ca="true" dt2D="false" dtr="false" t="normal">AX125+AW132</f>
        <v>#VALUE!</v>
      </c>
      <c r="AY132" s="503" t="e">
        <f aca="false" ca="true" dt2D="false" dtr="false" t="normal">AY125+AX132</f>
        <v>#VALUE!</v>
      </c>
      <c r="AZ132" s="503" t="e">
        <f aca="false" ca="true" dt2D="false" dtr="false" t="normal">AZ125+AY132</f>
        <v>#VALUE!</v>
      </c>
      <c r="BA132" s="503" t="e">
        <f aca="false" ca="true" dt2D="false" dtr="false" t="normal">BA125+AZ132</f>
        <v>#VALUE!</v>
      </c>
      <c r="BB132" s="503" t="e">
        <f aca="false" ca="true" dt2D="false" dtr="false" t="normal">BB125+BA132</f>
        <v>#VALUE!</v>
      </c>
      <c r="BC132" s="503" t="e">
        <f aca="false" ca="true" dt2D="false" dtr="false" t="normal">BC125+BB132</f>
        <v>#VALUE!</v>
      </c>
      <c r="BD132" s="503" t="e">
        <f aca="false" ca="true" dt2D="false" dtr="false" t="normal">BD125+BC132</f>
        <v>#VALUE!</v>
      </c>
      <c r="BE132" s="503" t="e">
        <f aca="false" ca="true" dt2D="false" dtr="false" t="normal">BE125+BD132</f>
        <v>#VALUE!</v>
      </c>
      <c r="BF132" s="503" t="e">
        <f aca="false" ca="true" dt2D="false" dtr="false" t="normal">BF125+BE132</f>
        <v>#VALUE!</v>
      </c>
      <c r="BG132" s="503" t="e">
        <f aca="false" ca="true" dt2D="false" dtr="false" t="normal">BG125+BF132</f>
        <v>#VALUE!</v>
      </c>
      <c r="BH132" s="503" t="e">
        <f aca="false" ca="true" dt2D="false" dtr="false" t="normal">BH125+BG132</f>
        <v>#VALUE!</v>
      </c>
      <c r="BI132" s="503" t="e">
        <f aca="false" ca="true" dt2D="false" dtr="false" t="normal">BI125+BH132</f>
        <v>#VALUE!</v>
      </c>
      <c r="BJ132" s="503" t="e">
        <f aca="false" ca="true" dt2D="false" dtr="false" t="normal">BJ125+BI132</f>
        <v>#VALUE!</v>
      </c>
      <c r="BK132" s="503" t="e">
        <f aca="false" ca="true" dt2D="false" dtr="false" t="normal">BK125+BJ132</f>
        <v>#VALUE!</v>
      </c>
      <c r="BL132" s="503" t="e">
        <f aca="false" ca="true" dt2D="false" dtr="false" t="normal">BL125+BK132</f>
        <v>#VALUE!</v>
      </c>
      <c r="BM132" s="503" t="e">
        <f aca="false" ca="true" dt2D="false" dtr="false" t="normal">BM125+BL132</f>
        <v>#VALUE!</v>
      </c>
      <c r="BN132" s="503" t="e">
        <f aca="false" ca="true" dt2D="false" dtr="false" t="normal">BN125+BM132</f>
        <v>#VALUE!</v>
      </c>
      <c r="BO132" s="503" t="e">
        <f aca="false" ca="true" dt2D="false" dtr="false" t="normal">BO125+BN132</f>
        <v>#VALUE!</v>
      </c>
      <c r="BP132" s="503" t="e">
        <f aca="false" ca="true" dt2D="false" dtr="false" t="normal">BP125+BO132</f>
        <v>#VALUE!</v>
      </c>
      <c r="BQ132" s="503" t="e">
        <f aca="false" ca="true" dt2D="false" dtr="false" t="normal">BQ125+BP132</f>
        <v>#VALUE!</v>
      </c>
      <c r="BR132" s="503" t="e">
        <f aca="false" ca="true" dt2D="false" dtr="false" t="normal">BR125+BQ132</f>
        <v>#VALUE!</v>
      </c>
      <c r="BS132" s="503" t="e">
        <f aca="false" ca="true" dt2D="false" dtr="false" t="normal">BS125+BR132</f>
        <v>#VALUE!</v>
      </c>
      <c r="BT132" s="503" t="e">
        <f aca="false" ca="true" dt2D="false" dtr="false" t="normal">BT125+BS132</f>
        <v>#VALUE!</v>
      </c>
    </row>
    <row hidden="true" ht="16.5" outlineLevel="2" r="133">
      <c r="B133" s="489" t="e">
        <f aca="false" ca="false" dt2D="false" dtr="false" t="normal">B132</f>
        <v>#N/A</v>
      </c>
      <c r="F133" s="481" t="e">
        <f aca="false" ca="false" dt2D="false" dtr="false" t="normal">F132</f>
        <v>#N/A</v>
      </c>
      <c r="G133" s="485" t="n">
        <f aca="false" ca="false" dt2D="false" dtr="false" t="normal">G132</f>
        <v>0</v>
      </c>
      <c r="I133" s="153" t="s">
        <v>550</v>
      </c>
      <c r="L133" s="523" t="n"/>
      <c r="M133" s="503" t="e">
        <f aca="false" ca="true" dt2D="false" dtr="false" t="normal">M126+L133</f>
        <v>#VALUE!</v>
      </c>
      <c r="N133" s="503" t="e">
        <f aca="false" ca="true" dt2D="false" dtr="false" t="normal">N126+M133</f>
        <v>#VALUE!</v>
      </c>
      <c r="O133" s="503" t="e">
        <f aca="false" ca="true" dt2D="false" dtr="false" t="normal">O126+N133</f>
        <v>#VALUE!</v>
      </c>
      <c r="P133" s="503" t="e">
        <f aca="false" ca="true" dt2D="false" dtr="false" t="normal">P126+O133</f>
        <v>#VALUE!</v>
      </c>
      <c r="Q133" s="503" t="e">
        <f aca="false" ca="true" dt2D="false" dtr="false" t="normal">Q126+P133</f>
        <v>#VALUE!</v>
      </c>
      <c r="R133" s="503" t="e">
        <f aca="false" ca="true" dt2D="false" dtr="false" t="normal">R126+Q133</f>
        <v>#VALUE!</v>
      </c>
      <c r="S133" s="503" t="e">
        <f aca="false" ca="true" dt2D="false" dtr="false" t="normal">S126+R133</f>
        <v>#VALUE!</v>
      </c>
      <c r="T133" s="503" t="e">
        <f aca="false" ca="true" dt2D="false" dtr="false" t="normal">T126+S133</f>
        <v>#VALUE!</v>
      </c>
      <c r="U133" s="503" t="e">
        <f aca="false" ca="true" dt2D="false" dtr="false" t="normal">U126+T133</f>
        <v>#VALUE!</v>
      </c>
      <c r="V133" s="503" t="e">
        <f aca="false" ca="true" dt2D="false" dtr="false" t="normal">V126+U133</f>
        <v>#VALUE!</v>
      </c>
      <c r="W133" s="503" t="e">
        <f aca="false" ca="true" dt2D="false" dtr="false" t="normal">W126+V133</f>
        <v>#VALUE!</v>
      </c>
      <c r="X133" s="503" t="e">
        <f aca="false" ca="true" dt2D="false" dtr="false" t="normal">X126+W133</f>
        <v>#VALUE!</v>
      </c>
      <c r="Y133" s="503" t="e">
        <f aca="false" ca="true" dt2D="false" dtr="false" t="normal">Y126+X133</f>
        <v>#VALUE!</v>
      </c>
      <c r="Z133" s="503" t="e">
        <f aca="false" ca="true" dt2D="false" dtr="false" t="normal">Z126+Y133</f>
        <v>#VALUE!</v>
      </c>
      <c r="AA133" s="503" t="e">
        <f aca="false" ca="true" dt2D="false" dtr="false" t="normal">AA126+Z133</f>
        <v>#VALUE!</v>
      </c>
      <c r="AB133" s="503" t="e">
        <f aca="false" ca="true" dt2D="false" dtr="false" t="normal">AB126+AA133</f>
        <v>#VALUE!</v>
      </c>
      <c r="AC133" s="503" t="e">
        <f aca="false" ca="true" dt2D="false" dtr="false" t="normal">AC126+AB133</f>
        <v>#VALUE!</v>
      </c>
      <c r="AD133" s="503" t="e">
        <f aca="false" ca="true" dt2D="false" dtr="false" t="normal">AD126+AC133</f>
        <v>#VALUE!</v>
      </c>
      <c r="AE133" s="503" t="e">
        <f aca="false" ca="true" dt2D="false" dtr="false" t="normal">AE126+AD133</f>
        <v>#VALUE!</v>
      </c>
      <c r="AF133" s="503" t="e">
        <f aca="false" ca="true" dt2D="false" dtr="false" t="normal">AF126+AE133</f>
        <v>#VALUE!</v>
      </c>
      <c r="AG133" s="503" t="e">
        <f aca="false" ca="true" dt2D="false" dtr="false" t="normal">AG126+AF133</f>
        <v>#VALUE!</v>
      </c>
      <c r="AH133" s="503" t="e">
        <f aca="false" ca="true" dt2D="false" dtr="false" t="normal">AH126+AG133</f>
        <v>#VALUE!</v>
      </c>
      <c r="AI133" s="503" t="e">
        <f aca="false" ca="true" dt2D="false" dtr="false" t="normal">AI126+AH133</f>
        <v>#VALUE!</v>
      </c>
      <c r="AJ133" s="503" t="e">
        <f aca="false" ca="true" dt2D="false" dtr="false" t="normal">AJ126+AI133</f>
        <v>#VALUE!</v>
      </c>
      <c r="AK133" s="503" t="e">
        <f aca="false" ca="true" dt2D="false" dtr="false" t="normal">AK126+AJ133</f>
        <v>#VALUE!</v>
      </c>
      <c r="AL133" s="503" t="e">
        <f aca="false" ca="true" dt2D="false" dtr="false" t="normal">AL126+AK133</f>
        <v>#VALUE!</v>
      </c>
      <c r="AM133" s="503" t="e">
        <f aca="false" ca="true" dt2D="false" dtr="false" t="normal">AM126+AL133</f>
        <v>#VALUE!</v>
      </c>
      <c r="AN133" s="503" t="e">
        <f aca="false" ca="true" dt2D="false" dtr="false" t="normal">AN126+AM133</f>
        <v>#VALUE!</v>
      </c>
      <c r="AO133" s="503" t="e">
        <f aca="false" ca="true" dt2D="false" dtr="false" t="normal">AO126+AN133</f>
        <v>#VALUE!</v>
      </c>
      <c r="AP133" s="503" t="e">
        <f aca="false" ca="true" dt2D="false" dtr="false" t="normal">AP126+AO133</f>
        <v>#VALUE!</v>
      </c>
      <c r="AQ133" s="503" t="e">
        <f aca="false" ca="true" dt2D="false" dtr="false" t="normal">AQ126+AP133</f>
        <v>#VALUE!</v>
      </c>
      <c r="AR133" s="503" t="e">
        <f aca="false" ca="true" dt2D="false" dtr="false" t="normal">AR126+AQ133</f>
        <v>#VALUE!</v>
      </c>
      <c r="AS133" s="503" t="e">
        <f aca="false" ca="true" dt2D="false" dtr="false" t="normal">AS126+AR133</f>
        <v>#VALUE!</v>
      </c>
      <c r="AT133" s="503" t="e">
        <f aca="false" ca="true" dt2D="false" dtr="false" t="normal">AT126+AS133</f>
        <v>#VALUE!</v>
      </c>
      <c r="AU133" s="503" t="e">
        <f aca="false" ca="true" dt2D="false" dtr="false" t="normal">AU126+AT133</f>
        <v>#VALUE!</v>
      </c>
      <c r="AV133" s="503" t="e">
        <f aca="false" ca="true" dt2D="false" dtr="false" t="normal">AV126+AU133</f>
        <v>#VALUE!</v>
      </c>
      <c r="AW133" s="503" t="e">
        <f aca="false" ca="true" dt2D="false" dtr="false" t="normal">AW126+AV133</f>
        <v>#VALUE!</v>
      </c>
      <c r="AX133" s="503" t="e">
        <f aca="false" ca="true" dt2D="false" dtr="false" t="normal">AX126+AW133</f>
        <v>#VALUE!</v>
      </c>
      <c r="AY133" s="503" t="e">
        <f aca="false" ca="true" dt2D="false" dtr="false" t="normal">AY126+AX133</f>
        <v>#VALUE!</v>
      </c>
      <c r="AZ133" s="503" t="e">
        <f aca="false" ca="true" dt2D="false" dtr="false" t="normal">AZ126+AY133</f>
        <v>#VALUE!</v>
      </c>
      <c r="BA133" s="503" t="e">
        <f aca="false" ca="true" dt2D="false" dtr="false" t="normal">BA126+AZ133</f>
        <v>#VALUE!</v>
      </c>
      <c r="BB133" s="503" t="e">
        <f aca="false" ca="true" dt2D="false" dtr="false" t="normal">BB126+BA133</f>
        <v>#VALUE!</v>
      </c>
      <c r="BC133" s="503" t="e">
        <f aca="false" ca="true" dt2D="false" dtr="false" t="normal">BC126+BB133</f>
        <v>#VALUE!</v>
      </c>
      <c r="BD133" s="503" t="e">
        <f aca="false" ca="true" dt2D="false" dtr="false" t="normal">BD126+BC133</f>
        <v>#VALUE!</v>
      </c>
      <c r="BE133" s="503" t="e">
        <f aca="false" ca="true" dt2D="false" dtr="false" t="normal">BE126+BD133</f>
        <v>#VALUE!</v>
      </c>
      <c r="BF133" s="503" t="e">
        <f aca="false" ca="true" dt2D="false" dtr="false" t="normal">BF126+BE133</f>
        <v>#VALUE!</v>
      </c>
      <c r="BG133" s="503" t="e">
        <f aca="false" ca="true" dt2D="false" dtr="false" t="normal">BG126+BF133</f>
        <v>#VALUE!</v>
      </c>
      <c r="BH133" s="503" t="e">
        <f aca="false" ca="true" dt2D="false" dtr="false" t="normal">BH126+BG133</f>
        <v>#VALUE!</v>
      </c>
      <c r="BI133" s="503" t="e">
        <f aca="false" ca="true" dt2D="false" dtr="false" t="normal">BI126+BH133</f>
        <v>#VALUE!</v>
      </c>
      <c r="BJ133" s="503" t="e">
        <f aca="false" ca="true" dt2D="false" dtr="false" t="normal">BJ126+BI133</f>
        <v>#VALUE!</v>
      </c>
      <c r="BK133" s="503" t="e">
        <f aca="false" ca="true" dt2D="false" dtr="false" t="normal">BK126+BJ133</f>
        <v>#VALUE!</v>
      </c>
      <c r="BL133" s="503" t="e">
        <f aca="false" ca="true" dt2D="false" dtr="false" t="normal">BL126+BK133</f>
        <v>#VALUE!</v>
      </c>
      <c r="BM133" s="503" t="e">
        <f aca="false" ca="true" dt2D="false" dtr="false" t="normal">BM126+BL133</f>
        <v>#VALUE!</v>
      </c>
      <c r="BN133" s="503" t="e">
        <f aca="false" ca="true" dt2D="false" dtr="false" t="normal">BN126+BM133</f>
        <v>#VALUE!</v>
      </c>
      <c r="BO133" s="503" t="e">
        <f aca="false" ca="true" dt2D="false" dtr="false" t="normal">BO126+BN133</f>
        <v>#VALUE!</v>
      </c>
      <c r="BP133" s="503" t="e">
        <f aca="false" ca="true" dt2D="false" dtr="false" t="normal">BP126+BO133</f>
        <v>#VALUE!</v>
      </c>
      <c r="BQ133" s="503" t="e">
        <f aca="false" ca="true" dt2D="false" dtr="false" t="normal">BQ126+BP133</f>
        <v>#VALUE!</v>
      </c>
      <c r="BR133" s="503" t="e">
        <f aca="false" ca="true" dt2D="false" dtr="false" t="normal">BR126+BQ133</f>
        <v>#VALUE!</v>
      </c>
      <c r="BS133" s="503" t="e">
        <f aca="false" ca="true" dt2D="false" dtr="false" t="normal">BS126+BR133</f>
        <v>#VALUE!</v>
      </c>
      <c r="BT133" s="503" t="e">
        <f aca="false" ca="true" dt2D="false" dtr="false" t="normal">BT126+BS133</f>
        <v>#VALUE!</v>
      </c>
    </row>
    <row hidden="true" ht="16.5" outlineLevel="2" r="134">
      <c r="B134" s="489" t="e">
        <f aca="false" ca="false" dt2D="false" dtr="false" t="normal">B133</f>
        <v>#N/A</v>
      </c>
      <c r="F134" s="481" t="e">
        <f aca="false" ca="false" dt2D="false" dtr="false" t="normal">F133</f>
        <v>#N/A</v>
      </c>
      <c r="G134" s="485" t="n">
        <f aca="false" ca="false" dt2D="false" dtr="false" t="normal">G133</f>
        <v>0</v>
      </c>
      <c r="I134" s="153" t="s">
        <v>551</v>
      </c>
      <c r="L134" s="523" t="n"/>
      <c r="M134" s="503" t="e">
        <f aca="false" ca="true" dt2D="false" dtr="false" t="normal">M127+L134</f>
        <v>#VALUE!</v>
      </c>
      <c r="N134" s="503" t="e">
        <f aca="false" ca="true" dt2D="false" dtr="false" t="normal">N127+M134</f>
        <v>#VALUE!</v>
      </c>
      <c r="O134" s="503" t="e">
        <f aca="false" ca="true" dt2D="false" dtr="false" t="normal">O127+N134</f>
        <v>#VALUE!</v>
      </c>
      <c r="P134" s="503" t="e">
        <f aca="false" ca="true" dt2D="false" dtr="false" t="normal">P127+O134</f>
        <v>#VALUE!</v>
      </c>
      <c r="Q134" s="503" t="e">
        <f aca="false" ca="true" dt2D="false" dtr="false" t="normal">Q127+P134</f>
        <v>#VALUE!</v>
      </c>
      <c r="R134" s="503" t="e">
        <f aca="false" ca="true" dt2D="false" dtr="false" t="normal">R127+Q134</f>
        <v>#VALUE!</v>
      </c>
      <c r="S134" s="503" t="e">
        <f aca="false" ca="true" dt2D="false" dtr="false" t="normal">S127+R134</f>
        <v>#VALUE!</v>
      </c>
      <c r="T134" s="503" t="e">
        <f aca="false" ca="true" dt2D="false" dtr="false" t="normal">T127+S134</f>
        <v>#VALUE!</v>
      </c>
      <c r="U134" s="503" t="e">
        <f aca="false" ca="true" dt2D="false" dtr="false" t="normal">U127+T134</f>
        <v>#VALUE!</v>
      </c>
      <c r="V134" s="503" t="e">
        <f aca="false" ca="true" dt2D="false" dtr="false" t="normal">V127+U134</f>
        <v>#VALUE!</v>
      </c>
      <c r="W134" s="503" t="e">
        <f aca="false" ca="true" dt2D="false" dtr="false" t="normal">W127+V134</f>
        <v>#VALUE!</v>
      </c>
      <c r="X134" s="503" t="e">
        <f aca="false" ca="true" dt2D="false" dtr="false" t="normal">X127+W134</f>
        <v>#VALUE!</v>
      </c>
      <c r="Y134" s="503" t="e">
        <f aca="false" ca="true" dt2D="false" dtr="false" t="normal">Y127+X134</f>
        <v>#VALUE!</v>
      </c>
      <c r="Z134" s="503" t="e">
        <f aca="false" ca="true" dt2D="false" dtr="false" t="normal">Z127+Y134</f>
        <v>#VALUE!</v>
      </c>
      <c r="AA134" s="503" t="e">
        <f aca="false" ca="true" dt2D="false" dtr="false" t="normal">AA127+Z134</f>
        <v>#VALUE!</v>
      </c>
      <c r="AB134" s="503" t="e">
        <f aca="false" ca="true" dt2D="false" dtr="false" t="normal">AB127+AA134</f>
        <v>#VALUE!</v>
      </c>
      <c r="AC134" s="503" t="e">
        <f aca="false" ca="true" dt2D="false" dtr="false" t="normal">AC127+AB134</f>
        <v>#VALUE!</v>
      </c>
      <c r="AD134" s="503" t="e">
        <f aca="false" ca="true" dt2D="false" dtr="false" t="normal">AD127+AC134</f>
        <v>#VALUE!</v>
      </c>
      <c r="AE134" s="503" t="e">
        <f aca="false" ca="true" dt2D="false" dtr="false" t="normal">AE127+AD134</f>
        <v>#VALUE!</v>
      </c>
      <c r="AF134" s="503" t="e">
        <f aca="false" ca="true" dt2D="false" dtr="false" t="normal">AF127+AE134</f>
        <v>#VALUE!</v>
      </c>
      <c r="AG134" s="503" t="e">
        <f aca="false" ca="true" dt2D="false" dtr="false" t="normal">AG127+AF134</f>
        <v>#VALUE!</v>
      </c>
      <c r="AH134" s="503" t="e">
        <f aca="false" ca="true" dt2D="false" dtr="false" t="normal">AH127+AG134</f>
        <v>#VALUE!</v>
      </c>
      <c r="AI134" s="503" t="e">
        <f aca="false" ca="true" dt2D="false" dtr="false" t="normal">AI127+AH134</f>
        <v>#VALUE!</v>
      </c>
      <c r="AJ134" s="503" t="e">
        <f aca="false" ca="true" dt2D="false" dtr="false" t="normal">AJ127+AI134</f>
        <v>#VALUE!</v>
      </c>
      <c r="AK134" s="503" t="e">
        <f aca="false" ca="true" dt2D="false" dtr="false" t="normal">AK127+AJ134</f>
        <v>#VALUE!</v>
      </c>
      <c r="AL134" s="503" t="e">
        <f aca="false" ca="true" dt2D="false" dtr="false" t="normal">AL127+AK134</f>
        <v>#VALUE!</v>
      </c>
      <c r="AM134" s="503" t="e">
        <f aca="false" ca="true" dt2D="false" dtr="false" t="normal">AM127+AL134</f>
        <v>#VALUE!</v>
      </c>
      <c r="AN134" s="503" t="e">
        <f aca="false" ca="true" dt2D="false" dtr="false" t="normal">AN127+AM134</f>
        <v>#VALUE!</v>
      </c>
      <c r="AO134" s="503" t="e">
        <f aca="false" ca="true" dt2D="false" dtr="false" t="normal">AO127+AN134</f>
        <v>#VALUE!</v>
      </c>
      <c r="AP134" s="503" t="e">
        <f aca="false" ca="true" dt2D="false" dtr="false" t="normal">AP127+AO134</f>
        <v>#VALUE!</v>
      </c>
      <c r="AQ134" s="503" t="e">
        <f aca="false" ca="true" dt2D="false" dtr="false" t="normal">AQ127+AP134</f>
        <v>#VALUE!</v>
      </c>
      <c r="AR134" s="503" t="e">
        <f aca="false" ca="true" dt2D="false" dtr="false" t="normal">AR127+AQ134</f>
        <v>#VALUE!</v>
      </c>
      <c r="AS134" s="503" t="e">
        <f aca="false" ca="true" dt2D="false" dtr="false" t="normal">AS127+AR134</f>
        <v>#VALUE!</v>
      </c>
      <c r="AT134" s="503" t="e">
        <f aca="false" ca="true" dt2D="false" dtr="false" t="normal">AT127+AS134</f>
        <v>#VALUE!</v>
      </c>
      <c r="AU134" s="503" t="e">
        <f aca="false" ca="true" dt2D="false" dtr="false" t="normal">AU127+AT134</f>
        <v>#VALUE!</v>
      </c>
      <c r="AV134" s="503" t="e">
        <f aca="false" ca="true" dt2D="false" dtr="false" t="normal">AV127+AU134</f>
        <v>#VALUE!</v>
      </c>
      <c r="AW134" s="503" t="e">
        <f aca="false" ca="true" dt2D="false" dtr="false" t="normal">AW127+AV134</f>
        <v>#VALUE!</v>
      </c>
      <c r="AX134" s="503" t="e">
        <f aca="false" ca="true" dt2D="false" dtr="false" t="normal">AX127+AW134</f>
        <v>#VALUE!</v>
      </c>
      <c r="AY134" s="503" t="e">
        <f aca="false" ca="true" dt2D="false" dtr="false" t="normal">AY127+AX134</f>
        <v>#VALUE!</v>
      </c>
      <c r="AZ134" s="503" t="e">
        <f aca="false" ca="true" dt2D="false" dtr="false" t="normal">AZ127+AY134</f>
        <v>#VALUE!</v>
      </c>
      <c r="BA134" s="503" t="e">
        <f aca="false" ca="true" dt2D="false" dtr="false" t="normal">BA127+AZ134</f>
        <v>#VALUE!</v>
      </c>
      <c r="BB134" s="503" t="e">
        <f aca="false" ca="true" dt2D="false" dtr="false" t="normal">BB127+BA134</f>
        <v>#VALUE!</v>
      </c>
      <c r="BC134" s="503" t="e">
        <f aca="false" ca="true" dt2D="false" dtr="false" t="normal">BC127+BB134</f>
        <v>#VALUE!</v>
      </c>
      <c r="BD134" s="503" t="e">
        <f aca="false" ca="true" dt2D="false" dtr="false" t="normal">BD127+BC134</f>
        <v>#VALUE!</v>
      </c>
      <c r="BE134" s="503" t="e">
        <f aca="false" ca="true" dt2D="false" dtr="false" t="normal">BE127+BD134</f>
        <v>#VALUE!</v>
      </c>
      <c r="BF134" s="503" t="e">
        <f aca="false" ca="true" dt2D="false" dtr="false" t="normal">BF127+BE134</f>
        <v>#VALUE!</v>
      </c>
      <c r="BG134" s="503" t="e">
        <f aca="false" ca="true" dt2D="false" dtr="false" t="normal">BG127+BF134</f>
        <v>#VALUE!</v>
      </c>
      <c r="BH134" s="503" t="e">
        <f aca="false" ca="true" dt2D="false" dtr="false" t="normal">BH127+BG134</f>
        <v>#VALUE!</v>
      </c>
      <c r="BI134" s="503" t="e">
        <f aca="false" ca="true" dt2D="false" dtr="false" t="normal">BI127+BH134</f>
        <v>#VALUE!</v>
      </c>
      <c r="BJ134" s="503" t="e">
        <f aca="false" ca="true" dt2D="false" dtr="false" t="normal">BJ127+BI134</f>
        <v>#VALUE!</v>
      </c>
      <c r="BK134" s="503" t="e">
        <f aca="false" ca="true" dt2D="false" dtr="false" t="normal">BK127+BJ134</f>
        <v>#VALUE!</v>
      </c>
      <c r="BL134" s="503" t="e">
        <f aca="false" ca="true" dt2D="false" dtr="false" t="normal">BL127+BK134</f>
        <v>#VALUE!</v>
      </c>
      <c r="BM134" s="503" t="e">
        <f aca="false" ca="true" dt2D="false" dtr="false" t="normal">BM127+BL134</f>
        <v>#VALUE!</v>
      </c>
      <c r="BN134" s="503" t="e">
        <f aca="false" ca="true" dt2D="false" dtr="false" t="normal">BN127+BM134</f>
        <v>#VALUE!</v>
      </c>
      <c r="BO134" s="503" t="e">
        <f aca="false" ca="true" dt2D="false" dtr="false" t="normal">BO127+BN134</f>
        <v>#VALUE!</v>
      </c>
      <c r="BP134" s="503" t="e">
        <f aca="false" ca="true" dt2D="false" dtr="false" t="normal">BP127+BO134</f>
        <v>#VALUE!</v>
      </c>
      <c r="BQ134" s="503" t="e">
        <f aca="false" ca="true" dt2D="false" dtr="false" t="normal">BQ127+BP134</f>
        <v>#VALUE!</v>
      </c>
      <c r="BR134" s="503" t="e">
        <f aca="false" ca="true" dt2D="false" dtr="false" t="normal">BR127+BQ134</f>
        <v>#VALUE!</v>
      </c>
      <c r="BS134" s="503" t="e">
        <f aca="false" ca="true" dt2D="false" dtr="false" t="normal">BS127+BR134</f>
        <v>#VALUE!</v>
      </c>
      <c r="BT134" s="503" t="e">
        <f aca="false" ca="true" dt2D="false" dtr="false" t="normal">BT127+BS134</f>
        <v>#VALUE!</v>
      </c>
    </row>
    <row hidden="true" ht="16.5" outlineLevel="1" r="135">
      <c r="B135" s="489" t="e">
        <f aca="false" ca="false" dt2D="false" dtr="false" t="normal">B134</f>
        <v>#N/A</v>
      </c>
      <c r="F135" s="481" t="e">
        <f aca="false" ca="false" dt2D="false" dtr="false" t="normal">F134</f>
        <v>#N/A</v>
      </c>
      <c r="G135" s="485" t="n">
        <f aca="false" ca="false" dt2D="false" dtr="false" t="normal">G134</f>
        <v>0</v>
      </c>
      <c r="L135" s="503" t="n"/>
      <c r="M135" s="503" t="n"/>
      <c r="N135" s="503" t="n"/>
      <c r="O135" s="503" t="n"/>
      <c r="P135" s="503" t="n"/>
      <c r="Q135" s="503" t="n"/>
      <c r="R135" s="503" t="n"/>
      <c r="S135" s="503" t="n"/>
      <c r="T135" s="503" t="n"/>
      <c r="U135" s="503" t="n"/>
      <c r="V135" s="503" t="n"/>
      <c r="W135" s="503" t="n"/>
      <c r="X135" s="503" t="n"/>
      <c r="Y135" s="503" t="n"/>
      <c r="Z135" s="503" t="n"/>
      <c r="AA135" s="503" t="n"/>
      <c r="AB135" s="503" t="n"/>
      <c r="AC135" s="503" t="n"/>
      <c r="AD135" s="503" t="n"/>
      <c r="AE135" s="503" t="n"/>
      <c r="AF135" s="503" t="n"/>
      <c r="AG135" s="503" t="n"/>
      <c r="AH135" s="503" t="n"/>
      <c r="AI135" s="503" t="n"/>
      <c r="AJ135" s="503" t="n"/>
      <c r="AK135" s="503" t="n"/>
      <c r="AL135" s="503" t="n"/>
      <c r="AM135" s="503" t="n"/>
      <c r="AN135" s="503" t="n"/>
      <c r="AO135" s="503" t="n"/>
      <c r="AP135" s="503" t="n"/>
      <c r="AQ135" s="503" t="n"/>
      <c r="AR135" s="503" t="n"/>
      <c r="AS135" s="503" t="n"/>
      <c r="AT135" s="503" t="n"/>
      <c r="AU135" s="503" t="n"/>
      <c r="AV135" s="503" t="n"/>
      <c r="AW135" s="503" t="n"/>
      <c r="AX135" s="503" t="n"/>
      <c r="AY135" s="503" t="n"/>
      <c r="AZ135" s="503" t="n"/>
      <c r="BA135" s="503" t="n"/>
      <c r="BB135" s="503" t="n"/>
      <c r="BC135" s="503" t="n"/>
      <c r="BD135" s="503" t="n"/>
      <c r="BE135" s="503" t="n"/>
      <c r="BF135" s="503" t="n"/>
      <c r="BG135" s="503" t="n"/>
      <c r="BH135" s="503" t="n"/>
      <c r="BI135" s="503" t="n"/>
      <c r="BJ135" s="503" t="n"/>
      <c r="BK135" s="503" t="n"/>
      <c r="BL135" s="503" t="n"/>
      <c r="BM135" s="503" t="n"/>
      <c r="BN135" s="503" t="n"/>
      <c r="BO135" s="503" t="n"/>
      <c r="BP135" s="503" t="n"/>
      <c r="BQ135" s="503" t="n"/>
      <c r="BR135" s="503" t="n"/>
      <c r="BS135" s="503" t="n"/>
      <c r="BT135" s="503" t="n"/>
    </row>
    <row hidden="true" ht="16.5" outlineLevel="1" r="136">
      <c r="B136" s="489" t="e">
        <f aca="false" ca="false" dt2D="false" dtr="false" t="normal">B135</f>
        <v>#N/A</v>
      </c>
      <c r="E136" s="481" t="s">
        <v>473</v>
      </c>
      <c r="F136" s="481" t="e">
        <f aca="false" ca="false" dt2D="false" dtr="false" t="normal">F135</f>
        <v>#N/A</v>
      </c>
      <c r="G136" s="485" t="n">
        <f aca="false" ca="false" dt2D="false" dtr="false" t="normal">G135</f>
        <v>0</v>
      </c>
      <c r="I136" s="516" t="s">
        <v>473</v>
      </c>
      <c r="J136" s="517" t="n"/>
      <c r="K136" s="214" t="n"/>
      <c r="L136" s="522" t="n"/>
      <c r="M136" s="518" t="e">
        <f aca="false" ca="true" dt2D="false" dtr="false" t="normal">SUM(M143:M146)</f>
        <v>#VALUE!</v>
      </c>
      <c r="N136" s="518" t="e">
        <f aca="false" ca="true" dt2D="false" dtr="false" t="normal">SUM(N143:N146)</f>
        <v>#VALUE!</v>
      </c>
      <c r="O136" s="518" t="e">
        <f aca="false" ca="true" dt2D="false" dtr="false" t="normal">SUM(O143:O146)</f>
        <v>#VALUE!</v>
      </c>
      <c r="P136" s="518" t="e">
        <f aca="false" ca="true" dt2D="false" dtr="false" t="normal">SUM(P143:P146)</f>
        <v>#VALUE!</v>
      </c>
      <c r="Q136" s="518" t="e">
        <f aca="false" ca="true" dt2D="false" dtr="false" t="normal">SUM(Q143:Q146)</f>
        <v>#VALUE!</v>
      </c>
      <c r="R136" s="518" t="e">
        <f aca="false" ca="true" dt2D="false" dtr="false" t="normal">SUM(R143:R146)</f>
        <v>#VALUE!</v>
      </c>
      <c r="S136" s="518" t="e">
        <f aca="false" ca="true" dt2D="false" dtr="false" t="normal">SUM(S143:S146)</f>
        <v>#VALUE!</v>
      </c>
      <c r="T136" s="518" t="e">
        <f aca="false" ca="true" dt2D="false" dtr="false" t="normal">SUM(T143:T146)</f>
        <v>#VALUE!</v>
      </c>
      <c r="U136" s="518" t="e">
        <f aca="false" ca="true" dt2D="false" dtr="false" t="normal">SUM(U143:U146)</f>
        <v>#VALUE!</v>
      </c>
      <c r="V136" s="518" t="e">
        <f aca="false" ca="true" dt2D="false" dtr="false" t="normal">SUM(V143:V146)</f>
        <v>#VALUE!</v>
      </c>
      <c r="W136" s="518" t="e">
        <f aca="false" ca="true" dt2D="false" dtr="false" t="normal">SUM(W143:W146)</f>
        <v>#VALUE!</v>
      </c>
      <c r="X136" s="518" t="e">
        <f aca="false" ca="true" dt2D="false" dtr="false" t="normal">SUM(X143:X146)</f>
        <v>#VALUE!</v>
      </c>
      <c r="Y136" s="518" t="e">
        <f aca="false" ca="true" dt2D="false" dtr="false" t="normal">SUM(Y143:Y146)</f>
        <v>#VALUE!</v>
      </c>
      <c r="Z136" s="518" t="e">
        <f aca="false" ca="true" dt2D="false" dtr="false" t="normal">SUM(Z143:Z146)</f>
        <v>#VALUE!</v>
      </c>
      <c r="AA136" s="518" t="e">
        <f aca="false" ca="true" dt2D="false" dtr="false" t="normal">SUM(AA143:AA146)</f>
        <v>#VALUE!</v>
      </c>
      <c r="AB136" s="518" t="e">
        <f aca="false" ca="true" dt2D="false" dtr="false" t="normal">SUM(AB143:AB146)</f>
        <v>#VALUE!</v>
      </c>
      <c r="AC136" s="518" t="e">
        <f aca="false" ca="true" dt2D="false" dtr="false" t="normal">SUM(AC143:AC146)</f>
        <v>#VALUE!</v>
      </c>
      <c r="AD136" s="518" t="e">
        <f aca="false" ca="true" dt2D="false" dtr="false" t="normal">SUM(AD143:AD146)</f>
        <v>#VALUE!</v>
      </c>
      <c r="AE136" s="518" t="e">
        <f aca="false" ca="true" dt2D="false" dtr="false" t="normal">SUM(AE143:AE146)</f>
        <v>#VALUE!</v>
      </c>
      <c r="AF136" s="518" t="e">
        <f aca="false" ca="true" dt2D="false" dtr="false" t="normal">SUM(AF143:AF146)</f>
        <v>#VALUE!</v>
      </c>
      <c r="AG136" s="518" t="e">
        <f aca="false" ca="true" dt2D="false" dtr="false" t="normal">SUM(AG143:AG146)</f>
        <v>#VALUE!</v>
      </c>
      <c r="AH136" s="518" t="e">
        <f aca="false" ca="true" dt2D="false" dtr="false" t="normal">SUM(AH143:AH146)</f>
        <v>#VALUE!</v>
      </c>
      <c r="AI136" s="518" t="e">
        <f aca="false" ca="true" dt2D="false" dtr="false" t="normal">SUM(AI143:AI146)</f>
        <v>#VALUE!</v>
      </c>
      <c r="AJ136" s="518" t="e">
        <f aca="false" ca="true" dt2D="false" dtr="false" t="normal">SUM(AJ143:AJ146)</f>
        <v>#VALUE!</v>
      </c>
      <c r="AK136" s="518" t="e">
        <f aca="false" ca="true" dt2D="false" dtr="false" t="normal">SUM(AK143:AK146)</f>
        <v>#VALUE!</v>
      </c>
      <c r="AL136" s="518" t="e">
        <f aca="false" ca="true" dt2D="false" dtr="false" t="normal">SUM(AL143:AL146)</f>
        <v>#VALUE!</v>
      </c>
      <c r="AM136" s="518" t="e">
        <f aca="false" ca="true" dt2D="false" dtr="false" t="normal">SUM(AM143:AM146)</f>
        <v>#VALUE!</v>
      </c>
      <c r="AN136" s="518" t="e">
        <f aca="false" ca="true" dt2D="false" dtr="false" t="normal">SUM(AN143:AN146)</f>
        <v>#VALUE!</v>
      </c>
      <c r="AO136" s="518" t="e">
        <f aca="false" ca="true" dt2D="false" dtr="false" t="normal">SUM(AO143:AO146)</f>
        <v>#VALUE!</v>
      </c>
      <c r="AP136" s="518" t="e">
        <f aca="false" ca="true" dt2D="false" dtr="false" t="normal">SUM(AP143:AP146)</f>
        <v>#VALUE!</v>
      </c>
      <c r="AQ136" s="518" t="e">
        <f aca="false" ca="true" dt2D="false" dtr="false" t="normal">SUM(AQ143:AQ146)</f>
        <v>#VALUE!</v>
      </c>
      <c r="AR136" s="518" t="e">
        <f aca="false" ca="true" dt2D="false" dtr="false" t="normal">SUM(AR143:AR146)</f>
        <v>#VALUE!</v>
      </c>
      <c r="AS136" s="518" t="e">
        <f aca="false" ca="true" dt2D="false" dtr="false" t="normal">SUM(AS143:AS146)</f>
        <v>#VALUE!</v>
      </c>
      <c r="AT136" s="518" t="e">
        <f aca="false" ca="true" dt2D="false" dtr="false" t="normal">SUM(AT143:AT146)</f>
        <v>#VALUE!</v>
      </c>
      <c r="AU136" s="518" t="e">
        <f aca="false" ca="true" dt2D="false" dtr="false" t="normal">SUM(AU143:AU146)</f>
        <v>#VALUE!</v>
      </c>
      <c r="AV136" s="518" t="e">
        <f aca="false" ca="true" dt2D="false" dtr="false" t="normal">SUM(AV143:AV146)</f>
        <v>#VALUE!</v>
      </c>
      <c r="AW136" s="518" t="e">
        <f aca="false" ca="true" dt2D="false" dtr="false" t="normal">SUM(AW143:AW146)</f>
        <v>#VALUE!</v>
      </c>
      <c r="AX136" s="518" t="e">
        <f aca="false" ca="true" dt2D="false" dtr="false" t="normal">SUM(AX143:AX146)</f>
        <v>#VALUE!</v>
      </c>
      <c r="AY136" s="518" t="e">
        <f aca="false" ca="true" dt2D="false" dtr="false" t="normal">SUM(AY143:AY146)</f>
        <v>#VALUE!</v>
      </c>
      <c r="AZ136" s="518" t="e">
        <f aca="false" ca="true" dt2D="false" dtr="false" t="normal">SUM(AZ143:AZ146)</f>
        <v>#VALUE!</v>
      </c>
      <c r="BA136" s="518" t="e">
        <f aca="false" ca="true" dt2D="false" dtr="false" t="normal">SUM(BA143:BA146)</f>
        <v>#VALUE!</v>
      </c>
      <c r="BB136" s="518" t="e">
        <f aca="false" ca="true" dt2D="false" dtr="false" t="normal">SUM(BB143:BB146)</f>
        <v>#VALUE!</v>
      </c>
      <c r="BC136" s="518" t="e">
        <f aca="false" ca="true" dt2D="false" dtr="false" t="normal">SUM(BC143:BC146)</f>
        <v>#VALUE!</v>
      </c>
      <c r="BD136" s="518" t="e">
        <f aca="false" ca="true" dt2D="false" dtr="false" t="normal">SUM(BD143:BD146)</f>
        <v>#VALUE!</v>
      </c>
      <c r="BE136" s="518" t="e">
        <f aca="false" ca="true" dt2D="false" dtr="false" t="normal">SUM(BE143:BE146)</f>
        <v>#VALUE!</v>
      </c>
      <c r="BF136" s="518" t="e">
        <f aca="false" ca="true" dt2D="false" dtr="false" t="normal">SUM(BF143:BF146)</f>
        <v>#VALUE!</v>
      </c>
      <c r="BG136" s="518" t="e">
        <f aca="false" ca="true" dt2D="false" dtr="false" t="normal">SUM(BG143:BG146)</f>
        <v>#VALUE!</v>
      </c>
      <c r="BH136" s="518" t="e">
        <f aca="false" ca="true" dt2D="false" dtr="false" t="normal">SUM(BH143:BH146)</f>
        <v>#VALUE!</v>
      </c>
      <c r="BI136" s="518" t="e">
        <f aca="false" ca="true" dt2D="false" dtr="false" t="normal">SUM(BI143:BI146)</f>
        <v>#VALUE!</v>
      </c>
      <c r="BJ136" s="518" t="e">
        <f aca="false" ca="true" dt2D="false" dtr="false" t="normal">SUM(BJ143:BJ146)</f>
        <v>#VALUE!</v>
      </c>
      <c r="BK136" s="518" t="e">
        <f aca="false" ca="true" dt2D="false" dtr="false" t="normal">SUM(BK143:BK146)</f>
        <v>#VALUE!</v>
      </c>
      <c r="BL136" s="518" t="e">
        <f aca="false" ca="true" dt2D="false" dtr="false" t="normal">SUM(BL143:BL146)</f>
        <v>#VALUE!</v>
      </c>
      <c r="BM136" s="518" t="e">
        <f aca="false" ca="true" dt2D="false" dtr="false" t="normal">SUM(BM143:BM146)</f>
        <v>#VALUE!</v>
      </c>
      <c r="BN136" s="518" t="e">
        <f aca="false" ca="true" dt2D="false" dtr="false" t="normal">SUM(BN143:BN146)</f>
        <v>#VALUE!</v>
      </c>
      <c r="BO136" s="518" t="e">
        <f aca="false" ca="true" dt2D="false" dtr="false" t="normal">SUM(BO143:BO146)</f>
        <v>#VALUE!</v>
      </c>
      <c r="BP136" s="518" t="e">
        <f aca="false" ca="true" dt2D="false" dtr="false" t="normal">SUM(BP143:BP146)</f>
        <v>#VALUE!</v>
      </c>
      <c r="BQ136" s="518" t="e">
        <f aca="false" ca="true" dt2D="false" dtr="false" t="normal">SUM(BQ143:BQ146)</f>
        <v>#VALUE!</v>
      </c>
      <c r="BR136" s="518" t="e">
        <f aca="false" ca="true" dt2D="false" dtr="false" t="normal">SUM(BR143:BR146)</f>
        <v>#VALUE!</v>
      </c>
      <c r="BS136" s="518" t="e">
        <f aca="false" ca="true" dt2D="false" dtr="false" t="normal">SUM(BS143:BS146)</f>
        <v>#VALUE!</v>
      </c>
      <c r="BT136" s="518" t="e">
        <f aca="false" ca="true" dt2D="false" dtr="false" t="normal">SUM(BT143:BT146)</f>
        <v>#VALUE!</v>
      </c>
    </row>
    <row hidden="true" ht="16.5" outlineLevel="2" r="137">
      <c r="B137" s="489" t="e">
        <f aca="false" ca="false" dt2D="false" dtr="false" t="normal">B136</f>
        <v>#N/A</v>
      </c>
      <c r="F137" s="481" t="e">
        <f aca="false" ca="false" dt2D="false" dtr="false" t="normal">F136</f>
        <v>#N/A</v>
      </c>
      <c r="G137" s="485" t="n">
        <f aca="false" ca="false" dt2D="false" dtr="false" t="normal">G136</f>
        <v>0</v>
      </c>
      <c r="I137" s="17" t="s">
        <v>553</v>
      </c>
      <c r="L137" s="503" t="n"/>
      <c r="M137" s="503" t="n"/>
      <c r="N137" s="503" t="n"/>
      <c r="O137" s="503" t="n"/>
      <c r="P137" s="503" t="n"/>
      <c r="Q137" s="503" t="n"/>
      <c r="R137" s="503" t="n"/>
      <c r="S137" s="503" t="n"/>
      <c r="T137" s="503" t="n"/>
      <c r="U137" s="503" t="n"/>
      <c r="V137" s="503" t="n"/>
      <c r="W137" s="503" t="n"/>
      <c r="X137" s="503" t="n"/>
      <c r="Y137" s="503" t="n"/>
      <c r="Z137" s="503" t="n"/>
      <c r="AA137" s="503" t="n"/>
      <c r="AB137" s="244" t="n"/>
      <c r="AC137" s="244" t="n"/>
      <c r="AD137" s="244" t="n"/>
      <c r="AE137" s="244" t="n"/>
      <c r="AF137" s="244" t="n"/>
      <c r="AG137" s="244" t="n"/>
      <c r="AH137" s="244" t="n"/>
      <c r="AI137" s="244" t="n"/>
      <c r="AJ137" s="244" t="n"/>
      <c r="AK137" s="244" t="n"/>
      <c r="AL137" s="244" t="n"/>
      <c r="AM137" s="244" t="n"/>
      <c r="AN137" s="244" t="n"/>
      <c r="AO137" s="244" t="n"/>
      <c r="AP137" s="244" t="n"/>
      <c r="AQ137" s="244" t="n"/>
      <c r="AR137" s="244" t="n"/>
      <c r="AS137" s="244" t="n"/>
      <c r="AT137" s="244" t="n"/>
      <c r="AU137" s="244" t="n"/>
      <c r="AV137" s="244" t="n"/>
      <c r="AW137" s="244" t="n"/>
      <c r="AX137" s="244" t="n"/>
      <c r="AY137" s="244" t="n"/>
      <c r="AZ137" s="244" t="n"/>
      <c r="BA137" s="244" t="n"/>
      <c r="BB137" s="244" t="n"/>
      <c r="BC137" s="244" t="n"/>
      <c r="BD137" s="244" t="n"/>
      <c r="BE137" s="244" t="n"/>
      <c r="BF137" s="244" t="n"/>
      <c r="BG137" s="244" t="n"/>
      <c r="BH137" s="244" t="n"/>
      <c r="BI137" s="244" t="n"/>
      <c r="BJ137" s="244" t="n"/>
      <c r="BK137" s="244" t="n"/>
      <c r="BL137" s="244" t="n"/>
      <c r="BM137" s="244" t="n"/>
      <c r="BN137" s="244" t="n"/>
      <c r="BO137" s="244" t="n"/>
      <c r="BP137" s="244" t="n"/>
      <c r="BQ137" s="244" t="n"/>
      <c r="BR137" s="244" t="n"/>
      <c r="BS137" s="244" t="n"/>
      <c r="BT137" s="244" t="n"/>
    </row>
    <row hidden="true" ht="16.5" outlineLevel="2" r="138">
      <c r="B138" s="489" t="e">
        <f aca="false" ca="false" dt2D="false" dtr="false" t="normal">B137</f>
        <v>#N/A</v>
      </c>
      <c r="F138" s="481" t="e">
        <f aca="false" ca="false" dt2D="false" dtr="false" t="normal">F137</f>
        <v>#N/A</v>
      </c>
      <c r="G138" s="485" t="n">
        <f aca="false" ca="false" dt2D="false" dtr="false" t="normal">G137</f>
        <v>0</v>
      </c>
      <c r="I138" s="524" t="s">
        <v>548</v>
      </c>
      <c r="J138" s="525" t="s">
        <v>554</v>
      </c>
      <c r="K138" s="525" t="n"/>
      <c r="L138" s="525" t="n"/>
      <c r="M138" s="131" t="n">
        <f aca="false" ca="false" dt2D="false" dtr="false" t="normal">'Допущения'!$C$76</f>
        <v>0</v>
      </c>
      <c r="N138" s="526" t="n">
        <f aca="false" ca="false" dt2D="false" dtr="false" t="normal">M138</f>
        <v>0</v>
      </c>
      <c r="O138" s="526" t="n">
        <f aca="false" ca="false" dt2D="false" dtr="false" t="normal">N138</f>
        <v>0</v>
      </c>
      <c r="P138" s="526" t="n">
        <f aca="false" ca="false" dt2D="false" dtr="false" t="normal">O138</f>
        <v>0</v>
      </c>
      <c r="Q138" s="526" t="n">
        <f aca="false" ca="false" dt2D="false" dtr="false" t="normal">P138</f>
        <v>0</v>
      </c>
      <c r="R138" s="526" t="n">
        <f aca="false" ca="false" dt2D="false" dtr="false" t="normal">Q138</f>
        <v>0</v>
      </c>
      <c r="S138" s="526" t="n">
        <f aca="false" ca="false" dt2D="false" dtr="false" t="normal">R138</f>
        <v>0</v>
      </c>
      <c r="T138" s="526" t="n">
        <f aca="false" ca="false" dt2D="false" dtr="false" t="normal">S138</f>
        <v>0</v>
      </c>
      <c r="U138" s="526" t="n">
        <f aca="false" ca="false" dt2D="false" dtr="false" t="normal">T138</f>
        <v>0</v>
      </c>
      <c r="V138" s="526" t="n">
        <f aca="false" ca="false" dt2D="false" dtr="false" t="normal">U138</f>
        <v>0</v>
      </c>
      <c r="W138" s="526" t="n">
        <f aca="false" ca="false" dt2D="false" dtr="false" t="normal">V138</f>
        <v>0</v>
      </c>
      <c r="X138" s="526" t="n">
        <f aca="false" ca="false" dt2D="false" dtr="false" t="normal">W138</f>
        <v>0</v>
      </c>
      <c r="Y138" s="526" t="n">
        <f aca="false" ca="false" dt2D="false" dtr="false" t="normal">X138</f>
        <v>0</v>
      </c>
      <c r="Z138" s="526" t="n">
        <f aca="false" ca="false" dt2D="false" dtr="false" t="normal">Y138</f>
        <v>0</v>
      </c>
      <c r="AA138" s="526" t="n">
        <f aca="false" ca="false" dt2D="false" dtr="false" t="normal">Z138</f>
        <v>0</v>
      </c>
      <c r="AB138" s="526" t="n">
        <f aca="false" ca="false" dt2D="false" dtr="false" t="normal">AA138</f>
        <v>0</v>
      </c>
      <c r="AC138" s="526" t="n">
        <f aca="false" ca="false" dt2D="false" dtr="false" t="normal">AB138</f>
        <v>0</v>
      </c>
      <c r="AD138" s="526" t="n">
        <f aca="false" ca="false" dt2D="false" dtr="false" t="normal">AC138</f>
        <v>0</v>
      </c>
      <c r="AE138" s="526" t="n">
        <f aca="false" ca="false" dt2D="false" dtr="false" t="normal">AD138</f>
        <v>0</v>
      </c>
      <c r="AF138" s="526" t="n">
        <f aca="false" ca="false" dt2D="false" dtr="false" t="normal">AE138</f>
        <v>0</v>
      </c>
      <c r="AG138" s="526" t="n">
        <f aca="false" ca="false" dt2D="false" dtr="false" t="normal">AF138</f>
        <v>0</v>
      </c>
      <c r="AH138" s="526" t="n">
        <f aca="false" ca="false" dt2D="false" dtr="false" t="normal">AG138</f>
        <v>0</v>
      </c>
      <c r="AI138" s="526" t="n">
        <f aca="false" ca="false" dt2D="false" dtr="false" t="normal">AH138</f>
        <v>0</v>
      </c>
      <c r="AJ138" s="526" t="n">
        <f aca="false" ca="false" dt2D="false" dtr="false" t="normal">AI138</f>
        <v>0</v>
      </c>
      <c r="AK138" s="526" t="n">
        <f aca="false" ca="false" dt2D="false" dtr="false" t="normal">AJ138</f>
        <v>0</v>
      </c>
      <c r="AL138" s="526" t="n">
        <f aca="false" ca="false" dt2D="false" dtr="false" t="normal">AK138</f>
        <v>0</v>
      </c>
      <c r="AM138" s="526" t="n">
        <f aca="false" ca="false" dt2D="false" dtr="false" t="normal">AL138</f>
        <v>0</v>
      </c>
      <c r="AN138" s="526" t="n">
        <f aca="false" ca="false" dt2D="false" dtr="false" t="normal">AM138</f>
        <v>0</v>
      </c>
      <c r="AO138" s="526" t="n">
        <f aca="false" ca="false" dt2D="false" dtr="false" t="normal">AN138</f>
        <v>0</v>
      </c>
      <c r="AP138" s="526" t="n">
        <f aca="false" ca="false" dt2D="false" dtr="false" t="normal">AO138</f>
        <v>0</v>
      </c>
      <c r="AQ138" s="526" t="n">
        <f aca="false" ca="false" dt2D="false" dtr="false" t="normal">AP138</f>
        <v>0</v>
      </c>
      <c r="AR138" s="526" t="n">
        <f aca="false" ca="false" dt2D="false" dtr="false" t="normal">AQ138</f>
        <v>0</v>
      </c>
      <c r="AS138" s="526" t="n">
        <f aca="false" ca="false" dt2D="false" dtr="false" t="normal">AR138</f>
        <v>0</v>
      </c>
      <c r="AT138" s="526" t="n">
        <f aca="false" ca="false" dt2D="false" dtr="false" t="normal">AS138</f>
        <v>0</v>
      </c>
      <c r="AU138" s="526" t="n">
        <f aca="false" ca="false" dt2D="false" dtr="false" t="normal">AT138</f>
        <v>0</v>
      </c>
      <c r="AV138" s="526" t="n">
        <f aca="false" ca="false" dt2D="false" dtr="false" t="normal">AU138</f>
        <v>0</v>
      </c>
      <c r="AW138" s="526" t="n">
        <f aca="false" ca="false" dt2D="false" dtr="false" t="normal">AV138</f>
        <v>0</v>
      </c>
      <c r="AX138" s="526" t="n">
        <f aca="false" ca="false" dt2D="false" dtr="false" t="normal">AW138</f>
        <v>0</v>
      </c>
      <c r="AY138" s="526" t="n">
        <f aca="false" ca="false" dt2D="false" dtr="false" t="normal">AX138</f>
        <v>0</v>
      </c>
      <c r="AZ138" s="526" t="n">
        <f aca="false" ca="false" dt2D="false" dtr="false" t="normal">AY138</f>
        <v>0</v>
      </c>
      <c r="BA138" s="526" t="n">
        <f aca="false" ca="false" dt2D="false" dtr="false" t="normal">AZ138</f>
        <v>0</v>
      </c>
      <c r="BB138" s="526" t="n">
        <f aca="false" ca="false" dt2D="false" dtr="false" t="normal">BA138</f>
        <v>0</v>
      </c>
      <c r="BC138" s="526" t="n">
        <f aca="false" ca="false" dt2D="false" dtr="false" t="normal">BB138</f>
        <v>0</v>
      </c>
      <c r="BD138" s="526" t="n">
        <f aca="false" ca="false" dt2D="false" dtr="false" t="normal">BC138</f>
        <v>0</v>
      </c>
      <c r="BE138" s="526" t="n">
        <f aca="false" ca="false" dt2D="false" dtr="false" t="normal">BD138</f>
        <v>0</v>
      </c>
      <c r="BF138" s="526" t="n">
        <f aca="false" ca="false" dt2D="false" dtr="false" t="normal">BE138</f>
        <v>0</v>
      </c>
      <c r="BG138" s="526" t="n">
        <f aca="false" ca="false" dt2D="false" dtr="false" t="normal">BF138</f>
        <v>0</v>
      </c>
      <c r="BH138" s="526" t="n">
        <f aca="false" ca="false" dt2D="false" dtr="false" t="normal">BG138</f>
        <v>0</v>
      </c>
      <c r="BI138" s="526" t="n">
        <f aca="false" ca="false" dt2D="false" dtr="false" t="normal">BH138</f>
        <v>0</v>
      </c>
      <c r="BJ138" s="526" t="n">
        <f aca="false" ca="false" dt2D="false" dtr="false" t="normal">BI138</f>
        <v>0</v>
      </c>
      <c r="BK138" s="526" t="n">
        <f aca="false" ca="false" dt2D="false" dtr="false" t="normal">BJ138</f>
        <v>0</v>
      </c>
      <c r="BL138" s="526" t="n">
        <f aca="false" ca="false" dt2D="false" dtr="false" t="normal">BK138</f>
        <v>0</v>
      </c>
      <c r="BM138" s="526" t="n">
        <f aca="false" ca="false" dt2D="false" dtr="false" t="normal">BL138</f>
        <v>0</v>
      </c>
      <c r="BN138" s="526" t="n">
        <f aca="false" ca="false" dt2D="false" dtr="false" t="normal">BM138</f>
        <v>0</v>
      </c>
      <c r="BO138" s="526" t="n">
        <f aca="false" ca="false" dt2D="false" dtr="false" t="normal">BN138</f>
        <v>0</v>
      </c>
      <c r="BP138" s="526" t="n">
        <f aca="false" ca="false" dt2D="false" dtr="false" t="normal">BO138</f>
        <v>0</v>
      </c>
      <c r="BQ138" s="526" t="n">
        <f aca="false" ca="false" dt2D="false" dtr="false" t="normal">BP138</f>
        <v>0</v>
      </c>
      <c r="BR138" s="526" t="n">
        <f aca="false" ca="false" dt2D="false" dtr="false" t="normal">BQ138</f>
        <v>0</v>
      </c>
      <c r="BS138" s="526" t="n">
        <f aca="false" ca="false" dt2D="false" dtr="false" t="normal">BR138</f>
        <v>0</v>
      </c>
      <c r="BT138" s="526" t="n">
        <f aca="false" ca="false" dt2D="false" dtr="false" t="normal">BS138</f>
        <v>0</v>
      </c>
    </row>
    <row hidden="true" ht="16.5" outlineLevel="2" r="139">
      <c r="B139" s="489" t="e">
        <f aca="false" ca="false" dt2D="false" dtr="false" t="normal">B138</f>
        <v>#N/A</v>
      </c>
      <c r="F139" s="481" t="e">
        <f aca="false" ca="false" dt2D="false" dtr="false" t="normal">F138</f>
        <v>#N/A</v>
      </c>
      <c r="G139" s="485" t="n">
        <f aca="false" ca="false" dt2D="false" dtr="false" t="normal">G138</f>
        <v>0</v>
      </c>
      <c r="I139" s="524" t="s">
        <v>549</v>
      </c>
      <c r="J139" s="525" t="s">
        <v>554</v>
      </c>
      <c r="K139" s="525" t="n"/>
      <c r="L139" s="525" t="n"/>
      <c r="M139" s="131" t="n">
        <f aca="false" ca="false" dt2D="false" dtr="false" t="normal">'Допущения'!$C$77</f>
        <v>0</v>
      </c>
      <c r="N139" s="526" t="n">
        <f aca="false" ca="false" dt2D="false" dtr="false" t="normal">M139</f>
        <v>0</v>
      </c>
      <c r="O139" s="526" t="n">
        <f aca="false" ca="false" dt2D="false" dtr="false" t="normal">N139</f>
        <v>0</v>
      </c>
      <c r="P139" s="526" t="n">
        <f aca="false" ca="false" dt2D="false" dtr="false" t="normal">O139</f>
        <v>0</v>
      </c>
      <c r="Q139" s="526" t="n">
        <f aca="false" ca="false" dt2D="false" dtr="false" t="normal">P139</f>
        <v>0</v>
      </c>
      <c r="R139" s="526" t="n">
        <f aca="false" ca="false" dt2D="false" dtr="false" t="normal">Q139</f>
        <v>0</v>
      </c>
      <c r="S139" s="526" t="n">
        <f aca="false" ca="false" dt2D="false" dtr="false" t="normal">R139</f>
        <v>0</v>
      </c>
      <c r="T139" s="526" t="n">
        <f aca="false" ca="false" dt2D="false" dtr="false" t="normal">S139</f>
        <v>0</v>
      </c>
      <c r="U139" s="526" t="n">
        <f aca="false" ca="false" dt2D="false" dtr="false" t="normal">T139</f>
        <v>0</v>
      </c>
      <c r="V139" s="526" t="n">
        <f aca="false" ca="false" dt2D="false" dtr="false" t="normal">U139</f>
        <v>0</v>
      </c>
      <c r="W139" s="526" t="n">
        <f aca="false" ca="false" dt2D="false" dtr="false" t="normal">V139</f>
        <v>0</v>
      </c>
      <c r="X139" s="526" t="n">
        <f aca="false" ca="false" dt2D="false" dtr="false" t="normal">W139</f>
        <v>0</v>
      </c>
      <c r="Y139" s="526" t="n">
        <f aca="false" ca="false" dt2D="false" dtr="false" t="normal">X139</f>
        <v>0</v>
      </c>
      <c r="Z139" s="526" t="n">
        <f aca="false" ca="false" dt2D="false" dtr="false" t="normal">Y139</f>
        <v>0</v>
      </c>
      <c r="AA139" s="526" t="n">
        <f aca="false" ca="false" dt2D="false" dtr="false" t="normal">Z139</f>
        <v>0</v>
      </c>
      <c r="AB139" s="526" t="n">
        <f aca="false" ca="false" dt2D="false" dtr="false" t="normal">AA139</f>
        <v>0</v>
      </c>
      <c r="AC139" s="526" t="n">
        <f aca="false" ca="false" dt2D="false" dtr="false" t="normal">AB139</f>
        <v>0</v>
      </c>
      <c r="AD139" s="526" t="n">
        <f aca="false" ca="false" dt2D="false" dtr="false" t="normal">AC139</f>
        <v>0</v>
      </c>
      <c r="AE139" s="526" t="n">
        <f aca="false" ca="false" dt2D="false" dtr="false" t="normal">AD139</f>
        <v>0</v>
      </c>
      <c r="AF139" s="526" t="n">
        <f aca="false" ca="false" dt2D="false" dtr="false" t="normal">AE139</f>
        <v>0</v>
      </c>
      <c r="AG139" s="526" t="n">
        <f aca="false" ca="false" dt2D="false" dtr="false" t="normal">AF139</f>
        <v>0</v>
      </c>
      <c r="AH139" s="526" t="n">
        <f aca="false" ca="false" dt2D="false" dtr="false" t="normal">AG139</f>
        <v>0</v>
      </c>
      <c r="AI139" s="526" t="n">
        <f aca="false" ca="false" dt2D="false" dtr="false" t="normal">AH139</f>
        <v>0</v>
      </c>
      <c r="AJ139" s="526" t="n">
        <f aca="false" ca="false" dt2D="false" dtr="false" t="normal">AI139</f>
        <v>0</v>
      </c>
      <c r="AK139" s="526" t="n">
        <f aca="false" ca="false" dt2D="false" dtr="false" t="normal">AJ139</f>
        <v>0</v>
      </c>
      <c r="AL139" s="526" t="n">
        <f aca="false" ca="false" dt2D="false" dtr="false" t="normal">AK139</f>
        <v>0</v>
      </c>
      <c r="AM139" s="526" t="n">
        <f aca="false" ca="false" dt2D="false" dtr="false" t="normal">AL139</f>
        <v>0</v>
      </c>
      <c r="AN139" s="526" t="n">
        <f aca="false" ca="false" dt2D="false" dtr="false" t="normal">AM139</f>
        <v>0</v>
      </c>
      <c r="AO139" s="526" t="n">
        <f aca="false" ca="false" dt2D="false" dtr="false" t="normal">AN139</f>
        <v>0</v>
      </c>
      <c r="AP139" s="526" t="n">
        <f aca="false" ca="false" dt2D="false" dtr="false" t="normal">AO139</f>
        <v>0</v>
      </c>
      <c r="AQ139" s="526" t="n">
        <f aca="false" ca="false" dt2D="false" dtr="false" t="normal">AP139</f>
        <v>0</v>
      </c>
      <c r="AR139" s="526" t="n">
        <f aca="false" ca="false" dt2D="false" dtr="false" t="normal">AQ139</f>
        <v>0</v>
      </c>
      <c r="AS139" s="526" t="n">
        <f aca="false" ca="false" dt2D="false" dtr="false" t="normal">AR139</f>
        <v>0</v>
      </c>
      <c r="AT139" s="526" t="n">
        <f aca="false" ca="false" dt2D="false" dtr="false" t="normal">AS139</f>
        <v>0</v>
      </c>
      <c r="AU139" s="526" t="n">
        <f aca="false" ca="false" dt2D="false" dtr="false" t="normal">AT139</f>
        <v>0</v>
      </c>
      <c r="AV139" s="526" t="n">
        <f aca="false" ca="false" dt2D="false" dtr="false" t="normal">AU139</f>
        <v>0</v>
      </c>
      <c r="AW139" s="526" t="n">
        <f aca="false" ca="false" dt2D="false" dtr="false" t="normal">AV139</f>
        <v>0</v>
      </c>
      <c r="AX139" s="526" t="n">
        <f aca="false" ca="false" dt2D="false" dtr="false" t="normal">AW139</f>
        <v>0</v>
      </c>
      <c r="AY139" s="526" t="n">
        <f aca="false" ca="false" dt2D="false" dtr="false" t="normal">AX139</f>
        <v>0</v>
      </c>
      <c r="AZ139" s="526" t="n">
        <f aca="false" ca="false" dt2D="false" dtr="false" t="normal">AY139</f>
        <v>0</v>
      </c>
      <c r="BA139" s="526" t="n">
        <f aca="false" ca="false" dt2D="false" dtr="false" t="normal">AZ139</f>
        <v>0</v>
      </c>
      <c r="BB139" s="526" t="n">
        <f aca="false" ca="false" dt2D="false" dtr="false" t="normal">BA139</f>
        <v>0</v>
      </c>
      <c r="BC139" s="526" t="n">
        <f aca="false" ca="false" dt2D="false" dtr="false" t="normal">BB139</f>
        <v>0</v>
      </c>
      <c r="BD139" s="526" t="n">
        <f aca="false" ca="false" dt2D="false" dtr="false" t="normal">BC139</f>
        <v>0</v>
      </c>
      <c r="BE139" s="526" t="n">
        <f aca="false" ca="false" dt2D="false" dtr="false" t="normal">BD139</f>
        <v>0</v>
      </c>
      <c r="BF139" s="526" t="n">
        <f aca="false" ca="false" dt2D="false" dtr="false" t="normal">BE139</f>
        <v>0</v>
      </c>
      <c r="BG139" s="526" t="n">
        <f aca="false" ca="false" dt2D="false" dtr="false" t="normal">BF139</f>
        <v>0</v>
      </c>
      <c r="BH139" s="526" t="n">
        <f aca="false" ca="false" dt2D="false" dtr="false" t="normal">BG139</f>
        <v>0</v>
      </c>
      <c r="BI139" s="526" t="n">
        <f aca="false" ca="false" dt2D="false" dtr="false" t="normal">BH139</f>
        <v>0</v>
      </c>
      <c r="BJ139" s="526" t="n">
        <f aca="false" ca="false" dt2D="false" dtr="false" t="normal">BI139</f>
        <v>0</v>
      </c>
      <c r="BK139" s="526" t="n">
        <f aca="false" ca="false" dt2D="false" dtr="false" t="normal">BJ139</f>
        <v>0</v>
      </c>
      <c r="BL139" s="526" t="n">
        <f aca="false" ca="false" dt2D="false" dtr="false" t="normal">BK139</f>
        <v>0</v>
      </c>
      <c r="BM139" s="526" t="n">
        <f aca="false" ca="false" dt2D="false" dtr="false" t="normal">BL139</f>
        <v>0</v>
      </c>
      <c r="BN139" s="526" t="n">
        <f aca="false" ca="false" dt2D="false" dtr="false" t="normal">BM139</f>
        <v>0</v>
      </c>
      <c r="BO139" s="526" t="n">
        <f aca="false" ca="false" dt2D="false" dtr="false" t="normal">BN139</f>
        <v>0</v>
      </c>
      <c r="BP139" s="526" t="n">
        <f aca="false" ca="false" dt2D="false" dtr="false" t="normal">BO139</f>
        <v>0</v>
      </c>
      <c r="BQ139" s="526" t="n">
        <f aca="false" ca="false" dt2D="false" dtr="false" t="normal">BP139</f>
        <v>0</v>
      </c>
      <c r="BR139" s="526" t="n">
        <f aca="false" ca="false" dt2D="false" dtr="false" t="normal">BQ139</f>
        <v>0</v>
      </c>
      <c r="BS139" s="526" t="n">
        <f aca="false" ca="false" dt2D="false" dtr="false" t="normal">BR139</f>
        <v>0</v>
      </c>
      <c r="BT139" s="526" t="n">
        <f aca="false" ca="false" dt2D="false" dtr="false" t="normal">BS139</f>
        <v>0</v>
      </c>
    </row>
    <row hidden="true" ht="16.5" outlineLevel="2" r="140">
      <c r="B140" s="489" t="e">
        <f aca="false" ca="false" dt2D="false" dtr="false" t="normal">B139</f>
        <v>#N/A</v>
      </c>
      <c r="F140" s="481" t="e">
        <f aca="false" ca="false" dt2D="false" dtr="false" t="normal">F139</f>
        <v>#N/A</v>
      </c>
      <c r="G140" s="485" t="n">
        <f aca="false" ca="false" dt2D="false" dtr="false" t="normal">G139</f>
        <v>0</v>
      </c>
      <c r="I140" s="524" t="s">
        <v>550</v>
      </c>
      <c r="J140" s="525" t="s">
        <v>554</v>
      </c>
      <c r="K140" s="525" t="n"/>
      <c r="L140" s="525" t="n"/>
      <c r="M140" s="131" t="n">
        <f aca="false" ca="false" dt2D="false" dtr="false" t="normal">'Допущения'!$C$78</f>
        <v>0</v>
      </c>
      <c r="N140" s="526" t="n">
        <f aca="false" ca="false" dt2D="false" dtr="false" t="normal">M140</f>
        <v>0</v>
      </c>
      <c r="O140" s="526" t="n">
        <f aca="false" ca="false" dt2D="false" dtr="false" t="normal">N140</f>
        <v>0</v>
      </c>
      <c r="P140" s="526" t="n">
        <f aca="false" ca="false" dt2D="false" dtr="false" t="normal">O140</f>
        <v>0</v>
      </c>
      <c r="Q140" s="526" t="n">
        <f aca="false" ca="false" dt2D="false" dtr="false" t="normal">P140</f>
        <v>0</v>
      </c>
      <c r="R140" s="526" t="n">
        <f aca="false" ca="false" dt2D="false" dtr="false" t="normal">Q140</f>
        <v>0</v>
      </c>
      <c r="S140" s="526" t="n">
        <f aca="false" ca="false" dt2D="false" dtr="false" t="normal">R140</f>
        <v>0</v>
      </c>
      <c r="T140" s="526" t="n">
        <f aca="false" ca="false" dt2D="false" dtr="false" t="normal">S140</f>
        <v>0</v>
      </c>
      <c r="U140" s="526" t="n">
        <f aca="false" ca="false" dt2D="false" dtr="false" t="normal">T140</f>
        <v>0</v>
      </c>
      <c r="V140" s="526" t="n">
        <f aca="false" ca="false" dt2D="false" dtr="false" t="normal">U140</f>
        <v>0</v>
      </c>
      <c r="W140" s="526" t="n">
        <f aca="false" ca="false" dt2D="false" dtr="false" t="normal">V140</f>
        <v>0</v>
      </c>
      <c r="X140" s="526" t="n">
        <f aca="false" ca="false" dt2D="false" dtr="false" t="normal">W140</f>
        <v>0</v>
      </c>
      <c r="Y140" s="526" t="n">
        <f aca="false" ca="false" dt2D="false" dtr="false" t="normal">X140</f>
        <v>0</v>
      </c>
      <c r="Z140" s="526" t="n">
        <f aca="false" ca="false" dt2D="false" dtr="false" t="normal">Y140</f>
        <v>0</v>
      </c>
      <c r="AA140" s="526" t="n">
        <f aca="false" ca="false" dt2D="false" dtr="false" t="normal">Z140</f>
        <v>0</v>
      </c>
      <c r="AB140" s="526" t="n">
        <f aca="false" ca="false" dt2D="false" dtr="false" t="normal">AA140</f>
        <v>0</v>
      </c>
      <c r="AC140" s="526" t="n">
        <f aca="false" ca="false" dt2D="false" dtr="false" t="normal">AB140</f>
        <v>0</v>
      </c>
      <c r="AD140" s="526" t="n">
        <f aca="false" ca="false" dt2D="false" dtr="false" t="normal">AC140</f>
        <v>0</v>
      </c>
      <c r="AE140" s="526" t="n">
        <f aca="false" ca="false" dt2D="false" dtr="false" t="normal">AD140</f>
        <v>0</v>
      </c>
      <c r="AF140" s="526" t="n">
        <f aca="false" ca="false" dt2D="false" dtr="false" t="normal">AE140</f>
        <v>0</v>
      </c>
      <c r="AG140" s="526" t="n">
        <f aca="false" ca="false" dt2D="false" dtr="false" t="normal">AF140</f>
        <v>0</v>
      </c>
      <c r="AH140" s="526" t="n">
        <f aca="false" ca="false" dt2D="false" dtr="false" t="normal">AG140</f>
        <v>0</v>
      </c>
      <c r="AI140" s="526" t="n">
        <f aca="false" ca="false" dt2D="false" dtr="false" t="normal">AH140</f>
        <v>0</v>
      </c>
      <c r="AJ140" s="526" t="n">
        <f aca="false" ca="false" dt2D="false" dtr="false" t="normal">AI140</f>
        <v>0</v>
      </c>
      <c r="AK140" s="526" t="n">
        <f aca="false" ca="false" dt2D="false" dtr="false" t="normal">AJ140</f>
        <v>0</v>
      </c>
      <c r="AL140" s="526" t="n">
        <f aca="false" ca="false" dt2D="false" dtr="false" t="normal">AK140</f>
        <v>0</v>
      </c>
      <c r="AM140" s="526" t="n">
        <f aca="false" ca="false" dt2D="false" dtr="false" t="normal">AL140</f>
        <v>0</v>
      </c>
      <c r="AN140" s="526" t="n">
        <f aca="false" ca="false" dt2D="false" dtr="false" t="normal">AM140</f>
        <v>0</v>
      </c>
      <c r="AO140" s="526" t="n">
        <f aca="false" ca="false" dt2D="false" dtr="false" t="normal">AN140</f>
        <v>0</v>
      </c>
      <c r="AP140" s="526" t="n">
        <f aca="false" ca="false" dt2D="false" dtr="false" t="normal">AO140</f>
        <v>0</v>
      </c>
      <c r="AQ140" s="526" t="n">
        <f aca="false" ca="false" dt2D="false" dtr="false" t="normal">AP140</f>
        <v>0</v>
      </c>
      <c r="AR140" s="526" t="n">
        <f aca="false" ca="false" dt2D="false" dtr="false" t="normal">AQ140</f>
        <v>0</v>
      </c>
      <c r="AS140" s="526" t="n">
        <f aca="false" ca="false" dt2D="false" dtr="false" t="normal">AR140</f>
        <v>0</v>
      </c>
      <c r="AT140" s="526" t="n">
        <f aca="false" ca="false" dt2D="false" dtr="false" t="normal">AS140</f>
        <v>0</v>
      </c>
      <c r="AU140" s="526" t="n">
        <f aca="false" ca="false" dt2D="false" dtr="false" t="normal">AT140</f>
        <v>0</v>
      </c>
      <c r="AV140" s="526" t="n">
        <f aca="false" ca="false" dt2D="false" dtr="false" t="normal">AU140</f>
        <v>0</v>
      </c>
      <c r="AW140" s="526" t="n">
        <f aca="false" ca="false" dt2D="false" dtr="false" t="normal">AV140</f>
        <v>0</v>
      </c>
      <c r="AX140" s="526" t="n">
        <f aca="false" ca="false" dt2D="false" dtr="false" t="normal">AW140</f>
        <v>0</v>
      </c>
      <c r="AY140" s="526" t="n">
        <f aca="false" ca="false" dt2D="false" dtr="false" t="normal">AX140</f>
        <v>0</v>
      </c>
      <c r="AZ140" s="526" t="n">
        <f aca="false" ca="false" dt2D="false" dtr="false" t="normal">AY140</f>
        <v>0</v>
      </c>
      <c r="BA140" s="526" t="n">
        <f aca="false" ca="false" dt2D="false" dtr="false" t="normal">AZ140</f>
        <v>0</v>
      </c>
      <c r="BB140" s="526" t="n">
        <f aca="false" ca="false" dt2D="false" dtr="false" t="normal">BA140</f>
        <v>0</v>
      </c>
      <c r="BC140" s="526" t="n">
        <f aca="false" ca="false" dt2D="false" dtr="false" t="normal">BB140</f>
        <v>0</v>
      </c>
      <c r="BD140" s="526" t="n">
        <f aca="false" ca="false" dt2D="false" dtr="false" t="normal">BC140</f>
        <v>0</v>
      </c>
      <c r="BE140" s="526" t="n">
        <f aca="false" ca="false" dt2D="false" dtr="false" t="normal">BD140</f>
        <v>0</v>
      </c>
      <c r="BF140" s="526" t="n">
        <f aca="false" ca="false" dt2D="false" dtr="false" t="normal">BE140</f>
        <v>0</v>
      </c>
      <c r="BG140" s="526" t="n">
        <f aca="false" ca="false" dt2D="false" dtr="false" t="normal">BF140</f>
        <v>0</v>
      </c>
      <c r="BH140" s="526" t="n">
        <f aca="false" ca="false" dt2D="false" dtr="false" t="normal">BG140</f>
        <v>0</v>
      </c>
      <c r="BI140" s="526" t="n">
        <f aca="false" ca="false" dt2D="false" dtr="false" t="normal">BH140</f>
        <v>0</v>
      </c>
      <c r="BJ140" s="526" t="n">
        <f aca="false" ca="false" dt2D="false" dtr="false" t="normal">BI140</f>
        <v>0</v>
      </c>
      <c r="BK140" s="526" t="n">
        <f aca="false" ca="false" dt2D="false" dtr="false" t="normal">BJ140</f>
        <v>0</v>
      </c>
      <c r="BL140" s="526" t="n">
        <f aca="false" ca="false" dt2D="false" dtr="false" t="normal">BK140</f>
        <v>0</v>
      </c>
      <c r="BM140" s="526" t="n">
        <f aca="false" ca="false" dt2D="false" dtr="false" t="normal">BL140</f>
        <v>0</v>
      </c>
      <c r="BN140" s="526" t="n">
        <f aca="false" ca="false" dt2D="false" dtr="false" t="normal">BM140</f>
        <v>0</v>
      </c>
      <c r="BO140" s="526" t="n">
        <f aca="false" ca="false" dt2D="false" dtr="false" t="normal">BN140</f>
        <v>0</v>
      </c>
      <c r="BP140" s="526" t="n">
        <f aca="false" ca="false" dt2D="false" dtr="false" t="normal">BO140</f>
        <v>0</v>
      </c>
      <c r="BQ140" s="526" t="n">
        <f aca="false" ca="false" dt2D="false" dtr="false" t="normal">BP140</f>
        <v>0</v>
      </c>
      <c r="BR140" s="526" t="n">
        <f aca="false" ca="false" dt2D="false" dtr="false" t="normal">BQ140</f>
        <v>0</v>
      </c>
      <c r="BS140" s="526" t="n">
        <f aca="false" ca="false" dt2D="false" dtr="false" t="normal">BR140</f>
        <v>0</v>
      </c>
      <c r="BT140" s="526" t="n">
        <f aca="false" ca="false" dt2D="false" dtr="false" t="normal">BS140</f>
        <v>0</v>
      </c>
    </row>
    <row hidden="true" ht="16.5" outlineLevel="2" r="141">
      <c r="B141" s="489" t="e">
        <f aca="false" ca="false" dt2D="false" dtr="false" t="normal">B140</f>
        <v>#N/A</v>
      </c>
      <c r="F141" s="481" t="e">
        <f aca="false" ca="false" dt2D="false" dtr="false" t="normal">F140</f>
        <v>#N/A</v>
      </c>
      <c r="G141" s="485" t="n">
        <f aca="false" ca="false" dt2D="false" dtr="false" t="normal">G140</f>
        <v>0</v>
      </c>
      <c r="I141" s="524" t="s">
        <v>551</v>
      </c>
      <c r="J141" s="525" t="s">
        <v>554</v>
      </c>
      <c r="K141" s="525" t="n"/>
      <c r="L141" s="525" t="n"/>
      <c r="M141" s="131" t="n">
        <f aca="false" ca="false" dt2D="false" dtr="false" t="normal">'Допущения'!$C$79</f>
        <v>0</v>
      </c>
      <c r="N141" s="526" t="n">
        <f aca="false" ca="false" dt2D="false" dtr="false" t="normal">M141</f>
        <v>0</v>
      </c>
      <c r="O141" s="526" t="n">
        <f aca="false" ca="false" dt2D="false" dtr="false" t="normal">N141</f>
        <v>0</v>
      </c>
      <c r="P141" s="526" t="n">
        <f aca="false" ca="false" dt2D="false" dtr="false" t="normal">O141</f>
        <v>0</v>
      </c>
      <c r="Q141" s="526" t="n">
        <f aca="false" ca="false" dt2D="false" dtr="false" t="normal">P141</f>
        <v>0</v>
      </c>
      <c r="R141" s="526" t="n">
        <f aca="false" ca="false" dt2D="false" dtr="false" t="normal">Q141</f>
        <v>0</v>
      </c>
      <c r="S141" s="526" t="n">
        <f aca="false" ca="false" dt2D="false" dtr="false" t="normal">R141</f>
        <v>0</v>
      </c>
      <c r="T141" s="526" t="n">
        <f aca="false" ca="false" dt2D="false" dtr="false" t="normal">S141</f>
        <v>0</v>
      </c>
      <c r="U141" s="526" t="n">
        <f aca="false" ca="false" dt2D="false" dtr="false" t="normal">T141</f>
        <v>0</v>
      </c>
      <c r="V141" s="526" t="n">
        <f aca="false" ca="false" dt2D="false" dtr="false" t="normal">U141</f>
        <v>0</v>
      </c>
      <c r="W141" s="526" t="n">
        <f aca="false" ca="false" dt2D="false" dtr="false" t="normal">V141</f>
        <v>0</v>
      </c>
      <c r="X141" s="526" t="n">
        <f aca="false" ca="false" dt2D="false" dtr="false" t="normal">W141</f>
        <v>0</v>
      </c>
      <c r="Y141" s="526" t="n">
        <f aca="false" ca="false" dt2D="false" dtr="false" t="normal">X141</f>
        <v>0</v>
      </c>
      <c r="Z141" s="526" t="n">
        <f aca="false" ca="false" dt2D="false" dtr="false" t="normal">Y141</f>
        <v>0</v>
      </c>
      <c r="AA141" s="526" t="n">
        <f aca="false" ca="false" dt2D="false" dtr="false" t="normal">Z141</f>
        <v>0</v>
      </c>
      <c r="AB141" s="526" t="n">
        <f aca="false" ca="false" dt2D="false" dtr="false" t="normal">AA141</f>
        <v>0</v>
      </c>
      <c r="AC141" s="526" t="n">
        <f aca="false" ca="false" dt2D="false" dtr="false" t="normal">AB141</f>
        <v>0</v>
      </c>
      <c r="AD141" s="526" t="n">
        <f aca="false" ca="false" dt2D="false" dtr="false" t="normal">AC141</f>
        <v>0</v>
      </c>
      <c r="AE141" s="526" t="n">
        <f aca="false" ca="false" dt2D="false" dtr="false" t="normal">AD141</f>
        <v>0</v>
      </c>
      <c r="AF141" s="526" t="n">
        <f aca="false" ca="false" dt2D="false" dtr="false" t="normal">AE141</f>
        <v>0</v>
      </c>
      <c r="AG141" s="526" t="n">
        <f aca="false" ca="false" dt2D="false" dtr="false" t="normal">AF141</f>
        <v>0</v>
      </c>
      <c r="AH141" s="526" t="n">
        <f aca="false" ca="false" dt2D="false" dtr="false" t="normal">AG141</f>
        <v>0</v>
      </c>
      <c r="AI141" s="526" t="n">
        <f aca="false" ca="false" dt2D="false" dtr="false" t="normal">AH141</f>
        <v>0</v>
      </c>
      <c r="AJ141" s="526" t="n">
        <f aca="false" ca="false" dt2D="false" dtr="false" t="normal">AI141</f>
        <v>0</v>
      </c>
      <c r="AK141" s="526" t="n">
        <f aca="false" ca="false" dt2D="false" dtr="false" t="normal">AJ141</f>
        <v>0</v>
      </c>
      <c r="AL141" s="526" t="n">
        <f aca="false" ca="false" dt2D="false" dtr="false" t="normal">AK141</f>
        <v>0</v>
      </c>
      <c r="AM141" s="526" t="n">
        <f aca="false" ca="false" dt2D="false" dtr="false" t="normal">AL141</f>
        <v>0</v>
      </c>
      <c r="AN141" s="526" t="n">
        <f aca="false" ca="false" dt2D="false" dtr="false" t="normal">AM141</f>
        <v>0</v>
      </c>
      <c r="AO141" s="526" t="n">
        <f aca="false" ca="false" dt2D="false" dtr="false" t="normal">AN141</f>
        <v>0</v>
      </c>
      <c r="AP141" s="526" t="n">
        <f aca="false" ca="false" dt2D="false" dtr="false" t="normal">AO141</f>
        <v>0</v>
      </c>
      <c r="AQ141" s="526" t="n">
        <f aca="false" ca="false" dt2D="false" dtr="false" t="normal">AP141</f>
        <v>0</v>
      </c>
      <c r="AR141" s="526" t="n">
        <f aca="false" ca="false" dt2D="false" dtr="false" t="normal">AQ141</f>
        <v>0</v>
      </c>
      <c r="AS141" s="526" t="n">
        <f aca="false" ca="false" dt2D="false" dtr="false" t="normal">AR141</f>
        <v>0</v>
      </c>
      <c r="AT141" s="526" t="n">
        <f aca="false" ca="false" dt2D="false" dtr="false" t="normal">AS141</f>
        <v>0</v>
      </c>
      <c r="AU141" s="526" t="n">
        <f aca="false" ca="false" dt2D="false" dtr="false" t="normal">AT141</f>
        <v>0</v>
      </c>
      <c r="AV141" s="526" t="n">
        <f aca="false" ca="false" dt2D="false" dtr="false" t="normal">AU141</f>
        <v>0</v>
      </c>
      <c r="AW141" s="526" t="n">
        <f aca="false" ca="false" dt2D="false" dtr="false" t="normal">AV141</f>
        <v>0</v>
      </c>
      <c r="AX141" s="526" t="n">
        <f aca="false" ca="false" dt2D="false" dtr="false" t="normal">AW141</f>
        <v>0</v>
      </c>
      <c r="AY141" s="526" t="n">
        <f aca="false" ca="false" dt2D="false" dtr="false" t="normal">AX141</f>
        <v>0</v>
      </c>
      <c r="AZ141" s="526" t="n">
        <f aca="false" ca="false" dt2D="false" dtr="false" t="normal">AY141</f>
        <v>0</v>
      </c>
      <c r="BA141" s="526" t="n">
        <f aca="false" ca="false" dt2D="false" dtr="false" t="normal">AZ141</f>
        <v>0</v>
      </c>
      <c r="BB141" s="526" t="n">
        <f aca="false" ca="false" dt2D="false" dtr="false" t="normal">BA141</f>
        <v>0</v>
      </c>
      <c r="BC141" s="526" t="n">
        <f aca="false" ca="false" dt2D="false" dtr="false" t="normal">BB141</f>
        <v>0</v>
      </c>
      <c r="BD141" s="526" t="n">
        <f aca="false" ca="false" dt2D="false" dtr="false" t="normal">BC141</f>
        <v>0</v>
      </c>
      <c r="BE141" s="526" t="n">
        <f aca="false" ca="false" dt2D="false" dtr="false" t="normal">BD141</f>
        <v>0</v>
      </c>
      <c r="BF141" s="526" t="n">
        <f aca="false" ca="false" dt2D="false" dtr="false" t="normal">BE141</f>
        <v>0</v>
      </c>
      <c r="BG141" s="526" t="n">
        <f aca="false" ca="false" dt2D="false" dtr="false" t="normal">BF141</f>
        <v>0</v>
      </c>
      <c r="BH141" s="526" t="n">
        <f aca="false" ca="false" dt2D="false" dtr="false" t="normal">BG141</f>
        <v>0</v>
      </c>
      <c r="BI141" s="526" t="n">
        <f aca="false" ca="false" dt2D="false" dtr="false" t="normal">BH141</f>
        <v>0</v>
      </c>
      <c r="BJ141" s="526" t="n">
        <f aca="false" ca="false" dt2D="false" dtr="false" t="normal">BI141</f>
        <v>0</v>
      </c>
      <c r="BK141" s="526" t="n">
        <f aca="false" ca="false" dt2D="false" dtr="false" t="normal">BJ141</f>
        <v>0</v>
      </c>
      <c r="BL141" s="526" t="n">
        <f aca="false" ca="false" dt2D="false" dtr="false" t="normal">BK141</f>
        <v>0</v>
      </c>
      <c r="BM141" s="526" t="n">
        <f aca="false" ca="false" dt2D="false" dtr="false" t="normal">BL141</f>
        <v>0</v>
      </c>
      <c r="BN141" s="526" t="n">
        <f aca="false" ca="false" dt2D="false" dtr="false" t="normal">BM141</f>
        <v>0</v>
      </c>
      <c r="BO141" s="526" t="n">
        <f aca="false" ca="false" dt2D="false" dtr="false" t="normal">BN141</f>
        <v>0</v>
      </c>
      <c r="BP141" s="526" t="n">
        <f aca="false" ca="false" dt2D="false" dtr="false" t="normal">BO141</f>
        <v>0</v>
      </c>
      <c r="BQ141" s="526" t="n">
        <f aca="false" ca="false" dt2D="false" dtr="false" t="normal">BP141</f>
        <v>0</v>
      </c>
      <c r="BR141" s="526" t="n">
        <f aca="false" ca="false" dt2D="false" dtr="false" t="normal">BQ141</f>
        <v>0</v>
      </c>
      <c r="BS141" s="526" t="n">
        <f aca="false" ca="false" dt2D="false" dtr="false" t="normal">BR141</f>
        <v>0</v>
      </c>
      <c r="BT141" s="526" t="n">
        <f aca="false" ca="false" dt2D="false" dtr="false" t="normal">BS141</f>
        <v>0</v>
      </c>
    </row>
    <row hidden="true" ht="16.5" outlineLevel="2" r="142">
      <c r="B142" s="489" t="e">
        <f aca="false" ca="false" dt2D="false" dtr="false" t="normal">B141</f>
        <v>#N/A</v>
      </c>
      <c r="F142" s="481" t="e">
        <f aca="false" ca="false" dt2D="false" dtr="false" t="normal">F141</f>
        <v>#N/A</v>
      </c>
      <c r="G142" s="485" t="n">
        <f aca="false" ca="false" dt2D="false" dtr="false" t="normal">G141</f>
        <v>0</v>
      </c>
      <c r="I142" s="17" t="s">
        <v>555</v>
      </c>
      <c r="J142" s="218" t="n"/>
      <c r="K142" s="218" t="n"/>
      <c r="L142" s="503" t="n"/>
      <c r="M142" s="503" t="n"/>
      <c r="N142" s="503" t="n"/>
      <c r="O142" s="503" t="n"/>
      <c r="P142" s="503" t="n"/>
      <c r="Q142" s="503" t="n"/>
      <c r="R142" s="503" t="n"/>
      <c r="S142" s="503" t="n"/>
      <c r="T142" s="503" t="n"/>
      <c r="U142" s="503" t="n"/>
      <c r="V142" s="503" t="n"/>
      <c r="W142" s="503" t="n"/>
      <c r="X142" s="503" t="n"/>
      <c r="Y142" s="503" t="n"/>
      <c r="Z142" s="503" t="n"/>
      <c r="AA142" s="503" t="n"/>
      <c r="AB142" s="244" t="n"/>
      <c r="AC142" s="244" t="n"/>
      <c r="AD142" s="244" t="n"/>
      <c r="AE142" s="244" t="n"/>
      <c r="AF142" s="244" t="n"/>
      <c r="AG142" s="244" t="n"/>
      <c r="AH142" s="244" t="n"/>
      <c r="AI142" s="244" t="n"/>
      <c r="AJ142" s="244" t="n"/>
      <c r="AK142" s="244" t="n"/>
      <c r="AL142" s="244" t="n"/>
      <c r="AM142" s="244" t="n"/>
      <c r="AN142" s="244" t="n"/>
      <c r="AO142" s="244" t="n"/>
      <c r="AP142" s="244" t="n"/>
      <c r="AQ142" s="244" t="n"/>
      <c r="AR142" s="244" t="n"/>
      <c r="AS142" s="244" t="n"/>
      <c r="AT142" s="244" t="n"/>
      <c r="AU142" s="244" t="n"/>
      <c r="AV142" s="244" t="n"/>
      <c r="AW142" s="244" t="n"/>
      <c r="AX142" s="244" t="n"/>
      <c r="AY142" s="244" t="n"/>
      <c r="AZ142" s="244" t="n"/>
      <c r="BA142" s="244" t="n"/>
      <c r="BB142" s="244" t="n"/>
      <c r="BC142" s="244" t="n"/>
      <c r="BD142" s="244" t="n"/>
      <c r="BE142" s="244" t="n"/>
      <c r="BF142" s="244" t="n"/>
      <c r="BG142" s="244" t="n"/>
      <c r="BH142" s="244" t="n"/>
      <c r="BI142" s="244" t="n"/>
      <c r="BJ142" s="244" t="n"/>
      <c r="BK142" s="244" t="n"/>
      <c r="BL142" s="244" t="n"/>
      <c r="BM142" s="244" t="n"/>
      <c r="BN142" s="244" t="n"/>
      <c r="BO142" s="244" t="n"/>
      <c r="BP142" s="244" t="n"/>
      <c r="BQ142" s="244" t="n"/>
      <c r="BR142" s="244" t="n"/>
      <c r="BS142" s="244" t="n"/>
      <c r="BT142" s="244" t="n"/>
    </row>
    <row hidden="true" ht="16.5" outlineLevel="2" r="143">
      <c r="B143" s="489" t="e">
        <f aca="false" ca="false" dt2D="false" dtr="false" t="normal">B142</f>
        <v>#N/A</v>
      </c>
      <c r="F143" s="481" t="e">
        <f aca="false" ca="false" dt2D="false" dtr="false" t="normal">F142</f>
        <v>#N/A</v>
      </c>
      <c r="G143" s="485" t="n">
        <f aca="false" ca="false" dt2D="false" dtr="false" t="normal">G142</f>
        <v>0</v>
      </c>
      <c r="I143" s="153" t="s">
        <v>548</v>
      </c>
      <c r="L143" s="523" t="n"/>
      <c r="M143" s="503" t="e">
        <f aca="false" ca="true" dt2D="false" dtr="false" t="normal">MIN(M138*M131/12*'Периоды'!L$42, L150)</f>
        <v>#VALUE!</v>
      </c>
      <c r="N143" s="503" t="e">
        <f aca="false" ca="true" dt2D="false" dtr="false" t="normal">MIN(N138*N131/12*'Периоды'!M$42, M150)</f>
        <v>#VALUE!</v>
      </c>
      <c r="O143" s="503" t="e">
        <f aca="false" ca="true" dt2D="false" dtr="false" t="normal">MIN(O138*O131/12*'Периоды'!N$42, N150)</f>
        <v>#VALUE!</v>
      </c>
      <c r="P143" s="503" t="e">
        <f aca="false" ca="true" dt2D="false" dtr="false" t="normal">MIN(P138*P131/12*'Периоды'!O$42, O150)</f>
        <v>#VALUE!</v>
      </c>
      <c r="Q143" s="503" t="e">
        <f aca="false" ca="true" dt2D="false" dtr="false" t="normal">MIN(Q138*Q131/12*'Периоды'!P$42, P150)</f>
        <v>#VALUE!</v>
      </c>
      <c r="R143" s="503" t="e">
        <f aca="false" ca="true" dt2D="false" dtr="false" t="normal">MIN(R138*R131/12*'Периоды'!Q$42, Q150)</f>
        <v>#VALUE!</v>
      </c>
      <c r="S143" s="503" t="e">
        <f aca="false" ca="true" dt2D="false" dtr="false" t="normal">MIN(S138*S131/12*'Периоды'!R$42, R150)</f>
        <v>#VALUE!</v>
      </c>
      <c r="T143" s="503" t="e">
        <f aca="false" ca="true" dt2D="false" dtr="false" t="normal">MIN(T138*T131/12*'Периоды'!S$42, S150)</f>
        <v>#VALUE!</v>
      </c>
      <c r="U143" s="503" t="e">
        <f aca="false" ca="true" dt2D="false" dtr="false" t="normal">MIN(U138*U131/12*'Периоды'!T$42, T150)</f>
        <v>#VALUE!</v>
      </c>
      <c r="V143" s="503" t="e">
        <f aca="false" ca="true" dt2D="false" dtr="false" t="normal">MIN(V138*V131/12*'Периоды'!U$42, U150)</f>
        <v>#VALUE!</v>
      </c>
      <c r="W143" s="503" t="e">
        <f aca="false" ca="true" dt2D="false" dtr="false" t="normal">MIN(W138*W131/12*'Периоды'!V$42, V150)</f>
        <v>#VALUE!</v>
      </c>
      <c r="X143" s="503" t="e">
        <f aca="false" ca="true" dt2D="false" dtr="false" t="normal">MIN(X138*X131/12*'Периоды'!W$42, W150)</f>
        <v>#VALUE!</v>
      </c>
      <c r="Y143" s="503" t="e">
        <f aca="false" ca="true" dt2D="false" dtr="false" t="normal">MIN(Y138*Y131/12*'Периоды'!X$42, X150)</f>
        <v>#VALUE!</v>
      </c>
      <c r="Z143" s="503" t="e">
        <f aca="false" ca="true" dt2D="false" dtr="false" t="normal">MIN(Z138*Z131/12*'Периоды'!Y$42, Y150)</f>
        <v>#VALUE!</v>
      </c>
      <c r="AA143" s="503" t="e">
        <f aca="false" ca="true" dt2D="false" dtr="false" t="normal">MIN(AA138*AA131/12*'Периоды'!Z$42, Z150)</f>
        <v>#VALUE!</v>
      </c>
      <c r="AB143" s="503" t="e">
        <f aca="false" ca="true" dt2D="false" dtr="false" t="normal">MIN(AB138*AB131/12*'Периоды'!AA$42, AA150)</f>
        <v>#VALUE!</v>
      </c>
      <c r="AC143" s="503" t="e">
        <f aca="false" ca="true" dt2D="false" dtr="false" t="normal">MIN(AC138*AC131/12*'Периоды'!AB$42, AB150)</f>
        <v>#VALUE!</v>
      </c>
      <c r="AD143" s="503" t="e">
        <f aca="false" ca="true" dt2D="false" dtr="false" t="normal">MIN(AD138*AD131/12*'Периоды'!AC$42, AC150)</f>
        <v>#VALUE!</v>
      </c>
      <c r="AE143" s="503" t="e">
        <f aca="false" ca="true" dt2D="false" dtr="false" t="normal">MIN(AE138*AE131/12*'Периоды'!AD$42, AD150)</f>
        <v>#VALUE!</v>
      </c>
      <c r="AF143" s="503" t="e">
        <f aca="false" ca="true" dt2D="false" dtr="false" t="normal">MIN(AF138*AF131/12*'Периоды'!AE$42, AE150)</f>
        <v>#VALUE!</v>
      </c>
      <c r="AG143" s="503" t="e">
        <f aca="false" ca="true" dt2D="false" dtr="false" t="normal">MIN(AG138*AG131/12*'Периоды'!AF$42, AF150)</f>
        <v>#VALUE!</v>
      </c>
      <c r="AH143" s="503" t="e">
        <f aca="false" ca="true" dt2D="false" dtr="false" t="normal">MIN(AH138*AH131/12*'Периоды'!AG$42, AG150)</f>
        <v>#VALUE!</v>
      </c>
      <c r="AI143" s="503" t="e">
        <f aca="false" ca="true" dt2D="false" dtr="false" t="normal">MIN(AI138*AI131/12*'Периоды'!AH$42, AH150)</f>
        <v>#VALUE!</v>
      </c>
      <c r="AJ143" s="503" t="e">
        <f aca="false" ca="true" dt2D="false" dtr="false" t="normal">MIN(AJ138*AJ131/12*'Периоды'!AI$42, AI150)</f>
        <v>#VALUE!</v>
      </c>
      <c r="AK143" s="503" t="e">
        <f aca="false" ca="true" dt2D="false" dtr="false" t="normal">MIN(AK138*AK131/12*'Периоды'!AJ$42, AJ150)</f>
        <v>#VALUE!</v>
      </c>
      <c r="AL143" s="503" t="e">
        <f aca="false" ca="true" dt2D="false" dtr="false" t="normal">MIN(AL138*AL131/12*'Периоды'!AK$42, AK150)</f>
        <v>#VALUE!</v>
      </c>
      <c r="AM143" s="503" t="e">
        <f aca="false" ca="true" dt2D="false" dtr="false" t="normal">MIN(AM138*AM131/12*'Периоды'!AL$42, AL150)</f>
        <v>#VALUE!</v>
      </c>
      <c r="AN143" s="503" t="e">
        <f aca="false" ca="true" dt2D="false" dtr="false" t="normal">MIN(AN138*AN131/12*'Периоды'!AM$42, AM150)</f>
        <v>#VALUE!</v>
      </c>
      <c r="AO143" s="503" t="e">
        <f aca="false" ca="true" dt2D="false" dtr="false" t="normal">MIN(AO138*AO131/12*'Периоды'!AN$42, AN150)</f>
        <v>#VALUE!</v>
      </c>
      <c r="AP143" s="503" t="e">
        <f aca="false" ca="true" dt2D="false" dtr="false" t="normal">MIN(AP138*AP131/12*'Периоды'!AO$42, AO150)</f>
        <v>#VALUE!</v>
      </c>
      <c r="AQ143" s="503" t="e">
        <f aca="false" ca="true" dt2D="false" dtr="false" t="normal">MIN(AQ138*AQ131/12*'Периоды'!AP$42, AP150)</f>
        <v>#VALUE!</v>
      </c>
      <c r="AR143" s="503" t="e">
        <f aca="false" ca="true" dt2D="false" dtr="false" t="normal">MIN(AR138*AR131/12*'Периоды'!AQ$42, AQ150)</f>
        <v>#VALUE!</v>
      </c>
      <c r="AS143" s="503" t="e">
        <f aca="false" ca="true" dt2D="false" dtr="false" t="normal">MIN(AS138*AS131/12*'Периоды'!AR$42, AR150)</f>
        <v>#VALUE!</v>
      </c>
      <c r="AT143" s="503" t="e">
        <f aca="false" ca="true" dt2D="false" dtr="false" t="normal">MIN(AT138*AT131/12*'Периоды'!AS$42, AS150)</f>
        <v>#VALUE!</v>
      </c>
      <c r="AU143" s="503" t="e">
        <f aca="false" ca="true" dt2D="false" dtr="false" t="normal">MIN(AU138*AU131/12*'Периоды'!AT$42, AT150)</f>
        <v>#VALUE!</v>
      </c>
      <c r="AV143" s="503" t="e">
        <f aca="false" ca="true" dt2D="false" dtr="false" t="normal">MIN(AV138*AV131/12*'Периоды'!AU$42, AU150)</f>
        <v>#VALUE!</v>
      </c>
      <c r="AW143" s="503" t="e">
        <f aca="false" ca="true" dt2D="false" dtr="false" t="normal">MIN(AW138*AW131/12*'Периоды'!AV$42, AV150)</f>
        <v>#VALUE!</v>
      </c>
      <c r="AX143" s="503" t="e">
        <f aca="false" ca="true" dt2D="false" dtr="false" t="normal">MIN(AX138*AX131/12*'Периоды'!AW$42, AW150)</f>
        <v>#VALUE!</v>
      </c>
      <c r="AY143" s="503" t="e">
        <f aca="false" ca="true" dt2D="false" dtr="false" t="normal">MIN(AY138*AY131/12*'Периоды'!AX$42, AX150)</f>
        <v>#VALUE!</v>
      </c>
      <c r="AZ143" s="503" t="e">
        <f aca="false" ca="true" dt2D="false" dtr="false" t="normal">MIN(AZ138*AZ131/12*'Периоды'!AY$42, AY150)</f>
        <v>#VALUE!</v>
      </c>
      <c r="BA143" s="503" t="e">
        <f aca="false" ca="true" dt2D="false" dtr="false" t="normal">MIN(BA138*BA131/12*'Периоды'!AZ$42, AZ150)</f>
        <v>#VALUE!</v>
      </c>
      <c r="BB143" s="503" t="e">
        <f aca="false" ca="true" dt2D="false" dtr="false" t="normal">MIN(BB138*BB131/12*'Периоды'!BA$42, BA150)</f>
        <v>#VALUE!</v>
      </c>
      <c r="BC143" s="503" t="e">
        <f aca="false" ca="true" dt2D="false" dtr="false" t="normal">MIN(BC138*BC131/12*'Периоды'!BB$42, BB150)</f>
        <v>#VALUE!</v>
      </c>
      <c r="BD143" s="503" t="e">
        <f aca="false" ca="true" dt2D="false" dtr="false" t="normal">MIN(BD138*BD131/12*'Периоды'!BC$42, BC150)</f>
        <v>#VALUE!</v>
      </c>
      <c r="BE143" s="503" t="e">
        <f aca="false" ca="true" dt2D="false" dtr="false" t="normal">MIN(BE138*BE131/12*'Периоды'!BD$42, BD150)</f>
        <v>#VALUE!</v>
      </c>
      <c r="BF143" s="503" t="e">
        <f aca="false" ca="true" dt2D="false" dtr="false" t="normal">MIN(BF138*BF131/12*'Периоды'!BE$42, BE150)</f>
        <v>#VALUE!</v>
      </c>
      <c r="BG143" s="503" t="e">
        <f aca="false" ca="true" dt2D="false" dtr="false" t="normal">MIN(BG138*BG131/12*'Периоды'!BF$42, BF150)</f>
        <v>#VALUE!</v>
      </c>
      <c r="BH143" s="503" t="e">
        <f aca="false" ca="true" dt2D="false" dtr="false" t="normal">MIN(BH138*BH131/12*'Периоды'!BG$42, BG150)</f>
        <v>#VALUE!</v>
      </c>
      <c r="BI143" s="503" t="e">
        <f aca="false" ca="true" dt2D="false" dtr="false" t="normal">MIN(BI138*BI131/12*'Периоды'!BH$42, BH150)</f>
        <v>#VALUE!</v>
      </c>
      <c r="BJ143" s="503" t="e">
        <f aca="false" ca="true" dt2D="false" dtr="false" t="normal">MIN(BJ138*BJ131/12*'Периоды'!BI$42, BI150)</f>
        <v>#VALUE!</v>
      </c>
      <c r="BK143" s="503" t="e">
        <f aca="false" ca="true" dt2D="false" dtr="false" t="normal">MIN(BK138*BK131/12*'Периоды'!BJ$42, BJ150)</f>
        <v>#VALUE!</v>
      </c>
      <c r="BL143" s="503" t="e">
        <f aca="false" ca="true" dt2D="false" dtr="false" t="normal">MIN(BL138*BL131/12*'Периоды'!BK$42, BK150)</f>
        <v>#VALUE!</v>
      </c>
      <c r="BM143" s="503" t="e">
        <f aca="false" ca="true" dt2D="false" dtr="false" t="normal">MIN(BM138*BM131/12*'Периоды'!BL$42, BL150)</f>
        <v>#VALUE!</v>
      </c>
      <c r="BN143" s="503" t="e">
        <f aca="false" ca="true" dt2D="false" dtr="false" t="normal">MIN(BN138*BN131/12*'Периоды'!BM$42, BM150)</f>
        <v>#VALUE!</v>
      </c>
      <c r="BO143" s="503" t="e">
        <f aca="false" ca="true" dt2D="false" dtr="false" t="normal">MIN(BO138*BO131/12*'Периоды'!BN$42, BN150)</f>
        <v>#VALUE!</v>
      </c>
      <c r="BP143" s="503" t="e">
        <f aca="false" ca="true" dt2D="false" dtr="false" t="normal">MIN(BP138*BP131/12*'Периоды'!BO$42, BO150)</f>
        <v>#VALUE!</v>
      </c>
      <c r="BQ143" s="503" t="e">
        <f aca="false" ca="true" dt2D="false" dtr="false" t="normal">MIN(BQ138*BQ131/12*'Периоды'!BP$42, BP150)</f>
        <v>#VALUE!</v>
      </c>
      <c r="BR143" s="503" t="e">
        <f aca="false" ca="true" dt2D="false" dtr="false" t="normal">MIN(BR138*BR131/12*'Периоды'!BQ$42, BQ150)</f>
        <v>#VALUE!</v>
      </c>
      <c r="BS143" s="503" t="e">
        <f aca="false" ca="true" dt2D="false" dtr="false" t="normal">MIN(BS138*BS131/12*'Периоды'!BR$42, BR150)</f>
        <v>#VALUE!</v>
      </c>
      <c r="BT143" s="503" t="e">
        <f aca="false" ca="true" dt2D="false" dtr="false" t="normal">MIN(BT138*BT131/12*'Периоды'!BS$42, BS150)</f>
        <v>#VALUE!</v>
      </c>
    </row>
    <row hidden="true" ht="16.5" outlineLevel="2" r="144">
      <c r="B144" s="489" t="e">
        <f aca="false" ca="false" dt2D="false" dtr="false" t="normal">B143</f>
        <v>#N/A</v>
      </c>
      <c r="F144" s="481" t="e">
        <f aca="false" ca="false" dt2D="false" dtr="false" t="normal">F143</f>
        <v>#N/A</v>
      </c>
      <c r="G144" s="485" t="n">
        <f aca="false" ca="false" dt2D="false" dtr="false" t="normal">G143</f>
        <v>0</v>
      </c>
      <c r="I144" s="153" t="s">
        <v>549</v>
      </c>
      <c r="L144" s="523" t="n"/>
      <c r="M144" s="503" t="e">
        <f aca="false" ca="true" dt2D="false" dtr="false" t="normal">MIN(M139*M132/12*'Периоды'!L$42, L151)</f>
        <v>#VALUE!</v>
      </c>
      <c r="N144" s="503" t="e">
        <f aca="false" ca="true" dt2D="false" dtr="false" t="normal">MIN(N139*N132/12*'Периоды'!M$42, M151)</f>
        <v>#VALUE!</v>
      </c>
      <c r="O144" s="503" t="e">
        <f aca="false" ca="true" dt2D="false" dtr="false" t="normal">MIN(O139*O132/12*'Периоды'!N$42, N151)</f>
        <v>#VALUE!</v>
      </c>
      <c r="P144" s="503" t="e">
        <f aca="false" ca="true" dt2D="false" dtr="false" t="normal">MIN(P139*P132/12*'Периоды'!O$42, O151)</f>
        <v>#VALUE!</v>
      </c>
      <c r="Q144" s="503" t="e">
        <f aca="false" ca="true" dt2D="false" dtr="false" t="normal">MIN(Q139*Q132/12*'Периоды'!P$42, P151)</f>
        <v>#VALUE!</v>
      </c>
      <c r="R144" s="503" t="e">
        <f aca="false" ca="true" dt2D="false" dtr="false" t="normal">MIN(R139*R132/12*'Периоды'!Q$42, Q151)</f>
        <v>#VALUE!</v>
      </c>
      <c r="S144" s="503" t="e">
        <f aca="false" ca="true" dt2D="false" dtr="false" t="normal">MIN(S139*S132/12*'Периоды'!R$42, R151)</f>
        <v>#VALUE!</v>
      </c>
      <c r="T144" s="503" t="e">
        <f aca="false" ca="true" dt2D="false" dtr="false" t="normal">MIN(T139*T132/12*'Периоды'!S$42, S151)</f>
        <v>#VALUE!</v>
      </c>
      <c r="U144" s="503" t="e">
        <f aca="false" ca="true" dt2D="false" dtr="false" t="normal">MIN(U139*U132/12*'Периоды'!T$42, T151)</f>
        <v>#VALUE!</v>
      </c>
      <c r="V144" s="503" t="e">
        <f aca="false" ca="true" dt2D="false" dtr="false" t="normal">MIN(V139*V132/12*'Периоды'!U$42, U151)</f>
        <v>#VALUE!</v>
      </c>
      <c r="W144" s="503" t="e">
        <f aca="false" ca="true" dt2D="false" dtr="false" t="normal">MIN(W139*W132/12*'Периоды'!V$42, V151)</f>
        <v>#VALUE!</v>
      </c>
      <c r="X144" s="503" t="e">
        <f aca="false" ca="true" dt2D="false" dtr="false" t="normal">MIN(X139*X132/12*'Периоды'!W$42, W151)</f>
        <v>#VALUE!</v>
      </c>
      <c r="Y144" s="503" t="e">
        <f aca="false" ca="true" dt2D="false" dtr="false" t="normal">MIN(Y139*Y132/12*'Периоды'!X$42, X151)</f>
        <v>#VALUE!</v>
      </c>
      <c r="Z144" s="503" t="e">
        <f aca="false" ca="true" dt2D="false" dtr="false" t="normal">MIN(Z139*Z132/12*'Периоды'!Y$42, Y151)</f>
        <v>#VALUE!</v>
      </c>
      <c r="AA144" s="503" t="e">
        <f aca="false" ca="true" dt2D="false" dtr="false" t="normal">MIN(AA139*AA132/12*'Периоды'!Z$42, Z151)</f>
        <v>#VALUE!</v>
      </c>
      <c r="AB144" s="503" t="e">
        <f aca="false" ca="true" dt2D="false" dtr="false" t="normal">MIN(AB139*AB132/12*'Периоды'!AA$42, AA151)</f>
        <v>#VALUE!</v>
      </c>
      <c r="AC144" s="503" t="e">
        <f aca="false" ca="true" dt2D="false" dtr="false" t="normal">MIN(AC139*AC132/12*'Периоды'!AB$42, AB151)</f>
        <v>#VALUE!</v>
      </c>
      <c r="AD144" s="503" t="e">
        <f aca="false" ca="true" dt2D="false" dtr="false" t="normal">MIN(AD139*AD132/12*'Периоды'!AC$42, AC151)</f>
        <v>#VALUE!</v>
      </c>
      <c r="AE144" s="503" t="e">
        <f aca="false" ca="true" dt2D="false" dtr="false" t="normal">MIN(AE139*AE132/12*'Периоды'!AD$42, AD151)</f>
        <v>#VALUE!</v>
      </c>
      <c r="AF144" s="503" t="e">
        <f aca="false" ca="true" dt2D="false" dtr="false" t="normal">MIN(AF139*AF132/12*'Периоды'!AE$42, AE151)</f>
        <v>#VALUE!</v>
      </c>
      <c r="AG144" s="503" t="e">
        <f aca="false" ca="true" dt2D="false" dtr="false" t="normal">MIN(AG139*AG132/12*'Периоды'!AF$42, AF151)</f>
        <v>#VALUE!</v>
      </c>
      <c r="AH144" s="503" t="e">
        <f aca="false" ca="true" dt2D="false" dtr="false" t="normal">MIN(AH139*AH132/12*'Периоды'!AG$42, AG151)</f>
        <v>#VALUE!</v>
      </c>
      <c r="AI144" s="503" t="e">
        <f aca="false" ca="true" dt2D="false" dtr="false" t="normal">MIN(AI139*AI132/12*'Периоды'!AH$42, AH151)</f>
        <v>#VALUE!</v>
      </c>
      <c r="AJ144" s="503" t="e">
        <f aca="false" ca="true" dt2D="false" dtr="false" t="normal">MIN(AJ139*AJ132/12*'Периоды'!AI$42, AI151)</f>
        <v>#VALUE!</v>
      </c>
      <c r="AK144" s="503" t="e">
        <f aca="false" ca="true" dt2D="false" dtr="false" t="normal">MIN(AK139*AK132/12*'Периоды'!AJ$42, AJ151)</f>
        <v>#VALUE!</v>
      </c>
      <c r="AL144" s="503" t="e">
        <f aca="false" ca="true" dt2D="false" dtr="false" t="normal">MIN(AL139*AL132/12*'Периоды'!AK$42, AK151)</f>
        <v>#VALUE!</v>
      </c>
      <c r="AM144" s="503" t="e">
        <f aca="false" ca="true" dt2D="false" dtr="false" t="normal">MIN(AM139*AM132/12*'Периоды'!AL$42, AL151)</f>
        <v>#VALUE!</v>
      </c>
      <c r="AN144" s="503" t="e">
        <f aca="false" ca="true" dt2D="false" dtr="false" t="normal">MIN(AN139*AN132/12*'Периоды'!AM$42, AM151)</f>
        <v>#VALUE!</v>
      </c>
      <c r="AO144" s="503" t="e">
        <f aca="false" ca="true" dt2D="false" dtr="false" t="normal">MIN(AO139*AO132/12*'Периоды'!AN$42, AN151)</f>
        <v>#VALUE!</v>
      </c>
      <c r="AP144" s="503" t="e">
        <f aca="false" ca="true" dt2D="false" dtr="false" t="normal">MIN(AP139*AP132/12*'Периоды'!AO$42, AO151)</f>
        <v>#VALUE!</v>
      </c>
      <c r="AQ144" s="503" t="e">
        <f aca="false" ca="true" dt2D="false" dtr="false" t="normal">MIN(AQ139*AQ132/12*'Периоды'!AP$42, AP151)</f>
        <v>#VALUE!</v>
      </c>
      <c r="AR144" s="503" t="e">
        <f aca="false" ca="true" dt2D="false" dtr="false" t="normal">MIN(AR139*AR132/12*'Периоды'!AQ$42, AQ151)</f>
        <v>#VALUE!</v>
      </c>
      <c r="AS144" s="503" t="e">
        <f aca="false" ca="true" dt2D="false" dtr="false" t="normal">MIN(AS139*AS132/12*'Периоды'!AR$42, AR151)</f>
        <v>#VALUE!</v>
      </c>
      <c r="AT144" s="503" t="e">
        <f aca="false" ca="true" dt2D="false" dtr="false" t="normal">MIN(AT139*AT132/12*'Периоды'!AS$42, AS151)</f>
        <v>#VALUE!</v>
      </c>
      <c r="AU144" s="503" t="e">
        <f aca="false" ca="true" dt2D="false" dtr="false" t="normal">MIN(AU139*AU132/12*'Периоды'!AT$42, AT151)</f>
        <v>#VALUE!</v>
      </c>
      <c r="AV144" s="503" t="e">
        <f aca="false" ca="true" dt2D="false" dtr="false" t="normal">MIN(AV139*AV132/12*'Периоды'!AU$42, AU151)</f>
        <v>#VALUE!</v>
      </c>
      <c r="AW144" s="503" t="e">
        <f aca="false" ca="true" dt2D="false" dtr="false" t="normal">MIN(AW139*AW132/12*'Периоды'!AV$42, AV151)</f>
        <v>#VALUE!</v>
      </c>
      <c r="AX144" s="503" t="e">
        <f aca="false" ca="true" dt2D="false" dtr="false" t="normal">MIN(AX139*AX132/12*'Периоды'!AW$42, AW151)</f>
        <v>#VALUE!</v>
      </c>
      <c r="AY144" s="503" t="e">
        <f aca="false" ca="true" dt2D="false" dtr="false" t="normal">MIN(AY139*AY132/12*'Периоды'!AX$42, AX151)</f>
        <v>#VALUE!</v>
      </c>
      <c r="AZ144" s="503" t="e">
        <f aca="false" ca="true" dt2D="false" dtr="false" t="normal">MIN(AZ139*AZ132/12*'Периоды'!AY$42, AY151)</f>
        <v>#VALUE!</v>
      </c>
      <c r="BA144" s="503" t="e">
        <f aca="false" ca="true" dt2D="false" dtr="false" t="normal">MIN(BA139*BA132/12*'Периоды'!AZ$42, AZ151)</f>
        <v>#VALUE!</v>
      </c>
      <c r="BB144" s="503" t="e">
        <f aca="false" ca="true" dt2D="false" dtr="false" t="normal">MIN(BB139*BB132/12*'Периоды'!BA$42, BA151)</f>
        <v>#VALUE!</v>
      </c>
      <c r="BC144" s="503" t="e">
        <f aca="false" ca="true" dt2D="false" dtr="false" t="normal">MIN(BC139*BC132/12*'Периоды'!BB$42, BB151)</f>
        <v>#VALUE!</v>
      </c>
      <c r="BD144" s="503" t="e">
        <f aca="false" ca="true" dt2D="false" dtr="false" t="normal">MIN(BD139*BD132/12*'Периоды'!BC$42, BC151)</f>
        <v>#VALUE!</v>
      </c>
      <c r="BE144" s="503" t="e">
        <f aca="false" ca="true" dt2D="false" dtr="false" t="normal">MIN(BE139*BE132/12*'Периоды'!BD$42, BD151)</f>
        <v>#VALUE!</v>
      </c>
      <c r="BF144" s="503" t="e">
        <f aca="false" ca="true" dt2D="false" dtr="false" t="normal">MIN(BF139*BF132/12*'Периоды'!BE$42, BE151)</f>
        <v>#VALUE!</v>
      </c>
      <c r="BG144" s="503" t="e">
        <f aca="false" ca="true" dt2D="false" dtr="false" t="normal">MIN(BG139*BG132/12*'Периоды'!BF$42, BF151)</f>
        <v>#VALUE!</v>
      </c>
      <c r="BH144" s="503" t="e">
        <f aca="false" ca="true" dt2D="false" dtr="false" t="normal">MIN(BH139*BH132/12*'Периоды'!BG$42, BG151)</f>
        <v>#VALUE!</v>
      </c>
      <c r="BI144" s="503" t="e">
        <f aca="false" ca="true" dt2D="false" dtr="false" t="normal">MIN(BI139*BI132/12*'Периоды'!BH$42, BH151)</f>
        <v>#VALUE!</v>
      </c>
      <c r="BJ144" s="503" t="e">
        <f aca="false" ca="true" dt2D="false" dtr="false" t="normal">MIN(BJ139*BJ132/12*'Периоды'!BI$42, BI151)</f>
        <v>#VALUE!</v>
      </c>
      <c r="BK144" s="503" t="e">
        <f aca="false" ca="true" dt2D="false" dtr="false" t="normal">MIN(BK139*BK132/12*'Периоды'!BJ$42, BJ151)</f>
        <v>#VALUE!</v>
      </c>
      <c r="BL144" s="503" t="e">
        <f aca="false" ca="true" dt2D="false" dtr="false" t="normal">MIN(BL139*BL132/12*'Периоды'!BK$42, BK151)</f>
        <v>#VALUE!</v>
      </c>
      <c r="BM144" s="503" t="e">
        <f aca="false" ca="true" dt2D="false" dtr="false" t="normal">MIN(BM139*BM132/12*'Периоды'!BL$42, BL151)</f>
        <v>#VALUE!</v>
      </c>
      <c r="BN144" s="503" t="e">
        <f aca="false" ca="true" dt2D="false" dtr="false" t="normal">MIN(BN139*BN132/12*'Периоды'!BM$42, BM151)</f>
        <v>#VALUE!</v>
      </c>
      <c r="BO144" s="503" t="e">
        <f aca="false" ca="true" dt2D="false" dtr="false" t="normal">MIN(BO139*BO132/12*'Периоды'!BN$42, BN151)</f>
        <v>#VALUE!</v>
      </c>
      <c r="BP144" s="503" t="e">
        <f aca="false" ca="true" dt2D="false" dtr="false" t="normal">MIN(BP139*BP132/12*'Периоды'!BO$42, BO151)</f>
        <v>#VALUE!</v>
      </c>
      <c r="BQ144" s="503" t="e">
        <f aca="false" ca="true" dt2D="false" dtr="false" t="normal">MIN(BQ139*BQ132/12*'Периоды'!BP$42, BP151)</f>
        <v>#VALUE!</v>
      </c>
      <c r="BR144" s="503" t="e">
        <f aca="false" ca="true" dt2D="false" dtr="false" t="normal">MIN(BR139*BR132/12*'Периоды'!BQ$42, BQ151)</f>
        <v>#VALUE!</v>
      </c>
      <c r="BS144" s="503" t="e">
        <f aca="false" ca="true" dt2D="false" dtr="false" t="normal">MIN(BS139*BS132/12*'Периоды'!BR$42, BR151)</f>
        <v>#VALUE!</v>
      </c>
      <c r="BT144" s="503" t="e">
        <f aca="false" ca="true" dt2D="false" dtr="false" t="normal">MIN(BT139*BT132/12*'Периоды'!BS$42, BS151)</f>
        <v>#VALUE!</v>
      </c>
    </row>
    <row hidden="true" ht="16.5" outlineLevel="2" r="145">
      <c r="B145" s="489" t="e">
        <f aca="false" ca="false" dt2D="false" dtr="false" t="normal">B144</f>
        <v>#N/A</v>
      </c>
      <c r="F145" s="481" t="e">
        <f aca="false" ca="false" dt2D="false" dtr="false" t="normal">F144</f>
        <v>#N/A</v>
      </c>
      <c r="G145" s="485" t="n">
        <f aca="false" ca="false" dt2D="false" dtr="false" t="normal">G144</f>
        <v>0</v>
      </c>
      <c r="I145" s="153" t="s">
        <v>550</v>
      </c>
      <c r="L145" s="523" t="n"/>
      <c r="M145" s="503" t="e">
        <f aca="false" ca="true" dt2D="false" dtr="false" t="normal">MIN(M140*M133/12*'Периоды'!L$42, L152)</f>
        <v>#VALUE!</v>
      </c>
      <c r="N145" s="503" t="e">
        <f aca="false" ca="true" dt2D="false" dtr="false" t="normal">MIN(N140*N133/12*'Периоды'!M$42, M152)</f>
        <v>#VALUE!</v>
      </c>
      <c r="O145" s="503" t="e">
        <f aca="false" ca="true" dt2D="false" dtr="false" t="normal">MIN(O140*O133/12*'Периоды'!N$42, N152)</f>
        <v>#VALUE!</v>
      </c>
      <c r="P145" s="503" t="e">
        <f aca="false" ca="true" dt2D="false" dtr="false" t="normal">MIN(P140*P133/12*'Периоды'!O$42, O152)</f>
        <v>#VALUE!</v>
      </c>
      <c r="Q145" s="503" t="e">
        <f aca="false" ca="true" dt2D="false" dtr="false" t="normal">MIN(Q140*Q133/12*'Периоды'!P$42, P152)</f>
        <v>#VALUE!</v>
      </c>
      <c r="R145" s="503" t="e">
        <f aca="false" ca="true" dt2D="false" dtr="false" t="normal">MIN(R140*R133/12*'Периоды'!Q$42, Q152)</f>
        <v>#VALUE!</v>
      </c>
      <c r="S145" s="503" t="e">
        <f aca="false" ca="true" dt2D="false" dtr="false" t="normal">MIN(S140*S133/12*'Периоды'!R$42, R152)</f>
        <v>#VALUE!</v>
      </c>
      <c r="T145" s="503" t="e">
        <f aca="false" ca="true" dt2D="false" dtr="false" t="normal">MIN(T140*T133/12*'Периоды'!S$42, S152)</f>
        <v>#VALUE!</v>
      </c>
      <c r="U145" s="503" t="e">
        <f aca="false" ca="true" dt2D="false" dtr="false" t="normal">MIN(U140*U133/12*'Периоды'!T$42, T152)</f>
        <v>#VALUE!</v>
      </c>
      <c r="V145" s="503" t="e">
        <f aca="false" ca="true" dt2D="false" dtr="false" t="normal">MIN(V140*V133/12*'Периоды'!U$42, U152)</f>
        <v>#VALUE!</v>
      </c>
      <c r="W145" s="503" t="e">
        <f aca="false" ca="true" dt2D="false" dtr="false" t="normal">MIN(W140*W133/12*'Периоды'!V$42, V152)</f>
        <v>#VALUE!</v>
      </c>
      <c r="X145" s="503" t="e">
        <f aca="false" ca="true" dt2D="false" dtr="false" t="normal">MIN(X140*X133/12*'Периоды'!W$42, W152)</f>
        <v>#VALUE!</v>
      </c>
      <c r="Y145" s="503" t="e">
        <f aca="false" ca="true" dt2D="false" dtr="false" t="normal">MIN(Y140*Y133/12*'Периоды'!X$42, X152)</f>
        <v>#VALUE!</v>
      </c>
      <c r="Z145" s="503" t="e">
        <f aca="false" ca="true" dt2D="false" dtr="false" t="normal">MIN(Z140*Z133/12*'Периоды'!Y$42, Y152)</f>
        <v>#VALUE!</v>
      </c>
      <c r="AA145" s="503" t="e">
        <f aca="false" ca="true" dt2D="false" dtr="false" t="normal">MIN(AA140*AA133/12*'Периоды'!Z$42, Z152)</f>
        <v>#VALUE!</v>
      </c>
      <c r="AB145" s="503" t="e">
        <f aca="false" ca="true" dt2D="false" dtr="false" t="normal">MIN(AB140*AB133/12*'Периоды'!AA$42, AA152)</f>
        <v>#VALUE!</v>
      </c>
      <c r="AC145" s="503" t="e">
        <f aca="false" ca="true" dt2D="false" dtr="false" t="normal">MIN(AC140*AC133/12*'Периоды'!AB$42, AB152)</f>
        <v>#VALUE!</v>
      </c>
      <c r="AD145" s="503" t="e">
        <f aca="false" ca="true" dt2D="false" dtr="false" t="normal">MIN(AD140*AD133/12*'Периоды'!AC$42, AC152)</f>
        <v>#VALUE!</v>
      </c>
      <c r="AE145" s="503" t="e">
        <f aca="false" ca="true" dt2D="false" dtr="false" t="normal">MIN(AE140*AE133/12*'Периоды'!AD$42, AD152)</f>
        <v>#VALUE!</v>
      </c>
      <c r="AF145" s="503" t="e">
        <f aca="false" ca="true" dt2D="false" dtr="false" t="normal">MIN(AF140*AF133/12*'Периоды'!AE$42, AE152)</f>
        <v>#VALUE!</v>
      </c>
      <c r="AG145" s="503" t="e">
        <f aca="false" ca="true" dt2D="false" dtr="false" t="normal">MIN(AG140*AG133/12*'Периоды'!AF$42, AF152)</f>
        <v>#VALUE!</v>
      </c>
      <c r="AH145" s="503" t="e">
        <f aca="false" ca="true" dt2D="false" dtr="false" t="normal">MIN(AH140*AH133/12*'Периоды'!AG$42, AG152)</f>
        <v>#VALUE!</v>
      </c>
      <c r="AI145" s="503" t="e">
        <f aca="false" ca="true" dt2D="false" dtr="false" t="normal">MIN(AI140*AI133/12*'Периоды'!AH$42, AH152)</f>
        <v>#VALUE!</v>
      </c>
      <c r="AJ145" s="503" t="e">
        <f aca="false" ca="true" dt2D="false" dtr="false" t="normal">MIN(AJ140*AJ133/12*'Периоды'!AI$42, AI152)</f>
        <v>#VALUE!</v>
      </c>
      <c r="AK145" s="503" t="e">
        <f aca="false" ca="true" dt2D="false" dtr="false" t="normal">MIN(AK140*AK133/12*'Периоды'!AJ$42, AJ152)</f>
        <v>#VALUE!</v>
      </c>
      <c r="AL145" s="503" t="e">
        <f aca="false" ca="true" dt2D="false" dtr="false" t="normal">MIN(AL140*AL133/12*'Периоды'!AK$42, AK152)</f>
        <v>#VALUE!</v>
      </c>
      <c r="AM145" s="503" t="e">
        <f aca="false" ca="true" dt2D="false" dtr="false" t="normal">MIN(AM140*AM133/12*'Периоды'!AL$42, AL152)</f>
        <v>#VALUE!</v>
      </c>
      <c r="AN145" s="503" t="e">
        <f aca="false" ca="true" dt2D="false" dtr="false" t="normal">MIN(AN140*AN133/12*'Периоды'!AM$42, AM152)</f>
        <v>#VALUE!</v>
      </c>
      <c r="AO145" s="503" t="e">
        <f aca="false" ca="true" dt2D="false" dtr="false" t="normal">MIN(AO140*AO133/12*'Периоды'!AN$42, AN152)</f>
        <v>#VALUE!</v>
      </c>
      <c r="AP145" s="503" t="e">
        <f aca="false" ca="true" dt2D="false" dtr="false" t="normal">MIN(AP140*AP133/12*'Периоды'!AO$42, AO152)</f>
        <v>#VALUE!</v>
      </c>
      <c r="AQ145" s="503" t="e">
        <f aca="false" ca="true" dt2D="false" dtr="false" t="normal">MIN(AQ140*AQ133/12*'Периоды'!AP$42, AP152)</f>
        <v>#VALUE!</v>
      </c>
      <c r="AR145" s="503" t="e">
        <f aca="false" ca="true" dt2D="false" dtr="false" t="normal">MIN(AR140*AR133/12*'Периоды'!AQ$42, AQ152)</f>
        <v>#VALUE!</v>
      </c>
      <c r="AS145" s="503" t="e">
        <f aca="false" ca="true" dt2D="false" dtr="false" t="normal">MIN(AS140*AS133/12*'Периоды'!AR$42, AR152)</f>
        <v>#VALUE!</v>
      </c>
      <c r="AT145" s="503" t="e">
        <f aca="false" ca="true" dt2D="false" dtr="false" t="normal">MIN(AT140*AT133/12*'Периоды'!AS$42, AS152)</f>
        <v>#VALUE!</v>
      </c>
      <c r="AU145" s="503" t="e">
        <f aca="false" ca="true" dt2D="false" dtr="false" t="normal">MIN(AU140*AU133/12*'Периоды'!AT$42, AT152)</f>
        <v>#VALUE!</v>
      </c>
      <c r="AV145" s="503" t="e">
        <f aca="false" ca="true" dt2D="false" dtr="false" t="normal">MIN(AV140*AV133/12*'Периоды'!AU$42, AU152)</f>
        <v>#VALUE!</v>
      </c>
      <c r="AW145" s="503" t="e">
        <f aca="false" ca="true" dt2D="false" dtr="false" t="normal">MIN(AW140*AW133/12*'Периоды'!AV$42, AV152)</f>
        <v>#VALUE!</v>
      </c>
      <c r="AX145" s="503" t="e">
        <f aca="false" ca="true" dt2D="false" dtr="false" t="normal">MIN(AX140*AX133/12*'Периоды'!AW$42, AW152)</f>
        <v>#VALUE!</v>
      </c>
      <c r="AY145" s="503" t="e">
        <f aca="false" ca="true" dt2D="false" dtr="false" t="normal">MIN(AY140*AY133/12*'Периоды'!AX$42, AX152)</f>
        <v>#VALUE!</v>
      </c>
      <c r="AZ145" s="503" t="e">
        <f aca="false" ca="true" dt2D="false" dtr="false" t="normal">MIN(AZ140*AZ133/12*'Периоды'!AY$42, AY152)</f>
        <v>#VALUE!</v>
      </c>
      <c r="BA145" s="503" t="e">
        <f aca="false" ca="true" dt2D="false" dtr="false" t="normal">MIN(BA140*BA133/12*'Периоды'!AZ$42, AZ152)</f>
        <v>#VALUE!</v>
      </c>
      <c r="BB145" s="503" t="e">
        <f aca="false" ca="true" dt2D="false" dtr="false" t="normal">MIN(BB140*BB133/12*'Периоды'!BA$42, BA152)</f>
        <v>#VALUE!</v>
      </c>
      <c r="BC145" s="503" t="e">
        <f aca="false" ca="true" dt2D="false" dtr="false" t="normal">MIN(BC140*BC133/12*'Периоды'!BB$42, BB152)</f>
        <v>#VALUE!</v>
      </c>
      <c r="BD145" s="503" t="e">
        <f aca="false" ca="true" dt2D="false" dtr="false" t="normal">MIN(BD140*BD133/12*'Периоды'!BC$42, BC152)</f>
        <v>#VALUE!</v>
      </c>
      <c r="BE145" s="503" t="e">
        <f aca="false" ca="true" dt2D="false" dtr="false" t="normal">MIN(BE140*BE133/12*'Периоды'!BD$42, BD152)</f>
        <v>#VALUE!</v>
      </c>
      <c r="BF145" s="503" t="e">
        <f aca="false" ca="true" dt2D="false" dtr="false" t="normal">MIN(BF140*BF133/12*'Периоды'!BE$42, BE152)</f>
        <v>#VALUE!</v>
      </c>
      <c r="BG145" s="503" t="e">
        <f aca="false" ca="true" dt2D="false" dtr="false" t="normal">MIN(BG140*BG133/12*'Периоды'!BF$42, BF152)</f>
        <v>#VALUE!</v>
      </c>
      <c r="BH145" s="503" t="e">
        <f aca="false" ca="true" dt2D="false" dtr="false" t="normal">MIN(BH140*BH133/12*'Периоды'!BG$42, BG152)</f>
        <v>#VALUE!</v>
      </c>
      <c r="BI145" s="503" t="e">
        <f aca="false" ca="true" dt2D="false" dtr="false" t="normal">MIN(BI140*BI133/12*'Периоды'!BH$42, BH152)</f>
        <v>#VALUE!</v>
      </c>
      <c r="BJ145" s="503" t="e">
        <f aca="false" ca="true" dt2D="false" dtr="false" t="normal">MIN(BJ140*BJ133/12*'Периоды'!BI$42, BI152)</f>
        <v>#VALUE!</v>
      </c>
      <c r="BK145" s="503" t="e">
        <f aca="false" ca="true" dt2D="false" dtr="false" t="normal">MIN(BK140*BK133/12*'Периоды'!BJ$42, BJ152)</f>
        <v>#VALUE!</v>
      </c>
      <c r="BL145" s="503" t="e">
        <f aca="false" ca="true" dt2D="false" dtr="false" t="normal">MIN(BL140*BL133/12*'Периоды'!BK$42, BK152)</f>
        <v>#VALUE!</v>
      </c>
      <c r="BM145" s="503" t="e">
        <f aca="false" ca="true" dt2D="false" dtr="false" t="normal">MIN(BM140*BM133/12*'Периоды'!BL$42, BL152)</f>
        <v>#VALUE!</v>
      </c>
      <c r="BN145" s="503" t="e">
        <f aca="false" ca="true" dt2D="false" dtr="false" t="normal">MIN(BN140*BN133/12*'Периоды'!BM$42, BM152)</f>
        <v>#VALUE!</v>
      </c>
      <c r="BO145" s="503" t="e">
        <f aca="false" ca="true" dt2D="false" dtr="false" t="normal">MIN(BO140*BO133/12*'Периоды'!BN$42, BN152)</f>
        <v>#VALUE!</v>
      </c>
      <c r="BP145" s="503" t="e">
        <f aca="false" ca="true" dt2D="false" dtr="false" t="normal">MIN(BP140*BP133/12*'Периоды'!BO$42, BO152)</f>
        <v>#VALUE!</v>
      </c>
      <c r="BQ145" s="503" t="e">
        <f aca="false" ca="true" dt2D="false" dtr="false" t="normal">MIN(BQ140*BQ133/12*'Периоды'!BP$42, BP152)</f>
        <v>#VALUE!</v>
      </c>
      <c r="BR145" s="503" t="e">
        <f aca="false" ca="true" dt2D="false" dtr="false" t="normal">MIN(BR140*BR133/12*'Периоды'!BQ$42, BQ152)</f>
        <v>#VALUE!</v>
      </c>
      <c r="BS145" s="503" t="e">
        <f aca="false" ca="true" dt2D="false" dtr="false" t="normal">MIN(BS140*BS133/12*'Периоды'!BR$42, BR152)</f>
        <v>#VALUE!</v>
      </c>
      <c r="BT145" s="503" t="e">
        <f aca="false" ca="true" dt2D="false" dtr="false" t="normal">MIN(BT140*BT133/12*'Периоды'!BS$42, BS152)</f>
        <v>#VALUE!</v>
      </c>
    </row>
    <row hidden="true" ht="16.5" outlineLevel="2" r="146">
      <c r="B146" s="489" t="e">
        <f aca="false" ca="false" dt2D="false" dtr="false" t="normal">B145</f>
        <v>#N/A</v>
      </c>
      <c r="F146" s="481" t="e">
        <f aca="false" ca="false" dt2D="false" dtr="false" t="normal">F145</f>
        <v>#N/A</v>
      </c>
      <c r="G146" s="485" t="n">
        <f aca="false" ca="false" dt2D="false" dtr="false" t="normal">G145</f>
        <v>0</v>
      </c>
      <c r="I146" s="153" t="s">
        <v>551</v>
      </c>
      <c r="L146" s="523" t="n"/>
      <c r="M146" s="503" t="e">
        <f aca="false" ca="true" dt2D="false" dtr="false" t="normal">MIN(M141*M134/12*'Периоды'!L$42, L153)</f>
        <v>#VALUE!</v>
      </c>
      <c r="N146" s="503" t="e">
        <f aca="false" ca="true" dt2D="false" dtr="false" t="normal">MIN(N141*N134/12*'Периоды'!M$42, M153)</f>
        <v>#VALUE!</v>
      </c>
      <c r="O146" s="503" t="e">
        <f aca="false" ca="true" dt2D="false" dtr="false" t="normal">MIN(O141*O134/12*'Периоды'!N$42, N153)</f>
        <v>#VALUE!</v>
      </c>
      <c r="P146" s="503" t="e">
        <f aca="false" ca="true" dt2D="false" dtr="false" t="normal">MIN(P141*P134/12*'Периоды'!O$42, O153)</f>
        <v>#VALUE!</v>
      </c>
      <c r="Q146" s="503" t="e">
        <f aca="false" ca="true" dt2D="false" dtr="false" t="normal">MIN(Q141*Q134/12*'Периоды'!P$42, P153)</f>
        <v>#VALUE!</v>
      </c>
      <c r="R146" s="503" t="e">
        <f aca="false" ca="true" dt2D="false" dtr="false" t="normal">MIN(R141*R134/12*'Периоды'!Q$42, Q153)</f>
        <v>#VALUE!</v>
      </c>
      <c r="S146" s="503" t="e">
        <f aca="false" ca="true" dt2D="false" dtr="false" t="normal">MIN(S141*S134/12*'Периоды'!R$42, R153)</f>
        <v>#VALUE!</v>
      </c>
      <c r="T146" s="503" t="e">
        <f aca="false" ca="true" dt2D="false" dtr="false" t="normal">MIN(T141*T134/12*'Периоды'!S$42, S153)</f>
        <v>#VALUE!</v>
      </c>
      <c r="U146" s="503" t="e">
        <f aca="false" ca="true" dt2D="false" dtr="false" t="normal">MIN(U141*U134/12*'Периоды'!T$42, T153)</f>
        <v>#VALUE!</v>
      </c>
      <c r="V146" s="503" t="e">
        <f aca="false" ca="true" dt2D="false" dtr="false" t="normal">MIN(V141*V134/12*'Периоды'!U$42, U153)</f>
        <v>#VALUE!</v>
      </c>
      <c r="W146" s="503" t="e">
        <f aca="false" ca="true" dt2D="false" dtr="false" t="normal">MIN(W141*W134/12*'Периоды'!V$42, V153)</f>
        <v>#VALUE!</v>
      </c>
      <c r="X146" s="503" t="e">
        <f aca="false" ca="true" dt2D="false" dtr="false" t="normal">MIN(X141*X134/12*'Периоды'!W$42, W153)</f>
        <v>#VALUE!</v>
      </c>
      <c r="Y146" s="503" t="e">
        <f aca="false" ca="true" dt2D="false" dtr="false" t="normal">MIN(Y141*Y134/12*'Периоды'!X$42, X153)</f>
        <v>#VALUE!</v>
      </c>
      <c r="Z146" s="503" t="e">
        <f aca="false" ca="true" dt2D="false" dtr="false" t="normal">MIN(Z141*Z134/12*'Периоды'!Y$42, Y153)</f>
        <v>#VALUE!</v>
      </c>
      <c r="AA146" s="503" t="e">
        <f aca="false" ca="true" dt2D="false" dtr="false" t="normal">MIN(AA141*AA134/12*'Периоды'!Z$42, Z153)</f>
        <v>#VALUE!</v>
      </c>
      <c r="AB146" s="503" t="e">
        <f aca="false" ca="true" dt2D="false" dtr="false" t="normal">MIN(AB141*AB134/12*'Периоды'!AA$42, AA153)</f>
        <v>#VALUE!</v>
      </c>
      <c r="AC146" s="503" t="e">
        <f aca="false" ca="true" dt2D="false" dtr="false" t="normal">MIN(AC141*AC134/12*'Периоды'!AB$42, AB153)</f>
        <v>#VALUE!</v>
      </c>
      <c r="AD146" s="503" t="e">
        <f aca="false" ca="true" dt2D="false" dtr="false" t="normal">MIN(AD141*AD134/12*'Периоды'!AC$42, AC153)</f>
        <v>#VALUE!</v>
      </c>
      <c r="AE146" s="503" t="e">
        <f aca="false" ca="true" dt2D="false" dtr="false" t="normal">MIN(AE141*AE134/12*'Периоды'!AD$42, AD153)</f>
        <v>#VALUE!</v>
      </c>
      <c r="AF146" s="503" t="e">
        <f aca="false" ca="true" dt2D="false" dtr="false" t="normal">MIN(AF141*AF134/12*'Периоды'!AE$42, AE153)</f>
        <v>#VALUE!</v>
      </c>
      <c r="AG146" s="503" t="e">
        <f aca="false" ca="true" dt2D="false" dtr="false" t="normal">MIN(AG141*AG134/12*'Периоды'!AF$42, AF153)</f>
        <v>#VALUE!</v>
      </c>
      <c r="AH146" s="503" t="e">
        <f aca="false" ca="true" dt2D="false" dtr="false" t="normal">MIN(AH141*AH134/12*'Периоды'!AG$42, AG153)</f>
        <v>#VALUE!</v>
      </c>
      <c r="AI146" s="503" t="e">
        <f aca="false" ca="true" dt2D="false" dtr="false" t="normal">MIN(AI141*AI134/12*'Периоды'!AH$42, AH153)</f>
        <v>#VALUE!</v>
      </c>
      <c r="AJ146" s="503" t="e">
        <f aca="false" ca="true" dt2D="false" dtr="false" t="normal">MIN(AJ141*AJ134/12*'Периоды'!AI$42, AI153)</f>
        <v>#VALUE!</v>
      </c>
      <c r="AK146" s="503" t="e">
        <f aca="false" ca="true" dt2D="false" dtr="false" t="normal">MIN(AK141*AK134/12*'Периоды'!AJ$42, AJ153)</f>
        <v>#VALUE!</v>
      </c>
      <c r="AL146" s="503" t="e">
        <f aca="false" ca="true" dt2D="false" dtr="false" t="normal">MIN(AL141*AL134/12*'Периоды'!AK$42, AK153)</f>
        <v>#VALUE!</v>
      </c>
      <c r="AM146" s="503" t="e">
        <f aca="false" ca="true" dt2D="false" dtr="false" t="normal">MIN(AM141*AM134/12*'Периоды'!AL$42, AL153)</f>
        <v>#VALUE!</v>
      </c>
      <c r="AN146" s="503" t="e">
        <f aca="false" ca="true" dt2D="false" dtr="false" t="normal">MIN(AN141*AN134/12*'Периоды'!AM$42, AM153)</f>
        <v>#VALUE!</v>
      </c>
      <c r="AO146" s="503" t="e">
        <f aca="false" ca="true" dt2D="false" dtr="false" t="normal">MIN(AO141*AO134/12*'Периоды'!AN$42, AN153)</f>
        <v>#VALUE!</v>
      </c>
      <c r="AP146" s="503" t="e">
        <f aca="false" ca="true" dt2D="false" dtr="false" t="normal">MIN(AP141*AP134/12*'Периоды'!AO$42, AO153)</f>
        <v>#VALUE!</v>
      </c>
      <c r="AQ146" s="503" t="e">
        <f aca="false" ca="true" dt2D="false" dtr="false" t="normal">MIN(AQ141*AQ134/12*'Периоды'!AP$42, AP153)</f>
        <v>#VALUE!</v>
      </c>
      <c r="AR146" s="503" t="e">
        <f aca="false" ca="true" dt2D="false" dtr="false" t="normal">MIN(AR141*AR134/12*'Периоды'!AQ$42, AQ153)</f>
        <v>#VALUE!</v>
      </c>
      <c r="AS146" s="503" t="e">
        <f aca="false" ca="true" dt2D="false" dtr="false" t="normal">MIN(AS141*AS134/12*'Периоды'!AR$42, AR153)</f>
        <v>#VALUE!</v>
      </c>
      <c r="AT146" s="503" t="e">
        <f aca="false" ca="true" dt2D="false" dtr="false" t="normal">MIN(AT141*AT134/12*'Периоды'!AS$42, AS153)</f>
        <v>#VALUE!</v>
      </c>
      <c r="AU146" s="503" t="e">
        <f aca="false" ca="true" dt2D="false" dtr="false" t="normal">MIN(AU141*AU134/12*'Периоды'!AT$42, AT153)</f>
        <v>#VALUE!</v>
      </c>
      <c r="AV146" s="503" t="e">
        <f aca="false" ca="true" dt2D="false" dtr="false" t="normal">MIN(AV141*AV134/12*'Периоды'!AU$42, AU153)</f>
        <v>#VALUE!</v>
      </c>
      <c r="AW146" s="503" t="e">
        <f aca="false" ca="true" dt2D="false" dtr="false" t="normal">MIN(AW141*AW134/12*'Периоды'!AV$42, AV153)</f>
        <v>#VALUE!</v>
      </c>
      <c r="AX146" s="503" t="e">
        <f aca="false" ca="true" dt2D="false" dtr="false" t="normal">MIN(AX141*AX134/12*'Периоды'!AW$42, AW153)</f>
        <v>#VALUE!</v>
      </c>
      <c r="AY146" s="503" t="e">
        <f aca="false" ca="true" dt2D="false" dtr="false" t="normal">MIN(AY141*AY134/12*'Периоды'!AX$42, AX153)</f>
        <v>#VALUE!</v>
      </c>
      <c r="AZ146" s="503" t="e">
        <f aca="false" ca="true" dt2D="false" dtr="false" t="normal">MIN(AZ141*AZ134/12*'Периоды'!AY$42, AY153)</f>
        <v>#VALUE!</v>
      </c>
      <c r="BA146" s="503" t="e">
        <f aca="false" ca="true" dt2D="false" dtr="false" t="normal">MIN(BA141*BA134/12*'Периоды'!AZ$42, AZ153)</f>
        <v>#VALUE!</v>
      </c>
      <c r="BB146" s="503" t="e">
        <f aca="false" ca="true" dt2D="false" dtr="false" t="normal">MIN(BB141*BB134/12*'Периоды'!BA$42, BA153)</f>
        <v>#VALUE!</v>
      </c>
      <c r="BC146" s="503" t="e">
        <f aca="false" ca="true" dt2D="false" dtr="false" t="normal">MIN(BC141*BC134/12*'Периоды'!BB$42, BB153)</f>
        <v>#VALUE!</v>
      </c>
      <c r="BD146" s="503" t="e">
        <f aca="false" ca="true" dt2D="false" dtr="false" t="normal">MIN(BD141*BD134/12*'Периоды'!BC$42, BC153)</f>
        <v>#VALUE!</v>
      </c>
      <c r="BE146" s="503" t="e">
        <f aca="false" ca="true" dt2D="false" dtr="false" t="normal">MIN(BE141*BE134/12*'Периоды'!BD$42, BD153)</f>
        <v>#VALUE!</v>
      </c>
      <c r="BF146" s="503" t="e">
        <f aca="false" ca="true" dt2D="false" dtr="false" t="normal">MIN(BF141*BF134/12*'Периоды'!BE$42, BE153)</f>
        <v>#VALUE!</v>
      </c>
      <c r="BG146" s="503" t="e">
        <f aca="false" ca="true" dt2D="false" dtr="false" t="normal">MIN(BG141*BG134/12*'Периоды'!BF$42, BF153)</f>
        <v>#VALUE!</v>
      </c>
      <c r="BH146" s="503" t="e">
        <f aca="false" ca="true" dt2D="false" dtr="false" t="normal">MIN(BH141*BH134/12*'Периоды'!BG$42, BG153)</f>
        <v>#VALUE!</v>
      </c>
      <c r="BI146" s="503" t="e">
        <f aca="false" ca="true" dt2D="false" dtr="false" t="normal">MIN(BI141*BI134/12*'Периоды'!BH$42, BH153)</f>
        <v>#VALUE!</v>
      </c>
      <c r="BJ146" s="503" t="e">
        <f aca="false" ca="true" dt2D="false" dtr="false" t="normal">MIN(BJ141*BJ134/12*'Периоды'!BI$42, BI153)</f>
        <v>#VALUE!</v>
      </c>
      <c r="BK146" s="503" t="e">
        <f aca="false" ca="true" dt2D="false" dtr="false" t="normal">MIN(BK141*BK134/12*'Периоды'!BJ$42, BJ153)</f>
        <v>#VALUE!</v>
      </c>
      <c r="BL146" s="503" t="e">
        <f aca="false" ca="true" dt2D="false" dtr="false" t="normal">MIN(BL141*BL134/12*'Периоды'!BK$42, BK153)</f>
        <v>#VALUE!</v>
      </c>
      <c r="BM146" s="503" t="e">
        <f aca="false" ca="true" dt2D="false" dtr="false" t="normal">MIN(BM141*BM134/12*'Периоды'!BL$42, BL153)</f>
        <v>#VALUE!</v>
      </c>
      <c r="BN146" s="503" t="e">
        <f aca="false" ca="true" dt2D="false" dtr="false" t="normal">MIN(BN141*BN134/12*'Периоды'!BM$42, BM153)</f>
        <v>#VALUE!</v>
      </c>
      <c r="BO146" s="503" t="e">
        <f aca="false" ca="true" dt2D="false" dtr="false" t="normal">MIN(BO141*BO134/12*'Периоды'!BN$42, BN153)</f>
        <v>#VALUE!</v>
      </c>
      <c r="BP146" s="503" t="e">
        <f aca="false" ca="true" dt2D="false" dtr="false" t="normal">MIN(BP141*BP134/12*'Периоды'!BO$42, BO153)</f>
        <v>#VALUE!</v>
      </c>
      <c r="BQ146" s="503" t="e">
        <f aca="false" ca="true" dt2D="false" dtr="false" t="normal">MIN(BQ141*BQ134/12*'Периоды'!BP$42, BP153)</f>
        <v>#VALUE!</v>
      </c>
      <c r="BR146" s="503" t="e">
        <f aca="false" ca="true" dt2D="false" dtr="false" t="normal">MIN(BR141*BR134/12*'Периоды'!BQ$42, BQ153)</f>
        <v>#VALUE!</v>
      </c>
      <c r="BS146" s="503" t="e">
        <f aca="false" ca="true" dt2D="false" dtr="false" t="normal">MIN(BS141*BS134/12*'Периоды'!BR$42, BR153)</f>
        <v>#VALUE!</v>
      </c>
      <c r="BT146" s="503" t="e">
        <f aca="false" ca="true" dt2D="false" dtr="false" t="normal">MIN(BT141*BT134/12*'Периоды'!BS$42, BS153)</f>
        <v>#VALUE!</v>
      </c>
    </row>
    <row hidden="true" ht="16.5" outlineLevel="1" r="147">
      <c r="B147" s="489" t="e">
        <f aca="false" ca="false" dt2D="false" dtr="false" t="normal">B146</f>
        <v>#N/A</v>
      </c>
      <c r="F147" s="481" t="e">
        <f aca="false" ca="false" dt2D="false" dtr="false" t="normal">F146</f>
        <v>#N/A</v>
      </c>
      <c r="G147" s="485" t="n">
        <f aca="false" ca="false" dt2D="false" dtr="false" t="normal">G146</f>
        <v>0</v>
      </c>
      <c r="L147" s="503" t="n"/>
      <c r="M147" s="503" t="n"/>
      <c r="N147" s="518" t="n"/>
      <c r="O147" s="518" t="n"/>
      <c r="P147" s="518" t="n"/>
      <c r="Q147" s="518" t="n"/>
      <c r="R147" s="518" t="n"/>
      <c r="S147" s="518" t="n"/>
      <c r="T147" s="518" t="n"/>
      <c r="U147" s="518" t="n"/>
      <c r="V147" s="518" t="n"/>
      <c r="W147" s="518" t="n"/>
      <c r="X147" s="518" t="n"/>
      <c r="Y147" s="518" t="n"/>
      <c r="Z147" s="518" t="n"/>
      <c r="AA147" s="518" t="n"/>
      <c r="AB147" s="244" t="n"/>
      <c r="AC147" s="244" t="n"/>
      <c r="AD147" s="244" t="n"/>
      <c r="AE147" s="244" t="n"/>
      <c r="AF147" s="244" t="n"/>
      <c r="AG147" s="244" t="n"/>
      <c r="AH147" s="244" t="n"/>
      <c r="AI147" s="244" t="n"/>
      <c r="AJ147" s="244" t="n"/>
      <c r="AK147" s="244" t="n"/>
      <c r="AL147" s="244" t="n"/>
      <c r="AM147" s="244" t="n"/>
      <c r="AN147" s="244" t="n"/>
      <c r="AO147" s="244" t="n"/>
      <c r="AP147" s="244" t="n"/>
      <c r="AQ147" s="244" t="n"/>
      <c r="AR147" s="244" t="n"/>
      <c r="AS147" s="244" t="n"/>
      <c r="AT147" s="244" t="n"/>
      <c r="AU147" s="244" t="n"/>
      <c r="AV147" s="244" t="n"/>
      <c r="AW147" s="244" t="n"/>
      <c r="AX147" s="244" t="n"/>
      <c r="AY147" s="244" t="n"/>
      <c r="AZ147" s="244" t="n"/>
      <c r="BA147" s="244" t="n"/>
      <c r="BB147" s="244" t="n"/>
      <c r="BC147" s="244" t="n"/>
      <c r="BD147" s="244" t="n"/>
      <c r="BE147" s="244" t="n"/>
      <c r="BF147" s="244" t="n"/>
      <c r="BG147" s="244" t="n"/>
      <c r="BH147" s="244" t="n"/>
      <c r="BI147" s="244" t="n"/>
      <c r="BJ147" s="244" t="n"/>
      <c r="BK147" s="244" t="n"/>
      <c r="BL147" s="244" t="n"/>
      <c r="BM147" s="244" t="n"/>
      <c r="BN147" s="244" t="n"/>
      <c r="BO147" s="244" t="n"/>
      <c r="BP147" s="244" t="n"/>
      <c r="BQ147" s="244" t="n"/>
      <c r="BR147" s="244" t="n"/>
      <c r="BS147" s="244" t="n"/>
      <c r="BT147" s="244" t="n"/>
    </row>
    <row hidden="true" ht="16.5" outlineLevel="1" r="148">
      <c r="B148" s="489" t="e">
        <f aca="false" ca="false" dt2D="false" dtr="false" t="normal">B147</f>
        <v>#N/A</v>
      </c>
      <c r="C148" s="481" t="s">
        <v>434</v>
      </c>
      <c r="E148" s="481" t="s">
        <v>434</v>
      </c>
      <c r="F148" s="481" t="e">
        <f aca="false" ca="false" dt2D="false" dtr="false" t="normal">F147</f>
        <v>#N/A</v>
      </c>
      <c r="G148" s="485" t="n">
        <f aca="false" ca="false" dt2D="false" dtr="false" t="normal">G147</f>
        <v>0</v>
      </c>
      <c r="I148" s="516" t="s">
        <v>434</v>
      </c>
      <c r="J148" s="517" t="n"/>
      <c r="K148" s="214" t="n"/>
      <c r="L148" s="518" t="n">
        <f aca="false" ca="false" dt2D="false" dtr="false" t="normal">SUM(L149:L153)</f>
        <v>0</v>
      </c>
      <c r="M148" s="518" t="e">
        <f aca="false" ca="true" dt2D="false" dtr="false" t="normal">SUM(M149:M153)</f>
        <v>#VALUE!</v>
      </c>
      <c r="N148" s="518" t="e">
        <f aca="false" ca="true" dt2D="false" dtr="false" t="normal">SUM(N149:N153)</f>
        <v>#VALUE!</v>
      </c>
      <c r="O148" s="518" t="e">
        <f aca="false" ca="true" dt2D="false" dtr="false" t="normal">SUM(O149:O153)</f>
        <v>#VALUE!</v>
      </c>
      <c r="P148" s="518" t="e">
        <f aca="false" ca="true" dt2D="false" dtr="false" t="normal">SUM(P149:P153)</f>
        <v>#VALUE!</v>
      </c>
      <c r="Q148" s="518" t="e">
        <f aca="false" ca="true" dt2D="false" dtr="false" t="normal">SUM(Q149:Q153)</f>
        <v>#VALUE!</v>
      </c>
      <c r="R148" s="518" t="e">
        <f aca="false" ca="true" dt2D="false" dtr="false" t="normal">SUM(R149:R153)</f>
        <v>#VALUE!</v>
      </c>
      <c r="S148" s="518" t="e">
        <f aca="false" ca="true" dt2D="false" dtr="false" t="normal">SUM(S149:S153)</f>
        <v>#VALUE!</v>
      </c>
      <c r="T148" s="518" t="e">
        <f aca="false" ca="true" dt2D="false" dtr="false" t="normal">SUM(T149:T153)</f>
        <v>#VALUE!</v>
      </c>
      <c r="U148" s="518" t="e">
        <f aca="false" ca="true" dt2D="false" dtr="false" t="normal">SUM(U149:U153)</f>
        <v>#VALUE!</v>
      </c>
      <c r="V148" s="518" t="e">
        <f aca="false" ca="true" dt2D="false" dtr="false" t="normal">SUM(V149:V153)</f>
        <v>#VALUE!</v>
      </c>
      <c r="W148" s="518" t="e">
        <f aca="false" ca="true" dt2D="false" dtr="false" t="normal">SUM(W149:W153)</f>
        <v>#VALUE!</v>
      </c>
      <c r="X148" s="518" t="e">
        <f aca="false" ca="true" dt2D="false" dtr="false" t="normal">SUM(X149:X153)</f>
        <v>#VALUE!</v>
      </c>
      <c r="Y148" s="518" t="e">
        <f aca="false" ca="true" dt2D="false" dtr="false" t="normal">SUM(Y149:Y153)</f>
        <v>#VALUE!</v>
      </c>
      <c r="Z148" s="518" t="e">
        <f aca="false" ca="true" dt2D="false" dtr="false" t="normal">SUM(Z149:Z153)</f>
        <v>#VALUE!</v>
      </c>
      <c r="AA148" s="518" t="e">
        <f aca="false" ca="true" dt2D="false" dtr="false" t="normal">SUM(AA149:AA153)</f>
        <v>#VALUE!</v>
      </c>
      <c r="AB148" s="518" t="e">
        <f aca="false" ca="true" dt2D="false" dtr="false" t="normal">SUM(AB149:AB153)</f>
        <v>#VALUE!</v>
      </c>
      <c r="AC148" s="518" t="e">
        <f aca="false" ca="true" dt2D="false" dtr="false" t="normal">SUM(AC149:AC153)</f>
        <v>#VALUE!</v>
      </c>
      <c r="AD148" s="518" t="e">
        <f aca="false" ca="true" dt2D="false" dtr="false" t="normal">SUM(AD149:AD153)</f>
        <v>#VALUE!</v>
      </c>
      <c r="AE148" s="518" t="e">
        <f aca="false" ca="true" dt2D="false" dtr="false" t="normal">SUM(AE149:AE153)</f>
        <v>#VALUE!</v>
      </c>
      <c r="AF148" s="518" t="e">
        <f aca="false" ca="true" dt2D="false" dtr="false" t="normal">SUM(AF149:AF153)</f>
        <v>#VALUE!</v>
      </c>
      <c r="AG148" s="518" t="e">
        <f aca="false" ca="true" dt2D="false" dtr="false" t="normal">SUM(AG149:AG153)</f>
        <v>#VALUE!</v>
      </c>
      <c r="AH148" s="518" t="e">
        <f aca="false" ca="true" dt2D="false" dtr="false" t="normal">SUM(AH149:AH153)</f>
        <v>#VALUE!</v>
      </c>
      <c r="AI148" s="518" t="e">
        <f aca="false" ca="true" dt2D="false" dtr="false" t="normal">SUM(AI149:AI153)</f>
        <v>#VALUE!</v>
      </c>
      <c r="AJ148" s="518" t="e">
        <f aca="false" ca="true" dt2D="false" dtr="false" t="normal">SUM(AJ149:AJ153)</f>
        <v>#VALUE!</v>
      </c>
      <c r="AK148" s="518" t="e">
        <f aca="false" ca="true" dt2D="false" dtr="false" t="normal">SUM(AK149:AK153)</f>
        <v>#VALUE!</v>
      </c>
      <c r="AL148" s="518" t="e">
        <f aca="false" ca="true" dt2D="false" dtr="false" t="normal">SUM(AL149:AL153)</f>
        <v>#VALUE!</v>
      </c>
      <c r="AM148" s="518" t="e">
        <f aca="false" ca="true" dt2D="false" dtr="false" t="normal">SUM(AM149:AM153)</f>
        <v>#VALUE!</v>
      </c>
      <c r="AN148" s="518" t="e">
        <f aca="false" ca="true" dt2D="false" dtr="false" t="normal">SUM(AN149:AN153)</f>
        <v>#VALUE!</v>
      </c>
      <c r="AO148" s="518" t="e">
        <f aca="false" ca="true" dt2D="false" dtr="false" t="normal">SUM(AO149:AO153)</f>
        <v>#VALUE!</v>
      </c>
      <c r="AP148" s="518" t="e">
        <f aca="false" ca="true" dt2D="false" dtr="false" t="normal">SUM(AP149:AP153)</f>
        <v>#VALUE!</v>
      </c>
      <c r="AQ148" s="518" t="e">
        <f aca="false" ca="true" dt2D="false" dtr="false" t="normal">SUM(AQ149:AQ153)</f>
        <v>#VALUE!</v>
      </c>
      <c r="AR148" s="518" t="e">
        <f aca="false" ca="true" dt2D="false" dtr="false" t="normal">SUM(AR149:AR153)</f>
        <v>#VALUE!</v>
      </c>
      <c r="AS148" s="518" t="e">
        <f aca="false" ca="true" dt2D="false" dtr="false" t="normal">SUM(AS149:AS153)</f>
        <v>#VALUE!</v>
      </c>
      <c r="AT148" s="518" t="e">
        <f aca="false" ca="true" dt2D="false" dtr="false" t="normal">SUM(AT149:AT153)</f>
        <v>#VALUE!</v>
      </c>
      <c r="AU148" s="518" t="e">
        <f aca="false" ca="true" dt2D="false" dtr="false" t="normal">SUM(AU149:AU153)</f>
        <v>#VALUE!</v>
      </c>
      <c r="AV148" s="518" t="e">
        <f aca="false" ca="true" dt2D="false" dtr="false" t="normal">SUM(AV149:AV153)</f>
        <v>#VALUE!</v>
      </c>
      <c r="AW148" s="518" t="e">
        <f aca="false" ca="true" dt2D="false" dtr="false" t="normal">SUM(AW149:AW153)</f>
        <v>#VALUE!</v>
      </c>
      <c r="AX148" s="518" t="e">
        <f aca="false" ca="true" dt2D="false" dtr="false" t="normal">SUM(AX149:AX153)</f>
        <v>#VALUE!</v>
      </c>
      <c r="AY148" s="518" t="e">
        <f aca="false" ca="true" dt2D="false" dtr="false" t="normal">SUM(AY149:AY153)</f>
        <v>#VALUE!</v>
      </c>
      <c r="AZ148" s="518" t="e">
        <f aca="false" ca="true" dt2D="false" dtr="false" t="normal">SUM(AZ149:AZ153)</f>
        <v>#VALUE!</v>
      </c>
      <c r="BA148" s="518" t="e">
        <f aca="false" ca="true" dt2D="false" dtr="false" t="normal">SUM(BA149:BA153)</f>
        <v>#VALUE!</v>
      </c>
      <c r="BB148" s="518" t="e">
        <f aca="false" ca="true" dt2D="false" dtr="false" t="normal">SUM(BB149:BB153)</f>
        <v>#VALUE!</v>
      </c>
      <c r="BC148" s="518" t="e">
        <f aca="false" ca="true" dt2D="false" dtr="false" t="normal">SUM(BC149:BC153)</f>
        <v>#VALUE!</v>
      </c>
      <c r="BD148" s="518" t="e">
        <f aca="false" ca="true" dt2D="false" dtr="false" t="normal">SUM(BD149:BD153)</f>
        <v>#VALUE!</v>
      </c>
      <c r="BE148" s="518" t="e">
        <f aca="false" ca="true" dt2D="false" dtr="false" t="normal">SUM(BE149:BE153)</f>
        <v>#VALUE!</v>
      </c>
      <c r="BF148" s="518" t="e">
        <f aca="false" ca="true" dt2D="false" dtr="false" t="normal">SUM(BF149:BF153)</f>
        <v>#VALUE!</v>
      </c>
      <c r="BG148" s="518" t="e">
        <f aca="false" ca="true" dt2D="false" dtr="false" t="normal">SUM(BG149:BG153)</f>
        <v>#VALUE!</v>
      </c>
      <c r="BH148" s="518" t="e">
        <f aca="false" ca="true" dt2D="false" dtr="false" t="normal">SUM(BH149:BH153)</f>
        <v>#VALUE!</v>
      </c>
      <c r="BI148" s="518" t="e">
        <f aca="false" ca="true" dt2D="false" dtr="false" t="normal">SUM(BI149:BI153)</f>
        <v>#VALUE!</v>
      </c>
      <c r="BJ148" s="518" t="e">
        <f aca="false" ca="true" dt2D="false" dtr="false" t="normal">SUM(BJ149:BJ153)</f>
        <v>#VALUE!</v>
      </c>
      <c r="BK148" s="518" t="e">
        <f aca="false" ca="true" dt2D="false" dtr="false" t="normal">SUM(BK149:BK153)</f>
        <v>#VALUE!</v>
      </c>
      <c r="BL148" s="518" t="e">
        <f aca="false" ca="true" dt2D="false" dtr="false" t="normal">SUM(BL149:BL153)</f>
        <v>#VALUE!</v>
      </c>
      <c r="BM148" s="518" t="e">
        <f aca="false" ca="true" dt2D="false" dtr="false" t="normal">SUM(BM149:BM153)</f>
        <v>#VALUE!</v>
      </c>
      <c r="BN148" s="518" t="e">
        <f aca="false" ca="true" dt2D="false" dtr="false" t="normal">SUM(BN149:BN153)</f>
        <v>#VALUE!</v>
      </c>
      <c r="BO148" s="518" t="e">
        <f aca="false" ca="true" dt2D="false" dtr="false" t="normal">SUM(BO149:BO153)</f>
        <v>#VALUE!</v>
      </c>
      <c r="BP148" s="518" t="e">
        <f aca="false" ca="true" dt2D="false" dtr="false" t="normal">SUM(BP149:BP153)</f>
        <v>#VALUE!</v>
      </c>
      <c r="BQ148" s="518" t="e">
        <f aca="false" ca="true" dt2D="false" dtr="false" t="normal">SUM(BQ149:BQ153)</f>
        <v>#VALUE!</v>
      </c>
      <c r="BR148" s="518" t="e">
        <f aca="false" ca="true" dt2D="false" dtr="false" t="normal">SUM(BR149:BR153)</f>
        <v>#VALUE!</v>
      </c>
      <c r="BS148" s="518" t="e">
        <f aca="false" ca="true" dt2D="false" dtr="false" t="normal">SUM(BS149:BS153)</f>
        <v>#VALUE!</v>
      </c>
      <c r="BT148" s="518" t="e">
        <f aca="false" ca="true" dt2D="false" dtr="false" t="normal">SUM(BT149:BT153)</f>
        <v>#VALUE!</v>
      </c>
    </row>
    <row hidden="true" ht="16.5" outlineLevel="2" r="149">
      <c r="B149" s="489" t="e">
        <f aca="false" ca="false" dt2D="false" dtr="false" t="normal">B148</f>
        <v>#N/A</v>
      </c>
      <c r="F149" s="481" t="e">
        <f aca="false" ca="false" dt2D="false" dtr="false" t="normal">F148</f>
        <v>#N/A</v>
      </c>
      <c r="G149" s="485" t="n">
        <f aca="false" ca="false" dt2D="false" dtr="false" t="normal">G148</f>
        <v>0</v>
      </c>
      <c r="I149" s="153" t="s">
        <v>547</v>
      </c>
      <c r="L149" s="503" t="n">
        <f aca="false" ca="false" dt2D="false" dtr="false" t="normal">L130</f>
        <v>0</v>
      </c>
      <c r="M149" s="503" t="e">
        <f aca="false" ca="false" dt2D="false" dtr="false" t="normal">M130</f>
        <v>#VALUE!</v>
      </c>
      <c r="N149" s="503" t="e">
        <f aca="false" ca="false" dt2D="false" dtr="false" t="normal">N130</f>
        <v>#VALUE!</v>
      </c>
      <c r="O149" s="503" t="e">
        <f aca="false" ca="false" dt2D="false" dtr="false" t="normal">O130</f>
        <v>#VALUE!</v>
      </c>
      <c r="P149" s="503" t="e">
        <f aca="false" ca="false" dt2D="false" dtr="false" t="normal">P130</f>
        <v>#VALUE!</v>
      </c>
      <c r="Q149" s="503" t="e">
        <f aca="false" ca="false" dt2D="false" dtr="false" t="normal">Q130</f>
        <v>#VALUE!</v>
      </c>
      <c r="R149" s="503" t="e">
        <f aca="false" ca="false" dt2D="false" dtr="false" t="normal">R130</f>
        <v>#VALUE!</v>
      </c>
      <c r="S149" s="503" t="e">
        <f aca="false" ca="false" dt2D="false" dtr="false" t="normal">S130</f>
        <v>#VALUE!</v>
      </c>
      <c r="T149" s="503" t="e">
        <f aca="false" ca="false" dt2D="false" dtr="false" t="normal">T130</f>
        <v>#VALUE!</v>
      </c>
      <c r="U149" s="503" t="e">
        <f aca="false" ca="false" dt2D="false" dtr="false" t="normal">U130</f>
        <v>#VALUE!</v>
      </c>
      <c r="V149" s="503" t="e">
        <f aca="false" ca="false" dt2D="false" dtr="false" t="normal">V130</f>
        <v>#VALUE!</v>
      </c>
      <c r="W149" s="503" t="e">
        <f aca="false" ca="false" dt2D="false" dtr="false" t="normal">W130</f>
        <v>#VALUE!</v>
      </c>
      <c r="X149" s="503" t="e">
        <f aca="false" ca="false" dt2D="false" dtr="false" t="normal">X130</f>
        <v>#VALUE!</v>
      </c>
      <c r="Y149" s="503" t="e">
        <f aca="false" ca="false" dt2D="false" dtr="false" t="normal">Y130</f>
        <v>#VALUE!</v>
      </c>
      <c r="Z149" s="503" t="e">
        <f aca="false" ca="false" dt2D="false" dtr="false" t="normal">Z130</f>
        <v>#VALUE!</v>
      </c>
      <c r="AA149" s="503" t="e">
        <f aca="false" ca="false" dt2D="false" dtr="false" t="normal">AA130</f>
        <v>#VALUE!</v>
      </c>
      <c r="AB149" s="503" t="e">
        <f aca="false" ca="false" dt2D="false" dtr="false" t="normal">AB130</f>
        <v>#VALUE!</v>
      </c>
      <c r="AC149" s="503" t="e">
        <f aca="false" ca="false" dt2D="false" dtr="false" t="normal">AC130</f>
        <v>#VALUE!</v>
      </c>
      <c r="AD149" s="503" t="e">
        <f aca="false" ca="false" dt2D="false" dtr="false" t="normal">AD130</f>
        <v>#VALUE!</v>
      </c>
      <c r="AE149" s="503" t="e">
        <f aca="false" ca="false" dt2D="false" dtr="false" t="normal">AE130</f>
        <v>#VALUE!</v>
      </c>
      <c r="AF149" s="503" t="e">
        <f aca="false" ca="false" dt2D="false" dtr="false" t="normal">AF130</f>
        <v>#VALUE!</v>
      </c>
      <c r="AG149" s="503" t="e">
        <f aca="false" ca="false" dt2D="false" dtr="false" t="normal">AG130</f>
        <v>#VALUE!</v>
      </c>
      <c r="AH149" s="503" t="e">
        <f aca="false" ca="false" dt2D="false" dtr="false" t="normal">AH130</f>
        <v>#VALUE!</v>
      </c>
      <c r="AI149" s="503" t="e">
        <f aca="false" ca="false" dt2D="false" dtr="false" t="normal">AI130</f>
        <v>#VALUE!</v>
      </c>
      <c r="AJ149" s="503" t="e">
        <f aca="false" ca="false" dt2D="false" dtr="false" t="normal">AJ130</f>
        <v>#VALUE!</v>
      </c>
      <c r="AK149" s="503" t="e">
        <f aca="false" ca="false" dt2D="false" dtr="false" t="normal">AK130</f>
        <v>#VALUE!</v>
      </c>
      <c r="AL149" s="503" t="e">
        <f aca="false" ca="false" dt2D="false" dtr="false" t="normal">AL130</f>
        <v>#VALUE!</v>
      </c>
      <c r="AM149" s="503" t="e">
        <f aca="false" ca="false" dt2D="false" dtr="false" t="normal">AM130</f>
        <v>#VALUE!</v>
      </c>
      <c r="AN149" s="503" t="e">
        <f aca="false" ca="false" dt2D="false" dtr="false" t="normal">AN130</f>
        <v>#VALUE!</v>
      </c>
      <c r="AO149" s="503" t="e">
        <f aca="false" ca="false" dt2D="false" dtr="false" t="normal">AO130</f>
        <v>#VALUE!</v>
      </c>
      <c r="AP149" s="503" t="e">
        <f aca="false" ca="false" dt2D="false" dtr="false" t="normal">AP130</f>
        <v>#VALUE!</v>
      </c>
      <c r="AQ149" s="503" t="e">
        <f aca="false" ca="false" dt2D="false" dtr="false" t="normal">AQ130</f>
        <v>#VALUE!</v>
      </c>
      <c r="AR149" s="503" t="e">
        <f aca="false" ca="false" dt2D="false" dtr="false" t="normal">AR130</f>
        <v>#VALUE!</v>
      </c>
      <c r="AS149" s="503" t="e">
        <f aca="false" ca="false" dt2D="false" dtr="false" t="normal">AS130</f>
        <v>#VALUE!</v>
      </c>
      <c r="AT149" s="503" t="e">
        <f aca="false" ca="false" dt2D="false" dtr="false" t="normal">AT130</f>
        <v>#VALUE!</v>
      </c>
      <c r="AU149" s="503" t="e">
        <f aca="false" ca="false" dt2D="false" dtr="false" t="normal">AU130</f>
        <v>#VALUE!</v>
      </c>
      <c r="AV149" s="503" t="e">
        <f aca="false" ca="false" dt2D="false" dtr="false" t="normal">AV130</f>
        <v>#VALUE!</v>
      </c>
      <c r="AW149" s="503" t="e">
        <f aca="false" ca="false" dt2D="false" dtr="false" t="normal">AW130</f>
        <v>#VALUE!</v>
      </c>
      <c r="AX149" s="503" t="e">
        <f aca="false" ca="false" dt2D="false" dtr="false" t="normal">AX130</f>
        <v>#VALUE!</v>
      </c>
      <c r="AY149" s="503" t="e">
        <f aca="false" ca="false" dt2D="false" dtr="false" t="normal">AY130</f>
        <v>#VALUE!</v>
      </c>
      <c r="AZ149" s="503" t="e">
        <f aca="false" ca="false" dt2D="false" dtr="false" t="normal">AZ130</f>
        <v>#VALUE!</v>
      </c>
      <c r="BA149" s="503" t="e">
        <f aca="false" ca="false" dt2D="false" dtr="false" t="normal">BA130</f>
        <v>#VALUE!</v>
      </c>
      <c r="BB149" s="503" t="e">
        <f aca="false" ca="false" dt2D="false" dtr="false" t="normal">BB130</f>
        <v>#VALUE!</v>
      </c>
      <c r="BC149" s="503" t="e">
        <f aca="false" ca="false" dt2D="false" dtr="false" t="normal">BC130</f>
        <v>#VALUE!</v>
      </c>
      <c r="BD149" s="503" t="e">
        <f aca="false" ca="false" dt2D="false" dtr="false" t="normal">BD130</f>
        <v>#VALUE!</v>
      </c>
      <c r="BE149" s="503" t="e">
        <f aca="false" ca="false" dt2D="false" dtr="false" t="normal">BE130</f>
        <v>#VALUE!</v>
      </c>
      <c r="BF149" s="503" t="e">
        <f aca="false" ca="false" dt2D="false" dtr="false" t="normal">BF130</f>
        <v>#VALUE!</v>
      </c>
      <c r="BG149" s="503" t="e">
        <f aca="false" ca="false" dt2D="false" dtr="false" t="normal">BG130</f>
        <v>#VALUE!</v>
      </c>
      <c r="BH149" s="503" t="e">
        <f aca="false" ca="false" dt2D="false" dtr="false" t="normal">BH130</f>
        <v>#VALUE!</v>
      </c>
      <c r="BI149" s="503" t="e">
        <f aca="false" ca="false" dt2D="false" dtr="false" t="normal">BI130</f>
        <v>#VALUE!</v>
      </c>
      <c r="BJ149" s="503" t="e">
        <f aca="false" ca="false" dt2D="false" dtr="false" t="normal">BJ130</f>
        <v>#VALUE!</v>
      </c>
      <c r="BK149" s="503" t="e">
        <f aca="false" ca="false" dt2D="false" dtr="false" t="normal">BK130</f>
        <v>#VALUE!</v>
      </c>
      <c r="BL149" s="503" t="e">
        <f aca="false" ca="false" dt2D="false" dtr="false" t="normal">BL130</f>
        <v>#VALUE!</v>
      </c>
      <c r="BM149" s="503" t="e">
        <f aca="false" ca="false" dt2D="false" dtr="false" t="normal">BM130</f>
        <v>#VALUE!</v>
      </c>
      <c r="BN149" s="503" t="e">
        <f aca="false" ca="false" dt2D="false" dtr="false" t="normal">BN130</f>
        <v>#VALUE!</v>
      </c>
      <c r="BO149" s="503" t="e">
        <f aca="false" ca="false" dt2D="false" dtr="false" t="normal">BO130</f>
        <v>#VALUE!</v>
      </c>
      <c r="BP149" s="503" t="e">
        <f aca="false" ca="false" dt2D="false" dtr="false" t="normal">BP130</f>
        <v>#VALUE!</v>
      </c>
      <c r="BQ149" s="503" t="e">
        <f aca="false" ca="false" dt2D="false" dtr="false" t="normal">BQ130</f>
        <v>#VALUE!</v>
      </c>
      <c r="BR149" s="503" t="e">
        <f aca="false" ca="false" dt2D="false" dtr="false" t="normal">BR130</f>
        <v>#VALUE!</v>
      </c>
      <c r="BS149" s="503" t="e">
        <f aca="false" ca="false" dt2D="false" dtr="false" t="normal">BS130</f>
        <v>#VALUE!</v>
      </c>
      <c r="BT149" s="503" t="e">
        <f aca="false" ca="false" dt2D="false" dtr="false" t="normal">BT130</f>
        <v>#VALUE!</v>
      </c>
    </row>
    <row hidden="true" ht="16.5" outlineLevel="2" r="150">
      <c r="B150" s="489" t="e">
        <f aca="false" ca="false" dt2D="false" dtr="false" t="normal">B149</f>
        <v>#N/A</v>
      </c>
      <c r="F150" s="481" t="e">
        <f aca="false" ca="false" dt2D="false" dtr="false" t="normal">F149</f>
        <v>#N/A</v>
      </c>
      <c r="G150" s="485" t="n">
        <f aca="false" ca="false" dt2D="false" dtr="false" t="normal">G149</f>
        <v>0</v>
      </c>
      <c r="I150" s="153" t="s">
        <v>548</v>
      </c>
      <c r="L150" s="503" t="n">
        <f aca="false" ca="false" dt2D="false" dtr="false" t="normal">L131-SUM($L143:L143)</f>
        <v>0</v>
      </c>
      <c r="M150" s="503" t="e">
        <f aca="false" ca="true" dt2D="false" dtr="false" t="normal">M131-SUM($L143:M143)</f>
        <v>#VALUE!</v>
      </c>
      <c r="N150" s="503" t="e">
        <f aca="false" ca="true" dt2D="false" dtr="false" t="normal">N131-SUM($L143:N143)</f>
        <v>#VALUE!</v>
      </c>
      <c r="O150" s="503" t="e">
        <f aca="false" ca="true" dt2D="false" dtr="false" t="normal">O131-SUM($L143:O143)</f>
        <v>#VALUE!</v>
      </c>
      <c r="P150" s="503" t="e">
        <f aca="false" ca="true" dt2D="false" dtr="false" t="normal">P131-SUM($L143:P143)</f>
        <v>#VALUE!</v>
      </c>
      <c r="Q150" s="503" t="e">
        <f aca="false" ca="true" dt2D="false" dtr="false" t="normal">Q131-SUM($L143:Q143)</f>
        <v>#VALUE!</v>
      </c>
      <c r="R150" s="503" t="e">
        <f aca="false" ca="true" dt2D="false" dtr="false" t="normal">R131-SUM($L143:R143)</f>
        <v>#VALUE!</v>
      </c>
      <c r="S150" s="503" t="e">
        <f aca="false" ca="true" dt2D="false" dtr="false" t="normal">S131-SUM($L143:S143)</f>
        <v>#VALUE!</v>
      </c>
      <c r="T150" s="503" t="e">
        <f aca="false" ca="true" dt2D="false" dtr="false" t="normal">T131-SUM($L143:T143)</f>
        <v>#VALUE!</v>
      </c>
      <c r="U150" s="503" t="e">
        <f aca="false" ca="true" dt2D="false" dtr="false" t="normal">U131-SUM($L143:U143)</f>
        <v>#VALUE!</v>
      </c>
      <c r="V150" s="503" t="e">
        <f aca="false" ca="true" dt2D="false" dtr="false" t="normal">V131-SUM($L143:V143)</f>
        <v>#VALUE!</v>
      </c>
      <c r="W150" s="503" t="e">
        <f aca="false" ca="true" dt2D="false" dtr="false" t="normal">W131-SUM($L143:W143)</f>
        <v>#VALUE!</v>
      </c>
      <c r="X150" s="503" t="e">
        <f aca="false" ca="true" dt2D="false" dtr="false" t="normal">X131-SUM($L143:X143)</f>
        <v>#VALUE!</v>
      </c>
      <c r="Y150" s="503" t="e">
        <f aca="false" ca="true" dt2D="false" dtr="false" t="normal">Y131-SUM($L143:Y143)</f>
        <v>#VALUE!</v>
      </c>
      <c r="Z150" s="503" t="e">
        <f aca="false" ca="true" dt2D="false" dtr="false" t="normal">Z131-SUM($L143:Z143)</f>
        <v>#VALUE!</v>
      </c>
      <c r="AA150" s="503" t="e">
        <f aca="false" ca="true" dt2D="false" dtr="false" t="normal">AA131-SUM($L143:AA143)</f>
        <v>#VALUE!</v>
      </c>
      <c r="AB150" s="503" t="e">
        <f aca="false" ca="true" dt2D="false" dtr="false" t="normal">AB131-SUM($L143:AB143)</f>
        <v>#VALUE!</v>
      </c>
      <c r="AC150" s="503" t="e">
        <f aca="false" ca="true" dt2D="false" dtr="false" t="normal">AC131-SUM($L143:AC143)</f>
        <v>#VALUE!</v>
      </c>
      <c r="AD150" s="503" t="e">
        <f aca="false" ca="true" dt2D="false" dtr="false" t="normal">AD131-SUM($L143:AD143)</f>
        <v>#VALUE!</v>
      </c>
      <c r="AE150" s="503" t="e">
        <f aca="false" ca="true" dt2D="false" dtr="false" t="normal">AE131-SUM($L143:AE143)</f>
        <v>#VALUE!</v>
      </c>
      <c r="AF150" s="503" t="e">
        <f aca="false" ca="true" dt2D="false" dtr="false" t="normal">AF131-SUM($L143:AF143)</f>
        <v>#VALUE!</v>
      </c>
      <c r="AG150" s="503" t="e">
        <f aca="false" ca="true" dt2D="false" dtr="false" t="normal">AG131-SUM($L143:AG143)</f>
        <v>#VALUE!</v>
      </c>
      <c r="AH150" s="503" t="e">
        <f aca="false" ca="true" dt2D="false" dtr="false" t="normal">AH131-SUM($L143:AH143)</f>
        <v>#VALUE!</v>
      </c>
      <c r="AI150" s="503" t="e">
        <f aca="false" ca="true" dt2D="false" dtr="false" t="normal">AI131-SUM($L143:AI143)</f>
        <v>#VALUE!</v>
      </c>
      <c r="AJ150" s="503" t="e">
        <f aca="false" ca="true" dt2D="false" dtr="false" t="normal">AJ131-SUM($L143:AJ143)</f>
        <v>#VALUE!</v>
      </c>
      <c r="AK150" s="503" t="e">
        <f aca="false" ca="true" dt2D="false" dtr="false" t="normal">AK131-SUM($L143:AK143)</f>
        <v>#VALUE!</v>
      </c>
      <c r="AL150" s="503" t="e">
        <f aca="false" ca="true" dt2D="false" dtr="false" t="normal">AL131-SUM($L143:AL143)</f>
        <v>#VALUE!</v>
      </c>
      <c r="AM150" s="503" t="e">
        <f aca="false" ca="true" dt2D="false" dtr="false" t="normal">AM131-SUM($L143:AM143)</f>
        <v>#VALUE!</v>
      </c>
      <c r="AN150" s="503" t="e">
        <f aca="false" ca="true" dt2D="false" dtr="false" t="normal">AN131-SUM($L143:AN143)</f>
        <v>#VALUE!</v>
      </c>
      <c r="AO150" s="503" t="e">
        <f aca="false" ca="true" dt2D="false" dtr="false" t="normal">AO131-SUM($L143:AO143)</f>
        <v>#VALUE!</v>
      </c>
      <c r="AP150" s="503" t="e">
        <f aca="false" ca="true" dt2D="false" dtr="false" t="normal">AP131-SUM($L143:AP143)</f>
        <v>#VALUE!</v>
      </c>
      <c r="AQ150" s="503" t="e">
        <f aca="false" ca="true" dt2D="false" dtr="false" t="normal">AQ131-SUM($L143:AQ143)</f>
        <v>#VALUE!</v>
      </c>
      <c r="AR150" s="503" t="e">
        <f aca="false" ca="true" dt2D="false" dtr="false" t="normal">AR131-SUM($L143:AR143)</f>
        <v>#VALUE!</v>
      </c>
      <c r="AS150" s="503" t="e">
        <f aca="false" ca="true" dt2D="false" dtr="false" t="normal">AS131-SUM($L143:AS143)</f>
        <v>#VALUE!</v>
      </c>
      <c r="AT150" s="503" t="e">
        <f aca="false" ca="true" dt2D="false" dtr="false" t="normal">AT131-SUM($L143:AT143)</f>
        <v>#VALUE!</v>
      </c>
      <c r="AU150" s="503" t="e">
        <f aca="false" ca="true" dt2D="false" dtr="false" t="normal">AU131-SUM($L143:AU143)</f>
        <v>#VALUE!</v>
      </c>
      <c r="AV150" s="503" t="e">
        <f aca="false" ca="true" dt2D="false" dtr="false" t="normal">AV131-SUM($L143:AV143)</f>
        <v>#VALUE!</v>
      </c>
      <c r="AW150" s="503" t="e">
        <f aca="false" ca="true" dt2D="false" dtr="false" t="normal">AW131-SUM($L143:AW143)</f>
        <v>#VALUE!</v>
      </c>
      <c r="AX150" s="503" t="e">
        <f aca="false" ca="true" dt2D="false" dtr="false" t="normal">AX131-SUM($L143:AX143)</f>
        <v>#VALUE!</v>
      </c>
      <c r="AY150" s="503" t="e">
        <f aca="false" ca="true" dt2D="false" dtr="false" t="normal">AY131-SUM($L143:AY143)</f>
        <v>#VALUE!</v>
      </c>
      <c r="AZ150" s="503" t="e">
        <f aca="false" ca="true" dt2D="false" dtr="false" t="normal">AZ131-SUM($L143:AZ143)</f>
        <v>#VALUE!</v>
      </c>
      <c r="BA150" s="503" t="e">
        <f aca="false" ca="true" dt2D="false" dtr="false" t="normal">BA131-SUM($L143:BA143)</f>
        <v>#VALUE!</v>
      </c>
      <c r="BB150" s="503" t="e">
        <f aca="false" ca="true" dt2D="false" dtr="false" t="normal">BB131-SUM($L143:BB143)</f>
        <v>#VALUE!</v>
      </c>
      <c r="BC150" s="503" t="e">
        <f aca="false" ca="true" dt2D="false" dtr="false" t="normal">BC131-SUM($L143:BC143)</f>
        <v>#VALUE!</v>
      </c>
      <c r="BD150" s="503" t="e">
        <f aca="false" ca="true" dt2D="false" dtr="false" t="normal">BD131-SUM($L143:BD143)</f>
        <v>#VALUE!</v>
      </c>
      <c r="BE150" s="503" t="e">
        <f aca="false" ca="true" dt2D="false" dtr="false" t="normal">BE131-SUM($L143:BE143)</f>
        <v>#VALUE!</v>
      </c>
      <c r="BF150" s="503" t="e">
        <f aca="false" ca="true" dt2D="false" dtr="false" t="normal">BF131-SUM($L143:BF143)</f>
        <v>#VALUE!</v>
      </c>
      <c r="BG150" s="503" t="e">
        <f aca="false" ca="true" dt2D="false" dtr="false" t="normal">BG131-SUM($L143:BG143)</f>
        <v>#VALUE!</v>
      </c>
      <c r="BH150" s="503" t="e">
        <f aca="false" ca="true" dt2D="false" dtr="false" t="normal">BH131-SUM($L143:BH143)</f>
        <v>#VALUE!</v>
      </c>
      <c r="BI150" s="503" t="e">
        <f aca="false" ca="true" dt2D="false" dtr="false" t="normal">BI131-SUM($L143:BI143)</f>
        <v>#VALUE!</v>
      </c>
      <c r="BJ150" s="503" t="e">
        <f aca="false" ca="true" dt2D="false" dtr="false" t="normal">BJ131-SUM($L143:BJ143)</f>
        <v>#VALUE!</v>
      </c>
      <c r="BK150" s="503" t="e">
        <f aca="false" ca="true" dt2D="false" dtr="false" t="normal">BK131-SUM($L143:BK143)</f>
        <v>#VALUE!</v>
      </c>
      <c r="BL150" s="503" t="e">
        <f aca="false" ca="true" dt2D="false" dtr="false" t="normal">BL131-SUM($L143:BL143)</f>
        <v>#VALUE!</v>
      </c>
      <c r="BM150" s="503" t="e">
        <f aca="false" ca="true" dt2D="false" dtr="false" t="normal">BM131-SUM($L143:BM143)</f>
        <v>#VALUE!</v>
      </c>
      <c r="BN150" s="503" t="e">
        <f aca="false" ca="true" dt2D="false" dtr="false" t="normal">BN131-SUM($L143:BN143)</f>
        <v>#VALUE!</v>
      </c>
      <c r="BO150" s="503" t="e">
        <f aca="false" ca="true" dt2D="false" dtr="false" t="normal">BO131-SUM($L143:BO143)</f>
        <v>#VALUE!</v>
      </c>
      <c r="BP150" s="503" t="e">
        <f aca="false" ca="true" dt2D="false" dtr="false" t="normal">BP131-SUM($L143:BP143)</f>
        <v>#VALUE!</v>
      </c>
      <c r="BQ150" s="503" t="e">
        <f aca="false" ca="true" dt2D="false" dtr="false" t="normal">BQ131-SUM($L143:BQ143)</f>
        <v>#VALUE!</v>
      </c>
      <c r="BR150" s="503" t="e">
        <f aca="false" ca="true" dt2D="false" dtr="false" t="normal">BR131-SUM($L143:BR143)</f>
        <v>#VALUE!</v>
      </c>
      <c r="BS150" s="503" t="e">
        <f aca="false" ca="true" dt2D="false" dtr="false" t="normal">BS131-SUM($L143:BS143)</f>
        <v>#VALUE!</v>
      </c>
      <c r="BT150" s="503" t="e">
        <f aca="false" ca="true" dt2D="false" dtr="false" t="normal">BT131-SUM($L143:BT143)</f>
        <v>#VALUE!</v>
      </c>
    </row>
    <row hidden="true" ht="16.5" outlineLevel="2" r="151">
      <c r="B151" s="489" t="e">
        <f aca="false" ca="false" dt2D="false" dtr="false" t="normal">B150</f>
        <v>#N/A</v>
      </c>
      <c r="F151" s="481" t="e">
        <f aca="false" ca="false" dt2D="false" dtr="false" t="normal">F150</f>
        <v>#N/A</v>
      </c>
      <c r="G151" s="485" t="n">
        <f aca="false" ca="false" dt2D="false" dtr="false" t="normal">G150</f>
        <v>0</v>
      </c>
      <c r="I151" s="153" t="s">
        <v>549</v>
      </c>
      <c r="L151" s="503" t="n">
        <f aca="false" ca="false" dt2D="false" dtr="false" t="normal">L132-SUM($L144:L144)</f>
        <v>0</v>
      </c>
      <c r="M151" s="503" t="e">
        <f aca="false" ca="true" dt2D="false" dtr="false" t="normal">M132-SUM($L144:M144)</f>
        <v>#VALUE!</v>
      </c>
      <c r="N151" s="503" t="e">
        <f aca="false" ca="true" dt2D="false" dtr="false" t="normal">N132-SUM($L144:N144)</f>
        <v>#VALUE!</v>
      </c>
      <c r="O151" s="503" t="e">
        <f aca="false" ca="true" dt2D="false" dtr="false" t="normal">O132-SUM($L144:O144)</f>
        <v>#VALUE!</v>
      </c>
      <c r="P151" s="503" t="e">
        <f aca="false" ca="true" dt2D="false" dtr="false" t="normal">P132-SUM($L144:P144)</f>
        <v>#VALUE!</v>
      </c>
      <c r="Q151" s="503" t="e">
        <f aca="false" ca="true" dt2D="false" dtr="false" t="normal">Q132-SUM($L144:Q144)</f>
        <v>#VALUE!</v>
      </c>
      <c r="R151" s="503" t="e">
        <f aca="false" ca="true" dt2D="false" dtr="false" t="normal">R132-SUM($L144:R144)</f>
        <v>#VALUE!</v>
      </c>
      <c r="S151" s="503" t="e">
        <f aca="false" ca="true" dt2D="false" dtr="false" t="normal">S132-SUM($L144:S144)</f>
        <v>#VALUE!</v>
      </c>
      <c r="T151" s="503" t="e">
        <f aca="false" ca="true" dt2D="false" dtr="false" t="normal">T132-SUM($L144:T144)</f>
        <v>#VALUE!</v>
      </c>
      <c r="U151" s="503" t="e">
        <f aca="false" ca="true" dt2D="false" dtr="false" t="normal">U132-SUM($L144:U144)</f>
        <v>#VALUE!</v>
      </c>
      <c r="V151" s="503" t="e">
        <f aca="false" ca="true" dt2D="false" dtr="false" t="normal">V132-SUM($L144:V144)</f>
        <v>#VALUE!</v>
      </c>
      <c r="W151" s="503" t="e">
        <f aca="false" ca="true" dt2D="false" dtr="false" t="normal">W132-SUM($L144:W144)</f>
        <v>#VALUE!</v>
      </c>
      <c r="X151" s="503" t="e">
        <f aca="false" ca="true" dt2D="false" dtr="false" t="normal">X132-SUM($L144:X144)</f>
        <v>#VALUE!</v>
      </c>
      <c r="Y151" s="503" t="e">
        <f aca="false" ca="true" dt2D="false" dtr="false" t="normal">Y132-SUM($L144:Y144)</f>
        <v>#VALUE!</v>
      </c>
      <c r="Z151" s="503" t="e">
        <f aca="false" ca="true" dt2D="false" dtr="false" t="normal">Z132-SUM($L144:Z144)</f>
        <v>#VALUE!</v>
      </c>
      <c r="AA151" s="503" t="e">
        <f aca="false" ca="true" dt2D="false" dtr="false" t="normal">AA132-SUM($L144:AA144)</f>
        <v>#VALUE!</v>
      </c>
      <c r="AB151" s="503" t="e">
        <f aca="false" ca="true" dt2D="false" dtr="false" t="normal">AB132-SUM($L144:AB144)</f>
        <v>#VALUE!</v>
      </c>
      <c r="AC151" s="503" t="e">
        <f aca="false" ca="true" dt2D="false" dtr="false" t="normal">AC132-SUM($L144:AC144)</f>
        <v>#VALUE!</v>
      </c>
      <c r="AD151" s="503" t="e">
        <f aca="false" ca="true" dt2D="false" dtr="false" t="normal">AD132-SUM($L144:AD144)</f>
        <v>#VALUE!</v>
      </c>
      <c r="AE151" s="503" t="e">
        <f aca="false" ca="true" dt2D="false" dtr="false" t="normal">AE132-SUM($L144:AE144)</f>
        <v>#VALUE!</v>
      </c>
      <c r="AF151" s="503" t="e">
        <f aca="false" ca="true" dt2D="false" dtr="false" t="normal">AF132-SUM($L144:AF144)</f>
        <v>#VALUE!</v>
      </c>
      <c r="AG151" s="503" t="e">
        <f aca="false" ca="true" dt2D="false" dtr="false" t="normal">AG132-SUM($L144:AG144)</f>
        <v>#VALUE!</v>
      </c>
      <c r="AH151" s="503" t="e">
        <f aca="false" ca="true" dt2D="false" dtr="false" t="normal">AH132-SUM($L144:AH144)</f>
        <v>#VALUE!</v>
      </c>
      <c r="AI151" s="503" t="e">
        <f aca="false" ca="true" dt2D="false" dtr="false" t="normal">AI132-SUM($L144:AI144)</f>
        <v>#VALUE!</v>
      </c>
      <c r="AJ151" s="503" t="e">
        <f aca="false" ca="true" dt2D="false" dtr="false" t="normal">AJ132-SUM($L144:AJ144)</f>
        <v>#VALUE!</v>
      </c>
      <c r="AK151" s="503" t="e">
        <f aca="false" ca="true" dt2D="false" dtr="false" t="normal">AK132-SUM($L144:AK144)</f>
        <v>#VALUE!</v>
      </c>
      <c r="AL151" s="503" t="e">
        <f aca="false" ca="true" dt2D="false" dtr="false" t="normal">AL132-SUM($L144:AL144)</f>
        <v>#VALUE!</v>
      </c>
      <c r="AM151" s="503" t="e">
        <f aca="false" ca="true" dt2D="false" dtr="false" t="normal">AM132-SUM($L144:AM144)</f>
        <v>#VALUE!</v>
      </c>
      <c r="AN151" s="503" t="e">
        <f aca="false" ca="true" dt2D="false" dtr="false" t="normal">AN132-SUM($L144:AN144)</f>
        <v>#VALUE!</v>
      </c>
      <c r="AO151" s="503" t="e">
        <f aca="false" ca="true" dt2D="false" dtr="false" t="normal">AO132-SUM($L144:AO144)</f>
        <v>#VALUE!</v>
      </c>
      <c r="AP151" s="503" t="e">
        <f aca="false" ca="true" dt2D="false" dtr="false" t="normal">AP132-SUM($L144:AP144)</f>
        <v>#VALUE!</v>
      </c>
      <c r="AQ151" s="503" t="e">
        <f aca="false" ca="true" dt2D="false" dtr="false" t="normal">AQ132-SUM($L144:AQ144)</f>
        <v>#VALUE!</v>
      </c>
      <c r="AR151" s="503" t="e">
        <f aca="false" ca="true" dt2D="false" dtr="false" t="normal">AR132-SUM($L144:AR144)</f>
        <v>#VALUE!</v>
      </c>
      <c r="AS151" s="503" t="e">
        <f aca="false" ca="true" dt2D="false" dtr="false" t="normal">AS132-SUM($L144:AS144)</f>
        <v>#VALUE!</v>
      </c>
      <c r="AT151" s="503" t="e">
        <f aca="false" ca="true" dt2D="false" dtr="false" t="normal">AT132-SUM($L144:AT144)</f>
        <v>#VALUE!</v>
      </c>
      <c r="AU151" s="503" t="e">
        <f aca="false" ca="true" dt2D="false" dtr="false" t="normal">AU132-SUM($L144:AU144)</f>
        <v>#VALUE!</v>
      </c>
      <c r="AV151" s="503" t="e">
        <f aca="false" ca="true" dt2D="false" dtr="false" t="normal">AV132-SUM($L144:AV144)</f>
        <v>#VALUE!</v>
      </c>
      <c r="AW151" s="503" t="e">
        <f aca="false" ca="true" dt2D="false" dtr="false" t="normal">AW132-SUM($L144:AW144)</f>
        <v>#VALUE!</v>
      </c>
      <c r="AX151" s="503" t="e">
        <f aca="false" ca="true" dt2D="false" dtr="false" t="normal">AX132-SUM($L144:AX144)</f>
        <v>#VALUE!</v>
      </c>
      <c r="AY151" s="503" t="e">
        <f aca="false" ca="true" dt2D="false" dtr="false" t="normal">AY132-SUM($L144:AY144)</f>
        <v>#VALUE!</v>
      </c>
      <c r="AZ151" s="503" t="e">
        <f aca="false" ca="true" dt2D="false" dtr="false" t="normal">AZ132-SUM($L144:AZ144)</f>
        <v>#VALUE!</v>
      </c>
      <c r="BA151" s="503" t="e">
        <f aca="false" ca="true" dt2D="false" dtr="false" t="normal">BA132-SUM($L144:BA144)</f>
        <v>#VALUE!</v>
      </c>
      <c r="BB151" s="503" t="e">
        <f aca="false" ca="true" dt2D="false" dtr="false" t="normal">BB132-SUM($L144:BB144)</f>
        <v>#VALUE!</v>
      </c>
      <c r="BC151" s="503" t="e">
        <f aca="false" ca="true" dt2D="false" dtr="false" t="normal">BC132-SUM($L144:BC144)</f>
        <v>#VALUE!</v>
      </c>
      <c r="BD151" s="503" t="e">
        <f aca="false" ca="true" dt2D="false" dtr="false" t="normal">BD132-SUM($L144:BD144)</f>
        <v>#VALUE!</v>
      </c>
      <c r="BE151" s="503" t="e">
        <f aca="false" ca="true" dt2D="false" dtr="false" t="normal">BE132-SUM($L144:BE144)</f>
        <v>#VALUE!</v>
      </c>
      <c r="BF151" s="503" t="e">
        <f aca="false" ca="true" dt2D="false" dtr="false" t="normal">BF132-SUM($L144:BF144)</f>
        <v>#VALUE!</v>
      </c>
      <c r="BG151" s="503" t="e">
        <f aca="false" ca="true" dt2D="false" dtr="false" t="normal">BG132-SUM($L144:BG144)</f>
        <v>#VALUE!</v>
      </c>
      <c r="BH151" s="503" t="e">
        <f aca="false" ca="true" dt2D="false" dtr="false" t="normal">BH132-SUM($L144:BH144)</f>
        <v>#VALUE!</v>
      </c>
      <c r="BI151" s="503" t="e">
        <f aca="false" ca="true" dt2D="false" dtr="false" t="normal">BI132-SUM($L144:BI144)</f>
        <v>#VALUE!</v>
      </c>
      <c r="BJ151" s="503" t="e">
        <f aca="false" ca="true" dt2D="false" dtr="false" t="normal">BJ132-SUM($L144:BJ144)</f>
        <v>#VALUE!</v>
      </c>
      <c r="BK151" s="503" t="e">
        <f aca="false" ca="true" dt2D="false" dtr="false" t="normal">BK132-SUM($L144:BK144)</f>
        <v>#VALUE!</v>
      </c>
      <c r="BL151" s="503" t="e">
        <f aca="false" ca="true" dt2D="false" dtr="false" t="normal">BL132-SUM($L144:BL144)</f>
        <v>#VALUE!</v>
      </c>
      <c r="BM151" s="503" t="e">
        <f aca="false" ca="true" dt2D="false" dtr="false" t="normal">BM132-SUM($L144:BM144)</f>
        <v>#VALUE!</v>
      </c>
      <c r="BN151" s="503" t="e">
        <f aca="false" ca="true" dt2D="false" dtr="false" t="normal">BN132-SUM($L144:BN144)</f>
        <v>#VALUE!</v>
      </c>
      <c r="BO151" s="503" t="e">
        <f aca="false" ca="true" dt2D="false" dtr="false" t="normal">BO132-SUM($L144:BO144)</f>
        <v>#VALUE!</v>
      </c>
      <c r="BP151" s="503" t="e">
        <f aca="false" ca="true" dt2D="false" dtr="false" t="normal">BP132-SUM($L144:BP144)</f>
        <v>#VALUE!</v>
      </c>
      <c r="BQ151" s="503" t="e">
        <f aca="false" ca="true" dt2D="false" dtr="false" t="normal">BQ132-SUM($L144:BQ144)</f>
        <v>#VALUE!</v>
      </c>
      <c r="BR151" s="503" t="e">
        <f aca="false" ca="true" dt2D="false" dtr="false" t="normal">BR132-SUM($L144:BR144)</f>
        <v>#VALUE!</v>
      </c>
      <c r="BS151" s="503" t="e">
        <f aca="false" ca="true" dt2D="false" dtr="false" t="normal">BS132-SUM($L144:BS144)</f>
        <v>#VALUE!</v>
      </c>
      <c r="BT151" s="503" t="e">
        <f aca="false" ca="true" dt2D="false" dtr="false" t="normal">BT132-SUM($L144:BT144)</f>
        <v>#VALUE!</v>
      </c>
    </row>
    <row hidden="true" ht="16.5" outlineLevel="2" r="152">
      <c r="B152" s="489" t="e">
        <f aca="false" ca="false" dt2D="false" dtr="false" t="normal">B151</f>
        <v>#N/A</v>
      </c>
      <c r="F152" s="481" t="e">
        <f aca="false" ca="false" dt2D="false" dtr="false" t="normal">F151</f>
        <v>#N/A</v>
      </c>
      <c r="G152" s="485" t="n">
        <f aca="false" ca="false" dt2D="false" dtr="false" t="normal">G151</f>
        <v>0</v>
      </c>
      <c r="I152" s="153" t="s">
        <v>550</v>
      </c>
      <c r="L152" s="503" t="n">
        <f aca="false" ca="false" dt2D="false" dtr="false" t="normal">L133-SUM($L145:L145)</f>
        <v>0</v>
      </c>
      <c r="M152" s="503" t="e">
        <f aca="false" ca="true" dt2D="false" dtr="false" t="normal">M133-SUM($L145:M145)</f>
        <v>#VALUE!</v>
      </c>
      <c r="N152" s="503" t="e">
        <f aca="false" ca="true" dt2D="false" dtr="false" t="normal">N133-SUM($L145:N145)</f>
        <v>#VALUE!</v>
      </c>
      <c r="O152" s="503" t="e">
        <f aca="false" ca="true" dt2D="false" dtr="false" t="normal">O133-SUM($L145:O145)</f>
        <v>#VALUE!</v>
      </c>
      <c r="P152" s="503" t="e">
        <f aca="false" ca="true" dt2D="false" dtr="false" t="normal">P133-SUM($L145:P145)</f>
        <v>#VALUE!</v>
      </c>
      <c r="Q152" s="503" t="e">
        <f aca="false" ca="true" dt2D="false" dtr="false" t="normal">Q133-SUM($L145:Q145)</f>
        <v>#VALUE!</v>
      </c>
      <c r="R152" s="503" t="e">
        <f aca="false" ca="true" dt2D="false" dtr="false" t="normal">R133-SUM($L145:R145)</f>
        <v>#VALUE!</v>
      </c>
      <c r="S152" s="503" t="e">
        <f aca="false" ca="true" dt2D="false" dtr="false" t="normal">S133-SUM($L145:S145)</f>
        <v>#VALUE!</v>
      </c>
      <c r="T152" s="503" t="e">
        <f aca="false" ca="true" dt2D="false" dtr="false" t="normal">T133-SUM($L145:T145)</f>
        <v>#VALUE!</v>
      </c>
      <c r="U152" s="503" t="e">
        <f aca="false" ca="true" dt2D="false" dtr="false" t="normal">U133-SUM($L145:U145)</f>
        <v>#VALUE!</v>
      </c>
      <c r="V152" s="503" t="e">
        <f aca="false" ca="true" dt2D="false" dtr="false" t="normal">V133-SUM($L145:V145)</f>
        <v>#VALUE!</v>
      </c>
      <c r="W152" s="503" t="e">
        <f aca="false" ca="true" dt2D="false" dtr="false" t="normal">W133-SUM($L145:W145)</f>
        <v>#VALUE!</v>
      </c>
      <c r="X152" s="503" t="e">
        <f aca="false" ca="true" dt2D="false" dtr="false" t="normal">X133-SUM($L145:X145)</f>
        <v>#VALUE!</v>
      </c>
      <c r="Y152" s="503" t="e">
        <f aca="false" ca="true" dt2D="false" dtr="false" t="normal">Y133-SUM($L145:Y145)</f>
        <v>#VALUE!</v>
      </c>
      <c r="Z152" s="503" t="e">
        <f aca="false" ca="true" dt2D="false" dtr="false" t="normal">Z133-SUM($L145:Z145)</f>
        <v>#VALUE!</v>
      </c>
      <c r="AA152" s="503" t="e">
        <f aca="false" ca="true" dt2D="false" dtr="false" t="normal">AA133-SUM($L145:AA145)</f>
        <v>#VALUE!</v>
      </c>
      <c r="AB152" s="503" t="e">
        <f aca="false" ca="true" dt2D="false" dtr="false" t="normal">AB133-SUM($L145:AB145)</f>
        <v>#VALUE!</v>
      </c>
      <c r="AC152" s="503" t="e">
        <f aca="false" ca="true" dt2D="false" dtr="false" t="normal">AC133-SUM($L145:AC145)</f>
        <v>#VALUE!</v>
      </c>
      <c r="AD152" s="503" t="e">
        <f aca="false" ca="true" dt2D="false" dtr="false" t="normal">AD133-SUM($L145:AD145)</f>
        <v>#VALUE!</v>
      </c>
      <c r="AE152" s="503" t="e">
        <f aca="false" ca="true" dt2D="false" dtr="false" t="normal">AE133-SUM($L145:AE145)</f>
        <v>#VALUE!</v>
      </c>
      <c r="AF152" s="503" t="e">
        <f aca="false" ca="true" dt2D="false" dtr="false" t="normal">AF133-SUM($L145:AF145)</f>
        <v>#VALUE!</v>
      </c>
      <c r="AG152" s="503" t="e">
        <f aca="false" ca="true" dt2D="false" dtr="false" t="normal">AG133-SUM($L145:AG145)</f>
        <v>#VALUE!</v>
      </c>
      <c r="AH152" s="503" t="e">
        <f aca="false" ca="true" dt2D="false" dtr="false" t="normal">AH133-SUM($L145:AH145)</f>
        <v>#VALUE!</v>
      </c>
      <c r="AI152" s="503" t="e">
        <f aca="false" ca="true" dt2D="false" dtr="false" t="normal">AI133-SUM($L145:AI145)</f>
        <v>#VALUE!</v>
      </c>
      <c r="AJ152" s="503" t="e">
        <f aca="false" ca="true" dt2D="false" dtr="false" t="normal">AJ133-SUM($L145:AJ145)</f>
        <v>#VALUE!</v>
      </c>
      <c r="AK152" s="503" t="e">
        <f aca="false" ca="true" dt2D="false" dtr="false" t="normal">AK133-SUM($L145:AK145)</f>
        <v>#VALUE!</v>
      </c>
      <c r="AL152" s="503" t="e">
        <f aca="false" ca="true" dt2D="false" dtr="false" t="normal">AL133-SUM($L145:AL145)</f>
        <v>#VALUE!</v>
      </c>
      <c r="AM152" s="503" t="e">
        <f aca="false" ca="true" dt2D="false" dtr="false" t="normal">AM133-SUM($L145:AM145)</f>
        <v>#VALUE!</v>
      </c>
      <c r="AN152" s="503" t="e">
        <f aca="false" ca="true" dt2D="false" dtr="false" t="normal">AN133-SUM($L145:AN145)</f>
        <v>#VALUE!</v>
      </c>
      <c r="AO152" s="503" t="e">
        <f aca="false" ca="true" dt2D="false" dtr="false" t="normal">AO133-SUM($L145:AO145)</f>
        <v>#VALUE!</v>
      </c>
      <c r="AP152" s="503" t="e">
        <f aca="false" ca="true" dt2D="false" dtr="false" t="normal">AP133-SUM($L145:AP145)</f>
        <v>#VALUE!</v>
      </c>
      <c r="AQ152" s="503" t="e">
        <f aca="false" ca="true" dt2D="false" dtr="false" t="normal">AQ133-SUM($L145:AQ145)</f>
        <v>#VALUE!</v>
      </c>
      <c r="AR152" s="503" t="e">
        <f aca="false" ca="true" dt2D="false" dtr="false" t="normal">AR133-SUM($L145:AR145)</f>
        <v>#VALUE!</v>
      </c>
      <c r="AS152" s="503" t="e">
        <f aca="false" ca="true" dt2D="false" dtr="false" t="normal">AS133-SUM($L145:AS145)</f>
        <v>#VALUE!</v>
      </c>
      <c r="AT152" s="503" t="e">
        <f aca="false" ca="true" dt2D="false" dtr="false" t="normal">AT133-SUM($L145:AT145)</f>
        <v>#VALUE!</v>
      </c>
      <c r="AU152" s="503" t="e">
        <f aca="false" ca="true" dt2D="false" dtr="false" t="normal">AU133-SUM($L145:AU145)</f>
        <v>#VALUE!</v>
      </c>
      <c r="AV152" s="503" t="e">
        <f aca="false" ca="true" dt2D="false" dtr="false" t="normal">AV133-SUM($L145:AV145)</f>
        <v>#VALUE!</v>
      </c>
      <c r="AW152" s="503" t="e">
        <f aca="false" ca="true" dt2D="false" dtr="false" t="normal">AW133-SUM($L145:AW145)</f>
        <v>#VALUE!</v>
      </c>
      <c r="AX152" s="503" t="e">
        <f aca="false" ca="true" dt2D="false" dtr="false" t="normal">AX133-SUM($L145:AX145)</f>
        <v>#VALUE!</v>
      </c>
      <c r="AY152" s="503" t="e">
        <f aca="false" ca="true" dt2D="false" dtr="false" t="normal">AY133-SUM($L145:AY145)</f>
        <v>#VALUE!</v>
      </c>
      <c r="AZ152" s="503" t="e">
        <f aca="false" ca="true" dt2D="false" dtr="false" t="normal">AZ133-SUM($L145:AZ145)</f>
        <v>#VALUE!</v>
      </c>
      <c r="BA152" s="503" t="e">
        <f aca="false" ca="true" dt2D="false" dtr="false" t="normal">BA133-SUM($L145:BA145)</f>
        <v>#VALUE!</v>
      </c>
      <c r="BB152" s="503" t="e">
        <f aca="false" ca="true" dt2D="false" dtr="false" t="normal">BB133-SUM($L145:BB145)</f>
        <v>#VALUE!</v>
      </c>
      <c r="BC152" s="503" t="e">
        <f aca="false" ca="true" dt2D="false" dtr="false" t="normal">BC133-SUM($L145:BC145)</f>
        <v>#VALUE!</v>
      </c>
      <c r="BD152" s="503" t="e">
        <f aca="false" ca="true" dt2D="false" dtr="false" t="normal">BD133-SUM($L145:BD145)</f>
        <v>#VALUE!</v>
      </c>
      <c r="BE152" s="503" t="e">
        <f aca="false" ca="true" dt2D="false" dtr="false" t="normal">BE133-SUM($L145:BE145)</f>
        <v>#VALUE!</v>
      </c>
      <c r="BF152" s="503" t="e">
        <f aca="false" ca="true" dt2D="false" dtr="false" t="normal">BF133-SUM($L145:BF145)</f>
        <v>#VALUE!</v>
      </c>
      <c r="BG152" s="503" t="e">
        <f aca="false" ca="true" dt2D="false" dtr="false" t="normal">BG133-SUM($L145:BG145)</f>
        <v>#VALUE!</v>
      </c>
      <c r="BH152" s="503" t="e">
        <f aca="false" ca="true" dt2D="false" dtr="false" t="normal">BH133-SUM($L145:BH145)</f>
        <v>#VALUE!</v>
      </c>
      <c r="BI152" s="503" t="e">
        <f aca="false" ca="true" dt2D="false" dtr="false" t="normal">BI133-SUM($L145:BI145)</f>
        <v>#VALUE!</v>
      </c>
      <c r="BJ152" s="503" t="e">
        <f aca="false" ca="true" dt2D="false" dtr="false" t="normal">BJ133-SUM($L145:BJ145)</f>
        <v>#VALUE!</v>
      </c>
      <c r="BK152" s="503" t="e">
        <f aca="false" ca="true" dt2D="false" dtr="false" t="normal">BK133-SUM($L145:BK145)</f>
        <v>#VALUE!</v>
      </c>
      <c r="BL152" s="503" t="e">
        <f aca="false" ca="true" dt2D="false" dtr="false" t="normal">BL133-SUM($L145:BL145)</f>
        <v>#VALUE!</v>
      </c>
      <c r="BM152" s="503" t="e">
        <f aca="false" ca="true" dt2D="false" dtr="false" t="normal">BM133-SUM($L145:BM145)</f>
        <v>#VALUE!</v>
      </c>
      <c r="BN152" s="503" t="e">
        <f aca="false" ca="true" dt2D="false" dtr="false" t="normal">BN133-SUM($L145:BN145)</f>
        <v>#VALUE!</v>
      </c>
      <c r="BO152" s="503" t="e">
        <f aca="false" ca="true" dt2D="false" dtr="false" t="normal">BO133-SUM($L145:BO145)</f>
        <v>#VALUE!</v>
      </c>
      <c r="BP152" s="503" t="e">
        <f aca="false" ca="true" dt2D="false" dtr="false" t="normal">BP133-SUM($L145:BP145)</f>
        <v>#VALUE!</v>
      </c>
      <c r="BQ152" s="503" t="e">
        <f aca="false" ca="true" dt2D="false" dtr="false" t="normal">BQ133-SUM($L145:BQ145)</f>
        <v>#VALUE!</v>
      </c>
      <c r="BR152" s="503" t="e">
        <f aca="false" ca="true" dt2D="false" dtr="false" t="normal">BR133-SUM($L145:BR145)</f>
        <v>#VALUE!</v>
      </c>
      <c r="BS152" s="503" t="e">
        <f aca="false" ca="true" dt2D="false" dtr="false" t="normal">BS133-SUM($L145:BS145)</f>
        <v>#VALUE!</v>
      </c>
      <c r="BT152" s="503" t="e">
        <f aca="false" ca="true" dt2D="false" dtr="false" t="normal">BT133-SUM($L145:BT145)</f>
        <v>#VALUE!</v>
      </c>
    </row>
    <row hidden="true" ht="16.5" outlineLevel="2" r="153">
      <c r="B153" s="489" t="e">
        <f aca="false" ca="false" dt2D="false" dtr="false" t="normal">B152</f>
        <v>#N/A</v>
      </c>
      <c r="F153" s="481" t="e">
        <f aca="false" ca="false" dt2D="false" dtr="false" t="normal">F152</f>
        <v>#N/A</v>
      </c>
      <c r="G153" s="485" t="n">
        <f aca="false" ca="false" dt2D="false" dtr="false" t="normal">G152</f>
        <v>0</v>
      </c>
      <c r="I153" s="153" t="s">
        <v>551</v>
      </c>
      <c r="L153" s="503" t="n">
        <f aca="false" ca="false" dt2D="false" dtr="false" t="normal">L134-SUM($L146:L146)</f>
        <v>0</v>
      </c>
      <c r="M153" s="503" t="e">
        <f aca="false" ca="true" dt2D="false" dtr="false" t="normal">M134-SUM($L146:M146)</f>
        <v>#VALUE!</v>
      </c>
      <c r="N153" s="503" t="e">
        <f aca="false" ca="true" dt2D="false" dtr="false" t="normal">N134-SUM($L146:N146)</f>
        <v>#VALUE!</v>
      </c>
      <c r="O153" s="503" t="e">
        <f aca="false" ca="true" dt2D="false" dtr="false" t="normal">O134-SUM($L146:O146)</f>
        <v>#VALUE!</v>
      </c>
      <c r="P153" s="503" t="e">
        <f aca="false" ca="true" dt2D="false" dtr="false" t="normal">P134-SUM($L146:P146)</f>
        <v>#VALUE!</v>
      </c>
      <c r="Q153" s="503" t="e">
        <f aca="false" ca="true" dt2D="false" dtr="false" t="normal">Q134-SUM($L146:Q146)</f>
        <v>#VALUE!</v>
      </c>
      <c r="R153" s="503" t="e">
        <f aca="false" ca="true" dt2D="false" dtr="false" t="normal">R134-SUM($L146:R146)</f>
        <v>#VALUE!</v>
      </c>
      <c r="S153" s="503" t="e">
        <f aca="false" ca="true" dt2D="false" dtr="false" t="normal">S134-SUM($L146:S146)</f>
        <v>#VALUE!</v>
      </c>
      <c r="T153" s="503" t="e">
        <f aca="false" ca="true" dt2D="false" dtr="false" t="normal">T134-SUM($L146:T146)</f>
        <v>#VALUE!</v>
      </c>
      <c r="U153" s="503" t="e">
        <f aca="false" ca="true" dt2D="false" dtr="false" t="normal">U134-SUM($L146:U146)</f>
        <v>#VALUE!</v>
      </c>
      <c r="V153" s="503" t="e">
        <f aca="false" ca="true" dt2D="false" dtr="false" t="normal">V134-SUM($L146:V146)</f>
        <v>#VALUE!</v>
      </c>
      <c r="W153" s="503" t="e">
        <f aca="false" ca="true" dt2D="false" dtr="false" t="normal">W134-SUM($L146:W146)</f>
        <v>#VALUE!</v>
      </c>
      <c r="X153" s="503" t="e">
        <f aca="false" ca="true" dt2D="false" dtr="false" t="normal">X134-SUM($L146:X146)</f>
        <v>#VALUE!</v>
      </c>
      <c r="Y153" s="503" t="e">
        <f aca="false" ca="true" dt2D="false" dtr="false" t="normal">Y134-SUM($L146:Y146)</f>
        <v>#VALUE!</v>
      </c>
      <c r="Z153" s="503" t="e">
        <f aca="false" ca="true" dt2D="false" dtr="false" t="normal">Z134-SUM($L146:Z146)</f>
        <v>#VALUE!</v>
      </c>
      <c r="AA153" s="503" t="e">
        <f aca="false" ca="true" dt2D="false" dtr="false" t="normal">AA134-SUM($L146:AA146)</f>
        <v>#VALUE!</v>
      </c>
      <c r="AB153" s="503" t="e">
        <f aca="false" ca="true" dt2D="false" dtr="false" t="normal">AB134-SUM($L146:AB146)</f>
        <v>#VALUE!</v>
      </c>
      <c r="AC153" s="503" t="e">
        <f aca="false" ca="true" dt2D="false" dtr="false" t="normal">AC134-SUM($L146:AC146)</f>
        <v>#VALUE!</v>
      </c>
      <c r="AD153" s="503" t="e">
        <f aca="false" ca="true" dt2D="false" dtr="false" t="normal">AD134-SUM($L146:AD146)</f>
        <v>#VALUE!</v>
      </c>
      <c r="AE153" s="503" t="e">
        <f aca="false" ca="true" dt2D="false" dtr="false" t="normal">AE134-SUM($L146:AE146)</f>
        <v>#VALUE!</v>
      </c>
      <c r="AF153" s="503" t="e">
        <f aca="false" ca="true" dt2D="false" dtr="false" t="normal">AF134-SUM($L146:AF146)</f>
        <v>#VALUE!</v>
      </c>
      <c r="AG153" s="503" t="e">
        <f aca="false" ca="true" dt2D="false" dtr="false" t="normal">AG134-SUM($L146:AG146)</f>
        <v>#VALUE!</v>
      </c>
      <c r="AH153" s="503" t="e">
        <f aca="false" ca="true" dt2D="false" dtr="false" t="normal">AH134-SUM($L146:AH146)</f>
        <v>#VALUE!</v>
      </c>
      <c r="AI153" s="503" t="e">
        <f aca="false" ca="true" dt2D="false" dtr="false" t="normal">AI134-SUM($L146:AI146)</f>
        <v>#VALUE!</v>
      </c>
      <c r="AJ153" s="503" t="e">
        <f aca="false" ca="true" dt2D="false" dtr="false" t="normal">AJ134-SUM($L146:AJ146)</f>
        <v>#VALUE!</v>
      </c>
      <c r="AK153" s="503" t="e">
        <f aca="false" ca="true" dt2D="false" dtr="false" t="normal">AK134-SUM($L146:AK146)</f>
        <v>#VALUE!</v>
      </c>
      <c r="AL153" s="503" t="e">
        <f aca="false" ca="true" dt2D="false" dtr="false" t="normal">AL134-SUM($L146:AL146)</f>
        <v>#VALUE!</v>
      </c>
      <c r="AM153" s="503" t="e">
        <f aca="false" ca="true" dt2D="false" dtr="false" t="normal">AM134-SUM($L146:AM146)</f>
        <v>#VALUE!</v>
      </c>
      <c r="AN153" s="503" t="e">
        <f aca="false" ca="true" dt2D="false" dtr="false" t="normal">AN134-SUM($L146:AN146)</f>
        <v>#VALUE!</v>
      </c>
      <c r="AO153" s="503" t="e">
        <f aca="false" ca="true" dt2D="false" dtr="false" t="normal">AO134-SUM($L146:AO146)</f>
        <v>#VALUE!</v>
      </c>
      <c r="AP153" s="503" t="e">
        <f aca="false" ca="true" dt2D="false" dtr="false" t="normal">AP134-SUM($L146:AP146)</f>
        <v>#VALUE!</v>
      </c>
      <c r="AQ153" s="503" t="e">
        <f aca="false" ca="true" dt2D="false" dtr="false" t="normal">AQ134-SUM($L146:AQ146)</f>
        <v>#VALUE!</v>
      </c>
      <c r="AR153" s="503" t="e">
        <f aca="false" ca="true" dt2D="false" dtr="false" t="normal">AR134-SUM($L146:AR146)</f>
        <v>#VALUE!</v>
      </c>
      <c r="AS153" s="503" t="e">
        <f aca="false" ca="true" dt2D="false" dtr="false" t="normal">AS134-SUM($L146:AS146)</f>
        <v>#VALUE!</v>
      </c>
      <c r="AT153" s="503" t="e">
        <f aca="false" ca="true" dt2D="false" dtr="false" t="normal">AT134-SUM($L146:AT146)</f>
        <v>#VALUE!</v>
      </c>
      <c r="AU153" s="503" t="e">
        <f aca="false" ca="true" dt2D="false" dtr="false" t="normal">AU134-SUM($L146:AU146)</f>
        <v>#VALUE!</v>
      </c>
      <c r="AV153" s="503" t="e">
        <f aca="false" ca="true" dt2D="false" dtr="false" t="normal">AV134-SUM($L146:AV146)</f>
        <v>#VALUE!</v>
      </c>
      <c r="AW153" s="503" t="e">
        <f aca="false" ca="true" dt2D="false" dtr="false" t="normal">AW134-SUM($L146:AW146)</f>
        <v>#VALUE!</v>
      </c>
      <c r="AX153" s="503" t="e">
        <f aca="false" ca="true" dt2D="false" dtr="false" t="normal">AX134-SUM($L146:AX146)</f>
        <v>#VALUE!</v>
      </c>
      <c r="AY153" s="503" t="e">
        <f aca="false" ca="true" dt2D="false" dtr="false" t="normal">AY134-SUM($L146:AY146)</f>
        <v>#VALUE!</v>
      </c>
      <c r="AZ153" s="503" t="e">
        <f aca="false" ca="true" dt2D="false" dtr="false" t="normal">AZ134-SUM($L146:AZ146)</f>
        <v>#VALUE!</v>
      </c>
      <c r="BA153" s="503" t="e">
        <f aca="false" ca="true" dt2D="false" dtr="false" t="normal">BA134-SUM($L146:BA146)</f>
        <v>#VALUE!</v>
      </c>
      <c r="BB153" s="503" t="e">
        <f aca="false" ca="true" dt2D="false" dtr="false" t="normal">BB134-SUM($L146:BB146)</f>
        <v>#VALUE!</v>
      </c>
      <c r="BC153" s="503" t="e">
        <f aca="false" ca="true" dt2D="false" dtr="false" t="normal">BC134-SUM($L146:BC146)</f>
        <v>#VALUE!</v>
      </c>
      <c r="BD153" s="503" t="e">
        <f aca="false" ca="true" dt2D="false" dtr="false" t="normal">BD134-SUM($L146:BD146)</f>
        <v>#VALUE!</v>
      </c>
      <c r="BE153" s="503" t="e">
        <f aca="false" ca="true" dt2D="false" dtr="false" t="normal">BE134-SUM($L146:BE146)</f>
        <v>#VALUE!</v>
      </c>
      <c r="BF153" s="503" t="e">
        <f aca="false" ca="true" dt2D="false" dtr="false" t="normal">BF134-SUM($L146:BF146)</f>
        <v>#VALUE!</v>
      </c>
      <c r="BG153" s="503" t="e">
        <f aca="false" ca="true" dt2D="false" dtr="false" t="normal">BG134-SUM($L146:BG146)</f>
        <v>#VALUE!</v>
      </c>
      <c r="BH153" s="503" t="e">
        <f aca="false" ca="true" dt2D="false" dtr="false" t="normal">BH134-SUM($L146:BH146)</f>
        <v>#VALUE!</v>
      </c>
      <c r="BI153" s="503" t="e">
        <f aca="false" ca="true" dt2D="false" dtr="false" t="normal">BI134-SUM($L146:BI146)</f>
        <v>#VALUE!</v>
      </c>
      <c r="BJ153" s="503" t="e">
        <f aca="false" ca="true" dt2D="false" dtr="false" t="normal">BJ134-SUM($L146:BJ146)</f>
        <v>#VALUE!</v>
      </c>
      <c r="BK153" s="503" t="e">
        <f aca="false" ca="true" dt2D="false" dtr="false" t="normal">BK134-SUM($L146:BK146)</f>
        <v>#VALUE!</v>
      </c>
      <c r="BL153" s="503" t="e">
        <f aca="false" ca="true" dt2D="false" dtr="false" t="normal">BL134-SUM($L146:BL146)</f>
        <v>#VALUE!</v>
      </c>
      <c r="BM153" s="503" t="e">
        <f aca="false" ca="true" dt2D="false" dtr="false" t="normal">BM134-SUM($L146:BM146)</f>
        <v>#VALUE!</v>
      </c>
      <c r="BN153" s="503" t="e">
        <f aca="false" ca="true" dt2D="false" dtr="false" t="normal">BN134-SUM($L146:BN146)</f>
        <v>#VALUE!</v>
      </c>
      <c r="BO153" s="503" t="e">
        <f aca="false" ca="true" dt2D="false" dtr="false" t="normal">BO134-SUM($L146:BO146)</f>
        <v>#VALUE!</v>
      </c>
      <c r="BP153" s="503" t="e">
        <f aca="false" ca="true" dt2D="false" dtr="false" t="normal">BP134-SUM($L146:BP146)</f>
        <v>#VALUE!</v>
      </c>
      <c r="BQ153" s="503" t="e">
        <f aca="false" ca="true" dt2D="false" dtr="false" t="normal">BQ134-SUM($L146:BQ146)</f>
        <v>#VALUE!</v>
      </c>
      <c r="BR153" s="503" t="e">
        <f aca="false" ca="true" dt2D="false" dtr="false" t="normal">BR134-SUM($L146:BR146)</f>
        <v>#VALUE!</v>
      </c>
      <c r="BS153" s="503" t="e">
        <f aca="false" ca="true" dt2D="false" dtr="false" t="normal">BS134-SUM($L146:BS146)</f>
        <v>#VALUE!</v>
      </c>
      <c r="BT153" s="503" t="e">
        <f aca="false" ca="true" dt2D="false" dtr="false" t="normal">BT134-SUM($L146:BT146)</f>
        <v>#VALUE!</v>
      </c>
    </row>
    <row hidden="true" ht="16.5" outlineLevel="1" r="154">
      <c r="B154" s="489" t="e">
        <f aca="false" ca="false" dt2D="false" dtr="false" t="normal">B153</f>
        <v>#N/A</v>
      </c>
      <c r="F154" s="481" t="e">
        <f aca="false" ca="false" dt2D="false" dtr="false" t="normal">F153</f>
        <v>#N/A</v>
      </c>
      <c r="G154" s="485" t="n">
        <f aca="false" ca="false" dt2D="false" dtr="false" t="normal">G153</f>
        <v>0</v>
      </c>
      <c r="L154" s="503" t="n"/>
      <c r="M154" s="503" t="n"/>
      <c r="N154" s="518" t="n"/>
      <c r="O154" s="518" t="n"/>
      <c r="P154" s="518" t="n"/>
      <c r="Q154" s="518" t="n"/>
      <c r="R154" s="518" t="n"/>
      <c r="S154" s="518" t="n"/>
      <c r="T154" s="518" t="n"/>
      <c r="U154" s="518" t="n"/>
      <c r="V154" s="518" t="n"/>
      <c r="W154" s="518" t="n"/>
      <c r="X154" s="518" t="n"/>
      <c r="Y154" s="518" t="n"/>
      <c r="Z154" s="518" t="n"/>
      <c r="AA154" s="518" t="n"/>
      <c r="AB154" s="244" t="n"/>
      <c r="AC154" s="244" t="n"/>
      <c r="AD154" s="244" t="n"/>
      <c r="AE154" s="244" t="n"/>
      <c r="AF154" s="244" t="n"/>
      <c r="AG154" s="244" t="n"/>
      <c r="AH154" s="244" t="n"/>
      <c r="AI154" s="244" t="n"/>
      <c r="AJ154" s="244" t="n"/>
      <c r="AK154" s="244" t="n"/>
      <c r="AL154" s="244" t="n"/>
      <c r="AM154" s="244" t="n"/>
      <c r="AN154" s="244" t="n"/>
      <c r="AO154" s="244" t="n"/>
      <c r="AP154" s="244" t="n"/>
      <c r="AQ154" s="244" t="n"/>
      <c r="AR154" s="244" t="n"/>
      <c r="AS154" s="244" t="n"/>
      <c r="AT154" s="244" t="n"/>
      <c r="AU154" s="244" t="n"/>
      <c r="AV154" s="244" t="n"/>
      <c r="AW154" s="244" t="n"/>
      <c r="AX154" s="244" t="n"/>
      <c r="AY154" s="244" t="n"/>
      <c r="AZ154" s="244" t="n"/>
      <c r="BA154" s="244" t="n"/>
      <c r="BB154" s="244" t="n"/>
      <c r="BC154" s="244" t="n"/>
      <c r="BD154" s="244" t="n"/>
      <c r="BE154" s="244" t="n"/>
      <c r="BF154" s="244" t="n"/>
      <c r="BG154" s="244" t="n"/>
      <c r="BH154" s="244" t="n"/>
      <c r="BI154" s="244" t="n"/>
      <c r="BJ154" s="244" t="n"/>
      <c r="BK154" s="244" t="n"/>
      <c r="BL154" s="244" t="n"/>
      <c r="BM154" s="244" t="n"/>
      <c r="BN154" s="244" t="n"/>
      <c r="BO154" s="244" t="n"/>
      <c r="BP154" s="244" t="n"/>
      <c r="BQ154" s="244" t="n"/>
      <c r="BR154" s="244" t="n"/>
      <c r="BS154" s="244" t="n"/>
      <c r="BT154" s="244" t="n"/>
    </row>
    <row customFormat="true" hidden="true" ht="16.5" outlineLevel="1" r="155" s="17">
      <c r="A155" s="515" t="n"/>
      <c r="B155" s="489" t="e">
        <f aca="false" ca="false" dt2D="false" dtr="false" t="normal">B154</f>
        <v>#N/A</v>
      </c>
      <c r="C155" s="481" t="n"/>
      <c r="D155" s="515" t="n"/>
      <c r="E155" s="481" t="s">
        <v>541</v>
      </c>
      <c r="F155" s="481" t="e">
        <f aca="false" ca="false" dt2D="false" dtr="false" t="normal">F154</f>
        <v>#N/A</v>
      </c>
      <c r="G155" s="485" t="n">
        <f aca="false" ca="false" dt2D="false" dtr="false" t="normal">G154</f>
        <v>0</v>
      </c>
      <c r="H155" s="17" t="n"/>
      <c r="I155" s="516" t="s">
        <v>541</v>
      </c>
      <c r="J155" s="517" t="n"/>
      <c r="K155" s="214" t="n"/>
      <c r="L155" s="518" t="n"/>
      <c r="M155" s="518" t="e">
        <f aca="false" ca="true" dt2D="false" dtr="false" t="normal">SUM(M156:M157)</f>
        <v>#VALUE!</v>
      </c>
      <c r="N155" s="518" t="e">
        <f aca="false" ca="true" dt2D="false" dtr="false" t="normal">SUM(N156:N157)</f>
        <v>#VALUE!</v>
      </c>
      <c r="O155" s="518" t="e">
        <f aca="false" ca="true" dt2D="false" dtr="false" t="normal">SUM(O156:O157)</f>
        <v>#VALUE!</v>
      </c>
      <c r="P155" s="518" t="e">
        <f aca="false" ca="true" dt2D="false" dtr="false" t="normal">SUM(P156:P157)</f>
        <v>#VALUE!</v>
      </c>
      <c r="Q155" s="518" t="e">
        <f aca="false" ca="true" dt2D="false" dtr="false" t="normal">SUM(Q156:Q157)</f>
        <v>#VALUE!</v>
      </c>
      <c r="R155" s="518" t="e">
        <f aca="false" ca="true" dt2D="false" dtr="false" t="normal">SUM(R156:R157)</f>
        <v>#VALUE!</v>
      </c>
      <c r="S155" s="518" t="e">
        <f aca="false" ca="true" dt2D="false" dtr="false" t="normal">SUM(S156:S157)</f>
        <v>#VALUE!</v>
      </c>
      <c r="T155" s="518" t="e">
        <f aca="false" ca="true" dt2D="false" dtr="false" t="normal">SUM(T156:T157)</f>
        <v>#VALUE!</v>
      </c>
      <c r="U155" s="518" t="e">
        <f aca="false" ca="true" dt2D="false" dtr="false" t="normal">SUM(U156:U157)</f>
        <v>#VALUE!</v>
      </c>
      <c r="V155" s="518" t="e">
        <f aca="false" ca="true" dt2D="false" dtr="false" t="normal">SUM(V156:V157)</f>
        <v>#VALUE!</v>
      </c>
      <c r="W155" s="518" t="e">
        <f aca="false" ca="true" dt2D="false" dtr="false" t="normal">SUM(W156:W157)</f>
        <v>#VALUE!</v>
      </c>
      <c r="X155" s="518" t="e">
        <f aca="false" ca="true" dt2D="false" dtr="false" t="normal">SUM(X156:X157)</f>
        <v>#VALUE!</v>
      </c>
      <c r="Y155" s="518" t="e">
        <f aca="false" ca="true" dt2D="false" dtr="false" t="normal">SUM(Y156:Y157)</f>
        <v>#VALUE!</v>
      </c>
      <c r="Z155" s="518" t="e">
        <f aca="false" ca="true" dt2D="false" dtr="false" t="normal">SUM(Z156:Z157)</f>
        <v>#VALUE!</v>
      </c>
      <c r="AA155" s="518" t="e">
        <f aca="false" ca="true" dt2D="false" dtr="false" t="normal">SUM(AA156:AA157)</f>
        <v>#VALUE!</v>
      </c>
      <c r="AB155" s="518" t="e">
        <f aca="false" ca="true" dt2D="false" dtr="false" t="normal">SUM(AB156:AB157)</f>
        <v>#VALUE!</v>
      </c>
      <c r="AC155" s="518" t="e">
        <f aca="false" ca="true" dt2D="false" dtr="false" t="normal">SUM(AC156:AC157)</f>
        <v>#VALUE!</v>
      </c>
      <c r="AD155" s="518" t="e">
        <f aca="false" ca="true" dt2D="false" dtr="false" t="normal">SUM(AD156:AD157)</f>
        <v>#VALUE!</v>
      </c>
      <c r="AE155" s="518" t="e">
        <f aca="false" ca="true" dt2D="false" dtr="false" t="normal">SUM(AE156:AE157)</f>
        <v>#VALUE!</v>
      </c>
      <c r="AF155" s="518" t="e">
        <f aca="false" ca="true" dt2D="false" dtr="false" t="normal">SUM(AF156:AF157)</f>
        <v>#VALUE!</v>
      </c>
      <c r="AG155" s="518" t="e">
        <f aca="false" ca="true" dt2D="false" dtr="false" t="normal">SUM(AG156:AG157)</f>
        <v>#VALUE!</v>
      </c>
      <c r="AH155" s="518" t="e">
        <f aca="false" ca="true" dt2D="false" dtr="false" t="normal">SUM(AH156:AH157)</f>
        <v>#VALUE!</v>
      </c>
      <c r="AI155" s="518" t="e">
        <f aca="false" ca="true" dt2D="false" dtr="false" t="normal">SUM(AI156:AI157)</f>
        <v>#VALUE!</v>
      </c>
      <c r="AJ155" s="518" t="e">
        <f aca="false" ca="true" dt2D="false" dtr="false" t="normal">SUM(AJ156:AJ157)</f>
        <v>#VALUE!</v>
      </c>
      <c r="AK155" s="518" t="e">
        <f aca="false" ca="true" dt2D="false" dtr="false" t="normal">SUM(AK156:AK157)</f>
        <v>#VALUE!</v>
      </c>
      <c r="AL155" s="518" t="e">
        <f aca="false" ca="true" dt2D="false" dtr="false" t="normal">SUM(AL156:AL157)</f>
        <v>#VALUE!</v>
      </c>
      <c r="AM155" s="518" t="e">
        <f aca="false" ca="true" dt2D="false" dtr="false" t="normal">SUM(AM156:AM157)</f>
        <v>#VALUE!</v>
      </c>
      <c r="AN155" s="518" t="e">
        <f aca="false" ca="true" dt2D="false" dtr="false" t="normal">SUM(AN156:AN157)</f>
        <v>#VALUE!</v>
      </c>
      <c r="AO155" s="518" t="e">
        <f aca="false" ca="true" dt2D="false" dtr="false" t="normal">SUM(AO156:AO157)</f>
        <v>#VALUE!</v>
      </c>
      <c r="AP155" s="518" t="e">
        <f aca="false" ca="true" dt2D="false" dtr="false" t="normal">SUM(AP156:AP157)</f>
        <v>#VALUE!</v>
      </c>
      <c r="AQ155" s="518" t="e">
        <f aca="false" ca="true" dt2D="false" dtr="false" t="normal">SUM(AQ156:AQ157)</f>
        <v>#VALUE!</v>
      </c>
      <c r="AR155" s="518" t="e">
        <f aca="false" ca="true" dt2D="false" dtr="false" t="normal">SUM(AR156:AR157)</f>
        <v>#VALUE!</v>
      </c>
      <c r="AS155" s="518" t="e">
        <f aca="false" ca="true" dt2D="false" dtr="false" t="normal">SUM(AS156:AS157)</f>
        <v>#VALUE!</v>
      </c>
      <c r="AT155" s="518" t="e">
        <f aca="false" ca="true" dt2D="false" dtr="false" t="normal">SUM(AT156:AT157)</f>
        <v>#VALUE!</v>
      </c>
      <c r="AU155" s="518" t="e">
        <f aca="false" ca="true" dt2D="false" dtr="false" t="normal">SUM(AU156:AU157)</f>
        <v>#VALUE!</v>
      </c>
      <c r="AV155" s="518" t="e">
        <f aca="false" ca="true" dt2D="false" dtr="false" t="normal">SUM(AV156:AV157)</f>
        <v>#VALUE!</v>
      </c>
      <c r="AW155" s="518" t="e">
        <f aca="false" ca="true" dt2D="false" dtr="false" t="normal">SUM(AW156:AW157)</f>
        <v>#VALUE!</v>
      </c>
      <c r="AX155" s="518" t="e">
        <f aca="false" ca="true" dt2D="false" dtr="false" t="normal">SUM(AX156:AX157)</f>
        <v>#VALUE!</v>
      </c>
      <c r="AY155" s="518" t="e">
        <f aca="false" ca="true" dt2D="false" dtr="false" t="normal">SUM(AY156:AY157)</f>
        <v>#VALUE!</v>
      </c>
      <c r="AZ155" s="518" t="e">
        <f aca="false" ca="true" dt2D="false" dtr="false" t="normal">SUM(AZ156:AZ157)</f>
        <v>#VALUE!</v>
      </c>
      <c r="BA155" s="518" t="e">
        <f aca="false" ca="true" dt2D="false" dtr="false" t="normal">SUM(BA156:BA157)</f>
        <v>#VALUE!</v>
      </c>
      <c r="BB155" s="518" t="e">
        <f aca="false" ca="true" dt2D="false" dtr="false" t="normal">SUM(BB156:BB157)</f>
        <v>#VALUE!</v>
      </c>
      <c r="BC155" s="518" t="e">
        <f aca="false" ca="true" dt2D="false" dtr="false" t="normal">SUM(BC156:BC157)</f>
        <v>#VALUE!</v>
      </c>
      <c r="BD155" s="518" t="e">
        <f aca="false" ca="true" dt2D="false" dtr="false" t="normal">SUM(BD156:BD157)</f>
        <v>#VALUE!</v>
      </c>
      <c r="BE155" s="518" t="e">
        <f aca="false" ca="true" dt2D="false" dtr="false" t="normal">SUM(BE156:BE157)</f>
        <v>#VALUE!</v>
      </c>
      <c r="BF155" s="518" t="e">
        <f aca="false" ca="true" dt2D="false" dtr="false" t="normal">SUM(BF156:BF157)</f>
        <v>#VALUE!</v>
      </c>
      <c r="BG155" s="518" t="e">
        <f aca="false" ca="true" dt2D="false" dtr="false" t="normal">SUM(BG156:BG157)</f>
        <v>#VALUE!</v>
      </c>
      <c r="BH155" s="518" t="e">
        <f aca="false" ca="true" dt2D="false" dtr="false" t="normal">SUM(BH156:BH157)</f>
        <v>#VALUE!</v>
      </c>
      <c r="BI155" s="518" t="e">
        <f aca="false" ca="true" dt2D="false" dtr="false" t="normal">SUM(BI156:BI157)</f>
        <v>#VALUE!</v>
      </c>
      <c r="BJ155" s="518" t="e">
        <f aca="false" ca="true" dt2D="false" dtr="false" t="normal">SUM(BJ156:BJ157)</f>
        <v>#VALUE!</v>
      </c>
      <c r="BK155" s="518" t="e">
        <f aca="false" ca="true" dt2D="false" dtr="false" t="normal">SUM(BK156:BK157)</f>
        <v>#VALUE!</v>
      </c>
      <c r="BL155" s="518" t="e">
        <f aca="false" ca="true" dt2D="false" dtr="false" t="normal">SUM(BL156:BL157)</f>
        <v>#VALUE!</v>
      </c>
      <c r="BM155" s="518" t="e">
        <f aca="false" ca="true" dt2D="false" dtr="false" t="normal">SUM(BM156:BM157)</f>
        <v>#VALUE!</v>
      </c>
      <c r="BN155" s="518" t="e">
        <f aca="false" ca="true" dt2D="false" dtr="false" t="normal">SUM(BN156:BN157)</f>
        <v>#VALUE!</v>
      </c>
      <c r="BO155" s="518" t="e">
        <f aca="false" ca="true" dt2D="false" dtr="false" t="normal">SUM(BO156:BO157)</f>
        <v>#VALUE!</v>
      </c>
      <c r="BP155" s="518" t="e">
        <f aca="false" ca="true" dt2D="false" dtr="false" t="normal">SUM(BP156:BP157)</f>
        <v>#VALUE!</v>
      </c>
      <c r="BQ155" s="518" t="e">
        <f aca="false" ca="true" dt2D="false" dtr="false" t="normal">SUM(BQ156:BQ157)</f>
        <v>#VALUE!</v>
      </c>
      <c r="BR155" s="518" t="e">
        <f aca="false" ca="true" dt2D="false" dtr="false" t="normal">SUM(BR156:BR157)</f>
        <v>#VALUE!</v>
      </c>
      <c r="BS155" s="518" t="e">
        <f aca="false" ca="true" dt2D="false" dtr="false" t="normal">SUM(BS156:BS157)</f>
        <v>#VALUE!</v>
      </c>
      <c r="BT155" s="518" t="e">
        <f aca="false" ca="true" dt2D="false" dtr="false" t="normal">SUM(BT156:BT157)</f>
        <v>#VALUE!</v>
      </c>
    </row>
    <row hidden="true" ht="16.5" outlineLevel="2" r="156">
      <c r="B156" s="489" t="e">
        <f aca="false" ca="false" dt2D="false" dtr="false" t="normal">B155</f>
        <v>#N/A</v>
      </c>
      <c r="F156" s="481" t="e">
        <f aca="false" ca="false" dt2D="false" dtr="false" t="normal">F155</f>
        <v>#N/A</v>
      </c>
      <c r="G156" s="485" t="n">
        <f aca="false" ca="false" dt2D="false" dtr="false" t="normal">G155</f>
        <v>0</v>
      </c>
      <c r="I156" s="153" t="s">
        <v>556</v>
      </c>
      <c r="J156" s="527" t="s">
        <v>515</v>
      </c>
      <c r="L156" s="523" t="n"/>
      <c r="M156" s="503" t="e">
        <f aca="false" ca="true" dt2D="false" dtr="false" t="normal">IF($J127="ОСНО (без НДС)", SUMIFS('Кап.затраты'!M:M, 'Кап.затраты'!$G:$G, $G156, 'Кап.затраты'!$E:$E, "Затраты на открытие"), SUMIFS('Кап.затраты'!M:M, 'Кап.затраты'!$G:$G, $G156, 'Кап.затраты'!$E:$E, "Затраты на открытие")*(1+'Макро'!E$64))</f>
        <v>#VALUE!</v>
      </c>
      <c r="N156" s="503" t="e">
        <f aca="false" ca="true" dt2D="false" dtr="false" t="normal">IF($J127="ОСНО (без НДС)", SUMIFS('Кап.затраты'!N:N, 'Кап.затраты'!$G:$G, $G156, 'Кап.затраты'!$E:$E, "Затраты на открытие"), SUMIFS('Кап.затраты'!N:N, 'Кап.затраты'!$G:$G, $G156, 'Кап.затраты'!$E:$E, "Затраты на открытие")*(1+'Макро'!F$64))</f>
        <v>#VALUE!</v>
      </c>
      <c r="O156" s="503" t="e">
        <f aca="false" ca="true" dt2D="false" dtr="false" t="normal">IF($J127="ОСНО (без НДС)", SUMIFS('Кап.затраты'!O:O, 'Кап.затраты'!$G:$G, $G156, 'Кап.затраты'!$E:$E, "Затраты на открытие"), SUMIFS('Кап.затраты'!O:O, 'Кап.затраты'!$G:$G, $G156, 'Кап.затраты'!$E:$E, "Затраты на открытие")*(1+'Макро'!G$64))</f>
        <v>#VALUE!</v>
      </c>
      <c r="P156" s="503" t="e">
        <f aca="false" ca="true" dt2D="false" dtr="false" t="normal">IF($J127="ОСНО (без НДС)", SUMIFS('Кап.затраты'!P:P, 'Кап.затраты'!$G:$G, $G156, 'Кап.затраты'!$E:$E, "Затраты на открытие"), SUMIFS('Кап.затраты'!P:P, 'Кап.затраты'!$G:$G, $G156, 'Кап.затраты'!$E:$E, "Затраты на открытие")*(1+'Макро'!H$64))</f>
        <v>#VALUE!</v>
      </c>
      <c r="Q156" s="503" t="e">
        <f aca="false" ca="true" dt2D="false" dtr="false" t="normal">IF($J127="ОСНО (без НДС)", SUMIFS('Кап.затраты'!Q:Q, 'Кап.затраты'!$G:$G, $G156, 'Кап.затраты'!$E:$E, "Затраты на открытие"), SUMIFS('Кап.затраты'!Q:Q, 'Кап.затраты'!$G:$G, $G156, 'Кап.затраты'!$E:$E, "Затраты на открытие")*(1+'Макро'!I$64))</f>
        <v>#VALUE!</v>
      </c>
      <c r="R156" s="503" t="e">
        <f aca="false" ca="true" dt2D="false" dtr="false" t="normal">IF($J127="ОСНО (без НДС)", SUMIFS('Кап.затраты'!R:R, 'Кап.затраты'!$G:$G, $G156, 'Кап.затраты'!$E:$E, "Затраты на открытие"), SUMIFS('Кап.затраты'!R:R, 'Кап.затраты'!$G:$G, $G156, 'Кап.затраты'!$E:$E, "Затраты на открытие")*(1+'Макро'!J$64))</f>
        <v>#VALUE!</v>
      </c>
      <c r="S156" s="503" t="e">
        <f aca="false" ca="true" dt2D="false" dtr="false" t="normal">IF($J127="ОСНО (без НДС)", SUMIFS('Кап.затраты'!S:S, 'Кап.затраты'!$G:$G, $G156, 'Кап.затраты'!$E:$E, "Затраты на открытие"), SUMIFS('Кап.затраты'!S:S, 'Кап.затраты'!$G:$G, $G156, 'Кап.затраты'!$E:$E, "Затраты на открытие")*(1+'Макро'!K$64))</f>
        <v>#VALUE!</v>
      </c>
      <c r="T156" s="503" t="e">
        <f aca="false" ca="true" dt2D="false" dtr="false" t="normal">IF($J127="ОСНО (без НДС)", SUMIFS('Кап.затраты'!T:T, 'Кап.затраты'!$G:$G, $G156, 'Кап.затраты'!$E:$E, "Затраты на открытие"), SUMIFS('Кап.затраты'!T:T, 'Кап.затраты'!$G:$G, $G156, 'Кап.затраты'!$E:$E, "Затраты на открытие")*(1+'Макро'!L$64))</f>
        <v>#VALUE!</v>
      </c>
      <c r="U156" s="503" t="e">
        <f aca="false" ca="true" dt2D="false" dtr="false" t="normal">IF($J127="ОСНО (без НДС)", SUMIFS('Кап.затраты'!U:U, 'Кап.затраты'!$G:$G, $G156, 'Кап.затраты'!$E:$E, "Затраты на открытие"), SUMIFS('Кап.затраты'!U:U, 'Кап.затраты'!$G:$G, $G156, 'Кап.затраты'!$E:$E, "Затраты на открытие")*(1+'Макро'!M$64))</f>
        <v>#VALUE!</v>
      </c>
      <c r="V156" s="503" t="e">
        <f aca="false" ca="true" dt2D="false" dtr="false" t="normal">IF($J127="ОСНО (без НДС)", SUMIFS('Кап.затраты'!V:V, 'Кап.затраты'!$G:$G, $G156, 'Кап.затраты'!$E:$E, "Затраты на открытие"), SUMIFS('Кап.затраты'!V:V, 'Кап.затраты'!$G:$G, $G156, 'Кап.затраты'!$E:$E, "Затраты на открытие")*(1+'Макро'!N$64))</f>
        <v>#VALUE!</v>
      </c>
      <c r="W156" s="503" t="e">
        <f aca="false" ca="true" dt2D="false" dtr="false" t="normal">IF($J127="ОСНО (без НДС)", SUMIFS('Кап.затраты'!W:W, 'Кап.затраты'!$G:$G, $G156, 'Кап.затраты'!$E:$E, "Затраты на открытие"), SUMIFS('Кап.затраты'!W:W, 'Кап.затраты'!$G:$G, $G156, 'Кап.затраты'!$E:$E, "Затраты на открытие")*(1+'Макро'!O$64))</f>
        <v>#VALUE!</v>
      </c>
      <c r="X156" s="503" t="e">
        <f aca="false" ca="true" dt2D="false" dtr="false" t="normal">IF($J127="ОСНО (без НДС)", SUMIFS('Кап.затраты'!X:X, 'Кап.затраты'!$G:$G, $G156, 'Кап.затраты'!$E:$E, "Затраты на открытие"), SUMIFS('Кап.затраты'!X:X, 'Кап.затраты'!$G:$G, $G156, 'Кап.затраты'!$E:$E, "Затраты на открытие")*(1+'Макро'!P$64))</f>
        <v>#VALUE!</v>
      </c>
      <c r="Y156" s="503" t="e">
        <f aca="false" ca="true" dt2D="false" dtr="false" t="normal">IF($J127="ОСНО (без НДС)", SUMIFS('Кап.затраты'!Y:Y, 'Кап.затраты'!$G:$G, $G156, 'Кап.затраты'!$E:$E, "Затраты на открытие"), SUMIFS('Кап.затраты'!Y:Y, 'Кап.затраты'!$G:$G, $G156, 'Кап.затраты'!$E:$E, "Затраты на открытие")*(1+'Макро'!Q$64))</f>
        <v>#VALUE!</v>
      </c>
      <c r="Z156" s="503" t="e">
        <f aca="false" ca="true" dt2D="false" dtr="false" t="normal">IF($J127="ОСНО (без НДС)", SUMIFS('Кап.затраты'!Z:Z, 'Кап.затраты'!$G:$G, $G156, 'Кап.затраты'!$E:$E, "Затраты на открытие"), SUMIFS('Кап.затраты'!Z:Z, 'Кап.затраты'!$G:$G, $G156, 'Кап.затраты'!$E:$E, "Затраты на открытие")*(1+'Макро'!R$64))</f>
        <v>#VALUE!</v>
      </c>
      <c r="AA156" s="503" t="e">
        <f aca="false" ca="true" dt2D="false" dtr="false" t="normal">IF($J127="ОСНО (без НДС)", SUMIFS('Кап.затраты'!AA:AA, 'Кап.затраты'!$G:$G, $G156, 'Кап.затраты'!$E:$E, "Затраты на открытие"), SUMIFS('Кап.затраты'!AA:AA, 'Кап.затраты'!$G:$G, $G156, 'Кап.затраты'!$E:$E, "Затраты на открытие")*(1+'Макро'!S$64))</f>
        <v>#VALUE!</v>
      </c>
      <c r="AB156" s="503" t="e">
        <f aca="false" ca="true" dt2D="false" dtr="false" t="normal">IF($J127="ОСНО (без НДС)", SUMIFS('Кап.затраты'!AB:AB, 'Кап.затраты'!$G:$G, $G156, 'Кап.затраты'!$E:$E, "Затраты на открытие"), SUMIFS('Кап.затраты'!AB:AB, 'Кап.затраты'!$G:$G, $G156, 'Кап.затраты'!$E:$E, "Затраты на открытие")*(1+'Макро'!T$64))</f>
        <v>#VALUE!</v>
      </c>
      <c r="AC156" s="503" t="e">
        <f aca="false" ca="true" dt2D="false" dtr="false" t="normal">IF($J127="ОСНО (без НДС)", SUMIFS('Кап.затраты'!AC:AC, 'Кап.затраты'!$G:$G, $G156, 'Кап.затраты'!$E:$E, "Затраты на открытие"), SUMIFS('Кап.затраты'!AC:AC, 'Кап.затраты'!$G:$G, $G156, 'Кап.затраты'!$E:$E, "Затраты на открытие")*(1+'Макро'!U$64))</f>
        <v>#VALUE!</v>
      </c>
      <c r="AD156" s="503" t="e">
        <f aca="false" ca="true" dt2D="false" dtr="false" t="normal">IF($J127="ОСНО (без НДС)", SUMIFS('Кап.затраты'!AD:AD, 'Кап.затраты'!$G:$G, $G156, 'Кап.затраты'!$E:$E, "Затраты на открытие"), SUMIFS('Кап.затраты'!AD:AD, 'Кап.затраты'!$G:$G, $G156, 'Кап.затраты'!$E:$E, "Затраты на открытие")*(1+'Макро'!V$64))</f>
        <v>#VALUE!</v>
      </c>
      <c r="AE156" s="503" t="e">
        <f aca="false" ca="true" dt2D="false" dtr="false" t="normal">IF($J127="ОСНО (без НДС)", SUMIFS('Кап.затраты'!AE:AE, 'Кап.затраты'!$G:$G, $G156, 'Кап.затраты'!$E:$E, "Затраты на открытие"), SUMIFS('Кап.затраты'!AE:AE, 'Кап.затраты'!$G:$G, $G156, 'Кап.затраты'!$E:$E, "Затраты на открытие")*(1+'Макро'!W$64))</f>
        <v>#VALUE!</v>
      </c>
      <c r="AF156" s="503" t="e">
        <f aca="false" ca="true" dt2D="false" dtr="false" t="normal">IF($J127="ОСНО (без НДС)", SUMIFS('Кап.затраты'!AF:AF, 'Кап.затраты'!$G:$G, $G156, 'Кап.затраты'!$E:$E, "Затраты на открытие"), SUMIFS('Кап.затраты'!AF:AF, 'Кап.затраты'!$G:$G, $G156, 'Кап.затраты'!$E:$E, "Затраты на открытие")*(1+'Макро'!X$64))</f>
        <v>#VALUE!</v>
      </c>
      <c r="AG156" s="503" t="e">
        <f aca="false" ca="true" dt2D="false" dtr="false" t="normal">IF($J127="ОСНО (без НДС)", SUMIFS('Кап.затраты'!AG:AG, 'Кап.затраты'!$G:$G, $G156, 'Кап.затраты'!$E:$E, "Затраты на открытие"), SUMIFS('Кап.затраты'!AG:AG, 'Кап.затраты'!$G:$G, $G156, 'Кап.затраты'!$E:$E, "Затраты на открытие")*(1+'Макро'!Y$64))</f>
        <v>#VALUE!</v>
      </c>
      <c r="AH156" s="503" t="e">
        <f aca="false" ca="true" dt2D="false" dtr="false" t="normal">IF($J127="ОСНО (без НДС)", SUMIFS('Кап.затраты'!AH:AH, 'Кап.затраты'!$G:$G, $G156, 'Кап.затраты'!$E:$E, "Затраты на открытие"), SUMIFS('Кап.затраты'!AH:AH, 'Кап.затраты'!$G:$G, $G156, 'Кап.затраты'!$E:$E, "Затраты на открытие")*(1+'Макро'!Z$64))</f>
        <v>#VALUE!</v>
      </c>
      <c r="AI156" s="503" t="e">
        <f aca="false" ca="true" dt2D="false" dtr="false" t="normal">IF($J127="ОСНО (без НДС)", SUMIFS('Кап.затраты'!AI:AI, 'Кап.затраты'!$G:$G, $G156, 'Кап.затраты'!$E:$E, "Затраты на открытие"), SUMIFS('Кап.затраты'!AI:AI, 'Кап.затраты'!$G:$G, $G156, 'Кап.затраты'!$E:$E, "Затраты на открытие")*(1+'Макро'!AA$64))</f>
        <v>#VALUE!</v>
      </c>
      <c r="AJ156" s="503" t="e">
        <f aca="false" ca="true" dt2D="false" dtr="false" t="normal">IF($J127="ОСНО (без НДС)", SUMIFS('Кап.затраты'!AJ:AJ, 'Кап.затраты'!$G:$G, $G156, 'Кап.затраты'!$E:$E, "Затраты на открытие"), SUMIFS('Кап.затраты'!AJ:AJ, 'Кап.затраты'!$G:$G, $G156, 'Кап.затраты'!$E:$E, "Затраты на открытие")*(1+'Макро'!AB$64))</f>
        <v>#VALUE!</v>
      </c>
      <c r="AK156" s="503" t="e">
        <f aca="false" ca="true" dt2D="false" dtr="false" t="normal">IF($J127="ОСНО (без НДС)", SUMIFS('Кап.затраты'!AK:AK, 'Кап.затраты'!$G:$G, $G156, 'Кап.затраты'!$E:$E, "Затраты на открытие"), SUMIFS('Кап.затраты'!AK:AK, 'Кап.затраты'!$G:$G, $G156, 'Кап.затраты'!$E:$E, "Затраты на открытие")*(1+'Макро'!AC$64))</f>
        <v>#VALUE!</v>
      </c>
      <c r="AL156" s="503" t="e">
        <f aca="false" ca="true" dt2D="false" dtr="false" t="normal">IF($J127="ОСНО (без НДС)", SUMIFS('Кап.затраты'!AL:AL, 'Кап.затраты'!$G:$G, $G156, 'Кап.затраты'!$E:$E, "Затраты на открытие"), SUMIFS('Кап.затраты'!AL:AL, 'Кап.затраты'!$G:$G, $G156, 'Кап.затраты'!$E:$E, "Затраты на открытие")*(1+'Макро'!AD$64))</f>
        <v>#VALUE!</v>
      </c>
      <c r="AM156" s="503" t="e">
        <f aca="false" ca="true" dt2D="false" dtr="false" t="normal">IF($J127="ОСНО (без НДС)", SUMIFS('Кап.затраты'!AM:AM, 'Кап.затраты'!$G:$G, $G156, 'Кап.затраты'!$E:$E, "Затраты на открытие"), SUMIFS('Кап.затраты'!AM:AM, 'Кап.затраты'!$G:$G, $G156, 'Кап.затраты'!$E:$E, "Затраты на открытие")*(1+'Макро'!AE$64))</f>
        <v>#VALUE!</v>
      </c>
      <c r="AN156" s="503" t="e">
        <f aca="false" ca="true" dt2D="false" dtr="false" t="normal">IF($J127="ОСНО (без НДС)", SUMIFS('Кап.затраты'!AN:AN, 'Кап.затраты'!$G:$G, $G156, 'Кап.затраты'!$E:$E, "Затраты на открытие"), SUMIFS('Кап.затраты'!AN:AN, 'Кап.затраты'!$G:$G, $G156, 'Кап.затраты'!$E:$E, "Затраты на открытие")*(1+'Макро'!AF$64))</f>
        <v>#VALUE!</v>
      </c>
      <c r="AO156" s="503" t="e">
        <f aca="false" ca="true" dt2D="false" dtr="false" t="normal">IF($J127="ОСНО (без НДС)", SUMIFS('Кап.затраты'!AO:AO, 'Кап.затраты'!$G:$G, $G156, 'Кап.затраты'!$E:$E, "Затраты на открытие"), SUMIFS('Кап.затраты'!AO:AO, 'Кап.затраты'!$G:$G, $G156, 'Кап.затраты'!$E:$E, "Затраты на открытие")*(1+'Макро'!AG$64))</f>
        <v>#VALUE!</v>
      </c>
      <c r="AP156" s="503" t="e">
        <f aca="false" ca="true" dt2D="false" dtr="false" t="normal">IF($J127="ОСНО (без НДС)", SUMIFS('Кап.затраты'!AP:AP, 'Кап.затраты'!$G:$G, $G156, 'Кап.затраты'!$E:$E, "Затраты на открытие"), SUMIFS('Кап.затраты'!AP:AP, 'Кап.затраты'!$G:$G, $G156, 'Кап.затраты'!$E:$E, "Затраты на открытие")*(1+'Макро'!AH$64))</f>
        <v>#VALUE!</v>
      </c>
      <c r="AQ156" s="503" t="e">
        <f aca="false" ca="true" dt2D="false" dtr="false" t="normal">IF($J127="ОСНО (без НДС)", SUMIFS('Кап.затраты'!AQ:AQ, 'Кап.затраты'!$G:$G, $G156, 'Кап.затраты'!$E:$E, "Затраты на открытие"), SUMIFS('Кап.затраты'!AQ:AQ, 'Кап.затраты'!$G:$G, $G156, 'Кап.затраты'!$E:$E, "Затраты на открытие")*(1+'Макро'!AI$64))</f>
        <v>#VALUE!</v>
      </c>
      <c r="AR156" s="503" t="e">
        <f aca="false" ca="true" dt2D="false" dtr="false" t="normal">IF($J127="ОСНО (без НДС)", SUMIFS('Кап.затраты'!AR:AR, 'Кап.затраты'!$G:$G, $G156, 'Кап.затраты'!$E:$E, "Затраты на открытие"), SUMIFS('Кап.затраты'!AR:AR, 'Кап.затраты'!$G:$G, $G156, 'Кап.затраты'!$E:$E, "Затраты на открытие")*(1+'Макро'!AJ$64))</f>
        <v>#VALUE!</v>
      </c>
      <c r="AS156" s="503" t="e">
        <f aca="false" ca="true" dt2D="false" dtr="false" t="normal">IF($J127="ОСНО (без НДС)", SUMIFS('Кап.затраты'!AS:AS, 'Кап.затраты'!$G:$G, $G156, 'Кап.затраты'!$E:$E, "Затраты на открытие"), SUMIFS('Кап.затраты'!AS:AS, 'Кап.затраты'!$G:$G, $G156, 'Кап.затраты'!$E:$E, "Затраты на открытие")*(1+'Макро'!AK$64))</f>
        <v>#VALUE!</v>
      </c>
      <c r="AT156" s="503" t="e">
        <f aca="false" ca="true" dt2D="false" dtr="false" t="normal">IF($J127="ОСНО (без НДС)", SUMIFS('Кап.затраты'!AT:AT, 'Кап.затраты'!$G:$G, $G156, 'Кап.затраты'!$E:$E, "Затраты на открытие"), SUMIFS('Кап.затраты'!AT:AT, 'Кап.затраты'!$G:$G, $G156, 'Кап.затраты'!$E:$E, "Затраты на открытие")*(1+'Макро'!AL$64))</f>
        <v>#VALUE!</v>
      </c>
      <c r="AU156" s="503" t="e">
        <f aca="false" ca="true" dt2D="false" dtr="false" t="normal">IF($J127="ОСНО (без НДС)", SUMIFS('Кап.затраты'!AU:AU, 'Кап.затраты'!$G:$G, $G156, 'Кап.затраты'!$E:$E, "Затраты на открытие"), SUMIFS('Кап.затраты'!AU:AU, 'Кап.затраты'!$G:$G, $G156, 'Кап.затраты'!$E:$E, "Затраты на открытие")*(1+'Макро'!AM$64))</f>
        <v>#VALUE!</v>
      </c>
      <c r="AV156" s="503" t="e">
        <f aca="false" ca="true" dt2D="false" dtr="false" t="normal">IF($J127="ОСНО (без НДС)", SUMIFS('Кап.затраты'!AV:AV, 'Кап.затраты'!$G:$G, $G156, 'Кап.затраты'!$E:$E, "Затраты на открытие"), SUMIFS('Кап.затраты'!AV:AV, 'Кап.затраты'!$G:$G, $G156, 'Кап.затраты'!$E:$E, "Затраты на открытие")*(1+'Макро'!AN$64))</f>
        <v>#VALUE!</v>
      </c>
      <c r="AW156" s="503" t="e">
        <f aca="false" ca="true" dt2D="false" dtr="false" t="normal">IF($J127="ОСНО (без НДС)", SUMIFS('Кап.затраты'!AW:AW, 'Кап.затраты'!$G:$G, $G156, 'Кап.затраты'!$E:$E, "Затраты на открытие"), SUMIFS('Кап.затраты'!AW:AW, 'Кап.затраты'!$G:$G, $G156, 'Кап.затраты'!$E:$E, "Затраты на открытие")*(1+'Макро'!AO$64))</f>
        <v>#VALUE!</v>
      </c>
      <c r="AX156" s="503" t="e">
        <f aca="false" ca="true" dt2D="false" dtr="false" t="normal">IF($J127="ОСНО (без НДС)", SUMIFS('Кап.затраты'!AX:AX, 'Кап.затраты'!$G:$G, $G156, 'Кап.затраты'!$E:$E, "Затраты на открытие"), SUMIFS('Кап.затраты'!AX:AX, 'Кап.затраты'!$G:$G, $G156, 'Кап.затраты'!$E:$E, "Затраты на открытие")*(1+'Макро'!AP$64))</f>
        <v>#VALUE!</v>
      </c>
      <c r="AY156" s="503" t="e">
        <f aca="false" ca="true" dt2D="false" dtr="false" t="normal">IF($J127="ОСНО (без НДС)", SUMIFS('Кап.затраты'!AY:AY, 'Кап.затраты'!$G:$G, $G156, 'Кап.затраты'!$E:$E, "Затраты на открытие"), SUMIFS('Кап.затраты'!AY:AY, 'Кап.затраты'!$G:$G, $G156, 'Кап.затраты'!$E:$E, "Затраты на открытие")*(1+'Макро'!AQ$64))</f>
        <v>#VALUE!</v>
      </c>
      <c r="AZ156" s="503" t="e">
        <f aca="false" ca="true" dt2D="false" dtr="false" t="normal">IF($J127="ОСНО (без НДС)", SUMIFS('Кап.затраты'!AZ:AZ, 'Кап.затраты'!$G:$G, $G156, 'Кап.затраты'!$E:$E, "Затраты на открытие"), SUMIFS('Кап.затраты'!AZ:AZ, 'Кап.затраты'!$G:$G, $G156, 'Кап.затраты'!$E:$E, "Затраты на открытие")*(1+'Макро'!AR$64))</f>
        <v>#VALUE!</v>
      </c>
      <c r="BA156" s="503" t="e">
        <f aca="false" ca="true" dt2D="false" dtr="false" t="normal">IF($J127="ОСНО (без НДС)", SUMIFS('Кап.затраты'!BA:BA, 'Кап.затраты'!$G:$G, $G156, 'Кап.затраты'!$E:$E, "Затраты на открытие"), SUMIFS('Кап.затраты'!BA:BA, 'Кап.затраты'!$G:$G, $G156, 'Кап.затраты'!$E:$E, "Затраты на открытие")*(1+'Макро'!AS$64))</f>
        <v>#VALUE!</v>
      </c>
      <c r="BB156" s="503" t="e">
        <f aca="false" ca="true" dt2D="false" dtr="false" t="normal">IF($J127="ОСНО (без НДС)", SUMIFS('Кап.затраты'!BB:BB, 'Кап.затраты'!$G:$G, $G156, 'Кап.затраты'!$E:$E, "Затраты на открытие"), SUMIFS('Кап.затраты'!BB:BB, 'Кап.затраты'!$G:$G, $G156, 'Кап.затраты'!$E:$E, "Затраты на открытие")*(1+'Макро'!AT$64))</f>
        <v>#VALUE!</v>
      </c>
      <c r="BC156" s="503" t="e">
        <f aca="false" ca="true" dt2D="false" dtr="false" t="normal">IF($J127="ОСНО (без НДС)", SUMIFS('Кап.затраты'!BC:BC, 'Кап.затраты'!$G:$G, $G156, 'Кап.затраты'!$E:$E, "Затраты на открытие"), SUMIFS('Кап.затраты'!BC:BC, 'Кап.затраты'!$G:$G, $G156, 'Кап.затраты'!$E:$E, "Затраты на открытие")*(1+'Макро'!AU$64))</f>
        <v>#VALUE!</v>
      </c>
      <c r="BD156" s="503" t="e">
        <f aca="false" ca="true" dt2D="false" dtr="false" t="normal">IF($J127="ОСНО (без НДС)", SUMIFS('Кап.затраты'!BD:BD, 'Кап.затраты'!$G:$G, $G156, 'Кап.затраты'!$E:$E, "Затраты на открытие"), SUMIFS('Кап.затраты'!BD:BD, 'Кап.затраты'!$G:$G, $G156, 'Кап.затраты'!$E:$E, "Затраты на открытие")*(1+'Макро'!AV$64))</f>
        <v>#VALUE!</v>
      </c>
      <c r="BE156" s="503" t="e">
        <f aca="false" ca="true" dt2D="false" dtr="false" t="normal">IF($J127="ОСНО (без НДС)", SUMIFS('Кап.затраты'!BE:BE, 'Кап.затраты'!$G:$G, $G156, 'Кап.затраты'!$E:$E, "Затраты на открытие"), SUMIFS('Кап.затраты'!BE:BE, 'Кап.затраты'!$G:$G, $G156, 'Кап.затраты'!$E:$E, "Затраты на открытие")*(1+'Макро'!AW$64))</f>
        <v>#VALUE!</v>
      </c>
      <c r="BF156" s="503" t="e">
        <f aca="false" ca="true" dt2D="false" dtr="false" t="normal">IF($J127="ОСНО (без НДС)", SUMIFS('Кап.затраты'!BF:BF, 'Кап.затраты'!$G:$G, $G156, 'Кап.затраты'!$E:$E, "Затраты на открытие"), SUMIFS('Кап.затраты'!BF:BF, 'Кап.затраты'!$G:$G, $G156, 'Кап.затраты'!$E:$E, "Затраты на открытие")*(1+'Макро'!AX$64))</f>
        <v>#VALUE!</v>
      </c>
      <c r="BG156" s="503" t="e">
        <f aca="false" ca="true" dt2D="false" dtr="false" t="normal">IF($J127="ОСНО (без НДС)", SUMIFS('Кап.затраты'!BG:BG, 'Кап.затраты'!$G:$G, $G156, 'Кап.затраты'!$E:$E, "Затраты на открытие"), SUMIFS('Кап.затраты'!BG:BG, 'Кап.затраты'!$G:$G, $G156, 'Кап.затраты'!$E:$E, "Затраты на открытие")*(1+'Макро'!AY$64))</f>
        <v>#VALUE!</v>
      </c>
      <c r="BH156" s="503" t="e">
        <f aca="false" ca="true" dt2D="false" dtr="false" t="normal">IF($J127="ОСНО (без НДС)", SUMIFS('Кап.затраты'!BH:BH, 'Кап.затраты'!$G:$G, $G156, 'Кап.затраты'!$E:$E, "Затраты на открытие"), SUMIFS('Кап.затраты'!BH:BH, 'Кап.затраты'!$G:$G, $G156, 'Кап.затраты'!$E:$E, "Затраты на открытие")*(1+'Макро'!AZ$64))</f>
        <v>#VALUE!</v>
      </c>
      <c r="BI156" s="503" t="e">
        <f aca="false" ca="true" dt2D="false" dtr="false" t="normal">IF($J127="ОСНО (без НДС)", SUMIFS('Кап.затраты'!BI:BI, 'Кап.затраты'!$G:$G, $G156, 'Кап.затраты'!$E:$E, "Затраты на открытие"), SUMIFS('Кап.затраты'!BI:BI, 'Кап.затраты'!$G:$G, $G156, 'Кап.затраты'!$E:$E, "Затраты на открытие")*(1+'Макро'!BA$64))</f>
        <v>#VALUE!</v>
      </c>
      <c r="BJ156" s="503" t="e">
        <f aca="false" ca="true" dt2D="false" dtr="false" t="normal">IF($J127="ОСНО (без НДС)", SUMIFS('Кап.затраты'!BJ:BJ, 'Кап.затраты'!$G:$G, $G156, 'Кап.затраты'!$E:$E, "Затраты на открытие"), SUMIFS('Кап.затраты'!BJ:BJ, 'Кап.затраты'!$G:$G, $G156, 'Кап.затраты'!$E:$E, "Затраты на открытие")*(1+'Макро'!BB$64))</f>
        <v>#VALUE!</v>
      </c>
      <c r="BK156" s="503" t="e">
        <f aca="false" ca="true" dt2D="false" dtr="false" t="normal">IF($J127="ОСНО (без НДС)", SUMIFS('Кап.затраты'!BK:BK, 'Кап.затраты'!$G:$G, $G156, 'Кап.затраты'!$E:$E, "Затраты на открытие"), SUMIFS('Кап.затраты'!BK:BK, 'Кап.затраты'!$G:$G, $G156, 'Кап.затраты'!$E:$E, "Затраты на открытие")*(1+'Макро'!BC$64))</f>
        <v>#VALUE!</v>
      </c>
      <c r="BL156" s="503" t="e">
        <f aca="false" ca="true" dt2D="false" dtr="false" t="normal">IF($J127="ОСНО (без НДС)", SUMIFS('Кап.затраты'!BL:BL, 'Кап.затраты'!$G:$G, $G156, 'Кап.затраты'!$E:$E, "Затраты на открытие"), SUMIFS('Кап.затраты'!BL:BL, 'Кап.затраты'!$G:$G, $G156, 'Кап.затраты'!$E:$E, "Затраты на открытие")*(1+'Макро'!BD$64))</f>
        <v>#VALUE!</v>
      </c>
      <c r="BM156" s="503" t="e">
        <f aca="false" ca="true" dt2D="false" dtr="false" t="normal">IF($J127="ОСНО (без НДС)", SUMIFS('Кап.затраты'!BM:BM, 'Кап.затраты'!$G:$G, $G156, 'Кап.затраты'!$E:$E, "Затраты на открытие"), SUMIFS('Кап.затраты'!BM:BM, 'Кап.затраты'!$G:$G, $G156, 'Кап.затраты'!$E:$E, "Затраты на открытие")*(1+'Макро'!BE$64))</f>
        <v>#VALUE!</v>
      </c>
      <c r="BN156" s="503" t="e">
        <f aca="false" ca="true" dt2D="false" dtr="false" t="normal">IF($J127="ОСНО (без НДС)", SUMIFS('Кап.затраты'!BN:BN, 'Кап.затраты'!$G:$G, $G156, 'Кап.затраты'!$E:$E, "Затраты на открытие"), SUMIFS('Кап.затраты'!BN:BN, 'Кап.затраты'!$G:$G, $G156, 'Кап.затраты'!$E:$E, "Затраты на открытие")*(1+'Макро'!BF$64))</f>
        <v>#VALUE!</v>
      </c>
      <c r="BO156" s="503" t="e">
        <f aca="false" ca="true" dt2D="false" dtr="false" t="normal">IF($J127="ОСНО (без НДС)", SUMIFS('Кап.затраты'!BO:BO, 'Кап.затраты'!$G:$G, $G156, 'Кап.затраты'!$E:$E, "Затраты на открытие"), SUMIFS('Кап.затраты'!BO:BO, 'Кап.затраты'!$G:$G, $G156, 'Кап.затраты'!$E:$E, "Затраты на открытие")*(1+'Макро'!BG$64))</f>
        <v>#VALUE!</v>
      </c>
      <c r="BP156" s="503" t="e">
        <f aca="false" ca="true" dt2D="false" dtr="false" t="normal">IF($J127="ОСНО (без НДС)", SUMIFS('Кап.затраты'!BP:BP, 'Кап.затраты'!$G:$G, $G156, 'Кап.затраты'!$E:$E, "Затраты на открытие"), SUMIFS('Кап.затраты'!BP:BP, 'Кап.затраты'!$G:$G, $G156, 'Кап.затраты'!$E:$E, "Затраты на открытие")*(1+'Макро'!BH$64))</f>
        <v>#VALUE!</v>
      </c>
      <c r="BQ156" s="503" t="e">
        <f aca="false" ca="true" dt2D="false" dtr="false" t="normal">IF($J127="ОСНО (без НДС)", SUMIFS('Кап.затраты'!BQ:BQ, 'Кап.затраты'!$G:$G, $G156, 'Кап.затраты'!$E:$E, "Затраты на открытие"), SUMIFS('Кап.затраты'!BQ:BQ, 'Кап.затраты'!$G:$G, $G156, 'Кап.затраты'!$E:$E, "Затраты на открытие")*(1+'Макро'!BI$64))</f>
        <v>#VALUE!</v>
      </c>
      <c r="BR156" s="503" t="e">
        <f aca="false" ca="true" dt2D="false" dtr="false" t="normal">IF($J127="ОСНО (без НДС)", SUMIFS('Кап.затраты'!BR:BR, 'Кап.затраты'!$G:$G, $G156, 'Кап.затраты'!$E:$E, "Затраты на открытие"), SUMIFS('Кап.затраты'!BR:BR, 'Кап.затраты'!$G:$G, $G156, 'Кап.затраты'!$E:$E, "Затраты на открытие")*(1+'Макро'!BJ$64))</f>
        <v>#VALUE!</v>
      </c>
      <c r="BS156" s="503" t="e">
        <f aca="false" ca="true" dt2D="false" dtr="false" t="normal">IF($J127="ОСНО (без НДС)", SUMIFS('Кап.затраты'!BS:BS, 'Кап.затраты'!$G:$G, $G156, 'Кап.затраты'!$E:$E, "Затраты на открытие"), SUMIFS('Кап.затраты'!BS:BS, 'Кап.затраты'!$G:$G, $G156, 'Кап.затраты'!$E:$E, "Затраты на открытие")*(1+'Макро'!BK$64))</f>
        <v>#VALUE!</v>
      </c>
      <c r="BT156" s="503" t="e">
        <f aca="false" ca="true" dt2D="false" dtr="false" t="normal">IF($J127="ОСНО (без НДС)", SUMIFS('Кап.затраты'!BT:BT, 'Кап.затраты'!$G:$G, $G156, 'Кап.затраты'!$E:$E, "Затраты на открытие"), SUMIFS('Кап.затраты'!BT:BT, 'Кап.затраты'!$G:$G, $G156, 'Кап.затраты'!$E:$E, "Затраты на открытие")*(1+'Макро'!BL$64))</f>
        <v>#VALUE!</v>
      </c>
    </row>
    <row hidden="true" ht="16.5" outlineLevel="2" r="157">
      <c r="B157" s="489" t="e">
        <f aca="false" ca="false" dt2D="false" dtr="false" t="normal">B156</f>
        <v>#N/A</v>
      </c>
      <c r="C157" s="481" t="s">
        <v>481</v>
      </c>
      <c r="F157" s="481" t="e">
        <f aca="false" ca="false" dt2D="false" dtr="false" t="normal">F156</f>
        <v>#N/A</v>
      </c>
      <c r="G157" s="485" t="n">
        <f aca="false" ca="false" dt2D="false" dtr="false" t="normal">G156</f>
        <v>0</v>
      </c>
      <c r="I157" s="153" t="s">
        <v>557</v>
      </c>
      <c r="J157" s="527" t="s">
        <v>515</v>
      </c>
      <c r="K157" s="519" t="s">
        <v>302</v>
      </c>
      <c r="L157" s="523" t="n"/>
      <c r="M157" s="503" t="e">
        <f aca="false" ca="true" dt2D="false" dtr="false" t="normal">IF($J127="ОСНО (без НДС)", SUMIFS('Кап.затраты'!M:M, 'Кап.затраты'!$G:$G, $G157, 'Кап.затраты'!$E:$E, "Право аренды земельного участка"), SUMIFS('Кап.затраты'!M:M, 'Кап.затраты'!$G:$G, $G157, 'Кап.затраты'!$E:$E, "Право аренды земельного участка")*(1+'Макро'!E$64))</f>
        <v>#VALUE!</v>
      </c>
      <c r="N157" s="503" t="e">
        <f aca="false" ca="true" dt2D="false" dtr="false" t="normal">IF($J127="ОСНО (без НДС)", SUMIFS('Кап.затраты'!N:N, 'Кап.затраты'!$G:$G, $G157, 'Кап.затраты'!$E:$E, "Право аренды земельного участка"), SUMIFS('Кап.затраты'!N:N, 'Кап.затраты'!$G:$G, $G157, 'Кап.затраты'!$E:$E, "Право аренды земельного участка")*(1+'Макро'!F$64))</f>
        <v>#VALUE!</v>
      </c>
      <c r="O157" s="503" t="e">
        <f aca="false" ca="true" dt2D="false" dtr="false" t="normal">IF($J127="ОСНО (без НДС)", SUMIFS('Кап.затраты'!O:O, 'Кап.затраты'!$G:$G, $G157, 'Кап.затраты'!$E:$E, "Право аренды земельного участка"), SUMIFS('Кап.затраты'!O:O, 'Кап.затраты'!$G:$G, $G157, 'Кап.затраты'!$E:$E, "Право аренды земельного участка")*(1+'Макро'!G$64))</f>
        <v>#VALUE!</v>
      </c>
      <c r="P157" s="503" t="e">
        <f aca="false" ca="true" dt2D="false" dtr="false" t="normal">IF($J127="ОСНО (без НДС)", SUMIFS('Кап.затраты'!P:P, 'Кап.затраты'!$G:$G, $G157, 'Кап.затраты'!$E:$E, "Право аренды земельного участка"), SUMIFS('Кап.затраты'!P:P, 'Кап.затраты'!$G:$G, $G157, 'Кап.затраты'!$E:$E, "Право аренды земельного участка")*(1+'Макро'!H$64))</f>
        <v>#VALUE!</v>
      </c>
      <c r="Q157" s="503" t="e">
        <f aca="false" ca="true" dt2D="false" dtr="false" t="normal">IF($J127="ОСНО (без НДС)", SUMIFS('Кап.затраты'!Q:Q, 'Кап.затраты'!$G:$G, $G157, 'Кап.затраты'!$E:$E, "Право аренды земельного участка"), SUMIFS('Кап.затраты'!Q:Q, 'Кап.затраты'!$G:$G, $G157, 'Кап.затраты'!$E:$E, "Право аренды земельного участка")*(1+'Макро'!I$64))</f>
        <v>#VALUE!</v>
      </c>
      <c r="R157" s="503" t="e">
        <f aca="false" ca="true" dt2D="false" dtr="false" t="normal">IF($J127="ОСНО (без НДС)", SUMIFS('Кап.затраты'!R:R, 'Кап.затраты'!$G:$G, $G157, 'Кап.затраты'!$E:$E, "Право аренды земельного участка"), SUMIFS('Кап.затраты'!R:R, 'Кап.затраты'!$G:$G, $G157, 'Кап.затраты'!$E:$E, "Право аренды земельного участка")*(1+'Макро'!J$64))</f>
        <v>#VALUE!</v>
      </c>
      <c r="S157" s="503" t="e">
        <f aca="false" ca="true" dt2D="false" dtr="false" t="normal">IF($J127="ОСНО (без НДС)", SUMIFS('Кап.затраты'!S:S, 'Кап.затраты'!$G:$G, $G157, 'Кап.затраты'!$E:$E, "Право аренды земельного участка"), SUMIFS('Кап.затраты'!S:S, 'Кап.затраты'!$G:$G, $G157, 'Кап.затраты'!$E:$E, "Право аренды земельного участка")*(1+'Макро'!K$64))</f>
        <v>#VALUE!</v>
      </c>
      <c r="T157" s="503" t="e">
        <f aca="false" ca="true" dt2D="false" dtr="false" t="normal">IF($J127="ОСНО (без НДС)", SUMIFS('Кап.затраты'!T:T, 'Кап.затраты'!$G:$G, $G157, 'Кап.затраты'!$E:$E, "Право аренды земельного участка"), SUMIFS('Кап.затраты'!T:T, 'Кап.затраты'!$G:$G, $G157, 'Кап.затраты'!$E:$E, "Право аренды земельного участка")*(1+'Макро'!L$64))</f>
        <v>#VALUE!</v>
      </c>
      <c r="U157" s="503" t="e">
        <f aca="false" ca="true" dt2D="false" dtr="false" t="normal">IF($J127="ОСНО (без НДС)", SUMIFS('Кап.затраты'!U:U, 'Кап.затраты'!$G:$G, $G157, 'Кап.затраты'!$E:$E, "Право аренды земельного участка"), SUMIFS('Кап.затраты'!U:U, 'Кап.затраты'!$G:$G, $G157, 'Кап.затраты'!$E:$E, "Право аренды земельного участка")*(1+'Макро'!M$64))</f>
        <v>#VALUE!</v>
      </c>
      <c r="V157" s="503" t="e">
        <f aca="false" ca="true" dt2D="false" dtr="false" t="normal">IF($J127="ОСНО (без НДС)", SUMIFS('Кап.затраты'!V:V, 'Кап.затраты'!$G:$G, $G157, 'Кап.затраты'!$E:$E, "Право аренды земельного участка"), SUMIFS('Кап.затраты'!V:V, 'Кап.затраты'!$G:$G, $G157, 'Кап.затраты'!$E:$E, "Право аренды земельного участка")*(1+'Макро'!N$64))</f>
        <v>#VALUE!</v>
      </c>
      <c r="W157" s="503" t="e">
        <f aca="false" ca="true" dt2D="false" dtr="false" t="normal">IF($J127="ОСНО (без НДС)", SUMIFS('Кап.затраты'!W:W, 'Кап.затраты'!$G:$G, $G157, 'Кап.затраты'!$E:$E, "Право аренды земельного участка"), SUMIFS('Кап.затраты'!W:W, 'Кап.затраты'!$G:$G, $G157, 'Кап.затраты'!$E:$E, "Право аренды земельного участка")*(1+'Макро'!O$64))</f>
        <v>#VALUE!</v>
      </c>
      <c r="X157" s="503" t="e">
        <f aca="false" ca="true" dt2D="false" dtr="false" t="normal">IF($J127="ОСНО (без НДС)", SUMIFS('Кап.затраты'!X:X, 'Кап.затраты'!$G:$G, $G157, 'Кап.затраты'!$E:$E, "Право аренды земельного участка"), SUMIFS('Кап.затраты'!X:X, 'Кап.затраты'!$G:$G, $G157, 'Кап.затраты'!$E:$E, "Право аренды земельного участка")*(1+'Макро'!P$64))</f>
        <v>#VALUE!</v>
      </c>
      <c r="Y157" s="503" t="e">
        <f aca="false" ca="true" dt2D="false" dtr="false" t="normal">IF($J127="ОСНО (без НДС)", SUMIFS('Кап.затраты'!Y:Y, 'Кап.затраты'!$G:$G, $G157, 'Кап.затраты'!$E:$E, "Право аренды земельного участка"), SUMIFS('Кап.затраты'!Y:Y, 'Кап.затраты'!$G:$G, $G157, 'Кап.затраты'!$E:$E, "Право аренды земельного участка")*(1+'Макро'!Q$64))</f>
        <v>#VALUE!</v>
      </c>
      <c r="Z157" s="503" t="e">
        <f aca="false" ca="true" dt2D="false" dtr="false" t="normal">IF($J127="ОСНО (без НДС)", SUMIFS('Кап.затраты'!Z:Z, 'Кап.затраты'!$G:$G, $G157, 'Кап.затраты'!$E:$E, "Право аренды земельного участка"), SUMIFS('Кап.затраты'!Z:Z, 'Кап.затраты'!$G:$G, $G157, 'Кап.затраты'!$E:$E, "Право аренды земельного участка")*(1+'Макро'!R$64))</f>
        <v>#VALUE!</v>
      </c>
      <c r="AA157" s="503" t="e">
        <f aca="false" ca="true" dt2D="false" dtr="false" t="normal">IF($J127="ОСНО (без НДС)", SUMIFS('Кап.затраты'!AA:AA, 'Кап.затраты'!$G:$G, $G157, 'Кап.затраты'!$E:$E, "Право аренды земельного участка"), SUMIFS('Кап.затраты'!AA:AA, 'Кап.затраты'!$G:$G, $G157, 'Кап.затраты'!$E:$E, "Право аренды земельного участка")*(1+'Макро'!S$64))</f>
        <v>#VALUE!</v>
      </c>
      <c r="AB157" s="503" t="e">
        <f aca="false" ca="true" dt2D="false" dtr="false" t="normal">IF($J127="ОСНО (без НДС)", SUMIFS('Кап.затраты'!AB:AB, 'Кап.затраты'!$G:$G, $G157, 'Кап.затраты'!$E:$E, "Право аренды земельного участка"), SUMIFS('Кап.затраты'!AB:AB, 'Кап.затраты'!$G:$G, $G157, 'Кап.затраты'!$E:$E, "Право аренды земельного участка")*(1+'Макро'!T$64))</f>
        <v>#VALUE!</v>
      </c>
      <c r="AC157" s="503" t="e">
        <f aca="false" ca="true" dt2D="false" dtr="false" t="normal">IF($J127="ОСНО (без НДС)", SUMIFS('Кап.затраты'!AC:AC, 'Кап.затраты'!$G:$G, $G157, 'Кап.затраты'!$E:$E, "Право аренды земельного участка"), SUMIFS('Кап.затраты'!AC:AC, 'Кап.затраты'!$G:$G, $G157, 'Кап.затраты'!$E:$E, "Право аренды земельного участка")*(1+'Макро'!U$64))</f>
        <v>#VALUE!</v>
      </c>
      <c r="AD157" s="503" t="e">
        <f aca="false" ca="true" dt2D="false" dtr="false" t="normal">IF($J127="ОСНО (без НДС)", SUMIFS('Кап.затраты'!AD:AD, 'Кап.затраты'!$G:$G, $G157, 'Кап.затраты'!$E:$E, "Право аренды земельного участка"), SUMIFS('Кап.затраты'!AD:AD, 'Кап.затраты'!$G:$G, $G157, 'Кап.затраты'!$E:$E, "Право аренды земельного участка")*(1+'Макро'!V$64))</f>
        <v>#VALUE!</v>
      </c>
      <c r="AE157" s="503" t="e">
        <f aca="false" ca="true" dt2D="false" dtr="false" t="normal">IF($J127="ОСНО (без НДС)", SUMIFS('Кап.затраты'!AE:AE, 'Кап.затраты'!$G:$G, $G157, 'Кап.затраты'!$E:$E, "Право аренды земельного участка"), SUMIFS('Кап.затраты'!AE:AE, 'Кап.затраты'!$G:$G, $G157, 'Кап.затраты'!$E:$E, "Право аренды земельного участка")*(1+'Макро'!W$64))</f>
        <v>#VALUE!</v>
      </c>
      <c r="AF157" s="503" t="e">
        <f aca="false" ca="true" dt2D="false" dtr="false" t="normal">IF($J127="ОСНО (без НДС)", SUMIFS('Кап.затраты'!AF:AF, 'Кап.затраты'!$G:$G, $G157, 'Кап.затраты'!$E:$E, "Право аренды земельного участка"), SUMIFS('Кап.затраты'!AF:AF, 'Кап.затраты'!$G:$G, $G157, 'Кап.затраты'!$E:$E, "Право аренды земельного участка")*(1+'Макро'!X$64))</f>
        <v>#VALUE!</v>
      </c>
      <c r="AG157" s="503" t="e">
        <f aca="false" ca="true" dt2D="false" dtr="false" t="normal">IF($J127="ОСНО (без НДС)", SUMIFS('Кап.затраты'!AG:AG, 'Кап.затраты'!$G:$G, $G157, 'Кап.затраты'!$E:$E, "Право аренды земельного участка"), SUMIFS('Кап.затраты'!AG:AG, 'Кап.затраты'!$G:$G, $G157, 'Кап.затраты'!$E:$E, "Право аренды земельного участка")*(1+'Макро'!Y$64))</f>
        <v>#VALUE!</v>
      </c>
      <c r="AH157" s="503" t="e">
        <f aca="false" ca="true" dt2D="false" dtr="false" t="normal">IF($J127="ОСНО (без НДС)", SUMIFS('Кап.затраты'!AH:AH, 'Кап.затраты'!$G:$G, $G157, 'Кап.затраты'!$E:$E, "Право аренды земельного участка"), SUMIFS('Кап.затраты'!AH:AH, 'Кап.затраты'!$G:$G, $G157, 'Кап.затраты'!$E:$E, "Право аренды земельного участка")*(1+'Макро'!Z$64))</f>
        <v>#VALUE!</v>
      </c>
      <c r="AI157" s="503" t="e">
        <f aca="false" ca="true" dt2D="false" dtr="false" t="normal">IF($J127="ОСНО (без НДС)", SUMIFS('Кап.затраты'!AI:AI, 'Кап.затраты'!$G:$G, $G157, 'Кап.затраты'!$E:$E, "Право аренды земельного участка"), SUMIFS('Кап.затраты'!AI:AI, 'Кап.затраты'!$G:$G, $G157, 'Кап.затраты'!$E:$E, "Право аренды земельного участка")*(1+'Макро'!AA$64))</f>
        <v>#VALUE!</v>
      </c>
      <c r="AJ157" s="503" t="e">
        <f aca="false" ca="true" dt2D="false" dtr="false" t="normal">IF($J127="ОСНО (без НДС)", SUMIFS('Кап.затраты'!AJ:AJ, 'Кап.затраты'!$G:$G, $G157, 'Кап.затраты'!$E:$E, "Право аренды земельного участка"), SUMIFS('Кап.затраты'!AJ:AJ, 'Кап.затраты'!$G:$G, $G157, 'Кап.затраты'!$E:$E, "Право аренды земельного участка")*(1+'Макро'!AB$64))</f>
        <v>#VALUE!</v>
      </c>
      <c r="AK157" s="503" t="e">
        <f aca="false" ca="true" dt2D="false" dtr="false" t="normal">IF($J127="ОСНО (без НДС)", SUMIFS('Кап.затраты'!AK:AK, 'Кап.затраты'!$G:$G, $G157, 'Кап.затраты'!$E:$E, "Право аренды земельного участка"), SUMIFS('Кап.затраты'!AK:AK, 'Кап.затраты'!$G:$G, $G157, 'Кап.затраты'!$E:$E, "Право аренды земельного участка")*(1+'Макро'!AC$64))</f>
        <v>#VALUE!</v>
      </c>
      <c r="AL157" s="503" t="e">
        <f aca="false" ca="true" dt2D="false" dtr="false" t="normal">IF($J127="ОСНО (без НДС)", SUMIFS('Кап.затраты'!AL:AL, 'Кап.затраты'!$G:$G, $G157, 'Кап.затраты'!$E:$E, "Право аренды земельного участка"), SUMIFS('Кап.затраты'!AL:AL, 'Кап.затраты'!$G:$G, $G157, 'Кап.затраты'!$E:$E, "Право аренды земельного участка")*(1+'Макро'!AD$64))</f>
        <v>#VALUE!</v>
      </c>
      <c r="AM157" s="503" t="e">
        <f aca="false" ca="true" dt2D="false" dtr="false" t="normal">IF($J127="ОСНО (без НДС)", SUMIFS('Кап.затраты'!AM:AM, 'Кап.затраты'!$G:$G, $G157, 'Кап.затраты'!$E:$E, "Право аренды земельного участка"), SUMIFS('Кап.затраты'!AM:AM, 'Кап.затраты'!$G:$G, $G157, 'Кап.затраты'!$E:$E, "Право аренды земельного участка")*(1+'Макро'!AE$64))</f>
        <v>#VALUE!</v>
      </c>
      <c r="AN157" s="503" t="e">
        <f aca="false" ca="true" dt2D="false" dtr="false" t="normal">IF($J127="ОСНО (без НДС)", SUMIFS('Кап.затраты'!AN:AN, 'Кап.затраты'!$G:$G, $G157, 'Кап.затраты'!$E:$E, "Право аренды земельного участка"), SUMIFS('Кап.затраты'!AN:AN, 'Кап.затраты'!$G:$G, $G157, 'Кап.затраты'!$E:$E, "Право аренды земельного участка")*(1+'Макро'!AF$64))</f>
        <v>#VALUE!</v>
      </c>
      <c r="AO157" s="503" t="e">
        <f aca="false" ca="true" dt2D="false" dtr="false" t="normal">IF($J127="ОСНО (без НДС)", SUMIFS('Кап.затраты'!AO:AO, 'Кап.затраты'!$G:$G, $G157, 'Кап.затраты'!$E:$E, "Право аренды земельного участка"), SUMIFS('Кап.затраты'!AO:AO, 'Кап.затраты'!$G:$G, $G157, 'Кап.затраты'!$E:$E, "Право аренды земельного участка")*(1+'Макро'!AG$64))</f>
        <v>#VALUE!</v>
      </c>
      <c r="AP157" s="503" t="e">
        <f aca="false" ca="true" dt2D="false" dtr="false" t="normal">IF($J127="ОСНО (без НДС)", SUMIFS('Кап.затраты'!AP:AP, 'Кап.затраты'!$G:$G, $G157, 'Кап.затраты'!$E:$E, "Право аренды земельного участка"), SUMIFS('Кап.затраты'!AP:AP, 'Кап.затраты'!$G:$G, $G157, 'Кап.затраты'!$E:$E, "Право аренды земельного участка")*(1+'Макро'!AH$64))</f>
        <v>#VALUE!</v>
      </c>
      <c r="AQ157" s="503" t="e">
        <f aca="false" ca="true" dt2D="false" dtr="false" t="normal">IF($J127="ОСНО (без НДС)", SUMIFS('Кап.затраты'!AQ:AQ, 'Кап.затраты'!$G:$G, $G157, 'Кап.затраты'!$E:$E, "Право аренды земельного участка"), SUMIFS('Кап.затраты'!AQ:AQ, 'Кап.затраты'!$G:$G, $G157, 'Кап.затраты'!$E:$E, "Право аренды земельного участка")*(1+'Макро'!AI$64))</f>
        <v>#VALUE!</v>
      </c>
      <c r="AR157" s="503" t="e">
        <f aca="false" ca="true" dt2D="false" dtr="false" t="normal">IF($J127="ОСНО (без НДС)", SUMIFS('Кап.затраты'!AR:AR, 'Кап.затраты'!$G:$G, $G157, 'Кап.затраты'!$E:$E, "Право аренды земельного участка"), SUMIFS('Кап.затраты'!AR:AR, 'Кап.затраты'!$G:$G, $G157, 'Кап.затраты'!$E:$E, "Право аренды земельного участка")*(1+'Макро'!AJ$64))</f>
        <v>#VALUE!</v>
      </c>
      <c r="AS157" s="503" t="e">
        <f aca="false" ca="true" dt2D="false" dtr="false" t="normal">IF($J127="ОСНО (без НДС)", SUMIFS('Кап.затраты'!AS:AS, 'Кап.затраты'!$G:$G, $G157, 'Кап.затраты'!$E:$E, "Право аренды земельного участка"), SUMIFS('Кап.затраты'!AS:AS, 'Кап.затраты'!$G:$G, $G157, 'Кап.затраты'!$E:$E, "Право аренды земельного участка")*(1+'Макро'!AK$64))</f>
        <v>#VALUE!</v>
      </c>
      <c r="AT157" s="503" t="e">
        <f aca="false" ca="true" dt2D="false" dtr="false" t="normal">IF($J127="ОСНО (без НДС)", SUMIFS('Кап.затраты'!AT:AT, 'Кап.затраты'!$G:$G, $G157, 'Кап.затраты'!$E:$E, "Право аренды земельного участка"), SUMIFS('Кап.затраты'!AT:AT, 'Кап.затраты'!$G:$G, $G157, 'Кап.затраты'!$E:$E, "Право аренды земельного участка")*(1+'Макро'!AL$64))</f>
        <v>#VALUE!</v>
      </c>
      <c r="AU157" s="503" t="e">
        <f aca="false" ca="true" dt2D="false" dtr="false" t="normal">IF($J127="ОСНО (без НДС)", SUMIFS('Кап.затраты'!AU:AU, 'Кап.затраты'!$G:$G, $G157, 'Кап.затраты'!$E:$E, "Право аренды земельного участка"), SUMIFS('Кап.затраты'!AU:AU, 'Кап.затраты'!$G:$G, $G157, 'Кап.затраты'!$E:$E, "Право аренды земельного участка")*(1+'Макро'!AM$64))</f>
        <v>#VALUE!</v>
      </c>
      <c r="AV157" s="503" t="e">
        <f aca="false" ca="true" dt2D="false" dtr="false" t="normal">IF($J127="ОСНО (без НДС)", SUMIFS('Кап.затраты'!AV:AV, 'Кап.затраты'!$G:$G, $G157, 'Кап.затраты'!$E:$E, "Право аренды земельного участка"), SUMIFS('Кап.затраты'!AV:AV, 'Кап.затраты'!$G:$G, $G157, 'Кап.затраты'!$E:$E, "Право аренды земельного участка")*(1+'Макро'!AN$64))</f>
        <v>#VALUE!</v>
      </c>
      <c r="AW157" s="503" t="e">
        <f aca="false" ca="true" dt2D="false" dtr="false" t="normal">IF($J127="ОСНО (без НДС)", SUMIFS('Кап.затраты'!AW:AW, 'Кап.затраты'!$G:$G, $G157, 'Кап.затраты'!$E:$E, "Право аренды земельного участка"), SUMIFS('Кап.затраты'!AW:AW, 'Кап.затраты'!$G:$G, $G157, 'Кап.затраты'!$E:$E, "Право аренды земельного участка")*(1+'Макро'!AO$64))</f>
        <v>#VALUE!</v>
      </c>
      <c r="AX157" s="503" t="e">
        <f aca="false" ca="true" dt2D="false" dtr="false" t="normal">IF($J127="ОСНО (без НДС)", SUMIFS('Кап.затраты'!AX:AX, 'Кап.затраты'!$G:$G, $G157, 'Кап.затраты'!$E:$E, "Право аренды земельного участка"), SUMIFS('Кап.затраты'!AX:AX, 'Кап.затраты'!$G:$G, $G157, 'Кап.затраты'!$E:$E, "Право аренды земельного участка")*(1+'Макро'!AP$64))</f>
        <v>#VALUE!</v>
      </c>
      <c r="AY157" s="503" t="e">
        <f aca="false" ca="true" dt2D="false" dtr="false" t="normal">IF($J127="ОСНО (без НДС)", SUMIFS('Кап.затраты'!AY:AY, 'Кап.затраты'!$G:$G, $G157, 'Кап.затраты'!$E:$E, "Право аренды земельного участка"), SUMIFS('Кап.затраты'!AY:AY, 'Кап.затраты'!$G:$G, $G157, 'Кап.затраты'!$E:$E, "Право аренды земельного участка")*(1+'Макро'!AQ$64))</f>
        <v>#VALUE!</v>
      </c>
      <c r="AZ157" s="503" t="e">
        <f aca="false" ca="true" dt2D="false" dtr="false" t="normal">IF($J127="ОСНО (без НДС)", SUMIFS('Кап.затраты'!AZ:AZ, 'Кап.затраты'!$G:$G, $G157, 'Кап.затраты'!$E:$E, "Право аренды земельного участка"), SUMIFS('Кап.затраты'!AZ:AZ, 'Кап.затраты'!$G:$G, $G157, 'Кап.затраты'!$E:$E, "Право аренды земельного участка")*(1+'Макро'!AR$64))</f>
        <v>#VALUE!</v>
      </c>
      <c r="BA157" s="503" t="e">
        <f aca="false" ca="true" dt2D="false" dtr="false" t="normal">IF($J127="ОСНО (без НДС)", SUMIFS('Кап.затраты'!BA:BA, 'Кап.затраты'!$G:$G, $G157, 'Кап.затраты'!$E:$E, "Право аренды земельного участка"), SUMIFS('Кап.затраты'!BA:BA, 'Кап.затраты'!$G:$G, $G157, 'Кап.затраты'!$E:$E, "Право аренды земельного участка")*(1+'Макро'!AS$64))</f>
        <v>#VALUE!</v>
      </c>
      <c r="BB157" s="503" t="e">
        <f aca="false" ca="true" dt2D="false" dtr="false" t="normal">IF($J127="ОСНО (без НДС)", SUMIFS('Кап.затраты'!BB:BB, 'Кап.затраты'!$G:$G, $G157, 'Кап.затраты'!$E:$E, "Право аренды земельного участка"), SUMIFS('Кап.затраты'!BB:BB, 'Кап.затраты'!$G:$G, $G157, 'Кап.затраты'!$E:$E, "Право аренды земельного участка")*(1+'Макро'!AT$64))</f>
        <v>#VALUE!</v>
      </c>
      <c r="BC157" s="503" t="e">
        <f aca="false" ca="true" dt2D="false" dtr="false" t="normal">IF($J127="ОСНО (без НДС)", SUMIFS('Кап.затраты'!BC:BC, 'Кап.затраты'!$G:$G, $G157, 'Кап.затраты'!$E:$E, "Право аренды земельного участка"), SUMIFS('Кап.затраты'!BC:BC, 'Кап.затраты'!$G:$G, $G157, 'Кап.затраты'!$E:$E, "Право аренды земельного участка")*(1+'Макро'!AU$64))</f>
        <v>#VALUE!</v>
      </c>
      <c r="BD157" s="503" t="e">
        <f aca="false" ca="true" dt2D="false" dtr="false" t="normal">IF($J127="ОСНО (без НДС)", SUMIFS('Кап.затраты'!BD:BD, 'Кап.затраты'!$G:$G, $G157, 'Кап.затраты'!$E:$E, "Право аренды земельного участка"), SUMIFS('Кап.затраты'!BD:BD, 'Кап.затраты'!$G:$G, $G157, 'Кап.затраты'!$E:$E, "Право аренды земельного участка")*(1+'Макро'!AV$64))</f>
        <v>#VALUE!</v>
      </c>
      <c r="BE157" s="503" t="e">
        <f aca="false" ca="true" dt2D="false" dtr="false" t="normal">IF($J127="ОСНО (без НДС)", SUMIFS('Кап.затраты'!BE:BE, 'Кап.затраты'!$G:$G, $G157, 'Кап.затраты'!$E:$E, "Право аренды земельного участка"), SUMIFS('Кап.затраты'!BE:BE, 'Кап.затраты'!$G:$G, $G157, 'Кап.затраты'!$E:$E, "Право аренды земельного участка")*(1+'Макро'!AW$64))</f>
        <v>#VALUE!</v>
      </c>
      <c r="BF157" s="503" t="e">
        <f aca="false" ca="true" dt2D="false" dtr="false" t="normal">IF($J127="ОСНО (без НДС)", SUMIFS('Кап.затраты'!BF:BF, 'Кап.затраты'!$G:$G, $G157, 'Кап.затраты'!$E:$E, "Право аренды земельного участка"), SUMIFS('Кап.затраты'!BF:BF, 'Кап.затраты'!$G:$G, $G157, 'Кап.затраты'!$E:$E, "Право аренды земельного участка")*(1+'Макро'!AX$64))</f>
        <v>#VALUE!</v>
      </c>
      <c r="BG157" s="503" t="e">
        <f aca="false" ca="true" dt2D="false" dtr="false" t="normal">IF($J127="ОСНО (без НДС)", SUMIFS('Кап.затраты'!BG:BG, 'Кап.затраты'!$G:$G, $G157, 'Кап.затраты'!$E:$E, "Право аренды земельного участка"), SUMIFS('Кап.затраты'!BG:BG, 'Кап.затраты'!$G:$G, $G157, 'Кап.затраты'!$E:$E, "Право аренды земельного участка")*(1+'Макро'!AY$64))</f>
        <v>#VALUE!</v>
      </c>
      <c r="BH157" s="503" t="e">
        <f aca="false" ca="true" dt2D="false" dtr="false" t="normal">IF($J127="ОСНО (без НДС)", SUMIFS('Кап.затраты'!BH:BH, 'Кап.затраты'!$G:$G, $G157, 'Кап.затраты'!$E:$E, "Право аренды земельного участка"), SUMIFS('Кап.затраты'!BH:BH, 'Кап.затраты'!$G:$G, $G157, 'Кап.затраты'!$E:$E, "Право аренды земельного участка")*(1+'Макро'!AZ$64))</f>
        <v>#VALUE!</v>
      </c>
      <c r="BI157" s="503" t="e">
        <f aca="false" ca="true" dt2D="false" dtr="false" t="normal">IF($J127="ОСНО (без НДС)", SUMIFS('Кап.затраты'!BI:BI, 'Кап.затраты'!$G:$G, $G157, 'Кап.затраты'!$E:$E, "Право аренды земельного участка"), SUMIFS('Кап.затраты'!BI:BI, 'Кап.затраты'!$G:$G, $G157, 'Кап.затраты'!$E:$E, "Право аренды земельного участка")*(1+'Макро'!BA$64))</f>
        <v>#VALUE!</v>
      </c>
      <c r="BJ157" s="503" t="e">
        <f aca="false" ca="true" dt2D="false" dtr="false" t="normal">IF($J127="ОСНО (без НДС)", SUMIFS('Кап.затраты'!BJ:BJ, 'Кап.затраты'!$G:$G, $G157, 'Кап.затраты'!$E:$E, "Право аренды земельного участка"), SUMIFS('Кап.затраты'!BJ:BJ, 'Кап.затраты'!$G:$G, $G157, 'Кап.затраты'!$E:$E, "Право аренды земельного участка")*(1+'Макро'!BB$64))</f>
        <v>#VALUE!</v>
      </c>
      <c r="BK157" s="503" t="e">
        <f aca="false" ca="true" dt2D="false" dtr="false" t="normal">IF($J127="ОСНО (без НДС)", SUMIFS('Кап.затраты'!BK:BK, 'Кап.затраты'!$G:$G, $G157, 'Кап.затраты'!$E:$E, "Право аренды земельного участка"), SUMIFS('Кап.затраты'!BK:BK, 'Кап.затраты'!$G:$G, $G157, 'Кап.затраты'!$E:$E, "Право аренды земельного участка")*(1+'Макро'!BC$64))</f>
        <v>#VALUE!</v>
      </c>
      <c r="BL157" s="503" t="e">
        <f aca="false" ca="true" dt2D="false" dtr="false" t="normal">IF($J127="ОСНО (без НДС)", SUMIFS('Кап.затраты'!BL:BL, 'Кап.затраты'!$G:$G, $G157, 'Кап.затраты'!$E:$E, "Право аренды земельного участка"), SUMIFS('Кап.затраты'!BL:BL, 'Кап.затраты'!$G:$G, $G157, 'Кап.затраты'!$E:$E, "Право аренды земельного участка")*(1+'Макро'!BD$64))</f>
        <v>#VALUE!</v>
      </c>
      <c r="BM157" s="503" t="e">
        <f aca="false" ca="true" dt2D="false" dtr="false" t="normal">IF($J127="ОСНО (без НДС)", SUMIFS('Кап.затраты'!BM:BM, 'Кап.затраты'!$G:$G, $G157, 'Кап.затраты'!$E:$E, "Право аренды земельного участка"), SUMIFS('Кап.затраты'!BM:BM, 'Кап.затраты'!$G:$G, $G157, 'Кап.затраты'!$E:$E, "Право аренды земельного участка")*(1+'Макро'!BE$64))</f>
        <v>#VALUE!</v>
      </c>
      <c r="BN157" s="503" t="e">
        <f aca="false" ca="true" dt2D="false" dtr="false" t="normal">IF($J127="ОСНО (без НДС)", SUMIFS('Кап.затраты'!BN:BN, 'Кап.затраты'!$G:$G, $G157, 'Кап.затраты'!$E:$E, "Право аренды земельного участка"), SUMIFS('Кап.затраты'!BN:BN, 'Кап.затраты'!$G:$G, $G157, 'Кап.затраты'!$E:$E, "Право аренды земельного участка")*(1+'Макро'!BF$64))</f>
        <v>#VALUE!</v>
      </c>
      <c r="BO157" s="503" t="e">
        <f aca="false" ca="true" dt2D="false" dtr="false" t="normal">IF($J127="ОСНО (без НДС)", SUMIFS('Кап.затраты'!BO:BO, 'Кап.затраты'!$G:$G, $G157, 'Кап.затраты'!$E:$E, "Право аренды земельного участка"), SUMIFS('Кап.затраты'!BO:BO, 'Кап.затраты'!$G:$G, $G157, 'Кап.затраты'!$E:$E, "Право аренды земельного участка")*(1+'Макро'!BG$64))</f>
        <v>#VALUE!</v>
      </c>
      <c r="BP157" s="503" t="e">
        <f aca="false" ca="true" dt2D="false" dtr="false" t="normal">IF($J127="ОСНО (без НДС)", SUMIFS('Кап.затраты'!BP:BP, 'Кап.затраты'!$G:$G, $G157, 'Кап.затраты'!$E:$E, "Право аренды земельного участка"), SUMIFS('Кап.затраты'!BP:BP, 'Кап.затраты'!$G:$G, $G157, 'Кап.затраты'!$E:$E, "Право аренды земельного участка")*(1+'Макро'!BH$64))</f>
        <v>#VALUE!</v>
      </c>
      <c r="BQ157" s="503" t="e">
        <f aca="false" ca="true" dt2D="false" dtr="false" t="normal">IF($J127="ОСНО (без НДС)", SUMIFS('Кап.затраты'!BQ:BQ, 'Кап.затраты'!$G:$G, $G157, 'Кап.затраты'!$E:$E, "Право аренды земельного участка"), SUMIFS('Кап.затраты'!BQ:BQ, 'Кап.затраты'!$G:$G, $G157, 'Кап.затраты'!$E:$E, "Право аренды земельного участка")*(1+'Макро'!BI$64))</f>
        <v>#VALUE!</v>
      </c>
      <c r="BR157" s="503" t="e">
        <f aca="false" ca="true" dt2D="false" dtr="false" t="normal">IF($J127="ОСНО (без НДС)", SUMIFS('Кап.затраты'!BR:BR, 'Кап.затраты'!$G:$G, $G157, 'Кап.затраты'!$E:$E, "Право аренды земельного участка"), SUMIFS('Кап.затраты'!BR:BR, 'Кап.затраты'!$G:$G, $G157, 'Кап.затраты'!$E:$E, "Право аренды земельного участка")*(1+'Макро'!BJ$64))</f>
        <v>#VALUE!</v>
      </c>
      <c r="BS157" s="503" t="e">
        <f aca="false" ca="true" dt2D="false" dtr="false" t="normal">IF($J127="ОСНО (без НДС)", SUMIFS('Кап.затраты'!BS:BS, 'Кап.затраты'!$G:$G, $G157, 'Кап.затраты'!$E:$E, "Право аренды земельного участка"), SUMIFS('Кап.затраты'!BS:BS, 'Кап.затраты'!$G:$G, $G157, 'Кап.затраты'!$E:$E, "Право аренды земельного участка")*(1+'Макро'!BK$64))</f>
        <v>#VALUE!</v>
      </c>
      <c r="BT157" s="503" t="e">
        <f aca="false" ca="true" dt2D="false" dtr="false" t="normal">IF($J127="ОСНО (без НДС)", SUMIFS('Кап.затраты'!BT:BT, 'Кап.затраты'!$G:$G, $G157, 'Кап.затраты'!$E:$E, "Право аренды земельного участка"), SUMIFS('Кап.затраты'!BT:BT, 'Кап.затраты'!$G:$G, $G157, 'Кап.затраты'!$E:$E, "Право аренды земельного участка")*(1+'Макро'!BL$64))</f>
        <v>#VALUE!</v>
      </c>
    </row>
    <row hidden="true" ht="16.5" outlineLevel="1" r="158">
      <c r="B158" s="489" t="e">
        <f aca="false" ca="false" dt2D="false" dtr="false" t="normal">B157</f>
        <v>#N/A</v>
      </c>
      <c r="F158" s="481" t="e">
        <f aca="false" ca="false" dt2D="false" dtr="false" t="normal">F157</f>
        <v>#N/A</v>
      </c>
      <c r="G158" s="485" t="n">
        <f aca="false" ca="false" dt2D="false" dtr="false" t="normal">G157</f>
        <v>0</v>
      </c>
      <c r="I158" s="153" t="n"/>
      <c r="L158" s="503" t="n"/>
      <c r="M158" s="503" t="n"/>
      <c r="N158" s="503" t="n"/>
      <c r="O158" s="503" t="n"/>
      <c r="P158" s="503" t="n"/>
      <c r="Q158" s="503" t="n"/>
      <c r="R158" s="503" t="n"/>
      <c r="S158" s="503" t="n"/>
      <c r="T158" s="503" t="n"/>
      <c r="U158" s="503" t="n"/>
      <c r="V158" s="503" t="n"/>
      <c r="W158" s="503" t="n"/>
      <c r="X158" s="503" t="n"/>
      <c r="Y158" s="503" t="n"/>
      <c r="Z158" s="503" t="n"/>
      <c r="AA158" s="503" t="n"/>
      <c r="AB158" s="503" t="n"/>
      <c r="AC158" s="503" t="n"/>
      <c r="AD158" s="503" t="n"/>
      <c r="AE158" s="503" t="n"/>
      <c r="AF158" s="503" t="n"/>
      <c r="AG158" s="503" t="n"/>
      <c r="AH158" s="503" t="n"/>
      <c r="AI158" s="503" t="n"/>
      <c r="AJ158" s="503" t="n"/>
      <c r="AK158" s="503" t="n"/>
      <c r="AL158" s="503" t="n"/>
      <c r="AM158" s="503" t="n"/>
      <c r="AN158" s="503" t="n"/>
      <c r="AO158" s="503" t="n"/>
      <c r="AP158" s="503" t="n"/>
      <c r="AQ158" s="503" t="n"/>
      <c r="AR158" s="503" t="n"/>
      <c r="AS158" s="503" t="n"/>
      <c r="AT158" s="503" t="n"/>
      <c r="AU158" s="503" t="n"/>
      <c r="AV158" s="503" t="n"/>
      <c r="AW158" s="503" t="n"/>
      <c r="AX158" s="503" t="n"/>
      <c r="AY158" s="503" t="n"/>
      <c r="AZ158" s="503" t="n"/>
      <c r="BA158" s="503" t="n"/>
      <c r="BB158" s="503" t="n"/>
      <c r="BC158" s="503" t="n"/>
      <c r="BD158" s="503" t="n"/>
      <c r="BE158" s="503" t="n"/>
      <c r="BF158" s="503" t="n"/>
      <c r="BG158" s="503" t="n"/>
      <c r="BH158" s="503" t="n"/>
      <c r="BI158" s="503" t="n"/>
      <c r="BJ158" s="503" t="n"/>
      <c r="BK158" s="503" t="n"/>
      <c r="BL158" s="503" t="n"/>
      <c r="BM158" s="503" t="n"/>
      <c r="BN158" s="503" t="n"/>
      <c r="BO158" s="503" t="n"/>
      <c r="BP158" s="503" t="n"/>
      <c r="BQ158" s="503" t="n"/>
      <c r="BR158" s="503" t="n"/>
      <c r="BS158" s="503" t="n"/>
      <c r="BT158" s="503" t="n"/>
    </row>
    <row hidden="true" ht="16.5" outlineLevel="1" r="159">
      <c r="B159" s="489" t="e">
        <f aca="false" ca="false" dt2D="false" dtr="false" t="normal">B158</f>
        <v>#N/A</v>
      </c>
      <c r="F159" s="481" t="e">
        <f aca="false" ca="false" dt2D="false" dtr="false" t="normal">F158</f>
        <v>#N/A</v>
      </c>
      <c r="G159" s="485" t="n">
        <f aca="false" ca="false" dt2D="false" dtr="false" t="normal">G158</f>
        <v>0</v>
      </c>
      <c r="I159" s="516" t="s">
        <v>558</v>
      </c>
      <c r="J159" s="517" t="n"/>
      <c r="K159" s="214" t="n"/>
      <c r="L159" s="522" t="n"/>
      <c r="M159" s="518" t="e">
        <f aca="false" ca="true" dt2D="false" dtr="false" t="normal">SUM(M160:M161)</f>
        <v>#VALUE!</v>
      </c>
      <c r="N159" s="518" t="e">
        <f aca="false" ca="true" dt2D="false" dtr="false" t="normal">SUM(N160:N161)</f>
        <v>#VALUE!</v>
      </c>
      <c r="O159" s="518" t="e">
        <f aca="false" ca="true" dt2D="false" dtr="false" t="normal">SUM(O160:O161)</f>
        <v>#VALUE!</v>
      </c>
      <c r="P159" s="518" t="e">
        <f aca="false" ca="true" dt2D="false" dtr="false" t="normal">SUM(P160:P161)</f>
        <v>#VALUE!</v>
      </c>
      <c r="Q159" s="518" t="e">
        <f aca="false" ca="true" dt2D="false" dtr="false" t="normal">SUM(Q160:Q161)</f>
        <v>#VALUE!</v>
      </c>
      <c r="R159" s="518" t="e">
        <f aca="false" ca="true" dt2D="false" dtr="false" t="normal">SUM(R160:R161)</f>
        <v>#VALUE!</v>
      </c>
      <c r="S159" s="518" t="e">
        <f aca="false" ca="true" dt2D="false" dtr="false" t="normal">SUM(S160:S161)</f>
        <v>#VALUE!</v>
      </c>
      <c r="T159" s="518" t="e">
        <f aca="false" ca="true" dt2D="false" dtr="false" t="normal">SUM(T160:T161)</f>
        <v>#VALUE!</v>
      </c>
      <c r="U159" s="518" t="e">
        <f aca="false" ca="true" dt2D="false" dtr="false" t="normal">SUM(U160:U161)</f>
        <v>#VALUE!</v>
      </c>
      <c r="V159" s="518" t="e">
        <f aca="false" ca="true" dt2D="false" dtr="false" t="normal">SUM(V160:V161)</f>
        <v>#VALUE!</v>
      </c>
      <c r="W159" s="518" t="e">
        <f aca="false" ca="true" dt2D="false" dtr="false" t="normal">SUM(W160:W161)</f>
        <v>#VALUE!</v>
      </c>
      <c r="X159" s="518" t="e">
        <f aca="false" ca="true" dt2D="false" dtr="false" t="normal">SUM(X160:X161)</f>
        <v>#VALUE!</v>
      </c>
      <c r="Y159" s="518" t="e">
        <f aca="false" ca="true" dt2D="false" dtr="false" t="normal">SUM(Y160:Y161)</f>
        <v>#VALUE!</v>
      </c>
      <c r="Z159" s="518" t="e">
        <f aca="false" ca="true" dt2D="false" dtr="false" t="normal">SUM(Z160:Z161)</f>
        <v>#VALUE!</v>
      </c>
      <c r="AA159" s="518" t="e">
        <f aca="false" ca="true" dt2D="false" dtr="false" t="normal">SUM(AA160:AA161)</f>
        <v>#VALUE!</v>
      </c>
      <c r="AB159" s="518" t="e">
        <f aca="false" ca="true" dt2D="false" dtr="false" t="normal">SUM(AB160:AB161)</f>
        <v>#VALUE!</v>
      </c>
      <c r="AC159" s="518" t="e">
        <f aca="false" ca="true" dt2D="false" dtr="false" t="normal">SUM(AC160:AC161)</f>
        <v>#VALUE!</v>
      </c>
      <c r="AD159" s="518" t="e">
        <f aca="false" ca="true" dt2D="false" dtr="false" t="normal">SUM(AD160:AD161)</f>
        <v>#VALUE!</v>
      </c>
      <c r="AE159" s="518" t="e">
        <f aca="false" ca="true" dt2D="false" dtr="false" t="normal">SUM(AE160:AE161)</f>
        <v>#VALUE!</v>
      </c>
      <c r="AF159" s="518" t="e">
        <f aca="false" ca="true" dt2D="false" dtr="false" t="normal">SUM(AF160:AF161)</f>
        <v>#VALUE!</v>
      </c>
      <c r="AG159" s="518" t="e">
        <f aca="false" ca="true" dt2D="false" dtr="false" t="normal">SUM(AG160:AG161)</f>
        <v>#VALUE!</v>
      </c>
      <c r="AH159" s="518" t="e">
        <f aca="false" ca="true" dt2D="false" dtr="false" t="normal">SUM(AH160:AH161)</f>
        <v>#VALUE!</v>
      </c>
      <c r="AI159" s="518" t="e">
        <f aca="false" ca="true" dt2D="false" dtr="false" t="normal">SUM(AI160:AI161)</f>
        <v>#VALUE!</v>
      </c>
      <c r="AJ159" s="518" t="e">
        <f aca="false" ca="true" dt2D="false" dtr="false" t="normal">SUM(AJ160:AJ161)</f>
        <v>#VALUE!</v>
      </c>
      <c r="AK159" s="518" t="e">
        <f aca="false" ca="true" dt2D="false" dtr="false" t="normal">SUM(AK160:AK161)</f>
        <v>#VALUE!</v>
      </c>
      <c r="AL159" s="518" t="e">
        <f aca="false" ca="true" dt2D="false" dtr="false" t="normal">SUM(AL160:AL161)</f>
        <v>#VALUE!</v>
      </c>
      <c r="AM159" s="518" t="e">
        <f aca="false" ca="true" dt2D="false" dtr="false" t="normal">SUM(AM160:AM161)</f>
        <v>#VALUE!</v>
      </c>
      <c r="AN159" s="518" t="e">
        <f aca="false" ca="true" dt2D="false" dtr="false" t="normal">SUM(AN160:AN161)</f>
        <v>#VALUE!</v>
      </c>
      <c r="AO159" s="518" t="e">
        <f aca="false" ca="true" dt2D="false" dtr="false" t="normal">SUM(AO160:AO161)</f>
        <v>#VALUE!</v>
      </c>
      <c r="AP159" s="518" t="e">
        <f aca="false" ca="true" dt2D="false" dtr="false" t="normal">SUM(AP160:AP161)</f>
        <v>#VALUE!</v>
      </c>
      <c r="AQ159" s="518" t="e">
        <f aca="false" ca="true" dt2D="false" dtr="false" t="normal">SUM(AQ160:AQ161)</f>
        <v>#VALUE!</v>
      </c>
      <c r="AR159" s="518" t="e">
        <f aca="false" ca="true" dt2D="false" dtr="false" t="normal">SUM(AR160:AR161)</f>
        <v>#VALUE!</v>
      </c>
      <c r="AS159" s="518" t="e">
        <f aca="false" ca="true" dt2D="false" dtr="false" t="normal">SUM(AS160:AS161)</f>
        <v>#VALUE!</v>
      </c>
      <c r="AT159" s="518" t="e">
        <f aca="false" ca="true" dt2D="false" dtr="false" t="normal">SUM(AT160:AT161)</f>
        <v>#VALUE!</v>
      </c>
      <c r="AU159" s="518" t="e">
        <f aca="false" ca="true" dt2D="false" dtr="false" t="normal">SUM(AU160:AU161)</f>
        <v>#VALUE!</v>
      </c>
      <c r="AV159" s="518" t="e">
        <f aca="false" ca="true" dt2D="false" dtr="false" t="normal">SUM(AV160:AV161)</f>
        <v>#VALUE!</v>
      </c>
      <c r="AW159" s="518" t="e">
        <f aca="false" ca="true" dt2D="false" dtr="false" t="normal">SUM(AW160:AW161)</f>
        <v>#VALUE!</v>
      </c>
      <c r="AX159" s="518" t="e">
        <f aca="false" ca="true" dt2D="false" dtr="false" t="normal">SUM(AX160:AX161)</f>
        <v>#VALUE!</v>
      </c>
      <c r="AY159" s="518" t="e">
        <f aca="false" ca="true" dt2D="false" dtr="false" t="normal">SUM(AY160:AY161)</f>
        <v>#VALUE!</v>
      </c>
      <c r="AZ159" s="518" t="e">
        <f aca="false" ca="true" dt2D="false" dtr="false" t="normal">SUM(AZ160:AZ161)</f>
        <v>#VALUE!</v>
      </c>
      <c r="BA159" s="518" t="e">
        <f aca="false" ca="true" dt2D="false" dtr="false" t="normal">SUM(BA160:BA161)</f>
        <v>#VALUE!</v>
      </c>
      <c r="BB159" s="518" t="e">
        <f aca="false" ca="true" dt2D="false" dtr="false" t="normal">SUM(BB160:BB161)</f>
        <v>#VALUE!</v>
      </c>
      <c r="BC159" s="518" t="e">
        <f aca="false" ca="true" dt2D="false" dtr="false" t="normal">SUM(BC160:BC161)</f>
        <v>#VALUE!</v>
      </c>
      <c r="BD159" s="518" t="e">
        <f aca="false" ca="true" dt2D="false" dtr="false" t="normal">SUM(BD160:BD161)</f>
        <v>#VALUE!</v>
      </c>
      <c r="BE159" s="518" t="e">
        <f aca="false" ca="true" dt2D="false" dtr="false" t="normal">SUM(BE160:BE161)</f>
        <v>#VALUE!</v>
      </c>
      <c r="BF159" s="518" t="e">
        <f aca="false" ca="true" dt2D="false" dtr="false" t="normal">SUM(BF160:BF161)</f>
        <v>#VALUE!</v>
      </c>
      <c r="BG159" s="518" t="e">
        <f aca="false" ca="true" dt2D="false" dtr="false" t="normal">SUM(BG160:BG161)</f>
        <v>#VALUE!</v>
      </c>
      <c r="BH159" s="518" t="e">
        <f aca="false" ca="true" dt2D="false" dtr="false" t="normal">SUM(BH160:BH161)</f>
        <v>#VALUE!</v>
      </c>
      <c r="BI159" s="518" t="e">
        <f aca="false" ca="true" dt2D="false" dtr="false" t="normal">SUM(BI160:BI161)</f>
        <v>#VALUE!</v>
      </c>
      <c r="BJ159" s="518" t="e">
        <f aca="false" ca="true" dt2D="false" dtr="false" t="normal">SUM(BJ160:BJ161)</f>
        <v>#VALUE!</v>
      </c>
      <c r="BK159" s="518" t="e">
        <f aca="false" ca="true" dt2D="false" dtr="false" t="normal">SUM(BK160:BK161)</f>
        <v>#VALUE!</v>
      </c>
      <c r="BL159" s="518" t="e">
        <f aca="false" ca="true" dt2D="false" dtr="false" t="normal">SUM(BL160:BL161)</f>
        <v>#VALUE!</v>
      </c>
      <c r="BM159" s="518" t="e">
        <f aca="false" ca="true" dt2D="false" dtr="false" t="normal">SUM(BM160:BM161)</f>
        <v>#VALUE!</v>
      </c>
      <c r="BN159" s="518" t="e">
        <f aca="false" ca="true" dt2D="false" dtr="false" t="normal">SUM(BN160:BN161)</f>
        <v>#VALUE!</v>
      </c>
      <c r="BO159" s="518" t="e">
        <f aca="false" ca="true" dt2D="false" dtr="false" t="normal">SUM(BO160:BO161)</f>
        <v>#VALUE!</v>
      </c>
      <c r="BP159" s="518" t="e">
        <f aca="false" ca="true" dt2D="false" dtr="false" t="normal">SUM(BP160:BP161)</f>
        <v>#VALUE!</v>
      </c>
      <c r="BQ159" s="518" t="e">
        <f aca="false" ca="true" dt2D="false" dtr="false" t="normal">SUM(BQ160:BQ161)</f>
        <v>#VALUE!</v>
      </c>
      <c r="BR159" s="518" t="e">
        <f aca="false" ca="true" dt2D="false" dtr="false" t="normal">SUM(BR160:BR161)</f>
        <v>#VALUE!</v>
      </c>
      <c r="BS159" s="518" t="e">
        <f aca="false" ca="true" dt2D="false" dtr="false" t="normal">SUM(BS160:BS161)</f>
        <v>#VALUE!</v>
      </c>
      <c r="BT159" s="518" t="e">
        <f aca="false" ca="true" dt2D="false" dtr="false" t="normal">SUM(BT160:BT161)</f>
        <v>#VALUE!</v>
      </c>
    </row>
    <row hidden="true" ht="16.5" outlineLevel="2" r="160">
      <c r="B160" s="489" t="e">
        <f aca="false" ca="false" dt2D="false" dtr="false" t="normal">B159</f>
        <v>#N/A</v>
      </c>
      <c r="F160" s="481" t="e">
        <f aca="false" ca="false" dt2D="false" dtr="false" t="normal">F159</f>
        <v>#N/A</v>
      </c>
      <c r="G160" s="485" t="n">
        <f aca="false" ca="false" dt2D="false" dtr="false" t="normal">G159</f>
        <v>0</v>
      </c>
      <c r="I160" s="153" t="s">
        <v>556</v>
      </c>
      <c r="L160" s="523" t="n"/>
      <c r="M160" s="503" t="e">
        <f aca="false" ca="true" dt2D="false" dtr="false" t="normal">M156+L160</f>
        <v>#VALUE!</v>
      </c>
      <c r="N160" s="503" t="e">
        <f aca="false" ca="true" dt2D="false" dtr="false" t="normal">N156+M160</f>
        <v>#VALUE!</v>
      </c>
      <c r="O160" s="503" t="e">
        <f aca="false" ca="true" dt2D="false" dtr="false" t="normal">O156+N160</f>
        <v>#VALUE!</v>
      </c>
      <c r="P160" s="503" t="e">
        <f aca="false" ca="true" dt2D="false" dtr="false" t="normal">P156+O160</f>
        <v>#VALUE!</v>
      </c>
      <c r="Q160" s="503" t="e">
        <f aca="false" ca="true" dt2D="false" dtr="false" t="normal">Q156+P160</f>
        <v>#VALUE!</v>
      </c>
      <c r="R160" s="503" t="e">
        <f aca="false" ca="true" dt2D="false" dtr="false" t="normal">R156+Q160</f>
        <v>#VALUE!</v>
      </c>
      <c r="S160" s="503" t="e">
        <f aca="false" ca="true" dt2D="false" dtr="false" t="normal">S156+R160</f>
        <v>#VALUE!</v>
      </c>
      <c r="T160" s="503" t="e">
        <f aca="false" ca="true" dt2D="false" dtr="false" t="normal">T156+S160</f>
        <v>#VALUE!</v>
      </c>
      <c r="U160" s="503" t="e">
        <f aca="false" ca="true" dt2D="false" dtr="false" t="normal">U156+T160</f>
        <v>#VALUE!</v>
      </c>
      <c r="V160" s="503" t="e">
        <f aca="false" ca="true" dt2D="false" dtr="false" t="normal">V156+U160</f>
        <v>#VALUE!</v>
      </c>
      <c r="W160" s="503" t="e">
        <f aca="false" ca="true" dt2D="false" dtr="false" t="normal">W156+V160</f>
        <v>#VALUE!</v>
      </c>
      <c r="X160" s="503" t="e">
        <f aca="false" ca="true" dt2D="false" dtr="false" t="normal">X156+W160</f>
        <v>#VALUE!</v>
      </c>
      <c r="Y160" s="503" t="e">
        <f aca="false" ca="true" dt2D="false" dtr="false" t="normal">Y156+X160</f>
        <v>#VALUE!</v>
      </c>
      <c r="Z160" s="503" t="e">
        <f aca="false" ca="true" dt2D="false" dtr="false" t="normal">Z156+Y160</f>
        <v>#VALUE!</v>
      </c>
      <c r="AA160" s="503" t="e">
        <f aca="false" ca="true" dt2D="false" dtr="false" t="normal">AA156+Z160</f>
        <v>#VALUE!</v>
      </c>
      <c r="AB160" s="503" t="e">
        <f aca="false" ca="true" dt2D="false" dtr="false" t="normal">AB156+AA160</f>
        <v>#VALUE!</v>
      </c>
      <c r="AC160" s="503" t="e">
        <f aca="false" ca="true" dt2D="false" dtr="false" t="normal">AC156+AB160</f>
        <v>#VALUE!</v>
      </c>
      <c r="AD160" s="503" t="e">
        <f aca="false" ca="true" dt2D="false" dtr="false" t="normal">AD156+AC160</f>
        <v>#VALUE!</v>
      </c>
      <c r="AE160" s="503" t="e">
        <f aca="false" ca="true" dt2D="false" dtr="false" t="normal">AE156+AD160</f>
        <v>#VALUE!</v>
      </c>
      <c r="AF160" s="503" t="e">
        <f aca="false" ca="true" dt2D="false" dtr="false" t="normal">AF156+AE160</f>
        <v>#VALUE!</v>
      </c>
      <c r="AG160" s="503" t="e">
        <f aca="false" ca="true" dt2D="false" dtr="false" t="normal">AG156+AF160</f>
        <v>#VALUE!</v>
      </c>
      <c r="AH160" s="503" t="e">
        <f aca="false" ca="true" dt2D="false" dtr="false" t="normal">AH156+AG160</f>
        <v>#VALUE!</v>
      </c>
      <c r="AI160" s="503" t="e">
        <f aca="false" ca="true" dt2D="false" dtr="false" t="normal">AI156+AH160</f>
        <v>#VALUE!</v>
      </c>
      <c r="AJ160" s="503" t="e">
        <f aca="false" ca="true" dt2D="false" dtr="false" t="normal">AJ156+AI160</f>
        <v>#VALUE!</v>
      </c>
      <c r="AK160" s="503" t="e">
        <f aca="false" ca="true" dt2D="false" dtr="false" t="normal">AK156+AJ160</f>
        <v>#VALUE!</v>
      </c>
      <c r="AL160" s="503" t="e">
        <f aca="false" ca="true" dt2D="false" dtr="false" t="normal">AL156+AK160</f>
        <v>#VALUE!</v>
      </c>
      <c r="AM160" s="503" t="e">
        <f aca="false" ca="true" dt2D="false" dtr="false" t="normal">AM156+AL160</f>
        <v>#VALUE!</v>
      </c>
      <c r="AN160" s="503" t="e">
        <f aca="false" ca="true" dt2D="false" dtr="false" t="normal">AN156+AM160</f>
        <v>#VALUE!</v>
      </c>
      <c r="AO160" s="503" t="e">
        <f aca="false" ca="true" dt2D="false" dtr="false" t="normal">AO156+AN160</f>
        <v>#VALUE!</v>
      </c>
      <c r="AP160" s="503" t="e">
        <f aca="false" ca="true" dt2D="false" dtr="false" t="normal">AP156+AO160</f>
        <v>#VALUE!</v>
      </c>
      <c r="AQ160" s="503" t="e">
        <f aca="false" ca="true" dt2D="false" dtr="false" t="normal">AQ156+AP160</f>
        <v>#VALUE!</v>
      </c>
      <c r="AR160" s="503" t="e">
        <f aca="false" ca="true" dt2D="false" dtr="false" t="normal">AR156+AQ160</f>
        <v>#VALUE!</v>
      </c>
      <c r="AS160" s="503" t="e">
        <f aca="false" ca="true" dt2D="false" dtr="false" t="normal">AS156+AR160</f>
        <v>#VALUE!</v>
      </c>
      <c r="AT160" s="503" t="e">
        <f aca="false" ca="true" dt2D="false" dtr="false" t="normal">AT156+AS160</f>
        <v>#VALUE!</v>
      </c>
      <c r="AU160" s="503" t="e">
        <f aca="false" ca="true" dt2D="false" dtr="false" t="normal">AU156+AT160</f>
        <v>#VALUE!</v>
      </c>
      <c r="AV160" s="503" t="e">
        <f aca="false" ca="true" dt2D="false" dtr="false" t="normal">AV156+AU160</f>
        <v>#VALUE!</v>
      </c>
      <c r="AW160" s="503" t="e">
        <f aca="false" ca="true" dt2D="false" dtr="false" t="normal">AW156+AV160</f>
        <v>#VALUE!</v>
      </c>
      <c r="AX160" s="503" t="e">
        <f aca="false" ca="true" dt2D="false" dtr="false" t="normal">AX156+AW160</f>
        <v>#VALUE!</v>
      </c>
      <c r="AY160" s="503" t="e">
        <f aca="false" ca="true" dt2D="false" dtr="false" t="normal">AY156+AX160</f>
        <v>#VALUE!</v>
      </c>
      <c r="AZ160" s="503" t="e">
        <f aca="false" ca="true" dt2D="false" dtr="false" t="normal">AZ156+AY160</f>
        <v>#VALUE!</v>
      </c>
      <c r="BA160" s="503" t="e">
        <f aca="false" ca="true" dt2D="false" dtr="false" t="normal">BA156+AZ160</f>
        <v>#VALUE!</v>
      </c>
      <c r="BB160" s="503" t="e">
        <f aca="false" ca="true" dt2D="false" dtr="false" t="normal">BB156+BA160</f>
        <v>#VALUE!</v>
      </c>
      <c r="BC160" s="503" t="e">
        <f aca="false" ca="true" dt2D="false" dtr="false" t="normal">BC156+BB160</f>
        <v>#VALUE!</v>
      </c>
      <c r="BD160" s="503" t="e">
        <f aca="false" ca="true" dt2D="false" dtr="false" t="normal">BD156+BC160</f>
        <v>#VALUE!</v>
      </c>
      <c r="BE160" s="503" t="e">
        <f aca="false" ca="true" dt2D="false" dtr="false" t="normal">BE156+BD160</f>
        <v>#VALUE!</v>
      </c>
      <c r="BF160" s="503" t="e">
        <f aca="false" ca="true" dt2D="false" dtr="false" t="normal">BF156+BE160</f>
        <v>#VALUE!</v>
      </c>
      <c r="BG160" s="503" t="e">
        <f aca="false" ca="true" dt2D="false" dtr="false" t="normal">BG156+BF160</f>
        <v>#VALUE!</v>
      </c>
      <c r="BH160" s="503" t="e">
        <f aca="false" ca="true" dt2D="false" dtr="false" t="normal">BH156+BG160</f>
        <v>#VALUE!</v>
      </c>
      <c r="BI160" s="503" t="e">
        <f aca="false" ca="true" dt2D="false" dtr="false" t="normal">BI156+BH160</f>
        <v>#VALUE!</v>
      </c>
      <c r="BJ160" s="503" t="e">
        <f aca="false" ca="true" dt2D="false" dtr="false" t="normal">BJ156+BI160</f>
        <v>#VALUE!</v>
      </c>
      <c r="BK160" s="503" t="e">
        <f aca="false" ca="true" dt2D="false" dtr="false" t="normal">BK156+BJ160</f>
        <v>#VALUE!</v>
      </c>
      <c r="BL160" s="503" t="e">
        <f aca="false" ca="true" dt2D="false" dtr="false" t="normal">BL156+BK160</f>
        <v>#VALUE!</v>
      </c>
      <c r="BM160" s="503" t="e">
        <f aca="false" ca="true" dt2D="false" dtr="false" t="normal">BM156+BL160</f>
        <v>#VALUE!</v>
      </c>
      <c r="BN160" s="503" t="e">
        <f aca="false" ca="true" dt2D="false" dtr="false" t="normal">BN156+BM160</f>
        <v>#VALUE!</v>
      </c>
      <c r="BO160" s="503" t="e">
        <f aca="false" ca="true" dt2D="false" dtr="false" t="normal">BO156+BN160</f>
        <v>#VALUE!</v>
      </c>
      <c r="BP160" s="503" t="e">
        <f aca="false" ca="true" dt2D="false" dtr="false" t="normal">BP156+BO160</f>
        <v>#VALUE!</v>
      </c>
      <c r="BQ160" s="503" t="e">
        <f aca="false" ca="true" dt2D="false" dtr="false" t="normal">BQ156+BP160</f>
        <v>#VALUE!</v>
      </c>
      <c r="BR160" s="503" t="e">
        <f aca="false" ca="true" dt2D="false" dtr="false" t="normal">BR156+BQ160</f>
        <v>#VALUE!</v>
      </c>
      <c r="BS160" s="503" t="e">
        <f aca="false" ca="true" dt2D="false" dtr="false" t="normal">BS156+BR160</f>
        <v>#VALUE!</v>
      </c>
      <c r="BT160" s="503" t="e">
        <f aca="false" ca="true" dt2D="false" dtr="false" t="normal">BT156+BS160</f>
        <v>#VALUE!</v>
      </c>
    </row>
    <row hidden="true" ht="16.5" outlineLevel="2" r="161">
      <c r="B161" s="489" t="e">
        <f aca="false" ca="false" dt2D="false" dtr="false" t="normal">B160</f>
        <v>#N/A</v>
      </c>
      <c r="F161" s="481" t="e">
        <f aca="false" ca="false" dt2D="false" dtr="false" t="normal">F160</f>
        <v>#N/A</v>
      </c>
      <c r="G161" s="485" t="n">
        <f aca="false" ca="false" dt2D="false" dtr="false" t="normal">G160</f>
        <v>0</v>
      </c>
      <c r="I161" s="153" t="s">
        <v>557</v>
      </c>
      <c r="L161" s="523" t="n"/>
      <c r="M161" s="503" t="e">
        <f aca="false" ca="true" dt2D="false" dtr="false" t="normal">M157+L161</f>
        <v>#VALUE!</v>
      </c>
      <c r="N161" s="503" t="e">
        <f aca="false" ca="true" dt2D="false" dtr="false" t="normal">N157+M161</f>
        <v>#VALUE!</v>
      </c>
      <c r="O161" s="503" t="e">
        <f aca="false" ca="true" dt2D="false" dtr="false" t="normal">O157+N161</f>
        <v>#VALUE!</v>
      </c>
      <c r="P161" s="503" t="e">
        <f aca="false" ca="true" dt2D="false" dtr="false" t="normal">P157+O161</f>
        <v>#VALUE!</v>
      </c>
      <c r="Q161" s="503" t="e">
        <f aca="false" ca="true" dt2D="false" dtr="false" t="normal">Q157+P161</f>
        <v>#VALUE!</v>
      </c>
      <c r="R161" s="503" t="e">
        <f aca="false" ca="true" dt2D="false" dtr="false" t="normal">R157+Q161</f>
        <v>#VALUE!</v>
      </c>
      <c r="S161" s="503" t="e">
        <f aca="false" ca="true" dt2D="false" dtr="false" t="normal">S157+R161</f>
        <v>#VALUE!</v>
      </c>
      <c r="T161" s="503" t="e">
        <f aca="false" ca="true" dt2D="false" dtr="false" t="normal">T157+S161</f>
        <v>#VALUE!</v>
      </c>
      <c r="U161" s="503" t="e">
        <f aca="false" ca="true" dt2D="false" dtr="false" t="normal">U157+T161</f>
        <v>#VALUE!</v>
      </c>
      <c r="V161" s="503" t="e">
        <f aca="false" ca="true" dt2D="false" dtr="false" t="normal">V157+U161</f>
        <v>#VALUE!</v>
      </c>
      <c r="W161" s="503" t="e">
        <f aca="false" ca="true" dt2D="false" dtr="false" t="normal">W157+V161</f>
        <v>#VALUE!</v>
      </c>
      <c r="X161" s="503" t="e">
        <f aca="false" ca="true" dt2D="false" dtr="false" t="normal">X157+W161</f>
        <v>#VALUE!</v>
      </c>
      <c r="Y161" s="503" t="e">
        <f aca="false" ca="true" dt2D="false" dtr="false" t="normal">Y157+X161</f>
        <v>#VALUE!</v>
      </c>
      <c r="Z161" s="503" t="e">
        <f aca="false" ca="true" dt2D="false" dtr="false" t="normal">Z157+Y161</f>
        <v>#VALUE!</v>
      </c>
      <c r="AA161" s="503" t="e">
        <f aca="false" ca="true" dt2D="false" dtr="false" t="normal">AA157+Z161</f>
        <v>#VALUE!</v>
      </c>
      <c r="AB161" s="503" t="e">
        <f aca="false" ca="true" dt2D="false" dtr="false" t="normal">AB157+AA161</f>
        <v>#VALUE!</v>
      </c>
      <c r="AC161" s="503" t="e">
        <f aca="false" ca="true" dt2D="false" dtr="false" t="normal">AC157+AB161</f>
        <v>#VALUE!</v>
      </c>
      <c r="AD161" s="503" t="e">
        <f aca="false" ca="true" dt2D="false" dtr="false" t="normal">AD157+AC161</f>
        <v>#VALUE!</v>
      </c>
      <c r="AE161" s="503" t="e">
        <f aca="false" ca="true" dt2D="false" dtr="false" t="normal">AE157+AD161</f>
        <v>#VALUE!</v>
      </c>
      <c r="AF161" s="503" t="e">
        <f aca="false" ca="true" dt2D="false" dtr="false" t="normal">AF157+AE161</f>
        <v>#VALUE!</v>
      </c>
      <c r="AG161" s="503" t="e">
        <f aca="false" ca="true" dt2D="false" dtr="false" t="normal">AG157+AF161</f>
        <v>#VALUE!</v>
      </c>
      <c r="AH161" s="503" t="e">
        <f aca="false" ca="true" dt2D="false" dtr="false" t="normal">AH157+AG161</f>
        <v>#VALUE!</v>
      </c>
      <c r="AI161" s="503" t="e">
        <f aca="false" ca="true" dt2D="false" dtr="false" t="normal">AI157+AH161</f>
        <v>#VALUE!</v>
      </c>
      <c r="AJ161" s="503" t="e">
        <f aca="false" ca="true" dt2D="false" dtr="false" t="normal">AJ157+AI161</f>
        <v>#VALUE!</v>
      </c>
      <c r="AK161" s="503" t="e">
        <f aca="false" ca="true" dt2D="false" dtr="false" t="normal">AK157+AJ161</f>
        <v>#VALUE!</v>
      </c>
      <c r="AL161" s="503" t="e">
        <f aca="false" ca="true" dt2D="false" dtr="false" t="normal">AL157+AK161</f>
        <v>#VALUE!</v>
      </c>
      <c r="AM161" s="503" t="e">
        <f aca="false" ca="true" dt2D="false" dtr="false" t="normal">AM157+AL161</f>
        <v>#VALUE!</v>
      </c>
      <c r="AN161" s="503" t="e">
        <f aca="false" ca="true" dt2D="false" dtr="false" t="normal">AN157+AM161</f>
        <v>#VALUE!</v>
      </c>
      <c r="AO161" s="503" t="e">
        <f aca="false" ca="true" dt2D="false" dtr="false" t="normal">AO157+AN161</f>
        <v>#VALUE!</v>
      </c>
      <c r="AP161" s="503" t="e">
        <f aca="false" ca="true" dt2D="false" dtr="false" t="normal">AP157+AO161</f>
        <v>#VALUE!</v>
      </c>
      <c r="AQ161" s="503" t="e">
        <f aca="false" ca="true" dt2D="false" dtr="false" t="normal">AQ157+AP161</f>
        <v>#VALUE!</v>
      </c>
      <c r="AR161" s="503" t="e">
        <f aca="false" ca="true" dt2D="false" dtr="false" t="normal">AR157+AQ161</f>
        <v>#VALUE!</v>
      </c>
      <c r="AS161" s="503" t="e">
        <f aca="false" ca="true" dt2D="false" dtr="false" t="normal">AS157+AR161</f>
        <v>#VALUE!</v>
      </c>
      <c r="AT161" s="503" t="e">
        <f aca="false" ca="true" dt2D="false" dtr="false" t="normal">AT157+AS161</f>
        <v>#VALUE!</v>
      </c>
      <c r="AU161" s="503" t="e">
        <f aca="false" ca="true" dt2D="false" dtr="false" t="normal">AU157+AT161</f>
        <v>#VALUE!</v>
      </c>
      <c r="AV161" s="503" t="e">
        <f aca="false" ca="true" dt2D="false" dtr="false" t="normal">AV157+AU161</f>
        <v>#VALUE!</v>
      </c>
      <c r="AW161" s="503" t="e">
        <f aca="false" ca="true" dt2D="false" dtr="false" t="normal">AW157+AV161</f>
        <v>#VALUE!</v>
      </c>
      <c r="AX161" s="503" t="e">
        <f aca="false" ca="true" dt2D="false" dtr="false" t="normal">AX157+AW161</f>
        <v>#VALUE!</v>
      </c>
      <c r="AY161" s="503" t="e">
        <f aca="false" ca="true" dt2D="false" dtr="false" t="normal">AY157+AX161</f>
        <v>#VALUE!</v>
      </c>
      <c r="AZ161" s="503" t="e">
        <f aca="false" ca="true" dt2D="false" dtr="false" t="normal">AZ157+AY161</f>
        <v>#VALUE!</v>
      </c>
      <c r="BA161" s="503" t="e">
        <f aca="false" ca="true" dt2D="false" dtr="false" t="normal">BA157+AZ161</f>
        <v>#VALUE!</v>
      </c>
      <c r="BB161" s="503" t="e">
        <f aca="false" ca="true" dt2D="false" dtr="false" t="normal">BB157+BA161</f>
        <v>#VALUE!</v>
      </c>
      <c r="BC161" s="503" t="e">
        <f aca="false" ca="true" dt2D="false" dtr="false" t="normal">BC157+BB161</f>
        <v>#VALUE!</v>
      </c>
      <c r="BD161" s="503" t="e">
        <f aca="false" ca="true" dt2D="false" dtr="false" t="normal">BD157+BC161</f>
        <v>#VALUE!</v>
      </c>
      <c r="BE161" s="503" t="e">
        <f aca="false" ca="true" dt2D="false" dtr="false" t="normal">BE157+BD161</f>
        <v>#VALUE!</v>
      </c>
      <c r="BF161" s="503" t="e">
        <f aca="false" ca="true" dt2D="false" dtr="false" t="normal">BF157+BE161</f>
        <v>#VALUE!</v>
      </c>
      <c r="BG161" s="503" t="e">
        <f aca="false" ca="true" dt2D="false" dtr="false" t="normal">BG157+BF161</f>
        <v>#VALUE!</v>
      </c>
      <c r="BH161" s="503" t="e">
        <f aca="false" ca="true" dt2D="false" dtr="false" t="normal">BH157+BG161</f>
        <v>#VALUE!</v>
      </c>
      <c r="BI161" s="503" t="e">
        <f aca="false" ca="true" dt2D="false" dtr="false" t="normal">BI157+BH161</f>
        <v>#VALUE!</v>
      </c>
      <c r="BJ161" s="503" t="e">
        <f aca="false" ca="true" dt2D="false" dtr="false" t="normal">BJ157+BI161</f>
        <v>#VALUE!</v>
      </c>
      <c r="BK161" s="503" t="e">
        <f aca="false" ca="true" dt2D="false" dtr="false" t="normal">BK157+BJ161</f>
        <v>#VALUE!</v>
      </c>
      <c r="BL161" s="503" t="e">
        <f aca="false" ca="true" dt2D="false" dtr="false" t="normal">BL157+BK161</f>
        <v>#VALUE!</v>
      </c>
      <c r="BM161" s="503" t="e">
        <f aca="false" ca="true" dt2D="false" dtr="false" t="normal">BM157+BL161</f>
        <v>#VALUE!</v>
      </c>
      <c r="BN161" s="503" t="e">
        <f aca="false" ca="true" dt2D="false" dtr="false" t="normal">BN157+BM161</f>
        <v>#VALUE!</v>
      </c>
      <c r="BO161" s="503" t="e">
        <f aca="false" ca="true" dt2D="false" dtr="false" t="normal">BO157+BN161</f>
        <v>#VALUE!</v>
      </c>
      <c r="BP161" s="503" t="e">
        <f aca="false" ca="true" dt2D="false" dtr="false" t="normal">BP157+BO161</f>
        <v>#VALUE!</v>
      </c>
      <c r="BQ161" s="503" t="e">
        <f aca="false" ca="true" dt2D="false" dtr="false" t="normal">BQ157+BP161</f>
        <v>#VALUE!</v>
      </c>
      <c r="BR161" s="503" t="e">
        <f aca="false" ca="true" dt2D="false" dtr="false" t="normal">BR157+BQ161</f>
        <v>#VALUE!</v>
      </c>
      <c r="BS161" s="503" t="e">
        <f aca="false" ca="true" dt2D="false" dtr="false" t="normal">BS157+BR161</f>
        <v>#VALUE!</v>
      </c>
      <c r="BT161" s="503" t="e">
        <f aca="false" ca="true" dt2D="false" dtr="false" t="normal">BT157+BS161</f>
        <v>#VALUE!</v>
      </c>
    </row>
    <row hidden="true" ht="16.5" outlineLevel="1" r="162">
      <c r="B162" s="489" t="e">
        <f aca="false" ca="false" dt2D="false" dtr="false" t="normal">B161</f>
        <v>#N/A</v>
      </c>
      <c r="F162" s="481" t="e">
        <f aca="false" ca="false" dt2D="false" dtr="false" t="normal">F161</f>
        <v>#N/A</v>
      </c>
      <c r="G162" s="485" t="n">
        <f aca="false" ca="false" dt2D="false" dtr="false" t="normal">G161</f>
        <v>0</v>
      </c>
      <c r="I162" s="153" t="n"/>
      <c r="L162" s="503" t="n"/>
      <c r="M162" s="503" t="n"/>
      <c r="N162" s="503" t="n"/>
      <c r="O162" s="503" t="n"/>
      <c r="P162" s="503" t="n"/>
      <c r="Q162" s="503" t="n"/>
      <c r="R162" s="503" t="n"/>
      <c r="S162" s="503" t="n"/>
      <c r="T162" s="503" t="n"/>
      <c r="U162" s="503" t="n"/>
      <c r="V162" s="503" t="n"/>
      <c r="W162" s="503" t="n"/>
      <c r="X162" s="503" t="n"/>
      <c r="Y162" s="503" t="n"/>
      <c r="Z162" s="503" t="n"/>
      <c r="AA162" s="503" t="n"/>
      <c r="AB162" s="503" t="n"/>
      <c r="AC162" s="503" t="n"/>
      <c r="AD162" s="503" t="n"/>
      <c r="AE162" s="503" t="n"/>
      <c r="AF162" s="503" t="n"/>
      <c r="AG162" s="503" t="n"/>
      <c r="AH162" s="503" t="n"/>
      <c r="AI162" s="503" t="n"/>
      <c r="AJ162" s="503" t="n"/>
      <c r="AK162" s="503" t="n"/>
      <c r="AL162" s="503" t="n"/>
      <c r="AM162" s="503" t="n"/>
      <c r="AN162" s="503" t="n"/>
      <c r="AO162" s="503" t="n"/>
      <c r="AP162" s="503" t="n"/>
      <c r="AQ162" s="503" t="n"/>
      <c r="AR162" s="503" t="n"/>
      <c r="AS162" s="503" t="n"/>
      <c r="AT162" s="503" t="n"/>
      <c r="AU162" s="503" t="n"/>
      <c r="AV162" s="503" t="n"/>
      <c r="AW162" s="503" t="n"/>
      <c r="AX162" s="503" t="n"/>
      <c r="AY162" s="503" t="n"/>
      <c r="AZ162" s="503" t="n"/>
      <c r="BA162" s="503" t="n"/>
      <c r="BB162" s="503" t="n"/>
      <c r="BC162" s="503" t="n"/>
      <c r="BD162" s="503" t="n"/>
      <c r="BE162" s="503" t="n"/>
      <c r="BF162" s="503" t="n"/>
      <c r="BG162" s="503" t="n"/>
      <c r="BH162" s="503" t="n"/>
      <c r="BI162" s="503" t="n"/>
      <c r="BJ162" s="503" t="n"/>
      <c r="BK162" s="503" t="n"/>
      <c r="BL162" s="503" t="n"/>
      <c r="BM162" s="503" t="n"/>
      <c r="BN162" s="503" t="n"/>
      <c r="BO162" s="503" t="n"/>
      <c r="BP162" s="503" t="n"/>
      <c r="BQ162" s="503" t="n"/>
      <c r="BR162" s="503" t="n"/>
      <c r="BS162" s="503" t="n"/>
      <c r="BT162" s="503" t="n"/>
    </row>
    <row hidden="true" ht="16.5" outlineLevel="1" r="163">
      <c r="B163" s="489" t="e">
        <f aca="false" ca="false" dt2D="false" dtr="false" t="normal">B162</f>
        <v>#N/A</v>
      </c>
      <c r="E163" s="481" t="s">
        <v>474</v>
      </c>
      <c r="F163" s="481" t="e">
        <f aca="false" ca="false" dt2D="false" dtr="false" t="normal">F162</f>
        <v>#N/A</v>
      </c>
      <c r="G163" s="485" t="n">
        <f aca="false" ca="false" dt2D="false" dtr="false" t="normal">G162</f>
        <v>0</v>
      </c>
      <c r="I163" s="516" t="s">
        <v>474</v>
      </c>
      <c r="J163" s="517" t="n"/>
      <c r="K163" s="214" t="n"/>
      <c r="L163" s="522" t="n"/>
      <c r="M163" s="518" t="e">
        <f aca="false" ca="true" dt2D="false" dtr="false" t="normal">SUM(M164:M165)</f>
        <v>#VALUE!</v>
      </c>
      <c r="N163" s="518" t="e">
        <f aca="false" ca="true" dt2D="false" dtr="false" t="normal">SUM(N164:N165)</f>
        <v>#VALUE!</v>
      </c>
      <c r="O163" s="518" t="e">
        <f aca="false" ca="true" dt2D="false" dtr="false" t="normal">SUM(O164:O165)</f>
        <v>#VALUE!</v>
      </c>
      <c r="P163" s="518" t="e">
        <f aca="false" ca="true" dt2D="false" dtr="false" t="normal">SUM(P164:P165)</f>
        <v>#VALUE!</v>
      </c>
      <c r="Q163" s="518" t="e">
        <f aca="false" ca="true" dt2D="false" dtr="false" t="normal">SUM(Q164:Q165)</f>
        <v>#VALUE!</v>
      </c>
      <c r="R163" s="518" t="e">
        <f aca="false" ca="true" dt2D="false" dtr="false" t="normal">SUM(R164:R165)</f>
        <v>#VALUE!</v>
      </c>
      <c r="S163" s="518" t="e">
        <f aca="false" ca="true" dt2D="false" dtr="false" t="normal">SUM(S164:S165)</f>
        <v>#VALUE!</v>
      </c>
      <c r="T163" s="518" t="e">
        <f aca="false" ca="true" dt2D="false" dtr="false" t="normal">SUM(T164:T165)</f>
        <v>#VALUE!</v>
      </c>
      <c r="U163" s="518" t="e">
        <f aca="false" ca="true" dt2D="false" dtr="false" t="normal">SUM(U164:U165)</f>
        <v>#VALUE!</v>
      </c>
      <c r="V163" s="518" t="e">
        <f aca="false" ca="true" dt2D="false" dtr="false" t="normal">SUM(V164:V165)</f>
        <v>#VALUE!</v>
      </c>
      <c r="W163" s="518" t="e">
        <f aca="false" ca="true" dt2D="false" dtr="false" t="normal">SUM(W164:W165)</f>
        <v>#VALUE!</v>
      </c>
      <c r="X163" s="518" t="e">
        <f aca="false" ca="true" dt2D="false" dtr="false" t="normal">SUM(X164:X165)</f>
        <v>#VALUE!</v>
      </c>
      <c r="Y163" s="518" t="e">
        <f aca="false" ca="true" dt2D="false" dtr="false" t="normal">SUM(Y164:Y165)</f>
        <v>#VALUE!</v>
      </c>
      <c r="Z163" s="518" t="e">
        <f aca="false" ca="true" dt2D="false" dtr="false" t="normal">SUM(Z164:Z165)</f>
        <v>#VALUE!</v>
      </c>
      <c r="AA163" s="518" t="e">
        <f aca="false" ca="true" dt2D="false" dtr="false" t="normal">SUM(AA164:AA165)</f>
        <v>#VALUE!</v>
      </c>
      <c r="AB163" s="518" t="e">
        <f aca="false" ca="true" dt2D="false" dtr="false" t="normal">SUM(AB164:AB165)</f>
        <v>#VALUE!</v>
      </c>
      <c r="AC163" s="518" t="e">
        <f aca="false" ca="true" dt2D="false" dtr="false" t="normal">SUM(AC164:AC165)</f>
        <v>#VALUE!</v>
      </c>
      <c r="AD163" s="518" t="e">
        <f aca="false" ca="true" dt2D="false" dtr="false" t="normal">SUM(AD164:AD165)</f>
        <v>#VALUE!</v>
      </c>
      <c r="AE163" s="518" t="e">
        <f aca="false" ca="true" dt2D="false" dtr="false" t="normal">SUM(AE164:AE165)</f>
        <v>#VALUE!</v>
      </c>
      <c r="AF163" s="518" t="e">
        <f aca="false" ca="true" dt2D="false" dtr="false" t="normal">SUM(AF164:AF165)</f>
        <v>#VALUE!</v>
      </c>
      <c r="AG163" s="518" t="e">
        <f aca="false" ca="true" dt2D="false" dtr="false" t="normal">SUM(AG164:AG165)</f>
        <v>#VALUE!</v>
      </c>
      <c r="AH163" s="518" t="e">
        <f aca="false" ca="true" dt2D="false" dtr="false" t="normal">SUM(AH164:AH165)</f>
        <v>#VALUE!</v>
      </c>
      <c r="AI163" s="518" t="e">
        <f aca="false" ca="true" dt2D="false" dtr="false" t="normal">SUM(AI164:AI165)</f>
        <v>#VALUE!</v>
      </c>
      <c r="AJ163" s="518" t="e">
        <f aca="false" ca="true" dt2D="false" dtr="false" t="normal">SUM(AJ164:AJ165)</f>
        <v>#VALUE!</v>
      </c>
      <c r="AK163" s="518" t="e">
        <f aca="false" ca="true" dt2D="false" dtr="false" t="normal">SUM(AK164:AK165)</f>
        <v>#VALUE!</v>
      </c>
      <c r="AL163" s="518" t="e">
        <f aca="false" ca="true" dt2D="false" dtr="false" t="normal">SUM(AL164:AL165)</f>
        <v>#VALUE!</v>
      </c>
      <c r="AM163" s="518" t="e">
        <f aca="false" ca="true" dt2D="false" dtr="false" t="normal">SUM(AM164:AM165)</f>
        <v>#VALUE!</v>
      </c>
      <c r="AN163" s="518" t="e">
        <f aca="false" ca="true" dt2D="false" dtr="false" t="normal">SUM(AN164:AN165)</f>
        <v>#VALUE!</v>
      </c>
      <c r="AO163" s="518" t="e">
        <f aca="false" ca="true" dt2D="false" dtr="false" t="normal">SUM(AO164:AO165)</f>
        <v>#VALUE!</v>
      </c>
      <c r="AP163" s="518" t="e">
        <f aca="false" ca="true" dt2D="false" dtr="false" t="normal">SUM(AP164:AP165)</f>
        <v>#VALUE!</v>
      </c>
      <c r="AQ163" s="518" t="e">
        <f aca="false" ca="true" dt2D="false" dtr="false" t="normal">SUM(AQ164:AQ165)</f>
        <v>#VALUE!</v>
      </c>
      <c r="AR163" s="518" t="e">
        <f aca="false" ca="true" dt2D="false" dtr="false" t="normal">SUM(AR164:AR165)</f>
        <v>#VALUE!</v>
      </c>
      <c r="AS163" s="518" t="e">
        <f aca="false" ca="true" dt2D="false" dtr="false" t="normal">SUM(AS164:AS165)</f>
        <v>#VALUE!</v>
      </c>
      <c r="AT163" s="518" t="e">
        <f aca="false" ca="true" dt2D="false" dtr="false" t="normal">SUM(AT164:AT165)</f>
        <v>#VALUE!</v>
      </c>
      <c r="AU163" s="518" t="e">
        <f aca="false" ca="true" dt2D="false" dtr="false" t="normal">SUM(AU164:AU165)</f>
        <v>#VALUE!</v>
      </c>
      <c r="AV163" s="518" t="e">
        <f aca="false" ca="true" dt2D="false" dtr="false" t="normal">SUM(AV164:AV165)</f>
        <v>#VALUE!</v>
      </c>
      <c r="AW163" s="518" t="e">
        <f aca="false" ca="true" dt2D="false" dtr="false" t="normal">SUM(AW164:AW165)</f>
        <v>#VALUE!</v>
      </c>
      <c r="AX163" s="518" t="e">
        <f aca="false" ca="true" dt2D="false" dtr="false" t="normal">SUM(AX164:AX165)</f>
        <v>#VALUE!</v>
      </c>
      <c r="AY163" s="518" t="e">
        <f aca="false" ca="true" dt2D="false" dtr="false" t="normal">SUM(AY164:AY165)</f>
        <v>#VALUE!</v>
      </c>
      <c r="AZ163" s="518" t="e">
        <f aca="false" ca="true" dt2D="false" dtr="false" t="normal">SUM(AZ164:AZ165)</f>
        <v>#VALUE!</v>
      </c>
      <c r="BA163" s="518" t="e">
        <f aca="false" ca="true" dt2D="false" dtr="false" t="normal">SUM(BA164:BA165)</f>
        <v>#VALUE!</v>
      </c>
      <c r="BB163" s="518" t="e">
        <f aca="false" ca="true" dt2D="false" dtr="false" t="normal">SUM(BB164:BB165)</f>
        <v>#VALUE!</v>
      </c>
      <c r="BC163" s="518" t="e">
        <f aca="false" ca="true" dt2D="false" dtr="false" t="normal">SUM(BC164:BC165)</f>
        <v>#VALUE!</v>
      </c>
      <c r="BD163" s="518" t="e">
        <f aca="false" ca="true" dt2D="false" dtr="false" t="normal">SUM(BD164:BD165)</f>
        <v>#VALUE!</v>
      </c>
      <c r="BE163" s="518" t="e">
        <f aca="false" ca="true" dt2D="false" dtr="false" t="normal">SUM(BE164:BE165)</f>
        <v>#VALUE!</v>
      </c>
      <c r="BF163" s="518" t="e">
        <f aca="false" ca="true" dt2D="false" dtr="false" t="normal">SUM(BF164:BF165)</f>
        <v>#VALUE!</v>
      </c>
      <c r="BG163" s="518" t="e">
        <f aca="false" ca="true" dt2D="false" dtr="false" t="normal">SUM(BG164:BG165)</f>
        <v>#VALUE!</v>
      </c>
      <c r="BH163" s="518" t="e">
        <f aca="false" ca="true" dt2D="false" dtr="false" t="normal">SUM(BH164:BH165)</f>
        <v>#VALUE!</v>
      </c>
      <c r="BI163" s="518" t="e">
        <f aca="false" ca="true" dt2D="false" dtr="false" t="normal">SUM(BI164:BI165)</f>
        <v>#VALUE!</v>
      </c>
      <c r="BJ163" s="518" t="e">
        <f aca="false" ca="true" dt2D="false" dtr="false" t="normal">SUM(BJ164:BJ165)</f>
        <v>#VALUE!</v>
      </c>
      <c r="BK163" s="518" t="e">
        <f aca="false" ca="true" dt2D="false" dtr="false" t="normal">SUM(BK164:BK165)</f>
        <v>#VALUE!</v>
      </c>
      <c r="BL163" s="518" t="e">
        <f aca="false" ca="true" dt2D="false" dtr="false" t="normal">SUM(BL164:BL165)</f>
        <v>#VALUE!</v>
      </c>
      <c r="BM163" s="518" t="e">
        <f aca="false" ca="true" dt2D="false" dtr="false" t="normal">SUM(BM164:BM165)</f>
        <v>#VALUE!</v>
      </c>
      <c r="BN163" s="518" t="e">
        <f aca="false" ca="true" dt2D="false" dtr="false" t="normal">SUM(BN164:BN165)</f>
        <v>#VALUE!</v>
      </c>
      <c r="BO163" s="518" t="e">
        <f aca="false" ca="true" dt2D="false" dtr="false" t="normal">SUM(BO164:BO165)</f>
        <v>#VALUE!</v>
      </c>
      <c r="BP163" s="518" t="e">
        <f aca="false" ca="true" dt2D="false" dtr="false" t="normal">SUM(BP164:BP165)</f>
        <v>#VALUE!</v>
      </c>
      <c r="BQ163" s="518" t="e">
        <f aca="false" ca="true" dt2D="false" dtr="false" t="normal">SUM(BQ164:BQ165)</f>
        <v>#VALUE!</v>
      </c>
      <c r="BR163" s="518" t="e">
        <f aca="false" ca="true" dt2D="false" dtr="false" t="normal">SUM(BR164:BR165)</f>
        <v>#VALUE!</v>
      </c>
      <c r="BS163" s="518" t="e">
        <f aca="false" ca="true" dt2D="false" dtr="false" t="normal">SUM(BS164:BS165)</f>
        <v>#VALUE!</v>
      </c>
      <c r="BT163" s="518" t="e">
        <f aca="false" ca="true" dt2D="false" dtr="false" t="normal">SUM(BT164:BT165)</f>
        <v>#VALUE!</v>
      </c>
    </row>
    <row hidden="true" ht="16.5" outlineLevel="2" r="164">
      <c r="B164" s="489" t="e">
        <f aca="false" ca="false" dt2D="false" dtr="false" t="normal">B163</f>
        <v>#N/A</v>
      </c>
      <c r="F164" s="481" t="e">
        <f aca="false" ca="false" dt2D="false" dtr="false" t="normal">F163</f>
        <v>#N/A</v>
      </c>
      <c r="G164" s="485" t="n">
        <f aca="false" ca="false" dt2D="false" dtr="false" t="normal">G163</f>
        <v>0</v>
      </c>
      <c r="I164" s="153" t="s">
        <v>556</v>
      </c>
      <c r="L164" s="523" t="n"/>
      <c r="M164" s="503" t="e">
        <f aca="false" ca="true" dt2D="false" dtr="false" t="normal">IFERROR(MIN(M160/$L156/365*'Периоды'!L$39, L168), 0)</f>
        <v>#VALUE!</v>
      </c>
      <c r="N164" s="503" t="e">
        <f aca="false" ca="true" dt2D="false" dtr="false" t="normal">IFERROR(MIN(N160/$L156/365*'Периоды'!M$39, M168), 0)</f>
        <v>#VALUE!</v>
      </c>
      <c r="O164" s="503" t="e">
        <f aca="false" ca="true" dt2D="false" dtr="false" t="normal">IFERROR(MIN(O160/$L156/365*'Периоды'!N$39, N168), 0)</f>
        <v>#VALUE!</v>
      </c>
      <c r="P164" s="503" t="e">
        <f aca="false" ca="true" dt2D="false" dtr="false" t="normal">IFERROR(MIN(P160/$L156/365*'Периоды'!O$39, O168), 0)</f>
        <v>#VALUE!</v>
      </c>
      <c r="Q164" s="503" t="e">
        <f aca="false" ca="true" dt2D="false" dtr="false" t="normal">IFERROR(MIN(Q160/$L156/365*'Периоды'!P$39, P168), 0)</f>
        <v>#VALUE!</v>
      </c>
      <c r="R164" s="503" t="e">
        <f aca="false" ca="true" dt2D="false" dtr="false" t="normal">IFERROR(MIN(R160/$L156/365*'Периоды'!Q$39, Q168), 0)</f>
        <v>#VALUE!</v>
      </c>
      <c r="S164" s="503" t="e">
        <f aca="false" ca="true" dt2D="false" dtr="false" t="normal">IFERROR(MIN(S160/$L156/365*'Периоды'!R$39, R168), 0)</f>
        <v>#VALUE!</v>
      </c>
      <c r="T164" s="503" t="e">
        <f aca="false" ca="true" dt2D="false" dtr="false" t="normal">IFERROR(MIN(T160/$L156/365*'Периоды'!S$39, S168), 0)</f>
        <v>#VALUE!</v>
      </c>
      <c r="U164" s="503" t="e">
        <f aca="false" ca="true" dt2D="false" dtr="false" t="normal">IFERROR(MIN(U160/$L156/365*'Периоды'!T$39, T168), 0)</f>
        <v>#VALUE!</v>
      </c>
      <c r="V164" s="503" t="e">
        <f aca="false" ca="true" dt2D="false" dtr="false" t="normal">IFERROR(MIN(V160/$L156/365*'Периоды'!U$39, U168), 0)</f>
        <v>#VALUE!</v>
      </c>
      <c r="W164" s="503" t="e">
        <f aca="false" ca="true" dt2D="false" dtr="false" t="normal">IFERROR(MIN(W160/$L156/365*'Периоды'!V$39, V168), 0)</f>
        <v>#VALUE!</v>
      </c>
      <c r="X164" s="503" t="e">
        <f aca="false" ca="true" dt2D="false" dtr="false" t="normal">IFERROR(MIN(X160/$L156/365*'Периоды'!W$39, W168), 0)</f>
        <v>#VALUE!</v>
      </c>
      <c r="Y164" s="503" t="e">
        <f aca="false" ca="true" dt2D="false" dtr="false" t="normal">IFERROR(MIN(Y160/$L156/365*'Периоды'!X$39, X168), 0)</f>
        <v>#VALUE!</v>
      </c>
      <c r="Z164" s="503" t="e">
        <f aca="false" ca="true" dt2D="false" dtr="false" t="normal">IFERROR(MIN(Z160/$L156/365*'Периоды'!Y$39, Y168), 0)</f>
        <v>#VALUE!</v>
      </c>
      <c r="AA164" s="503" t="e">
        <f aca="false" ca="true" dt2D="false" dtr="false" t="normal">IFERROR(MIN(AA160/$L156/365*'Периоды'!Z$39, Z168), 0)</f>
        <v>#VALUE!</v>
      </c>
      <c r="AB164" s="503" t="e">
        <f aca="false" ca="true" dt2D="false" dtr="false" t="normal">IFERROR(MIN(AB160/$L156/365*'Периоды'!AA$39, AA168), 0)</f>
        <v>#VALUE!</v>
      </c>
      <c r="AC164" s="503" t="e">
        <f aca="false" ca="true" dt2D="false" dtr="false" t="normal">IFERROR(MIN(AC160/$L156/365*'Периоды'!AB$39, AB168), 0)</f>
        <v>#VALUE!</v>
      </c>
      <c r="AD164" s="503" t="e">
        <f aca="false" ca="true" dt2D="false" dtr="false" t="normal">IFERROR(MIN(AD160/$L156/365*'Периоды'!AC$39, AC168), 0)</f>
        <v>#VALUE!</v>
      </c>
      <c r="AE164" s="503" t="e">
        <f aca="false" ca="true" dt2D="false" dtr="false" t="normal">IFERROR(MIN(AE160/$L156/365*'Периоды'!AD$39, AD168), 0)</f>
        <v>#VALUE!</v>
      </c>
      <c r="AF164" s="503" t="e">
        <f aca="false" ca="true" dt2D="false" dtr="false" t="normal">IFERROR(MIN(AF160/$L156/365*'Периоды'!AE$39, AE168), 0)</f>
        <v>#VALUE!</v>
      </c>
      <c r="AG164" s="503" t="e">
        <f aca="false" ca="true" dt2D="false" dtr="false" t="normal">IFERROR(MIN(AG160/$L156/365*'Периоды'!AF$39, AF168), 0)</f>
        <v>#VALUE!</v>
      </c>
      <c r="AH164" s="503" t="e">
        <f aca="false" ca="true" dt2D="false" dtr="false" t="normal">IFERROR(MIN(AH160/$L156/365*'Периоды'!AG$39, AG168), 0)</f>
        <v>#VALUE!</v>
      </c>
      <c r="AI164" s="503" t="e">
        <f aca="false" ca="true" dt2D="false" dtr="false" t="normal">IFERROR(MIN(AI160/$L156/365*'Периоды'!AH$39, AH168), 0)</f>
        <v>#VALUE!</v>
      </c>
      <c r="AJ164" s="503" t="e">
        <f aca="false" ca="true" dt2D="false" dtr="false" t="normal">IFERROR(MIN(AJ160/$L156/365*'Периоды'!AI$39, AI168), 0)</f>
        <v>#VALUE!</v>
      </c>
      <c r="AK164" s="503" t="e">
        <f aca="false" ca="true" dt2D="false" dtr="false" t="normal">IFERROR(MIN(AK160/$L156/365*'Периоды'!AJ$39, AJ168), 0)</f>
        <v>#VALUE!</v>
      </c>
      <c r="AL164" s="503" t="e">
        <f aca="false" ca="true" dt2D="false" dtr="false" t="normal">IFERROR(MIN(AL160/$L156/365*'Периоды'!AK$39, AK168), 0)</f>
        <v>#VALUE!</v>
      </c>
      <c r="AM164" s="503" t="e">
        <f aca="false" ca="true" dt2D="false" dtr="false" t="normal">IFERROR(MIN(AM160/$L156/365*'Периоды'!AL$39, AL168), 0)</f>
        <v>#VALUE!</v>
      </c>
      <c r="AN164" s="503" t="e">
        <f aca="false" ca="true" dt2D="false" dtr="false" t="normal">IFERROR(MIN(AN160/$L156/365*'Периоды'!AM$39, AM168), 0)</f>
        <v>#VALUE!</v>
      </c>
      <c r="AO164" s="503" t="e">
        <f aca="false" ca="true" dt2D="false" dtr="false" t="normal">IFERROR(MIN(AO160/$L156/365*'Периоды'!AN$39, AN168), 0)</f>
        <v>#VALUE!</v>
      </c>
      <c r="AP164" s="503" t="e">
        <f aca="false" ca="true" dt2D="false" dtr="false" t="normal">IFERROR(MIN(AP160/$L156/365*'Периоды'!AO$39, AO168), 0)</f>
        <v>#VALUE!</v>
      </c>
      <c r="AQ164" s="503" t="e">
        <f aca="false" ca="true" dt2D="false" dtr="false" t="normal">IFERROR(MIN(AQ160/$L156/365*'Периоды'!AP$39, AP168), 0)</f>
        <v>#VALUE!</v>
      </c>
      <c r="AR164" s="503" t="e">
        <f aca="false" ca="true" dt2D="false" dtr="false" t="normal">IFERROR(MIN(AR160/$L156/365*'Периоды'!AQ$39, AQ168), 0)</f>
        <v>#VALUE!</v>
      </c>
      <c r="AS164" s="503" t="e">
        <f aca="false" ca="true" dt2D="false" dtr="false" t="normal">IFERROR(MIN(AS160/$L156/365*'Периоды'!AR$39, AR168), 0)</f>
        <v>#VALUE!</v>
      </c>
      <c r="AT164" s="503" t="e">
        <f aca="false" ca="true" dt2D="false" dtr="false" t="normal">IFERROR(MIN(AT160/$L156/365*'Периоды'!AS$39, AS168), 0)</f>
        <v>#VALUE!</v>
      </c>
      <c r="AU164" s="503" t="e">
        <f aca="false" ca="true" dt2D="false" dtr="false" t="normal">IFERROR(MIN(AU160/$L156/365*'Периоды'!AT$39, AT168), 0)</f>
        <v>#VALUE!</v>
      </c>
      <c r="AV164" s="503" t="e">
        <f aca="false" ca="true" dt2D="false" dtr="false" t="normal">IFERROR(MIN(AV160/$L156/365*'Периоды'!AU$39, AU168), 0)</f>
        <v>#VALUE!</v>
      </c>
      <c r="AW164" s="503" t="e">
        <f aca="false" ca="true" dt2D="false" dtr="false" t="normal">IFERROR(MIN(AW160/$L156/365*'Периоды'!AV$39, AV168), 0)</f>
        <v>#VALUE!</v>
      </c>
      <c r="AX164" s="503" t="e">
        <f aca="false" ca="true" dt2D="false" dtr="false" t="normal">IFERROR(MIN(AX160/$L156/365*'Периоды'!AW$39, AW168), 0)</f>
        <v>#VALUE!</v>
      </c>
      <c r="AY164" s="503" t="e">
        <f aca="false" ca="true" dt2D="false" dtr="false" t="normal">IFERROR(MIN(AY160/$L156/365*'Периоды'!AX$39, AX168), 0)</f>
        <v>#VALUE!</v>
      </c>
      <c r="AZ164" s="503" t="e">
        <f aca="false" ca="true" dt2D="false" dtr="false" t="normal">IFERROR(MIN(AZ160/$L156/365*'Периоды'!AY$39, AY168), 0)</f>
        <v>#VALUE!</v>
      </c>
      <c r="BA164" s="503" t="e">
        <f aca="false" ca="true" dt2D="false" dtr="false" t="normal">IFERROR(MIN(BA160/$L156/365*'Периоды'!AZ$39, AZ168), 0)</f>
        <v>#VALUE!</v>
      </c>
      <c r="BB164" s="503" t="e">
        <f aca="false" ca="true" dt2D="false" dtr="false" t="normal">IFERROR(MIN(BB160/$L156/365*'Периоды'!BA$39, BA168), 0)</f>
        <v>#VALUE!</v>
      </c>
      <c r="BC164" s="503" t="e">
        <f aca="false" ca="true" dt2D="false" dtr="false" t="normal">IFERROR(MIN(BC160/$L156/365*'Периоды'!BB$39, BB168), 0)</f>
        <v>#VALUE!</v>
      </c>
      <c r="BD164" s="503" t="e">
        <f aca="false" ca="true" dt2D="false" dtr="false" t="normal">IFERROR(MIN(BD160/$L156/365*'Периоды'!BC$39, BC168), 0)</f>
        <v>#VALUE!</v>
      </c>
      <c r="BE164" s="503" t="e">
        <f aca="false" ca="true" dt2D="false" dtr="false" t="normal">IFERROR(MIN(BE160/$L156/365*'Периоды'!BD$39, BD168), 0)</f>
        <v>#VALUE!</v>
      </c>
      <c r="BF164" s="503" t="e">
        <f aca="false" ca="true" dt2D="false" dtr="false" t="normal">IFERROR(MIN(BF160/$L156/365*'Периоды'!BE$39, BE168), 0)</f>
        <v>#VALUE!</v>
      </c>
      <c r="BG164" s="503" t="e">
        <f aca="false" ca="true" dt2D="false" dtr="false" t="normal">IFERROR(MIN(BG160/$L156/365*'Периоды'!BF$39, BF168), 0)</f>
        <v>#VALUE!</v>
      </c>
      <c r="BH164" s="503" t="e">
        <f aca="false" ca="true" dt2D="false" dtr="false" t="normal">IFERROR(MIN(BH160/$L156/365*'Периоды'!BG$39, BG168), 0)</f>
        <v>#VALUE!</v>
      </c>
      <c r="BI164" s="503" t="e">
        <f aca="false" ca="true" dt2D="false" dtr="false" t="normal">IFERROR(MIN(BI160/$L156/365*'Периоды'!BH$39, BH168), 0)</f>
        <v>#VALUE!</v>
      </c>
      <c r="BJ164" s="503" t="e">
        <f aca="false" ca="true" dt2D="false" dtr="false" t="normal">IFERROR(MIN(BJ160/$L156/365*'Периоды'!BI$39, BI168), 0)</f>
        <v>#VALUE!</v>
      </c>
      <c r="BK164" s="503" t="e">
        <f aca="false" ca="true" dt2D="false" dtr="false" t="normal">IFERROR(MIN(BK160/$L156/365*'Периоды'!BJ$39, BJ168), 0)</f>
        <v>#VALUE!</v>
      </c>
      <c r="BL164" s="503" t="e">
        <f aca="false" ca="true" dt2D="false" dtr="false" t="normal">IFERROR(MIN(BL160/$L156/365*'Периоды'!BK$39, BK168), 0)</f>
        <v>#VALUE!</v>
      </c>
      <c r="BM164" s="503" t="e">
        <f aca="false" ca="true" dt2D="false" dtr="false" t="normal">IFERROR(MIN(BM160/$L156/365*'Периоды'!BL$39, BL168), 0)</f>
        <v>#VALUE!</v>
      </c>
      <c r="BN164" s="503" t="e">
        <f aca="false" ca="true" dt2D="false" dtr="false" t="normal">IFERROR(MIN(BN160/$L156/365*'Периоды'!BM$39, BM168), 0)</f>
        <v>#VALUE!</v>
      </c>
      <c r="BO164" s="503" t="e">
        <f aca="false" ca="true" dt2D="false" dtr="false" t="normal">IFERROR(MIN(BO160/$L156/365*'Периоды'!BN$39, BN168), 0)</f>
        <v>#VALUE!</v>
      </c>
      <c r="BP164" s="503" t="e">
        <f aca="false" ca="true" dt2D="false" dtr="false" t="normal">IFERROR(MIN(BP160/$L156/365*'Периоды'!BO$39, BO168), 0)</f>
        <v>#VALUE!</v>
      </c>
      <c r="BQ164" s="503" t="e">
        <f aca="false" ca="true" dt2D="false" dtr="false" t="normal">IFERROR(MIN(BQ160/$L156/365*'Периоды'!BP$39, BP168), 0)</f>
        <v>#VALUE!</v>
      </c>
      <c r="BR164" s="503" t="e">
        <f aca="false" ca="true" dt2D="false" dtr="false" t="normal">IFERROR(MIN(BR160/$L156/365*'Периоды'!BQ$39, BQ168), 0)</f>
        <v>#VALUE!</v>
      </c>
      <c r="BS164" s="503" t="e">
        <f aca="false" ca="true" dt2D="false" dtr="false" t="normal">IFERROR(MIN(BS160/$L156/365*'Периоды'!BR$39, BR168), 0)</f>
        <v>#VALUE!</v>
      </c>
      <c r="BT164" s="503" t="e">
        <f aca="false" ca="true" dt2D="false" dtr="false" t="normal">IFERROR(MIN(BT160/$L156/365*'Периоды'!BS$39, BS168), 0)</f>
        <v>#VALUE!</v>
      </c>
    </row>
    <row hidden="true" ht="16.5" outlineLevel="2" r="165">
      <c r="B165" s="489" t="e">
        <f aca="false" ca="false" dt2D="false" dtr="false" t="normal">B164</f>
        <v>#N/A</v>
      </c>
      <c r="F165" s="481" t="e">
        <f aca="false" ca="false" dt2D="false" dtr="false" t="normal">F164</f>
        <v>#N/A</v>
      </c>
      <c r="G165" s="485" t="n">
        <f aca="false" ca="false" dt2D="false" dtr="false" t="normal">G164</f>
        <v>0</v>
      </c>
      <c r="I165" s="153" t="s">
        <v>557</v>
      </c>
      <c r="L165" s="523" t="n"/>
      <c r="M165" s="503" t="e">
        <f aca="false" ca="true" dt2D="false" dtr="false" t="normal">IFERROR(MIN(M161/$L157/365*'Периоды'!L$39, L169), 0)</f>
        <v>#VALUE!</v>
      </c>
      <c r="N165" s="503" t="e">
        <f aca="false" ca="true" dt2D="false" dtr="false" t="normal">IFERROR(MIN(N161/$L157/365*'Периоды'!M$39, M169), 0)</f>
        <v>#VALUE!</v>
      </c>
      <c r="O165" s="503" t="e">
        <f aca="false" ca="true" dt2D="false" dtr="false" t="normal">IFERROR(MIN(O161/$L157/365*'Периоды'!N$39, N169), 0)</f>
        <v>#VALUE!</v>
      </c>
      <c r="P165" s="503" t="e">
        <f aca="false" ca="true" dt2D="false" dtr="false" t="normal">IFERROR(MIN(P161/$L157/365*'Периоды'!O$39, O169), 0)</f>
        <v>#VALUE!</v>
      </c>
      <c r="Q165" s="503" t="e">
        <f aca="false" ca="true" dt2D="false" dtr="false" t="normal">IFERROR(MIN(Q161/$L157/365*'Периоды'!P$39, P169), 0)</f>
        <v>#VALUE!</v>
      </c>
      <c r="R165" s="503" t="e">
        <f aca="false" ca="true" dt2D="false" dtr="false" t="normal">IFERROR(MIN(R161/$L157/365*'Периоды'!Q$39, Q169), 0)</f>
        <v>#VALUE!</v>
      </c>
      <c r="S165" s="503" t="e">
        <f aca="false" ca="true" dt2D="false" dtr="false" t="normal">IFERROR(MIN(S161/$L157/365*'Периоды'!R$39, R169), 0)</f>
        <v>#VALUE!</v>
      </c>
      <c r="T165" s="503" t="e">
        <f aca="false" ca="true" dt2D="false" dtr="false" t="normal">IFERROR(MIN(T161/$L157/365*'Периоды'!S$39, S169), 0)</f>
        <v>#VALUE!</v>
      </c>
      <c r="U165" s="503" t="e">
        <f aca="false" ca="true" dt2D="false" dtr="false" t="normal">IFERROR(MIN(U161/$L157/365*'Периоды'!T$39, T169), 0)</f>
        <v>#VALUE!</v>
      </c>
      <c r="V165" s="503" t="e">
        <f aca="false" ca="true" dt2D="false" dtr="false" t="normal">IFERROR(MIN(V161/$L157/365*'Периоды'!U$39, U169), 0)</f>
        <v>#VALUE!</v>
      </c>
      <c r="W165" s="503" t="e">
        <f aca="false" ca="true" dt2D="false" dtr="false" t="normal">IFERROR(MIN(W161/$L157/365*'Периоды'!V$39, V169), 0)</f>
        <v>#VALUE!</v>
      </c>
      <c r="X165" s="503" t="e">
        <f aca="false" ca="true" dt2D="false" dtr="false" t="normal">IFERROR(MIN(X161/$L157/365*'Периоды'!W$39, W169), 0)</f>
        <v>#VALUE!</v>
      </c>
      <c r="Y165" s="503" t="e">
        <f aca="false" ca="true" dt2D="false" dtr="false" t="normal">IFERROR(MIN(Y161/$L157/365*'Периоды'!X$39, X169), 0)</f>
        <v>#VALUE!</v>
      </c>
      <c r="Z165" s="503" t="e">
        <f aca="false" ca="true" dt2D="false" dtr="false" t="normal">IFERROR(MIN(Z161/$L157/365*'Периоды'!Y$39, Y169), 0)</f>
        <v>#VALUE!</v>
      </c>
      <c r="AA165" s="503" t="e">
        <f aca="false" ca="true" dt2D="false" dtr="false" t="normal">IFERROR(MIN(AA161/$L157/365*'Периоды'!Z$39, Z169), 0)</f>
        <v>#VALUE!</v>
      </c>
      <c r="AB165" s="503" t="e">
        <f aca="false" ca="true" dt2D="false" dtr="false" t="normal">IFERROR(MIN(AB161/$L157/365*'Периоды'!AA$39, AA169), 0)</f>
        <v>#VALUE!</v>
      </c>
      <c r="AC165" s="503" t="e">
        <f aca="false" ca="true" dt2D="false" dtr="false" t="normal">IFERROR(MIN(AC161/$L157/365*'Периоды'!AB$39, AB169), 0)</f>
        <v>#VALUE!</v>
      </c>
      <c r="AD165" s="503" t="e">
        <f aca="false" ca="true" dt2D="false" dtr="false" t="normal">IFERROR(MIN(AD161/$L157/365*'Периоды'!AC$39, AC169), 0)</f>
        <v>#VALUE!</v>
      </c>
      <c r="AE165" s="503" t="e">
        <f aca="false" ca="true" dt2D="false" dtr="false" t="normal">IFERROR(MIN(AE161/$L157/365*'Периоды'!AD$39, AD169), 0)</f>
        <v>#VALUE!</v>
      </c>
      <c r="AF165" s="503" t="e">
        <f aca="false" ca="true" dt2D="false" dtr="false" t="normal">IFERROR(MIN(AF161/$L157/365*'Периоды'!AE$39, AE169), 0)</f>
        <v>#VALUE!</v>
      </c>
      <c r="AG165" s="503" t="e">
        <f aca="false" ca="true" dt2D="false" dtr="false" t="normal">IFERROR(MIN(AG161/$L157/365*'Периоды'!AF$39, AF169), 0)</f>
        <v>#VALUE!</v>
      </c>
      <c r="AH165" s="503" t="e">
        <f aca="false" ca="true" dt2D="false" dtr="false" t="normal">IFERROR(MIN(AH161/$L157/365*'Периоды'!AG$39, AG169), 0)</f>
        <v>#VALUE!</v>
      </c>
      <c r="AI165" s="503" t="e">
        <f aca="false" ca="true" dt2D="false" dtr="false" t="normal">IFERROR(MIN(AI161/$L157/365*'Периоды'!AH$39, AH169), 0)</f>
        <v>#VALUE!</v>
      </c>
      <c r="AJ165" s="503" t="e">
        <f aca="false" ca="true" dt2D="false" dtr="false" t="normal">IFERROR(MIN(AJ161/$L157/365*'Периоды'!AI$39, AI169), 0)</f>
        <v>#VALUE!</v>
      </c>
      <c r="AK165" s="503" t="e">
        <f aca="false" ca="true" dt2D="false" dtr="false" t="normal">IFERROR(MIN(AK161/$L157/365*'Периоды'!AJ$39, AJ169), 0)</f>
        <v>#VALUE!</v>
      </c>
      <c r="AL165" s="503" t="e">
        <f aca="false" ca="true" dt2D="false" dtr="false" t="normal">IFERROR(MIN(AL161/$L157/365*'Периоды'!AK$39, AK169), 0)</f>
        <v>#VALUE!</v>
      </c>
      <c r="AM165" s="503" t="e">
        <f aca="false" ca="true" dt2D="false" dtr="false" t="normal">IFERROR(MIN(AM161/$L157/365*'Периоды'!AL$39, AL169), 0)</f>
        <v>#VALUE!</v>
      </c>
      <c r="AN165" s="503" t="e">
        <f aca="false" ca="true" dt2D="false" dtr="false" t="normal">IFERROR(MIN(AN161/$L157/365*'Периоды'!AM$39, AM169), 0)</f>
        <v>#VALUE!</v>
      </c>
      <c r="AO165" s="503" t="e">
        <f aca="false" ca="true" dt2D="false" dtr="false" t="normal">IFERROR(MIN(AO161/$L157/365*'Периоды'!AN$39, AN169), 0)</f>
        <v>#VALUE!</v>
      </c>
      <c r="AP165" s="503" t="e">
        <f aca="false" ca="true" dt2D="false" dtr="false" t="normal">IFERROR(MIN(AP161/$L157/365*'Периоды'!AO$39, AO169), 0)</f>
        <v>#VALUE!</v>
      </c>
      <c r="AQ165" s="503" t="e">
        <f aca="false" ca="true" dt2D="false" dtr="false" t="normal">IFERROR(MIN(AQ161/$L157/365*'Периоды'!AP$39, AP169), 0)</f>
        <v>#VALUE!</v>
      </c>
      <c r="AR165" s="503" t="e">
        <f aca="false" ca="true" dt2D="false" dtr="false" t="normal">IFERROR(MIN(AR161/$L157/365*'Периоды'!AQ$39, AQ169), 0)</f>
        <v>#VALUE!</v>
      </c>
      <c r="AS165" s="503" t="e">
        <f aca="false" ca="true" dt2D="false" dtr="false" t="normal">IFERROR(MIN(AS161/$L157/365*'Периоды'!AR$39, AR169), 0)</f>
        <v>#VALUE!</v>
      </c>
      <c r="AT165" s="503" t="e">
        <f aca="false" ca="true" dt2D="false" dtr="false" t="normal">IFERROR(MIN(AT161/$L157/365*'Периоды'!AS$39, AS169), 0)</f>
        <v>#VALUE!</v>
      </c>
      <c r="AU165" s="503" t="e">
        <f aca="false" ca="true" dt2D="false" dtr="false" t="normal">IFERROR(MIN(AU161/$L157/365*'Периоды'!AT$39, AT169), 0)</f>
        <v>#VALUE!</v>
      </c>
      <c r="AV165" s="503" t="e">
        <f aca="false" ca="true" dt2D="false" dtr="false" t="normal">IFERROR(MIN(AV161/$L157/365*'Периоды'!AU$39, AU169), 0)</f>
        <v>#VALUE!</v>
      </c>
      <c r="AW165" s="503" t="e">
        <f aca="false" ca="true" dt2D="false" dtr="false" t="normal">IFERROR(MIN(AW161/$L157/365*'Периоды'!AV$39, AV169), 0)</f>
        <v>#VALUE!</v>
      </c>
      <c r="AX165" s="503" t="e">
        <f aca="false" ca="true" dt2D="false" dtr="false" t="normal">IFERROR(MIN(AX161/$L157/365*'Периоды'!AW$39, AW169), 0)</f>
        <v>#VALUE!</v>
      </c>
      <c r="AY165" s="503" t="e">
        <f aca="false" ca="true" dt2D="false" dtr="false" t="normal">IFERROR(MIN(AY161/$L157/365*'Периоды'!AX$39, AX169), 0)</f>
        <v>#VALUE!</v>
      </c>
      <c r="AZ165" s="503" t="e">
        <f aca="false" ca="true" dt2D="false" dtr="false" t="normal">IFERROR(MIN(AZ161/$L157/365*'Периоды'!AY$39, AY169), 0)</f>
        <v>#VALUE!</v>
      </c>
      <c r="BA165" s="503" t="e">
        <f aca="false" ca="true" dt2D="false" dtr="false" t="normal">IFERROR(MIN(BA161/$L157/365*'Периоды'!AZ$39, AZ169), 0)</f>
        <v>#VALUE!</v>
      </c>
      <c r="BB165" s="503" t="e">
        <f aca="false" ca="true" dt2D="false" dtr="false" t="normal">IFERROR(MIN(BB161/$L157/365*'Периоды'!BA$39, BA169), 0)</f>
        <v>#VALUE!</v>
      </c>
      <c r="BC165" s="503" t="e">
        <f aca="false" ca="true" dt2D="false" dtr="false" t="normal">IFERROR(MIN(BC161/$L157/365*'Периоды'!BB$39, BB169), 0)</f>
        <v>#VALUE!</v>
      </c>
      <c r="BD165" s="503" t="e">
        <f aca="false" ca="true" dt2D="false" dtr="false" t="normal">IFERROR(MIN(BD161/$L157/365*'Периоды'!BC$39, BC169), 0)</f>
        <v>#VALUE!</v>
      </c>
      <c r="BE165" s="503" t="e">
        <f aca="false" ca="true" dt2D="false" dtr="false" t="normal">IFERROR(MIN(BE161/$L157/365*'Периоды'!BD$39, BD169), 0)</f>
        <v>#VALUE!</v>
      </c>
      <c r="BF165" s="503" t="e">
        <f aca="false" ca="true" dt2D="false" dtr="false" t="normal">IFERROR(MIN(BF161/$L157/365*'Периоды'!BE$39, BE169), 0)</f>
        <v>#VALUE!</v>
      </c>
      <c r="BG165" s="503" t="e">
        <f aca="false" ca="true" dt2D="false" dtr="false" t="normal">IFERROR(MIN(BG161/$L157/365*'Периоды'!BF$39, BF169), 0)</f>
        <v>#VALUE!</v>
      </c>
      <c r="BH165" s="503" t="e">
        <f aca="false" ca="true" dt2D="false" dtr="false" t="normal">IFERROR(MIN(BH161/$L157/365*'Периоды'!BG$39, BG169), 0)</f>
        <v>#VALUE!</v>
      </c>
      <c r="BI165" s="503" t="e">
        <f aca="false" ca="true" dt2D="false" dtr="false" t="normal">IFERROR(MIN(BI161/$L157/365*'Периоды'!BH$39, BH169), 0)</f>
        <v>#VALUE!</v>
      </c>
      <c r="BJ165" s="503" t="e">
        <f aca="false" ca="true" dt2D="false" dtr="false" t="normal">IFERROR(MIN(BJ161/$L157/365*'Периоды'!BI$39, BI169), 0)</f>
        <v>#VALUE!</v>
      </c>
      <c r="BK165" s="503" t="e">
        <f aca="false" ca="true" dt2D="false" dtr="false" t="normal">IFERROR(MIN(BK161/$L157/365*'Периоды'!BJ$39, BJ169), 0)</f>
        <v>#VALUE!</v>
      </c>
      <c r="BL165" s="503" t="e">
        <f aca="false" ca="true" dt2D="false" dtr="false" t="normal">IFERROR(MIN(BL161/$L157/365*'Периоды'!BK$39, BK169), 0)</f>
        <v>#VALUE!</v>
      </c>
      <c r="BM165" s="503" t="e">
        <f aca="false" ca="true" dt2D="false" dtr="false" t="normal">IFERROR(MIN(BM161/$L157/365*'Периоды'!BL$39, BL169), 0)</f>
        <v>#VALUE!</v>
      </c>
      <c r="BN165" s="503" t="e">
        <f aca="false" ca="true" dt2D="false" dtr="false" t="normal">IFERROR(MIN(BN161/$L157/365*'Периоды'!BM$39, BM169), 0)</f>
        <v>#VALUE!</v>
      </c>
      <c r="BO165" s="503" t="e">
        <f aca="false" ca="true" dt2D="false" dtr="false" t="normal">IFERROR(MIN(BO161/$L157/365*'Периоды'!BN$39, BN169), 0)</f>
        <v>#VALUE!</v>
      </c>
      <c r="BP165" s="503" t="e">
        <f aca="false" ca="true" dt2D="false" dtr="false" t="normal">IFERROR(MIN(BP161/$L157/365*'Периоды'!BO$39, BO169), 0)</f>
        <v>#VALUE!</v>
      </c>
      <c r="BQ165" s="503" t="e">
        <f aca="false" ca="true" dt2D="false" dtr="false" t="normal">IFERROR(MIN(BQ161/$L157/365*'Периоды'!BP$39, BP169), 0)</f>
        <v>#VALUE!</v>
      </c>
      <c r="BR165" s="503" t="e">
        <f aca="false" ca="true" dt2D="false" dtr="false" t="normal">IFERROR(MIN(BR161/$L157/365*'Периоды'!BQ$39, BQ169), 0)</f>
        <v>#VALUE!</v>
      </c>
      <c r="BS165" s="503" t="e">
        <f aca="false" ca="true" dt2D="false" dtr="false" t="normal">IFERROR(MIN(BS161/$L157/365*'Периоды'!BR$39, BR169), 0)</f>
        <v>#VALUE!</v>
      </c>
      <c r="BT165" s="503" t="e">
        <f aca="false" ca="true" dt2D="false" dtr="false" t="normal">IFERROR(MIN(BT161/$L157/365*'Периоды'!BS$39, BS169), 0)</f>
        <v>#VALUE!</v>
      </c>
    </row>
    <row hidden="true" ht="16.5" outlineLevel="1" r="166">
      <c r="B166" s="489" t="e">
        <f aca="false" ca="false" dt2D="false" dtr="false" t="normal">B165</f>
        <v>#N/A</v>
      </c>
      <c r="F166" s="481" t="e">
        <f aca="false" ca="false" dt2D="false" dtr="false" t="normal">F165</f>
        <v>#N/A</v>
      </c>
      <c r="G166" s="485" t="n">
        <f aca="false" ca="false" dt2D="false" dtr="false" t="normal">G165</f>
        <v>0</v>
      </c>
      <c r="L166" s="503" t="n"/>
      <c r="M166" s="503" t="n"/>
      <c r="N166" s="503" t="n"/>
      <c r="O166" s="503" t="n"/>
      <c r="P166" s="503" t="n"/>
      <c r="Q166" s="503" t="n"/>
      <c r="R166" s="503" t="n"/>
      <c r="S166" s="503" t="n"/>
      <c r="T166" s="503" t="n"/>
      <c r="U166" s="503" t="n"/>
      <c r="V166" s="503" t="n"/>
      <c r="W166" s="503" t="n"/>
      <c r="X166" s="503" t="n"/>
      <c r="Y166" s="503" t="n"/>
      <c r="Z166" s="503" t="n"/>
      <c r="AA166" s="503" t="n"/>
      <c r="AB166" s="503" t="n"/>
      <c r="AC166" s="503" t="n"/>
      <c r="AD166" s="503" t="n"/>
      <c r="AE166" s="503" t="n"/>
      <c r="AF166" s="503" t="n"/>
      <c r="AG166" s="503" t="n"/>
      <c r="AH166" s="503" t="n"/>
      <c r="AI166" s="503" t="n"/>
      <c r="AJ166" s="503" t="n"/>
      <c r="AK166" s="503" t="n"/>
      <c r="AL166" s="503" t="n"/>
      <c r="AM166" s="503" t="n"/>
      <c r="AN166" s="503" t="n"/>
      <c r="AO166" s="503" t="n"/>
      <c r="AP166" s="503" t="n"/>
      <c r="AQ166" s="503" t="n"/>
      <c r="AR166" s="503" t="n"/>
      <c r="AS166" s="503" t="n"/>
      <c r="AT166" s="503" t="n"/>
      <c r="AU166" s="503" t="n"/>
      <c r="AV166" s="503" t="n"/>
      <c r="AW166" s="503" t="n"/>
      <c r="AX166" s="503" t="n"/>
      <c r="AY166" s="503" t="n"/>
      <c r="AZ166" s="503" t="n"/>
      <c r="BA166" s="503" t="n"/>
      <c r="BB166" s="503" t="n"/>
      <c r="BC166" s="503" t="n"/>
      <c r="BD166" s="503" t="n"/>
      <c r="BE166" s="503" t="n"/>
      <c r="BF166" s="503" t="n"/>
      <c r="BG166" s="503" t="n"/>
      <c r="BH166" s="503" t="n"/>
      <c r="BI166" s="503" t="n"/>
      <c r="BJ166" s="503" t="n"/>
      <c r="BK166" s="503" t="n"/>
      <c r="BL166" s="503" t="n"/>
      <c r="BM166" s="503" t="n"/>
      <c r="BN166" s="503" t="n"/>
      <c r="BO166" s="503" t="n"/>
      <c r="BP166" s="503" t="n"/>
      <c r="BQ166" s="503" t="n"/>
      <c r="BR166" s="503" t="n"/>
      <c r="BS166" s="503" t="n"/>
      <c r="BT166" s="503" t="n"/>
    </row>
    <row hidden="true" ht="16.5" outlineLevel="1" r="167">
      <c r="B167" s="489" t="e">
        <f aca="false" ca="false" dt2D="false" dtr="false" t="normal">B166</f>
        <v>#N/A</v>
      </c>
      <c r="C167" s="481" t="s">
        <v>436</v>
      </c>
      <c r="E167" s="481" t="s">
        <v>436</v>
      </c>
      <c r="F167" s="481" t="e">
        <f aca="false" ca="false" dt2D="false" dtr="false" t="normal">F166</f>
        <v>#N/A</v>
      </c>
      <c r="G167" s="485" t="n">
        <f aca="false" ca="false" dt2D="false" dtr="false" t="normal">G166</f>
        <v>0</v>
      </c>
      <c r="I167" s="516" t="s">
        <v>436</v>
      </c>
      <c r="J167" s="517" t="n"/>
      <c r="K167" s="214" t="n"/>
      <c r="L167" s="518" t="n">
        <f aca="false" ca="false" dt2D="false" dtr="false" t="normal">SUM(L168:L169)</f>
        <v>0</v>
      </c>
      <c r="M167" s="518" t="e">
        <f aca="false" ca="true" dt2D="false" dtr="false" t="normal">SUM(M168:M169)</f>
        <v>#VALUE!</v>
      </c>
      <c r="N167" s="518" t="e">
        <f aca="false" ca="true" dt2D="false" dtr="false" t="normal">SUM(N168:N169)</f>
        <v>#VALUE!</v>
      </c>
      <c r="O167" s="518" t="e">
        <f aca="false" ca="true" dt2D="false" dtr="false" t="normal">SUM(O168:O169)</f>
        <v>#VALUE!</v>
      </c>
      <c r="P167" s="518" t="e">
        <f aca="false" ca="true" dt2D="false" dtr="false" t="normal">SUM(P168:P169)</f>
        <v>#VALUE!</v>
      </c>
      <c r="Q167" s="518" t="e">
        <f aca="false" ca="true" dt2D="false" dtr="false" t="normal">SUM(Q168:Q169)</f>
        <v>#VALUE!</v>
      </c>
      <c r="R167" s="518" t="e">
        <f aca="false" ca="true" dt2D="false" dtr="false" t="normal">SUM(R168:R169)</f>
        <v>#VALUE!</v>
      </c>
      <c r="S167" s="518" t="e">
        <f aca="false" ca="true" dt2D="false" dtr="false" t="normal">SUM(S168:S169)</f>
        <v>#VALUE!</v>
      </c>
      <c r="T167" s="518" t="e">
        <f aca="false" ca="true" dt2D="false" dtr="false" t="normal">SUM(T168:T169)</f>
        <v>#VALUE!</v>
      </c>
      <c r="U167" s="518" t="e">
        <f aca="false" ca="true" dt2D="false" dtr="false" t="normal">SUM(U168:U169)</f>
        <v>#VALUE!</v>
      </c>
      <c r="V167" s="518" t="e">
        <f aca="false" ca="true" dt2D="false" dtr="false" t="normal">SUM(V168:V169)</f>
        <v>#VALUE!</v>
      </c>
      <c r="W167" s="518" t="e">
        <f aca="false" ca="true" dt2D="false" dtr="false" t="normal">SUM(W168:W169)</f>
        <v>#VALUE!</v>
      </c>
      <c r="X167" s="518" t="e">
        <f aca="false" ca="true" dt2D="false" dtr="false" t="normal">SUM(X168:X169)</f>
        <v>#VALUE!</v>
      </c>
      <c r="Y167" s="518" t="e">
        <f aca="false" ca="true" dt2D="false" dtr="false" t="normal">SUM(Y168:Y169)</f>
        <v>#VALUE!</v>
      </c>
      <c r="Z167" s="518" t="e">
        <f aca="false" ca="true" dt2D="false" dtr="false" t="normal">SUM(Z168:Z169)</f>
        <v>#VALUE!</v>
      </c>
      <c r="AA167" s="518" t="e">
        <f aca="false" ca="true" dt2D="false" dtr="false" t="normal">SUM(AA168:AA169)</f>
        <v>#VALUE!</v>
      </c>
      <c r="AB167" s="518" t="e">
        <f aca="false" ca="true" dt2D="false" dtr="false" t="normal">SUM(AB168:AB169)</f>
        <v>#VALUE!</v>
      </c>
      <c r="AC167" s="518" t="e">
        <f aca="false" ca="true" dt2D="false" dtr="false" t="normal">SUM(AC168:AC169)</f>
        <v>#VALUE!</v>
      </c>
      <c r="AD167" s="518" t="e">
        <f aca="false" ca="true" dt2D="false" dtr="false" t="normal">SUM(AD168:AD169)</f>
        <v>#VALUE!</v>
      </c>
      <c r="AE167" s="518" t="e">
        <f aca="false" ca="true" dt2D="false" dtr="false" t="normal">SUM(AE168:AE169)</f>
        <v>#VALUE!</v>
      </c>
      <c r="AF167" s="518" t="e">
        <f aca="false" ca="true" dt2D="false" dtr="false" t="normal">SUM(AF168:AF169)</f>
        <v>#VALUE!</v>
      </c>
      <c r="AG167" s="518" t="e">
        <f aca="false" ca="true" dt2D="false" dtr="false" t="normal">SUM(AG168:AG169)</f>
        <v>#VALUE!</v>
      </c>
      <c r="AH167" s="518" t="e">
        <f aca="false" ca="true" dt2D="false" dtr="false" t="normal">SUM(AH168:AH169)</f>
        <v>#VALUE!</v>
      </c>
      <c r="AI167" s="518" t="e">
        <f aca="false" ca="true" dt2D="false" dtr="false" t="normal">SUM(AI168:AI169)</f>
        <v>#VALUE!</v>
      </c>
      <c r="AJ167" s="518" t="e">
        <f aca="false" ca="true" dt2D="false" dtr="false" t="normal">SUM(AJ168:AJ169)</f>
        <v>#VALUE!</v>
      </c>
      <c r="AK167" s="518" t="e">
        <f aca="false" ca="true" dt2D="false" dtr="false" t="normal">SUM(AK168:AK169)</f>
        <v>#VALUE!</v>
      </c>
      <c r="AL167" s="518" t="e">
        <f aca="false" ca="true" dt2D="false" dtr="false" t="normal">SUM(AL168:AL169)</f>
        <v>#VALUE!</v>
      </c>
      <c r="AM167" s="518" t="e">
        <f aca="false" ca="true" dt2D="false" dtr="false" t="normal">SUM(AM168:AM169)</f>
        <v>#VALUE!</v>
      </c>
      <c r="AN167" s="518" t="e">
        <f aca="false" ca="true" dt2D="false" dtr="false" t="normal">SUM(AN168:AN169)</f>
        <v>#VALUE!</v>
      </c>
      <c r="AO167" s="518" t="e">
        <f aca="false" ca="true" dt2D="false" dtr="false" t="normal">SUM(AO168:AO169)</f>
        <v>#VALUE!</v>
      </c>
      <c r="AP167" s="518" t="e">
        <f aca="false" ca="true" dt2D="false" dtr="false" t="normal">SUM(AP168:AP169)</f>
        <v>#VALUE!</v>
      </c>
      <c r="AQ167" s="518" t="e">
        <f aca="false" ca="true" dt2D="false" dtr="false" t="normal">SUM(AQ168:AQ169)</f>
        <v>#VALUE!</v>
      </c>
      <c r="AR167" s="518" t="e">
        <f aca="false" ca="true" dt2D="false" dtr="false" t="normal">SUM(AR168:AR169)</f>
        <v>#VALUE!</v>
      </c>
      <c r="AS167" s="518" t="e">
        <f aca="false" ca="true" dt2D="false" dtr="false" t="normal">SUM(AS168:AS169)</f>
        <v>#VALUE!</v>
      </c>
      <c r="AT167" s="518" t="e">
        <f aca="false" ca="true" dt2D="false" dtr="false" t="normal">SUM(AT168:AT169)</f>
        <v>#VALUE!</v>
      </c>
      <c r="AU167" s="518" t="e">
        <f aca="false" ca="true" dt2D="false" dtr="false" t="normal">SUM(AU168:AU169)</f>
        <v>#VALUE!</v>
      </c>
      <c r="AV167" s="518" t="e">
        <f aca="false" ca="true" dt2D="false" dtr="false" t="normal">SUM(AV168:AV169)</f>
        <v>#VALUE!</v>
      </c>
      <c r="AW167" s="518" t="e">
        <f aca="false" ca="true" dt2D="false" dtr="false" t="normal">SUM(AW168:AW169)</f>
        <v>#VALUE!</v>
      </c>
      <c r="AX167" s="518" t="e">
        <f aca="false" ca="true" dt2D="false" dtr="false" t="normal">SUM(AX168:AX169)</f>
        <v>#VALUE!</v>
      </c>
      <c r="AY167" s="518" t="e">
        <f aca="false" ca="true" dt2D="false" dtr="false" t="normal">SUM(AY168:AY169)</f>
        <v>#VALUE!</v>
      </c>
      <c r="AZ167" s="518" t="e">
        <f aca="false" ca="true" dt2D="false" dtr="false" t="normal">SUM(AZ168:AZ169)</f>
        <v>#VALUE!</v>
      </c>
      <c r="BA167" s="518" t="e">
        <f aca="false" ca="true" dt2D="false" dtr="false" t="normal">SUM(BA168:BA169)</f>
        <v>#VALUE!</v>
      </c>
      <c r="BB167" s="518" t="e">
        <f aca="false" ca="true" dt2D="false" dtr="false" t="normal">SUM(BB168:BB169)</f>
        <v>#VALUE!</v>
      </c>
      <c r="BC167" s="518" t="e">
        <f aca="false" ca="true" dt2D="false" dtr="false" t="normal">SUM(BC168:BC169)</f>
        <v>#VALUE!</v>
      </c>
      <c r="BD167" s="518" t="e">
        <f aca="false" ca="true" dt2D="false" dtr="false" t="normal">SUM(BD168:BD169)</f>
        <v>#VALUE!</v>
      </c>
      <c r="BE167" s="518" t="e">
        <f aca="false" ca="true" dt2D="false" dtr="false" t="normal">SUM(BE168:BE169)</f>
        <v>#VALUE!</v>
      </c>
      <c r="BF167" s="518" t="e">
        <f aca="false" ca="true" dt2D="false" dtr="false" t="normal">SUM(BF168:BF169)</f>
        <v>#VALUE!</v>
      </c>
      <c r="BG167" s="518" t="e">
        <f aca="false" ca="true" dt2D="false" dtr="false" t="normal">SUM(BG168:BG169)</f>
        <v>#VALUE!</v>
      </c>
      <c r="BH167" s="518" t="e">
        <f aca="false" ca="true" dt2D="false" dtr="false" t="normal">SUM(BH168:BH169)</f>
        <v>#VALUE!</v>
      </c>
      <c r="BI167" s="518" t="e">
        <f aca="false" ca="true" dt2D="false" dtr="false" t="normal">SUM(BI168:BI169)</f>
        <v>#VALUE!</v>
      </c>
      <c r="BJ167" s="518" t="e">
        <f aca="false" ca="true" dt2D="false" dtr="false" t="normal">SUM(BJ168:BJ169)</f>
        <v>#VALUE!</v>
      </c>
      <c r="BK167" s="518" t="e">
        <f aca="false" ca="true" dt2D="false" dtr="false" t="normal">SUM(BK168:BK169)</f>
        <v>#VALUE!</v>
      </c>
      <c r="BL167" s="518" t="e">
        <f aca="false" ca="true" dt2D="false" dtr="false" t="normal">SUM(BL168:BL169)</f>
        <v>#VALUE!</v>
      </c>
      <c r="BM167" s="518" t="e">
        <f aca="false" ca="true" dt2D="false" dtr="false" t="normal">SUM(BM168:BM169)</f>
        <v>#VALUE!</v>
      </c>
      <c r="BN167" s="518" t="e">
        <f aca="false" ca="true" dt2D="false" dtr="false" t="normal">SUM(BN168:BN169)</f>
        <v>#VALUE!</v>
      </c>
      <c r="BO167" s="518" t="e">
        <f aca="false" ca="true" dt2D="false" dtr="false" t="normal">SUM(BO168:BO169)</f>
        <v>#VALUE!</v>
      </c>
      <c r="BP167" s="518" t="e">
        <f aca="false" ca="true" dt2D="false" dtr="false" t="normal">SUM(BP168:BP169)</f>
        <v>#VALUE!</v>
      </c>
      <c r="BQ167" s="518" t="e">
        <f aca="false" ca="true" dt2D="false" dtr="false" t="normal">SUM(BQ168:BQ169)</f>
        <v>#VALUE!</v>
      </c>
      <c r="BR167" s="518" t="e">
        <f aca="false" ca="true" dt2D="false" dtr="false" t="normal">SUM(BR168:BR169)</f>
        <v>#VALUE!</v>
      </c>
      <c r="BS167" s="518" t="e">
        <f aca="false" ca="true" dt2D="false" dtr="false" t="normal">SUM(BS168:BS169)</f>
        <v>#VALUE!</v>
      </c>
      <c r="BT167" s="518" t="e">
        <f aca="false" ca="true" dt2D="false" dtr="false" t="normal">SUM(BT168:BT169)</f>
        <v>#VALUE!</v>
      </c>
    </row>
    <row hidden="true" ht="16.5" outlineLevel="2" r="168">
      <c r="B168" s="489" t="e">
        <f aca="false" ca="false" dt2D="false" dtr="false" t="normal">B167</f>
        <v>#N/A</v>
      </c>
      <c r="F168" s="481" t="e">
        <f aca="false" ca="false" dt2D="false" dtr="false" t="normal">F167</f>
        <v>#N/A</v>
      </c>
      <c r="G168" s="485" t="n">
        <f aca="false" ca="false" dt2D="false" dtr="false" t="normal">G167</f>
        <v>0</v>
      </c>
      <c r="I168" s="153" t="s">
        <v>556</v>
      </c>
      <c r="L168" s="503" t="n">
        <f aca="false" ca="false" dt2D="false" dtr="false" t="normal">L160</f>
        <v>0</v>
      </c>
      <c r="M168" s="503" t="e">
        <f aca="false" ca="true" dt2D="false" dtr="false" t="normal">M160-SUM($L164:M164)</f>
        <v>#VALUE!</v>
      </c>
      <c r="N168" s="503" t="e">
        <f aca="false" ca="true" dt2D="false" dtr="false" t="normal">N160-SUM($L164:N164)</f>
        <v>#VALUE!</v>
      </c>
      <c r="O168" s="503" t="e">
        <f aca="false" ca="true" dt2D="false" dtr="false" t="normal">O160-SUM($L164:O164)</f>
        <v>#VALUE!</v>
      </c>
      <c r="P168" s="503" t="e">
        <f aca="false" ca="true" dt2D="false" dtr="false" t="normal">P160-SUM($L164:P164)</f>
        <v>#VALUE!</v>
      </c>
      <c r="Q168" s="503" t="e">
        <f aca="false" ca="true" dt2D="false" dtr="false" t="normal">Q160-SUM($L164:Q164)</f>
        <v>#VALUE!</v>
      </c>
      <c r="R168" s="503" t="e">
        <f aca="false" ca="true" dt2D="false" dtr="false" t="normal">R160-SUM($L164:R164)</f>
        <v>#VALUE!</v>
      </c>
      <c r="S168" s="503" t="e">
        <f aca="false" ca="true" dt2D="false" dtr="false" t="normal">S160-SUM($L164:S164)</f>
        <v>#VALUE!</v>
      </c>
      <c r="T168" s="503" t="e">
        <f aca="false" ca="true" dt2D="false" dtr="false" t="normal">T160-SUM($L164:T164)</f>
        <v>#VALUE!</v>
      </c>
      <c r="U168" s="503" t="e">
        <f aca="false" ca="true" dt2D="false" dtr="false" t="normal">U160-SUM($L164:U164)</f>
        <v>#VALUE!</v>
      </c>
      <c r="V168" s="503" t="e">
        <f aca="false" ca="true" dt2D="false" dtr="false" t="normal">V160-SUM($L164:V164)</f>
        <v>#VALUE!</v>
      </c>
      <c r="W168" s="503" t="e">
        <f aca="false" ca="true" dt2D="false" dtr="false" t="normal">W160-SUM($L164:W164)</f>
        <v>#VALUE!</v>
      </c>
      <c r="X168" s="503" t="e">
        <f aca="false" ca="true" dt2D="false" dtr="false" t="normal">X160-SUM($L164:X164)</f>
        <v>#VALUE!</v>
      </c>
      <c r="Y168" s="503" t="e">
        <f aca="false" ca="true" dt2D="false" dtr="false" t="normal">Y160-SUM($L164:Y164)</f>
        <v>#VALUE!</v>
      </c>
      <c r="Z168" s="503" t="e">
        <f aca="false" ca="true" dt2D="false" dtr="false" t="normal">Z160-SUM($L164:Z164)</f>
        <v>#VALUE!</v>
      </c>
      <c r="AA168" s="503" t="e">
        <f aca="false" ca="true" dt2D="false" dtr="false" t="normal">AA160-SUM($L164:AA164)</f>
        <v>#VALUE!</v>
      </c>
      <c r="AB168" s="503" t="e">
        <f aca="false" ca="true" dt2D="false" dtr="false" t="normal">AB160-SUM($L164:AB164)</f>
        <v>#VALUE!</v>
      </c>
      <c r="AC168" s="503" t="e">
        <f aca="false" ca="true" dt2D="false" dtr="false" t="normal">AC160-SUM($L164:AC164)</f>
        <v>#VALUE!</v>
      </c>
      <c r="AD168" s="503" t="e">
        <f aca="false" ca="true" dt2D="false" dtr="false" t="normal">AD160-SUM($L164:AD164)</f>
        <v>#VALUE!</v>
      </c>
      <c r="AE168" s="503" t="e">
        <f aca="false" ca="true" dt2D="false" dtr="false" t="normal">AE160-SUM($L164:AE164)</f>
        <v>#VALUE!</v>
      </c>
      <c r="AF168" s="503" t="e">
        <f aca="false" ca="true" dt2D="false" dtr="false" t="normal">AF160-SUM($L164:AF164)</f>
        <v>#VALUE!</v>
      </c>
      <c r="AG168" s="503" t="e">
        <f aca="false" ca="true" dt2D="false" dtr="false" t="normal">AG160-SUM($L164:AG164)</f>
        <v>#VALUE!</v>
      </c>
      <c r="AH168" s="503" t="e">
        <f aca="false" ca="true" dt2D="false" dtr="false" t="normal">AH160-SUM($L164:AH164)</f>
        <v>#VALUE!</v>
      </c>
      <c r="AI168" s="503" t="e">
        <f aca="false" ca="true" dt2D="false" dtr="false" t="normal">AI160-SUM($L164:AI164)</f>
        <v>#VALUE!</v>
      </c>
      <c r="AJ168" s="503" t="e">
        <f aca="false" ca="true" dt2D="false" dtr="false" t="normal">AJ160-SUM($L164:AJ164)</f>
        <v>#VALUE!</v>
      </c>
      <c r="AK168" s="503" t="e">
        <f aca="false" ca="true" dt2D="false" dtr="false" t="normal">AK160-SUM($L164:AK164)</f>
        <v>#VALUE!</v>
      </c>
      <c r="AL168" s="503" t="e">
        <f aca="false" ca="true" dt2D="false" dtr="false" t="normal">AL160-SUM($L164:AL164)</f>
        <v>#VALUE!</v>
      </c>
      <c r="AM168" s="503" t="e">
        <f aca="false" ca="true" dt2D="false" dtr="false" t="normal">AM160-SUM($L164:AM164)</f>
        <v>#VALUE!</v>
      </c>
      <c r="AN168" s="503" t="e">
        <f aca="false" ca="true" dt2D="false" dtr="false" t="normal">AN160-SUM($L164:AN164)</f>
        <v>#VALUE!</v>
      </c>
      <c r="AO168" s="503" t="e">
        <f aca="false" ca="true" dt2D="false" dtr="false" t="normal">AO160-SUM($L164:AO164)</f>
        <v>#VALUE!</v>
      </c>
      <c r="AP168" s="503" t="e">
        <f aca="false" ca="true" dt2D="false" dtr="false" t="normal">AP160-SUM($L164:AP164)</f>
        <v>#VALUE!</v>
      </c>
      <c r="AQ168" s="503" t="e">
        <f aca="false" ca="true" dt2D="false" dtr="false" t="normal">AQ160-SUM($L164:AQ164)</f>
        <v>#VALUE!</v>
      </c>
      <c r="AR168" s="503" t="e">
        <f aca="false" ca="true" dt2D="false" dtr="false" t="normal">AR160-SUM($L164:AR164)</f>
        <v>#VALUE!</v>
      </c>
      <c r="AS168" s="503" t="e">
        <f aca="false" ca="true" dt2D="false" dtr="false" t="normal">AS160-SUM($L164:AS164)</f>
        <v>#VALUE!</v>
      </c>
      <c r="AT168" s="503" t="e">
        <f aca="false" ca="true" dt2D="false" dtr="false" t="normal">AT160-SUM($L164:AT164)</f>
        <v>#VALUE!</v>
      </c>
      <c r="AU168" s="503" t="e">
        <f aca="false" ca="true" dt2D="false" dtr="false" t="normal">AU160-SUM($L164:AU164)</f>
        <v>#VALUE!</v>
      </c>
      <c r="AV168" s="503" t="e">
        <f aca="false" ca="true" dt2D="false" dtr="false" t="normal">AV160-SUM($L164:AV164)</f>
        <v>#VALUE!</v>
      </c>
      <c r="AW168" s="503" t="e">
        <f aca="false" ca="true" dt2D="false" dtr="false" t="normal">AW160-SUM($L164:AW164)</f>
        <v>#VALUE!</v>
      </c>
      <c r="AX168" s="503" t="e">
        <f aca="false" ca="true" dt2D="false" dtr="false" t="normal">AX160-SUM($L164:AX164)</f>
        <v>#VALUE!</v>
      </c>
      <c r="AY168" s="503" t="e">
        <f aca="false" ca="true" dt2D="false" dtr="false" t="normal">AY160-SUM($L164:AY164)</f>
        <v>#VALUE!</v>
      </c>
      <c r="AZ168" s="503" t="e">
        <f aca="false" ca="true" dt2D="false" dtr="false" t="normal">AZ160-SUM($L164:AZ164)</f>
        <v>#VALUE!</v>
      </c>
      <c r="BA168" s="503" t="e">
        <f aca="false" ca="true" dt2D="false" dtr="false" t="normal">BA160-SUM($L164:BA164)</f>
        <v>#VALUE!</v>
      </c>
      <c r="BB168" s="503" t="e">
        <f aca="false" ca="true" dt2D="false" dtr="false" t="normal">BB160-SUM($L164:BB164)</f>
        <v>#VALUE!</v>
      </c>
      <c r="BC168" s="503" t="e">
        <f aca="false" ca="true" dt2D="false" dtr="false" t="normal">BC160-SUM($L164:BC164)</f>
        <v>#VALUE!</v>
      </c>
      <c r="BD168" s="503" t="e">
        <f aca="false" ca="true" dt2D="false" dtr="false" t="normal">BD160-SUM($L164:BD164)</f>
        <v>#VALUE!</v>
      </c>
      <c r="BE168" s="503" t="e">
        <f aca="false" ca="true" dt2D="false" dtr="false" t="normal">BE160-SUM($L164:BE164)</f>
        <v>#VALUE!</v>
      </c>
      <c r="BF168" s="503" t="e">
        <f aca="false" ca="true" dt2D="false" dtr="false" t="normal">BF160-SUM($L164:BF164)</f>
        <v>#VALUE!</v>
      </c>
      <c r="BG168" s="503" t="e">
        <f aca="false" ca="true" dt2D="false" dtr="false" t="normal">BG160-SUM($L164:BG164)</f>
        <v>#VALUE!</v>
      </c>
      <c r="BH168" s="503" t="e">
        <f aca="false" ca="true" dt2D="false" dtr="false" t="normal">BH160-SUM($L164:BH164)</f>
        <v>#VALUE!</v>
      </c>
      <c r="BI168" s="503" t="e">
        <f aca="false" ca="true" dt2D="false" dtr="false" t="normal">BI160-SUM($L164:BI164)</f>
        <v>#VALUE!</v>
      </c>
      <c r="BJ168" s="503" t="e">
        <f aca="false" ca="true" dt2D="false" dtr="false" t="normal">BJ160-SUM($L164:BJ164)</f>
        <v>#VALUE!</v>
      </c>
      <c r="BK168" s="503" t="e">
        <f aca="false" ca="true" dt2D="false" dtr="false" t="normal">BK160-SUM($L164:BK164)</f>
        <v>#VALUE!</v>
      </c>
      <c r="BL168" s="503" t="e">
        <f aca="false" ca="true" dt2D="false" dtr="false" t="normal">BL160-SUM($L164:BL164)</f>
        <v>#VALUE!</v>
      </c>
      <c r="BM168" s="503" t="e">
        <f aca="false" ca="true" dt2D="false" dtr="false" t="normal">BM160-SUM($L164:BM164)</f>
        <v>#VALUE!</v>
      </c>
      <c r="BN168" s="503" t="e">
        <f aca="false" ca="true" dt2D="false" dtr="false" t="normal">BN160-SUM($L164:BN164)</f>
        <v>#VALUE!</v>
      </c>
      <c r="BO168" s="503" t="e">
        <f aca="false" ca="true" dt2D="false" dtr="false" t="normal">BO160-SUM($L164:BO164)</f>
        <v>#VALUE!</v>
      </c>
      <c r="BP168" s="503" t="e">
        <f aca="false" ca="true" dt2D="false" dtr="false" t="normal">BP160-SUM($L164:BP164)</f>
        <v>#VALUE!</v>
      </c>
      <c r="BQ168" s="503" t="e">
        <f aca="false" ca="true" dt2D="false" dtr="false" t="normal">BQ160-SUM($L164:BQ164)</f>
        <v>#VALUE!</v>
      </c>
      <c r="BR168" s="503" t="e">
        <f aca="false" ca="true" dt2D="false" dtr="false" t="normal">BR160-SUM($L164:BR164)</f>
        <v>#VALUE!</v>
      </c>
      <c r="BS168" s="503" t="e">
        <f aca="false" ca="true" dt2D="false" dtr="false" t="normal">BS160-SUM($L164:BS164)</f>
        <v>#VALUE!</v>
      </c>
      <c r="BT168" s="503" t="e">
        <f aca="false" ca="true" dt2D="false" dtr="false" t="normal">BT160-SUM($L164:BT164)</f>
        <v>#VALUE!</v>
      </c>
    </row>
    <row hidden="true" ht="16.5" outlineLevel="2" r="169">
      <c r="B169" s="489" t="e">
        <f aca="false" ca="false" dt2D="false" dtr="false" t="normal">B168</f>
        <v>#N/A</v>
      </c>
      <c r="F169" s="481" t="e">
        <f aca="false" ca="false" dt2D="false" dtr="false" t="normal">F168</f>
        <v>#N/A</v>
      </c>
      <c r="G169" s="485" t="n">
        <f aca="false" ca="false" dt2D="false" dtr="false" t="normal">G168</f>
        <v>0</v>
      </c>
      <c r="I169" s="153" t="s">
        <v>557</v>
      </c>
      <c r="L169" s="503" t="n">
        <f aca="false" ca="false" dt2D="false" dtr="false" t="normal">L161-SUM($L164:L164)</f>
        <v>0</v>
      </c>
      <c r="M169" s="503" t="e">
        <f aca="false" ca="true" dt2D="false" dtr="false" t="normal">M161-SUM($L165:M165)</f>
        <v>#VALUE!</v>
      </c>
      <c r="N169" s="503" t="e">
        <f aca="false" ca="true" dt2D="false" dtr="false" t="normal">N161-SUM($L165:N165)</f>
        <v>#VALUE!</v>
      </c>
      <c r="O169" s="503" t="e">
        <f aca="false" ca="true" dt2D="false" dtr="false" t="normal">O161-SUM($L165:O165)</f>
        <v>#VALUE!</v>
      </c>
      <c r="P169" s="503" t="e">
        <f aca="false" ca="true" dt2D="false" dtr="false" t="normal">P161-SUM($L165:P165)</f>
        <v>#VALUE!</v>
      </c>
      <c r="Q169" s="503" t="e">
        <f aca="false" ca="true" dt2D="false" dtr="false" t="normal">Q161-SUM($L165:Q165)</f>
        <v>#VALUE!</v>
      </c>
      <c r="R169" s="503" t="e">
        <f aca="false" ca="true" dt2D="false" dtr="false" t="normal">R161-SUM($L165:R165)</f>
        <v>#VALUE!</v>
      </c>
      <c r="S169" s="503" t="e">
        <f aca="false" ca="true" dt2D="false" dtr="false" t="normal">S161-SUM($L165:S165)</f>
        <v>#VALUE!</v>
      </c>
      <c r="T169" s="503" t="e">
        <f aca="false" ca="true" dt2D="false" dtr="false" t="normal">T161-SUM($L165:T165)</f>
        <v>#VALUE!</v>
      </c>
      <c r="U169" s="503" t="e">
        <f aca="false" ca="true" dt2D="false" dtr="false" t="normal">U161-SUM($L165:U165)</f>
        <v>#VALUE!</v>
      </c>
      <c r="V169" s="503" t="e">
        <f aca="false" ca="true" dt2D="false" dtr="false" t="normal">V161-SUM($L165:V165)</f>
        <v>#VALUE!</v>
      </c>
      <c r="W169" s="503" t="e">
        <f aca="false" ca="true" dt2D="false" dtr="false" t="normal">W161-SUM($L165:W165)</f>
        <v>#VALUE!</v>
      </c>
      <c r="X169" s="503" t="e">
        <f aca="false" ca="true" dt2D="false" dtr="false" t="normal">X161-SUM($L165:X165)</f>
        <v>#VALUE!</v>
      </c>
      <c r="Y169" s="503" t="e">
        <f aca="false" ca="true" dt2D="false" dtr="false" t="normal">Y161-SUM($L165:Y165)</f>
        <v>#VALUE!</v>
      </c>
      <c r="Z169" s="503" t="e">
        <f aca="false" ca="true" dt2D="false" dtr="false" t="normal">Z161-SUM($L165:Z165)</f>
        <v>#VALUE!</v>
      </c>
      <c r="AA169" s="503" t="e">
        <f aca="false" ca="true" dt2D="false" dtr="false" t="normal">AA161-SUM($L165:AA165)</f>
        <v>#VALUE!</v>
      </c>
      <c r="AB169" s="503" t="e">
        <f aca="false" ca="true" dt2D="false" dtr="false" t="normal">AB161-SUM($L165:AB165)</f>
        <v>#VALUE!</v>
      </c>
      <c r="AC169" s="503" t="e">
        <f aca="false" ca="true" dt2D="false" dtr="false" t="normal">AC161-SUM($L165:AC165)</f>
        <v>#VALUE!</v>
      </c>
      <c r="AD169" s="503" t="e">
        <f aca="false" ca="true" dt2D="false" dtr="false" t="normal">AD161-SUM($L165:AD165)</f>
        <v>#VALUE!</v>
      </c>
      <c r="AE169" s="503" t="e">
        <f aca="false" ca="true" dt2D="false" dtr="false" t="normal">AE161-SUM($L165:AE165)</f>
        <v>#VALUE!</v>
      </c>
      <c r="AF169" s="503" t="e">
        <f aca="false" ca="true" dt2D="false" dtr="false" t="normal">AF161-SUM($L165:AF165)</f>
        <v>#VALUE!</v>
      </c>
      <c r="AG169" s="503" t="e">
        <f aca="false" ca="true" dt2D="false" dtr="false" t="normal">AG161-SUM($L165:AG165)</f>
        <v>#VALUE!</v>
      </c>
      <c r="AH169" s="503" t="e">
        <f aca="false" ca="true" dt2D="false" dtr="false" t="normal">AH161-SUM($L165:AH165)</f>
        <v>#VALUE!</v>
      </c>
      <c r="AI169" s="503" t="e">
        <f aca="false" ca="true" dt2D="false" dtr="false" t="normal">AI161-SUM($L165:AI165)</f>
        <v>#VALUE!</v>
      </c>
      <c r="AJ169" s="503" t="e">
        <f aca="false" ca="true" dt2D="false" dtr="false" t="normal">AJ161-SUM($L165:AJ165)</f>
        <v>#VALUE!</v>
      </c>
      <c r="AK169" s="503" t="e">
        <f aca="false" ca="true" dt2D="false" dtr="false" t="normal">AK161-SUM($L165:AK165)</f>
        <v>#VALUE!</v>
      </c>
      <c r="AL169" s="503" t="e">
        <f aca="false" ca="true" dt2D="false" dtr="false" t="normal">AL161-SUM($L165:AL165)</f>
        <v>#VALUE!</v>
      </c>
      <c r="AM169" s="503" t="e">
        <f aca="false" ca="true" dt2D="false" dtr="false" t="normal">AM161-SUM($L165:AM165)</f>
        <v>#VALUE!</v>
      </c>
      <c r="AN169" s="503" t="e">
        <f aca="false" ca="true" dt2D="false" dtr="false" t="normal">AN161-SUM($L165:AN165)</f>
        <v>#VALUE!</v>
      </c>
      <c r="AO169" s="503" t="e">
        <f aca="false" ca="true" dt2D="false" dtr="false" t="normal">AO161-SUM($L165:AO165)</f>
        <v>#VALUE!</v>
      </c>
      <c r="AP169" s="503" t="e">
        <f aca="false" ca="true" dt2D="false" dtr="false" t="normal">AP161-SUM($L165:AP165)</f>
        <v>#VALUE!</v>
      </c>
      <c r="AQ169" s="503" t="e">
        <f aca="false" ca="true" dt2D="false" dtr="false" t="normal">AQ161-SUM($L165:AQ165)</f>
        <v>#VALUE!</v>
      </c>
      <c r="AR169" s="503" t="e">
        <f aca="false" ca="true" dt2D="false" dtr="false" t="normal">AR161-SUM($L165:AR165)</f>
        <v>#VALUE!</v>
      </c>
      <c r="AS169" s="503" t="e">
        <f aca="false" ca="true" dt2D="false" dtr="false" t="normal">AS161-SUM($L165:AS165)</f>
        <v>#VALUE!</v>
      </c>
      <c r="AT169" s="503" t="e">
        <f aca="false" ca="true" dt2D="false" dtr="false" t="normal">AT161-SUM($L165:AT165)</f>
        <v>#VALUE!</v>
      </c>
      <c r="AU169" s="503" t="e">
        <f aca="false" ca="true" dt2D="false" dtr="false" t="normal">AU161-SUM($L165:AU165)</f>
        <v>#VALUE!</v>
      </c>
      <c r="AV169" s="503" t="e">
        <f aca="false" ca="true" dt2D="false" dtr="false" t="normal">AV161-SUM($L165:AV165)</f>
        <v>#VALUE!</v>
      </c>
      <c r="AW169" s="503" t="e">
        <f aca="false" ca="true" dt2D="false" dtr="false" t="normal">AW161-SUM($L165:AW165)</f>
        <v>#VALUE!</v>
      </c>
      <c r="AX169" s="503" t="e">
        <f aca="false" ca="true" dt2D="false" dtr="false" t="normal">AX161-SUM($L165:AX165)</f>
        <v>#VALUE!</v>
      </c>
      <c r="AY169" s="503" t="e">
        <f aca="false" ca="true" dt2D="false" dtr="false" t="normal">AY161-SUM($L165:AY165)</f>
        <v>#VALUE!</v>
      </c>
      <c r="AZ169" s="503" t="e">
        <f aca="false" ca="true" dt2D="false" dtr="false" t="normal">AZ161-SUM($L165:AZ165)</f>
        <v>#VALUE!</v>
      </c>
      <c r="BA169" s="503" t="e">
        <f aca="false" ca="true" dt2D="false" dtr="false" t="normal">BA161-SUM($L165:BA165)</f>
        <v>#VALUE!</v>
      </c>
      <c r="BB169" s="503" t="e">
        <f aca="false" ca="true" dt2D="false" dtr="false" t="normal">BB161-SUM($L165:BB165)</f>
        <v>#VALUE!</v>
      </c>
      <c r="BC169" s="503" t="e">
        <f aca="false" ca="true" dt2D="false" dtr="false" t="normal">BC161-SUM($L165:BC165)</f>
        <v>#VALUE!</v>
      </c>
      <c r="BD169" s="503" t="e">
        <f aca="false" ca="true" dt2D="false" dtr="false" t="normal">BD161-SUM($L165:BD165)</f>
        <v>#VALUE!</v>
      </c>
      <c r="BE169" s="503" t="e">
        <f aca="false" ca="true" dt2D="false" dtr="false" t="normal">BE161-SUM($L165:BE165)</f>
        <v>#VALUE!</v>
      </c>
      <c r="BF169" s="503" t="e">
        <f aca="false" ca="true" dt2D="false" dtr="false" t="normal">BF161-SUM($L165:BF165)</f>
        <v>#VALUE!</v>
      </c>
      <c r="BG169" s="503" t="e">
        <f aca="false" ca="true" dt2D="false" dtr="false" t="normal">BG161-SUM($L165:BG165)</f>
        <v>#VALUE!</v>
      </c>
      <c r="BH169" s="503" t="e">
        <f aca="false" ca="true" dt2D="false" dtr="false" t="normal">BH161-SUM($L165:BH165)</f>
        <v>#VALUE!</v>
      </c>
      <c r="BI169" s="503" t="e">
        <f aca="false" ca="true" dt2D="false" dtr="false" t="normal">BI161-SUM($L165:BI165)</f>
        <v>#VALUE!</v>
      </c>
      <c r="BJ169" s="503" t="e">
        <f aca="false" ca="true" dt2D="false" dtr="false" t="normal">BJ161-SUM($L165:BJ165)</f>
        <v>#VALUE!</v>
      </c>
      <c r="BK169" s="503" t="e">
        <f aca="false" ca="true" dt2D="false" dtr="false" t="normal">BK161-SUM($L165:BK165)</f>
        <v>#VALUE!</v>
      </c>
      <c r="BL169" s="503" t="e">
        <f aca="false" ca="true" dt2D="false" dtr="false" t="normal">BL161-SUM($L165:BL165)</f>
        <v>#VALUE!</v>
      </c>
      <c r="BM169" s="503" t="e">
        <f aca="false" ca="true" dt2D="false" dtr="false" t="normal">BM161-SUM($L165:BM165)</f>
        <v>#VALUE!</v>
      </c>
      <c r="BN169" s="503" t="e">
        <f aca="false" ca="true" dt2D="false" dtr="false" t="normal">BN161-SUM($L165:BN165)</f>
        <v>#VALUE!</v>
      </c>
      <c r="BO169" s="503" t="e">
        <f aca="false" ca="true" dt2D="false" dtr="false" t="normal">BO161-SUM($L165:BO165)</f>
        <v>#VALUE!</v>
      </c>
      <c r="BP169" s="503" t="e">
        <f aca="false" ca="true" dt2D="false" dtr="false" t="normal">BP161-SUM($L165:BP165)</f>
        <v>#VALUE!</v>
      </c>
      <c r="BQ169" s="503" t="e">
        <f aca="false" ca="true" dt2D="false" dtr="false" t="normal">BQ161-SUM($L165:BQ165)</f>
        <v>#VALUE!</v>
      </c>
      <c r="BR169" s="503" t="e">
        <f aca="false" ca="true" dt2D="false" dtr="false" t="normal">BR161-SUM($L165:BR165)</f>
        <v>#VALUE!</v>
      </c>
      <c r="BS169" s="503" t="e">
        <f aca="false" ca="true" dt2D="false" dtr="false" t="normal">BS161-SUM($L165:BS165)</f>
        <v>#VALUE!</v>
      </c>
      <c r="BT169" s="503" t="e">
        <f aca="false" ca="true" dt2D="false" dtr="false" t="normal">BT161-SUM($L165:BT165)</f>
        <v>#VALUE!</v>
      </c>
    </row>
    <row hidden="true" ht="16.5" outlineLevel="1" r="170">
      <c r="B170" s="489" t="e">
        <f aca="false" ca="false" dt2D="false" dtr="false" t="normal">B169</f>
        <v>#N/A</v>
      </c>
      <c r="F170" s="481" t="e">
        <f aca="false" ca="false" dt2D="false" dtr="false" t="normal">F169</f>
        <v>#N/A</v>
      </c>
      <c r="G170" s="485" t="n">
        <f aca="false" ca="false" dt2D="false" dtr="false" t="normal">G169</f>
        <v>0</v>
      </c>
      <c r="I170" s="153" t="n"/>
      <c r="L170" s="503" t="n"/>
      <c r="M170" s="503" t="n"/>
      <c r="N170" s="503" t="n"/>
      <c r="O170" s="503" t="n"/>
      <c r="P170" s="503" t="n"/>
      <c r="Q170" s="503" t="n"/>
      <c r="R170" s="503" t="n"/>
      <c r="S170" s="503" t="n"/>
      <c r="T170" s="503" t="n"/>
      <c r="U170" s="503" t="n"/>
      <c r="V170" s="503" t="n"/>
      <c r="W170" s="503" t="n"/>
      <c r="X170" s="503" t="n"/>
      <c r="Y170" s="503" t="n"/>
      <c r="Z170" s="503" t="n"/>
      <c r="AA170" s="503" t="n"/>
      <c r="AB170" s="503" t="n"/>
      <c r="AC170" s="503" t="n"/>
      <c r="AD170" s="503" t="n"/>
      <c r="AE170" s="503" t="n"/>
      <c r="AF170" s="503" t="n"/>
      <c r="AG170" s="503" t="n"/>
      <c r="AH170" s="503" t="n"/>
      <c r="AI170" s="503" t="n"/>
      <c r="AJ170" s="503" t="n"/>
      <c r="AK170" s="503" t="n"/>
      <c r="AL170" s="503" t="n"/>
      <c r="AM170" s="503" t="n"/>
      <c r="AN170" s="503" t="n"/>
      <c r="AO170" s="503" t="n"/>
      <c r="AP170" s="503" t="n"/>
      <c r="AQ170" s="503" t="n"/>
      <c r="AR170" s="503" t="n"/>
      <c r="AS170" s="503" t="n"/>
      <c r="AT170" s="503" t="n"/>
      <c r="AU170" s="503" t="n"/>
      <c r="AV170" s="503" t="n"/>
      <c r="AW170" s="503" t="n"/>
      <c r="AX170" s="503" t="n"/>
      <c r="AY170" s="503" t="n"/>
      <c r="AZ170" s="503" t="n"/>
      <c r="BA170" s="503" t="n"/>
      <c r="BB170" s="503" t="n"/>
      <c r="BC170" s="503" t="n"/>
      <c r="BD170" s="503" t="n"/>
      <c r="BE170" s="503" t="n"/>
      <c r="BF170" s="503" t="n"/>
      <c r="BG170" s="503" t="n"/>
      <c r="BH170" s="503" t="n"/>
      <c r="BI170" s="503" t="n"/>
      <c r="BJ170" s="503" t="n"/>
      <c r="BK170" s="503" t="n"/>
      <c r="BL170" s="503" t="n"/>
      <c r="BM170" s="503" t="n"/>
      <c r="BN170" s="503" t="n"/>
      <c r="BO170" s="503" t="n"/>
      <c r="BP170" s="503" t="n"/>
      <c r="BQ170" s="503" t="n"/>
      <c r="BR170" s="503" t="n"/>
      <c r="BS170" s="503" t="n"/>
      <c r="BT170" s="503" t="n"/>
    </row>
    <row hidden="true" ht="16.5" outlineLevel="1" r="171">
      <c r="B171" s="489" t="e">
        <f aca="false" ca="false" dt2D="false" dtr="false" t="normal">B170</f>
        <v>#N/A</v>
      </c>
      <c r="E171" s="481" t="s">
        <v>296</v>
      </c>
      <c r="F171" s="481" t="e">
        <f aca="false" ca="false" dt2D="false" dtr="false" t="normal">F170</f>
        <v>#N/A</v>
      </c>
      <c r="G171" s="485" t="n">
        <f aca="false" ca="false" dt2D="false" dtr="false" t="normal">G170</f>
        <v>0</v>
      </c>
      <c r="I171" s="516" t="s">
        <v>296</v>
      </c>
      <c r="J171" s="517" t="n"/>
      <c r="L171" s="522" t="n"/>
      <c r="M171" s="518" t="e">
        <f aca="false" ca="true" dt2D="false" dtr="false" t="normal">M172*'Макро'!E$66</f>
        <v>#VALUE!</v>
      </c>
      <c r="N171" s="518" t="e">
        <f aca="false" ca="true" dt2D="false" dtr="false" t="normal">N172*'Макро'!F$66</f>
        <v>#VALUE!</v>
      </c>
      <c r="O171" s="518" t="e">
        <f aca="false" ca="true" dt2D="false" dtr="false" t="normal">O172*'Макро'!G$66</f>
        <v>#VALUE!</v>
      </c>
      <c r="P171" s="518" t="e">
        <f aca="false" ca="true" dt2D="false" dtr="false" t="normal">P172*'Макро'!H$66</f>
        <v>#VALUE!</v>
      </c>
      <c r="Q171" s="518" t="e">
        <f aca="false" ca="true" dt2D="false" dtr="false" t="normal">Q172*'Макро'!I$66</f>
        <v>#VALUE!</v>
      </c>
      <c r="R171" s="518" t="e">
        <f aca="false" ca="true" dt2D="false" dtr="false" t="normal">R172*'Макро'!J$66</f>
        <v>#VALUE!</v>
      </c>
      <c r="S171" s="518" t="e">
        <f aca="false" ca="true" dt2D="false" dtr="false" t="normal">S172*'Макро'!K$66</f>
        <v>#VALUE!</v>
      </c>
      <c r="T171" s="518" t="e">
        <f aca="false" ca="true" dt2D="false" dtr="false" t="normal">T172*'Макро'!L$66</f>
        <v>#VALUE!</v>
      </c>
      <c r="U171" s="518" t="e">
        <f aca="false" ca="true" dt2D="false" dtr="false" t="normal">U172*'Макро'!M$66</f>
        <v>#VALUE!</v>
      </c>
      <c r="V171" s="518" t="e">
        <f aca="false" ca="true" dt2D="false" dtr="false" t="normal">V172*'Макро'!N$66</f>
        <v>#VALUE!</v>
      </c>
      <c r="W171" s="518" t="e">
        <f aca="false" ca="true" dt2D="false" dtr="false" t="normal">W172*'Макро'!O$66</f>
        <v>#VALUE!</v>
      </c>
      <c r="X171" s="518" t="e">
        <f aca="false" ca="true" dt2D="false" dtr="false" t="normal">X172*'Макро'!P$66</f>
        <v>#VALUE!</v>
      </c>
      <c r="Y171" s="518" t="e">
        <f aca="false" ca="true" dt2D="false" dtr="false" t="normal">Y172*'Макро'!Q$66</f>
        <v>#VALUE!</v>
      </c>
      <c r="Z171" s="518" t="e">
        <f aca="false" ca="true" dt2D="false" dtr="false" t="normal">Z172*'Макро'!R$66</f>
        <v>#VALUE!</v>
      </c>
      <c r="AA171" s="518" t="e">
        <f aca="false" ca="true" dt2D="false" dtr="false" t="normal">AA172*'Макро'!S$66</f>
        <v>#VALUE!</v>
      </c>
      <c r="AB171" s="518" t="e">
        <f aca="false" ca="true" dt2D="false" dtr="false" t="normal">AB172*'Макро'!T$66</f>
        <v>#VALUE!</v>
      </c>
      <c r="AC171" s="518" t="e">
        <f aca="false" ca="true" dt2D="false" dtr="false" t="normal">AC172*'Макро'!U$66</f>
        <v>#VALUE!</v>
      </c>
      <c r="AD171" s="518" t="e">
        <f aca="false" ca="true" dt2D="false" dtr="false" t="normal">AD172*'Макро'!V$66</f>
        <v>#VALUE!</v>
      </c>
      <c r="AE171" s="518" t="e">
        <f aca="false" ca="true" dt2D="false" dtr="false" t="normal">AE172*'Макро'!W$66</f>
        <v>#VALUE!</v>
      </c>
      <c r="AF171" s="518" t="e">
        <f aca="false" ca="true" dt2D="false" dtr="false" t="normal">AF172*'Макро'!X$66</f>
        <v>#VALUE!</v>
      </c>
      <c r="AG171" s="518" t="e">
        <f aca="false" ca="true" dt2D="false" dtr="false" t="normal">AG172*'Макро'!Y$66</f>
        <v>#VALUE!</v>
      </c>
      <c r="AH171" s="518" t="e">
        <f aca="false" ca="true" dt2D="false" dtr="false" t="normal">AH172*'Макро'!Z$66</f>
        <v>#VALUE!</v>
      </c>
      <c r="AI171" s="518" t="e">
        <f aca="false" ca="true" dt2D="false" dtr="false" t="normal">AI172*'Макро'!AA$66</f>
        <v>#VALUE!</v>
      </c>
      <c r="AJ171" s="518" t="e">
        <f aca="false" ca="true" dt2D="false" dtr="false" t="normal">AJ172*'Макро'!AB$66</f>
        <v>#VALUE!</v>
      </c>
      <c r="AK171" s="518" t="e">
        <f aca="false" ca="true" dt2D="false" dtr="false" t="normal">AK172*'Макро'!AC$66</f>
        <v>#VALUE!</v>
      </c>
      <c r="AL171" s="518" t="e">
        <f aca="false" ca="true" dt2D="false" dtr="false" t="normal">AL172*'Макро'!AD$66</f>
        <v>#VALUE!</v>
      </c>
      <c r="AM171" s="518" t="e">
        <f aca="false" ca="true" dt2D="false" dtr="false" t="normal">AM172*'Макро'!AE$66</f>
        <v>#VALUE!</v>
      </c>
      <c r="AN171" s="518" t="e">
        <f aca="false" ca="true" dt2D="false" dtr="false" t="normal">AN172*'Макро'!AF$66</f>
        <v>#VALUE!</v>
      </c>
      <c r="AO171" s="518" t="e">
        <f aca="false" ca="true" dt2D="false" dtr="false" t="normal">AO172*'Макро'!AG$66</f>
        <v>#VALUE!</v>
      </c>
      <c r="AP171" s="518" t="e">
        <f aca="false" ca="true" dt2D="false" dtr="false" t="normal">AP172*'Макро'!AH$66</f>
        <v>#VALUE!</v>
      </c>
      <c r="AQ171" s="518" t="e">
        <f aca="false" ca="true" dt2D="false" dtr="false" t="normal">AQ172*'Макро'!AI$66</f>
        <v>#VALUE!</v>
      </c>
      <c r="AR171" s="518" t="e">
        <f aca="false" ca="true" dt2D="false" dtr="false" t="normal">AR172*'Макро'!AJ$66</f>
        <v>#VALUE!</v>
      </c>
      <c r="AS171" s="518" t="e">
        <f aca="false" ca="true" dt2D="false" dtr="false" t="normal">AS172*'Макро'!AK$66</f>
        <v>#VALUE!</v>
      </c>
      <c r="AT171" s="518" t="e">
        <f aca="false" ca="true" dt2D="false" dtr="false" t="normal">AT172*'Макро'!AL$66</f>
        <v>#VALUE!</v>
      </c>
      <c r="AU171" s="518" t="e">
        <f aca="false" ca="true" dt2D="false" dtr="false" t="normal">AU172*'Макро'!AM$66</f>
        <v>#VALUE!</v>
      </c>
      <c r="AV171" s="518" t="e">
        <f aca="false" ca="true" dt2D="false" dtr="false" t="normal">AV172*'Макро'!AN$66</f>
        <v>#VALUE!</v>
      </c>
      <c r="AW171" s="518" t="e">
        <f aca="false" ca="true" dt2D="false" dtr="false" t="normal">AW172*'Макро'!AO$66</f>
        <v>#VALUE!</v>
      </c>
      <c r="AX171" s="518" t="e">
        <f aca="false" ca="true" dt2D="false" dtr="false" t="normal">AX172*'Макро'!AP$66</f>
        <v>#VALUE!</v>
      </c>
      <c r="AY171" s="518" t="e">
        <f aca="false" ca="true" dt2D="false" dtr="false" t="normal">AY172*'Макро'!AQ$66</f>
        <v>#VALUE!</v>
      </c>
      <c r="AZ171" s="518" t="e">
        <f aca="false" ca="true" dt2D="false" dtr="false" t="normal">AZ172*'Макро'!AR$66</f>
        <v>#VALUE!</v>
      </c>
      <c r="BA171" s="518" t="e">
        <f aca="false" ca="true" dt2D="false" dtr="false" t="normal">BA172*'Макро'!AS$66</f>
        <v>#VALUE!</v>
      </c>
      <c r="BB171" s="518" t="e">
        <f aca="false" ca="true" dt2D="false" dtr="false" t="normal">BB172*'Макро'!AT$66</f>
        <v>#VALUE!</v>
      </c>
      <c r="BC171" s="518" t="e">
        <f aca="false" ca="true" dt2D="false" dtr="false" t="normal">BC172*'Макро'!AU$66</f>
        <v>#VALUE!</v>
      </c>
      <c r="BD171" s="518" t="e">
        <f aca="false" ca="true" dt2D="false" dtr="false" t="normal">BD172*'Макро'!AV$66</f>
        <v>#VALUE!</v>
      </c>
      <c r="BE171" s="518" t="e">
        <f aca="false" ca="true" dt2D="false" dtr="false" t="normal">BE172*'Макро'!AW$66</f>
        <v>#VALUE!</v>
      </c>
      <c r="BF171" s="518" t="e">
        <f aca="false" ca="true" dt2D="false" dtr="false" t="normal">BF172*'Макро'!AX$66</f>
        <v>#VALUE!</v>
      </c>
      <c r="BG171" s="518" t="e">
        <f aca="false" ca="true" dt2D="false" dtr="false" t="normal">BG172*'Макро'!AY$66</f>
        <v>#VALUE!</v>
      </c>
      <c r="BH171" s="518" t="e">
        <f aca="false" ca="true" dt2D="false" dtr="false" t="normal">BH172*'Макро'!AZ$66</f>
        <v>#VALUE!</v>
      </c>
      <c r="BI171" s="518" t="e">
        <f aca="false" ca="true" dt2D="false" dtr="false" t="normal">BI172*'Макро'!BA$66</f>
        <v>#VALUE!</v>
      </c>
      <c r="BJ171" s="518" t="e">
        <f aca="false" ca="true" dt2D="false" dtr="false" t="normal">BJ172*'Макро'!BB$66</f>
        <v>#VALUE!</v>
      </c>
      <c r="BK171" s="518" t="e">
        <f aca="false" ca="true" dt2D="false" dtr="false" t="normal">BK172*'Макро'!BC$66</f>
        <v>#VALUE!</v>
      </c>
      <c r="BL171" s="518" t="e">
        <f aca="false" ca="true" dt2D="false" dtr="false" t="normal">BL172*'Макро'!BD$66</f>
        <v>#VALUE!</v>
      </c>
      <c r="BM171" s="518" t="e">
        <f aca="false" ca="true" dt2D="false" dtr="false" t="normal">BM172*'Макро'!BE$66</f>
        <v>#VALUE!</v>
      </c>
      <c r="BN171" s="518" t="e">
        <f aca="false" ca="true" dt2D="false" dtr="false" t="normal">BN172*'Макро'!BF$66</f>
        <v>#VALUE!</v>
      </c>
      <c r="BO171" s="518" t="e">
        <f aca="false" ca="true" dt2D="false" dtr="false" t="normal">BO172*'Макро'!BG$66</f>
        <v>#VALUE!</v>
      </c>
      <c r="BP171" s="518" t="e">
        <f aca="false" ca="true" dt2D="false" dtr="false" t="normal">BP172*'Макро'!BH$66</f>
        <v>#VALUE!</v>
      </c>
      <c r="BQ171" s="518" t="e">
        <f aca="false" ca="true" dt2D="false" dtr="false" t="normal">BQ172*'Макро'!BI$66</f>
        <v>#VALUE!</v>
      </c>
      <c r="BR171" s="518" t="e">
        <f aca="false" ca="true" dt2D="false" dtr="false" t="normal">BR172*'Макро'!BJ$66</f>
        <v>#VALUE!</v>
      </c>
      <c r="BS171" s="518" t="e">
        <f aca="false" ca="true" dt2D="false" dtr="false" t="normal">BS172*'Макро'!BK$66</f>
        <v>#VALUE!</v>
      </c>
      <c r="BT171" s="518" t="e">
        <f aca="false" ca="true" dt2D="false" dtr="false" t="normal">BT172*'Макро'!BL$66</f>
        <v>#VALUE!</v>
      </c>
    </row>
    <row hidden="true" ht="16.5" outlineLevel="2" r="172">
      <c r="B172" s="489" t="e">
        <f aca="false" ca="false" dt2D="false" dtr="false" t="normal">B171</f>
        <v>#N/A</v>
      </c>
      <c r="F172" s="481" t="e">
        <f aca="false" ca="false" dt2D="false" dtr="false" t="normal">F171</f>
        <v>#N/A</v>
      </c>
      <c r="G172" s="485" t="n">
        <f aca="false" ca="false" dt2D="false" dtr="false" t="normal">G171</f>
        <v>0</v>
      </c>
      <c r="I172" s="153" t="s">
        <v>559</v>
      </c>
      <c r="L172" s="528" t="n"/>
      <c r="M172" s="503" t="e">
        <f aca="false" ca="true" dt2D="false" dtr="false" t="normal">AVERAGE(M148-M149, L148-L149)</f>
        <v>#VALUE!</v>
      </c>
      <c r="N172" s="503" t="e">
        <f aca="false" ca="true" dt2D="false" dtr="false" t="normal">AVERAGE(N148-N149, M148-M149)</f>
        <v>#VALUE!</v>
      </c>
      <c r="O172" s="503" t="e">
        <f aca="false" ca="true" dt2D="false" dtr="false" t="normal">AVERAGE(O148-O149, N148-N149)</f>
        <v>#VALUE!</v>
      </c>
      <c r="P172" s="503" t="e">
        <f aca="false" ca="true" dt2D="false" dtr="false" t="normal">AVERAGE(P148-P149, O148-O149)</f>
        <v>#VALUE!</v>
      </c>
      <c r="Q172" s="503" t="e">
        <f aca="false" ca="true" dt2D="false" dtr="false" t="normal">AVERAGE(Q148-Q149, P148-P149)</f>
        <v>#VALUE!</v>
      </c>
      <c r="R172" s="503" t="e">
        <f aca="false" ca="true" dt2D="false" dtr="false" t="normal">AVERAGE(R148-R149, Q148-Q149)</f>
        <v>#VALUE!</v>
      </c>
      <c r="S172" s="503" t="e">
        <f aca="false" ca="true" dt2D="false" dtr="false" t="normal">AVERAGE(S148-S149, R148-R149)</f>
        <v>#VALUE!</v>
      </c>
      <c r="T172" s="503" t="e">
        <f aca="false" ca="true" dt2D="false" dtr="false" t="normal">AVERAGE(T148-T149, S148-S149)</f>
        <v>#VALUE!</v>
      </c>
      <c r="U172" s="503" t="e">
        <f aca="false" ca="true" dt2D="false" dtr="false" t="normal">AVERAGE(U148-U149, T148-T149)</f>
        <v>#VALUE!</v>
      </c>
      <c r="V172" s="503" t="e">
        <f aca="false" ca="true" dt2D="false" dtr="false" t="normal">AVERAGE(V148-V149, U148-U149)</f>
        <v>#VALUE!</v>
      </c>
      <c r="W172" s="503" t="e">
        <f aca="false" ca="true" dt2D="false" dtr="false" t="normal">AVERAGE(W148-W149, V148-V149)</f>
        <v>#VALUE!</v>
      </c>
      <c r="X172" s="503" t="e">
        <f aca="false" ca="true" dt2D="false" dtr="false" t="normal">AVERAGE(X148-X149, W148-W149)</f>
        <v>#VALUE!</v>
      </c>
      <c r="Y172" s="503" t="e">
        <f aca="false" ca="true" dt2D="false" dtr="false" t="normal">AVERAGE(Y148-Y149, X148-X149)</f>
        <v>#VALUE!</v>
      </c>
      <c r="Z172" s="503" t="e">
        <f aca="false" ca="true" dt2D="false" dtr="false" t="normal">AVERAGE(Z148-Z149, Y148-Y149)</f>
        <v>#VALUE!</v>
      </c>
      <c r="AA172" s="503" t="e">
        <f aca="false" ca="true" dt2D="false" dtr="false" t="normal">AVERAGE(AA148-AA149, Z148-Z149)</f>
        <v>#VALUE!</v>
      </c>
      <c r="AB172" s="503" t="e">
        <f aca="false" ca="true" dt2D="false" dtr="false" t="normal">AVERAGE(AB148-AB149, AA148-AA149)</f>
        <v>#VALUE!</v>
      </c>
      <c r="AC172" s="503" t="e">
        <f aca="false" ca="true" dt2D="false" dtr="false" t="normal">AVERAGE(AC148-AC149, AB148-AB149)</f>
        <v>#VALUE!</v>
      </c>
      <c r="AD172" s="503" t="e">
        <f aca="false" ca="true" dt2D="false" dtr="false" t="normal">AVERAGE(AD148-AD149, AC148-AC149)</f>
        <v>#VALUE!</v>
      </c>
      <c r="AE172" s="503" t="e">
        <f aca="false" ca="true" dt2D="false" dtr="false" t="normal">AVERAGE(AE148-AE149, AD148-AD149)</f>
        <v>#VALUE!</v>
      </c>
      <c r="AF172" s="503" t="e">
        <f aca="false" ca="true" dt2D="false" dtr="false" t="normal">AVERAGE(AF148-AF149, AE148-AE149)</f>
        <v>#VALUE!</v>
      </c>
      <c r="AG172" s="503" t="e">
        <f aca="false" ca="true" dt2D="false" dtr="false" t="normal">AVERAGE(AG148-AG149, AF148-AF149)</f>
        <v>#VALUE!</v>
      </c>
      <c r="AH172" s="503" t="e">
        <f aca="false" ca="true" dt2D="false" dtr="false" t="normal">AVERAGE(AH148-AH149, AG148-AG149)</f>
        <v>#VALUE!</v>
      </c>
      <c r="AI172" s="503" t="e">
        <f aca="false" ca="true" dt2D="false" dtr="false" t="normal">AVERAGE(AI148-AI149, AH148-AH149)</f>
        <v>#VALUE!</v>
      </c>
      <c r="AJ172" s="503" t="e">
        <f aca="false" ca="true" dt2D="false" dtr="false" t="normal">AVERAGE(AJ148-AJ149, AI148-AI149)</f>
        <v>#VALUE!</v>
      </c>
      <c r="AK172" s="503" t="e">
        <f aca="false" ca="true" dt2D="false" dtr="false" t="normal">AVERAGE(AK148-AK149, AJ148-AJ149)</f>
        <v>#VALUE!</v>
      </c>
      <c r="AL172" s="503" t="e">
        <f aca="false" ca="true" dt2D="false" dtr="false" t="normal">AVERAGE(AL148-AL149, AK148-AK149)</f>
        <v>#VALUE!</v>
      </c>
      <c r="AM172" s="503" t="e">
        <f aca="false" ca="true" dt2D="false" dtr="false" t="normal">AVERAGE(AM148-AM149, AL148-AL149)</f>
        <v>#VALUE!</v>
      </c>
      <c r="AN172" s="503" t="e">
        <f aca="false" ca="true" dt2D="false" dtr="false" t="normal">AVERAGE(AN148-AN149, AM148-AM149)</f>
        <v>#VALUE!</v>
      </c>
      <c r="AO172" s="503" t="e">
        <f aca="false" ca="true" dt2D="false" dtr="false" t="normal">AVERAGE(AO148-AO149, AN148-AN149)</f>
        <v>#VALUE!</v>
      </c>
      <c r="AP172" s="503" t="e">
        <f aca="false" ca="true" dt2D="false" dtr="false" t="normal">AVERAGE(AP148-AP149, AO148-AO149)</f>
        <v>#VALUE!</v>
      </c>
      <c r="AQ172" s="503" t="e">
        <f aca="false" ca="true" dt2D="false" dtr="false" t="normal">AVERAGE(AQ148-AQ149, AP148-AP149)</f>
        <v>#VALUE!</v>
      </c>
      <c r="AR172" s="503" t="e">
        <f aca="false" ca="true" dt2D="false" dtr="false" t="normal">AVERAGE(AR148-AR149, AQ148-AQ149)</f>
        <v>#VALUE!</v>
      </c>
      <c r="AS172" s="503" t="e">
        <f aca="false" ca="true" dt2D="false" dtr="false" t="normal">AVERAGE(AS148-AS149, AR148-AR149)</f>
        <v>#VALUE!</v>
      </c>
      <c r="AT172" s="503" t="e">
        <f aca="false" ca="true" dt2D="false" dtr="false" t="normal">AVERAGE(AT148-AT149, AS148-AS149)</f>
        <v>#VALUE!</v>
      </c>
      <c r="AU172" s="503" t="e">
        <f aca="false" ca="true" dt2D="false" dtr="false" t="normal">AVERAGE(AU148-AU149, AT148-AT149)</f>
        <v>#VALUE!</v>
      </c>
      <c r="AV172" s="503" t="e">
        <f aca="false" ca="true" dt2D="false" dtr="false" t="normal">AVERAGE(AV148-AV149, AU148-AU149)</f>
        <v>#VALUE!</v>
      </c>
      <c r="AW172" s="503" t="e">
        <f aca="false" ca="true" dt2D="false" dtr="false" t="normal">AVERAGE(AW148-AW149, AV148-AV149)</f>
        <v>#VALUE!</v>
      </c>
      <c r="AX172" s="503" t="e">
        <f aca="false" ca="true" dt2D="false" dtr="false" t="normal">AVERAGE(AX148-AX149, AW148-AW149)</f>
        <v>#VALUE!</v>
      </c>
      <c r="AY172" s="503" t="e">
        <f aca="false" ca="true" dt2D="false" dtr="false" t="normal">AVERAGE(AY148-AY149, AX148-AX149)</f>
        <v>#VALUE!</v>
      </c>
      <c r="AZ172" s="503" t="e">
        <f aca="false" ca="true" dt2D="false" dtr="false" t="normal">AVERAGE(AZ148-AZ149, AY148-AY149)</f>
        <v>#VALUE!</v>
      </c>
      <c r="BA172" s="503" t="e">
        <f aca="false" ca="true" dt2D="false" dtr="false" t="normal">AVERAGE(BA148-BA149, AZ148-AZ149)</f>
        <v>#VALUE!</v>
      </c>
      <c r="BB172" s="503" t="e">
        <f aca="false" ca="true" dt2D="false" dtr="false" t="normal">AVERAGE(BB148-BB149, BA148-BA149)</f>
        <v>#VALUE!</v>
      </c>
      <c r="BC172" s="503" t="e">
        <f aca="false" ca="true" dt2D="false" dtr="false" t="normal">AVERAGE(BC148-BC149, BB148-BB149)</f>
        <v>#VALUE!</v>
      </c>
      <c r="BD172" s="503" t="e">
        <f aca="false" ca="true" dt2D="false" dtr="false" t="normal">AVERAGE(BD148-BD149, BC148-BC149)</f>
        <v>#VALUE!</v>
      </c>
      <c r="BE172" s="503" t="e">
        <f aca="false" ca="true" dt2D="false" dtr="false" t="normal">AVERAGE(BE148-BE149, BD148-BD149)</f>
        <v>#VALUE!</v>
      </c>
      <c r="BF172" s="503" t="e">
        <f aca="false" ca="true" dt2D="false" dtr="false" t="normal">AVERAGE(BF148-BF149, BE148-BE149)</f>
        <v>#VALUE!</v>
      </c>
      <c r="BG172" s="503" t="e">
        <f aca="false" ca="true" dt2D="false" dtr="false" t="normal">AVERAGE(BG148-BG149, BF148-BF149)</f>
        <v>#VALUE!</v>
      </c>
      <c r="BH172" s="503" t="e">
        <f aca="false" ca="true" dt2D="false" dtr="false" t="normal">AVERAGE(BH148-BH149, BG148-BG149)</f>
        <v>#VALUE!</v>
      </c>
      <c r="BI172" s="503" t="e">
        <f aca="false" ca="true" dt2D="false" dtr="false" t="normal">AVERAGE(BI148-BI149, BH148-BH149)</f>
        <v>#VALUE!</v>
      </c>
      <c r="BJ172" s="503" t="e">
        <f aca="false" ca="true" dt2D="false" dtr="false" t="normal">AVERAGE(BJ148-BJ149, BI148-BI149)</f>
        <v>#VALUE!</v>
      </c>
      <c r="BK172" s="503" t="e">
        <f aca="false" ca="true" dt2D="false" dtr="false" t="normal">AVERAGE(BK148-BK149, BJ148-BJ149)</f>
        <v>#VALUE!</v>
      </c>
      <c r="BL172" s="503" t="e">
        <f aca="false" ca="true" dt2D="false" dtr="false" t="normal">AVERAGE(BL148-BL149, BK148-BK149)</f>
        <v>#VALUE!</v>
      </c>
      <c r="BM172" s="503" t="e">
        <f aca="false" ca="true" dt2D="false" dtr="false" t="normal">AVERAGE(BM148-BM149, BL148-BL149)</f>
        <v>#VALUE!</v>
      </c>
      <c r="BN172" s="503" t="e">
        <f aca="false" ca="true" dt2D="false" dtr="false" t="normal">AVERAGE(BN148-BN149, BM148-BM149)</f>
        <v>#VALUE!</v>
      </c>
      <c r="BO172" s="503" t="e">
        <f aca="false" ca="true" dt2D="false" dtr="false" t="normal">AVERAGE(BO148-BO149, BN148-BN149)</f>
        <v>#VALUE!</v>
      </c>
      <c r="BP172" s="503" t="e">
        <f aca="false" ca="true" dt2D="false" dtr="false" t="normal">AVERAGE(BP148-BP149, BO148-BO149)</f>
        <v>#VALUE!</v>
      </c>
      <c r="BQ172" s="503" t="e">
        <f aca="false" ca="true" dt2D="false" dtr="false" t="normal">AVERAGE(BQ148-BQ149, BP148-BP149)</f>
        <v>#VALUE!</v>
      </c>
      <c r="BR172" s="503" t="e">
        <f aca="false" ca="true" dt2D="false" dtr="false" t="normal">AVERAGE(BR148-BR149, BQ148-BQ149)</f>
        <v>#VALUE!</v>
      </c>
      <c r="BS172" s="503" t="e">
        <f aca="false" ca="true" dt2D="false" dtr="false" t="normal">AVERAGE(BS148-BS149, BR148-BR149)</f>
        <v>#VALUE!</v>
      </c>
      <c r="BT172" s="503" t="e">
        <f aca="false" ca="true" dt2D="false" dtr="false" t="normal">AVERAGE(BT148-BT149, BS148-BS149)</f>
        <v>#VALUE!</v>
      </c>
    </row>
    <row hidden="true" ht="16.5" outlineLevel="1" r="173">
      <c r="B173" s="489" t="e">
        <f aca="false" ca="false" dt2D="false" dtr="false" t="normal">B172</f>
        <v>#N/A</v>
      </c>
      <c r="F173" s="481" t="e">
        <f aca="false" ca="false" dt2D="false" dtr="false" t="normal">F172</f>
        <v>#N/A</v>
      </c>
      <c r="G173" s="485" t="n">
        <f aca="false" ca="false" dt2D="false" dtr="false" t="normal">G172</f>
        <v>0</v>
      </c>
      <c r="L173" s="503" t="n"/>
      <c r="M173" s="503" t="n"/>
      <c r="N173" s="503" t="n"/>
      <c r="O173" s="503" t="n"/>
      <c r="P173" s="503" t="n"/>
      <c r="Q173" s="503" t="n"/>
      <c r="R173" s="503" t="n"/>
      <c r="S173" s="503" t="n"/>
      <c r="T173" s="503" t="n"/>
      <c r="U173" s="503" t="n"/>
      <c r="V173" s="503" t="n"/>
      <c r="W173" s="503" t="n"/>
      <c r="X173" s="503" t="n"/>
      <c r="Y173" s="503" t="n"/>
      <c r="Z173" s="503" t="n"/>
      <c r="AA173" s="503" t="n"/>
      <c r="AB173" s="503" t="n"/>
      <c r="AC173" s="503" t="n"/>
      <c r="AD173" s="503" t="n"/>
      <c r="AE173" s="503" t="n"/>
      <c r="AF173" s="503" t="n"/>
      <c r="AG173" s="503" t="n"/>
      <c r="AH173" s="503" t="n"/>
      <c r="AI173" s="503" t="n"/>
      <c r="AJ173" s="503" t="n"/>
      <c r="AK173" s="503" t="n"/>
      <c r="AL173" s="503" t="n"/>
      <c r="AM173" s="503" t="n"/>
      <c r="AN173" s="503" t="n"/>
      <c r="AO173" s="503" t="n"/>
      <c r="AP173" s="503" t="n"/>
      <c r="AQ173" s="503" t="n"/>
      <c r="AR173" s="503" t="n"/>
      <c r="AS173" s="503" t="n"/>
      <c r="AT173" s="503" t="n"/>
      <c r="AU173" s="503" t="n"/>
      <c r="AV173" s="503" t="n"/>
      <c r="AW173" s="503" t="n"/>
      <c r="AX173" s="503" t="n"/>
      <c r="AY173" s="503" t="n"/>
      <c r="AZ173" s="503" t="n"/>
      <c r="BA173" s="503" t="n"/>
      <c r="BB173" s="503" t="n"/>
      <c r="BC173" s="503" t="n"/>
      <c r="BD173" s="503" t="n"/>
      <c r="BE173" s="503" t="n"/>
      <c r="BF173" s="503" t="n"/>
      <c r="BG173" s="503" t="n"/>
      <c r="BH173" s="503" t="n"/>
      <c r="BI173" s="503" t="n"/>
      <c r="BJ173" s="503" t="n"/>
      <c r="BK173" s="503" t="n"/>
      <c r="BL173" s="503" t="n"/>
      <c r="BM173" s="503" t="n"/>
      <c r="BN173" s="503" t="n"/>
      <c r="BO173" s="503" t="n"/>
      <c r="BP173" s="503" t="n"/>
      <c r="BQ173" s="503" t="n"/>
      <c r="BR173" s="503" t="n"/>
      <c r="BS173" s="503" t="n"/>
      <c r="BT173" s="503" t="n"/>
    </row>
    <row hidden="true" ht="16.5" outlineLevel="1" r="174">
      <c r="B174" s="489" t="e">
        <f aca="false" ca="false" dt2D="false" dtr="false" t="normal">B173</f>
        <v>#N/A</v>
      </c>
      <c r="E174" s="481" t="s">
        <v>298</v>
      </c>
      <c r="F174" s="481" t="e">
        <f aca="false" ca="false" dt2D="false" dtr="false" t="normal">F173</f>
        <v>#N/A</v>
      </c>
      <c r="G174" s="485" t="n">
        <f aca="false" ca="false" dt2D="false" dtr="false" t="normal">G173</f>
        <v>0</v>
      </c>
      <c r="I174" s="516" t="s">
        <v>298</v>
      </c>
      <c r="J174" s="517" t="n"/>
      <c r="L174" s="503" t="n"/>
      <c r="M174" s="518" t="e">
        <f aca="false" ca="true" dt2D="false" dtr="false" t="normal">M175*'Макро'!E$74</f>
        <v>#VALUE!</v>
      </c>
      <c r="N174" s="518" t="e">
        <f aca="false" ca="true" dt2D="false" dtr="false" t="normal">N175*'Макро'!F$74</f>
        <v>#VALUE!</v>
      </c>
      <c r="O174" s="518" t="e">
        <f aca="false" ca="true" dt2D="false" dtr="false" t="normal">O175*'Макро'!G$74</f>
        <v>#VALUE!</v>
      </c>
      <c r="P174" s="518" t="e">
        <f aca="false" ca="true" dt2D="false" dtr="false" t="normal">P175*'Макро'!H$74</f>
        <v>#VALUE!</v>
      </c>
      <c r="Q174" s="518" t="e">
        <f aca="false" ca="true" dt2D="false" dtr="false" t="normal">Q175*'Макро'!I$74</f>
        <v>#VALUE!</v>
      </c>
      <c r="R174" s="518" t="e">
        <f aca="false" ca="true" dt2D="false" dtr="false" t="normal">R175*'Макро'!J$74</f>
        <v>#VALUE!</v>
      </c>
      <c r="S174" s="518" t="e">
        <f aca="false" ca="true" dt2D="false" dtr="false" t="normal">S175*'Макро'!K$74</f>
        <v>#VALUE!</v>
      </c>
      <c r="T174" s="518" t="e">
        <f aca="false" ca="true" dt2D="false" dtr="false" t="normal">T175*'Макро'!L$74</f>
        <v>#VALUE!</v>
      </c>
      <c r="U174" s="518" t="e">
        <f aca="false" ca="true" dt2D="false" dtr="false" t="normal">U175*'Макро'!M$74</f>
        <v>#VALUE!</v>
      </c>
      <c r="V174" s="518" t="e">
        <f aca="false" ca="true" dt2D="false" dtr="false" t="normal">V175*'Макро'!N$74</f>
        <v>#VALUE!</v>
      </c>
      <c r="W174" s="518" t="e">
        <f aca="false" ca="true" dt2D="false" dtr="false" t="normal">W175*'Макро'!O$74</f>
        <v>#VALUE!</v>
      </c>
      <c r="X174" s="518" t="e">
        <f aca="false" ca="true" dt2D="false" dtr="false" t="normal">X175*'Макро'!P$74</f>
        <v>#VALUE!</v>
      </c>
      <c r="Y174" s="518" t="e">
        <f aca="false" ca="true" dt2D="false" dtr="false" t="normal">Y175*'Макро'!Q$74</f>
        <v>#VALUE!</v>
      </c>
      <c r="Z174" s="518" t="e">
        <f aca="false" ca="true" dt2D="false" dtr="false" t="normal">Z175*'Макро'!R$74</f>
        <v>#VALUE!</v>
      </c>
      <c r="AA174" s="518" t="e">
        <f aca="false" ca="true" dt2D="false" dtr="false" t="normal">AA175*'Макро'!S$74</f>
        <v>#VALUE!</v>
      </c>
      <c r="AB174" s="518" t="e">
        <f aca="false" ca="true" dt2D="false" dtr="false" t="normal">AB175*'Макро'!T$74</f>
        <v>#VALUE!</v>
      </c>
      <c r="AC174" s="518" t="e">
        <f aca="false" ca="true" dt2D="false" dtr="false" t="normal">AC175*'Макро'!U$74</f>
        <v>#VALUE!</v>
      </c>
      <c r="AD174" s="518" t="e">
        <f aca="false" ca="true" dt2D="false" dtr="false" t="normal">AD175*'Макро'!V$74</f>
        <v>#VALUE!</v>
      </c>
      <c r="AE174" s="518" t="e">
        <f aca="false" ca="true" dt2D="false" dtr="false" t="normal">AE175*'Макро'!W$74</f>
        <v>#VALUE!</v>
      </c>
      <c r="AF174" s="518" t="e">
        <f aca="false" ca="true" dt2D="false" dtr="false" t="normal">AF175*'Макро'!X$74</f>
        <v>#VALUE!</v>
      </c>
      <c r="AG174" s="518" t="e">
        <f aca="false" ca="true" dt2D="false" dtr="false" t="normal">AG175*'Макро'!Y$74</f>
        <v>#VALUE!</v>
      </c>
      <c r="AH174" s="518" t="e">
        <f aca="false" ca="true" dt2D="false" dtr="false" t="normal">AH175*'Макро'!Z$74</f>
        <v>#VALUE!</v>
      </c>
      <c r="AI174" s="518" t="e">
        <f aca="false" ca="true" dt2D="false" dtr="false" t="normal">AI175*'Макро'!AA$74</f>
        <v>#VALUE!</v>
      </c>
      <c r="AJ174" s="518" t="e">
        <f aca="false" ca="true" dt2D="false" dtr="false" t="normal">AJ175*'Макро'!AB$74</f>
        <v>#VALUE!</v>
      </c>
      <c r="AK174" s="518" t="e">
        <f aca="false" ca="true" dt2D="false" dtr="false" t="normal">AK175*'Макро'!AC$74</f>
        <v>#VALUE!</v>
      </c>
      <c r="AL174" s="518" t="e">
        <f aca="false" ca="true" dt2D="false" dtr="false" t="normal">AL175*'Макро'!AD$74</f>
        <v>#VALUE!</v>
      </c>
      <c r="AM174" s="518" t="e">
        <f aca="false" ca="true" dt2D="false" dtr="false" t="normal">AM175*'Макро'!AE$74</f>
        <v>#VALUE!</v>
      </c>
      <c r="AN174" s="518" t="e">
        <f aca="false" ca="true" dt2D="false" dtr="false" t="normal">AN175*'Макро'!AF$74</f>
        <v>#VALUE!</v>
      </c>
      <c r="AO174" s="518" t="e">
        <f aca="false" ca="true" dt2D="false" dtr="false" t="normal">AO175*'Макро'!AG$74</f>
        <v>#VALUE!</v>
      </c>
      <c r="AP174" s="518" t="e">
        <f aca="false" ca="true" dt2D="false" dtr="false" t="normal">AP175*'Макро'!AH$74</f>
        <v>#VALUE!</v>
      </c>
      <c r="AQ174" s="518" t="e">
        <f aca="false" ca="true" dt2D="false" dtr="false" t="normal">AQ175*'Макро'!AI$74</f>
        <v>#VALUE!</v>
      </c>
      <c r="AR174" s="518" t="e">
        <f aca="false" ca="true" dt2D="false" dtr="false" t="normal">AR175*'Макро'!AJ$74</f>
        <v>#VALUE!</v>
      </c>
      <c r="AS174" s="518" t="e">
        <f aca="false" ca="true" dt2D="false" dtr="false" t="normal">AS175*'Макро'!AK$74</f>
        <v>#VALUE!</v>
      </c>
      <c r="AT174" s="518" t="e">
        <f aca="false" ca="true" dt2D="false" dtr="false" t="normal">AT175*'Макро'!AL$74</f>
        <v>#VALUE!</v>
      </c>
      <c r="AU174" s="518" t="e">
        <f aca="false" ca="true" dt2D="false" dtr="false" t="normal">AU175*'Макро'!AM$74</f>
        <v>#VALUE!</v>
      </c>
      <c r="AV174" s="518" t="e">
        <f aca="false" ca="true" dt2D="false" dtr="false" t="normal">AV175*'Макро'!AN$74</f>
        <v>#VALUE!</v>
      </c>
      <c r="AW174" s="518" t="e">
        <f aca="false" ca="true" dt2D="false" dtr="false" t="normal">AW175*'Макро'!AO$74</f>
        <v>#VALUE!</v>
      </c>
      <c r="AX174" s="518" t="e">
        <f aca="false" ca="true" dt2D="false" dtr="false" t="normal">AX175*'Макро'!AP$74</f>
        <v>#VALUE!</v>
      </c>
      <c r="AY174" s="518" t="e">
        <f aca="false" ca="true" dt2D="false" dtr="false" t="normal">AY175*'Макро'!AQ$74</f>
        <v>#VALUE!</v>
      </c>
      <c r="AZ174" s="518" t="e">
        <f aca="false" ca="true" dt2D="false" dtr="false" t="normal">AZ175*'Макро'!AR$74</f>
        <v>#VALUE!</v>
      </c>
      <c r="BA174" s="518" t="e">
        <f aca="false" ca="true" dt2D="false" dtr="false" t="normal">BA175*'Макро'!AS$74</f>
        <v>#VALUE!</v>
      </c>
      <c r="BB174" s="518" t="e">
        <f aca="false" ca="true" dt2D="false" dtr="false" t="normal">BB175*'Макро'!AT$74</f>
        <v>#VALUE!</v>
      </c>
      <c r="BC174" s="518" t="e">
        <f aca="false" ca="true" dt2D="false" dtr="false" t="normal">BC175*'Макро'!AU$74</f>
        <v>#VALUE!</v>
      </c>
      <c r="BD174" s="518" t="e">
        <f aca="false" ca="true" dt2D="false" dtr="false" t="normal">BD175*'Макро'!AV$74</f>
        <v>#VALUE!</v>
      </c>
      <c r="BE174" s="518" t="e">
        <f aca="false" ca="true" dt2D="false" dtr="false" t="normal">BE175*'Макро'!AW$74</f>
        <v>#VALUE!</v>
      </c>
      <c r="BF174" s="518" t="e">
        <f aca="false" ca="true" dt2D="false" dtr="false" t="normal">BF175*'Макро'!AX$74</f>
        <v>#VALUE!</v>
      </c>
      <c r="BG174" s="518" t="e">
        <f aca="false" ca="true" dt2D="false" dtr="false" t="normal">BG175*'Макро'!AY$74</f>
        <v>#VALUE!</v>
      </c>
      <c r="BH174" s="518" t="e">
        <f aca="false" ca="true" dt2D="false" dtr="false" t="normal">BH175*'Макро'!AZ$74</f>
        <v>#VALUE!</v>
      </c>
      <c r="BI174" s="518" t="e">
        <f aca="false" ca="true" dt2D="false" dtr="false" t="normal">BI175*'Макро'!BA$74</f>
        <v>#VALUE!</v>
      </c>
      <c r="BJ174" s="518" t="e">
        <f aca="false" ca="true" dt2D="false" dtr="false" t="normal">BJ175*'Макро'!BB$74</f>
        <v>#VALUE!</v>
      </c>
      <c r="BK174" s="518" t="e">
        <f aca="false" ca="true" dt2D="false" dtr="false" t="normal">BK175*'Макро'!BC$74</f>
        <v>#VALUE!</v>
      </c>
      <c r="BL174" s="518" t="e">
        <f aca="false" ca="true" dt2D="false" dtr="false" t="normal">BL175*'Макро'!BD$74</f>
        <v>#VALUE!</v>
      </c>
      <c r="BM174" s="518" t="e">
        <f aca="false" ca="true" dt2D="false" dtr="false" t="normal">BM175*'Макро'!BE$74</f>
        <v>#VALUE!</v>
      </c>
      <c r="BN174" s="518" t="e">
        <f aca="false" ca="true" dt2D="false" dtr="false" t="normal">BN175*'Макро'!BF$74</f>
        <v>#VALUE!</v>
      </c>
      <c r="BO174" s="518" t="e">
        <f aca="false" ca="true" dt2D="false" dtr="false" t="normal">BO175*'Макро'!BG$74</f>
        <v>#VALUE!</v>
      </c>
      <c r="BP174" s="518" t="e">
        <f aca="false" ca="true" dt2D="false" dtr="false" t="normal">BP175*'Макро'!BH$74</f>
        <v>#VALUE!</v>
      </c>
      <c r="BQ174" s="518" t="e">
        <f aca="false" ca="true" dt2D="false" dtr="false" t="normal">BQ175*'Макро'!BI$74</f>
        <v>#VALUE!</v>
      </c>
      <c r="BR174" s="518" t="e">
        <f aca="false" ca="true" dt2D="false" dtr="false" t="normal">BR175*'Макро'!BJ$74</f>
        <v>#VALUE!</v>
      </c>
      <c r="BS174" s="518" t="e">
        <f aca="false" ca="true" dt2D="false" dtr="false" t="normal">BS175*'Макро'!BK$74</f>
        <v>#VALUE!</v>
      </c>
      <c r="BT174" s="518" t="e">
        <f aca="false" ca="true" dt2D="false" dtr="false" t="normal">BT175*'Макро'!BL$74</f>
        <v>#VALUE!</v>
      </c>
    </row>
    <row hidden="true" ht="16.5" outlineLevel="2" r="175">
      <c r="B175" s="489" t="e">
        <f aca="false" ca="false" dt2D="false" dtr="false" t="normal">B174</f>
        <v>#N/A</v>
      </c>
      <c r="F175" s="481" t="e">
        <f aca="false" ca="false" dt2D="false" dtr="false" t="normal">F174</f>
        <v>#N/A</v>
      </c>
      <c r="G175" s="485" t="n">
        <f aca="false" ca="false" dt2D="false" dtr="false" t="normal">G174</f>
        <v>0</v>
      </c>
      <c r="I175" s="1" t="s">
        <v>560</v>
      </c>
      <c r="L175" s="503" t="n"/>
      <c r="M175" s="503" t="e">
        <f aca="false" ca="false" dt2D="false" dtr="false" t="normal">AVERAGE(M149, L149)</f>
        <v>#VALUE!</v>
      </c>
      <c r="N175" s="503" t="e">
        <f aca="false" ca="false" dt2D="false" dtr="false" t="normal">AVERAGE(N149, M149)</f>
        <v>#VALUE!</v>
      </c>
      <c r="O175" s="503" t="e">
        <f aca="false" ca="false" dt2D="false" dtr="false" t="normal">AVERAGE(O149, N149)</f>
        <v>#VALUE!</v>
      </c>
      <c r="P175" s="503" t="e">
        <f aca="false" ca="false" dt2D="false" dtr="false" t="normal">AVERAGE(P149, O149)</f>
        <v>#VALUE!</v>
      </c>
      <c r="Q175" s="503" t="e">
        <f aca="false" ca="false" dt2D="false" dtr="false" t="normal">AVERAGE(Q149, P149)</f>
        <v>#VALUE!</v>
      </c>
      <c r="R175" s="503" t="e">
        <f aca="false" ca="false" dt2D="false" dtr="false" t="normal">AVERAGE(R149, Q149)</f>
        <v>#VALUE!</v>
      </c>
      <c r="S175" s="503" t="e">
        <f aca="false" ca="false" dt2D="false" dtr="false" t="normal">AVERAGE(S149, R149)</f>
        <v>#VALUE!</v>
      </c>
      <c r="T175" s="503" t="e">
        <f aca="false" ca="false" dt2D="false" dtr="false" t="normal">AVERAGE(T149, S149)</f>
        <v>#VALUE!</v>
      </c>
      <c r="U175" s="503" t="e">
        <f aca="false" ca="false" dt2D="false" dtr="false" t="normal">AVERAGE(U149, T149)</f>
        <v>#VALUE!</v>
      </c>
      <c r="V175" s="503" t="e">
        <f aca="false" ca="false" dt2D="false" dtr="false" t="normal">AVERAGE(V149, U149)</f>
        <v>#VALUE!</v>
      </c>
      <c r="W175" s="503" t="e">
        <f aca="false" ca="false" dt2D="false" dtr="false" t="normal">AVERAGE(W149, V149)</f>
        <v>#VALUE!</v>
      </c>
      <c r="X175" s="503" t="e">
        <f aca="false" ca="false" dt2D="false" dtr="false" t="normal">AVERAGE(X149, W149)</f>
        <v>#VALUE!</v>
      </c>
      <c r="Y175" s="503" t="e">
        <f aca="false" ca="false" dt2D="false" dtr="false" t="normal">AVERAGE(Y149, X149)</f>
        <v>#VALUE!</v>
      </c>
      <c r="Z175" s="503" t="e">
        <f aca="false" ca="false" dt2D="false" dtr="false" t="normal">AVERAGE(Z149, Y149)</f>
        <v>#VALUE!</v>
      </c>
      <c r="AA175" s="503" t="e">
        <f aca="false" ca="false" dt2D="false" dtr="false" t="normal">AVERAGE(AA149, Z149)</f>
        <v>#VALUE!</v>
      </c>
      <c r="AB175" s="503" t="e">
        <f aca="false" ca="false" dt2D="false" dtr="false" t="normal">AVERAGE(AB149, AA149)</f>
        <v>#VALUE!</v>
      </c>
      <c r="AC175" s="503" t="e">
        <f aca="false" ca="false" dt2D="false" dtr="false" t="normal">AVERAGE(AC149, AB149)</f>
        <v>#VALUE!</v>
      </c>
      <c r="AD175" s="503" t="e">
        <f aca="false" ca="false" dt2D="false" dtr="false" t="normal">AVERAGE(AD149, AC149)</f>
        <v>#VALUE!</v>
      </c>
      <c r="AE175" s="503" t="e">
        <f aca="false" ca="false" dt2D="false" dtr="false" t="normal">AVERAGE(AE149, AD149)</f>
        <v>#VALUE!</v>
      </c>
      <c r="AF175" s="503" t="e">
        <f aca="false" ca="false" dt2D="false" dtr="false" t="normal">AVERAGE(AF149, AE149)</f>
        <v>#VALUE!</v>
      </c>
      <c r="AG175" s="503" t="e">
        <f aca="false" ca="false" dt2D="false" dtr="false" t="normal">AVERAGE(AG149, AF149)</f>
        <v>#VALUE!</v>
      </c>
      <c r="AH175" s="503" t="e">
        <f aca="false" ca="false" dt2D="false" dtr="false" t="normal">AVERAGE(AH149, AG149)</f>
        <v>#VALUE!</v>
      </c>
      <c r="AI175" s="503" t="e">
        <f aca="false" ca="false" dt2D="false" dtr="false" t="normal">AVERAGE(AI149, AH149)</f>
        <v>#VALUE!</v>
      </c>
      <c r="AJ175" s="503" t="e">
        <f aca="false" ca="false" dt2D="false" dtr="false" t="normal">AVERAGE(AJ149, AI149)</f>
        <v>#VALUE!</v>
      </c>
      <c r="AK175" s="503" t="e">
        <f aca="false" ca="false" dt2D="false" dtr="false" t="normal">AVERAGE(AK149, AJ149)</f>
        <v>#VALUE!</v>
      </c>
      <c r="AL175" s="503" t="e">
        <f aca="false" ca="false" dt2D="false" dtr="false" t="normal">AVERAGE(AL149, AK149)</f>
        <v>#VALUE!</v>
      </c>
      <c r="AM175" s="503" t="e">
        <f aca="false" ca="false" dt2D="false" dtr="false" t="normal">AVERAGE(AM149, AL149)</f>
        <v>#VALUE!</v>
      </c>
      <c r="AN175" s="503" t="e">
        <f aca="false" ca="false" dt2D="false" dtr="false" t="normal">AVERAGE(AN149, AM149)</f>
        <v>#VALUE!</v>
      </c>
      <c r="AO175" s="503" t="e">
        <f aca="false" ca="false" dt2D="false" dtr="false" t="normal">AVERAGE(AO149, AN149)</f>
        <v>#VALUE!</v>
      </c>
      <c r="AP175" s="503" t="e">
        <f aca="false" ca="false" dt2D="false" dtr="false" t="normal">AVERAGE(AP149, AO149)</f>
        <v>#VALUE!</v>
      </c>
      <c r="AQ175" s="503" t="e">
        <f aca="false" ca="false" dt2D="false" dtr="false" t="normal">AVERAGE(AQ149, AP149)</f>
        <v>#VALUE!</v>
      </c>
      <c r="AR175" s="503" t="e">
        <f aca="false" ca="false" dt2D="false" dtr="false" t="normal">AVERAGE(AR149, AQ149)</f>
        <v>#VALUE!</v>
      </c>
      <c r="AS175" s="503" t="e">
        <f aca="false" ca="false" dt2D="false" dtr="false" t="normal">AVERAGE(AS149, AR149)</f>
        <v>#VALUE!</v>
      </c>
      <c r="AT175" s="503" t="e">
        <f aca="false" ca="false" dt2D="false" dtr="false" t="normal">AVERAGE(AT149, AS149)</f>
        <v>#VALUE!</v>
      </c>
      <c r="AU175" s="503" t="e">
        <f aca="false" ca="false" dt2D="false" dtr="false" t="normal">AVERAGE(AU149, AT149)</f>
        <v>#VALUE!</v>
      </c>
      <c r="AV175" s="503" t="e">
        <f aca="false" ca="false" dt2D="false" dtr="false" t="normal">AVERAGE(AV149, AU149)</f>
        <v>#VALUE!</v>
      </c>
      <c r="AW175" s="503" t="e">
        <f aca="false" ca="false" dt2D="false" dtr="false" t="normal">AVERAGE(AW149, AV149)</f>
        <v>#VALUE!</v>
      </c>
      <c r="AX175" s="503" t="e">
        <f aca="false" ca="false" dt2D="false" dtr="false" t="normal">AVERAGE(AX149, AW149)</f>
        <v>#VALUE!</v>
      </c>
      <c r="AY175" s="503" t="e">
        <f aca="false" ca="false" dt2D="false" dtr="false" t="normal">AVERAGE(AY149, AX149)</f>
        <v>#VALUE!</v>
      </c>
      <c r="AZ175" s="503" t="e">
        <f aca="false" ca="false" dt2D="false" dtr="false" t="normal">AVERAGE(AZ149, AY149)</f>
        <v>#VALUE!</v>
      </c>
      <c r="BA175" s="503" t="e">
        <f aca="false" ca="false" dt2D="false" dtr="false" t="normal">AVERAGE(BA149, AZ149)</f>
        <v>#VALUE!</v>
      </c>
      <c r="BB175" s="503" t="e">
        <f aca="false" ca="false" dt2D="false" dtr="false" t="normal">AVERAGE(BB149, BA149)</f>
        <v>#VALUE!</v>
      </c>
      <c r="BC175" s="503" t="e">
        <f aca="false" ca="false" dt2D="false" dtr="false" t="normal">AVERAGE(BC149, BB149)</f>
        <v>#VALUE!</v>
      </c>
      <c r="BD175" s="503" t="e">
        <f aca="false" ca="false" dt2D="false" dtr="false" t="normal">AVERAGE(BD149, BC149)</f>
        <v>#VALUE!</v>
      </c>
      <c r="BE175" s="503" t="e">
        <f aca="false" ca="false" dt2D="false" dtr="false" t="normal">AVERAGE(BE149, BD149)</f>
        <v>#VALUE!</v>
      </c>
      <c r="BF175" s="503" t="e">
        <f aca="false" ca="false" dt2D="false" dtr="false" t="normal">AVERAGE(BF149, BE149)</f>
        <v>#VALUE!</v>
      </c>
      <c r="BG175" s="503" t="e">
        <f aca="false" ca="false" dt2D="false" dtr="false" t="normal">AVERAGE(BG149, BF149)</f>
        <v>#VALUE!</v>
      </c>
      <c r="BH175" s="503" t="e">
        <f aca="false" ca="false" dt2D="false" dtr="false" t="normal">AVERAGE(BH149, BG149)</f>
        <v>#VALUE!</v>
      </c>
      <c r="BI175" s="503" t="e">
        <f aca="false" ca="false" dt2D="false" dtr="false" t="normal">AVERAGE(BI149, BH149)</f>
        <v>#VALUE!</v>
      </c>
      <c r="BJ175" s="503" t="e">
        <f aca="false" ca="false" dt2D="false" dtr="false" t="normal">AVERAGE(BJ149, BI149)</f>
        <v>#VALUE!</v>
      </c>
      <c r="BK175" s="503" t="e">
        <f aca="false" ca="false" dt2D="false" dtr="false" t="normal">AVERAGE(BK149, BJ149)</f>
        <v>#VALUE!</v>
      </c>
      <c r="BL175" s="503" t="e">
        <f aca="false" ca="false" dt2D="false" dtr="false" t="normal">AVERAGE(BL149, BK149)</f>
        <v>#VALUE!</v>
      </c>
      <c r="BM175" s="503" t="e">
        <f aca="false" ca="false" dt2D="false" dtr="false" t="normal">AVERAGE(BM149, BL149)</f>
        <v>#VALUE!</v>
      </c>
      <c r="BN175" s="503" t="e">
        <f aca="false" ca="false" dt2D="false" dtr="false" t="normal">AVERAGE(BN149, BM149)</f>
        <v>#VALUE!</v>
      </c>
      <c r="BO175" s="503" t="e">
        <f aca="false" ca="false" dt2D="false" dtr="false" t="normal">AVERAGE(BO149, BN149)</f>
        <v>#VALUE!</v>
      </c>
      <c r="BP175" s="503" t="e">
        <f aca="false" ca="false" dt2D="false" dtr="false" t="normal">AVERAGE(BP149, BO149)</f>
        <v>#VALUE!</v>
      </c>
      <c r="BQ175" s="503" t="e">
        <f aca="false" ca="false" dt2D="false" dtr="false" t="normal">AVERAGE(BQ149, BP149)</f>
        <v>#VALUE!</v>
      </c>
      <c r="BR175" s="503" t="e">
        <f aca="false" ca="false" dt2D="false" dtr="false" t="normal">AVERAGE(BR149, BQ149)</f>
        <v>#VALUE!</v>
      </c>
      <c r="BS175" s="503" t="e">
        <f aca="false" ca="false" dt2D="false" dtr="false" t="normal">AVERAGE(BS149, BR149)</f>
        <v>#VALUE!</v>
      </c>
      <c r="BT175" s="503" t="e">
        <f aca="false" ca="false" dt2D="false" dtr="false" t="normal">AVERAGE(BT149, BS149)</f>
        <v>#VALUE!</v>
      </c>
    </row>
    <row hidden="true" ht="16.5" outlineLevel="1" r="176">
      <c r="B176" s="489" t="e">
        <f aca="false" ca="false" dt2D="false" dtr="false" t="normal">B175</f>
        <v>#N/A</v>
      </c>
      <c r="F176" s="481" t="e">
        <f aca="false" ca="false" dt2D="false" dtr="false" t="normal">F175</f>
        <v>#N/A</v>
      </c>
      <c r="G176" s="485" t="n">
        <f aca="false" ca="false" dt2D="false" dtr="false" t="normal">G175</f>
        <v>0</v>
      </c>
      <c r="L176" s="503" t="n"/>
      <c r="M176" s="503" t="n"/>
      <c r="N176" s="503" t="n"/>
      <c r="O176" s="503" t="n"/>
      <c r="P176" s="503" t="n"/>
      <c r="Q176" s="503" t="n"/>
      <c r="R176" s="503" t="n"/>
      <c r="S176" s="503" t="n"/>
      <c r="T176" s="503" t="n"/>
      <c r="U176" s="503" t="n"/>
      <c r="V176" s="503" t="n"/>
      <c r="W176" s="503" t="n"/>
      <c r="X176" s="503" t="n"/>
      <c r="Y176" s="503" t="n"/>
      <c r="Z176" s="503" t="n"/>
      <c r="AA176" s="503" t="n"/>
      <c r="AB176" s="503" t="n"/>
      <c r="AC176" s="503" t="n"/>
      <c r="AD176" s="503" t="n"/>
      <c r="AE176" s="503" t="n"/>
      <c r="AF176" s="503" t="n"/>
      <c r="AG176" s="503" t="n"/>
      <c r="AH176" s="503" t="n"/>
      <c r="AI176" s="503" t="n"/>
      <c r="AJ176" s="503" t="n"/>
      <c r="AK176" s="503" t="n"/>
      <c r="AL176" s="503" t="n"/>
      <c r="AM176" s="503" t="n"/>
      <c r="AN176" s="503" t="n"/>
      <c r="AO176" s="503" t="n"/>
      <c r="AP176" s="503" t="n"/>
      <c r="AQ176" s="503" t="n"/>
      <c r="AR176" s="503" t="n"/>
      <c r="AS176" s="503" t="n"/>
      <c r="AT176" s="503" t="n"/>
      <c r="AU176" s="503" t="n"/>
      <c r="AV176" s="503" t="n"/>
      <c r="AW176" s="503" t="n"/>
      <c r="AX176" s="503" t="n"/>
      <c r="AY176" s="503" t="n"/>
      <c r="AZ176" s="503" t="n"/>
      <c r="BA176" s="503" t="n"/>
      <c r="BB176" s="503" t="n"/>
      <c r="BC176" s="503" t="n"/>
      <c r="BD176" s="503" t="n"/>
      <c r="BE176" s="503" t="n"/>
      <c r="BF176" s="503" t="n"/>
      <c r="BG176" s="503" t="n"/>
      <c r="BH176" s="503" t="n"/>
      <c r="BI176" s="503" t="n"/>
      <c r="BJ176" s="503" t="n"/>
      <c r="BK176" s="503" t="n"/>
      <c r="BL176" s="503" t="n"/>
      <c r="BM176" s="503" t="n"/>
      <c r="BN176" s="503" t="n"/>
      <c r="BO176" s="503" t="n"/>
      <c r="BP176" s="503" t="n"/>
      <c r="BQ176" s="503" t="n"/>
      <c r="BR176" s="503" t="n"/>
      <c r="BS176" s="503" t="n"/>
      <c r="BT176" s="503" t="n"/>
    </row>
    <row hidden="true" ht="16.5" outlineLevel="1" r="177">
      <c r="B177" s="489" t="e">
        <f aca="false" ca="false" dt2D="false" dtr="false" t="normal">B176</f>
        <v>#N/A</v>
      </c>
      <c r="E177" s="481" t="s">
        <v>475</v>
      </c>
      <c r="F177" s="481" t="e">
        <f aca="false" ca="false" dt2D="false" dtr="false" t="normal">F176</f>
        <v>#N/A</v>
      </c>
      <c r="G177" s="485" t="n">
        <f aca="false" ca="false" dt2D="false" dtr="false" t="normal">G176</f>
        <v>0</v>
      </c>
      <c r="I177" s="516" t="s">
        <v>561</v>
      </c>
      <c r="J177" s="517" t="n"/>
      <c r="L177" s="503" t="n"/>
      <c r="M177" s="518" t="e">
        <f aca="false" ca="false" dt2D="false" dtr="false" t="normal">IFERROR(MIN(M149/$L$116/12*'Периоды'!L$42, M178), 0)</f>
        <v>#VALUE!</v>
      </c>
      <c r="N177" s="518" t="e">
        <f aca="false" ca="false" dt2D="false" dtr="false" t="normal">IFERROR(MIN(N149/$L$116/12*'Периоды'!M$42, N178), 0)</f>
        <v>#VALUE!</v>
      </c>
      <c r="O177" s="518" t="e">
        <f aca="false" ca="false" dt2D="false" dtr="false" t="normal">IFERROR(MIN(O149/$L$116/12*'Периоды'!N$42, O178), 0)</f>
        <v>#VALUE!</v>
      </c>
      <c r="P177" s="518" t="e">
        <f aca="false" ca="false" dt2D="false" dtr="false" t="normal">IFERROR(MIN(P149/$L$116/12*'Периоды'!O$42, P178), 0)</f>
        <v>#VALUE!</v>
      </c>
      <c r="Q177" s="518" t="e">
        <f aca="false" ca="false" dt2D="false" dtr="false" t="normal">IFERROR(MIN(Q149/$L$116/12*'Периоды'!P$42, Q178), 0)</f>
        <v>#VALUE!</v>
      </c>
      <c r="R177" s="518" t="e">
        <f aca="false" ca="false" dt2D="false" dtr="false" t="normal">IFERROR(MIN(R149/$L$116/12*'Периоды'!Q$42, R178), 0)</f>
        <v>#VALUE!</v>
      </c>
      <c r="S177" s="518" t="e">
        <f aca="false" ca="false" dt2D="false" dtr="false" t="normal">IFERROR(MIN(S149/$L$116/12*'Периоды'!R$42, S178), 0)</f>
        <v>#VALUE!</v>
      </c>
      <c r="T177" s="518" t="e">
        <f aca="false" ca="false" dt2D="false" dtr="false" t="normal">IFERROR(MIN(T149/$L$116/12*'Периоды'!S$42, T178), 0)</f>
        <v>#VALUE!</v>
      </c>
      <c r="U177" s="518" t="e">
        <f aca="false" ca="false" dt2D="false" dtr="false" t="normal">IFERROR(MIN(U149/$L$116/12*'Периоды'!T$42, U178), 0)</f>
        <v>#VALUE!</v>
      </c>
      <c r="V177" s="518" t="e">
        <f aca="false" ca="false" dt2D="false" dtr="false" t="normal">IFERROR(MIN(V149/$L$116/12*'Периоды'!U$42, V178), 0)</f>
        <v>#VALUE!</v>
      </c>
      <c r="W177" s="518" t="e">
        <f aca="false" ca="false" dt2D="false" dtr="false" t="normal">IFERROR(MIN(W149/$L$116/12*'Периоды'!V$42, W178), 0)</f>
        <v>#VALUE!</v>
      </c>
      <c r="X177" s="518" t="e">
        <f aca="false" ca="false" dt2D="false" dtr="false" t="normal">IFERROR(MIN(X149/$L$116/12*'Периоды'!W$42, X178), 0)</f>
        <v>#VALUE!</v>
      </c>
      <c r="Y177" s="518" t="e">
        <f aca="false" ca="false" dt2D="false" dtr="false" t="normal">IFERROR(MIN(Y149/$L$116/12*'Периоды'!X$42, Y178), 0)</f>
        <v>#VALUE!</v>
      </c>
      <c r="Z177" s="518" t="e">
        <f aca="false" ca="false" dt2D="false" dtr="false" t="normal">IFERROR(MIN(Z149/$L$116/12*'Периоды'!Y$42, Z178), 0)</f>
        <v>#VALUE!</v>
      </c>
      <c r="AA177" s="518" t="e">
        <f aca="false" ca="false" dt2D="false" dtr="false" t="normal">IFERROR(MIN(AA149/$L$116/12*'Периоды'!Z$42, AA178), 0)</f>
        <v>#VALUE!</v>
      </c>
      <c r="AB177" s="518" t="e">
        <f aca="false" ca="false" dt2D="false" dtr="false" t="normal">IFERROR(MIN(AB149/$L$116/12*'Периоды'!AA$42, AB178), 0)</f>
        <v>#VALUE!</v>
      </c>
      <c r="AC177" s="518" t="e">
        <f aca="false" ca="false" dt2D="false" dtr="false" t="normal">IFERROR(MIN(AC149/$L$116/12*'Периоды'!AB$42, AC178), 0)</f>
        <v>#VALUE!</v>
      </c>
      <c r="AD177" s="518" t="e">
        <f aca="false" ca="false" dt2D="false" dtr="false" t="normal">IFERROR(MIN(AD149/$L$116/12*'Периоды'!AC$42, AD178), 0)</f>
        <v>#VALUE!</v>
      </c>
      <c r="AE177" s="518" t="e">
        <f aca="false" ca="false" dt2D="false" dtr="false" t="normal">IFERROR(MIN(AE149/$L$116/12*'Периоды'!AD$42, AE178), 0)</f>
        <v>#VALUE!</v>
      </c>
      <c r="AF177" s="518" t="e">
        <f aca="false" ca="false" dt2D="false" dtr="false" t="normal">IFERROR(MIN(AF149/$L$116/12*'Периоды'!AE$42, AF178), 0)</f>
        <v>#VALUE!</v>
      </c>
      <c r="AG177" s="518" t="e">
        <f aca="false" ca="false" dt2D="false" dtr="false" t="normal">IFERROR(MIN(AG149/$L$116/12*'Периоды'!AF$42, AG178), 0)</f>
        <v>#VALUE!</v>
      </c>
      <c r="AH177" s="518" t="e">
        <f aca="false" ca="false" dt2D="false" dtr="false" t="normal">IFERROR(MIN(AH149/$L$116/12*'Периоды'!AG$42, AH178), 0)</f>
        <v>#VALUE!</v>
      </c>
      <c r="AI177" s="518" t="e">
        <f aca="false" ca="false" dt2D="false" dtr="false" t="normal">IFERROR(MIN(AI149/$L$116/12*'Периоды'!AH$42, AI178), 0)</f>
        <v>#VALUE!</v>
      </c>
      <c r="AJ177" s="518" t="e">
        <f aca="false" ca="false" dt2D="false" dtr="false" t="normal">IFERROR(MIN(AJ149/$L$116/12*'Периоды'!AI$42, AJ178), 0)</f>
        <v>#VALUE!</v>
      </c>
      <c r="AK177" s="518" t="e">
        <f aca="false" ca="false" dt2D="false" dtr="false" t="normal">IFERROR(MIN(AK149/$L$116/12*'Периоды'!AJ$42, AK178), 0)</f>
        <v>#VALUE!</v>
      </c>
      <c r="AL177" s="518" t="e">
        <f aca="false" ca="false" dt2D="false" dtr="false" t="normal">IFERROR(MIN(AL149/$L$116/12*'Периоды'!AK$42, AL178), 0)</f>
        <v>#VALUE!</v>
      </c>
      <c r="AM177" s="518" t="e">
        <f aca="false" ca="false" dt2D="false" dtr="false" t="normal">IFERROR(MIN(AM149/$L$116/12*'Периоды'!AL$42, AM178), 0)</f>
        <v>#VALUE!</v>
      </c>
      <c r="AN177" s="518" t="e">
        <f aca="false" ca="false" dt2D="false" dtr="false" t="normal">IFERROR(MIN(AN149/$L$116/12*'Периоды'!AM$42, AN178), 0)</f>
        <v>#VALUE!</v>
      </c>
      <c r="AO177" s="518" t="e">
        <f aca="false" ca="false" dt2D="false" dtr="false" t="normal">IFERROR(MIN(AO149/$L$116/12*'Периоды'!AN$42, AO178), 0)</f>
        <v>#VALUE!</v>
      </c>
      <c r="AP177" s="518" t="e">
        <f aca="false" ca="false" dt2D="false" dtr="false" t="normal">IFERROR(MIN(AP149/$L$116/12*'Периоды'!AO$42, AP178), 0)</f>
        <v>#VALUE!</v>
      </c>
      <c r="AQ177" s="518" t="e">
        <f aca="false" ca="false" dt2D="false" dtr="false" t="normal">IFERROR(MIN(AQ149/$L$116/12*'Периоды'!AP$42, AQ178), 0)</f>
        <v>#VALUE!</v>
      </c>
      <c r="AR177" s="518" t="e">
        <f aca="false" ca="false" dt2D="false" dtr="false" t="normal">IFERROR(MIN(AR149/$L$116/12*'Периоды'!AQ$42, AR178), 0)</f>
        <v>#VALUE!</v>
      </c>
      <c r="AS177" s="518" t="e">
        <f aca="false" ca="false" dt2D="false" dtr="false" t="normal">IFERROR(MIN(AS149/$L$116/12*'Периоды'!AR$42, AS178), 0)</f>
        <v>#VALUE!</v>
      </c>
      <c r="AT177" s="518" t="e">
        <f aca="false" ca="false" dt2D="false" dtr="false" t="normal">IFERROR(MIN(AT149/$L$116/12*'Периоды'!AS$42, AT178), 0)</f>
        <v>#VALUE!</v>
      </c>
      <c r="AU177" s="518" t="e">
        <f aca="false" ca="false" dt2D="false" dtr="false" t="normal">IFERROR(MIN(AU149/$L$116/12*'Периоды'!AT$42, AU178), 0)</f>
        <v>#VALUE!</v>
      </c>
      <c r="AV177" s="518" t="e">
        <f aca="false" ca="false" dt2D="false" dtr="false" t="normal">IFERROR(MIN(AV149/$L$116/12*'Периоды'!AU$42, AV178), 0)</f>
        <v>#VALUE!</v>
      </c>
      <c r="AW177" s="518" t="e">
        <f aca="false" ca="false" dt2D="false" dtr="false" t="normal">IFERROR(MIN(AW149/$L$116/12*'Периоды'!AV$42, AW178), 0)</f>
        <v>#VALUE!</v>
      </c>
      <c r="AX177" s="518" t="e">
        <f aca="false" ca="false" dt2D="false" dtr="false" t="normal">IFERROR(MIN(AX149/$L$116/12*'Периоды'!AW$42, AX178), 0)</f>
        <v>#VALUE!</v>
      </c>
      <c r="AY177" s="518" t="e">
        <f aca="false" ca="false" dt2D="false" dtr="false" t="normal">IFERROR(MIN(AY149/$L$116/12*'Периоды'!AX$42, AY178), 0)</f>
        <v>#VALUE!</v>
      </c>
      <c r="AZ177" s="518" t="e">
        <f aca="false" ca="false" dt2D="false" dtr="false" t="normal">IFERROR(MIN(AZ149/$L$116/12*'Периоды'!AY$42, AZ178), 0)</f>
        <v>#VALUE!</v>
      </c>
      <c r="BA177" s="518" t="e">
        <f aca="false" ca="false" dt2D="false" dtr="false" t="normal">IFERROR(MIN(BA149/$L$116/12*'Периоды'!AZ$42, BA178), 0)</f>
        <v>#VALUE!</v>
      </c>
      <c r="BB177" s="518" t="e">
        <f aca="false" ca="false" dt2D="false" dtr="false" t="normal">IFERROR(MIN(BB149/$L$116/12*'Периоды'!BA$42, BB178), 0)</f>
        <v>#VALUE!</v>
      </c>
      <c r="BC177" s="518" t="e">
        <f aca="false" ca="false" dt2D="false" dtr="false" t="normal">IFERROR(MIN(BC149/$L$116/12*'Периоды'!BB$42, BC178), 0)</f>
        <v>#VALUE!</v>
      </c>
      <c r="BD177" s="518" t="e">
        <f aca="false" ca="false" dt2D="false" dtr="false" t="normal">IFERROR(MIN(BD149/$L$116/12*'Периоды'!BC$42, BD178), 0)</f>
        <v>#VALUE!</v>
      </c>
      <c r="BE177" s="518" t="e">
        <f aca="false" ca="false" dt2D="false" dtr="false" t="normal">IFERROR(MIN(BE149/$L$116/12*'Периоды'!BD$42, BE178), 0)</f>
        <v>#VALUE!</v>
      </c>
      <c r="BF177" s="518" t="e">
        <f aca="false" ca="false" dt2D="false" dtr="false" t="normal">IFERROR(MIN(BF149/$L$116/12*'Периоды'!BE$42, BF178), 0)</f>
        <v>#VALUE!</v>
      </c>
      <c r="BG177" s="518" t="e">
        <f aca="false" ca="false" dt2D="false" dtr="false" t="normal">IFERROR(MIN(BG149/$L$116/12*'Периоды'!BF$42, BG178), 0)</f>
        <v>#VALUE!</v>
      </c>
      <c r="BH177" s="518" t="e">
        <f aca="false" ca="false" dt2D="false" dtr="false" t="normal">IFERROR(MIN(BH149/$L$116/12*'Периоды'!BG$42, BH178), 0)</f>
        <v>#VALUE!</v>
      </c>
      <c r="BI177" s="518" t="e">
        <f aca="false" ca="false" dt2D="false" dtr="false" t="normal">IFERROR(MIN(BI149/$L$116/12*'Периоды'!BH$42, BI178), 0)</f>
        <v>#VALUE!</v>
      </c>
      <c r="BJ177" s="518" t="e">
        <f aca="false" ca="false" dt2D="false" dtr="false" t="normal">IFERROR(MIN(BJ149/$L$116/12*'Периоды'!BI$42, BJ178), 0)</f>
        <v>#VALUE!</v>
      </c>
      <c r="BK177" s="518" t="e">
        <f aca="false" ca="false" dt2D="false" dtr="false" t="normal">IFERROR(MIN(BK149/$L$116/12*'Периоды'!BJ$42, BK178), 0)</f>
        <v>#VALUE!</v>
      </c>
      <c r="BL177" s="518" t="e">
        <f aca="false" ca="false" dt2D="false" dtr="false" t="normal">IFERROR(MIN(BL149/$L$116/12*'Периоды'!BK$42, BL178), 0)</f>
        <v>#VALUE!</v>
      </c>
      <c r="BM177" s="518" t="e">
        <f aca="false" ca="false" dt2D="false" dtr="false" t="normal">IFERROR(MIN(BM149/$L$116/12*'Периоды'!BL$42, BM178), 0)</f>
        <v>#VALUE!</v>
      </c>
      <c r="BN177" s="518" t="e">
        <f aca="false" ca="false" dt2D="false" dtr="false" t="normal">IFERROR(MIN(BN149/$L$116/12*'Периоды'!BM$42, BN178), 0)</f>
        <v>#VALUE!</v>
      </c>
      <c r="BO177" s="518" t="e">
        <f aca="false" ca="false" dt2D="false" dtr="false" t="normal">IFERROR(MIN(BO149/$L$116/12*'Периоды'!BN$42, BO178), 0)</f>
        <v>#VALUE!</v>
      </c>
      <c r="BP177" s="518" t="e">
        <f aca="false" ca="false" dt2D="false" dtr="false" t="normal">IFERROR(MIN(BP149/$L$116/12*'Периоды'!BO$42, BP178), 0)</f>
        <v>#VALUE!</v>
      </c>
      <c r="BQ177" s="518" t="e">
        <f aca="false" ca="false" dt2D="false" dtr="false" t="normal">IFERROR(MIN(BQ149/$L$116/12*'Периоды'!BP$42, BQ178), 0)</f>
        <v>#VALUE!</v>
      </c>
      <c r="BR177" s="518" t="e">
        <f aca="false" ca="false" dt2D="false" dtr="false" t="normal">IFERROR(MIN(BR149/$L$116/12*'Периоды'!BQ$42, BR178), 0)</f>
        <v>#VALUE!</v>
      </c>
      <c r="BS177" s="518" t="e">
        <f aca="false" ca="false" dt2D="false" dtr="false" t="normal">IFERROR(MIN(BS149/$L$116/12*'Периоды'!BR$42, BS178), 0)</f>
        <v>#VALUE!</v>
      </c>
      <c r="BT177" s="518" t="e">
        <f aca="false" ca="false" dt2D="false" dtr="false" t="normal">IFERROR(MIN(BT149/$L$116/12*'Периоды'!BS$42, BT178), 0)</f>
        <v>#VALUE!</v>
      </c>
    </row>
    <row hidden="true" ht="16.5" outlineLevel="2" r="178">
      <c r="B178" s="489" t="e">
        <f aca="false" ca="false" dt2D="false" dtr="false" t="normal">B177</f>
        <v>#N/A</v>
      </c>
      <c r="F178" s="481" t="e">
        <f aca="false" ca="false" dt2D="false" dtr="false" t="normal">F177</f>
        <v>#N/A</v>
      </c>
      <c r="G178" s="485" t="n">
        <f aca="false" ca="false" dt2D="false" dtr="false" t="normal">G177</f>
        <v>0</v>
      </c>
      <c r="I178" s="153" t="s">
        <v>562</v>
      </c>
      <c r="J178" s="527" t="s">
        <v>515</v>
      </c>
      <c r="K178" s="417" t="str">
        <f aca="false" ca="false" dt2D="false" dtr="false" t="normal">VLOOKUP(I121, 'Допущения'!$B$66:$H$72, 6, 0)</f>
        <v>Да</v>
      </c>
      <c r="L178" s="523" t="n"/>
      <c r="M178" s="503" t="e">
        <f aca="false" ca="false" dt2D="false" dtr="false" t="normal">IF(K178="Да", M149, 0)</f>
        <v>#VALUE!</v>
      </c>
      <c r="N178" s="503" t="e">
        <f aca="false" ca="false" dt2D="false" dtr="false" t="normal">M178-M177</f>
        <v>#VALUE!</v>
      </c>
      <c r="O178" s="503" t="e">
        <f aca="false" ca="false" dt2D="false" dtr="false" t="normal">N178-N177</f>
        <v>#VALUE!</v>
      </c>
      <c r="P178" s="503" t="e">
        <f aca="false" ca="false" dt2D="false" dtr="false" t="normal">O178-O177</f>
        <v>#VALUE!</v>
      </c>
      <c r="Q178" s="503" t="e">
        <f aca="false" ca="false" dt2D="false" dtr="false" t="normal">P178-P177</f>
        <v>#VALUE!</v>
      </c>
      <c r="R178" s="503" t="e">
        <f aca="false" ca="false" dt2D="false" dtr="false" t="normal">Q178-Q177</f>
        <v>#VALUE!</v>
      </c>
      <c r="S178" s="503" t="e">
        <f aca="false" ca="false" dt2D="false" dtr="false" t="normal">R178-R177</f>
        <v>#VALUE!</v>
      </c>
      <c r="T178" s="503" t="e">
        <f aca="false" ca="false" dt2D="false" dtr="false" t="normal">S178-S177</f>
        <v>#VALUE!</v>
      </c>
      <c r="U178" s="503" t="e">
        <f aca="false" ca="false" dt2D="false" dtr="false" t="normal">T178-T177</f>
        <v>#VALUE!</v>
      </c>
      <c r="V178" s="503" t="e">
        <f aca="false" ca="false" dt2D="false" dtr="false" t="normal">U178-U177</f>
        <v>#VALUE!</v>
      </c>
      <c r="W178" s="503" t="e">
        <f aca="false" ca="false" dt2D="false" dtr="false" t="normal">V178-V177</f>
        <v>#VALUE!</v>
      </c>
      <c r="X178" s="503" t="e">
        <f aca="false" ca="false" dt2D="false" dtr="false" t="normal">W178-W177</f>
        <v>#VALUE!</v>
      </c>
      <c r="Y178" s="503" t="e">
        <f aca="false" ca="false" dt2D="false" dtr="false" t="normal">X178-X177</f>
        <v>#VALUE!</v>
      </c>
      <c r="Z178" s="503" t="e">
        <f aca="false" ca="false" dt2D="false" dtr="false" t="normal">Y178-Y177</f>
        <v>#VALUE!</v>
      </c>
      <c r="AA178" s="503" t="e">
        <f aca="false" ca="false" dt2D="false" dtr="false" t="normal">Z178-Z177</f>
        <v>#VALUE!</v>
      </c>
      <c r="AB178" s="503" t="e">
        <f aca="false" ca="false" dt2D="false" dtr="false" t="normal">AA178-AA177</f>
        <v>#VALUE!</v>
      </c>
      <c r="AC178" s="503" t="e">
        <f aca="false" ca="false" dt2D="false" dtr="false" t="normal">AB178-AB177</f>
        <v>#VALUE!</v>
      </c>
      <c r="AD178" s="503" t="e">
        <f aca="false" ca="false" dt2D="false" dtr="false" t="normal">AC178-AC177</f>
        <v>#VALUE!</v>
      </c>
      <c r="AE178" s="503" t="e">
        <f aca="false" ca="false" dt2D="false" dtr="false" t="normal">AD178-AD177</f>
        <v>#VALUE!</v>
      </c>
      <c r="AF178" s="503" t="e">
        <f aca="false" ca="false" dt2D="false" dtr="false" t="normal">AE178-AE177</f>
        <v>#VALUE!</v>
      </c>
      <c r="AG178" s="503" t="e">
        <f aca="false" ca="false" dt2D="false" dtr="false" t="normal">AF178-AF177</f>
        <v>#VALUE!</v>
      </c>
      <c r="AH178" s="503" t="e">
        <f aca="false" ca="false" dt2D="false" dtr="false" t="normal">AG178-AG177</f>
        <v>#VALUE!</v>
      </c>
      <c r="AI178" s="503" t="e">
        <f aca="false" ca="false" dt2D="false" dtr="false" t="normal">AH178-AH177</f>
        <v>#VALUE!</v>
      </c>
      <c r="AJ178" s="503" t="e">
        <f aca="false" ca="false" dt2D="false" dtr="false" t="normal">AI178-AI177</f>
        <v>#VALUE!</v>
      </c>
      <c r="AK178" s="503" t="e">
        <f aca="false" ca="false" dt2D="false" dtr="false" t="normal">AJ178-AJ177</f>
        <v>#VALUE!</v>
      </c>
      <c r="AL178" s="503" t="e">
        <f aca="false" ca="false" dt2D="false" dtr="false" t="normal">AK178-AK177</f>
        <v>#VALUE!</v>
      </c>
      <c r="AM178" s="503" t="e">
        <f aca="false" ca="false" dt2D="false" dtr="false" t="normal">AL178-AL177</f>
        <v>#VALUE!</v>
      </c>
      <c r="AN178" s="503" t="e">
        <f aca="false" ca="false" dt2D="false" dtr="false" t="normal">AM178-AM177</f>
        <v>#VALUE!</v>
      </c>
      <c r="AO178" s="503" t="e">
        <f aca="false" ca="false" dt2D="false" dtr="false" t="normal">AN178-AN177</f>
        <v>#VALUE!</v>
      </c>
      <c r="AP178" s="503" t="e">
        <f aca="false" ca="false" dt2D="false" dtr="false" t="normal">AO178-AO177</f>
        <v>#VALUE!</v>
      </c>
      <c r="AQ178" s="503" t="e">
        <f aca="false" ca="false" dt2D="false" dtr="false" t="normal">AP178-AP177</f>
        <v>#VALUE!</v>
      </c>
      <c r="AR178" s="503" t="e">
        <f aca="false" ca="false" dt2D="false" dtr="false" t="normal">AQ178-AQ177</f>
        <v>#VALUE!</v>
      </c>
      <c r="AS178" s="503" t="e">
        <f aca="false" ca="false" dt2D="false" dtr="false" t="normal">AR178-AR177</f>
        <v>#VALUE!</v>
      </c>
      <c r="AT178" s="503" t="e">
        <f aca="false" ca="false" dt2D="false" dtr="false" t="normal">AS178-AS177</f>
        <v>#VALUE!</v>
      </c>
      <c r="AU178" s="503" t="e">
        <f aca="false" ca="false" dt2D="false" dtr="false" t="normal">AT178-AT177</f>
        <v>#VALUE!</v>
      </c>
      <c r="AV178" s="503" t="e">
        <f aca="false" ca="false" dt2D="false" dtr="false" t="normal">AU178-AU177</f>
        <v>#VALUE!</v>
      </c>
      <c r="AW178" s="503" t="e">
        <f aca="false" ca="false" dt2D="false" dtr="false" t="normal">AV178-AV177</f>
        <v>#VALUE!</v>
      </c>
      <c r="AX178" s="503" t="e">
        <f aca="false" ca="false" dt2D="false" dtr="false" t="normal">AW178-AW177</f>
        <v>#VALUE!</v>
      </c>
      <c r="AY178" s="503" t="e">
        <f aca="false" ca="false" dt2D="false" dtr="false" t="normal">AX178-AX177</f>
        <v>#VALUE!</v>
      </c>
      <c r="AZ178" s="503" t="e">
        <f aca="false" ca="false" dt2D="false" dtr="false" t="normal">AY178-AY177</f>
        <v>#VALUE!</v>
      </c>
      <c r="BA178" s="503" t="e">
        <f aca="false" ca="false" dt2D="false" dtr="false" t="normal">AZ178-AZ177</f>
        <v>#VALUE!</v>
      </c>
      <c r="BB178" s="503" t="e">
        <f aca="false" ca="false" dt2D="false" dtr="false" t="normal">BA178-BA177</f>
        <v>#VALUE!</v>
      </c>
      <c r="BC178" s="503" t="e">
        <f aca="false" ca="false" dt2D="false" dtr="false" t="normal">BB178-BB177</f>
        <v>#VALUE!</v>
      </c>
      <c r="BD178" s="503" t="e">
        <f aca="false" ca="false" dt2D="false" dtr="false" t="normal">BC178-BC177</f>
        <v>#VALUE!</v>
      </c>
      <c r="BE178" s="503" t="e">
        <f aca="false" ca="false" dt2D="false" dtr="false" t="normal">BD178-BD177</f>
        <v>#VALUE!</v>
      </c>
      <c r="BF178" s="503" t="e">
        <f aca="false" ca="false" dt2D="false" dtr="false" t="normal">BE178-BE177</f>
        <v>#VALUE!</v>
      </c>
      <c r="BG178" s="503" t="e">
        <f aca="false" ca="false" dt2D="false" dtr="false" t="normal">BF178-BF177</f>
        <v>#VALUE!</v>
      </c>
      <c r="BH178" s="503" t="e">
        <f aca="false" ca="false" dt2D="false" dtr="false" t="normal">BG178-BG177</f>
        <v>#VALUE!</v>
      </c>
      <c r="BI178" s="503" t="e">
        <f aca="false" ca="false" dt2D="false" dtr="false" t="normal">BH178-BH177</f>
        <v>#VALUE!</v>
      </c>
      <c r="BJ178" s="503" t="e">
        <f aca="false" ca="false" dt2D="false" dtr="false" t="normal">BI178-BI177</f>
        <v>#VALUE!</v>
      </c>
      <c r="BK178" s="503" t="e">
        <f aca="false" ca="false" dt2D="false" dtr="false" t="normal">BJ178-BJ177</f>
        <v>#VALUE!</v>
      </c>
      <c r="BL178" s="503" t="e">
        <f aca="false" ca="false" dt2D="false" dtr="false" t="normal">BK178-BK177</f>
        <v>#VALUE!</v>
      </c>
      <c r="BM178" s="503" t="e">
        <f aca="false" ca="false" dt2D="false" dtr="false" t="normal">BL178-BL177</f>
        <v>#VALUE!</v>
      </c>
      <c r="BN178" s="503" t="e">
        <f aca="false" ca="false" dt2D="false" dtr="false" t="normal">BM178-BM177</f>
        <v>#VALUE!</v>
      </c>
      <c r="BO178" s="503" t="e">
        <f aca="false" ca="false" dt2D="false" dtr="false" t="normal">BN178-BN177</f>
        <v>#VALUE!</v>
      </c>
      <c r="BP178" s="503" t="e">
        <f aca="false" ca="false" dt2D="false" dtr="false" t="normal">BO178-BO177</f>
        <v>#VALUE!</v>
      </c>
      <c r="BQ178" s="503" t="e">
        <f aca="false" ca="false" dt2D="false" dtr="false" t="normal">BP178-BP177</f>
        <v>#VALUE!</v>
      </c>
      <c r="BR178" s="503" t="e">
        <f aca="false" ca="false" dt2D="false" dtr="false" t="normal">BQ178-BQ177</f>
        <v>#VALUE!</v>
      </c>
      <c r="BS178" s="503" t="e">
        <f aca="false" ca="false" dt2D="false" dtr="false" t="normal">BR178-BR177</f>
        <v>#VALUE!</v>
      </c>
      <c r="BT178" s="503" t="e">
        <f aca="false" ca="false" dt2D="false" dtr="false" t="normal">BS178-BS177</f>
        <v>#VALUE!</v>
      </c>
    </row>
    <row hidden="true" ht="16.5" outlineLevel="1" r="179">
      <c r="G179" s="485" t="n"/>
    </row>
    <row outlineLevel="0" r="180">
      <c r="I180" s="429" t="s">
        <v>493</v>
      </c>
    </row>
    <row outlineLevel="0" r="181">
      <c r="I181" s="436" t="s">
        <v>494</v>
      </c>
    </row>
  </sheetData>
  <mergeCells count="6">
    <mergeCell ref="I6:Z6"/>
    <mergeCell ref="I2:I3"/>
    <mergeCell ref="J2:J3"/>
    <mergeCell ref="K2:K3"/>
    <mergeCell ref="L2:L3"/>
    <mergeCell ref="M2:BT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13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214"/>
  <sheetViews>
    <sheetView showZeros="true" workbookViewId="0">
      <pane activePane="bottomRight" state="frozen" topLeftCell="K7" xSplit="10" ySplit="6"/>
    </sheetView>
  </sheetViews>
  <sheetFormatPr baseColWidth="8" customHeight="false" defaultColWidth="8.85546864361033" defaultRowHeight="16.5" zeroHeight="false"/>
  <cols>
    <col customWidth="true" hidden="true" max="1" min="1" outlineLevel="1" style="529" width="5.71093728722066"/>
    <col customWidth="true" hidden="true" max="2" min="2" outlineLevel="1" style="482" width="3.71093762555303"/>
    <col customWidth="true" hidden="true" max="3" min="3" outlineLevel="1" style="482" width="4.71093745638684"/>
    <col customWidth="true" hidden="true" max="4" min="4" outlineLevel="1" style="482" width="5.85546881277651"/>
    <col customWidth="true" hidden="true" max="5" min="5" outlineLevel="1" style="482" width="5.00000016916618"/>
    <col customWidth="true" hidden="true" max="6" min="6" outlineLevel="1" style="482" width="10.2851563273142"/>
    <col customWidth="true" hidden="true" max="7" min="7" outlineLevel="1" style="482" width="6.14062480175838"/>
    <col customWidth="true" max="8" min="8" outlineLevel="0" style="1" width="3.28515615814805"/>
    <col customWidth="true" max="9" min="9" outlineLevel="0" style="1" width="57.2851581881422"/>
    <col customWidth="true" max="10" min="10" outlineLevel="0" style="170" width="16.8554693202751"/>
    <col customWidth="true" max="11" min="11" outlineLevel="0" style="170" width="12.2851566656466"/>
    <col customWidth="true" max="12" min="12" outlineLevel="0" style="170" width="13.1406246325922"/>
    <col customWidth="true" max="32" min="13" outlineLevel="0" style="170" width="15.0000005074985"/>
    <col customWidth="true" max="33" min="33" outlineLevel="0" style="530" width="15.0000005074985"/>
    <col customWidth="true" max="50" min="34" outlineLevel="0" style="1" width="15.0000005074985"/>
    <col customWidth="true" max="55" min="51" outlineLevel="0" style="1" width="9.00000016916618"/>
    <col customWidth="true" max="56" min="56" outlineLevel="0" style="1" width="10.425781467405"/>
    <col customWidth="true" max="61" min="57" outlineLevel="0" style="1" width="9.00000016916618"/>
    <col customWidth="true" max="62" min="62" outlineLevel="0" style="1" width="10.425781467405"/>
    <col customWidth="true" max="67" min="63" outlineLevel="0" style="1" width="9.00000016916618"/>
    <col customWidth="true" max="68" min="68" outlineLevel="0" style="1" width="10.425781467405"/>
    <col customWidth="true" max="72" min="69" outlineLevel="0" style="1" width="9.00000016916618"/>
    <col bestFit="true" customWidth="true" max="1024" min="73" outlineLevel="0" style="1" width="8.85546864361033"/>
  </cols>
  <sheetData>
    <row ht="33.75" outlineLevel="0" r="1">
      <c r="A1" s="1" t="n"/>
      <c r="B1" s="531" t="n"/>
      <c r="C1" s="532" t="n"/>
      <c r="D1" s="532" t="n"/>
      <c r="E1" s="532" t="n"/>
      <c r="F1" s="531" t="n"/>
      <c r="G1" s="1" t="n"/>
      <c r="I1" s="18" t="s">
        <v>563</v>
      </c>
      <c r="J1" s="19" t="str">
        <f aca="false" ca="false" dt2D="false" dtr="false" t="normal">'Контроль'!$D$4</f>
        <v>тыс. руб.</v>
      </c>
      <c r="L1" s="1" t="n"/>
      <c r="M1" s="116" t="s">
        <v>564</v>
      </c>
      <c r="Q1" s="1" t="n"/>
      <c r="Y1" s="533" t="n"/>
      <c r="Z1" s="533" t="n"/>
      <c r="AA1" s="533" t="n"/>
      <c r="AB1" s="533" t="n"/>
      <c r="AC1" s="533" t="n"/>
      <c r="AD1" s="533" t="n"/>
      <c r="AE1" s="533" t="n"/>
      <c r="AF1" s="533" t="n"/>
    </row>
    <row customHeight="true" ht="27" outlineLevel="0" r="2">
      <c r="I2" s="377" t="s">
        <v>390</v>
      </c>
      <c r="J2" s="487" t="s">
        <v>565</v>
      </c>
      <c r="K2" s="487" t="s">
        <v>566</v>
      </c>
      <c r="L2" s="487" t="s">
        <v>567</v>
      </c>
      <c r="M2" s="380" t="s">
        <v>394</v>
      </c>
      <c r="N2" s="381" t="s"/>
      <c r="O2" s="381" t="s"/>
      <c r="P2" s="381" t="s"/>
      <c r="Q2" s="381" t="s"/>
      <c r="R2" s="381" t="s"/>
      <c r="S2" s="381" t="s"/>
      <c r="T2" s="381" t="s"/>
      <c r="U2" s="381" t="s"/>
      <c r="V2" s="381" t="s"/>
      <c r="W2" s="381" t="s"/>
      <c r="X2" s="381" t="s"/>
      <c r="Y2" s="381" t="s"/>
      <c r="Z2" s="381" t="s"/>
      <c r="AA2" s="381" t="s"/>
      <c r="AB2" s="381" t="s"/>
      <c r="AC2" s="381" t="s"/>
      <c r="AD2" s="381" t="s"/>
      <c r="AE2" s="381" t="s"/>
      <c r="AF2" s="381" t="s"/>
      <c r="AG2" s="381" t="s"/>
      <c r="AH2" s="381" t="s"/>
      <c r="AI2" s="381" t="s"/>
      <c r="AJ2" s="381" t="s"/>
      <c r="AK2" s="381" t="s"/>
      <c r="AL2" s="381" t="s"/>
      <c r="AM2" s="381" t="s"/>
      <c r="AN2" s="381" t="s"/>
      <c r="AO2" s="381" t="s"/>
      <c r="AP2" s="381" t="s"/>
      <c r="AQ2" s="381" t="s"/>
      <c r="AR2" s="381" t="s"/>
      <c r="AS2" s="381" t="s"/>
      <c r="AT2" s="381" t="s"/>
      <c r="AU2" s="381" t="s"/>
      <c r="AV2" s="381" t="s"/>
      <c r="AW2" s="381" t="s"/>
      <c r="AX2" s="381" t="s"/>
      <c r="AY2" s="381" t="s"/>
      <c r="AZ2" s="381" t="s"/>
      <c r="BA2" s="381" t="s"/>
      <c r="BB2" s="381" t="s"/>
      <c r="BC2" s="381" t="s"/>
      <c r="BD2" s="381" t="s"/>
      <c r="BE2" s="381" t="s"/>
      <c r="BF2" s="381" t="s"/>
      <c r="BG2" s="381" t="s"/>
      <c r="BH2" s="381" t="s"/>
      <c r="BI2" s="381" t="s"/>
      <c r="BJ2" s="381" t="s"/>
      <c r="BK2" s="381" t="s"/>
      <c r="BL2" s="381" t="s"/>
      <c r="BM2" s="381" t="s"/>
      <c r="BN2" s="381" t="s"/>
      <c r="BO2" s="381" t="s"/>
      <c r="BP2" s="381" t="s"/>
      <c r="BQ2" s="381" t="s"/>
      <c r="BR2" s="381" t="s"/>
      <c r="BS2" s="381" t="s"/>
      <c r="BT2" s="382" t="s"/>
    </row>
    <row outlineLevel="0" r="3">
      <c r="B3" s="482" t="s">
        <v>397</v>
      </c>
      <c r="C3" s="482" t="s">
        <v>53</v>
      </c>
      <c r="D3" s="482" t="s">
        <v>391</v>
      </c>
      <c r="E3" s="482" t="s">
        <v>395</v>
      </c>
      <c r="F3" s="482" t="s">
        <v>398</v>
      </c>
      <c r="G3" s="482" t="s">
        <v>399</v>
      </c>
      <c r="I3" s="385" t="s"/>
      <c r="J3" s="491" t="s"/>
      <c r="K3" s="491" t="s"/>
      <c r="L3" s="491" t="s"/>
      <c r="M3" s="534" t="str">
        <f aca="false" ca="false" dt2D="false" dtr="false" t="normal">'Периоды'!L37</f>
        <v>декабрь 1899</v>
      </c>
      <c r="N3" s="534" t="str">
        <f aca="false" ca="false" dt2D="false" dtr="false" t="normal">'Периоды'!M37</f>
        <v>январь 1900</v>
      </c>
      <c r="O3" s="534" t="str">
        <f aca="false" ca="false" dt2D="false" dtr="false" t="normal">'Периоды'!N37</f>
        <v>февраль 1900</v>
      </c>
      <c r="P3" s="534" t="str">
        <f aca="false" ca="false" dt2D="false" dtr="false" t="normal">'Периоды'!O37</f>
        <v>март 1900</v>
      </c>
      <c r="Q3" s="534" t="str">
        <f aca="false" ca="false" dt2D="false" dtr="false" t="normal">'Периоды'!P37</f>
        <v>апрель 1900</v>
      </c>
      <c r="R3" s="534" t="str">
        <f aca="false" ca="false" dt2D="false" dtr="false" t="normal">'Периоды'!Q37</f>
        <v>май 1900</v>
      </c>
      <c r="S3" s="534" t="str">
        <f aca="false" ca="false" dt2D="false" dtr="false" t="normal">'Периоды'!R37</f>
        <v>июнь 1900</v>
      </c>
      <c r="T3" s="534" t="str">
        <f aca="false" ca="false" dt2D="false" dtr="false" t="normal">'Периоды'!S37</f>
        <v>июль 1900</v>
      </c>
      <c r="U3" s="534" t="str">
        <f aca="false" ca="false" dt2D="false" dtr="false" t="normal">'Периоды'!T37</f>
        <v>август 1900</v>
      </c>
      <c r="V3" s="534" t="str">
        <f aca="false" ca="false" dt2D="false" dtr="false" t="normal">'Периоды'!U37</f>
        <v>сентябрь 1900</v>
      </c>
      <c r="W3" s="534" t="str">
        <f aca="false" ca="false" dt2D="false" dtr="false" t="normal">'Периоды'!V37</f>
        <v>октябрь 1900</v>
      </c>
      <c r="X3" s="534" t="str">
        <f aca="false" ca="false" dt2D="false" dtr="false" t="normal">'Периоды'!W37</f>
        <v>ноябрь 1900</v>
      </c>
      <c r="Y3" s="534" t="str">
        <f aca="false" ca="false" dt2D="false" dtr="false" t="normal">'Периоды'!X37</f>
        <v>1 квартал 1901</v>
      </c>
      <c r="Z3" s="534" t="str">
        <f aca="false" ca="false" dt2D="false" dtr="false" t="normal">'Периоды'!Y37</f>
        <v>2 квартал 1901</v>
      </c>
      <c r="AA3" s="534" t="str">
        <f aca="false" ca="false" dt2D="false" dtr="false" t="normal">'Периоды'!Z37</f>
        <v>3 квартал 1901</v>
      </c>
      <c r="AB3" s="534" t="str">
        <f aca="false" ca="false" dt2D="false" dtr="false" t="normal">'Периоды'!AA37</f>
        <v>4 квартал 1901</v>
      </c>
      <c r="AC3" s="534" t="n">
        <f aca="false" ca="false" dt2D="false" dtr="false" t="normal">'Периоды'!AB37</f>
        <v>1902</v>
      </c>
      <c r="AD3" s="534" t="n">
        <f aca="false" ca="false" dt2D="false" dtr="false" t="normal">'Периоды'!AC37</f>
        <v>1903</v>
      </c>
      <c r="AE3" s="534" t="n">
        <f aca="false" ca="false" dt2D="false" dtr="false" t="normal">'Периоды'!AD37</f>
        <v>1904</v>
      </c>
      <c r="AF3" s="534" t="n">
        <f aca="false" ca="false" dt2D="false" dtr="false" t="normal">'Периоды'!AE37</f>
        <v>1905</v>
      </c>
      <c r="AG3" s="493" t="n">
        <f aca="false" ca="false" dt2D="false" dtr="false" t="normal">'Периоды'!AF37</f>
        <v>1906</v>
      </c>
      <c r="AH3" s="493" t="n">
        <f aca="false" ca="false" dt2D="false" dtr="false" t="normal">'Периоды'!AG37</f>
        <v>1907</v>
      </c>
      <c r="AI3" s="493" t="n">
        <f aca="false" ca="false" dt2D="false" dtr="false" t="normal">'Периоды'!AH37</f>
        <v>1908</v>
      </c>
      <c r="AJ3" s="493" t="n">
        <f aca="false" ca="false" dt2D="false" dtr="false" t="normal">'Периоды'!AI37</f>
        <v>1909</v>
      </c>
      <c r="AK3" s="493" t="n">
        <f aca="false" ca="false" dt2D="false" dtr="false" t="normal">'Периоды'!AJ37</f>
        <v>1910</v>
      </c>
      <c r="AL3" s="493" t="n">
        <f aca="false" ca="false" dt2D="false" dtr="false" t="normal">'Периоды'!AK37</f>
        <v>1911</v>
      </c>
      <c r="AM3" s="493" t="n">
        <f aca="false" ca="false" dt2D="false" dtr="false" t="normal">'Периоды'!AL37</f>
        <v>1912</v>
      </c>
      <c r="AN3" s="493" t="n">
        <f aca="false" ca="false" dt2D="false" dtr="false" t="normal">'Периоды'!AM37</f>
        <v>1913</v>
      </c>
      <c r="AO3" s="493" t="n">
        <f aca="false" ca="false" dt2D="false" dtr="false" t="normal">'Периоды'!AN37</f>
        <v>1914</v>
      </c>
      <c r="AP3" s="493" t="n">
        <f aca="false" ca="false" dt2D="false" dtr="false" t="normal">'Периоды'!AO37</f>
        <v>1915</v>
      </c>
      <c r="AQ3" s="493" t="n">
        <f aca="false" ca="false" dt2D="false" dtr="false" t="normal">'Периоды'!AP37</f>
        <v>1916</v>
      </c>
      <c r="AR3" s="493" t="n">
        <f aca="false" ca="false" dt2D="false" dtr="false" t="normal">'Периоды'!AQ37</f>
        <v>1917</v>
      </c>
      <c r="AS3" s="493" t="n">
        <f aca="false" ca="false" dt2D="false" dtr="false" t="normal">'Периоды'!AR37</f>
        <v>1918</v>
      </c>
      <c r="AT3" s="493" t="n">
        <f aca="false" ca="false" dt2D="false" dtr="false" t="normal">'Периоды'!AS37</f>
        <v>1919</v>
      </c>
      <c r="AU3" s="493" t="n">
        <f aca="false" ca="false" dt2D="false" dtr="false" t="normal">'Периоды'!AT37</f>
        <v>1920</v>
      </c>
      <c r="AV3" s="493" t="n">
        <f aca="false" ca="false" dt2D="false" dtr="false" t="normal">'Периоды'!AU37</f>
        <v>1921</v>
      </c>
      <c r="AW3" s="493" t="n">
        <f aca="false" ca="false" dt2D="false" dtr="false" t="normal">'Периоды'!AV37</f>
        <v>1922</v>
      </c>
      <c r="AX3" s="493" t="n">
        <f aca="false" ca="false" dt2D="false" dtr="false" t="normal">'Периоды'!AW37</f>
        <v>1923</v>
      </c>
      <c r="AY3" s="493" t="n">
        <f aca="false" ca="false" dt2D="false" dtr="false" t="normal">'Периоды'!AX37</f>
        <v>1924</v>
      </c>
      <c r="AZ3" s="493" t="n">
        <f aca="false" ca="false" dt2D="false" dtr="false" t="normal">'Периоды'!AY37</f>
        <v>1925</v>
      </c>
      <c r="BA3" s="493" t="n">
        <f aca="false" ca="false" dt2D="false" dtr="false" t="normal">'Периоды'!AZ37</f>
        <v>1926</v>
      </c>
      <c r="BB3" s="493" t="n">
        <f aca="false" ca="false" dt2D="false" dtr="false" t="normal">'Периоды'!BA37</f>
        <v>1927</v>
      </c>
      <c r="BC3" s="493" t="n">
        <f aca="false" ca="false" dt2D="false" dtr="false" t="normal">'Периоды'!BB37</f>
        <v>1928</v>
      </c>
      <c r="BD3" s="493" t="n">
        <f aca="false" ca="false" dt2D="false" dtr="false" t="normal">'Периоды'!BC37</f>
        <v>1929</v>
      </c>
      <c r="BE3" s="493" t="n">
        <f aca="false" ca="false" dt2D="false" dtr="false" t="normal">'Периоды'!BD37</f>
        <v>1930</v>
      </c>
      <c r="BF3" s="493" t="n">
        <f aca="false" ca="false" dt2D="false" dtr="false" t="normal">'Периоды'!BE37</f>
        <v>1931</v>
      </c>
      <c r="BG3" s="493" t="n">
        <f aca="false" ca="false" dt2D="false" dtr="false" t="normal">'Периоды'!BF37</f>
        <v>1932</v>
      </c>
      <c r="BH3" s="493" t="n">
        <f aca="false" ca="false" dt2D="false" dtr="false" t="normal">'Периоды'!BG37</f>
        <v>1933</v>
      </c>
      <c r="BI3" s="493" t="n">
        <f aca="false" ca="false" dt2D="false" dtr="false" t="normal">'Периоды'!BH37</f>
        <v>1934</v>
      </c>
      <c r="BJ3" s="493" t="n">
        <f aca="false" ca="false" dt2D="false" dtr="false" t="normal">'Периоды'!BI37</f>
        <v>1935</v>
      </c>
      <c r="BK3" s="493" t="n">
        <f aca="false" ca="false" dt2D="false" dtr="false" t="normal">'Периоды'!BJ37</f>
        <v>1936</v>
      </c>
      <c r="BL3" s="493" t="n">
        <f aca="false" ca="false" dt2D="false" dtr="false" t="normal">'Периоды'!BK37</f>
        <v>1937</v>
      </c>
      <c r="BM3" s="493" t="n">
        <f aca="false" ca="false" dt2D="false" dtr="false" t="normal">'Периоды'!BL37</f>
        <v>1938</v>
      </c>
      <c r="BN3" s="493" t="n">
        <f aca="false" ca="false" dt2D="false" dtr="false" t="normal">'Периоды'!BM37</f>
        <v>1939</v>
      </c>
      <c r="BO3" s="493" t="n">
        <f aca="false" ca="false" dt2D="false" dtr="false" t="normal">'Периоды'!BN37</f>
        <v>1940</v>
      </c>
      <c r="BP3" s="493" t="n">
        <f aca="false" ca="false" dt2D="false" dtr="false" t="normal">'Периоды'!BO37</f>
        <v>1941</v>
      </c>
      <c r="BQ3" s="493" t="n">
        <f aca="false" ca="false" dt2D="false" dtr="false" t="normal">'Периоды'!BP37</f>
        <v>1942</v>
      </c>
      <c r="BR3" s="493" t="n">
        <f aca="false" ca="false" dt2D="false" dtr="false" t="normal">'Периоды'!BQ37</f>
        <v>1943</v>
      </c>
      <c r="BS3" s="493" t="n">
        <f aca="false" ca="false" dt2D="false" dtr="false" t="normal">'Периоды'!BR37</f>
        <v>1944</v>
      </c>
      <c r="BT3" s="493" t="n">
        <f aca="false" ca="false" dt2D="false" dtr="false" t="normal">'Периоды'!BS37</f>
        <v>1945</v>
      </c>
    </row>
    <row hidden="true" ht="16.5" outlineLevel="0" r="4">
      <c r="I4" s="535" t="n"/>
      <c r="J4" s="499" t="n"/>
      <c r="K4" s="499" t="n"/>
      <c r="L4" s="499" t="n"/>
      <c r="M4" s="536" t="n">
        <v>1</v>
      </c>
      <c r="N4" s="536" t="n">
        <v>1</v>
      </c>
      <c r="O4" s="536" t="n">
        <v>1</v>
      </c>
      <c r="P4" s="536" t="n">
        <v>1</v>
      </c>
      <c r="Q4" s="536" t="n">
        <v>2</v>
      </c>
      <c r="R4" s="536" t="n">
        <v>2</v>
      </c>
      <c r="S4" s="536" t="n">
        <v>2</v>
      </c>
      <c r="T4" s="536" t="n">
        <v>2</v>
      </c>
      <c r="U4" s="536" t="n">
        <v>3</v>
      </c>
      <c r="V4" s="536" t="n">
        <v>3</v>
      </c>
      <c r="W4" s="536" t="n">
        <v>3</v>
      </c>
      <c r="X4" s="536" t="n">
        <v>3</v>
      </c>
      <c r="Y4" s="536" t="n">
        <v>4</v>
      </c>
      <c r="Z4" s="536" t="n">
        <v>4</v>
      </c>
      <c r="AA4" s="536" t="n">
        <v>4</v>
      </c>
      <c r="AB4" s="536" t="n">
        <v>4</v>
      </c>
      <c r="AC4" s="536" t="n">
        <v>5</v>
      </c>
      <c r="AD4" s="536" t="n">
        <v>5</v>
      </c>
      <c r="AE4" s="536" t="n">
        <v>5</v>
      </c>
      <c r="AF4" s="536" t="n">
        <v>5</v>
      </c>
      <c r="AG4" s="536" t="n">
        <v>5</v>
      </c>
      <c r="AH4" s="536" t="n">
        <v>5</v>
      </c>
      <c r="AI4" s="536" t="n">
        <v>5</v>
      </c>
      <c r="AJ4" s="536" t="n">
        <v>5</v>
      </c>
      <c r="AK4" s="536" t="n">
        <v>5</v>
      </c>
      <c r="AL4" s="536" t="n">
        <v>5</v>
      </c>
      <c r="AM4" s="536" t="n">
        <v>5</v>
      </c>
      <c r="AN4" s="536" t="n">
        <v>5</v>
      </c>
      <c r="AO4" s="536" t="n">
        <v>5</v>
      </c>
      <c r="AP4" s="536" t="n">
        <v>5</v>
      </c>
      <c r="AQ4" s="536" t="n">
        <v>5</v>
      </c>
      <c r="AR4" s="536" t="n">
        <v>5</v>
      </c>
      <c r="AS4" s="536" t="n">
        <v>5</v>
      </c>
      <c r="AT4" s="536" t="n">
        <v>5</v>
      </c>
      <c r="AU4" s="536" t="n">
        <v>5</v>
      </c>
      <c r="AV4" s="536" t="n">
        <v>5</v>
      </c>
      <c r="AW4" s="536" t="n">
        <v>5</v>
      </c>
      <c r="AX4" s="536" t="n">
        <v>5</v>
      </c>
      <c r="AY4" s="536" t="n">
        <v>5</v>
      </c>
      <c r="AZ4" s="536" t="n">
        <v>5</v>
      </c>
      <c r="BA4" s="536" t="n">
        <v>5</v>
      </c>
      <c r="BB4" s="536" t="n">
        <v>5</v>
      </c>
      <c r="BC4" s="536" t="n">
        <v>5</v>
      </c>
      <c r="BD4" s="536" t="n">
        <v>5</v>
      </c>
      <c r="BE4" s="536" t="n">
        <v>5</v>
      </c>
      <c r="BF4" s="536" t="n">
        <v>5</v>
      </c>
      <c r="BG4" s="536" t="n">
        <v>5</v>
      </c>
      <c r="BH4" s="536" t="n">
        <v>5</v>
      </c>
      <c r="BI4" s="536" t="n">
        <v>5</v>
      </c>
      <c r="BJ4" s="536" t="n">
        <v>5</v>
      </c>
      <c r="BK4" s="536" t="n">
        <v>5</v>
      </c>
      <c r="BL4" s="536" t="n">
        <v>5</v>
      </c>
      <c r="BM4" s="536" t="n">
        <v>5</v>
      </c>
      <c r="BN4" s="536" t="n">
        <v>5</v>
      </c>
      <c r="BO4" s="536" t="n">
        <v>5</v>
      </c>
      <c r="BP4" s="536" t="n">
        <v>5</v>
      </c>
      <c r="BQ4" s="536" t="n">
        <v>5</v>
      </c>
      <c r="BR4" s="536" t="n">
        <v>5</v>
      </c>
      <c r="BS4" s="536" t="n">
        <v>5</v>
      </c>
      <c r="BT4" s="536" t="n">
        <v>5</v>
      </c>
      <c r="BU4" s="536" t="n"/>
    </row>
    <row outlineLevel="0" r="5">
      <c r="I5" s="535" t="n"/>
      <c r="J5" s="499" t="n"/>
      <c r="K5" s="499" t="n"/>
      <c r="L5" s="499" t="n"/>
      <c r="M5" s="536" t="n"/>
      <c r="N5" s="536" t="n"/>
      <c r="O5" s="536" t="n"/>
      <c r="P5" s="536" t="n"/>
      <c r="Q5" s="536" t="n"/>
      <c r="R5" s="536" t="n"/>
      <c r="S5" s="536" t="n"/>
      <c r="T5" s="536" t="n"/>
      <c r="U5" s="536" t="n"/>
      <c r="V5" s="536" t="n"/>
      <c r="W5" s="536" t="n"/>
      <c r="X5" s="536" t="n"/>
      <c r="Y5" s="536" t="n"/>
      <c r="Z5" s="536" t="n"/>
      <c r="AA5" s="536" t="n"/>
      <c r="AB5" s="536" t="n"/>
      <c r="AC5" s="536" t="n"/>
      <c r="AD5" s="536" t="n"/>
      <c r="AE5" s="536" t="n"/>
      <c r="AF5" s="536" t="n"/>
    </row>
    <row customFormat="true" ht="27" outlineLevel="0" r="6" s="361">
      <c r="B6" s="482" t="n"/>
      <c r="C6" s="532" t="n"/>
      <c r="D6" s="532" t="n"/>
      <c r="E6" s="532" t="n"/>
      <c r="F6" s="482" t="n"/>
      <c r="I6" s="108" t="s">
        <v>568</v>
      </c>
      <c r="J6" s="109" t="s"/>
      <c r="K6" s="109" t="s"/>
      <c r="L6" s="109" t="s"/>
      <c r="M6" s="109" t="s"/>
      <c r="N6" s="109" t="s"/>
      <c r="O6" s="109" t="s"/>
      <c r="P6" s="109" t="s"/>
      <c r="Q6" s="109" t="s"/>
      <c r="R6" s="109" t="s"/>
      <c r="S6" s="109" t="s"/>
      <c r="T6" s="109" t="s"/>
      <c r="U6" s="109" t="s"/>
      <c r="V6" s="109" t="s"/>
      <c r="W6" s="109" t="s"/>
      <c r="X6" s="109" t="s"/>
      <c r="Y6" s="109" t="s"/>
      <c r="Z6" s="110" t="s"/>
      <c r="AG6" s="537" t="n"/>
    </row>
    <row customFormat="true" ht="18" outlineLevel="0" r="7" s="361">
      <c r="A7" s="529" t="n"/>
      <c r="B7" s="482" t="n"/>
      <c r="C7" s="482" t="n"/>
      <c r="D7" s="482" t="n"/>
      <c r="E7" s="482" t="n"/>
      <c r="F7" s="482" t="n"/>
      <c r="G7" s="482" t="n"/>
      <c r="I7" s="445" t="n"/>
      <c r="J7" s="538" t="n"/>
      <c r="K7" s="538" t="n"/>
      <c r="L7" s="538" t="n"/>
      <c r="AG7" s="537" t="n"/>
    </row>
    <row customFormat="true" ht="17.25" outlineLevel="0" r="8" s="361">
      <c r="A8" s="529" t="n"/>
      <c r="B8" s="482" t="n"/>
      <c r="C8" s="482" t="n"/>
      <c r="D8" s="482" t="n"/>
      <c r="E8" s="482" t="n"/>
      <c r="F8" s="482" t="n"/>
      <c r="G8" s="482" t="n"/>
      <c r="I8" s="409" t="s">
        <v>338</v>
      </c>
      <c r="J8" s="538" t="n"/>
      <c r="K8" s="538" t="n"/>
      <c r="L8" s="539" t="e">
        <f aca="false" ca="false" dt2D="false" dtr="false" t="normal">SUM(L9:L16)</f>
        <v>#VALUE!</v>
      </c>
      <c r="M8" s="539" t="e">
        <f aca="false" ca="false" dt2D="false" dtr="false" t="normal">SUM(M9, M15, M16, M21)</f>
        <v>#VALUE!</v>
      </c>
      <c r="N8" s="539" t="e">
        <f aca="false" ca="false" dt2D="false" dtr="false" t="normal">SUM(N9, N15, N16, N21)</f>
        <v>#VALUE!</v>
      </c>
      <c r="O8" s="539" t="e">
        <f aca="false" ca="false" dt2D="false" dtr="false" t="normal">SUM(O9, O15, O16, O21)</f>
        <v>#VALUE!</v>
      </c>
      <c r="P8" s="539" t="e">
        <f aca="false" ca="false" dt2D="false" dtr="false" t="normal">SUM(P9, P15, P16, P21)</f>
        <v>#VALUE!</v>
      </c>
      <c r="Q8" s="539" t="e">
        <f aca="false" ca="false" dt2D="false" dtr="false" t="normal">SUM(Q9, Q15, Q16, Q21)</f>
        <v>#VALUE!</v>
      </c>
      <c r="R8" s="539" t="e">
        <f aca="false" ca="false" dt2D="false" dtr="false" t="normal">SUM(R9, R15, R16, R21)</f>
        <v>#VALUE!</v>
      </c>
      <c r="S8" s="539" t="e">
        <f aca="false" ca="false" dt2D="false" dtr="false" t="normal">SUM(S9, S15, S16, S21)</f>
        <v>#VALUE!</v>
      </c>
      <c r="T8" s="539" t="e">
        <f aca="false" ca="false" dt2D="false" dtr="false" t="normal">SUM(T9, T15, T16, T21)</f>
        <v>#VALUE!</v>
      </c>
      <c r="U8" s="539" t="e">
        <f aca="false" ca="false" dt2D="false" dtr="false" t="normal">SUM(U9, U15, U16, U21)</f>
        <v>#VALUE!</v>
      </c>
      <c r="V8" s="539" t="e">
        <f aca="false" ca="false" dt2D="false" dtr="false" t="normal">SUM(V9, V15, V16, V21)</f>
        <v>#VALUE!</v>
      </c>
      <c r="W8" s="539" t="e">
        <f aca="false" ca="false" dt2D="false" dtr="false" t="normal">SUM(W9, W15, W16, W21)</f>
        <v>#VALUE!</v>
      </c>
      <c r="X8" s="539" t="e">
        <f aca="false" ca="false" dt2D="false" dtr="false" t="normal">SUM(X9, X15, X16, X21)</f>
        <v>#VALUE!</v>
      </c>
      <c r="Y8" s="539" t="e">
        <f aca="false" ca="false" dt2D="false" dtr="false" t="normal">SUM(Y9, Y15, Y16, Y21)</f>
        <v>#VALUE!</v>
      </c>
      <c r="Z8" s="539" t="e">
        <f aca="false" ca="false" dt2D="false" dtr="false" t="normal">SUM(Z9, Z15, Z16, Z21)</f>
        <v>#VALUE!</v>
      </c>
      <c r="AA8" s="539" t="e">
        <f aca="false" ca="false" dt2D="false" dtr="false" t="normal">SUM(AA9, AA15, AA16, AA21)</f>
        <v>#VALUE!</v>
      </c>
      <c r="AB8" s="539" t="e">
        <f aca="false" ca="false" dt2D="false" dtr="false" t="normal">SUM(AB9, AB15, AB16, AB21)</f>
        <v>#VALUE!</v>
      </c>
      <c r="AC8" s="539" t="e">
        <f aca="false" ca="false" dt2D="false" dtr="false" t="normal">SUM(AC9, AC15, AC16, AC21)</f>
        <v>#VALUE!</v>
      </c>
      <c r="AD8" s="539" t="e">
        <f aca="false" ca="false" dt2D="false" dtr="false" t="normal">SUM(AD9, AD15, AD16, AD21)</f>
        <v>#VALUE!</v>
      </c>
      <c r="AE8" s="539" t="e">
        <f aca="false" ca="false" dt2D="false" dtr="false" t="normal">SUM(AE9, AE15, AE16, AE21)</f>
        <v>#VALUE!</v>
      </c>
      <c r="AF8" s="539" t="e">
        <f aca="false" ca="false" dt2D="false" dtr="false" t="normal">SUM(AF9, AF15, AF16, AF21)</f>
        <v>#VALUE!</v>
      </c>
      <c r="AG8" s="539" t="e">
        <f aca="false" ca="false" dt2D="false" dtr="false" t="normal">SUM(AG9, AG15, AG16, AG21)</f>
        <v>#VALUE!</v>
      </c>
      <c r="AH8" s="539" t="e">
        <f aca="false" ca="false" dt2D="false" dtr="false" t="normal">SUM(AH9, AH15, AH16, AH21)</f>
        <v>#VALUE!</v>
      </c>
      <c r="AI8" s="539" t="e">
        <f aca="false" ca="false" dt2D="false" dtr="false" t="normal">SUM(AI9, AI15, AI16, AI21)</f>
        <v>#VALUE!</v>
      </c>
      <c r="AJ8" s="539" t="e">
        <f aca="false" ca="false" dt2D="false" dtr="false" t="normal">SUM(AJ9, AJ15, AJ16, AJ21)</f>
        <v>#VALUE!</v>
      </c>
      <c r="AK8" s="539" t="e">
        <f aca="false" ca="false" dt2D="false" dtr="false" t="normal">SUM(AK9, AK15, AK16, AK21)</f>
        <v>#VALUE!</v>
      </c>
      <c r="AL8" s="539" t="e">
        <f aca="false" ca="false" dt2D="false" dtr="false" t="normal">SUM(AL9, AL15, AL16, AL21)</f>
        <v>#VALUE!</v>
      </c>
      <c r="AM8" s="539" t="e">
        <f aca="false" ca="false" dt2D="false" dtr="false" t="normal">SUM(AM9, AM15, AM16, AM21)</f>
        <v>#VALUE!</v>
      </c>
      <c r="AN8" s="539" t="e">
        <f aca="false" ca="false" dt2D="false" dtr="false" t="normal">SUM(AN9, AN15, AN16, AN21)</f>
        <v>#VALUE!</v>
      </c>
      <c r="AO8" s="539" t="e">
        <f aca="false" ca="false" dt2D="false" dtr="false" t="normal">SUM(AO9, AO15, AO16, AO21)</f>
        <v>#VALUE!</v>
      </c>
      <c r="AP8" s="539" t="e">
        <f aca="false" ca="false" dt2D="false" dtr="false" t="normal">SUM(AP9, AP15, AP16, AP21)</f>
        <v>#VALUE!</v>
      </c>
      <c r="AQ8" s="539" t="e">
        <f aca="false" ca="false" dt2D="false" dtr="false" t="normal">SUM(AQ9, AQ15, AQ16, AQ21)</f>
        <v>#VALUE!</v>
      </c>
      <c r="AR8" s="539" t="e">
        <f aca="false" ca="false" dt2D="false" dtr="false" t="normal">SUM(AR9, AR15, AR16, AR21)</f>
        <v>#VALUE!</v>
      </c>
      <c r="AS8" s="539" t="e">
        <f aca="false" ca="false" dt2D="false" dtr="false" t="normal">SUM(AS9, AS15, AS16, AS21)</f>
        <v>#VALUE!</v>
      </c>
      <c r="AT8" s="539" t="e">
        <f aca="false" ca="false" dt2D="false" dtr="false" t="normal">SUM(AT9, AT15, AT16, AT21)</f>
        <v>#VALUE!</v>
      </c>
      <c r="AU8" s="539" t="e">
        <f aca="false" ca="false" dt2D="false" dtr="false" t="normal">SUM(AU9, AU15, AU16, AU21)</f>
        <v>#VALUE!</v>
      </c>
      <c r="AV8" s="539" t="e">
        <f aca="false" ca="false" dt2D="false" dtr="false" t="normal">SUM(AV9, AV15, AV16, AV21)</f>
        <v>#VALUE!</v>
      </c>
      <c r="AW8" s="539" t="e">
        <f aca="false" ca="false" dt2D="false" dtr="false" t="normal">SUM(AW9, AW15, AW16, AW21)</f>
        <v>#VALUE!</v>
      </c>
      <c r="AX8" s="539" t="e">
        <f aca="false" ca="false" dt2D="false" dtr="false" t="normal">SUM(AX9, AX15, AX16, AX21)</f>
        <v>#VALUE!</v>
      </c>
      <c r="AY8" s="539" t="e">
        <f aca="false" ca="false" dt2D="false" dtr="false" t="normal">SUM(AY9, AY15, AY16, AY21)</f>
        <v>#VALUE!</v>
      </c>
      <c r="AZ8" s="539" t="e">
        <f aca="false" ca="false" dt2D="false" dtr="false" t="normal">SUM(AZ9, AZ15, AZ16, AZ21)</f>
        <v>#VALUE!</v>
      </c>
      <c r="BA8" s="539" t="e">
        <f aca="false" ca="false" dt2D="false" dtr="false" t="normal">SUM(BA9, BA15, BA16, BA21)</f>
        <v>#VALUE!</v>
      </c>
      <c r="BB8" s="539" t="e">
        <f aca="false" ca="false" dt2D="false" dtr="false" t="normal">SUM(BB9, BB15, BB16, BB21)</f>
        <v>#VALUE!</v>
      </c>
      <c r="BC8" s="539" t="e">
        <f aca="false" ca="false" dt2D="false" dtr="false" t="normal">SUM(BC9, BC15, BC16, BC21)</f>
        <v>#VALUE!</v>
      </c>
      <c r="BD8" s="539" t="e">
        <f aca="false" ca="false" dt2D="false" dtr="false" t="normal">SUM(BD9, BD15, BD16, BD21)</f>
        <v>#VALUE!</v>
      </c>
      <c r="BE8" s="539" t="e">
        <f aca="false" ca="false" dt2D="false" dtr="false" t="normal">SUM(BE9, BE15, BE16, BE21)</f>
        <v>#VALUE!</v>
      </c>
      <c r="BF8" s="539" t="e">
        <f aca="false" ca="false" dt2D="false" dtr="false" t="normal">SUM(BF9, BF15, BF16, BF21)</f>
        <v>#VALUE!</v>
      </c>
      <c r="BG8" s="539" t="e">
        <f aca="false" ca="false" dt2D="false" dtr="false" t="normal">SUM(BG9, BG15, BG16, BG21)</f>
        <v>#VALUE!</v>
      </c>
      <c r="BH8" s="539" t="e">
        <f aca="false" ca="false" dt2D="false" dtr="false" t="normal">SUM(BH9, BH15, BH16, BH21)</f>
        <v>#VALUE!</v>
      </c>
      <c r="BI8" s="539" t="e">
        <f aca="false" ca="false" dt2D="false" dtr="false" t="normal">SUM(BI9, BI15, BI16, BI21)</f>
        <v>#VALUE!</v>
      </c>
      <c r="BJ8" s="539" t="e">
        <f aca="false" ca="false" dt2D="false" dtr="false" t="normal">SUM(BJ9, BJ15, BJ16, BJ21)</f>
        <v>#VALUE!</v>
      </c>
      <c r="BK8" s="539" t="e">
        <f aca="false" ca="false" dt2D="false" dtr="false" t="normal">SUM(BK9, BK15, BK16, BK21)</f>
        <v>#VALUE!</v>
      </c>
      <c r="BL8" s="539" t="e">
        <f aca="false" ca="false" dt2D="false" dtr="false" t="normal">SUM(BL9, BL15, BL16, BL21)</f>
        <v>#VALUE!</v>
      </c>
      <c r="BM8" s="539" t="e">
        <f aca="false" ca="false" dt2D="false" dtr="false" t="normal">SUM(BM9, BM15, BM16, BM21)</f>
        <v>#VALUE!</v>
      </c>
      <c r="BN8" s="539" t="e">
        <f aca="false" ca="false" dt2D="false" dtr="false" t="normal">SUM(BN9, BN15, BN16, BN21)</f>
        <v>#VALUE!</v>
      </c>
      <c r="BO8" s="539" t="e">
        <f aca="false" ca="false" dt2D="false" dtr="false" t="normal">SUM(BO9, BO15, BO16, BO21)</f>
        <v>#VALUE!</v>
      </c>
      <c r="BP8" s="539" t="e">
        <f aca="false" ca="false" dt2D="false" dtr="false" t="normal">SUM(BP9, BP15, BP16, BP21)</f>
        <v>#VALUE!</v>
      </c>
      <c r="BQ8" s="539" t="e">
        <f aca="false" ca="false" dt2D="false" dtr="false" t="normal">SUM(BQ9, BQ15, BQ16, BQ21)</f>
        <v>#VALUE!</v>
      </c>
      <c r="BR8" s="539" t="e">
        <f aca="false" ca="false" dt2D="false" dtr="false" t="normal">SUM(BR9, BR15, BR16, BR21)</f>
        <v>#VALUE!</v>
      </c>
      <c r="BS8" s="539" t="e">
        <f aca="false" ca="false" dt2D="false" dtr="false" t="normal">SUM(BS9, BS15, BS16, BS21)</f>
        <v>#VALUE!</v>
      </c>
      <c r="BT8" s="539" t="e">
        <f aca="false" ca="false" dt2D="false" dtr="false" t="normal">SUM(BT9, BT15, BT16, BT21)</f>
        <v>#VALUE!</v>
      </c>
    </row>
    <row customFormat="true" hidden="true" ht="16.5" outlineLevel="1" r="9" s="540">
      <c r="A9" s="529" t="n"/>
      <c r="B9" s="541" t="n"/>
      <c r="C9" s="541" t="n"/>
      <c r="D9" s="542" t="n"/>
      <c r="E9" s="542" t="n"/>
      <c r="F9" s="542" t="n"/>
      <c r="G9" s="541" t="n"/>
      <c r="I9" s="543" t="s">
        <v>569</v>
      </c>
      <c r="J9" s="544" t="n"/>
      <c r="K9" s="545" t="n"/>
      <c r="L9" s="539" t="e">
        <f aca="false" ca="false" dt2D="false" dtr="false" t="normal">SUM(M9:BT9)</f>
        <v>#VALUE!</v>
      </c>
      <c r="M9" s="546" t="e">
        <f aca="false" ca="false" dt2D="false" dtr="false" t="normal">SUM(M10:M14)</f>
        <v>#VALUE!</v>
      </c>
      <c r="N9" s="546" t="e">
        <f aca="false" ca="false" dt2D="false" dtr="false" t="normal">SUM(N10:N14)</f>
        <v>#VALUE!</v>
      </c>
      <c r="O9" s="546" t="e">
        <f aca="false" ca="false" dt2D="false" dtr="false" t="normal">SUM(O10:O14)</f>
        <v>#VALUE!</v>
      </c>
      <c r="P9" s="546" t="e">
        <f aca="false" ca="false" dt2D="false" dtr="false" t="normal">SUM(P10:P14)</f>
        <v>#VALUE!</v>
      </c>
      <c r="Q9" s="546" t="e">
        <f aca="false" ca="false" dt2D="false" dtr="false" t="normal">SUM(Q10:Q14)</f>
        <v>#VALUE!</v>
      </c>
      <c r="R9" s="546" t="e">
        <f aca="false" ca="false" dt2D="false" dtr="false" t="normal">SUM(R10:R14)</f>
        <v>#VALUE!</v>
      </c>
      <c r="S9" s="546" t="e">
        <f aca="false" ca="false" dt2D="false" dtr="false" t="normal">SUM(S10:S14)</f>
        <v>#VALUE!</v>
      </c>
      <c r="T9" s="546" t="e">
        <f aca="false" ca="false" dt2D="false" dtr="false" t="normal">SUM(T10:T14)</f>
        <v>#VALUE!</v>
      </c>
      <c r="U9" s="546" t="e">
        <f aca="false" ca="false" dt2D="false" dtr="false" t="normal">SUM(U10:U14)</f>
        <v>#VALUE!</v>
      </c>
      <c r="V9" s="546" t="e">
        <f aca="false" ca="false" dt2D="false" dtr="false" t="normal">SUM(V10:V14)</f>
        <v>#VALUE!</v>
      </c>
      <c r="W9" s="546" t="e">
        <f aca="false" ca="false" dt2D="false" dtr="false" t="normal">SUM(W10:W14)</f>
        <v>#VALUE!</v>
      </c>
      <c r="X9" s="546" t="e">
        <f aca="false" ca="false" dt2D="false" dtr="false" t="normal">SUM(X10:X14)</f>
        <v>#VALUE!</v>
      </c>
      <c r="Y9" s="546" t="e">
        <f aca="false" ca="false" dt2D="false" dtr="false" t="normal">SUM(Y10:Y14)</f>
        <v>#VALUE!</v>
      </c>
      <c r="Z9" s="546" t="e">
        <f aca="false" ca="false" dt2D="false" dtr="false" t="normal">SUM(Z10:Z14)</f>
        <v>#VALUE!</v>
      </c>
      <c r="AA9" s="546" t="e">
        <f aca="false" ca="false" dt2D="false" dtr="false" t="normal">SUM(AA10:AA14)</f>
        <v>#VALUE!</v>
      </c>
      <c r="AB9" s="546" t="e">
        <f aca="false" ca="false" dt2D="false" dtr="false" t="normal">SUM(AB10:AB14)</f>
        <v>#VALUE!</v>
      </c>
      <c r="AC9" s="546" t="e">
        <f aca="false" ca="false" dt2D="false" dtr="false" t="normal">SUM(AC10:AC14)</f>
        <v>#VALUE!</v>
      </c>
      <c r="AD9" s="546" t="e">
        <f aca="false" ca="false" dt2D="false" dtr="false" t="normal">SUM(AD10:AD14)</f>
        <v>#VALUE!</v>
      </c>
      <c r="AE9" s="546" t="e">
        <f aca="false" ca="false" dt2D="false" dtr="false" t="normal">SUM(AE10:AE14)</f>
        <v>#VALUE!</v>
      </c>
      <c r="AF9" s="546" t="e">
        <f aca="false" ca="false" dt2D="false" dtr="false" t="normal">SUM(AF10:AF14)</f>
        <v>#VALUE!</v>
      </c>
      <c r="AG9" s="546" t="e">
        <f aca="false" ca="false" dt2D="false" dtr="false" t="normal">SUM(AG10:AG14)</f>
        <v>#VALUE!</v>
      </c>
      <c r="AH9" s="546" t="e">
        <f aca="false" ca="false" dt2D="false" dtr="false" t="normal">SUM(AH10:AH14)</f>
        <v>#VALUE!</v>
      </c>
      <c r="AI9" s="546" t="e">
        <f aca="false" ca="false" dt2D="false" dtr="false" t="normal">SUM(AI10:AI14)</f>
        <v>#VALUE!</v>
      </c>
      <c r="AJ9" s="546" t="e">
        <f aca="false" ca="false" dt2D="false" dtr="false" t="normal">SUM(AJ10:AJ14)</f>
        <v>#VALUE!</v>
      </c>
      <c r="AK9" s="546" t="e">
        <f aca="false" ca="false" dt2D="false" dtr="false" t="normal">SUM(AK10:AK14)</f>
        <v>#VALUE!</v>
      </c>
      <c r="AL9" s="546" t="e">
        <f aca="false" ca="false" dt2D="false" dtr="false" t="normal">SUM(AL10:AL14)</f>
        <v>#VALUE!</v>
      </c>
      <c r="AM9" s="546" t="e">
        <f aca="false" ca="false" dt2D="false" dtr="false" t="normal">SUM(AM10:AM14)</f>
        <v>#VALUE!</v>
      </c>
      <c r="AN9" s="546" t="e">
        <f aca="false" ca="false" dt2D="false" dtr="false" t="normal">SUM(AN10:AN14)</f>
        <v>#VALUE!</v>
      </c>
      <c r="AO9" s="546" t="e">
        <f aca="false" ca="false" dt2D="false" dtr="false" t="normal">SUM(AO10:AO14)</f>
        <v>#VALUE!</v>
      </c>
      <c r="AP9" s="546" t="e">
        <f aca="false" ca="false" dt2D="false" dtr="false" t="normal">SUM(AP10:AP14)</f>
        <v>#VALUE!</v>
      </c>
      <c r="AQ9" s="546" t="e">
        <f aca="false" ca="false" dt2D="false" dtr="false" t="normal">SUM(AQ10:AQ14)</f>
        <v>#VALUE!</v>
      </c>
      <c r="AR9" s="546" t="e">
        <f aca="false" ca="false" dt2D="false" dtr="false" t="normal">SUM(AR10:AR14)</f>
        <v>#VALUE!</v>
      </c>
      <c r="AS9" s="546" t="e">
        <f aca="false" ca="false" dt2D="false" dtr="false" t="normal">SUM(AS10:AS14)</f>
        <v>#VALUE!</v>
      </c>
      <c r="AT9" s="546" t="e">
        <f aca="false" ca="false" dt2D="false" dtr="false" t="normal">SUM(AT10:AT14)</f>
        <v>#VALUE!</v>
      </c>
      <c r="AU9" s="546" t="e">
        <f aca="false" ca="false" dt2D="false" dtr="false" t="normal">SUM(AU10:AU14)</f>
        <v>#VALUE!</v>
      </c>
      <c r="AV9" s="546" t="e">
        <f aca="false" ca="false" dt2D="false" dtr="false" t="normal">SUM(AV10:AV14)</f>
        <v>#VALUE!</v>
      </c>
      <c r="AW9" s="546" t="e">
        <f aca="false" ca="false" dt2D="false" dtr="false" t="normal">SUM(AW10:AW14)</f>
        <v>#VALUE!</v>
      </c>
      <c r="AX9" s="546" t="e">
        <f aca="false" ca="false" dt2D="false" dtr="false" t="normal">SUM(AX10:AX14)</f>
        <v>#VALUE!</v>
      </c>
      <c r="AY9" s="546" t="e">
        <f aca="false" ca="false" dt2D="false" dtr="false" t="normal">SUM(AY10:AY14)</f>
        <v>#VALUE!</v>
      </c>
      <c r="AZ9" s="546" t="e">
        <f aca="false" ca="false" dt2D="false" dtr="false" t="normal">SUM(AZ10:AZ14)</f>
        <v>#VALUE!</v>
      </c>
      <c r="BA9" s="546" t="e">
        <f aca="false" ca="false" dt2D="false" dtr="false" t="normal">SUM(BA10:BA14)</f>
        <v>#VALUE!</v>
      </c>
      <c r="BB9" s="546" t="e">
        <f aca="false" ca="false" dt2D="false" dtr="false" t="normal">SUM(BB10:BB14)</f>
        <v>#VALUE!</v>
      </c>
      <c r="BC9" s="546" t="e">
        <f aca="false" ca="false" dt2D="false" dtr="false" t="normal">SUM(BC10:BC14)</f>
        <v>#VALUE!</v>
      </c>
      <c r="BD9" s="546" t="e">
        <f aca="false" ca="false" dt2D="false" dtr="false" t="normal">SUM(BD10:BD14)</f>
        <v>#VALUE!</v>
      </c>
      <c r="BE9" s="546" t="e">
        <f aca="false" ca="false" dt2D="false" dtr="false" t="normal">SUM(BE10:BE14)</f>
        <v>#VALUE!</v>
      </c>
      <c r="BF9" s="546" t="e">
        <f aca="false" ca="false" dt2D="false" dtr="false" t="normal">SUM(BF10:BF14)</f>
        <v>#VALUE!</v>
      </c>
      <c r="BG9" s="546" t="e">
        <f aca="false" ca="false" dt2D="false" dtr="false" t="normal">SUM(BG10:BG14)</f>
        <v>#VALUE!</v>
      </c>
      <c r="BH9" s="546" t="e">
        <f aca="false" ca="false" dt2D="false" dtr="false" t="normal">SUM(BH10:BH14)</f>
        <v>#VALUE!</v>
      </c>
      <c r="BI9" s="546" t="e">
        <f aca="false" ca="false" dt2D="false" dtr="false" t="normal">SUM(BI10:BI14)</f>
        <v>#VALUE!</v>
      </c>
      <c r="BJ9" s="546" t="e">
        <f aca="false" ca="false" dt2D="false" dtr="false" t="normal">SUM(BJ10:BJ14)</f>
        <v>#VALUE!</v>
      </c>
      <c r="BK9" s="546" t="e">
        <f aca="false" ca="false" dt2D="false" dtr="false" t="normal">SUM(BK10:BK14)</f>
        <v>#VALUE!</v>
      </c>
      <c r="BL9" s="546" t="e">
        <f aca="false" ca="false" dt2D="false" dtr="false" t="normal">SUM(BL10:BL14)</f>
        <v>#VALUE!</v>
      </c>
      <c r="BM9" s="546" t="e">
        <f aca="false" ca="false" dt2D="false" dtr="false" t="normal">SUM(BM10:BM14)</f>
        <v>#VALUE!</v>
      </c>
      <c r="BN9" s="546" t="e">
        <f aca="false" ca="false" dt2D="false" dtr="false" t="normal">SUM(BN10:BN14)</f>
        <v>#VALUE!</v>
      </c>
      <c r="BO9" s="546" t="e">
        <f aca="false" ca="false" dt2D="false" dtr="false" t="normal">SUM(BO10:BO14)</f>
        <v>#VALUE!</v>
      </c>
      <c r="BP9" s="546" t="e">
        <f aca="false" ca="false" dt2D="false" dtr="false" t="normal">SUM(BP10:BP14)</f>
        <v>#VALUE!</v>
      </c>
      <c r="BQ9" s="546" t="e">
        <f aca="false" ca="false" dt2D="false" dtr="false" t="normal">SUM(BQ10:BQ14)</f>
        <v>#VALUE!</v>
      </c>
      <c r="BR9" s="546" t="e">
        <f aca="false" ca="false" dt2D="false" dtr="false" t="normal">SUM(BR10:BR14)</f>
        <v>#VALUE!</v>
      </c>
      <c r="BS9" s="546" t="e">
        <f aca="false" ca="false" dt2D="false" dtr="false" t="normal">SUM(BS10:BS14)</f>
        <v>#VALUE!</v>
      </c>
      <c r="BT9" s="546" t="e">
        <f aca="false" ca="false" dt2D="false" dtr="false" t="normal">SUM(BT10:BT14)</f>
        <v>#VALUE!</v>
      </c>
    </row>
    <row customFormat="true" hidden="true" ht="16.5" outlineLevel="2" r="10" s="547">
      <c r="A10" s="529" t="n"/>
      <c r="B10" s="548" t="s">
        <v>96</v>
      </c>
      <c r="C10" s="548" t="n"/>
      <c r="D10" s="482" t="n"/>
      <c r="E10" s="482" t="n"/>
      <c r="F10" s="482" t="n"/>
      <c r="G10" s="548" t="n"/>
      <c r="I10" s="549" t="s">
        <v>570</v>
      </c>
      <c r="J10" s="550" t="n"/>
      <c r="K10" s="551" t="n"/>
      <c r="L10" s="539" t="e">
        <f aca="false" ca="false" dt2D="false" dtr="false" t="normal">SUM(M10:BT10)</f>
        <v>#VALUE!</v>
      </c>
      <c r="M10" s="552" t="e">
        <f aca="false" ca="false" dt2D="false" dtr="false" t="normal">SUMIFS(M:M, $F:$F, $I$8, $D:$D, "Да", $E:$E, $I$9, $I:$I, $I10)</f>
        <v>#VALUE!</v>
      </c>
      <c r="N10" s="552" t="e">
        <f aca="false" ca="false" dt2D="false" dtr="false" t="normal">SUMIFS(N:N, $F:$F, $I$8, $D:$D, "Да", $E:$E, $I$9, $I:$I, $I10)</f>
        <v>#VALUE!</v>
      </c>
      <c r="O10" s="552" t="e">
        <f aca="false" ca="false" dt2D="false" dtr="false" t="normal">SUMIFS(O:O, $F:$F, $I$8, $D:$D, "Да", $E:$E, $I$9, $I:$I, $I10)</f>
        <v>#VALUE!</v>
      </c>
      <c r="P10" s="552" t="e">
        <f aca="false" ca="false" dt2D="false" dtr="false" t="normal">SUMIFS(P:P, $F:$F, $I$8, $D:$D, "Да", $E:$E, $I$9, $I:$I, $I10)</f>
        <v>#VALUE!</v>
      </c>
      <c r="Q10" s="552" t="e">
        <f aca="false" ca="false" dt2D="false" dtr="false" t="normal">SUMIFS(Q:Q, $F:$F, $I$8, $D:$D, "Да", $E:$E, $I$9, $I:$I, $I10)</f>
        <v>#VALUE!</v>
      </c>
      <c r="R10" s="552" t="e">
        <f aca="false" ca="false" dt2D="false" dtr="false" t="normal">SUMIFS(R:R, $F:$F, $I$8, $D:$D, "Да", $E:$E, $I$9, $I:$I, $I10)</f>
        <v>#VALUE!</v>
      </c>
      <c r="S10" s="552" t="e">
        <f aca="false" ca="false" dt2D="false" dtr="false" t="normal">SUMIFS(S:S, $F:$F, $I$8, $D:$D, "Да", $E:$E, $I$9, $I:$I, $I10)</f>
        <v>#VALUE!</v>
      </c>
      <c r="T10" s="552" t="e">
        <f aca="false" ca="false" dt2D="false" dtr="false" t="normal">SUMIFS(T:T, $F:$F, $I$8, $D:$D, "Да", $E:$E, $I$9, $I:$I, $I10)</f>
        <v>#VALUE!</v>
      </c>
      <c r="U10" s="552" t="e">
        <f aca="false" ca="false" dt2D="false" dtr="false" t="normal">SUMIFS(U:U, $F:$F, $I$8, $D:$D, "Да", $E:$E, $I$9, $I:$I, $I10)</f>
        <v>#VALUE!</v>
      </c>
      <c r="V10" s="552" t="e">
        <f aca="false" ca="false" dt2D="false" dtr="false" t="normal">SUMIFS(V:V, $F:$F, $I$8, $D:$D, "Да", $E:$E, $I$9, $I:$I, $I10)</f>
        <v>#VALUE!</v>
      </c>
      <c r="W10" s="552" t="e">
        <f aca="false" ca="false" dt2D="false" dtr="false" t="normal">SUMIFS(W:W, $F:$F, $I$8, $D:$D, "Да", $E:$E, $I$9, $I:$I, $I10)</f>
        <v>#VALUE!</v>
      </c>
      <c r="X10" s="552" t="e">
        <f aca="false" ca="false" dt2D="false" dtr="false" t="normal">SUMIFS(X:X, $F:$F, $I$8, $D:$D, "Да", $E:$E, $I$9, $I:$I, $I10)</f>
        <v>#VALUE!</v>
      </c>
      <c r="Y10" s="552" t="e">
        <f aca="false" ca="false" dt2D="false" dtr="false" t="normal">SUMIFS(Y:Y, $F:$F, $I$8, $D:$D, "Да", $E:$E, $I$9, $I:$I, $I10)</f>
        <v>#VALUE!</v>
      </c>
      <c r="Z10" s="552" t="e">
        <f aca="false" ca="false" dt2D="false" dtr="false" t="normal">SUMIFS(Z:Z, $F:$F, $I$8, $D:$D, "Да", $E:$E, $I$9, $I:$I, $I10)</f>
        <v>#VALUE!</v>
      </c>
      <c r="AA10" s="552" t="e">
        <f aca="false" ca="false" dt2D="false" dtr="false" t="normal">SUMIFS(AA:AA, $F:$F, $I$8, $D:$D, "Да", $E:$E, $I$9, $I:$I, $I10)</f>
        <v>#VALUE!</v>
      </c>
      <c r="AB10" s="552" t="e">
        <f aca="false" ca="false" dt2D="false" dtr="false" t="normal">SUMIFS(AB:AB, $F:$F, $I$8, $D:$D, "Да", $E:$E, $I$9, $I:$I, $I10)</f>
        <v>#VALUE!</v>
      </c>
      <c r="AC10" s="552" t="e">
        <f aca="false" ca="false" dt2D="false" dtr="false" t="normal">SUMIFS(AC:AC, $F:$F, $I$8, $D:$D, "Да", $E:$E, $I$9, $I:$I, $I10)</f>
        <v>#VALUE!</v>
      </c>
      <c r="AD10" s="552" t="e">
        <f aca="false" ca="false" dt2D="false" dtr="false" t="normal">SUMIFS(AD:AD, $F:$F, $I$8, $D:$D, "Да", $E:$E, $I$9, $I:$I, $I10)</f>
        <v>#VALUE!</v>
      </c>
      <c r="AE10" s="552" t="e">
        <f aca="false" ca="false" dt2D="false" dtr="false" t="normal">SUMIFS(AE:AE, $F:$F, $I$8, $D:$D, "Да", $E:$E, $I$9, $I:$I, $I10)</f>
        <v>#VALUE!</v>
      </c>
      <c r="AF10" s="552" t="e">
        <f aca="false" ca="false" dt2D="false" dtr="false" t="normal">SUMIFS(AF:AF, $F:$F, $I$8, $D:$D, "Да", $E:$E, $I$9, $I:$I, $I10)</f>
        <v>#VALUE!</v>
      </c>
      <c r="AG10" s="552" t="e">
        <f aca="false" ca="false" dt2D="false" dtr="false" t="normal">SUMIFS(AG:AG, $F:$F, $I$8, $D:$D, "Да", $E:$E, $I$9, $I:$I, $I10)</f>
        <v>#VALUE!</v>
      </c>
      <c r="AH10" s="552" t="e">
        <f aca="false" ca="false" dt2D="false" dtr="false" t="normal">SUMIFS(AH:AH, $F:$F, $I$8, $D:$D, "Да", $E:$E, $I$9, $I:$I, $I10)</f>
        <v>#VALUE!</v>
      </c>
      <c r="AI10" s="552" t="e">
        <f aca="false" ca="false" dt2D="false" dtr="false" t="normal">SUMIFS(AI:AI, $F:$F, $I$8, $D:$D, "Да", $E:$E, $I$9, $I:$I, $I10)</f>
        <v>#VALUE!</v>
      </c>
      <c r="AJ10" s="552" t="e">
        <f aca="false" ca="false" dt2D="false" dtr="false" t="normal">SUMIFS(AJ:AJ, $F:$F, $I$8, $D:$D, "Да", $E:$E, $I$9, $I:$I, $I10)</f>
        <v>#VALUE!</v>
      </c>
      <c r="AK10" s="552" t="e">
        <f aca="false" ca="false" dt2D="false" dtr="false" t="normal">SUMIFS(AK:AK, $F:$F, $I$8, $D:$D, "Да", $E:$E, $I$9, $I:$I, $I10)</f>
        <v>#VALUE!</v>
      </c>
      <c r="AL10" s="552" t="e">
        <f aca="false" ca="false" dt2D="false" dtr="false" t="normal">SUMIFS(AL:AL, $F:$F, $I$8, $D:$D, "Да", $E:$E, $I$9, $I:$I, $I10)</f>
        <v>#VALUE!</v>
      </c>
      <c r="AM10" s="552" t="e">
        <f aca="false" ca="false" dt2D="false" dtr="false" t="normal">SUMIFS(AM:AM, $F:$F, $I$8, $D:$D, "Да", $E:$E, $I$9, $I:$I, $I10)</f>
        <v>#VALUE!</v>
      </c>
      <c r="AN10" s="552" t="e">
        <f aca="false" ca="false" dt2D="false" dtr="false" t="normal">SUMIFS(AN:AN, $F:$F, $I$8, $D:$D, "Да", $E:$E, $I$9, $I:$I, $I10)</f>
        <v>#VALUE!</v>
      </c>
      <c r="AO10" s="552" t="e">
        <f aca="false" ca="false" dt2D="false" dtr="false" t="normal">SUMIFS(AO:AO, $F:$F, $I$8, $D:$D, "Да", $E:$E, $I$9, $I:$I, $I10)</f>
        <v>#VALUE!</v>
      </c>
      <c r="AP10" s="552" t="e">
        <f aca="false" ca="false" dt2D="false" dtr="false" t="normal">SUMIFS(AP:AP, $F:$F, $I$8, $D:$D, "Да", $E:$E, $I$9, $I:$I, $I10)</f>
        <v>#VALUE!</v>
      </c>
      <c r="AQ10" s="552" t="e">
        <f aca="false" ca="false" dt2D="false" dtr="false" t="normal">SUMIFS(AQ:AQ, $F:$F, $I$8, $D:$D, "Да", $E:$E, $I$9, $I:$I, $I10)</f>
        <v>#VALUE!</v>
      </c>
      <c r="AR10" s="552" t="e">
        <f aca="false" ca="false" dt2D="false" dtr="false" t="normal">SUMIFS(AR:AR, $F:$F, $I$8, $D:$D, "Да", $E:$E, $I$9, $I:$I, $I10)</f>
        <v>#VALUE!</v>
      </c>
      <c r="AS10" s="552" t="e">
        <f aca="false" ca="false" dt2D="false" dtr="false" t="normal">SUMIFS(AS:AS, $F:$F, $I$8, $D:$D, "Да", $E:$E, $I$9, $I:$I, $I10)</f>
        <v>#VALUE!</v>
      </c>
      <c r="AT10" s="552" t="e">
        <f aca="false" ca="false" dt2D="false" dtr="false" t="normal">SUMIFS(AT:AT, $F:$F, $I$8, $D:$D, "Да", $E:$E, $I$9, $I:$I, $I10)</f>
        <v>#VALUE!</v>
      </c>
      <c r="AU10" s="552" t="e">
        <f aca="false" ca="false" dt2D="false" dtr="false" t="normal">SUMIFS(AU:AU, $F:$F, $I$8, $D:$D, "Да", $E:$E, $I$9, $I:$I, $I10)</f>
        <v>#VALUE!</v>
      </c>
      <c r="AV10" s="552" t="e">
        <f aca="false" ca="false" dt2D="false" dtr="false" t="normal">SUMIFS(AV:AV, $F:$F, $I$8, $D:$D, "Да", $E:$E, $I$9, $I:$I, $I10)</f>
        <v>#VALUE!</v>
      </c>
      <c r="AW10" s="552" t="e">
        <f aca="false" ca="false" dt2D="false" dtr="false" t="normal">SUMIFS(AW:AW, $F:$F, $I$8, $D:$D, "Да", $E:$E, $I$9, $I:$I, $I10)</f>
        <v>#VALUE!</v>
      </c>
      <c r="AX10" s="552" t="e">
        <f aca="false" ca="false" dt2D="false" dtr="false" t="normal">SUMIFS(AX:AX, $F:$F, $I$8, $D:$D, "Да", $E:$E, $I$9, $I:$I, $I10)</f>
        <v>#VALUE!</v>
      </c>
      <c r="AY10" s="552" t="e">
        <f aca="false" ca="false" dt2D="false" dtr="false" t="normal">SUMIFS(AY:AY, $F:$F, $I$8, $D:$D, "Да", $E:$E, $I$9, $I:$I, $I10)</f>
        <v>#VALUE!</v>
      </c>
      <c r="AZ10" s="552" t="e">
        <f aca="false" ca="false" dt2D="false" dtr="false" t="normal">SUMIFS(AZ:AZ, $F:$F, $I$8, $D:$D, "Да", $E:$E, $I$9, $I:$I, $I10)</f>
        <v>#VALUE!</v>
      </c>
      <c r="BA10" s="552" t="e">
        <f aca="false" ca="false" dt2D="false" dtr="false" t="normal">SUMIFS(BA:BA, $F:$F, $I$8, $D:$D, "Да", $E:$E, $I$9, $I:$I, $I10)</f>
        <v>#VALUE!</v>
      </c>
      <c r="BB10" s="552" t="e">
        <f aca="false" ca="false" dt2D="false" dtr="false" t="normal">SUMIFS(BB:BB, $F:$F, $I$8, $D:$D, "Да", $E:$E, $I$9, $I:$I, $I10)</f>
        <v>#VALUE!</v>
      </c>
      <c r="BC10" s="552" t="e">
        <f aca="false" ca="false" dt2D="false" dtr="false" t="normal">SUMIFS(BC:BC, $F:$F, $I$8, $D:$D, "Да", $E:$E, $I$9, $I:$I, $I10)</f>
        <v>#VALUE!</v>
      </c>
      <c r="BD10" s="552" t="e">
        <f aca="false" ca="false" dt2D="false" dtr="false" t="normal">SUMIFS(BD:BD, $F:$F, $I$8, $D:$D, "Да", $E:$E, $I$9, $I:$I, $I10)</f>
        <v>#VALUE!</v>
      </c>
      <c r="BE10" s="552" t="e">
        <f aca="false" ca="false" dt2D="false" dtr="false" t="normal">SUMIFS(BE:BE, $F:$F, $I$8, $D:$D, "Да", $E:$E, $I$9, $I:$I, $I10)</f>
        <v>#VALUE!</v>
      </c>
      <c r="BF10" s="552" t="e">
        <f aca="false" ca="false" dt2D="false" dtr="false" t="normal">SUMIFS(BF:BF, $F:$F, $I$8, $D:$D, "Да", $E:$E, $I$9, $I:$I, $I10)</f>
        <v>#VALUE!</v>
      </c>
      <c r="BG10" s="552" t="e">
        <f aca="false" ca="false" dt2D="false" dtr="false" t="normal">SUMIFS(BG:BG, $F:$F, $I$8, $D:$D, "Да", $E:$E, $I$9, $I:$I, $I10)</f>
        <v>#VALUE!</v>
      </c>
      <c r="BH10" s="552" t="e">
        <f aca="false" ca="false" dt2D="false" dtr="false" t="normal">SUMIFS(BH:BH, $F:$F, $I$8, $D:$D, "Да", $E:$E, $I$9, $I:$I, $I10)</f>
        <v>#VALUE!</v>
      </c>
      <c r="BI10" s="552" t="e">
        <f aca="false" ca="false" dt2D="false" dtr="false" t="normal">SUMIFS(BI:BI, $F:$F, $I$8, $D:$D, "Да", $E:$E, $I$9, $I:$I, $I10)</f>
        <v>#VALUE!</v>
      </c>
      <c r="BJ10" s="552" t="e">
        <f aca="false" ca="false" dt2D="false" dtr="false" t="normal">SUMIFS(BJ:BJ, $F:$F, $I$8, $D:$D, "Да", $E:$E, $I$9, $I:$I, $I10)</f>
        <v>#VALUE!</v>
      </c>
      <c r="BK10" s="552" t="e">
        <f aca="false" ca="false" dt2D="false" dtr="false" t="normal">SUMIFS(BK:BK, $F:$F, $I$8, $D:$D, "Да", $E:$E, $I$9, $I:$I, $I10)</f>
        <v>#VALUE!</v>
      </c>
      <c r="BL10" s="552" t="e">
        <f aca="false" ca="false" dt2D="false" dtr="false" t="normal">SUMIFS(BL:BL, $F:$F, $I$8, $D:$D, "Да", $E:$E, $I$9, $I:$I, $I10)</f>
        <v>#VALUE!</v>
      </c>
      <c r="BM10" s="552" t="e">
        <f aca="false" ca="false" dt2D="false" dtr="false" t="normal">SUMIFS(BM:BM, $F:$F, $I$8, $D:$D, "Да", $E:$E, $I$9, $I:$I, $I10)</f>
        <v>#VALUE!</v>
      </c>
      <c r="BN10" s="552" t="e">
        <f aca="false" ca="false" dt2D="false" dtr="false" t="normal">SUMIFS(BN:BN, $F:$F, $I$8, $D:$D, "Да", $E:$E, $I$9, $I:$I, $I10)</f>
        <v>#VALUE!</v>
      </c>
      <c r="BO10" s="552" t="e">
        <f aca="false" ca="false" dt2D="false" dtr="false" t="normal">SUMIFS(BO:BO, $F:$F, $I$8, $D:$D, "Да", $E:$E, $I$9, $I:$I, $I10)</f>
        <v>#VALUE!</v>
      </c>
      <c r="BP10" s="552" t="e">
        <f aca="false" ca="false" dt2D="false" dtr="false" t="normal">SUMIFS(BP:BP, $F:$F, $I$8, $D:$D, "Да", $E:$E, $I$9, $I:$I, $I10)</f>
        <v>#VALUE!</v>
      </c>
      <c r="BQ10" s="552" t="e">
        <f aca="false" ca="false" dt2D="false" dtr="false" t="normal">SUMIFS(BQ:BQ, $F:$F, $I$8, $D:$D, "Да", $E:$E, $I$9, $I:$I, $I10)</f>
        <v>#VALUE!</v>
      </c>
      <c r="BR10" s="552" t="e">
        <f aca="false" ca="false" dt2D="false" dtr="false" t="normal">SUMIFS(BR:BR, $F:$F, $I$8, $D:$D, "Да", $E:$E, $I$9, $I:$I, $I10)</f>
        <v>#VALUE!</v>
      </c>
      <c r="BS10" s="552" t="e">
        <f aca="false" ca="false" dt2D="false" dtr="false" t="normal">SUMIFS(BS:BS, $F:$F, $I$8, $D:$D, "Да", $E:$E, $I$9, $I:$I, $I10)</f>
        <v>#VALUE!</v>
      </c>
      <c r="BT10" s="552" t="e">
        <f aca="false" ca="false" dt2D="false" dtr="false" t="normal">SUMIFS(BT:BT, $F:$F, $I$8, $D:$D, "Да", $E:$E, $I$9, $I:$I, $I10)</f>
        <v>#VALUE!</v>
      </c>
    </row>
    <row customFormat="true" hidden="true" ht="16.5" outlineLevel="2" r="11" s="547">
      <c r="A11" s="529" t="n"/>
      <c r="B11" s="548" t="s">
        <v>96</v>
      </c>
      <c r="C11" s="548" t="n"/>
      <c r="D11" s="482" t="n"/>
      <c r="E11" s="482" t="n"/>
      <c r="F11" s="482" t="n"/>
      <c r="G11" s="548" t="n"/>
      <c r="I11" s="549" t="s">
        <v>571</v>
      </c>
      <c r="J11" s="550" t="n"/>
      <c r="K11" s="551" t="n"/>
      <c r="L11" s="539" t="e">
        <f aca="false" ca="false" dt2D="false" dtr="false" t="normal">SUM(M11:BT11)</f>
        <v>#VALUE!</v>
      </c>
      <c r="M11" s="552" t="e">
        <f aca="false" ca="false" dt2D="false" dtr="false" t="normal">SUMIFS(M:M, $F:$F, $I$8, $D:$D, "Да", $E:$E, $I$9, $I:$I, $I11)</f>
        <v>#VALUE!</v>
      </c>
      <c r="N11" s="552" t="e">
        <f aca="false" ca="false" dt2D="false" dtr="false" t="normal">SUMIFS(N:N, $F:$F, $I$8, $D:$D, "Да", $E:$E, $I$9, $I:$I, $I11)</f>
        <v>#VALUE!</v>
      </c>
      <c r="O11" s="552" t="e">
        <f aca="false" ca="false" dt2D="false" dtr="false" t="normal">SUMIFS(O:O, $F:$F, $I$8, $D:$D, "Да", $E:$E, $I$9, $I:$I, $I11)</f>
        <v>#VALUE!</v>
      </c>
      <c r="P11" s="552" t="e">
        <f aca="false" ca="false" dt2D="false" dtr="false" t="normal">SUMIFS(P:P, $F:$F, $I$8, $D:$D, "Да", $E:$E, $I$9, $I:$I, $I11)</f>
        <v>#VALUE!</v>
      </c>
      <c r="Q11" s="552" t="e">
        <f aca="false" ca="false" dt2D="false" dtr="false" t="normal">SUMIFS(Q:Q, $F:$F, $I$8, $D:$D, "Да", $E:$E, $I$9, $I:$I, $I11)</f>
        <v>#VALUE!</v>
      </c>
      <c r="R11" s="552" t="e">
        <f aca="false" ca="false" dt2D="false" dtr="false" t="normal">SUMIFS(R:R, $F:$F, $I$8, $D:$D, "Да", $E:$E, $I$9, $I:$I, $I11)</f>
        <v>#VALUE!</v>
      </c>
      <c r="S11" s="552" t="e">
        <f aca="false" ca="false" dt2D="false" dtr="false" t="normal">SUMIFS(S:S, $F:$F, $I$8, $D:$D, "Да", $E:$E, $I$9, $I:$I, $I11)</f>
        <v>#VALUE!</v>
      </c>
      <c r="T11" s="552" t="e">
        <f aca="false" ca="false" dt2D="false" dtr="false" t="normal">SUMIFS(T:T, $F:$F, $I$8, $D:$D, "Да", $E:$E, $I$9, $I:$I, $I11)</f>
        <v>#VALUE!</v>
      </c>
      <c r="U11" s="552" t="e">
        <f aca="false" ca="false" dt2D="false" dtr="false" t="normal">SUMIFS(U:U, $F:$F, $I$8, $D:$D, "Да", $E:$E, $I$9, $I:$I, $I11)</f>
        <v>#VALUE!</v>
      </c>
      <c r="V11" s="552" t="e">
        <f aca="false" ca="false" dt2D="false" dtr="false" t="normal">SUMIFS(V:V, $F:$F, $I$8, $D:$D, "Да", $E:$E, $I$9, $I:$I, $I11)</f>
        <v>#VALUE!</v>
      </c>
      <c r="W11" s="552" t="e">
        <f aca="false" ca="false" dt2D="false" dtr="false" t="normal">SUMIFS(W:W, $F:$F, $I$8, $D:$D, "Да", $E:$E, $I$9, $I:$I, $I11)</f>
        <v>#VALUE!</v>
      </c>
      <c r="X11" s="552" t="e">
        <f aca="false" ca="false" dt2D="false" dtr="false" t="normal">SUMIFS(X:X, $F:$F, $I$8, $D:$D, "Да", $E:$E, $I$9, $I:$I, $I11)</f>
        <v>#VALUE!</v>
      </c>
      <c r="Y11" s="552" t="e">
        <f aca="false" ca="false" dt2D="false" dtr="false" t="normal">SUMIFS(Y:Y, $F:$F, $I$8, $D:$D, "Да", $E:$E, $I$9, $I:$I, $I11)</f>
        <v>#VALUE!</v>
      </c>
      <c r="Z11" s="552" t="e">
        <f aca="false" ca="false" dt2D="false" dtr="false" t="normal">SUMIFS(Z:Z, $F:$F, $I$8, $D:$D, "Да", $E:$E, $I$9, $I:$I, $I11)</f>
        <v>#VALUE!</v>
      </c>
      <c r="AA11" s="552" t="e">
        <f aca="false" ca="false" dt2D="false" dtr="false" t="normal">SUMIFS(AA:AA, $F:$F, $I$8, $D:$D, "Да", $E:$E, $I$9, $I:$I, $I11)</f>
        <v>#VALUE!</v>
      </c>
      <c r="AB11" s="552" t="e">
        <f aca="false" ca="false" dt2D="false" dtr="false" t="normal">SUMIFS(AB:AB, $F:$F, $I$8, $D:$D, "Да", $E:$E, $I$9, $I:$I, $I11)</f>
        <v>#VALUE!</v>
      </c>
      <c r="AC11" s="552" t="e">
        <f aca="false" ca="false" dt2D="false" dtr="false" t="normal">SUMIFS(AC:AC, $F:$F, $I$8, $D:$D, "Да", $E:$E, $I$9, $I:$I, $I11)</f>
        <v>#VALUE!</v>
      </c>
      <c r="AD11" s="552" t="e">
        <f aca="false" ca="false" dt2D="false" dtr="false" t="normal">SUMIFS(AD:AD, $F:$F, $I$8, $D:$D, "Да", $E:$E, $I$9, $I:$I, $I11)</f>
        <v>#VALUE!</v>
      </c>
      <c r="AE11" s="552" t="e">
        <f aca="false" ca="false" dt2D="false" dtr="false" t="normal">SUMIFS(AE:AE, $F:$F, $I$8, $D:$D, "Да", $E:$E, $I$9, $I:$I, $I11)</f>
        <v>#VALUE!</v>
      </c>
      <c r="AF11" s="552" t="e">
        <f aca="false" ca="false" dt2D="false" dtr="false" t="normal">SUMIFS(AF:AF, $F:$F, $I$8, $D:$D, "Да", $E:$E, $I$9, $I:$I, $I11)</f>
        <v>#VALUE!</v>
      </c>
      <c r="AG11" s="552" t="e">
        <f aca="false" ca="false" dt2D="false" dtr="false" t="normal">SUMIFS(AG:AG, $F:$F, $I$8, $D:$D, "Да", $E:$E, $I$9, $I:$I, $I11)</f>
        <v>#VALUE!</v>
      </c>
      <c r="AH11" s="552" t="e">
        <f aca="false" ca="false" dt2D="false" dtr="false" t="normal">SUMIFS(AH:AH, $F:$F, $I$8, $D:$D, "Да", $E:$E, $I$9, $I:$I, $I11)</f>
        <v>#VALUE!</v>
      </c>
      <c r="AI11" s="552" t="e">
        <f aca="false" ca="false" dt2D="false" dtr="false" t="normal">SUMIFS(AI:AI, $F:$F, $I$8, $D:$D, "Да", $E:$E, $I$9, $I:$I, $I11)</f>
        <v>#VALUE!</v>
      </c>
      <c r="AJ11" s="552" t="e">
        <f aca="false" ca="false" dt2D="false" dtr="false" t="normal">SUMIFS(AJ:AJ, $F:$F, $I$8, $D:$D, "Да", $E:$E, $I$9, $I:$I, $I11)</f>
        <v>#VALUE!</v>
      </c>
      <c r="AK11" s="552" t="e">
        <f aca="false" ca="false" dt2D="false" dtr="false" t="normal">SUMIFS(AK:AK, $F:$F, $I$8, $D:$D, "Да", $E:$E, $I$9, $I:$I, $I11)</f>
        <v>#VALUE!</v>
      </c>
      <c r="AL11" s="552" t="e">
        <f aca="false" ca="false" dt2D="false" dtr="false" t="normal">SUMIFS(AL:AL, $F:$F, $I$8, $D:$D, "Да", $E:$E, $I$9, $I:$I, $I11)</f>
        <v>#VALUE!</v>
      </c>
      <c r="AM11" s="552" t="e">
        <f aca="false" ca="false" dt2D="false" dtr="false" t="normal">SUMIFS(AM:AM, $F:$F, $I$8, $D:$D, "Да", $E:$E, $I$9, $I:$I, $I11)</f>
        <v>#VALUE!</v>
      </c>
      <c r="AN11" s="552" t="e">
        <f aca="false" ca="false" dt2D="false" dtr="false" t="normal">SUMIFS(AN:AN, $F:$F, $I$8, $D:$D, "Да", $E:$E, $I$9, $I:$I, $I11)</f>
        <v>#VALUE!</v>
      </c>
      <c r="AO11" s="552" t="e">
        <f aca="false" ca="false" dt2D="false" dtr="false" t="normal">SUMIFS(AO:AO, $F:$F, $I$8, $D:$D, "Да", $E:$E, $I$9, $I:$I, $I11)</f>
        <v>#VALUE!</v>
      </c>
      <c r="AP11" s="552" t="e">
        <f aca="false" ca="false" dt2D="false" dtr="false" t="normal">SUMIFS(AP:AP, $F:$F, $I$8, $D:$D, "Да", $E:$E, $I$9, $I:$I, $I11)</f>
        <v>#VALUE!</v>
      </c>
      <c r="AQ11" s="552" t="e">
        <f aca="false" ca="false" dt2D="false" dtr="false" t="normal">SUMIFS(AQ:AQ, $F:$F, $I$8, $D:$D, "Да", $E:$E, $I$9, $I:$I, $I11)</f>
        <v>#VALUE!</v>
      </c>
      <c r="AR11" s="552" t="e">
        <f aca="false" ca="false" dt2D="false" dtr="false" t="normal">SUMIFS(AR:AR, $F:$F, $I$8, $D:$D, "Да", $E:$E, $I$9, $I:$I, $I11)</f>
        <v>#VALUE!</v>
      </c>
      <c r="AS11" s="552" t="e">
        <f aca="false" ca="false" dt2D="false" dtr="false" t="normal">SUMIFS(AS:AS, $F:$F, $I$8, $D:$D, "Да", $E:$E, $I$9, $I:$I, $I11)</f>
        <v>#VALUE!</v>
      </c>
      <c r="AT11" s="552" t="e">
        <f aca="false" ca="false" dt2D="false" dtr="false" t="normal">SUMIFS(AT:AT, $F:$F, $I$8, $D:$D, "Да", $E:$E, $I$9, $I:$I, $I11)</f>
        <v>#VALUE!</v>
      </c>
      <c r="AU11" s="552" t="e">
        <f aca="false" ca="false" dt2D="false" dtr="false" t="normal">SUMIFS(AU:AU, $F:$F, $I$8, $D:$D, "Да", $E:$E, $I$9, $I:$I, $I11)</f>
        <v>#VALUE!</v>
      </c>
      <c r="AV11" s="552" t="e">
        <f aca="false" ca="false" dt2D="false" dtr="false" t="normal">SUMIFS(AV:AV, $F:$F, $I$8, $D:$D, "Да", $E:$E, $I$9, $I:$I, $I11)</f>
        <v>#VALUE!</v>
      </c>
      <c r="AW11" s="552" t="e">
        <f aca="false" ca="false" dt2D="false" dtr="false" t="normal">SUMIFS(AW:AW, $F:$F, $I$8, $D:$D, "Да", $E:$E, $I$9, $I:$I, $I11)</f>
        <v>#VALUE!</v>
      </c>
      <c r="AX11" s="552" t="e">
        <f aca="false" ca="false" dt2D="false" dtr="false" t="normal">SUMIFS(AX:AX, $F:$F, $I$8, $D:$D, "Да", $E:$E, $I$9, $I:$I, $I11)</f>
        <v>#VALUE!</v>
      </c>
      <c r="AY11" s="552" t="e">
        <f aca="false" ca="false" dt2D="false" dtr="false" t="normal">SUMIFS(AY:AY, $F:$F, $I$8, $D:$D, "Да", $E:$E, $I$9, $I:$I, $I11)</f>
        <v>#VALUE!</v>
      </c>
      <c r="AZ11" s="552" t="e">
        <f aca="false" ca="false" dt2D="false" dtr="false" t="normal">SUMIFS(AZ:AZ, $F:$F, $I$8, $D:$D, "Да", $E:$E, $I$9, $I:$I, $I11)</f>
        <v>#VALUE!</v>
      </c>
      <c r="BA11" s="552" t="e">
        <f aca="false" ca="false" dt2D="false" dtr="false" t="normal">SUMIFS(BA:BA, $F:$F, $I$8, $D:$D, "Да", $E:$E, $I$9, $I:$I, $I11)</f>
        <v>#VALUE!</v>
      </c>
      <c r="BB11" s="552" t="e">
        <f aca="false" ca="false" dt2D="false" dtr="false" t="normal">SUMIFS(BB:BB, $F:$F, $I$8, $D:$D, "Да", $E:$E, $I$9, $I:$I, $I11)</f>
        <v>#VALUE!</v>
      </c>
      <c r="BC11" s="552" t="e">
        <f aca="false" ca="false" dt2D="false" dtr="false" t="normal">SUMIFS(BC:BC, $F:$F, $I$8, $D:$D, "Да", $E:$E, $I$9, $I:$I, $I11)</f>
        <v>#VALUE!</v>
      </c>
      <c r="BD11" s="552" t="e">
        <f aca="false" ca="false" dt2D="false" dtr="false" t="normal">SUMIFS(BD:BD, $F:$F, $I$8, $D:$D, "Да", $E:$E, $I$9, $I:$I, $I11)</f>
        <v>#VALUE!</v>
      </c>
      <c r="BE11" s="552" t="e">
        <f aca="false" ca="false" dt2D="false" dtr="false" t="normal">SUMIFS(BE:BE, $F:$F, $I$8, $D:$D, "Да", $E:$E, $I$9, $I:$I, $I11)</f>
        <v>#VALUE!</v>
      </c>
      <c r="BF11" s="552" t="e">
        <f aca="false" ca="false" dt2D="false" dtr="false" t="normal">SUMIFS(BF:BF, $F:$F, $I$8, $D:$D, "Да", $E:$E, $I$9, $I:$I, $I11)</f>
        <v>#VALUE!</v>
      </c>
      <c r="BG11" s="552" t="e">
        <f aca="false" ca="false" dt2D="false" dtr="false" t="normal">SUMIFS(BG:BG, $F:$F, $I$8, $D:$D, "Да", $E:$E, $I$9, $I:$I, $I11)</f>
        <v>#VALUE!</v>
      </c>
      <c r="BH11" s="552" t="e">
        <f aca="false" ca="false" dt2D="false" dtr="false" t="normal">SUMIFS(BH:BH, $F:$F, $I$8, $D:$D, "Да", $E:$E, $I$9, $I:$I, $I11)</f>
        <v>#VALUE!</v>
      </c>
      <c r="BI11" s="552" t="e">
        <f aca="false" ca="false" dt2D="false" dtr="false" t="normal">SUMIFS(BI:BI, $F:$F, $I$8, $D:$D, "Да", $E:$E, $I$9, $I:$I, $I11)</f>
        <v>#VALUE!</v>
      </c>
      <c r="BJ11" s="552" t="e">
        <f aca="false" ca="false" dt2D="false" dtr="false" t="normal">SUMIFS(BJ:BJ, $F:$F, $I$8, $D:$D, "Да", $E:$E, $I$9, $I:$I, $I11)</f>
        <v>#VALUE!</v>
      </c>
      <c r="BK11" s="552" t="e">
        <f aca="false" ca="false" dt2D="false" dtr="false" t="normal">SUMIFS(BK:BK, $F:$F, $I$8, $D:$D, "Да", $E:$E, $I$9, $I:$I, $I11)</f>
        <v>#VALUE!</v>
      </c>
      <c r="BL11" s="552" t="e">
        <f aca="false" ca="false" dt2D="false" dtr="false" t="normal">SUMIFS(BL:BL, $F:$F, $I$8, $D:$D, "Да", $E:$E, $I$9, $I:$I, $I11)</f>
        <v>#VALUE!</v>
      </c>
      <c r="BM11" s="552" t="e">
        <f aca="false" ca="false" dt2D="false" dtr="false" t="normal">SUMIFS(BM:BM, $F:$F, $I$8, $D:$D, "Да", $E:$E, $I$9, $I:$I, $I11)</f>
        <v>#VALUE!</v>
      </c>
      <c r="BN11" s="552" t="e">
        <f aca="false" ca="false" dt2D="false" dtr="false" t="normal">SUMIFS(BN:BN, $F:$F, $I$8, $D:$D, "Да", $E:$E, $I$9, $I:$I, $I11)</f>
        <v>#VALUE!</v>
      </c>
      <c r="BO11" s="552" t="e">
        <f aca="false" ca="false" dt2D="false" dtr="false" t="normal">SUMIFS(BO:BO, $F:$F, $I$8, $D:$D, "Да", $E:$E, $I$9, $I:$I, $I11)</f>
        <v>#VALUE!</v>
      </c>
      <c r="BP11" s="552" t="e">
        <f aca="false" ca="false" dt2D="false" dtr="false" t="normal">SUMIFS(BP:BP, $F:$F, $I$8, $D:$D, "Да", $E:$E, $I$9, $I:$I, $I11)</f>
        <v>#VALUE!</v>
      </c>
      <c r="BQ11" s="552" t="e">
        <f aca="false" ca="false" dt2D="false" dtr="false" t="normal">SUMIFS(BQ:BQ, $F:$F, $I$8, $D:$D, "Да", $E:$E, $I$9, $I:$I, $I11)</f>
        <v>#VALUE!</v>
      </c>
      <c r="BR11" s="552" t="e">
        <f aca="false" ca="false" dt2D="false" dtr="false" t="normal">SUMIFS(BR:BR, $F:$F, $I$8, $D:$D, "Да", $E:$E, $I$9, $I:$I, $I11)</f>
        <v>#VALUE!</v>
      </c>
      <c r="BS11" s="552" t="e">
        <f aca="false" ca="false" dt2D="false" dtr="false" t="normal">SUMIFS(BS:BS, $F:$F, $I$8, $D:$D, "Да", $E:$E, $I$9, $I:$I, $I11)</f>
        <v>#VALUE!</v>
      </c>
      <c r="BT11" s="552" t="e">
        <f aca="false" ca="false" dt2D="false" dtr="false" t="normal">SUMIFS(BT:BT, $F:$F, $I$8, $D:$D, "Да", $E:$E, $I$9, $I:$I, $I11)</f>
        <v>#VALUE!</v>
      </c>
    </row>
    <row customFormat="true" hidden="true" ht="16.5" outlineLevel="2" r="12" s="547">
      <c r="A12" s="529" t="n"/>
      <c r="B12" s="548" t="s">
        <v>96</v>
      </c>
      <c r="C12" s="548" t="n"/>
      <c r="D12" s="482" t="n"/>
      <c r="E12" s="482" t="n"/>
      <c r="F12" s="482" t="n"/>
      <c r="G12" s="548" t="n"/>
      <c r="I12" s="549" t="s">
        <v>572</v>
      </c>
      <c r="J12" s="550" t="n"/>
      <c r="K12" s="551" t="n"/>
      <c r="L12" s="539" t="e">
        <f aca="false" ca="false" dt2D="false" dtr="false" t="normal">SUM(M12:BT12)</f>
        <v>#VALUE!</v>
      </c>
      <c r="M12" s="552" t="e">
        <f aca="false" ca="false" dt2D="false" dtr="false" t="normal">SUMIFS(M:M, $F:$F, $I$8, $D:$D, "Да", $E:$E, $I$9, $I:$I, $I12)</f>
        <v>#VALUE!</v>
      </c>
      <c r="N12" s="552" t="e">
        <f aca="false" ca="false" dt2D="false" dtr="false" t="normal">SUMIFS(N:N, $F:$F, $I$8, $D:$D, "Да", $E:$E, $I$9, $I:$I, $I12)</f>
        <v>#VALUE!</v>
      </c>
      <c r="O12" s="552" t="e">
        <f aca="false" ca="false" dt2D="false" dtr="false" t="normal">SUMIFS(O:O, $F:$F, $I$8, $D:$D, "Да", $E:$E, $I$9, $I:$I, $I12)</f>
        <v>#VALUE!</v>
      </c>
      <c r="P12" s="552" t="e">
        <f aca="false" ca="false" dt2D="false" dtr="false" t="normal">SUMIFS(P:P, $F:$F, $I$8, $D:$D, "Да", $E:$E, $I$9, $I:$I, $I12)</f>
        <v>#VALUE!</v>
      </c>
      <c r="Q12" s="552" t="e">
        <f aca="false" ca="false" dt2D="false" dtr="false" t="normal">SUMIFS(Q:Q, $F:$F, $I$8, $D:$D, "Да", $E:$E, $I$9, $I:$I, $I12)</f>
        <v>#VALUE!</v>
      </c>
      <c r="R12" s="552" t="e">
        <f aca="false" ca="false" dt2D="false" dtr="false" t="normal">SUMIFS(R:R, $F:$F, $I$8, $D:$D, "Да", $E:$E, $I$9, $I:$I, $I12)</f>
        <v>#VALUE!</v>
      </c>
      <c r="S12" s="552" t="e">
        <f aca="false" ca="false" dt2D="false" dtr="false" t="normal">SUMIFS(S:S, $F:$F, $I$8, $D:$D, "Да", $E:$E, $I$9, $I:$I, $I12)</f>
        <v>#VALUE!</v>
      </c>
      <c r="T12" s="552" t="e">
        <f aca="false" ca="false" dt2D="false" dtr="false" t="normal">SUMIFS(T:T, $F:$F, $I$8, $D:$D, "Да", $E:$E, $I$9, $I:$I, $I12)</f>
        <v>#VALUE!</v>
      </c>
      <c r="U12" s="552" t="e">
        <f aca="false" ca="false" dt2D="false" dtr="false" t="normal">SUMIFS(U:U, $F:$F, $I$8, $D:$D, "Да", $E:$E, $I$9, $I:$I, $I12)</f>
        <v>#VALUE!</v>
      </c>
      <c r="V12" s="552" t="e">
        <f aca="false" ca="false" dt2D="false" dtr="false" t="normal">SUMIFS(V:V, $F:$F, $I$8, $D:$D, "Да", $E:$E, $I$9, $I:$I, $I12)</f>
        <v>#VALUE!</v>
      </c>
      <c r="W12" s="552" t="e">
        <f aca="false" ca="false" dt2D="false" dtr="false" t="normal">SUMIFS(W:W, $F:$F, $I$8, $D:$D, "Да", $E:$E, $I$9, $I:$I, $I12)</f>
        <v>#VALUE!</v>
      </c>
      <c r="X12" s="552" t="e">
        <f aca="false" ca="false" dt2D="false" dtr="false" t="normal">SUMIFS(X:X, $F:$F, $I$8, $D:$D, "Да", $E:$E, $I$9, $I:$I, $I12)</f>
        <v>#VALUE!</v>
      </c>
      <c r="Y12" s="552" t="e">
        <f aca="false" ca="false" dt2D="false" dtr="false" t="normal">SUMIFS(Y:Y, $F:$F, $I$8, $D:$D, "Да", $E:$E, $I$9, $I:$I, $I12)</f>
        <v>#VALUE!</v>
      </c>
      <c r="Z12" s="552" t="e">
        <f aca="false" ca="false" dt2D="false" dtr="false" t="normal">SUMIFS(Z:Z, $F:$F, $I$8, $D:$D, "Да", $E:$E, $I$9, $I:$I, $I12)</f>
        <v>#VALUE!</v>
      </c>
      <c r="AA12" s="552" t="e">
        <f aca="false" ca="false" dt2D="false" dtr="false" t="normal">SUMIFS(AA:AA, $F:$F, $I$8, $D:$D, "Да", $E:$E, $I$9, $I:$I, $I12)</f>
        <v>#VALUE!</v>
      </c>
      <c r="AB12" s="552" t="e">
        <f aca="false" ca="false" dt2D="false" dtr="false" t="normal">SUMIFS(AB:AB, $F:$F, $I$8, $D:$D, "Да", $E:$E, $I$9, $I:$I, $I12)</f>
        <v>#VALUE!</v>
      </c>
      <c r="AC12" s="552" t="e">
        <f aca="false" ca="false" dt2D="false" dtr="false" t="normal">SUMIFS(AC:AC, $F:$F, $I$8, $D:$D, "Да", $E:$E, $I$9, $I:$I, $I12)</f>
        <v>#VALUE!</v>
      </c>
      <c r="AD12" s="552" t="e">
        <f aca="false" ca="false" dt2D="false" dtr="false" t="normal">SUMIFS(AD:AD, $F:$F, $I$8, $D:$D, "Да", $E:$E, $I$9, $I:$I, $I12)</f>
        <v>#VALUE!</v>
      </c>
      <c r="AE12" s="552" t="e">
        <f aca="false" ca="false" dt2D="false" dtr="false" t="normal">SUMIFS(AE:AE, $F:$F, $I$8, $D:$D, "Да", $E:$E, $I$9, $I:$I, $I12)</f>
        <v>#VALUE!</v>
      </c>
      <c r="AF12" s="552" t="e">
        <f aca="false" ca="false" dt2D="false" dtr="false" t="normal">SUMIFS(AF:AF, $F:$F, $I$8, $D:$D, "Да", $E:$E, $I$9, $I:$I, $I12)</f>
        <v>#VALUE!</v>
      </c>
      <c r="AG12" s="552" t="e">
        <f aca="false" ca="false" dt2D="false" dtr="false" t="normal">SUMIFS(AG:AG, $F:$F, $I$8, $D:$D, "Да", $E:$E, $I$9, $I:$I, $I12)</f>
        <v>#VALUE!</v>
      </c>
      <c r="AH12" s="552" t="e">
        <f aca="false" ca="false" dt2D="false" dtr="false" t="normal">SUMIFS(AH:AH, $F:$F, $I$8, $D:$D, "Да", $E:$E, $I$9, $I:$I, $I12)</f>
        <v>#VALUE!</v>
      </c>
      <c r="AI12" s="552" t="e">
        <f aca="false" ca="false" dt2D="false" dtr="false" t="normal">SUMIFS(AI:AI, $F:$F, $I$8, $D:$D, "Да", $E:$E, $I$9, $I:$I, $I12)</f>
        <v>#VALUE!</v>
      </c>
      <c r="AJ12" s="552" t="e">
        <f aca="false" ca="false" dt2D="false" dtr="false" t="normal">SUMIFS(AJ:AJ, $F:$F, $I$8, $D:$D, "Да", $E:$E, $I$9, $I:$I, $I12)</f>
        <v>#VALUE!</v>
      </c>
      <c r="AK12" s="552" t="e">
        <f aca="false" ca="false" dt2D="false" dtr="false" t="normal">SUMIFS(AK:AK, $F:$F, $I$8, $D:$D, "Да", $E:$E, $I$9, $I:$I, $I12)</f>
        <v>#VALUE!</v>
      </c>
      <c r="AL12" s="552" t="e">
        <f aca="false" ca="false" dt2D="false" dtr="false" t="normal">SUMIFS(AL:AL, $F:$F, $I$8, $D:$D, "Да", $E:$E, $I$9, $I:$I, $I12)</f>
        <v>#VALUE!</v>
      </c>
      <c r="AM12" s="552" t="e">
        <f aca="false" ca="false" dt2D="false" dtr="false" t="normal">SUMIFS(AM:AM, $F:$F, $I$8, $D:$D, "Да", $E:$E, $I$9, $I:$I, $I12)</f>
        <v>#VALUE!</v>
      </c>
      <c r="AN12" s="552" t="e">
        <f aca="false" ca="false" dt2D="false" dtr="false" t="normal">SUMIFS(AN:AN, $F:$F, $I$8, $D:$D, "Да", $E:$E, $I$9, $I:$I, $I12)</f>
        <v>#VALUE!</v>
      </c>
      <c r="AO12" s="552" t="e">
        <f aca="false" ca="false" dt2D="false" dtr="false" t="normal">SUMIFS(AO:AO, $F:$F, $I$8, $D:$D, "Да", $E:$E, $I$9, $I:$I, $I12)</f>
        <v>#VALUE!</v>
      </c>
      <c r="AP12" s="552" t="e">
        <f aca="false" ca="false" dt2D="false" dtr="false" t="normal">SUMIFS(AP:AP, $F:$F, $I$8, $D:$D, "Да", $E:$E, $I$9, $I:$I, $I12)</f>
        <v>#VALUE!</v>
      </c>
      <c r="AQ12" s="552" t="e">
        <f aca="false" ca="false" dt2D="false" dtr="false" t="normal">SUMIFS(AQ:AQ, $F:$F, $I$8, $D:$D, "Да", $E:$E, $I$9, $I:$I, $I12)</f>
        <v>#VALUE!</v>
      </c>
      <c r="AR12" s="552" t="e">
        <f aca="false" ca="false" dt2D="false" dtr="false" t="normal">SUMIFS(AR:AR, $F:$F, $I$8, $D:$D, "Да", $E:$E, $I$9, $I:$I, $I12)</f>
        <v>#VALUE!</v>
      </c>
      <c r="AS12" s="552" t="e">
        <f aca="false" ca="false" dt2D="false" dtr="false" t="normal">SUMIFS(AS:AS, $F:$F, $I$8, $D:$D, "Да", $E:$E, $I$9, $I:$I, $I12)</f>
        <v>#VALUE!</v>
      </c>
      <c r="AT12" s="552" t="e">
        <f aca="false" ca="false" dt2D="false" dtr="false" t="normal">SUMIFS(AT:AT, $F:$F, $I$8, $D:$D, "Да", $E:$E, $I$9, $I:$I, $I12)</f>
        <v>#VALUE!</v>
      </c>
      <c r="AU12" s="552" t="e">
        <f aca="false" ca="false" dt2D="false" dtr="false" t="normal">SUMIFS(AU:AU, $F:$F, $I$8, $D:$D, "Да", $E:$E, $I$9, $I:$I, $I12)</f>
        <v>#VALUE!</v>
      </c>
      <c r="AV12" s="552" t="e">
        <f aca="false" ca="false" dt2D="false" dtr="false" t="normal">SUMIFS(AV:AV, $F:$F, $I$8, $D:$D, "Да", $E:$E, $I$9, $I:$I, $I12)</f>
        <v>#VALUE!</v>
      </c>
      <c r="AW12" s="552" t="e">
        <f aca="false" ca="false" dt2D="false" dtr="false" t="normal">SUMIFS(AW:AW, $F:$F, $I$8, $D:$D, "Да", $E:$E, $I$9, $I:$I, $I12)</f>
        <v>#VALUE!</v>
      </c>
      <c r="AX12" s="552" t="e">
        <f aca="false" ca="false" dt2D="false" dtr="false" t="normal">SUMIFS(AX:AX, $F:$F, $I$8, $D:$D, "Да", $E:$E, $I$9, $I:$I, $I12)</f>
        <v>#VALUE!</v>
      </c>
      <c r="AY12" s="552" t="e">
        <f aca="false" ca="false" dt2D="false" dtr="false" t="normal">SUMIFS(AY:AY, $F:$F, $I$8, $D:$D, "Да", $E:$E, $I$9, $I:$I, $I12)</f>
        <v>#VALUE!</v>
      </c>
      <c r="AZ12" s="552" t="e">
        <f aca="false" ca="false" dt2D="false" dtr="false" t="normal">SUMIFS(AZ:AZ, $F:$F, $I$8, $D:$D, "Да", $E:$E, $I$9, $I:$I, $I12)</f>
        <v>#VALUE!</v>
      </c>
      <c r="BA12" s="552" t="e">
        <f aca="false" ca="false" dt2D="false" dtr="false" t="normal">SUMIFS(BA:BA, $F:$F, $I$8, $D:$D, "Да", $E:$E, $I$9, $I:$I, $I12)</f>
        <v>#VALUE!</v>
      </c>
      <c r="BB12" s="552" t="e">
        <f aca="false" ca="false" dt2D="false" dtr="false" t="normal">SUMIFS(BB:BB, $F:$F, $I$8, $D:$D, "Да", $E:$E, $I$9, $I:$I, $I12)</f>
        <v>#VALUE!</v>
      </c>
      <c r="BC12" s="552" t="e">
        <f aca="false" ca="false" dt2D="false" dtr="false" t="normal">SUMIFS(BC:BC, $F:$F, $I$8, $D:$D, "Да", $E:$E, $I$9, $I:$I, $I12)</f>
        <v>#VALUE!</v>
      </c>
      <c r="BD12" s="552" t="e">
        <f aca="false" ca="false" dt2D="false" dtr="false" t="normal">SUMIFS(BD:BD, $F:$F, $I$8, $D:$D, "Да", $E:$E, $I$9, $I:$I, $I12)</f>
        <v>#VALUE!</v>
      </c>
      <c r="BE12" s="552" t="e">
        <f aca="false" ca="false" dt2D="false" dtr="false" t="normal">SUMIFS(BE:BE, $F:$F, $I$8, $D:$D, "Да", $E:$E, $I$9, $I:$I, $I12)</f>
        <v>#VALUE!</v>
      </c>
      <c r="BF12" s="552" t="e">
        <f aca="false" ca="false" dt2D="false" dtr="false" t="normal">SUMIFS(BF:BF, $F:$F, $I$8, $D:$D, "Да", $E:$E, $I$9, $I:$I, $I12)</f>
        <v>#VALUE!</v>
      </c>
      <c r="BG12" s="552" t="e">
        <f aca="false" ca="false" dt2D="false" dtr="false" t="normal">SUMIFS(BG:BG, $F:$F, $I$8, $D:$D, "Да", $E:$E, $I$9, $I:$I, $I12)</f>
        <v>#VALUE!</v>
      </c>
      <c r="BH12" s="552" t="e">
        <f aca="false" ca="false" dt2D="false" dtr="false" t="normal">SUMIFS(BH:BH, $F:$F, $I$8, $D:$D, "Да", $E:$E, $I$9, $I:$I, $I12)</f>
        <v>#VALUE!</v>
      </c>
      <c r="BI12" s="552" t="e">
        <f aca="false" ca="false" dt2D="false" dtr="false" t="normal">SUMIFS(BI:BI, $F:$F, $I$8, $D:$D, "Да", $E:$E, $I$9, $I:$I, $I12)</f>
        <v>#VALUE!</v>
      </c>
      <c r="BJ12" s="552" t="e">
        <f aca="false" ca="false" dt2D="false" dtr="false" t="normal">SUMIFS(BJ:BJ, $F:$F, $I$8, $D:$D, "Да", $E:$E, $I$9, $I:$I, $I12)</f>
        <v>#VALUE!</v>
      </c>
      <c r="BK12" s="552" t="e">
        <f aca="false" ca="false" dt2D="false" dtr="false" t="normal">SUMIFS(BK:BK, $F:$F, $I$8, $D:$D, "Да", $E:$E, $I$9, $I:$I, $I12)</f>
        <v>#VALUE!</v>
      </c>
      <c r="BL12" s="552" t="e">
        <f aca="false" ca="false" dt2D="false" dtr="false" t="normal">SUMIFS(BL:BL, $F:$F, $I$8, $D:$D, "Да", $E:$E, $I$9, $I:$I, $I12)</f>
        <v>#VALUE!</v>
      </c>
      <c r="BM12" s="552" t="e">
        <f aca="false" ca="false" dt2D="false" dtr="false" t="normal">SUMIFS(BM:BM, $F:$F, $I$8, $D:$D, "Да", $E:$E, $I$9, $I:$I, $I12)</f>
        <v>#VALUE!</v>
      </c>
      <c r="BN12" s="552" t="e">
        <f aca="false" ca="false" dt2D="false" dtr="false" t="normal">SUMIFS(BN:BN, $F:$F, $I$8, $D:$D, "Да", $E:$E, $I$9, $I:$I, $I12)</f>
        <v>#VALUE!</v>
      </c>
      <c r="BO12" s="552" t="e">
        <f aca="false" ca="false" dt2D="false" dtr="false" t="normal">SUMIFS(BO:BO, $F:$F, $I$8, $D:$D, "Да", $E:$E, $I$9, $I:$I, $I12)</f>
        <v>#VALUE!</v>
      </c>
      <c r="BP12" s="552" t="e">
        <f aca="false" ca="false" dt2D="false" dtr="false" t="normal">SUMIFS(BP:BP, $F:$F, $I$8, $D:$D, "Да", $E:$E, $I$9, $I:$I, $I12)</f>
        <v>#VALUE!</v>
      </c>
      <c r="BQ12" s="552" t="e">
        <f aca="false" ca="false" dt2D="false" dtr="false" t="normal">SUMIFS(BQ:BQ, $F:$F, $I$8, $D:$D, "Да", $E:$E, $I$9, $I:$I, $I12)</f>
        <v>#VALUE!</v>
      </c>
      <c r="BR12" s="552" t="e">
        <f aca="false" ca="false" dt2D="false" dtr="false" t="normal">SUMIFS(BR:BR, $F:$F, $I$8, $D:$D, "Да", $E:$E, $I$9, $I:$I, $I12)</f>
        <v>#VALUE!</v>
      </c>
      <c r="BS12" s="552" t="e">
        <f aca="false" ca="false" dt2D="false" dtr="false" t="normal">SUMIFS(BS:BS, $F:$F, $I$8, $D:$D, "Да", $E:$E, $I$9, $I:$I, $I12)</f>
        <v>#VALUE!</v>
      </c>
      <c r="BT12" s="552" t="e">
        <f aca="false" ca="false" dt2D="false" dtr="false" t="normal">SUMIFS(BT:BT, $F:$F, $I$8, $D:$D, "Да", $E:$E, $I$9, $I:$I, $I12)</f>
        <v>#VALUE!</v>
      </c>
    </row>
    <row customFormat="true" hidden="true" ht="16.5" outlineLevel="2" r="13" s="547">
      <c r="A13" s="529" t="n"/>
      <c r="B13" s="548" t="s">
        <v>102</v>
      </c>
      <c r="C13" s="548" t="n"/>
      <c r="D13" s="482" t="n"/>
      <c r="E13" s="482" t="n"/>
      <c r="F13" s="482" t="n"/>
      <c r="G13" s="548" t="n"/>
      <c r="I13" s="549" t="s">
        <v>573</v>
      </c>
      <c r="J13" s="550" t="n"/>
      <c r="K13" s="551" t="n"/>
      <c r="L13" s="539" t="e">
        <f aca="false" ca="false" dt2D="false" dtr="false" t="normal">SUM(M13:BT13)</f>
        <v>#VALUE!</v>
      </c>
      <c r="M13" s="552" t="e">
        <f aca="false" ca="false" dt2D="false" dtr="false" t="normal">SUMIFS(M:M, $F:$F, $I$8, $D:$D, "Да", $E:$E, $I$9, $I:$I, $I13)</f>
        <v>#VALUE!</v>
      </c>
      <c r="N13" s="552" t="e">
        <f aca="false" ca="false" dt2D="false" dtr="false" t="normal">SUMIFS(N:N, $F:$F, $I$8, $D:$D, "Да", $E:$E, $I$9, $I:$I, $I13)</f>
        <v>#VALUE!</v>
      </c>
      <c r="O13" s="552" t="e">
        <f aca="false" ca="false" dt2D="false" dtr="false" t="normal">SUMIFS(O:O, $F:$F, $I$8, $D:$D, "Да", $E:$E, $I$9, $I:$I, $I13)</f>
        <v>#VALUE!</v>
      </c>
      <c r="P13" s="552" t="e">
        <f aca="false" ca="false" dt2D="false" dtr="false" t="normal">SUMIFS(P:P, $F:$F, $I$8, $D:$D, "Да", $E:$E, $I$9, $I:$I, $I13)</f>
        <v>#VALUE!</v>
      </c>
      <c r="Q13" s="552" t="e">
        <f aca="false" ca="false" dt2D="false" dtr="false" t="normal">SUMIFS(Q:Q, $F:$F, $I$8, $D:$D, "Да", $E:$E, $I$9, $I:$I, $I13)</f>
        <v>#VALUE!</v>
      </c>
      <c r="R13" s="552" t="e">
        <f aca="false" ca="false" dt2D="false" dtr="false" t="normal">SUMIFS(R:R, $F:$F, $I$8, $D:$D, "Да", $E:$E, $I$9, $I:$I, $I13)</f>
        <v>#VALUE!</v>
      </c>
      <c r="S13" s="552" t="e">
        <f aca="false" ca="false" dt2D="false" dtr="false" t="normal">SUMIFS(S:S, $F:$F, $I$8, $D:$D, "Да", $E:$E, $I$9, $I:$I, $I13)</f>
        <v>#VALUE!</v>
      </c>
      <c r="T13" s="552" t="e">
        <f aca="false" ca="false" dt2D="false" dtr="false" t="normal">SUMIFS(T:T, $F:$F, $I$8, $D:$D, "Да", $E:$E, $I$9, $I:$I, $I13)</f>
        <v>#VALUE!</v>
      </c>
      <c r="U13" s="552" t="e">
        <f aca="false" ca="false" dt2D="false" dtr="false" t="normal">SUMIFS(U:U, $F:$F, $I$8, $D:$D, "Да", $E:$E, $I$9, $I:$I, $I13)</f>
        <v>#VALUE!</v>
      </c>
      <c r="V13" s="552" t="e">
        <f aca="false" ca="false" dt2D="false" dtr="false" t="normal">SUMIFS(V:V, $F:$F, $I$8, $D:$D, "Да", $E:$E, $I$9, $I:$I, $I13)</f>
        <v>#VALUE!</v>
      </c>
      <c r="W13" s="552" t="e">
        <f aca="false" ca="false" dt2D="false" dtr="false" t="normal">SUMIFS(W:W, $F:$F, $I$8, $D:$D, "Да", $E:$E, $I$9, $I:$I, $I13)</f>
        <v>#VALUE!</v>
      </c>
      <c r="X13" s="552" t="e">
        <f aca="false" ca="false" dt2D="false" dtr="false" t="normal">SUMIFS(X:X, $F:$F, $I$8, $D:$D, "Да", $E:$E, $I$9, $I:$I, $I13)</f>
        <v>#VALUE!</v>
      </c>
      <c r="Y13" s="552" t="e">
        <f aca="false" ca="false" dt2D="false" dtr="false" t="normal">SUMIFS(Y:Y, $F:$F, $I$8, $D:$D, "Да", $E:$E, $I$9, $I:$I, $I13)</f>
        <v>#VALUE!</v>
      </c>
      <c r="Z13" s="552" t="e">
        <f aca="false" ca="false" dt2D="false" dtr="false" t="normal">SUMIFS(Z:Z, $F:$F, $I$8, $D:$D, "Да", $E:$E, $I$9, $I:$I, $I13)</f>
        <v>#VALUE!</v>
      </c>
      <c r="AA13" s="552" t="e">
        <f aca="false" ca="false" dt2D="false" dtr="false" t="normal">SUMIFS(AA:AA, $F:$F, $I$8, $D:$D, "Да", $E:$E, $I$9, $I:$I, $I13)</f>
        <v>#VALUE!</v>
      </c>
      <c r="AB13" s="552" t="e">
        <f aca="false" ca="false" dt2D="false" dtr="false" t="normal">SUMIFS(AB:AB, $F:$F, $I$8, $D:$D, "Да", $E:$E, $I$9, $I:$I, $I13)</f>
        <v>#VALUE!</v>
      </c>
      <c r="AC13" s="552" t="e">
        <f aca="false" ca="false" dt2D="false" dtr="false" t="normal">SUMIFS(AC:AC, $F:$F, $I$8, $D:$D, "Да", $E:$E, $I$9, $I:$I, $I13)</f>
        <v>#VALUE!</v>
      </c>
      <c r="AD13" s="552" t="e">
        <f aca="false" ca="false" dt2D="false" dtr="false" t="normal">SUMIFS(AD:AD, $F:$F, $I$8, $D:$D, "Да", $E:$E, $I$9, $I:$I, $I13)</f>
        <v>#VALUE!</v>
      </c>
      <c r="AE13" s="552" t="e">
        <f aca="false" ca="false" dt2D="false" dtr="false" t="normal">SUMIFS(AE:AE, $F:$F, $I$8, $D:$D, "Да", $E:$E, $I$9, $I:$I, $I13)</f>
        <v>#VALUE!</v>
      </c>
      <c r="AF13" s="552" t="e">
        <f aca="false" ca="false" dt2D="false" dtr="false" t="normal">SUMIFS(AF:AF, $F:$F, $I$8, $D:$D, "Да", $E:$E, $I$9, $I:$I, $I13)</f>
        <v>#VALUE!</v>
      </c>
      <c r="AG13" s="552" t="e">
        <f aca="false" ca="false" dt2D="false" dtr="false" t="normal">SUMIFS(AG:AG, $F:$F, $I$8, $D:$D, "Да", $E:$E, $I$9, $I:$I, $I13)</f>
        <v>#VALUE!</v>
      </c>
      <c r="AH13" s="552" t="e">
        <f aca="false" ca="false" dt2D="false" dtr="false" t="normal">SUMIFS(AH:AH, $F:$F, $I$8, $D:$D, "Да", $E:$E, $I$9, $I:$I, $I13)</f>
        <v>#VALUE!</v>
      </c>
      <c r="AI13" s="552" t="e">
        <f aca="false" ca="false" dt2D="false" dtr="false" t="normal">SUMIFS(AI:AI, $F:$F, $I$8, $D:$D, "Да", $E:$E, $I$9, $I:$I, $I13)</f>
        <v>#VALUE!</v>
      </c>
      <c r="AJ13" s="552" t="e">
        <f aca="false" ca="false" dt2D="false" dtr="false" t="normal">SUMIFS(AJ:AJ, $F:$F, $I$8, $D:$D, "Да", $E:$E, $I$9, $I:$I, $I13)</f>
        <v>#VALUE!</v>
      </c>
      <c r="AK13" s="552" t="e">
        <f aca="false" ca="false" dt2D="false" dtr="false" t="normal">SUMIFS(AK:AK, $F:$F, $I$8, $D:$D, "Да", $E:$E, $I$9, $I:$I, $I13)</f>
        <v>#VALUE!</v>
      </c>
      <c r="AL13" s="552" t="e">
        <f aca="false" ca="false" dt2D="false" dtr="false" t="normal">SUMIFS(AL:AL, $F:$F, $I$8, $D:$D, "Да", $E:$E, $I$9, $I:$I, $I13)</f>
        <v>#VALUE!</v>
      </c>
      <c r="AM13" s="552" t="e">
        <f aca="false" ca="false" dt2D="false" dtr="false" t="normal">SUMIFS(AM:AM, $F:$F, $I$8, $D:$D, "Да", $E:$E, $I$9, $I:$I, $I13)</f>
        <v>#VALUE!</v>
      </c>
      <c r="AN13" s="552" t="e">
        <f aca="false" ca="false" dt2D="false" dtr="false" t="normal">SUMIFS(AN:AN, $F:$F, $I$8, $D:$D, "Да", $E:$E, $I$9, $I:$I, $I13)</f>
        <v>#VALUE!</v>
      </c>
      <c r="AO13" s="552" t="e">
        <f aca="false" ca="false" dt2D="false" dtr="false" t="normal">SUMIFS(AO:AO, $F:$F, $I$8, $D:$D, "Да", $E:$E, $I$9, $I:$I, $I13)</f>
        <v>#VALUE!</v>
      </c>
      <c r="AP13" s="552" t="e">
        <f aca="false" ca="false" dt2D="false" dtr="false" t="normal">SUMIFS(AP:AP, $F:$F, $I$8, $D:$D, "Да", $E:$E, $I$9, $I:$I, $I13)</f>
        <v>#VALUE!</v>
      </c>
      <c r="AQ13" s="552" t="e">
        <f aca="false" ca="false" dt2D="false" dtr="false" t="normal">SUMIFS(AQ:AQ, $F:$F, $I$8, $D:$D, "Да", $E:$E, $I$9, $I:$I, $I13)</f>
        <v>#VALUE!</v>
      </c>
      <c r="AR13" s="552" t="e">
        <f aca="false" ca="false" dt2D="false" dtr="false" t="normal">SUMIFS(AR:AR, $F:$F, $I$8, $D:$D, "Да", $E:$E, $I$9, $I:$I, $I13)</f>
        <v>#VALUE!</v>
      </c>
      <c r="AS13" s="552" t="e">
        <f aca="false" ca="false" dt2D="false" dtr="false" t="normal">SUMIFS(AS:AS, $F:$F, $I$8, $D:$D, "Да", $E:$E, $I$9, $I:$I, $I13)</f>
        <v>#VALUE!</v>
      </c>
      <c r="AT13" s="552" t="e">
        <f aca="false" ca="false" dt2D="false" dtr="false" t="normal">SUMIFS(AT:AT, $F:$F, $I$8, $D:$D, "Да", $E:$E, $I$9, $I:$I, $I13)</f>
        <v>#VALUE!</v>
      </c>
      <c r="AU13" s="552" t="e">
        <f aca="false" ca="false" dt2D="false" dtr="false" t="normal">SUMIFS(AU:AU, $F:$F, $I$8, $D:$D, "Да", $E:$E, $I$9, $I:$I, $I13)</f>
        <v>#VALUE!</v>
      </c>
      <c r="AV13" s="552" t="e">
        <f aca="false" ca="false" dt2D="false" dtr="false" t="normal">SUMIFS(AV:AV, $F:$F, $I$8, $D:$D, "Да", $E:$E, $I$9, $I:$I, $I13)</f>
        <v>#VALUE!</v>
      </c>
      <c r="AW13" s="552" t="e">
        <f aca="false" ca="false" dt2D="false" dtr="false" t="normal">SUMIFS(AW:AW, $F:$F, $I$8, $D:$D, "Да", $E:$E, $I$9, $I:$I, $I13)</f>
        <v>#VALUE!</v>
      </c>
      <c r="AX13" s="552" t="e">
        <f aca="false" ca="false" dt2D="false" dtr="false" t="normal">SUMIFS(AX:AX, $F:$F, $I$8, $D:$D, "Да", $E:$E, $I$9, $I:$I, $I13)</f>
        <v>#VALUE!</v>
      </c>
      <c r="AY13" s="552" t="e">
        <f aca="false" ca="false" dt2D="false" dtr="false" t="normal">SUMIFS(AY:AY, $F:$F, $I$8, $D:$D, "Да", $E:$E, $I$9, $I:$I, $I13)</f>
        <v>#VALUE!</v>
      </c>
      <c r="AZ13" s="552" t="e">
        <f aca="false" ca="false" dt2D="false" dtr="false" t="normal">SUMIFS(AZ:AZ, $F:$F, $I$8, $D:$D, "Да", $E:$E, $I$9, $I:$I, $I13)</f>
        <v>#VALUE!</v>
      </c>
      <c r="BA13" s="552" t="e">
        <f aca="false" ca="false" dt2D="false" dtr="false" t="normal">SUMIFS(BA:BA, $F:$F, $I$8, $D:$D, "Да", $E:$E, $I$9, $I:$I, $I13)</f>
        <v>#VALUE!</v>
      </c>
      <c r="BB13" s="552" t="e">
        <f aca="false" ca="false" dt2D="false" dtr="false" t="normal">SUMIFS(BB:BB, $F:$F, $I$8, $D:$D, "Да", $E:$E, $I$9, $I:$I, $I13)</f>
        <v>#VALUE!</v>
      </c>
      <c r="BC13" s="552" t="e">
        <f aca="false" ca="false" dt2D="false" dtr="false" t="normal">SUMIFS(BC:BC, $F:$F, $I$8, $D:$D, "Да", $E:$E, $I$9, $I:$I, $I13)</f>
        <v>#VALUE!</v>
      </c>
      <c r="BD13" s="552" t="e">
        <f aca="false" ca="false" dt2D="false" dtr="false" t="normal">SUMIFS(BD:BD, $F:$F, $I$8, $D:$D, "Да", $E:$E, $I$9, $I:$I, $I13)</f>
        <v>#VALUE!</v>
      </c>
      <c r="BE13" s="552" t="e">
        <f aca="false" ca="false" dt2D="false" dtr="false" t="normal">SUMIFS(BE:BE, $F:$F, $I$8, $D:$D, "Да", $E:$E, $I$9, $I:$I, $I13)</f>
        <v>#VALUE!</v>
      </c>
      <c r="BF13" s="552" t="e">
        <f aca="false" ca="false" dt2D="false" dtr="false" t="normal">SUMIFS(BF:BF, $F:$F, $I$8, $D:$D, "Да", $E:$E, $I$9, $I:$I, $I13)</f>
        <v>#VALUE!</v>
      </c>
      <c r="BG13" s="552" t="e">
        <f aca="false" ca="false" dt2D="false" dtr="false" t="normal">SUMIFS(BG:BG, $F:$F, $I$8, $D:$D, "Да", $E:$E, $I$9, $I:$I, $I13)</f>
        <v>#VALUE!</v>
      </c>
      <c r="BH13" s="552" t="e">
        <f aca="false" ca="false" dt2D="false" dtr="false" t="normal">SUMIFS(BH:BH, $F:$F, $I$8, $D:$D, "Да", $E:$E, $I$9, $I:$I, $I13)</f>
        <v>#VALUE!</v>
      </c>
      <c r="BI13" s="552" t="e">
        <f aca="false" ca="false" dt2D="false" dtr="false" t="normal">SUMIFS(BI:BI, $F:$F, $I$8, $D:$D, "Да", $E:$E, $I$9, $I:$I, $I13)</f>
        <v>#VALUE!</v>
      </c>
      <c r="BJ13" s="552" t="e">
        <f aca="false" ca="false" dt2D="false" dtr="false" t="normal">SUMIFS(BJ:BJ, $F:$F, $I$8, $D:$D, "Да", $E:$E, $I$9, $I:$I, $I13)</f>
        <v>#VALUE!</v>
      </c>
      <c r="BK13" s="552" t="e">
        <f aca="false" ca="false" dt2D="false" dtr="false" t="normal">SUMIFS(BK:BK, $F:$F, $I$8, $D:$D, "Да", $E:$E, $I$9, $I:$I, $I13)</f>
        <v>#VALUE!</v>
      </c>
      <c r="BL13" s="552" t="e">
        <f aca="false" ca="false" dt2D="false" dtr="false" t="normal">SUMIFS(BL:BL, $F:$F, $I$8, $D:$D, "Да", $E:$E, $I$9, $I:$I, $I13)</f>
        <v>#VALUE!</v>
      </c>
      <c r="BM13" s="552" t="e">
        <f aca="false" ca="false" dt2D="false" dtr="false" t="normal">SUMIFS(BM:BM, $F:$F, $I$8, $D:$D, "Да", $E:$E, $I$9, $I:$I, $I13)</f>
        <v>#VALUE!</v>
      </c>
      <c r="BN13" s="552" t="e">
        <f aca="false" ca="false" dt2D="false" dtr="false" t="normal">SUMIFS(BN:BN, $F:$F, $I$8, $D:$D, "Да", $E:$E, $I$9, $I:$I, $I13)</f>
        <v>#VALUE!</v>
      </c>
      <c r="BO13" s="552" t="e">
        <f aca="false" ca="false" dt2D="false" dtr="false" t="normal">SUMIFS(BO:BO, $F:$F, $I$8, $D:$D, "Да", $E:$E, $I$9, $I:$I, $I13)</f>
        <v>#VALUE!</v>
      </c>
      <c r="BP13" s="552" t="e">
        <f aca="false" ca="false" dt2D="false" dtr="false" t="normal">SUMIFS(BP:BP, $F:$F, $I$8, $D:$D, "Да", $E:$E, $I$9, $I:$I, $I13)</f>
        <v>#VALUE!</v>
      </c>
      <c r="BQ13" s="552" t="e">
        <f aca="false" ca="false" dt2D="false" dtr="false" t="normal">SUMIFS(BQ:BQ, $F:$F, $I$8, $D:$D, "Да", $E:$E, $I$9, $I:$I, $I13)</f>
        <v>#VALUE!</v>
      </c>
      <c r="BR13" s="552" t="e">
        <f aca="false" ca="false" dt2D="false" dtr="false" t="normal">SUMIFS(BR:BR, $F:$F, $I$8, $D:$D, "Да", $E:$E, $I$9, $I:$I, $I13)</f>
        <v>#VALUE!</v>
      </c>
      <c r="BS13" s="552" t="e">
        <f aca="false" ca="false" dt2D="false" dtr="false" t="normal">SUMIFS(BS:BS, $F:$F, $I$8, $D:$D, "Да", $E:$E, $I$9, $I:$I, $I13)</f>
        <v>#VALUE!</v>
      </c>
      <c r="BT13" s="552" t="e">
        <f aca="false" ca="false" dt2D="false" dtr="false" t="normal">SUMIFS(BT:BT, $F:$F, $I$8, $D:$D, "Да", $E:$E, $I$9, $I:$I, $I13)</f>
        <v>#VALUE!</v>
      </c>
    </row>
    <row customFormat="true" hidden="true" ht="16.5" outlineLevel="2" r="14" s="547">
      <c r="A14" s="529" t="n"/>
      <c r="B14" s="548" t="s">
        <v>102</v>
      </c>
      <c r="C14" s="548" t="n"/>
      <c r="D14" s="482" t="n"/>
      <c r="E14" s="482" t="n"/>
      <c r="F14" s="482" t="n"/>
      <c r="G14" s="548" t="n"/>
      <c r="I14" s="549" t="s">
        <v>574</v>
      </c>
      <c r="J14" s="550" t="n"/>
      <c r="K14" s="551" t="n"/>
      <c r="L14" s="539" t="e">
        <f aca="false" ca="false" dt2D="false" dtr="false" t="normal">SUM(M14:BT14)</f>
        <v>#VALUE!</v>
      </c>
      <c r="M14" s="552" t="e">
        <f aca="false" ca="false" dt2D="false" dtr="false" t="normal">SUMIFS(M:M, $F:$F, $I$8, $D:$D, "Да", $E:$E, $I$9, $I:$I, $I14)</f>
        <v>#VALUE!</v>
      </c>
      <c r="N14" s="552" t="e">
        <f aca="false" ca="false" dt2D="false" dtr="false" t="normal">SUMIFS(N:N, $F:$F, $I$8, $D:$D, "Да", $E:$E, $I$9, $I:$I, $I14)</f>
        <v>#VALUE!</v>
      </c>
      <c r="O14" s="552" t="e">
        <f aca="false" ca="false" dt2D="false" dtr="false" t="normal">SUMIFS(O:O, $F:$F, $I$8, $D:$D, "Да", $E:$E, $I$9, $I:$I, $I14)</f>
        <v>#VALUE!</v>
      </c>
      <c r="P14" s="552" t="e">
        <f aca="false" ca="false" dt2D="false" dtr="false" t="normal">SUMIFS(P:P, $F:$F, $I$8, $D:$D, "Да", $E:$E, $I$9, $I:$I, $I14)</f>
        <v>#VALUE!</v>
      </c>
      <c r="Q14" s="552" t="e">
        <f aca="false" ca="false" dt2D="false" dtr="false" t="normal">SUMIFS(Q:Q, $F:$F, $I$8, $D:$D, "Да", $E:$E, $I$9, $I:$I, $I14)</f>
        <v>#VALUE!</v>
      </c>
      <c r="R14" s="552" t="e">
        <f aca="false" ca="false" dt2D="false" dtr="false" t="normal">SUMIFS(R:R, $F:$F, $I$8, $D:$D, "Да", $E:$E, $I$9, $I:$I, $I14)</f>
        <v>#VALUE!</v>
      </c>
      <c r="S14" s="552" t="e">
        <f aca="false" ca="false" dt2D="false" dtr="false" t="normal">SUMIFS(S:S, $F:$F, $I$8, $D:$D, "Да", $E:$E, $I$9, $I:$I, $I14)</f>
        <v>#VALUE!</v>
      </c>
      <c r="T14" s="552" t="e">
        <f aca="false" ca="false" dt2D="false" dtr="false" t="normal">SUMIFS(T:T, $F:$F, $I$8, $D:$D, "Да", $E:$E, $I$9, $I:$I, $I14)</f>
        <v>#VALUE!</v>
      </c>
      <c r="U14" s="552" t="e">
        <f aca="false" ca="false" dt2D="false" dtr="false" t="normal">SUMIFS(U:U, $F:$F, $I$8, $D:$D, "Да", $E:$E, $I$9, $I:$I, $I14)</f>
        <v>#VALUE!</v>
      </c>
      <c r="V14" s="552" t="e">
        <f aca="false" ca="false" dt2D="false" dtr="false" t="normal">SUMIFS(V:V, $F:$F, $I$8, $D:$D, "Да", $E:$E, $I$9, $I:$I, $I14)</f>
        <v>#VALUE!</v>
      </c>
      <c r="W14" s="552" t="e">
        <f aca="false" ca="false" dt2D="false" dtr="false" t="normal">SUMIFS(W:W, $F:$F, $I$8, $D:$D, "Да", $E:$E, $I$9, $I:$I, $I14)</f>
        <v>#VALUE!</v>
      </c>
      <c r="X14" s="552" t="e">
        <f aca="false" ca="false" dt2D="false" dtr="false" t="normal">SUMIFS(X:X, $F:$F, $I$8, $D:$D, "Да", $E:$E, $I$9, $I:$I, $I14)</f>
        <v>#VALUE!</v>
      </c>
      <c r="Y14" s="552" t="e">
        <f aca="false" ca="false" dt2D="false" dtr="false" t="normal">SUMIFS(Y:Y, $F:$F, $I$8, $D:$D, "Да", $E:$E, $I$9, $I:$I, $I14)</f>
        <v>#VALUE!</v>
      </c>
      <c r="Z14" s="552" t="e">
        <f aca="false" ca="false" dt2D="false" dtr="false" t="normal">SUMIFS(Z:Z, $F:$F, $I$8, $D:$D, "Да", $E:$E, $I$9, $I:$I, $I14)</f>
        <v>#VALUE!</v>
      </c>
      <c r="AA14" s="552" t="e">
        <f aca="false" ca="false" dt2D="false" dtr="false" t="normal">SUMIFS(AA:AA, $F:$F, $I$8, $D:$D, "Да", $E:$E, $I$9, $I:$I, $I14)</f>
        <v>#VALUE!</v>
      </c>
      <c r="AB14" s="552" t="e">
        <f aca="false" ca="false" dt2D="false" dtr="false" t="normal">SUMIFS(AB:AB, $F:$F, $I$8, $D:$D, "Да", $E:$E, $I$9, $I:$I, $I14)</f>
        <v>#VALUE!</v>
      </c>
      <c r="AC14" s="552" t="e">
        <f aca="false" ca="false" dt2D="false" dtr="false" t="normal">SUMIFS(AC:AC, $F:$F, $I$8, $D:$D, "Да", $E:$E, $I$9, $I:$I, $I14)</f>
        <v>#VALUE!</v>
      </c>
      <c r="AD14" s="552" t="e">
        <f aca="false" ca="false" dt2D="false" dtr="false" t="normal">SUMIFS(AD:AD, $F:$F, $I$8, $D:$D, "Да", $E:$E, $I$9, $I:$I, $I14)</f>
        <v>#VALUE!</v>
      </c>
      <c r="AE14" s="552" t="e">
        <f aca="false" ca="false" dt2D="false" dtr="false" t="normal">SUMIFS(AE:AE, $F:$F, $I$8, $D:$D, "Да", $E:$E, $I$9, $I:$I, $I14)</f>
        <v>#VALUE!</v>
      </c>
      <c r="AF14" s="552" t="e">
        <f aca="false" ca="false" dt2D="false" dtr="false" t="normal">SUMIFS(AF:AF, $F:$F, $I$8, $D:$D, "Да", $E:$E, $I$9, $I:$I, $I14)</f>
        <v>#VALUE!</v>
      </c>
      <c r="AG14" s="552" t="e">
        <f aca="false" ca="false" dt2D="false" dtr="false" t="normal">SUMIFS(AG:AG, $F:$F, $I$8, $D:$D, "Да", $E:$E, $I$9, $I:$I, $I14)</f>
        <v>#VALUE!</v>
      </c>
      <c r="AH14" s="552" t="e">
        <f aca="false" ca="false" dt2D="false" dtr="false" t="normal">SUMIFS(AH:AH, $F:$F, $I$8, $D:$D, "Да", $E:$E, $I$9, $I:$I, $I14)</f>
        <v>#VALUE!</v>
      </c>
      <c r="AI14" s="552" t="e">
        <f aca="false" ca="false" dt2D="false" dtr="false" t="normal">SUMIFS(AI:AI, $F:$F, $I$8, $D:$D, "Да", $E:$E, $I$9, $I:$I, $I14)</f>
        <v>#VALUE!</v>
      </c>
      <c r="AJ14" s="552" t="e">
        <f aca="false" ca="false" dt2D="false" dtr="false" t="normal">SUMIFS(AJ:AJ, $F:$F, $I$8, $D:$D, "Да", $E:$E, $I$9, $I:$I, $I14)</f>
        <v>#VALUE!</v>
      </c>
      <c r="AK14" s="552" t="e">
        <f aca="false" ca="false" dt2D="false" dtr="false" t="normal">SUMIFS(AK:AK, $F:$F, $I$8, $D:$D, "Да", $E:$E, $I$9, $I:$I, $I14)</f>
        <v>#VALUE!</v>
      </c>
      <c r="AL14" s="552" t="e">
        <f aca="false" ca="false" dt2D="false" dtr="false" t="normal">SUMIFS(AL:AL, $F:$F, $I$8, $D:$D, "Да", $E:$E, $I$9, $I:$I, $I14)</f>
        <v>#VALUE!</v>
      </c>
      <c r="AM14" s="552" t="e">
        <f aca="false" ca="false" dt2D="false" dtr="false" t="normal">SUMIFS(AM:AM, $F:$F, $I$8, $D:$D, "Да", $E:$E, $I$9, $I:$I, $I14)</f>
        <v>#VALUE!</v>
      </c>
      <c r="AN14" s="552" t="e">
        <f aca="false" ca="false" dt2D="false" dtr="false" t="normal">SUMIFS(AN:AN, $F:$F, $I$8, $D:$D, "Да", $E:$E, $I$9, $I:$I, $I14)</f>
        <v>#VALUE!</v>
      </c>
      <c r="AO14" s="552" t="e">
        <f aca="false" ca="false" dt2D="false" dtr="false" t="normal">SUMIFS(AO:AO, $F:$F, $I$8, $D:$D, "Да", $E:$E, $I$9, $I:$I, $I14)</f>
        <v>#VALUE!</v>
      </c>
      <c r="AP14" s="552" t="e">
        <f aca="false" ca="false" dt2D="false" dtr="false" t="normal">SUMIFS(AP:AP, $F:$F, $I$8, $D:$D, "Да", $E:$E, $I$9, $I:$I, $I14)</f>
        <v>#VALUE!</v>
      </c>
      <c r="AQ14" s="552" t="e">
        <f aca="false" ca="false" dt2D="false" dtr="false" t="normal">SUMIFS(AQ:AQ, $F:$F, $I$8, $D:$D, "Да", $E:$E, $I$9, $I:$I, $I14)</f>
        <v>#VALUE!</v>
      </c>
      <c r="AR14" s="552" t="e">
        <f aca="false" ca="false" dt2D="false" dtr="false" t="normal">SUMIFS(AR:AR, $F:$F, $I$8, $D:$D, "Да", $E:$E, $I$9, $I:$I, $I14)</f>
        <v>#VALUE!</v>
      </c>
      <c r="AS14" s="552" t="e">
        <f aca="false" ca="false" dt2D="false" dtr="false" t="normal">SUMIFS(AS:AS, $F:$F, $I$8, $D:$D, "Да", $E:$E, $I$9, $I:$I, $I14)</f>
        <v>#VALUE!</v>
      </c>
      <c r="AT14" s="552" t="e">
        <f aca="false" ca="false" dt2D="false" dtr="false" t="normal">SUMIFS(AT:AT, $F:$F, $I$8, $D:$D, "Да", $E:$E, $I$9, $I:$I, $I14)</f>
        <v>#VALUE!</v>
      </c>
      <c r="AU14" s="552" t="e">
        <f aca="false" ca="false" dt2D="false" dtr="false" t="normal">SUMIFS(AU:AU, $F:$F, $I$8, $D:$D, "Да", $E:$E, $I$9, $I:$I, $I14)</f>
        <v>#VALUE!</v>
      </c>
      <c r="AV14" s="552" t="e">
        <f aca="false" ca="false" dt2D="false" dtr="false" t="normal">SUMIFS(AV:AV, $F:$F, $I$8, $D:$D, "Да", $E:$E, $I$9, $I:$I, $I14)</f>
        <v>#VALUE!</v>
      </c>
      <c r="AW14" s="552" t="e">
        <f aca="false" ca="false" dt2D="false" dtr="false" t="normal">SUMIFS(AW:AW, $F:$F, $I$8, $D:$D, "Да", $E:$E, $I$9, $I:$I, $I14)</f>
        <v>#VALUE!</v>
      </c>
      <c r="AX14" s="552" t="e">
        <f aca="false" ca="false" dt2D="false" dtr="false" t="normal">SUMIFS(AX:AX, $F:$F, $I$8, $D:$D, "Да", $E:$E, $I$9, $I:$I, $I14)</f>
        <v>#VALUE!</v>
      </c>
      <c r="AY14" s="552" t="e">
        <f aca="false" ca="false" dt2D="false" dtr="false" t="normal">SUMIFS(AY:AY, $F:$F, $I$8, $D:$D, "Да", $E:$E, $I$9, $I:$I, $I14)</f>
        <v>#VALUE!</v>
      </c>
      <c r="AZ14" s="552" t="e">
        <f aca="false" ca="false" dt2D="false" dtr="false" t="normal">SUMIFS(AZ:AZ, $F:$F, $I$8, $D:$D, "Да", $E:$E, $I$9, $I:$I, $I14)</f>
        <v>#VALUE!</v>
      </c>
      <c r="BA14" s="552" t="e">
        <f aca="false" ca="false" dt2D="false" dtr="false" t="normal">SUMIFS(BA:BA, $F:$F, $I$8, $D:$D, "Да", $E:$E, $I$9, $I:$I, $I14)</f>
        <v>#VALUE!</v>
      </c>
      <c r="BB14" s="552" t="e">
        <f aca="false" ca="false" dt2D="false" dtr="false" t="normal">SUMIFS(BB:BB, $F:$F, $I$8, $D:$D, "Да", $E:$E, $I$9, $I:$I, $I14)</f>
        <v>#VALUE!</v>
      </c>
      <c r="BC14" s="552" t="e">
        <f aca="false" ca="false" dt2D="false" dtr="false" t="normal">SUMIFS(BC:BC, $F:$F, $I$8, $D:$D, "Да", $E:$E, $I$9, $I:$I, $I14)</f>
        <v>#VALUE!</v>
      </c>
      <c r="BD14" s="552" t="e">
        <f aca="false" ca="false" dt2D="false" dtr="false" t="normal">SUMIFS(BD:BD, $F:$F, $I$8, $D:$D, "Да", $E:$E, $I$9, $I:$I, $I14)</f>
        <v>#VALUE!</v>
      </c>
      <c r="BE14" s="552" t="e">
        <f aca="false" ca="false" dt2D="false" dtr="false" t="normal">SUMIFS(BE:BE, $F:$F, $I$8, $D:$D, "Да", $E:$E, $I$9, $I:$I, $I14)</f>
        <v>#VALUE!</v>
      </c>
      <c r="BF14" s="552" t="e">
        <f aca="false" ca="false" dt2D="false" dtr="false" t="normal">SUMIFS(BF:BF, $F:$F, $I$8, $D:$D, "Да", $E:$E, $I$9, $I:$I, $I14)</f>
        <v>#VALUE!</v>
      </c>
      <c r="BG14" s="552" t="e">
        <f aca="false" ca="false" dt2D="false" dtr="false" t="normal">SUMIFS(BG:BG, $F:$F, $I$8, $D:$D, "Да", $E:$E, $I$9, $I:$I, $I14)</f>
        <v>#VALUE!</v>
      </c>
      <c r="BH14" s="552" t="e">
        <f aca="false" ca="false" dt2D="false" dtr="false" t="normal">SUMIFS(BH:BH, $F:$F, $I$8, $D:$D, "Да", $E:$E, $I$9, $I:$I, $I14)</f>
        <v>#VALUE!</v>
      </c>
      <c r="BI14" s="552" t="e">
        <f aca="false" ca="false" dt2D="false" dtr="false" t="normal">SUMIFS(BI:BI, $F:$F, $I$8, $D:$D, "Да", $E:$E, $I$9, $I:$I, $I14)</f>
        <v>#VALUE!</v>
      </c>
      <c r="BJ14" s="552" t="e">
        <f aca="false" ca="false" dt2D="false" dtr="false" t="normal">SUMIFS(BJ:BJ, $F:$F, $I$8, $D:$D, "Да", $E:$E, $I$9, $I:$I, $I14)</f>
        <v>#VALUE!</v>
      </c>
      <c r="BK14" s="552" t="e">
        <f aca="false" ca="false" dt2D="false" dtr="false" t="normal">SUMIFS(BK:BK, $F:$F, $I$8, $D:$D, "Да", $E:$E, $I$9, $I:$I, $I14)</f>
        <v>#VALUE!</v>
      </c>
      <c r="BL14" s="552" t="e">
        <f aca="false" ca="false" dt2D="false" dtr="false" t="normal">SUMIFS(BL:BL, $F:$F, $I$8, $D:$D, "Да", $E:$E, $I$9, $I:$I, $I14)</f>
        <v>#VALUE!</v>
      </c>
      <c r="BM14" s="552" t="e">
        <f aca="false" ca="false" dt2D="false" dtr="false" t="normal">SUMIFS(BM:BM, $F:$F, $I$8, $D:$D, "Да", $E:$E, $I$9, $I:$I, $I14)</f>
        <v>#VALUE!</v>
      </c>
      <c r="BN14" s="552" t="e">
        <f aca="false" ca="false" dt2D="false" dtr="false" t="normal">SUMIFS(BN:BN, $F:$F, $I$8, $D:$D, "Да", $E:$E, $I$9, $I:$I, $I14)</f>
        <v>#VALUE!</v>
      </c>
      <c r="BO14" s="552" t="e">
        <f aca="false" ca="false" dt2D="false" dtr="false" t="normal">SUMIFS(BO:BO, $F:$F, $I$8, $D:$D, "Да", $E:$E, $I$9, $I:$I, $I14)</f>
        <v>#VALUE!</v>
      </c>
      <c r="BP14" s="552" t="e">
        <f aca="false" ca="false" dt2D="false" dtr="false" t="normal">SUMIFS(BP:BP, $F:$F, $I$8, $D:$D, "Да", $E:$E, $I$9, $I:$I, $I14)</f>
        <v>#VALUE!</v>
      </c>
      <c r="BQ14" s="552" t="e">
        <f aca="false" ca="false" dt2D="false" dtr="false" t="normal">SUMIFS(BQ:BQ, $F:$F, $I$8, $D:$D, "Да", $E:$E, $I$9, $I:$I, $I14)</f>
        <v>#VALUE!</v>
      </c>
      <c r="BR14" s="552" t="e">
        <f aca="false" ca="false" dt2D="false" dtr="false" t="normal">SUMIFS(BR:BR, $F:$F, $I$8, $D:$D, "Да", $E:$E, $I$9, $I:$I, $I14)</f>
        <v>#VALUE!</v>
      </c>
      <c r="BS14" s="552" t="e">
        <f aca="false" ca="false" dt2D="false" dtr="false" t="normal">SUMIFS(BS:BS, $F:$F, $I$8, $D:$D, "Да", $E:$E, $I$9, $I:$I, $I14)</f>
        <v>#VALUE!</v>
      </c>
      <c r="BT14" s="552" t="e">
        <f aca="false" ca="false" dt2D="false" dtr="false" t="normal">SUMIFS(BT:BT, $F:$F, $I$8, $D:$D, "Да", $E:$E, $I$9, $I:$I, $I14)</f>
        <v>#VALUE!</v>
      </c>
    </row>
    <row customFormat="true" hidden="true" ht="16.5" outlineLevel="1" r="15" s="540">
      <c r="A15" s="529" t="n"/>
      <c r="B15" s="541" t="n"/>
      <c r="C15" s="541" t="n"/>
      <c r="D15" s="542" t="n"/>
      <c r="E15" s="542" t="n"/>
      <c r="F15" s="542" t="n"/>
      <c r="G15" s="541" t="n"/>
      <c r="I15" s="543" t="s">
        <v>575</v>
      </c>
      <c r="J15" s="544" t="n"/>
      <c r="K15" s="545" t="n"/>
      <c r="L15" s="539" t="e">
        <f aca="false" ca="false" dt2D="false" dtr="false" t="normal">SUM(M15:BT15)</f>
        <v>#VALUE!</v>
      </c>
      <c r="M15" s="546" t="e">
        <f aca="false" ca="false" dt2D="false" dtr="false" t="normal">SUMIFS(M:M, $F:$F, $I$8, $D:$D, "Да", $E:$E, $I$15)</f>
        <v>#VALUE!</v>
      </c>
      <c r="N15" s="546" t="e">
        <f aca="false" ca="false" dt2D="false" dtr="false" t="normal">SUMIFS(N:N, $F:$F, $I$8, $D:$D, "Да", $E:$E, $I$15)</f>
        <v>#VALUE!</v>
      </c>
      <c r="O15" s="546" t="e">
        <f aca="false" ca="false" dt2D="false" dtr="false" t="normal">SUMIFS(O:O, $F:$F, $I$8, $D:$D, "Да", $E:$E, $I$15)</f>
        <v>#VALUE!</v>
      </c>
      <c r="P15" s="546" t="e">
        <f aca="false" ca="false" dt2D="false" dtr="false" t="normal">SUMIFS(P:P, $F:$F, $I$8, $D:$D, "Да", $E:$E, $I$15)</f>
        <v>#VALUE!</v>
      </c>
      <c r="Q15" s="546" t="e">
        <f aca="false" ca="false" dt2D="false" dtr="false" t="normal">SUMIFS(Q:Q, $F:$F, $I$8, $D:$D, "Да", $E:$E, $I$15)</f>
        <v>#VALUE!</v>
      </c>
      <c r="R15" s="546" t="e">
        <f aca="false" ca="false" dt2D="false" dtr="false" t="normal">SUMIFS(R:R, $F:$F, $I$8, $D:$D, "Да", $E:$E, $I$15)</f>
        <v>#VALUE!</v>
      </c>
      <c r="S15" s="546" t="e">
        <f aca="false" ca="false" dt2D="false" dtr="false" t="normal">SUMIFS(S:S, $F:$F, $I$8, $D:$D, "Да", $E:$E, $I$15)</f>
        <v>#VALUE!</v>
      </c>
      <c r="T15" s="546" t="e">
        <f aca="false" ca="false" dt2D="false" dtr="false" t="normal">SUMIFS(T:T, $F:$F, $I$8, $D:$D, "Да", $E:$E, $I$15)</f>
        <v>#VALUE!</v>
      </c>
      <c r="U15" s="546" t="e">
        <f aca="false" ca="false" dt2D="false" dtr="false" t="normal">SUMIFS(U:U, $F:$F, $I$8, $D:$D, "Да", $E:$E, $I$15)</f>
        <v>#VALUE!</v>
      </c>
      <c r="V15" s="546" t="e">
        <f aca="false" ca="false" dt2D="false" dtr="false" t="normal">SUMIFS(V:V, $F:$F, $I$8, $D:$D, "Да", $E:$E, $I$15)</f>
        <v>#VALUE!</v>
      </c>
      <c r="W15" s="546" t="e">
        <f aca="false" ca="false" dt2D="false" dtr="false" t="normal">SUMIFS(W:W, $F:$F, $I$8, $D:$D, "Да", $E:$E, $I$15)</f>
        <v>#VALUE!</v>
      </c>
      <c r="X15" s="546" t="e">
        <f aca="false" ca="false" dt2D="false" dtr="false" t="normal">SUMIFS(X:X, $F:$F, $I$8, $D:$D, "Да", $E:$E, $I$15)</f>
        <v>#VALUE!</v>
      </c>
      <c r="Y15" s="546" t="e">
        <f aca="false" ca="false" dt2D="false" dtr="false" t="normal">SUMIFS(Y:Y, $F:$F, $I$8, $D:$D, "Да", $E:$E, $I$15)</f>
        <v>#VALUE!</v>
      </c>
      <c r="Z15" s="546" t="e">
        <f aca="false" ca="false" dt2D="false" dtr="false" t="normal">SUMIFS(Z:Z, $F:$F, $I$8, $D:$D, "Да", $E:$E, $I$15)</f>
        <v>#VALUE!</v>
      </c>
      <c r="AA15" s="546" t="e">
        <f aca="false" ca="false" dt2D="false" dtr="false" t="normal">SUMIFS(AA:AA, $F:$F, $I$8, $D:$D, "Да", $E:$E, $I$15)</f>
        <v>#VALUE!</v>
      </c>
      <c r="AB15" s="546" t="e">
        <f aca="false" ca="false" dt2D="false" dtr="false" t="normal">SUMIFS(AB:AB, $F:$F, $I$8, $D:$D, "Да", $E:$E, $I$15)</f>
        <v>#VALUE!</v>
      </c>
      <c r="AC15" s="546" t="e">
        <f aca="false" ca="false" dt2D="false" dtr="false" t="normal">SUMIFS(AC:AC, $F:$F, $I$8, $D:$D, "Да", $E:$E, $I$15)</f>
        <v>#VALUE!</v>
      </c>
      <c r="AD15" s="546" t="e">
        <f aca="false" ca="false" dt2D="false" dtr="false" t="normal">SUMIFS(AD:AD, $F:$F, $I$8, $D:$D, "Да", $E:$E, $I$15)</f>
        <v>#VALUE!</v>
      </c>
      <c r="AE15" s="546" t="e">
        <f aca="false" ca="false" dt2D="false" dtr="false" t="normal">SUMIFS(AE:AE, $F:$F, $I$8, $D:$D, "Да", $E:$E, $I$15)</f>
        <v>#VALUE!</v>
      </c>
      <c r="AF15" s="546" t="e">
        <f aca="false" ca="false" dt2D="false" dtr="false" t="normal">SUMIFS(AF:AF, $F:$F, $I$8, $D:$D, "Да", $E:$E, $I$15)</f>
        <v>#VALUE!</v>
      </c>
      <c r="AG15" s="546" t="e">
        <f aca="false" ca="false" dt2D="false" dtr="false" t="normal">SUMIFS(AG:AG, $F:$F, $I$8, $D:$D, "Да", $E:$E, $I$15)</f>
        <v>#VALUE!</v>
      </c>
      <c r="AH15" s="546" t="e">
        <f aca="false" ca="false" dt2D="false" dtr="false" t="normal">SUMIFS(AH:AH, $F:$F, $I$8, $D:$D, "Да", $E:$E, $I$15)</f>
        <v>#VALUE!</v>
      </c>
      <c r="AI15" s="546" t="e">
        <f aca="false" ca="false" dt2D="false" dtr="false" t="normal">SUMIFS(AI:AI, $F:$F, $I$8, $D:$D, "Да", $E:$E, $I$15)</f>
        <v>#VALUE!</v>
      </c>
      <c r="AJ15" s="546" t="e">
        <f aca="false" ca="false" dt2D="false" dtr="false" t="normal">SUMIFS(AJ:AJ, $F:$F, $I$8, $D:$D, "Да", $E:$E, $I$15)</f>
        <v>#VALUE!</v>
      </c>
      <c r="AK15" s="546" t="e">
        <f aca="false" ca="false" dt2D="false" dtr="false" t="normal">SUMIFS(AK:AK, $F:$F, $I$8, $D:$D, "Да", $E:$E, $I$15)</f>
        <v>#VALUE!</v>
      </c>
      <c r="AL15" s="546" t="e">
        <f aca="false" ca="false" dt2D="false" dtr="false" t="normal">SUMIFS(AL:AL, $F:$F, $I$8, $D:$D, "Да", $E:$E, $I$15)</f>
        <v>#VALUE!</v>
      </c>
      <c r="AM15" s="546" t="e">
        <f aca="false" ca="false" dt2D="false" dtr="false" t="normal">SUMIFS(AM:AM, $F:$F, $I$8, $D:$D, "Да", $E:$E, $I$15)</f>
        <v>#VALUE!</v>
      </c>
      <c r="AN15" s="546" t="e">
        <f aca="false" ca="false" dt2D="false" dtr="false" t="normal">SUMIFS(AN:AN, $F:$F, $I$8, $D:$D, "Да", $E:$E, $I$15)</f>
        <v>#VALUE!</v>
      </c>
      <c r="AO15" s="546" t="e">
        <f aca="false" ca="false" dt2D="false" dtr="false" t="normal">SUMIFS(AO:AO, $F:$F, $I$8, $D:$D, "Да", $E:$E, $I$15)</f>
        <v>#VALUE!</v>
      </c>
      <c r="AP15" s="546" t="e">
        <f aca="false" ca="false" dt2D="false" dtr="false" t="normal">SUMIFS(AP:AP, $F:$F, $I$8, $D:$D, "Да", $E:$E, $I$15)</f>
        <v>#VALUE!</v>
      </c>
      <c r="AQ15" s="546" t="e">
        <f aca="false" ca="false" dt2D="false" dtr="false" t="normal">SUMIFS(AQ:AQ, $F:$F, $I$8, $D:$D, "Да", $E:$E, $I$15)</f>
        <v>#VALUE!</v>
      </c>
      <c r="AR15" s="546" t="e">
        <f aca="false" ca="false" dt2D="false" dtr="false" t="normal">SUMIFS(AR:AR, $F:$F, $I$8, $D:$D, "Да", $E:$E, $I$15)</f>
        <v>#VALUE!</v>
      </c>
      <c r="AS15" s="546" t="e">
        <f aca="false" ca="false" dt2D="false" dtr="false" t="normal">SUMIFS(AS:AS, $F:$F, $I$8, $D:$D, "Да", $E:$E, $I$15)</f>
        <v>#VALUE!</v>
      </c>
      <c r="AT15" s="546" t="e">
        <f aca="false" ca="false" dt2D="false" dtr="false" t="normal">SUMIFS(AT:AT, $F:$F, $I$8, $D:$D, "Да", $E:$E, $I$15)</f>
        <v>#VALUE!</v>
      </c>
      <c r="AU15" s="546" t="e">
        <f aca="false" ca="false" dt2D="false" dtr="false" t="normal">SUMIFS(AU:AU, $F:$F, $I$8, $D:$D, "Да", $E:$E, $I$15)</f>
        <v>#VALUE!</v>
      </c>
      <c r="AV15" s="546" t="e">
        <f aca="false" ca="false" dt2D="false" dtr="false" t="normal">SUMIFS(AV:AV, $F:$F, $I$8, $D:$D, "Да", $E:$E, $I$15)</f>
        <v>#VALUE!</v>
      </c>
      <c r="AW15" s="546" t="e">
        <f aca="false" ca="false" dt2D="false" dtr="false" t="normal">SUMIFS(AW:AW, $F:$F, $I$8, $D:$D, "Да", $E:$E, $I$15)</f>
        <v>#VALUE!</v>
      </c>
      <c r="AX15" s="546" t="e">
        <f aca="false" ca="false" dt2D="false" dtr="false" t="normal">SUMIFS(AX:AX, $F:$F, $I$8, $D:$D, "Да", $E:$E, $I$15)</f>
        <v>#VALUE!</v>
      </c>
      <c r="AY15" s="546" t="e">
        <f aca="false" ca="false" dt2D="false" dtr="false" t="normal">SUMIFS(AY:AY, $F:$F, $I$8, $D:$D, "Да", $E:$E, $I$15)</f>
        <v>#VALUE!</v>
      </c>
      <c r="AZ15" s="546" t="e">
        <f aca="false" ca="false" dt2D="false" dtr="false" t="normal">SUMIFS(AZ:AZ, $F:$F, $I$8, $D:$D, "Да", $E:$E, $I$15)</f>
        <v>#VALUE!</v>
      </c>
      <c r="BA15" s="546" t="e">
        <f aca="false" ca="false" dt2D="false" dtr="false" t="normal">SUMIFS(BA:BA, $F:$F, $I$8, $D:$D, "Да", $E:$E, $I$15)</f>
        <v>#VALUE!</v>
      </c>
      <c r="BB15" s="546" t="e">
        <f aca="false" ca="false" dt2D="false" dtr="false" t="normal">SUMIFS(BB:BB, $F:$F, $I$8, $D:$D, "Да", $E:$E, $I$15)</f>
        <v>#VALUE!</v>
      </c>
      <c r="BC15" s="546" t="e">
        <f aca="false" ca="false" dt2D="false" dtr="false" t="normal">SUMIFS(BC:BC, $F:$F, $I$8, $D:$D, "Да", $E:$E, $I$15)</f>
        <v>#VALUE!</v>
      </c>
      <c r="BD15" s="546" t="e">
        <f aca="false" ca="false" dt2D="false" dtr="false" t="normal">SUMIFS(BD:BD, $F:$F, $I$8, $D:$D, "Да", $E:$E, $I$15)</f>
        <v>#VALUE!</v>
      </c>
      <c r="BE15" s="546" t="e">
        <f aca="false" ca="false" dt2D="false" dtr="false" t="normal">SUMIFS(BE:BE, $F:$F, $I$8, $D:$D, "Да", $E:$E, $I$15)</f>
        <v>#VALUE!</v>
      </c>
      <c r="BF15" s="546" t="e">
        <f aca="false" ca="false" dt2D="false" dtr="false" t="normal">SUMIFS(BF:BF, $F:$F, $I$8, $D:$D, "Да", $E:$E, $I$15)</f>
        <v>#VALUE!</v>
      </c>
      <c r="BG15" s="546" t="e">
        <f aca="false" ca="false" dt2D="false" dtr="false" t="normal">SUMIFS(BG:BG, $F:$F, $I$8, $D:$D, "Да", $E:$E, $I$15)</f>
        <v>#VALUE!</v>
      </c>
      <c r="BH15" s="546" t="e">
        <f aca="false" ca="false" dt2D="false" dtr="false" t="normal">SUMIFS(BH:BH, $F:$F, $I$8, $D:$D, "Да", $E:$E, $I$15)</f>
        <v>#VALUE!</v>
      </c>
      <c r="BI15" s="546" t="e">
        <f aca="false" ca="false" dt2D="false" dtr="false" t="normal">SUMIFS(BI:BI, $F:$F, $I$8, $D:$D, "Да", $E:$E, $I$15)</f>
        <v>#VALUE!</v>
      </c>
      <c r="BJ15" s="546" t="e">
        <f aca="false" ca="false" dt2D="false" dtr="false" t="normal">SUMIFS(BJ:BJ, $F:$F, $I$8, $D:$D, "Да", $E:$E, $I$15)</f>
        <v>#VALUE!</v>
      </c>
      <c r="BK15" s="546" t="e">
        <f aca="false" ca="false" dt2D="false" dtr="false" t="normal">SUMIFS(BK:BK, $F:$F, $I$8, $D:$D, "Да", $E:$E, $I$15)</f>
        <v>#VALUE!</v>
      </c>
      <c r="BL15" s="546" t="e">
        <f aca="false" ca="false" dt2D="false" dtr="false" t="normal">SUMIFS(BL:BL, $F:$F, $I$8, $D:$D, "Да", $E:$E, $I$15)</f>
        <v>#VALUE!</v>
      </c>
      <c r="BM15" s="546" t="e">
        <f aca="false" ca="false" dt2D="false" dtr="false" t="normal">SUMIFS(BM:BM, $F:$F, $I$8, $D:$D, "Да", $E:$E, $I$15)</f>
        <v>#VALUE!</v>
      </c>
      <c r="BN15" s="546" t="e">
        <f aca="false" ca="false" dt2D="false" dtr="false" t="normal">SUMIFS(BN:BN, $F:$F, $I$8, $D:$D, "Да", $E:$E, $I$15)</f>
        <v>#VALUE!</v>
      </c>
      <c r="BO15" s="546" t="e">
        <f aca="false" ca="false" dt2D="false" dtr="false" t="normal">SUMIFS(BO:BO, $F:$F, $I$8, $D:$D, "Да", $E:$E, $I$15)</f>
        <v>#VALUE!</v>
      </c>
      <c r="BP15" s="546" t="e">
        <f aca="false" ca="false" dt2D="false" dtr="false" t="normal">SUMIFS(BP:BP, $F:$F, $I$8, $D:$D, "Да", $E:$E, $I$15)</f>
        <v>#VALUE!</v>
      </c>
      <c r="BQ15" s="546" t="e">
        <f aca="false" ca="false" dt2D="false" dtr="false" t="normal">SUMIFS(BQ:BQ, $F:$F, $I$8, $D:$D, "Да", $E:$E, $I$15)</f>
        <v>#VALUE!</v>
      </c>
      <c r="BR15" s="546" t="e">
        <f aca="false" ca="false" dt2D="false" dtr="false" t="normal">SUMIFS(BR:BR, $F:$F, $I$8, $D:$D, "Да", $E:$E, $I$15)</f>
        <v>#VALUE!</v>
      </c>
      <c r="BS15" s="546" t="e">
        <f aca="false" ca="false" dt2D="false" dtr="false" t="normal">SUMIFS(BS:BS, $F:$F, $I$8, $D:$D, "Да", $E:$E, $I$15)</f>
        <v>#VALUE!</v>
      </c>
      <c r="BT15" s="546" t="e">
        <f aca="false" ca="false" dt2D="false" dtr="false" t="normal">SUMIFS(BT:BT, $F:$F, $I$8, $D:$D, "Да", $E:$E, $I$15)</f>
        <v>#VALUE!</v>
      </c>
    </row>
    <row customFormat="true" hidden="true" ht="16.5" outlineLevel="1" r="16" s="540">
      <c r="A16" s="529" t="n"/>
      <c r="B16" s="541" t="n"/>
      <c r="C16" s="541" t="n"/>
      <c r="D16" s="542" t="n"/>
      <c r="E16" s="542" t="n"/>
      <c r="F16" s="542" t="n"/>
      <c r="G16" s="541" t="n"/>
      <c r="I16" s="543" t="s">
        <v>576</v>
      </c>
      <c r="J16" s="544" t="n"/>
      <c r="K16" s="545" t="n"/>
      <c r="L16" s="539" t="e">
        <f aca="false" ca="false" dt2D="false" dtr="false" t="normal">SUM(M16:BT16)</f>
        <v>#VALUE!</v>
      </c>
      <c r="M16" s="546" t="e">
        <f aca="false" ca="false" dt2D="false" dtr="false" t="normal">SUM(M17:M19)</f>
        <v>#VALUE!</v>
      </c>
      <c r="N16" s="546" t="e">
        <f aca="false" ca="false" dt2D="false" dtr="false" t="normal">SUM(N17:N19)</f>
        <v>#VALUE!</v>
      </c>
      <c r="O16" s="546" t="e">
        <f aca="false" ca="false" dt2D="false" dtr="false" t="normal">SUM(O17:O19)</f>
        <v>#VALUE!</v>
      </c>
      <c r="P16" s="546" t="e">
        <f aca="false" ca="false" dt2D="false" dtr="false" t="normal">SUM(P17:P19)</f>
        <v>#VALUE!</v>
      </c>
      <c r="Q16" s="546" t="e">
        <f aca="false" ca="false" dt2D="false" dtr="false" t="normal">SUM(Q17:Q19)</f>
        <v>#VALUE!</v>
      </c>
      <c r="R16" s="546" t="e">
        <f aca="false" ca="false" dt2D="false" dtr="false" t="normal">SUM(R17:R19)</f>
        <v>#VALUE!</v>
      </c>
      <c r="S16" s="546" t="e">
        <f aca="false" ca="false" dt2D="false" dtr="false" t="normal">SUM(S17:S19)</f>
        <v>#VALUE!</v>
      </c>
      <c r="T16" s="546" t="e">
        <f aca="false" ca="false" dt2D="false" dtr="false" t="normal">SUM(T17:T19)</f>
        <v>#VALUE!</v>
      </c>
      <c r="U16" s="546" t="e">
        <f aca="false" ca="false" dt2D="false" dtr="false" t="normal">SUM(U17:U19)</f>
        <v>#VALUE!</v>
      </c>
      <c r="V16" s="546" t="e">
        <f aca="false" ca="false" dt2D="false" dtr="false" t="normal">SUM(V17:V19)</f>
        <v>#VALUE!</v>
      </c>
      <c r="W16" s="546" t="e">
        <f aca="false" ca="false" dt2D="false" dtr="false" t="normal">SUM(W17:W19)</f>
        <v>#VALUE!</v>
      </c>
      <c r="X16" s="546" t="e">
        <f aca="false" ca="false" dt2D="false" dtr="false" t="normal">SUM(X17:X19)</f>
        <v>#VALUE!</v>
      </c>
      <c r="Y16" s="546" t="e">
        <f aca="false" ca="false" dt2D="false" dtr="false" t="normal">SUM(Y17:Y19)</f>
        <v>#VALUE!</v>
      </c>
      <c r="Z16" s="546" t="e">
        <f aca="false" ca="false" dt2D="false" dtr="false" t="normal">SUM(Z17:Z19)</f>
        <v>#VALUE!</v>
      </c>
      <c r="AA16" s="546" t="e">
        <f aca="false" ca="false" dt2D="false" dtr="false" t="normal">SUM(AA17:AA19)</f>
        <v>#VALUE!</v>
      </c>
      <c r="AB16" s="546" t="e">
        <f aca="false" ca="false" dt2D="false" dtr="false" t="normal">SUM(AB17:AB19)</f>
        <v>#VALUE!</v>
      </c>
      <c r="AC16" s="546" t="e">
        <f aca="false" ca="false" dt2D="false" dtr="false" t="normal">SUM(AC17:AC19)</f>
        <v>#VALUE!</v>
      </c>
      <c r="AD16" s="546" t="e">
        <f aca="false" ca="false" dt2D="false" dtr="false" t="normal">SUM(AD17:AD19)</f>
        <v>#VALUE!</v>
      </c>
      <c r="AE16" s="546" t="e">
        <f aca="false" ca="false" dt2D="false" dtr="false" t="normal">SUM(AE17:AE19)</f>
        <v>#VALUE!</v>
      </c>
      <c r="AF16" s="546" t="e">
        <f aca="false" ca="false" dt2D="false" dtr="false" t="normal">SUM(AF17:AF19)</f>
        <v>#VALUE!</v>
      </c>
      <c r="AG16" s="546" t="e">
        <f aca="false" ca="false" dt2D="false" dtr="false" t="normal">SUM(AG17:AG19)</f>
        <v>#VALUE!</v>
      </c>
      <c r="AH16" s="546" t="e">
        <f aca="false" ca="false" dt2D="false" dtr="false" t="normal">SUM(AH17:AH19)</f>
        <v>#VALUE!</v>
      </c>
      <c r="AI16" s="546" t="e">
        <f aca="false" ca="false" dt2D="false" dtr="false" t="normal">SUM(AI17:AI19)</f>
        <v>#VALUE!</v>
      </c>
      <c r="AJ16" s="546" t="e">
        <f aca="false" ca="false" dt2D="false" dtr="false" t="normal">SUM(AJ17:AJ19)</f>
        <v>#VALUE!</v>
      </c>
      <c r="AK16" s="546" t="e">
        <f aca="false" ca="false" dt2D="false" dtr="false" t="normal">SUM(AK17:AK19)</f>
        <v>#VALUE!</v>
      </c>
      <c r="AL16" s="546" t="e">
        <f aca="false" ca="false" dt2D="false" dtr="false" t="normal">SUM(AL17:AL19)</f>
        <v>#VALUE!</v>
      </c>
      <c r="AM16" s="546" t="e">
        <f aca="false" ca="false" dt2D="false" dtr="false" t="normal">SUM(AM17:AM19)</f>
        <v>#VALUE!</v>
      </c>
      <c r="AN16" s="546" t="e">
        <f aca="false" ca="false" dt2D="false" dtr="false" t="normal">SUM(AN17:AN19)</f>
        <v>#VALUE!</v>
      </c>
      <c r="AO16" s="546" t="e">
        <f aca="false" ca="false" dt2D="false" dtr="false" t="normal">SUM(AO17:AO19)</f>
        <v>#VALUE!</v>
      </c>
      <c r="AP16" s="546" t="e">
        <f aca="false" ca="false" dt2D="false" dtr="false" t="normal">SUM(AP17:AP19)</f>
        <v>#VALUE!</v>
      </c>
      <c r="AQ16" s="546" t="e">
        <f aca="false" ca="false" dt2D="false" dtr="false" t="normal">SUM(AQ17:AQ19)</f>
        <v>#VALUE!</v>
      </c>
      <c r="AR16" s="546" t="e">
        <f aca="false" ca="false" dt2D="false" dtr="false" t="normal">SUM(AR17:AR19)</f>
        <v>#VALUE!</v>
      </c>
      <c r="AS16" s="546" t="e">
        <f aca="false" ca="false" dt2D="false" dtr="false" t="normal">SUM(AS17:AS19)</f>
        <v>#VALUE!</v>
      </c>
      <c r="AT16" s="546" t="e">
        <f aca="false" ca="false" dt2D="false" dtr="false" t="normal">SUM(AT17:AT19)</f>
        <v>#VALUE!</v>
      </c>
      <c r="AU16" s="546" t="e">
        <f aca="false" ca="false" dt2D="false" dtr="false" t="normal">SUM(AU17:AU19)</f>
        <v>#VALUE!</v>
      </c>
      <c r="AV16" s="546" t="e">
        <f aca="false" ca="false" dt2D="false" dtr="false" t="normal">SUM(AV17:AV19)</f>
        <v>#VALUE!</v>
      </c>
      <c r="AW16" s="546" t="e">
        <f aca="false" ca="false" dt2D="false" dtr="false" t="normal">SUM(AW17:AW19)</f>
        <v>#VALUE!</v>
      </c>
      <c r="AX16" s="546" t="e">
        <f aca="false" ca="false" dt2D="false" dtr="false" t="normal">SUM(AX17:AX19)</f>
        <v>#VALUE!</v>
      </c>
      <c r="AY16" s="546" t="e">
        <f aca="false" ca="false" dt2D="false" dtr="false" t="normal">SUM(AY17:AY19)</f>
        <v>#VALUE!</v>
      </c>
      <c r="AZ16" s="546" t="e">
        <f aca="false" ca="false" dt2D="false" dtr="false" t="normal">SUM(AZ17:AZ19)</f>
        <v>#VALUE!</v>
      </c>
      <c r="BA16" s="546" t="e">
        <f aca="false" ca="false" dt2D="false" dtr="false" t="normal">SUM(BA17:BA19)</f>
        <v>#VALUE!</v>
      </c>
      <c r="BB16" s="546" t="e">
        <f aca="false" ca="false" dt2D="false" dtr="false" t="normal">SUM(BB17:BB19)</f>
        <v>#VALUE!</v>
      </c>
      <c r="BC16" s="546" t="e">
        <f aca="false" ca="false" dt2D="false" dtr="false" t="normal">SUM(BC17:BC19)</f>
        <v>#VALUE!</v>
      </c>
      <c r="BD16" s="546" t="e">
        <f aca="false" ca="false" dt2D="false" dtr="false" t="normal">SUM(BD17:BD19)</f>
        <v>#VALUE!</v>
      </c>
      <c r="BE16" s="546" t="e">
        <f aca="false" ca="false" dt2D="false" dtr="false" t="normal">SUM(BE17:BE19)</f>
        <v>#VALUE!</v>
      </c>
      <c r="BF16" s="546" t="e">
        <f aca="false" ca="false" dt2D="false" dtr="false" t="normal">SUM(BF17:BF19)</f>
        <v>#VALUE!</v>
      </c>
      <c r="BG16" s="546" t="e">
        <f aca="false" ca="false" dt2D="false" dtr="false" t="normal">SUM(BG17:BG19)</f>
        <v>#VALUE!</v>
      </c>
      <c r="BH16" s="546" t="e">
        <f aca="false" ca="false" dt2D="false" dtr="false" t="normal">SUM(BH17:BH19)</f>
        <v>#VALUE!</v>
      </c>
      <c r="BI16" s="546" t="e">
        <f aca="false" ca="false" dt2D="false" dtr="false" t="normal">SUM(BI17:BI19)</f>
        <v>#VALUE!</v>
      </c>
      <c r="BJ16" s="546" t="e">
        <f aca="false" ca="false" dt2D="false" dtr="false" t="normal">SUM(BJ17:BJ19)</f>
        <v>#VALUE!</v>
      </c>
      <c r="BK16" s="546" t="e">
        <f aca="false" ca="false" dt2D="false" dtr="false" t="normal">SUM(BK17:BK19)</f>
        <v>#VALUE!</v>
      </c>
      <c r="BL16" s="546" t="e">
        <f aca="false" ca="false" dt2D="false" dtr="false" t="normal">SUM(BL17:BL19)</f>
        <v>#VALUE!</v>
      </c>
      <c r="BM16" s="546" t="e">
        <f aca="false" ca="false" dt2D="false" dtr="false" t="normal">SUM(BM17:BM19)</f>
        <v>#VALUE!</v>
      </c>
      <c r="BN16" s="546" t="e">
        <f aca="false" ca="false" dt2D="false" dtr="false" t="normal">SUM(BN17:BN19)</f>
        <v>#VALUE!</v>
      </c>
      <c r="BO16" s="546" t="e">
        <f aca="false" ca="false" dt2D="false" dtr="false" t="normal">SUM(BO17:BO19)</f>
        <v>#VALUE!</v>
      </c>
      <c r="BP16" s="546" t="e">
        <f aca="false" ca="false" dt2D="false" dtr="false" t="normal">SUM(BP17:BP19)</f>
        <v>#VALUE!</v>
      </c>
      <c r="BQ16" s="546" t="e">
        <f aca="false" ca="false" dt2D="false" dtr="false" t="normal">SUM(BQ17:BQ19)</f>
        <v>#VALUE!</v>
      </c>
      <c r="BR16" s="546" t="e">
        <f aca="false" ca="false" dt2D="false" dtr="false" t="normal">SUM(BR17:BR19)</f>
        <v>#VALUE!</v>
      </c>
      <c r="BS16" s="546" t="e">
        <f aca="false" ca="false" dt2D="false" dtr="false" t="normal">SUM(BS17:BS19)</f>
        <v>#VALUE!</v>
      </c>
      <c r="BT16" s="546" t="e">
        <f aca="false" ca="false" dt2D="false" dtr="false" t="normal">SUM(BT17:BT19)</f>
        <v>#VALUE!</v>
      </c>
    </row>
    <row customFormat="true" hidden="true" ht="16.5" outlineLevel="2" r="17" s="547">
      <c r="A17" s="529" t="n"/>
      <c r="B17" s="548" t="s">
        <v>98</v>
      </c>
      <c r="C17" s="548" t="n"/>
      <c r="D17" s="482" t="n"/>
      <c r="E17" s="482" t="n"/>
      <c r="F17" s="482" t="n"/>
      <c r="G17" s="548" t="n"/>
      <c r="I17" s="549" t="s">
        <v>570</v>
      </c>
      <c r="J17" s="550" t="n"/>
      <c r="K17" s="551" t="n"/>
      <c r="L17" s="553" t="e">
        <f aca="false" ca="false" dt2D="false" dtr="false" t="normal">SUM(M17:BT17)</f>
        <v>#VALUE!</v>
      </c>
      <c r="M17" s="552" t="e">
        <f aca="false" ca="false" dt2D="false" dtr="false" t="normal">SUMIFS(M:M, $F:$F, $I$8, $D:$D, "Да", $A:$A, $I$16, $I:$I, $I17)</f>
        <v>#VALUE!</v>
      </c>
      <c r="N17" s="552" t="e">
        <f aca="false" ca="false" dt2D="false" dtr="false" t="normal">SUMIFS(N:N, $F:$F, $I$8, $D:$D, "Да", $A:$A, $I$16, $I:$I, $I17)</f>
        <v>#VALUE!</v>
      </c>
      <c r="O17" s="552" t="e">
        <f aca="false" ca="false" dt2D="false" dtr="false" t="normal">SUMIFS(O:O, $F:$F, $I$8, $D:$D, "Да", $A:$A, $I$16, $I:$I, $I17)</f>
        <v>#VALUE!</v>
      </c>
      <c r="P17" s="552" t="e">
        <f aca="false" ca="false" dt2D="false" dtr="false" t="normal">SUMIFS(P:P, $F:$F, $I$8, $D:$D, "Да", $A:$A, $I$16, $I:$I, $I17)</f>
        <v>#VALUE!</v>
      </c>
      <c r="Q17" s="552" t="e">
        <f aca="false" ca="false" dt2D="false" dtr="false" t="normal">SUMIFS(Q:Q, $F:$F, $I$8, $D:$D, "Да", $A:$A, $I$16, $I:$I, $I17)</f>
        <v>#VALUE!</v>
      </c>
      <c r="R17" s="552" t="e">
        <f aca="false" ca="false" dt2D="false" dtr="false" t="normal">SUMIFS(R:R, $F:$F, $I$8, $D:$D, "Да", $A:$A, $I$16, $I:$I, $I17)</f>
        <v>#VALUE!</v>
      </c>
      <c r="S17" s="552" t="e">
        <f aca="false" ca="false" dt2D="false" dtr="false" t="normal">SUMIFS(S:S, $F:$F, $I$8, $D:$D, "Да", $A:$A, $I$16, $I:$I, $I17)</f>
        <v>#VALUE!</v>
      </c>
      <c r="T17" s="552" t="e">
        <f aca="false" ca="false" dt2D="false" dtr="false" t="normal">SUMIFS(T:T, $F:$F, $I$8, $D:$D, "Да", $A:$A, $I$16, $I:$I, $I17)</f>
        <v>#VALUE!</v>
      </c>
      <c r="U17" s="552" t="e">
        <f aca="false" ca="false" dt2D="false" dtr="false" t="normal">SUMIFS(U:U, $F:$F, $I$8, $D:$D, "Да", $A:$A, $I$16, $I:$I, $I17)</f>
        <v>#VALUE!</v>
      </c>
      <c r="V17" s="552" t="e">
        <f aca="false" ca="false" dt2D="false" dtr="false" t="normal">SUMIFS(V:V, $F:$F, $I$8, $D:$D, "Да", $A:$A, $I$16, $I:$I, $I17)</f>
        <v>#VALUE!</v>
      </c>
      <c r="W17" s="552" t="e">
        <f aca="false" ca="false" dt2D="false" dtr="false" t="normal">SUMIFS(W:W, $F:$F, $I$8, $D:$D, "Да", $A:$A, $I$16, $I:$I, $I17)</f>
        <v>#VALUE!</v>
      </c>
      <c r="X17" s="552" t="e">
        <f aca="false" ca="false" dt2D="false" dtr="false" t="normal">SUMIFS(X:X, $F:$F, $I$8, $D:$D, "Да", $A:$A, $I$16, $I:$I, $I17)</f>
        <v>#VALUE!</v>
      </c>
      <c r="Y17" s="552" t="e">
        <f aca="false" ca="false" dt2D="false" dtr="false" t="normal">SUMIFS(Y:Y, $F:$F, $I$8, $D:$D, "Да", $A:$A, $I$16, $I:$I, $I17)</f>
        <v>#VALUE!</v>
      </c>
      <c r="Z17" s="552" t="e">
        <f aca="false" ca="false" dt2D="false" dtr="false" t="normal">SUMIFS(Z:Z, $F:$F, $I$8, $D:$D, "Да", $A:$A, $I$16, $I:$I, $I17)</f>
        <v>#VALUE!</v>
      </c>
      <c r="AA17" s="552" t="e">
        <f aca="false" ca="false" dt2D="false" dtr="false" t="normal">SUMIFS(AA:AA, $F:$F, $I$8, $D:$D, "Да", $A:$A, $I$16, $I:$I, $I17)</f>
        <v>#VALUE!</v>
      </c>
      <c r="AB17" s="552" t="e">
        <f aca="false" ca="false" dt2D="false" dtr="false" t="normal">SUMIFS(AB:AB, $F:$F, $I$8, $D:$D, "Да", $A:$A, $I$16, $I:$I, $I17)</f>
        <v>#VALUE!</v>
      </c>
      <c r="AC17" s="552" t="e">
        <f aca="false" ca="false" dt2D="false" dtr="false" t="normal">SUMIFS(AC:AC, $F:$F, $I$8, $D:$D, "Да", $A:$A, $I$16, $I:$I, $I17)</f>
        <v>#VALUE!</v>
      </c>
      <c r="AD17" s="552" t="e">
        <f aca="false" ca="false" dt2D="false" dtr="false" t="normal">SUMIFS(AD:AD, $F:$F, $I$8, $D:$D, "Да", $A:$A, $I$16, $I:$I, $I17)</f>
        <v>#VALUE!</v>
      </c>
      <c r="AE17" s="552" t="e">
        <f aca="false" ca="false" dt2D="false" dtr="false" t="normal">SUMIFS(AE:AE, $F:$F, $I$8, $D:$D, "Да", $A:$A, $I$16, $I:$I, $I17)</f>
        <v>#VALUE!</v>
      </c>
      <c r="AF17" s="552" t="e">
        <f aca="false" ca="false" dt2D="false" dtr="false" t="normal">SUMIFS(AF:AF, $F:$F, $I$8, $D:$D, "Да", $A:$A, $I$16, $I:$I, $I17)</f>
        <v>#VALUE!</v>
      </c>
      <c r="AG17" s="552" t="e">
        <f aca="false" ca="false" dt2D="false" dtr="false" t="normal">SUMIFS(AG:AG, $F:$F, $I$8, $D:$D, "Да", $A:$A, $I$16, $I:$I, $I17)</f>
        <v>#VALUE!</v>
      </c>
      <c r="AH17" s="552" t="e">
        <f aca="false" ca="false" dt2D="false" dtr="false" t="normal">SUMIFS(AH:AH, $F:$F, $I$8, $D:$D, "Да", $A:$A, $I$16, $I:$I, $I17)</f>
        <v>#VALUE!</v>
      </c>
      <c r="AI17" s="552" t="e">
        <f aca="false" ca="false" dt2D="false" dtr="false" t="normal">SUMIFS(AI:AI, $F:$F, $I$8, $D:$D, "Да", $A:$A, $I$16, $I:$I, $I17)</f>
        <v>#VALUE!</v>
      </c>
      <c r="AJ17" s="552" t="e">
        <f aca="false" ca="false" dt2D="false" dtr="false" t="normal">SUMIFS(AJ:AJ, $F:$F, $I$8, $D:$D, "Да", $A:$A, $I$16, $I:$I, $I17)</f>
        <v>#VALUE!</v>
      </c>
      <c r="AK17" s="552" t="e">
        <f aca="false" ca="false" dt2D="false" dtr="false" t="normal">SUMIFS(AK:AK, $F:$F, $I$8, $D:$D, "Да", $A:$A, $I$16, $I:$I, $I17)</f>
        <v>#VALUE!</v>
      </c>
      <c r="AL17" s="552" t="e">
        <f aca="false" ca="false" dt2D="false" dtr="false" t="normal">SUMIFS(AL:AL, $F:$F, $I$8, $D:$D, "Да", $A:$A, $I$16, $I:$I, $I17)</f>
        <v>#VALUE!</v>
      </c>
      <c r="AM17" s="552" t="e">
        <f aca="false" ca="false" dt2D="false" dtr="false" t="normal">SUMIFS(AM:AM, $F:$F, $I$8, $D:$D, "Да", $A:$A, $I$16, $I:$I, $I17)</f>
        <v>#VALUE!</v>
      </c>
      <c r="AN17" s="552" t="e">
        <f aca="false" ca="false" dt2D="false" dtr="false" t="normal">SUMIFS(AN:AN, $F:$F, $I$8, $D:$D, "Да", $A:$A, $I$16, $I:$I, $I17)</f>
        <v>#VALUE!</v>
      </c>
      <c r="AO17" s="552" t="e">
        <f aca="false" ca="false" dt2D="false" dtr="false" t="normal">SUMIFS(AO:AO, $F:$F, $I$8, $D:$D, "Да", $A:$A, $I$16, $I:$I, $I17)</f>
        <v>#VALUE!</v>
      </c>
      <c r="AP17" s="552" t="e">
        <f aca="false" ca="false" dt2D="false" dtr="false" t="normal">SUMIFS(AP:AP, $F:$F, $I$8, $D:$D, "Да", $A:$A, $I$16, $I:$I, $I17)</f>
        <v>#VALUE!</v>
      </c>
      <c r="AQ17" s="552" t="e">
        <f aca="false" ca="false" dt2D="false" dtr="false" t="normal">SUMIFS(AQ:AQ, $F:$F, $I$8, $D:$D, "Да", $A:$A, $I$16, $I:$I, $I17)</f>
        <v>#VALUE!</v>
      </c>
      <c r="AR17" s="552" t="e">
        <f aca="false" ca="false" dt2D="false" dtr="false" t="normal">SUMIFS(AR:AR, $F:$F, $I$8, $D:$D, "Да", $A:$A, $I$16, $I:$I, $I17)</f>
        <v>#VALUE!</v>
      </c>
      <c r="AS17" s="552" t="e">
        <f aca="false" ca="false" dt2D="false" dtr="false" t="normal">SUMIFS(AS:AS, $F:$F, $I$8, $D:$D, "Да", $A:$A, $I$16, $I:$I, $I17)</f>
        <v>#VALUE!</v>
      </c>
      <c r="AT17" s="552" t="e">
        <f aca="false" ca="false" dt2D="false" dtr="false" t="normal">SUMIFS(AT:AT, $F:$F, $I$8, $D:$D, "Да", $A:$A, $I$16, $I:$I, $I17)</f>
        <v>#VALUE!</v>
      </c>
      <c r="AU17" s="552" t="e">
        <f aca="false" ca="false" dt2D="false" dtr="false" t="normal">SUMIFS(AU:AU, $F:$F, $I$8, $D:$D, "Да", $A:$A, $I$16, $I:$I, $I17)</f>
        <v>#VALUE!</v>
      </c>
      <c r="AV17" s="552" t="e">
        <f aca="false" ca="false" dt2D="false" dtr="false" t="normal">SUMIFS(AV:AV, $F:$F, $I$8, $D:$D, "Да", $A:$A, $I$16, $I:$I, $I17)</f>
        <v>#VALUE!</v>
      </c>
      <c r="AW17" s="552" t="e">
        <f aca="false" ca="false" dt2D="false" dtr="false" t="normal">SUMIFS(AW:AW, $F:$F, $I$8, $D:$D, "Да", $A:$A, $I$16, $I:$I, $I17)</f>
        <v>#VALUE!</v>
      </c>
      <c r="AX17" s="552" t="e">
        <f aca="false" ca="false" dt2D="false" dtr="false" t="normal">SUMIFS(AX:AX, $F:$F, $I$8, $D:$D, "Да", $A:$A, $I$16, $I:$I, $I17)</f>
        <v>#VALUE!</v>
      </c>
      <c r="AY17" s="552" t="e">
        <f aca="false" ca="false" dt2D="false" dtr="false" t="normal">SUMIFS(AY:AY, $F:$F, $I$8, $D:$D, "Да", $A:$A, $I$16, $I:$I, $I17)</f>
        <v>#VALUE!</v>
      </c>
      <c r="AZ17" s="552" t="e">
        <f aca="false" ca="false" dt2D="false" dtr="false" t="normal">SUMIFS(AZ:AZ, $F:$F, $I$8, $D:$D, "Да", $A:$A, $I$16, $I:$I, $I17)</f>
        <v>#VALUE!</v>
      </c>
      <c r="BA17" s="552" t="e">
        <f aca="false" ca="false" dt2D="false" dtr="false" t="normal">SUMIFS(BA:BA, $F:$F, $I$8, $D:$D, "Да", $A:$A, $I$16, $I:$I, $I17)</f>
        <v>#VALUE!</v>
      </c>
      <c r="BB17" s="552" t="e">
        <f aca="false" ca="false" dt2D="false" dtr="false" t="normal">SUMIFS(BB:BB, $F:$F, $I$8, $D:$D, "Да", $A:$A, $I$16, $I:$I, $I17)</f>
        <v>#VALUE!</v>
      </c>
      <c r="BC17" s="552" t="e">
        <f aca="false" ca="false" dt2D="false" dtr="false" t="normal">SUMIFS(BC:BC, $F:$F, $I$8, $D:$D, "Да", $A:$A, $I$16, $I:$I, $I17)</f>
        <v>#VALUE!</v>
      </c>
      <c r="BD17" s="552" t="e">
        <f aca="false" ca="false" dt2D="false" dtr="false" t="normal">SUMIFS(BD:BD, $F:$F, $I$8, $D:$D, "Да", $A:$A, $I$16, $I:$I, $I17)</f>
        <v>#VALUE!</v>
      </c>
      <c r="BE17" s="552" t="e">
        <f aca="false" ca="false" dt2D="false" dtr="false" t="normal">SUMIFS(BE:BE, $F:$F, $I$8, $D:$D, "Да", $A:$A, $I$16, $I:$I, $I17)</f>
        <v>#VALUE!</v>
      </c>
      <c r="BF17" s="552" t="e">
        <f aca="false" ca="false" dt2D="false" dtr="false" t="normal">SUMIFS(BF:BF, $F:$F, $I$8, $D:$D, "Да", $A:$A, $I$16, $I:$I, $I17)</f>
        <v>#VALUE!</v>
      </c>
      <c r="BG17" s="552" t="e">
        <f aca="false" ca="false" dt2D="false" dtr="false" t="normal">SUMIFS(BG:BG, $F:$F, $I$8, $D:$D, "Да", $A:$A, $I$16, $I:$I, $I17)</f>
        <v>#VALUE!</v>
      </c>
      <c r="BH17" s="552" t="e">
        <f aca="false" ca="false" dt2D="false" dtr="false" t="normal">SUMIFS(BH:BH, $F:$F, $I$8, $D:$D, "Да", $A:$A, $I$16, $I:$I, $I17)</f>
        <v>#VALUE!</v>
      </c>
      <c r="BI17" s="552" t="e">
        <f aca="false" ca="false" dt2D="false" dtr="false" t="normal">SUMIFS(BI:BI, $F:$F, $I$8, $D:$D, "Да", $A:$A, $I$16, $I:$I, $I17)</f>
        <v>#VALUE!</v>
      </c>
      <c r="BJ17" s="552" t="e">
        <f aca="false" ca="false" dt2D="false" dtr="false" t="normal">SUMIFS(BJ:BJ, $F:$F, $I$8, $D:$D, "Да", $A:$A, $I$16, $I:$I, $I17)</f>
        <v>#VALUE!</v>
      </c>
      <c r="BK17" s="552" t="e">
        <f aca="false" ca="false" dt2D="false" dtr="false" t="normal">SUMIFS(BK:BK, $F:$F, $I$8, $D:$D, "Да", $A:$A, $I$16, $I:$I, $I17)</f>
        <v>#VALUE!</v>
      </c>
      <c r="BL17" s="552" t="e">
        <f aca="false" ca="false" dt2D="false" dtr="false" t="normal">SUMIFS(BL:BL, $F:$F, $I$8, $D:$D, "Да", $A:$A, $I$16, $I:$I, $I17)</f>
        <v>#VALUE!</v>
      </c>
      <c r="BM17" s="552" t="e">
        <f aca="false" ca="false" dt2D="false" dtr="false" t="normal">SUMIFS(BM:BM, $F:$F, $I$8, $D:$D, "Да", $A:$A, $I$16, $I:$I, $I17)</f>
        <v>#VALUE!</v>
      </c>
      <c r="BN17" s="552" t="e">
        <f aca="false" ca="false" dt2D="false" dtr="false" t="normal">SUMIFS(BN:BN, $F:$F, $I$8, $D:$D, "Да", $A:$A, $I$16, $I:$I, $I17)</f>
        <v>#VALUE!</v>
      </c>
      <c r="BO17" s="552" t="e">
        <f aca="false" ca="false" dt2D="false" dtr="false" t="normal">SUMIFS(BO:BO, $F:$F, $I$8, $D:$D, "Да", $A:$A, $I$16, $I:$I, $I17)</f>
        <v>#VALUE!</v>
      </c>
      <c r="BP17" s="552" t="e">
        <f aca="false" ca="false" dt2D="false" dtr="false" t="normal">SUMIFS(BP:BP, $F:$F, $I$8, $D:$D, "Да", $A:$A, $I$16, $I:$I, $I17)</f>
        <v>#VALUE!</v>
      </c>
      <c r="BQ17" s="552" t="e">
        <f aca="false" ca="false" dt2D="false" dtr="false" t="normal">SUMIFS(BQ:BQ, $F:$F, $I$8, $D:$D, "Да", $A:$A, $I$16, $I:$I, $I17)</f>
        <v>#VALUE!</v>
      </c>
      <c r="BR17" s="552" t="e">
        <f aca="false" ca="false" dt2D="false" dtr="false" t="normal">SUMIFS(BR:BR, $F:$F, $I$8, $D:$D, "Да", $A:$A, $I$16, $I:$I, $I17)</f>
        <v>#VALUE!</v>
      </c>
      <c r="BS17" s="552" t="e">
        <f aca="false" ca="false" dt2D="false" dtr="false" t="normal">SUMIFS(BS:BS, $F:$F, $I$8, $D:$D, "Да", $A:$A, $I$16, $I:$I, $I17)</f>
        <v>#VALUE!</v>
      </c>
      <c r="BT17" s="552" t="e">
        <f aca="false" ca="false" dt2D="false" dtr="false" t="normal">SUMIFS(BT:BT, $F:$F, $I$8, $D:$D, "Да", $A:$A, $I$16, $I:$I, $I17)</f>
        <v>#VALUE!</v>
      </c>
    </row>
    <row customFormat="true" hidden="true" ht="16.5" outlineLevel="2" r="18" s="547">
      <c r="A18" s="529" t="n"/>
      <c r="B18" s="548" t="s">
        <v>98</v>
      </c>
      <c r="C18" s="548" t="n"/>
      <c r="D18" s="482" t="n"/>
      <c r="E18" s="482" t="n"/>
      <c r="F18" s="482" t="n"/>
      <c r="G18" s="548" t="n"/>
      <c r="I18" s="549" t="s">
        <v>571</v>
      </c>
      <c r="J18" s="550" t="n"/>
      <c r="K18" s="551" t="n"/>
      <c r="L18" s="553" t="e">
        <f aca="false" ca="false" dt2D="false" dtr="false" t="normal">SUM(M18:BT18)</f>
        <v>#VALUE!</v>
      </c>
      <c r="M18" s="552" t="e">
        <f aca="false" ca="false" dt2D="false" dtr="false" t="normal">SUMIFS(M:M, $F:$F, $I$8, $D:$D, "Да", $A:$A, $I$16, $I:$I, $I18)</f>
        <v>#VALUE!</v>
      </c>
      <c r="N18" s="552" t="e">
        <f aca="false" ca="false" dt2D="false" dtr="false" t="normal">SUMIFS(N:N, $F:$F, $I$8, $D:$D, "Да", $A:$A, $I$16, $I:$I, $I18)</f>
        <v>#VALUE!</v>
      </c>
      <c r="O18" s="552" t="e">
        <f aca="false" ca="false" dt2D="false" dtr="false" t="normal">SUMIFS(O:O, $F:$F, $I$8, $D:$D, "Да", $A:$A, $I$16, $I:$I, $I18)</f>
        <v>#VALUE!</v>
      </c>
      <c r="P18" s="552" t="e">
        <f aca="false" ca="false" dt2D="false" dtr="false" t="normal">SUMIFS(P:P, $F:$F, $I$8, $D:$D, "Да", $A:$A, $I$16, $I:$I, $I18)</f>
        <v>#VALUE!</v>
      </c>
      <c r="Q18" s="552" t="e">
        <f aca="false" ca="false" dt2D="false" dtr="false" t="normal">SUMIFS(Q:Q, $F:$F, $I$8, $D:$D, "Да", $A:$A, $I$16, $I:$I, $I18)</f>
        <v>#VALUE!</v>
      </c>
      <c r="R18" s="552" t="e">
        <f aca="false" ca="false" dt2D="false" dtr="false" t="normal">SUMIFS(R:R, $F:$F, $I$8, $D:$D, "Да", $A:$A, $I$16, $I:$I, $I18)</f>
        <v>#VALUE!</v>
      </c>
      <c r="S18" s="552" t="e">
        <f aca="false" ca="false" dt2D="false" dtr="false" t="normal">SUMIFS(S:S, $F:$F, $I$8, $D:$D, "Да", $A:$A, $I$16, $I:$I, $I18)</f>
        <v>#VALUE!</v>
      </c>
      <c r="T18" s="552" t="e">
        <f aca="false" ca="false" dt2D="false" dtr="false" t="normal">SUMIFS(T:T, $F:$F, $I$8, $D:$D, "Да", $A:$A, $I$16, $I:$I, $I18)</f>
        <v>#VALUE!</v>
      </c>
      <c r="U18" s="552" t="e">
        <f aca="false" ca="false" dt2D="false" dtr="false" t="normal">SUMIFS(U:U, $F:$F, $I$8, $D:$D, "Да", $A:$A, $I$16, $I:$I, $I18)</f>
        <v>#VALUE!</v>
      </c>
      <c r="V18" s="552" t="e">
        <f aca="false" ca="false" dt2D="false" dtr="false" t="normal">SUMIFS(V:V, $F:$F, $I$8, $D:$D, "Да", $A:$A, $I$16, $I:$I, $I18)</f>
        <v>#VALUE!</v>
      </c>
      <c r="W18" s="552" t="e">
        <f aca="false" ca="false" dt2D="false" dtr="false" t="normal">SUMIFS(W:W, $F:$F, $I$8, $D:$D, "Да", $A:$A, $I$16, $I:$I, $I18)</f>
        <v>#VALUE!</v>
      </c>
      <c r="X18" s="552" t="e">
        <f aca="false" ca="false" dt2D="false" dtr="false" t="normal">SUMIFS(X:X, $F:$F, $I$8, $D:$D, "Да", $A:$A, $I$16, $I:$I, $I18)</f>
        <v>#VALUE!</v>
      </c>
      <c r="Y18" s="552" t="e">
        <f aca="false" ca="false" dt2D="false" dtr="false" t="normal">SUMIFS(Y:Y, $F:$F, $I$8, $D:$D, "Да", $A:$A, $I$16, $I:$I, $I18)</f>
        <v>#VALUE!</v>
      </c>
      <c r="Z18" s="552" t="e">
        <f aca="false" ca="false" dt2D="false" dtr="false" t="normal">SUMIFS(Z:Z, $F:$F, $I$8, $D:$D, "Да", $A:$A, $I$16, $I:$I, $I18)</f>
        <v>#VALUE!</v>
      </c>
      <c r="AA18" s="552" t="e">
        <f aca="false" ca="false" dt2D="false" dtr="false" t="normal">SUMIFS(AA:AA, $F:$F, $I$8, $D:$D, "Да", $A:$A, $I$16, $I:$I, $I18)</f>
        <v>#VALUE!</v>
      </c>
      <c r="AB18" s="552" t="e">
        <f aca="false" ca="false" dt2D="false" dtr="false" t="normal">SUMIFS(AB:AB, $F:$F, $I$8, $D:$D, "Да", $A:$A, $I$16, $I:$I, $I18)</f>
        <v>#VALUE!</v>
      </c>
      <c r="AC18" s="552" t="e">
        <f aca="false" ca="false" dt2D="false" dtr="false" t="normal">SUMIFS(AC:AC, $F:$F, $I$8, $D:$D, "Да", $A:$A, $I$16, $I:$I, $I18)</f>
        <v>#VALUE!</v>
      </c>
      <c r="AD18" s="552" t="e">
        <f aca="false" ca="false" dt2D="false" dtr="false" t="normal">SUMIFS(AD:AD, $F:$F, $I$8, $D:$D, "Да", $A:$A, $I$16, $I:$I, $I18)</f>
        <v>#VALUE!</v>
      </c>
      <c r="AE18" s="552" t="e">
        <f aca="false" ca="false" dt2D="false" dtr="false" t="normal">SUMIFS(AE:AE, $F:$F, $I$8, $D:$D, "Да", $A:$A, $I$16, $I:$I, $I18)</f>
        <v>#VALUE!</v>
      </c>
      <c r="AF18" s="552" t="e">
        <f aca="false" ca="false" dt2D="false" dtr="false" t="normal">SUMIFS(AF:AF, $F:$F, $I$8, $D:$D, "Да", $A:$A, $I$16, $I:$I, $I18)</f>
        <v>#VALUE!</v>
      </c>
      <c r="AG18" s="552" t="e">
        <f aca="false" ca="false" dt2D="false" dtr="false" t="normal">SUMIFS(AG:AG, $F:$F, $I$8, $D:$D, "Да", $A:$A, $I$16, $I:$I, $I18)</f>
        <v>#VALUE!</v>
      </c>
      <c r="AH18" s="552" t="e">
        <f aca="false" ca="false" dt2D="false" dtr="false" t="normal">SUMIFS(AH:AH, $F:$F, $I$8, $D:$D, "Да", $A:$A, $I$16, $I:$I, $I18)</f>
        <v>#VALUE!</v>
      </c>
      <c r="AI18" s="552" t="e">
        <f aca="false" ca="false" dt2D="false" dtr="false" t="normal">SUMIFS(AI:AI, $F:$F, $I$8, $D:$D, "Да", $A:$A, $I$16, $I:$I, $I18)</f>
        <v>#VALUE!</v>
      </c>
      <c r="AJ18" s="552" t="e">
        <f aca="false" ca="false" dt2D="false" dtr="false" t="normal">SUMIFS(AJ:AJ, $F:$F, $I$8, $D:$D, "Да", $A:$A, $I$16, $I:$I, $I18)</f>
        <v>#VALUE!</v>
      </c>
      <c r="AK18" s="552" t="e">
        <f aca="false" ca="false" dt2D="false" dtr="false" t="normal">SUMIFS(AK:AK, $F:$F, $I$8, $D:$D, "Да", $A:$A, $I$16, $I:$I, $I18)</f>
        <v>#VALUE!</v>
      </c>
      <c r="AL18" s="552" t="e">
        <f aca="false" ca="false" dt2D="false" dtr="false" t="normal">SUMIFS(AL:AL, $F:$F, $I$8, $D:$D, "Да", $A:$A, $I$16, $I:$I, $I18)</f>
        <v>#VALUE!</v>
      </c>
      <c r="AM18" s="552" t="e">
        <f aca="false" ca="false" dt2D="false" dtr="false" t="normal">SUMIFS(AM:AM, $F:$F, $I$8, $D:$D, "Да", $A:$A, $I$16, $I:$I, $I18)</f>
        <v>#VALUE!</v>
      </c>
      <c r="AN18" s="552" t="e">
        <f aca="false" ca="false" dt2D="false" dtr="false" t="normal">SUMIFS(AN:AN, $F:$F, $I$8, $D:$D, "Да", $A:$A, $I$16, $I:$I, $I18)</f>
        <v>#VALUE!</v>
      </c>
      <c r="AO18" s="552" t="e">
        <f aca="false" ca="false" dt2D="false" dtr="false" t="normal">SUMIFS(AO:AO, $F:$F, $I$8, $D:$D, "Да", $A:$A, $I$16, $I:$I, $I18)</f>
        <v>#VALUE!</v>
      </c>
      <c r="AP18" s="552" t="e">
        <f aca="false" ca="false" dt2D="false" dtr="false" t="normal">SUMIFS(AP:AP, $F:$F, $I$8, $D:$D, "Да", $A:$A, $I$16, $I:$I, $I18)</f>
        <v>#VALUE!</v>
      </c>
      <c r="AQ18" s="552" t="e">
        <f aca="false" ca="false" dt2D="false" dtr="false" t="normal">SUMIFS(AQ:AQ, $F:$F, $I$8, $D:$D, "Да", $A:$A, $I$16, $I:$I, $I18)</f>
        <v>#VALUE!</v>
      </c>
      <c r="AR18" s="552" t="e">
        <f aca="false" ca="false" dt2D="false" dtr="false" t="normal">SUMIFS(AR:AR, $F:$F, $I$8, $D:$D, "Да", $A:$A, $I$16, $I:$I, $I18)</f>
        <v>#VALUE!</v>
      </c>
      <c r="AS18" s="552" t="e">
        <f aca="false" ca="false" dt2D="false" dtr="false" t="normal">SUMIFS(AS:AS, $F:$F, $I$8, $D:$D, "Да", $A:$A, $I$16, $I:$I, $I18)</f>
        <v>#VALUE!</v>
      </c>
      <c r="AT18" s="552" t="e">
        <f aca="false" ca="false" dt2D="false" dtr="false" t="normal">SUMIFS(AT:AT, $F:$F, $I$8, $D:$D, "Да", $A:$A, $I$16, $I:$I, $I18)</f>
        <v>#VALUE!</v>
      </c>
      <c r="AU18" s="552" t="e">
        <f aca="false" ca="false" dt2D="false" dtr="false" t="normal">SUMIFS(AU:AU, $F:$F, $I$8, $D:$D, "Да", $A:$A, $I$16, $I:$I, $I18)</f>
        <v>#VALUE!</v>
      </c>
      <c r="AV18" s="552" t="e">
        <f aca="false" ca="false" dt2D="false" dtr="false" t="normal">SUMIFS(AV:AV, $F:$F, $I$8, $D:$D, "Да", $A:$A, $I$16, $I:$I, $I18)</f>
        <v>#VALUE!</v>
      </c>
      <c r="AW18" s="552" t="e">
        <f aca="false" ca="false" dt2D="false" dtr="false" t="normal">SUMIFS(AW:AW, $F:$F, $I$8, $D:$D, "Да", $A:$A, $I$16, $I:$I, $I18)</f>
        <v>#VALUE!</v>
      </c>
      <c r="AX18" s="552" t="e">
        <f aca="false" ca="false" dt2D="false" dtr="false" t="normal">SUMIFS(AX:AX, $F:$F, $I$8, $D:$D, "Да", $A:$A, $I$16, $I:$I, $I18)</f>
        <v>#VALUE!</v>
      </c>
      <c r="AY18" s="552" t="e">
        <f aca="false" ca="false" dt2D="false" dtr="false" t="normal">SUMIFS(AY:AY, $F:$F, $I$8, $D:$D, "Да", $A:$A, $I$16, $I:$I, $I18)</f>
        <v>#VALUE!</v>
      </c>
      <c r="AZ18" s="552" t="e">
        <f aca="false" ca="false" dt2D="false" dtr="false" t="normal">SUMIFS(AZ:AZ, $F:$F, $I$8, $D:$D, "Да", $A:$A, $I$16, $I:$I, $I18)</f>
        <v>#VALUE!</v>
      </c>
      <c r="BA18" s="552" t="e">
        <f aca="false" ca="false" dt2D="false" dtr="false" t="normal">SUMIFS(BA:BA, $F:$F, $I$8, $D:$D, "Да", $A:$A, $I$16, $I:$I, $I18)</f>
        <v>#VALUE!</v>
      </c>
      <c r="BB18" s="552" t="e">
        <f aca="false" ca="false" dt2D="false" dtr="false" t="normal">SUMIFS(BB:BB, $F:$F, $I$8, $D:$D, "Да", $A:$A, $I$16, $I:$I, $I18)</f>
        <v>#VALUE!</v>
      </c>
      <c r="BC18" s="552" t="e">
        <f aca="false" ca="false" dt2D="false" dtr="false" t="normal">SUMIFS(BC:BC, $F:$F, $I$8, $D:$D, "Да", $A:$A, $I$16, $I:$I, $I18)</f>
        <v>#VALUE!</v>
      </c>
      <c r="BD18" s="552" t="e">
        <f aca="false" ca="false" dt2D="false" dtr="false" t="normal">SUMIFS(BD:BD, $F:$F, $I$8, $D:$D, "Да", $A:$A, $I$16, $I:$I, $I18)</f>
        <v>#VALUE!</v>
      </c>
      <c r="BE18" s="552" t="e">
        <f aca="false" ca="false" dt2D="false" dtr="false" t="normal">SUMIFS(BE:BE, $F:$F, $I$8, $D:$D, "Да", $A:$A, $I$16, $I:$I, $I18)</f>
        <v>#VALUE!</v>
      </c>
      <c r="BF18" s="552" t="e">
        <f aca="false" ca="false" dt2D="false" dtr="false" t="normal">SUMIFS(BF:BF, $F:$F, $I$8, $D:$D, "Да", $A:$A, $I$16, $I:$I, $I18)</f>
        <v>#VALUE!</v>
      </c>
      <c r="BG18" s="552" t="e">
        <f aca="false" ca="false" dt2D="false" dtr="false" t="normal">SUMIFS(BG:BG, $F:$F, $I$8, $D:$D, "Да", $A:$A, $I$16, $I:$I, $I18)</f>
        <v>#VALUE!</v>
      </c>
      <c r="BH18" s="552" t="e">
        <f aca="false" ca="false" dt2D="false" dtr="false" t="normal">SUMIFS(BH:BH, $F:$F, $I$8, $D:$D, "Да", $A:$A, $I$16, $I:$I, $I18)</f>
        <v>#VALUE!</v>
      </c>
      <c r="BI18" s="552" t="e">
        <f aca="false" ca="false" dt2D="false" dtr="false" t="normal">SUMIFS(BI:BI, $F:$F, $I$8, $D:$D, "Да", $A:$A, $I$16, $I:$I, $I18)</f>
        <v>#VALUE!</v>
      </c>
      <c r="BJ18" s="552" t="e">
        <f aca="false" ca="false" dt2D="false" dtr="false" t="normal">SUMIFS(BJ:BJ, $F:$F, $I$8, $D:$D, "Да", $A:$A, $I$16, $I:$I, $I18)</f>
        <v>#VALUE!</v>
      </c>
      <c r="BK18" s="552" t="e">
        <f aca="false" ca="false" dt2D="false" dtr="false" t="normal">SUMIFS(BK:BK, $F:$F, $I$8, $D:$D, "Да", $A:$A, $I$16, $I:$I, $I18)</f>
        <v>#VALUE!</v>
      </c>
      <c r="BL18" s="552" t="e">
        <f aca="false" ca="false" dt2D="false" dtr="false" t="normal">SUMIFS(BL:BL, $F:$F, $I$8, $D:$D, "Да", $A:$A, $I$16, $I:$I, $I18)</f>
        <v>#VALUE!</v>
      </c>
      <c r="BM18" s="552" t="e">
        <f aca="false" ca="false" dt2D="false" dtr="false" t="normal">SUMIFS(BM:BM, $F:$F, $I$8, $D:$D, "Да", $A:$A, $I$16, $I:$I, $I18)</f>
        <v>#VALUE!</v>
      </c>
      <c r="BN18" s="552" t="e">
        <f aca="false" ca="false" dt2D="false" dtr="false" t="normal">SUMIFS(BN:BN, $F:$F, $I$8, $D:$D, "Да", $A:$A, $I$16, $I:$I, $I18)</f>
        <v>#VALUE!</v>
      </c>
      <c r="BO18" s="552" t="e">
        <f aca="false" ca="false" dt2D="false" dtr="false" t="normal">SUMIFS(BO:BO, $F:$F, $I$8, $D:$D, "Да", $A:$A, $I$16, $I:$I, $I18)</f>
        <v>#VALUE!</v>
      </c>
      <c r="BP18" s="552" t="e">
        <f aca="false" ca="false" dt2D="false" dtr="false" t="normal">SUMIFS(BP:BP, $F:$F, $I$8, $D:$D, "Да", $A:$A, $I$16, $I:$I, $I18)</f>
        <v>#VALUE!</v>
      </c>
      <c r="BQ18" s="552" t="e">
        <f aca="false" ca="false" dt2D="false" dtr="false" t="normal">SUMIFS(BQ:BQ, $F:$F, $I$8, $D:$D, "Да", $A:$A, $I$16, $I:$I, $I18)</f>
        <v>#VALUE!</v>
      </c>
      <c r="BR18" s="552" t="e">
        <f aca="false" ca="false" dt2D="false" dtr="false" t="normal">SUMIFS(BR:BR, $F:$F, $I$8, $D:$D, "Да", $A:$A, $I$16, $I:$I, $I18)</f>
        <v>#VALUE!</v>
      </c>
      <c r="BS18" s="552" t="e">
        <f aca="false" ca="false" dt2D="false" dtr="false" t="normal">SUMIFS(BS:BS, $F:$F, $I$8, $D:$D, "Да", $A:$A, $I$16, $I:$I, $I18)</f>
        <v>#VALUE!</v>
      </c>
      <c r="BT18" s="552" t="e">
        <f aca="false" ca="false" dt2D="false" dtr="false" t="normal">SUMIFS(BT:BT, $F:$F, $I$8, $D:$D, "Да", $A:$A, $I$16, $I:$I, $I18)</f>
        <v>#VALUE!</v>
      </c>
    </row>
    <row customFormat="true" hidden="true" ht="16.5" outlineLevel="2" r="19" s="547">
      <c r="A19" s="529" t="n"/>
      <c r="B19" s="548" t="s">
        <v>98</v>
      </c>
      <c r="C19" s="548" t="n"/>
      <c r="D19" s="482" t="n"/>
      <c r="E19" s="482" t="n"/>
      <c r="F19" s="482" t="n"/>
      <c r="G19" s="548" t="n"/>
      <c r="I19" s="549" t="s">
        <v>577</v>
      </c>
      <c r="J19" s="550" t="n"/>
      <c r="K19" s="551" t="n"/>
      <c r="L19" s="553" t="e">
        <f aca="false" ca="false" dt2D="false" dtr="false" t="normal">SUM(M19:BT19)</f>
        <v>#VALUE!</v>
      </c>
      <c r="M19" s="552" t="e">
        <f aca="false" ca="false" dt2D="false" dtr="false" t="normal">SUMIFS(M:M, $F:$F, $I$8, $D:$D, "Да", $A:$A, $I$16, $I:$I, $I19)</f>
        <v>#VALUE!</v>
      </c>
      <c r="N19" s="552" t="e">
        <f aca="false" ca="false" dt2D="false" dtr="false" t="normal">SUMIFS(N:N, $F:$F, $I$8, $D:$D, "Да", $A:$A, $I$16, $I:$I, $I19)</f>
        <v>#VALUE!</v>
      </c>
      <c r="O19" s="552" t="e">
        <f aca="false" ca="false" dt2D="false" dtr="false" t="normal">SUMIFS(O:O, $F:$F, $I$8, $D:$D, "Да", $A:$A, $I$16, $I:$I, $I19)</f>
        <v>#VALUE!</v>
      </c>
      <c r="P19" s="552" t="e">
        <f aca="false" ca="false" dt2D="false" dtr="false" t="normal">SUMIFS(P:P, $F:$F, $I$8, $D:$D, "Да", $A:$A, $I$16, $I:$I, $I19)</f>
        <v>#VALUE!</v>
      </c>
      <c r="Q19" s="552" t="e">
        <f aca="false" ca="false" dt2D="false" dtr="false" t="normal">SUMIFS(Q:Q, $F:$F, $I$8, $D:$D, "Да", $A:$A, $I$16, $I:$I, $I19)</f>
        <v>#VALUE!</v>
      </c>
      <c r="R19" s="552" t="e">
        <f aca="false" ca="false" dt2D="false" dtr="false" t="normal">SUMIFS(R:R, $F:$F, $I$8, $D:$D, "Да", $A:$A, $I$16, $I:$I, $I19)</f>
        <v>#VALUE!</v>
      </c>
      <c r="S19" s="552" t="e">
        <f aca="false" ca="false" dt2D="false" dtr="false" t="normal">SUMIFS(S:S, $F:$F, $I$8, $D:$D, "Да", $A:$A, $I$16, $I:$I, $I19)</f>
        <v>#VALUE!</v>
      </c>
      <c r="T19" s="552" t="e">
        <f aca="false" ca="false" dt2D="false" dtr="false" t="normal">SUMIFS(T:T, $F:$F, $I$8, $D:$D, "Да", $A:$A, $I$16, $I:$I, $I19)</f>
        <v>#VALUE!</v>
      </c>
      <c r="U19" s="552" t="e">
        <f aca="false" ca="false" dt2D="false" dtr="false" t="normal">SUMIFS(U:U, $F:$F, $I$8, $D:$D, "Да", $A:$A, $I$16, $I:$I, $I19)</f>
        <v>#VALUE!</v>
      </c>
      <c r="V19" s="552" t="e">
        <f aca="false" ca="false" dt2D="false" dtr="false" t="normal">SUMIFS(V:V, $F:$F, $I$8, $D:$D, "Да", $A:$A, $I$16, $I:$I, $I19)</f>
        <v>#VALUE!</v>
      </c>
      <c r="W19" s="552" t="e">
        <f aca="false" ca="false" dt2D="false" dtr="false" t="normal">SUMIFS(W:W, $F:$F, $I$8, $D:$D, "Да", $A:$A, $I$16, $I:$I, $I19)</f>
        <v>#VALUE!</v>
      </c>
      <c r="X19" s="552" t="e">
        <f aca="false" ca="false" dt2D="false" dtr="false" t="normal">SUMIFS(X:X, $F:$F, $I$8, $D:$D, "Да", $A:$A, $I$16, $I:$I, $I19)</f>
        <v>#VALUE!</v>
      </c>
      <c r="Y19" s="552" t="e">
        <f aca="false" ca="false" dt2D="false" dtr="false" t="normal">SUMIFS(Y:Y, $F:$F, $I$8, $D:$D, "Да", $A:$A, $I$16, $I:$I, $I19)</f>
        <v>#VALUE!</v>
      </c>
      <c r="Z19" s="552" t="e">
        <f aca="false" ca="false" dt2D="false" dtr="false" t="normal">SUMIFS(Z:Z, $F:$F, $I$8, $D:$D, "Да", $A:$A, $I$16, $I:$I, $I19)</f>
        <v>#VALUE!</v>
      </c>
      <c r="AA19" s="552" t="e">
        <f aca="false" ca="false" dt2D="false" dtr="false" t="normal">SUMIFS(AA:AA, $F:$F, $I$8, $D:$D, "Да", $A:$A, $I$16, $I:$I, $I19)</f>
        <v>#VALUE!</v>
      </c>
      <c r="AB19" s="552" t="e">
        <f aca="false" ca="false" dt2D="false" dtr="false" t="normal">SUMIFS(AB:AB, $F:$F, $I$8, $D:$D, "Да", $A:$A, $I$16, $I:$I, $I19)</f>
        <v>#VALUE!</v>
      </c>
      <c r="AC19" s="552" t="e">
        <f aca="false" ca="false" dt2D="false" dtr="false" t="normal">SUMIFS(AC:AC, $F:$F, $I$8, $D:$D, "Да", $A:$A, $I$16, $I:$I, $I19)</f>
        <v>#VALUE!</v>
      </c>
      <c r="AD19" s="552" t="e">
        <f aca="false" ca="false" dt2D="false" dtr="false" t="normal">SUMIFS(AD:AD, $F:$F, $I$8, $D:$D, "Да", $A:$A, $I$16, $I:$I, $I19)</f>
        <v>#VALUE!</v>
      </c>
      <c r="AE19" s="552" t="e">
        <f aca="false" ca="false" dt2D="false" dtr="false" t="normal">SUMIFS(AE:AE, $F:$F, $I$8, $D:$D, "Да", $A:$A, $I$16, $I:$I, $I19)</f>
        <v>#VALUE!</v>
      </c>
      <c r="AF19" s="552" t="e">
        <f aca="false" ca="false" dt2D="false" dtr="false" t="normal">SUMIFS(AF:AF, $F:$F, $I$8, $D:$D, "Да", $A:$A, $I$16, $I:$I, $I19)</f>
        <v>#VALUE!</v>
      </c>
      <c r="AG19" s="552" t="e">
        <f aca="false" ca="false" dt2D="false" dtr="false" t="normal">SUMIFS(AG:AG, $F:$F, $I$8, $D:$D, "Да", $A:$A, $I$16, $I:$I, $I19)</f>
        <v>#VALUE!</v>
      </c>
      <c r="AH19" s="552" t="e">
        <f aca="false" ca="false" dt2D="false" dtr="false" t="normal">SUMIFS(AH:AH, $F:$F, $I$8, $D:$D, "Да", $A:$A, $I$16, $I:$I, $I19)</f>
        <v>#VALUE!</v>
      </c>
      <c r="AI19" s="552" t="e">
        <f aca="false" ca="false" dt2D="false" dtr="false" t="normal">SUMIFS(AI:AI, $F:$F, $I$8, $D:$D, "Да", $A:$A, $I$16, $I:$I, $I19)</f>
        <v>#VALUE!</v>
      </c>
      <c r="AJ19" s="552" t="e">
        <f aca="false" ca="false" dt2D="false" dtr="false" t="normal">SUMIFS(AJ:AJ, $F:$F, $I$8, $D:$D, "Да", $A:$A, $I$16, $I:$I, $I19)</f>
        <v>#VALUE!</v>
      </c>
      <c r="AK19" s="552" t="e">
        <f aca="false" ca="false" dt2D="false" dtr="false" t="normal">SUMIFS(AK:AK, $F:$F, $I$8, $D:$D, "Да", $A:$A, $I$16, $I:$I, $I19)</f>
        <v>#VALUE!</v>
      </c>
      <c r="AL19" s="552" t="e">
        <f aca="false" ca="false" dt2D="false" dtr="false" t="normal">SUMIFS(AL:AL, $F:$F, $I$8, $D:$D, "Да", $A:$A, $I$16, $I:$I, $I19)</f>
        <v>#VALUE!</v>
      </c>
      <c r="AM19" s="552" t="e">
        <f aca="false" ca="false" dt2D="false" dtr="false" t="normal">SUMIFS(AM:AM, $F:$F, $I$8, $D:$D, "Да", $A:$A, $I$16, $I:$I, $I19)</f>
        <v>#VALUE!</v>
      </c>
      <c r="AN19" s="552" t="e">
        <f aca="false" ca="false" dt2D="false" dtr="false" t="normal">SUMIFS(AN:AN, $F:$F, $I$8, $D:$D, "Да", $A:$A, $I$16, $I:$I, $I19)</f>
        <v>#VALUE!</v>
      </c>
      <c r="AO19" s="552" t="e">
        <f aca="false" ca="false" dt2D="false" dtr="false" t="normal">SUMIFS(AO:AO, $F:$F, $I$8, $D:$D, "Да", $A:$A, $I$16, $I:$I, $I19)</f>
        <v>#VALUE!</v>
      </c>
      <c r="AP19" s="552" t="e">
        <f aca="false" ca="false" dt2D="false" dtr="false" t="normal">SUMIFS(AP:AP, $F:$F, $I$8, $D:$D, "Да", $A:$A, $I$16, $I:$I, $I19)</f>
        <v>#VALUE!</v>
      </c>
      <c r="AQ19" s="552" t="e">
        <f aca="false" ca="false" dt2D="false" dtr="false" t="normal">SUMIFS(AQ:AQ, $F:$F, $I$8, $D:$D, "Да", $A:$A, $I$16, $I:$I, $I19)</f>
        <v>#VALUE!</v>
      </c>
      <c r="AR19" s="552" t="e">
        <f aca="false" ca="false" dt2D="false" dtr="false" t="normal">SUMIFS(AR:AR, $F:$F, $I$8, $D:$D, "Да", $A:$A, $I$16, $I:$I, $I19)</f>
        <v>#VALUE!</v>
      </c>
      <c r="AS19" s="552" t="e">
        <f aca="false" ca="false" dt2D="false" dtr="false" t="normal">SUMIFS(AS:AS, $F:$F, $I$8, $D:$D, "Да", $A:$A, $I$16, $I:$I, $I19)</f>
        <v>#VALUE!</v>
      </c>
      <c r="AT19" s="552" t="e">
        <f aca="false" ca="false" dt2D="false" dtr="false" t="normal">SUMIFS(AT:AT, $F:$F, $I$8, $D:$D, "Да", $A:$A, $I$16, $I:$I, $I19)</f>
        <v>#VALUE!</v>
      </c>
      <c r="AU19" s="552" t="e">
        <f aca="false" ca="false" dt2D="false" dtr="false" t="normal">SUMIFS(AU:AU, $F:$F, $I$8, $D:$D, "Да", $A:$A, $I$16, $I:$I, $I19)</f>
        <v>#VALUE!</v>
      </c>
      <c r="AV19" s="552" t="e">
        <f aca="false" ca="false" dt2D="false" dtr="false" t="normal">SUMIFS(AV:AV, $F:$F, $I$8, $D:$D, "Да", $A:$A, $I$16, $I:$I, $I19)</f>
        <v>#VALUE!</v>
      </c>
      <c r="AW19" s="552" t="e">
        <f aca="false" ca="false" dt2D="false" dtr="false" t="normal">SUMIFS(AW:AW, $F:$F, $I$8, $D:$D, "Да", $A:$A, $I$16, $I:$I, $I19)</f>
        <v>#VALUE!</v>
      </c>
      <c r="AX19" s="552" t="e">
        <f aca="false" ca="false" dt2D="false" dtr="false" t="normal">SUMIFS(AX:AX, $F:$F, $I$8, $D:$D, "Да", $A:$A, $I$16, $I:$I, $I19)</f>
        <v>#VALUE!</v>
      </c>
      <c r="AY19" s="552" t="e">
        <f aca="false" ca="false" dt2D="false" dtr="false" t="normal">SUMIFS(AY:AY, $F:$F, $I$8, $D:$D, "Да", $A:$A, $I$16, $I:$I, $I19)</f>
        <v>#VALUE!</v>
      </c>
      <c r="AZ19" s="552" t="e">
        <f aca="false" ca="false" dt2D="false" dtr="false" t="normal">SUMIFS(AZ:AZ, $F:$F, $I$8, $D:$D, "Да", $A:$A, $I$16, $I:$I, $I19)</f>
        <v>#VALUE!</v>
      </c>
      <c r="BA19" s="552" t="e">
        <f aca="false" ca="false" dt2D="false" dtr="false" t="normal">SUMIFS(BA:BA, $F:$F, $I$8, $D:$D, "Да", $A:$A, $I$16, $I:$I, $I19)</f>
        <v>#VALUE!</v>
      </c>
      <c r="BB19" s="552" t="e">
        <f aca="false" ca="false" dt2D="false" dtr="false" t="normal">SUMIFS(BB:BB, $F:$F, $I$8, $D:$D, "Да", $A:$A, $I$16, $I:$I, $I19)</f>
        <v>#VALUE!</v>
      </c>
      <c r="BC19" s="552" t="e">
        <f aca="false" ca="false" dt2D="false" dtr="false" t="normal">SUMIFS(BC:BC, $F:$F, $I$8, $D:$D, "Да", $A:$A, $I$16, $I:$I, $I19)</f>
        <v>#VALUE!</v>
      </c>
      <c r="BD19" s="552" t="e">
        <f aca="false" ca="false" dt2D="false" dtr="false" t="normal">SUMIFS(BD:BD, $F:$F, $I$8, $D:$D, "Да", $A:$A, $I$16, $I:$I, $I19)</f>
        <v>#VALUE!</v>
      </c>
      <c r="BE19" s="552" t="e">
        <f aca="false" ca="false" dt2D="false" dtr="false" t="normal">SUMIFS(BE:BE, $F:$F, $I$8, $D:$D, "Да", $A:$A, $I$16, $I:$I, $I19)</f>
        <v>#VALUE!</v>
      </c>
      <c r="BF19" s="552" t="e">
        <f aca="false" ca="false" dt2D="false" dtr="false" t="normal">SUMIFS(BF:BF, $F:$F, $I$8, $D:$D, "Да", $A:$A, $I$16, $I:$I, $I19)</f>
        <v>#VALUE!</v>
      </c>
      <c r="BG19" s="552" t="e">
        <f aca="false" ca="false" dt2D="false" dtr="false" t="normal">SUMIFS(BG:BG, $F:$F, $I$8, $D:$D, "Да", $A:$A, $I$16, $I:$I, $I19)</f>
        <v>#VALUE!</v>
      </c>
      <c r="BH19" s="552" t="e">
        <f aca="false" ca="false" dt2D="false" dtr="false" t="normal">SUMIFS(BH:BH, $F:$F, $I$8, $D:$D, "Да", $A:$A, $I$16, $I:$I, $I19)</f>
        <v>#VALUE!</v>
      </c>
      <c r="BI19" s="552" t="e">
        <f aca="false" ca="false" dt2D="false" dtr="false" t="normal">SUMIFS(BI:BI, $F:$F, $I$8, $D:$D, "Да", $A:$A, $I$16, $I:$I, $I19)</f>
        <v>#VALUE!</v>
      </c>
      <c r="BJ19" s="552" t="e">
        <f aca="false" ca="false" dt2D="false" dtr="false" t="normal">SUMIFS(BJ:BJ, $F:$F, $I$8, $D:$D, "Да", $A:$A, $I$16, $I:$I, $I19)</f>
        <v>#VALUE!</v>
      </c>
      <c r="BK19" s="552" t="e">
        <f aca="false" ca="false" dt2D="false" dtr="false" t="normal">SUMIFS(BK:BK, $F:$F, $I$8, $D:$D, "Да", $A:$A, $I$16, $I:$I, $I19)</f>
        <v>#VALUE!</v>
      </c>
      <c r="BL19" s="552" t="e">
        <f aca="false" ca="false" dt2D="false" dtr="false" t="normal">SUMIFS(BL:BL, $F:$F, $I$8, $D:$D, "Да", $A:$A, $I$16, $I:$I, $I19)</f>
        <v>#VALUE!</v>
      </c>
      <c r="BM19" s="552" t="e">
        <f aca="false" ca="false" dt2D="false" dtr="false" t="normal">SUMIFS(BM:BM, $F:$F, $I$8, $D:$D, "Да", $A:$A, $I$16, $I:$I, $I19)</f>
        <v>#VALUE!</v>
      </c>
      <c r="BN19" s="552" t="e">
        <f aca="false" ca="false" dt2D="false" dtr="false" t="normal">SUMIFS(BN:BN, $F:$F, $I$8, $D:$D, "Да", $A:$A, $I$16, $I:$I, $I19)</f>
        <v>#VALUE!</v>
      </c>
      <c r="BO19" s="552" t="e">
        <f aca="false" ca="false" dt2D="false" dtr="false" t="normal">SUMIFS(BO:BO, $F:$F, $I$8, $D:$D, "Да", $A:$A, $I$16, $I:$I, $I19)</f>
        <v>#VALUE!</v>
      </c>
      <c r="BP19" s="552" t="e">
        <f aca="false" ca="false" dt2D="false" dtr="false" t="normal">SUMIFS(BP:BP, $F:$F, $I$8, $D:$D, "Да", $A:$A, $I$16, $I:$I, $I19)</f>
        <v>#VALUE!</v>
      </c>
      <c r="BQ19" s="552" t="e">
        <f aca="false" ca="false" dt2D="false" dtr="false" t="normal">SUMIFS(BQ:BQ, $F:$F, $I$8, $D:$D, "Да", $A:$A, $I$16, $I:$I, $I19)</f>
        <v>#VALUE!</v>
      </c>
      <c r="BR19" s="552" t="e">
        <f aca="false" ca="false" dt2D="false" dtr="false" t="normal">SUMIFS(BR:BR, $F:$F, $I$8, $D:$D, "Да", $A:$A, $I$16, $I:$I, $I19)</f>
        <v>#VALUE!</v>
      </c>
      <c r="BS19" s="552" t="e">
        <f aca="false" ca="false" dt2D="false" dtr="false" t="normal">SUMIFS(BS:BS, $F:$F, $I$8, $D:$D, "Да", $A:$A, $I$16, $I:$I, $I19)</f>
        <v>#VALUE!</v>
      </c>
      <c r="BT19" s="552" t="e">
        <f aca="false" ca="false" dt2D="false" dtr="false" t="normal">SUMIFS(BT:BT, $F:$F, $I$8, $D:$D, "Да", $A:$A, $I$16, $I:$I, $I19)</f>
        <v>#VALUE!</v>
      </c>
    </row>
    <row customFormat="true" hidden="true" ht="16.5" outlineLevel="1" r="20" s="547">
      <c r="A20" s="529" t="n"/>
      <c r="B20" s="548" t="n"/>
      <c r="C20" s="548" t="n"/>
      <c r="D20" s="482" t="n"/>
      <c r="E20" s="482" t="n"/>
      <c r="F20" s="482" t="n"/>
      <c r="G20" s="548" t="n"/>
      <c r="I20" s="543" t="n"/>
      <c r="J20" s="544" t="n"/>
      <c r="K20" s="545" t="n"/>
      <c r="L20" s="539" t="n"/>
      <c r="M20" s="546" t="n"/>
      <c r="N20" s="546" t="n"/>
      <c r="O20" s="546" t="n"/>
      <c r="P20" s="546" t="n"/>
      <c r="Q20" s="546" t="n"/>
      <c r="R20" s="546" t="n"/>
      <c r="S20" s="546" t="n"/>
      <c r="T20" s="546" t="n"/>
      <c r="U20" s="546" t="n"/>
      <c r="V20" s="546" t="n"/>
      <c r="W20" s="546" t="n"/>
      <c r="X20" s="546" t="n"/>
      <c r="Y20" s="546" t="n"/>
      <c r="Z20" s="546" t="n"/>
      <c r="AA20" s="546" t="n"/>
      <c r="AB20" s="546" t="n"/>
      <c r="AC20" s="546" t="n"/>
      <c r="AD20" s="546" t="n"/>
      <c r="AE20" s="546" t="n"/>
      <c r="AF20" s="546" t="n"/>
      <c r="AG20" s="546" t="n"/>
      <c r="AH20" s="546" t="n"/>
      <c r="AI20" s="546" t="n"/>
      <c r="AJ20" s="546" t="n"/>
      <c r="AK20" s="546" t="n"/>
      <c r="AL20" s="546" t="n"/>
      <c r="AM20" s="546" t="n"/>
      <c r="AN20" s="546" t="n"/>
      <c r="AO20" s="546" t="n"/>
      <c r="AP20" s="546" t="n"/>
      <c r="AQ20" s="546" t="n"/>
      <c r="AR20" s="546" t="n"/>
      <c r="AS20" s="546" t="n"/>
      <c r="AT20" s="546" t="n"/>
      <c r="AU20" s="546" t="n"/>
      <c r="AV20" s="546" t="n"/>
      <c r="AW20" s="546" t="n"/>
      <c r="AX20" s="546" t="n"/>
      <c r="AY20" s="546" t="n"/>
      <c r="AZ20" s="546" t="n"/>
      <c r="BA20" s="546" t="n"/>
      <c r="BB20" s="546" t="n"/>
      <c r="BC20" s="546" t="n"/>
      <c r="BD20" s="546" t="n"/>
      <c r="BE20" s="546" t="n"/>
      <c r="BF20" s="546" t="n"/>
      <c r="BG20" s="546" t="n"/>
      <c r="BH20" s="546" t="n"/>
      <c r="BI20" s="546" t="n"/>
      <c r="BJ20" s="546" t="n"/>
      <c r="BK20" s="546" t="n"/>
      <c r="BL20" s="546" t="n"/>
      <c r="BM20" s="546" t="n"/>
      <c r="BN20" s="546" t="n"/>
      <c r="BO20" s="546" t="n"/>
      <c r="BP20" s="546" t="n"/>
      <c r="BQ20" s="546" t="n"/>
      <c r="BR20" s="546" t="n"/>
      <c r="BS20" s="546" t="n"/>
      <c r="BT20" s="546" t="n"/>
    </row>
    <row customFormat="true" hidden="true" ht="33" outlineLevel="1" r="21" s="547">
      <c r="A21" s="529" t="n"/>
      <c r="B21" s="548" t="n"/>
      <c r="C21" s="548" t="n"/>
      <c r="D21" s="482" t="n"/>
      <c r="E21" s="482" t="n"/>
      <c r="F21" s="482" t="n"/>
      <c r="G21" s="548" t="n"/>
      <c r="I21" s="543" t="s">
        <v>578</v>
      </c>
      <c r="J21" s="544" t="n"/>
      <c r="K21" s="545" t="n"/>
      <c r="L21" s="539" t="e">
        <f aca="false" ca="false" dt2D="false" dtr="false" t="normal">SUM(M21:BT21)</f>
        <v>#VALUE!</v>
      </c>
      <c r="M21" s="546" t="e">
        <f aca="false" ca="false" dt2D="false" dtr="false" t="normal">SUMIFS(M:M, $F:$F, $I$8, $D:$D, "Да", $E:$E, $I$9)</f>
        <v>#VALUE!</v>
      </c>
      <c r="N21" s="546" t="e">
        <f aca="false" ca="false" dt2D="false" dtr="false" t="normal">SUMIFS(N:N, $F:$F, $I$8, $D:$D, "Да", $E:$E, $I$9)</f>
        <v>#VALUE!</v>
      </c>
      <c r="O21" s="546" t="e">
        <f aca="false" ca="false" dt2D="false" dtr="false" t="normal">SUMIFS(O:O, $F:$F, $I$8, $D:$D, "Да", $E:$E, $I$9)</f>
        <v>#VALUE!</v>
      </c>
      <c r="P21" s="546" t="e">
        <f aca="false" ca="false" dt2D="false" dtr="false" t="normal">SUMIFS(P:P, $F:$F, $I$8, $D:$D, "Да", $E:$E, $I$9)</f>
        <v>#VALUE!</v>
      </c>
      <c r="Q21" s="546" t="e">
        <f aca="false" ca="false" dt2D="false" dtr="false" t="normal">SUMIFS(Q:Q, $F:$F, $I$8, $D:$D, "Да", $E:$E, $I$9)</f>
        <v>#VALUE!</v>
      </c>
      <c r="R21" s="546" t="e">
        <f aca="false" ca="false" dt2D="false" dtr="false" t="normal">SUMIFS(R:R, $F:$F, $I$8, $D:$D, "Да", $E:$E, $I$9)</f>
        <v>#VALUE!</v>
      </c>
      <c r="S21" s="546" t="e">
        <f aca="false" ca="false" dt2D="false" dtr="false" t="normal">SUMIFS(S:S, $F:$F, $I$8, $D:$D, "Да", $E:$E, $I$9)</f>
        <v>#VALUE!</v>
      </c>
      <c r="T21" s="546" t="e">
        <f aca="false" ca="false" dt2D="false" dtr="false" t="normal">SUMIFS(T:T, $F:$F, $I$8, $D:$D, "Да", $E:$E, $I$9)</f>
        <v>#VALUE!</v>
      </c>
      <c r="U21" s="546" t="e">
        <f aca="false" ca="false" dt2D="false" dtr="false" t="normal">SUMIFS(U:U, $F:$F, $I$8, $D:$D, "Да", $E:$E, $I$9)</f>
        <v>#VALUE!</v>
      </c>
      <c r="V21" s="546" t="e">
        <f aca="false" ca="false" dt2D="false" dtr="false" t="normal">SUMIFS(V:V, $F:$F, $I$8, $D:$D, "Да", $E:$E, $I$9)</f>
        <v>#VALUE!</v>
      </c>
      <c r="W21" s="546" t="e">
        <f aca="false" ca="false" dt2D="false" dtr="false" t="normal">SUMIFS(W:W, $F:$F, $I$8, $D:$D, "Да", $E:$E, $I$9)</f>
        <v>#VALUE!</v>
      </c>
      <c r="X21" s="546" t="e">
        <f aca="false" ca="false" dt2D="false" dtr="false" t="normal">SUMIFS(X:X, $F:$F, $I$8, $D:$D, "Да", $E:$E, $I$9)</f>
        <v>#VALUE!</v>
      </c>
      <c r="Y21" s="546" t="e">
        <f aca="false" ca="false" dt2D="false" dtr="false" t="normal">SUMIFS(Y:Y, $F:$F, $I$8, $D:$D, "Да", $E:$E, $I$9)</f>
        <v>#VALUE!</v>
      </c>
      <c r="Z21" s="546" t="e">
        <f aca="false" ca="false" dt2D="false" dtr="false" t="normal">SUMIFS(Z:Z, $F:$F, $I$8, $D:$D, "Да", $E:$E, $I$9)</f>
        <v>#VALUE!</v>
      </c>
      <c r="AA21" s="546" t="e">
        <f aca="false" ca="false" dt2D="false" dtr="false" t="normal">SUMIFS(AA:AA, $F:$F, $I$8, $D:$D, "Да", $E:$E, $I$9)</f>
        <v>#VALUE!</v>
      </c>
      <c r="AB21" s="546" t="e">
        <f aca="false" ca="false" dt2D="false" dtr="false" t="normal">SUMIFS(AB:AB, $F:$F, $I$8, $D:$D, "Да", $E:$E, $I$9)</f>
        <v>#VALUE!</v>
      </c>
      <c r="AC21" s="546" t="e">
        <f aca="false" ca="false" dt2D="false" dtr="false" t="normal">SUMIFS(AC:AC, $F:$F, $I$8, $D:$D, "Да", $E:$E, $I$9)</f>
        <v>#VALUE!</v>
      </c>
      <c r="AD21" s="546" t="e">
        <f aca="false" ca="false" dt2D="false" dtr="false" t="normal">SUMIFS(AD:AD, $F:$F, $I$8, $D:$D, "Да", $E:$E, $I$9)</f>
        <v>#VALUE!</v>
      </c>
      <c r="AE21" s="546" t="e">
        <f aca="false" ca="false" dt2D="false" dtr="false" t="normal">SUMIFS(AE:AE, $F:$F, $I$8, $D:$D, "Да", $E:$E, $I$9)</f>
        <v>#VALUE!</v>
      </c>
      <c r="AF21" s="546" t="e">
        <f aca="false" ca="false" dt2D="false" dtr="false" t="normal">SUMIFS(AF:AF, $F:$F, $I$8, $D:$D, "Да", $E:$E, $I$9)</f>
        <v>#VALUE!</v>
      </c>
      <c r="AG21" s="546" t="e">
        <f aca="false" ca="false" dt2D="false" dtr="false" t="normal">SUMIFS(AG:AG, $F:$F, $I$8, $D:$D, "Да", $E:$E, $I$9)</f>
        <v>#VALUE!</v>
      </c>
      <c r="AH21" s="546" t="e">
        <f aca="false" ca="false" dt2D="false" dtr="false" t="normal">SUMIFS(AH:AH, $F:$F, $I$8, $D:$D, "Да", $E:$E, $I$9)</f>
        <v>#VALUE!</v>
      </c>
      <c r="AI21" s="546" t="e">
        <f aca="false" ca="false" dt2D="false" dtr="false" t="normal">SUMIFS(AI:AI, $F:$F, $I$8, $D:$D, "Да", $E:$E, $I$9)</f>
        <v>#VALUE!</v>
      </c>
      <c r="AJ21" s="546" t="e">
        <f aca="false" ca="false" dt2D="false" dtr="false" t="normal">SUMIFS(AJ:AJ, $F:$F, $I$8, $D:$D, "Да", $E:$E, $I$9)</f>
        <v>#VALUE!</v>
      </c>
      <c r="AK21" s="546" t="e">
        <f aca="false" ca="false" dt2D="false" dtr="false" t="normal">SUMIFS(AK:AK, $F:$F, $I$8, $D:$D, "Да", $E:$E, $I$9)</f>
        <v>#VALUE!</v>
      </c>
      <c r="AL21" s="546" t="e">
        <f aca="false" ca="false" dt2D="false" dtr="false" t="normal">SUMIFS(AL:AL, $F:$F, $I$8, $D:$D, "Да", $E:$E, $I$9)</f>
        <v>#VALUE!</v>
      </c>
      <c r="AM21" s="546" t="e">
        <f aca="false" ca="false" dt2D="false" dtr="false" t="normal">SUMIFS(AM:AM, $F:$F, $I$8, $D:$D, "Да", $E:$E, $I$9)</f>
        <v>#VALUE!</v>
      </c>
      <c r="AN21" s="546" t="e">
        <f aca="false" ca="false" dt2D="false" dtr="false" t="normal">SUMIFS(AN:AN, $F:$F, $I$8, $D:$D, "Да", $E:$E, $I$9)</f>
        <v>#VALUE!</v>
      </c>
      <c r="AO21" s="546" t="e">
        <f aca="false" ca="false" dt2D="false" dtr="false" t="normal">SUMIFS(AO:AO, $F:$F, $I$8, $D:$D, "Да", $E:$E, $I$9)</f>
        <v>#VALUE!</v>
      </c>
      <c r="AP21" s="546" t="e">
        <f aca="false" ca="false" dt2D="false" dtr="false" t="normal">SUMIFS(AP:AP, $F:$F, $I$8, $D:$D, "Да", $E:$E, $I$9)</f>
        <v>#VALUE!</v>
      </c>
      <c r="AQ21" s="546" t="e">
        <f aca="false" ca="false" dt2D="false" dtr="false" t="normal">SUMIFS(AQ:AQ, $F:$F, $I$8, $D:$D, "Да", $E:$E, $I$9)</f>
        <v>#VALUE!</v>
      </c>
      <c r="AR21" s="546" t="e">
        <f aca="false" ca="false" dt2D="false" dtr="false" t="normal">SUMIFS(AR:AR, $F:$F, $I$8, $D:$D, "Да", $E:$E, $I$9)</f>
        <v>#VALUE!</v>
      </c>
      <c r="AS21" s="546" t="e">
        <f aca="false" ca="false" dt2D="false" dtr="false" t="normal">SUMIFS(AS:AS, $F:$F, $I$8, $D:$D, "Да", $E:$E, $I$9)</f>
        <v>#VALUE!</v>
      </c>
      <c r="AT21" s="546" t="e">
        <f aca="false" ca="false" dt2D="false" dtr="false" t="normal">SUMIFS(AT:AT, $F:$F, $I$8, $D:$D, "Да", $E:$E, $I$9)</f>
        <v>#VALUE!</v>
      </c>
      <c r="AU21" s="546" t="e">
        <f aca="false" ca="false" dt2D="false" dtr="false" t="normal">SUMIFS(AU:AU, $F:$F, $I$8, $D:$D, "Да", $E:$E, $I$9)</f>
        <v>#VALUE!</v>
      </c>
      <c r="AV21" s="546" t="e">
        <f aca="false" ca="false" dt2D="false" dtr="false" t="normal">SUMIFS(AV:AV, $F:$F, $I$8, $D:$D, "Да", $E:$E, $I$9)</f>
        <v>#VALUE!</v>
      </c>
      <c r="AW21" s="546" t="e">
        <f aca="false" ca="false" dt2D="false" dtr="false" t="normal">SUMIFS(AW:AW, $F:$F, $I$8, $D:$D, "Да", $E:$E, $I$9)</f>
        <v>#VALUE!</v>
      </c>
      <c r="AX21" s="546" t="e">
        <f aca="false" ca="false" dt2D="false" dtr="false" t="normal">SUMIFS(AX:AX, $F:$F, $I$8, $D:$D, "Да", $E:$E, $I$9)</f>
        <v>#VALUE!</v>
      </c>
      <c r="AY21" s="546" t="e">
        <f aca="false" ca="false" dt2D="false" dtr="false" t="normal">SUMIFS(AY:AY, $F:$F, $I$8, $D:$D, "Да", $E:$E, $I$9)</f>
        <v>#VALUE!</v>
      </c>
      <c r="AZ21" s="546" t="e">
        <f aca="false" ca="false" dt2D="false" dtr="false" t="normal">SUMIFS(AZ:AZ, $F:$F, $I$8, $D:$D, "Да", $E:$E, $I$9)</f>
        <v>#VALUE!</v>
      </c>
      <c r="BA21" s="546" t="e">
        <f aca="false" ca="false" dt2D="false" dtr="false" t="normal">SUMIFS(BA:BA, $F:$F, $I$8, $D:$D, "Да", $E:$E, $I$9)</f>
        <v>#VALUE!</v>
      </c>
      <c r="BB21" s="546" t="e">
        <f aca="false" ca="false" dt2D="false" dtr="false" t="normal">SUMIFS(BB:BB, $F:$F, $I$8, $D:$D, "Да", $E:$E, $I$9)</f>
        <v>#VALUE!</v>
      </c>
      <c r="BC21" s="546" t="e">
        <f aca="false" ca="false" dt2D="false" dtr="false" t="normal">SUMIFS(BC:BC, $F:$F, $I$8, $D:$D, "Да", $E:$E, $I$9)</f>
        <v>#VALUE!</v>
      </c>
      <c r="BD21" s="546" t="e">
        <f aca="false" ca="false" dt2D="false" dtr="false" t="normal">SUMIFS(BD:BD, $F:$F, $I$8, $D:$D, "Да", $E:$E, $I$9)</f>
        <v>#VALUE!</v>
      </c>
      <c r="BE21" s="546" t="e">
        <f aca="false" ca="false" dt2D="false" dtr="false" t="normal">SUMIFS(BE:BE, $F:$F, $I$8, $D:$D, "Да", $E:$E, $I$9)</f>
        <v>#VALUE!</v>
      </c>
      <c r="BF21" s="546" t="e">
        <f aca="false" ca="false" dt2D="false" dtr="false" t="normal">SUMIFS(BF:BF, $F:$F, $I$8, $D:$D, "Да", $E:$E, $I$9)</f>
        <v>#VALUE!</v>
      </c>
      <c r="BG21" s="546" t="e">
        <f aca="false" ca="false" dt2D="false" dtr="false" t="normal">SUMIFS(BG:BG, $F:$F, $I$8, $D:$D, "Да", $E:$E, $I$9)</f>
        <v>#VALUE!</v>
      </c>
      <c r="BH21" s="546" t="e">
        <f aca="false" ca="false" dt2D="false" dtr="false" t="normal">SUMIFS(BH:BH, $F:$F, $I$8, $D:$D, "Да", $E:$E, $I$9)</f>
        <v>#VALUE!</v>
      </c>
      <c r="BI21" s="546" t="e">
        <f aca="false" ca="false" dt2D="false" dtr="false" t="normal">SUMIFS(BI:BI, $F:$F, $I$8, $D:$D, "Да", $E:$E, $I$9)</f>
        <v>#VALUE!</v>
      </c>
      <c r="BJ21" s="546" t="e">
        <f aca="false" ca="false" dt2D="false" dtr="false" t="normal">SUMIFS(BJ:BJ, $F:$F, $I$8, $D:$D, "Да", $E:$E, $I$9)</f>
        <v>#VALUE!</v>
      </c>
      <c r="BK21" s="546" t="e">
        <f aca="false" ca="false" dt2D="false" dtr="false" t="normal">SUMIFS(BK:BK, $F:$F, $I$8, $D:$D, "Да", $E:$E, $I$9)</f>
        <v>#VALUE!</v>
      </c>
      <c r="BL21" s="546" t="e">
        <f aca="false" ca="false" dt2D="false" dtr="false" t="normal">SUMIFS(BL:BL, $F:$F, $I$8, $D:$D, "Да", $E:$E, $I$9)</f>
        <v>#VALUE!</v>
      </c>
      <c r="BM21" s="546" t="e">
        <f aca="false" ca="false" dt2D="false" dtr="false" t="normal">SUMIFS(BM:BM, $F:$F, $I$8, $D:$D, "Да", $E:$E, $I$9)</f>
        <v>#VALUE!</v>
      </c>
      <c r="BN21" s="546" t="e">
        <f aca="false" ca="false" dt2D="false" dtr="false" t="normal">SUMIFS(BN:BN, $F:$F, $I$8, $D:$D, "Да", $E:$E, $I$9)</f>
        <v>#VALUE!</v>
      </c>
      <c r="BO21" s="546" t="e">
        <f aca="false" ca="false" dt2D="false" dtr="false" t="normal">SUMIFS(BO:BO, $F:$F, $I$8, $D:$D, "Да", $E:$E, $I$9)</f>
        <v>#VALUE!</v>
      </c>
      <c r="BP21" s="546" t="e">
        <f aca="false" ca="false" dt2D="false" dtr="false" t="normal">SUMIFS(BP:BP, $F:$F, $I$8, $D:$D, "Да", $E:$E, $I$9)</f>
        <v>#VALUE!</v>
      </c>
      <c r="BQ21" s="546" t="e">
        <f aca="false" ca="false" dt2D="false" dtr="false" t="normal">SUMIFS(BQ:BQ, $F:$F, $I$8, $D:$D, "Да", $E:$E, $I$9)</f>
        <v>#VALUE!</v>
      </c>
      <c r="BR21" s="546" t="e">
        <f aca="false" ca="false" dt2D="false" dtr="false" t="normal">SUMIFS(BR:BR, $F:$F, $I$8, $D:$D, "Да", $E:$E, $I$9)</f>
        <v>#VALUE!</v>
      </c>
      <c r="BS21" s="546" t="e">
        <f aca="false" ca="false" dt2D="false" dtr="false" t="normal">SUMIFS(BS:BS, $F:$F, $I$8, $D:$D, "Да", $E:$E, $I$9)</f>
        <v>#VALUE!</v>
      </c>
      <c r="BT21" s="546" t="e">
        <f aca="false" ca="false" dt2D="false" dtr="false" t="normal">SUMIFS(BT:BT, $F:$F, $I$8, $D:$D, "Да", $E:$E, $I$9)</f>
        <v>#VALUE!</v>
      </c>
    </row>
    <row customFormat="true" hidden="true" ht="16.5" outlineLevel="2" r="22" s="547">
      <c r="A22" s="529" t="n"/>
      <c r="B22" s="548" t="n"/>
      <c r="C22" s="548" t="n"/>
      <c r="D22" s="482" t="n"/>
      <c r="E22" s="482" t="n"/>
      <c r="F22" s="482" t="n"/>
      <c r="G22" s="548" t="n"/>
      <c r="I22" s="554" t="s">
        <v>133</v>
      </c>
      <c r="J22" s="550" t="n"/>
      <c r="K22" s="551" t="n"/>
      <c r="L22" s="539" t="n"/>
      <c r="M22" s="552" t="n"/>
      <c r="N22" s="552" t="n"/>
      <c r="O22" s="552" t="n"/>
      <c r="P22" s="552" t="n"/>
      <c r="Q22" s="552" t="n"/>
      <c r="R22" s="552" t="n"/>
      <c r="S22" s="552" t="n"/>
      <c r="T22" s="552" t="n"/>
      <c r="U22" s="552" t="n"/>
      <c r="V22" s="552" t="n"/>
      <c r="W22" s="552" t="n"/>
      <c r="X22" s="552" t="n"/>
      <c r="Y22" s="552" t="n"/>
      <c r="Z22" s="552" t="n"/>
      <c r="AA22" s="552" t="n"/>
      <c r="AB22" s="552" t="n"/>
      <c r="AC22" s="552" t="n"/>
      <c r="AD22" s="552" t="n"/>
      <c r="AE22" s="552" t="n"/>
      <c r="AF22" s="552" t="n"/>
      <c r="AG22" s="552" t="n"/>
      <c r="AH22" s="552" t="n"/>
      <c r="AI22" s="552" t="n"/>
      <c r="AJ22" s="552" t="n"/>
      <c r="AK22" s="552" t="n"/>
      <c r="AL22" s="552" t="n"/>
      <c r="AM22" s="552" t="n"/>
      <c r="AN22" s="552" t="n"/>
      <c r="AO22" s="552" t="n"/>
      <c r="AP22" s="552" t="n"/>
      <c r="AQ22" s="552" t="n"/>
      <c r="AR22" s="552" t="n"/>
      <c r="AS22" s="552" t="n"/>
      <c r="AT22" s="552" t="n"/>
      <c r="AU22" s="552" t="n"/>
      <c r="AV22" s="552" t="n"/>
      <c r="AW22" s="552" t="n"/>
      <c r="AX22" s="552" t="n"/>
      <c r="AY22" s="552" t="n"/>
      <c r="AZ22" s="552" t="n"/>
      <c r="BA22" s="552" t="n"/>
      <c r="BB22" s="552" t="n"/>
      <c r="BC22" s="552" t="n"/>
      <c r="BD22" s="552" t="n"/>
      <c r="BE22" s="552" t="n"/>
      <c r="BF22" s="552" t="n"/>
      <c r="BG22" s="552" t="n"/>
      <c r="BH22" s="552" t="n"/>
      <c r="BI22" s="552" t="n"/>
      <c r="BJ22" s="552" t="n"/>
      <c r="BK22" s="552" t="n"/>
      <c r="BL22" s="552" t="n"/>
      <c r="BM22" s="552" t="n"/>
      <c r="BN22" s="552" t="n"/>
      <c r="BO22" s="552" t="n"/>
      <c r="BP22" s="552" t="n"/>
      <c r="BQ22" s="552" t="n"/>
      <c r="BR22" s="552" t="n"/>
      <c r="BS22" s="552" t="n"/>
      <c r="BT22" s="552" t="n"/>
    </row>
    <row customFormat="true" hidden="true" ht="16.5" outlineLevel="2" r="23" s="547">
      <c r="A23" s="529" t="n"/>
      <c r="B23" s="548" t="n"/>
      <c r="C23" s="548" t="n"/>
      <c r="D23" s="482" t="n"/>
      <c r="E23" s="482" t="n"/>
      <c r="F23" s="482" t="n"/>
      <c r="G23" s="548" t="n"/>
      <c r="I23" s="549" t="s">
        <v>579</v>
      </c>
      <c r="J23" s="550" t="n"/>
      <c r="K23" s="551" t="n"/>
      <c r="L23" s="539" t="e">
        <f aca="false" ca="false" dt2D="false" dtr="false" t="normal">SUM(M23:BT23)</f>
        <v>#VALUE!</v>
      </c>
      <c r="M23" s="552" t="e">
        <f aca="false" ca="false" dt2D="false" dtr="false" t="normal">SUMIFS(M:M, $F:$F, $I$8, $D:$D, "Да", $E:$E, $I$23)</f>
        <v>#VALUE!</v>
      </c>
      <c r="N23" s="552" t="e">
        <f aca="false" ca="false" dt2D="false" dtr="false" t="normal">SUMIFS(N:N, $F:$F, $I$8, $D:$D, "Да", $E:$E, $I$23)</f>
        <v>#VALUE!</v>
      </c>
      <c r="O23" s="552" t="e">
        <f aca="false" ca="false" dt2D="false" dtr="false" t="normal">SUMIFS(O:O, $F:$F, $I$8, $D:$D, "Да", $E:$E, $I$23)</f>
        <v>#VALUE!</v>
      </c>
      <c r="P23" s="552" t="e">
        <f aca="false" ca="false" dt2D="false" dtr="false" t="normal">SUMIFS(P:P, $F:$F, $I$8, $D:$D, "Да", $E:$E, $I$23)</f>
        <v>#VALUE!</v>
      </c>
      <c r="Q23" s="552" t="e">
        <f aca="false" ca="false" dt2D="false" dtr="false" t="normal">SUMIFS(Q:Q, $F:$F, $I$8, $D:$D, "Да", $E:$E, $I$23)</f>
        <v>#VALUE!</v>
      </c>
      <c r="R23" s="552" t="e">
        <f aca="false" ca="false" dt2D="false" dtr="false" t="normal">SUMIFS(R:R, $F:$F, $I$8, $D:$D, "Да", $E:$E, $I$23)</f>
        <v>#VALUE!</v>
      </c>
      <c r="S23" s="552" t="e">
        <f aca="false" ca="false" dt2D="false" dtr="false" t="normal">SUMIFS(S:S, $F:$F, $I$8, $D:$D, "Да", $E:$E, $I$23)</f>
        <v>#VALUE!</v>
      </c>
      <c r="T23" s="552" t="e">
        <f aca="false" ca="false" dt2D="false" dtr="false" t="normal">SUMIFS(T:T, $F:$F, $I$8, $D:$D, "Да", $E:$E, $I$23)</f>
        <v>#VALUE!</v>
      </c>
      <c r="U23" s="552" t="e">
        <f aca="false" ca="false" dt2D="false" dtr="false" t="normal">SUMIFS(U:U, $F:$F, $I$8, $D:$D, "Да", $E:$E, $I$23)</f>
        <v>#VALUE!</v>
      </c>
      <c r="V23" s="552" t="e">
        <f aca="false" ca="false" dt2D="false" dtr="false" t="normal">SUMIFS(V:V, $F:$F, $I$8, $D:$D, "Да", $E:$E, $I$23)</f>
        <v>#VALUE!</v>
      </c>
      <c r="W23" s="552" t="e">
        <f aca="false" ca="false" dt2D="false" dtr="false" t="normal">SUMIFS(W:W, $F:$F, $I$8, $D:$D, "Да", $E:$E, $I$23)</f>
        <v>#VALUE!</v>
      </c>
      <c r="X23" s="552" t="e">
        <f aca="false" ca="false" dt2D="false" dtr="false" t="normal">SUMIFS(X:X, $F:$F, $I$8, $D:$D, "Да", $E:$E, $I$23)</f>
        <v>#VALUE!</v>
      </c>
      <c r="Y23" s="552" t="e">
        <f aca="false" ca="false" dt2D="false" dtr="false" t="normal">SUMIFS(Y:Y, $F:$F, $I$8, $D:$D, "Да", $E:$E, $I$23)</f>
        <v>#VALUE!</v>
      </c>
      <c r="Z23" s="552" t="e">
        <f aca="false" ca="false" dt2D="false" dtr="false" t="normal">SUMIFS(Z:Z, $F:$F, $I$8, $D:$D, "Да", $E:$E, $I$23)</f>
        <v>#VALUE!</v>
      </c>
      <c r="AA23" s="552" t="e">
        <f aca="false" ca="false" dt2D="false" dtr="false" t="normal">SUMIFS(AA:AA, $F:$F, $I$8, $D:$D, "Да", $E:$E, $I$23)</f>
        <v>#VALUE!</v>
      </c>
      <c r="AB23" s="552" t="e">
        <f aca="false" ca="false" dt2D="false" dtr="false" t="normal">SUMIFS(AB:AB, $F:$F, $I$8, $D:$D, "Да", $E:$E, $I$23)</f>
        <v>#VALUE!</v>
      </c>
      <c r="AC23" s="552" t="e">
        <f aca="false" ca="false" dt2D="false" dtr="false" t="normal">SUMIFS(AC:AC, $F:$F, $I$8, $D:$D, "Да", $E:$E, $I$23)</f>
        <v>#VALUE!</v>
      </c>
      <c r="AD23" s="552" t="e">
        <f aca="false" ca="false" dt2D="false" dtr="false" t="normal">SUMIFS(AD:AD, $F:$F, $I$8, $D:$D, "Да", $E:$E, $I$23)</f>
        <v>#VALUE!</v>
      </c>
      <c r="AE23" s="552" t="e">
        <f aca="false" ca="false" dt2D="false" dtr="false" t="normal">SUMIFS(AE:AE, $F:$F, $I$8, $D:$D, "Да", $E:$E, $I$23)</f>
        <v>#VALUE!</v>
      </c>
      <c r="AF23" s="552" t="e">
        <f aca="false" ca="false" dt2D="false" dtr="false" t="normal">SUMIFS(AF:AF, $F:$F, $I$8, $D:$D, "Да", $E:$E, $I$23)</f>
        <v>#VALUE!</v>
      </c>
      <c r="AG23" s="552" t="e">
        <f aca="false" ca="false" dt2D="false" dtr="false" t="normal">SUMIFS(AG:AG, $F:$F, $I$8, $D:$D, "Да", $E:$E, $I$23)</f>
        <v>#VALUE!</v>
      </c>
      <c r="AH23" s="552" t="e">
        <f aca="false" ca="false" dt2D="false" dtr="false" t="normal">SUMIFS(AH:AH, $F:$F, $I$8, $D:$D, "Да", $E:$E, $I$23)</f>
        <v>#VALUE!</v>
      </c>
      <c r="AI23" s="552" t="e">
        <f aca="false" ca="false" dt2D="false" dtr="false" t="normal">SUMIFS(AI:AI, $F:$F, $I$8, $D:$D, "Да", $E:$E, $I$23)</f>
        <v>#VALUE!</v>
      </c>
      <c r="AJ23" s="552" t="e">
        <f aca="false" ca="false" dt2D="false" dtr="false" t="normal">SUMIFS(AJ:AJ, $F:$F, $I$8, $D:$D, "Да", $E:$E, $I$23)</f>
        <v>#VALUE!</v>
      </c>
      <c r="AK23" s="552" t="e">
        <f aca="false" ca="false" dt2D="false" dtr="false" t="normal">SUMIFS(AK:AK, $F:$F, $I$8, $D:$D, "Да", $E:$E, $I$23)</f>
        <v>#VALUE!</v>
      </c>
      <c r="AL23" s="552" t="e">
        <f aca="false" ca="false" dt2D="false" dtr="false" t="normal">SUMIFS(AL:AL, $F:$F, $I$8, $D:$D, "Да", $E:$E, $I$23)</f>
        <v>#VALUE!</v>
      </c>
      <c r="AM23" s="552" t="e">
        <f aca="false" ca="false" dt2D="false" dtr="false" t="normal">SUMIFS(AM:AM, $F:$F, $I$8, $D:$D, "Да", $E:$E, $I$23)</f>
        <v>#VALUE!</v>
      </c>
      <c r="AN23" s="552" t="e">
        <f aca="false" ca="false" dt2D="false" dtr="false" t="normal">SUMIFS(AN:AN, $F:$F, $I$8, $D:$D, "Да", $E:$E, $I$23)</f>
        <v>#VALUE!</v>
      </c>
      <c r="AO23" s="552" t="e">
        <f aca="false" ca="false" dt2D="false" dtr="false" t="normal">SUMIFS(AO:AO, $F:$F, $I$8, $D:$D, "Да", $E:$E, $I$23)</f>
        <v>#VALUE!</v>
      </c>
      <c r="AP23" s="552" t="e">
        <f aca="false" ca="false" dt2D="false" dtr="false" t="normal">SUMIFS(AP:AP, $F:$F, $I$8, $D:$D, "Да", $E:$E, $I$23)</f>
        <v>#VALUE!</v>
      </c>
      <c r="AQ23" s="552" t="e">
        <f aca="false" ca="false" dt2D="false" dtr="false" t="normal">SUMIFS(AQ:AQ, $F:$F, $I$8, $D:$D, "Да", $E:$E, $I$23)</f>
        <v>#VALUE!</v>
      </c>
      <c r="AR23" s="552" t="e">
        <f aca="false" ca="false" dt2D="false" dtr="false" t="normal">SUMIFS(AR:AR, $F:$F, $I$8, $D:$D, "Да", $E:$E, $I$23)</f>
        <v>#VALUE!</v>
      </c>
      <c r="AS23" s="552" t="e">
        <f aca="false" ca="false" dt2D="false" dtr="false" t="normal">SUMIFS(AS:AS, $F:$F, $I$8, $D:$D, "Да", $E:$E, $I$23)</f>
        <v>#VALUE!</v>
      </c>
      <c r="AT23" s="552" t="e">
        <f aca="false" ca="false" dt2D="false" dtr="false" t="normal">SUMIFS(AT:AT, $F:$F, $I$8, $D:$D, "Да", $E:$E, $I$23)</f>
        <v>#VALUE!</v>
      </c>
      <c r="AU23" s="552" t="e">
        <f aca="false" ca="false" dt2D="false" dtr="false" t="normal">SUMIFS(AU:AU, $F:$F, $I$8, $D:$D, "Да", $E:$E, $I$23)</f>
        <v>#VALUE!</v>
      </c>
      <c r="AV23" s="552" t="e">
        <f aca="false" ca="false" dt2D="false" dtr="false" t="normal">SUMIFS(AV:AV, $F:$F, $I$8, $D:$D, "Да", $E:$E, $I$23)</f>
        <v>#VALUE!</v>
      </c>
      <c r="AW23" s="552" t="e">
        <f aca="false" ca="false" dt2D="false" dtr="false" t="normal">SUMIFS(AW:AW, $F:$F, $I$8, $D:$D, "Да", $E:$E, $I$23)</f>
        <v>#VALUE!</v>
      </c>
      <c r="AX23" s="552" t="e">
        <f aca="false" ca="false" dt2D="false" dtr="false" t="normal">SUMIFS(AX:AX, $F:$F, $I$8, $D:$D, "Да", $E:$E, $I$23)</f>
        <v>#VALUE!</v>
      </c>
      <c r="AY23" s="552" t="e">
        <f aca="false" ca="false" dt2D="false" dtr="false" t="normal">SUMIFS(AY:AY, $F:$F, $I$8, $D:$D, "Да", $E:$E, $I$23)</f>
        <v>#VALUE!</v>
      </c>
      <c r="AZ23" s="552" t="e">
        <f aca="false" ca="false" dt2D="false" dtr="false" t="normal">SUMIFS(AZ:AZ, $F:$F, $I$8, $D:$D, "Да", $E:$E, $I$23)</f>
        <v>#VALUE!</v>
      </c>
      <c r="BA23" s="552" t="e">
        <f aca="false" ca="false" dt2D="false" dtr="false" t="normal">SUMIFS(BA:BA, $F:$F, $I$8, $D:$D, "Да", $E:$E, $I$23)</f>
        <v>#VALUE!</v>
      </c>
      <c r="BB23" s="552" t="e">
        <f aca="false" ca="false" dt2D="false" dtr="false" t="normal">SUMIFS(BB:BB, $F:$F, $I$8, $D:$D, "Да", $E:$E, $I$23)</f>
        <v>#VALUE!</v>
      </c>
      <c r="BC23" s="552" t="e">
        <f aca="false" ca="false" dt2D="false" dtr="false" t="normal">SUMIFS(BC:BC, $F:$F, $I$8, $D:$D, "Да", $E:$E, $I$23)</f>
        <v>#VALUE!</v>
      </c>
      <c r="BD23" s="552" t="e">
        <f aca="false" ca="false" dt2D="false" dtr="false" t="normal">SUMIFS(BD:BD, $F:$F, $I$8, $D:$D, "Да", $E:$E, $I$23)</f>
        <v>#VALUE!</v>
      </c>
      <c r="BE23" s="552" t="e">
        <f aca="false" ca="false" dt2D="false" dtr="false" t="normal">SUMIFS(BE:BE, $F:$F, $I$8, $D:$D, "Да", $E:$E, $I$23)</f>
        <v>#VALUE!</v>
      </c>
      <c r="BF23" s="552" t="e">
        <f aca="false" ca="false" dt2D="false" dtr="false" t="normal">SUMIFS(BF:BF, $F:$F, $I$8, $D:$D, "Да", $E:$E, $I$23)</f>
        <v>#VALUE!</v>
      </c>
      <c r="BG23" s="552" t="e">
        <f aca="false" ca="false" dt2D="false" dtr="false" t="normal">SUMIFS(BG:BG, $F:$F, $I$8, $D:$D, "Да", $E:$E, $I$23)</f>
        <v>#VALUE!</v>
      </c>
      <c r="BH23" s="552" t="e">
        <f aca="false" ca="false" dt2D="false" dtr="false" t="normal">SUMIFS(BH:BH, $F:$F, $I$8, $D:$D, "Да", $E:$E, $I$23)</f>
        <v>#VALUE!</v>
      </c>
      <c r="BI23" s="552" t="e">
        <f aca="false" ca="false" dt2D="false" dtr="false" t="normal">SUMIFS(BI:BI, $F:$F, $I$8, $D:$D, "Да", $E:$E, $I$23)</f>
        <v>#VALUE!</v>
      </c>
      <c r="BJ23" s="552" t="e">
        <f aca="false" ca="false" dt2D="false" dtr="false" t="normal">SUMIFS(BJ:BJ, $F:$F, $I$8, $D:$D, "Да", $E:$E, $I$23)</f>
        <v>#VALUE!</v>
      </c>
      <c r="BK23" s="552" t="e">
        <f aca="false" ca="false" dt2D="false" dtr="false" t="normal">SUMIFS(BK:BK, $F:$F, $I$8, $D:$D, "Да", $E:$E, $I$23)</f>
        <v>#VALUE!</v>
      </c>
      <c r="BL23" s="552" t="e">
        <f aca="false" ca="false" dt2D="false" dtr="false" t="normal">SUMIFS(BL:BL, $F:$F, $I$8, $D:$D, "Да", $E:$E, $I$23)</f>
        <v>#VALUE!</v>
      </c>
      <c r="BM23" s="552" t="e">
        <f aca="false" ca="false" dt2D="false" dtr="false" t="normal">SUMIFS(BM:BM, $F:$F, $I$8, $D:$D, "Да", $E:$E, $I$23)</f>
        <v>#VALUE!</v>
      </c>
      <c r="BN23" s="552" t="e">
        <f aca="false" ca="false" dt2D="false" dtr="false" t="normal">SUMIFS(BN:BN, $F:$F, $I$8, $D:$D, "Да", $E:$E, $I$23)</f>
        <v>#VALUE!</v>
      </c>
      <c r="BO23" s="552" t="e">
        <f aca="false" ca="false" dt2D="false" dtr="false" t="normal">SUMIFS(BO:BO, $F:$F, $I$8, $D:$D, "Да", $E:$E, $I$23)</f>
        <v>#VALUE!</v>
      </c>
      <c r="BP23" s="552" t="e">
        <f aca="false" ca="false" dt2D="false" dtr="false" t="normal">SUMIFS(BP:BP, $F:$F, $I$8, $D:$D, "Да", $E:$E, $I$23)</f>
        <v>#VALUE!</v>
      </c>
      <c r="BQ23" s="552" t="e">
        <f aca="false" ca="false" dt2D="false" dtr="false" t="normal">SUMIFS(BQ:BQ, $F:$F, $I$8, $D:$D, "Да", $E:$E, $I$23)</f>
        <v>#VALUE!</v>
      </c>
      <c r="BR23" s="552" t="e">
        <f aca="false" ca="false" dt2D="false" dtr="false" t="normal">SUMIFS(BR:BR, $F:$F, $I$8, $D:$D, "Да", $E:$E, $I$23)</f>
        <v>#VALUE!</v>
      </c>
      <c r="BS23" s="552" t="e">
        <f aca="false" ca="false" dt2D="false" dtr="false" t="normal">SUMIFS(BS:BS, $F:$F, $I$8, $D:$D, "Да", $E:$E, $I$23)</f>
        <v>#VALUE!</v>
      </c>
      <c r="BT23" s="552" t="e">
        <f aca="false" ca="false" dt2D="false" dtr="false" t="normal">SUMIFS(BT:BT, $F:$F, $I$8, $D:$D, "Да", $E:$E, $I$23)</f>
        <v>#VALUE!</v>
      </c>
    </row>
    <row customFormat="true" hidden="true" ht="16.5" outlineLevel="2" r="24" s="547">
      <c r="A24" s="529" t="n"/>
      <c r="B24" s="548" t="n"/>
      <c r="C24" s="548" t="n"/>
      <c r="D24" s="482" t="n"/>
      <c r="E24" s="482" t="n"/>
      <c r="F24" s="482" t="n"/>
      <c r="G24" s="548" t="n"/>
      <c r="I24" s="549" t="s">
        <v>580</v>
      </c>
      <c r="J24" s="550" t="n"/>
      <c r="K24" s="551" t="n"/>
      <c r="L24" s="539" t="e">
        <f aca="false" ca="false" dt2D="false" dtr="false" t="normal">SUM(M24:BT24)</f>
        <v>#VALUE!</v>
      </c>
      <c r="M24" s="552" t="e">
        <f aca="false" ca="false" dt2D="false" dtr="false" t="normal">SUMIFS(M:M, $F:$F, $I$8, $D:$D, "Да", $E:$E, $I$24)</f>
        <v>#VALUE!</v>
      </c>
      <c r="N24" s="552" t="e">
        <f aca="false" ca="false" dt2D="false" dtr="false" t="normal">SUMIFS(N:N, $F:$F, $I$8, $D:$D, "Да", $E:$E, $I$24)</f>
        <v>#VALUE!</v>
      </c>
      <c r="O24" s="552" t="e">
        <f aca="false" ca="false" dt2D="false" dtr="false" t="normal">SUMIFS(O:O, $F:$F, $I$8, $D:$D, "Да", $E:$E, $I$24)</f>
        <v>#VALUE!</v>
      </c>
      <c r="P24" s="552" t="e">
        <f aca="false" ca="false" dt2D="false" dtr="false" t="normal">SUMIFS(P:P, $F:$F, $I$8, $D:$D, "Да", $E:$E, $I$24)</f>
        <v>#VALUE!</v>
      </c>
      <c r="Q24" s="552" t="e">
        <f aca="false" ca="false" dt2D="false" dtr="false" t="normal">SUMIFS(Q:Q, $F:$F, $I$8, $D:$D, "Да", $E:$E, $I$24)</f>
        <v>#VALUE!</v>
      </c>
      <c r="R24" s="552" t="e">
        <f aca="false" ca="false" dt2D="false" dtr="false" t="normal">SUMIFS(R:R, $F:$F, $I$8, $D:$D, "Да", $E:$E, $I$24)</f>
        <v>#VALUE!</v>
      </c>
      <c r="S24" s="552" t="e">
        <f aca="false" ca="false" dt2D="false" dtr="false" t="normal">SUMIFS(S:S, $F:$F, $I$8, $D:$D, "Да", $E:$E, $I$24)</f>
        <v>#VALUE!</v>
      </c>
      <c r="T24" s="552" t="e">
        <f aca="false" ca="false" dt2D="false" dtr="false" t="normal">SUMIFS(T:T, $F:$F, $I$8, $D:$D, "Да", $E:$E, $I$24)</f>
        <v>#VALUE!</v>
      </c>
      <c r="U24" s="552" t="e">
        <f aca="false" ca="false" dt2D="false" dtr="false" t="normal">SUMIFS(U:U, $F:$F, $I$8, $D:$D, "Да", $E:$E, $I$24)</f>
        <v>#VALUE!</v>
      </c>
      <c r="V24" s="552" t="e">
        <f aca="false" ca="false" dt2D="false" dtr="false" t="normal">SUMIFS(V:V, $F:$F, $I$8, $D:$D, "Да", $E:$E, $I$24)</f>
        <v>#VALUE!</v>
      </c>
      <c r="W24" s="552" t="e">
        <f aca="false" ca="false" dt2D="false" dtr="false" t="normal">SUMIFS(W:W, $F:$F, $I$8, $D:$D, "Да", $E:$E, $I$24)</f>
        <v>#VALUE!</v>
      </c>
      <c r="X24" s="552" t="e">
        <f aca="false" ca="false" dt2D="false" dtr="false" t="normal">SUMIFS(X:X, $F:$F, $I$8, $D:$D, "Да", $E:$E, $I$24)</f>
        <v>#VALUE!</v>
      </c>
      <c r="Y24" s="552" t="e">
        <f aca="false" ca="false" dt2D="false" dtr="false" t="normal">SUMIFS(Y:Y, $F:$F, $I$8, $D:$D, "Да", $E:$E, $I$24)</f>
        <v>#VALUE!</v>
      </c>
      <c r="Z24" s="552" t="e">
        <f aca="false" ca="false" dt2D="false" dtr="false" t="normal">SUMIFS(Z:Z, $F:$F, $I$8, $D:$D, "Да", $E:$E, $I$24)</f>
        <v>#VALUE!</v>
      </c>
      <c r="AA24" s="552" t="e">
        <f aca="false" ca="false" dt2D="false" dtr="false" t="normal">SUMIFS(AA:AA, $F:$F, $I$8, $D:$D, "Да", $E:$E, $I$24)</f>
        <v>#VALUE!</v>
      </c>
      <c r="AB24" s="552" t="e">
        <f aca="false" ca="false" dt2D="false" dtr="false" t="normal">SUMIFS(AB:AB, $F:$F, $I$8, $D:$D, "Да", $E:$E, $I$24)</f>
        <v>#VALUE!</v>
      </c>
      <c r="AC24" s="552" t="e">
        <f aca="false" ca="false" dt2D="false" dtr="false" t="normal">SUMIFS(AC:AC, $F:$F, $I$8, $D:$D, "Да", $E:$E, $I$24)</f>
        <v>#VALUE!</v>
      </c>
      <c r="AD24" s="552" t="e">
        <f aca="false" ca="false" dt2D="false" dtr="false" t="normal">SUMIFS(AD:AD, $F:$F, $I$8, $D:$D, "Да", $E:$E, $I$24)</f>
        <v>#VALUE!</v>
      </c>
      <c r="AE24" s="552" t="e">
        <f aca="false" ca="false" dt2D="false" dtr="false" t="normal">SUMIFS(AE:AE, $F:$F, $I$8, $D:$D, "Да", $E:$E, $I$24)</f>
        <v>#VALUE!</v>
      </c>
      <c r="AF24" s="552" t="e">
        <f aca="false" ca="false" dt2D="false" dtr="false" t="normal">SUMIFS(AF:AF, $F:$F, $I$8, $D:$D, "Да", $E:$E, $I$24)</f>
        <v>#VALUE!</v>
      </c>
      <c r="AG24" s="552" t="e">
        <f aca="false" ca="false" dt2D="false" dtr="false" t="normal">SUMIFS(AG:AG, $F:$F, $I$8, $D:$D, "Да", $E:$E, $I$24)</f>
        <v>#VALUE!</v>
      </c>
      <c r="AH24" s="552" t="e">
        <f aca="false" ca="false" dt2D="false" dtr="false" t="normal">SUMIFS(AH:AH, $F:$F, $I$8, $D:$D, "Да", $E:$E, $I$24)</f>
        <v>#VALUE!</v>
      </c>
      <c r="AI24" s="552" t="e">
        <f aca="false" ca="false" dt2D="false" dtr="false" t="normal">SUMIFS(AI:AI, $F:$F, $I$8, $D:$D, "Да", $E:$E, $I$24)</f>
        <v>#VALUE!</v>
      </c>
      <c r="AJ24" s="552" t="e">
        <f aca="false" ca="false" dt2D="false" dtr="false" t="normal">SUMIFS(AJ:AJ, $F:$F, $I$8, $D:$D, "Да", $E:$E, $I$24)</f>
        <v>#VALUE!</v>
      </c>
      <c r="AK24" s="552" t="e">
        <f aca="false" ca="false" dt2D="false" dtr="false" t="normal">SUMIFS(AK:AK, $F:$F, $I$8, $D:$D, "Да", $E:$E, $I$24)</f>
        <v>#VALUE!</v>
      </c>
      <c r="AL24" s="552" t="e">
        <f aca="false" ca="false" dt2D="false" dtr="false" t="normal">SUMIFS(AL:AL, $F:$F, $I$8, $D:$D, "Да", $E:$E, $I$24)</f>
        <v>#VALUE!</v>
      </c>
      <c r="AM24" s="552" t="e">
        <f aca="false" ca="false" dt2D="false" dtr="false" t="normal">SUMIFS(AM:AM, $F:$F, $I$8, $D:$D, "Да", $E:$E, $I$24)</f>
        <v>#VALUE!</v>
      </c>
      <c r="AN24" s="552" t="e">
        <f aca="false" ca="false" dt2D="false" dtr="false" t="normal">SUMIFS(AN:AN, $F:$F, $I$8, $D:$D, "Да", $E:$E, $I$24)</f>
        <v>#VALUE!</v>
      </c>
      <c r="AO24" s="552" t="e">
        <f aca="false" ca="false" dt2D="false" dtr="false" t="normal">SUMIFS(AO:AO, $F:$F, $I$8, $D:$D, "Да", $E:$E, $I$24)</f>
        <v>#VALUE!</v>
      </c>
      <c r="AP24" s="552" t="e">
        <f aca="false" ca="false" dt2D="false" dtr="false" t="normal">SUMIFS(AP:AP, $F:$F, $I$8, $D:$D, "Да", $E:$E, $I$24)</f>
        <v>#VALUE!</v>
      </c>
      <c r="AQ24" s="552" t="e">
        <f aca="false" ca="false" dt2D="false" dtr="false" t="normal">SUMIFS(AQ:AQ, $F:$F, $I$8, $D:$D, "Да", $E:$E, $I$24)</f>
        <v>#VALUE!</v>
      </c>
      <c r="AR24" s="552" t="e">
        <f aca="false" ca="false" dt2D="false" dtr="false" t="normal">SUMIFS(AR:AR, $F:$F, $I$8, $D:$D, "Да", $E:$E, $I$24)</f>
        <v>#VALUE!</v>
      </c>
      <c r="AS24" s="552" t="e">
        <f aca="false" ca="false" dt2D="false" dtr="false" t="normal">SUMIFS(AS:AS, $F:$F, $I$8, $D:$D, "Да", $E:$E, $I$24)</f>
        <v>#VALUE!</v>
      </c>
      <c r="AT24" s="552" t="e">
        <f aca="false" ca="false" dt2D="false" dtr="false" t="normal">SUMIFS(AT:AT, $F:$F, $I$8, $D:$D, "Да", $E:$E, $I$24)</f>
        <v>#VALUE!</v>
      </c>
      <c r="AU24" s="552" t="e">
        <f aca="false" ca="false" dt2D="false" dtr="false" t="normal">SUMIFS(AU:AU, $F:$F, $I$8, $D:$D, "Да", $E:$E, $I$24)</f>
        <v>#VALUE!</v>
      </c>
      <c r="AV24" s="552" t="e">
        <f aca="false" ca="false" dt2D="false" dtr="false" t="normal">SUMIFS(AV:AV, $F:$F, $I$8, $D:$D, "Да", $E:$E, $I$24)</f>
        <v>#VALUE!</v>
      </c>
      <c r="AW24" s="552" t="e">
        <f aca="false" ca="false" dt2D="false" dtr="false" t="normal">SUMIFS(AW:AW, $F:$F, $I$8, $D:$D, "Да", $E:$E, $I$24)</f>
        <v>#VALUE!</v>
      </c>
      <c r="AX24" s="552" t="e">
        <f aca="false" ca="false" dt2D="false" dtr="false" t="normal">SUMIFS(AX:AX, $F:$F, $I$8, $D:$D, "Да", $E:$E, $I$24)</f>
        <v>#VALUE!</v>
      </c>
      <c r="AY24" s="552" t="e">
        <f aca="false" ca="false" dt2D="false" dtr="false" t="normal">SUMIFS(AY:AY, $F:$F, $I$8, $D:$D, "Да", $E:$E, $I$24)</f>
        <v>#VALUE!</v>
      </c>
      <c r="AZ24" s="552" t="e">
        <f aca="false" ca="false" dt2D="false" dtr="false" t="normal">SUMIFS(AZ:AZ, $F:$F, $I$8, $D:$D, "Да", $E:$E, $I$24)</f>
        <v>#VALUE!</v>
      </c>
      <c r="BA24" s="552" t="e">
        <f aca="false" ca="false" dt2D="false" dtr="false" t="normal">SUMIFS(BA:BA, $F:$F, $I$8, $D:$D, "Да", $E:$E, $I$24)</f>
        <v>#VALUE!</v>
      </c>
      <c r="BB24" s="552" t="e">
        <f aca="false" ca="false" dt2D="false" dtr="false" t="normal">SUMIFS(BB:BB, $F:$F, $I$8, $D:$D, "Да", $E:$E, $I$24)</f>
        <v>#VALUE!</v>
      </c>
      <c r="BC24" s="552" t="e">
        <f aca="false" ca="false" dt2D="false" dtr="false" t="normal">SUMIFS(BC:BC, $F:$F, $I$8, $D:$D, "Да", $E:$E, $I$24)</f>
        <v>#VALUE!</v>
      </c>
      <c r="BD24" s="552" t="e">
        <f aca="false" ca="false" dt2D="false" dtr="false" t="normal">SUMIFS(BD:BD, $F:$F, $I$8, $D:$D, "Да", $E:$E, $I$24)</f>
        <v>#VALUE!</v>
      </c>
      <c r="BE24" s="552" t="e">
        <f aca="false" ca="false" dt2D="false" dtr="false" t="normal">SUMIFS(BE:BE, $F:$F, $I$8, $D:$D, "Да", $E:$E, $I$24)</f>
        <v>#VALUE!</v>
      </c>
      <c r="BF24" s="552" t="e">
        <f aca="false" ca="false" dt2D="false" dtr="false" t="normal">SUMIFS(BF:BF, $F:$F, $I$8, $D:$D, "Да", $E:$E, $I$24)</f>
        <v>#VALUE!</v>
      </c>
      <c r="BG24" s="552" t="e">
        <f aca="false" ca="false" dt2D="false" dtr="false" t="normal">SUMIFS(BG:BG, $F:$F, $I$8, $D:$D, "Да", $E:$E, $I$24)</f>
        <v>#VALUE!</v>
      </c>
      <c r="BH24" s="552" t="e">
        <f aca="false" ca="false" dt2D="false" dtr="false" t="normal">SUMIFS(BH:BH, $F:$F, $I$8, $D:$D, "Да", $E:$E, $I$24)</f>
        <v>#VALUE!</v>
      </c>
      <c r="BI24" s="552" t="e">
        <f aca="false" ca="false" dt2D="false" dtr="false" t="normal">SUMIFS(BI:BI, $F:$F, $I$8, $D:$D, "Да", $E:$E, $I$24)</f>
        <v>#VALUE!</v>
      </c>
      <c r="BJ24" s="552" t="e">
        <f aca="false" ca="false" dt2D="false" dtr="false" t="normal">SUMIFS(BJ:BJ, $F:$F, $I$8, $D:$D, "Да", $E:$E, $I$24)</f>
        <v>#VALUE!</v>
      </c>
      <c r="BK24" s="552" t="e">
        <f aca="false" ca="false" dt2D="false" dtr="false" t="normal">SUMIFS(BK:BK, $F:$F, $I$8, $D:$D, "Да", $E:$E, $I$24)</f>
        <v>#VALUE!</v>
      </c>
      <c r="BL24" s="552" t="e">
        <f aca="false" ca="false" dt2D="false" dtr="false" t="normal">SUMIFS(BL:BL, $F:$F, $I$8, $D:$D, "Да", $E:$E, $I$24)</f>
        <v>#VALUE!</v>
      </c>
      <c r="BM24" s="552" t="e">
        <f aca="false" ca="false" dt2D="false" dtr="false" t="normal">SUMIFS(BM:BM, $F:$F, $I$8, $D:$D, "Да", $E:$E, $I$24)</f>
        <v>#VALUE!</v>
      </c>
      <c r="BN24" s="552" t="e">
        <f aca="false" ca="false" dt2D="false" dtr="false" t="normal">SUMIFS(BN:BN, $F:$F, $I$8, $D:$D, "Да", $E:$E, $I$24)</f>
        <v>#VALUE!</v>
      </c>
      <c r="BO24" s="552" t="e">
        <f aca="false" ca="false" dt2D="false" dtr="false" t="normal">SUMIFS(BO:BO, $F:$F, $I$8, $D:$D, "Да", $E:$E, $I$24)</f>
        <v>#VALUE!</v>
      </c>
      <c r="BP24" s="552" t="e">
        <f aca="false" ca="false" dt2D="false" dtr="false" t="normal">SUMIFS(BP:BP, $F:$F, $I$8, $D:$D, "Да", $E:$E, $I$24)</f>
        <v>#VALUE!</v>
      </c>
      <c r="BQ24" s="552" t="e">
        <f aca="false" ca="false" dt2D="false" dtr="false" t="normal">SUMIFS(BQ:BQ, $F:$F, $I$8, $D:$D, "Да", $E:$E, $I$24)</f>
        <v>#VALUE!</v>
      </c>
      <c r="BR24" s="552" t="e">
        <f aca="false" ca="false" dt2D="false" dtr="false" t="normal">SUMIFS(BR:BR, $F:$F, $I$8, $D:$D, "Да", $E:$E, $I$24)</f>
        <v>#VALUE!</v>
      </c>
      <c r="BS24" s="552" t="e">
        <f aca="false" ca="false" dt2D="false" dtr="false" t="normal">SUMIFS(BS:BS, $F:$F, $I$8, $D:$D, "Да", $E:$E, $I$24)</f>
        <v>#VALUE!</v>
      </c>
      <c r="BT24" s="552" t="e">
        <f aca="false" ca="false" dt2D="false" dtr="false" t="normal">SUMIFS(BT:BT, $F:$F, $I$8, $D:$D, "Да", $E:$E, $I$24)</f>
        <v>#VALUE!</v>
      </c>
    </row>
    <row customFormat="true" hidden="true" ht="16.5" outlineLevel="2" r="25" s="547">
      <c r="A25" s="529" t="n"/>
      <c r="B25" s="548" t="n"/>
      <c r="C25" s="548" t="n"/>
      <c r="D25" s="482" t="n"/>
      <c r="E25" s="482" t="n"/>
      <c r="F25" s="482" t="n"/>
      <c r="G25" s="548" t="n"/>
      <c r="I25" s="549" t="s">
        <v>581</v>
      </c>
      <c r="J25" s="550" t="n"/>
      <c r="K25" s="551" t="n"/>
      <c r="L25" s="539" t="e">
        <f aca="false" ca="false" dt2D="false" dtr="false" t="normal">SUM(M25:BT25)</f>
        <v>#VALUE!</v>
      </c>
      <c r="M25" s="552" t="e">
        <f aca="false" ca="false" dt2D="false" dtr="false" t="normal">SUMIFS(M:M, $F:$F, $I$8, $D:$D, "Да", $E:$E, $I$25)</f>
        <v>#VALUE!</v>
      </c>
      <c r="N25" s="552" t="e">
        <f aca="false" ca="false" dt2D="false" dtr="false" t="normal">SUMIFS(N:N, $F:$F, $I$8, $D:$D, "Да", $E:$E, $I$25)</f>
        <v>#VALUE!</v>
      </c>
      <c r="O25" s="552" t="e">
        <f aca="false" ca="false" dt2D="false" dtr="false" t="normal">SUMIFS(O:O, $F:$F, $I$8, $D:$D, "Да", $E:$E, $I$25)</f>
        <v>#VALUE!</v>
      </c>
      <c r="P25" s="552" t="e">
        <f aca="false" ca="false" dt2D="false" dtr="false" t="normal">SUMIFS(P:P, $F:$F, $I$8, $D:$D, "Да", $E:$E, $I$25)</f>
        <v>#VALUE!</v>
      </c>
      <c r="Q25" s="552" t="e">
        <f aca="false" ca="false" dt2D="false" dtr="false" t="normal">SUMIFS(Q:Q, $F:$F, $I$8, $D:$D, "Да", $E:$E, $I$25)</f>
        <v>#VALUE!</v>
      </c>
      <c r="R25" s="552" t="e">
        <f aca="false" ca="false" dt2D="false" dtr="false" t="normal">SUMIFS(R:R, $F:$F, $I$8, $D:$D, "Да", $E:$E, $I$25)</f>
        <v>#VALUE!</v>
      </c>
      <c r="S25" s="552" t="e">
        <f aca="false" ca="false" dt2D="false" dtr="false" t="normal">SUMIFS(S:S, $F:$F, $I$8, $D:$D, "Да", $E:$E, $I$25)</f>
        <v>#VALUE!</v>
      </c>
      <c r="T25" s="552" t="e">
        <f aca="false" ca="false" dt2D="false" dtr="false" t="normal">SUMIFS(T:T, $F:$F, $I$8, $D:$D, "Да", $E:$E, $I$25)</f>
        <v>#VALUE!</v>
      </c>
      <c r="U25" s="552" t="e">
        <f aca="false" ca="false" dt2D="false" dtr="false" t="normal">SUMIFS(U:U, $F:$F, $I$8, $D:$D, "Да", $E:$E, $I$25)</f>
        <v>#VALUE!</v>
      </c>
      <c r="V25" s="552" t="e">
        <f aca="false" ca="false" dt2D="false" dtr="false" t="normal">SUMIFS(V:V, $F:$F, $I$8, $D:$D, "Да", $E:$E, $I$25)</f>
        <v>#VALUE!</v>
      </c>
      <c r="W25" s="552" t="e">
        <f aca="false" ca="false" dt2D="false" dtr="false" t="normal">SUMIFS(W:W, $F:$F, $I$8, $D:$D, "Да", $E:$E, $I$25)</f>
        <v>#VALUE!</v>
      </c>
      <c r="X25" s="552" t="e">
        <f aca="false" ca="false" dt2D="false" dtr="false" t="normal">SUMIFS(X:X, $F:$F, $I$8, $D:$D, "Да", $E:$E, $I$25)</f>
        <v>#VALUE!</v>
      </c>
      <c r="Y25" s="552" t="e">
        <f aca="false" ca="false" dt2D="false" dtr="false" t="normal">SUMIFS(Y:Y, $F:$F, $I$8, $D:$D, "Да", $E:$E, $I$25)</f>
        <v>#VALUE!</v>
      </c>
      <c r="Z25" s="552" t="e">
        <f aca="false" ca="false" dt2D="false" dtr="false" t="normal">SUMIFS(Z:Z, $F:$F, $I$8, $D:$D, "Да", $E:$E, $I$25)</f>
        <v>#VALUE!</v>
      </c>
      <c r="AA25" s="552" t="e">
        <f aca="false" ca="false" dt2D="false" dtr="false" t="normal">SUMIFS(AA:AA, $F:$F, $I$8, $D:$D, "Да", $E:$E, $I$25)</f>
        <v>#VALUE!</v>
      </c>
      <c r="AB25" s="552" t="e">
        <f aca="false" ca="false" dt2D="false" dtr="false" t="normal">SUMIFS(AB:AB, $F:$F, $I$8, $D:$D, "Да", $E:$E, $I$25)</f>
        <v>#VALUE!</v>
      </c>
      <c r="AC25" s="552" t="e">
        <f aca="false" ca="false" dt2D="false" dtr="false" t="normal">SUMIFS(AC:AC, $F:$F, $I$8, $D:$D, "Да", $E:$E, $I$25)</f>
        <v>#VALUE!</v>
      </c>
      <c r="AD25" s="552" t="e">
        <f aca="false" ca="false" dt2D="false" dtr="false" t="normal">SUMIFS(AD:AD, $F:$F, $I$8, $D:$D, "Да", $E:$E, $I$25)</f>
        <v>#VALUE!</v>
      </c>
      <c r="AE25" s="552" t="e">
        <f aca="false" ca="false" dt2D="false" dtr="false" t="normal">SUMIFS(AE:AE, $F:$F, $I$8, $D:$D, "Да", $E:$E, $I$25)</f>
        <v>#VALUE!</v>
      </c>
      <c r="AF25" s="552" t="e">
        <f aca="false" ca="false" dt2D="false" dtr="false" t="normal">SUMIFS(AF:AF, $F:$F, $I$8, $D:$D, "Да", $E:$E, $I$25)</f>
        <v>#VALUE!</v>
      </c>
      <c r="AG25" s="552" t="e">
        <f aca="false" ca="false" dt2D="false" dtr="false" t="normal">SUMIFS(AG:AG, $F:$F, $I$8, $D:$D, "Да", $E:$E, $I$25)</f>
        <v>#VALUE!</v>
      </c>
      <c r="AH25" s="552" t="e">
        <f aca="false" ca="false" dt2D="false" dtr="false" t="normal">SUMIFS(AH:AH, $F:$F, $I$8, $D:$D, "Да", $E:$E, $I$25)</f>
        <v>#VALUE!</v>
      </c>
      <c r="AI25" s="552" t="e">
        <f aca="false" ca="false" dt2D="false" dtr="false" t="normal">SUMIFS(AI:AI, $F:$F, $I$8, $D:$D, "Да", $E:$E, $I$25)</f>
        <v>#VALUE!</v>
      </c>
      <c r="AJ25" s="552" t="e">
        <f aca="false" ca="false" dt2D="false" dtr="false" t="normal">SUMIFS(AJ:AJ, $F:$F, $I$8, $D:$D, "Да", $E:$E, $I$25)</f>
        <v>#VALUE!</v>
      </c>
      <c r="AK25" s="552" t="e">
        <f aca="false" ca="false" dt2D="false" dtr="false" t="normal">SUMIFS(AK:AK, $F:$F, $I$8, $D:$D, "Да", $E:$E, $I$25)</f>
        <v>#VALUE!</v>
      </c>
      <c r="AL25" s="552" t="e">
        <f aca="false" ca="false" dt2D="false" dtr="false" t="normal">SUMIFS(AL:AL, $F:$F, $I$8, $D:$D, "Да", $E:$E, $I$25)</f>
        <v>#VALUE!</v>
      </c>
      <c r="AM25" s="552" t="e">
        <f aca="false" ca="false" dt2D="false" dtr="false" t="normal">SUMIFS(AM:AM, $F:$F, $I$8, $D:$D, "Да", $E:$E, $I$25)</f>
        <v>#VALUE!</v>
      </c>
      <c r="AN25" s="552" t="e">
        <f aca="false" ca="false" dt2D="false" dtr="false" t="normal">SUMIFS(AN:AN, $F:$F, $I$8, $D:$D, "Да", $E:$E, $I$25)</f>
        <v>#VALUE!</v>
      </c>
      <c r="AO25" s="552" t="e">
        <f aca="false" ca="false" dt2D="false" dtr="false" t="normal">SUMIFS(AO:AO, $F:$F, $I$8, $D:$D, "Да", $E:$E, $I$25)</f>
        <v>#VALUE!</v>
      </c>
      <c r="AP25" s="552" t="e">
        <f aca="false" ca="false" dt2D="false" dtr="false" t="normal">SUMIFS(AP:AP, $F:$F, $I$8, $D:$D, "Да", $E:$E, $I$25)</f>
        <v>#VALUE!</v>
      </c>
      <c r="AQ25" s="552" t="e">
        <f aca="false" ca="false" dt2D="false" dtr="false" t="normal">SUMIFS(AQ:AQ, $F:$F, $I$8, $D:$D, "Да", $E:$E, $I$25)</f>
        <v>#VALUE!</v>
      </c>
      <c r="AR25" s="552" t="e">
        <f aca="false" ca="false" dt2D="false" dtr="false" t="normal">SUMIFS(AR:AR, $F:$F, $I$8, $D:$D, "Да", $E:$E, $I$25)</f>
        <v>#VALUE!</v>
      </c>
      <c r="AS25" s="552" t="e">
        <f aca="false" ca="false" dt2D="false" dtr="false" t="normal">SUMIFS(AS:AS, $F:$F, $I$8, $D:$D, "Да", $E:$E, $I$25)</f>
        <v>#VALUE!</v>
      </c>
      <c r="AT25" s="552" t="e">
        <f aca="false" ca="false" dt2D="false" dtr="false" t="normal">SUMIFS(AT:AT, $F:$F, $I$8, $D:$D, "Да", $E:$E, $I$25)</f>
        <v>#VALUE!</v>
      </c>
      <c r="AU25" s="552" t="e">
        <f aca="false" ca="false" dt2D="false" dtr="false" t="normal">SUMIFS(AU:AU, $F:$F, $I$8, $D:$D, "Да", $E:$E, $I$25)</f>
        <v>#VALUE!</v>
      </c>
      <c r="AV25" s="552" t="e">
        <f aca="false" ca="false" dt2D="false" dtr="false" t="normal">SUMIFS(AV:AV, $F:$F, $I$8, $D:$D, "Да", $E:$E, $I$25)</f>
        <v>#VALUE!</v>
      </c>
      <c r="AW25" s="552" t="e">
        <f aca="false" ca="false" dt2D="false" dtr="false" t="normal">SUMIFS(AW:AW, $F:$F, $I$8, $D:$D, "Да", $E:$E, $I$25)</f>
        <v>#VALUE!</v>
      </c>
      <c r="AX25" s="552" t="e">
        <f aca="false" ca="false" dt2D="false" dtr="false" t="normal">SUMIFS(AX:AX, $F:$F, $I$8, $D:$D, "Да", $E:$E, $I$25)</f>
        <v>#VALUE!</v>
      </c>
      <c r="AY25" s="552" t="e">
        <f aca="false" ca="false" dt2D="false" dtr="false" t="normal">SUMIFS(AY:AY, $F:$F, $I$8, $D:$D, "Да", $E:$E, $I$25)</f>
        <v>#VALUE!</v>
      </c>
      <c r="AZ25" s="552" t="e">
        <f aca="false" ca="false" dt2D="false" dtr="false" t="normal">SUMIFS(AZ:AZ, $F:$F, $I$8, $D:$D, "Да", $E:$E, $I$25)</f>
        <v>#VALUE!</v>
      </c>
      <c r="BA25" s="552" t="e">
        <f aca="false" ca="false" dt2D="false" dtr="false" t="normal">SUMIFS(BA:BA, $F:$F, $I$8, $D:$D, "Да", $E:$E, $I$25)</f>
        <v>#VALUE!</v>
      </c>
      <c r="BB25" s="552" t="e">
        <f aca="false" ca="false" dt2D="false" dtr="false" t="normal">SUMIFS(BB:BB, $F:$F, $I$8, $D:$D, "Да", $E:$E, $I$25)</f>
        <v>#VALUE!</v>
      </c>
      <c r="BC25" s="552" t="e">
        <f aca="false" ca="false" dt2D="false" dtr="false" t="normal">SUMIFS(BC:BC, $F:$F, $I$8, $D:$D, "Да", $E:$E, $I$25)</f>
        <v>#VALUE!</v>
      </c>
      <c r="BD25" s="552" t="e">
        <f aca="false" ca="false" dt2D="false" dtr="false" t="normal">SUMIFS(BD:BD, $F:$F, $I$8, $D:$D, "Да", $E:$E, $I$25)</f>
        <v>#VALUE!</v>
      </c>
      <c r="BE25" s="552" t="e">
        <f aca="false" ca="false" dt2D="false" dtr="false" t="normal">SUMIFS(BE:BE, $F:$F, $I$8, $D:$D, "Да", $E:$E, $I$25)</f>
        <v>#VALUE!</v>
      </c>
      <c r="BF25" s="552" t="e">
        <f aca="false" ca="false" dt2D="false" dtr="false" t="normal">SUMIFS(BF:BF, $F:$F, $I$8, $D:$D, "Да", $E:$E, $I$25)</f>
        <v>#VALUE!</v>
      </c>
      <c r="BG25" s="552" t="e">
        <f aca="false" ca="false" dt2D="false" dtr="false" t="normal">SUMIFS(BG:BG, $F:$F, $I$8, $D:$D, "Да", $E:$E, $I$25)</f>
        <v>#VALUE!</v>
      </c>
      <c r="BH25" s="552" t="e">
        <f aca="false" ca="false" dt2D="false" dtr="false" t="normal">SUMIFS(BH:BH, $F:$F, $I$8, $D:$D, "Да", $E:$E, $I$25)</f>
        <v>#VALUE!</v>
      </c>
      <c r="BI25" s="552" t="e">
        <f aca="false" ca="false" dt2D="false" dtr="false" t="normal">SUMIFS(BI:BI, $F:$F, $I$8, $D:$D, "Да", $E:$E, $I$25)</f>
        <v>#VALUE!</v>
      </c>
      <c r="BJ25" s="552" t="e">
        <f aca="false" ca="false" dt2D="false" dtr="false" t="normal">SUMIFS(BJ:BJ, $F:$F, $I$8, $D:$D, "Да", $E:$E, $I$25)</f>
        <v>#VALUE!</v>
      </c>
      <c r="BK25" s="552" t="e">
        <f aca="false" ca="false" dt2D="false" dtr="false" t="normal">SUMIFS(BK:BK, $F:$F, $I$8, $D:$D, "Да", $E:$E, $I$25)</f>
        <v>#VALUE!</v>
      </c>
      <c r="BL25" s="552" t="e">
        <f aca="false" ca="false" dt2D="false" dtr="false" t="normal">SUMIFS(BL:BL, $F:$F, $I$8, $D:$D, "Да", $E:$E, $I$25)</f>
        <v>#VALUE!</v>
      </c>
      <c r="BM25" s="552" t="e">
        <f aca="false" ca="false" dt2D="false" dtr="false" t="normal">SUMIFS(BM:BM, $F:$F, $I$8, $D:$D, "Да", $E:$E, $I$25)</f>
        <v>#VALUE!</v>
      </c>
      <c r="BN25" s="552" t="e">
        <f aca="false" ca="false" dt2D="false" dtr="false" t="normal">SUMIFS(BN:BN, $F:$F, $I$8, $D:$D, "Да", $E:$E, $I$25)</f>
        <v>#VALUE!</v>
      </c>
      <c r="BO25" s="552" t="e">
        <f aca="false" ca="false" dt2D="false" dtr="false" t="normal">SUMIFS(BO:BO, $F:$F, $I$8, $D:$D, "Да", $E:$E, $I$25)</f>
        <v>#VALUE!</v>
      </c>
      <c r="BP25" s="552" t="e">
        <f aca="false" ca="false" dt2D="false" dtr="false" t="normal">SUMIFS(BP:BP, $F:$F, $I$8, $D:$D, "Да", $E:$E, $I$25)</f>
        <v>#VALUE!</v>
      </c>
      <c r="BQ25" s="552" t="e">
        <f aca="false" ca="false" dt2D="false" dtr="false" t="normal">SUMIFS(BQ:BQ, $F:$F, $I$8, $D:$D, "Да", $E:$E, $I$25)</f>
        <v>#VALUE!</v>
      </c>
      <c r="BR25" s="552" t="e">
        <f aca="false" ca="false" dt2D="false" dtr="false" t="normal">SUMIFS(BR:BR, $F:$F, $I$8, $D:$D, "Да", $E:$E, $I$25)</f>
        <v>#VALUE!</v>
      </c>
      <c r="BS25" s="552" t="e">
        <f aca="false" ca="false" dt2D="false" dtr="false" t="normal">SUMIFS(BS:BS, $F:$F, $I$8, $D:$D, "Да", $E:$E, $I$25)</f>
        <v>#VALUE!</v>
      </c>
      <c r="BT25" s="552" t="e">
        <f aca="false" ca="false" dt2D="false" dtr="false" t="normal">SUMIFS(BT:BT, $F:$F, $I$8, $D:$D, "Да", $E:$E, $I$25)</f>
        <v>#VALUE!</v>
      </c>
    </row>
    <row customFormat="true" hidden="true" ht="16.5" outlineLevel="2" r="26" s="547">
      <c r="A26" s="529" t="n"/>
      <c r="B26" s="548" t="n"/>
      <c r="C26" s="548" t="n"/>
      <c r="D26" s="482" t="n"/>
      <c r="E26" s="482" t="n"/>
      <c r="F26" s="482" t="n"/>
      <c r="G26" s="548" t="n"/>
      <c r="I26" s="549" t="s">
        <v>582</v>
      </c>
      <c r="J26" s="550" t="n"/>
      <c r="K26" s="551" t="n"/>
      <c r="L26" s="539" t="e">
        <f aca="false" ca="false" dt2D="false" dtr="false" t="normal">SUM(M26:BT26)</f>
        <v>#VALUE!</v>
      </c>
      <c r="M26" s="552" t="e">
        <f aca="false" ca="false" dt2D="false" dtr="false" t="normal">SUMIFS(M:M, $F:$F, $I$8, $D:$D, "Да", $E:$E, $I$26)</f>
        <v>#VALUE!</v>
      </c>
      <c r="N26" s="552" t="e">
        <f aca="false" ca="false" dt2D="false" dtr="false" t="normal">SUMIFS(N:N, $F:$F, $I$8, $D:$D, "Да", $E:$E, $I$26)</f>
        <v>#VALUE!</v>
      </c>
      <c r="O26" s="552" t="e">
        <f aca="false" ca="false" dt2D="false" dtr="false" t="normal">SUMIFS(O:O, $F:$F, $I$8, $D:$D, "Да", $E:$E, $I$26)</f>
        <v>#VALUE!</v>
      </c>
      <c r="P26" s="552" t="e">
        <f aca="false" ca="false" dt2D="false" dtr="false" t="normal">SUMIFS(P:P, $F:$F, $I$8, $D:$D, "Да", $E:$E, $I$26)</f>
        <v>#VALUE!</v>
      </c>
      <c r="Q26" s="552" t="e">
        <f aca="false" ca="false" dt2D="false" dtr="false" t="normal">SUMIFS(Q:Q, $F:$F, $I$8, $D:$D, "Да", $E:$E, $I$26)</f>
        <v>#VALUE!</v>
      </c>
      <c r="R26" s="552" t="e">
        <f aca="false" ca="false" dt2D="false" dtr="false" t="normal">SUMIFS(R:R, $F:$F, $I$8, $D:$D, "Да", $E:$E, $I$26)</f>
        <v>#VALUE!</v>
      </c>
      <c r="S26" s="552" t="e">
        <f aca="false" ca="false" dt2D="false" dtr="false" t="normal">SUMIFS(S:S, $F:$F, $I$8, $D:$D, "Да", $E:$E, $I$26)</f>
        <v>#VALUE!</v>
      </c>
      <c r="T26" s="552" t="e">
        <f aca="false" ca="false" dt2D="false" dtr="false" t="normal">SUMIFS(T:T, $F:$F, $I$8, $D:$D, "Да", $E:$E, $I$26)</f>
        <v>#VALUE!</v>
      </c>
      <c r="U26" s="552" t="e">
        <f aca="false" ca="false" dt2D="false" dtr="false" t="normal">SUMIFS(U:U, $F:$F, $I$8, $D:$D, "Да", $E:$E, $I$26)</f>
        <v>#VALUE!</v>
      </c>
      <c r="V26" s="552" t="e">
        <f aca="false" ca="false" dt2D="false" dtr="false" t="normal">SUMIFS(V:V, $F:$F, $I$8, $D:$D, "Да", $E:$E, $I$26)</f>
        <v>#VALUE!</v>
      </c>
      <c r="W26" s="552" t="e">
        <f aca="false" ca="false" dt2D="false" dtr="false" t="normal">SUMIFS(W:W, $F:$F, $I$8, $D:$D, "Да", $E:$E, $I$26)</f>
        <v>#VALUE!</v>
      </c>
      <c r="X26" s="552" t="e">
        <f aca="false" ca="false" dt2D="false" dtr="false" t="normal">SUMIFS(X:X, $F:$F, $I$8, $D:$D, "Да", $E:$E, $I$26)</f>
        <v>#VALUE!</v>
      </c>
      <c r="Y26" s="552" t="e">
        <f aca="false" ca="false" dt2D="false" dtr="false" t="normal">SUMIFS(Y:Y, $F:$F, $I$8, $D:$D, "Да", $E:$E, $I$26)</f>
        <v>#VALUE!</v>
      </c>
      <c r="Z26" s="552" t="e">
        <f aca="false" ca="false" dt2D="false" dtr="false" t="normal">SUMIFS(Z:Z, $F:$F, $I$8, $D:$D, "Да", $E:$E, $I$26)</f>
        <v>#VALUE!</v>
      </c>
      <c r="AA26" s="552" t="e">
        <f aca="false" ca="false" dt2D="false" dtr="false" t="normal">SUMIFS(AA:AA, $F:$F, $I$8, $D:$D, "Да", $E:$E, $I$26)</f>
        <v>#VALUE!</v>
      </c>
      <c r="AB26" s="552" t="e">
        <f aca="false" ca="false" dt2D="false" dtr="false" t="normal">SUMIFS(AB:AB, $F:$F, $I$8, $D:$D, "Да", $E:$E, $I$26)</f>
        <v>#VALUE!</v>
      </c>
      <c r="AC26" s="552" t="e">
        <f aca="false" ca="false" dt2D="false" dtr="false" t="normal">SUMIFS(AC:AC, $F:$F, $I$8, $D:$D, "Да", $E:$E, $I$26)</f>
        <v>#VALUE!</v>
      </c>
      <c r="AD26" s="552" t="e">
        <f aca="false" ca="false" dt2D="false" dtr="false" t="normal">SUMIFS(AD:AD, $F:$F, $I$8, $D:$D, "Да", $E:$E, $I$26)</f>
        <v>#VALUE!</v>
      </c>
      <c r="AE26" s="552" t="e">
        <f aca="false" ca="false" dt2D="false" dtr="false" t="normal">SUMIFS(AE:AE, $F:$F, $I$8, $D:$D, "Да", $E:$E, $I$26)</f>
        <v>#VALUE!</v>
      </c>
      <c r="AF26" s="552" t="e">
        <f aca="false" ca="false" dt2D="false" dtr="false" t="normal">SUMIFS(AF:AF, $F:$F, $I$8, $D:$D, "Да", $E:$E, $I$26)</f>
        <v>#VALUE!</v>
      </c>
      <c r="AG26" s="552" t="e">
        <f aca="false" ca="false" dt2D="false" dtr="false" t="normal">SUMIFS(AG:AG, $F:$F, $I$8, $D:$D, "Да", $E:$E, $I$26)</f>
        <v>#VALUE!</v>
      </c>
      <c r="AH26" s="552" t="e">
        <f aca="false" ca="false" dt2D="false" dtr="false" t="normal">SUMIFS(AH:AH, $F:$F, $I$8, $D:$D, "Да", $E:$E, $I$26)</f>
        <v>#VALUE!</v>
      </c>
      <c r="AI26" s="552" t="e">
        <f aca="false" ca="false" dt2D="false" dtr="false" t="normal">SUMIFS(AI:AI, $F:$F, $I$8, $D:$D, "Да", $E:$E, $I$26)</f>
        <v>#VALUE!</v>
      </c>
      <c r="AJ26" s="552" t="e">
        <f aca="false" ca="false" dt2D="false" dtr="false" t="normal">SUMIFS(AJ:AJ, $F:$F, $I$8, $D:$D, "Да", $E:$E, $I$26)</f>
        <v>#VALUE!</v>
      </c>
      <c r="AK26" s="552" t="e">
        <f aca="false" ca="false" dt2D="false" dtr="false" t="normal">SUMIFS(AK:AK, $F:$F, $I$8, $D:$D, "Да", $E:$E, $I$26)</f>
        <v>#VALUE!</v>
      </c>
      <c r="AL26" s="552" t="e">
        <f aca="false" ca="false" dt2D="false" dtr="false" t="normal">SUMIFS(AL:AL, $F:$F, $I$8, $D:$D, "Да", $E:$E, $I$26)</f>
        <v>#VALUE!</v>
      </c>
      <c r="AM26" s="552" t="e">
        <f aca="false" ca="false" dt2D="false" dtr="false" t="normal">SUMIFS(AM:AM, $F:$F, $I$8, $D:$D, "Да", $E:$E, $I$26)</f>
        <v>#VALUE!</v>
      </c>
      <c r="AN26" s="552" t="e">
        <f aca="false" ca="false" dt2D="false" dtr="false" t="normal">SUMIFS(AN:AN, $F:$F, $I$8, $D:$D, "Да", $E:$E, $I$26)</f>
        <v>#VALUE!</v>
      </c>
      <c r="AO26" s="552" t="e">
        <f aca="false" ca="false" dt2D="false" dtr="false" t="normal">SUMIFS(AO:AO, $F:$F, $I$8, $D:$D, "Да", $E:$E, $I$26)</f>
        <v>#VALUE!</v>
      </c>
      <c r="AP26" s="552" t="e">
        <f aca="false" ca="false" dt2D="false" dtr="false" t="normal">SUMIFS(AP:AP, $F:$F, $I$8, $D:$D, "Да", $E:$E, $I$26)</f>
        <v>#VALUE!</v>
      </c>
      <c r="AQ26" s="552" t="e">
        <f aca="false" ca="false" dt2D="false" dtr="false" t="normal">SUMIFS(AQ:AQ, $F:$F, $I$8, $D:$D, "Да", $E:$E, $I$26)</f>
        <v>#VALUE!</v>
      </c>
      <c r="AR26" s="552" t="e">
        <f aca="false" ca="false" dt2D="false" dtr="false" t="normal">SUMIFS(AR:AR, $F:$F, $I$8, $D:$D, "Да", $E:$E, $I$26)</f>
        <v>#VALUE!</v>
      </c>
      <c r="AS26" s="552" t="e">
        <f aca="false" ca="false" dt2D="false" dtr="false" t="normal">SUMIFS(AS:AS, $F:$F, $I$8, $D:$D, "Да", $E:$E, $I$26)</f>
        <v>#VALUE!</v>
      </c>
      <c r="AT26" s="552" t="e">
        <f aca="false" ca="false" dt2D="false" dtr="false" t="normal">SUMIFS(AT:AT, $F:$F, $I$8, $D:$D, "Да", $E:$E, $I$26)</f>
        <v>#VALUE!</v>
      </c>
      <c r="AU26" s="552" t="e">
        <f aca="false" ca="false" dt2D="false" dtr="false" t="normal">SUMIFS(AU:AU, $F:$F, $I$8, $D:$D, "Да", $E:$E, $I$26)</f>
        <v>#VALUE!</v>
      </c>
      <c r="AV26" s="552" t="e">
        <f aca="false" ca="false" dt2D="false" dtr="false" t="normal">SUMIFS(AV:AV, $F:$F, $I$8, $D:$D, "Да", $E:$E, $I$26)</f>
        <v>#VALUE!</v>
      </c>
      <c r="AW26" s="552" t="e">
        <f aca="false" ca="false" dt2D="false" dtr="false" t="normal">SUMIFS(AW:AW, $F:$F, $I$8, $D:$D, "Да", $E:$E, $I$26)</f>
        <v>#VALUE!</v>
      </c>
      <c r="AX26" s="552" t="e">
        <f aca="false" ca="false" dt2D="false" dtr="false" t="normal">SUMIFS(AX:AX, $F:$F, $I$8, $D:$D, "Да", $E:$E, $I$26)</f>
        <v>#VALUE!</v>
      </c>
      <c r="AY26" s="552" t="e">
        <f aca="false" ca="false" dt2D="false" dtr="false" t="normal">SUMIFS(AY:AY, $F:$F, $I$8, $D:$D, "Да", $E:$E, $I$26)</f>
        <v>#VALUE!</v>
      </c>
      <c r="AZ26" s="552" t="e">
        <f aca="false" ca="false" dt2D="false" dtr="false" t="normal">SUMIFS(AZ:AZ, $F:$F, $I$8, $D:$D, "Да", $E:$E, $I$26)</f>
        <v>#VALUE!</v>
      </c>
      <c r="BA26" s="552" t="e">
        <f aca="false" ca="false" dt2D="false" dtr="false" t="normal">SUMIFS(BA:BA, $F:$F, $I$8, $D:$D, "Да", $E:$E, $I$26)</f>
        <v>#VALUE!</v>
      </c>
      <c r="BB26" s="552" t="e">
        <f aca="false" ca="false" dt2D="false" dtr="false" t="normal">SUMIFS(BB:BB, $F:$F, $I$8, $D:$D, "Да", $E:$E, $I$26)</f>
        <v>#VALUE!</v>
      </c>
      <c r="BC26" s="552" t="e">
        <f aca="false" ca="false" dt2D="false" dtr="false" t="normal">SUMIFS(BC:BC, $F:$F, $I$8, $D:$D, "Да", $E:$E, $I$26)</f>
        <v>#VALUE!</v>
      </c>
      <c r="BD26" s="552" t="e">
        <f aca="false" ca="false" dt2D="false" dtr="false" t="normal">SUMIFS(BD:BD, $F:$F, $I$8, $D:$D, "Да", $E:$E, $I$26)</f>
        <v>#VALUE!</v>
      </c>
      <c r="BE26" s="552" t="e">
        <f aca="false" ca="false" dt2D="false" dtr="false" t="normal">SUMIFS(BE:BE, $F:$F, $I$8, $D:$D, "Да", $E:$E, $I$26)</f>
        <v>#VALUE!</v>
      </c>
      <c r="BF26" s="552" t="e">
        <f aca="false" ca="false" dt2D="false" dtr="false" t="normal">SUMIFS(BF:BF, $F:$F, $I$8, $D:$D, "Да", $E:$E, $I$26)</f>
        <v>#VALUE!</v>
      </c>
      <c r="BG26" s="552" t="e">
        <f aca="false" ca="false" dt2D="false" dtr="false" t="normal">SUMIFS(BG:BG, $F:$F, $I$8, $D:$D, "Да", $E:$E, $I$26)</f>
        <v>#VALUE!</v>
      </c>
      <c r="BH26" s="552" t="e">
        <f aca="false" ca="false" dt2D="false" dtr="false" t="normal">SUMIFS(BH:BH, $F:$F, $I$8, $D:$D, "Да", $E:$E, $I$26)</f>
        <v>#VALUE!</v>
      </c>
      <c r="BI26" s="552" t="e">
        <f aca="false" ca="false" dt2D="false" dtr="false" t="normal">SUMIFS(BI:BI, $F:$F, $I$8, $D:$D, "Да", $E:$E, $I$26)</f>
        <v>#VALUE!</v>
      </c>
      <c r="BJ26" s="552" t="e">
        <f aca="false" ca="false" dt2D="false" dtr="false" t="normal">SUMIFS(BJ:BJ, $F:$F, $I$8, $D:$D, "Да", $E:$E, $I$26)</f>
        <v>#VALUE!</v>
      </c>
      <c r="BK26" s="552" t="e">
        <f aca="false" ca="false" dt2D="false" dtr="false" t="normal">SUMIFS(BK:BK, $F:$F, $I$8, $D:$D, "Да", $E:$E, $I$26)</f>
        <v>#VALUE!</v>
      </c>
      <c r="BL26" s="552" t="e">
        <f aca="false" ca="false" dt2D="false" dtr="false" t="normal">SUMIFS(BL:BL, $F:$F, $I$8, $D:$D, "Да", $E:$E, $I$26)</f>
        <v>#VALUE!</v>
      </c>
      <c r="BM26" s="552" t="e">
        <f aca="false" ca="false" dt2D="false" dtr="false" t="normal">SUMIFS(BM:BM, $F:$F, $I$8, $D:$D, "Да", $E:$E, $I$26)</f>
        <v>#VALUE!</v>
      </c>
      <c r="BN26" s="552" t="e">
        <f aca="false" ca="false" dt2D="false" dtr="false" t="normal">SUMIFS(BN:BN, $F:$F, $I$8, $D:$D, "Да", $E:$E, $I$26)</f>
        <v>#VALUE!</v>
      </c>
      <c r="BO26" s="552" t="e">
        <f aca="false" ca="false" dt2D="false" dtr="false" t="normal">SUMIFS(BO:BO, $F:$F, $I$8, $D:$D, "Да", $E:$E, $I$26)</f>
        <v>#VALUE!</v>
      </c>
      <c r="BP26" s="552" t="e">
        <f aca="false" ca="false" dt2D="false" dtr="false" t="normal">SUMIFS(BP:BP, $F:$F, $I$8, $D:$D, "Да", $E:$E, $I$26)</f>
        <v>#VALUE!</v>
      </c>
      <c r="BQ26" s="552" t="e">
        <f aca="false" ca="false" dt2D="false" dtr="false" t="normal">SUMIFS(BQ:BQ, $F:$F, $I$8, $D:$D, "Да", $E:$E, $I$26)</f>
        <v>#VALUE!</v>
      </c>
      <c r="BR26" s="552" t="e">
        <f aca="false" ca="false" dt2D="false" dtr="false" t="normal">SUMIFS(BR:BR, $F:$F, $I$8, $D:$D, "Да", $E:$E, $I$26)</f>
        <v>#VALUE!</v>
      </c>
      <c r="BS26" s="552" t="e">
        <f aca="false" ca="false" dt2D="false" dtr="false" t="normal">SUMIFS(BS:BS, $F:$F, $I$8, $D:$D, "Да", $E:$E, $I$26)</f>
        <v>#VALUE!</v>
      </c>
      <c r="BT26" s="552" t="e">
        <f aca="false" ca="false" dt2D="false" dtr="false" t="normal">SUMIFS(BT:BT, $F:$F, $I$8, $D:$D, "Да", $E:$E, $I$26)</f>
        <v>#VALUE!</v>
      </c>
    </row>
    <row customFormat="true" hidden="true" ht="16.5" outlineLevel="1" r="27" s="547">
      <c r="A27" s="529" t="n"/>
      <c r="B27" s="548" t="n"/>
      <c r="C27" s="548" t="n"/>
      <c r="D27" s="482" t="n"/>
      <c r="E27" s="482" t="n"/>
      <c r="F27" s="482" t="n"/>
      <c r="G27" s="548" t="n"/>
      <c r="I27" s="549" t="n"/>
      <c r="J27" s="550" t="n"/>
      <c r="K27" s="551" t="n"/>
      <c r="L27" s="539" t="n">
        <f aca="false" ca="false" dt2D="false" dtr="false" t="normal">SUM(M27:BT27)</f>
        <v>0</v>
      </c>
      <c r="M27" s="552" t="n"/>
      <c r="N27" s="552" t="n"/>
      <c r="O27" s="552" t="n"/>
      <c r="P27" s="552" t="n"/>
      <c r="Q27" s="552" t="n"/>
      <c r="R27" s="552" t="n"/>
      <c r="S27" s="552" t="n"/>
      <c r="T27" s="552" t="n"/>
      <c r="U27" s="552" t="n"/>
      <c r="V27" s="552" t="n"/>
      <c r="W27" s="552" t="n"/>
      <c r="X27" s="552" t="n"/>
      <c r="Y27" s="552" t="n"/>
      <c r="Z27" s="552" t="n"/>
      <c r="AA27" s="552" t="n"/>
      <c r="AB27" s="552" t="n"/>
      <c r="AC27" s="552" t="n"/>
      <c r="AD27" s="552" t="n"/>
      <c r="AE27" s="552" t="n"/>
      <c r="AF27" s="552" t="n"/>
      <c r="AG27" s="552" t="n"/>
      <c r="AH27" s="552" t="n"/>
      <c r="AI27" s="552" t="n"/>
      <c r="AJ27" s="552" t="n"/>
      <c r="AK27" s="552" t="n"/>
      <c r="AL27" s="552" t="n"/>
      <c r="AM27" s="552" t="n"/>
      <c r="AN27" s="552" t="n"/>
      <c r="AO27" s="552" t="n"/>
      <c r="AP27" s="552" t="n"/>
      <c r="AQ27" s="552" t="n"/>
      <c r="AR27" s="552" t="n"/>
      <c r="AS27" s="552" t="n"/>
      <c r="AT27" s="552" t="n"/>
      <c r="AU27" s="552" t="n"/>
      <c r="AV27" s="552" t="n"/>
      <c r="AW27" s="552" t="n"/>
      <c r="AX27" s="552" t="n"/>
      <c r="AY27" s="552" t="n"/>
      <c r="AZ27" s="552" t="n"/>
      <c r="BA27" s="552" t="n"/>
      <c r="BB27" s="552" t="n"/>
      <c r="BC27" s="552" t="n"/>
      <c r="BD27" s="552" t="n"/>
      <c r="BE27" s="552" t="n"/>
      <c r="BF27" s="552" t="n"/>
      <c r="BG27" s="552" t="n"/>
      <c r="BH27" s="552" t="n"/>
      <c r="BI27" s="552" t="n"/>
      <c r="BJ27" s="552" t="n"/>
      <c r="BK27" s="552" t="n"/>
      <c r="BL27" s="552" t="n"/>
      <c r="BM27" s="552" t="n"/>
      <c r="BN27" s="552" t="n"/>
      <c r="BO27" s="552" t="n"/>
      <c r="BP27" s="552" t="n"/>
      <c r="BQ27" s="552" t="n"/>
      <c r="BR27" s="552" t="n"/>
      <c r="BS27" s="552" t="n"/>
      <c r="BT27" s="552" t="n"/>
    </row>
    <row customFormat="true" ht="16.5" outlineLevel="0" r="28" s="547">
      <c r="A28" s="529" t="n"/>
      <c r="B28" s="548" t="n"/>
      <c r="C28" s="548" t="n"/>
      <c r="D28" s="482" t="n"/>
      <c r="E28" s="482" t="n"/>
      <c r="F28" s="482" t="n"/>
      <c r="G28" s="548" t="n"/>
      <c r="I28" s="549" t="n"/>
      <c r="J28" s="550" t="n"/>
      <c r="K28" s="551" t="n"/>
      <c r="L28" s="539" t="n"/>
      <c r="M28" s="552" t="n"/>
      <c r="N28" s="552" t="n"/>
      <c r="O28" s="552" t="n"/>
      <c r="P28" s="552" t="n"/>
      <c r="Q28" s="552" t="n"/>
      <c r="R28" s="552" t="n"/>
      <c r="S28" s="552" t="n"/>
      <c r="T28" s="552" t="n"/>
      <c r="U28" s="552" t="n"/>
      <c r="V28" s="552" t="n"/>
      <c r="W28" s="552" t="n"/>
      <c r="X28" s="552" t="n"/>
      <c r="Y28" s="552" t="n"/>
      <c r="Z28" s="552" t="n"/>
      <c r="AA28" s="552" t="n"/>
      <c r="AB28" s="552" t="n"/>
      <c r="AC28" s="552" t="n"/>
      <c r="AD28" s="552" t="n"/>
      <c r="AE28" s="552" t="n"/>
      <c r="AF28" s="552" t="n"/>
      <c r="AG28" s="552" t="n"/>
      <c r="AH28" s="552" t="n"/>
      <c r="AI28" s="552" t="n"/>
      <c r="AJ28" s="552" t="n"/>
      <c r="AK28" s="552" t="n"/>
      <c r="AL28" s="552" t="n"/>
      <c r="AM28" s="552" t="n"/>
      <c r="AN28" s="552" t="n"/>
      <c r="AO28" s="552" t="n"/>
      <c r="AP28" s="552" t="n"/>
      <c r="AQ28" s="552" t="n"/>
      <c r="AR28" s="552" t="n"/>
      <c r="AS28" s="552" t="n"/>
      <c r="AT28" s="552" t="n"/>
      <c r="AU28" s="552" t="n"/>
      <c r="AV28" s="552" t="n"/>
      <c r="AW28" s="552" t="n"/>
      <c r="AX28" s="552" t="n"/>
      <c r="AY28" s="552" t="n"/>
      <c r="AZ28" s="552" t="n"/>
      <c r="BA28" s="552" t="n"/>
      <c r="BB28" s="552" t="n"/>
      <c r="BC28" s="552" t="n"/>
      <c r="BD28" s="552" t="n"/>
      <c r="BE28" s="552" t="n"/>
      <c r="BF28" s="552" t="n"/>
      <c r="BG28" s="552" t="n"/>
      <c r="BH28" s="552" t="n"/>
      <c r="BI28" s="552" t="n"/>
      <c r="BJ28" s="552" t="n"/>
      <c r="BK28" s="552" t="n"/>
      <c r="BL28" s="552" t="n"/>
      <c r="BM28" s="552" t="n"/>
      <c r="BN28" s="552" t="n"/>
      <c r="BO28" s="552" t="n"/>
      <c r="BP28" s="552" t="n"/>
      <c r="BQ28" s="552" t="n"/>
      <c r="BR28" s="552" t="n"/>
      <c r="BS28" s="552" t="n"/>
      <c r="BT28" s="552" t="n"/>
    </row>
    <row customFormat="true" ht="17.25" outlineLevel="0" r="29" s="547">
      <c r="A29" s="529" t="n"/>
      <c r="B29" s="548" t="n"/>
      <c r="C29" s="548" t="n"/>
      <c r="D29" s="482" t="n"/>
      <c r="E29" s="482" t="n"/>
      <c r="F29" s="482" t="n"/>
      <c r="G29" s="548" t="n"/>
      <c r="I29" s="409" t="s">
        <v>339</v>
      </c>
      <c r="J29" s="555" t="n"/>
      <c r="K29" s="545" t="n"/>
      <c r="L29" s="539" t="e">
        <f aca="false" ca="false" dt2D="false" dtr="false" t="normal">SUM(L30:L37)</f>
        <v>#VALUE!</v>
      </c>
      <c r="M29" s="539" t="e">
        <f aca="false" ca="false" dt2D="false" dtr="false" t="normal">SUM(M30, M36, M37, M42)</f>
        <v>#VALUE!</v>
      </c>
      <c r="N29" s="539" t="e">
        <f aca="false" ca="false" dt2D="false" dtr="false" t="normal">SUM(N30, N36, N37, N42)</f>
        <v>#VALUE!</v>
      </c>
      <c r="O29" s="539" t="e">
        <f aca="false" ca="false" dt2D="false" dtr="false" t="normal">SUM(O30, O36, O37, O42)</f>
        <v>#VALUE!</v>
      </c>
      <c r="P29" s="539" t="e">
        <f aca="false" ca="false" dt2D="false" dtr="false" t="normal">SUM(P30, P36, P37, P42)</f>
        <v>#VALUE!</v>
      </c>
      <c r="Q29" s="539" t="e">
        <f aca="false" ca="false" dt2D="false" dtr="false" t="normal">SUM(Q30, Q36, Q37, Q42)</f>
        <v>#VALUE!</v>
      </c>
      <c r="R29" s="539" t="e">
        <f aca="false" ca="false" dt2D="false" dtr="false" t="normal">SUM(R30, R36, R37, R42)</f>
        <v>#VALUE!</v>
      </c>
      <c r="S29" s="539" t="e">
        <f aca="false" ca="false" dt2D="false" dtr="false" t="normal">SUM(S30, S36, S37, S42)</f>
        <v>#VALUE!</v>
      </c>
      <c r="T29" s="539" t="e">
        <f aca="false" ca="false" dt2D="false" dtr="false" t="normal">SUM(T30, T36, T37, T42)</f>
        <v>#VALUE!</v>
      </c>
      <c r="U29" s="539" t="e">
        <f aca="false" ca="false" dt2D="false" dtr="false" t="normal">SUM(U30, U36, U37, U42)</f>
        <v>#VALUE!</v>
      </c>
      <c r="V29" s="539" t="e">
        <f aca="false" ca="false" dt2D="false" dtr="false" t="normal">SUM(V30, V36, V37, V42)</f>
        <v>#VALUE!</v>
      </c>
      <c r="W29" s="539" t="e">
        <f aca="false" ca="false" dt2D="false" dtr="false" t="normal">SUM(W30, W36, W37, W42)</f>
        <v>#VALUE!</v>
      </c>
      <c r="X29" s="539" t="e">
        <f aca="false" ca="false" dt2D="false" dtr="false" t="normal">SUM(X30, X36, X37, X42)</f>
        <v>#VALUE!</v>
      </c>
      <c r="Y29" s="539" t="e">
        <f aca="false" ca="false" dt2D="false" dtr="false" t="normal">SUM(Y30, Y36, Y37, Y42)</f>
        <v>#VALUE!</v>
      </c>
      <c r="Z29" s="539" t="e">
        <f aca="false" ca="false" dt2D="false" dtr="false" t="normal">SUM(Z30, Z36, Z37, Z42)</f>
        <v>#VALUE!</v>
      </c>
      <c r="AA29" s="539" t="e">
        <f aca="false" ca="false" dt2D="false" dtr="false" t="normal">SUM(AA30, AA36, AA37, AA42)</f>
        <v>#VALUE!</v>
      </c>
      <c r="AB29" s="539" t="e">
        <f aca="false" ca="false" dt2D="false" dtr="false" t="normal">SUM(AB30, AB36, AB37, AB42)</f>
        <v>#VALUE!</v>
      </c>
      <c r="AC29" s="539" t="e">
        <f aca="false" ca="false" dt2D="false" dtr="false" t="normal">SUM(AC30, AC36, AC37, AC42)</f>
        <v>#VALUE!</v>
      </c>
      <c r="AD29" s="539" t="e">
        <f aca="false" ca="false" dt2D="false" dtr="false" t="normal">SUM(AD30, AD36, AD37, AD42)</f>
        <v>#VALUE!</v>
      </c>
      <c r="AE29" s="539" t="e">
        <f aca="false" ca="false" dt2D="false" dtr="false" t="normal">SUM(AE30, AE36, AE37, AE42)</f>
        <v>#VALUE!</v>
      </c>
      <c r="AF29" s="539" t="e">
        <f aca="false" ca="false" dt2D="false" dtr="false" t="normal">SUM(AF30, AF36, AF37, AF42)</f>
        <v>#VALUE!</v>
      </c>
      <c r="AG29" s="539" t="e">
        <f aca="false" ca="false" dt2D="false" dtr="false" t="normal">SUM(AG30, AG36, AG37, AG42)</f>
        <v>#VALUE!</v>
      </c>
      <c r="AH29" s="539" t="e">
        <f aca="false" ca="false" dt2D="false" dtr="false" t="normal">SUM(AH30, AH36, AH37, AH42)</f>
        <v>#VALUE!</v>
      </c>
      <c r="AI29" s="539" t="e">
        <f aca="false" ca="false" dt2D="false" dtr="false" t="normal">SUM(AI30, AI36, AI37, AI42)</f>
        <v>#VALUE!</v>
      </c>
      <c r="AJ29" s="539" t="e">
        <f aca="false" ca="false" dt2D="false" dtr="false" t="normal">SUM(AJ30, AJ36, AJ37, AJ42)</f>
        <v>#VALUE!</v>
      </c>
      <c r="AK29" s="539" t="e">
        <f aca="false" ca="false" dt2D="false" dtr="false" t="normal">SUM(AK30, AK36, AK37, AK42)</f>
        <v>#VALUE!</v>
      </c>
      <c r="AL29" s="539" t="e">
        <f aca="false" ca="false" dt2D="false" dtr="false" t="normal">SUM(AL30, AL36, AL37, AL42)</f>
        <v>#VALUE!</v>
      </c>
      <c r="AM29" s="539" t="e">
        <f aca="false" ca="false" dt2D="false" dtr="false" t="normal">SUM(AM30, AM36, AM37, AM42)</f>
        <v>#VALUE!</v>
      </c>
      <c r="AN29" s="539" t="e">
        <f aca="false" ca="false" dt2D="false" dtr="false" t="normal">SUM(AN30, AN36, AN37, AN42)</f>
        <v>#VALUE!</v>
      </c>
      <c r="AO29" s="539" t="e">
        <f aca="false" ca="false" dt2D="false" dtr="false" t="normal">SUM(AO30, AO36, AO37, AO42)</f>
        <v>#VALUE!</v>
      </c>
      <c r="AP29" s="539" t="e">
        <f aca="false" ca="false" dt2D="false" dtr="false" t="normal">SUM(AP30, AP36, AP37, AP42)</f>
        <v>#VALUE!</v>
      </c>
      <c r="AQ29" s="539" t="e">
        <f aca="false" ca="false" dt2D="false" dtr="false" t="normal">SUM(AQ30, AQ36, AQ37, AQ42)</f>
        <v>#VALUE!</v>
      </c>
      <c r="AR29" s="539" t="e">
        <f aca="false" ca="false" dt2D="false" dtr="false" t="normal">SUM(AR30, AR36, AR37, AR42)</f>
        <v>#VALUE!</v>
      </c>
      <c r="AS29" s="539" t="e">
        <f aca="false" ca="false" dt2D="false" dtr="false" t="normal">SUM(AS30, AS36, AS37, AS42)</f>
        <v>#VALUE!</v>
      </c>
      <c r="AT29" s="539" t="e">
        <f aca="false" ca="false" dt2D="false" dtr="false" t="normal">SUM(AT30, AT36, AT37, AT42)</f>
        <v>#VALUE!</v>
      </c>
      <c r="AU29" s="539" t="e">
        <f aca="false" ca="false" dt2D="false" dtr="false" t="normal">SUM(AU30, AU36, AU37, AU42)</f>
        <v>#VALUE!</v>
      </c>
      <c r="AV29" s="539" t="e">
        <f aca="false" ca="false" dt2D="false" dtr="false" t="normal">SUM(AV30, AV36, AV37, AV42)</f>
        <v>#VALUE!</v>
      </c>
      <c r="AW29" s="539" t="e">
        <f aca="false" ca="false" dt2D="false" dtr="false" t="normal">SUM(AW30, AW36, AW37, AW42)</f>
        <v>#VALUE!</v>
      </c>
      <c r="AX29" s="539" t="e">
        <f aca="false" ca="false" dt2D="false" dtr="false" t="normal">SUM(AX30, AX36, AX37, AX42)</f>
        <v>#VALUE!</v>
      </c>
      <c r="AY29" s="539" t="e">
        <f aca="false" ca="false" dt2D="false" dtr="false" t="normal">SUM(AY30, AY36, AY37, AY42)</f>
        <v>#VALUE!</v>
      </c>
      <c r="AZ29" s="539" t="e">
        <f aca="false" ca="false" dt2D="false" dtr="false" t="normal">SUM(AZ30, AZ36, AZ37, AZ42)</f>
        <v>#VALUE!</v>
      </c>
      <c r="BA29" s="539" t="e">
        <f aca="false" ca="false" dt2D="false" dtr="false" t="normal">SUM(BA30, BA36, BA37, BA42)</f>
        <v>#VALUE!</v>
      </c>
      <c r="BB29" s="539" t="e">
        <f aca="false" ca="false" dt2D="false" dtr="false" t="normal">SUM(BB30, BB36, BB37, BB42)</f>
        <v>#VALUE!</v>
      </c>
      <c r="BC29" s="539" t="e">
        <f aca="false" ca="false" dt2D="false" dtr="false" t="normal">SUM(BC30, BC36, BC37, BC42)</f>
        <v>#VALUE!</v>
      </c>
      <c r="BD29" s="539" t="e">
        <f aca="false" ca="false" dt2D="false" dtr="false" t="normal">SUM(BD30, BD36, BD37, BD42)</f>
        <v>#VALUE!</v>
      </c>
      <c r="BE29" s="539" t="e">
        <f aca="false" ca="false" dt2D="false" dtr="false" t="normal">SUM(BE30, BE36, BE37, BE42)</f>
        <v>#VALUE!</v>
      </c>
      <c r="BF29" s="539" t="e">
        <f aca="false" ca="false" dt2D="false" dtr="false" t="normal">SUM(BF30, BF36, BF37, BF42)</f>
        <v>#VALUE!</v>
      </c>
      <c r="BG29" s="539" t="e">
        <f aca="false" ca="false" dt2D="false" dtr="false" t="normal">SUM(BG30, BG36, BG37, BG42)</f>
        <v>#VALUE!</v>
      </c>
      <c r="BH29" s="539" t="e">
        <f aca="false" ca="false" dt2D="false" dtr="false" t="normal">SUM(BH30, BH36, BH37, BH42)</f>
        <v>#VALUE!</v>
      </c>
      <c r="BI29" s="539" t="e">
        <f aca="false" ca="false" dt2D="false" dtr="false" t="normal">SUM(BI30, BI36, BI37, BI42)</f>
        <v>#VALUE!</v>
      </c>
      <c r="BJ29" s="539" t="e">
        <f aca="false" ca="false" dt2D="false" dtr="false" t="normal">SUM(BJ30, BJ36, BJ37, BJ42)</f>
        <v>#VALUE!</v>
      </c>
      <c r="BK29" s="539" t="e">
        <f aca="false" ca="false" dt2D="false" dtr="false" t="normal">SUM(BK30, BK36, BK37, BK42)</f>
        <v>#VALUE!</v>
      </c>
      <c r="BL29" s="539" t="e">
        <f aca="false" ca="false" dt2D="false" dtr="false" t="normal">SUM(BL30, BL36, BL37, BL42)</f>
        <v>#VALUE!</v>
      </c>
      <c r="BM29" s="539" t="e">
        <f aca="false" ca="false" dt2D="false" dtr="false" t="normal">SUM(BM30, BM36, BM37, BM42)</f>
        <v>#VALUE!</v>
      </c>
      <c r="BN29" s="539" t="e">
        <f aca="false" ca="false" dt2D="false" dtr="false" t="normal">SUM(BN30, BN36, BN37, BN42)</f>
        <v>#VALUE!</v>
      </c>
      <c r="BO29" s="539" t="e">
        <f aca="false" ca="false" dt2D="false" dtr="false" t="normal">SUM(BO30, BO36, BO37, BO42)</f>
        <v>#VALUE!</v>
      </c>
      <c r="BP29" s="539" t="e">
        <f aca="false" ca="false" dt2D="false" dtr="false" t="normal">SUM(BP30, BP36, BP37, BP42)</f>
        <v>#VALUE!</v>
      </c>
      <c r="BQ29" s="539" t="e">
        <f aca="false" ca="false" dt2D="false" dtr="false" t="normal">SUM(BQ30, BQ36, BQ37, BQ42)</f>
        <v>#VALUE!</v>
      </c>
      <c r="BR29" s="539" t="e">
        <f aca="false" ca="false" dt2D="false" dtr="false" t="normal">SUM(BR30, BR36, BR37, BR42)</f>
        <v>#VALUE!</v>
      </c>
      <c r="BS29" s="539" t="e">
        <f aca="false" ca="false" dt2D="false" dtr="false" t="normal">SUM(BS30, BS36, BS37, BS42)</f>
        <v>#VALUE!</v>
      </c>
      <c r="BT29" s="539" t="e">
        <f aca="false" ca="false" dt2D="false" dtr="false" t="normal">SUM(BT30, BT36, BT37, BT42)</f>
        <v>#VALUE!</v>
      </c>
    </row>
    <row customFormat="true" hidden="true" ht="16.5" outlineLevel="1" r="30" s="540">
      <c r="A30" s="529" t="n"/>
      <c r="B30" s="541" t="n"/>
      <c r="C30" s="541" t="n"/>
      <c r="D30" s="542" t="n"/>
      <c r="E30" s="542" t="n"/>
      <c r="F30" s="542" t="n"/>
      <c r="G30" s="541" t="n"/>
      <c r="I30" s="543" t="s">
        <v>569</v>
      </c>
      <c r="J30" s="555" t="n"/>
      <c r="K30" s="545" t="n"/>
      <c r="L30" s="539" t="e">
        <f aca="false" ca="false" dt2D="false" dtr="false" t="normal">SUM(M30:BT30)</f>
        <v>#VALUE!</v>
      </c>
      <c r="M30" s="546" t="e">
        <f aca="false" ca="false" dt2D="false" dtr="false" t="normal">SUM(M31:M35)</f>
        <v>#VALUE!</v>
      </c>
      <c r="N30" s="546" t="e">
        <f aca="false" ca="false" dt2D="false" dtr="false" t="normal">SUM(N31:N35)</f>
        <v>#VALUE!</v>
      </c>
      <c r="O30" s="546" t="e">
        <f aca="false" ca="false" dt2D="false" dtr="false" t="normal">SUM(O31:O35)</f>
        <v>#VALUE!</v>
      </c>
      <c r="P30" s="546" t="e">
        <f aca="false" ca="false" dt2D="false" dtr="false" t="normal">SUM(P31:P35)</f>
        <v>#VALUE!</v>
      </c>
      <c r="Q30" s="546" t="e">
        <f aca="false" ca="false" dt2D="false" dtr="false" t="normal">SUM(Q31:Q35)</f>
        <v>#VALUE!</v>
      </c>
      <c r="R30" s="546" t="e">
        <f aca="false" ca="false" dt2D="false" dtr="false" t="normal">SUM(R31:R35)</f>
        <v>#VALUE!</v>
      </c>
      <c r="S30" s="546" t="e">
        <f aca="false" ca="false" dt2D="false" dtr="false" t="normal">SUM(S31:S35)</f>
        <v>#VALUE!</v>
      </c>
      <c r="T30" s="546" t="e">
        <f aca="false" ca="false" dt2D="false" dtr="false" t="normal">SUM(T31:T35)</f>
        <v>#VALUE!</v>
      </c>
      <c r="U30" s="546" t="e">
        <f aca="false" ca="false" dt2D="false" dtr="false" t="normal">SUM(U31:U35)</f>
        <v>#VALUE!</v>
      </c>
      <c r="V30" s="546" t="e">
        <f aca="false" ca="false" dt2D="false" dtr="false" t="normal">SUM(V31:V35)</f>
        <v>#VALUE!</v>
      </c>
      <c r="W30" s="546" t="e">
        <f aca="false" ca="false" dt2D="false" dtr="false" t="normal">SUM(W31:W35)</f>
        <v>#VALUE!</v>
      </c>
      <c r="X30" s="546" t="e">
        <f aca="false" ca="false" dt2D="false" dtr="false" t="normal">SUM(X31:X35)</f>
        <v>#VALUE!</v>
      </c>
      <c r="Y30" s="546" t="e">
        <f aca="false" ca="false" dt2D="false" dtr="false" t="normal">SUM(Y31:Y35)</f>
        <v>#VALUE!</v>
      </c>
      <c r="Z30" s="546" t="e">
        <f aca="false" ca="false" dt2D="false" dtr="false" t="normal">SUM(Z31:Z35)</f>
        <v>#VALUE!</v>
      </c>
      <c r="AA30" s="546" t="e">
        <f aca="false" ca="false" dt2D="false" dtr="false" t="normal">SUM(AA31:AA35)</f>
        <v>#VALUE!</v>
      </c>
      <c r="AB30" s="546" t="e">
        <f aca="false" ca="false" dt2D="false" dtr="false" t="normal">SUM(AB31:AB35)</f>
        <v>#VALUE!</v>
      </c>
      <c r="AC30" s="546" t="e">
        <f aca="false" ca="false" dt2D="false" dtr="false" t="normal">SUM(AC31:AC35)</f>
        <v>#VALUE!</v>
      </c>
      <c r="AD30" s="546" t="e">
        <f aca="false" ca="false" dt2D="false" dtr="false" t="normal">SUM(AD31:AD35)</f>
        <v>#VALUE!</v>
      </c>
      <c r="AE30" s="546" t="e">
        <f aca="false" ca="false" dt2D="false" dtr="false" t="normal">SUM(AE31:AE35)</f>
        <v>#VALUE!</v>
      </c>
      <c r="AF30" s="546" t="e">
        <f aca="false" ca="false" dt2D="false" dtr="false" t="normal">SUM(AF31:AF35)</f>
        <v>#VALUE!</v>
      </c>
      <c r="AG30" s="546" t="e">
        <f aca="false" ca="false" dt2D="false" dtr="false" t="normal">SUM(AG31:AG35)</f>
        <v>#VALUE!</v>
      </c>
      <c r="AH30" s="546" t="e">
        <f aca="false" ca="false" dt2D="false" dtr="false" t="normal">SUM(AH31:AH35)</f>
        <v>#VALUE!</v>
      </c>
      <c r="AI30" s="546" t="e">
        <f aca="false" ca="false" dt2D="false" dtr="false" t="normal">SUM(AI31:AI35)</f>
        <v>#VALUE!</v>
      </c>
      <c r="AJ30" s="546" t="e">
        <f aca="false" ca="false" dt2D="false" dtr="false" t="normal">SUM(AJ31:AJ35)</f>
        <v>#VALUE!</v>
      </c>
      <c r="AK30" s="546" t="e">
        <f aca="false" ca="false" dt2D="false" dtr="false" t="normal">SUM(AK31:AK35)</f>
        <v>#VALUE!</v>
      </c>
      <c r="AL30" s="546" t="e">
        <f aca="false" ca="false" dt2D="false" dtr="false" t="normal">SUM(AL31:AL35)</f>
        <v>#VALUE!</v>
      </c>
      <c r="AM30" s="546" t="e">
        <f aca="false" ca="false" dt2D="false" dtr="false" t="normal">SUM(AM31:AM35)</f>
        <v>#VALUE!</v>
      </c>
      <c r="AN30" s="546" t="e">
        <f aca="false" ca="false" dt2D="false" dtr="false" t="normal">SUM(AN31:AN35)</f>
        <v>#VALUE!</v>
      </c>
      <c r="AO30" s="546" t="e">
        <f aca="false" ca="false" dt2D="false" dtr="false" t="normal">SUM(AO31:AO35)</f>
        <v>#VALUE!</v>
      </c>
      <c r="AP30" s="546" t="e">
        <f aca="false" ca="false" dt2D="false" dtr="false" t="normal">SUM(AP31:AP35)</f>
        <v>#VALUE!</v>
      </c>
      <c r="AQ30" s="546" t="e">
        <f aca="false" ca="false" dt2D="false" dtr="false" t="normal">SUM(AQ31:AQ35)</f>
        <v>#VALUE!</v>
      </c>
      <c r="AR30" s="546" t="e">
        <f aca="false" ca="false" dt2D="false" dtr="false" t="normal">SUM(AR31:AR35)</f>
        <v>#VALUE!</v>
      </c>
      <c r="AS30" s="546" t="e">
        <f aca="false" ca="false" dt2D="false" dtr="false" t="normal">SUM(AS31:AS35)</f>
        <v>#VALUE!</v>
      </c>
      <c r="AT30" s="546" t="e">
        <f aca="false" ca="false" dt2D="false" dtr="false" t="normal">SUM(AT31:AT35)</f>
        <v>#VALUE!</v>
      </c>
      <c r="AU30" s="546" t="e">
        <f aca="false" ca="false" dt2D="false" dtr="false" t="normal">SUM(AU31:AU35)</f>
        <v>#VALUE!</v>
      </c>
      <c r="AV30" s="546" t="e">
        <f aca="false" ca="false" dt2D="false" dtr="false" t="normal">SUM(AV31:AV35)</f>
        <v>#VALUE!</v>
      </c>
      <c r="AW30" s="546" t="e">
        <f aca="false" ca="false" dt2D="false" dtr="false" t="normal">SUM(AW31:AW35)</f>
        <v>#VALUE!</v>
      </c>
      <c r="AX30" s="546" t="e">
        <f aca="false" ca="false" dt2D="false" dtr="false" t="normal">SUM(AX31:AX35)</f>
        <v>#VALUE!</v>
      </c>
      <c r="AY30" s="546" t="e">
        <f aca="false" ca="false" dt2D="false" dtr="false" t="normal">SUM(AY31:AY35)</f>
        <v>#VALUE!</v>
      </c>
      <c r="AZ30" s="546" t="e">
        <f aca="false" ca="false" dt2D="false" dtr="false" t="normal">SUM(AZ31:AZ35)</f>
        <v>#VALUE!</v>
      </c>
      <c r="BA30" s="546" t="e">
        <f aca="false" ca="false" dt2D="false" dtr="false" t="normal">SUM(BA31:BA35)</f>
        <v>#VALUE!</v>
      </c>
      <c r="BB30" s="546" t="e">
        <f aca="false" ca="false" dt2D="false" dtr="false" t="normal">SUM(BB31:BB35)</f>
        <v>#VALUE!</v>
      </c>
      <c r="BC30" s="546" t="e">
        <f aca="false" ca="false" dt2D="false" dtr="false" t="normal">SUM(BC31:BC35)</f>
        <v>#VALUE!</v>
      </c>
      <c r="BD30" s="546" t="e">
        <f aca="false" ca="false" dt2D="false" dtr="false" t="normal">SUM(BD31:BD35)</f>
        <v>#VALUE!</v>
      </c>
      <c r="BE30" s="546" t="e">
        <f aca="false" ca="false" dt2D="false" dtr="false" t="normal">SUM(BE31:BE35)</f>
        <v>#VALUE!</v>
      </c>
      <c r="BF30" s="546" t="e">
        <f aca="false" ca="false" dt2D="false" dtr="false" t="normal">SUM(BF31:BF35)</f>
        <v>#VALUE!</v>
      </c>
      <c r="BG30" s="546" t="e">
        <f aca="false" ca="false" dt2D="false" dtr="false" t="normal">SUM(BG31:BG35)</f>
        <v>#VALUE!</v>
      </c>
      <c r="BH30" s="546" t="e">
        <f aca="false" ca="false" dt2D="false" dtr="false" t="normal">SUM(BH31:BH35)</f>
        <v>#VALUE!</v>
      </c>
      <c r="BI30" s="546" t="e">
        <f aca="false" ca="false" dt2D="false" dtr="false" t="normal">SUM(BI31:BI35)</f>
        <v>#VALUE!</v>
      </c>
      <c r="BJ30" s="546" t="e">
        <f aca="false" ca="false" dt2D="false" dtr="false" t="normal">SUM(BJ31:BJ35)</f>
        <v>#VALUE!</v>
      </c>
      <c r="BK30" s="546" t="e">
        <f aca="false" ca="false" dt2D="false" dtr="false" t="normal">SUM(BK31:BK35)</f>
        <v>#VALUE!</v>
      </c>
      <c r="BL30" s="546" t="e">
        <f aca="false" ca="false" dt2D="false" dtr="false" t="normal">SUM(BL31:BL35)</f>
        <v>#VALUE!</v>
      </c>
      <c r="BM30" s="546" t="e">
        <f aca="false" ca="false" dt2D="false" dtr="false" t="normal">SUM(BM31:BM35)</f>
        <v>#VALUE!</v>
      </c>
      <c r="BN30" s="546" t="e">
        <f aca="false" ca="false" dt2D="false" dtr="false" t="normal">SUM(BN31:BN35)</f>
        <v>#VALUE!</v>
      </c>
      <c r="BO30" s="546" t="e">
        <f aca="false" ca="false" dt2D="false" dtr="false" t="normal">SUM(BO31:BO35)</f>
        <v>#VALUE!</v>
      </c>
      <c r="BP30" s="546" t="e">
        <f aca="false" ca="false" dt2D="false" dtr="false" t="normal">SUM(BP31:BP35)</f>
        <v>#VALUE!</v>
      </c>
      <c r="BQ30" s="546" t="e">
        <f aca="false" ca="false" dt2D="false" dtr="false" t="normal">SUM(BQ31:BQ35)</f>
        <v>#VALUE!</v>
      </c>
      <c r="BR30" s="546" t="e">
        <f aca="false" ca="false" dt2D="false" dtr="false" t="normal">SUM(BR31:BR35)</f>
        <v>#VALUE!</v>
      </c>
      <c r="BS30" s="546" t="e">
        <f aca="false" ca="false" dt2D="false" dtr="false" t="normal">SUM(BS31:BS35)</f>
        <v>#VALUE!</v>
      </c>
      <c r="BT30" s="546" t="e">
        <f aca="false" ca="false" dt2D="false" dtr="false" t="normal">SUM(BT31:BT35)</f>
        <v>#VALUE!</v>
      </c>
    </row>
    <row customFormat="true" hidden="true" ht="16.5" outlineLevel="2" r="31" s="547">
      <c r="A31" s="529" t="n"/>
      <c r="B31" s="548" t="s">
        <v>96</v>
      </c>
      <c r="C31" s="548" t="n"/>
      <c r="D31" s="482" t="n"/>
      <c r="E31" s="482" t="n"/>
      <c r="F31" s="482" t="n"/>
      <c r="G31" s="548" t="n"/>
      <c r="I31" s="549" t="s">
        <v>570</v>
      </c>
      <c r="J31" s="550" t="n"/>
      <c r="K31" s="551" t="n"/>
      <c r="L31" s="553" t="e">
        <f aca="false" ca="false" dt2D="false" dtr="false" t="normal">SUM(M31:BT31)</f>
        <v>#VALUE!</v>
      </c>
      <c r="M31" s="552" t="e">
        <f aca="false" ca="false" dt2D="false" dtr="false" t="normal">SUMIFS(M:M, $F:$F, $I$29, $D:$D, "Да", $E:$E, $I$30, $I:$I, $I31)</f>
        <v>#VALUE!</v>
      </c>
      <c r="N31" s="552" t="e">
        <f aca="false" ca="false" dt2D="false" dtr="false" t="normal">SUMIFS(N:N, $F:$F, $I$29, $D:$D, "Да", $E:$E, $I$30, $I:$I, $I31)</f>
        <v>#VALUE!</v>
      </c>
      <c r="O31" s="552" t="e">
        <f aca="false" ca="false" dt2D="false" dtr="false" t="normal">SUMIFS(O:O, $F:$F, $I$29, $D:$D, "Да", $E:$E, $I$30, $I:$I, $I31)</f>
        <v>#VALUE!</v>
      </c>
      <c r="P31" s="552" t="e">
        <f aca="false" ca="false" dt2D="false" dtr="false" t="normal">SUMIFS(P:P, $F:$F, $I$29, $D:$D, "Да", $E:$E, $I$30, $I:$I, $I31)</f>
        <v>#VALUE!</v>
      </c>
      <c r="Q31" s="552" t="e">
        <f aca="false" ca="false" dt2D="false" dtr="false" t="normal">SUMIFS(Q:Q, $F:$F, $I$29, $D:$D, "Да", $E:$E, $I$30, $I:$I, $I31)</f>
        <v>#VALUE!</v>
      </c>
      <c r="R31" s="552" t="e">
        <f aca="false" ca="false" dt2D="false" dtr="false" t="normal">SUMIFS(R:R, $F:$F, $I$29, $D:$D, "Да", $E:$E, $I$30, $I:$I, $I31)</f>
        <v>#VALUE!</v>
      </c>
      <c r="S31" s="552" t="e">
        <f aca="false" ca="false" dt2D="false" dtr="false" t="normal">SUMIFS(S:S, $F:$F, $I$29, $D:$D, "Да", $E:$E, $I$30, $I:$I, $I31)</f>
        <v>#VALUE!</v>
      </c>
      <c r="T31" s="552" t="e">
        <f aca="false" ca="false" dt2D="false" dtr="false" t="normal">SUMIFS(T:T, $F:$F, $I$29, $D:$D, "Да", $E:$E, $I$30, $I:$I, $I31)</f>
        <v>#VALUE!</v>
      </c>
      <c r="U31" s="552" t="e">
        <f aca="false" ca="false" dt2D="false" dtr="false" t="normal">SUMIFS(U:U, $F:$F, $I$29, $D:$D, "Да", $E:$E, $I$30, $I:$I, $I31)</f>
        <v>#VALUE!</v>
      </c>
      <c r="V31" s="552" t="e">
        <f aca="false" ca="false" dt2D="false" dtr="false" t="normal">SUMIFS(V:V, $F:$F, $I$29, $D:$D, "Да", $E:$E, $I$30, $I:$I, $I31)</f>
        <v>#VALUE!</v>
      </c>
      <c r="W31" s="552" t="e">
        <f aca="false" ca="false" dt2D="false" dtr="false" t="normal">SUMIFS(W:W, $F:$F, $I$29, $D:$D, "Да", $E:$E, $I$30, $I:$I, $I31)</f>
        <v>#VALUE!</v>
      </c>
      <c r="X31" s="552" t="e">
        <f aca="false" ca="false" dt2D="false" dtr="false" t="normal">SUMIFS(X:X, $F:$F, $I$29, $D:$D, "Да", $E:$E, $I$30, $I:$I, $I31)</f>
        <v>#VALUE!</v>
      </c>
      <c r="Y31" s="552" t="e">
        <f aca="false" ca="false" dt2D="false" dtr="false" t="normal">SUMIFS(Y:Y, $F:$F, $I$29, $D:$D, "Да", $E:$E, $I$30, $I:$I, $I31)</f>
        <v>#VALUE!</v>
      </c>
      <c r="Z31" s="552" t="e">
        <f aca="false" ca="false" dt2D="false" dtr="false" t="normal">SUMIFS(Z:Z, $F:$F, $I$29, $D:$D, "Да", $E:$E, $I$30, $I:$I, $I31)</f>
        <v>#VALUE!</v>
      </c>
      <c r="AA31" s="552" t="e">
        <f aca="false" ca="false" dt2D="false" dtr="false" t="normal">SUMIFS(AA:AA, $F:$F, $I$29, $D:$D, "Да", $E:$E, $I$30, $I:$I, $I31)</f>
        <v>#VALUE!</v>
      </c>
      <c r="AB31" s="552" t="e">
        <f aca="false" ca="false" dt2D="false" dtr="false" t="normal">SUMIFS(AB:AB, $F:$F, $I$29, $D:$D, "Да", $E:$E, $I$30, $I:$I, $I31)</f>
        <v>#VALUE!</v>
      </c>
      <c r="AC31" s="552" t="e">
        <f aca="false" ca="false" dt2D="false" dtr="false" t="normal">SUMIFS(AC:AC, $F:$F, $I$29, $D:$D, "Да", $E:$E, $I$30, $I:$I, $I31)</f>
        <v>#VALUE!</v>
      </c>
      <c r="AD31" s="552" t="e">
        <f aca="false" ca="false" dt2D="false" dtr="false" t="normal">SUMIFS(AD:AD, $F:$F, $I$29, $D:$D, "Да", $E:$E, $I$30, $I:$I, $I31)</f>
        <v>#VALUE!</v>
      </c>
      <c r="AE31" s="552" t="e">
        <f aca="false" ca="false" dt2D="false" dtr="false" t="normal">SUMIFS(AE:AE, $F:$F, $I$29, $D:$D, "Да", $E:$E, $I$30, $I:$I, $I31)</f>
        <v>#VALUE!</v>
      </c>
      <c r="AF31" s="552" t="e">
        <f aca="false" ca="false" dt2D="false" dtr="false" t="normal">SUMIFS(AF:AF, $F:$F, $I$29, $D:$D, "Да", $E:$E, $I$30, $I:$I, $I31)</f>
        <v>#VALUE!</v>
      </c>
      <c r="AG31" s="552" t="e">
        <f aca="false" ca="false" dt2D="false" dtr="false" t="normal">SUMIFS(AG:AG, $F:$F, $I$29, $D:$D, "Да", $E:$E, $I$30, $I:$I, $I31)</f>
        <v>#VALUE!</v>
      </c>
      <c r="AH31" s="552" t="e">
        <f aca="false" ca="false" dt2D="false" dtr="false" t="normal">SUMIFS(AH:AH, $F:$F, $I$29, $D:$D, "Да", $E:$E, $I$30, $I:$I, $I31)</f>
        <v>#VALUE!</v>
      </c>
      <c r="AI31" s="552" t="e">
        <f aca="false" ca="false" dt2D="false" dtr="false" t="normal">SUMIFS(AI:AI, $F:$F, $I$29, $D:$D, "Да", $E:$E, $I$30, $I:$I, $I31)</f>
        <v>#VALUE!</v>
      </c>
      <c r="AJ31" s="552" t="e">
        <f aca="false" ca="false" dt2D="false" dtr="false" t="normal">SUMIFS(AJ:AJ, $F:$F, $I$29, $D:$D, "Да", $E:$E, $I$30, $I:$I, $I31)</f>
        <v>#VALUE!</v>
      </c>
      <c r="AK31" s="552" t="e">
        <f aca="false" ca="false" dt2D="false" dtr="false" t="normal">SUMIFS(AK:AK, $F:$F, $I$29, $D:$D, "Да", $E:$E, $I$30, $I:$I, $I31)</f>
        <v>#VALUE!</v>
      </c>
      <c r="AL31" s="552" t="e">
        <f aca="false" ca="false" dt2D="false" dtr="false" t="normal">SUMIFS(AL:AL, $F:$F, $I$29, $D:$D, "Да", $E:$E, $I$30, $I:$I, $I31)</f>
        <v>#VALUE!</v>
      </c>
      <c r="AM31" s="552" t="e">
        <f aca="false" ca="false" dt2D="false" dtr="false" t="normal">SUMIFS(AM:AM, $F:$F, $I$29, $D:$D, "Да", $E:$E, $I$30, $I:$I, $I31)</f>
        <v>#VALUE!</v>
      </c>
      <c r="AN31" s="552" t="e">
        <f aca="false" ca="false" dt2D="false" dtr="false" t="normal">SUMIFS(AN:AN, $F:$F, $I$29, $D:$D, "Да", $E:$E, $I$30, $I:$I, $I31)</f>
        <v>#VALUE!</v>
      </c>
      <c r="AO31" s="552" t="e">
        <f aca="false" ca="false" dt2D="false" dtr="false" t="normal">SUMIFS(AO:AO, $F:$F, $I$29, $D:$D, "Да", $E:$E, $I$30, $I:$I, $I31)</f>
        <v>#VALUE!</v>
      </c>
      <c r="AP31" s="552" t="e">
        <f aca="false" ca="false" dt2D="false" dtr="false" t="normal">SUMIFS(AP:AP, $F:$F, $I$29, $D:$D, "Да", $E:$E, $I$30, $I:$I, $I31)</f>
        <v>#VALUE!</v>
      </c>
      <c r="AQ31" s="552" t="e">
        <f aca="false" ca="false" dt2D="false" dtr="false" t="normal">SUMIFS(AQ:AQ, $F:$F, $I$29, $D:$D, "Да", $E:$E, $I$30, $I:$I, $I31)</f>
        <v>#VALUE!</v>
      </c>
      <c r="AR31" s="552" t="e">
        <f aca="false" ca="false" dt2D="false" dtr="false" t="normal">SUMIFS(AR:AR, $F:$F, $I$29, $D:$D, "Да", $E:$E, $I$30, $I:$I, $I31)</f>
        <v>#VALUE!</v>
      </c>
      <c r="AS31" s="552" t="e">
        <f aca="false" ca="false" dt2D="false" dtr="false" t="normal">SUMIFS(AS:AS, $F:$F, $I$29, $D:$D, "Да", $E:$E, $I$30, $I:$I, $I31)</f>
        <v>#VALUE!</v>
      </c>
      <c r="AT31" s="552" t="e">
        <f aca="false" ca="false" dt2D="false" dtr="false" t="normal">SUMIFS(AT:AT, $F:$F, $I$29, $D:$D, "Да", $E:$E, $I$30, $I:$I, $I31)</f>
        <v>#VALUE!</v>
      </c>
      <c r="AU31" s="552" t="e">
        <f aca="false" ca="false" dt2D="false" dtr="false" t="normal">SUMIFS(AU:AU, $F:$F, $I$29, $D:$D, "Да", $E:$E, $I$30, $I:$I, $I31)</f>
        <v>#VALUE!</v>
      </c>
      <c r="AV31" s="552" t="e">
        <f aca="false" ca="false" dt2D="false" dtr="false" t="normal">SUMIFS(AV:AV, $F:$F, $I$29, $D:$D, "Да", $E:$E, $I$30, $I:$I, $I31)</f>
        <v>#VALUE!</v>
      </c>
      <c r="AW31" s="552" t="e">
        <f aca="false" ca="false" dt2D="false" dtr="false" t="normal">SUMIFS(AW:AW, $F:$F, $I$29, $D:$D, "Да", $E:$E, $I$30, $I:$I, $I31)</f>
        <v>#VALUE!</v>
      </c>
      <c r="AX31" s="552" t="e">
        <f aca="false" ca="false" dt2D="false" dtr="false" t="normal">SUMIFS(AX:AX, $F:$F, $I$29, $D:$D, "Да", $E:$E, $I$30, $I:$I, $I31)</f>
        <v>#VALUE!</v>
      </c>
      <c r="AY31" s="552" t="e">
        <f aca="false" ca="false" dt2D="false" dtr="false" t="normal">SUMIFS(AY:AY, $F:$F, $I$29, $D:$D, "Да", $E:$E, $I$30, $I:$I, $I31)</f>
        <v>#VALUE!</v>
      </c>
      <c r="AZ31" s="552" t="e">
        <f aca="false" ca="false" dt2D="false" dtr="false" t="normal">SUMIFS(AZ:AZ, $F:$F, $I$29, $D:$D, "Да", $E:$E, $I$30, $I:$I, $I31)</f>
        <v>#VALUE!</v>
      </c>
      <c r="BA31" s="552" t="e">
        <f aca="false" ca="false" dt2D="false" dtr="false" t="normal">SUMIFS(BA:BA, $F:$F, $I$29, $D:$D, "Да", $E:$E, $I$30, $I:$I, $I31)</f>
        <v>#VALUE!</v>
      </c>
      <c r="BB31" s="552" t="e">
        <f aca="false" ca="false" dt2D="false" dtr="false" t="normal">SUMIFS(BB:BB, $F:$F, $I$29, $D:$D, "Да", $E:$E, $I$30, $I:$I, $I31)</f>
        <v>#VALUE!</v>
      </c>
      <c r="BC31" s="552" t="e">
        <f aca="false" ca="false" dt2D="false" dtr="false" t="normal">SUMIFS(BC:BC, $F:$F, $I$29, $D:$D, "Да", $E:$E, $I$30, $I:$I, $I31)</f>
        <v>#VALUE!</v>
      </c>
      <c r="BD31" s="552" t="e">
        <f aca="false" ca="false" dt2D="false" dtr="false" t="normal">SUMIFS(BD:BD, $F:$F, $I$29, $D:$D, "Да", $E:$E, $I$30, $I:$I, $I31)</f>
        <v>#VALUE!</v>
      </c>
      <c r="BE31" s="552" t="e">
        <f aca="false" ca="false" dt2D="false" dtr="false" t="normal">SUMIFS(BE:BE, $F:$F, $I$29, $D:$D, "Да", $E:$E, $I$30, $I:$I, $I31)</f>
        <v>#VALUE!</v>
      </c>
      <c r="BF31" s="552" t="e">
        <f aca="false" ca="false" dt2D="false" dtr="false" t="normal">SUMIFS(BF:BF, $F:$F, $I$29, $D:$D, "Да", $E:$E, $I$30, $I:$I, $I31)</f>
        <v>#VALUE!</v>
      </c>
      <c r="BG31" s="552" t="e">
        <f aca="false" ca="false" dt2D="false" dtr="false" t="normal">SUMIFS(BG:BG, $F:$F, $I$29, $D:$D, "Да", $E:$E, $I$30, $I:$I, $I31)</f>
        <v>#VALUE!</v>
      </c>
      <c r="BH31" s="552" t="e">
        <f aca="false" ca="false" dt2D="false" dtr="false" t="normal">SUMIFS(BH:BH, $F:$F, $I$29, $D:$D, "Да", $E:$E, $I$30, $I:$I, $I31)</f>
        <v>#VALUE!</v>
      </c>
      <c r="BI31" s="552" t="e">
        <f aca="false" ca="false" dt2D="false" dtr="false" t="normal">SUMIFS(BI:BI, $F:$F, $I$29, $D:$D, "Да", $E:$E, $I$30, $I:$I, $I31)</f>
        <v>#VALUE!</v>
      </c>
      <c r="BJ31" s="552" t="e">
        <f aca="false" ca="false" dt2D="false" dtr="false" t="normal">SUMIFS(BJ:BJ, $F:$F, $I$29, $D:$D, "Да", $E:$E, $I$30, $I:$I, $I31)</f>
        <v>#VALUE!</v>
      </c>
      <c r="BK31" s="552" t="e">
        <f aca="false" ca="false" dt2D="false" dtr="false" t="normal">SUMIFS(BK:BK, $F:$F, $I$29, $D:$D, "Да", $E:$E, $I$30, $I:$I, $I31)</f>
        <v>#VALUE!</v>
      </c>
      <c r="BL31" s="552" t="e">
        <f aca="false" ca="false" dt2D="false" dtr="false" t="normal">SUMIFS(BL:BL, $F:$F, $I$29, $D:$D, "Да", $E:$E, $I$30, $I:$I, $I31)</f>
        <v>#VALUE!</v>
      </c>
      <c r="BM31" s="552" t="e">
        <f aca="false" ca="false" dt2D="false" dtr="false" t="normal">SUMIFS(BM:BM, $F:$F, $I$29, $D:$D, "Да", $E:$E, $I$30, $I:$I, $I31)</f>
        <v>#VALUE!</v>
      </c>
      <c r="BN31" s="552" t="e">
        <f aca="false" ca="false" dt2D="false" dtr="false" t="normal">SUMIFS(BN:BN, $F:$F, $I$29, $D:$D, "Да", $E:$E, $I$30, $I:$I, $I31)</f>
        <v>#VALUE!</v>
      </c>
      <c r="BO31" s="552" t="e">
        <f aca="false" ca="false" dt2D="false" dtr="false" t="normal">SUMIFS(BO:BO, $F:$F, $I$29, $D:$D, "Да", $E:$E, $I$30, $I:$I, $I31)</f>
        <v>#VALUE!</v>
      </c>
      <c r="BP31" s="552" t="e">
        <f aca="false" ca="false" dt2D="false" dtr="false" t="normal">SUMIFS(BP:BP, $F:$F, $I$29, $D:$D, "Да", $E:$E, $I$30, $I:$I, $I31)</f>
        <v>#VALUE!</v>
      </c>
      <c r="BQ31" s="552" t="e">
        <f aca="false" ca="false" dt2D="false" dtr="false" t="normal">SUMIFS(BQ:BQ, $F:$F, $I$29, $D:$D, "Да", $E:$E, $I$30, $I:$I, $I31)</f>
        <v>#VALUE!</v>
      </c>
      <c r="BR31" s="552" t="e">
        <f aca="false" ca="false" dt2D="false" dtr="false" t="normal">SUMIFS(BR:BR, $F:$F, $I$29, $D:$D, "Да", $E:$E, $I$30, $I:$I, $I31)</f>
        <v>#VALUE!</v>
      </c>
      <c r="BS31" s="552" t="e">
        <f aca="false" ca="false" dt2D="false" dtr="false" t="normal">SUMIFS(BS:BS, $F:$F, $I$29, $D:$D, "Да", $E:$E, $I$30, $I:$I, $I31)</f>
        <v>#VALUE!</v>
      </c>
      <c r="BT31" s="552" t="e">
        <f aca="false" ca="false" dt2D="false" dtr="false" t="normal">SUMIFS(BT:BT, $F:$F, $I$29, $D:$D, "Да", $E:$E, $I$30, $I:$I, $I31)</f>
        <v>#VALUE!</v>
      </c>
    </row>
    <row customFormat="true" hidden="true" ht="16.5" outlineLevel="2" r="32" s="547">
      <c r="A32" s="529" t="n"/>
      <c r="B32" s="548" t="s">
        <v>96</v>
      </c>
      <c r="C32" s="548" t="n"/>
      <c r="D32" s="482" t="n"/>
      <c r="E32" s="482" t="n"/>
      <c r="F32" s="482" t="n"/>
      <c r="G32" s="548" t="n"/>
      <c r="I32" s="549" t="s">
        <v>571</v>
      </c>
      <c r="J32" s="550" t="n"/>
      <c r="K32" s="551" t="n"/>
      <c r="L32" s="553" t="e">
        <f aca="false" ca="false" dt2D="false" dtr="false" t="normal">SUM(M32:BT32)</f>
        <v>#VALUE!</v>
      </c>
      <c r="M32" s="552" t="e">
        <f aca="false" ca="false" dt2D="false" dtr="false" t="normal">SUMIFS(M:M, $F:$F, $I$29, $D:$D, "Да", $E:$E, $I$30, $I:$I, $I32)</f>
        <v>#VALUE!</v>
      </c>
      <c r="N32" s="552" t="e">
        <f aca="false" ca="false" dt2D="false" dtr="false" t="normal">SUMIFS(N:N, $F:$F, $I$29, $D:$D, "Да", $E:$E, $I$30, $I:$I, $I32)</f>
        <v>#VALUE!</v>
      </c>
      <c r="O32" s="552" t="e">
        <f aca="false" ca="false" dt2D="false" dtr="false" t="normal">SUMIFS(O:O, $F:$F, $I$29, $D:$D, "Да", $E:$E, $I$30, $I:$I, $I32)</f>
        <v>#VALUE!</v>
      </c>
      <c r="P32" s="552" t="e">
        <f aca="false" ca="false" dt2D="false" dtr="false" t="normal">SUMIFS(P:P, $F:$F, $I$29, $D:$D, "Да", $E:$E, $I$30, $I:$I, $I32)</f>
        <v>#VALUE!</v>
      </c>
      <c r="Q32" s="552" t="e">
        <f aca="false" ca="false" dt2D="false" dtr="false" t="normal">SUMIFS(Q:Q, $F:$F, $I$29, $D:$D, "Да", $E:$E, $I$30, $I:$I, $I32)</f>
        <v>#VALUE!</v>
      </c>
      <c r="R32" s="552" t="e">
        <f aca="false" ca="false" dt2D="false" dtr="false" t="normal">SUMIFS(R:R, $F:$F, $I$29, $D:$D, "Да", $E:$E, $I$30, $I:$I, $I32)</f>
        <v>#VALUE!</v>
      </c>
      <c r="S32" s="552" t="e">
        <f aca="false" ca="false" dt2D="false" dtr="false" t="normal">SUMIFS(S:S, $F:$F, $I$29, $D:$D, "Да", $E:$E, $I$30, $I:$I, $I32)</f>
        <v>#VALUE!</v>
      </c>
      <c r="T32" s="552" t="e">
        <f aca="false" ca="false" dt2D="false" dtr="false" t="normal">SUMIFS(T:T, $F:$F, $I$29, $D:$D, "Да", $E:$E, $I$30, $I:$I, $I32)</f>
        <v>#VALUE!</v>
      </c>
      <c r="U32" s="552" t="e">
        <f aca="false" ca="false" dt2D="false" dtr="false" t="normal">SUMIFS(U:U, $F:$F, $I$29, $D:$D, "Да", $E:$E, $I$30, $I:$I, $I32)</f>
        <v>#VALUE!</v>
      </c>
      <c r="V32" s="552" t="e">
        <f aca="false" ca="false" dt2D="false" dtr="false" t="normal">SUMIFS(V:V, $F:$F, $I$29, $D:$D, "Да", $E:$E, $I$30, $I:$I, $I32)</f>
        <v>#VALUE!</v>
      </c>
      <c r="W32" s="552" t="e">
        <f aca="false" ca="false" dt2D="false" dtr="false" t="normal">SUMIFS(W:W, $F:$F, $I$29, $D:$D, "Да", $E:$E, $I$30, $I:$I, $I32)</f>
        <v>#VALUE!</v>
      </c>
      <c r="X32" s="552" t="e">
        <f aca="false" ca="false" dt2D="false" dtr="false" t="normal">SUMIFS(X:X, $F:$F, $I$29, $D:$D, "Да", $E:$E, $I$30, $I:$I, $I32)</f>
        <v>#VALUE!</v>
      </c>
      <c r="Y32" s="552" t="e">
        <f aca="false" ca="false" dt2D="false" dtr="false" t="normal">SUMIFS(Y:Y, $F:$F, $I$29, $D:$D, "Да", $E:$E, $I$30, $I:$I, $I32)</f>
        <v>#VALUE!</v>
      </c>
      <c r="Z32" s="552" t="e">
        <f aca="false" ca="false" dt2D="false" dtr="false" t="normal">SUMIFS(Z:Z, $F:$F, $I$29, $D:$D, "Да", $E:$E, $I$30, $I:$I, $I32)</f>
        <v>#VALUE!</v>
      </c>
      <c r="AA32" s="552" t="e">
        <f aca="false" ca="false" dt2D="false" dtr="false" t="normal">SUMIFS(AA:AA, $F:$F, $I$29, $D:$D, "Да", $E:$E, $I$30, $I:$I, $I32)</f>
        <v>#VALUE!</v>
      </c>
      <c r="AB32" s="552" t="e">
        <f aca="false" ca="false" dt2D="false" dtr="false" t="normal">SUMIFS(AB:AB, $F:$F, $I$29, $D:$D, "Да", $E:$E, $I$30, $I:$I, $I32)</f>
        <v>#VALUE!</v>
      </c>
      <c r="AC32" s="552" t="e">
        <f aca="false" ca="false" dt2D="false" dtr="false" t="normal">SUMIFS(AC:AC, $F:$F, $I$29, $D:$D, "Да", $E:$E, $I$30, $I:$I, $I32)</f>
        <v>#VALUE!</v>
      </c>
      <c r="AD32" s="552" t="e">
        <f aca="false" ca="false" dt2D="false" dtr="false" t="normal">SUMIFS(AD:AD, $F:$F, $I$29, $D:$D, "Да", $E:$E, $I$30, $I:$I, $I32)</f>
        <v>#VALUE!</v>
      </c>
      <c r="AE32" s="552" t="e">
        <f aca="false" ca="false" dt2D="false" dtr="false" t="normal">SUMIFS(AE:AE, $F:$F, $I$29, $D:$D, "Да", $E:$E, $I$30, $I:$I, $I32)</f>
        <v>#VALUE!</v>
      </c>
      <c r="AF32" s="552" t="e">
        <f aca="false" ca="false" dt2D="false" dtr="false" t="normal">SUMIFS(AF:AF, $F:$F, $I$29, $D:$D, "Да", $E:$E, $I$30, $I:$I, $I32)</f>
        <v>#VALUE!</v>
      </c>
      <c r="AG32" s="552" t="e">
        <f aca="false" ca="false" dt2D="false" dtr="false" t="normal">SUMIFS(AG:AG, $F:$F, $I$29, $D:$D, "Да", $E:$E, $I$30, $I:$I, $I32)</f>
        <v>#VALUE!</v>
      </c>
      <c r="AH32" s="552" t="e">
        <f aca="false" ca="false" dt2D="false" dtr="false" t="normal">SUMIFS(AH:AH, $F:$F, $I$29, $D:$D, "Да", $E:$E, $I$30, $I:$I, $I32)</f>
        <v>#VALUE!</v>
      </c>
      <c r="AI32" s="552" t="e">
        <f aca="false" ca="false" dt2D="false" dtr="false" t="normal">SUMIFS(AI:AI, $F:$F, $I$29, $D:$D, "Да", $E:$E, $I$30, $I:$I, $I32)</f>
        <v>#VALUE!</v>
      </c>
      <c r="AJ32" s="552" t="e">
        <f aca="false" ca="false" dt2D="false" dtr="false" t="normal">SUMIFS(AJ:AJ, $F:$F, $I$29, $D:$D, "Да", $E:$E, $I$30, $I:$I, $I32)</f>
        <v>#VALUE!</v>
      </c>
      <c r="AK32" s="552" t="e">
        <f aca="false" ca="false" dt2D="false" dtr="false" t="normal">SUMIFS(AK:AK, $F:$F, $I$29, $D:$D, "Да", $E:$E, $I$30, $I:$I, $I32)</f>
        <v>#VALUE!</v>
      </c>
      <c r="AL32" s="552" t="e">
        <f aca="false" ca="false" dt2D="false" dtr="false" t="normal">SUMIFS(AL:AL, $F:$F, $I$29, $D:$D, "Да", $E:$E, $I$30, $I:$I, $I32)</f>
        <v>#VALUE!</v>
      </c>
      <c r="AM32" s="552" t="e">
        <f aca="false" ca="false" dt2D="false" dtr="false" t="normal">SUMIFS(AM:AM, $F:$F, $I$29, $D:$D, "Да", $E:$E, $I$30, $I:$I, $I32)</f>
        <v>#VALUE!</v>
      </c>
      <c r="AN32" s="552" t="e">
        <f aca="false" ca="false" dt2D="false" dtr="false" t="normal">SUMIFS(AN:AN, $F:$F, $I$29, $D:$D, "Да", $E:$E, $I$30, $I:$I, $I32)</f>
        <v>#VALUE!</v>
      </c>
      <c r="AO32" s="552" t="e">
        <f aca="false" ca="false" dt2D="false" dtr="false" t="normal">SUMIFS(AO:AO, $F:$F, $I$29, $D:$D, "Да", $E:$E, $I$30, $I:$I, $I32)</f>
        <v>#VALUE!</v>
      </c>
      <c r="AP32" s="552" t="e">
        <f aca="false" ca="false" dt2D="false" dtr="false" t="normal">SUMIFS(AP:AP, $F:$F, $I$29, $D:$D, "Да", $E:$E, $I$30, $I:$I, $I32)</f>
        <v>#VALUE!</v>
      </c>
      <c r="AQ32" s="552" t="e">
        <f aca="false" ca="false" dt2D="false" dtr="false" t="normal">SUMIFS(AQ:AQ, $F:$F, $I$29, $D:$D, "Да", $E:$E, $I$30, $I:$I, $I32)</f>
        <v>#VALUE!</v>
      </c>
      <c r="AR32" s="552" t="e">
        <f aca="false" ca="false" dt2D="false" dtr="false" t="normal">SUMIFS(AR:AR, $F:$F, $I$29, $D:$D, "Да", $E:$E, $I$30, $I:$I, $I32)</f>
        <v>#VALUE!</v>
      </c>
      <c r="AS32" s="552" t="e">
        <f aca="false" ca="false" dt2D="false" dtr="false" t="normal">SUMIFS(AS:AS, $F:$F, $I$29, $D:$D, "Да", $E:$E, $I$30, $I:$I, $I32)</f>
        <v>#VALUE!</v>
      </c>
      <c r="AT32" s="552" t="e">
        <f aca="false" ca="false" dt2D="false" dtr="false" t="normal">SUMIFS(AT:AT, $F:$F, $I$29, $D:$D, "Да", $E:$E, $I$30, $I:$I, $I32)</f>
        <v>#VALUE!</v>
      </c>
      <c r="AU32" s="552" t="e">
        <f aca="false" ca="false" dt2D="false" dtr="false" t="normal">SUMIFS(AU:AU, $F:$F, $I$29, $D:$D, "Да", $E:$E, $I$30, $I:$I, $I32)</f>
        <v>#VALUE!</v>
      </c>
      <c r="AV32" s="552" t="e">
        <f aca="false" ca="false" dt2D="false" dtr="false" t="normal">SUMIFS(AV:AV, $F:$F, $I$29, $D:$D, "Да", $E:$E, $I$30, $I:$I, $I32)</f>
        <v>#VALUE!</v>
      </c>
      <c r="AW32" s="552" t="e">
        <f aca="false" ca="false" dt2D="false" dtr="false" t="normal">SUMIFS(AW:AW, $F:$F, $I$29, $D:$D, "Да", $E:$E, $I$30, $I:$I, $I32)</f>
        <v>#VALUE!</v>
      </c>
      <c r="AX32" s="552" t="e">
        <f aca="false" ca="false" dt2D="false" dtr="false" t="normal">SUMIFS(AX:AX, $F:$F, $I$29, $D:$D, "Да", $E:$E, $I$30, $I:$I, $I32)</f>
        <v>#VALUE!</v>
      </c>
      <c r="AY32" s="552" t="e">
        <f aca="false" ca="false" dt2D="false" dtr="false" t="normal">SUMIFS(AY:AY, $F:$F, $I$29, $D:$D, "Да", $E:$E, $I$30, $I:$I, $I32)</f>
        <v>#VALUE!</v>
      </c>
      <c r="AZ32" s="552" t="e">
        <f aca="false" ca="false" dt2D="false" dtr="false" t="normal">SUMIFS(AZ:AZ, $F:$F, $I$29, $D:$D, "Да", $E:$E, $I$30, $I:$I, $I32)</f>
        <v>#VALUE!</v>
      </c>
      <c r="BA32" s="552" t="e">
        <f aca="false" ca="false" dt2D="false" dtr="false" t="normal">SUMIFS(BA:BA, $F:$F, $I$29, $D:$D, "Да", $E:$E, $I$30, $I:$I, $I32)</f>
        <v>#VALUE!</v>
      </c>
      <c r="BB32" s="552" t="e">
        <f aca="false" ca="false" dt2D="false" dtr="false" t="normal">SUMIFS(BB:BB, $F:$F, $I$29, $D:$D, "Да", $E:$E, $I$30, $I:$I, $I32)</f>
        <v>#VALUE!</v>
      </c>
      <c r="BC32" s="552" t="e">
        <f aca="false" ca="false" dt2D="false" dtr="false" t="normal">SUMIFS(BC:BC, $F:$F, $I$29, $D:$D, "Да", $E:$E, $I$30, $I:$I, $I32)</f>
        <v>#VALUE!</v>
      </c>
      <c r="BD32" s="552" t="e">
        <f aca="false" ca="false" dt2D="false" dtr="false" t="normal">SUMIFS(BD:BD, $F:$F, $I$29, $D:$D, "Да", $E:$E, $I$30, $I:$I, $I32)</f>
        <v>#VALUE!</v>
      </c>
      <c r="BE32" s="552" t="e">
        <f aca="false" ca="false" dt2D="false" dtr="false" t="normal">SUMIFS(BE:BE, $F:$F, $I$29, $D:$D, "Да", $E:$E, $I$30, $I:$I, $I32)</f>
        <v>#VALUE!</v>
      </c>
      <c r="BF32" s="552" t="e">
        <f aca="false" ca="false" dt2D="false" dtr="false" t="normal">SUMIFS(BF:BF, $F:$F, $I$29, $D:$D, "Да", $E:$E, $I$30, $I:$I, $I32)</f>
        <v>#VALUE!</v>
      </c>
      <c r="BG32" s="552" t="e">
        <f aca="false" ca="false" dt2D="false" dtr="false" t="normal">SUMIFS(BG:BG, $F:$F, $I$29, $D:$D, "Да", $E:$E, $I$30, $I:$I, $I32)</f>
        <v>#VALUE!</v>
      </c>
      <c r="BH32" s="552" t="e">
        <f aca="false" ca="false" dt2D="false" dtr="false" t="normal">SUMIFS(BH:BH, $F:$F, $I$29, $D:$D, "Да", $E:$E, $I$30, $I:$I, $I32)</f>
        <v>#VALUE!</v>
      </c>
      <c r="BI32" s="552" t="e">
        <f aca="false" ca="false" dt2D="false" dtr="false" t="normal">SUMIFS(BI:BI, $F:$F, $I$29, $D:$D, "Да", $E:$E, $I$30, $I:$I, $I32)</f>
        <v>#VALUE!</v>
      </c>
      <c r="BJ32" s="552" t="e">
        <f aca="false" ca="false" dt2D="false" dtr="false" t="normal">SUMIFS(BJ:BJ, $F:$F, $I$29, $D:$D, "Да", $E:$E, $I$30, $I:$I, $I32)</f>
        <v>#VALUE!</v>
      </c>
      <c r="BK32" s="552" t="e">
        <f aca="false" ca="false" dt2D="false" dtr="false" t="normal">SUMIFS(BK:BK, $F:$F, $I$29, $D:$D, "Да", $E:$E, $I$30, $I:$I, $I32)</f>
        <v>#VALUE!</v>
      </c>
      <c r="BL32" s="552" t="e">
        <f aca="false" ca="false" dt2D="false" dtr="false" t="normal">SUMIFS(BL:BL, $F:$F, $I$29, $D:$D, "Да", $E:$E, $I$30, $I:$I, $I32)</f>
        <v>#VALUE!</v>
      </c>
      <c r="BM32" s="552" t="e">
        <f aca="false" ca="false" dt2D="false" dtr="false" t="normal">SUMIFS(BM:BM, $F:$F, $I$29, $D:$D, "Да", $E:$E, $I$30, $I:$I, $I32)</f>
        <v>#VALUE!</v>
      </c>
      <c r="BN32" s="552" t="e">
        <f aca="false" ca="false" dt2D="false" dtr="false" t="normal">SUMIFS(BN:BN, $F:$F, $I$29, $D:$D, "Да", $E:$E, $I$30, $I:$I, $I32)</f>
        <v>#VALUE!</v>
      </c>
      <c r="BO32" s="552" t="e">
        <f aca="false" ca="false" dt2D="false" dtr="false" t="normal">SUMIFS(BO:BO, $F:$F, $I$29, $D:$D, "Да", $E:$E, $I$30, $I:$I, $I32)</f>
        <v>#VALUE!</v>
      </c>
      <c r="BP32" s="552" t="e">
        <f aca="false" ca="false" dt2D="false" dtr="false" t="normal">SUMIFS(BP:BP, $F:$F, $I$29, $D:$D, "Да", $E:$E, $I$30, $I:$I, $I32)</f>
        <v>#VALUE!</v>
      </c>
      <c r="BQ32" s="552" t="e">
        <f aca="false" ca="false" dt2D="false" dtr="false" t="normal">SUMIFS(BQ:BQ, $F:$F, $I$29, $D:$D, "Да", $E:$E, $I$30, $I:$I, $I32)</f>
        <v>#VALUE!</v>
      </c>
      <c r="BR32" s="552" t="e">
        <f aca="false" ca="false" dt2D="false" dtr="false" t="normal">SUMIFS(BR:BR, $F:$F, $I$29, $D:$D, "Да", $E:$E, $I$30, $I:$I, $I32)</f>
        <v>#VALUE!</v>
      </c>
      <c r="BS32" s="552" t="e">
        <f aca="false" ca="false" dt2D="false" dtr="false" t="normal">SUMIFS(BS:BS, $F:$F, $I$29, $D:$D, "Да", $E:$E, $I$30, $I:$I, $I32)</f>
        <v>#VALUE!</v>
      </c>
      <c r="BT32" s="552" t="e">
        <f aca="false" ca="false" dt2D="false" dtr="false" t="normal">SUMIFS(BT:BT, $F:$F, $I$29, $D:$D, "Да", $E:$E, $I$30, $I:$I, $I32)</f>
        <v>#VALUE!</v>
      </c>
    </row>
    <row customFormat="true" hidden="true" ht="16.5" outlineLevel="2" r="33" s="547">
      <c r="A33" s="529" t="n"/>
      <c r="B33" s="548" t="s">
        <v>96</v>
      </c>
      <c r="C33" s="548" t="n"/>
      <c r="D33" s="482" t="n"/>
      <c r="E33" s="482" t="n"/>
      <c r="F33" s="482" t="n"/>
      <c r="G33" s="548" t="n"/>
      <c r="I33" s="549" t="s">
        <v>572</v>
      </c>
      <c r="J33" s="550" t="n"/>
      <c r="K33" s="551" t="n"/>
      <c r="L33" s="553" t="e">
        <f aca="false" ca="false" dt2D="false" dtr="false" t="normal">SUM(M33:BT33)</f>
        <v>#VALUE!</v>
      </c>
      <c r="M33" s="552" t="e">
        <f aca="false" ca="false" dt2D="false" dtr="false" t="normal">SUMIFS(M:M, $F:$F, $I$29, $D:$D, "Да", $E:$E, $I$30, $I:$I, $I33)</f>
        <v>#VALUE!</v>
      </c>
      <c r="N33" s="552" t="e">
        <f aca="false" ca="false" dt2D="false" dtr="false" t="normal">SUMIFS(N:N, $F:$F, $I$29, $D:$D, "Да", $E:$E, $I$30, $I:$I, $I33)</f>
        <v>#VALUE!</v>
      </c>
      <c r="O33" s="552" t="e">
        <f aca="false" ca="false" dt2D="false" dtr="false" t="normal">SUMIFS(O:O, $F:$F, $I$29, $D:$D, "Да", $E:$E, $I$30, $I:$I, $I33)</f>
        <v>#VALUE!</v>
      </c>
      <c r="P33" s="552" t="e">
        <f aca="false" ca="false" dt2D="false" dtr="false" t="normal">SUMIFS(P:P, $F:$F, $I$29, $D:$D, "Да", $E:$E, $I$30, $I:$I, $I33)</f>
        <v>#VALUE!</v>
      </c>
      <c r="Q33" s="552" t="e">
        <f aca="false" ca="false" dt2D="false" dtr="false" t="normal">SUMIFS(Q:Q, $F:$F, $I$29, $D:$D, "Да", $E:$E, $I$30, $I:$I, $I33)</f>
        <v>#VALUE!</v>
      </c>
      <c r="R33" s="552" t="e">
        <f aca="false" ca="false" dt2D="false" dtr="false" t="normal">SUMIFS(R:R, $F:$F, $I$29, $D:$D, "Да", $E:$E, $I$30, $I:$I, $I33)</f>
        <v>#VALUE!</v>
      </c>
      <c r="S33" s="552" t="e">
        <f aca="false" ca="false" dt2D="false" dtr="false" t="normal">SUMIFS(S:S, $F:$F, $I$29, $D:$D, "Да", $E:$E, $I$30, $I:$I, $I33)</f>
        <v>#VALUE!</v>
      </c>
      <c r="T33" s="552" t="e">
        <f aca="false" ca="false" dt2D="false" dtr="false" t="normal">SUMIFS(T:T, $F:$F, $I$29, $D:$D, "Да", $E:$E, $I$30, $I:$I, $I33)</f>
        <v>#VALUE!</v>
      </c>
      <c r="U33" s="552" t="e">
        <f aca="false" ca="false" dt2D="false" dtr="false" t="normal">SUMIFS(U:U, $F:$F, $I$29, $D:$D, "Да", $E:$E, $I$30, $I:$I, $I33)</f>
        <v>#VALUE!</v>
      </c>
      <c r="V33" s="552" t="e">
        <f aca="false" ca="false" dt2D="false" dtr="false" t="normal">SUMIFS(V:V, $F:$F, $I$29, $D:$D, "Да", $E:$E, $I$30, $I:$I, $I33)</f>
        <v>#VALUE!</v>
      </c>
      <c r="W33" s="552" t="e">
        <f aca="false" ca="false" dt2D="false" dtr="false" t="normal">SUMIFS(W:W, $F:$F, $I$29, $D:$D, "Да", $E:$E, $I$30, $I:$I, $I33)</f>
        <v>#VALUE!</v>
      </c>
      <c r="X33" s="552" t="e">
        <f aca="false" ca="false" dt2D="false" dtr="false" t="normal">SUMIFS(X:X, $F:$F, $I$29, $D:$D, "Да", $E:$E, $I$30, $I:$I, $I33)</f>
        <v>#VALUE!</v>
      </c>
      <c r="Y33" s="552" t="e">
        <f aca="false" ca="false" dt2D="false" dtr="false" t="normal">SUMIFS(Y:Y, $F:$F, $I$29, $D:$D, "Да", $E:$E, $I$30, $I:$I, $I33)</f>
        <v>#VALUE!</v>
      </c>
      <c r="Z33" s="552" t="e">
        <f aca="false" ca="false" dt2D="false" dtr="false" t="normal">SUMIFS(Z:Z, $F:$F, $I$29, $D:$D, "Да", $E:$E, $I$30, $I:$I, $I33)</f>
        <v>#VALUE!</v>
      </c>
      <c r="AA33" s="552" t="e">
        <f aca="false" ca="false" dt2D="false" dtr="false" t="normal">SUMIFS(AA:AA, $F:$F, $I$29, $D:$D, "Да", $E:$E, $I$30, $I:$I, $I33)</f>
        <v>#VALUE!</v>
      </c>
      <c r="AB33" s="552" t="e">
        <f aca="false" ca="false" dt2D="false" dtr="false" t="normal">SUMIFS(AB:AB, $F:$F, $I$29, $D:$D, "Да", $E:$E, $I$30, $I:$I, $I33)</f>
        <v>#VALUE!</v>
      </c>
      <c r="AC33" s="552" t="e">
        <f aca="false" ca="false" dt2D="false" dtr="false" t="normal">SUMIFS(AC:AC, $F:$F, $I$29, $D:$D, "Да", $E:$E, $I$30, $I:$I, $I33)</f>
        <v>#VALUE!</v>
      </c>
      <c r="AD33" s="552" t="e">
        <f aca="false" ca="false" dt2D="false" dtr="false" t="normal">SUMIFS(AD:AD, $F:$F, $I$29, $D:$D, "Да", $E:$E, $I$30, $I:$I, $I33)</f>
        <v>#VALUE!</v>
      </c>
      <c r="AE33" s="552" t="e">
        <f aca="false" ca="false" dt2D="false" dtr="false" t="normal">SUMIFS(AE:AE, $F:$F, $I$29, $D:$D, "Да", $E:$E, $I$30, $I:$I, $I33)</f>
        <v>#VALUE!</v>
      </c>
      <c r="AF33" s="552" t="e">
        <f aca="false" ca="false" dt2D="false" dtr="false" t="normal">SUMIFS(AF:AF, $F:$F, $I$29, $D:$D, "Да", $E:$E, $I$30, $I:$I, $I33)</f>
        <v>#VALUE!</v>
      </c>
      <c r="AG33" s="552" t="e">
        <f aca="false" ca="false" dt2D="false" dtr="false" t="normal">SUMIFS(AG:AG, $F:$F, $I$29, $D:$D, "Да", $E:$E, $I$30, $I:$I, $I33)</f>
        <v>#VALUE!</v>
      </c>
      <c r="AH33" s="552" t="e">
        <f aca="false" ca="false" dt2D="false" dtr="false" t="normal">SUMIFS(AH:AH, $F:$F, $I$29, $D:$D, "Да", $E:$E, $I$30, $I:$I, $I33)</f>
        <v>#VALUE!</v>
      </c>
      <c r="AI33" s="552" t="e">
        <f aca="false" ca="false" dt2D="false" dtr="false" t="normal">SUMIFS(AI:AI, $F:$F, $I$29, $D:$D, "Да", $E:$E, $I$30, $I:$I, $I33)</f>
        <v>#VALUE!</v>
      </c>
      <c r="AJ33" s="552" t="e">
        <f aca="false" ca="false" dt2D="false" dtr="false" t="normal">SUMIFS(AJ:AJ, $F:$F, $I$29, $D:$D, "Да", $E:$E, $I$30, $I:$I, $I33)</f>
        <v>#VALUE!</v>
      </c>
      <c r="AK33" s="552" t="e">
        <f aca="false" ca="false" dt2D="false" dtr="false" t="normal">SUMIFS(AK:AK, $F:$F, $I$29, $D:$D, "Да", $E:$E, $I$30, $I:$I, $I33)</f>
        <v>#VALUE!</v>
      </c>
      <c r="AL33" s="552" t="e">
        <f aca="false" ca="false" dt2D="false" dtr="false" t="normal">SUMIFS(AL:AL, $F:$F, $I$29, $D:$D, "Да", $E:$E, $I$30, $I:$I, $I33)</f>
        <v>#VALUE!</v>
      </c>
      <c r="AM33" s="552" t="e">
        <f aca="false" ca="false" dt2D="false" dtr="false" t="normal">SUMIFS(AM:AM, $F:$F, $I$29, $D:$D, "Да", $E:$E, $I$30, $I:$I, $I33)</f>
        <v>#VALUE!</v>
      </c>
      <c r="AN33" s="552" t="e">
        <f aca="false" ca="false" dt2D="false" dtr="false" t="normal">SUMIFS(AN:AN, $F:$F, $I$29, $D:$D, "Да", $E:$E, $I$30, $I:$I, $I33)</f>
        <v>#VALUE!</v>
      </c>
      <c r="AO33" s="552" t="e">
        <f aca="false" ca="false" dt2D="false" dtr="false" t="normal">SUMIFS(AO:AO, $F:$F, $I$29, $D:$D, "Да", $E:$E, $I$30, $I:$I, $I33)</f>
        <v>#VALUE!</v>
      </c>
      <c r="AP33" s="552" t="e">
        <f aca="false" ca="false" dt2D="false" dtr="false" t="normal">SUMIFS(AP:AP, $F:$F, $I$29, $D:$D, "Да", $E:$E, $I$30, $I:$I, $I33)</f>
        <v>#VALUE!</v>
      </c>
      <c r="AQ33" s="552" t="e">
        <f aca="false" ca="false" dt2D="false" dtr="false" t="normal">SUMIFS(AQ:AQ, $F:$F, $I$29, $D:$D, "Да", $E:$E, $I$30, $I:$I, $I33)</f>
        <v>#VALUE!</v>
      </c>
      <c r="AR33" s="552" t="e">
        <f aca="false" ca="false" dt2D="false" dtr="false" t="normal">SUMIFS(AR:AR, $F:$F, $I$29, $D:$D, "Да", $E:$E, $I$30, $I:$I, $I33)</f>
        <v>#VALUE!</v>
      </c>
      <c r="AS33" s="552" t="e">
        <f aca="false" ca="false" dt2D="false" dtr="false" t="normal">SUMIFS(AS:AS, $F:$F, $I$29, $D:$D, "Да", $E:$E, $I$30, $I:$I, $I33)</f>
        <v>#VALUE!</v>
      </c>
      <c r="AT33" s="552" t="e">
        <f aca="false" ca="false" dt2D="false" dtr="false" t="normal">SUMIFS(AT:AT, $F:$F, $I$29, $D:$D, "Да", $E:$E, $I$30, $I:$I, $I33)</f>
        <v>#VALUE!</v>
      </c>
      <c r="AU33" s="552" t="e">
        <f aca="false" ca="false" dt2D="false" dtr="false" t="normal">SUMIFS(AU:AU, $F:$F, $I$29, $D:$D, "Да", $E:$E, $I$30, $I:$I, $I33)</f>
        <v>#VALUE!</v>
      </c>
      <c r="AV33" s="552" t="e">
        <f aca="false" ca="false" dt2D="false" dtr="false" t="normal">SUMIFS(AV:AV, $F:$F, $I$29, $D:$D, "Да", $E:$E, $I$30, $I:$I, $I33)</f>
        <v>#VALUE!</v>
      </c>
      <c r="AW33" s="552" t="e">
        <f aca="false" ca="false" dt2D="false" dtr="false" t="normal">SUMIFS(AW:AW, $F:$F, $I$29, $D:$D, "Да", $E:$E, $I$30, $I:$I, $I33)</f>
        <v>#VALUE!</v>
      </c>
      <c r="AX33" s="552" t="e">
        <f aca="false" ca="false" dt2D="false" dtr="false" t="normal">SUMIFS(AX:AX, $F:$F, $I$29, $D:$D, "Да", $E:$E, $I$30, $I:$I, $I33)</f>
        <v>#VALUE!</v>
      </c>
      <c r="AY33" s="552" t="e">
        <f aca="false" ca="false" dt2D="false" dtr="false" t="normal">SUMIFS(AY:AY, $F:$F, $I$29, $D:$D, "Да", $E:$E, $I$30, $I:$I, $I33)</f>
        <v>#VALUE!</v>
      </c>
      <c r="AZ33" s="552" t="e">
        <f aca="false" ca="false" dt2D="false" dtr="false" t="normal">SUMIFS(AZ:AZ, $F:$F, $I$29, $D:$D, "Да", $E:$E, $I$30, $I:$I, $I33)</f>
        <v>#VALUE!</v>
      </c>
      <c r="BA33" s="552" t="e">
        <f aca="false" ca="false" dt2D="false" dtr="false" t="normal">SUMIFS(BA:BA, $F:$F, $I$29, $D:$D, "Да", $E:$E, $I$30, $I:$I, $I33)</f>
        <v>#VALUE!</v>
      </c>
      <c r="BB33" s="552" t="e">
        <f aca="false" ca="false" dt2D="false" dtr="false" t="normal">SUMIFS(BB:BB, $F:$F, $I$29, $D:$D, "Да", $E:$E, $I$30, $I:$I, $I33)</f>
        <v>#VALUE!</v>
      </c>
      <c r="BC33" s="552" t="e">
        <f aca="false" ca="false" dt2D="false" dtr="false" t="normal">SUMIFS(BC:BC, $F:$F, $I$29, $D:$D, "Да", $E:$E, $I$30, $I:$I, $I33)</f>
        <v>#VALUE!</v>
      </c>
      <c r="BD33" s="552" t="e">
        <f aca="false" ca="false" dt2D="false" dtr="false" t="normal">SUMIFS(BD:BD, $F:$F, $I$29, $D:$D, "Да", $E:$E, $I$30, $I:$I, $I33)</f>
        <v>#VALUE!</v>
      </c>
      <c r="BE33" s="552" t="e">
        <f aca="false" ca="false" dt2D="false" dtr="false" t="normal">SUMIFS(BE:BE, $F:$F, $I$29, $D:$D, "Да", $E:$E, $I$30, $I:$I, $I33)</f>
        <v>#VALUE!</v>
      </c>
      <c r="BF33" s="552" t="e">
        <f aca="false" ca="false" dt2D="false" dtr="false" t="normal">SUMIFS(BF:BF, $F:$F, $I$29, $D:$D, "Да", $E:$E, $I$30, $I:$I, $I33)</f>
        <v>#VALUE!</v>
      </c>
      <c r="BG33" s="552" t="e">
        <f aca="false" ca="false" dt2D="false" dtr="false" t="normal">SUMIFS(BG:BG, $F:$F, $I$29, $D:$D, "Да", $E:$E, $I$30, $I:$I, $I33)</f>
        <v>#VALUE!</v>
      </c>
      <c r="BH33" s="552" t="e">
        <f aca="false" ca="false" dt2D="false" dtr="false" t="normal">SUMIFS(BH:BH, $F:$F, $I$29, $D:$D, "Да", $E:$E, $I$30, $I:$I, $I33)</f>
        <v>#VALUE!</v>
      </c>
      <c r="BI33" s="552" t="e">
        <f aca="false" ca="false" dt2D="false" dtr="false" t="normal">SUMIFS(BI:BI, $F:$F, $I$29, $D:$D, "Да", $E:$E, $I$30, $I:$I, $I33)</f>
        <v>#VALUE!</v>
      </c>
      <c r="BJ33" s="552" t="e">
        <f aca="false" ca="false" dt2D="false" dtr="false" t="normal">SUMIFS(BJ:BJ, $F:$F, $I$29, $D:$D, "Да", $E:$E, $I$30, $I:$I, $I33)</f>
        <v>#VALUE!</v>
      </c>
      <c r="BK33" s="552" t="e">
        <f aca="false" ca="false" dt2D="false" dtr="false" t="normal">SUMIFS(BK:BK, $F:$F, $I$29, $D:$D, "Да", $E:$E, $I$30, $I:$I, $I33)</f>
        <v>#VALUE!</v>
      </c>
      <c r="BL33" s="552" t="e">
        <f aca="false" ca="false" dt2D="false" dtr="false" t="normal">SUMIFS(BL:BL, $F:$F, $I$29, $D:$D, "Да", $E:$E, $I$30, $I:$I, $I33)</f>
        <v>#VALUE!</v>
      </c>
      <c r="BM33" s="552" t="e">
        <f aca="false" ca="false" dt2D="false" dtr="false" t="normal">SUMIFS(BM:BM, $F:$F, $I$29, $D:$D, "Да", $E:$E, $I$30, $I:$I, $I33)</f>
        <v>#VALUE!</v>
      </c>
      <c r="BN33" s="552" t="e">
        <f aca="false" ca="false" dt2D="false" dtr="false" t="normal">SUMIFS(BN:BN, $F:$F, $I$29, $D:$D, "Да", $E:$E, $I$30, $I:$I, $I33)</f>
        <v>#VALUE!</v>
      </c>
      <c r="BO33" s="552" t="e">
        <f aca="false" ca="false" dt2D="false" dtr="false" t="normal">SUMIFS(BO:BO, $F:$F, $I$29, $D:$D, "Да", $E:$E, $I$30, $I:$I, $I33)</f>
        <v>#VALUE!</v>
      </c>
      <c r="BP33" s="552" t="e">
        <f aca="false" ca="false" dt2D="false" dtr="false" t="normal">SUMIFS(BP:BP, $F:$F, $I$29, $D:$D, "Да", $E:$E, $I$30, $I:$I, $I33)</f>
        <v>#VALUE!</v>
      </c>
      <c r="BQ33" s="552" t="e">
        <f aca="false" ca="false" dt2D="false" dtr="false" t="normal">SUMIFS(BQ:BQ, $F:$F, $I$29, $D:$D, "Да", $E:$E, $I$30, $I:$I, $I33)</f>
        <v>#VALUE!</v>
      </c>
      <c r="BR33" s="552" t="e">
        <f aca="false" ca="false" dt2D="false" dtr="false" t="normal">SUMIFS(BR:BR, $F:$F, $I$29, $D:$D, "Да", $E:$E, $I$30, $I:$I, $I33)</f>
        <v>#VALUE!</v>
      </c>
      <c r="BS33" s="552" t="e">
        <f aca="false" ca="false" dt2D="false" dtr="false" t="normal">SUMIFS(BS:BS, $F:$F, $I$29, $D:$D, "Да", $E:$E, $I$30, $I:$I, $I33)</f>
        <v>#VALUE!</v>
      </c>
      <c r="BT33" s="552" t="e">
        <f aca="false" ca="false" dt2D="false" dtr="false" t="normal">SUMIFS(BT:BT, $F:$F, $I$29, $D:$D, "Да", $E:$E, $I$30, $I:$I, $I33)</f>
        <v>#VALUE!</v>
      </c>
    </row>
    <row customFormat="true" hidden="true" ht="16.5" outlineLevel="2" r="34" s="547">
      <c r="A34" s="529" t="n"/>
      <c r="B34" s="548" t="s">
        <v>102</v>
      </c>
      <c r="C34" s="548" t="n"/>
      <c r="D34" s="482" t="n"/>
      <c r="E34" s="482" t="n"/>
      <c r="F34" s="482" t="n"/>
      <c r="G34" s="548" t="n"/>
      <c r="I34" s="549" t="s">
        <v>573</v>
      </c>
      <c r="J34" s="550" t="n"/>
      <c r="K34" s="551" t="n"/>
      <c r="L34" s="553" t="e">
        <f aca="false" ca="false" dt2D="false" dtr="false" t="normal">SUM(M34:BT34)</f>
        <v>#VALUE!</v>
      </c>
      <c r="M34" s="552" t="e">
        <f aca="false" ca="false" dt2D="false" dtr="false" t="normal">SUMIFS(M:M, $F:$F, $I$29, $D:$D, "Да", $E:$E, $I$30, $I:$I, $I34)</f>
        <v>#VALUE!</v>
      </c>
      <c r="N34" s="552" t="e">
        <f aca="false" ca="false" dt2D="false" dtr="false" t="normal">SUMIFS(N:N, $F:$F, $I$29, $D:$D, "Да", $E:$E, $I$30, $I:$I, $I34)</f>
        <v>#VALUE!</v>
      </c>
      <c r="O34" s="552" t="e">
        <f aca="false" ca="false" dt2D="false" dtr="false" t="normal">SUMIFS(O:O, $F:$F, $I$29, $D:$D, "Да", $E:$E, $I$30, $I:$I, $I34)</f>
        <v>#VALUE!</v>
      </c>
      <c r="P34" s="552" t="e">
        <f aca="false" ca="false" dt2D="false" dtr="false" t="normal">SUMIFS(P:P, $F:$F, $I$29, $D:$D, "Да", $E:$E, $I$30, $I:$I, $I34)</f>
        <v>#VALUE!</v>
      </c>
      <c r="Q34" s="552" t="e">
        <f aca="false" ca="false" dt2D="false" dtr="false" t="normal">SUMIFS(Q:Q, $F:$F, $I$29, $D:$D, "Да", $E:$E, $I$30, $I:$I, $I34)</f>
        <v>#VALUE!</v>
      </c>
      <c r="R34" s="552" t="e">
        <f aca="false" ca="false" dt2D="false" dtr="false" t="normal">SUMIFS(R:R, $F:$F, $I$29, $D:$D, "Да", $E:$E, $I$30, $I:$I, $I34)</f>
        <v>#VALUE!</v>
      </c>
      <c r="S34" s="552" t="e">
        <f aca="false" ca="false" dt2D="false" dtr="false" t="normal">SUMIFS(S:S, $F:$F, $I$29, $D:$D, "Да", $E:$E, $I$30, $I:$I, $I34)</f>
        <v>#VALUE!</v>
      </c>
      <c r="T34" s="552" t="e">
        <f aca="false" ca="false" dt2D="false" dtr="false" t="normal">SUMIFS(T:T, $F:$F, $I$29, $D:$D, "Да", $E:$E, $I$30, $I:$I, $I34)</f>
        <v>#VALUE!</v>
      </c>
      <c r="U34" s="552" t="e">
        <f aca="false" ca="false" dt2D="false" dtr="false" t="normal">SUMIFS(U:U, $F:$F, $I$29, $D:$D, "Да", $E:$E, $I$30, $I:$I, $I34)</f>
        <v>#VALUE!</v>
      </c>
      <c r="V34" s="552" t="e">
        <f aca="false" ca="false" dt2D="false" dtr="false" t="normal">SUMIFS(V:V, $F:$F, $I$29, $D:$D, "Да", $E:$E, $I$30, $I:$I, $I34)</f>
        <v>#VALUE!</v>
      </c>
      <c r="W34" s="552" t="e">
        <f aca="false" ca="false" dt2D="false" dtr="false" t="normal">SUMIFS(W:W, $F:$F, $I$29, $D:$D, "Да", $E:$E, $I$30, $I:$I, $I34)</f>
        <v>#VALUE!</v>
      </c>
      <c r="X34" s="552" t="e">
        <f aca="false" ca="false" dt2D="false" dtr="false" t="normal">SUMIFS(X:X, $F:$F, $I$29, $D:$D, "Да", $E:$E, $I$30, $I:$I, $I34)</f>
        <v>#VALUE!</v>
      </c>
      <c r="Y34" s="552" t="e">
        <f aca="false" ca="false" dt2D="false" dtr="false" t="normal">SUMIFS(Y:Y, $F:$F, $I$29, $D:$D, "Да", $E:$E, $I$30, $I:$I, $I34)</f>
        <v>#VALUE!</v>
      </c>
      <c r="Z34" s="552" t="e">
        <f aca="false" ca="false" dt2D="false" dtr="false" t="normal">SUMIFS(Z:Z, $F:$F, $I$29, $D:$D, "Да", $E:$E, $I$30, $I:$I, $I34)</f>
        <v>#VALUE!</v>
      </c>
      <c r="AA34" s="552" t="e">
        <f aca="false" ca="false" dt2D="false" dtr="false" t="normal">SUMIFS(AA:AA, $F:$F, $I$29, $D:$D, "Да", $E:$E, $I$30, $I:$I, $I34)</f>
        <v>#VALUE!</v>
      </c>
      <c r="AB34" s="552" t="e">
        <f aca="false" ca="false" dt2D="false" dtr="false" t="normal">SUMIFS(AB:AB, $F:$F, $I$29, $D:$D, "Да", $E:$E, $I$30, $I:$I, $I34)</f>
        <v>#VALUE!</v>
      </c>
      <c r="AC34" s="552" t="e">
        <f aca="false" ca="false" dt2D="false" dtr="false" t="normal">SUMIFS(AC:AC, $F:$F, $I$29, $D:$D, "Да", $E:$E, $I$30, $I:$I, $I34)</f>
        <v>#VALUE!</v>
      </c>
      <c r="AD34" s="552" t="e">
        <f aca="false" ca="false" dt2D="false" dtr="false" t="normal">SUMIFS(AD:AD, $F:$F, $I$29, $D:$D, "Да", $E:$E, $I$30, $I:$I, $I34)</f>
        <v>#VALUE!</v>
      </c>
      <c r="AE34" s="552" t="e">
        <f aca="false" ca="false" dt2D="false" dtr="false" t="normal">SUMIFS(AE:AE, $F:$F, $I$29, $D:$D, "Да", $E:$E, $I$30, $I:$I, $I34)</f>
        <v>#VALUE!</v>
      </c>
      <c r="AF34" s="552" t="e">
        <f aca="false" ca="false" dt2D="false" dtr="false" t="normal">SUMIFS(AF:AF, $F:$F, $I$29, $D:$D, "Да", $E:$E, $I$30, $I:$I, $I34)</f>
        <v>#VALUE!</v>
      </c>
      <c r="AG34" s="552" t="e">
        <f aca="false" ca="false" dt2D="false" dtr="false" t="normal">SUMIFS(AG:AG, $F:$F, $I$29, $D:$D, "Да", $E:$E, $I$30, $I:$I, $I34)</f>
        <v>#VALUE!</v>
      </c>
      <c r="AH34" s="552" t="e">
        <f aca="false" ca="false" dt2D="false" dtr="false" t="normal">SUMIFS(AH:AH, $F:$F, $I$29, $D:$D, "Да", $E:$E, $I$30, $I:$I, $I34)</f>
        <v>#VALUE!</v>
      </c>
      <c r="AI34" s="552" t="e">
        <f aca="false" ca="false" dt2D="false" dtr="false" t="normal">SUMIFS(AI:AI, $F:$F, $I$29, $D:$D, "Да", $E:$E, $I$30, $I:$I, $I34)</f>
        <v>#VALUE!</v>
      </c>
      <c r="AJ34" s="552" t="e">
        <f aca="false" ca="false" dt2D="false" dtr="false" t="normal">SUMIFS(AJ:AJ, $F:$F, $I$29, $D:$D, "Да", $E:$E, $I$30, $I:$I, $I34)</f>
        <v>#VALUE!</v>
      </c>
      <c r="AK34" s="552" t="e">
        <f aca="false" ca="false" dt2D="false" dtr="false" t="normal">SUMIFS(AK:AK, $F:$F, $I$29, $D:$D, "Да", $E:$E, $I$30, $I:$I, $I34)</f>
        <v>#VALUE!</v>
      </c>
      <c r="AL34" s="552" t="e">
        <f aca="false" ca="false" dt2D="false" dtr="false" t="normal">SUMIFS(AL:AL, $F:$F, $I$29, $D:$D, "Да", $E:$E, $I$30, $I:$I, $I34)</f>
        <v>#VALUE!</v>
      </c>
      <c r="AM34" s="552" t="e">
        <f aca="false" ca="false" dt2D="false" dtr="false" t="normal">SUMIFS(AM:AM, $F:$F, $I$29, $D:$D, "Да", $E:$E, $I$30, $I:$I, $I34)</f>
        <v>#VALUE!</v>
      </c>
      <c r="AN34" s="552" t="e">
        <f aca="false" ca="false" dt2D="false" dtr="false" t="normal">SUMIFS(AN:AN, $F:$F, $I$29, $D:$D, "Да", $E:$E, $I$30, $I:$I, $I34)</f>
        <v>#VALUE!</v>
      </c>
      <c r="AO34" s="552" t="e">
        <f aca="false" ca="false" dt2D="false" dtr="false" t="normal">SUMIFS(AO:AO, $F:$F, $I$29, $D:$D, "Да", $E:$E, $I$30, $I:$I, $I34)</f>
        <v>#VALUE!</v>
      </c>
      <c r="AP34" s="552" t="e">
        <f aca="false" ca="false" dt2D="false" dtr="false" t="normal">SUMIFS(AP:AP, $F:$F, $I$29, $D:$D, "Да", $E:$E, $I$30, $I:$I, $I34)</f>
        <v>#VALUE!</v>
      </c>
      <c r="AQ34" s="552" t="e">
        <f aca="false" ca="false" dt2D="false" dtr="false" t="normal">SUMIFS(AQ:AQ, $F:$F, $I$29, $D:$D, "Да", $E:$E, $I$30, $I:$I, $I34)</f>
        <v>#VALUE!</v>
      </c>
      <c r="AR34" s="552" t="e">
        <f aca="false" ca="false" dt2D="false" dtr="false" t="normal">SUMIFS(AR:AR, $F:$F, $I$29, $D:$D, "Да", $E:$E, $I$30, $I:$I, $I34)</f>
        <v>#VALUE!</v>
      </c>
      <c r="AS34" s="552" t="e">
        <f aca="false" ca="false" dt2D="false" dtr="false" t="normal">SUMIFS(AS:AS, $F:$F, $I$29, $D:$D, "Да", $E:$E, $I$30, $I:$I, $I34)</f>
        <v>#VALUE!</v>
      </c>
      <c r="AT34" s="552" t="e">
        <f aca="false" ca="false" dt2D="false" dtr="false" t="normal">SUMIFS(AT:AT, $F:$F, $I$29, $D:$D, "Да", $E:$E, $I$30, $I:$I, $I34)</f>
        <v>#VALUE!</v>
      </c>
      <c r="AU34" s="552" t="e">
        <f aca="false" ca="false" dt2D="false" dtr="false" t="normal">SUMIFS(AU:AU, $F:$F, $I$29, $D:$D, "Да", $E:$E, $I$30, $I:$I, $I34)</f>
        <v>#VALUE!</v>
      </c>
      <c r="AV34" s="552" t="e">
        <f aca="false" ca="false" dt2D="false" dtr="false" t="normal">SUMIFS(AV:AV, $F:$F, $I$29, $D:$D, "Да", $E:$E, $I$30, $I:$I, $I34)</f>
        <v>#VALUE!</v>
      </c>
      <c r="AW34" s="552" t="e">
        <f aca="false" ca="false" dt2D="false" dtr="false" t="normal">SUMIFS(AW:AW, $F:$F, $I$29, $D:$D, "Да", $E:$E, $I$30, $I:$I, $I34)</f>
        <v>#VALUE!</v>
      </c>
      <c r="AX34" s="552" t="e">
        <f aca="false" ca="false" dt2D="false" dtr="false" t="normal">SUMIFS(AX:AX, $F:$F, $I$29, $D:$D, "Да", $E:$E, $I$30, $I:$I, $I34)</f>
        <v>#VALUE!</v>
      </c>
      <c r="AY34" s="552" t="e">
        <f aca="false" ca="false" dt2D="false" dtr="false" t="normal">SUMIFS(AY:AY, $F:$F, $I$29, $D:$D, "Да", $E:$E, $I$30, $I:$I, $I34)</f>
        <v>#VALUE!</v>
      </c>
      <c r="AZ34" s="552" t="e">
        <f aca="false" ca="false" dt2D="false" dtr="false" t="normal">SUMIFS(AZ:AZ, $F:$F, $I$29, $D:$D, "Да", $E:$E, $I$30, $I:$I, $I34)</f>
        <v>#VALUE!</v>
      </c>
      <c r="BA34" s="552" t="e">
        <f aca="false" ca="false" dt2D="false" dtr="false" t="normal">SUMIFS(BA:BA, $F:$F, $I$29, $D:$D, "Да", $E:$E, $I$30, $I:$I, $I34)</f>
        <v>#VALUE!</v>
      </c>
      <c r="BB34" s="552" t="e">
        <f aca="false" ca="false" dt2D="false" dtr="false" t="normal">SUMIFS(BB:BB, $F:$F, $I$29, $D:$D, "Да", $E:$E, $I$30, $I:$I, $I34)</f>
        <v>#VALUE!</v>
      </c>
      <c r="BC34" s="552" t="e">
        <f aca="false" ca="false" dt2D="false" dtr="false" t="normal">SUMIFS(BC:BC, $F:$F, $I$29, $D:$D, "Да", $E:$E, $I$30, $I:$I, $I34)</f>
        <v>#VALUE!</v>
      </c>
      <c r="BD34" s="552" t="e">
        <f aca="false" ca="false" dt2D="false" dtr="false" t="normal">SUMIFS(BD:BD, $F:$F, $I$29, $D:$D, "Да", $E:$E, $I$30, $I:$I, $I34)</f>
        <v>#VALUE!</v>
      </c>
      <c r="BE34" s="552" t="e">
        <f aca="false" ca="false" dt2D="false" dtr="false" t="normal">SUMIFS(BE:BE, $F:$F, $I$29, $D:$D, "Да", $E:$E, $I$30, $I:$I, $I34)</f>
        <v>#VALUE!</v>
      </c>
      <c r="BF34" s="552" t="e">
        <f aca="false" ca="false" dt2D="false" dtr="false" t="normal">SUMIFS(BF:BF, $F:$F, $I$29, $D:$D, "Да", $E:$E, $I$30, $I:$I, $I34)</f>
        <v>#VALUE!</v>
      </c>
      <c r="BG34" s="552" t="e">
        <f aca="false" ca="false" dt2D="false" dtr="false" t="normal">SUMIFS(BG:BG, $F:$F, $I$29, $D:$D, "Да", $E:$E, $I$30, $I:$I, $I34)</f>
        <v>#VALUE!</v>
      </c>
      <c r="BH34" s="552" t="e">
        <f aca="false" ca="false" dt2D="false" dtr="false" t="normal">SUMIFS(BH:BH, $F:$F, $I$29, $D:$D, "Да", $E:$E, $I$30, $I:$I, $I34)</f>
        <v>#VALUE!</v>
      </c>
      <c r="BI34" s="552" t="e">
        <f aca="false" ca="false" dt2D="false" dtr="false" t="normal">SUMIFS(BI:BI, $F:$F, $I$29, $D:$D, "Да", $E:$E, $I$30, $I:$I, $I34)</f>
        <v>#VALUE!</v>
      </c>
      <c r="BJ34" s="552" t="e">
        <f aca="false" ca="false" dt2D="false" dtr="false" t="normal">SUMIFS(BJ:BJ, $F:$F, $I$29, $D:$D, "Да", $E:$E, $I$30, $I:$I, $I34)</f>
        <v>#VALUE!</v>
      </c>
      <c r="BK34" s="552" t="e">
        <f aca="false" ca="false" dt2D="false" dtr="false" t="normal">SUMIFS(BK:BK, $F:$F, $I$29, $D:$D, "Да", $E:$E, $I$30, $I:$I, $I34)</f>
        <v>#VALUE!</v>
      </c>
      <c r="BL34" s="552" t="e">
        <f aca="false" ca="false" dt2D="false" dtr="false" t="normal">SUMIFS(BL:BL, $F:$F, $I$29, $D:$D, "Да", $E:$E, $I$30, $I:$I, $I34)</f>
        <v>#VALUE!</v>
      </c>
      <c r="BM34" s="552" t="e">
        <f aca="false" ca="false" dt2D="false" dtr="false" t="normal">SUMIFS(BM:BM, $F:$F, $I$29, $D:$D, "Да", $E:$E, $I$30, $I:$I, $I34)</f>
        <v>#VALUE!</v>
      </c>
      <c r="BN34" s="552" t="e">
        <f aca="false" ca="false" dt2D="false" dtr="false" t="normal">SUMIFS(BN:BN, $F:$F, $I$29, $D:$D, "Да", $E:$E, $I$30, $I:$I, $I34)</f>
        <v>#VALUE!</v>
      </c>
      <c r="BO34" s="552" t="e">
        <f aca="false" ca="false" dt2D="false" dtr="false" t="normal">SUMIFS(BO:BO, $F:$F, $I$29, $D:$D, "Да", $E:$E, $I$30, $I:$I, $I34)</f>
        <v>#VALUE!</v>
      </c>
      <c r="BP34" s="552" t="e">
        <f aca="false" ca="false" dt2D="false" dtr="false" t="normal">SUMIFS(BP:BP, $F:$F, $I$29, $D:$D, "Да", $E:$E, $I$30, $I:$I, $I34)</f>
        <v>#VALUE!</v>
      </c>
      <c r="BQ34" s="552" t="e">
        <f aca="false" ca="false" dt2D="false" dtr="false" t="normal">SUMIFS(BQ:BQ, $F:$F, $I$29, $D:$D, "Да", $E:$E, $I$30, $I:$I, $I34)</f>
        <v>#VALUE!</v>
      </c>
      <c r="BR34" s="552" t="e">
        <f aca="false" ca="false" dt2D="false" dtr="false" t="normal">SUMIFS(BR:BR, $F:$F, $I$29, $D:$D, "Да", $E:$E, $I$30, $I:$I, $I34)</f>
        <v>#VALUE!</v>
      </c>
      <c r="BS34" s="552" t="e">
        <f aca="false" ca="false" dt2D="false" dtr="false" t="normal">SUMIFS(BS:BS, $F:$F, $I$29, $D:$D, "Да", $E:$E, $I$30, $I:$I, $I34)</f>
        <v>#VALUE!</v>
      </c>
      <c r="BT34" s="552" t="e">
        <f aca="false" ca="false" dt2D="false" dtr="false" t="normal">SUMIFS(BT:BT, $F:$F, $I$29, $D:$D, "Да", $E:$E, $I$30, $I:$I, $I34)</f>
        <v>#VALUE!</v>
      </c>
    </row>
    <row customFormat="true" hidden="true" ht="16.5" outlineLevel="2" r="35" s="547">
      <c r="A35" s="529" t="n"/>
      <c r="B35" s="548" t="s">
        <v>102</v>
      </c>
      <c r="C35" s="548" t="n"/>
      <c r="D35" s="482" t="n"/>
      <c r="E35" s="482" t="n"/>
      <c r="F35" s="482" t="n"/>
      <c r="G35" s="548" t="n"/>
      <c r="I35" s="549" t="s">
        <v>574</v>
      </c>
      <c r="J35" s="550" t="n"/>
      <c r="K35" s="551" t="n"/>
      <c r="L35" s="553" t="e">
        <f aca="false" ca="false" dt2D="false" dtr="false" t="normal">SUM(M35:BT35)</f>
        <v>#VALUE!</v>
      </c>
      <c r="M35" s="552" t="e">
        <f aca="false" ca="false" dt2D="false" dtr="false" t="normal">SUMIFS(M:M, $F:$F, $I$29, $D:$D, "Да", $E:$E, $I$30, $I:$I, $I35)</f>
        <v>#VALUE!</v>
      </c>
      <c r="N35" s="552" t="e">
        <f aca="false" ca="false" dt2D="false" dtr="false" t="normal">SUMIFS(N:N, $F:$F, $I$29, $D:$D, "Да", $E:$E, $I$30, $I:$I, $I35)</f>
        <v>#VALUE!</v>
      </c>
      <c r="O35" s="552" t="e">
        <f aca="false" ca="false" dt2D="false" dtr="false" t="normal">SUMIFS(O:O, $F:$F, $I$29, $D:$D, "Да", $E:$E, $I$30, $I:$I, $I35)</f>
        <v>#VALUE!</v>
      </c>
      <c r="P35" s="552" t="e">
        <f aca="false" ca="false" dt2D="false" dtr="false" t="normal">SUMIFS(P:P, $F:$F, $I$29, $D:$D, "Да", $E:$E, $I$30, $I:$I, $I35)</f>
        <v>#VALUE!</v>
      </c>
      <c r="Q35" s="552" t="e">
        <f aca="false" ca="false" dt2D="false" dtr="false" t="normal">SUMIFS(Q:Q, $F:$F, $I$29, $D:$D, "Да", $E:$E, $I$30, $I:$I, $I35)</f>
        <v>#VALUE!</v>
      </c>
      <c r="R35" s="552" t="e">
        <f aca="false" ca="false" dt2D="false" dtr="false" t="normal">SUMIFS(R:R, $F:$F, $I$29, $D:$D, "Да", $E:$E, $I$30, $I:$I, $I35)</f>
        <v>#VALUE!</v>
      </c>
      <c r="S35" s="552" t="e">
        <f aca="false" ca="false" dt2D="false" dtr="false" t="normal">SUMIFS(S:S, $F:$F, $I$29, $D:$D, "Да", $E:$E, $I$30, $I:$I, $I35)</f>
        <v>#VALUE!</v>
      </c>
      <c r="T35" s="552" t="e">
        <f aca="false" ca="false" dt2D="false" dtr="false" t="normal">SUMIFS(T:T, $F:$F, $I$29, $D:$D, "Да", $E:$E, $I$30, $I:$I, $I35)</f>
        <v>#VALUE!</v>
      </c>
      <c r="U35" s="552" t="e">
        <f aca="false" ca="false" dt2D="false" dtr="false" t="normal">SUMIFS(U:U, $F:$F, $I$29, $D:$D, "Да", $E:$E, $I$30, $I:$I, $I35)</f>
        <v>#VALUE!</v>
      </c>
      <c r="V35" s="552" t="e">
        <f aca="false" ca="false" dt2D="false" dtr="false" t="normal">SUMIFS(V:V, $F:$F, $I$29, $D:$D, "Да", $E:$E, $I$30, $I:$I, $I35)</f>
        <v>#VALUE!</v>
      </c>
      <c r="W35" s="552" t="e">
        <f aca="false" ca="false" dt2D="false" dtr="false" t="normal">SUMIFS(W:W, $F:$F, $I$29, $D:$D, "Да", $E:$E, $I$30, $I:$I, $I35)</f>
        <v>#VALUE!</v>
      </c>
      <c r="X35" s="552" t="e">
        <f aca="false" ca="false" dt2D="false" dtr="false" t="normal">SUMIFS(X:X, $F:$F, $I$29, $D:$D, "Да", $E:$E, $I$30, $I:$I, $I35)</f>
        <v>#VALUE!</v>
      </c>
      <c r="Y35" s="552" t="e">
        <f aca="false" ca="false" dt2D="false" dtr="false" t="normal">SUMIFS(Y:Y, $F:$F, $I$29, $D:$D, "Да", $E:$E, $I$30, $I:$I, $I35)</f>
        <v>#VALUE!</v>
      </c>
      <c r="Z35" s="552" t="e">
        <f aca="false" ca="false" dt2D="false" dtr="false" t="normal">SUMIFS(Z:Z, $F:$F, $I$29, $D:$D, "Да", $E:$E, $I$30, $I:$I, $I35)</f>
        <v>#VALUE!</v>
      </c>
      <c r="AA35" s="552" t="e">
        <f aca="false" ca="false" dt2D="false" dtr="false" t="normal">SUMIFS(AA:AA, $F:$F, $I$29, $D:$D, "Да", $E:$E, $I$30, $I:$I, $I35)</f>
        <v>#VALUE!</v>
      </c>
      <c r="AB35" s="552" t="e">
        <f aca="false" ca="false" dt2D="false" dtr="false" t="normal">SUMIFS(AB:AB, $F:$F, $I$29, $D:$D, "Да", $E:$E, $I$30, $I:$I, $I35)</f>
        <v>#VALUE!</v>
      </c>
      <c r="AC35" s="552" t="e">
        <f aca="false" ca="false" dt2D="false" dtr="false" t="normal">SUMIFS(AC:AC, $F:$F, $I$29, $D:$D, "Да", $E:$E, $I$30, $I:$I, $I35)</f>
        <v>#VALUE!</v>
      </c>
      <c r="AD35" s="552" t="e">
        <f aca="false" ca="false" dt2D="false" dtr="false" t="normal">SUMIFS(AD:AD, $F:$F, $I$29, $D:$D, "Да", $E:$E, $I$30, $I:$I, $I35)</f>
        <v>#VALUE!</v>
      </c>
      <c r="AE35" s="552" t="e">
        <f aca="false" ca="false" dt2D="false" dtr="false" t="normal">SUMIFS(AE:AE, $F:$F, $I$29, $D:$D, "Да", $E:$E, $I$30, $I:$I, $I35)</f>
        <v>#VALUE!</v>
      </c>
      <c r="AF35" s="552" t="e">
        <f aca="false" ca="false" dt2D="false" dtr="false" t="normal">SUMIFS(AF:AF, $F:$F, $I$29, $D:$D, "Да", $E:$E, $I$30, $I:$I, $I35)</f>
        <v>#VALUE!</v>
      </c>
      <c r="AG35" s="552" t="e">
        <f aca="false" ca="false" dt2D="false" dtr="false" t="normal">SUMIFS(AG:AG, $F:$F, $I$29, $D:$D, "Да", $E:$E, $I$30, $I:$I, $I35)</f>
        <v>#VALUE!</v>
      </c>
      <c r="AH35" s="552" t="e">
        <f aca="false" ca="false" dt2D="false" dtr="false" t="normal">SUMIFS(AH:AH, $F:$F, $I$29, $D:$D, "Да", $E:$E, $I$30, $I:$I, $I35)</f>
        <v>#VALUE!</v>
      </c>
      <c r="AI35" s="552" t="e">
        <f aca="false" ca="false" dt2D="false" dtr="false" t="normal">SUMIFS(AI:AI, $F:$F, $I$29, $D:$D, "Да", $E:$E, $I$30, $I:$I, $I35)</f>
        <v>#VALUE!</v>
      </c>
      <c r="AJ35" s="552" t="e">
        <f aca="false" ca="false" dt2D="false" dtr="false" t="normal">SUMIFS(AJ:AJ, $F:$F, $I$29, $D:$D, "Да", $E:$E, $I$30, $I:$I, $I35)</f>
        <v>#VALUE!</v>
      </c>
      <c r="AK35" s="552" t="e">
        <f aca="false" ca="false" dt2D="false" dtr="false" t="normal">SUMIFS(AK:AK, $F:$F, $I$29, $D:$D, "Да", $E:$E, $I$30, $I:$I, $I35)</f>
        <v>#VALUE!</v>
      </c>
      <c r="AL35" s="552" t="e">
        <f aca="false" ca="false" dt2D="false" dtr="false" t="normal">SUMIFS(AL:AL, $F:$F, $I$29, $D:$D, "Да", $E:$E, $I$30, $I:$I, $I35)</f>
        <v>#VALUE!</v>
      </c>
      <c r="AM35" s="552" t="e">
        <f aca="false" ca="false" dt2D="false" dtr="false" t="normal">SUMIFS(AM:AM, $F:$F, $I$29, $D:$D, "Да", $E:$E, $I$30, $I:$I, $I35)</f>
        <v>#VALUE!</v>
      </c>
      <c r="AN35" s="552" t="e">
        <f aca="false" ca="false" dt2D="false" dtr="false" t="normal">SUMIFS(AN:AN, $F:$F, $I$29, $D:$D, "Да", $E:$E, $I$30, $I:$I, $I35)</f>
        <v>#VALUE!</v>
      </c>
      <c r="AO35" s="552" t="e">
        <f aca="false" ca="false" dt2D="false" dtr="false" t="normal">SUMIFS(AO:AO, $F:$F, $I$29, $D:$D, "Да", $E:$E, $I$30, $I:$I, $I35)</f>
        <v>#VALUE!</v>
      </c>
      <c r="AP35" s="552" t="e">
        <f aca="false" ca="false" dt2D="false" dtr="false" t="normal">SUMIFS(AP:AP, $F:$F, $I$29, $D:$D, "Да", $E:$E, $I$30, $I:$I, $I35)</f>
        <v>#VALUE!</v>
      </c>
      <c r="AQ35" s="552" t="e">
        <f aca="false" ca="false" dt2D="false" dtr="false" t="normal">SUMIFS(AQ:AQ, $F:$F, $I$29, $D:$D, "Да", $E:$E, $I$30, $I:$I, $I35)</f>
        <v>#VALUE!</v>
      </c>
      <c r="AR35" s="552" t="e">
        <f aca="false" ca="false" dt2D="false" dtr="false" t="normal">SUMIFS(AR:AR, $F:$F, $I$29, $D:$D, "Да", $E:$E, $I$30, $I:$I, $I35)</f>
        <v>#VALUE!</v>
      </c>
      <c r="AS35" s="552" t="e">
        <f aca="false" ca="false" dt2D="false" dtr="false" t="normal">SUMIFS(AS:AS, $F:$F, $I$29, $D:$D, "Да", $E:$E, $I$30, $I:$I, $I35)</f>
        <v>#VALUE!</v>
      </c>
      <c r="AT35" s="552" t="e">
        <f aca="false" ca="false" dt2D="false" dtr="false" t="normal">SUMIFS(AT:AT, $F:$F, $I$29, $D:$D, "Да", $E:$E, $I$30, $I:$I, $I35)</f>
        <v>#VALUE!</v>
      </c>
      <c r="AU35" s="552" t="e">
        <f aca="false" ca="false" dt2D="false" dtr="false" t="normal">SUMIFS(AU:AU, $F:$F, $I$29, $D:$D, "Да", $E:$E, $I$30, $I:$I, $I35)</f>
        <v>#VALUE!</v>
      </c>
      <c r="AV35" s="552" t="e">
        <f aca="false" ca="false" dt2D="false" dtr="false" t="normal">SUMIFS(AV:AV, $F:$F, $I$29, $D:$D, "Да", $E:$E, $I$30, $I:$I, $I35)</f>
        <v>#VALUE!</v>
      </c>
      <c r="AW35" s="552" t="e">
        <f aca="false" ca="false" dt2D="false" dtr="false" t="normal">SUMIFS(AW:AW, $F:$F, $I$29, $D:$D, "Да", $E:$E, $I$30, $I:$I, $I35)</f>
        <v>#VALUE!</v>
      </c>
      <c r="AX35" s="552" t="e">
        <f aca="false" ca="false" dt2D="false" dtr="false" t="normal">SUMIFS(AX:AX, $F:$F, $I$29, $D:$D, "Да", $E:$E, $I$30, $I:$I, $I35)</f>
        <v>#VALUE!</v>
      </c>
      <c r="AY35" s="552" t="e">
        <f aca="false" ca="false" dt2D="false" dtr="false" t="normal">SUMIFS(AY:AY, $F:$F, $I$29, $D:$D, "Да", $E:$E, $I$30, $I:$I, $I35)</f>
        <v>#VALUE!</v>
      </c>
      <c r="AZ35" s="552" t="e">
        <f aca="false" ca="false" dt2D="false" dtr="false" t="normal">SUMIFS(AZ:AZ, $F:$F, $I$29, $D:$D, "Да", $E:$E, $I$30, $I:$I, $I35)</f>
        <v>#VALUE!</v>
      </c>
      <c r="BA35" s="552" t="e">
        <f aca="false" ca="false" dt2D="false" dtr="false" t="normal">SUMIFS(BA:BA, $F:$F, $I$29, $D:$D, "Да", $E:$E, $I$30, $I:$I, $I35)</f>
        <v>#VALUE!</v>
      </c>
      <c r="BB35" s="552" t="e">
        <f aca="false" ca="false" dt2D="false" dtr="false" t="normal">SUMIFS(BB:BB, $F:$F, $I$29, $D:$D, "Да", $E:$E, $I$30, $I:$I, $I35)</f>
        <v>#VALUE!</v>
      </c>
      <c r="BC35" s="552" t="e">
        <f aca="false" ca="false" dt2D="false" dtr="false" t="normal">SUMIFS(BC:BC, $F:$F, $I$29, $D:$D, "Да", $E:$E, $I$30, $I:$I, $I35)</f>
        <v>#VALUE!</v>
      </c>
      <c r="BD35" s="552" t="e">
        <f aca="false" ca="false" dt2D="false" dtr="false" t="normal">SUMIFS(BD:BD, $F:$F, $I$29, $D:$D, "Да", $E:$E, $I$30, $I:$I, $I35)</f>
        <v>#VALUE!</v>
      </c>
      <c r="BE35" s="552" t="e">
        <f aca="false" ca="false" dt2D="false" dtr="false" t="normal">SUMIFS(BE:BE, $F:$F, $I$29, $D:$D, "Да", $E:$E, $I$30, $I:$I, $I35)</f>
        <v>#VALUE!</v>
      </c>
      <c r="BF35" s="552" t="e">
        <f aca="false" ca="false" dt2D="false" dtr="false" t="normal">SUMIFS(BF:BF, $F:$F, $I$29, $D:$D, "Да", $E:$E, $I$30, $I:$I, $I35)</f>
        <v>#VALUE!</v>
      </c>
      <c r="BG35" s="552" t="e">
        <f aca="false" ca="false" dt2D="false" dtr="false" t="normal">SUMIFS(BG:BG, $F:$F, $I$29, $D:$D, "Да", $E:$E, $I$30, $I:$I, $I35)</f>
        <v>#VALUE!</v>
      </c>
      <c r="BH35" s="552" t="e">
        <f aca="false" ca="false" dt2D="false" dtr="false" t="normal">SUMIFS(BH:BH, $F:$F, $I$29, $D:$D, "Да", $E:$E, $I$30, $I:$I, $I35)</f>
        <v>#VALUE!</v>
      </c>
      <c r="BI35" s="552" t="e">
        <f aca="false" ca="false" dt2D="false" dtr="false" t="normal">SUMIFS(BI:BI, $F:$F, $I$29, $D:$D, "Да", $E:$E, $I$30, $I:$I, $I35)</f>
        <v>#VALUE!</v>
      </c>
      <c r="BJ35" s="552" t="e">
        <f aca="false" ca="false" dt2D="false" dtr="false" t="normal">SUMIFS(BJ:BJ, $F:$F, $I$29, $D:$D, "Да", $E:$E, $I$30, $I:$I, $I35)</f>
        <v>#VALUE!</v>
      </c>
      <c r="BK35" s="552" t="e">
        <f aca="false" ca="false" dt2D="false" dtr="false" t="normal">SUMIFS(BK:BK, $F:$F, $I$29, $D:$D, "Да", $E:$E, $I$30, $I:$I, $I35)</f>
        <v>#VALUE!</v>
      </c>
      <c r="BL35" s="552" t="e">
        <f aca="false" ca="false" dt2D="false" dtr="false" t="normal">SUMIFS(BL:BL, $F:$F, $I$29, $D:$D, "Да", $E:$E, $I$30, $I:$I, $I35)</f>
        <v>#VALUE!</v>
      </c>
      <c r="BM35" s="552" t="e">
        <f aca="false" ca="false" dt2D="false" dtr="false" t="normal">SUMIFS(BM:BM, $F:$F, $I$29, $D:$D, "Да", $E:$E, $I$30, $I:$I, $I35)</f>
        <v>#VALUE!</v>
      </c>
      <c r="BN35" s="552" t="e">
        <f aca="false" ca="false" dt2D="false" dtr="false" t="normal">SUMIFS(BN:BN, $F:$F, $I$29, $D:$D, "Да", $E:$E, $I$30, $I:$I, $I35)</f>
        <v>#VALUE!</v>
      </c>
      <c r="BO35" s="552" t="e">
        <f aca="false" ca="false" dt2D="false" dtr="false" t="normal">SUMIFS(BO:BO, $F:$F, $I$29, $D:$D, "Да", $E:$E, $I$30, $I:$I, $I35)</f>
        <v>#VALUE!</v>
      </c>
      <c r="BP35" s="552" t="e">
        <f aca="false" ca="false" dt2D="false" dtr="false" t="normal">SUMIFS(BP:BP, $F:$F, $I$29, $D:$D, "Да", $E:$E, $I$30, $I:$I, $I35)</f>
        <v>#VALUE!</v>
      </c>
      <c r="BQ35" s="552" t="e">
        <f aca="false" ca="false" dt2D="false" dtr="false" t="normal">SUMIFS(BQ:BQ, $F:$F, $I$29, $D:$D, "Да", $E:$E, $I$30, $I:$I, $I35)</f>
        <v>#VALUE!</v>
      </c>
      <c r="BR35" s="552" t="e">
        <f aca="false" ca="false" dt2D="false" dtr="false" t="normal">SUMIFS(BR:BR, $F:$F, $I$29, $D:$D, "Да", $E:$E, $I$30, $I:$I, $I35)</f>
        <v>#VALUE!</v>
      </c>
      <c r="BS35" s="552" t="e">
        <f aca="false" ca="false" dt2D="false" dtr="false" t="normal">SUMIFS(BS:BS, $F:$F, $I$29, $D:$D, "Да", $E:$E, $I$30, $I:$I, $I35)</f>
        <v>#VALUE!</v>
      </c>
      <c r="BT35" s="552" t="e">
        <f aca="false" ca="false" dt2D="false" dtr="false" t="normal">SUMIFS(BT:BT, $F:$F, $I$29, $D:$D, "Да", $E:$E, $I$30, $I:$I, $I35)</f>
        <v>#VALUE!</v>
      </c>
    </row>
    <row customFormat="true" hidden="true" ht="16.5" outlineLevel="1" r="36" s="540">
      <c r="A36" s="529" t="n"/>
      <c r="B36" s="541" t="n"/>
      <c r="C36" s="541" t="n"/>
      <c r="D36" s="542" t="n"/>
      <c r="E36" s="542" t="n"/>
      <c r="F36" s="542" t="n"/>
      <c r="G36" s="541" t="n"/>
      <c r="I36" s="543" t="s">
        <v>575</v>
      </c>
      <c r="J36" s="555" t="n"/>
      <c r="K36" s="545" t="n"/>
      <c r="L36" s="539" t="e">
        <f aca="false" ca="false" dt2D="false" dtr="false" t="normal">SUM(M36:BT36)</f>
        <v>#VALUE!</v>
      </c>
      <c r="M36" s="546" t="e">
        <f aca="false" ca="false" dt2D="false" dtr="false" t="normal">SUMIFS(M:M, $F:$F, $I$29, $D:$D, "Да", $E:$E, $I$36)</f>
        <v>#VALUE!</v>
      </c>
      <c r="N36" s="546" t="e">
        <f aca="false" ca="false" dt2D="false" dtr="false" t="normal">SUMIFS(N:N, $F:$F, $I$29, $D:$D, "Да", $E:$E, $I$36)</f>
        <v>#VALUE!</v>
      </c>
      <c r="O36" s="546" t="e">
        <f aca="false" ca="false" dt2D="false" dtr="false" t="normal">SUMIFS(O:O, $F:$F, $I$29, $D:$D, "Да", $E:$E, $I$36)</f>
        <v>#VALUE!</v>
      </c>
      <c r="P36" s="546" t="e">
        <f aca="false" ca="false" dt2D="false" dtr="false" t="normal">SUMIFS(P:P, $F:$F, $I$29, $D:$D, "Да", $E:$E, $I$36)</f>
        <v>#VALUE!</v>
      </c>
      <c r="Q36" s="546" t="e">
        <f aca="false" ca="false" dt2D="false" dtr="false" t="normal">SUMIFS(Q:Q, $F:$F, $I$29, $D:$D, "Да", $E:$E, $I$36)</f>
        <v>#VALUE!</v>
      </c>
      <c r="R36" s="546" t="e">
        <f aca="false" ca="false" dt2D="false" dtr="false" t="normal">SUMIFS(R:R, $F:$F, $I$29, $D:$D, "Да", $E:$E, $I$36)</f>
        <v>#VALUE!</v>
      </c>
      <c r="S36" s="546" t="e">
        <f aca="false" ca="false" dt2D="false" dtr="false" t="normal">SUMIFS(S:S, $F:$F, $I$29, $D:$D, "Да", $E:$E, $I$36)</f>
        <v>#VALUE!</v>
      </c>
      <c r="T36" s="546" t="e">
        <f aca="false" ca="false" dt2D="false" dtr="false" t="normal">SUMIFS(T:T, $F:$F, $I$29, $D:$D, "Да", $E:$E, $I$36)</f>
        <v>#VALUE!</v>
      </c>
      <c r="U36" s="546" t="e">
        <f aca="false" ca="false" dt2D="false" dtr="false" t="normal">SUMIFS(U:U, $F:$F, $I$29, $D:$D, "Да", $E:$E, $I$36)</f>
        <v>#VALUE!</v>
      </c>
      <c r="V36" s="546" t="e">
        <f aca="false" ca="false" dt2D="false" dtr="false" t="normal">SUMIFS(V:V, $F:$F, $I$29, $D:$D, "Да", $E:$E, $I$36)</f>
        <v>#VALUE!</v>
      </c>
      <c r="W36" s="546" t="e">
        <f aca="false" ca="false" dt2D="false" dtr="false" t="normal">SUMIFS(W:W, $F:$F, $I$29, $D:$D, "Да", $E:$E, $I$36)</f>
        <v>#VALUE!</v>
      </c>
      <c r="X36" s="546" t="e">
        <f aca="false" ca="false" dt2D="false" dtr="false" t="normal">SUMIFS(X:X, $F:$F, $I$29, $D:$D, "Да", $E:$E, $I$36)</f>
        <v>#VALUE!</v>
      </c>
      <c r="Y36" s="546" t="e">
        <f aca="false" ca="false" dt2D="false" dtr="false" t="normal">SUMIFS(Y:Y, $F:$F, $I$29, $D:$D, "Да", $E:$E, $I$36)</f>
        <v>#VALUE!</v>
      </c>
      <c r="Z36" s="546" t="e">
        <f aca="false" ca="false" dt2D="false" dtr="false" t="normal">SUMIFS(Z:Z, $F:$F, $I$29, $D:$D, "Да", $E:$E, $I$36)</f>
        <v>#VALUE!</v>
      </c>
      <c r="AA36" s="546" t="e">
        <f aca="false" ca="false" dt2D="false" dtr="false" t="normal">SUMIFS(AA:AA, $F:$F, $I$29, $D:$D, "Да", $E:$E, $I$36)</f>
        <v>#VALUE!</v>
      </c>
      <c r="AB36" s="546" t="e">
        <f aca="false" ca="false" dt2D="false" dtr="false" t="normal">SUMIFS(AB:AB, $F:$F, $I$29, $D:$D, "Да", $E:$E, $I$36)</f>
        <v>#VALUE!</v>
      </c>
      <c r="AC36" s="546" t="e">
        <f aca="false" ca="false" dt2D="false" dtr="false" t="normal">SUMIFS(AC:AC, $F:$F, $I$29, $D:$D, "Да", $E:$E, $I$36)</f>
        <v>#VALUE!</v>
      </c>
      <c r="AD36" s="546" t="e">
        <f aca="false" ca="false" dt2D="false" dtr="false" t="normal">SUMIFS(AD:AD, $F:$F, $I$29, $D:$D, "Да", $E:$E, $I$36)</f>
        <v>#VALUE!</v>
      </c>
      <c r="AE36" s="546" t="e">
        <f aca="false" ca="false" dt2D="false" dtr="false" t="normal">SUMIFS(AE:AE, $F:$F, $I$29, $D:$D, "Да", $E:$E, $I$36)</f>
        <v>#VALUE!</v>
      </c>
      <c r="AF36" s="546" t="e">
        <f aca="false" ca="false" dt2D="false" dtr="false" t="normal">SUMIFS(AF:AF, $F:$F, $I$29, $D:$D, "Да", $E:$E, $I$36)</f>
        <v>#VALUE!</v>
      </c>
      <c r="AG36" s="546" t="e">
        <f aca="false" ca="false" dt2D="false" dtr="false" t="normal">SUMIFS(AG:AG, $F:$F, $I$29, $D:$D, "Да", $E:$E, $I$36)</f>
        <v>#VALUE!</v>
      </c>
      <c r="AH36" s="546" t="e">
        <f aca="false" ca="false" dt2D="false" dtr="false" t="normal">SUMIFS(AH:AH, $F:$F, $I$29, $D:$D, "Да", $E:$E, $I$36)</f>
        <v>#VALUE!</v>
      </c>
      <c r="AI36" s="546" t="e">
        <f aca="false" ca="false" dt2D="false" dtr="false" t="normal">SUMIFS(AI:AI, $F:$F, $I$29, $D:$D, "Да", $E:$E, $I$36)</f>
        <v>#VALUE!</v>
      </c>
      <c r="AJ36" s="546" t="e">
        <f aca="false" ca="false" dt2D="false" dtr="false" t="normal">SUMIFS(AJ:AJ, $F:$F, $I$29, $D:$D, "Да", $E:$E, $I$36)</f>
        <v>#VALUE!</v>
      </c>
      <c r="AK36" s="546" t="e">
        <f aca="false" ca="false" dt2D="false" dtr="false" t="normal">SUMIFS(AK:AK, $F:$F, $I$29, $D:$D, "Да", $E:$E, $I$36)</f>
        <v>#VALUE!</v>
      </c>
      <c r="AL36" s="546" t="e">
        <f aca="false" ca="false" dt2D="false" dtr="false" t="normal">SUMIFS(AL:AL, $F:$F, $I$29, $D:$D, "Да", $E:$E, $I$36)</f>
        <v>#VALUE!</v>
      </c>
      <c r="AM36" s="546" t="e">
        <f aca="false" ca="false" dt2D="false" dtr="false" t="normal">SUMIFS(AM:AM, $F:$F, $I$29, $D:$D, "Да", $E:$E, $I$36)</f>
        <v>#VALUE!</v>
      </c>
      <c r="AN36" s="546" t="e">
        <f aca="false" ca="false" dt2D="false" dtr="false" t="normal">SUMIFS(AN:AN, $F:$F, $I$29, $D:$D, "Да", $E:$E, $I$36)</f>
        <v>#VALUE!</v>
      </c>
      <c r="AO36" s="546" t="e">
        <f aca="false" ca="false" dt2D="false" dtr="false" t="normal">SUMIFS(AO:AO, $F:$F, $I$29, $D:$D, "Да", $E:$E, $I$36)</f>
        <v>#VALUE!</v>
      </c>
      <c r="AP36" s="546" t="e">
        <f aca="false" ca="false" dt2D="false" dtr="false" t="normal">SUMIFS(AP:AP, $F:$F, $I$29, $D:$D, "Да", $E:$E, $I$36)</f>
        <v>#VALUE!</v>
      </c>
      <c r="AQ36" s="546" t="e">
        <f aca="false" ca="false" dt2D="false" dtr="false" t="normal">SUMIFS(AQ:AQ, $F:$F, $I$29, $D:$D, "Да", $E:$E, $I$36)</f>
        <v>#VALUE!</v>
      </c>
      <c r="AR36" s="546" t="e">
        <f aca="false" ca="false" dt2D="false" dtr="false" t="normal">SUMIFS(AR:AR, $F:$F, $I$29, $D:$D, "Да", $E:$E, $I$36)</f>
        <v>#VALUE!</v>
      </c>
      <c r="AS36" s="546" t="e">
        <f aca="false" ca="false" dt2D="false" dtr="false" t="normal">SUMIFS(AS:AS, $F:$F, $I$29, $D:$D, "Да", $E:$E, $I$36)</f>
        <v>#VALUE!</v>
      </c>
      <c r="AT36" s="546" t="e">
        <f aca="false" ca="false" dt2D="false" dtr="false" t="normal">SUMIFS(AT:AT, $F:$F, $I$29, $D:$D, "Да", $E:$E, $I$36)</f>
        <v>#VALUE!</v>
      </c>
      <c r="AU36" s="546" t="e">
        <f aca="false" ca="false" dt2D="false" dtr="false" t="normal">SUMIFS(AU:AU, $F:$F, $I$29, $D:$D, "Да", $E:$E, $I$36)</f>
        <v>#VALUE!</v>
      </c>
      <c r="AV36" s="546" t="e">
        <f aca="false" ca="false" dt2D="false" dtr="false" t="normal">SUMIFS(AV:AV, $F:$F, $I$29, $D:$D, "Да", $E:$E, $I$36)</f>
        <v>#VALUE!</v>
      </c>
      <c r="AW36" s="546" t="e">
        <f aca="false" ca="false" dt2D="false" dtr="false" t="normal">SUMIFS(AW:AW, $F:$F, $I$29, $D:$D, "Да", $E:$E, $I$36)</f>
        <v>#VALUE!</v>
      </c>
      <c r="AX36" s="546" t="e">
        <f aca="false" ca="false" dt2D="false" dtr="false" t="normal">SUMIFS(AX:AX, $F:$F, $I$29, $D:$D, "Да", $E:$E, $I$36)</f>
        <v>#VALUE!</v>
      </c>
      <c r="AY36" s="546" t="e">
        <f aca="false" ca="false" dt2D="false" dtr="false" t="normal">SUMIFS(AY:AY, $F:$F, $I$29, $D:$D, "Да", $E:$E, $I$36)</f>
        <v>#VALUE!</v>
      </c>
      <c r="AZ36" s="546" t="e">
        <f aca="false" ca="false" dt2D="false" dtr="false" t="normal">SUMIFS(AZ:AZ, $F:$F, $I$29, $D:$D, "Да", $E:$E, $I$36)</f>
        <v>#VALUE!</v>
      </c>
      <c r="BA36" s="546" t="e">
        <f aca="false" ca="false" dt2D="false" dtr="false" t="normal">SUMIFS(BA:BA, $F:$F, $I$29, $D:$D, "Да", $E:$E, $I$36)</f>
        <v>#VALUE!</v>
      </c>
      <c r="BB36" s="546" t="e">
        <f aca="false" ca="false" dt2D="false" dtr="false" t="normal">SUMIFS(BB:BB, $F:$F, $I$29, $D:$D, "Да", $E:$E, $I$36)</f>
        <v>#VALUE!</v>
      </c>
      <c r="BC36" s="546" t="e">
        <f aca="false" ca="false" dt2D="false" dtr="false" t="normal">SUMIFS(BC:BC, $F:$F, $I$29, $D:$D, "Да", $E:$E, $I$36)</f>
        <v>#VALUE!</v>
      </c>
      <c r="BD36" s="546" t="e">
        <f aca="false" ca="false" dt2D="false" dtr="false" t="normal">SUMIFS(BD:BD, $F:$F, $I$29, $D:$D, "Да", $E:$E, $I$36)</f>
        <v>#VALUE!</v>
      </c>
      <c r="BE36" s="546" t="e">
        <f aca="false" ca="false" dt2D="false" dtr="false" t="normal">SUMIFS(BE:BE, $F:$F, $I$29, $D:$D, "Да", $E:$E, $I$36)</f>
        <v>#VALUE!</v>
      </c>
      <c r="BF36" s="546" t="e">
        <f aca="false" ca="false" dt2D="false" dtr="false" t="normal">SUMIFS(BF:BF, $F:$F, $I$29, $D:$D, "Да", $E:$E, $I$36)</f>
        <v>#VALUE!</v>
      </c>
      <c r="BG36" s="546" t="e">
        <f aca="false" ca="false" dt2D="false" dtr="false" t="normal">SUMIFS(BG:BG, $F:$F, $I$29, $D:$D, "Да", $E:$E, $I$36)</f>
        <v>#VALUE!</v>
      </c>
      <c r="BH36" s="546" t="e">
        <f aca="false" ca="false" dt2D="false" dtr="false" t="normal">SUMIFS(BH:BH, $F:$F, $I$29, $D:$D, "Да", $E:$E, $I$36)</f>
        <v>#VALUE!</v>
      </c>
      <c r="BI36" s="546" t="e">
        <f aca="false" ca="false" dt2D="false" dtr="false" t="normal">SUMIFS(BI:BI, $F:$F, $I$29, $D:$D, "Да", $E:$E, $I$36)</f>
        <v>#VALUE!</v>
      </c>
      <c r="BJ36" s="546" t="e">
        <f aca="false" ca="false" dt2D="false" dtr="false" t="normal">SUMIFS(BJ:BJ, $F:$F, $I$29, $D:$D, "Да", $E:$E, $I$36)</f>
        <v>#VALUE!</v>
      </c>
      <c r="BK36" s="546" t="e">
        <f aca="false" ca="false" dt2D="false" dtr="false" t="normal">SUMIFS(BK:BK, $F:$F, $I$29, $D:$D, "Да", $E:$E, $I$36)</f>
        <v>#VALUE!</v>
      </c>
      <c r="BL36" s="546" t="e">
        <f aca="false" ca="false" dt2D="false" dtr="false" t="normal">SUMIFS(BL:BL, $F:$F, $I$29, $D:$D, "Да", $E:$E, $I$36)</f>
        <v>#VALUE!</v>
      </c>
      <c r="BM36" s="546" t="e">
        <f aca="false" ca="false" dt2D="false" dtr="false" t="normal">SUMIFS(BM:BM, $F:$F, $I$29, $D:$D, "Да", $E:$E, $I$36)</f>
        <v>#VALUE!</v>
      </c>
      <c r="BN36" s="546" t="e">
        <f aca="false" ca="false" dt2D="false" dtr="false" t="normal">SUMIFS(BN:BN, $F:$F, $I$29, $D:$D, "Да", $E:$E, $I$36)</f>
        <v>#VALUE!</v>
      </c>
      <c r="BO36" s="546" t="e">
        <f aca="false" ca="false" dt2D="false" dtr="false" t="normal">SUMIFS(BO:BO, $F:$F, $I$29, $D:$D, "Да", $E:$E, $I$36)</f>
        <v>#VALUE!</v>
      </c>
      <c r="BP36" s="546" t="e">
        <f aca="false" ca="false" dt2D="false" dtr="false" t="normal">SUMIFS(BP:BP, $F:$F, $I$29, $D:$D, "Да", $E:$E, $I$36)</f>
        <v>#VALUE!</v>
      </c>
      <c r="BQ36" s="546" t="e">
        <f aca="false" ca="false" dt2D="false" dtr="false" t="normal">SUMIFS(BQ:BQ, $F:$F, $I$29, $D:$D, "Да", $E:$E, $I$36)</f>
        <v>#VALUE!</v>
      </c>
      <c r="BR36" s="546" t="e">
        <f aca="false" ca="false" dt2D="false" dtr="false" t="normal">SUMIFS(BR:BR, $F:$F, $I$29, $D:$D, "Да", $E:$E, $I$36)</f>
        <v>#VALUE!</v>
      </c>
      <c r="BS36" s="546" t="e">
        <f aca="false" ca="false" dt2D="false" dtr="false" t="normal">SUMIFS(BS:BS, $F:$F, $I$29, $D:$D, "Да", $E:$E, $I$36)</f>
        <v>#VALUE!</v>
      </c>
      <c r="BT36" s="546" t="e">
        <f aca="false" ca="false" dt2D="false" dtr="false" t="normal">SUMIFS(BT:BT, $F:$F, $I$29, $D:$D, "Да", $E:$E, $I$36)</f>
        <v>#VALUE!</v>
      </c>
    </row>
    <row customFormat="true" hidden="true" ht="16.5" outlineLevel="1" r="37" s="540">
      <c r="A37" s="529" t="n"/>
      <c r="B37" s="541" t="n"/>
      <c r="C37" s="541" t="n"/>
      <c r="D37" s="542" t="n"/>
      <c r="E37" s="542" t="n"/>
      <c r="F37" s="542" t="n"/>
      <c r="G37" s="541" t="n"/>
      <c r="I37" s="543" t="s">
        <v>576</v>
      </c>
      <c r="J37" s="555" t="n"/>
      <c r="K37" s="545" t="n"/>
      <c r="L37" s="539" t="e">
        <f aca="false" ca="false" dt2D="false" dtr="false" t="normal">SUM(M37:BT37)</f>
        <v>#VALUE!</v>
      </c>
      <c r="M37" s="546" t="e">
        <f aca="false" ca="false" dt2D="false" dtr="false" t="normal">SUM(M38:M40)</f>
        <v>#VALUE!</v>
      </c>
      <c r="N37" s="546" t="e">
        <f aca="false" ca="false" dt2D="false" dtr="false" t="normal">SUM(N38:N40)</f>
        <v>#VALUE!</v>
      </c>
      <c r="O37" s="546" t="e">
        <f aca="false" ca="false" dt2D="false" dtr="false" t="normal">SUM(O38:O40)</f>
        <v>#VALUE!</v>
      </c>
      <c r="P37" s="546" t="e">
        <f aca="false" ca="false" dt2D="false" dtr="false" t="normal">SUM(P38:P40)</f>
        <v>#VALUE!</v>
      </c>
      <c r="Q37" s="546" t="e">
        <f aca="false" ca="false" dt2D="false" dtr="false" t="normal">SUM(Q38:Q40)</f>
        <v>#VALUE!</v>
      </c>
      <c r="R37" s="546" t="e">
        <f aca="false" ca="false" dt2D="false" dtr="false" t="normal">SUM(R38:R40)</f>
        <v>#VALUE!</v>
      </c>
      <c r="S37" s="546" t="e">
        <f aca="false" ca="false" dt2D="false" dtr="false" t="normal">SUM(S38:S40)</f>
        <v>#VALUE!</v>
      </c>
      <c r="T37" s="546" t="e">
        <f aca="false" ca="false" dt2D="false" dtr="false" t="normal">SUM(T38:T40)</f>
        <v>#VALUE!</v>
      </c>
      <c r="U37" s="546" t="e">
        <f aca="false" ca="false" dt2D="false" dtr="false" t="normal">SUM(U38:U40)</f>
        <v>#VALUE!</v>
      </c>
      <c r="V37" s="546" t="e">
        <f aca="false" ca="false" dt2D="false" dtr="false" t="normal">SUM(V38:V40)</f>
        <v>#VALUE!</v>
      </c>
      <c r="W37" s="546" t="e">
        <f aca="false" ca="false" dt2D="false" dtr="false" t="normal">SUM(W38:W40)</f>
        <v>#VALUE!</v>
      </c>
      <c r="X37" s="546" t="e">
        <f aca="false" ca="false" dt2D="false" dtr="false" t="normal">SUM(X38:X40)</f>
        <v>#VALUE!</v>
      </c>
      <c r="Y37" s="546" t="e">
        <f aca="false" ca="false" dt2D="false" dtr="false" t="normal">SUM(Y38:Y40)</f>
        <v>#VALUE!</v>
      </c>
      <c r="Z37" s="546" t="e">
        <f aca="false" ca="false" dt2D="false" dtr="false" t="normal">SUM(Z38:Z40)</f>
        <v>#VALUE!</v>
      </c>
      <c r="AA37" s="546" t="e">
        <f aca="false" ca="false" dt2D="false" dtr="false" t="normal">SUM(AA38:AA40)</f>
        <v>#VALUE!</v>
      </c>
      <c r="AB37" s="546" t="e">
        <f aca="false" ca="false" dt2D="false" dtr="false" t="normal">SUM(AB38:AB40)</f>
        <v>#VALUE!</v>
      </c>
      <c r="AC37" s="546" t="e">
        <f aca="false" ca="false" dt2D="false" dtr="false" t="normal">SUM(AC38:AC40)</f>
        <v>#VALUE!</v>
      </c>
      <c r="AD37" s="546" t="e">
        <f aca="false" ca="false" dt2D="false" dtr="false" t="normal">SUM(AD38:AD40)</f>
        <v>#VALUE!</v>
      </c>
      <c r="AE37" s="546" t="e">
        <f aca="false" ca="false" dt2D="false" dtr="false" t="normal">SUM(AE38:AE40)</f>
        <v>#VALUE!</v>
      </c>
      <c r="AF37" s="546" t="e">
        <f aca="false" ca="false" dt2D="false" dtr="false" t="normal">SUM(AF38:AF40)</f>
        <v>#VALUE!</v>
      </c>
      <c r="AG37" s="546" t="e">
        <f aca="false" ca="false" dt2D="false" dtr="false" t="normal">SUM(AG38:AG40)</f>
        <v>#VALUE!</v>
      </c>
      <c r="AH37" s="546" t="e">
        <f aca="false" ca="false" dt2D="false" dtr="false" t="normal">SUM(AH38:AH40)</f>
        <v>#VALUE!</v>
      </c>
      <c r="AI37" s="546" t="e">
        <f aca="false" ca="false" dt2D="false" dtr="false" t="normal">SUM(AI38:AI40)</f>
        <v>#VALUE!</v>
      </c>
      <c r="AJ37" s="546" t="e">
        <f aca="false" ca="false" dt2D="false" dtr="false" t="normal">SUM(AJ38:AJ40)</f>
        <v>#VALUE!</v>
      </c>
      <c r="AK37" s="546" t="e">
        <f aca="false" ca="false" dt2D="false" dtr="false" t="normal">SUM(AK38:AK40)</f>
        <v>#VALUE!</v>
      </c>
      <c r="AL37" s="546" t="e">
        <f aca="false" ca="false" dt2D="false" dtr="false" t="normal">SUM(AL38:AL40)</f>
        <v>#VALUE!</v>
      </c>
      <c r="AM37" s="546" t="e">
        <f aca="false" ca="false" dt2D="false" dtr="false" t="normal">SUM(AM38:AM40)</f>
        <v>#VALUE!</v>
      </c>
      <c r="AN37" s="546" t="e">
        <f aca="false" ca="false" dt2D="false" dtr="false" t="normal">SUM(AN38:AN40)</f>
        <v>#VALUE!</v>
      </c>
      <c r="AO37" s="546" t="e">
        <f aca="false" ca="false" dt2D="false" dtr="false" t="normal">SUM(AO38:AO40)</f>
        <v>#VALUE!</v>
      </c>
      <c r="AP37" s="546" t="e">
        <f aca="false" ca="false" dt2D="false" dtr="false" t="normal">SUM(AP38:AP40)</f>
        <v>#VALUE!</v>
      </c>
      <c r="AQ37" s="546" t="e">
        <f aca="false" ca="false" dt2D="false" dtr="false" t="normal">SUM(AQ38:AQ40)</f>
        <v>#VALUE!</v>
      </c>
      <c r="AR37" s="546" t="e">
        <f aca="false" ca="false" dt2D="false" dtr="false" t="normal">SUM(AR38:AR40)</f>
        <v>#VALUE!</v>
      </c>
      <c r="AS37" s="546" t="e">
        <f aca="false" ca="false" dt2D="false" dtr="false" t="normal">SUM(AS38:AS40)</f>
        <v>#VALUE!</v>
      </c>
      <c r="AT37" s="546" t="e">
        <f aca="false" ca="false" dt2D="false" dtr="false" t="normal">SUM(AT38:AT40)</f>
        <v>#VALUE!</v>
      </c>
      <c r="AU37" s="546" t="e">
        <f aca="false" ca="false" dt2D="false" dtr="false" t="normal">SUM(AU38:AU40)</f>
        <v>#VALUE!</v>
      </c>
      <c r="AV37" s="546" t="e">
        <f aca="false" ca="false" dt2D="false" dtr="false" t="normal">SUM(AV38:AV40)</f>
        <v>#VALUE!</v>
      </c>
      <c r="AW37" s="546" t="e">
        <f aca="false" ca="false" dt2D="false" dtr="false" t="normal">SUM(AW38:AW40)</f>
        <v>#VALUE!</v>
      </c>
      <c r="AX37" s="546" t="e">
        <f aca="false" ca="false" dt2D="false" dtr="false" t="normal">SUM(AX38:AX40)</f>
        <v>#VALUE!</v>
      </c>
      <c r="AY37" s="546" t="e">
        <f aca="false" ca="false" dt2D="false" dtr="false" t="normal">SUM(AY38:AY40)</f>
        <v>#VALUE!</v>
      </c>
      <c r="AZ37" s="546" t="e">
        <f aca="false" ca="false" dt2D="false" dtr="false" t="normal">SUM(AZ38:AZ40)</f>
        <v>#VALUE!</v>
      </c>
      <c r="BA37" s="546" t="e">
        <f aca="false" ca="false" dt2D="false" dtr="false" t="normal">SUM(BA38:BA40)</f>
        <v>#VALUE!</v>
      </c>
      <c r="BB37" s="546" t="e">
        <f aca="false" ca="false" dt2D="false" dtr="false" t="normal">SUM(BB38:BB40)</f>
        <v>#VALUE!</v>
      </c>
      <c r="BC37" s="546" t="e">
        <f aca="false" ca="false" dt2D="false" dtr="false" t="normal">SUM(BC38:BC40)</f>
        <v>#VALUE!</v>
      </c>
      <c r="BD37" s="546" t="e">
        <f aca="false" ca="false" dt2D="false" dtr="false" t="normal">SUM(BD38:BD40)</f>
        <v>#VALUE!</v>
      </c>
      <c r="BE37" s="546" t="e">
        <f aca="false" ca="false" dt2D="false" dtr="false" t="normal">SUM(BE38:BE40)</f>
        <v>#VALUE!</v>
      </c>
      <c r="BF37" s="546" t="e">
        <f aca="false" ca="false" dt2D="false" dtr="false" t="normal">SUM(BF38:BF40)</f>
        <v>#VALUE!</v>
      </c>
      <c r="BG37" s="546" t="e">
        <f aca="false" ca="false" dt2D="false" dtr="false" t="normal">SUM(BG38:BG40)</f>
        <v>#VALUE!</v>
      </c>
      <c r="BH37" s="546" t="e">
        <f aca="false" ca="false" dt2D="false" dtr="false" t="normal">SUM(BH38:BH40)</f>
        <v>#VALUE!</v>
      </c>
      <c r="BI37" s="546" t="e">
        <f aca="false" ca="false" dt2D="false" dtr="false" t="normal">SUM(BI38:BI40)</f>
        <v>#VALUE!</v>
      </c>
      <c r="BJ37" s="546" t="e">
        <f aca="false" ca="false" dt2D="false" dtr="false" t="normal">SUM(BJ38:BJ40)</f>
        <v>#VALUE!</v>
      </c>
      <c r="BK37" s="546" t="e">
        <f aca="false" ca="false" dt2D="false" dtr="false" t="normal">SUM(BK38:BK40)</f>
        <v>#VALUE!</v>
      </c>
      <c r="BL37" s="546" t="e">
        <f aca="false" ca="false" dt2D="false" dtr="false" t="normal">SUM(BL38:BL40)</f>
        <v>#VALUE!</v>
      </c>
      <c r="BM37" s="546" t="e">
        <f aca="false" ca="false" dt2D="false" dtr="false" t="normal">SUM(BM38:BM40)</f>
        <v>#VALUE!</v>
      </c>
      <c r="BN37" s="546" t="e">
        <f aca="false" ca="false" dt2D="false" dtr="false" t="normal">SUM(BN38:BN40)</f>
        <v>#VALUE!</v>
      </c>
      <c r="BO37" s="546" t="e">
        <f aca="false" ca="false" dt2D="false" dtr="false" t="normal">SUM(BO38:BO40)</f>
        <v>#VALUE!</v>
      </c>
      <c r="BP37" s="546" t="e">
        <f aca="false" ca="false" dt2D="false" dtr="false" t="normal">SUM(BP38:BP40)</f>
        <v>#VALUE!</v>
      </c>
      <c r="BQ37" s="546" t="e">
        <f aca="false" ca="false" dt2D="false" dtr="false" t="normal">SUM(BQ38:BQ40)</f>
        <v>#VALUE!</v>
      </c>
      <c r="BR37" s="546" t="e">
        <f aca="false" ca="false" dt2D="false" dtr="false" t="normal">SUM(BR38:BR40)</f>
        <v>#VALUE!</v>
      </c>
      <c r="BS37" s="546" t="e">
        <f aca="false" ca="false" dt2D="false" dtr="false" t="normal">SUM(BS38:BS40)</f>
        <v>#VALUE!</v>
      </c>
      <c r="BT37" s="546" t="e">
        <f aca="false" ca="false" dt2D="false" dtr="false" t="normal">SUM(BT38:BT40)</f>
        <v>#VALUE!</v>
      </c>
    </row>
    <row customFormat="true" hidden="true" ht="16.5" outlineLevel="2" r="38" s="547">
      <c r="A38" s="529" t="n"/>
      <c r="B38" s="548" t="s">
        <v>98</v>
      </c>
      <c r="C38" s="548" t="n"/>
      <c r="D38" s="482" t="n"/>
      <c r="E38" s="482" t="n"/>
      <c r="F38" s="482" t="n"/>
      <c r="G38" s="548" t="n"/>
      <c r="I38" s="549" t="s">
        <v>570</v>
      </c>
      <c r="J38" s="550" t="n"/>
      <c r="K38" s="551" t="n"/>
      <c r="L38" s="553" t="e">
        <f aca="false" ca="false" dt2D="false" dtr="false" t="normal">SUM(M38:BT38)</f>
        <v>#VALUE!</v>
      </c>
      <c r="M38" s="552" t="e">
        <f aca="false" ca="false" dt2D="false" dtr="false" t="normal">SUMIFS(M:M, $F:$F, $I$29, $D:$D, "Да", $A:$A, $I$37, $I:$I, $I38)</f>
        <v>#VALUE!</v>
      </c>
      <c r="N38" s="552" t="e">
        <f aca="false" ca="false" dt2D="false" dtr="false" t="normal">SUMIFS(N:N, $F:$F, $I$29, $D:$D, "Да", $A:$A, $I$37, $I:$I, $I38)</f>
        <v>#VALUE!</v>
      </c>
      <c r="O38" s="552" t="e">
        <f aca="false" ca="false" dt2D="false" dtr="false" t="normal">SUMIFS(O:O, $F:$F, $I$29, $D:$D, "Да", $A:$A, $I$37, $I:$I, $I38)</f>
        <v>#VALUE!</v>
      </c>
      <c r="P38" s="552" t="e">
        <f aca="false" ca="false" dt2D="false" dtr="false" t="normal">SUMIFS(P:P, $F:$F, $I$29, $D:$D, "Да", $A:$A, $I$37, $I:$I, $I38)</f>
        <v>#VALUE!</v>
      </c>
      <c r="Q38" s="552" t="e">
        <f aca="false" ca="false" dt2D="false" dtr="false" t="normal">SUMIFS(Q:Q, $F:$F, $I$29, $D:$D, "Да", $A:$A, $I$37, $I:$I, $I38)</f>
        <v>#VALUE!</v>
      </c>
      <c r="R38" s="552" t="e">
        <f aca="false" ca="false" dt2D="false" dtr="false" t="normal">SUMIFS(R:R, $F:$F, $I$29, $D:$D, "Да", $A:$A, $I$37, $I:$I, $I38)</f>
        <v>#VALUE!</v>
      </c>
      <c r="S38" s="552" t="e">
        <f aca="false" ca="false" dt2D="false" dtr="false" t="normal">SUMIFS(S:S, $F:$F, $I$29, $D:$D, "Да", $A:$A, $I$37, $I:$I, $I38)</f>
        <v>#VALUE!</v>
      </c>
      <c r="T38" s="552" t="e">
        <f aca="false" ca="false" dt2D="false" dtr="false" t="normal">SUMIFS(T:T, $F:$F, $I$29, $D:$D, "Да", $A:$A, $I$37, $I:$I, $I38)</f>
        <v>#VALUE!</v>
      </c>
      <c r="U38" s="552" t="e">
        <f aca="false" ca="false" dt2D="false" dtr="false" t="normal">SUMIFS(U:U, $F:$F, $I$29, $D:$D, "Да", $A:$A, $I$37, $I:$I, $I38)</f>
        <v>#VALUE!</v>
      </c>
      <c r="V38" s="552" t="e">
        <f aca="false" ca="false" dt2D="false" dtr="false" t="normal">SUMIFS(V:V, $F:$F, $I$29, $D:$D, "Да", $A:$A, $I$37, $I:$I, $I38)</f>
        <v>#VALUE!</v>
      </c>
      <c r="W38" s="552" t="e">
        <f aca="false" ca="false" dt2D="false" dtr="false" t="normal">SUMIFS(W:W, $F:$F, $I$29, $D:$D, "Да", $A:$A, $I$37, $I:$I, $I38)</f>
        <v>#VALUE!</v>
      </c>
      <c r="X38" s="552" t="e">
        <f aca="false" ca="false" dt2D="false" dtr="false" t="normal">SUMIFS(X:X, $F:$F, $I$29, $D:$D, "Да", $A:$A, $I$37, $I:$I, $I38)</f>
        <v>#VALUE!</v>
      </c>
      <c r="Y38" s="552" t="e">
        <f aca="false" ca="false" dt2D="false" dtr="false" t="normal">SUMIFS(Y:Y, $F:$F, $I$29, $D:$D, "Да", $A:$A, $I$37, $I:$I, $I38)</f>
        <v>#VALUE!</v>
      </c>
      <c r="Z38" s="552" t="e">
        <f aca="false" ca="false" dt2D="false" dtr="false" t="normal">SUMIFS(Z:Z, $F:$F, $I$29, $D:$D, "Да", $A:$A, $I$37, $I:$I, $I38)</f>
        <v>#VALUE!</v>
      </c>
      <c r="AA38" s="552" t="e">
        <f aca="false" ca="false" dt2D="false" dtr="false" t="normal">SUMIFS(AA:AA, $F:$F, $I$29, $D:$D, "Да", $A:$A, $I$37, $I:$I, $I38)</f>
        <v>#VALUE!</v>
      </c>
      <c r="AB38" s="552" t="e">
        <f aca="false" ca="false" dt2D="false" dtr="false" t="normal">SUMIFS(AB:AB, $F:$F, $I$29, $D:$D, "Да", $A:$A, $I$37, $I:$I, $I38)</f>
        <v>#VALUE!</v>
      </c>
      <c r="AC38" s="552" t="e">
        <f aca="false" ca="false" dt2D="false" dtr="false" t="normal">SUMIFS(AC:AC, $F:$F, $I$29, $D:$D, "Да", $A:$A, $I$37, $I:$I, $I38)</f>
        <v>#VALUE!</v>
      </c>
      <c r="AD38" s="552" t="e">
        <f aca="false" ca="false" dt2D="false" dtr="false" t="normal">SUMIFS(AD:AD, $F:$F, $I$29, $D:$D, "Да", $A:$A, $I$37, $I:$I, $I38)</f>
        <v>#VALUE!</v>
      </c>
      <c r="AE38" s="552" t="e">
        <f aca="false" ca="false" dt2D="false" dtr="false" t="normal">SUMIFS(AE:AE, $F:$F, $I$29, $D:$D, "Да", $A:$A, $I$37, $I:$I, $I38)</f>
        <v>#VALUE!</v>
      </c>
      <c r="AF38" s="552" t="e">
        <f aca="false" ca="false" dt2D="false" dtr="false" t="normal">SUMIFS(AF:AF, $F:$F, $I$29, $D:$D, "Да", $A:$A, $I$37, $I:$I, $I38)</f>
        <v>#VALUE!</v>
      </c>
      <c r="AG38" s="552" t="e">
        <f aca="false" ca="false" dt2D="false" dtr="false" t="normal">SUMIFS(AG:AG, $F:$F, $I$29, $D:$D, "Да", $A:$A, $I$37, $I:$I, $I38)</f>
        <v>#VALUE!</v>
      </c>
      <c r="AH38" s="552" t="e">
        <f aca="false" ca="false" dt2D="false" dtr="false" t="normal">SUMIFS(AH:AH, $F:$F, $I$29, $D:$D, "Да", $A:$A, $I$37, $I:$I, $I38)</f>
        <v>#VALUE!</v>
      </c>
      <c r="AI38" s="552" t="e">
        <f aca="false" ca="false" dt2D="false" dtr="false" t="normal">SUMIFS(AI:AI, $F:$F, $I$29, $D:$D, "Да", $A:$A, $I$37, $I:$I, $I38)</f>
        <v>#VALUE!</v>
      </c>
      <c r="AJ38" s="552" t="e">
        <f aca="false" ca="false" dt2D="false" dtr="false" t="normal">SUMIFS(AJ:AJ, $F:$F, $I$29, $D:$D, "Да", $A:$A, $I$37, $I:$I, $I38)</f>
        <v>#VALUE!</v>
      </c>
      <c r="AK38" s="552" t="e">
        <f aca="false" ca="false" dt2D="false" dtr="false" t="normal">SUMIFS(AK:AK, $F:$F, $I$29, $D:$D, "Да", $A:$A, $I$37, $I:$I, $I38)</f>
        <v>#VALUE!</v>
      </c>
      <c r="AL38" s="552" t="e">
        <f aca="false" ca="false" dt2D="false" dtr="false" t="normal">SUMIFS(AL:AL, $F:$F, $I$29, $D:$D, "Да", $A:$A, $I$37, $I:$I, $I38)</f>
        <v>#VALUE!</v>
      </c>
      <c r="AM38" s="552" t="e">
        <f aca="false" ca="false" dt2D="false" dtr="false" t="normal">SUMIFS(AM:AM, $F:$F, $I$29, $D:$D, "Да", $A:$A, $I$37, $I:$I, $I38)</f>
        <v>#VALUE!</v>
      </c>
      <c r="AN38" s="552" t="e">
        <f aca="false" ca="false" dt2D="false" dtr="false" t="normal">SUMIFS(AN:AN, $F:$F, $I$29, $D:$D, "Да", $A:$A, $I$37, $I:$I, $I38)</f>
        <v>#VALUE!</v>
      </c>
      <c r="AO38" s="552" t="e">
        <f aca="false" ca="false" dt2D="false" dtr="false" t="normal">SUMIFS(AO:AO, $F:$F, $I$29, $D:$D, "Да", $A:$A, $I$37, $I:$I, $I38)</f>
        <v>#VALUE!</v>
      </c>
      <c r="AP38" s="552" t="e">
        <f aca="false" ca="false" dt2D="false" dtr="false" t="normal">SUMIFS(AP:AP, $F:$F, $I$29, $D:$D, "Да", $A:$A, $I$37, $I:$I, $I38)</f>
        <v>#VALUE!</v>
      </c>
      <c r="AQ38" s="552" t="e">
        <f aca="false" ca="false" dt2D="false" dtr="false" t="normal">SUMIFS(AQ:AQ, $F:$F, $I$29, $D:$D, "Да", $A:$A, $I$37, $I:$I, $I38)</f>
        <v>#VALUE!</v>
      </c>
      <c r="AR38" s="552" t="e">
        <f aca="false" ca="false" dt2D="false" dtr="false" t="normal">SUMIFS(AR:AR, $F:$F, $I$29, $D:$D, "Да", $A:$A, $I$37, $I:$I, $I38)</f>
        <v>#VALUE!</v>
      </c>
      <c r="AS38" s="552" t="e">
        <f aca="false" ca="false" dt2D="false" dtr="false" t="normal">SUMIFS(AS:AS, $F:$F, $I$29, $D:$D, "Да", $A:$A, $I$37, $I:$I, $I38)</f>
        <v>#VALUE!</v>
      </c>
      <c r="AT38" s="552" t="e">
        <f aca="false" ca="false" dt2D="false" dtr="false" t="normal">SUMIFS(AT:AT, $F:$F, $I$29, $D:$D, "Да", $A:$A, $I$37, $I:$I, $I38)</f>
        <v>#VALUE!</v>
      </c>
      <c r="AU38" s="552" t="e">
        <f aca="false" ca="false" dt2D="false" dtr="false" t="normal">SUMIFS(AU:AU, $F:$F, $I$29, $D:$D, "Да", $A:$A, $I$37, $I:$I, $I38)</f>
        <v>#VALUE!</v>
      </c>
      <c r="AV38" s="552" t="e">
        <f aca="false" ca="false" dt2D="false" dtr="false" t="normal">SUMIFS(AV:AV, $F:$F, $I$29, $D:$D, "Да", $A:$A, $I$37, $I:$I, $I38)</f>
        <v>#VALUE!</v>
      </c>
      <c r="AW38" s="552" t="e">
        <f aca="false" ca="false" dt2D="false" dtr="false" t="normal">SUMIFS(AW:AW, $F:$F, $I$29, $D:$D, "Да", $A:$A, $I$37, $I:$I, $I38)</f>
        <v>#VALUE!</v>
      </c>
      <c r="AX38" s="552" t="e">
        <f aca="false" ca="false" dt2D="false" dtr="false" t="normal">SUMIFS(AX:AX, $F:$F, $I$29, $D:$D, "Да", $A:$A, $I$37, $I:$I, $I38)</f>
        <v>#VALUE!</v>
      </c>
      <c r="AY38" s="552" t="e">
        <f aca="false" ca="false" dt2D="false" dtr="false" t="normal">SUMIFS(AY:AY, $F:$F, $I$29, $D:$D, "Да", $A:$A, $I$37, $I:$I, $I38)</f>
        <v>#VALUE!</v>
      </c>
      <c r="AZ38" s="552" t="e">
        <f aca="false" ca="false" dt2D="false" dtr="false" t="normal">SUMIFS(AZ:AZ, $F:$F, $I$29, $D:$D, "Да", $A:$A, $I$37, $I:$I, $I38)</f>
        <v>#VALUE!</v>
      </c>
      <c r="BA38" s="552" t="e">
        <f aca="false" ca="false" dt2D="false" dtr="false" t="normal">SUMIFS(BA:BA, $F:$F, $I$29, $D:$D, "Да", $A:$A, $I$37, $I:$I, $I38)</f>
        <v>#VALUE!</v>
      </c>
      <c r="BB38" s="552" t="e">
        <f aca="false" ca="false" dt2D="false" dtr="false" t="normal">SUMIFS(BB:BB, $F:$F, $I$29, $D:$D, "Да", $A:$A, $I$37, $I:$I, $I38)</f>
        <v>#VALUE!</v>
      </c>
      <c r="BC38" s="552" t="e">
        <f aca="false" ca="false" dt2D="false" dtr="false" t="normal">SUMIFS(BC:BC, $F:$F, $I$29, $D:$D, "Да", $A:$A, $I$37, $I:$I, $I38)</f>
        <v>#VALUE!</v>
      </c>
      <c r="BD38" s="552" t="e">
        <f aca="false" ca="false" dt2D="false" dtr="false" t="normal">SUMIFS(BD:BD, $F:$F, $I$29, $D:$D, "Да", $A:$A, $I$37, $I:$I, $I38)</f>
        <v>#VALUE!</v>
      </c>
      <c r="BE38" s="552" t="e">
        <f aca="false" ca="false" dt2D="false" dtr="false" t="normal">SUMIFS(BE:BE, $F:$F, $I$29, $D:$D, "Да", $A:$A, $I$37, $I:$I, $I38)</f>
        <v>#VALUE!</v>
      </c>
      <c r="BF38" s="552" t="e">
        <f aca="false" ca="false" dt2D="false" dtr="false" t="normal">SUMIFS(BF:BF, $F:$F, $I$29, $D:$D, "Да", $A:$A, $I$37, $I:$I, $I38)</f>
        <v>#VALUE!</v>
      </c>
      <c r="BG38" s="552" t="e">
        <f aca="false" ca="false" dt2D="false" dtr="false" t="normal">SUMIFS(BG:BG, $F:$F, $I$29, $D:$D, "Да", $A:$A, $I$37, $I:$I, $I38)</f>
        <v>#VALUE!</v>
      </c>
      <c r="BH38" s="552" t="e">
        <f aca="false" ca="false" dt2D="false" dtr="false" t="normal">SUMIFS(BH:BH, $F:$F, $I$29, $D:$D, "Да", $A:$A, $I$37, $I:$I, $I38)</f>
        <v>#VALUE!</v>
      </c>
      <c r="BI38" s="552" t="e">
        <f aca="false" ca="false" dt2D="false" dtr="false" t="normal">SUMIFS(BI:BI, $F:$F, $I$29, $D:$D, "Да", $A:$A, $I$37, $I:$I, $I38)</f>
        <v>#VALUE!</v>
      </c>
      <c r="BJ38" s="552" t="e">
        <f aca="false" ca="false" dt2D="false" dtr="false" t="normal">SUMIFS(BJ:BJ, $F:$F, $I$29, $D:$D, "Да", $A:$A, $I$37, $I:$I, $I38)</f>
        <v>#VALUE!</v>
      </c>
      <c r="BK38" s="552" t="e">
        <f aca="false" ca="false" dt2D="false" dtr="false" t="normal">SUMIFS(BK:BK, $F:$F, $I$29, $D:$D, "Да", $A:$A, $I$37, $I:$I, $I38)</f>
        <v>#VALUE!</v>
      </c>
      <c r="BL38" s="552" t="e">
        <f aca="false" ca="false" dt2D="false" dtr="false" t="normal">SUMIFS(BL:BL, $F:$F, $I$29, $D:$D, "Да", $A:$A, $I$37, $I:$I, $I38)</f>
        <v>#VALUE!</v>
      </c>
      <c r="BM38" s="552" t="e">
        <f aca="false" ca="false" dt2D="false" dtr="false" t="normal">SUMIFS(BM:BM, $F:$F, $I$29, $D:$D, "Да", $A:$A, $I$37, $I:$I, $I38)</f>
        <v>#VALUE!</v>
      </c>
      <c r="BN38" s="552" t="e">
        <f aca="false" ca="false" dt2D="false" dtr="false" t="normal">SUMIFS(BN:BN, $F:$F, $I$29, $D:$D, "Да", $A:$A, $I$37, $I:$I, $I38)</f>
        <v>#VALUE!</v>
      </c>
      <c r="BO38" s="552" t="e">
        <f aca="false" ca="false" dt2D="false" dtr="false" t="normal">SUMIFS(BO:BO, $F:$F, $I$29, $D:$D, "Да", $A:$A, $I$37, $I:$I, $I38)</f>
        <v>#VALUE!</v>
      </c>
      <c r="BP38" s="552" t="e">
        <f aca="false" ca="false" dt2D="false" dtr="false" t="normal">SUMIFS(BP:BP, $F:$F, $I$29, $D:$D, "Да", $A:$A, $I$37, $I:$I, $I38)</f>
        <v>#VALUE!</v>
      </c>
      <c r="BQ38" s="552" t="e">
        <f aca="false" ca="false" dt2D="false" dtr="false" t="normal">SUMIFS(BQ:BQ, $F:$F, $I$29, $D:$D, "Да", $A:$A, $I$37, $I:$I, $I38)</f>
        <v>#VALUE!</v>
      </c>
      <c r="BR38" s="552" t="e">
        <f aca="false" ca="false" dt2D="false" dtr="false" t="normal">SUMIFS(BR:BR, $F:$F, $I$29, $D:$D, "Да", $A:$A, $I$37, $I:$I, $I38)</f>
        <v>#VALUE!</v>
      </c>
      <c r="BS38" s="552" t="e">
        <f aca="false" ca="false" dt2D="false" dtr="false" t="normal">SUMIFS(BS:BS, $F:$F, $I$29, $D:$D, "Да", $A:$A, $I$37, $I:$I, $I38)</f>
        <v>#VALUE!</v>
      </c>
      <c r="BT38" s="552" t="e">
        <f aca="false" ca="false" dt2D="false" dtr="false" t="normal">SUMIFS(BT:BT, $F:$F, $I$29, $D:$D, "Да", $A:$A, $I$37, $I:$I, $I38)</f>
        <v>#VALUE!</v>
      </c>
    </row>
    <row customFormat="true" hidden="true" ht="16.5" outlineLevel="2" r="39" s="547">
      <c r="A39" s="529" t="n"/>
      <c r="B39" s="548" t="s">
        <v>98</v>
      </c>
      <c r="C39" s="548" t="n"/>
      <c r="D39" s="482" t="n"/>
      <c r="E39" s="482" t="n"/>
      <c r="F39" s="482" t="n"/>
      <c r="G39" s="548" t="n"/>
      <c r="I39" s="549" t="s">
        <v>571</v>
      </c>
      <c r="J39" s="550" t="n"/>
      <c r="K39" s="551" t="n"/>
      <c r="L39" s="553" t="e">
        <f aca="false" ca="false" dt2D="false" dtr="false" t="normal">SUM(M39:BT39)</f>
        <v>#VALUE!</v>
      </c>
      <c r="M39" s="552" t="e">
        <f aca="false" ca="false" dt2D="false" dtr="false" t="normal">SUMIFS(M:M, $F:$F, $I$29, $D:$D, "Да", $A:$A, $I$37, $I:$I, $I39)</f>
        <v>#VALUE!</v>
      </c>
      <c r="N39" s="552" t="e">
        <f aca="false" ca="false" dt2D="false" dtr="false" t="normal">SUMIFS(N:N, $F:$F, $I$29, $D:$D, "Да", $A:$A, $I$37, $I:$I, $I39)</f>
        <v>#VALUE!</v>
      </c>
      <c r="O39" s="552" t="e">
        <f aca="false" ca="false" dt2D="false" dtr="false" t="normal">SUMIFS(O:O, $F:$F, $I$29, $D:$D, "Да", $A:$A, $I$37, $I:$I, $I39)</f>
        <v>#VALUE!</v>
      </c>
      <c r="P39" s="552" t="e">
        <f aca="false" ca="false" dt2D="false" dtr="false" t="normal">SUMIFS(P:P, $F:$F, $I$29, $D:$D, "Да", $A:$A, $I$37, $I:$I, $I39)</f>
        <v>#VALUE!</v>
      </c>
      <c r="Q39" s="552" t="e">
        <f aca="false" ca="false" dt2D="false" dtr="false" t="normal">SUMIFS(Q:Q, $F:$F, $I$29, $D:$D, "Да", $A:$A, $I$37, $I:$I, $I39)</f>
        <v>#VALUE!</v>
      </c>
      <c r="R39" s="552" t="e">
        <f aca="false" ca="false" dt2D="false" dtr="false" t="normal">SUMIFS(R:R, $F:$F, $I$29, $D:$D, "Да", $A:$A, $I$37, $I:$I, $I39)</f>
        <v>#VALUE!</v>
      </c>
      <c r="S39" s="552" t="e">
        <f aca="false" ca="false" dt2D="false" dtr="false" t="normal">SUMIFS(S:S, $F:$F, $I$29, $D:$D, "Да", $A:$A, $I$37, $I:$I, $I39)</f>
        <v>#VALUE!</v>
      </c>
      <c r="T39" s="552" t="e">
        <f aca="false" ca="false" dt2D="false" dtr="false" t="normal">SUMIFS(T:T, $F:$F, $I$29, $D:$D, "Да", $A:$A, $I$37, $I:$I, $I39)</f>
        <v>#VALUE!</v>
      </c>
      <c r="U39" s="552" t="e">
        <f aca="false" ca="false" dt2D="false" dtr="false" t="normal">SUMIFS(U:U, $F:$F, $I$29, $D:$D, "Да", $A:$A, $I$37, $I:$I, $I39)</f>
        <v>#VALUE!</v>
      </c>
      <c r="V39" s="552" t="e">
        <f aca="false" ca="false" dt2D="false" dtr="false" t="normal">SUMIFS(V:V, $F:$F, $I$29, $D:$D, "Да", $A:$A, $I$37, $I:$I, $I39)</f>
        <v>#VALUE!</v>
      </c>
      <c r="W39" s="552" t="e">
        <f aca="false" ca="false" dt2D="false" dtr="false" t="normal">SUMIFS(W:W, $F:$F, $I$29, $D:$D, "Да", $A:$A, $I$37, $I:$I, $I39)</f>
        <v>#VALUE!</v>
      </c>
      <c r="X39" s="552" t="e">
        <f aca="false" ca="false" dt2D="false" dtr="false" t="normal">SUMIFS(X:X, $F:$F, $I$29, $D:$D, "Да", $A:$A, $I$37, $I:$I, $I39)</f>
        <v>#VALUE!</v>
      </c>
      <c r="Y39" s="552" t="e">
        <f aca="false" ca="false" dt2D="false" dtr="false" t="normal">SUMIFS(Y:Y, $F:$F, $I$29, $D:$D, "Да", $A:$A, $I$37, $I:$I, $I39)</f>
        <v>#VALUE!</v>
      </c>
      <c r="Z39" s="552" t="e">
        <f aca="false" ca="false" dt2D="false" dtr="false" t="normal">SUMIFS(Z:Z, $F:$F, $I$29, $D:$D, "Да", $A:$A, $I$37, $I:$I, $I39)</f>
        <v>#VALUE!</v>
      </c>
      <c r="AA39" s="552" t="e">
        <f aca="false" ca="false" dt2D="false" dtr="false" t="normal">SUMIFS(AA:AA, $F:$F, $I$29, $D:$D, "Да", $A:$A, $I$37, $I:$I, $I39)</f>
        <v>#VALUE!</v>
      </c>
      <c r="AB39" s="552" t="e">
        <f aca="false" ca="false" dt2D="false" dtr="false" t="normal">SUMIFS(AB:AB, $F:$F, $I$29, $D:$D, "Да", $A:$A, $I$37, $I:$I, $I39)</f>
        <v>#VALUE!</v>
      </c>
      <c r="AC39" s="552" t="e">
        <f aca="false" ca="false" dt2D="false" dtr="false" t="normal">SUMIFS(AC:AC, $F:$F, $I$29, $D:$D, "Да", $A:$A, $I$37, $I:$I, $I39)</f>
        <v>#VALUE!</v>
      </c>
      <c r="AD39" s="552" t="e">
        <f aca="false" ca="false" dt2D="false" dtr="false" t="normal">SUMIFS(AD:AD, $F:$F, $I$29, $D:$D, "Да", $A:$A, $I$37, $I:$I, $I39)</f>
        <v>#VALUE!</v>
      </c>
      <c r="AE39" s="552" t="e">
        <f aca="false" ca="false" dt2D="false" dtr="false" t="normal">SUMIFS(AE:AE, $F:$F, $I$29, $D:$D, "Да", $A:$A, $I$37, $I:$I, $I39)</f>
        <v>#VALUE!</v>
      </c>
      <c r="AF39" s="552" t="e">
        <f aca="false" ca="false" dt2D="false" dtr="false" t="normal">SUMIFS(AF:AF, $F:$F, $I$29, $D:$D, "Да", $A:$A, $I$37, $I:$I, $I39)</f>
        <v>#VALUE!</v>
      </c>
      <c r="AG39" s="552" t="e">
        <f aca="false" ca="false" dt2D="false" dtr="false" t="normal">SUMIFS(AG:AG, $F:$F, $I$29, $D:$D, "Да", $A:$A, $I$37, $I:$I, $I39)</f>
        <v>#VALUE!</v>
      </c>
      <c r="AH39" s="552" t="e">
        <f aca="false" ca="false" dt2D="false" dtr="false" t="normal">SUMIFS(AH:AH, $F:$F, $I$29, $D:$D, "Да", $A:$A, $I$37, $I:$I, $I39)</f>
        <v>#VALUE!</v>
      </c>
      <c r="AI39" s="552" t="e">
        <f aca="false" ca="false" dt2D="false" dtr="false" t="normal">SUMIFS(AI:AI, $F:$F, $I$29, $D:$D, "Да", $A:$A, $I$37, $I:$I, $I39)</f>
        <v>#VALUE!</v>
      </c>
      <c r="AJ39" s="552" t="e">
        <f aca="false" ca="false" dt2D="false" dtr="false" t="normal">SUMIFS(AJ:AJ, $F:$F, $I$29, $D:$D, "Да", $A:$A, $I$37, $I:$I, $I39)</f>
        <v>#VALUE!</v>
      </c>
      <c r="AK39" s="552" t="e">
        <f aca="false" ca="false" dt2D="false" dtr="false" t="normal">SUMIFS(AK:AK, $F:$F, $I$29, $D:$D, "Да", $A:$A, $I$37, $I:$I, $I39)</f>
        <v>#VALUE!</v>
      </c>
      <c r="AL39" s="552" t="e">
        <f aca="false" ca="false" dt2D="false" dtr="false" t="normal">SUMIFS(AL:AL, $F:$F, $I$29, $D:$D, "Да", $A:$A, $I$37, $I:$I, $I39)</f>
        <v>#VALUE!</v>
      </c>
      <c r="AM39" s="552" t="e">
        <f aca="false" ca="false" dt2D="false" dtr="false" t="normal">SUMIFS(AM:AM, $F:$F, $I$29, $D:$D, "Да", $A:$A, $I$37, $I:$I, $I39)</f>
        <v>#VALUE!</v>
      </c>
      <c r="AN39" s="552" t="e">
        <f aca="false" ca="false" dt2D="false" dtr="false" t="normal">SUMIFS(AN:AN, $F:$F, $I$29, $D:$D, "Да", $A:$A, $I$37, $I:$I, $I39)</f>
        <v>#VALUE!</v>
      </c>
      <c r="AO39" s="552" t="e">
        <f aca="false" ca="false" dt2D="false" dtr="false" t="normal">SUMIFS(AO:AO, $F:$F, $I$29, $D:$D, "Да", $A:$A, $I$37, $I:$I, $I39)</f>
        <v>#VALUE!</v>
      </c>
      <c r="AP39" s="552" t="e">
        <f aca="false" ca="false" dt2D="false" dtr="false" t="normal">SUMIFS(AP:AP, $F:$F, $I$29, $D:$D, "Да", $A:$A, $I$37, $I:$I, $I39)</f>
        <v>#VALUE!</v>
      </c>
      <c r="AQ39" s="552" t="e">
        <f aca="false" ca="false" dt2D="false" dtr="false" t="normal">SUMIFS(AQ:AQ, $F:$F, $I$29, $D:$D, "Да", $A:$A, $I$37, $I:$I, $I39)</f>
        <v>#VALUE!</v>
      </c>
      <c r="AR39" s="552" t="e">
        <f aca="false" ca="false" dt2D="false" dtr="false" t="normal">SUMIFS(AR:AR, $F:$F, $I$29, $D:$D, "Да", $A:$A, $I$37, $I:$I, $I39)</f>
        <v>#VALUE!</v>
      </c>
      <c r="AS39" s="552" t="e">
        <f aca="false" ca="false" dt2D="false" dtr="false" t="normal">SUMIFS(AS:AS, $F:$F, $I$29, $D:$D, "Да", $A:$A, $I$37, $I:$I, $I39)</f>
        <v>#VALUE!</v>
      </c>
      <c r="AT39" s="552" t="e">
        <f aca="false" ca="false" dt2D="false" dtr="false" t="normal">SUMIFS(AT:AT, $F:$F, $I$29, $D:$D, "Да", $A:$A, $I$37, $I:$I, $I39)</f>
        <v>#VALUE!</v>
      </c>
      <c r="AU39" s="552" t="e">
        <f aca="false" ca="false" dt2D="false" dtr="false" t="normal">SUMIFS(AU:AU, $F:$F, $I$29, $D:$D, "Да", $A:$A, $I$37, $I:$I, $I39)</f>
        <v>#VALUE!</v>
      </c>
      <c r="AV39" s="552" t="e">
        <f aca="false" ca="false" dt2D="false" dtr="false" t="normal">SUMIFS(AV:AV, $F:$F, $I$29, $D:$D, "Да", $A:$A, $I$37, $I:$I, $I39)</f>
        <v>#VALUE!</v>
      </c>
      <c r="AW39" s="552" t="e">
        <f aca="false" ca="false" dt2D="false" dtr="false" t="normal">SUMIFS(AW:AW, $F:$F, $I$29, $D:$D, "Да", $A:$A, $I$37, $I:$I, $I39)</f>
        <v>#VALUE!</v>
      </c>
      <c r="AX39" s="552" t="e">
        <f aca="false" ca="false" dt2D="false" dtr="false" t="normal">SUMIFS(AX:AX, $F:$F, $I$29, $D:$D, "Да", $A:$A, $I$37, $I:$I, $I39)</f>
        <v>#VALUE!</v>
      </c>
      <c r="AY39" s="552" t="e">
        <f aca="false" ca="false" dt2D="false" dtr="false" t="normal">SUMIFS(AY:AY, $F:$F, $I$29, $D:$D, "Да", $A:$A, $I$37, $I:$I, $I39)</f>
        <v>#VALUE!</v>
      </c>
      <c r="AZ39" s="552" t="e">
        <f aca="false" ca="false" dt2D="false" dtr="false" t="normal">SUMIFS(AZ:AZ, $F:$F, $I$29, $D:$D, "Да", $A:$A, $I$37, $I:$I, $I39)</f>
        <v>#VALUE!</v>
      </c>
      <c r="BA39" s="552" t="e">
        <f aca="false" ca="false" dt2D="false" dtr="false" t="normal">SUMIFS(BA:BA, $F:$F, $I$29, $D:$D, "Да", $A:$A, $I$37, $I:$I, $I39)</f>
        <v>#VALUE!</v>
      </c>
      <c r="BB39" s="552" t="e">
        <f aca="false" ca="false" dt2D="false" dtr="false" t="normal">SUMIFS(BB:BB, $F:$F, $I$29, $D:$D, "Да", $A:$A, $I$37, $I:$I, $I39)</f>
        <v>#VALUE!</v>
      </c>
      <c r="BC39" s="552" t="e">
        <f aca="false" ca="false" dt2D="false" dtr="false" t="normal">SUMIFS(BC:BC, $F:$F, $I$29, $D:$D, "Да", $A:$A, $I$37, $I:$I, $I39)</f>
        <v>#VALUE!</v>
      </c>
      <c r="BD39" s="552" t="e">
        <f aca="false" ca="false" dt2D="false" dtr="false" t="normal">SUMIFS(BD:BD, $F:$F, $I$29, $D:$D, "Да", $A:$A, $I$37, $I:$I, $I39)</f>
        <v>#VALUE!</v>
      </c>
      <c r="BE39" s="552" t="e">
        <f aca="false" ca="false" dt2D="false" dtr="false" t="normal">SUMIFS(BE:BE, $F:$F, $I$29, $D:$D, "Да", $A:$A, $I$37, $I:$I, $I39)</f>
        <v>#VALUE!</v>
      </c>
      <c r="BF39" s="552" t="e">
        <f aca="false" ca="false" dt2D="false" dtr="false" t="normal">SUMIFS(BF:BF, $F:$F, $I$29, $D:$D, "Да", $A:$A, $I$37, $I:$I, $I39)</f>
        <v>#VALUE!</v>
      </c>
      <c r="BG39" s="552" t="e">
        <f aca="false" ca="false" dt2D="false" dtr="false" t="normal">SUMIFS(BG:BG, $F:$F, $I$29, $D:$D, "Да", $A:$A, $I$37, $I:$I, $I39)</f>
        <v>#VALUE!</v>
      </c>
      <c r="BH39" s="552" t="e">
        <f aca="false" ca="false" dt2D="false" dtr="false" t="normal">SUMIFS(BH:BH, $F:$F, $I$29, $D:$D, "Да", $A:$A, $I$37, $I:$I, $I39)</f>
        <v>#VALUE!</v>
      </c>
      <c r="BI39" s="552" t="e">
        <f aca="false" ca="false" dt2D="false" dtr="false" t="normal">SUMIFS(BI:BI, $F:$F, $I$29, $D:$D, "Да", $A:$A, $I$37, $I:$I, $I39)</f>
        <v>#VALUE!</v>
      </c>
      <c r="BJ39" s="552" t="e">
        <f aca="false" ca="false" dt2D="false" dtr="false" t="normal">SUMIFS(BJ:BJ, $F:$F, $I$29, $D:$D, "Да", $A:$A, $I$37, $I:$I, $I39)</f>
        <v>#VALUE!</v>
      </c>
      <c r="BK39" s="552" t="e">
        <f aca="false" ca="false" dt2D="false" dtr="false" t="normal">SUMIFS(BK:BK, $F:$F, $I$29, $D:$D, "Да", $A:$A, $I$37, $I:$I, $I39)</f>
        <v>#VALUE!</v>
      </c>
      <c r="BL39" s="552" t="e">
        <f aca="false" ca="false" dt2D="false" dtr="false" t="normal">SUMIFS(BL:BL, $F:$F, $I$29, $D:$D, "Да", $A:$A, $I$37, $I:$I, $I39)</f>
        <v>#VALUE!</v>
      </c>
      <c r="BM39" s="552" t="e">
        <f aca="false" ca="false" dt2D="false" dtr="false" t="normal">SUMIFS(BM:BM, $F:$F, $I$29, $D:$D, "Да", $A:$A, $I$37, $I:$I, $I39)</f>
        <v>#VALUE!</v>
      </c>
      <c r="BN39" s="552" t="e">
        <f aca="false" ca="false" dt2D="false" dtr="false" t="normal">SUMIFS(BN:BN, $F:$F, $I$29, $D:$D, "Да", $A:$A, $I$37, $I:$I, $I39)</f>
        <v>#VALUE!</v>
      </c>
      <c r="BO39" s="552" t="e">
        <f aca="false" ca="false" dt2D="false" dtr="false" t="normal">SUMIFS(BO:BO, $F:$F, $I$29, $D:$D, "Да", $A:$A, $I$37, $I:$I, $I39)</f>
        <v>#VALUE!</v>
      </c>
      <c r="BP39" s="552" t="e">
        <f aca="false" ca="false" dt2D="false" dtr="false" t="normal">SUMIFS(BP:BP, $F:$F, $I$29, $D:$D, "Да", $A:$A, $I$37, $I:$I, $I39)</f>
        <v>#VALUE!</v>
      </c>
      <c r="BQ39" s="552" t="e">
        <f aca="false" ca="false" dt2D="false" dtr="false" t="normal">SUMIFS(BQ:BQ, $F:$F, $I$29, $D:$D, "Да", $A:$A, $I$37, $I:$I, $I39)</f>
        <v>#VALUE!</v>
      </c>
      <c r="BR39" s="552" t="e">
        <f aca="false" ca="false" dt2D="false" dtr="false" t="normal">SUMIFS(BR:BR, $F:$F, $I$29, $D:$D, "Да", $A:$A, $I$37, $I:$I, $I39)</f>
        <v>#VALUE!</v>
      </c>
      <c r="BS39" s="552" t="e">
        <f aca="false" ca="false" dt2D="false" dtr="false" t="normal">SUMIFS(BS:BS, $F:$F, $I$29, $D:$D, "Да", $A:$A, $I$37, $I:$I, $I39)</f>
        <v>#VALUE!</v>
      </c>
      <c r="BT39" s="552" t="e">
        <f aca="false" ca="false" dt2D="false" dtr="false" t="normal">SUMIFS(BT:BT, $F:$F, $I$29, $D:$D, "Да", $A:$A, $I$37, $I:$I, $I39)</f>
        <v>#VALUE!</v>
      </c>
    </row>
    <row customFormat="true" hidden="true" ht="16.5" outlineLevel="2" r="40" s="547">
      <c r="A40" s="529" t="n"/>
      <c r="B40" s="548" t="s">
        <v>98</v>
      </c>
      <c r="C40" s="548" t="n"/>
      <c r="D40" s="482" t="n"/>
      <c r="E40" s="482" t="n"/>
      <c r="F40" s="482" t="n"/>
      <c r="G40" s="548" t="n"/>
      <c r="I40" s="549" t="s">
        <v>577</v>
      </c>
      <c r="J40" s="550" t="n"/>
      <c r="K40" s="551" t="n"/>
      <c r="L40" s="553" t="e">
        <f aca="false" ca="false" dt2D="false" dtr="false" t="normal">SUM(M40:BT40)</f>
        <v>#VALUE!</v>
      </c>
      <c r="M40" s="552" t="e">
        <f aca="false" ca="false" dt2D="false" dtr="false" t="normal">SUMIFS(M:M, $F:$F, $I$29, $D:$D, "Да", $A:$A, $I$37, $I:$I, $I40)</f>
        <v>#VALUE!</v>
      </c>
      <c r="N40" s="552" t="e">
        <f aca="false" ca="false" dt2D="false" dtr="false" t="normal">SUMIFS(N:N, $F:$F, $I$29, $D:$D, "Да", $A:$A, $I$37, $I:$I, $I40)</f>
        <v>#VALUE!</v>
      </c>
      <c r="O40" s="552" t="e">
        <f aca="false" ca="false" dt2D="false" dtr="false" t="normal">SUMIFS(O:O, $F:$F, $I$29, $D:$D, "Да", $A:$A, $I$37, $I:$I, $I40)</f>
        <v>#VALUE!</v>
      </c>
      <c r="P40" s="552" t="e">
        <f aca="false" ca="false" dt2D="false" dtr="false" t="normal">SUMIFS(P:P, $F:$F, $I$29, $D:$D, "Да", $A:$A, $I$37, $I:$I, $I40)</f>
        <v>#VALUE!</v>
      </c>
      <c r="Q40" s="552" t="e">
        <f aca="false" ca="false" dt2D="false" dtr="false" t="normal">SUMIFS(Q:Q, $F:$F, $I$29, $D:$D, "Да", $A:$A, $I$37, $I:$I, $I40)</f>
        <v>#VALUE!</v>
      </c>
      <c r="R40" s="552" t="e">
        <f aca="false" ca="false" dt2D="false" dtr="false" t="normal">SUMIFS(R:R, $F:$F, $I$29, $D:$D, "Да", $A:$A, $I$37, $I:$I, $I40)</f>
        <v>#VALUE!</v>
      </c>
      <c r="S40" s="552" t="e">
        <f aca="false" ca="false" dt2D="false" dtr="false" t="normal">SUMIFS(S:S, $F:$F, $I$29, $D:$D, "Да", $A:$A, $I$37, $I:$I, $I40)</f>
        <v>#VALUE!</v>
      </c>
      <c r="T40" s="552" t="e">
        <f aca="false" ca="false" dt2D="false" dtr="false" t="normal">SUMIFS(T:T, $F:$F, $I$29, $D:$D, "Да", $A:$A, $I$37, $I:$I, $I40)</f>
        <v>#VALUE!</v>
      </c>
      <c r="U40" s="552" t="e">
        <f aca="false" ca="false" dt2D="false" dtr="false" t="normal">SUMIFS(U:U, $F:$F, $I$29, $D:$D, "Да", $A:$A, $I$37, $I:$I, $I40)</f>
        <v>#VALUE!</v>
      </c>
      <c r="V40" s="552" t="e">
        <f aca="false" ca="false" dt2D="false" dtr="false" t="normal">SUMIFS(V:V, $F:$F, $I$29, $D:$D, "Да", $A:$A, $I$37, $I:$I, $I40)</f>
        <v>#VALUE!</v>
      </c>
      <c r="W40" s="552" t="e">
        <f aca="false" ca="false" dt2D="false" dtr="false" t="normal">SUMIFS(W:W, $F:$F, $I$29, $D:$D, "Да", $A:$A, $I$37, $I:$I, $I40)</f>
        <v>#VALUE!</v>
      </c>
      <c r="X40" s="552" t="e">
        <f aca="false" ca="false" dt2D="false" dtr="false" t="normal">SUMIFS(X:X, $F:$F, $I$29, $D:$D, "Да", $A:$A, $I$37, $I:$I, $I40)</f>
        <v>#VALUE!</v>
      </c>
      <c r="Y40" s="552" t="e">
        <f aca="false" ca="false" dt2D="false" dtr="false" t="normal">SUMIFS(Y:Y, $F:$F, $I$29, $D:$D, "Да", $A:$A, $I$37, $I:$I, $I40)</f>
        <v>#VALUE!</v>
      </c>
      <c r="Z40" s="552" t="e">
        <f aca="false" ca="false" dt2D="false" dtr="false" t="normal">SUMIFS(Z:Z, $F:$F, $I$29, $D:$D, "Да", $A:$A, $I$37, $I:$I, $I40)</f>
        <v>#VALUE!</v>
      </c>
      <c r="AA40" s="552" t="e">
        <f aca="false" ca="false" dt2D="false" dtr="false" t="normal">SUMIFS(AA:AA, $F:$F, $I$29, $D:$D, "Да", $A:$A, $I$37, $I:$I, $I40)</f>
        <v>#VALUE!</v>
      </c>
      <c r="AB40" s="552" t="e">
        <f aca="false" ca="false" dt2D="false" dtr="false" t="normal">SUMIFS(AB:AB, $F:$F, $I$29, $D:$D, "Да", $A:$A, $I$37, $I:$I, $I40)</f>
        <v>#VALUE!</v>
      </c>
      <c r="AC40" s="552" t="e">
        <f aca="false" ca="false" dt2D="false" dtr="false" t="normal">SUMIFS(AC:AC, $F:$F, $I$29, $D:$D, "Да", $A:$A, $I$37, $I:$I, $I40)</f>
        <v>#VALUE!</v>
      </c>
      <c r="AD40" s="552" t="e">
        <f aca="false" ca="false" dt2D="false" dtr="false" t="normal">SUMIFS(AD:AD, $F:$F, $I$29, $D:$D, "Да", $A:$A, $I$37, $I:$I, $I40)</f>
        <v>#VALUE!</v>
      </c>
      <c r="AE40" s="552" t="e">
        <f aca="false" ca="false" dt2D="false" dtr="false" t="normal">SUMIFS(AE:AE, $F:$F, $I$29, $D:$D, "Да", $A:$A, $I$37, $I:$I, $I40)</f>
        <v>#VALUE!</v>
      </c>
      <c r="AF40" s="552" t="e">
        <f aca="false" ca="false" dt2D="false" dtr="false" t="normal">SUMIFS(AF:AF, $F:$F, $I$29, $D:$D, "Да", $A:$A, $I$37, $I:$I, $I40)</f>
        <v>#VALUE!</v>
      </c>
      <c r="AG40" s="552" t="e">
        <f aca="false" ca="false" dt2D="false" dtr="false" t="normal">SUMIFS(AG:AG, $F:$F, $I$29, $D:$D, "Да", $A:$A, $I$37, $I:$I, $I40)</f>
        <v>#VALUE!</v>
      </c>
      <c r="AH40" s="552" t="e">
        <f aca="false" ca="false" dt2D="false" dtr="false" t="normal">SUMIFS(AH:AH, $F:$F, $I$29, $D:$D, "Да", $A:$A, $I$37, $I:$I, $I40)</f>
        <v>#VALUE!</v>
      </c>
      <c r="AI40" s="552" t="e">
        <f aca="false" ca="false" dt2D="false" dtr="false" t="normal">SUMIFS(AI:AI, $F:$F, $I$29, $D:$D, "Да", $A:$A, $I$37, $I:$I, $I40)</f>
        <v>#VALUE!</v>
      </c>
      <c r="AJ40" s="552" t="e">
        <f aca="false" ca="false" dt2D="false" dtr="false" t="normal">SUMIFS(AJ:AJ, $F:$F, $I$29, $D:$D, "Да", $A:$A, $I$37, $I:$I, $I40)</f>
        <v>#VALUE!</v>
      </c>
      <c r="AK40" s="552" t="e">
        <f aca="false" ca="false" dt2D="false" dtr="false" t="normal">SUMIFS(AK:AK, $F:$F, $I$29, $D:$D, "Да", $A:$A, $I$37, $I:$I, $I40)</f>
        <v>#VALUE!</v>
      </c>
      <c r="AL40" s="552" t="e">
        <f aca="false" ca="false" dt2D="false" dtr="false" t="normal">SUMIFS(AL:AL, $F:$F, $I$29, $D:$D, "Да", $A:$A, $I$37, $I:$I, $I40)</f>
        <v>#VALUE!</v>
      </c>
      <c r="AM40" s="552" t="e">
        <f aca="false" ca="false" dt2D="false" dtr="false" t="normal">SUMIFS(AM:AM, $F:$F, $I$29, $D:$D, "Да", $A:$A, $I$37, $I:$I, $I40)</f>
        <v>#VALUE!</v>
      </c>
      <c r="AN40" s="552" t="e">
        <f aca="false" ca="false" dt2D="false" dtr="false" t="normal">SUMIFS(AN:AN, $F:$F, $I$29, $D:$D, "Да", $A:$A, $I$37, $I:$I, $I40)</f>
        <v>#VALUE!</v>
      </c>
      <c r="AO40" s="552" t="e">
        <f aca="false" ca="false" dt2D="false" dtr="false" t="normal">SUMIFS(AO:AO, $F:$F, $I$29, $D:$D, "Да", $A:$A, $I$37, $I:$I, $I40)</f>
        <v>#VALUE!</v>
      </c>
      <c r="AP40" s="552" t="e">
        <f aca="false" ca="false" dt2D="false" dtr="false" t="normal">SUMIFS(AP:AP, $F:$F, $I$29, $D:$D, "Да", $A:$A, $I$37, $I:$I, $I40)</f>
        <v>#VALUE!</v>
      </c>
      <c r="AQ40" s="552" t="e">
        <f aca="false" ca="false" dt2D="false" dtr="false" t="normal">SUMIFS(AQ:AQ, $F:$F, $I$29, $D:$D, "Да", $A:$A, $I$37, $I:$I, $I40)</f>
        <v>#VALUE!</v>
      </c>
      <c r="AR40" s="552" t="e">
        <f aca="false" ca="false" dt2D="false" dtr="false" t="normal">SUMIFS(AR:AR, $F:$F, $I$29, $D:$D, "Да", $A:$A, $I$37, $I:$I, $I40)</f>
        <v>#VALUE!</v>
      </c>
      <c r="AS40" s="552" t="e">
        <f aca="false" ca="false" dt2D="false" dtr="false" t="normal">SUMIFS(AS:AS, $F:$F, $I$29, $D:$D, "Да", $A:$A, $I$37, $I:$I, $I40)</f>
        <v>#VALUE!</v>
      </c>
      <c r="AT40" s="552" t="e">
        <f aca="false" ca="false" dt2D="false" dtr="false" t="normal">SUMIFS(AT:AT, $F:$F, $I$29, $D:$D, "Да", $A:$A, $I$37, $I:$I, $I40)</f>
        <v>#VALUE!</v>
      </c>
      <c r="AU40" s="552" t="e">
        <f aca="false" ca="false" dt2D="false" dtr="false" t="normal">SUMIFS(AU:AU, $F:$F, $I$29, $D:$D, "Да", $A:$A, $I$37, $I:$I, $I40)</f>
        <v>#VALUE!</v>
      </c>
      <c r="AV40" s="552" t="e">
        <f aca="false" ca="false" dt2D="false" dtr="false" t="normal">SUMIFS(AV:AV, $F:$F, $I$29, $D:$D, "Да", $A:$A, $I$37, $I:$I, $I40)</f>
        <v>#VALUE!</v>
      </c>
      <c r="AW40" s="552" t="e">
        <f aca="false" ca="false" dt2D="false" dtr="false" t="normal">SUMIFS(AW:AW, $F:$F, $I$29, $D:$D, "Да", $A:$A, $I$37, $I:$I, $I40)</f>
        <v>#VALUE!</v>
      </c>
      <c r="AX40" s="552" t="e">
        <f aca="false" ca="false" dt2D="false" dtr="false" t="normal">SUMIFS(AX:AX, $F:$F, $I$29, $D:$D, "Да", $A:$A, $I$37, $I:$I, $I40)</f>
        <v>#VALUE!</v>
      </c>
      <c r="AY40" s="552" t="e">
        <f aca="false" ca="false" dt2D="false" dtr="false" t="normal">SUMIFS(AY:AY, $F:$F, $I$29, $D:$D, "Да", $A:$A, $I$37, $I:$I, $I40)</f>
        <v>#VALUE!</v>
      </c>
      <c r="AZ40" s="552" t="e">
        <f aca="false" ca="false" dt2D="false" dtr="false" t="normal">SUMIFS(AZ:AZ, $F:$F, $I$29, $D:$D, "Да", $A:$A, $I$37, $I:$I, $I40)</f>
        <v>#VALUE!</v>
      </c>
      <c r="BA40" s="552" t="e">
        <f aca="false" ca="false" dt2D="false" dtr="false" t="normal">SUMIFS(BA:BA, $F:$F, $I$29, $D:$D, "Да", $A:$A, $I$37, $I:$I, $I40)</f>
        <v>#VALUE!</v>
      </c>
      <c r="BB40" s="552" t="e">
        <f aca="false" ca="false" dt2D="false" dtr="false" t="normal">SUMIFS(BB:BB, $F:$F, $I$29, $D:$D, "Да", $A:$A, $I$37, $I:$I, $I40)</f>
        <v>#VALUE!</v>
      </c>
      <c r="BC40" s="552" t="e">
        <f aca="false" ca="false" dt2D="false" dtr="false" t="normal">SUMIFS(BC:BC, $F:$F, $I$29, $D:$D, "Да", $A:$A, $I$37, $I:$I, $I40)</f>
        <v>#VALUE!</v>
      </c>
      <c r="BD40" s="552" t="e">
        <f aca="false" ca="false" dt2D="false" dtr="false" t="normal">SUMIFS(BD:BD, $F:$F, $I$29, $D:$D, "Да", $A:$A, $I$37, $I:$I, $I40)</f>
        <v>#VALUE!</v>
      </c>
      <c r="BE40" s="552" t="e">
        <f aca="false" ca="false" dt2D="false" dtr="false" t="normal">SUMIFS(BE:BE, $F:$F, $I$29, $D:$D, "Да", $A:$A, $I$37, $I:$I, $I40)</f>
        <v>#VALUE!</v>
      </c>
      <c r="BF40" s="552" t="e">
        <f aca="false" ca="false" dt2D="false" dtr="false" t="normal">SUMIFS(BF:BF, $F:$F, $I$29, $D:$D, "Да", $A:$A, $I$37, $I:$I, $I40)</f>
        <v>#VALUE!</v>
      </c>
      <c r="BG40" s="552" t="e">
        <f aca="false" ca="false" dt2D="false" dtr="false" t="normal">SUMIFS(BG:BG, $F:$F, $I$29, $D:$D, "Да", $A:$A, $I$37, $I:$I, $I40)</f>
        <v>#VALUE!</v>
      </c>
      <c r="BH40" s="552" t="e">
        <f aca="false" ca="false" dt2D="false" dtr="false" t="normal">SUMIFS(BH:BH, $F:$F, $I$29, $D:$D, "Да", $A:$A, $I$37, $I:$I, $I40)</f>
        <v>#VALUE!</v>
      </c>
      <c r="BI40" s="552" t="e">
        <f aca="false" ca="false" dt2D="false" dtr="false" t="normal">SUMIFS(BI:BI, $F:$F, $I$29, $D:$D, "Да", $A:$A, $I$37, $I:$I, $I40)</f>
        <v>#VALUE!</v>
      </c>
      <c r="BJ40" s="552" t="e">
        <f aca="false" ca="false" dt2D="false" dtr="false" t="normal">SUMIFS(BJ:BJ, $F:$F, $I$29, $D:$D, "Да", $A:$A, $I$37, $I:$I, $I40)</f>
        <v>#VALUE!</v>
      </c>
      <c r="BK40" s="552" t="e">
        <f aca="false" ca="false" dt2D="false" dtr="false" t="normal">SUMIFS(BK:BK, $F:$F, $I$29, $D:$D, "Да", $A:$A, $I$37, $I:$I, $I40)</f>
        <v>#VALUE!</v>
      </c>
      <c r="BL40" s="552" t="e">
        <f aca="false" ca="false" dt2D="false" dtr="false" t="normal">SUMIFS(BL:BL, $F:$F, $I$29, $D:$D, "Да", $A:$A, $I$37, $I:$I, $I40)</f>
        <v>#VALUE!</v>
      </c>
      <c r="BM40" s="552" t="e">
        <f aca="false" ca="false" dt2D="false" dtr="false" t="normal">SUMIFS(BM:BM, $F:$F, $I$29, $D:$D, "Да", $A:$A, $I$37, $I:$I, $I40)</f>
        <v>#VALUE!</v>
      </c>
      <c r="BN40" s="552" t="e">
        <f aca="false" ca="false" dt2D="false" dtr="false" t="normal">SUMIFS(BN:BN, $F:$F, $I$29, $D:$D, "Да", $A:$A, $I$37, $I:$I, $I40)</f>
        <v>#VALUE!</v>
      </c>
      <c r="BO40" s="552" t="e">
        <f aca="false" ca="false" dt2D="false" dtr="false" t="normal">SUMIFS(BO:BO, $F:$F, $I$29, $D:$D, "Да", $A:$A, $I$37, $I:$I, $I40)</f>
        <v>#VALUE!</v>
      </c>
      <c r="BP40" s="552" t="e">
        <f aca="false" ca="false" dt2D="false" dtr="false" t="normal">SUMIFS(BP:BP, $F:$F, $I$29, $D:$D, "Да", $A:$A, $I$37, $I:$I, $I40)</f>
        <v>#VALUE!</v>
      </c>
      <c r="BQ40" s="552" t="e">
        <f aca="false" ca="false" dt2D="false" dtr="false" t="normal">SUMIFS(BQ:BQ, $F:$F, $I$29, $D:$D, "Да", $A:$A, $I$37, $I:$I, $I40)</f>
        <v>#VALUE!</v>
      </c>
      <c r="BR40" s="552" t="e">
        <f aca="false" ca="false" dt2D="false" dtr="false" t="normal">SUMIFS(BR:BR, $F:$F, $I$29, $D:$D, "Да", $A:$A, $I$37, $I:$I, $I40)</f>
        <v>#VALUE!</v>
      </c>
      <c r="BS40" s="552" t="e">
        <f aca="false" ca="false" dt2D="false" dtr="false" t="normal">SUMIFS(BS:BS, $F:$F, $I$29, $D:$D, "Да", $A:$A, $I$37, $I:$I, $I40)</f>
        <v>#VALUE!</v>
      </c>
      <c r="BT40" s="552" t="e">
        <f aca="false" ca="false" dt2D="false" dtr="false" t="normal">SUMIFS(BT:BT, $F:$F, $I$29, $D:$D, "Да", $A:$A, $I$37, $I:$I, $I40)</f>
        <v>#VALUE!</v>
      </c>
    </row>
    <row customFormat="true" hidden="true" ht="16.5" outlineLevel="1" r="41" s="540">
      <c r="A41" s="529" t="n"/>
      <c r="B41" s="541" t="n"/>
      <c r="C41" s="541" t="n"/>
      <c r="D41" s="542" t="n"/>
      <c r="E41" s="542" t="n"/>
      <c r="F41" s="542" t="n"/>
      <c r="G41" s="541" t="n"/>
      <c r="I41" s="543" t="n"/>
      <c r="J41" s="555" t="n"/>
      <c r="K41" s="545" t="n"/>
      <c r="L41" s="539" t="n"/>
      <c r="M41" s="546" t="n"/>
      <c r="N41" s="546" t="n"/>
      <c r="O41" s="546" t="n"/>
      <c r="P41" s="546" t="n"/>
      <c r="Q41" s="546" t="n"/>
      <c r="R41" s="546" t="n"/>
      <c r="S41" s="546" t="n"/>
      <c r="T41" s="546" t="n"/>
      <c r="U41" s="546" t="n"/>
      <c r="V41" s="546" t="n"/>
      <c r="W41" s="546" t="n"/>
      <c r="X41" s="546" t="n"/>
      <c r="Y41" s="546" t="n"/>
      <c r="Z41" s="546" t="n"/>
      <c r="AA41" s="546" t="n"/>
      <c r="AB41" s="546" t="n"/>
      <c r="AC41" s="546" t="n"/>
      <c r="AD41" s="546" t="n"/>
      <c r="AE41" s="546" t="n"/>
      <c r="AF41" s="546" t="n"/>
      <c r="AG41" s="546" t="n"/>
      <c r="AH41" s="546" t="n"/>
      <c r="AI41" s="546" t="n"/>
      <c r="AJ41" s="546" t="n"/>
      <c r="AK41" s="546" t="n"/>
      <c r="AL41" s="546" t="n"/>
      <c r="AM41" s="546" t="n"/>
      <c r="AN41" s="546" t="n"/>
      <c r="AO41" s="546" t="n"/>
      <c r="AP41" s="546" t="n"/>
      <c r="AQ41" s="546" t="n"/>
      <c r="AR41" s="546" t="n"/>
      <c r="AS41" s="546" t="n"/>
      <c r="AT41" s="546" t="n"/>
      <c r="AU41" s="546" t="n"/>
      <c r="AV41" s="546" t="n"/>
      <c r="AW41" s="546" t="n"/>
      <c r="AX41" s="546" t="n"/>
      <c r="AY41" s="546" t="n"/>
      <c r="AZ41" s="546" t="n"/>
      <c r="BA41" s="546" t="n"/>
      <c r="BB41" s="546" t="n"/>
      <c r="BC41" s="546" t="n"/>
      <c r="BD41" s="546" t="n"/>
      <c r="BE41" s="546" t="n"/>
      <c r="BF41" s="546" t="n"/>
      <c r="BG41" s="546" t="n"/>
      <c r="BH41" s="546" t="n"/>
      <c r="BI41" s="546" t="n"/>
      <c r="BJ41" s="546" t="n"/>
      <c r="BK41" s="546" t="n"/>
      <c r="BL41" s="546" t="n"/>
      <c r="BM41" s="546" t="n"/>
      <c r="BN41" s="546" t="n"/>
      <c r="BO41" s="546" t="n"/>
      <c r="BP41" s="546" t="n"/>
      <c r="BQ41" s="546" t="n"/>
      <c r="BR41" s="546" t="n"/>
      <c r="BS41" s="546" t="n"/>
      <c r="BT41" s="546" t="n"/>
    </row>
    <row customFormat="true" hidden="true" ht="33" outlineLevel="1" r="42" s="547">
      <c r="A42" s="529" t="n"/>
      <c r="B42" s="548" t="n"/>
      <c r="C42" s="548" t="n"/>
      <c r="D42" s="482" t="n"/>
      <c r="E42" s="482" t="n"/>
      <c r="F42" s="482" t="n"/>
      <c r="G42" s="548" t="n"/>
      <c r="I42" s="543" t="s">
        <v>578</v>
      </c>
      <c r="J42" s="555" t="n"/>
      <c r="K42" s="545" t="n"/>
      <c r="L42" s="539" t="e">
        <f aca="false" ca="false" dt2D="false" dtr="false" t="normal">SUM(M42:BT42)</f>
        <v>#VALUE!</v>
      </c>
      <c r="M42" s="546" t="e">
        <f aca="false" ca="false" dt2D="false" dtr="false" t="normal">SUM(M43:M47)</f>
        <v>#VALUE!</v>
      </c>
      <c r="N42" s="546" t="e">
        <f aca="false" ca="false" dt2D="false" dtr="false" t="normal">SUM(N43:N47)</f>
        <v>#VALUE!</v>
      </c>
      <c r="O42" s="546" t="e">
        <f aca="false" ca="false" dt2D="false" dtr="false" t="normal">SUM(O43:O47)</f>
        <v>#VALUE!</v>
      </c>
      <c r="P42" s="546" t="e">
        <f aca="false" ca="false" dt2D="false" dtr="false" t="normal">SUM(P43:P47)</f>
        <v>#VALUE!</v>
      </c>
      <c r="Q42" s="546" t="e">
        <f aca="false" ca="false" dt2D="false" dtr="false" t="normal">SUM(Q43:Q47)</f>
        <v>#VALUE!</v>
      </c>
      <c r="R42" s="546" t="e">
        <f aca="false" ca="false" dt2D="false" dtr="false" t="normal">SUM(R43:R47)</f>
        <v>#VALUE!</v>
      </c>
      <c r="S42" s="546" t="e">
        <f aca="false" ca="false" dt2D="false" dtr="false" t="normal">SUM(S43:S47)</f>
        <v>#VALUE!</v>
      </c>
      <c r="T42" s="546" t="e">
        <f aca="false" ca="false" dt2D="false" dtr="false" t="normal">SUM(T43:T47)</f>
        <v>#VALUE!</v>
      </c>
      <c r="U42" s="546" t="e">
        <f aca="false" ca="false" dt2D="false" dtr="false" t="normal">SUM(U43:U47)</f>
        <v>#VALUE!</v>
      </c>
      <c r="V42" s="546" t="e">
        <f aca="false" ca="false" dt2D="false" dtr="false" t="normal">SUM(V43:V47)</f>
        <v>#VALUE!</v>
      </c>
      <c r="W42" s="546" t="e">
        <f aca="false" ca="false" dt2D="false" dtr="false" t="normal">SUM(W43:W47)</f>
        <v>#VALUE!</v>
      </c>
      <c r="X42" s="546" t="e">
        <f aca="false" ca="false" dt2D="false" dtr="false" t="normal">SUM(X43:X47)</f>
        <v>#VALUE!</v>
      </c>
      <c r="Y42" s="546" t="e">
        <f aca="false" ca="false" dt2D="false" dtr="false" t="normal">SUM(Y43:Y47)</f>
        <v>#VALUE!</v>
      </c>
      <c r="Z42" s="546" t="e">
        <f aca="false" ca="false" dt2D="false" dtr="false" t="normal">SUM(Z43:Z47)</f>
        <v>#VALUE!</v>
      </c>
      <c r="AA42" s="546" t="e">
        <f aca="false" ca="false" dt2D="false" dtr="false" t="normal">SUM(AA43:AA47)</f>
        <v>#VALUE!</v>
      </c>
      <c r="AB42" s="546" t="e">
        <f aca="false" ca="false" dt2D="false" dtr="false" t="normal">SUM(AB43:AB47)</f>
        <v>#VALUE!</v>
      </c>
      <c r="AC42" s="546" t="e">
        <f aca="false" ca="false" dt2D="false" dtr="false" t="normal">SUM(AC43:AC47)</f>
        <v>#VALUE!</v>
      </c>
      <c r="AD42" s="546" t="e">
        <f aca="false" ca="false" dt2D="false" dtr="false" t="normal">SUM(AD43:AD47)</f>
        <v>#VALUE!</v>
      </c>
      <c r="AE42" s="546" t="e">
        <f aca="false" ca="false" dt2D="false" dtr="false" t="normal">SUM(AE43:AE47)</f>
        <v>#VALUE!</v>
      </c>
      <c r="AF42" s="546" t="e">
        <f aca="false" ca="false" dt2D="false" dtr="false" t="normal">SUM(AF43:AF47)</f>
        <v>#VALUE!</v>
      </c>
      <c r="AG42" s="546" t="e">
        <f aca="false" ca="false" dt2D="false" dtr="false" t="normal">SUM(AG43:AG47)</f>
        <v>#VALUE!</v>
      </c>
      <c r="AH42" s="546" t="e">
        <f aca="false" ca="false" dt2D="false" dtr="false" t="normal">SUM(AH43:AH47)</f>
        <v>#VALUE!</v>
      </c>
      <c r="AI42" s="546" t="e">
        <f aca="false" ca="false" dt2D="false" dtr="false" t="normal">SUM(AI43:AI47)</f>
        <v>#VALUE!</v>
      </c>
      <c r="AJ42" s="546" t="e">
        <f aca="false" ca="false" dt2D="false" dtr="false" t="normal">SUM(AJ43:AJ47)</f>
        <v>#VALUE!</v>
      </c>
      <c r="AK42" s="546" t="e">
        <f aca="false" ca="false" dt2D="false" dtr="false" t="normal">SUM(AK43:AK47)</f>
        <v>#VALUE!</v>
      </c>
      <c r="AL42" s="546" t="e">
        <f aca="false" ca="false" dt2D="false" dtr="false" t="normal">SUM(AL43:AL47)</f>
        <v>#VALUE!</v>
      </c>
      <c r="AM42" s="546" t="e">
        <f aca="false" ca="false" dt2D="false" dtr="false" t="normal">SUM(AM43:AM47)</f>
        <v>#VALUE!</v>
      </c>
      <c r="AN42" s="546" t="e">
        <f aca="false" ca="false" dt2D="false" dtr="false" t="normal">SUM(AN43:AN47)</f>
        <v>#VALUE!</v>
      </c>
      <c r="AO42" s="546" t="e">
        <f aca="false" ca="false" dt2D="false" dtr="false" t="normal">SUM(AO43:AO47)</f>
        <v>#VALUE!</v>
      </c>
      <c r="AP42" s="546" t="e">
        <f aca="false" ca="false" dt2D="false" dtr="false" t="normal">SUM(AP43:AP47)</f>
        <v>#VALUE!</v>
      </c>
      <c r="AQ42" s="546" t="e">
        <f aca="false" ca="false" dt2D="false" dtr="false" t="normal">SUM(AQ43:AQ47)</f>
        <v>#VALUE!</v>
      </c>
      <c r="AR42" s="546" t="e">
        <f aca="false" ca="false" dt2D="false" dtr="false" t="normal">SUM(AR43:AR47)</f>
        <v>#VALUE!</v>
      </c>
      <c r="AS42" s="546" t="e">
        <f aca="false" ca="false" dt2D="false" dtr="false" t="normal">SUM(AS43:AS47)</f>
        <v>#VALUE!</v>
      </c>
      <c r="AT42" s="546" t="e">
        <f aca="false" ca="false" dt2D="false" dtr="false" t="normal">SUM(AT43:AT47)</f>
        <v>#VALUE!</v>
      </c>
      <c r="AU42" s="546" t="e">
        <f aca="false" ca="false" dt2D="false" dtr="false" t="normal">SUM(AU43:AU47)</f>
        <v>#VALUE!</v>
      </c>
      <c r="AV42" s="546" t="e">
        <f aca="false" ca="false" dt2D="false" dtr="false" t="normal">SUM(AV43:AV47)</f>
        <v>#VALUE!</v>
      </c>
      <c r="AW42" s="546" t="e">
        <f aca="false" ca="false" dt2D="false" dtr="false" t="normal">SUM(AW43:AW47)</f>
        <v>#VALUE!</v>
      </c>
      <c r="AX42" s="546" t="e">
        <f aca="false" ca="false" dt2D="false" dtr="false" t="normal">SUM(AX43:AX47)</f>
        <v>#VALUE!</v>
      </c>
      <c r="AY42" s="546" t="e">
        <f aca="false" ca="false" dt2D="false" dtr="false" t="normal">SUM(AY43:AY47)</f>
        <v>#VALUE!</v>
      </c>
      <c r="AZ42" s="546" t="e">
        <f aca="false" ca="false" dt2D="false" dtr="false" t="normal">SUM(AZ43:AZ47)</f>
        <v>#VALUE!</v>
      </c>
      <c r="BA42" s="546" t="e">
        <f aca="false" ca="false" dt2D="false" dtr="false" t="normal">SUM(BA43:BA47)</f>
        <v>#VALUE!</v>
      </c>
      <c r="BB42" s="546" t="e">
        <f aca="false" ca="false" dt2D="false" dtr="false" t="normal">SUM(BB43:BB47)</f>
        <v>#VALUE!</v>
      </c>
      <c r="BC42" s="546" t="e">
        <f aca="false" ca="false" dt2D="false" dtr="false" t="normal">SUM(BC43:BC47)</f>
        <v>#VALUE!</v>
      </c>
      <c r="BD42" s="546" t="e">
        <f aca="false" ca="false" dt2D="false" dtr="false" t="normal">SUM(BD43:BD47)</f>
        <v>#VALUE!</v>
      </c>
      <c r="BE42" s="546" t="e">
        <f aca="false" ca="false" dt2D="false" dtr="false" t="normal">SUM(BE43:BE47)</f>
        <v>#VALUE!</v>
      </c>
      <c r="BF42" s="546" t="e">
        <f aca="false" ca="false" dt2D="false" dtr="false" t="normal">SUM(BF43:BF47)</f>
        <v>#VALUE!</v>
      </c>
      <c r="BG42" s="546" t="e">
        <f aca="false" ca="false" dt2D="false" dtr="false" t="normal">SUM(BG43:BG47)</f>
        <v>#VALUE!</v>
      </c>
      <c r="BH42" s="546" t="e">
        <f aca="false" ca="false" dt2D="false" dtr="false" t="normal">SUM(BH43:BH47)</f>
        <v>#VALUE!</v>
      </c>
      <c r="BI42" s="546" t="e">
        <f aca="false" ca="false" dt2D="false" dtr="false" t="normal">SUM(BI43:BI47)</f>
        <v>#VALUE!</v>
      </c>
      <c r="BJ42" s="546" t="e">
        <f aca="false" ca="false" dt2D="false" dtr="false" t="normal">SUM(BJ43:BJ47)</f>
        <v>#VALUE!</v>
      </c>
      <c r="BK42" s="546" t="e">
        <f aca="false" ca="false" dt2D="false" dtr="false" t="normal">SUM(BK43:BK47)</f>
        <v>#VALUE!</v>
      </c>
      <c r="BL42" s="546" t="e">
        <f aca="false" ca="false" dt2D="false" dtr="false" t="normal">SUM(BL43:BL47)</f>
        <v>#VALUE!</v>
      </c>
      <c r="BM42" s="546" t="e">
        <f aca="false" ca="false" dt2D="false" dtr="false" t="normal">SUM(BM43:BM47)</f>
        <v>#VALUE!</v>
      </c>
      <c r="BN42" s="546" t="e">
        <f aca="false" ca="false" dt2D="false" dtr="false" t="normal">SUM(BN43:BN47)</f>
        <v>#VALUE!</v>
      </c>
      <c r="BO42" s="546" t="e">
        <f aca="false" ca="false" dt2D="false" dtr="false" t="normal">SUM(BO43:BO47)</f>
        <v>#VALUE!</v>
      </c>
      <c r="BP42" s="546" t="e">
        <f aca="false" ca="false" dt2D="false" dtr="false" t="normal">SUM(BP43:BP47)</f>
        <v>#VALUE!</v>
      </c>
      <c r="BQ42" s="546" t="e">
        <f aca="false" ca="false" dt2D="false" dtr="false" t="normal">SUM(BQ43:BQ47)</f>
        <v>#VALUE!</v>
      </c>
      <c r="BR42" s="546" t="e">
        <f aca="false" ca="false" dt2D="false" dtr="false" t="normal">SUM(BR43:BR47)</f>
        <v>#VALUE!</v>
      </c>
      <c r="BS42" s="546" t="e">
        <f aca="false" ca="false" dt2D="false" dtr="false" t="normal">SUM(BS43:BS47)</f>
        <v>#VALUE!</v>
      </c>
      <c r="BT42" s="546" t="e">
        <f aca="false" ca="false" dt2D="false" dtr="false" t="normal">SUM(BT43:BT47)</f>
        <v>#VALUE!</v>
      </c>
    </row>
    <row customFormat="true" hidden="true" ht="16.5" outlineLevel="2" r="43" s="547">
      <c r="A43" s="529" t="n"/>
      <c r="B43" s="548" t="n"/>
      <c r="C43" s="548" t="n"/>
      <c r="D43" s="482" t="n"/>
      <c r="E43" s="482" t="n"/>
      <c r="F43" s="482" t="n"/>
      <c r="G43" s="548" t="n"/>
      <c r="I43" s="554" t="s">
        <v>133</v>
      </c>
      <c r="J43" s="555" t="n"/>
      <c r="K43" s="551" t="n"/>
      <c r="L43" s="539" t="n"/>
      <c r="M43" s="552" t="n"/>
      <c r="N43" s="552" t="n"/>
      <c r="O43" s="552" t="n"/>
      <c r="P43" s="552" t="n"/>
      <c r="Q43" s="552" t="n"/>
      <c r="R43" s="552" t="n"/>
      <c r="S43" s="552" t="n"/>
      <c r="T43" s="552" t="n"/>
      <c r="U43" s="552" t="n"/>
      <c r="V43" s="552" t="n"/>
      <c r="W43" s="552" t="n"/>
      <c r="X43" s="552" t="n"/>
      <c r="Y43" s="552" t="n"/>
      <c r="Z43" s="552" t="n"/>
      <c r="AA43" s="552" t="n"/>
      <c r="AB43" s="552" t="n"/>
      <c r="AC43" s="552" t="n"/>
      <c r="AD43" s="552" t="n"/>
      <c r="AE43" s="552" t="n"/>
      <c r="AF43" s="552" t="n"/>
      <c r="AG43" s="552" t="n"/>
      <c r="AH43" s="552" t="n"/>
      <c r="AI43" s="552" t="n"/>
      <c r="AJ43" s="552" t="n"/>
      <c r="AK43" s="552" t="n"/>
      <c r="AL43" s="552" t="n"/>
      <c r="AM43" s="552" t="n"/>
      <c r="AN43" s="552" t="n"/>
      <c r="AO43" s="552" t="n"/>
      <c r="AP43" s="552" t="n"/>
      <c r="AQ43" s="552" t="n"/>
      <c r="AR43" s="552" t="n"/>
      <c r="AS43" s="552" t="n"/>
      <c r="AT43" s="552" t="n"/>
      <c r="AU43" s="552" t="n"/>
      <c r="AV43" s="552" t="n"/>
      <c r="AW43" s="552" t="n"/>
      <c r="AX43" s="552" t="n"/>
      <c r="AY43" s="552" t="n"/>
      <c r="AZ43" s="552" t="n"/>
      <c r="BA43" s="552" t="n"/>
      <c r="BB43" s="552" t="n"/>
      <c r="BC43" s="552" t="n"/>
      <c r="BD43" s="552" t="n"/>
      <c r="BE43" s="552" t="n"/>
      <c r="BF43" s="552" t="n"/>
      <c r="BG43" s="552" t="n"/>
      <c r="BH43" s="552" t="n"/>
      <c r="BI43" s="552" t="n"/>
      <c r="BJ43" s="552" t="n"/>
      <c r="BK43" s="552" t="n"/>
      <c r="BL43" s="552" t="n"/>
      <c r="BM43" s="552" t="n"/>
      <c r="BN43" s="552" t="n"/>
      <c r="BO43" s="552" t="n"/>
      <c r="BP43" s="552" t="n"/>
      <c r="BQ43" s="552" t="n"/>
      <c r="BR43" s="552" t="n"/>
      <c r="BS43" s="552" t="n"/>
      <c r="BT43" s="552" t="n"/>
    </row>
    <row customFormat="true" hidden="true" ht="16.5" outlineLevel="2" r="44" s="547">
      <c r="A44" s="529" t="n"/>
      <c r="B44" s="548" t="n"/>
      <c r="C44" s="548" t="n"/>
      <c r="D44" s="482" t="n"/>
      <c r="E44" s="482" t="n"/>
      <c r="F44" s="482" t="n"/>
      <c r="G44" s="548" t="n"/>
      <c r="I44" s="549" t="s">
        <v>579</v>
      </c>
      <c r="J44" s="555" t="n"/>
      <c r="K44" s="551" t="n"/>
      <c r="L44" s="539" t="e">
        <f aca="false" ca="false" dt2D="false" dtr="false" t="normal">SUM(M44:BT44)</f>
        <v>#VALUE!</v>
      </c>
      <c r="M44" s="552" t="e">
        <f aca="false" ca="false" dt2D="false" dtr="false" t="normal">SUMIFS(M:M, $F:$F, $I$29, $D:$D, "Да", $E:$E, $I$44)</f>
        <v>#VALUE!</v>
      </c>
      <c r="N44" s="552" t="e">
        <f aca="false" ca="false" dt2D="false" dtr="false" t="normal">SUMIFS(N:N, $F:$F, $I$29, $D:$D, "Да", $E:$E, $I$44)</f>
        <v>#VALUE!</v>
      </c>
      <c r="O44" s="552" t="e">
        <f aca="false" ca="false" dt2D="false" dtr="false" t="normal">SUMIFS(O:O, $F:$F, $I$29, $D:$D, "Да", $E:$E, $I$44)</f>
        <v>#VALUE!</v>
      </c>
      <c r="P44" s="552" t="e">
        <f aca="false" ca="false" dt2D="false" dtr="false" t="normal">SUMIFS(P:P, $F:$F, $I$29, $D:$D, "Да", $E:$E, $I$44)</f>
        <v>#VALUE!</v>
      </c>
      <c r="Q44" s="552" t="e">
        <f aca="false" ca="false" dt2D="false" dtr="false" t="normal">SUMIFS(Q:Q, $F:$F, $I$29, $D:$D, "Да", $E:$E, $I$44)</f>
        <v>#VALUE!</v>
      </c>
      <c r="R44" s="552" t="e">
        <f aca="false" ca="false" dt2D="false" dtr="false" t="normal">SUMIFS(R:R, $F:$F, $I$29, $D:$D, "Да", $E:$E, $I$44)</f>
        <v>#VALUE!</v>
      </c>
      <c r="S44" s="552" t="e">
        <f aca="false" ca="false" dt2D="false" dtr="false" t="normal">SUMIFS(S:S, $F:$F, $I$29, $D:$D, "Да", $E:$E, $I$44)</f>
        <v>#VALUE!</v>
      </c>
      <c r="T44" s="552" t="e">
        <f aca="false" ca="false" dt2D="false" dtr="false" t="normal">SUMIFS(T:T, $F:$F, $I$29, $D:$D, "Да", $E:$E, $I$44)</f>
        <v>#VALUE!</v>
      </c>
      <c r="U44" s="552" t="e">
        <f aca="false" ca="false" dt2D="false" dtr="false" t="normal">SUMIFS(U:U, $F:$F, $I$29, $D:$D, "Да", $E:$E, $I$44)</f>
        <v>#VALUE!</v>
      </c>
      <c r="V44" s="552" t="e">
        <f aca="false" ca="false" dt2D="false" dtr="false" t="normal">SUMIFS(V:V, $F:$F, $I$29, $D:$D, "Да", $E:$E, $I$44)</f>
        <v>#VALUE!</v>
      </c>
      <c r="W44" s="552" t="e">
        <f aca="false" ca="false" dt2D="false" dtr="false" t="normal">SUMIFS(W:W, $F:$F, $I$29, $D:$D, "Да", $E:$E, $I$44)</f>
        <v>#VALUE!</v>
      </c>
      <c r="X44" s="552" t="e">
        <f aca="false" ca="false" dt2D="false" dtr="false" t="normal">SUMIFS(X:X, $F:$F, $I$29, $D:$D, "Да", $E:$E, $I$44)</f>
        <v>#VALUE!</v>
      </c>
      <c r="Y44" s="552" t="e">
        <f aca="false" ca="false" dt2D="false" dtr="false" t="normal">SUMIFS(Y:Y, $F:$F, $I$29, $D:$D, "Да", $E:$E, $I$44)</f>
        <v>#VALUE!</v>
      </c>
      <c r="Z44" s="552" t="e">
        <f aca="false" ca="false" dt2D="false" dtr="false" t="normal">SUMIFS(Z:Z, $F:$F, $I$29, $D:$D, "Да", $E:$E, $I$44)</f>
        <v>#VALUE!</v>
      </c>
      <c r="AA44" s="552" t="e">
        <f aca="false" ca="false" dt2D="false" dtr="false" t="normal">SUMIFS(AA:AA, $F:$F, $I$29, $D:$D, "Да", $E:$E, $I$44)</f>
        <v>#VALUE!</v>
      </c>
      <c r="AB44" s="552" t="e">
        <f aca="false" ca="false" dt2D="false" dtr="false" t="normal">SUMIFS(AB:AB, $F:$F, $I$29, $D:$D, "Да", $E:$E, $I$44)</f>
        <v>#VALUE!</v>
      </c>
      <c r="AC44" s="552" t="e">
        <f aca="false" ca="false" dt2D="false" dtr="false" t="normal">SUMIFS(AC:AC, $F:$F, $I$29, $D:$D, "Да", $E:$E, $I$44)</f>
        <v>#VALUE!</v>
      </c>
      <c r="AD44" s="552" t="e">
        <f aca="false" ca="false" dt2D="false" dtr="false" t="normal">SUMIFS(AD:AD, $F:$F, $I$29, $D:$D, "Да", $E:$E, $I$44)</f>
        <v>#VALUE!</v>
      </c>
      <c r="AE44" s="552" t="e">
        <f aca="false" ca="false" dt2D="false" dtr="false" t="normal">SUMIFS(AE:AE, $F:$F, $I$29, $D:$D, "Да", $E:$E, $I$44)</f>
        <v>#VALUE!</v>
      </c>
      <c r="AF44" s="552" t="e">
        <f aca="false" ca="false" dt2D="false" dtr="false" t="normal">SUMIFS(AF:AF, $F:$F, $I$29, $D:$D, "Да", $E:$E, $I$44)</f>
        <v>#VALUE!</v>
      </c>
      <c r="AG44" s="552" t="e">
        <f aca="false" ca="false" dt2D="false" dtr="false" t="normal">SUMIFS(AG:AG, $F:$F, $I$29, $D:$D, "Да", $E:$E, $I$44)</f>
        <v>#VALUE!</v>
      </c>
      <c r="AH44" s="552" t="e">
        <f aca="false" ca="false" dt2D="false" dtr="false" t="normal">SUMIFS(AH:AH, $F:$F, $I$29, $D:$D, "Да", $E:$E, $I$44)</f>
        <v>#VALUE!</v>
      </c>
      <c r="AI44" s="552" t="e">
        <f aca="false" ca="false" dt2D="false" dtr="false" t="normal">SUMIFS(AI:AI, $F:$F, $I$29, $D:$D, "Да", $E:$E, $I$44)</f>
        <v>#VALUE!</v>
      </c>
      <c r="AJ44" s="552" t="e">
        <f aca="false" ca="false" dt2D="false" dtr="false" t="normal">SUMIFS(AJ:AJ, $F:$F, $I$29, $D:$D, "Да", $E:$E, $I$44)</f>
        <v>#VALUE!</v>
      </c>
      <c r="AK44" s="552" t="e">
        <f aca="false" ca="false" dt2D="false" dtr="false" t="normal">SUMIFS(AK:AK, $F:$F, $I$29, $D:$D, "Да", $E:$E, $I$44)</f>
        <v>#VALUE!</v>
      </c>
      <c r="AL44" s="552" t="e">
        <f aca="false" ca="false" dt2D="false" dtr="false" t="normal">SUMIFS(AL:AL, $F:$F, $I$29, $D:$D, "Да", $E:$E, $I$44)</f>
        <v>#VALUE!</v>
      </c>
      <c r="AM44" s="552" t="e">
        <f aca="false" ca="false" dt2D="false" dtr="false" t="normal">SUMIFS(AM:AM, $F:$F, $I$29, $D:$D, "Да", $E:$E, $I$44)</f>
        <v>#VALUE!</v>
      </c>
      <c r="AN44" s="552" t="e">
        <f aca="false" ca="false" dt2D="false" dtr="false" t="normal">SUMIFS(AN:AN, $F:$F, $I$29, $D:$D, "Да", $E:$E, $I$44)</f>
        <v>#VALUE!</v>
      </c>
      <c r="AO44" s="552" t="e">
        <f aca="false" ca="false" dt2D="false" dtr="false" t="normal">SUMIFS(AO:AO, $F:$F, $I$29, $D:$D, "Да", $E:$E, $I$44)</f>
        <v>#VALUE!</v>
      </c>
      <c r="AP44" s="552" t="e">
        <f aca="false" ca="false" dt2D="false" dtr="false" t="normal">SUMIFS(AP:AP, $F:$F, $I$29, $D:$D, "Да", $E:$E, $I$44)</f>
        <v>#VALUE!</v>
      </c>
      <c r="AQ44" s="552" t="e">
        <f aca="false" ca="false" dt2D="false" dtr="false" t="normal">SUMIFS(AQ:AQ, $F:$F, $I$29, $D:$D, "Да", $E:$E, $I$44)</f>
        <v>#VALUE!</v>
      </c>
      <c r="AR44" s="552" t="e">
        <f aca="false" ca="false" dt2D="false" dtr="false" t="normal">SUMIFS(AR:AR, $F:$F, $I$29, $D:$D, "Да", $E:$E, $I$44)</f>
        <v>#VALUE!</v>
      </c>
      <c r="AS44" s="552" t="e">
        <f aca="false" ca="false" dt2D="false" dtr="false" t="normal">SUMIFS(AS:AS, $F:$F, $I$29, $D:$D, "Да", $E:$E, $I$44)</f>
        <v>#VALUE!</v>
      </c>
      <c r="AT44" s="552" t="e">
        <f aca="false" ca="false" dt2D="false" dtr="false" t="normal">SUMIFS(AT:AT, $F:$F, $I$29, $D:$D, "Да", $E:$E, $I$44)</f>
        <v>#VALUE!</v>
      </c>
      <c r="AU44" s="552" t="e">
        <f aca="false" ca="false" dt2D="false" dtr="false" t="normal">SUMIFS(AU:AU, $F:$F, $I$29, $D:$D, "Да", $E:$E, $I$44)</f>
        <v>#VALUE!</v>
      </c>
      <c r="AV44" s="552" t="e">
        <f aca="false" ca="false" dt2D="false" dtr="false" t="normal">SUMIFS(AV:AV, $F:$F, $I$29, $D:$D, "Да", $E:$E, $I$44)</f>
        <v>#VALUE!</v>
      </c>
      <c r="AW44" s="552" t="e">
        <f aca="false" ca="false" dt2D="false" dtr="false" t="normal">SUMIFS(AW:AW, $F:$F, $I$29, $D:$D, "Да", $E:$E, $I$44)</f>
        <v>#VALUE!</v>
      </c>
      <c r="AX44" s="552" t="e">
        <f aca="false" ca="false" dt2D="false" dtr="false" t="normal">SUMIFS(AX:AX, $F:$F, $I$29, $D:$D, "Да", $E:$E, $I$44)</f>
        <v>#VALUE!</v>
      </c>
      <c r="AY44" s="552" t="e">
        <f aca="false" ca="false" dt2D="false" dtr="false" t="normal">SUMIFS(AY:AY, $F:$F, $I$29, $D:$D, "Да", $E:$E, $I$44)</f>
        <v>#VALUE!</v>
      </c>
      <c r="AZ44" s="552" t="e">
        <f aca="false" ca="false" dt2D="false" dtr="false" t="normal">SUMIFS(AZ:AZ, $F:$F, $I$29, $D:$D, "Да", $E:$E, $I$44)</f>
        <v>#VALUE!</v>
      </c>
      <c r="BA44" s="552" t="e">
        <f aca="false" ca="false" dt2D="false" dtr="false" t="normal">SUMIFS(BA:BA, $F:$F, $I$29, $D:$D, "Да", $E:$E, $I$44)</f>
        <v>#VALUE!</v>
      </c>
      <c r="BB44" s="552" t="e">
        <f aca="false" ca="false" dt2D="false" dtr="false" t="normal">SUMIFS(BB:BB, $F:$F, $I$29, $D:$D, "Да", $E:$E, $I$44)</f>
        <v>#VALUE!</v>
      </c>
      <c r="BC44" s="552" t="e">
        <f aca="false" ca="false" dt2D="false" dtr="false" t="normal">SUMIFS(BC:BC, $F:$F, $I$29, $D:$D, "Да", $E:$E, $I$44)</f>
        <v>#VALUE!</v>
      </c>
      <c r="BD44" s="552" t="e">
        <f aca="false" ca="false" dt2D="false" dtr="false" t="normal">SUMIFS(BD:BD, $F:$F, $I$29, $D:$D, "Да", $E:$E, $I$44)</f>
        <v>#VALUE!</v>
      </c>
      <c r="BE44" s="552" t="e">
        <f aca="false" ca="false" dt2D="false" dtr="false" t="normal">SUMIFS(BE:BE, $F:$F, $I$29, $D:$D, "Да", $E:$E, $I$44)</f>
        <v>#VALUE!</v>
      </c>
      <c r="BF44" s="552" t="e">
        <f aca="false" ca="false" dt2D="false" dtr="false" t="normal">SUMIFS(BF:BF, $F:$F, $I$29, $D:$D, "Да", $E:$E, $I$44)</f>
        <v>#VALUE!</v>
      </c>
      <c r="BG44" s="552" t="e">
        <f aca="false" ca="false" dt2D="false" dtr="false" t="normal">SUMIFS(BG:BG, $F:$F, $I$29, $D:$D, "Да", $E:$E, $I$44)</f>
        <v>#VALUE!</v>
      </c>
      <c r="BH44" s="552" t="e">
        <f aca="false" ca="false" dt2D="false" dtr="false" t="normal">SUMIFS(BH:BH, $F:$F, $I$29, $D:$D, "Да", $E:$E, $I$44)</f>
        <v>#VALUE!</v>
      </c>
      <c r="BI44" s="552" t="e">
        <f aca="false" ca="false" dt2D="false" dtr="false" t="normal">SUMIFS(BI:BI, $F:$F, $I$29, $D:$D, "Да", $E:$E, $I$44)</f>
        <v>#VALUE!</v>
      </c>
      <c r="BJ44" s="552" t="e">
        <f aca="false" ca="false" dt2D="false" dtr="false" t="normal">SUMIFS(BJ:BJ, $F:$F, $I$29, $D:$D, "Да", $E:$E, $I$44)</f>
        <v>#VALUE!</v>
      </c>
      <c r="BK44" s="552" t="e">
        <f aca="false" ca="false" dt2D="false" dtr="false" t="normal">SUMIFS(BK:BK, $F:$F, $I$29, $D:$D, "Да", $E:$E, $I$44)</f>
        <v>#VALUE!</v>
      </c>
      <c r="BL44" s="552" t="e">
        <f aca="false" ca="false" dt2D="false" dtr="false" t="normal">SUMIFS(BL:BL, $F:$F, $I$29, $D:$D, "Да", $E:$E, $I$44)</f>
        <v>#VALUE!</v>
      </c>
      <c r="BM44" s="552" t="e">
        <f aca="false" ca="false" dt2D="false" dtr="false" t="normal">SUMIFS(BM:BM, $F:$F, $I$29, $D:$D, "Да", $E:$E, $I$44)</f>
        <v>#VALUE!</v>
      </c>
      <c r="BN44" s="552" t="e">
        <f aca="false" ca="false" dt2D="false" dtr="false" t="normal">SUMIFS(BN:BN, $F:$F, $I$29, $D:$D, "Да", $E:$E, $I$44)</f>
        <v>#VALUE!</v>
      </c>
      <c r="BO44" s="552" t="e">
        <f aca="false" ca="false" dt2D="false" dtr="false" t="normal">SUMIFS(BO:BO, $F:$F, $I$29, $D:$D, "Да", $E:$E, $I$44)</f>
        <v>#VALUE!</v>
      </c>
      <c r="BP44" s="552" t="e">
        <f aca="false" ca="false" dt2D="false" dtr="false" t="normal">SUMIFS(BP:BP, $F:$F, $I$29, $D:$D, "Да", $E:$E, $I$44)</f>
        <v>#VALUE!</v>
      </c>
      <c r="BQ44" s="552" t="e">
        <f aca="false" ca="false" dt2D="false" dtr="false" t="normal">SUMIFS(BQ:BQ, $F:$F, $I$29, $D:$D, "Да", $E:$E, $I$44)</f>
        <v>#VALUE!</v>
      </c>
      <c r="BR44" s="552" t="e">
        <f aca="false" ca="false" dt2D="false" dtr="false" t="normal">SUMIFS(BR:BR, $F:$F, $I$29, $D:$D, "Да", $E:$E, $I$44)</f>
        <v>#VALUE!</v>
      </c>
      <c r="BS44" s="552" t="e">
        <f aca="false" ca="false" dt2D="false" dtr="false" t="normal">SUMIFS(BS:BS, $F:$F, $I$29, $D:$D, "Да", $E:$E, $I$44)</f>
        <v>#VALUE!</v>
      </c>
      <c r="BT44" s="552" t="e">
        <f aca="false" ca="false" dt2D="false" dtr="false" t="normal">SUMIFS(BT:BT, $F:$F, $I$29, $D:$D, "Да", $E:$E, $I$44)</f>
        <v>#VALUE!</v>
      </c>
    </row>
    <row customFormat="true" hidden="true" ht="16.5" outlineLevel="2" r="45" s="547">
      <c r="A45" s="529" t="n"/>
      <c r="B45" s="548" t="n"/>
      <c r="C45" s="548" t="n"/>
      <c r="D45" s="482" t="n"/>
      <c r="E45" s="482" t="n"/>
      <c r="F45" s="482" t="n"/>
      <c r="G45" s="548" t="n"/>
      <c r="I45" s="549" t="s">
        <v>580</v>
      </c>
      <c r="J45" s="555" t="n"/>
      <c r="K45" s="551" t="n"/>
      <c r="L45" s="539" t="e">
        <f aca="false" ca="false" dt2D="false" dtr="false" t="normal">SUM(M45:BT45)</f>
        <v>#VALUE!</v>
      </c>
      <c r="M45" s="552" t="e">
        <f aca="false" ca="false" dt2D="false" dtr="false" t="normal">SUMIFS(M:M, $F:$F, $I$29, $D:$D, "Да", $E:$E, $I$45)</f>
        <v>#VALUE!</v>
      </c>
      <c r="N45" s="552" t="e">
        <f aca="false" ca="false" dt2D="false" dtr="false" t="normal">SUMIFS(N:N, $F:$F, $I$29, $D:$D, "Да", $E:$E, $I$45)</f>
        <v>#VALUE!</v>
      </c>
      <c r="O45" s="552" t="e">
        <f aca="false" ca="false" dt2D="false" dtr="false" t="normal">SUMIFS(O:O, $F:$F, $I$29, $D:$D, "Да", $E:$E, $I$45)</f>
        <v>#VALUE!</v>
      </c>
      <c r="P45" s="552" t="e">
        <f aca="false" ca="false" dt2D="false" dtr="false" t="normal">SUMIFS(P:P, $F:$F, $I$29, $D:$D, "Да", $E:$E, $I$45)</f>
        <v>#VALUE!</v>
      </c>
      <c r="Q45" s="552" t="e">
        <f aca="false" ca="false" dt2D="false" dtr="false" t="normal">SUMIFS(Q:Q, $F:$F, $I$29, $D:$D, "Да", $E:$E, $I$45)</f>
        <v>#VALUE!</v>
      </c>
      <c r="R45" s="552" t="e">
        <f aca="false" ca="false" dt2D="false" dtr="false" t="normal">SUMIFS(R:R, $F:$F, $I$29, $D:$D, "Да", $E:$E, $I$45)</f>
        <v>#VALUE!</v>
      </c>
      <c r="S45" s="552" t="e">
        <f aca="false" ca="false" dt2D="false" dtr="false" t="normal">SUMIFS(S:S, $F:$F, $I$29, $D:$D, "Да", $E:$E, $I$45)</f>
        <v>#VALUE!</v>
      </c>
      <c r="T45" s="552" t="e">
        <f aca="false" ca="false" dt2D="false" dtr="false" t="normal">SUMIFS(T:T, $F:$F, $I$29, $D:$D, "Да", $E:$E, $I$45)</f>
        <v>#VALUE!</v>
      </c>
      <c r="U45" s="552" t="e">
        <f aca="false" ca="false" dt2D="false" dtr="false" t="normal">SUMIFS(U:U, $F:$F, $I$29, $D:$D, "Да", $E:$E, $I$45)</f>
        <v>#VALUE!</v>
      </c>
      <c r="V45" s="552" t="e">
        <f aca="false" ca="false" dt2D="false" dtr="false" t="normal">SUMIFS(V:V, $F:$F, $I$29, $D:$D, "Да", $E:$E, $I$45)</f>
        <v>#VALUE!</v>
      </c>
      <c r="W45" s="552" t="e">
        <f aca="false" ca="false" dt2D="false" dtr="false" t="normal">SUMIFS(W:W, $F:$F, $I$29, $D:$D, "Да", $E:$E, $I$45)</f>
        <v>#VALUE!</v>
      </c>
      <c r="X45" s="552" t="e">
        <f aca="false" ca="false" dt2D="false" dtr="false" t="normal">SUMIFS(X:X, $F:$F, $I$29, $D:$D, "Да", $E:$E, $I$45)</f>
        <v>#VALUE!</v>
      </c>
      <c r="Y45" s="552" t="e">
        <f aca="false" ca="false" dt2D="false" dtr="false" t="normal">SUMIFS(Y:Y, $F:$F, $I$29, $D:$D, "Да", $E:$E, $I$45)</f>
        <v>#VALUE!</v>
      </c>
      <c r="Z45" s="552" t="e">
        <f aca="false" ca="false" dt2D="false" dtr="false" t="normal">SUMIFS(Z:Z, $F:$F, $I$29, $D:$D, "Да", $E:$E, $I$45)</f>
        <v>#VALUE!</v>
      </c>
      <c r="AA45" s="552" t="e">
        <f aca="false" ca="false" dt2D="false" dtr="false" t="normal">SUMIFS(AA:AA, $F:$F, $I$29, $D:$D, "Да", $E:$E, $I$45)</f>
        <v>#VALUE!</v>
      </c>
      <c r="AB45" s="552" t="e">
        <f aca="false" ca="false" dt2D="false" dtr="false" t="normal">SUMIFS(AB:AB, $F:$F, $I$29, $D:$D, "Да", $E:$E, $I$45)</f>
        <v>#VALUE!</v>
      </c>
      <c r="AC45" s="552" t="e">
        <f aca="false" ca="false" dt2D="false" dtr="false" t="normal">SUMIFS(AC:AC, $F:$F, $I$29, $D:$D, "Да", $E:$E, $I$45)</f>
        <v>#VALUE!</v>
      </c>
      <c r="AD45" s="552" t="e">
        <f aca="false" ca="false" dt2D="false" dtr="false" t="normal">SUMIFS(AD:AD, $F:$F, $I$29, $D:$D, "Да", $E:$E, $I$45)</f>
        <v>#VALUE!</v>
      </c>
      <c r="AE45" s="552" t="e">
        <f aca="false" ca="false" dt2D="false" dtr="false" t="normal">SUMIFS(AE:AE, $F:$F, $I$29, $D:$D, "Да", $E:$E, $I$45)</f>
        <v>#VALUE!</v>
      </c>
      <c r="AF45" s="552" t="e">
        <f aca="false" ca="false" dt2D="false" dtr="false" t="normal">SUMIFS(AF:AF, $F:$F, $I$29, $D:$D, "Да", $E:$E, $I$45)</f>
        <v>#VALUE!</v>
      </c>
      <c r="AG45" s="552" t="e">
        <f aca="false" ca="false" dt2D="false" dtr="false" t="normal">SUMIFS(AG:AG, $F:$F, $I$29, $D:$D, "Да", $E:$E, $I$45)</f>
        <v>#VALUE!</v>
      </c>
      <c r="AH45" s="552" t="e">
        <f aca="false" ca="false" dt2D="false" dtr="false" t="normal">SUMIFS(AH:AH, $F:$F, $I$29, $D:$D, "Да", $E:$E, $I$45)</f>
        <v>#VALUE!</v>
      </c>
      <c r="AI45" s="552" t="e">
        <f aca="false" ca="false" dt2D="false" dtr="false" t="normal">SUMIFS(AI:AI, $F:$F, $I$29, $D:$D, "Да", $E:$E, $I$45)</f>
        <v>#VALUE!</v>
      </c>
      <c r="AJ45" s="552" t="e">
        <f aca="false" ca="false" dt2D="false" dtr="false" t="normal">SUMIFS(AJ:AJ, $F:$F, $I$29, $D:$D, "Да", $E:$E, $I$45)</f>
        <v>#VALUE!</v>
      </c>
      <c r="AK45" s="552" t="e">
        <f aca="false" ca="false" dt2D="false" dtr="false" t="normal">SUMIFS(AK:AK, $F:$F, $I$29, $D:$D, "Да", $E:$E, $I$45)</f>
        <v>#VALUE!</v>
      </c>
      <c r="AL45" s="552" t="e">
        <f aca="false" ca="false" dt2D="false" dtr="false" t="normal">SUMIFS(AL:AL, $F:$F, $I$29, $D:$D, "Да", $E:$E, $I$45)</f>
        <v>#VALUE!</v>
      </c>
      <c r="AM45" s="552" t="e">
        <f aca="false" ca="false" dt2D="false" dtr="false" t="normal">SUMIFS(AM:AM, $F:$F, $I$29, $D:$D, "Да", $E:$E, $I$45)</f>
        <v>#VALUE!</v>
      </c>
      <c r="AN45" s="552" t="e">
        <f aca="false" ca="false" dt2D="false" dtr="false" t="normal">SUMIFS(AN:AN, $F:$F, $I$29, $D:$D, "Да", $E:$E, $I$45)</f>
        <v>#VALUE!</v>
      </c>
      <c r="AO45" s="552" t="e">
        <f aca="false" ca="false" dt2D="false" dtr="false" t="normal">SUMIFS(AO:AO, $F:$F, $I$29, $D:$D, "Да", $E:$E, $I$45)</f>
        <v>#VALUE!</v>
      </c>
      <c r="AP45" s="552" t="e">
        <f aca="false" ca="false" dt2D="false" dtr="false" t="normal">SUMIFS(AP:AP, $F:$F, $I$29, $D:$D, "Да", $E:$E, $I$45)</f>
        <v>#VALUE!</v>
      </c>
      <c r="AQ45" s="552" t="e">
        <f aca="false" ca="false" dt2D="false" dtr="false" t="normal">SUMIFS(AQ:AQ, $F:$F, $I$29, $D:$D, "Да", $E:$E, $I$45)</f>
        <v>#VALUE!</v>
      </c>
      <c r="AR45" s="552" t="e">
        <f aca="false" ca="false" dt2D="false" dtr="false" t="normal">SUMIFS(AR:AR, $F:$F, $I$29, $D:$D, "Да", $E:$E, $I$45)</f>
        <v>#VALUE!</v>
      </c>
      <c r="AS45" s="552" t="e">
        <f aca="false" ca="false" dt2D="false" dtr="false" t="normal">SUMIFS(AS:AS, $F:$F, $I$29, $D:$D, "Да", $E:$E, $I$45)</f>
        <v>#VALUE!</v>
      </c>
      <c r="AT45" s="552" t="e">
        <f aca="false" ca="false" dt2D="false" dtr="false" t="normal">SUMIFS(AT:AT, $F:$F, $I$29, $D:$D, "Да", $E:$E, $I$45)</f>
        <v>#VALUE!</v>
      </c>
      <c r="AU45" s="552" t="e">
        <f aca="false" ca="false" dt2D="false" dtr="false" t="normal">SUMIFS(AU:AU, $F:$F, $I$29, $D:$D, "Да", $E:$E, $I$45)</f>
        <v>#VALUE!</v>
      </c>
      <c r="AV45" s="552" t="e">
        <f aca="false" ca="false" dt2D="false" dtr="false" t="normal">SUMIFS(AV:AV, $F:$F, $I$29, $D:$D, "Да", $E:$E, $I$45)</f>
        <v>#VALUE!</v>
      </c>
      <c r="AW45" s="552" t="e">
        <f aca="false" ca="false" dt2D="false" dtr="false" t="normal">SUMIFS(AW:AW, $F:$F, $I$29, $D:$D, "Да", $E:$E, $I$45)</f>
        <v>#VALUE!</v>
      </c>
      <c r="AX45" s="552" t="e">
        <f aca="false" ca="false" dt2D="false" dtr="false" t="normal">SUMIFS(AX:AX, $F:$F, $I$29, $D:$D, "Да", $E:$E, $I$45)</f>
        <v>#VALUE!</v>
      </c>
      <c r="AY45" s="552" t="e">
        <f aca="false" ca="false" dt2D="false" dtr="false" t="normal">SUMIFS(AY:AY, $F:$F, $I$29, $D:$D, "Да", $E:$E, $I$45)</f>
        <v>#VALUE!</v>
      </c>
      <c r="AZ45" s="552" t="e">
        <f aca="false" ca="false" dt2D="false" dtr="false" t="normal">SUMIFS(AZ:AZ, $F:$F, $I$29, $D:$D, "Да", $E:$E, $I$45)</f>
        <v>#VALUE!</v>
      </c>
      <c r="BA45" s="552" t="e">
        <f aca="false" ca="false" dt2D="false" dtr="false" t="normal">SUMIFS(BA:BA, $F:$F, $I$29, $D:$D, "Да", $E:$E, $I$45)</f>
        <v>#VALUE!</v>
      </c>
      <c r="BB45" s="552" t="e">
        <f aca="false" ca="false" dt2D="false" dtr="false" t="normal">SUMIFS(BB:BB, $F:$F, $I$29, $D:$D, "Да", $E:$E, $I$45)</f>
        <v>#VALUE!</v>
      </c>
      <c r="BC45" s="552" t="e">
        <f aca="false" ca="false" dt2D="false" dtr="false" t="normal">SUMIFS(BC:BC, $F:$F, $I$29, $D:$D, "Да", $E:$E, $I$45)</f>
        <v>#VALUE!</v>
      </c>
      <c r="BD45" s="552" t="e">
        <f aca="false" ca="false" dt2D="false" dtr="false" t="normal">SUMIFS(BD:BD, $F:$F, $I$29, $D:$D, "Да", $E:$E, $I$45)</f>
        <v>#VALUE!</v>
      </c>
      <c r="BE45" s="552" t="e">
        <f aca="false" ca="false" dt2D="false" dtr="false" t="normal">SUMIFS(BE:BE, $F:$F, $I$29, $D:$D, "Да", $E:$E, $I$45)</f>
        <v>#VALUE!</v>
      </c>
      <c r="BF45" s="552" t="e">
        <f aca="false" ca="false" dt2D="false" dtr="false" t="normal">SUMIFS(BF:BF, $F:$F, $I$29, $D:$D, "Да", $E:$E, $I$45)</f>
        <v>#VALUE!</v>
      </c>
      <c r="BG45" s="552" t="e">
        <f aca="false" ca="false" dt2D="false" dtr="false" t="normal">SUMIFS(BG:BG, $F:$F, $I$29, $D:$D, "Да", $E:$E, $I$45)</f>
        <v>#VALUE!</v>
      </c>
      <c r="BH45" s="552" t="e">
        <f aca="false" ca="false" dt2D="false" dtr="false" t="normal">SUMIFS(BH:BH, $F:$F, $I$29, $D:$D, "Да", $E:$E, $I$45)</f>
        <v>#VALUE!</v>
      </c>
      <c r="BI45" s="552" t="e">
        <f aca="false" ca="false" dt2D="false" dtr="false" t="normal">SUMIFS(BI:BI, $F:$F, $I$29, $D:$D, "Да", $E:$E, $I$45)</f>
        <v>#VALUE!</v>
      </c>
      <c r="BJ45" s="552" t="e">
        <f aca="false" ca="false" dt2D="false" dtr="false" t="normal">SUMIFS(BJ:BJ, $F:$F, $I$29, $D:$D, "Да", $E:$E, $I$45)</f>
        <v>#VALUE!</v>
      </c>
      <c r="BK45" s="552" t="e">
        <f aca="false" ca="false" dt2D="false" dtr="false" t="normal">SUMIFS(BK:BK, $F:$F, $I$29, $D:$D, "Да", $E:$E, $I$45)</f>
        <v>#VALUE!</v>
      </c>
      <c r="BL45" s="552" t="e">
        <f aca="false" ca="false" dt2D="false" dtr="false" t="normal">SUMIFS(BL:BL, $F:$F, $I$29, $D:$D, "Да", $E:$E, $I$45)</f>
        <v>#VALUE!</v>
      </c>
      <c r="BM45" s="552" t="e">
        <f aca="false" ca="false" dt2D="false" dtr="false" t="normal">SUMIFS(BM:BM, $F:$F, $I$29, $D:$D, "Да", $E:$E, $I$45)</f>
        <v>#VALUE!</v>
      </c>
      <c r="BN45" s="552" t="e">
        <f aca="false" ca="false" dt2D="false" dtr="false" t="normal">SUMIFS(BN:BN, $F:$F, $I$29, $D:$D, "Да", $E:$E, $I$45)</f>
        <v>#VALUE!</v>
      </c>
      <c r="BO45" s="552" t="e">
        <f aca="false" ca="false" dt2D="false" dtr="false" t="normal">SUMIFS(BO:BO, $F:$F, $I$29, $D:$D, "Да", $E:$E, $I$45)</f>
        <v>#VALUE!</v>
      </c>
      <c r="BP45" s="552" t="e">
        <f aca="false" ca="false" dt2D="false" dtr="false" t="normal">SUMIFS(BP:BP, $F:$F, $I$29, $D:$D, "Да", $E:$E, $I$45)</f>
        <v>#VALUE!</v>
      </c>
      <c r="BQ45" s="552" t="e">
        <f aca="false" ca="false" dt2D="false" dtr="false" t="normal">SUMIFS(BQ:BQ, $F:$F, $I$29, $D:$D, "Да", $E:$E, $I$45)</f>
        <v>#VALUE!</v>
      </c>
      <c r="BR45" s="552" t="e">
        <f aca="false" ca="false" dt2D="false" dtr="false" t="normal">SUMIFS(BR:BR, $F:$F, $I$29, $D:$D, "Да", $E:$E, $I$45)</f>
        <v>#VALUE!</v>
      </c>
      <c r="BS45" s="552" t="e">
        <f aca="false" ca="false" dt2D="false" dtr="false" t="normal">SUMIFS(BS:BS, $F:$F, $I$29, $D:$D, "Да", $E:$E, $I$45)</f>
        <v>#VALUE!</v>
      </c>
      <c r="BT45" s="552" t="e">
        <f aca="false" ca="false" dt2D="false" dtr="false" t="normal">SUMIFS(BT:BT, $F:$F, $I$29, $D:$D, "Да", $E:$E, $I$45)</f>
        <v>#VALUE!</v>
      </c>
    </row>
    <row customFormat="true" hidden="true" ht="18" outlineLevel="2" r="46" s="547">
      <c r="A46" s="529" t="n"/>
      <c r="B46" s="548" t="n"/>
      <c r="C46" s="548" t="n"/>
      <c r="D46" s="482" t="n"/>
      <c r="E46" s="482" t="n"/>
      <c r="F46" s="482" t="n"/>
      <c r="G46" s="548" t="n"/>
      <c r="I46" s="549" t="s">
        <v>581</v>
      </c>
      <c r="J46" s="556" t="n"/>
      <c r="K46" s="551" t="n"/>
      <c r="L46" s="539" t="e">
        <f aca="false" ca="false" dt2D="false" dtr="false" t="normal">SUM(M46:BT46)</f>
        <v>#VALUE!</v>
      </c>
      <c r="M46" s="552" t="e">
        <f aca="false" ca="false" dt2D="false" dtr="false" t="normal">SUMIFS(M:M, $F:$F, $I$29, $D:$D, "Да", $E:$E, $I$46)</f>
        <v>#VALUE!</v>
      </c>
      <c r="N46" s="552" t="e">
        <f aca="false" ca="false" dt2D="false" dtr="false" t="normal">SUMIFS(N:N, $F:$F, $I$29, $D:$D, "Да", $E:$E, $I$46)</f>
        <v>#VALUE!</v>
      </c>
      <c r="O46" s="552" t="e">
        <f aca="false" ca="false" dt2D="false" dtr="false" t="normal">SUMIFS(O:O, $F:$F, $I$29, $D:$D, "Да", $E:$E, $I$46)</f>
        <v>#VALUE!</v>
      </c>
      <c r="P46" s="552" t="e">
        <f aca="false" ca="false" dt2D="false" dtr="false" t="normal">SUMIFS(P:P, $F:$F, $I$29, $D:$D, "Да", $E:$E, $I$46)</f>
        <v>#VALUE!</v>
      </c>
      <c r="Q46" s="552" t="e">
        <f aca="false" ca="false" dt2D="false" dtr="false" t="normal">SUMIFS(Q:Q, $F:$F, $I$29, $D:$D, "Да", $E:$E, $I$46)</f>
        <v>#VALUE!</v>
      </c>
      <c r="R46" s="552" t="e">
        <f aca="false" ca="false" dt2D="false" dtr="false" t="normal">SUMIFS(R:R, $F:$F, $I$29, $D:$D, "Да", $E:$E, $I$46)</f>
        <v>#VALUE!</v>
      </c>
      <c r="S46" s="552" t="e">
        <f aca="false" ca="false" dt2D="false" dtr="false" t="normal">SUMIFS(S:S, $F:$F, $I$29, $D:$D, "Да", $E:$E, $I$46)</f>
        <v>#VALUE!</v>
      </c>
      <c r="T46" s="552" t="e">
        <f aca="false" ca="false" dt2D="false" dtr="false" t="normal">SUMIFS(T:T, $F:$F, $I$29, $D:$D, "Да", $E:$E, $I$46)</f>
        <v>#VALUE!</v>
      </c>
      <c r="U46" s="552" t="e">
        <f aca="false" ca="false" dt2D="false" dtr="false" t="normal">SUMIFS(U:U, $F:$F, $I$29, $D:$D, "Да", $E:$E, $I$46)</f>
        <v>#VALUE!</v>
      </c>
      <c r="V46" s="552" t="e">
        <f aca="false" ca="false" dt2D="false" dtr="false" t="normal">SUMIFS(V:V, $F:$F, $I$29, $D:$D, "Да", $E:$E, $I$46)</f>
        <v>#VALUE!</v>
      </c>
      <c r="W46" s="552" t="e">
        <f aca="false" ca="false" dt2D="false" dtr="false" t="normal">SUMIFS(W:W, $F:$F, $I$29, $D:$D, "Да", $E:$E, $I$46)</f>
        <v>#VALUE!</v>
      </c>
      <c r="X46" s="552" t="e">
        <f aca="false" ca="false" dt2D="false" dtr="false" t="normal">SUMIFS(X:X, $F:$F, $I$29, $D:$D, "Да", $E:$E, $I$46)</f>
        <v>#VALUE!</v>
      </c>
      <c r="Y46" s="552" t="e">
        <f aca="false" ca="false" dt2D="false" dtr="false" t="normal">SUMIFS(Y:Y, $F:$F, $I$29, $D:$D, "Да", $E:$E, $I$46)</f>
        <v>#VALUE!</v>
      </c>
      <c r="Z46" s="552" t="e">
        <f aca="false" ca="false" dt2D="false" dtr="false" t="normal">SUMIFS(Z:Z, $F:$F, $I$29, $D:$D, "Да", $E:$E, $I$46)</f>
        <v>#VALUE!</v>
      </c>
      <c r="AA46" s="552" t="e">
        <f aca="false" ca="false" dt2D="false" dtr="false" t="normal">SUMIFS(AA:AA, $F:$F, $I$29, $D:$D, "Да", $E:$E, $I$46)</f>
        <v>#VALUE!</v>
      </c>
      <c r="AB46" s="552" t="e">
        <f aca="false" ca="false" dt2D="false" dtr="false" t="normal">SUMIFS(AB:AB, $F:$F, $I$29, $D:$D, "Да", $E:$E, $I$46)</f>
        <v>#VALUE!</v>
      </c>
      <c r="AC46" s="552" t="e">
        <f aca="false" ca="false" dt2D="false" dtr="false" t="normal">SUMIFS(AC:AC, $F:$F, $I$29, $D:$D, "Да", $E:$E, $I$46)</f>
        <v>#VALUE!</v>
      </c>
      <c r="AD46" s="552" t="e">
        <f aca="false" ca="false" dt2D="false" dtr="false" t="normal">SUMIFS(AD:AD, $F:$F, $I$29, $D:$D, "Да", $E:$E, $I$46)</f>
        <v>#VALUE!</v>
      </c>
      <c r="AE46" s="552" t="e">
        <f aca="false" ca="false" dt2D="false" dtr="false" t="normal">SUMIFS(AE:AE, $F:$F, $I$29, $D:$D, "Да", $E:$E, $I$46)</f>
        <v>#VALUE!</v>
      </c>
      <c r="AF46" s="552" t="e">
        <f aca="false" ca="false" dt2D="false" dtr="false" t="normal">SUMIFS(AF:AF, $F:$F, $I$29, $D:$D, "Да", $E:$E, $I$46)</f>
        <v>#VALUE!</v>
      </c>
      <c r="AG46" s="552" t="e">
        <f aca="false" ca="false" dt2D="false" dtr="false" t="normal">SUMIFS(AG:AG, $F:$F, $I$29, $D:$D, "Да", $E:$E, $I$46)</f>
        <v>#VALUE!</v>
      </c>
      <c r="AH46" s="552" t="e">
        <f aca="false" ca="false" dt2D="false" dtr="false" t="normal">SUMIFS(AH:AH, $F:$F, $I$29, $D:$D, "Да", $E:$E, $I$46)</f>
        <v>#VALUE!</v>
      </c>
      <c r="AI46" s="552" t="e">
        <f aca="false" ca="false" dt2D="false" dtr="false" t="normal">SUMIFS(AI:AI, $F:$F, $I$29, $D:$D, "Да", $E:$E, $I$46)</f>
        <v>#VALUE!</v>
      </c>
      <c r="AJ46" s="552" t="e">
        <f aca="false" ca="false" dt2D="false" dtr="false" t="normal">SUMIFS(AJ:AJ, $F:$F, $I$29, $D:$D, "Да", $E:$E, $I$46)</f>
        <v>#VALUE!</v>
      </c>
      <c r="AK46" s="552" t="e">
        <f aca="false" ca="false" dt2D="false" dtr="false" t="normal">SUMIFS(AK:AK, $F:$F, $I$29, $D:$D, "Да", $E:$E, $I$46)</f>
        <v>#VALUE!</v>
      </c>
      <c r="AL46" s="552" t="e">
        <f aca="false" ca="false" dt2D="false" dtr="false" t="normal">SUMIFS(AL:AL, $F:$F, $I$29, $D:$D, "Да", $E:$E, $I$46)</f>
        <v>#VALUE!</v>
      </c>
      <c r="AM46" s="552" t="e">
        <f aca="false" ca="false" dt2D="false" dtr="false" t="normal">SUMIFS(AM:AM, $F:$F, $I$29, $D:$D, "Да", $E:$E, $I$46)</f>
        <v>#VALUE!</v>
      </c>
      <c r="AN46" s="552" t="e">
        <f aca="false" ca="false" dt2D="false" dtr="false" t="normal">SUMIFS(AN:AN, $F:$F, $I$29, $D:$D, "Да", $E:$E, $I$46)</f>
        <v>#VALUE!</v>
      </c>
      <c r="AO46" s="552" t="e">
        <f aca="false" ca="false" dt2D="false" dtr="false" t="normal">SUMIFS(AO:AO, $F:$F, $I$29, $D:$D, "Да", $E:$E, $I$46)</f>
        <v>#VALUE!</v>
      </c>
      <c r="AP46" s="552" t="e">
        <f aca="false" ca="false" dt2D="false" dtr="false" t="normal">SUMIFS(AP:AP, $F:$F, $I$29, $D:$D, "Да", $E:$E, $I$46)</f>
        <v>#VALUE!</v>
      </c>
      <c r="AQ46" s="552" t="e">
        <f aca="false" ca="false" dt2D="false" dtr="false" t="normal">SUMIFS(AQ:AQ, $F:$F, $I$29, $D:$D, "Да", $E:$E, $I$46)</f>
        <v>#VALUE!</v>
      </c>
      <c r="AR46" s="552" t="e">
        <f aca="false" ca="false" dt2D="false" dtr="false" t="normal">SUMIFS(AR:AR, $F:$F, $I$29, $D:$D, "Да", $E:$E, $I$46)</f>
        <v>#VALUE!</v>
      </c>
      <c r="AS46" s="552" t="e">
        <f aca="false" ca="false" dt2D="false" dtr="false" t="normal">SUMIFS(AS:AS, $F:$F, $I$29, $D:$D, "Да", $E:$E, $I$46)</f>
        <v>#VALUE!</v>
      </c>
      <c r="AT46" s="552" t="e">
        <f aca="false" ca="false" dt2D="false" dtr="false" t="normal">SUMIFS(AT:AT, $F:$F, $I$29, $D:$D, "Да", $E:$E, $I$46)</f>
        <v>#VALUE!</v>
      </c>
      <c r="AU46" s="552" t="e">
        <f aca="false" ca="false" dt2D="false" dtr="false" t="normal">SUMIFS(AU:AU, $F:$F, $I$29, $D:$D, "Да", $E:$E, $I$46)</f>
        <v>#VALUE!</v>
      </c>
      <c r="AV46" s="552" t="e">
        <f aca="false" ca="false" dt2D="false" dtr="false" t="normal">SUMIFS(AV:AV, $F:$F, $I$29, $D:$D, "Да", $E:$E, $I$46)</f>
        <v>#VALUE!</v>
      </c>
      <c r="AW46" s="552" t="e">
        <f aca="false" ca="false" dt2D="false" dtr="false" t="normal">SUMIFS(AW:AW, $F:$F, $I$29, $D:$D, "Да", $E:$E, $I$46)</f>
        <v>#VALUE!</v>
      </c>
      <c r="AX46" s="552" t="e">
        <f aca="false" ca="false" dt2D="false" dtr="false" t="normal">SUMIFS(AX:AX, $F:$F, $I$29, $D:$D, "Да", $E:$E, $I$46)</f>
        <v>#VALUE!</v>
      </c>
      <c r="AY46" s="552" t="e">
        <f aca="false" ca="false" dt2D="false" dtr="false" t="normal">SUMIFS(AY:AY, $F:$F, $I$29, $D:$D, "Да", $E:$E, $I$46)</f>
        <v>#VALUE!</v>
      </c>
      <c r="AZ46" s="552" t="e">
        <f aca="false" ca="false" dt2D="false" dtr="false" t="normal">SUMIFS(AZ:AZ, $F:$F, $I$29, $D:$D, "Да", $E:$E, $I$46)</f>
        <v>#VALUE!</v>
      </c>
      <c r="BA46" s="552" t="e">
        <f aca="false" ca="false" dt2D="false" dtr="false" t="normal">SUMIFS(BA:BA, $F:$F, $I$29, $D:$D, "Да", $E:$E, $I$46)</f>
        <v>#VALUE!</v>
      </c>
      <c r="BB46" s="552" t="e">
        <f aca="false" ca="false" dt2D="false" dtr="false" t="normal">SUMIFS(BB:BB, $F:$F, $I$29, $D:$D, "Да", $E:$E, $I$46)</f>
        <v>#VALUE!</v>
      </c>
      <c r="BC46" s="552" t="e">
        <f aca="false" ca="false" dt2D="false" dtr="false" t="normal">SUMIFS(BC:BC, $F:$F, $I$29, $D:$D, "Да", $E:$E, $I$46)</f>
        <v>#VALUE!</v>
      </c>
      <c r="BD46" s="552" t="e">
        <f aca="false" ca="false" dt2D="false" dtr="false" t="normal">SUMIFS(BD:BD, $F:$F, $I$29, $D:$D, "Да", $E:$E, $I$46)</f>
        <v>#VALUE!</v>
      </c>
      <c r="BE46" s="552" t="e">
        <f aca="false" ca="false" dt2D="false" dtr="false" t="normal">SUMIFS(BE:BE, $F:$F, $I$29, $D:$D, "Да", $E:$E, $I$46)</f>
        <v>#VALUE!</v>
      </c>
      <c r="BF46" s="552" t="e">
        <f aca="false" ca="false" dt2D="false" dtr="false" t="normal">SUMIFS(BF:BF, $F:$F, $I$29, $D:$D, "Да", $E:$E, $I$46)</f>
        <v>#VALUE!</v>
      </c>
      <c r="BG46" s="552" t="e">
        <f aca="false" ca="false" dt2D="false" dtr="false" t="normal">SUMIFS(BG:BG, $F:$F, $I$29, $D:$D, "Да", $E:$E, $I$46)</f>
        <v>#VALUE!</v>
      </c>
      <c r="BH46" s="552" t="e">
        <f aca="false" ca="false" dt2D="false" dtr="false" t="normal">SUMIFS(BH:BH, $F:$F, $I$29, $D:$D, "Да", $E:$E, $I$46)</f>
        <v>#VALUE!</v>
      </c>
      <c r="BI46" s="552" t="e">
        <f aca="false" ca="false" dt2D="false" dtr="false" t="normal">SUMIFS(BI:BI, $F:$F, $I$29, $D:$D, "Да", $E:$E, $I$46)</f>
        <v>#VALUE!</v>
      </c>
      <c r="BJ46" s="552" t="e">
        <f aca="false" ca="false" dt2D="false" dtr="false" t="normal">SUMIFS(BJ:BJ, $F:$F, $I$29, $D:$D, "Да", $E:$E, $I$46)</f>
        <v>#VALUE!</v>
      </c>
      <c r="BK46" s="552" t="e">
        <f aca="false" ca="false" dt2D="false" dtr="false" t="normal">SUMIFS(BK:BK, $F:$F, $I$29, $D:$D, "Да", $E:$E, $I$46)</f>
        <v>#VALUE!</v>
      </c>
      <c r="BL46" s="552" t="e">
        <f aca="false" ca="false" dt2D="false" dtr="false" t="normal">SUMIFS(BL:BL, $F:$F, $I$29, $D:$D, "Да", $E:$E, $I$46)</f>
        <v>#VALUE!</v>
      </c>
      <c r="BM46" s="552" t="e">
        <f aca="false" ca="false" dt2D="false" dtr="false" t="normal">SUMIFS(BM:BM, $F:$F, $I$29, $D:$D, "Да", $E:$E, $I$46)</f>
        <v>#VALUE!</v>
      </c>
      <c r="BN46" s="552" t="e">
        <f aca="false" ca="false" dt2D="false" dtr="false" t="normal">SUMIFS(BN:BN, $F:$F, $I$29, $D:$D, "Да", $E:$E, $I$46)</f>
        <v>#VALUE!</v>
      </c>
      <c r="BO46" s="552" t="e">
        <f aca="false" ca="false" dt2D="false" dtr="false" t="normal">SUMIFS(BO:BO, $F:$F, $I$29, $D:$D, "Да", $E:$E, $I$46)</f>
        <v>#VALUE!</v>
      </c>
      <c r="BP46" s="552" t="e">
        <f aca="false" ca="false" dt2D="false" dtr="false" t="normal">SUMIFS(BP:BP, $F:$F, $I$29, $D:$D, "Да", $E:$E, $I$46)</f>
        <v>#VALUE!</v>
      </c>
      <c r="BQ46" s="552" t="e">
        <f aca="false" ca="false" dt2D="false" dtr="false" t="normal">SUMIFS(BQ:BQ, $F:$F, $I$29, $D:$D, "Да", $E:$E, $I$46)</f>
        <v>#VALUE!</v>
      </c>
      <c r="BR46" s="552" t="e">
        <f aca="false" ca="false" dt2D="false" dtr="false" t="normal">SUMIFS(BR:BR, $F:$F, $I$29, $D:$D, "Да", $E:$E, $I$46)</f>
        <v>#VALUE!</v>
      </c>
      <c r="BS46" s="552" t="e">
        <f aca="false" ca="false" dt2D="false" dtr="false" t="normal">SUMIFS(BS:BS, $F:$F, $I$29, $D:$D, "Да", $E:$E, $I$46)</f>
        <v>#VALUE!</v>
      </c>
      <c r="BT46" s="552" t="e">
        <f aca="false" ca="false" dt2D="false" dtr="false" t="normal">SUMIFS(BT:BT, $F:$F, $I$29, $D:$D, "Да", $E:$E, $I$46)</f>
        <v>#VALUE!</v>
      </c>
    </row>
    <row customFormat="true" hidden="true" ht="16.5" outlineLevel="2" r="47" s="547">
      <c r="A47" s="529" t="n"/>
      <c r="B47" s="548" t="n"/>
      <c r="C47" s="548" t="n"/>
      <c r="D47" s="482" t="n"/>
      <c r="E47" s="482" t="n"/>
      <c r="F47" s="482" t="n"/>
      <c r="G47" s="548" t="n"/>
      <c r="I47" s="549" t="s">
        <v>582</v>
      </c>
      <c r="J47" s="550" t="n"/>
      <c r="K47" s="551" t="n"/>
      <c r="L47" s="539" t="e">
        <f aca="false" ca="false" dt2D="false" dtr="false" t="normal">SUM(M47:BT47)</f>
        <v>#VALUE!</v>
      </c>
      <c r="M47" s="552" t="e">
        <f aca="false" ca="false" dt2D="false" dtr="false" t="normal">SUMIFS(M:M, $F:$F, $I$29, $D:$D, "Да", $E:$E, $I$47)</f>
        <v>#VALUE!</v>
      </c>
      <c r="N47" s="552" t="e">
        <f aca="false" ca="false" dt2D="false" dtr="false" t="normal">SUMIFS(N:N, $F:$F, $I$29, $D:$D, "Да", $E:$E, $I$47)</f>
        <v>#VALUE!</v>
      </c>
      <c r="O47" s="552" t="e">
        <f aca="false" ca="false" dt2D="false" dtr="false" t="normal">SUMIFS(O:O, $F:$F, $I$29, $D:$D, "Да", $E:$E, $I$47)</f>
        <v>#VALUE!</v>
      </c>
      <c r="P47" s="552" t="e">
        <f aca="false" ca="false" dt2D="false" dtr="false" t="normal">SUMIFS(P:P, $F:$F, $I$29, $D:$D, "Да", $E:$E, $I$47)</f>
        <v>#VALUE!</v>
      </c>
      <c r="Q47" s="552" t="e">
        <f aca="false" ca="false" dt2D="false" dtr="false" t="normal">SUMIFS(Q:Q, $F:$F, $I$29, $D:$D, "Да", $E:$E, $I$47)</f>
        <v>#VALUE!</v>
      </c>
      <c r="R47" s="552" t="e">
        <f aca="false" ca="false" dt2D="false" dtr="false" t="normal">SUMIFS(R:R, $F:$F, $I$29, $D:$D, "Да", $E:$E, $I$47)</f>
        <v>#VALUE!</v>
      </c>
      <c r="S47" s="552" t="e">
        <f aca="false" ca="false" dt2D="false" dtr="false" t="normal">SUMIFS(S:S, $F:$F, $I$29, $D:$D, "Да", $E:$E, $I$47)</f>
        <v>#VALUE!</v>
      </c>
      <c r="T47" s="552" t="e">
        <f aca="false" ca="false" dt2D="false" dtr="false" t="normal">SUMIFS(T:T, $F:$F, $I$29, $D:$D, "Да", $E:$E, $I$47)</f>
        <v>#VALUE!</v>
      </c>
      <c r="U47" s="552" t="e">
        <f aca="false" ca="false" dt2D="false" dtr="false" t="normal">SUMIFS(U:U, $F:$F, $I$29, $D:$D, "Да", $E:$E, $I$47)</f>
        <v>#VALUE!</v>
      </c>
      <c r="V47" s="552" t="e">
        <f aca="false" ca="false" dt2D="false" dtr="false" t="normal">SUMIFS(V:V, $F:$F, $I$29, $D:$D, "Да", $E:$E, $I$47)</f>
        <v>#VALUE!</v>
      </c>
      <c r="W47" s="552" t="e">
        <f aca="false" ca="false" dt2D="false" dtr="false" t="normal">SUMIFS(W:W, $F:$F, $I$29, $D:$D, "Да", $E:$E, $I$47)</f>
        <v>#VALUE!</v>
      </c>
      <c r="X47" s="552" t="e">
        <f aca="false" ca="false" dt2D="false" dtr="false" t="normal">SUMIFS(X:X, $F:$F, $I$29, $D:$D, "Да", $E:$E, $I$47)</f>
        <v>#VALUE!</v>
      </c>
      <c r="Y47" s="552" t="e">
        <f aca="false" ca="false" dt2D="false" dtr="false" t="normal">SUMIFS(Y:Y, $F:$F, $I$29, $D:$D, "Да", $E:$E, $I$47)</f>
        <v>#VALUE!</v>
      </c>
      <c r="Z47" s="552" t="e">
        <f aca="false" ca="false" dt2D="false" dtr="false" t="normal">SUMIFS(Z:Z, $F:$F, $I$29, $D:$D, "Да", $E:$E, $I$47)</f>
        <v>#VALUE!</v>
      </c>
      <c r="AA47" s="552" t="e">
        <f aca="false" ca="false" dt2D="false" dtr="false" t="normal">SUMIFS(AA:AA, $F:$F, $I$29, $D:$D, "Да", $E:$E, $I$47)</f>
        <v>#VALUE!</v>
      </c>
      <c r="AB47" s="552" t="e">
        <f aca="false" ca="false" dt2D="false" dtr="false" t="normal">SUMIFS(AB:AB, $F:$F, $I$29, $D:$D, "Да", $E:$E, $I$47)</f>
        <v>#VALUE!</v>
      </c>
      <c r="AC47" s="552" t="e">
        <f aca="false" ca="false" dt2D="false" dtr="false" t="normal">SUMIFS(AC:AC, $F:$F, $I$29, $D:$D, "Да", $E:$E, $I$47)</f>
        <v>#VALUE!</v>
      </c>
      <c r="AD47" s="552" t="e">
        <f aca="false" ca="false" dt2D="false" dtr="false" t="normal">SUMIFS(AD:AD, $F:$F, $I$29, $D:$D, "Да", $E:$E, $I$47)</f>
        <v>#VALUE!</v>
      </c>
      <c r="AE47" s="552" t="e">
        <f aca="false" ca="false" dt2D="false" dtr="false" t="normal">SUMIFS(AE:AE, $F:$F, $I$29, $D:$D, "Да", $E:$E, $I$47)</f>
        <v>#VALUE!</v>
      </c>
      <c r="AF47" s="552" t="e">
        <f aca="false" ca="false" dt2D="false" dtr="false" t="normal">SUMIFS(AF:AF, $F:$F, $I$29, $D:$D, "Да", $E:$E, $I$47)</f>
        <v>#VALUE!</v>
      </c>
      <c r="AG47" s="552" t="e">
        <f aca="false" ca="false" dt2D="false" dtr="false" t="normal">SUMIFS(AG:AG, $F:$F, $I$29, $D:$D, "Да", $E:$E, $I$47)</f>
        <v>#VALUE!</v>
      </c>
      <c r="AH47" s="552" t="e">
        <f aca="false" ca="false" dt2D="false" dtr="false" t="normal">SUMIFS(AH:AH, $F:$F, $I$29, $D:$D, "Да", $E:$E, $I$47)</f>
        <v>#VALUE!</v>
      </c>
      <c r="AI47" s="552" t="e">
        <f aca="false" ca="false" dt2D="false" dtr="false" t="normal">SUMIFS(AI:AI, $F:$F, $I$29, $D:$D, "Да", $E:$E, $I$47)</f>
        <v>#VALUE!</v>
      </c>
      <c r="AJ47" s="552" t="e">
        <f aca="false" ca="false" dt2D="false" dtr="false" t="normal">SUMIFS(AJ:AJ, $F:$F, $I$29, $D:$D, "Да", $E:$E, $I$47)</f>
        <v>#VALUE!</v>
      </c>
      <c r="AK47" s="552" t="e">
        <f aca="false" ca="false" dt2D="false" dtr="false" t="normal">SUMIFS(AK:AK, $F:$F, $I$29, $D:$D, "Да", $E:$E, $I$47)</f>
        <v>#VALUE!</v>
      </c>
      <c r="AL47" s="552" t="e">
        <f aca="false" ca="false" dt2D="false" dtr="false" t="normal">SUMIFS(AL:AL, $F:$F, $I$29, $D:$D, "Да", $E:$E, $I$47)</f>
        <v>#VALUE!</v>
      </c>
      <c r="AM47" s="552" t="e">
        <f aca="false" ca="false" dt2D="false" dtr="false" t="normal">SUMIFS(AM:AM, $F:$F, $I$29, $D:$D, "Да", $E:$E, $I$47)</f>
        <v>#VALUE!</v>
      </c>
      <c r="AN47" s="552" t="e">
        <f aca="false" ca="false" dt2D="false" dtr="false" t="normal">SUMIFS(AN:AN, $F:$F, $I$29, $D:$D, "Да", $E:$E, $I$47)</f>
        <v>#VALUE!</v>
      </c>
      <c r="AO47" s="552" t="e">
        <f aca="false" ca="false" dt2D="false" dtr="false" t="normal">SUMIFS(AO:AO, $F:$F, $I$29, $D:$D, "Да", $E:$E, $I$47)</f>
        <v>#VALUE!</v>
      </c>
      <c r="AP47" s="552" t="e">
        <f aca="false" ca="false" dt2D="false" dtr="false" t="normal">SUMIFS(AP:AP, $F:$F, $I$29, $D:$D, "Да", $E:$E, $I$47)</f>
        <v>#VALUE!</v>
      </c>
      <c r="AQ47" s="552" t="e">
        <f aca="false" ca="false" dt2D="false" dtr="false" t="normal">SUMIFS(AQ:AQ, $F:$F, $I$29, $D:$D, "Да", $E:$E, $I$47)</f>
        <v>#VALUE!</v>
      </c>
      <c r="AR47" s="552" t="e">
        <f aca="false" ca="false" dt2D="false" dtr="false" t="normal">SUMIFS(AR:AR, $F:$F, $I$29, $D:$D, "Да", $E:$E, $I$47)</f>
        <v>#VALUE!</v>
      </c>
      <c r="AS47" s="552" t="e">
        <f aca="false" ca="false" dt2D="false" dtr="false" t="normal">SUMIFS(AS:AS, $F:$F, $I$29, $D:$D, "Да", $E:$E, $I$47)</f>
        <v>#VALUE!</v>
      </c>
      <c r="AT47" s="552" t="e">
        <f aca="false" ca="false" dt2D="false" dtr="false" t="normal">SUMIFS(AT:AT, $F:$F, $I$29, $D:$D, "Да", $E:$E, $I$47)</f>
        <v>#VALUE!</v>
      </c>
      <c r="AU47" s="552" t="e">
        <f aca="false" ca="false" dt2D="false" dtr="false" t="normal">SUMIFS(AU:AU, $F:$F, $I$29, $D:$D, "Да", $E:$E, $I$47)</f>
        <v>#VALUE!</v>
      </c>
      <c r="AV47" s="552" t="e">
        <f aca="false" ca="false" dt2D="false" dtr="false" t="normal">SUMIFS(AV:AV, $F:$F, $I$29, $D:$D, "Да", $E:$E, $I$47)</f>
        <v>#VALUE!</v>
      </c>
      <c r="AW47" s="552" t="e">
        <f aca="false" ca="false" dt2D="false" dtr="false" t="normal">SUMIFS(AW:AW, $F:$F, $I$29, $D:$D, "Да", $E:$E, $I$47)</f>
        <v>#VALUE!</v>
      </c>
      <c r="AX47" s="552" t="e">
        <f aca="false" ca="false" dt2D="false" dtr="false" t="normal">SUMIFS(AX:AX, $F:$F, $I$29, $D:$D, "Да", $E:$E, $I$47)</f>
        <v>#VALUE!</v>
      </c>
      <c r="AY47" s="552" t="e">
        <f aca="false" ca="false" dt2D="false" dtr="false" t="normal">SUMIFS(AY:AY, $F:$F, $I$29, $D:$D, "Да", $E:$E, $I$47)</f>
        <v>#VALUE!</v>
      </c>
      <c r="AZ47" s="552" t="e">
        <f aca="false" ca="false" dt2D="false" dtr="false" t="normal">SUMIFS(AZ:AZ, $F:$F, $I$29, $D:$D, "Да", $E:$E, $I$47)</f>
        <v>#VALUE!</v>
      </c>
      <c r="BA47" s="552" t="e">
        <f aca="false" ca="false" dt2D="false" dtr="false" t="normal">SUMIFS(BA:BA, $F:$F, $I$29, $D:$D, "Да", $E:$E, $I$47)</f>
        <v>#VALUE!</v>
      </c>
      <c r="BB47" s="552" t="e">
        <f aca="false" ca="false" dt2D="false" dtr="false" t="normal">SUMIFS(BB:BB, $F:$F, $I$29, $D:$D, "Да", $E:$E, $I$47)</f>
        <v>#VALUE!</v>
      </c>
      <c r="BC47" s="552" t="e">
        <f aca="false" ca="false" dt2D="false" dtr="false" t="normal">SUMIFS(BC:BC, $F:$F, $I$29, $D:$D, "Да", $E:$E, $I$47)</f>
        <v>#VALUE!</v>
      </c>
      <c r="BD47" s="552" t="e">
        <f aca="false" ca="false" dt2D="false" dtr="false" t="normal">SUMIFS(BD:BD, $F:$F, $I$29, $D:$D, "Да", $E:$E, $I$47)</f>
        <v>#VALUE!</v>
      </c>
      <c r="BE47" s="552" t="e">
        <f aca="false" ca="false" dt2D="false" dtr="false" t="normal">SUMIFS(BE:BE, $F:$F, $I$29, $D:$D, "Да", $E:$E, $I$47)</f>
        <v>#VALUE!</v>
      </c>
      <c r="BF47" s="552" t="e">
        <f aca="false" ca="false" dt2D="false" dtr="false" t="normal">SUMIFS(BF:BF, $F:$F, $I$29, $D:$D, "Да", $E:$E, $I$47)</f>
        <v>#VALUE!</v>
      </c>
      <c r="BG47" s="552" t="e">
        <f aca="false" ca="false" dt2D="false" dtr="false" t="normal">SUMIFS(BG:BG, $F:$F, $I$29, $D:$D, "Да", $E:$E, $I$47)</f>
        <v>#VALUE!</v>
      </c>
      <c r="BH47" s="552" t="e">
        <f aca="false" ca="false" dt2D="false" dtr="false" t="normal">SUMIFS(BH:BH, $F:$F, $I$29, $D:$D, "Да", $E:$E, $I$47)</f>
        <v>#VALUE!</v>
      </c>
      <c r="BI47" s="552" t="e">
        <f aca="false" ca="false" dt2D="false" dtr="false" t="normal">SUMIFS(BI:BI, $F:$F, $I$29, $D:$D, "Да", $E:$E, $I$47)</f>
        <v>#VALUE!</v>
      </c>
      <c r="BJ47" s="552" t="e">
        <f aca="false" ca="false" dt2D="false" dtr="false" t="normal">SUMIFS(BJ:BJ, $F:$F, $I$29, $D:$D, "Да", $E:$E, $I$47)</f>
        <v>#VALUE!</v>
      </c>
      <c r="BK47" s="552" t="e">
        <f aca="false" ca="false" dt2D="false" dtr="false" t="normal">SUMIFS(BK:BK, $F:$F, $I$29, $D:$D, "Да", $E:$E, $I$47)</f>
        <v>#VALUE!</v>
      </c>
      <c r="BL47" s="552" t="e">
        <f aca="false" ca="false" dt2D="false" dtr="false" t="normal">SUMIFS(BL:BL, $F:$F, $I$29, $D:$D, "Да", $E:$E, $I$47)</f>
        <v>#VALUE!</v>
      </c>
      <c r="BM47" s="552" t="e">
        <f aca="false" ca="false" dt2D="false" dtr="false" t="normal">SUMIFS(BM:BM, $F:$F, $I$29, $D:$D, "Да", $E:$E, $I$47)</f>
        <v>#VALUE!</v>
      </c>
      <c r="BN47" s="552" t="e">
        <f aca="false" ca="false" dt2D="false" dtr="false" t="normal">SUMIFS(BN:BN, $F:$F, $I$29, $D:$D, "Да", $E:$E, $I$47)</f>
        <v>#VALUE!</v>
      </c>
      <c r="BO47" s="552" t="e">
        <f aca="false" ca="false" dt2D="false" dtr="false" t="normal">SUMIFS(BO:BO, $F:$F, $I$29, $D:$D, "Да", $E:$E, $I$47)</f>
        <v>#VALUE!</v>
      </c>
      <c r="BP47" s="552" t="e">
        <f aca="false" ca="false" dt2D="false" dtr="false" t="normal">SUMIFS(BP:BP, $F:$F, $I$29, $D:$D, "Да", $E:$E, $I$47)</f>
        <v>#VALUE!</v>
      </c>
      <c r="BQ47" s="552" t="e">
        <f aca="false" ca="false" dt2D="false" dtr="false" t="normal">SUMIFS(BQ:BQ, $F:$F, $I$29, $D:$D, "Да", $E:$E, $I$47)</f>
        <v>#VALUE!</v>
      </c>
      <c r="BR47" s="552" t="e">
        <f aca="false" ca="false" dt2D="false" dtr="false" t="normal">SUMIFS(BR:BR, $F:$F, $I$29, $D:$D, "Да", $E:$E, $I$47)</f>
        <v>#VALUE!</v>
      </c>
      <c r="BS47" s="552" t="e">
        <f aca="false" ca="false" dt2D="false" dtr="false" t="normal">SUMIFS(BS:BS, $F:$F, $I$29, $D:$D, "Да", $E:$E, $I$47)</f>
        <v>#VALUE!</v>
      </c>
      <c r="BT47" s="552" t="e">
        <f aca="false" ca="false" dt2D="false" dtr="false" t="normal">SUMIFS(BT:BT, $F:$F, $I$29, $D:$D, "Да", $E:$E, $I$47)</f>
        <v>#VALUE!</v>
      </c>
    </row>
    <row hidden="true" ht="16.5" outlineLevel="1" r="48">
      <c r="L48" s="244" t="n"/>
      <c r="M48" s="244" t="n"/>
      <c r="N48" s="244" t="n"/>
      <c r="O48" s="244" t="n"/>
      <c r="P48" s="244" t="n"/>
      <c r="Q48" s="244" t="n"/>
      <c r="R48" s="244" t="n"/>
      <c r="S48" s="244" t="n"/>
      <c r="T48" s="244" t="n"/>
      <c r="U48" s="244" t="n"/>
      <c r="V48" s="244" t="n"/>
      <c r="W48" s="244" t="n"/>
      <c r="X48" s="244" t="n"/>
      <c r="Y48" s="244" t="n"/>
      <c r="Z48" s="244" t="n"/>
      <c r="AA48" s="244" t="n"/>
      <c r="AB48" s="244" t="n"/>
      <c r="AC48" s="244" t="n"/>
      <c r="AD48" s="244" t="n"/>
      <c r="AE48" s="244" t="n"/>
      <c r="AF48" s="244" t="n"/>
      <c r="AG48" s="244" t="n"/>
      <c r="AH48" s="244" t="n"/>
      <c r="AI48" s="244" t="n"/>
      <c r="AJ48" s="244" t="n"/>
      <c r="AK48" s="244" t="n"/>
      <c r="AL48" s="244" t="n"/>
      <c r="AM48" s="244" t="n"/>
      <c r="AN48" s="244" t="n"/>
      <c r="AO48" s="244" t="n"/>
      <c r="AP48" s="244" t="n"/>
      <c r="AQ48" s="244" t="n"/>
      <c r="AR48" s="244" t="n"/>
      <c r="AS48" s="244" t="n"/>
      <c r="AT48" s="244" t="n"/>
      <c r="AU48" s="244" t="n"/>
      <c r="AV48" s="244" t="n"/>
      <c r="AW48" s="244" t="n"/>
      <c r="AX48" s="244" t="n"/>
      <c r="AY48" s="244" t="n"/>
      <c r="AZ48" s="244" t="n"/>
      <c r="BA48" s="244" t="n"/>
      <c r="BB48" s="244" t="n"/>
      <c r="BC48" s="244" t="n"/>
      <c r="BD48" s="244" t="n"/>
      <c r="BE48" s="244" t="n"/>
      <c r="BF48" s="244" t="n"/>
      <c r="BG48" s="244" t="n"/>
      <c r="BH48" s="244" t="n"/>
      <c r="BI48" s="244" t="n"/>
      <c r="BJ48" s="244" t="n"/>
      <c r="BK48" s="244" t="n"/>
      <c r="BL48" s="244" t="n"/>
      <c r="BM48" s="244" t="n"/>
      <c r="BN48" s="244" t="n"/>
      <c r="BO48" s="244" t="n"/>
      <c r="BP48" s="244" t="n"/>
      <c r="BQ48" s="244" t="n"/>
      <c r="BR48" s="244" t="n"/>
      <c r="BS48" s="244" t="n"/>
      <c r="BT48" s="244" t="n"/>
    </row>
    <row outlineLevel="0" r="49">
      <c r="F49" s="557" t="n"/>
      <c r="L49" s="244" t="n"/>
      <c r="M49" s="244" t="n"/>
      <c r="N49" s="244" t="n"/>
      <c r="O49" s="244" t="n"/>
      <c r="P49" s="244" t="n"/>
      <c r="Q49" s="244" t="n"/>
      <c r="R49" s="244" t="n"/>
      <c r="S49" s="244" t="n"/>
      <c r="T49" s="244" t="n"/>
      <c r="U49" s="244" t="n"/>
      <c r="V49" s="244" t="n"/>
      <c r="W49" s="244" t="n"/>
      <c r="X49" s="244" t="n"/>
      <c r="Y49" s="244" t="n"/>
      <c r="Z49" s="244" t="n"/>
      <c r="AA49" s="244" t="n"/>
      <c r="AB49" s="244" t="n"/>
      <c r="AC49" s="244" t="n"/>
      <c r="AD49" s="244" t="n"/>
      <c r="AE49" s="244" t="n"/>
      <c r="AF49" s="244" t="n"/>
      <c r="AG49" s="244" t="n"/>
      <c r="AH49" s="244" t="n"/>
      <c r="AI49" s="244" t="n"/>
      <c r="AJ49" s="244" t="n"/>
      <c r="AK49" s="244" t="n"/>
      <c r="AL49" s="244" t="n"/>
      <c r="AM49" s="244" t="n"/>
      <c r="AN49" s="244" t="n"/>
      <c r="AO49" s="244" t="n"/>
      <c r="AP49" s="244" t="n"/>
      <c r="AQ49" s="244" t="n"/>
      <c r="AR49" s="244" t="n"/>
      <c r="AS49" s="244" t="n"/>
      <c r="AT49" s="244" t="n"/>
      <c r="AU49" s="244" t="n"/>
      <c r="AV49" s="244" t="n"/>
      <c r="AW49" s="244" t="n"/>
      <c r="AX49" s="244" t="n"/>
      <c r="AY49" s="244" t="n"/>
      <c r="AZ49" s="244" t="n"/>
      <c r="BA49" s="244" t="n"/>
      <c r="BB49" s="244" t="n"/>
      <c r="BC49" s="244" t="n"/>
      <c r="BD49" s="244" t="n"/>
      <c r="BE49" s="244" t="n"/>
      <c r="BF49" s="244" t="n"/>
      <c r="BG49" s="244" t="n"/>
      <c r="BH49" s="244" t="n"/>
      <c r="BI49" s="244" t="n"/>
      <c r="BJ49" s="244" t="n"/>
      <c r="BK49" s="244" t="n"/>
      <c r="BL49" s="244" t="n"/>
      <c r="BM49" s="244" t="n"/>
      <c r="BN49" s="244" t="n"/>
      <c r="BO49" s="244" t="n"/>
      <c r="BP49" s="244" t="n"/>
      <c r="BQ49" s="244" t="n"/>
      <c r="BR49" s="244" t="n"/>
      <c r="BS49" s="244" t="n"/>
      <c r="BT49" s="244" t="n"/>
    </row>
    <row outlineLevel="0" r="50">
      <c r="L50" s="244" t="n"/>
      <c r="M50" s="244" t="n"/>
      <c r="N50" s="244" t="n"/>
      <c r="O50" s="244" t="n"/>
      <c r="P50" s="244" t="n"/>
      <c r="Q50" s="244" t="n"/>
      <c r="R50" s="244" t="n"/>
      <c r="S50" s="244" t="n"/>
      <c r="T50" s="244" t="n"/>
      <c r="U50" s="244" t="n"/>
      <c r="V50" s="244" t="n"/>
      <c r="W50" s="244" t="n"/>
      <c r="X50" s="244" t="n"/>
      <c r="Y50" s="244" t="n"/>
      <c r="Z50" s="244" t="n"/>
      <c r="AA50" s="244" t="n"/>
      <c r="AB50" s="244" t="n"/>
      <c r="AC50" s="244" t="n"/>
      <c r="AD50" s="244" t="n"/>
      <c r="AE50" s="244" t="n"/>
      <c r="AF50" s="244" t="n"/>
      <c r="AG50" s="244" t="n"/>
      <c r="AH50" s="244" t="n"/>
      <c r="AI50" s="244" t="n"/>
      <c r="AJ50" s="244" t="n"/>
      <c r="AK50" s="244" t="n"/>
      <c r="AL50" s="244" t="n"/>
      <c r="AM50" s="244" t="n"/>
      <c r="AN50" s="244" t="n"/>
      <c r="AO50" s="244" t="n"/>
      <c r="AP50" s="244" t="n"/>
      <c r="AQ50" s="244" t="n"/>
      <c r="AR50" s="244" t="n"/>
      <c r="AS50" s="244" t="n"/>
      <c r="AT50" s="244" t="n"/>
      <c r="AU50" s="244" t="n"/>
      <c r="AV50" s="244" t="n"/>
      <c r="AW50" s="244" t="n"/>
      <c r="AX50" s="244" t="n"/>
      <c r="AY50" s="244" t="n"/>
      <c r="AZ50" s="244" t="n"/>
      <c r="BA50" s="244" t="n"/>
      <c r="BB50" s="244" t="n"/>
      <c r="BC50" s="244" t="n"/>
      <c r="BD50" s="244" t="n"/>
      <c r="BE50" s="244" t="n"/>
      <c r="BF50" s="244" t="n"/>
      <c r="BG50" s="244" t="n"/>
      <c r="BH50" s="244" t="n"/>
      <c r="BI50" s="244" t="n"/>
      <c r="BJ50" s="244" t="n"/>
      <c r="BK50" s="244" t="n"/>
      <c r="BL50" s="244" t="n"/>
      <c r="BM50" s="244" t="n"/>
      <c r="BN50" s="244" t="n"/>
      <c r="BO50" s="244" t="n"/>
      <c r="BP50" s="244" t="n"/>
      <c r="BQ50" s="244" t="n"/>
      <c r="BR50" s="244" t="n"/>
      <c r="BS50" s="244" t="n"/>
      <c r="BT50" s="244" t="n"/>
    </row>
    <row outlineLevel="0" r="51">
      <c r="L51" s="244" t="n"/>
      <c r="M51" s="244" t="n"/>
      <c r="N51" s="244" t="n"/>
      <c r="O51" s="244" t="n"/>
      <c r="P51" s="244" t="n"/>
      <c r="Q51" s="244" t="n"/>
      <c r="R51" s="244" t="n"/>
      <c r="S51" s="244" t="n"/>
      <c r="T51" s="244" t="n"/>
      <c r="U51" s="244" t="n"/>
      <c r="V51" s="244" t="n"/>
      <c r="W51" s="244" t="n"/>
      <c r="X51" s="244" t="n"/>
      <c r="Y51" s="244" t="n"/>
      <c r="Z51" s="244" t="n"/>
      <c r="AA51" s="244" t="n"/>
      <c r="AB51" s="244" t="n"/>
      <c r="AC51" s="244" t="n"/>
      <c r="AD51" s="244" t="n"/>
      <c r="AE51" s="244" t="n"/>
      <c r="AF51" s="244" t="n"/>
      <c r="AG51" s="244" t="n"/>
      <c r="AH51" s="244" t="n"/>
      <c r="AI51" s="244" t="n"/>
      <c r="AJ51" s="244" t="n"/>
      <c r="AK51" s="244" t="n"/>
      <c r="AL51" s="244" t="n"/>
      <c r="AM51" s="244" t="n"/>
      <c r="AN51" s="244" t="n"/>
      <c r="AO51" s="244" t="n"/>
      <c r="AP51" s="244" t="n"/>
      <c r="AQ51" s="244" t="n"/>
      <c r="AR51" s="244" t="n"/>
      <c r="AS51" s="244" t="n"/>
      <c r="AT51" s="244" t="n"/>
      <c r="AU51" s="244" t="n"/>
      <c r="AV51" s="244" t="n"/>
      <c r="AW51" s="244" t="n"/>
      <c r="AX51" s="244" t="n"/>
      <c r="AY51" s="244" t="n"/>
      <c r="AZ51" s="244" t="n"/>
      <c r="BA51" s="244" t="n"/>
      <c r="BB51" s="244" t="n"/>
      <c r="BC51" s="244" t="n"/>
      <c r="BD51" s="244" t="n"/>
      <c r="BE51" s="244" t="n"/>
      <c r="BF51" s="244" t="n"/>
      <c r="BG51" s="244" t="n"/>
      <c r="BH51" s="244" t="n"/>
      <c r="BI51" s="244" t="n"/>
      <c r="BJ51" s="244" t="n"/>
      <c r="BK51" s="244" t="n"/>
      <c r="BL51" s="244" t="n"/>
      <c r="BM51" s="244" t="n"/>
      <c r="BN51" s="244" t="n"/>
      <c r="BO51" s="244" t="n"/>
      <c r="BP51" s="244" t="n"/>
      <c r="BQ51" s="244" t="n"/>
      <c r="BR51" s="244" t="n"/>
      <c r="BS51" s="244" t="n"/>
      <c r="BT51" s="244" t="n"/>
    </row>
    <row outlineLevel="0" r="52">
      <c r="L52" s="244" t="n"/>
      <c r="M52" s="244" t="n"/>
      <c r="N52" s="244" t="n"/>
      <c r="O52" s="244" t="n"/>
      <c r="P52" s="244" t="n"/>
      <c r="Q52" s="244" t="n"/>
      <c r="R52" s="244" t="n"/>
      <c r="S52" s="244" t="n"/>
      <c r="T52" s="244" t="n"/>
      <c r="U52" s="244" t="n"/>
      <c r="V52" s="244" t="n"/>
      <c r="W52" s="244" t="n"/>
      <c r="X52" s="244" t="n"/>
      <c r="Y52" s="244" t="n"/>
      <c r="Z52" s="244" t="n"/>
      <c r="AA52" s="244" t="n"/>
      <c r="AB52" s="244" t="n"/>
      <c r="AC52" s="244" t="n"/>
      <c r="AD52" s="244" t="n"/>
      <c r="AE52" s="244" t="n"/>
      <c r="AF52" s="244" t="n"/>
      <c r="AG52" s="244" t="n"/>
      <c r="AH52" s="244" t="n"/>
      <c r="AI52" s="244" t="n"/>
      <c r="AJ52" s="244" t="n"/>
      <c r="AK52" s="244" t="n"/>
      <c r="AL52" s="244" t="n"/>
      <c r="AM52" s="244" t="n"/>
      <c r="AN52" s="244" t="n"/>
      <c r="AO52" s="244" t="n"/>
      <c r="AP52" s="244" t="n"/>
      <c r="AQ52" s="244" t="n"/>
      <c r="AR52" s="244" t="n"/>
      <c r="AS52" s="244" t="n"/>
      <c r="AT52" s="244" t="n"/>
      <c r="AU52" s="244" t="n"/>
      <c r="AV52" s="244" t="n"/>
      <c r="AW52" s="244" t="n"/>
      <c r="AX52" s="244" t="n"/>
      <c r="AY52" s="244" t="n"/>
      <c r="AZ52" s="244" t="n"/>
      <c r="BA52" s="244" t="n"/>
      <c r="BB52" s="244" t="n"/>
      <c r="BC52" s="244" t="n"/>
      <c r="BD52" s="244" t="n"/>
      <c r="BE52" s="244" t="n"/>
      <c r="BF52" s="244" t="n"/>
      <c r="BG52" s="244" t="n"/>
      <c r="BH52" s="244" t="n"/>
      <c r="BI52" s="244" t="n"/>
      <c r="BJ52" s="244" t="n"/>
      <c r="BK52" s="244" t="n"/>
      <c r="BL52" s="244" t="n"/>
      <c r="BM52" s="244" t="n"/>
      <c r="BN52" s="244" t="n"/>
      <c r="BO52" s="244" t="n"/>
      <c r="BP52" s="244" t="n"/>
      <c r="BQ52" s="244" t="n"/>
      <c r="BR52" s="244" t="n"/>
      <c r="BS52" s="244" t="n"/>
      <c r="BT52" s="244" t="n"/>
    </row>
    <row outlineLevel="0" r="53">
      <c r="I53" s="413" t="s">
        <v>583</v>
      </c>
      <c r="J53" s="511" t="n"/>
      <c r="K53" s="511" t="n"/>
      <c r="L53" s="512" t="n"/>
      <c r="M53" s="512" t="n"/>
      <c r="N53" s="512" t="n"/>
      <c r="O53" s="244" t="n"/>
      <c r="P53" s="244" t="n"/>
      <c r="Q53" s="244" t="n"/>
      <c r="R53" s="244" t="n"/>
      <c r="S53" s="244" t="n"/>
      <c r="T53" s="244" t="n"/>
      <c r="U53" s="244" t="n"/>
      <c r="V53" s="244" t="n"/>
      <c r="W53" s="244" t="n"/>
      <c r="X53" s="244" t="n"/>
      <c r="Y53" s="244" t="n"/>
      <c r="Z53" s="244" t="n"/>
      <c r="AA53" s="244" t="n"/>
      <c r="AB53" s="244" t="n"/>
      <c r="AC53" s="244" t="n"/>
      <c r="AD53" s="244" t="n"/>
      <c r="AE53" s="244" t="n"/>
      <c r="AF53" s="244" t="n"/>
      <c r="AG53" s="244" t="n"/>
      <c r="AH53" s="244" t="n"/>
      <c r="AI53" s="244" t="n"/>
      <c r="AJ53" s="244" t="n"/>
      <c r="AK53" s="244" t="n"/>
      <c r="AL53" s="244" t="n"/>
      <c r="AM53" s="244" t="n"/>
      <c r="AN53" s="244" t="n"/>
      <c r="AO53" s="244" t="n"/>
      <c r="AP53" s="244" t="n"/>
      <c r="AQ53" s="244" t="n"/>
      <c r="AR53" s="244" t="n"/>
      <c r="AS53" s="244" t="n"/>
      <c r="AT53" s="244" t="n"/>
      <c r="AU53" s="244" t="n"/>
      <c r="AV53" s="244" t="n"/>
      <c r="AW53" s="244" t="n"/>
      <c r="AX53" s="244" t="n"/>
      <c r="AY53" s="244" t="n"/>
      <c r="AZ53" s="244" t="n"/>
      <c r="BA53" s="244" t="n"/>
      <c r="BB53" s="244" t="n"/>
      <c r="BC53" s="244" t="n"/>
      <c r="BD53" s="244" t="n"/>
      <c r="BE53" s="244" t="n"/>
      <c r="BF53" s="244" t="n"/>
      <c r="BG53" s="244" t="n"/>
      <c r="BH53" s="244" t="n"/>
      <c r="BI53" s="244" t="n"/>
      <c r="BJ53" s="244" t="n"/>
      <c r="BK53" s="244" t="n"/>
      <c r="BL53" s="244" t="n"/>
      <c r="BM53" s="244" t="n"/>
      <c r="BN53" s="244" t="n"/>
      <c r="BO53" s="244" t="n"/>
      <c r="BP53" s="244" t="n"/>
      <c r="BQ53" s="244" t="n"/>
      <c r="BR53" s="244" t="n"/>
      <c r="BS53" s="244" t="n"/>
      <c r="BT53" s="244" t="n"/>
    </row>
    <row outlineLevel="0" r="54">
      <c r="L54" s="244" t="n"/>
      <c r="M54" s="244" t="n"/>
      <c r="N54" s="244" t="n"/>
      <c r="O54" s="244" t="n"/>
      <c r="P54" s="244" t="n"/>
      <c r="Q54" s="244" t="n"/>
      <c r="R54" s="244" t="n"/>
      <c r="S54" s="244" t="n"/>
      <c r="T54" s="244" t="n"/>
      <c r="U54" s="244" t="n"/>
      <c r="V54" s="244" t="n"/>
      <c r="W54" s="244" t="n"/>
      <c r="X54" s="244" t="n"/>
      <c r="Y54" s="244" t="n"/>
      <c r="Z54" s="244" t="n"/>
      <c r="AA54" s="244" t="n"/>
      <c r="AB54" s="244" t="n"/>
      <c r="AC54" s="244" t="n"/>
      <c r="AD54" s="244" t="n"/>
      <c r="AE54" s="244" t="n"/>
      <c r="AF54" s="244" t="n"/>
      <c r="AG54" s="244" t="n"/>
      <c r="AH54" s="244" t="n"/>
      <c r="AI54" s="244" t="n"/>
      <c r="AJ54" s="244" t="n"/>
      <c r="AK54" s="244" t="n"/>
      <c r="AL54" s="244" t="n"/>
      <c r="AM54" s="244" t="n"/>
      <c r="AN54" s="244" t="n"/>
      <c r="AO54" s="244" t="n"/>
      <c r="AP54" s="244" t="n"/>
      <c r="AQ54" s="244" t="n"/>
      <c r="AR54" s="244" t="n"/>
      <c r="AS54" s="244" t="n"/>
      <c r="AT54" s="244" t="n"/>
      <c r="AU54" s="244" t="n"/>
      <c r="AV54" s="244" t="n"/>
      <c r="AW54" s="244" t="n"/>
      <c r="AX54" s="244" t="n"/>
      <c r="AY54" s="244" t="n"/>
      <c r="AZ54" s="244" t="n"/>
      <c r="BA54" s="244" t="n"/>
      <c r="BB54" s="244" t="n"/>
      <c r="BC54" s="244" t="n"/>
      <c r="BD54" s="244" t="n"/>
      <c r="BE54" s="244" t="n"/>
      <c r="BF54" s="244" t="n"/>
      <c r="BG54" s="244" t="n"/>
      <c r="BH54" s="244" t="n"/>
      <c r="BI54" s="244" t="n"/>
      <c r="BJ54" s="244" t="n"/>
      <c r="BK54" s="244" t="n"/>
      <c r="BL54" s="244" t="n"/>
      <c r="BM54" s="244" t="n"/>
      <c r="BN54" s="244" t="n"/>
      <c r="BO54" s="244" t="n"/>
      <c r="BP54" s="244" t="n"/>
      <c r="BQ54" s="244" t="n"/>
      <c r="BR54" s="244" t="n"/>
      <c r="BS54" s="244" t="n"/>
      <c r="BT54" s="244" t="n"/>
    </row>
    <row ht="18.75" outlineLevel="0" r="55">
      <c r="A55" s="374" t="n"/>
      <c r="B55" s="374" t="n">
        <v>1</v>
      </c>
      <c r="C55" s="374" t="n"/>
      <c r="D55" s="374" t="n"/>
      <c r="E55" s="374" t="n"/>
      <c r="F55" s="374" t="n"/>
      <c r="G55" s="374" t="n"/>
      <c r="H55" s="514" t="s">
        <v>177</v>
      </c>
      <c r="I55" s="416" t="n"/>
      <c r="J55" s="417" t="e">
        <f aca="false" ca="false" dt2D="false" dtr="false" t="normal">VLOOKUP(I55, 'Допущения'!$B$9:$E$15, 4, 0)</f>
        <v>#N/A</v>
      </c>
      <c r="K55" s="418" t="e">
        <f aca="false" ca="false" dt2D="false" dtr="false" t="normal">VLOOKUP(I55, 'ТехЛист'!L:N, 2, 0)</f>
        <v>#N/A</v>
      </c>
      <c r="L55" s="558" t="n"/>
      <c r="M55" s="559" t="n"/>
      <c r="N55" s="560" t="n"/>
      <c r="O55" s="560" t="n"/>
      <c r="P55" s="560" t="n"/>
      <c r="Q55" s="560" t="n"/>
      <c r="R55" s="560" t="n"/>
      <c r="S55" s="560" t="n"/>
      <c r="T55" s="560" t="n"/>
      <c r="U55" s="560" t="n"/>
      <c r="V55" s="560" t="n"/>
      <c r="W55" s="560" t="n"/>
      <c r="X55" s="560" t="n"/>
      <c r="Y55" s="560" t="n"/>
      <c r="Z55" s="560" t="n"/>
      <c r="AA55" s="560" t="n"/>
      <c r="AB55" s="560" t="n"/>
      <c r="AC55" s="560" t="n"/>
      <c r="AD55" s="560" t="n"/>
      <c r="AE55" s="560" t="n"/>
      <c r="AF55" s="560" t="n"/>
      <c r="AG55" s="560" t="n"/>
      <c r="AH55" s="560" t="n"/>
      <c r="AI55" s="560" t="n"/>
      <c r="AJ55" s="560" t="n"/>
      <c r="AK55" s="560" t="n"/>
      <c r="AL55" s="560" t="n"/>
      <c r="AM55" s="560" t="n"/>
      <c r="AN55" s="560" t="n"/>
      <c r="AO55" s="560" t="n"/>
      <c r="AP55" s="560" t="n"/>
      <c r="AQ55" s="560" t="n"/>
      <c r="AR55" s="560" t="n"/>
      <c r="AS55" s="560" t="n"/>
      <c r="AT55" s="560" t="n"/>
      <c r="AU55" s="560" t="n"/>
      <c r="AV55" s="560" t="n"/>
      <c r="AW55" s="560" t="n"/>
      <c r="AX55" s="560" t="n"/>
      <c r="AY55" s="560" t="n"/>
      <c r="AZ55" s="560" t="n"/>
      <c r="BA55" s="560" t="n"/>
      <c r="BB55" s="560" t="n"/>
      <c r="BC55" s="560" t="n"/>
      <c r="BD55" s="560" t="n"/>
      <c r="BE55" s="560" t="n"/>
      <c r="BF55" s="560" t="n"/>
      <c r="BG55" s="560" t="n"/>
      <c r="BH55" s="560" t="n"/>
      <c r="BI55" s="560" t="n"/>
      <c r="BJ55" s="560" t="n"/>
      <c r="BK55" s="560" t="n"/>
      <c r="BL55" s="560" t="n"/>
      <c r="BM55" s="560" t="n"/>
      <c r="BN55" s="560" t="n"/>
      <c r="BO55" s="560" t="n"/>
      <c r="BP55" s="560" t="n"/>
      <c r="BQ55" s="560" t="n"/>
      <c r="BR55" s="560" t="n"/>
      <c r="BS55" s="560" t="n"/>
      <c r="BT55" s="560" t="n"/>
    </row>
    <row customFormat="true" hidden="true" ht="16.5" outlineLevel="1" r="56" s="1">
      <c r="B56" s="531" t="n"/>
      <c r="C56" s="561" t="n"/>
      <c r="D56" s="562" t="e">
        <f aca="false" ca="false" dt2D="false" dtr="false" t="normal">J55</f>
        <v>#N/A</v>
      </c>
      <c r="E56" s="562" t="n"/>
      <c r="F56" s="562" t="e">
        <f aca="false" ca="false" dt2D="false" dtr="false" t="normal">K55</f>
        <v>#N/A</v>
      </c>
      <c r="G56" s="562" t="n">
        <f aca="false" ca="false" dt2D="false" dtr="false" t="normal">I55</f>
        <v>0</v>
      </c>
      <c r="H56" s="431" t="n"/>
      <c r="I56" s="563" t="s">
        <v>569</v>
      </c>
      <c r="J56" s="563" t="n"/>
      <c r="K56" s="563" t="n"/>
      <c r="L56" s="563" t="n"/>
      <c r="M56" s="563" t="n"/>
      <c r="N56" s="563" t="n"/>
      <c r="O56" s="563" t="n"/>
      <c r="P56" s="563" t="n"/>
      <c r="Q56" s="563" t="n"/>
      <c r="R56" s="563" t="n"/>
      <c r="S56" s="563" t="n"/>
      <c r="T56" s="563" t="n"/>
      <c r="U56" s="563" t="n"/>
      <c r="V56" s="563" t="n"/>
      <c r="W56" s="563" t="n"/>
      <c r="X56" s="563" t="n"/>
      <c r="Y56" s="563" t="n"/>
      <c r="Z56" s="563" t="n"/>
      <c r="AA56" s="563" t="n"/>
      <c r="AB56" s="563" t="n"/>
      <c r="AC56" s="563" t="n"/>
      <c r="AD56" s="563" t="n"/>
      <c r="AE56" s="563" t="n"/>
      <c r="AF56" s="563" t="n"/>
      <c r="AG56" s="563" t="n"/>
      <c r="AH56" s="563" t="n"/>
      <c r="AI56" s="563" t="n"/>
      <c r="AJ56" s="563" t="n"/>
      <c r="AK56" s="563" t="n"/>
      <c r="AL56" s="563" t="n"/>
      <c r="AM56" s="563" t="n"/>
      <c r="AN56" s="563" t="n"/>
      <c r="AO56" s="563" t="n"/>
      <c r="AP56" s="563" t="n"/>
      <c r="AQ56" s="563" t="n"/>
      <c r="AR56" s="563" t="n"/>
      <c r="AS56" s="563" t="n"/>
      <c r="AT56" s="563" t="n"/>
      <c r="AU56" s="563" t="n"/>
      <c r="AV56" s="563" t="n"/>
      <c r="AW56" s="563" t="n"/>
      <c r="AX56" s="563" t="n"/>
      <c r="AY56" s="563" t="n"/>
      <c r="AZ56" s="563" t="n"/>
      <c r="BA56" s="563" t="n"/>
      <c r="BB56" s="563" t="n"/>
      <c r="BC56" s="563" t="n"/>
      <c r="BD56" s="563" t="n"/>
      <c r="BE56" s="563" t="n"/>
      <c r="BF56" s="563" t="n"/>
      <c r="BG56" s="563" t="n"/>
      <c r="BH56" s="563" t="n"/>
      <c r="BI56" s="563" t="n"/>
      <c r="BJ56" s="563" t="n"/>
      <c r="BK56" s="563" t="n"/>
      <c r="BL56" s="563" t="n"/>
      <c r="BM56" s="563" t="n"/>
      <c r="BN56" s="563" t="n"/>
      <c r="BO56" s="563" t="n"/>
      <c r="BP56" s="563" t="n"/>
      <c r="BQ56" s="563" t="n"/>
      <c r="BR56" s="563" t="n"/>
      <c r="BS56" s="563" t="n"/>
      <c r="BT56" s="563" t="n"/>
    </row>
    <row customFormat="true" hidden="true" ht="16.5" outlineLevel="2" r="57" s="431">
      <c r="A57" s="562" t="n"/>
      <c r="B57" s="562" t="n"/>
      <c r="C57" s="562" t="n"/>
      <c r="D57" s="562" t="e">
        <f aca="false" ca="false" dt2D="false" dtr="false" t="normal">D56</f>
        <v>#N/A</v>
      </c>
      <c r="E57" s="562" t="n"/>
      <c r="F57" s="562" t="e">
        <f aca="false" ca="false" dt2D="false" dtr="false" t="normal">F56</f>
        <v>#N/A</v>
      </c>
      <c r="G57" s="562" t="n">
        <f aca="false" ca="false" dt2D="false" dtr="false" t="normal">G56</f>
        <v>0</v>
      </c>
      <c r="I57" s="564" t="s">
        <v>584</v>
      </c>
      <c r="J57" s="431" t="s">
        <v>585</v>
      </c>
      <c r="M57" s="565" t="n"/>
      <c r="N57" s="565" t="n"/>
      <c r="O57" s="565" t="n"/>
      <c r="P57" s="565" t="n"/>
      <c r="Q57" s="565" t="n"/>
      <c r="R57" s="565" t="n"/>
      <c r="S57" s="565" t="n"/>
      <c r="T57" s="565" t="n"/>
      <c r="U57" s="565" t="n"/>
      <c r="V57" s="565" t="n"/>
      <c r="W57" s="565" t="n"/>
      <c r="X57" s="565" t="n"/>
      <c r="Y57" s="565" t="n"/>
      <c r="Z57" s="565" t="n"/>
      <c r="AA57" s="565" t="n"/>
      <c r="AB57" s="565" t="n"/>
      <c r="AC57" s="565" t="n"/>
      <c r="AD57" s="565" t="n"/>
      <c r="AE57" s="565" t="n"/>
      <c r="AF57" s="565" t="n"/>
      <c r="AG57" s="565" t="n"/>
      <c r="AH57" s="565" t="n"/>
      <c r="AI57" s="565" t="n"/>
      <c r="AJ57" s="565" t="n"/>
      <c r="AK57" s="565" t="n"/>
      <c r="AL57" s="565" t="n"/>
      <c r="AM57" s="565" t="n"/>
      <c r="AN57" s="565" t="n"/>
      <c r="AO57" s="565" t="n"/>
      <c r="AP57" s="565" t="n"/>
      <c r="AQ57" s="565" t="n"/>
      <c r="AR57" s="565" t="n"/>
      <c r="AS57" s="565" t="n"/>
      <c r="AT57" s="565" t="n"/>
      <c r="AU57" s="565" t="n"/>
      <c r="AV57" s="565" t="n"/>
      <c r="AW57" s="565" t="n"/>
      <c r="AX57" s="565" t="n"/>
      <c r="AY57" s="565" t="n"/>
      <c r="AZ57" s="565" t="n"/>
      <c r="BA57" s="565" t="n"/>
      <c r="BB57" s="565" t="n"/>
      <c r="BC57" s="565" t="n"/>
      <c r="BD57" s="565" t="n"/>
      <c r="BE57" s="565" t="n"/>
      <c r="BF57" s="565" t="n"/>
      <c r="BG57" s="565" t="n"/>
      <c r="BH57" s="565" t="n"/>
      <c r="BI57" s="565" t="n"/>
      <c r="BJ57" s="565" t="n"/>
      <c r="BK57" s="565" t="n"/>
      <c r="BL57" s="565" t="n"/>
      <c r="BM57" s="565" t="n"/>
      <c r="BN57" s="565" t="n"/>
      <c r="BO57" s="565" t="n"/>
      <c r="BP57" s="565" t="n"/>
      <c r="BQ57" s="565" t="n"/>
      <c r="BR57" s="565" t="n"/>
      <c r="BS57" s="565" t="n"/>
      <c r="BT57" s="565" t="n"/>
    </row>
    <row customHeight="true" hidden="true" ht="13.1499996185303" outlineLevel="2" r="58">
      <c r="B58" s="482" t="s">
        <v>450</v>
      </c>
      <c r="C58" s="529" t="n"/>
      <c r="D58" s="529" t="e">
        <f aca="false" ca="false" dt2D="false" dtr="false" t="normal">D57</f>
        <v>#N/A</v>
      </c>
      <c r="F58" s="482" t="e">
        <f aca="false" ca="false" dt2D="false" dtr="false" t="normal">F57</f>
        <v>#N/A</v>
      </c>
      <c r="G58" s="482" t="n">
        <f aca="false" ca="false" dt2D="false" dtr="false" t="normal">G57</f>
        <v>0</v>
      </c>
      <c r="I58" s="566" t="s">
        <v>586</v>
      </c>
      <c r="J58" s="567" t="s">
        <v>587</v>
      </c>
      <c r="K58" s="567" t="n"/>
      <c r="L58" s="568" t="n"/>
      <c r="M58" s="568" t="n">
        <f aca="false" ca="false" dt2D="false" dtr="false" t="normal">$L58*$K58*M57</f>
        <v>0</v>
      </c>
      <c r="N58" s="568" t="n">
        <f aca="false" ca="false" dt2D="false" dtr="false" t="normal">$L58*$K58*N57</f>
        <v>0</v>
      </c>
      <c r="O58" s="568" t="n">
        <f aca="false" ca="false" dt2D="false" dtr="false" t="normal">$L58*$K58*O57</f>
        <v>0</v>
      </c>
      <c r="P58" s="568" t="n">
        <f aca="false" ca="false" dt2D="false" dtr="false" t="normal">$L58*$K58*P57</f>
        <v>0</v>
      </c>
      <c r="Q58" s="568" t="n">
        <f aca="false" ca="false" dt2D="false" dtr="false" t="normal">$L58*$K58*Q57</f>
        <v>0</v>
      </c>
      <c r="R58" s="568" t="n">
        <f aca="false" ca="false" dt2D="false" dtr="false" t="normal">$L58*$K58*R57</f>
        <v>0</v>
      </c>
      <c r="S58" s="568" t="n">
        <f aca="false" ca="false" dt2D="false" dtr="false" t="normal">$L58*$K58*S57</f>
        <v>0</v>
      </c>
      <c r="T58" s="568" t="n">
        <f aca="false" ca="false" dt2D="false" dtr="false" t="normal">$L58*$K58*T57</f>
        <v>0</v>
      </c>
      <c r="U58" s="568" t="n">
        <f aca="false" ca="false" dt2D="false" dtr="false" t="normal">$L58*$K58*U57</f>
        <v>0</v>
      </c>
      <c r="V58" s="568" t="n">
        <f aca="false" ca="false" dt2D="false" dtr="false" t="normal">$L58*$K58*V57</f>
        <v>0</v>
      </c>
      <c r="W58" s="568" t="n">
        <f aca="false" ca="false" dt2D="false" dtr="false" t="normal">$L58*$K58*W57</f>
        <v>0</v>
      </c>
      <c r="X58" s="568" t="n">
        <f aca="false" ca="false" dt2D="false" dtr="false" t="normal">$L58*$K58*X57</f>
        <v>0</v>
      </c>
      <c r="Y58" s="568" t="n">
        <f aca="false" ca="false" dt2D="false" dtr="false" t="normal">$L58*$K58*Y57</f>
        <v>0</v>
      </c>
      <c r="Z58" s="568" t="n">
        <f aca="false" ca="false" dt2D="false" dtr="false" t="normal">$L58*$K58*Z57</f>
        <v>0</v>
      </c>
      <c r="AA58" s="568" t="n">
        <f aca="false" ca="false" dt2D="false" dtr="false" t="normal">$L58*$K58*AA57</f>
        <v>0</v>
      </c>
      <c r="AB58" s="568" t="n">
        <f aca="false" ca="false" dt2D="false" dtr="false" t="normal">$L58*$K58*AB57</f>
        <v>0</v>
      </c>
      <c r="AC58" s="568" t="n">
        <f aca="false" ca="false" dt2D="false" dtr="false" t="normal">$L58*$K58*AC57</f>
        <v>0</v>
      </c>
      <c r="AD58" s="568" t="n">
        <f aca="false" ca="false" dt2D="false" dtr="false" t="normal">$L58*$K58*AD57</f>
        <v>0</v>
      </c>
      <c r="AE58" s="568" t="n">
        <f aca="false" ca="false" dt2D="false" dtr="false" t="normal">$L58*$K58*AE57</f>
        <v>0</v>
      </c>
      <c r="AF58" s="568" t="n">
        <f aca="false" ca="false" dt2D="false" dtr="false" t="normal">$L58*$K58*AF57</f>
        <v>0</v>
      </c>
      <c r="AG58" s="568" t="n">
        <f aca="false" ca="false" dt2D="false" dtr="false" t="normal">$L58*$K58*AG57</f>
        <v>0</v>
      </c>
      <c r="AH58" s="568" t="n">
        <f aca="false" ca="false" dt2D="false" dtr="false" t="normal">$L58*$K58*AH57</f>
        <v>0</v>
      </c>
      <c r="AI58" s="568" t="n">
        <f aca="false" ca="false" dt2D="false" dtr="false" t="normal">$L58*$K58*AI57</f>
        <v>0</v>
      </c>
      <c r="AJ58" s="568" t="n">
        <f aca="false" ca="false" dt2D="false" dtr="false" t="normal">$L58*$K58*AJ57</f>
        <v>0</v>
      </c>
      <c r="AK58" s="568" t="n">
        <f aca="false" ca="false" dt2D="false" dtr="false" t="normal">$L58*$K58*AK57</f>
        <v>0</v>
      </c>
      <c r="AL58" s="568" t="n">
        <f aca="false" ca="false" dt2D="false" dtr="false" t="normal">$L58*$K58*AL57</f>
        <v>0</v>
      </c>
      <c r="AM58" s="568" t="n">
        <f aca="false" ca="false" dt2D="false" dtr="false" t="normal">$L58*$K58*AM57</f>
        <v>0</v>
      </c>
      <c r="AN58" s="568" t="n">
        <f aca="false" ca="false" dt2D="false" dtr="false" t="normal">$L58*$K58*AN57</f>
        <v>0</v>
      </c>
      <c r="AO58" s="568" t="n">
        <f aca="false" ca="false" dt2D="false" dtr="false" t="normal">$L58*$K58*AO57</f>
        <v>0</v>
      </c>
      <c r="AP58" s="568" t="n">
        <f aca="false" ca="false" dt2D="false" dtr="false" t="normal">$L58*$K58*AP57</f>
        <v>0</v>
      </c>
      <c r="AQ58" s="568" t="n">
        <f aca="false" ca="false" dt2D="false" dtr="false" t="normal">$L58*$K58*AQ57</f>
        <v>0</v>
      </c>
      <c r="AR58" s="568" t="n">
        <f aca="false" ca="false" dt2D="false" dtr="false" t="normal">$L58*$K58*AR57</f>
        <v>0</v>
      </c>
      <c r="AS58" s="568" t="n">
        <f aca="false" ca="false" dt2D="false" dtr="false" t="normal">$L58*$K58*AS57</f>
        <v>0</v>
      </c>
      <c r="AT58" s="568" t="n">
        <f aca="false" ca="false" dt2D="false" dtr="false" t="normal">$L58*$K58*AT57</f>
        <v>0</v>
      </c>
      <c r="AU58" s="568" t="n">
        <f aca="false" ca="false" dt2D="false" dtr="false" t="normal">$L58*$K58*AU57</f>
        <v>0</v>
      </c>
      <c r="AV58" s="568" t="n">
        <f aca="false" ca="false" dt2D="false" dtr="false" t="normal">$L58*$K58*AV57</f>
        <v>0</v>
      </c>
      <c r="AW58" s="568" t="n">
        <f aca="false" ca="false" dt2D="false" dtr="false" t="normal">$L58*$K58*AW57</f>
        <v>0</v>
      </c>
      <c r="AX58" s="568" t="n">
        <f aca="false" ca="false" dt2D="false" dtr="false" t="normal">$L58*$K58*AX57</f>
        <v>0</v>
      </c>
      <c r="AY58" s="568" t="n">
        <f aca="false" ca="false" dt2D="false" dtr="false" t="normal">$L58*$K58*AY57</f>
        <v>0</v>
      </c>
      <c r="AZ58" s="568" t="n">
        <f aca="false" ca="false" dt2D="false" dtr="false" t="normal">$L58*$K58*AZ57</f>
        <v>0</v>
      </c>
      <c r="BA58" s="568" t="n">
        <f aca="false" ca="false" dt2D="false" dtr="false" t="normal">$L58*$K58*BA57</f>
        <v>0</v>
      </c>
      <c r="BB58" s="568" t="n">
        <f aca="false" ca="false" dt2D="false" dtr="false" t="normal">$L58*$K58*BB57</f>
        <v>0</v>
      </c>
      <c r="BC58" s="568" t="n">
        <f aca="false" ca="false" dt2D="false" dtr="false" t="normal">$L58*$K58*BC57</f>
        <v>0</v>
      </c>
      <c r="BD58" s="568" t="n">
        <f aca="false" ca="false" dt2D="false" dtr="false" t="normal">$L58*$K58*BD57</f>
        <v>0</v>
      </c>
      <c r="BE58" s="568" t="n">
        <f aca="false" ca="false" dt2D="false" dtr="false" t="normal">$L58*$K58*BE57</f>
        <v>0</v>
      </c>
      <c r="BF58" s="568" t="n">
        <f aca="false" ca="false" dt2D="false" dtr="false" t="normal">$L58*$K58*BF57</f>
        <v>0</v>
      </c>
      <c r="BG58" s="568" t="n">
        <f aca="false" ca="false" dt2D="false" dtr="false" t="normal">$L58*$K58*BG57</f>
        <v>0</v>
      </c>
      <c r="BH58" s="568" t="n">
        <f aca="false" ca="false" dt2D="false" dtr="false" t="normal">$L58*$K58*BH57</f>
        <v>0</v>
      </c>
      <c r="BI58" s="568" t="n">
        <f aca="false" ca="false" dt2D="false" dtr="false" t="normal">$L58*$K58*BI57</f>
        <v>0</v>
      </c>
      <c r="BJ58" s="568" t="n">
        <f aca="false" ca="false" dt2D="false" dtr="false" t="normal">$L58*$K58*BJ57</f>
        <v>0</v>
      </c>
      <c r="BK58" s="568" t="n">
        <f aca="false" ca="false" dt2D="false" dtr="false" t="normal">$L58*$K58*BK57</f>
        <v>0</v>
      </c>
      <c r="BL58" s="568" t="n">
        <f aca="false" ca="false" dt2D="false" dtr="false" t="normal">$L58*$K58*BL57</f>
        <v>0</v>
      </c>
      <c r="BM58" s="568" t="n">
        <f aca="false" ca="false" dt2D="false" dtr="false" t="normal">$L58*$K58*BM57</f>
        <v>0</v>
      </c>
      <c r="BN58" s="568" t="n">
        <f aca="false" ca="false" dt2D="false" dtr="false" t="normal">$L58*$K58*BN57</f>
        <v>0</v>
      </c>
      <c r="BO58" s="568" t="n">
        <f aca="false" ca="false" dt2D="false" dtr="false" t="normal">$L58*$K58*BO57</f>
        <v>0</v>
      </c>
      <c r="BP58" s="568" t="n">
        <f aca="false" ca="false" dt2D="false" dtr="false" t="normal">$L58*$K58*BP57</f>
        <v>0</v>
      </c>
      <c r="BQ58" s="568" t="n">
        <f aca="false" ca="false" dt2D="false" dtr="false" t="normal">$L58*$K58*BQ57</f>
        <v>0</v>
      </c>
      <c r="BR58" s="568" t="n">
        <f aca="false" ca="false" dt2D="false" dtr="false" t="normal">$L58*$K58*BR57</f>
        <v>0</v>
      </c>
      <c r="BS58" s="568" t="n">
        <f aca="false" ca="false" dt2D="false" dtr="false" t="normal">$L58*$K58*BS57</f>
        <v>0</v>
      </c>
      <c r="BT58" s="568" t="n">
        <f aca="false" ca="false" dt2D="false" dtr="false" t="normal">$L58*$K58*BT57</f>
        <v>0</v>
      </c>
    </row>
    <row customHeight="true" hidden="true" ht="13.1499996185303" outlineLevel="2" r="59">
      <c r="D59" s="529" t="e">
        <f aca="false" ca="false" dt2D="false" dtr="false" t="normal">D58</f>
        <v>#N/A</v>
      </c>
      <c r="E59" s="569" t="str">
        <f aca="false" ca="false" dt2D="false" dtr="false" t="normal">I59</f>
        <v>Право аренды земельного участка</v>
      </c>
      <c r="F59" s="482" t="e">
        <f aca="false" ca="false" dt2D="false" dtr="false" t="normal">F58</f>
        <v>#N/A</v>
      </c>
      <c r="G59" s="482" t="n">
        <f aca="false" ca="false" dt2D="false" dtr="false" t="normal">G58</f>
        <v>0</v>
      </c>
      <c r="I59" s="566" t="s">
        <v>557</v>
      </c>
      <c r="J59" s="567" t="s">
        <v>587</v>
      </c>
      <c r="K59" s="567" t="n"/>
      <c r="L59" s="568" t="n"/>
      <c r="M59" s="568" t="n">
        <f aca="false" ca="false" dt2D="false" dtr="false" t="normal">$L59*$K59*M57</f>
        <v>0</v>
      </c>
      <c r="N59" s="568" t="n">
        <f aca="false" ca="false" dt2D="false" dtr="false" t="normal">$L59*$K59*N57</f>
        <v>0</v>
      </c>
      <c r="O59" s="568" t="n">
        <f aca="false" ca="false" dt2D="false" dtr="false" t="normal">$L59*$K59*O57</f>
        <v>0</v>
      </c>
      <c r="P59" s="568" t="n">
        <f aca="false" ca="false" dt2D="false" dtr="false" t="normal">$L59*$K59*P57</f>
        <v>0</v>
      </c>
      <c r="Q59" s="568" t="n">
        <f aca="false" ca="false" dt2D="false" dtr="false" t="normal">$L59*$K59*Q57</f>
        <v>0</v>
      </c>
      <c r="R59" s="568" t="n">
        <f aca="false" ca="false" dt2D="false" dtr="false" t="normal">$L59*$K59*R57</f>
        <v>0</v>
      </c>
      <c r="S59" s="568" t="n">
        <f aca="false" ca="false" dt2D="false" dtr="false" t="normal">$L59*$K59*S57</f>
        <v>0</v>
      </c>
      <c r="T59" s="568" t="n">
        <f aca="false" ca="false" dt2D="false" dtr="false" t="normal">$L59*$K59*T57</f>
        <v>0</v>
      </c>
      <c r="U59" s="568" t="n">
        <f aca="false" ca="false" dt2D="false" dtr="false" t="normal">$L59*$K59*U57</f>
        <v>0</v>
      </c>
      <c r="V59" s="568" t="n">
        <f aca="false" ca="false" dt2D="false" dtr="false" t="normal">$L59*$K59*V57</f>
        <v>0</v>
      </c>
      <c r="W59" s="568" t="n">
        <f aca="false" ca="false" dt2D="false" dtr="false" t="normal">$L59*$K59*W57</f>
        <v>0</v>
      </c>
      <c r="X59" s="568" t="n">
        <f aca="false" ca="false" dt2D="false" dtr="false" t="normal">$L59*$K59*X57</f>
        <v>0</v>
      </c>
      <c r="Y59" s="568" t="n">
        <f aca="false" ca="false" dt2D="false" dtr="false" t="normal">$L59*$K59*Y57</f>
        <v>0</v>
      </c>
      <c r="Z59" s="568" t="n">
        <f aca="false" ca="false" dt2D="false" dtr="false" t="normal">$L59*$K59*Z57</f>
        <v>0</v>
      </c>
      <c r="AA59" s="568" t="n">
        <f aca="false" ca="false" dt2D="false" dtr="false" t="normal">$L59*$K59*AA57</f>
        <v>0</v>
      </c>
      <c r="AB59" s="568" t="n">
        <f aca="false" ca="false" dt2D="false" dtr="false" t="normal">$L59*$K59*AB57</f>
        <v>0</v>
      </c>
      <c r="AC59" s="568" t="n">
        <f aca="false" ca="false" dt2D="false" dtr="false" t="normal">$L59*$K59*AC57</f>
        <v>0</v>
      </c>
      <c r="AD59" s="568" t="n">
        <f aca="false" ca="false" dt2D="false" dtr="false" t="normal">$L59*$K59*AD57</f>
        <v>0</v>
      </c>
      <c r="AE59" s="568" t="n">
        <f aca="false" ca="false" dt2D="false" dtr="false" t="normal">$L59*$K59*AE57</f>
        <v>0</v>
      </c>
      <c r="AF59" s="568" t="n">
        <f aca="false" ca="false" dt2D="false" dtr="false" t="normal">$L59*$K59*AF57</f>
        <v>0</v>
      </c>
      <c r="AG59" s="568" t="n">
        <f aca="false" ca="false" dt2D="false" dtr="false" t="normal">$L59*$K59*AG57</f>
        <v>0</v>
      </c>
      <c r="AH59" s="568" t="n">
        <f aca="false" ca="false" dt2D="false" dtr="false" t="normal">$L59*$K59*AH57</f>
        <v>0</v>
      </c>
      <c r="AI59" s="568" t="n">
        <f aca="false" ca="false" dt2D="false" dtr="false" t="normal">$L59*$K59*AI57</f>
        <v>0</v>
      </c>
      <c r="AJ59" s="568" t="n">
        <f aca="false" ca="false" dt2D="false" dtr="false" t="normal">$L59*$K59*AJ57</f>
        <v>0</v>
      </c>
      <c r="AK59" s="568" t="n">
        <f aca="false" ca="false" dt2D="false" dtr="false" t="normal">$L59*$K59*AK57</f>
        <v>0</v>
      </c>
      <c r="AL59" s="568" t="n">
        <f aca="false" ca="false" dt2D="false" dtr="false" t="normal">$L59*$K59*AL57</f>
        <v>0</v>
      </c>
      <c r="AM59" s="568" t="n">
        <f aca="false" ca="false" dt2D="false" dtr="false" t="normal">$L59*$K59*AM57</f>
        <v>0</v>
      </c>
      <c r="AN59" s="568" t="n">
        <f aca="false" ca="false" dt2D="false" dtr="false" t="normal">$L59*$K59*AN57</f>
        <v>0</v>
      </c>
      <c r="AO59" s="568" t="n">
        <f aca="false" ca="false" dt2D="false" dtr="false" t="normal">$L59*$K59*AO57</f>
        <v>0</v>
      </c>
      <c r="AP59" s="568" t="n">
        <f aca="false" ca="false" dt2D="false" dtr="false" t="normal">$L59*$K59*AP57</f>
        <v>0</v>
      </c>
      <c r="AQ59" s="568" t="n">
        <f aca="false" ca="false" dt2D="false" dtr="false" t="normal">$L59*$K59*AQ57</f>
        <v>0</v>
      </c>
      <c r="AR59" s="568" t="n">
        <f aca="false" ca="false" dt2D="false" dtr="false" t="normal">$L59*$K59*AR57</f>
        <v>0</v>
      </c>
      <c r="AS59" s="568" t="n">
        <f aca="false" ca="false" dt2D="false" dtr="false" t="normal">$L59*$K59*AS57</f>
        <v>0</v>
      </c>
      <c r="AT59" s="568" t="n">
        <f aca="false" ca="false" dt2D="false" dtr="false" t="normal">$L59*$K59*AT57</f>
        <v>0</v>
      </c>
      <c r="AU59" s="568" t="n">
        <f aca="false" ca="false" dt2D="false" dtr="false" t="normal">$L59*$K59*AU57</f>
        <v>0</v>
      </c>
      <c r="AV59" s="568" t="n">
        <f aca="false" ca="false" dt2D="false" dtr="false" t="normal">$L59*$K59*AV57</f>
        <v>0</v>
      </c>
      <c r="AW59" s="568" t="n">
        <f aca="false" ca="false" dt2D="false" dtr="false" t="normal">$L59*$K59*AW57</f>
        <v>0</v>
      </c>
      <c r="AX59" s="568" t="n">
        <f aca="false" ca="false" dt2D="false" dtr="false" t="normal">$L59*$K59*AX57</f>
        <v>0</v>
      </c>
      <c r="AY59" s="568" t="n">
        <f aca="false" ca="false" dt2D="false" dtr="false" t="normal">$L59*$K59*AY57</f>
        <v>0</v>
      </c>
      <c r="AZ59" s="568" t="n">
        <f aca="false" ca="false" dt2D="false" dtr="false" t="normal">$L59*$K59*AZ57</f>
        <v>0</v>
      </c>
      <c r="BA59" s="568" t="n">
        <f aca="false" ca="false" dt2D="false" dtr="false" t="normal">$L59*$K59*BA57</f>
        <v>0</v>
      </c>
      <c r="BB59" s="568" t="n">
        <f aca="false" ca="false" dt2D="false" dtr="false" t="normal">$L59*$K59*BB57</f>
        <v>0</v>
      </c>
      <c r="BC59" s="568" t="n">
        <f aca="false" ca="false" dt2D="false" dtr="false" t="normal">$L59*$K59*BC57</f>
        <v>0</v>
      </c>
      <c r="BD59" s="568" t="n">
        <f aca="false" ca="false" dt2D="false" dtr="false" t="normal">$L59*$K59*BD57</f>
        <v>0</v>
      </c>
      <c r="BE59" s="568" t="n">
        <f aca="false" ca="false" dt2D="false" dtr="false" t="normal">$L59*$K59*BE57</f>
        <v>0</v>
      </c>
      <c r="BF59" s="568" t="n">
        <f aca="false" ca="false" dt2D="false" dtr="false" t="normal">$L59*$K59*BF57</f>
        <v>0</v>
      </c>
      <c r="BG59" s="568" t="n">
        <f aca="false" ca="false" dt2D="false" dtr="false" t="normal">$L59*$K59*BG57</f>
        <v>0</v>
      </c>
      <c r="BH59" s="568" t="n">
        <f aca="false" ca="false" dt2D="false" dtr="false" t="normal">$L59*$K59*BH57</f>
        <v>0</v>
      </c>
      <c r="BI59" s="568" t="n">
        <f aca="false" ca="false" dt2D="false" dtr="false" t="normal">$L59*$K59*BI57</f>
        <v>0</v>
      </c>
      <c r="BJ59" s="568" t="n">
        <f aca="false" ca="false" dt2D="false" dtr="false" t="normal">$L59*$K59*BJ57</f>
        <v>0</v>
      </c>
      <c r="BK59" s="568" t="n">
        <f aca="false" ca="false" dt2D="false" dtr="false" t="normal">$L59*$K59*BK57</f>
        <v>0</v>
      </c>
      <c r="BL59" s="568" t="n">
        <f aca="false" ca="false" dt2D="false" dtr="false" t="normal">$L59*$K59*BL57</f>
        <v>0</v>
      </c>
      <c r="BM59" s="568" t="n">
        <f aca="false" ca="false" dt2D="false" dtr="false" t="normal">$L59*$K59*BM57</f>
        <v>0</v>
      </c>
      <c r="BN59" s="568" t="n">
        <f aca="false" ca="false" dt2D="false" dtr="false" t="normal">$L59*$K59*BN57</f>
        <v>0</v>
      </c>
      <c r="BO59" s="568" t="n">
        <f aca="false" ca="false" dt2D="false" dtr="false" t="normal">$L59*$K59*BO57</f>
        <v>0</v>
      </c>
      <c r="BP59" s="568" t="n">
        <f aca="false" ca="false" dt2D="false" dtr="false" t="normal">$L59*$K59*BP57</f>
        <v>0</v>
      </c>
      <c r="BQ59" s="568" t="n">
        <f aca="false" ca="false" dt2D="false" dtr="false" t="normal">$L59*$K59*BQ57</f>
        <v>0</v>
      </c>
      <c r="BR59" s="568" t="n">
        <f aca="false" ca="false" dt2D="false" dtr="false" t="normal">$L59*$K59*BR57</f>
        <v>0</v>
      </c>
      <c r="BS59" s="568" t="n">
        <f aca="false" ca="false" dt2D="false" dtr="false" t="normal">$L59*$K59*BS57</f>
        <v>0</v>
      </c>
      <c r="BT59" s="568" t="n">
        <f aca="false" ca="false" dt2D="false" dtr="false" t="normal">$L59*$K59*BT57</f>
        <v>0</v>
      </c>
    </row>
    <row customHeight="true" hidden="true" ht="13.1499996185303" outlineLevel="2" r="60">
      <c r="D60" s="529" t="e">
        <f aca="false" ca="false" dt2D="false" dtr="false" t="normal">D59</f>
        <v>#N/A</v>
      </c>
      <c r="F60" s="482" t="e">
        <f aca="false" ca="false" dt2D="false" dtr="false" t="normal">F59</f>
        <v>#N/A</v>
      </c>
      <c r="G60" s="482" t="n">
        <f aca="false" ca="false" dt2D="false" dtr="false" t="normal">G59</f>
        <v>0</v>
      </c>
      <c r="I60" s="570" t="s">
        <v>588</v>
      </c>
      <c r="J60" s="567" t="n"/>
      <c r="K60" s="567" t="n"/>
      <c r="L60" s="568" t="n"/>
      <c r="M60" s="568" t="n">
        <f aca="false" ca="false" dt2D="false" dtr="false" t="normal">$L60*$K60*M57</f>
        <v>0</v>
      </c>
      <c r="N60" s="568" t="n">
        <f aca="false" ca="false" dt2D="false" dtr="false" t="normal">$L60*$K60*N57</f>
        <v>0</v>
      </c>
      <c r="O60" s="568" t="n">
        <f aca="false" ca="false" dt2D="false" dtr="false" t="normal">$L60*$K60*O57</f>
        <v>0</v>
      </c>
      <c r="P60" s="568" t="n">
        <f aca="false" ca="false" dt2D="false" dtr="false" t="normal">$L60*$K60*P57</f>
        <v>0</v>
      </c>
      <c r="Q60" s="568" t="n">
        <f aca="false" ca="false" dt2D="false" dtr="false" t="normal">$L60*$K60*Q57</f>
        <v>0</v>
      </c>
      <c r="R60" s="568" t="n">
        <f aca="false" ca="false" dt2D="false" dtr="false" t="normal">$L60*$K60*R57</f>
        <v>0</v>
      </c>
      <c r="S60" s="568" t="n">
        <f aca="false" ca="false" dt2D="false" dtr="false" t="normal">$L60*$K60*S57</f>
        <v>0</v>
      </c>
      <c r="T60" s="568" t="n">
        <f aca="false" ca="false" dt2D="false" dtr="false" t="normal">$L60*$K60*T57</f>
        <v>0</v>
      </c>
      <c r="U60" s="568" t="n">
        <f aca="false" ca="false" dt2D="false" dtr="false" t="normal">$L60*$K60*U57</f>
        <v>0</v>
      </c>
      <c r="V60" s="568" t="n">
        <f aca="false" ca="false" dt2D="false" dtr="false" t="normal">$L60*$K60*V57</f>
        <v>0</v>
      </c>
      <c r="W60" s="568" t="n">
        <f aca="false" ca="false" dt2D="false" dtr="false" t="normal">$L60*$K60*W57</f>
        <v>0</v>
      </c>
      <c r="X60" s="568" t="n">
        <f aca="false" ca="false" dt2D="false" dtr="false" t="normal">$L60*$K60*X57</f>
        <v>0</v>
      </c>
      <c r="Y60" s="568" t="n">
        <f aca="false" ca="false" dt2D="false" dtr="false" t="normal">$L60*$K60*Y57</f>
        <v>0</v>
      </c>
      <c r="Z60" s="568" t="n">
        <f aca="false" ca="false" dt2D="false" dtr="false" t="normal">$L60*$K60*Z57</f>
        <v>0</v>
      </c>
      <c r="AA60" s="568" t="n">
        <f aca="false" ca="false" dt2D="false" dtr="false" t="normal">$L60*$K60*AA57</f>
        <v>0</v>
      </c>
      <c r="AB60" s="568" t="n">
        <f aca="false" ca="false" dt2D="false" dtr="false" t="normal">$L60*$K60*AB57</f>
        <v>0</v>
      </c>
      <c r="AC60" s="568" t="n">
        <f aca="false" ca="false" dt2D="false" dtr="false" t="normal">$L60*$K60*AC57</f>
        <v>0</v>
      </c>
      <c r="AD60" s="568" t="n">
        <f aca="false" ca="false" dt2D="false" dtr="false" t="normal">$L60*$K60*AD57</f>
        <v>0</v>
      </c>
      <c r="AE60" s="568" t="n">
        <f aca="false" ca="false" dt2D="false" dtr="false" t="normal">$L60*$K60*AE57</f>
        <v>0</v>
      </c>
      <c r="AF60" s="568" t="n">
        <f aca="false" ca="false" dt2D="false" dtr="false" t="normal">$L60*$K60*AF57</f>
        <v>0</v>
      </c>
      <c r="AG60" s="568" t="n">
        <f aca="false" ca="false" dt2D="false" dtr="false" t="normal">$L60*$K60*AG57</f>
        <v>0</v>
      </c>
      <c r="AH60" s="568" t="n">
        <f aca="false" ca="false" dt2D="false" dtr="false" t="normal">$L60*$K60*AH57</f>
        <v>0</v>
      </c>
      <c r="AI60" s="568" t="n">
        <f aca="false" ca="false" dt2D="false" dtr="false" t="normal">$L60*$K60*AI57</f>
        <v>0</v>
      </c>
      <c r="AJ60" s="568" t="n">
        <f aca="false" ca="false" dt2D="false" dtr="false" t="normal">$L60*$K60*AJ57</f>
        <v>0</v>
      </c>
      <c r="AK60" s="568" t="n">
        <f aca="false" ca="false" dt2D="false" dtr="false" t="normal">$L60*$K60*AK57</f>
        <v>0</v>
      </c>
      <c r="AL60" s="568" t="n">
        <f aca="false" ca="false" dt2D="false" dtr="false" t="normal">$L60*$K60*AL57</f>
        <v>0</v>
      </c>
      <c r="AM60" s="568" t="n">
        <f aca="false" ca="false" dt2D="false" dtr="false" t="normal">$L60*$K60*AM57</f>
        <v>0</v>
      </c>
      <c r="AN60" s="568" t="n">
        <f aca="false" ca="false" dt2D="false" dtr="false" t="normal">$L60*$K60*AN57</f>
        <v>0</v>
      </c>
      <c r="AO60" s="568" t="n">
        <f aca="false" ca="false" dt2D="false" dtr="false" t="normal">$L60*$K60*AO57</f>
        <v>0</v>
      </c>
      <c r="AP60" s="568" t="n">
        <f aca="false" ca="false" dt2D="false" dtr="false" t="normal">$L60*$K60*AP57</f>
        <v>0</v>
      </c>
      <c r="AQ60" s="568" t="n">
        <f aca="false" ca="false" dt2D="false" dtr="false" t="normal">$L60*$K60*AQ57</f>
        <v>0</v>
      </c>
      <c r="AR60" s="568" t="n">
        <f aca="false" ca="false" dt2D="false" dtr="false" t="normal">$L60*$K60*AR57</f>
        <v>0</v>
      </c>
      <c r="AS60" s="568" t="n">
        <f aca="false" ca="false" dt2D="false" dtr="false" t="normal">$L60*$K60*AS57</f>
        <v>0</v>
      </c>
      <c r="AT60" s="568" t="n">
        <f aca="false" ca="false" dt2D="false" dtr="false" t="normal">$L60*$K60*AT57</f>
        <v>0</v>
      </c>
      <c r="AU60" s="568" t="n">
        <f aca="false" ca="false" dt2D="false" dtr="false" t="normal">$L60*$K60*AU57</f>
        <v>0</v>
      </c>
      <c r="AV60" s="568" t="n">
        <f aca="false" ca="false" dt2D="false" dtr="false" t="normal">$L60*$K60*AV57</f>
        <v>0</v>
      </c>
      <c r="AW60" s="568" t="n">
        <f aca="false" ca="false" dt2D="false" dtr="false" t="normal">$L60*$K60*AW57</f>
        <v>0</v>
      </c>
      <c r="AX60" s="568" t="n">
        <f aca="false" ca="false" dt2D="false" dtr="false" t="normal">$L60*$K60*AX57</f>
        <v>0</v>
      </c>
      <c r="AY60" s="568" t="n">
        <f aca="false" ca="false" dt2D="false" dtr="false" t="normal">$L60*$K60*AY57</f>
        <v>0</v>
      </c>
      <c r="AZ60" s="568" t="n">
        <f aca="false" ca="false" dt2D="false" dtr="false" t="normal">$L60*$K60*AZ57</f>
        <v>0</v>
      </c>
      <c r="BA60" s="568" t="n">
        <f aca="false" ca="false" dt2D="false" dtr="false" t="normal">$L60*$K60*BA57</f>
        <v>0</v>
      </c>
      <c r="BB60" s="568" t="n">
        <f aca="false" ca="false" dt2D="false" dtr="false" t="normal">$L60*$K60*BB57</f>
        <v>0</v>
      </c>
      <c r="BC60" s="568" t="n">
        <f aca="false" ca="false" dt2D="false" dtr="false" t="normal">$L60*$K60*BC57</f>
        <v>0</v>
      </c>
      <c r="BD60" s="568" t="n">
        <f aca="false" ca="false" dt2D="false" dtr="false" t="normal">$L60*$K60*BD57</f>
        <v>0</v>
      </c>
      <c r="BE60" s="568" t="n">
        <f aca="false" ca="false" dt2D="false" dtr="false" t="normal">$L60*$K60*BE57</f>
        <v>0</v>
      </c>
      <c r="BF60" s="568" t="n">
        <f aca="false" ca="false" dt2D="false" dtr="false" t="normal">$L60*$K60*BF57</f>
        <v>0</v>
      </c>
      <c r="BG60" s="568" t="n">
        <f aca="false" ca="false" dt2D="false" dtr="false" t="normal">$L60*$K60*BG57</f>
        <v>0</v>
      </c>
      <c r="BH60" s="568" t="n">
        <f aca="false" ca="false" dt2D="false" dtr="false" t="normal">$L60*$K60*BH57</f>
        <v>0</v>
      </c>
      <c r="BI60" s="568" t="n">
        <f aca="false" ca="false" dt2D="false" dtr="false" t="normal">$L60*$K60*BI57</f>
        <v>0</v>
      </c>
      <c r="BJ60" s="568" t="n">
        <f aca="false" ca="false" dt2D="false" dtr="false" t="normal">$L60*$K60*BJ57</f>
        <v>0</v>
      </c>
      <c r="BK60" s="568" t="n">
        <f aca="false" ca="false" dt2D="false" dtr="false" t="normal">$L60*$K60*BK57</f>
        <v>0</v>
      </c>
      <c r="BL60" s="568" t="n">
        <f aca="false" ca="false" dt2D="false" dtr="false" t="normal">$L60*$K60*BL57</f>
        <v>0</v>
      </c>
      <c r="BM60" s="568" t="n">
        <f aca="false" ca="false" dt2D="false" dtr="false" t="normal">$L60*$K60*BM57</f>
        <v>0</v>
      </c>
      <c r="BN60" s="568" t="n">
        <f aca="false" ca="false" dt2D="false" dtr="false" t="normal">$L60*$K60*BN57</f>
        <v>0</v>
      </c>
      <c r="BO60" s="568" t="n">
        <f aca="false" ca="false" dt2D="false" dtr="false" t="normal">$L60*$K60*BO57</f>
        <v>0</v>
      </c>
      <c r="BP60" s="568" t="n">
        <f aca="false" ca="false" dt2D="false" dtr="false" t="normal">$L60*$K60*BP57</f>
        <v>0</v>
      </c>
      <c r="BQ60" s="568" t="n">
        <f aca="false" ca="false" dt2D="false" dtr="false" t="normal">$L60*$K60*BQ57</f>
        <v>0</v>
      </c>
      <c r="BR60" s="568" t="n">
        <f aca="false" ca="false" dt2D="false" dtr="false" t="normal">$L60*$K60*BR57</f>
        <v>0</v>
      </c>
      <c r="BS60" s="568" t="n">
        <f aca="false" ca="false" dt2D="false" dtr="false" t="normal">$L60*$K60*BS57</f>
        <v>0</v>
      </c>
      <c r="BT60" s="568" t="n">
        <f aca="false" ca="false" dt2D="false" dtr="false" t="normal">$L60*$K60*BT57</f>
        <v>0</v>
      </c>
    </row>
    <row customHeight="true" hidden="true" ht="13.1499996185303" outlineLevel="2" r="61">
      <c r="D61" s="529" t="e">
        <f aca="false" ca="false" dt2D="false" dtr="false" t="normal">D60</f>
        <v>#N/A</v>
      </c>
      <c r="F61" s="482" t="e">
        <f aca="false" ca="false" dt2D="false" dtr="false" t="normal">F60</f>
        <v>#N/A</v>
      </c>
      <c r="G61" s="482" t="n">
        <f aca="false" ca="false" dt2D="false" dtr="false" t="normal">G60</f>
        <v>0</v>
      </c>
      <c r="I61" s="570" t="s">
        <v>588</v>
      </c>
      <c r="J61" s="567" t="n"/>
      <c r="K61" s="567" t="n"/>
      <c r="L61" s="568" t="n"/>
      <c r="M61" s="568" t="n">
        <f aca="false" ca="false" dt2D="false" dtr="false" t="normal">$L61*$K61*M57</f>
        <v>0</v>
      </c>
      <c r="N61" s="568" t="n">
        <f aca="false" ca="false" dt2D="false" dtr="false" t="normal">$L61*$K61*N57</f>
        <v>0</v>
      </c>
      <c r="O61" s="568" t="n">
        <f aca="false" ca="false" dt2D="false" dtr="false" t="normal">$L61*$K61*O57</f>
        <v>0</v>
      </c>
      <c r="P61" s="568" t="n">
        <f aca="false" ca="false" dt2D="false" dtr="false" t="normal">$L61*$K61*P57</f>
        <v>0</v>
      </c>
      <c r="Q61" s="568" t="n">
        <f aca="false" ca="false" dt2D="false" dtr="false" t="normal">$L61*$K61*Q57</f>
        <v>0</v>
      </c>
      <c r="R61" s="568" t="n">
        <f aca="false" ca="false" dt2D="false" dtr="false" t="normal">$L61*$K61*R57</f>
        <v>0</v>
      </c>
      <c r="S61" s="568" t="n">
        <f aca="false" ca="false" dt2D="false" dtr="false" t="normal">$L61*$K61*S57</f>
        <v>0</v>
      </c>
      <c r="T61" s="568" t="n">
        <f aca="false" ca="false" dt2D="false" dtr="false" t="normal">$L61*$K61*T57</f>
        <v>0</v>
      </c>
      <c r="U61" s="568" t="n">
        <f aca="false" ca="false" dt2D="false" dtr="false" t="normal">$L61*$K61*U57</f>
        <v>0</v>
      </c>
      <c r="V61" s="568" t="n">
        <f aca="false" ca="false" dt2D="false" dtr="false" t="normal">$L61*$K61*V57</f>
        <v>0</v>
      </c>
      <c r="W61" s="568" t="n">
        <f aca="false" ca="false" dt2D="false" dtr="false" t="normal">$L61*$K61*W57</f>
        <v>0</v>
      </c>
      <c r="X61" s="568" t="n">
        <f aca="false" ca="false" dt2D="false" dtr="false" t="normal">$L61*$K61*X57</f>
        <v>0</v>
      </c>
      <c r="Y61" s="568" t="n">
        <f aca="false" ca="false" dt2D="false" dtr="false" t="normal">$L61*$K61*Y57</f>
        <v>0</v>
      </c>
      <c r="Z61" s="568" t="n">
        <f aca="false" ca="false" dt2D="false" dtr="false" t="normal">$L61*$K61*Z57</f>
        <v>0</v>
      </c>
      <c r="AA61" s="568" t="n">
        <f aca="false" ca="false" dt2D="false" dtr="false" t="normal">$L61*$K61*AA57</f>
        <v>0</v>
      </c>
      <c r="AB61" s="568" t="n">
        <f aca="false" ca="false" dt2D="false" dtr="false" t="normal">$L61*$K61*AB57</f>
        <v>0</v>
      </c>
      <c r="AC61" s="568" t="n">
        <f aca="false" ca="false" dt2D="false" dtr="false" t="normal">$L61*$K61*AC57</f>
        <v>0</v>
      </c>
      <c r="AD61" s="568" t="n">
        <f aca="false" ca="false" dt2D="false" dtr="false" t="normal">$L61*$K61*AD57</f>
        <v>0</v>
      </c>
      <c r="AE61" s="568" t="n">
        <f aca="false" ca="false" dt2D="false" dtr="false" t="normal">$L61*$K61*AE57</f>
        <v>0</v>
      </c>
      <c r="AF61" s="568" t="n">
        <f aca="false" ca="false" dt2D="false" dtr="false" t="normal">$L61*$K61*AF57</f>
        <v>0</v>
      </c>
      <c r="AG61" s="568" t="n">
        <f aca="false" ca="false" dt2D="false" dtr="false" t="normal">$L61*$K61*AG57</f>
        <v>0</v>
      </c>
      <c r="AH61" s="568" t="n">
        <f aca="false" ca="false" dt2D="false" dtr="false" t="normal">$L61*$K61*AH57</f>
        <v>0</v>
      </c>
      <c r="AI61" s="568" t="n">
        <f aca="false" ca="false" dt2D="false" dtr="false" t="normal">$L61*$K61*AI57</f>
        <v>0</v>
      </c>
      <c r="AJ61" s="568" t="n">
        <f aca="false" ca="false" dt2D="false" dtr="false" t="normal">$L61*$K61*AJ57</f>
        <v>0</v>
      </c>
      <c r="AK61" s="568" t="n">
        <f aca="false" ca="false" dt2D="false" dtr="false" t="normal">$L61*$K61*AK57</f>
        <v>0</v>
      </c>
      <c r="AL61" s="568" t="n">
        <f aca="false" ca="false" dt2D="false" dtr="false" t="normal">$L61*$K61*AL57</f>
        <v>0</v>
      </c>
      <c r="AM61" s="568" t="n">
        <f aca="false" ca="false" dt2D="false" dtr="false" t="normal">$L61*$K61*AM57</f>
        <v>0</v>
      </c>
      <c r="AN61" s="568" t="n">
        <f aca="false" ca="false" dt2D="false" dtr="false" t="normal">$L61*$K61*AN57</f>
        <v>0</v>
      </c>
      <c r="AO61" s="568" t="n">
        <f aca="false" ca="false" dt2D="false" dtr="false" t="normal">$L61*$K61*AO57</f>
        <v>0</v>
      </c>
      <c r="AP61" s="568" t="n">
        <f aca="false" ca="false" dt2D="false" dtr="false" t="normal">$L61*$K61*AP57</f>
        <v>0</v>
      </c>
      <c r="AQ61" s="568" t="n">
        <f aca="false" ca="false" dt2D="false" dtr="false" t="normal">$L61*$K61*AQ57</f>
        <v>0</v>
      </c>
      <c r="AR61" s="568" t="n">
        <f aca="false" ca="false" dt2D="false" dtr="false" t="normal">$L61*$K61*AR57</f>
        <v>0</v>
      </c>
      <c r="AS61" s="568" t="n">
        <f aca="false" ca="false" dt2D="false" dtr="false" t="normal">$L61*$K61*AS57</f>
        <v>0</v>
      </c>
      <c r="AT61" s="568" t="n">
        <f aca="false" ca="false" dt2D="false" dtr="false" t="normal">$L61*$K61*AT57</f>
        <v>0</v>
      </c>
      <c r="AU61" s="568" t="n">
        <f aca="false" ca="false" dt2D="false" dtr="false" t="normal">$L61*$K61*AU57</f>
        <v>0</v>
      </c>
      <c r="AV61" s="568" t="n">
        <f aca="false" ca="false" dt2D="false" dtr="false" t="normal">$L61*$K61*AV57</f>
        <v>0</v>
      </c>
      <c r="AW61" s="568" t="n">
        <f aca="false" ca="false" dt2D="false" dtr="false" t="normal">$L61*$K61*AW57</f>
        <v>0</v>
      </c>
      <c r="AX61" s="568" t="n">
        <f aca="false" ca="false" dt2D="false" dtr="false" t="normal">$L61*$K61*AX57</f>
        <v>0</v>
      </c>
      <c r="AY61" s="568" t="n">
        <f aca="false" ca="false" dt2D="false" dtr="false" t="normal">$L61*$K61*AY57</f>
        <v>0</v>
      </c>
      <c r="AZ61" s="568" t="n">
        <f aca="false" ca="false" dt2D="false" dtr="false" t="normal">$L61*$K61*AZ57</f>
        <v>0</v>
      </c>
      <c r="BA61" s="568" t="n">
        <f aca="false" ca="false" dt2D="false" dtr="false" t="normal">$L61*$K61*BA57</f>
        <v>0</v>
      </c>
      <c r="BB61" s="568" t="n">
        <f aca="false" ca="false" dt2D="false" dtr="false" t="normal">$L61*$K61*BB57</f>
        <v>0</v>
      </c>
      <c r="BC61" s="568" t="n">
        <f aca="false" ca="false" dt2D="false" dtr="false" t="normal">$L61*$K61*BC57</f>
        <v>0</v>
      </c>
      <c r="BD61" s="568" t="n">
        <f aca="false" ca="false" dt2D="false" dtr="false" t="normal">$L61*$K61*BD57</f>
        <v>0</v>
      </c>
      <c r="BE61" s="568" t="n">
        <f aca="false" ca="false" dt2D="false" dtr="false" t="normal">$L61*$K61*BE57</f>
        <v>0</v>
      </c>
      <c r="BF61" s="568" t="n">
        <f aca="false" ca="false" dt2D="false" dtr="false" t="normal">$L61*$K61*BF57</f>
        <v>0</v>
      </c>
      <c r="BG61" s="568" t="n">
        <f aca="false" ca="false" dt2D="false" dtr="false" t="normal">$L61*$K61*BG57</f>
        <v>0</v>
      </c>
      <c r="BH61" s="568" t="n">
        <f aca="false" ca="false" dt2D="false" dtr="false" t="normal">$L61*$K61*BH57</f>
        <v>0</v>
      </c>
      <c r="BI61" s="568" t="n">
        <f aca="false" ca="false" dt2D="false" dtr="false" t="normal">$L61*$K61*BI57</f>
        <v>0</v>
      </c>
      <c r="BJ61" s="568" t="n">
        <f aca="false" ca="false" dt2D="false" dtr="false" t="normal">$L61*$K61*BJ57</f>
        <v>0</v>
      </c>
      <c r="BK61" s="568" t="n">
        <f aca="false" ca="false" dt2D="false" dtr="false" t="normal">$L61*$K61*BK57</f>
        <v>0</v>
      </c>
      <c r="BL61" s="568" t="n">
        <f aca="false" ca="false" dt2D="false" dtr="false" t="normal">$L61*$K61*BL57</f>
        <v>0</v>
      </c>
      <c r="BM61" s="568" t="n">
        <f aca="false" ca="false" dt2D="false" dtr="false" t="normal">$L61*$K61*BM57</f>
        <v>0</v>
      </c>
      <c r="BN61" s="568" t="n">
        <f aca="false" ca="false" dt2D="false" dtr="false" t="normal">$L61*$K61*BN57</f>
        <v>0</v>
      </c>
      <c r="BO61" s="568" t="n">
        <f aca="false" ca="false" dt2D="false" dtr="false" t="normal">$L61*$K61*BO57</f>
        <v>0</v>
      </c>
      <c r="BP61" s="568" t="n">
        <f aca="false" ca="false" dt2D="false" dtr="false" t="normal">$L61*$K61*BP57</f>
        <v>0</v>
      </c>
      <c r="BQ61" s="568" t="n">
        <f aca="false" ca="false" dt2D="false" dtr="false" t="normal">$L61*$K61*BQ57</f>
        <v>0</v>
      </c>
      <c r="BR61" s="568" t="n">
        <f aca="false" ca="false" dt2D="false" dtr="false" t="normal">$L61*$K61*BR57</f>
        <v>0</v>
      </c>
      <c r="BS61" s="568" t="n">
        <f aca="false" ca="false" dt2D="false" dtr="false" t="normal">$L61*$K61*BS57</f>
        <v>0</v>
      </c>
      <c r="BT61" s="568" t="n">
        <f aca="false" ca="false" dt2D="false" dtr="false" t="normal">$L61*$K61*BT57</f>
        <v>0</v>
      </c>
    </row>
    <row customFormat="true" hidden="true" ht="16.5" outlineLevel="2" r="62" s="17">
      <c r="A62" s="542" t="n"/>
      <c r="B62" s="542" t="n"/>
      <c r="C62" s="529" t="n"/>
      <c r="D62" s="529" t="e">
        <f aca="false" ca="false" dt2D="false" dtr="false" t="normal">D61</f>
        <v>#N/A</v>
      </c>
      <c r="E62" s="482" t="n"/>
      <c r="F62" s="482" t="e">
        <f aca="false" ca="false" dt2D="false" dtr="false" t="normal">F61</f>
        <v>#N/A</v>
      </c>
      <c r="G62" s="482" t="n">
        <f aca="false" ca="false" dt2D="false" dtr="false" t="normal">G61</f>
        <v>0</v>
      </c>
      <c r="I62" s="571" t="s">
        <v>589</v>
      </c>
      <c r="J62" s="116" t="n"/>
      <c r="K62" s="116" t="n"/>
      <c r="L62" s="572" t="n"/>
      <c r="M62" s="573" t="n">
        <f aca="false" ca="false" dt2D="false" dtr="false" t="normal">SUM(M58:M61)</f>
        <v>0</v>
      </c>
      <c r="N62" s="573" t="n">
        <f aca="false" ca="false" dt2D="false" dtr="false" t="normal">SUM(N58:N61)</f>
        <v>0</v>
      </c>
      <c r="O62" s="573" t="n">
        <f aca="false" ca="false" dt2D="false" dtr="false" t="normal">SUM(O58:O61)</f>
        <v>0</v>
      </c>
      <c r="P62" s="573" t="n">
        <f aca="false" ca="false" dt2D="false" dtr="false" t="normal">SUM(P58:P61)</f>
        <v>0</v>
      </c>
      <c r="Q62" s="573" t="n">
        <f aca="false" ca="false" dt2D="false" dtr="false" t="normal">SUM(Q58:Q61)</f>
        <v>0</v>
      </c>
      <c r="R62" s="573" t="n">
        <f aca="false" ca="false" dt2D="false" dtr="false" t="normal">SUM(R58:R61)</f>
        <v>0</v>
      </c>
      <c r="S62" s="573" t="n">
        <f aca="false" ca="false" dt2D="false" dtr="false" t="normal">SUM(S58:S61)</f>
        <v>0</v>
      </c>
      <c r="T62" s="573" t="n">
        <f aca="false" ca="false" dt2D="false" dtr="false" t="normal">SUM(T58:T61)</f>
        <v>0</v>
      </c>
      <c r="U62" s="573" t="n">
        <f aca="false" ca="false" dt2D="false" dtr="false" t="normal">SUM(U58:U61)</f>
        <v>0</v>
      </c>
      <c r="V62" s="573" t="n">
        <f aca="false" ca="false" dt2D="false" dtr="false" t="normal">SUM(V58:V61)</f>
        <v>0</v>
      </c>
      <c r="W62" s="573" t="n">
        <f aca="false" ca="false" dt2D="false" dtr="false" t="normal">SUM(W58:W61)</f>
        <v>0</v>
      </c>
      <c r="X62" s="573" t="n">
        <f aca="false" ca="false" dt2D="false" dtr="false" t="normal">SUM(X58:X61)</f>
        <v>0</v>
      </c>
      <c r="Y62" s="573" t="n">
        <f aca="false" ca="false" dt2D="false" dtr="false" t="normal">SUM(Y58:Y61)</f>
        <v>0</v>
      </c>
      <c r="Z62" s="573" t="n">
        <f aca="false" ca="false" dt2D="false" dtr="false" t="normal">SUM(Z58:Z61)</f>
        <v>0</v>
      </c>
      <c r="AA62" s="573" t="n">
        <f aca="false" ca="false" dt2D="false" dtr="false" t="normal">SUM(AA58:AA61)</f>
        <v>0</v>
      </c>
      <c r="AB62" s="573" t="n">
        <f aca="false" ca="false" dt2D="false" dtr="false" t="normal">SUM(AB58:AB61)</f>
        <v>0</v>
      </c>
      <c r="AC62" s="573" t="n">
        <f aca="false" ca="false" dt2D="false" dtr="false" t="normal">SUM(AC58:AC61)</f>
        <v>0</v>
      </c>
      <c r="AD62" s="573" t="n">
        <f aca="false" ca="false" dt2D="false" dtr="false" t="normal">SUM(AD58:AD61)</f>
        <v>0</v>
      </c>
      <c r="AE62" s="573" t="n">
        <f aca="false" ca="false" dt2D="false" dtr="false" t="normal">SUM(AE58:AE61)</f>
        <v>0</v>
      </c>
      <c r="AF62" s="573" t="n">
        <f aca="false" ca="false" dt2D="false" dtr="false" t="normal">SUM(AF58:AF61)</f>
        <v>0</v>
      </c>
      <c r="AG62" s="573" t="n">
        <f aca="false" ca="false" dt2D="false" dtr="false" t="normal">SUM(AG58:AG61)</f>
        <v>0</v>
      </c>
      <c r="AH62" s="573" t="n">
        <f aca="false" ca="false" dt2D="false" dtr="false" t="normal">SUM(AH58:AH61)</f>
        <v>0</v>
      </c>
      <c r="AI62" s="573" t="n">
        <f aca="false" ca="false" dt2D="false" dtr="false" t="normal">SUM(AI58:AI61)</f>
        <v>0</v>
      </c>
      <c r="AJ62" s="573" t="n">
        <f aca="false" ca="false" dt2D="false" dtr="false" t="normal">SUM(AJ58:AJ61)</f>
        <v>0</v>
      </c>
      <c r="AK62" s="573" t="n">
        <f aca="false" ca="false" dt2D="false" dtr="false" t="normal">SUM(AK58:AK61)</f>
        <v>0</v>
      </c>
      <c r="AL62" s="573" t="n">
        <f aca="false" ca="false" dt2D="false" dtr="false" t="normal">SUM(AL58:AL61)</f>
        <v>0</v>
      </c>
      <c r="AM62" s="573" t="n">
        <f aca="false" ca="false" dt2D="false" dtr="false" t="normal">SUM(AM58:AM61)</f>
        <v>0</v>
      </c>
      <c r="AN62" s="573" t="n">
        <f aca="false" ca="false" dt2D="false" dtr="false" t="normal">SUM(AN58:AN61)</f>
        <v>0</v>
      </c>
      <c r="AO62" s="573" t="n">
        <f aca="false" ca="false" dt2D="false" dtr="false" t="normal">SUM(AO58:AO61)</f>
        <v>0</v>
      </c>
      <c r="AP62" s="573" t="n">
        <f aca="false" ca="false" dt2D="false" dtr="false" t="normal">SUM(AP58:AP61)</f>
        <v>0</v>
      </c>
      <c r="AQ62" s="573" t="n">
        <f aca="false" ca="false" dt2D="false" dtr="false" t="normal">SUM(AQ58:AQ61)</f>
        <v>0</v>
      </c>
      <c r="AR62" s="573" t="n">
        <f aca="false" ca="false" dt2D="false" dtr="false" t="normal">SUM(AR58:AR61)</f>
        <v>0</v>
      </c>
      <c r="AS62" s="573" t="n">
        <f aca="false" ca="false" dt2D="false" dtr="false" t="normal">SUM(AS58:AS61)</f>
        <v>0</v>
      </c>
      <c r="AT62" s="573" t="n">
        <f aca="false" ca="false" dt2D="false" dtr="false" t="normal">SUM(AT58:AT61)</f>
        <v>0</v>
      </c>
      <c r="AU62" s="573" t="n">
        <f aca="false" ca="false" dt2D="false" dtr="false" t="normal">SUM(AU58:AU61)</f>
        <v>0</v>
      </c>
      <c r="AV62" s="573" t="n">
        <f aca="false" ca="false" dt2D="false" dtr="false" t="normal">SUM(AV58:AV61)</f>
        <v>0</v>
      </c>
      <c r="AW62" s="573" t="n">
        <f aca="false" ca="false" dt2D="false" dtr="false" t="normal">SUM(AW58:AW61)</f>
        <v>0</v>
      </c>
      <c r="AX62" s="573" t="n">
        <f aca="false" ca="false" dt2D="false" dtr="false" t="normal">SUM(AX58:AX61)</f>
        <v>0</v>
      </c>
      <c r="AY62" s="573" t="n">
        <f aca="false" ca="false" dt2D="false" dtr="false" t="normal">SUM(AY58:AY61)</f>
        <v>0</v>
      </c>
      <c r="AZ62" s="573" t="n">
        <f aca="false" ca="false" dt2D="false" dtr="false" t="normal">SUM(AZ58:AZ61)</f>
        <v>0</v>
      </c>
      <c r="BA62" s="573" t="n">
        <f aca="false" ca="false" dt2D="false" dtr="false" t="normal">SUM(BA58:BA61)</f>
        <v>0</v>
      </c>
      <c r="BB62" s="573" t="n">
        <f aca="false" ca="false" dt2D="false" dtr="false" t="normal">SUM(BB58:BB61)</f>
        <v>0</v>
      </c>
      <c r="BC62" s="573" t="n">
        <f aca="false" ca="false" dt2D="false" dtr="false" t="normal">SUM(BC58:BC61)</f>
        <v>0</v>
      </c>
      <c r="BD62" s="573" t="n">
        <f aca="false" ca="false" dt2D="false" dtr="false" t="normal">SUM(BD58:BD61)</f>
        <v>0</v>
      </c>
      <c r="BE62" s="573" t="n">
        <f aca="false" ca="false" dt2D="false" dtr="false" t="normal">SUM(BE58:BE61)</f>
        <v>0</v>
      </c>
      <c r="BF62" s="573" t="n">
        <f aca="false" ca="false" dt2D="false" dtr="false" t="normal">SUM(BF58:BF61)</f>
        <v>0</v>
      </c>
      <c r="BG62" s="573" t="n">
        <f aca="false" ca="false" dt2D="false" dtr="false" t="normal">SUM(BG58:BG61)</f>
        <v>0</v>
      </c>
      <c r="BH62" s="573" t="n">
        <f aca="false" ca="false" dt2D="false" dtr="false" t="normal">SUM(BH58:BH61)</f>
        <v>0</v>
      </c>
      <c r="BI62" s="573" t="n">
        <f aca="false" ca="false" dt2D="false" dtr="false" t="normal">SUM(BI58:BI61)</f>
        <v>0</v>
      </c>
      <c r="BJ62" s="573" t="n">
        <f aca="false" ca="false" dt2D="false" dtr="false" t="normal">SUM(BJ58:BJ61)</f>
        <v>0</v>
      </c>
      <c r="BK62" s="573" t="n">
        <f aca="false" ca="false" dt2D="false" dtr="false" t="normal">SUM(BK58:BK61)</f>
        <v>0</v>
      </c>
      <c r="BL62" s="573" t="n">
        <f aca="false" ca="false" dt2D="false" dtr="false" t="normal">SUM(BL58:BL61)</f>
        <v>0</v>
      </c>
      <c r="BM62" s="573" t="n">
        <f aca="false" ca="false" dt2D="false" dtr="false" t="normal">SUM(BM58:BM61)</f>
        <v>0</v>
      </c>
      <c r="BN62" s="573" t="n">
        <f aca="false" ca="false" dt2D="false" dtr="false" t="normal">SUM(BN58:BN61)</f>
        <v>0</v>
      </c>
      <c r="BO62" s="573" t="n">
        <f aca="false" ca="false" dt2D="false" dtr="false" t="normal">SUM(BO58:BO61)</f>
        <v>0</v>
      </c>
      <c r="BP62" s="573" t="n">
        <f aca="false" ca="false" dt2D="false" dtr="false" t="normal">SUM(BP58:BP61)</f>
        <v>0</v>
      </c>
      <c r="BQ62" s="573" t="n">
        <f aca="false" ca="false" dt2D="false" dtr="false" t="normal">SUM(BQ58:BQ61)</f>
        <v>0</v>
      </c>
      <c r="BR62" s="573" t="n">
        <f aca="false" ca="false" dt2D="false" dtr="false" t="normal">SUM(BR58:BR61)</f>
        <v>0</v>
      </c>
      <c r="BS62" s="573" t="n">
        <f aca="false" ca="false" dt2D="false" dtr="false" t="normal">SUM(BS58:BS61)</f>
        <v>0</v>
      </c>
      <c r="BT62" s="573" t="n">
        <f aca="false" ca="false" dt2D="false" dtr="false" t="normal">SUM(BT58:BT61)</f>
        <v>0</v>
      </c>
    </row>
    <row hidden="true" ht="16.5" outlineLevel="2" r="63">
      <c r="D63" s="529" t="e">
        <f aca="false" ca="false" dt2D="false" dtr="false" t="normal">D62</f>
        <v>#N/A</v>
      </c>
      <c r="F63" s="482" t="e">
        <f aca="false" ca="false" dt2D="false" dtr="false" t="normal">F62</f>
        <v>#N/A</v>
      </c>
      <c r="G63" s="482" t="n">
        <f aca="false" ca="false" dt2D="false" dtr="false" t="normal">G62</f>
        <v>0</v>
      </c>
      <c r="L63" s="244" t="n"/>
      <c r="M63" s="244" t="n"/>
      <c r="N63" s="244" t="n"/>
      <c r="O63" s="244" t="n"/>
      <c r="P63" s="244" t="n"/>
      <c r="Q63" s="244" t="n"/>
      <c r="R63" s="244" t="n"/>
      <c r="S63" s="244" t="n"/>
      <c r="T63" s="244" t="n"/>
      <c r="U63" s="244" t="n"/>
      <c r="V63" s="244" t="n"/>
      <c r="W63" s="244" t="n"/>
      <c r="X63" s="244" t="n"/>
      <c r="Y63" s="244" t="n"/>
      <c r="Z63" s="244" t="n"/>
      <c r="AA63" s="244" t="n"/>
      <c r="AB63" s="244" t="n"/>
      <c r="AC63" s="244" t="n"/>
      <c r="AD63" s="244" t="n"/>
      <c r="AE63" s="244" t="n"/>
      <c r="AF63" s="244" t="n"/>
      <c r="AG63" s="244" t="n"/>
      <c r="AH63" s="244" t="n"/>
      <c r="AI63" s="244" t="n"/>
      <c r="AJ63" s="244" t="n"/>
      <c r="AK63" s="244" t="n"/>
      <c r="AL63" s="244" t="n"/>
      <c r="AM63" s="244" t="n"/>
      <c r="AN63" s="244" t="n"/>
      <c r="AO63" s="244" t="n"/>
      <c r="AP63" s="244" t="n"/>
      <c r="AQ63" s="244" t="n"/>
      <c r="AR63" s="244" t="n"/>
      <c r="AS63" s="244" t="n"/>
      <c r="AT63" s="244" t="n"/>
      <c r="AU63" s="244" t="n"/>
      <c r="AV63" s="244" t="n"/>
      <c r="AW63" s="244" t="n"/>
      <c r="AX63" s="244" t="n"/>
      <c r="AY63" s="244" t="n"/>
      <c r="AZ63" s="244" t="n"/>
      <c r="BA63" s="244" t="n"/>
      <c r="BB63" s="244" t="n"/>
      <c r="BC63" s="244" t="n"/>
      <c r="BD63" s="244" t="n"/>
      <c r="BE63" s="244" t="n"/>
      <c r="BF63" s="244" t="n"/>
      <c r="BG63" s="244" t="n"/>
      <c r="BH63" s="244" t="n"/>
      <c r="BI63" s="244" t="n"/>
      <c r="BJ63" s="244" t="n"/>
      <c r="BK63" s="244" t="n"/>
      <c r="BL63" s="244" t="n"/>
      <c r="BM63" s="244" t="n"/>
      <c r="BN63" s="244" t="n"/>
      <c r="BO63" s="244" t="n"/>
      <c r="BP63" s="244" t="n"/>
      <c r="BQ63" s="244" t="n"/>
      <c r="BR63" s="244" t="n"/>
      <c r="BS63" s="244" t="n"/>
      <c r="BT63" s="244" t="n"/>
    </row>
    <row customFormat="true" hidden="true" ht="16.5" outlineLevel="2" r="64" s="431">
      <c r="A64" s="562" t="n"/>
      <c r="B64" s="562" t="n"/>
      <c r="C64" s="562" t="n"/>
      <c r="D64" s="562" t="e">
        <f aca="false" ca="false" dt2D="false" dtr="false" t="normal">D63</f>
        <v>#N/A</v>
      </c>
      <c r="E64" s="562" t="n"/>
      <c r="F64" s="562" t="e">
        <f aca="false" ca="false" dt2D="false" dtr="false" t="normal">F63</f>
        <v>#N/A</v>
      </c>
      <c r="G64" s="562" t="n">
        <f aca="false" ca="false" dt2D="false" dtr="false" t="normal">G63</f>
        <v>0</v>
      </c>
      <c r="I64" s="564" t="s">
        <v>590</v>
      </c>
      <c r="J64" s="431" t="s">
        <v>585</v>
      </c>
      <c r="M64" s="565" t="n"/>
      <c r="N64" s="565" t="n"/>
      <c r="O64" s="565" t="n"/>
      <c r="P64" s="565" t="n"/>
      <c r="Q64" s="565" t="n"/>
      <c r="R64" s="565" t="n"/>
      <c r="S64" s="565" t="n"/>
      <c r="T64" s="565" t="n"/>
      <c r="U64" s="565" t="n"/>
      <c r="V64" s="565" t="n"/>
      <c r="W64" s="565" t="n"/>
      <c r="X64" s="565" t="n"/>
      <c r="Y64" s="565" t="n"/>
      <c r="Z64" s="565" t="n"/>
      <c r="AA64" s="565" t="n"/>
      <c r="AB64" s="565" t="n"/>
      <c r="AC64" s="565" t="n"/>
      <c r="AD64" s="565" t="n"/>
      <c r="AE64" s="565" t="n"/>
      <c r="AF64" s="565" t="n"/>
      <c r="AG64" s="565" t="n"/>
      <c r="AH64" s="565" t="n"/>
      <c r="AI64" s="565" t="n"/>
      <c r="AJ64" s="565" t="n"/>
      <c r="AK64" s="565" t="n"/>
      <c r="AL64" s="565" t="n"/>
      <c r="AM64" s="565" t="n"/>
      <c r="AN64" s="565" t="n"/>
      <c r="AO64" s="565" t="n"/>
      <c r="AP64" s="565" t="n"/>
      <c r="AQ64" s="565" t="n"/>
      <c r="AR64" s="565" t="n"/>
      <c r="AS64" s="565" t="n"/>
      <c r="AT64" s="565" t="n"/>
      <c r="AU64" s="565" t="n"/>
      <c r="AV64" s="565" t="n"/>
      <c r="AW64" s="565" t="n"/>
      <c r="AX64" s="565" t="n"/>
      <c r="AY64" s="565" t="n"/>
      <c r="AZ64" s="565" t="n"/>
      <c r="BA64" s="565" t="n"/>
      <c r="BB64" s="565" t="n"/>
      <c r="BC64" s="565" t="n"/>
      <c r="BD64" s="565" t="n"/>
      <c r="BE64" s="565" t="n"/>
      <c r="BF64" s="565" t="n"/>
      <c r="BG64" s="565" t="n"/>
      <c r="BH64" s="565" t="n"/>
      <c r="BI64" s="565" t="n"/>
      <c r="BJ64" s="565" t="n"/>
      <c r="BK64" s="565" t="n"/>
      <c r="BL64" s="565" t="n"/>
      <c r="BM64" s="565" t="n"/>
      <c r="BN64" s="565" t="n"/>
      <c r="BO64" s="565" t="n"/>
      <c r="BP64" s="565" t="n"/>
      <c r="BQ64" s="565" t="n"/>
      <c r="BR64" s="565" t="n"/>
      <c r="BS64" s="565" t="n"/>
      <c r="BT64" s="565" t="n"/>
    </row>
    <row customHeight="true" hidden="true" ht="13.1499996185303" outlineLevel="2" r="65">
      <c r="D65" s="529" t="e">
        <f aca="false" ca="false" dt2D="false" dtr="false" t="normal">D64</f>
        <v>#N/A</v>
      </c>
      <c r="F65" s="482" t="e">
        <f aca="false" ca="false" dt2D="false" dtr="false" t="normal">F64</f>
        <v>#N/A</v>
      </c>
      <c r="G65" s="482" t="n">
        <f aca="false" ca="false" dt2D="false" dtr="false" t="normal">G64</f>
        <v>0</v>
      </c>
      <c r="I65" s="566" t="s">
        <v>591</v>
      </c>
      <c r="J65" s="567" t="s">
        <v>587</v>
      </c>
      <c r="K65" s="567" t="n"/>
      <c r="L65" s="568" t="n"/>
      <c r="M65" s="568" t="n">
        <f aca="false" ca="false" dt2D="false" dtr="false" t="normal">$L65*$K65*M64</f>
        <v>0</v>
      </c>
      <c r="N65" s="568" t="n">
        <f aca="false" ca="false" dt2D="false" dtr="false" t="normal">$L65*$K65*N64</f>
        <v>0</v>
      </c>
      <c r="O65" s="568" t="n">
        <f aca="false" ca="false" dt2D="false" dtr="false" t="normal">$L65*$K65*O64</f>
        <v>0</v>
      </c>
      <c r="P65" s="568" t="n">
        <f aca="false" ca="false" dt2D="false" dtr="false" t="normal">$L65*$K65*P64</f>
        <v>0</v>
      </c>
      <c r="Q65" s="568" t="n">
        <f aca="false" ca="false" dt2D="false" dtr="false" t="normal">$L65*$K65*Q64</f>
        <v>0</v>
      </c>
      <c r="R65" s="568" t="n">
        <f aca="false" ca="false" dt2D="false" dtr="false" t="normal">$L65*$K65*R64</f>
        <v>0</v>
      </c>
      <c r="S65" s="568" t="n">
        <f aca="false" ca="false" dt2D="false" dtr="false" t="normal">$L65*$K65*S64</f>
        <v>0</v>
      </c>
      <c r="T65" s="568" t="n">
        <f aca="false" ca="false" dt2D="false" dtr="false" t="normal">$L65*$K65*T64</f>
        <v>0</v>
      </c>
      <c r="U65" s="568" t="n">
        <f aca="false" ca="false" dt2D="false" dtr="false" t="normal">$L65*$K65*U64</f>
        <v>0</v>
      </c>
      <c r="V65" s="568" t="n">
        <f aca="false" ca="false" dt2D="false" dtr="false" t="normal">$L65*$K65*V64</f>
        <v>0</v>
      </c>
      <c r="W65" s="568" t="n">
        <f aca="false" ca="false" dt2D="false" dtr="false" t="normal">$L65*$K65*W64</f>
        <v>0</v>
      </c>
      <c r="X65" s="568" t="n">
        <f aca="false" ca="false" dt2D="false" dtr="false" t="normal">$L65*$K65*X64</f>
        <v>0</v>
      </c>
      <c r="Y65" s="568" t="n">
        <f aca="false" ca="false" dt2D="false" dtr="false" t="normal">$L65*$K65*Y64</f>
        <v>0</v>
      </c>
      <c r="Z65" s="568" t="n">
        <f aca="false" ca="false" dt2D="false" dtr="false" t="normal">$L65*$K65*Z64</f>
        <v>0</v>
      </c>
      <c r="AA65" s="568" t="n">
        <f aca="false" ca="false" dt2D="false" dtr="false" t="normal">$L65*$K65*AA64</f>
        <v>0</v>
      </c>
      <c r="AB65" s="568" t="n">
        <f aca="false" ca="false" dt2D="false" dtr="false" t="normal">$L65*$K65*AB64</f>
        <v>0</v>
      </c>
      <c r="AC65" s="568" t="n">
        <f aca="false" ca="false" dt2D="false" dtr="false" t="normal">$L65*$K65*AC64</f>
        <v>0</v>
      </c>
      <c r="AD65" s="568" t="n">
        <f aca="false" ca="false" dt2D="false" dtr="false" t="normal">$L65*$K65*AD64</f>
        <v>0</v>
      </c>
      <c r="AE65" s="568" t="n">
        <f aca="false" ca="false" dt2D="false" dtr="false" t="normal">$L65*$K65*AE64</f>
        <v>0</v>
      </c>
      <c r="AF65" s="568" t="n">
        <f aca="false" ca="false" dt2D="false" dtr="false" t="normal">$L65*$K65*AF64</f>
        <v>0</v>
      </c>
      <c r="AG65" s="568" t="n">
        <f aca="false" ca="false" dt2D="false" dtr="false" t="normal">$L65*$K65*AG64</f>
        <v>0</v>
      </c>
      <c r="AH65" s="568" t="n">
        <f aca="false" ca="false" dt2D="false" dtr="false" t="normal">$L65*$K65*AH64</f>
        <v>0</v>
      </c>
      <c r="AI65" s="568" t="n">
        <f aca="false" ca="false" dt2D="false" dtr="false" t="normal">$L65*$K65*AI64</f>
        <v>0</v>
      </c>
      <c r="AJ65" s="568" t="n">
        <f aca="false" ca="false" dt2D="false" dtr="false" t="normal">$L65*$K65*AJ64</f>
        <v>0</v>
      </c>
      <c r="AK65" s="568" t="n">
        <f aca="false" ca="false" dt2D="false" dtr="false" t="normal">$L65*$K65*AK64</f>
        <v>0</v>
      </c>
      <c r="AL65" s="568" t="n">
        <f aca="false" ca="false" dt2D="false" dtr="false" t="normal">$L65*$K65*AL64</f>
        <v>0</v>
      </c>
      <c r="AM65" s="568" t="n">
        <f aca="false" ca="false" dt2D="false" dtr="false" t="normal">$L65*$K65*AM64</f>
        <v>0</v>
      </c>
      <c r="AN65" s="568" t="n">
        <f aca="false" ca="false" dt2D="false" dtr="false" t="normal">$L65*$K65*AN64</f>
        <v>0</v>
      </c>
      <c r="AO65" s="568" t="n">
        <f aca="false" ca="false" dt2D="false" dtr="false" t="normal">$L65*$K65*AO64</f>
        <v>0</v>
      </c>
      <c r="AP65" s="568" t="n">
        <f aca="false" ca="false" dt2D="false" dtr="false" t="normal">$L65*$K65*AP64</f>
        <v>0</v>
      </c>
      <c r="AQ65" s="568" t="n">
        <f aca="false" ca="false" dt2D="false" dtr="false" t="normal">$L65*$K65*AQ64</f>
        <v>0</v>
      </c>
      <c r="AR65" s="568" t="n">
        <f aca="false" ca="false" dt2D="false" dtr="false" t="normal">$L65*$K65*AR64</f>
        <v>0</v>
      </c>
      <c r="AS65" s="568" t="n">
        <f aca="false" ca="false" dt2D="false" dtr="false" t="normal">$L65*$K65*AS64</f>
        <v>0</v>
      </c>
      <c r="AT65" s="568" t="n">
        <f aca="false" ca="false" dt2D="false" dtr="false" t="normal">$L65*$K65*AT64</f>
        <v>0</v>
      </c>
      <c r="AU65" s="568" t="n">
        <f aca="false" ca="false" dt2D="false" dtr="false" t="normal">$L65*$K65*AU64</f>
        <v>0</v>
      </c>
      <c r="AV65" s="568" t="n">
        <f aca="false" ca="false" dt2D="false" dtr="false" t="normal">$L65*$K65*AV64</f>
        <v>0</v>
      </c>
      <c r="AW65" s="568" t="n">
        <f aca="false" ca="false" dt2D="false" dtr="false" t="normal">$L65*$K65*AW64</f>
        <v>0</v>
      </c>
      <c r="AX65" s="568" t="n">
        <f aca="false" ca="false" dt2D="false" dtr="false" t="normal">$L65*$K65*AX64</f>
        <v>0</v>
      </c>
      <c r="AY65" s="568" t="n">
        <f aca="false" ca="false" dt2D="false" dtr="false" t="normal">$L65*$K65*AY64</f>
        <v>0</v>
      </c>
      <c r="AZ65" s="568" t="n">
        <f aca="false" ca="false" dt2D="false" dtr="false" t="normal">$L65*$K65*AZ64</f>
        <v>0</v>
      </c>
      <c r="BA65" s="568" t="n">
        <f aca="false" ca="false" dt2D="false" dtr="false" t="normal">$L65*$K65*BA64</f>
        <v>0</v>
      </c>
      <c r="BB65" s="568" t="n">
        <f aca="false" ca="false" dt2D="false" dtr="false" t="normal">$L65*$K65*BB64</f>
        <v>0</v>
      </c>
      <c r="BC65" s="568" t="n">
        <f aca="false" ca="false" dt2D="false" dtr="false" t="normal">$L65*$K65*BC64</f>
        <v>0</v>
      </c>
      <c r="BD65" s="568" t="n">
        <f aca="false" ca="false" dt2D="false" dtr="false" t="normal">$L65*$K65*BD64</f>
        <v>0</v>
      </c>
      <c r="BE65" s="568" t="n">
        <f aca="false" ca="false" dt2D="false" dtr="false" t="normal">$L65*$K65*BE64</f>
        <v>0</v>
      </c>
      <c r="BF65" s="568" t="n">
        <f aca="false" ca="false" dt2D="false" dtr="false" t="normal">$L65*$K65*BF64</f>
        <v>0</v>
      </c>
      <c r="BG65" s="568" t="n">
        <f aca="false" ca="false" dt2D="false" dtr="false" t="normal">$L65*$K65*BG64</f>
        <v>0</v>
      </c>
      <c r="BH65" s="568" t="n">
        <f aca="false" ca="false" dt2D="false" dtr="false" t="normal">$L65*$K65*BH64</f>
        <v>0</v>
      </c>
      <c r="BI65" s="568" t="n">
        <f aca="false" ca="false" dt2D="false" dtr="false" t="normal">$L65*$K65*BI64</f>
        <v>0</v>
      </c>
      <c r="BJ65" s="568" t="n">
        <f aca="false" ca="false" dt2D="false" dtr="false" t="normal">$L65*$K65*BJ64</f>
        <v>0</v>
      </c>
      <c r="BK65" s="568" t="n">
        <f aca="false" ca="false" dt2D="false" dtr="false" t="normal">$L65*$K65*BK64</f>
        <v>0</v>
      </c>
      <c r="BL65" s="568" t="n">
        <f aca="false" ca="false" dt2D="false" dtr="false" t="normal">$L65*$K65*BL64</f>
        <v>0</v>
      </c>
      <c r="BM65" s="568" t="n">
        <f aca="false" ca="false" dt2D="false" dtr="false" t="normal">$L65*$K65*BM64</f>
        <v>0</v>
      </c>
      <c r="BN65" s="568" t="n">
        <f aca="false" ca="false" dt2D="false" dtr="false" t="normal">$L65*$K65*BN64</f>
        <v>0</v>
      </c>
      <c r="BO65" s="568" t="n">
        <f aca="false" ca="false" dt2D="false" dtr="false" t="normal">$L65*$K65*BO64</f>
        <v>0</v>
      </c>
      <c r="BP65" s="568" t="n">
        <f aca="false" ca="false" dt2D="false" dtr="false" t="normal">$L65*$K65*BP64</f>
        <v>0</v>
      </c>
      <c r="BQ65" s="568" t="n">
        <f aca="false" ca="false" dt2D="false" dtr="false" t="normal">$L65*$K65*BQ64</f>
        <v>0</v>
      </c>
      <c r="BR65" s="568" t="n">
        <f aca="false" ca="false" dt2D="false" dtr="false" t="normal">$L65*$K65*BR64</f>
        <v>0</v>
      </c>
      <c r="BS65" s="568" t="n">
        <f aca="false" ca="false" dt2D="false" dtr="false" t="normal">$L65*$K65*BS64</f>
        <v>0</v>
      </c>
      <c r="BT65" s="568" t="n">
        <f aca="false" ca="false" dt2D="false" dtr="false" t="normal">$L65*$K65*BT64</f>
        <v>0</v>
      </c>
    </row>
    <row customHeight="true" hidden="true" ht="13.1499996185303" outlineLevel="2" r="66">
      <c r="D66" s="529" t="e">
        <f aca="false" ca="false" dt2D="false" dtr="false" t="normal">D65</f>
        <v>#N/A</v>
      </c>
      <c r="F66" s="482" t="e">
        <f aca="false" ca="false" dt2D="false" dtr="false" t="normal">F65</f>
        <v>#N/A</v>
      </c>
      <c r="G66" s="482" t="n">
        <f aca="false" ca="false" dt2D="false" dtr="false" t="normal">G65</f>
        <v>0</v>
      </c>
      <c r="I66" s="566" t="s">
        <v>592</v>
      </c>
      <c r="J66" s="567" t="s">
        <v>593</v>
      </c>
      <c r="K66" s="567" t="n"/>
      <c r="L66" s="568" t="n"/>
      <c r="M66" s="568" t="n">
        <f aca="false" ca="false" dt2D="false" dtr="false" t="normal">$L66*$K66*M64</f>
        <v>0</v>
      </c>
      <c r="N66" s="568" t="n">
        <f aca="false" ca="false" dt2D="false" dtr="false" t="normal">$L66*$K66*N64</f>
        <v>0</v>
      </c>
      <c r="O66" s="568" t="n">
        <f aca="false" ca="false" dt2D="false" dtr="false" t="normal">$L66*$K66*O64</f>
        <v>0</v>
      </c>
      <c r="P66" s="568" t="n">
        <f aca="false" ca="false" dt2D="false" dtr="false" t="normal">$L66*$K66*P64</f>
        <v>0</v>
      </c>
      <c r="Q66" s="568" t="n">
        <f aca="false" ca="false" dt2D="false" dtr="false" t="normal">$L66*$K66*Q64</f>
        <v>0</v>
      </c>
      <c r="R66" s="568" t="n">
        <f aca="false" ca="false" dt2D="false" dtr="false" t="normal">$L66*$K66*R64</f>
        <v>0</v>
      </c>
      <c r="S66" s="568" t="n">
        <f aca="false" ca="false" dt2D="false" dtr="false" t="normal">$L66*$K66*S64</f>
        <v>0</v>
      </c>
      <c r="T66" s="568" t="n">
        <f aca="false" ca="false" dt2D="false" dtr="false" t="normal">$L66*$K66*T64</f>
        <v>0</v>
      </c>
      <c r="U66" s="568" t="n">
        <f aca="false" ca="false" dt2D="false" dtr="false" t="normal">$L66*$K66*U64</f>
        <v>0</v>
      </c>
      <c r="V66" s="568" t="n">
        <f aca="false" ca="false" dt2D="false" dtr="false" t="normal">$L66*$K66*V64</f>
        <v>0</v>
      </c>
      <c r="W66" s="568" t="n">
        <f aca="false" ca="false" dt2D="false" dtr="false" t="normal">$L66*$K66*W64</f>
        <v>0</v>
      </c>
      <c r="X66" s="568" t="n">
        <f aca="false" ca="false" dt2D="false" dtr="false" t="normal">$L66*$K66*X64</f>
        <v>0</v>
      </c>
      <c r="Y66" s="568" t="n">
        <f aca="false" ca="false" dt2D="false" dtr="false" t="normal">$L66*$K66*Y64</f>
        <v>0</v>
      </c>
      <c r="Z66" s="568" t="n">
        <f aca="false" ca="false" dt2D="false" dtr="false" t="normal">$L66*$K66*Z64</f>
        <v>0</v>
      </c>
      <c r="AA66" s="568" t="n">
        <f aca="false" ca="false" dt2D="false" dtr="false" t="normal">$L66*$K66*AA64</f>
        <v>0</v>
      </c>
      <c r="AB66" s="568" t="n">
        <f aca="false" ca="false" dt2D="false" dtr="false" t="normal">$L66*$K66*AB64</f>
        <v>0</v>
      </c>
      <c r="AC66" s="568" t="n">
        <f aca="false" ca="false" dt2D="false" dtr="false" t="normal">$L66*$K66*AC64</f>
        <v>0</v>
      </c>
      <c r="AD66" s="568" t="n">
        <f aca="false" ca="false" dt2D="false" dtr="false" t="normal">$L66*$K66*AD64</f>
        <v>0</v>
      </c>
      <c r="AE66" s="568" t="n">
        <f aca="false" ca="false" dt2D="false" dtr="false" t="normal">$L66*$K66*AE64</f>
        <v>0</v>
      </c>
      <c r="AF66" s="568" t="n">
        <f aca="false" ca="false" dt2D="false" dtr="false" t="normal">$L66*$K66*AF64</f>
        <v>0</v>
      </c>
      <c r="AG66" s="568" t="n">
        <f aca="false" ca="false" dt2D="false" dtr="false" t="normal">$L66*$K66*AG64</f>
        <v>0</v>
      </c>
      <c r="AH66" s="568" t="n">
        <f aca="false" ca="false" dt2D="false" dtr="false" t="normal">$L66*$K66*AH64</f>
        <v>0</v>
      </c>
      <c r="AI66" s="568" t="n">
        <f aca="false" ca="false" dt2D="false" dtr="false" t="normal">$L66*$K66*AI64</f>
        <v>0</v>
      </c>
      <c r="AJ66" s="568" t="n">
        <f aca="false" ca="false" dt2D="false" dtr="false" t="normal">$L66*$K66*AJ64</f>
        <v>0</v>
      </c>
      <c r="AK66" s="568" t="n">
        <f aca="false" ca="false" dt2D="false" dtr="false" t="normal">$L66*$K66*AK64</f>
        <v>0</v>
      </c>
      <c r="AL66" s="568" t="n">
        <f aca="false" ca="false" dt2D="false" dtr="false" t="normal">$L66*$K66*AL64</f>
        <v>0</v>
      </c>
      <c r="AM66" s="568" t="n">
        <f aca="false" ca="false" dt2D="false" dtr="false" t="normal">$L66*$K66*AM64</f>
        <v>0</v>
      </c>
      <c r="AN66" s="568" t="n">
        <f aca="false" ca="false" dt2D="false" dtr="false" t="normal">$L66*$K66*AN64</f>
        <v>0</v>
      </c>
      <c r="AO66" s="568" t="n">
        <f aca="false" ca="false" dt2D="false" dtr="false" t="normal">$L66*$K66*AO64</f>
        <v>0</v>
      </c>
      <c r="AP66" s="568" t="n">
        <f aca="false" ca="false" dt2D="false" dtr="false" t="normal">$L66*$K66*AP64</f>
        <v>0</v>
      </c>
      <c r="AQ66" s="568" t="n">
        <f aca="false" ca="false" dt2D="false" dtr="false" t="normal">$L66*$K66*AQ64</f>
        <v>0</v>
      </c>
      <c r="AR66" s="568" t="n">
        <f aca="false" ca="false" dt2D="false" dtr="false" t="normal">$L66*$K66*AR64</f>
        <v>0</v>
      </c>
      <c r="AS66" s="568" t="n">
        <f aca="false" ca="false" dt2D="false" dtr="false" t="normal">$L66*$K66*AS64</f>
        <v>0</v>
      </c>
      <c r="AT66" s="568" t="n">
        <f aca="false" ca="false" dt2D="false" dtr="false" t="normal">$L66*$K66*AT64</f>
        <v>0</v>
      </c>
      <c r="AU66" s="568" t="n">
        <f aca="false" ca="false" dt2D="false" dtr="false" t="normal">$L66*$K66*AU64</f>
        <v>0</v>
      </c>
      <c r="AV66" s="568" t="n">
        <f aca="false" ca="false" dt2D="false" dtr="false" t="normal">$L66*$K66*AV64</f>
        <v>0</v>
      </c>
      <c r="AW66" s="568" t="n">
        <f aca="false" ca="false" dt2D="false" dtr="false" t="normal">$L66*$K66*AW64</f>
        <v>0</v>
      </c>
      <c r="AX66" s="568" t="n">
        <f aca="false" ca="false" dt2D="false" dtr="false" t="normal">$L66*$K66*AX64</f>
        <v>0</v>
      </c>
      <c r="AY66" s="568" t="n">
        <f aca="false" ca="false" dt2D="false" dtr="false" t="normal">$L66*$K66*AY64</f>
        <v>0</v>
      </c>
      <c r="AZ66" s="568" t="n">
        <f aca="false" ca="false" dt2D="false" dtr="false" t="normal">$L66*$K66*AZ64</f>
        <v>0</v>
      </c>
      <c r="BA66" s="568" t="n">
        <f aca="false" ca="false" dt2D="false" dtr="false" t="normal">$L66*$K66*BA64</f>
        <v>0</v>
      </c>
      <c r="BB66" s="568" t="n">
        <f aca="false" ca="false" dt2D="false" dtr="false" t="normal">$L66*$K66*BB64</f>
        <v>0</v>
      </c>
      <c r="BC66" s="568" t="n">
        <f aca="false" ca="false" dt2D="false" dtr="false" t="normal">$L66*$K66*BC64</f>
        <v>0</v>
      </c>
      <c r="BD66" s="568" t="n">
        <f aca="false" ca="false" dt2D="false" dtr="false" t="normal">$L66*$K66*BD64</f>
        <v>0</v>
      </c>
      <c r="BE66" s="568" t="n">
        <f aca="false" ca="false" dt2D="false" dtr="false" t="normal">$L66*$K66*BE64</f>
        <v>0</v>
      </c>
      <c r="BF66" s="568" t="n">
        <f aca="false" ca="false" dt2D="false" dtr="false" t="normal">$L66*$K66*BF64</f>
        <v>0</v>
      </c>
      <c r="BG66" s="568" t="n">
        <f aca="false" ca="false" dt2D="false" dtr="false" t="normal">$L66*$K66*BG64</f>
        <v>0</v>
      </c>
      <c r="BH66" s="568" t="n">
        <f aca="false" ca="false" dt2D="false" dtr="false" t="normal">$L66*$K66*BH64</f>
        <v>0</v>
      </c>
      <c r="BI66" s="568" t="n">
        <f aca="false" ca="false" dt2D="false" dtr="false" t="normal">$L66*$K66*BI64</f>
        <v>0</v>
      </c>
      <c r="BJ66" s="568" t="n">
        <f aca="false" ca="false" dt2D="false" dtr="false" t="normal">$L66*$K66*BJ64</f>
        <v>0</v>
      </c>
      <c r="BK66" s="568" t="n">
        <f aca="false" ca="false" dt2D="false" dtr="false" t="normal">$L66*$K66*BK64</f>
        <v>0</v>
      </c>
      <c r="BL66" s="568" t="n">
        <f aca="false" ca="false" dt2D="false" dtr="false" t="normal">$L66*$K66*BL64</f>
        <v>0</v>
      </c>
      <c r="BM66" s="568" t="n">
        <f aca="false" ca="false" dt2D="false" dtr="false" t="normal">$L66*$K66*BM64</f>
        <v>0</v>
      </c>
      <c r="BN66" s="568" t="n">
        <f aca="false" ca="false" dt2D="false" dtr="false" t="normal">$L66*$K66*BN64</f>
        <v>0</v>
      </c>
      <c r="BO66" s="568" t="n">
        <f aca="false" ca="false" dt2D="false" dtr="false" t="normal">$L66*$K66*BO64</f>
        <v>0</v>
      </c>
      <c r="BP66" s="568" t="n">
        <f aca="false" ca="false" dt2D="false" dtr="false" t="normal">$L66*$K66*BP64</f>
        <v>0</v>
      </c>
      <c r="BQ66" s="568" t="n">
        <f aca="false" ca="false" dt2D="false" dtr="false" t="normal">$L66*$K66*BQ64</f>
        <v>0</v>
      </c>
      <c r="BR66" s="568" t="n">
        <f aca="false" ca="false" dt2D="false" dtr="false" t="normal">$L66*$K66*BR64</f>
        <v>0</v>
      </c>
      <c r="BS66" s="568" t="n">
        <f aca="false" ca="false" dt2D="false" dtr="false" t="normal">$L66*$K66*BS64</f>
        <v>0</v>
      </c>
      <c r="BT66" s="568" t="n">
        <f aca="false" ca="false" dt2D="false" dtr="false" t="normal">$L66*$K66*BT64</f>
        <v>0</v>
      </c>
    </row>
    <row customHeight="true" hidden="true" ht="13.1499996185303" outlineLevel="2" r="67">
      <c r="D67" s="529" t="e">
        <f aca="false" ca="false" dt2D="false" dtr="false" t="normal">D66</f>
        <v>#N/A</v>
      </c>
      <c r="F67" s="482" t="e">
        <f aca="false" ca="false" dt2D="false" dtr="false" t="normal">F66</f>
        <v>#N/A</v>
      </c>
      <c r="G67" s="482" t="n">
        <f aca="false" ca="false" dt2D="false" dtr="false" t="normal">G66</f>
        <v>0</v>
      </c>
      <c r="I67" s="566" t="s">
        <v>594</v>
      </c>
      <c r="J67" s="567" t="s">
        <v>593</v>
      </c>
      <c r="K67" s="567" t="n"/>
      <c r="L67" s="568" t="n"/>
      <c r="M67" s="568" t="n">
        <f aca="false" ca="false" dt2D="false" dtr="false" t="normal">$L67*$K67*M64</f>
        <v>0</v>
      </c>
      <c r="N67" s="568" t="n">
        <f aca="false" ca="false" dt2D="false" dtr="false" t="normal">$L67*$K67*N64</f>
        <v>0</v>
      </c>
      <c r="O67" s="568" t="n">
        <f aca="false" ca="false" dt2D="false" dtr="false" t="normal">$L67*$K67*O64</f>
        <v>0</v>
      </c>
      <c r="P67" s="568" t="n">
        <f aca="false" ca="false" dt2D="false" dtr="false" t="normal">$L67*$K67*P64</f>
        <v>0</v>
      </c>
      <c r="Q67" s="568" t="n">
        <f aca="false" ca="false" dt2D="false" dtr="false" t="normal">$L67*$K67*Q64</f>
        <v>0</v>
      </c>
      <c r="R67" s="568" t="n">
        <f aca="false" ca="false" dt2D="false" dtr="false" t="normal">$L67*$K67*R64</f>
        <v>0</v>
      </c>
      <c r="S67" s="568" t="n">
        <f aca="false" ca="false" dt2D="false" dtr="false" t="normal">$L67*$K67*S64</f>
        <v>0</v>
      </c>
      <c r="T67" s="568" t="n">
        <f aca="false" ca="false" dt2D="false" dtr="false" t="normal">$L67*$K67*T64</f>
        <v>0</v>
      </c>
      <c r="U67" s="568" t="n">
        <f aca="false" ca="false" dt2D="false" dtr="false" t="normal">$L67*$K67*U64</f>
        <v>0</v>
      </c>
      <c r="V67" s="568" t="n">
        <f aca="false" ca="false" dt2D="false" dtr="false" t="normal">$L67*$K67*V64</f>
        <v>0</v>
      </c>
      <c r="W67" s="568" t="n">
        <f aca="false" ca="false" dt2D="false" dtr="false" t="normal">$L67*$K67*W64</f>
        <v>0</v>
      </c>
      <c r="X67" s="568" t="n">
        <f aca="false" ca="false" dt2D="false" dtr="false" t="normal">$L67*$K67*X64</f>
        <v>0</v>
      </c>
      <c r="Y67" s="568" t="n">
        <f aca="false" ca="false" dt2D="false" dtr="false" t="normal">$L67*$K67*Y64</f>
        <v>0</v>
      </c>
      <c r="Z67" s="568" t="n">
        <f aca="false" ca="false" dt2D="false" dtr="false" t="normal">$L67*$K67*Z64</f>
        <v>0</v>
      </c>
      <c r="AA67" s="568" t="n">
        <f aca="false" ca="false" dt2D="false" dtr="false" t="normal">$L67*$K67*AA64</f>
        <v>0</v>
      </c>
      <c r="AB67" s="568" t="n">
        <f aca="false" ca="false" dt2D="false" dtr="false" t="normal">$L67*$K67*AB64</f>
        <v>0</v>
      </c>
      <c r="AC67" s="568" t="n">
        <f aca="false" ca="false" dt2D="false" dtr="false" t="normal">$L67*$K67*AC64</f>
        <v>0</v>
      </c>
      <c r="AD67" s="568" t="n">
        <f aca="false" ca="false" dt2D="false" dtr="false" t="normal">$L67*$K67*AD64</f>
        <v>0</v>
      </c>
      <c r="AE67" s="568" t="n">
        <f aca="false" ca="false" dt2D="false" dtr="false" t="normal">$L67*$K67*AE64</f>
        <v>0</v>
      </c>
      <c r="AF67" s="568" t="n">
        <f aca="false" ca="false" dt2D="false" dtr="false" t="normal">$L67*$K67*AF64</f>
        <v>0</v>
      </c>
      <c r="AG67" s="568" t="n">
        <f aca="false" ca="false" dt2D="false" dtr="false" t="normal">$L67*$K67*AG64</f>
        <v>0</v>
      </c>
      <c r="AH67" s="568" t="n">
        <f aca="false" ca="false" dt2D="false" dtr="false" t="normal">$L67*$K67*AH64</f>
        <v>0</v>
      </c>
      <c r="AI67" s="568" t="n">
        <f aca="false" ca="false" dt2D="false" dtr="false" t="normal">$L67*$K67*AI64</f>
        <v>0</v>
      </c>
      <c r="AJ67" s="568" t="n">
        <f aca="false" ca="false" dt2D="false" dtr="false" t="normal">$L67*$K67*AJ64</f>
        <v>0</v>
      </c>
      <c r="AK67" s="568" t="n">
        <f aca="false" ca="false" dt2D="false" dtr="false" t="normal">$L67*$K67*AK64</f>
        <v>0</v>
      </c>
      <c r="AL67" s="568" t="n">
        <f aca="false" ca="false" dt2D="false" dtr="false" t="normal">$L67*$K67*AL64</f>
        <v>0</v>
      </c>
      <c r="AM67" s="568" t="n">
        <f aca="false" ca="false" dt2D="false" dtr="false" t="normal">$L67*$K67*AM64</f>
        <v>0</v>
      </c>
      <c r="AN67" s="568" t="n">
        <f aca="false" ca="false" dt2D="false" dtr="false" t="normal">$L67*$K67*AN64</f>
        <v>0</v>
      </c>
      <c r="AO67" s="568" t="n">
        <f aca="false" ca="false" dt2D="false" dtr="false" t="normal">$L67*$K67*AO64</f>
        <v>0</v>
      </c>
      <c r="AP67" s="568" t="n">
        <f aca="false" ca="false" dt2D="false" dtr="false" t="normal">$L67*$K67*AP64</f>
        <v>0</v>
      </c>
      <c r="AQ67" s="568" t="n">
        <f aca="false" ca="false" dt2D="false" dtr="false" t="normal">$L67*$K67*AQ64</f>
        <v>0</v>
      </c>
      <c r="AR67" s="568" t="n">
        <f aca="false" ca="false" dt2D="false" dtr="false" t="normal">$L67*$K67*AR64</f>
        <v>0</v>
      </c>
      <c r="AS67" s="568" t="n">
        <f aca="false" ca="false" dt2D="false" dtr="false" t="normal">$L67*$K67*AS64</f>
        <v>0</v>
      </c>
      <c r="AT67" s="568" t="n">
        <f aca="false" ca="false" dt2D="false" dtr="false" t="normal">$L67*$K67*AT64</f>
        <v>0</v>
      </c>
      <c r="AU67" s="568" t="n">
        <f aca="false" ca="false" dt2D="false" dtr="false" t="normal">$L67*$K67*AU64</f>
        <v>0</v>
      </c>
      <c r="AV67" s="568" t="n">
        <f aca="false" ca="false" dt2D="false" dtr="false" t="normal">$L67*$K67*AV64</f>
        <v>0</v>
      </c>
      <c r="AW67" s="568" t="n">
        <f aca="false" ca="false" dt2D="false" dtr="false" t="normal">$L67*$K67*AW64</f>
        <v>0</v>
      </c>
      <c r="AX67" s="568" t="n">
        <f aca="false" ca="false" dt2D="false" dtr="false" t="normal">$L67*$K67*AX64</f>
        <v>0</v>
      </c>
      <c r="AY67" s="568" t="n">
        <f aca="false" ca="false" dt2D="false" dtr="false" t="normal">$L67*$K67*AY64</f>
        <v>0</v>
      </c>
      <c r="AZ67" s="568" t="n">
        <f aca="false" ca="false" dt2D="false" dtr="false" t="normal">$L67*$K67*AZ64</f>
        <v>0</v>
      </c>
      <c r="BA67" s="568" t="n">
        <f aca="false" ca="false" dt2D="false" dtr="false" t="normal">$L67*$K67*BA64</f>
        <v>0</v>
      </c>
      <c r="BB67" s="568" t="n">
        <f aca="false" ca="false" dt2D="false" dtr="false" t="normal">$L67*$K67*BB64</f>
        <v>0</v>
      </c>
      <c r="BC67" s="568" t="n">
        <f aca="false" ca="false" dt2D="false" dtr="false" t="normal">$L67*$K67*BC64</f>
        <v>0</v>
      </c>
      <c r="BD67" s="568" t="n">
        <f aca="false" ca="false" dt2D="false" dtr="false" t="normal">$L67*$K67*BD64</f>
        <v>0</v>
      </c>
      <c r="BE67" s="568" t="n">
        <f aca="false" ca="false" dt2D="false" dtr="false" t="normal">$L67*$K67*BE64</f>
        <v>0</v>
      </c>
      <c r="BF67" s="568" t="n">
        <f aca="false" ca="false" dt2D="false" dtr="false" t="normal">$L67*$K67*BF64</f>
        <v>0</v>
      </c>
      <c r="BG67" s="568" t="n">
        <f aca="false" ca="false" dt2D="false" dtr="false" t="normal">$L67*$K67*BG64</f>
        <v>0</v>
      </c>
      <c r="BH67" s="568" t="n">
        <f aca="false" ca="false" dt2D="false" dtr="false" t="normal">$L67*$K67*BH64</f>
        <v>0</v>
      </c>
      <c r="BI67" s="568" t="n">
        <f aca="false" ca="false" dt2D="false" dtr="false" t="normal">$L67*$K67*BI64</f>
        <v>0</v>
      </c>
      <c r="BJ67" s="568" t="n">
        <f aca="false" ca="false" dt2D="false" dtr="false" t="normal">$L67*$K67*BJ64</f>
        <v>0</v>
      </c>
      <c r="BK67" s="568" t="n">
        <f aca="false" ca="false" dt2D="false" dtr="false" t="normal">$L67*$K67*BK64</f>
        <v>0</v>
      </c>
      <c r="BL67" s="568" t="n">
        <f aca="false" ca="false" dt2D="false" dtr="false" t="normal">$L67*$K67*BL64</f>
        <v>0</v>
      </c>
      <c r="BM67" s="568" t="n">
        <f aca="false" ca="false" dt2D="false" dtr="false" t="normal">$L67*$K67*BM64</f>
        <v>0</v>
      </c>
      <c r="BN67" s="568" t="n">
        <f aca="false" ca="false" dt2D="false" dtr="false" t="normal">$L67*$K67*BN64</f>
        <v>0</v>
      </c>
      <c r="BO67" s="568" t="n">
        <f aca="false" ca="false" dt2D="false" dtr="false" t="normal">$L67*$K67*BO64</f>
        <v>0</v>
      </c>
      <c r="BP67" s="568" t="n">
        <f aca="false" ca="false" dt2D="false" dtr="false" t="normal">$L67*$K67*BP64</f>
        <v>0</v>
      </c>
      <c r="BQ67" s="568" t="n">
        <f aca="false" ca="false" dt2D="false" dtr="false" t="normal">$L67*$K67*BQ64</f>
        <v>0</v>
      </c>
      <c r="BR67" s="568" t="n">
        <f aca="false" ca="false" dt2D="false" dtr="false" t="normal">$L67*$K67*BR64</f>
        <v>0</v>
      </c>
      <c r="BS67" s="568" t="n">
        <f aca="false" ca="false" dt2D="false" dtr="false" t="normal">$L67*$K67*BS64</f>
        <v>0</v>
      </c>
      <c r="BT67" s="568" t="n">
        <f aca="false" ca="false" dt2D="false" dtr="false" t="normal">$L67*$K67*BT64</f>
        <v>0</v>
      </c>
    </row>
    <row customHeight="true" hidden="true" ht="13.1499996185303" outlineLevel="2" r="68">
      <c r="D68" s="529" t="e">
        <f aca="false" ca="false" dt2D="false" dtr="false" t="normal">D67</f>
        <v>#N/A</v>
      </c>
      <c r="F68" s="482" t="e">
        <f aca="false" ca="false" dt2D="false" dtr="false" t="normal">F67</f>
        <v>#N/A</v>
      </c>
      <c r="G68" s="482" t="n">
        <f aca="false" ca="false" dt2D="false" dtr="false" t="normal">G67</f>
        <v>0</v>
      </c>
      <c r="I68" s="570" t="s">
        <v>588</v>
      </c>
      <c r="J68" s="567" t="n"/>
      <c r="K68" s="567" t="n"/>
      <c r="L68" s="568" t="n"/>
      <c r="M68" s="568" t="n">
        <f aca="false" ca="false" dt2D="false" dtr="false" t="normal">$L68*$K68*M64</f>
        <v>0</v>
      </c>
      <c r="N68" s="568" t="n">
        <f aca="false" ca="false" dt2D="false" dtr="false" t="normal">$L68*$K68*N64</f>
        <v>0</v>
      </c>
      <c r="O68" s="568" t="n">
        <f aca="false" ca="false" dt2D="false" dtr="false" t="normal">$L68*$K68*O64</f>
        <v>0</v>
      </c>
      <c r="P68" s="568" t="n">
        <f aca="false" ca="false" dt2D="false" dtr="false" t="normal">$L68*$K68*P64</f>
        <v>0</v>
      </c>
      <c r="Q68" s="568" t="n">
        <f aca="false" ca="false" dt2D="false" dtr="false" t="normal">$L68*$K68*Q64</f>
        <v>0</v>
      </c>
      <c r="R68" s="568" t="n">
        <f aca="false" ca="false" dt2D="false" dtr="false" t="normal">$L68*$K68*R64</f>
        <v>0</v>
      </c>
      <c r="S68" s="568" t="n">
        <f aca="false" ca="false" dt2D="false" dtr="false" t="normal">$L68*$K68*S64</f>
        <v>0</v>
      </c>
      <c r="T68" s="568" t="n">
        <f aca="false" ca="false" dt2D="false" dtr="false" t="normal">$L68*$K68*T64</f>
        <v>0</v>
      </c>
      <c r="U68" s="568" t="n">
        <f aca="false" ca="false" dt2D="false" dtr="false" t="normal">$L68*$K68*U64</f>
        <v>0</v>
      </c>
      <c r="V68" s="568" t="n">
        <f aca="false" ca="false" dt2D="false" dtr="false" t="normal">$L68*$K68*V64</f>
        <v>0</v>
      </c>
      <c r="W68" s="568" t="n">
        <f aca="false" ca="false" dt2D="false" dtr="false" t="normal">$L68*$K68*W64</f>
        <v>0</v>
      </c>
      <c r="X68" s="568" t="n">
        <f aca="false" ca="false" dt2D="false" dtr="false" t="normal">$L68*$K68*X64</f>
        <v>0</v>
      </c>
      <c r="Y68" s="568" t="n">
        <f aca="false" ca="false" dt2D="false" dtr="false" t="normal">$L68*$K68*Y64</f>
        <v>0</v>
      </c>
      <c r="Z68" s="568" t="n">
        <f aca="false" ca="false" dt2D="false" dtr="false" t="normal">$L68*$K68*Z64</f>
        <v>0</v>
      </c>
      <c r="AA68" s="568" t="n">
        <f aca="false" ca="false" dt2D="false" dtr="false" t="normal">$L68*$K68*AA64</f>
        <v>0</v>
      </c>
      <c r="AB68" s="568" t="n">
        <f aca="false" ca="false" dt2D="false" dtr="false" t="normal">$L68*$K68*AB64</f>
        <v>0</v>
      </c>
      <c r="AC68" s="568" t="n">
        <f aca="false" ca="false" dt2D="false" dtr="false" t="normal">$L68*$K68*AC64</f>
        <v>0</v>
      </c>
      <c r="AD68" s="568" t="n">
        <f aca="false" ca="false" dt2D="false" dtr="false" t="normal">$L68*$K68*AD64</f>
        <v>0</v>
      </c>
      <c r="AE68" s="568" t="n">
        <f aca="false" ca="false" dt2D="false" dtr="false" t="normal">$L68*$K68*AE64</f>
        <v>0</v>
      </c>
      <c r="AF68" s="568" t="n">
        <f aca="false" ca="false" dt2D="false" dtr="false" t="normal">$L68*$K68*AF64</f>
        <v>0</v>
      </c>
      <c r="AG68" s="568" t="n">
        <f aca="false" ca="false" dt2D="false" dtr="false" t="normal">$L68*$K68*AG64</f>
        <v>0</v>
      </c>
      <c r="AH68" s="568" t="n">
        <f aca="false" ca="false" dt2D="false" dtr="false" t="normal">$L68*$K68*AH64</f>
        <v>0</v>
      </c>
      <c r="AI68" s="568" t="n">
        <f aca="false" ca="false" dt2D="false" dtr="false" t="normal">$L68*$K68*AI64</f>
        <v>0</v>
      </c>
      <c r="AJ68" s="568" t="n">
        <f aca="false" ca="false" dt2D="false" dtr="false" t="normal">$L68*$K68*AJ64</f>
        <v>0</v>
      </c>
      <c r="AK68" s="568" t="n">
        <f aca="false" ca="false" dt2D="false" dtr="false" t="normal">$L68*$K68*AK64</f>
        <v>0</v>
      </c>
      <c r="AL68" s="568" t="n">
        <f aca="false" ca="false" dt2D="false" dtr="false" t="normal">$L68*$K68*AL64</f>
        <v>0</v>
      </c>
      <c r="AM68" s="568" t="n">
        <f aca="false" ca="false" dt2D="false" dtr="false" t="normal">$L68*$K68*AM64</f>
        <v>0</v>
      </c>
      <c r="AN68" s="568" t="n">
        <f aca="false" ca="false" dt2D="false" dtr="false" t="normal">$L68*$K68*AN64</f>
        <v>0</v>
      </c>
      <c r="AO68" s="568" t="n">
        <f aca="false" ca="false" dt2D="false" dtr="false" t="normal">$L68*$K68*AO64</f>
        <v>0</v>
      </c>
      <c r="AP68" s="568" t="n">
        <f aca="false" ca="false" dt2D="false" dtr="false" t="normal">$L68*$K68*AP64</f>
        <v>0</v>
      </c>
      <c r="AQ68" s="568" t="n">
        <f aca="false" ca="false" dt2D="false" dtr="false" t="normal">$L68*$K68*AQ64</f>
        <v>0</v>
      </c>
      <c r="AR68" s="568" t="n">
        <f aca="false" ca="false" dt2D="false" dtr="false" t="normal">$L68*$K68*AR64</f>
        <v>0</v>
      </c>
      <c r="AS68" s="568" t="n">
        <f aca="false" ca="false" dt2D="false" dtr="false" t="normal">$L68*$K68*AS64</f>
        <v>0</v>
      </c>
      <c r="AT68" s="568" t="n">
        <f aca="false" ca="false" dt2D="false" dtr="false" t="normal">$L68*$K68*AT64</f>
        <v>0</v>
      </c>
      <c r="AU68" s="568" t="n">
        <f aca="false" ca="false" dt2D="false" dtr="false" t="normal">$L68*$K68*AU64</f>
        <v>0</v>
      </c>
      <c r="AV68" s="568" t="n">
        <f aca="false" ca="false" dt2D="false" dtr="false" t="normal">$L68*$K68*AV64</f>
        <v>0</v>
      </c>
      <c r="AW68" s="568" t="n">
        <f aca="false" ca="false" dt2D="false" dtr="false" t="normal">$L68*$K68*AW64</f>
        <v>0</v>
      </c>
      <c r="AX68" s="568" t="n">
        <f aca="false" ca="false" dt2D="false" dtr="false" t="normal">$L68*$K68*AX64</f>
        <v>0</v>
      </c>
      <c r="AY68" s="568" t="n">
        <f aca="false" ca="false" dt2D="false" dtr="false" t="normal">$L68*$K68*AY64</f>
        <v>0</v>
      </c>
      <c r="AZ68" s="568" t="n">
        <f aca="false" ca="false" dt2D="false" dtr="false" t="normal">$L68*$K68*AZ64</f>
        <v>0</v>
      </c>
      <c r="BA68" s="568" t="n">
        <f aca="false" ca="false" dt2D="false" dtr="false" t="normal">$L68*$K68*BA64</f>
        <v>0</v>
      </c>
      <c r="BB68" s="568" t="n">
        <f aca="false" ca="false" dt2D="false" dtr="false" t="normal">$L68*$K68*BB64</f>
        <v>0</v>
      </c>
      <c r="BC68" s="568" t="n">
        <f aca="false" ca="false" dt2D="false" dtr="false" t="normal">$L68*$K68*BC64</f>
        <v>0</v>
      </c>
      <c r="BD68" s="568" t="n">
        <f aca="false" ca="false" dt2D="false" dtr="false" t="normal">$L68*$K68*BD64</f>
        <v>0</v>
      </c>
      <c r="BE68" s="568" t="n">
        <f aca="false" ca="false" dt2D="false" dtr="false" t="normal">$L68*$K68*BE64</f>
        <v>0</v>
      </c>
      <c r="BF68" s="568" t="n">
        <f aca="false" ca="false" dt2D="false" dtr="false" t="normal">$L68*$K68*BF64</f>
        <v>0</v>
      </c>
      <c r="BG68" s="568" t="n">
        <f aca="false" ca="false" dt2D="false" dtr="false" t="normal">$L68*$K68*BG64</f>
        <v>0</v>
      </c>
      <c r="BH68" s="568" t="n">
        <f aca="false" ca="false" dt2D="false" dtr="false" t="normal">$L68*$K68*BH64</f>
        <v>0</v>
      </c>
      <c r="BI68" s="568" t="n">
        <f aca="false" ca="false" dt2D="false" dtr="false" t="normal">$L68*$K68*BI64</f>
        <v>0</v>
      </c>
      <c r="BJ68" s="568" t="n">
        <f aca="false" ca="false" dt2D="false" dtr="false" t="normal">$L68*$K68*BJ64</f>
        <v>0</v>
      </c>
      <c r="BK68" s="568" t="n">
        <f aca="false" ca="false" dt2D="false" dtr="false" t="normal">$L68*$K68*BK64</f>
        <v>0</v>
      </c>
      <c r="BL68" s="568" t="n">
        <f aca="false" ca="false" dt2D="false" dtr="false" t="normal">$L68*$K68*BL64</f>
        <v>0</v>
      </c>
      <c r="BM68" s="568" t="n">
        <f aca="false" ca="false" dt2D="false" dtr="false" t="normal">$L68*$K68*BM64</f>
        <v>0</v>
      </c>
      <c r="BN68" s="568" t="n">
        <f aca="false" ca="false" dt2D="false" dtr="false" t="normal">$L68*$K68*BN64</f>
        <v>0</v>
      </c>
      <c r="BO68" s="568" t="n">
        <f aca="false" ca="false" dt2D="false" dtr="false" t="normal">$L68*$K68*BO64</f>
        <v>0</v>
      </c>
      <c r="BP68" s="568" t="n">
        <f aca="false" ca="false" dt2D="false" dtr="false" t="normal">$L68*$K68*BP64</f>
        <v>0</v>
      </c>
      <c r="BQ68" s="568" t="n">
        <f aca="false" ca="false" dt2D="false" dtr="false" t="normal">$L68*$K68*BQ64</f>
        <v>0</v>
      </c>
      <c r="BR68" s="568" t="n">
        <f aca="false" ca="false" dt2D="false" dtr="false" t="normal">$L68*$K68*BR64</f>
        <v>0</v>
      </c>
      <c r="BS68" s="568" t="n">
        <f aca="false" ca="false" dt2D="false" dtr="false" t="normal">$L68*$K68*BS64</f>
        <v>0</v>
      </c>
      <c r="BT68" s="568" t="n">
        <f aca="false" ca="false" dt2D="false" dtr="false" t="normal">$L68*$K68*BT64</f>
        <v>0</v>
      </c>
    </row>
    <row customHeight="true" hidden="true" ht="13.1499996185303" outlineLevel="2" r="69">
      <c r="D69" s="529" t="e">
        <f aca="false" ca="false" dt2D="false" dtr="false" t="normal">D68</f>
        <v>#N/A</v>
      </c>
      <c r="F69" s="482" t="e">
        <f aca="false" ca="false" dt2D="false" dtr="false" t="normal">F68</f>
        <v>#N/A</v>
      </c>
      <c r="G69" s="482" t="n">
        <f aca="false" ca="false" dt2D="false" dtr="false" t="normal">G68</f>
        <v>0</v>
      </c>
      <c r="I69" s="570" t="s">
        <v>588</v>
      </c>
      <c r="J69" s="567" t="n"/>
      <c r="K69" s="567" t="n"/>
      <c r="L69" s="568" t="n"/>
      <c r="M69" s="568" t="n">
        <f aca="false" ca="false" dt2D="false" dtr="false" t="normal">$L69*$K69*M64</f>
        <v>0</v>
      </c>
      <c r="N69" s="568" t="n">
        <f aca="false" ca="false" dt2D="false" dtr="false" t="normal">$L69*$K69*N64</f>
        <v>0</v>
      </c>
      <c r="O69" s="568" t="n">
        <f aca="false" ca="false" dt2D="false" dtr="false" t="normal">$L69*$K69*O64</f>
        <v>0</v>
      </c>
      <c r="P69" s="568" t="n">
        <f aca="false" ca="false" dt2D="false" dtr="false" t="normal">$L69*$K69*P64</f>
        <v>0</v>
      </c>
      <c r="Q69" s="568" t="n">
        <f aca="false" ca="false" dt2D="false" dtr="false" t="normal">$L69*$K69*Q64</f>
        <v>0</v>
      </c>
      <c r="R69" s="568" t="n">
        <f aca="false" ca="false" dt2D="false" dtr="false" t="normal">$L69*$K69*R64</f>
        <v>0</v>
      </c>
      <c r="S69" s="568" t="n">
        <f aca="false" ca="false" dt2D="false" dtr="false" t="normal">$L69*$K69*S64</f>
        <v>0</v>
      </c>
      <c r="T69" s="568" t="n">
        <f aca="false" ca="false" dt2D="false" dtr="false" t="normal">$L69*$K69*T64</f>
        <v>0</v>
      </c>
      <c r="U69" s="568" t="n">
        <f aca="false" ca="false" dt2D="false" dtr="false" t="normal">$L69*$K69*U64</f>
        <v>0</v>
      </c>
      <c r="V69" s="568" t="n">
        <f aca="false" ca="false" dt2D="false" dtr="false" t="normal">$L69*$K69*V64</f>
        <v>0</v>
      </c>
      <c r="W69" s="568" t="n">
        <f aca="false" ca="false" dt2D="false" dtr="false" t="normal">$L69*$K69*W64</f>
        <v>0</v>
      </c>
      <c r="X69" s="568" t="n">
        <f aca="false" ca="false" dt2D="false" dtr="false" t="normal">$L69*$K69*X64</f>
        <v>0</v>
      </c>
      <c r="Y69" s="568" t="n">
        <f aca="false" ca="false" dt2D="false" dtr="false" t="normal">$L69*$K69*Y64</f>
        <v>0</v>
      </c>
      <c r="Z69" s="568" t="n">
        <f aca="false" ca="false" dt2D="false" dtr="false" t="normal">$L69*$K69*Z64</f>
        <v>0</v>
      </c>
      <c r="AA69" s="568" t="n">
        <f aca="false" ca="false" dt2D="false" dtr="false" t="normal">$L69*$K69*AA64</f>
        <v>0</v>
      </c>
      <c r="AB69" s="568" t="n">
        <f aca="false" ca="false" dt2D="false" dtr="false" t="normal">$L69*$K69*AB64</f>
        <v>0</v>
      </c>
      <c r="AC69" s="568" t="n">
        <f aca="false" ca="false" dt2D="false" dtr="false" t="normal">$L69*$K69*AC64</f>
        <v>0</v>
      </c>
      <c r="AD69" s="568" t="n">
        <f aca="false" ca="false" dt2D="false" dtr="false" t="normal">$L69*$K69*AD64</f>
        <v>0</v>
      </c>
      <c r="AE69" s="568" t="n">
        <f aca="false" ca="false" dt2D="false" dtr="false" t="normal">$L69*$K69*AE64</f>
        <v>0</v>
      </c>
      <c r="AF69" s="568" t="n">
        <f aca="false" ca="false" dt2D="false" dtr="false" t="normal">$L69*$K69*AF64</f>
        <v>0</v>
      </c>
      <c r="AG69" s="568" t="n">
        <f aca="false" ca="false" dt2D="false" dtr="false" t="normal">$L69*$K69*AG64</f>
        <v>0</v>
      </c>
      <c r="AH69" s="568" t="n">
        <f aca="false" ca="false" dt2D="false" dtr="false" t="normal">$L69*$K69*AH64</f>
        <v>0</v>
      </c>
      <c r="AI69" s="568" t="n">
        <f aca="false" ca="false" dt2D="false" dtr="false" t="normal">$L69*$K69*AI64</f>
        <v>0</v>
      </c>
      <c r="AJ69" s="568" t="n">
        <f aca="false" ca="false" dt2D="false" dtr="false" t="normal">$L69*$K69*AJ64</f>
        <v>0</v>
      </c>
      <c r="AK69" s="568" t="n">
        <f aca="false" ca="false" dt2D="false" dtr="false" t="normal">$L69*$K69*AK64</f>
        <v>0</v>
      </c>
      <c r="AL69" s="568" t="n">
        <f aca="false" ca="false" dt2D="false" dtr="false" t="normal">$L69*$K69*AL64</f>
        <v>0</v>
      </c>
      <c r="AM69" s="568" t="n">
        <f aca="false" ca="false" dt2D="false" dtr="false" t="normal">$L69*$K69*AM64</f>
        <v>0</v>
      </c>
      <c r="AN69" s="568" t="n">
        <f aca="false" ca="false" dt2D="false" dtr="false" t="normal">$L69*$K69*AN64</f>
        <v>0</v>
      </c>
      <c r="AO69" s="568" t="n">
        <f aca="false" ca="false" dt2D="false" dtr="false" t="normal">$L69*$K69*AO64</f>
        <v>0</v>
      </c>
      <c r="AP69" s="568" t="n">
        <f aca="false" ca="false" dt2D="false" dtr="false" t="normal">$L69*$K69*AP64</f>
        <v>0</v>
      </c>
      <c r="AQ69" s="568" t="n">
        <f aca="false" ca="false" dt2D="false" dtr="false" t="normal">$L69*$K69*AQ64</f>
        <v>0</v>
      </c>
      <c r="AR69" s="568" t="n">
        <f aca="false" ca="false" dt2D="false" dtr="false" t="normal">$L69*$K69*AR64</f>
        <v>0</v>
      </c>
      <c r="AS69" s="568" t="n">
        <f aca="false" ca="false" dt2D="false" dtr="false" t="normal">$L69*$K69*AS64</f>
        <v>0</v>
      </c>
      <c r="AT69" s="568" t="n">
        <f aca="false" ca="false" dt2D="false" dtr="false" t="normal">$L69*$K69*AT64</f>
        <v>0</v>
      </c>
      <c r="AU69" s="568" t="n">
        <f aca="false" ca="false" dt2D="false" dtr="false" t="normal">$L69*$K69*AU64</f>
        <v>0</v>
      </c>
      <c r="AV69" s="568" t="n">
        <f aca="false" ca="false" dt2D="false" dtr="false" t="normal">$L69*$K69*AV64</f>
        <v>0</v>
      </c>
      <c r="AW69" s="568" t="n">
        <f aca="false" ca="false" dt2D="false" dtr="false" t="normal">$L69*$K69*AW64</f>
        <v>0</v>
      </c>
      <c r="AX69" s="568" t="n">
        <f aca="false" ca="false" dt2D="false" dtr="false" t="normal">$L69*$K69*AX64</f>
        <v>0</v>
      </c>
      <c r="AY69" s="568" t="n">
        <f aca="false" ca="false" dt2D="false" dtr="false" t="normal">$L69*$K69*AY64</f>
        <v>0</v>
      </c>
      <c r="AZ69" s="568" t="n">
        <f aca="false" ca="false" dt2D="false" dtr="false" t="normal">$L69*$K69*AZ64</f>
        <v>0</v>
      </c>
      <c r="BA69" s="568" t="n">
        <f aca="false" ca="false" dt2D="false" dtr="false" t="normal">$L69*$K69*BA64</f>
        <v>0</v>
      </c>
      <c r="BB69" s="568" t="n">
        <f aca="false" ca="false" dt2D="false" dtr="false" t="normal">$L69*$K69*BB64</f>
        <v>0</v>
      </c>
      <c r="BC69" s="568" t="n">
        <f aca="false" ca="false" dt2D="false" dtr="false" t="normal">$L69*$K69*BC64</f>
        <v>0</v>
      </c>
      <c r="BD69" s="568" t="n">
        <f aca="false" ca="false" dt2D="false" dtr="false" t="normal">$L69*$K69*BD64</f>
        <v>0</v>
      </c>
      <c r="BE69" s="568" t="n">
        <f aca="false" ca="false" dt2D="false" dtr="false" t="normal">$L69*$K69*BE64</f>
        <v>0</v>
      </c>
      <c r="BF69" s="568" t="n">
        <f aca="false" ca="false" dt2D="false" dtr="false" t="normal">$L69*$K69*BF64</f>
        <v>0</v>
      </c>
      <c r="BG69" s="568" t="n">
        <f aca="false" ca="false" dt2D="false" dtr="false" t="normal">$L69*$K69*BG64</f>
        <v>0</v>
      </c>
      <c r="BH69" s="568" t="n">
        <f aca="false" ca="false" dt2D="false" dtr="false" t="normal">$L69*$K69*BH64</f>
        <v>0</v>
      </c>
      <c r="BI69" s="568" t="n">
        <f aca="false" ca="false" dt2D="false" dtr="false" t="normal">$L69*$K69*BI64</f>
        <v>0</v>
      </c>
      <c r="BJ69" s="568" t="n">
        <f aca="false" ca="false" dt2D="false" dtr="false" t="normal">$L69*$K69*BJ64</f>
        <v>0</v>
      </c>
      <c r="BK69" s="568" t="n">
        <f aca="false" ca="false" dt2D="false" dtr="false" t="normal">$L69*$K69*BK64</f>
        <v>0</v>
      </c>
      <c r="BL69" s="568" t="n">
        <f aca="false" ca="false" dt2D="false" dtr="false" t="normal">$L69*$K69*BL64</f>
        <v>0</v>
      </c>
      <c r="BM69" s="568" t="n">
        <f aca="false" ca="false" dt2D="false" dtr="false" t="normal">$L69*$K69*BM64</f>
        <v>0</v>
      </c>
      <c r="BN69" s="568" t="n">
        <f aca="false" ca="false" dt2D="false" dtr="false" t="normal">$L69*$K69*BN64</f>
        <v>0</v>
      </c>
      <c r="BO69" s="568" t="n">
        <f aca="false" ca="false" dt2D="false" dtr="false" t="normal">$L69*$K69*BO64</f>
        <v>0</v>
      </c>
      <c r="BP69" s="568" t="n">
        <f aca="false" ca="false" dt2D="false" dtr="false" t="normal">$L69*$K69*BP64</f>
        <v>0</v>
      </c>
      <c r="BQ69" s="568" t="n">
        <f aca="false" ca="false" dt2D="false" dtr="false" t="normal">$L69*$K69*BQ64</f>
        <v>0</v>
      </c>
      <c r="BR69" s="568" t="n">
        <f aca="false" ca="false" dt2D="false" dtr="false" t="normal">$L69*$K69*BR64</f>
        <v>0</v>
      </c>
      <c r="BS69" s="568" t="n">
        <f aca="false" ca="false" dt2D="false" dtr="false" t="normal">$L69*$K69*BS64</f>
        <v>0</v>
      </c>
      <c r="BT69" s="568" t="n">
        <f aca="false" ca="false" dt2D="false" dtr="false" t="normal">$L69*$K69*BT64</f>
        <v>0</v>
      </c>
    </row>
    <row customFormat="true" hidden="true" ht="16.5" outlineLevel="2" r="70" s="17">
      <c r="A70" s="542" t="n"/>
      <c r="B70" s="542" t="n"/>
      <c r="C70" s="529" t="n"/>
      <c r="D70" s="529" t="e">
        <f aca="false" ca="false" dt2D="false" dtr="false" t="normal">D69</f>
        <v>#N/A</v>
      </c>
      <c r="E70" s="482" t="n"/>
      <c r="F70" s="482" t="e">
        <f aca="false" ca="false" dt2D="false" dtr="false" t="normal">F69</f>
        <v>#N/A</v>
      </c>
      <c r="G70" s="482" t="n">
        <f aca="false" ca="false" dt2D="false" dtr="false" t="normal">G69</f>
        <v>0</v>
      </c>
      <c r="I70" s="571" t="s">
        <v>595</v>
      </c>
      <c r="J70" s="116" t="n"/>
      <c r="K70" s="116" t="n"/>
      <c r="L70" s="572" t="n"/>
      <c r="M70" s="573" t="n">
        <f aca="false" ca="false" dt2D="false" dtr="false" t="normal">SUM(M65:M69)</f>
        <v>0</v>
      </c>
      <c r="N70" s="573" t="n">
        <f aca="false" ca="false" dt2D="false" dtr="false" t="normal">SUM(N65:N69)</f>
        <v>0</v>
      </c>
      <c r="O70" s="573" t="n">
        <f aca="false" ca="false" dt2D="false" dtr="false" t="normal">SUM(O65:O69)</f>
        <v>0</v>
      </c>
      <c r="P70" s="573" t="n">
        <f aca="false" ca="false" dt2D="false" dtr="false" t="normal">SUM(P65:P69)</f>
        <v>0</v>
      </c>
      <c r="Q70" s="573" t="n">
        <f aca="false" ca="false" dt2D="false" dtr="false" t="normal">SUM(Q65:Q69)</f>
        <v>0</v>
      </c>
      <c r="R70" s="573" t="n">
        <f aca="false" ca="false" dt2D="false" dtr="false" t="normal">SUM(R65:R69)</f>
        <v>0</v>
      </c>
      <c r="S70" s="573" t="n">
        <f aca="false" ca="false" dt2D="false" dtr="false" t="normal">SUM(S65:S69)</f>
        <v>0</v>
      </c>
      <c r="T70" s="573" t="n">
        <f aca="false" ca="false" dt2D="false" dtr="false" t="normal">SUM(T65:T69)</f>
        <v>0</v>
      </c>
      <c r="U70" s="573" t="n">
        <f aca="false" ca="false" dt2D="false" dtr="false" t="normal">SUM(U65:U69)</f>
        <v>0</v>
      </c>
      <c r="V70" s="573" t="n">
        <f aca="false" ca="false" dt2D="false" dtr="false" t="normal">SUM(V65:V69)</f>
        <v>0</v>
      </c>
      <c r="W70" s="573" t="n">
        <f aca="false" ca="false" dt2D="false" dtr="false" t="normal">SUM(W65:W69)</f>
        <v>0</v>
      </c>
      <c r="X70" s="573" t="n">
        <f aca="false" ca="false" dt2D="false" dtr="false" t="normal">SUM(X65:X69)</f>
        <v>0</v>
      </c>
      <c r="Y70" s="573" t="n">
        <f aca="false" ca="false" dt2D="false" dtr="false" t="normal">SUM(Y65:Y69)</f>
        <v>0</v>
      </c>
      <c r="Z70" s="573" t="n">
        <f aca="false" ca="false" dt2D="false" dtr="false" t="normal">SUM(Z65:Z69)</f>
        <v>0</v>
      </c>
      <c r="AA70" s="573" t="n">
        <f aca="false" ca="false" dt2D="false" dtr="false" t="normal">SUM(AA65:AA69)</f>
        <v>0</v>
      </c>
      <c r="AB70" s="573" t="n">
        <f aca="false" ca="false" dt2D="false" dtr="false" t="normal">SUM(AB65:AB69)</f>
        <v>0</v>
      </c>
      <c r="AC70" s="573" t="n">
        <f aca="false" ca="false" dt2D="false" dtr="false" t="normal">SUM(AC65:AC69)</f>
        <v>0</v>
      </c>
      <c r="AD70" s="573" t="n">
        <f aca="false" ca="false" dt2D="false" dtr="false" t="normal">SUM(AD65:AD69)</f>
        <v>0</v>
      </c>
      <c r="AE70" s="573" t="n">
        <f aca="false" ca="false" dt2D="false" dtr="false" t="normal">SUM(AE65:AE69)</f>
        <v>0</v>
      </c>
      <c r="AF70" s="573" t="n">
        <f aca="false" ca="false" dt2D="false" dtr="false" t="normal">SUM(AF65:AF69)</f>
        <v>0</v>
      </c>
      <c r="AG70" s="573" t="n">
        <f aca="false" ca="false" dt2D="false" dtr="false" t="normal">SUM(AG65:AG69)</f>
        <v>0</v>
      </c>
      <c r="AH70" s="573" t="n">
        <f aca="false" ca="false" dt2D="false" dtr="false" t="normal">SUM(AH65:AH69)</f>
        <v>0</v>
      </c>
      <c r="AI70" s="573" t="n">
        <f aca="false" ca="false" dt2D="false" dtr="false" t="normal">SUM(AI65:AI69)</f>
        <v>0</v>
      </c>
      <c r="AJ70" s="573" t="n">
        <f aca="false" ca="false" dt2D="false" dtr="false" t="normal">SUM(AJ65:AJ69)</f>
        <v>0</v>
      </c>
      <c r="AK70" s="573" t="n">
        <f aca="false" ca="false" dt2D="false" dtr="false" t="normal">SUM(AK65:AK69)</f>
        <v>0</v>
      </c>
      <c r="AL70" s="573" t="n">
        <f aca="false" ca="false" dt2D="false" dtr="false" t="normal">SUM(AL65:AL69)</f>
        <v>0</v>
      </c>
      <c r="AM70" s="573" t="n">
        <f aca="false" ca="false" dt2D="false" dtr="false" t="normal">SUM(AM65:AM69)</f>
        <v>0</v>
      </c>
      <c r="AN70" s="573" t="n">
        <f aca="false" ca="false" dt2D="false" dtr="false" t="normal">SUM(AN65:AN69)</f>
        <v>0</v>
      </c>
      <c r="AO70" s="573" t="n">
        <f aca="false" ca="false" dt2D="false" dtr="false" t="normal">SUM(AO65:AO69)</f>
        <v>0</v>
      </c>
      <c r="AP70" s="573" t="n">
        <f aca="false" ca="false" dt2D="false" dtr="false" t="normal">SUM(AP65:AP69)</f>
        <v>0</v>
      </c>
      <c r="AQ70" s="573" t="n">
        <f aca="false" ca="false" dt2D="false" dtr="false" t="normal">SUM(AQ65:AQ69)</f>
        <v>0</v>
      </c>
      <c r="AR70" s="573" t="n">
        <f aca="false" ca="false" dt2D="false" dtr="false" t="normal">SUM(AR65:AR69)</f>
        <v>0</v>
      </c>
      <c r="AS70" s="573" t="n">
        <f aca="false" ca="false" dt2D="false" dtr="false" t="normal">SUM(AS65:AS69)</f>
        <v>0</v>
      </c>
      <c r="AT70" s="573" t="n">
        <f aca="false" ca="false" dt2D="false" dtr="false" t="normal">SUM(AT65:AT69)</f>
        <v>0</v>
      </c>
      <c r="AU70" s="573" t="n">
        <f aca="false" ca="false" dt2D="false" dtr="false" t="normal">SUM(AU65:AU69)</f>
        <v>0</v>
      </c>
      <c r="AV70" s="573" t="n">
        <f aca="false" ca="false" dt2D="false" dtr="false" t="normal">SUM(AV65:AV69)</f>
        <v>0</v>
      </c>
      <c r="AW70" s="573" t="n">
        <f aca="false" ca="false" dt2D="false" dtr="false" t="normal">SUM(AW65:AW69)</f>
        <v>0</v>
      </c>
      <c r="AX70" s="573" t="n">
        <f aca="false" ca="false" dt2D="false" dtr="false" t="normal">SUM(AX65:AX69)</f>
        <v>0</v>
      </c>
      <c r="AY70" s="573" t="n">
        <f aca="false" ca="false" dt2D="false" dtr="false" t="normal">SUM(AY65:AY69)</f>
        <v>0</v>
      </c>
      <c r="AZ70" s="573" t="n">
        <f aca="false" ca="false" dt2D="false" dtr="false" t="normal">SUM(AZ65:AZ69)</f>
        <v>0</v>
      </c>
      <c r="BA70" s="573" t="n">
        <f aca="false" ca="false" dt2D="false" dtr="false" t="normal">SUM(BA65:BA69)</f>
        <v>0</v>
      </c>
      <c r="BB70" s="573" t="n">
        <f aca="false" ca="false" dt2D="false" dtr="false" t="normal">SUM(BB65:BB69)</f>
        <v>0</v>
      </c>
      <c r="BC70" s="573" t="n">
        <f aca="false" ca="false" dt2D="false" dtr="false" t="normal">SUM(BC65:BC69)</f>
        <v>0</v>
      </c>
      <c r="BD70" s="573" t="n">
        <f aca="false" ca="false" dt2D="false" dtr="false" t="normal">SUM(BD65:BD69)</f>
        <v>0</v>
      </c>
      <c r="BE70" s="573" t="n">
        <f aca="false" ca="false" dt2D="false" dtr="false" t="normal">SUM(BE65:BE69)</f>
        <v>0</v>
      </c>
      <c r="BF70" s="573" t="n">
        <f aca="false" ca="false" dt2D="false" dtr="false" t="normal">SUM(BF65:BF69)</f>
        <v>0</v>
      </c>
      <c r="BG70" s="573" t="n">
        <f aca="false" ca="false" dt2D="false" dtr="false" t="normal">SUM(BG65:BG69)</f>
        <v>0</v>
      </c>
      <c r="BH70" s="573" t="n">
        <f aca="false" ca="false" dt2D="false" dtr="false" t="normal">SUM(BH65:BH69)</f>
        <v>0</v>
      </c>
      <c r="BI70" s="573" t="n">
        <f aca="false" ca="false" dt2D="false" dtr="false" t="normal">SUM(BI65:BI69)</f>
        <v>0</v>
      </c>
      <c r="BJ70" s="573" t="n">
        <f aca="false" ca="false" dt2D="false" dtr="false" t="normal">SUM(BJ65:BJ69)</f>
        <v>0</v>
      </c>
      <c r="BK70" s="573" t="n">
        <f aca="false" ca="false" dt2D="false" dtr="false" t="normal">SUM(BK65:BK69)</f>
        <v>0</v>
      </c>
      <c r="BL70" s="573" t="n">
        <f aca="false" ca="false" dt2D="false" dtr="false" t="normal">SUM(BL65:BL69)</f>
        <v>0</v>
      </c>
      <c r="BM70" s="573" t="n">
        <f aca="false" ca="false" dt2D="false" dtr="false" t="normal">SUM(BM65:BM69)</f>
        <v>0</v>
      </c>
      <c r="BN70" s="573" t="n">
        <f aca="false" ca="false" dt2D="false" dtr="false" t="normal">SUM(BN65:BN69)</f>
        <v>0</v>
      </c>
      <c r="BO70" s="573" t="n">
        <f aca="false" ca="false" dt2D="false" dtr="false" t="normal">SUM(BO65:BO69)</f>
        <v>0</v>
      </c>
      <c r="BP70" s="573" t="n">
        <f aca="false" ca="false" dt2D="false" dtr="false" t="normal">SUM(BP65:BP69)</f>
        <v>0</v>
      </c>
      <c r="BQ70" s="573" t="n">
        <f aca="false" ca="false" dt2D="false" dtr="false" t="normal">SUM(BQ65:BQ69)</f>
        <v>0</v>
      </c>
      <c r="BR70" s="573" t="n">
        <f aca="false" ca="false" dt2D="false" dtr="false" t="normal">SUM(BR65:BR69)</f>
        <v>0</v>
      </c>
      <c r="BS70" s="573" t="n">
        <f aca="false" ca="false" dt2D="false" dtr="false" t="normal">SUM(BS65:BS69)</f>
        <v>0</v>
      </c>
      <c r="BT70" s="573" t="n">
        <f aca="false" ca="false" dt2D="false" dtr="false" t="normal">SUM(BT65:BT69)</f>
        <v>0</v>
      </c>
    </row>
    <row hidden="true" ht="16.5" outlineLevel="2" r="71">
      <c r="D71" s="529" t="e">
        <f aca="false" ca="false" dt2D="false" dtr="false" t="normal">D70</f>
        <v>#N/A</v>
      </c>
      <c r="F71" s="482" t="e">
        <f aca="false" ca="false" dt2D="false" dtr="false" t="normal">F70</f>
        <v>#N/A</v>
      </c>
      <c r="G71" s="482" t="n">
        <f aca="false" ca="false" dt2D="false" dtr="false" t="normal">G70</f>
        <v>0</v>
      </c>
      <c r="L71" s="244" t="n"/>
      <c r="M71" s="244" t="n"/>
      <c r="N71" s="244" t="n"/>
      <c r="O71" s="244" t="n"/>
      <c r="P71" s="244" t="n"/>
      <c r="Q71" s="244" t="n"/>
      <c r="R71" s="244" t="n"/>
      <c r="S71" s="244" t="n"/>
      <c r="T71" s="244" t="n"/>
      <c r="U71" s="244" t="n"/>
      <c r="V71" s="244" t="n"/>
      <c r="W71" s="244" t="n"/>
      <c r="X71" s="244" t="n"/>
      <c r="Y71" s="244" t="n"/>
      <c r="Z71" s="244" t="n"/>
      <c r="AA71" s="244" t="n"/>
      <c r="AB71" s="244" t="n"/>
      <c r="AC71" s="244" t="n"/>
      <c r="AD71" s="244" t="n"/>
      <c r="AE71" s="244" t="n"/>
      <c r="AF71" s="244" t="n"/>
      <c r="AG71" s="244" t="n"/>
      <c r="AH71" s="244" t="n"/>
      <c r="AI71" s="244" t="n"/>
      <c r="AJ71" s="244" t="n"/>
      <c r="AK71" s="244" t="n"/>
      <c r="AL71" s="244" t="n"/>
      <c r="AM71" s="244" t="n"/>
      <c r="AN71" s="244" t="n"/>
      <c r="AO71" s="244" t="n"/>
      <c r="AP71" s="244" t="n"/>
      <c r="AQ71" s="244" t="n"/>
      <c r="AR71" s="244" t="n"/>
      <c r="AS71" s="244" t="n"/>
      <c r="AT71" s="244" t="n"/>
      <c r="AU71" s="244" t="n"/>
      <c r="AV71" s="244" t="n"/>
      <c r="AW71" s="244" t="n"/>
      <c r="AX71" s="244" t="n"/>
      <c r="AY71" s="244" t="n"/>
      <c r="AZ71" s="244" t="n"/>
      <c r="BA71" s="244" t="n"/>
      <c r="BB71" s="244" t="n"/>
      <c r="BC71" s="244" t="n"/>
      <c r="BD71" s="244" t="n"/>
      <c r="BE71" s="244" t="n"/>
      <c r="BF71" s="244" t="n"/>
      <c r="BG71" s="244" t="n"/>
      <c r="BH71" s="244" t="n"/>
      <c r="BI71" s="244" t="n"/>
      <c r="BJ71" s="244" t="n"/>
      <c r="BK71" s="244" t="n"/>
      <c r="BL71" s="244" t="n"/>
      <c r="BM71" s="244" t="n"/>
      <c r="BN71" s="244" t="n"/>
      <c r="BO71" s="244" t="n"/>
      <c r="BP71" s="244" t="n"/>
      <c r="BQ71" s="244" t="n"/>
      <c r="BR71" s="244" t="n"/>
      <c r="BS71" s="244" t="n"/>
      <c r="BT71" s="244" t="n"/>
    </row>
    <row customFormat="true" hidden="true" ht="16.5" outlineLevel="2" r="72" s="431">
      <c r="A72" s="562" t="n"/>
      <c r="B72" s="562" t="n"/>
      <c r="C72" s="562" t="n"/>
      <c r="D72" s="562" t="e">
        <f aca="false" ca="false" dt2D="false" dtr="false" t="normal">D71</f>
        <v>#N/A</v>
      </c>
      <c r="E72" s="562" t="n"/>
      <c r="F72" s="562" t="e">
        <f aca="false" ca="false" dt2D="false" dtr="false" t="normal">F71</f>
        <v>#N/A</v>
      </c>
      <c r="G72" s="562" t="n">
        <f aca="false" ca="false" dt2D="false" dtr="false" t="normal">G71</f>
        <v>0</v>
      </c>
      <c r="I72" s="564" t="s">
        <v>596</v>
      </c>
      <c r="J72" s="431" t="s">
        <v>585</v>
      </c>
      <c r="M72" s="565" t="n"/>
      <c r="N72" s="565" t="n"/>
      <c r="O72" s="565" t="n"/>
      <c r="P72" s="565" t="n"/>
      <c r="Q72" s="565" t="n"/>
      <c r="R72" s="565" t="n"/>
      <c r="S72" s="565" t="n"/>
      <c r="T72" s="565" t="n"/>
      <c r="U72" s="565" t="n"/>
      <c r="V72" s="565" t="n"/>
      <c r="W72" s="565" t="n"/>
      <c r="X72" s="565" t="n"/>
      <c r="Y72" s="565" t="n"/>
      <c r="Z72" s="565" t="n"/>
      <c r="AA72" s="565" t="n"/>
      <c r="AB72" s="565" t="n"/>
      <c r="AC72" s="565" t="n"/>
      <c r="AD72" s="565" t="n"/>
      <c r="AE72" s="565" t="n"/>
      <c r="AF72" s="565" t="n"/>
      <c r="AG72" s="565" t="n"/>
      <c r="AH72" s="565" t="n"/>
      <c r="AI72" s="565" t="n"/>
      <c r="AJ72" s="565" t="n"/>
      <c r="AK72" s="565" t="n"/>
      <c r="AL72" s="565" t="n"/>
      <c r="AM72" s="565" t="n"/>
      <c r="AN72" s="565" t="n"/>
      <c r="AO72" s="565" t="n"/>
      <c r="AP72" s="565" t="n"/>
      <c r="AQ72" s="565" t="n"/>
      <c r="AR72" s="565" t="n"/>
      <c r="AS72" s="565" t="n"/>
      <c r="AT72" s="565" t="n"/>
      <c r="AU72" s="565" t="n"/>
      <c r="AV72" s="565" t="n"/>
      <c r="AW72" s="565" t="n"/>
      <c r="AX72" s="565" t="n"/>
      <c r="AY72" s="565" t="n"/>
      <c r="AZ72" s="565" t="n"/>
      <c r="BA72" s="565" t="n"/>
      <c r="BB72" s="565" t="n"/>
      <c r="BC72" s="565" t="n"/>
      <c r="BD72" s="565" t="n"/>
      <c r="BE72" s="565" t="n"/>
      <c r="BF72" s="565" t="n"/>
      <c r="BG72" s="565" t="n"/>
      <c r="BH72" s="565" t="n"/>
      <c r="BI72" s="565" t="n"/>
      <c r="BJ72" s="565" t="n"/>
      <c r="BK72" s="565" t="n"/>
      <c r="BL72" s="565" t="n"/>
      <c r="BM72" s="565" t="n"/>
      <c r="BN72" s="565" t="n"/>
      <c r="BO72" s="565" t="n"/>
      <c r="BP72" s="565" t="n"/>
      <c r="BQ72" s="565" t="n"/>
      <c r="BR72" s="565" t="n"/>
      <c r="BS72" s="565" t="n"/>
      <c r="BT72" s="565" t="n"/>
    </row>
    <row customHeight="true" hidden="true" ht="13.1499996185303" outlineLevel="2" r="73">
      <c r="D73" s="529" t="e">
        <f aca="false" ca="false" dt2D="false" dtr="false" t="normal">D72</f>
        <v>#N/A</v>
      </c>
      <c r="F73" s="482" t="e">
        <f aca="false" ca="false" dt2D="false" dtr="false" t="normal">F72</f>
        <v>#N/A</v>
      </c>
      <c r="G73" s="482" t="n">
        <f aca="false" ca="false" dt2D="false" dtr="false" t="normal">G72</f>
        <v>0</v>
      </c>
      <c r="I73" s="566" t="s">
        <v>597</v>
      </c>
      <c r="J73" s="567" t="s">
        <v>587</v>
      </c>
      <c r="K73" s="567" t="n"/>
      <c r="L73" s="568" t="n"/>
      <c r="M73" s="568" t="n">
        <f aca="false" ca="false" dt2D="false" dtr="false" t="normal">$L73*$K73*M72</f>
        <v>0</v>
      </c>
      <c r="N73" s="568" t="n">
        <f aca="false" ca="false" dt2D="false" dtr="false" t="normal">$L73*$K73*N72</f>
        <v>0</v>
      </c>
      <c r="O73" s="568" t="n">
        <f aca="false" ca="false" dt2D="false" dtr="false" t="normal">$L73*$K73*O72</f>
        <v>0</v>
      </c>
      <c r="P73" s="568" t="n">
        <f aca="false" ca="false" dt2D="false" dtr="false" t="normal">$L73*$K73*P72</f>
        <v>0</v>
      </c>
      <c r="Q73" s="568" t="n">
        <f aca="false" ca="false" dt2D="false" dtr="false" t="normal">$L73*$K73*Q72</f>
        <v>0</v>
      </c>
      <c r="R73" s="568" t="n">
        <f aca="false" ca="false" dt2D="false" dtr="false" t="normal">$L73*$K73*R72</f>
        <v>0</v>
      </c>
      <c r="S73" s="568" t="n">
        <f aca="false" ca="false" dt2D="false" dtr="false" t="normal">$L73*$K73*S72</f>
        <v>0</v>
      </c>
      <c r="T73" s="568" t="n">
        <f aca="false" ca="false" dt2D="false" dtr="false" t="normal">$L73*$K73*T72</f>
        <v>0</v>
      </c>
      <c r="U73" s="568" t="n">
        <f aca="false" ca="false" dt2D="false" dtr="false" t="normal">$L73*$K73*U72</f>
        <v>0</v>
      </c>
      <c r="V73" s="568" t="n">
        <f aca="false" ca="false" dt2D="false" dtr="false" t="normal">$L73*$K73*V72</f>
        <v>0</v>
      </c>
      <c r="W73" s="568" t="n">
        <f aca="false" ca="false" dt2D="false" dtr="false" t="normal">$L73*$K73*W72</f>
        <v>0</v>
      </c>
      <c r="X73" s="568" t="n">
        <f aca="false" ca="false" dt2D="false" dtr="false" t="normal">$L73*$K73*X72</f>
        <v>0</v>
      </c>
      <c r="Y73" s="568" t="n">
        <f aca="false" ca="false" dt2D="false" dtr="false" t="normal">$L73*$K73*Y72</f>
        <v>0</v>
      </c>
      <c r="Z73" s="568" t="n">
        <f aca="false" ca="false" dt2D="false" dtr="false" t="normal">$L73*$K73*Z72</f>
        <v>0</v>
      </c>
      <c r="AA73" s="568" t="n">
        <f aca="false" ca="false" dt2D="false" dtr="false" t="normal">$L73*$K73*AA72</f>
        <v>0</v>
      </c>
      <c r="AB73" s="568" t="n">
        <f aca="false" ca="false" dt2D="false" dtr="false" t="normal">$L73*$K73*AB72</f>
        <v>0</v>
      </c>
      <c r="AC73" s="568" t="n">
        <f aca="false" ca="false" dt2D="false" dtr="false" t="normal">$L73*$K73*AC72</f>
        <v>0</v>
      </c>
      <c r="AD73" s="568" t="n">
        <f aca="false" ca="false" dt2D="false" dtr="false" t="normal">$L73*$K73*AD72</f>
        <v>0</v>
      </c>
      <c r="AE73" s="568" t="n">
        <f aca="false" ca="false" dt2D="false" dtr="false" t="normal">$L73*$K73*AE72</f>
        <v>0</v>
      </c>
      <c r="AF73" s="568" t="n">
        <f aca="false" ca="false" dt2D="false" dtr="false" t="normal">$L73*$K73*AF72</f>
        <v>0</v>
      </c>
      <c r="AG73" s="568" t="n">
        <f aca="false" ca="false" dt2D="false" dtr="false" t="normal">$L73*$K73*AG72</f>
        <v>0</v>
      </c>
      <c r="AH73" s="568" t="n">
        <f aca="false" ca="false" dt2D="false" dtr="false" t="normal">$L73*$K73*AH72</f>
        <v>0</v>
      </c>
      <c r="AI73" s="568" t="n">
        <f aca="false" ca="false" dt2D="false" dtr="false" t="normal">$L73*$K73*AI72</f>
        <v>0</v>
      </c>
      <c r="AJ73" s="568" t="n">
        <f aca="false" ca="false" dt2D="false" dtr="false" t="normal">$L73*$K73*AJ72</f>
        <v>0</v>
      </c>
      <c r="AK73" s="568" t="n">
        <f aca="false" ca="false" dt2D="false" dtr="false" t="normal">$L73*$K73*AK72</f>
        <v>0</v>
      </c>
      <c r="AL73" s="568" t="n">
        <f aca="false" ca="false" dt2D="false" dtr="false" t="normal">$L73*$K73*AL72</f>
        <v>0</v>
      </c>
      <c r="AM73" s="568" t="n">
        <f aca="false" ca="false" dt2D="false" dtr="false" t="normal">$L73*$K73*AM72</f>
        <v>0</v>
      </c>
      <c r="AN73" s="568" t="n">
        <f aca="false" ca="false" dt2D="false" dtr="false" t="normal">$L73*$K73*AN72</f>
        <v>0</v>
      </c>
      <c r="AO73" s="568" t="n">
        <f aca="false" ca="false" dt2D="false" dtr="false" t="normal">$L73*$K73*AO72</f>
        <v>0</v>
      </c>
      <c r="AP73" s="568" t="n">
        <f aca="false" ca="false" dt2D="false" dtr="false" t="normal">$L73*$K73*AP72</f>
        <v>0</v>
      </c>
      <c r="AQ73" s="568" t="n">
        <f aca="false" ca="false" dt2D="false" dtr="false" t="normal">$L73*$K73*AQ72</f>
        <v>0</v>
      </c>
      <c r="AR73" s="568" t="n">
        <f aca="false" ca="false" dt2D="false" dtr="false" t="normal">$L73*$K73*AR72</f>
        <v>0</v>
      </c>
      <c r="AS73" s="568" t="n">
        <f aca="false" ca="false" dt2D="false" dtr="false" t="normal">$L73*$K73*AS72</f>
        <v>0</v>
      </c>
      <c r="AT73" s="568" t="n">
        <f aca="false" ca="false" dt2D="false" dtr="false" t="normal">$L73*$K73*AT72</f>
        <v>0</v>
      </c>
      <c r="AU73" s="568" t="n">
        <f aca="false" ca="false" dt2D="false" dtr="false" t="normal">$L73*$K73*AU72</f>
        <v>0</v>
      </c>
      <c r="AV73" s="568" t="n">
        <f aca="false" ca="false" dt2D="false" dtr="false" t="normal">$L73*$K73*AV72</f>
        <v>0</v>
      </c>
      <c r="AW73" s="568" t="n">
        <f aca="false" ca="false" dt2D="false" dtr="false" t="normal">$L73*$K73*AW72</f>
        <v>0</v>
      </c>
      <c r="AX73" s="568" t="n">
        <f aca="false" ca="false" dt2D="false" dtr="false" t="normal">$L73*$K73*AX72</f>
        <v>0</v>
      </c>
      <c r="AY73" s="568" t="n">
        <f aca="false" ca="false" dt2D="false" dtr="false" t="normal">$L73*$K73*AY72</f>
        <v>0</v>
      </c>
      <c r="AZ73" s="568" t="n">
        <f aca="false" ca="false" dt2D="false" dtr="false" t="normal">$L73*$K73*AZ72</f>
        <v>0</v>
      </c>
      <c r="BA73" s="568" t="n">
        <f aca="false" ca="false" dt2D="false" dtr="false" t="normal">$L73*$K73*BA72</f>
        <v>0</v>
      </c>
      <c r="BB73" s="568" t="n">
        <f aca="false" ca="false" dt2D="false" dtr="false" t="normal">$L73*$K73*BB72</f>
        <v>0</v>
      </c>
      <c r="BC73" s="568" t="n">
        <f aca="false" ca="false" dt2D="false" dtr="false" t="normal">$L73*$K73*BC72</f>
        <v>0</v>
      </c>
      <c r="BD73" s="568" t="n">
        <f aca="false" ca="false" dt2D="false" dtr="false" t="normal">$L73*$K73*BD72</f>
        <v>0</v>
      </c>
      <c r="BE73" s="568" t="n">
        <f aca="false" ca="false" dt2D="false" dtr="false" t="normal">$L73*$K73*BE72</f>
        <v>0</v>
      </c>
      <c r="BF73" s="568" t="n">
        <f aca="false" ca="false" dt2D="false" dtr="false" t="normal">$L73*$K73*BF72</f>
        <v>0</v>
      </c>
      <c r="BG73" s="568" t="n">
        <f aca="false" ca="false" dt2D="false" dtr="false" t="normal">$L73*$K73*BG72</f>
        <v>0</v>
      </c>
      <c r="BH73" s="568" t="n">
        <f aca="false" ca="false" dt2D="false" dtr="false" t="normal">$L73*$K73*BH72</f>
        <v>0</v>
      </c>
      <c r="BI73" s="568" t="n">
        <f aca="false" ca="false" dt2D="false" dtr="false" t="normal">$L73*$K73*BI72</f>
        <v>0</v>
      </c>
      <c r="BJ73" s="568" t="n">
        <f aca="false" ca="false" dt2D="false" dtr="false" t="normal">$L73*$K73*BJ72</f>
        <v>0</v>
      </c>
      <c r="BK73" s="568" t="n">
        <f aca="false" ca="false" dt2D="false" dtr="false" t="normal">$L73*$K73*BK72</f>
        <v>0</v>
      </c>
      <c r="BL73" s="568" t="n">
        <f aca="false" ca="false" dt2D="false" dtr="false" t="normal">$L73*$K73*BL72</f>
        <v>0</v>
      </c>
      <c r="BM73" s="568" t="n">
        <f aca="false" ca="false" dt2D="false" dtr="false" t="normal">$L73*$K73*BM72</f>
        <v>0</v>
      </c>
      <c r="BN73" s="568" t="n">
        <f aca="false" ca="false" dt2D="false" dtr="false" t="normal">$L73*$K73*BN72</f>
        <v>0</v>
      </c>
      <c r="BO73" s="568" t="n">
        <f aca="false" ca="false" dt2D="false" dtr="false" t="normal">$L73*$K73*BO72</f>
        <v>0</v>
      </c>
      <c r="BP73" s="568" t="n">
        <f aca="false" ca="false" dt2D="false" dtr="false" t="normal">$L73*$K73*BP72</f>
        <v>0</v>
      </c>
      <c r="BQ73" s="568" t="n">
        <f aca="false" ca="false" dt2D="false" dtr="false" t="normal">$L73*$K73*BQ72</f>
        <v>0</v>
      </c>
      <c r="BR73" s="568" t="n">
        <f aca="false" ca="false" dt2D="false" dtr="false" t="normal">$L73*$K73*BR72</f>
        <v>0</v>
      </c>
      <c r="BS73" s="568" t="n">
        <f aca="false" ca="false" dt2D="false" dtr="false" t="normal">$L73*$K73*BS72</f>
        <v>0</v>
      </c>
      <c r="BT73" s="568" t="n">
        <f aca="false" ca="false" dt2D="false" dtr="false" t="normal">$L73*$K73*BT72</f>
        <v>0</v>
      </c>
    </row>
    <row customHeight="true" hidden="true" ht="13.1499996185303" outlineLevel="2" r="74">
      <c r="D74" s="529" t="e">
        <f aca="false" ca="false" dt2D="false" dtr="false" t="normal">D73</f>
        <v>#N/A</v>
      </c>
      <c r="F74" s="482" t="e">
        <f aca="false" ca="false" dt2D="false" dtr="false" t="normal">F73</f>
        <v>#N/A</v>
      </c>
      <c r="G74" s="482" t="n">
        <f aca="false" ca="false" dt2D="false" dtr="false" t="normal">G73</f>
        <v>0</v>
      </c>
      <c r="I74" s="566" t="s">
        <v>598</v>
      </c>
      <c r="J74" s="567" t="s">
        <v>587</v>
      </c>
      <c r="K74" s="567" t="n"/>
      <c r="L74" s="568" t="n"/>
      <c r="M74" s="568" t="n">
        <f aca="false" ca="false" dt2D="false" dtr="false" t="normal">$L74*$K74*M72</f>
        <v>0</v>
      </c>
      <c r="N74" s="568" t="n">
        <f aca="false" ca="false" dt2D="false" dtr="false" t="normal">$L74*$K74*N72</f>
        <v>0</v>
      </c>
      <c r="O74" s="568" t="n">
        <f aca="false" ca="false" dt2D="false" dtr="false" t="normal">$L74*$K74*O72</f>
        <v>0</v>
      </c>
      <c r="P74" s="568" t="n">
        <f aca="false" ca="false" dt2D="false" dtr="false" t="normal">$L74*$K74*P72</f>
        <v>0</v>
      </c>
      <c r="Q74" s="568" t="n">
        <f aca="false" ca="false" dt2D="false" dtr="false" t="normal">$L74*$K74*Q72</f>
        <v>0</v>
      </c>
      <c r="R74" s="568" t="n">
        <f aca="false" ca="false" dt2D="false" dtr="false" t="normal">$L74*$K74*R72</f>
        <v>0</v>
      </c>
      <c r="S74" s="568" t="n">
        <f aca="false" ca="false" dt2D="false" dtr="false" t="normal">$L74*$K74*S72</f>
        <v>0</v>
      </c>
      <c r="T74" s="568" t="n">
        <f aca="false" ca="false" dt2D="false" dtr="false" t="normal">$L74*$K74*T72</f>
        <v>0</v>
      </c>
      <c r="U74" s="568" t="n">
        <f aca="false" ca="false" dt2D="false" dtr="false" t="normal">$L74*$K74*U72</f>
        <v>0</v>
      </c>
      <c r="V74" s="568" t="n">
        <f aca="false" ca="false" dt2D="false" dtr="false" t="normal">$L74*$K74*V72</f>
        <v>0</v>
      </c>
      <c r="W74" s="568" t="n">
        <f aca="false" ca="false" dt2D="false" dtr="false" t="normal">$L74*$K74*W72</f>
        <v>0</v>
      </c>
      <c r="X74" s="568" t="n">
        <f aca="false" ca="false" dt2D="false" dtr="false" t="normal">$L74*$K74*X72</f>
        <v>0</v>
      </c>
      <c r="Y74" s="568" t="n">
        <f aca="false" ca="false" dt2D="false" dtr="false" t="normal">$L74*$K74*Y72</f>
        <v>0</v>
      </c>
      <c r="Z74" s="568" t="n">
        <f aca="false" ca="false" dt2D="false" dtr="false" t="normal">$L74*$K74*Z72</f>
        <v>0</v>
      </c>
      <c r="AA74" s="568" t="n">
        <f aca="false" ca="false" dt2D="false" dtr="false" t="normal">$L74*$K74*AA72</f>
        <v>0</v>
      </c>
      <c r="AB74" s="568" t="n">
        <f aca="false" ca="false" dt2D="false" dtr="false" t="normal">$L74*$K74*AB72</f>
        <v>0</v>
      </c>
      <c r="AC74" s="568" t="n">
        <f aca="false" ca="false" dt2D="false" dtr="false" t="normal">$L74*$K74*AC72</f>
        <v>0</v>
      </c>
      <c r="AD74" s="568" t="n">
        <f aca="false" ca="false" dt2D="false" dtr="false" t="normal">$L74*$K74*AD72</f>
        <v>0</v>
      </c>
      <c r="AE74" s="568" t="n">
        <f aca="false" ca="false" dt2D="false" dtr="false" t="normal">$L74*$K74*AE72</f>
        <v>0</v>
      </c>
      <c r="AF74" s="568" t="n">
        <f aca="false" ca="false" dt2D="false" dtr="false" t="normal">$L74*$K74*AF72</f>
        <v>0</v>
      </c>
      <c r="AG74" s="568" t="n">
        <f aca="false" ca="false" dt2D="false" dtr="false" t="normal">$L74*$K74*AG72</f>
        <v>0</v>
      </c>
      <c r="AH74" s="568" t="n">
        <f aca="false" ca="false" dt2D="false" dtr="false" t="normal">$L74*$K74*AH72</f>
        <v>0</v>
      </c>
      <c r="AI74" s="568" t="n">
        <f aca="false" ca="false" dt2D="false" dtr="false" t="normal">$L74*$K74*AI72</f>
        <v>0</v>
      </c>
      <c r="AJ74" s="568" t="n">
        <f aca="false" ca="false" dt2D="false" dtr="false" t="normal">$L74*$K74*AJ72</f>
        <v>0</v>
      </c>
      <c r="AK74" s="568" t="n">
        <f aca="false" ca="false" dt2D="false" dtr="false" t="normal">$L74*$K74*AK72</f>
        <v>0</v>
      </c>
      <c r="AL74" s="568" t="n">
        <f aca="false" ca="false" dt2D="false" dtr="false" t="normal">$L74*$K74*AL72</f>
        <v>0</v>
      </c>
      <c r="AM74" s="568" t="n">
        <f aca="false" ca="false" dt2D="false" dtr="false" t="normal">$L74*$K74*AM72</f>
        <v>0</v>
      </c>
      <c r="AN74" s="568" t="n">
        <f aca="false" ca="false" dt2D="false" dtr="false" t="normal">$L74*$K74*AN72</f>
        <v>0</v>
      </c>
      <c r="AO74" s="568" t="n">
        <f aca="false" ca="false" dt2D="false" dtr="false" t="normal">$L74*$K74*AO72</f>
        <v>0</v>
      </c>
      <c r="AP74" s="568" t="n">
        <f aca="false" ca="false" dt2D="false" dtr="false" t="normal">$L74*$K74*AP72</f>
        <v>0</v>
      </c>
      <c r="AQ74" s="568" t="n">
        <f aca="false" ca="false" dt2D="false" dtr="false" t="normal">$L74*$K74*AQ72</f>
        <v>0</v>
      </c>
      <c r="AR74" s="568" t="n">
        <f aca="false" ca="false" dt2D="false" dtr="false" t="normal">$L74*$K74*AR72</f>
        <v>0</v>
      </c>
      <c r="AS74" s="568" t="n">
        <f aca="false" ca="false" dt2D="false" dtr="false" t="normal">$L74*$K74*AS72</f>
        <v>0</v>
      </c>
      <c r="AT74" s="568" t="n">
        <f aca="false" ca="false" dt2D="false" dtr="false" t="normal">$L74*$K74*AT72</f>
        <v>0</v>
      </c>
      <c r="AU74" s="568" t="n">
        <f aca="false" ca="false" dt2D="false" dtr="false" t="normal">$L74*$K74*AU72</f>
        <v>0</v>
      </c>
      <c r="AV74" s="568" t="n">
        <f aca="false" ca="false" dt2D="false" dtr="false" t="normal">$L74*$K74*AV72</f>
        <v>0</v>
      </c>
      <c r="AW74" s="568" t="n">
        <f aca="false" ca="false" dt2D="false" dtr="false" t="normal">$L74*$K74*AW72</f>
        <v>0</v>
      </c>
      <c r="AX74" s="568" t="n">
        <f aca="false" ca="false" dt2D="false" dtr="false" t="normal">$L74*$K74*AX72</f>
        <v>0</v>
      </c>
      <c r="AY74" s="568" t="n">
        <f aca="false" ca="false" dt2D="false" dtr="false" t="normal">$L74*$K74*AY72</f>
        <v>0</v>
      </c>
      <c r="AZ74" s="568" t="n">
        <f aca="false" ca="false" dt2D="false" dtr="false" t="normal">$L74*$K74*AZ72</f>
        <v>0</v>
      </c>
      <c r="BA74" s="568" t="n">
        <f aca="false" ca="false" dt2D="false" dtr="false" t="normal">$L74*$K74*BA72</f>
        <v>0</v>
      </c>
      <c r="BB74" s="568" t="n">
        <f aca="false" ca="false" dt2D="false" dtr="false" t="normal">$L74*$K74*BB72</f>
        <v>0</v>
      </c>
      <c r="BC74" s="568" t="n">
        <f aca="false" ca="false" dt2D="false" dtr="false" t="normal">$L74*$K74*BC72</f>
        <v>0</v>
      </c>
      <c r="BD74" s="568" t="n">
        <f aca="false" ca="false" dt2D="false" dtr="false" t="normal">$L74*$K74*BD72</f>
        <v>0</v>
      </c>
      <c r="BE74" s="568" t="n">
        <f aca="false" ca="false" dt2D="false" dtr="false" t="normal">$L74*$K74*BE72</f>
        <v>0</v>
      </c>
      <c r="BF74" s="568" t="n">
        <f aca="false" ca="false" dt2D="false" dtr="false" t="normal">$L74*$K74*BF72</f>
        <v>0</v>
      </c>
      <c r="BG74" s="568" t="n">
        <f aca="false" ca="false" dt2D="false" dtr="false" t="normal">$L74*$K74*BG72</f>
        <v>0</v>
      </c>
      <c r="BH74" s="568" t="n">
        <f aca="false" ca="false" dt2D="false" dtr="false" t="normal">$L74*$K74*BH72</f>
        <v>0</v>
      </c>
      <c r="BI74" s="568" t="n">
        <f aca="false" ca="false" dt2D="false" dtr="false" t="normal">$L74*$K74*BI72</f>
        <v>0</v>
      </c>
      <c r="BJ74" s="568" t="n">
        <f aca="false" ca="false" dt2D="false" dtr="false" t="normal">$L74*$K74*BJ72</f>
        <v>0</v>
      </c>
      <c r="BK74" s="568" t="n">
        <f aca="false" ca="false" dt2D="false" dtr="false" t="normal">$L74*$K74*BK72</f>
        <v>0</v>
      </c>
      <c r="BL74" s="568" t="n">
        <f aca="false" ca="false" dt2D="false" dtr="false" t="normal">$L74*$K74*BL72</f>
        <v>0</v>
      </c>
      <c r="BM74" s="568" t="n">
        <f aca="false" ca="false" dt2D="false" dtr="false" t="normal">$L74*$K74*BM72</f>
        <v>0</v>
      </c>
      <c r="BN74" s="568" t="n">
        <f aca="false" ca="false" dt2D="false" dtr="false" t="normal">$L74*$K74*BN72</f>
        <v>0</v>
      </c>
      <c r="BO74" s="568" t="n">
        <f aca="false" ca="false" dt2D="false" dtr="false" t="normal">$L74*$K74*BO72</f>
        <v>0</v>
      </c>
      <c r="BP74" s="568" t="n">
        <f aca="false" ca="false" dt2D="false" dtr="false" t="normal">$L74*$K74*BP72</f>
        <v>0</v>
      </c>
      <c r="BQ74" s="568" t="n">
        <f aca="false" ca="false" dt2D="false" dtr="false" t="normal">$L74*$K74*BQ72</f>
        <v>0</v>
      </c>
      <c r="BR74" s="568" t="n">
        <f aca="false" ca="false" dt2D="false" dtr="false" t="normal">$L74*$K74*BR72</f>
        <v>0</v>
      </c>
      <c r="BS74" s="568" t="n">
        <f aca="false" ca="false" dt2D="false" dtr="false" t="normal">$L74*$K74*BS72</f>
        <v>0</v>
      </c>
      <c r="BT74" s="568" t="n">
        <f aca="false" ca="false" dt2D="false" dtr="false" t="normal">$L74*$K74*BT72</f>
        <v>0</v>
      </c>
    </row>
    <row customHeight="true" hidden="true" ht="13.1499996185303" outlineLevel="2" r="75">
      <c r="D75" s="529" t="e">
        <f aca="false" ca="false" dt2D="false" dtr="false" t="normal">D74</f>
        <v>#N/A</v>
      </c>
      <c r="F75" s="482" t="e">
        <f aca="false" ca="false" dt2D="false" dtr="false" t="normal">F74</f>
        <v>#N/A</v>
      </c>
      <c r="G75" s="482" t="n">
        <f aca="false" ca="false" dt2D="false" dtr="false" t="normal">G74</f>
        <v>0</v>
      </c>
      <c r="I75" s="570" t="s">
        <v>588</v>
      </c>
      <c r="J75" s="567" t="n"/>
      <c r="K75" s="567" t="n"/>
      <c r="L75" s="568" t="n"/>
      <c r="M75" s="568" t="n">
        <f aca="false" ca="false" dt2D="false" dtr="false" t="normal">$L75*$K75*M72</f>
        <v>0</v>
      </c>
      <c r="N75" s="568" t="n">
        <f aca="false" ca="false" dt2D="false" dtr="false" t="normal">$L75*$K75*N72</f>
        <v>0</v>
      </c>
      <c r="O75" s="568" t="n">
        <f aca="false" ca="false" dt2D="false" dtr="false" t="normal">$L75*$K75*O72</f>
        <v>0</v>
      </c>
      <c r="P75" s="568" t="n">
        <f aca="false" ca="false" dt2D="false" dtr="false" t="normal">$L75*$K75*P72</f>
        <v>0</v>
      </c>
      <c r="Q75" s="568" t="n">
        <f aca="false" ca="false" dt2D="false" dtr="false" t="normal">$L75*$K75*Q72</f>
        <v>0</v>
      </c>
      <c r="R75" s="568" t="n">
        <f aca="false" ca="false" dt2D="false" dtr="false" t="normal">$L75*$K75*R72</f>
        <v>0</v>
      </c>
      <c r="S75" s="568" t="n">
        <f aca="false" ca="false" dt2D="false" dtr="false" t="normal">$L75*$K75*S72</f>
        <v>0</v>
      </c>
      <c r="T75" s="568" t="n">
        <f aca="false" ca="false" dt2D="false" dtr="false" t="normal">$L75*$K75*T72</f>
        <v>0</v>
      </c>
      <c r="U75" s="568" t="n">
        <f aca="false" ca="false" dt2D="false" dtr="false" t="normal">$L75*$K75*U72</f>
        <v>0</v>
      </c>
      <c r="V75" s="568" t="n">
        <f aca="false" ca="false" dt2D="false" dtr="false" t="normal">$L75*$K75*V72</f>
        <v>0</v>
      </c>
      <c r="W75" s="568" t="n">
        <f aca="false" ca="false" dt2D="false" dtr="false" t="normal">$L75*$K75*W72</f>
        <v>0</v>
      </c>
      <c r="X75" s="568" t="n">
        <f aca="false" ca="false" dt2D="false" dtr="false" t="normal">$L75*$K75*X72</f>
        <v>0</v>
      </c>
      <c r="Y75" s="568" t="n">
        <f aca="false" ca="false" dt2D="false" dtr="false" t="normal">$L75*$K75*Y72</f>
        <v>0</v>
      </c>
      <c r="Z75" s="568" t="n">
        <f aca="false" ca="false" dt2D="false" dtr="false" t="normal">$L75*$K75*Z72</f>
        <v>0</v>
      </c>
      <c r="AA75" s="568" t="n">
        <f aca="false" ca="false" dt2D="false" dtr="false" t="normal">$L75*$K75*AA72</f>
        <v>0</v>
      </c>
      <c r="AB75" s="568" t="n">
        <f aca="false" ca="false" dt2D="false" dtr="false" t="normal">$L75*$K75*AB72</f>
        <v>0</v>
      </c>
      <c r="AC75" s="568" t="n">
        <f aca="false" ca="false" dt2D="false" dtr="false" t="normal">$L75*$K75*AC72</f>
        <v>0</v>
      </c>
      <c r="AD75" s="568" t="n">
        <f aca="false" ca="false" dt2D="false" dtr="false" t="normal">$L75*$K75*AD72</f>
        <v>0</v>
      </c>
      <c r="AE75" s="568" t="n">
        <f aca="false" ca="false" dt2D="false" dtr="false" t="normal">$L75*$K75*AE72</f>
        <v>0</v>
      </c>
      <c r="AF75" s="568" t="n">
        <f aca="false" ca="false" dt2D="false" dtr="false" t="normal">$L75*$K75*AF72</f>
        <v>0</v>
      </c>
      <c r="AG75" s="568" t="n">
        <f aca="false" ca="false" dt2D="false" dtr="false" t="normal">$L75*$K75*AG72</f>
        <v>0</v>
      </c>
      <c r="AH75" s="568" t="n">
        <f aca="false" ca="false" dt2D="false" dtr="false" t="normal">$L75*$K75*AH72</f>
        <v>0</v>
      </c>
      <c r="AI75" s="568" t="n">
        <f aca="false" ca="false" dt2D="false" dtr="false" t="normal">$L75*$K75*AI72</f>
        <v>0</v>
      </c>
      <c r="AJ75" s="568" t="n">
        <f aca="false" ca="false" dt2D="false" dtr="false" t="normal">$L75*$K75*AJ72</f>
        <v>0</v>
      </c>
      <c r="AK75" s="568" t="n">
        <f aca="false" ca="false" dt2D="false" dtr="false" t="normal">$L75*$K75*AK72</f>
        <v>0</v>
      </c>
      <c r="AL75" s="568" t="n">
        <f aca="false" ca="false" dt2D="false" dtr="false" t="normal">$L75*$K75*AL72</f>
        <v>0</v>
      </c>
      <c r="AM75" s="568" t="n">
        <f aca="false" ca="false" dt2D="false" dtr="false" t="normal">$L75*$K75*AM72</f>
        <v>0</v>
      </c>
      <c r="AN75" s="568" t="n">
        <f aca="false" ca="false" dt2D="false" dtr="false" t="normal">$L75*$K75*AN72</f>
        <v>0</v>
      </c>
      <c r="AO75" s="568" t="n">
        <f aca="false" ca="false" dt2D="false" dtr="false" t="normal">$L75*$K75*AO72</f>
        <v>0</v>
      </c>
      <c r="AP75" s="568" t="n">
        <f aca="false" ca="false" dt2D="false" dtr="false" t="normal">$L75*$K75*AP72</f>
        <v>0</v>
      </c>
      <c r="AQ75" s="568" t="n">
        <f aca="false" ca="false" dt2D="false" dtr="false" t="normal">$L75*$K75*AQ72</f>
        <v>0</v>
      </c>
      <c r="AR75" s="568" t="n">
        <f aca="false" ca="false" dt2D="false" dtr="false" t="normal">$L75*$K75*AR72</f>
        <v>0</v>
      </c>
      <c r="AS75" s="568" t="n">
        <f aca="false" ca="false" dt2D="false" dtr="false" t="normal">$L75*$K75*AS72</f>
        <v>0</v>
      </c>
      <c r="AT75" s="568" t="n">
        <f aca="false" ca="false" dt2D="false" dtr="false" t="normal">$L75*$K75*AT72</f>
        <v>0</v>
      </c>
      <c r="AU75" s="568" t="n">
        <f aca="false" ca="false" dt2D="false" dtr="false" t="normal">$L75*$K75*AU72</f>
        <v>0</v>
      </c>
      <c r="AV75" s="568" t="n">
        <f aca="false" ca="false" dt2D="false" dtr="false" t="normal">$L75*$K75*AV72</f>
        <v>0</v>
      </c>
      <c r="AW75" s="568" t="n">
        <f aca="false" ca="false" dt2D="false" dtr="false" t="normal">$L75*$K75*AW72</f>
        <v>0</v>
      </c>
      <c r="AX75" s="568" t="n">
        <f aca="false" ca="false" dt2D="false" dtr="false" t="normal">$L75*$K75*AX72</f>
        <v>0</v>
      </c>
      <c r="AY75" s="568" t="n">
        <f aca="false" ca="false" dt2D="false" dtr="false" t="normal">$L75*$K75*AY72</f>
        <v>0</v>
      </c>
      <c r="AZ75" s="568" t="n">
        <f aca="false" ca="false" dt2D="false" dtr="false" t="normal">$L75*$K75*AZ72</f>
        <v>0</v>
      </c>
      <c r="BA75" s="568" t="n">
        <f aca="false" ca="false" dt2D="false" dtr="false" t="normal">$L75*$K75*BA72</f>
        <v>0</v>
      </c>
      <c r="BB75" s="568" t="n">
        <f aca="false" ca="false" dt2D="false" dtr="false" t="normal">$L75*$K75*BB72</f>
        <v>0</v>
      </c>
      <c r="BC75" s="568" t="n">
        <f aca="false" ca="false" dt2D="false" dtr="false" t="normal">$L75*$K75*BC72</f>
        <v>0</v>
      </c>
      <c r="BD75" s="568" t="n">
        <f aca="false" ca="false" dt2D="false" dtr="false" t="normal">$L75*$K75*BD72</f>
        <v>0</v>
      </c>
      <c r="BE75" s="568" t="n">
        <f aca="false" ca="false" dt2D="false" dtr="false" t="normal">$L75*$K75*BE72</f>
        <v>0</v>
      </c>
      <c r="BF75" s="568" t="n">
        <f aca="false" ca="false" dt2D="false" dtr="false" t="normal">$L75*$K75*BF72</f>
        <v>0</v>
      </c>
      <c r="BG75" s="568" t="n">
        <f aca="false" ca="false" dt2D="false" dtr="false" t="normal">$L75*$K75*BG72</f>
        <v>0</v>
      </c>
      <c r="BH75" s="568" t="n">
        <f aca="false" ca="false" dt2D="false" dtr="false" t="normal">$L75*$K75*BH72</f>
        <v>0</v>
      </c>
      <c r="BI75" s="568" t="n">
        <f aca="false" ca="false" dt2D="false" dtr="false" t="normal">$L75*$K75*BI72</f>
        <v>0</v>
      </c>
      <c r="BJ75" s="568" t="n">
        <f aca="false" ca="false" dt2D="false" dtr="false" t="normal">$L75*$K75*BJ72</f>
        <v>0</v>
      </c>
      <c r="BK75" s="568" t="n">
        <f aca="false" ca="false" dt2D="false" dtr="false" t="normal">$L75*$K75*BK72</f>
        <v>0</v>
      </c>
      <c r="BL75" s="568" t="n">
        <f aca="false" ca="false" dt2D="false" dtr="false" t="normal">$L75*$K75*BL72</f>
        <v>0</v>
      </c>
      <c r="BM75" s="568" t="n">
        <f aca="false" ca="false" dt2D="false" dtr="false" t="normal">$L75*$K75*BM72</f>
        <v>0</v>
      </c>
      <c r="BN75" s="568" t="n">
        <f aca="false" ca="false" dt2D="false" dtr="false" t="normal">$L75*$K75*BN72</f>
        <v>0</v>
      </c>
      <c r="BO75" s="568" t="n">
        <f aca="false" ca="false" dt2D="false" dtr="false" t="normal">$L75*$K75*BO72</f>
        <v>0</v>
      </c>
      <c r="BP75" s="568" t="n">
        <f aca="false" ca="false" dt2D="false" dtr="false" t="normal">$L75*$K75*BP72</f>
        <v>0</v>
      </c>
      <c r="BQ75" s="568" t="n">
        <f aca="false" ca="false" dt2D="false" dtr="false" t="normal">$L75*$K75*BQ72</f>
        <v>0</v>
      </c>
      <c r="BR75" s="568" t="n">
        <f aca="false" ca="false" dt2D="false" dtr="false" t="normal">$L75*$K75*BR72</f>
        <v>0</v>
      </c>
      <c r="BS75" s="568" t="n">
        <f aca="false" ca="false" dt2D="false" dtr="false" t="normal">$L75*$K75*BS72</f>
        <v>0</v>
      </c>
      <c r="BT75" s="568" t="n">
        <f aca="false" ca="false" dt2D="false" dtr="false" t="normal">$L75*$K75*BT72</f>
        <v>0</v>
      </c>
    </row>
    <row customHeight="true" hidden="true" ht="13.1499996185303" outlineLevel="2" r="76">
      <c r="D76" s="529" t="e">
        <f aca="false" ca="false" dt2D="false" dtr="false" t="normal">D75</f>
        <v>#N/A</v>
      </c>
      <c r="F76" s="482" t="e">
        <f aca="false" ca="false" dt2D="false" dtr="false" t="normal">F75</f>
        <v>#N/A</v>
      </c>
      <c r="G76" s="482" t="n">
        <f aca="false" ca="false" dt2D="false" dtr="false" t="normal">G75</f>
        <v>0</v>
      </c>
      <c r="I76" s="570" t="s">
        <v>588</v>
      </c>
      <c r="J76" s="567" t="n"/>
      <c r="K76" s="567" t="n"/>
      <c r="L76" s="568" t="n"/>
      <c r="M76" s="568" t="n">
        <f aca="false" ca="false" dt2D="false" dtr="false" t="normal">$L76*$K76*M72</f>
        <v>0</v>
      </c>
      <c r="N76" s="568" t="n">
        <f aca="false" ca="false" dt2D="false" dtr="false" t="normal">$L76*$K76*N72</f>
        <v>0</v>
      </c>
      <c r="O76" s="568" t="n">
        <f aca="false" ca="false" dt2D="false" dtr="false" t="normal">$L76*$K76*O72</f>
        <v>0</v>
      </c>
      <c r="P76" s="568" t="n">
        <f aca="false" ca="false" dt2D="false" dtr="false" t="normal">$L76*$K76*P72</f>
        <v>0</v>
      </c>
      <c r="Q76" s="568" t="n">
        <f aca="false" ca="false" dt2D="false" dtr="false" t="normal">$L76*$K76*Q72</f>
        <v>0</v>
      </c>
      <c r="R76" s="568" t="n">
        <f aca="false" ca="false" dt2D="false" dtr="false" t="normal">$L76*$K76*R72</f>
        <v>0</v>
      </c>
      <c r="S76" s="568" t="n">
        <f aca="false" ca="false" dt2D="false" dtr="false" t="normal">$L76*$K76*S72</f>
        <v>0</v>
      </c>
      <c r="T76" s="568" t="n">
        <f aca="false" ca="false" dt2D="false" dtr="false" t="normal">$L76*$K76*T72</f>
        <v>0</v>
      </c>
      <c r="U76" s="568" t="n">
        <f aca="false" ca="false" dt2D="false" dtr="false" t="normal">$L76*$K76*U72</f>
        <v>0</v>
      </c>
      <c r="V76" s="568" t="n">
        <f aca="false" ca="false" dt2D="false" dtr="false" t="normal">$L76*$K76*V72</f>
        <v>0</v>
      </c>
      <c r="W76" s="568" t="n">
        <f aca="false" ca="false" dt2D="false" dtr="false" t="normal">$L76*$K76*W72</f>
        <v>0</v>
      </c>
      <c r="X76" s="568" t="n">
        <f aca="false" ca="false" dt2D="false" dtr="false" t="normal">$L76*$K76*X72</f>
        <v>0</v>
      </c>
      <c r="Y76" s="568" t="n">
        <f aca="false" ca="false" dt2D="false" dtr="false" t="normal">$L76*$K76*Y72</f>
        <v>0</v>
      </c>
      <c r="Z76" s="568" t="n">
        <f aca="false" ca="false" dt2D="false" dtr="false" t="normal">$L76*$K76*Z72</f>
        <v>0</v>
      </c>
      <c r="AA76" s="568" t="n">
        <f aca="false" ca="false" dt2D="false" dtr="false" t="normal">$L76*$K76*AA72</f>
        <v>0</v>
      </c>
      <c r="AB76" s="568" t="n">
        <f aca="false" ca="false" dt2D="false" dtr="false" t="normal">$L76*$K76*AB72</f>
        <v>0</v>
      </c>
      <c r="AC76" s="568" t="n">
        <f aca="false" ca="false" dt2D="false" dtr="false" t="normal">$L76*$K76*AC72</f>
        <v>0</v>
      </c>
      <c r="AD76" s="568" t="n">
        <f aca="false" ca="false" dt2D="false" dtr="false" t="normal">$L76*$K76*AD72</f>
        <v>0</v>
      </c>
      <c r="AE76" s="568" t="n">
        <f aca="false" ca="false" dt2D="false" dtr="false" t="normal">$L76*$K76*AE72</f>
        <v>0</v>
      </c>
      <c r="AF76" s="568" t="n">
        <f aca="false" ca="false" dt2D="false" dtr="false" t="normal">$L76*$K76*AF72</f>
        <v>0</v>
      </c>
      <c r="AG76" s="568" t="n">
        <f aca="false" ca="false" dt2D="false" dtr="false" t="normal">$L76*$K76*AG72</f>
        <v>0</v>
      </c>
      <c r="AH76" s="568" t="n">
        <f aca="false" ca="false" dt2D="false" dtr="false" t="normal">$L76*$K76*AH72</f>
        <v>0</v>
      </c>
      <c r="AI76" s="568" t="n">
        <f aca="false" ca="false" dt2D="false" dtr="false" t="normal">$L76*$K76*AI72</f>
        <v>0</v>
      </c>
      <c r="AJ76" s="568" t="n">
        <f aca="false" ca="false" dt2D="false" dtr="false" t="normal">$L76*$K76*AJ72</f>
        <v>0</v>
      </c>
      <c r="AK76" s="568" t="n">
        <f aca="false" ca="false" dt2D="false" dtr="false" t="normal">$L76*$K76*AK72</f>
        <v>0</v>
      </c>
      <c r="AL76" s="568" t="n">
        <f aca="false" ca="false" dt2D="false" dtr="false" t="normal">$L76*$K76*AL72</f>
        <v>0</v>
      </c>
      <c r="AM76" s="568" t="n">
        <f aca="false" ca="false" dt2D="false" dtr="false" t="normal">$L76*$K76*AM72</f>
        <v>0</v>
      </c>
      <c r="AN76" s="568" t="n">
        <f aca="false" ca="false" dt2D="false" dtr="false" t="normal">$L76*$K76*AN72</f>
        <v>0</v>
      </c>
      <c r="AO76" s="568" t="n">
        <f aca="false" ca="false" dt2D="false" dtr="false" t="normal">$L76*$K76*AO72</f>
        <v>0</v>
      </c>
      <c r="AP76" s="568" t="n">
        <f aca="false" ca="false" dt2D="false" dtr="false" t="normal">$L76*$K76*AP72</f>
        <v>0</v>
      </c>
      <c r="AQ76" s="568" t="n">
        <f aca="false" ca="false" dt2D="false" dtr="false" t="normal">$L76*$K76*AQ72</f>
        <v>0</v>
      </c>
      <c r="AR76" s="568" t="n">
        <f aca="false" ca="false" dt2D="false" dtr="false" t="normal">$L76*$K76*AR72</f>
        <v>0</v>
      </c>
      <c r="AS76" s="568" t="n">
        <f aca="false" ca="false" dt2D="false" dtr="false" t="normal">$L76*$K76*AS72</f>
        <v>0</v>
      </c>
      <c r="AT76" s="568" t="n">
        <f aca="false" ca="false" dt2D="false" dtr="false" t="normal">$L76*$K76*AT72</f>
        <v>0</v>
      </c>
      <c r="AU76" s="568" t="n">
        <f aca="false" ca="false" dt2D="false" dtr="false" t="normal">$L76*$K76*AU72</f>
        <v>0</v>
      </c>
      <c r="AV76" s="568" t="n">
        <f aca="false" ca="false" dt2D="false" dtr="false" t="normal">$L76*$K76*AV72</f>
        <v>0</v>
      </c>
      <c r="AW76" s="568" t="n">
        <f aca="false" ca="false" dt2D="false" dtr="false" t="normal">$L76*$K76*AW72</f>
        <v>0</v>
      </c>
      <c r="AX76" s="568" t="n">
        <f aca="false" ca="false" dt2D="false" dtr="false" t="normal">$L76*$K76*AX72</f>
        <v>0</v>
      </c>
      <c r="AY76" s="568" t="n">
        <f aca="false" ca="false" dt2D="false" dtr="false" t="normal">$L76*$K76*AY72</f>
        <v>0</v>
      </c>
      <c r="AZ76" s="568" t="n">
        <f aca="false" ca="false" dt2D="false" dtr="false" t="normal">$L76*$K76*AZ72</f>
        <v>0</v>
      </c>
      <c r="BA76" s="568" t="n">
        <f aca="false" ca="false" dt2D="false" dtr="false" t="normal">$L76*$K76*BA72</f>
        <v>0</v>
      </c>
      <c r="BB76" s="568" t="n">
        <f aca="false" ca="false" dt2D="false" dtr="false" t="normal">$L76*$K76*BB72</f>
        <v>0</v>
      </c>
      <c r="BC76" s="568" t="n">
        <f aca="false" ca="false" dt2D="false" dtr="false" t="normal">$L76*$K76*BC72</f>
        <v>0</v>
      </c>
      <c r="BD76" s="568" t="n">
        <f aca="false" ca="false" dt2D="false" dtr="false" t="normal">$L76*$K76*BD72</f>
        <v>0</v>
      </c>
      <c r="BE76" s="568" t="n">
        <f aca="false" ca="false" dt2D="false" dtr="false" t="normal">$L76*$K76*BE72</f>
        <v>0</v>
      </c>
      <c r="BF76" s="568" t="n">
        <f aca="false" ca="false" dt2D="false" dtr="false" t="normal">$L76*$K76*BF72</f>
        <v>0</v>
      </c>
      <c r="BG76" s="568" t="n">
        <f aca="false" ca="false" dt2D="false" dtr="false" t="normal">$L76*$K76*BG72</f>
        <v>0</v>
      </c>
      <c r="BH76" s="568" t="n">
        <f aca="false" ca="false" dt2D="false" dtr="false" t="normal">$L76*$K76*BH72</f>
        <v>0</v>
      </c>
      <c r="BI76" s="568" t="n">
        <f aca="false" ca="false" dt2D="false" dtr="false" t="normal">$L76*$K76*BI72</f>
        <v>0</v>
      </c>
      <c r="BJ76" s="568" t="n">
        <f aca="false" ca="false" dt2D="false" dtr="false" t="normal">$L76*$K76*BJ72</f>
        <v>0</v>
      </c>
      <c r="BK76" s="568" t="n">
        <f aca="false" ca="false" dt2D="false" dtr="false" t="normal">$L76*$K76*BK72</f>
        <v>0</v>
      </c>
      <c r="BL76" s="568" t="n">
        <f aca="false" ca="false" dt2D="false" dtr="false" t="normal">$L76*$K76*BL72</f>
        <v>0</v>
      </c>
      <c r="BM76" s="568" t="n">
        <f aca="false" ca="false" dt2D="false" dtr="false" t="normal">$L76*$K76*BM72</f>
        <v>0</v>
      </c>
      <c r="BN76" s="568" t="n">
        <f aca="false" ca="false" dt2D="false" dtr="false" t="normal">$L76*$K76*BN72</f>
        <v>0</v>
      </c>
      <c r="BO76" s="568" t="n">
        <f aca="false" ca="false" dt2D="false" dtr="false" t="normal">$L76*$K76*BO72</f>
        <v>0</v>
      </c>
      <c r="BP76" s="568" t="n">
        <f aca="false" ca="false" dt2D="false" dtr="false" t="normal">$L76*$K76*BP72</f>
        <v>0</v>
      </c>
      <c r="BQ76" s="568" t="n">
        <f aca="false" ca="false" dt2D="false" dtr="false" t="normal">$L76*$K76*BQ72</f>
        <v>0</v>
      </c>
      <c r="BR76" s="568" t="n">
        <f aca="false" ca="false" dt2D="false" dtr="false" t="normal">$L76*$K76*BR72</f>
        <v>0</v>
      </c>
      <c r="BS76" s="568" t="n">
        <f aca="false" ca="false" dt2D="false" dtr="false" t="normal">$L76*$K76*BS72</f>
        <v>0</v>
      </c>
      <c r="BT76" s="568" t="n">
        <f aca="false" ca="false" dt2D="false" dtr="false" t="normal">$L76*$K76*BT72</f>
        <v>0</v>
      </c>
    </row>
    <row customFormat="true" hidden="true" ht="16.5" outlineLevel="2" r="77" s="17">
      <c r="A77" s="542" t="n"/>
      <c r="B77" s="542" t="n"/>
      <c r="C77" s="529" t="n"/>
      <c r="D77" s="529" t="e">
        <f aca="false" ca="false" dt2D="false" dtr="false" t="normal">D76</f>
        <v>#N/A</v>
      </c>
      <c r="E77" s="482" t="n"/>
      <c r="F77" s="482" t="e">
        <f aca="false" ca="false" dt2D="false" dtr="false" t="normal">F76</f>
        <v>#N/A</v>
      </c>
      <c r="G77" s="482" t="n">
        <f aca="false" ca="false" dt2D="false" dtr="false" t="normal">G76</f>
        <v>0</v>
      </c>
      <c r="I77" s="571" t="s">
        <v>599</v>
      </c>
      <c r="J77" s="116" t="n"/>
      <c r="K77" s="116" t="n"/>
      <c r="L77" s="572" t="n"/>
      <c r="M77" s="573" t="n">
        <f aca="false" ca="false" dt2D="false" dtr="false" t="normal">SUM(M73:M76)</f>
        <v>0</v>
      </c>
      <c r="N77" s="573" t="n">
        <f aca="false" ca="false" dt2D="false" dtr="false" t="normal">SUM(N73:N76)</f>
        <v>0</v>
      </c>
      <c r="O77" s="573" t="n">
        <f aca="false" ca="false" dt2D="false" dtr="false" t="normal">SUM(O73:O76)</f>
        <v>0</v>
      </c>
      <c r="P77" s="573" t="n">
        <f aca="false" ca="false" dt2D="false" dtr="false" t="normal">SUM(P73:P76)</f>
        <v>0</v>
      </c>
      <c r="Q77" s="573" t="n">
        <f aca="false" ca="false" dt2D="false" dtr="false" t="normal">SUM(Q73:Q76)</f>
        <v>0</v>
      </c>
      <c r="R77" s="573" t="n">
        <f aca="false" ca="false" dt2D="false" dtr="false" t="normal">SUM(R73:R76)</f>
        <v>0</v>
      </c>
      <c r="S77" s="573" t="n">
        <f aca="false" ca="false" dt2D="false" dtr="false" t="normal">SUM(S73:S76)</f>
        <v>0</v>
      </c>
      <c r="T77" s="573" t="n">
        <f aca="false" ca="false" dt2D="false" dtr="false" t="normal">SUM(T73:T76)</f>
        <v>0</v>
      </c>
      <c r="U77" s="573" t="n">
        <f aca="false" ca="false" dt2D="false" dtr="false" t="normal">SUM(U73:U76)</f>
        <v>0</v>
      </c>
      <c r="V77" s="573" t="n">
        <f aca="false" ca="false" dt2D="false" dtr="false" t="normal">SUM(V73:V76)</f>
        <v>0</v>
      </c>
      <c r="W77" s="573" t="n">
        <f aca="false" ca="false" dt2D="false" dtr="false" t="normal">SUM(W73:W76)</f>
        <v>0</v>
      </c>
      <c r="X77" s="573" t="n">
        <f aca="false" ca="false" dt2D="false" dtr="false" t="normal">SUM(X73:X76)</f>
        <v>0</v>
      </c>
      <c r="Y77" s="573" t="n">
        <f aca="false" ca="false" dt2D="false" dtr="false" t="normal">SUM(Y73:Y76)</f>
        <v>0</v>
      </c>
      <c r="Z77" s="573" t="n">
        <f aca="false" ca="false" dt2D="false" dtr="false" t="normal">SUM(Z73:Z76)</f>
        <v>0</v>
      </c>
      <c r="AA77" s="573" t="n">
        <f aca="false" ca="false" dt2D="false" dtr="false" t="normal">SUM(AA73:AA76)</f>
        <v>0</v>
      </c>
      <c r="AB77" s="573" t="n">
        <f aca="false" ca="false" dt2D="false" dtr="false" t="normal">SUM(AB73:AB76)</f>
        <v>0</v>
      </c>
      <c r="AC77" s="573" t="n">
        <f aca="false" ca="false" dt2D="false" dtr="false" t="normal">SUM(AC73:AC76)</f>
        <v>0</v>
      </c>
      <c r="AD77" s="573" t="n">
        <f aca="false" ca="false" dt2D="false" dtr="false" t="normal">SUM(AD73:AD76)</f>
        <v>0</v>
      </c>
      <c r="AE77" s="573" t="n">
        <f aca="false" ca="false" dt2D="false" dtr="false" t="normal">SUM(AE73:AE76)</f>
        <v>0</v>
      </c>
      <c r="AF77" s="573" t="n">
        <f aca="false" ca="false" dt2D="false" dtr="false" t="normal">SUM(AF73:AF76)</f>
        <v>0</v>
      </c>
      <c r="AG77" s="573" t="n">
        <f aca="false" ca="false" dt2D="false" dtr="false" t="normal">SUM(AG73:AG76)</f>
        <v>0</v>
      </c>
      <c r="AH77" s="573" t="n">
        <f aca="false" ca="false" dt2D="false" dtr="false" t="normal">SUM(AH73:AH76)</f>
        <v>0</v>
      </c>
      <c r="AI77" s="573" t="n">
        <f aca="false" ca="false" dt2D="false" dtr="false" t="normal">SUM(AI73:AI76)</f>
        <v>0</v>
      </c>
      <c r="AJ77" s="573" t="n">
        <f aca="false" ca="false" dt2D="false" dtr="false" t="normal">SUM(AJ73:AJ76)</f>
        <v>0</v>
      </c>
      <c r="AK77" s="573" t="n">
        <f aca="false" ca="false" dt2D="false" dtr="false" t="normal">SUM(AK73:AK76)</f>
        <v>0</v>
      </c>
      <c r="AL77" s="573" t="n">
        <f aca="false" ca="false" dt2D="false" dtr="false" t="normal">SUM(AL73:AL76)</f>
        <v>0</v>
      </c>
      <c r="AM77" s="573" t="n">
        <f aca="false" ca="false" dt2D="false" dtr="false" t="normal">SUM(AM73:AM76)</f>
        <v>0</v>
      </c>
      <c r="AN77" s="573" t="n">
        <f aca="false" ca="false" dt2D="false" dtr="false" t="normal">SUM(AN73:AN76)</f>
        <v>0</v>
      </c>
      <c r="AO77" s="573" t="n">
        <f aca="false" ca="false" dt2D="false" dtr="false" t="normal">SUM(AO73:AO76)</f>
        <v>0</v>
      </c>
      <c r="AP77" s="573" t="n">
        <f aca="false" ca="false" dt2D="false" dtr="false" t="normal">SUM(AP73:AP76)</f>
        <v>0</v>
      </c>
      <c r="AQ77" s="573" t="n">
        <f aca="false" ca="false" dt2D="false" dtr="false" t="normal">SUM(AQ73:AQ76)</f>
        <v>0</v>
      </c>
      <c r="AR77" s="573" t="n">
        <f aca="false" ca="false" dt2D="false" dtr="false" t="normal">SUM(AR73:AR76)</f>
        <v>0</v>
      </c>
      <c r="AS77" s="573" t="n">
        <f aca="false" ca="false" dt2D="false" dtr="false" t="normal">SUM(AS73:AS76)</f>
        <v>0</v>
      </c>
      <c r="AT77" s="573" t="n">
        <f aca="false" ca="false" dt2D="false" dtr="false" t="normal">SUM(AT73:AT76)</f>
        <v>0</v>
      </c>
      <c r="AU77" s="573" t="n">
        <f aca="false" ca="false" dt2D="false" dtr="false" t="normal">SUM(AU73:AU76)</f>
        <v>0</v>
      </c>
      <c r="AV77" s="573" t="n">
        <f aca="false" ca="false" dt2D="false" dtr="false" t="normal">SUM(AV73:AV76)</f>
        <v>0</v>
      </c>
      <c r="AW77" s="573" t="n">
        <f aca="false" ca="false" dt2D="false" dtr="false" t="normal">SUM(AW73:AW76)</f>
        <v>0</v>
      </c>
      <c r="AX77" s="573" t="n">
        <f aca="false" ca="false" dt2D="false" dtr="false" t="normal">SUM(AX73:AX76)</f>
        <v>0</v>
      </c>
      <c r="AY77" s="573" t="n">
        <f aca="false" ca="false" dt2D="false" dtr="false" t="normal">SUM(AY73:AY76)</f>
        <v>0</v>
      </c>
      <c r="AZ77" s="573" t="n">
        <f aca="false" ca="false" dt2D="false" dtr="false" t="normal">SUM(AZ73:AZ76)</f>
        <v>0</v>
      </c>
      <c r="BA77" s="573" t="n">
        <f aca="false" ca="false" dt2D="false" dtr="false" t="normal">SUM(BA73:BA76)</f>
        <v>0</v>
      </c>
      <c r="BB77" s="573" t="n">
        <f aca="false" ca="false" dt2D="false" dtr="false" t="normal">SUM(BB73:BB76)</f>
        <v>0</v>
      </c>
      <c r="BC77" s="573" t="n">
        <f aca="false" ca="false" dt2D="false" dtr="false" t="normal">SUM(BC73:BC76)</f>
        <v>0</v>
      </c>
      <c r="BD77" s="573" t="n">
        <f aca="false" ca="false" dt2D="false" dtr="false" t="normal">SUM(BD73:BD76)</f>
        <v>0</v>
      </c>
      <c r="BE77" s="573" t="n">
        <f aca="false" ca="false" dt2D="false" dtr="false" t="normal">SUM(BE73:BE76)</f>
        <v>0</v>
      </c>
      <c r="BF77" s="573" t="n">
        <f aca="false" ca="false" dt2D="false" dtr="false" t="normal">SUM(BF73:BF76)</f>
        <v>0</v>
      </c>
      <c r="BG77" s="573" t="n">
        <f aca="false" ca="false" dt2D="false" dtr="false" t="normal">SUM(BG73:BG76)</f>
        <v>0</v>
      </c>
      <c r="BH77" s="573" t="n">
        <f aca="false" ca="false" dt2D="false" dtr="false" t="normal">SUM(BH73:BH76)</f>
        <v>0</v>
      </c>
      <c r="BI77" s="573" t="n">
        <f aca="false" ca="false" dt2D="false" dtr="false" t="normal">SUM(BI73:BI76)</f>
        <v>0</v>
      </c>
      <c r="BJ77" s="573" t="n">
        <f aca="false" ca="false" dt2D="false" dtr="false" t="normal">SUM(BJ73:BJ76)</f>
        <v>0</v>
      </c>
      <c r="BK77" s="573" t="n">
        <f aca="false" ca="false" dt2D="false" dtr="false" t="normal">SUM(BK73:BK76)</f>
        <v>0</v>
      </c>
      <c r="BL77" s="573" t="n">
        <f aca="false" ca="false" dt2D="false" dtr="false" t="normal">SUM(BL73:BL76)</f>
        <v>0</v>
      </c>
      <c r="BM77" s="573" t="n">
        <f aca="false" ca="false" dt2D="false" dtr="false" t="normal">SUM(BM73:BM76)</f>
        <v>0</v>
      </c>
      <c r="BN77" s="573" t="n">
        <f aca="false" ca="false" dt2D="false" dtr="false" t="normal">SUM(BN73:BN76)</f>
        <v>0</v>
      </c>
      <c r="BO77" s="573" t="n">
        <f aca="false" ca="false" dt2D="false" dtr="false" t="normal">SUM(BO73:BO76)</f>
        <v>0</v>
      </c>
      <c r="BP77" s="573" t="n">
        <f aca="false" ca="false" dt2D="false" dtr="false" t="normal">SUM(BP73:BP76)</f>
        <v>0</v>
      </c>
      <c r="BQ77" s="573" t="n">
        <f aca="false" ca="false" dt2D="false" dtr="false" t="normal">SUM(BQ73:BQ76)</f>
        <v>0</v>
      </c>
      <c r="BR77" s="573" t="n">
        <f aca="false" ca="false" dt2D="false" dtr="false" t="normal">SUM(BR73:BR76)</f>
        <v>0</v>
      </c>
      <c r="BS77" s="573" t="n">
        <f aca="false" ca="false" dt2D="false" dtr="false" t="normal">SUM(BS73:BS76)</f>
        <v>0</v>
      </c>
      <c r="BT77" s="573" t="n">
        <f aca="false" ca="false" dt2D="false" dtr="false" t="normal">SUM(BT73:BT76)</f>
        <v>0</v>
      </c>
    </row>
    <row customHeight="true" hidden="true" ht="13.1499996185303" outlineLevel="2" r="78">
      <c r="D78" s="529" t="e">
        <f aca="false" ca="false" dt2D="false" dtr="false" t="normal">D77</f>
        <v>#N/A</v>
      </c>
      <c r="F78" s="482" t="e">
        <f aca="false" ca="false" dt2D="false" dtr="false" t="normal">F77</f>
        <v>#N/A</v>
      </c>
      <c r="G78" s="482" t="n">
        <f aca="false" ca="false" dt2D="false" dtr="false" t="normal">G77</f>
        <v>0</v>
      </c>
      <c r="L78" s="244" t="n"/>
      <c r="M78" s="244" t="n"/>
      <c r="N78" s="244" t="n"/>
      <c r="O78" s="244" t="n"/>
      <c r="P78" s="244" t="n"/>
      <c r="Q78" s="244" t="n"/>
      <c r="R78" s="244" t="n"/>
      <c r="S78" s="244" t="n"/>
      <c r="T78" s="244" t="n"/>
      <c r="U78" s="244" t="n"/>
      <c r="V78" s="244" t="n"/>
      <c r="W78" s="244" t="n"/>
      <c r="X78" s="244" t="n"/>
      <c r="Y78" s="244" t="n"/>
      <c r="Z78" s="244" t="n"/>
      <c r="AA78" s="244" t="n"/>
      <c r="AB78" s="244" t="n"/>
      <c r="AC78" s="244" t="n"/>
      <c r="AD78" s="244" t="n"/>
      <c r="AE78" s="244" t="n"/>
      <c r="AF78" s="244" t="n"/>
      <c r="AG78" s="244" t="n"/>
      <c r="AH78" s="244" t="n"/>
      <c r="AI78" s="244" t="n"/>
      <c r="AJ78" s="244" t="n"/>
      <c r="AK78" s="244" t="n"/>
      <c r="AL78" s="244" t="n"/>
      <c r="AM78" s="244" t="n"/>
      <c r="AN78" s="244" t="n"/>
      <c r="AO78" s="244" t="n"/>
      <c r="AP78" s="244" t="n"/>
      <c r="AQ78" s="244" t="n"/>
      <c r="AR78" s="244" t="n"/>
      <c r="AS78" s="244" t="n"/>
      <c r="AT78" s="244" t="n"/>
      <c r="AU78" s="244" t="n"/>
      <c r="AV78" s="244" t="n"/>
      <c r="AW78" s="244" t="n"/>
      <c r="AX78" s="244" t="n"/>
      <c r="AY78" s="244" t="n"/>
      <c r="AZ78" s="244" t="n"/>
      <c r="BA78" s="244" t="n"/>
      <c r="BB78" s="244" t="n"/>
      <c r="BC78" s="244" t="n"/>
      <c r="BD78" s="244" t="n"/>
      <c r="BE78" s="244" t="n"/>
      <c r="BF78" s="244" t="n"/>
      <c r="BG78" s="244" t="n"/>
      <c r="BH78" s="244" t="n"/>
      <c r="BI78" s="244" t="n"/>
      <c r="BJ78" s="244" t="n"/>
      <c r="BK78" s="244" t="n"/>
      <c r="BL78" s="244" t="n"/>
      <c r="BM78" s="244" t="n"/>
      <c r="BN78" s="244" t="n"/>
      <c r="BO78" s="244" t="n"/>
      <c r="BP78" s="244" t="n"/>
      <c r="BQ78" s="244" t="n"/>
      <c r="BR78" s="244" t="n"/>
      <c r="BS78" s="244" t="n"/>
      <c r="BT78" s="244" t="n"/>
    </row>
    <row customFormat="true" customHeight="true" hidden="true" ht="13.1499996185303" outlineLevel="2" r="79" s="431">
      <c r="A79" s="562" t="n"/>
      <c r="B79" s="562" t="n"/>
      <c r="C79" s="562" t="n"/>
      <c r="D79" s="562" t="e">
        <f aca="false" ca="false" dt2D="false" dtr="false" t="normal">D78</f>
        <v>#N/A</v>
      </c>
      <c r="E79" s="562" t="n"/>
      <c r="F79" s="562" t="e">
        <f aca="false" ca="false" dt2D="false" dtr="false" t="normal">F78</f>
        <v>#N/A</v>
      </c>
      <c r="G79" s="562" t="n">
        <f aca="false" ca="false" dt2D="false" dtr="false" t="normal">G78</f>
        <v>0</v>
      </c>
      <c r="I79" s="564" t="s">
        <v>600</v>
      </c>
      <c r="J79" s="431" t="s">
        <v>585</v>
      </c>
      <c r="M79" s="565" t="n"/>
      <c r="N79" s="565" t="n"/>
      <c r="O79" s="565" t="n"/>
      <c r="P79" s="565" t="n"/>
      <c r="Q79" s="565" t="n"/>
      <c r="R79" s="565" t="n"/>
      <c r="S79" s="565" t="n"/>
      <c r="T79" s="565" t="n"/>
      <c r="U79" s="565" t="n"/>
      <c r="V79" s="565" t="n"/>
      <c r="W79" s="565" t="n"/>
      <c r="X79" s="565" t="n"/>
      <c r="Y79" s="565" t="n"/>
      <c r="Z79" s="565" t="n"/>
      <c r="AA79" s="565" t="n"/>
      <c r="AB79" s="565" t="n"/>
      <c r="AC79" s="565" t="n"/>
      <c r="AD79" s="565" t="n"/>
      <c r="AE79" s="565" t="n"/>
      <c r="AF79" s="565" t="n"/>
      <c r="AG79" s="565" t="n"/>
      <c r="AH79" s="565" t="n"/>
      <c r="AI79" s="565" t="n"/>
      <c r="AJ79" s="565" t="n"/>
      <c r="AK79" s="565" t="n"/>
      <c r="AL79" s="565" t="n"/>
      <c r="AM79" s="565" t="n"/>
      <c r="AN79" s="565" t="n"/>
      <c r="AO79" s="565" t="n"/>
      <c r="AP79" s="565" t="n"/>
      <c r="AQ79" s="565" t="n"/>
      <c r="AR79" s="565" t="n"/>
      <c r="AS79" s="565" t="n"/>
      <c r="AT79" s="565" t="n"/>
      <c r="AU79" s="565" t="n"/>
      <c r="AV79" s="565" t="n"/>
      <c r="AW79" s="565" t="n"/>
      <c r="AX79" s="565" t="n"/>
      <c r="AY79" s="565" t="n"/>
      <c r="AZ79" s="565" t="n"/>
      <c r="BA79" s="565" t="n"/>
      <c r="BB79" s="565" t="n"/>
      <c r="BC79" s="565" t="n"/>
      <c r="BD79" s="565" t="n"/>
      <c r="BE79" s="565" t="n"/>
      <c r="BF79" s="565" t="n"/>
      <c r="BG79" s="565" t="n"/>
      <c r="BH79" s="565" t="n"/>
      <c r="BI79" s="565" t="n"/>
      <c r="BJ79" s="565" t="n"/>
      <c r="BK79" s="565" t="n"/>
      <c r="BL79" s="565" t="n"/>
      <c r="BM79" s="565" t="n"/>
      <c r="BN79" s="565" t="n"/>
      <c r="BO79" s="565" t="n"/>
      <c r="BP79" s="565" t="n"/>
      <c r="BQ79" s="565" t="n"/>
      <c r="BR79" s="565" t="n"/>
      <c r="BS79" s="565" t="n"/>
      <c r="BT79" s="565" t="n"/>
    </row>
    <row customFormat="true" hidden="true" ht="16.5" outlineLevel="2" r="80" s="130">
      <c r="A80" s="529" t="n"/>
      <c r="B80" s="574" t="n"/>
      <c r="C80" s="574" t="n"/>
      <c r="D80" s="529" t="e">
        <f aca="false" ca="false" dt2D="false" dtr="false" t="normal">D79</f>
        <v>#N/A</v>
      </c>
      <c r="E80" s="482" t="n"/>
      <c r="F80" s="482" t="e">
        <f aca="false" ca="false" dt2D="false" dtr="false" t="normal">F79</f>
        <v>#N/A</v>
      </c>
      <c r="G80" s="482" t="n">
        <f aca="false" ca="false" dt2D="false" dtr="false" t="normal">G79</f>
        <v>0</v>
      </c>
      <c r="I80" s="566" t="s">
        <v>601</v>
      </c>
      <c r="J80" s="567" t="s">
        <v>587</v>
      </c>
      <c r="K80" s="567" t="n"/>
      <c r="L80" s="568" t="n"/>
      <c r="M80" s="568" t="n">
        <f aca="false" ca="false" dt2D="false" dtr="false" t="normal">$L80*$K80*M79</f>
        <v>0</v>
      </c>
      <c r="N80" s="568" t="n">
        <f aca="false" ca="false" dt2D="false" dtr="false" t="normal">$L80*$K80*N79</f>
        <v>0</v>
      </c>
      <c r="O80" s="568" t="n">
        <f aca="false" ca="false" dt2D="false" dtr="false" t="normal">$L80*$K80*O79</f>
        <v>0</v>
      </c>
      <c r="P80" s="568" t="n">
        <f aca="false" ca="false" dt2D="false" dtr="false" t="normal">$L80*$K80*P79</f>
        <v>0</v>
      </c>
      <c r="Q80" s="568" t="n">
        <f aca="false" ca="false" dt2D="false" dtr="false" t="normal">$L80*$K80*Q79</f>
        <v>0</v>
      </c>
      <c r="R80" s="568" t="n">
        <f aca="false" ca="false" dt2D="false" dtr="false" t="normal">$L80*$K80*R79</f>
        <v>0</v>
      </c>
      <c r="S80" s="568" t="n">
        <f aca="false" ca="false" dt2D="false" dtr="false" t="normal">$L80*$K80*S79</f>
        <v>0</v>
      </c>
      <c r="T80" s="568" t="n">
        <f aca="false" ca="false" dt2D="false" dtr="false" t="normal">$L80*$K80*T79</f>
        <v>0</v>
      </c>
      <c r="U80" s="568" t="n">
        <f aca="false" ca="false" dt2D="false" dtr="false" t="normal">$L80*$K80*U79</f>
        <v>0</v>
      </c>
      <c r="V80" s="568" t="n">
        <f aca="false" ca="false" dt2D="false" dtr="false" t="normal">$L80*$K80*V79</f>
        <v>0</v>
      </c>
      <c r="W80" s="568" t="n">
        <f aca="false" ca="false" dt2D="false" dtr="false" t="normal">$L80*$K80*W79</f>
        <v>0</v>
      </c>
      <c r="X80" s="568" t="n">
        <f aca="false" ca="false" dt2D="false" dtr="false" t="normal">$L80*$K80*X79</f>
        <v>0</v>
      </c>
      <c r="Y80" s="568" t="n">
        <f aca="false" ca="false" dt2D="false" dtr="false" t="normal">$L80*$K80*Y79</f>
        <v>0</v>
      </c>
      <c r="Z80" s="568" t="n">
        <f aca="false" ca="false" dt2D="false" dtr="false" t="normal">$L80*$K80*Z79</f>
        <v>0</v>
      </c>
      <c r="AA80" s="568" t="n">
        <f aca="false" ca="false" dt2D="false" dtr="false" t="normal">$L80*$K80*AA79</f>
        <v>0</v>
      </c>
      <c r="AB80" s="568" t="n">
        <f aca="false" ca="false" dt2D="false" dtr="false" t="normal">$L80*$K80*AB79</f>
        <v>0</v>
      </c>
      <c r="AC80" s="568" t="n">
        <f aca="false" ca="false" dt2D="false" dtr="false" t="normal">$L80*$K80*AC79</f>
        <v>0</v>
      </c>
      <c r="AD80" s="568" t="n">
        <f aca="false" ca="false" dt2D="false" dtr="false" t="normal">$L80*$K80*AD79</f>
        <v>0</v>
      </c>
      <c r="AE80" s="568" t="n">
        <f aca="false" ca="false" dt2D="false" dtr="false" t="normal">$L80*$K80*AE79</f>
        <v>0</v>
      </c>
      <c r="AF80" s="568" t="n">
        <f aca="false" ca="false" dt2D="false" dtr="false" t="normal">$L80*$K80*AF79</f>
        <v>0</v>
      </c>
      <c r="AG80" s="568" t="n">
        <f aca="false" ca="false" dt2D="false" dtr="false" t="normal">$L80*$K80*AG79</f>
        <v>0</v>
      </c>
      <c r="AH80" s="568" t="n">
        <f aca="false" ca="false" dt2D="false" dtr="false" t="normal">$L80*$K80*AH79</f>
        <v>0</v>
      </c>
      <c r="AI80" s="568" t="n">
        <f aca="false" ca="false" dt2D="false" dtr="false" t="normal">$L80*$K80*AI79</f>
        <v>0</v>
      </c>
      <c r="AJ80" s="568" t="n">
        <f aca="false" ca="false" dt2D="false" dtr="false" t="normal">$L80*$K80*AJ79</f>
        <v>0</v>
      </c>
      <c r="AK80" s="568" t="n">
        <f aca="false" ca="false" dt2D="false" dtr="false" t="normal">$L80*$K80*AK79</f>
        <v>0</v>
      </c>
      <c r="AL80" s="568" t="n">
        <f aca="false" ca="false" dt2D="false" dtr="false" t="normal">$L80*$K80*AL79</f>
        <v>0</v>
      </c>
      <c r="AM80" s="568" t="n">
        <f aca="false" ca="false" dt2D="false" dtr="false" t="normal">$L80*$K80*AM79</f>
        <v>0</v>
      </c>
      <c r="AN80" s="568" t="n">
        <f aca="false" ca="false" dt2D="false" dtr="false" t="normal">$L80*$K80*AN79</f>
        <v>0</v>
      </c>
      <c r="AO80" s="568" t="n">
        <f aca="false" ca="false" dt2D="false" dtr="false" t="normal">$L80*$K80*AO79</f>
        <v>0</v>
      </c>
      <c r="AP80" s="568" t="n">
        <f aca="false" ca="false" dt2D="false" dtr="false" t="normal">$L80*$K80*AP79</f>
        <v>0</v>
      </c>
      <c r="AQ80" s="568" t="n">
        <f aca="false" ca="false" dt2D="false" dtr="false" t="normal">$L80*$K80*AQ79</f>
        <v>0</v>
      </c>
      <c r="AR80" s="568" t="n">
        <f aca="false" ca="false" dt2D="false" dtr="false" t="normal">$L80*$K80*AR79</f>
        <v>0</v>
      </c>
      <c r="AS80" s="568" t="n">
        <f aca="false" ca="false" dt2D="false" dtr="false" t="normal">$L80*$K80*AS79</f>
        <v>0</v>
      </c>
      <c r="AT80" s="568" t="n">
        <f aca="false" ca="false" dt2D="false" dtr="false" t="normal">$L80*$K80*AT79</f>
        <v>0</v>
      </c>
      <c r="AU80" s="568" t="n">
        <f aca="false" ca="false" dt2D="false" dtr="false" t="normal">$L80*$K80*AU79</f>
        <v>0</v>
      </c>
      <c r="AV80" s="568" t="n">
        <f aca="false" ca="false" dt2D="false" dtr="false" t="normal">$L80*$K80*AV79</f>
        <v>0</v>
      </c>
      <c r="AW80" s="568" t="n">
        <f aca="false" ca="false" dt2D="false" dtr="false" t="normal">$L80*$K80*AW79</f>
        <v>0</v>
      </c>
      <c r="AX80" s="568" t="n">
        <f aca="false" ca="false" dt2D="false" dtr="false" t="normal">$L80*$K80*AX79</f>
        <v>0</v>
      </c>
      <c r="AY80" s="568" t="n">
        <f aca="false" ca="false" dt2D="false" dtr="false" t="normal">$L80*$K80*AY79</f>
        <v>0</v>
      </c>
      <c r="AZ80" s="568" t="n">
        <f aca="false" ca="false" dt2D="false" dtr="false" t="normal">$L80*$K80*AZ79</f>
        <v>0</v>
      </c>
      <c r="BA80" s="568" t="n">
        <f aca="false" ca="false" dt2D="false" dtr="false" t="normal">$L80*$K80*BA79</f>
        <v>0</v>
      </c>
      <c r="BB80" s="568" t="n">
        <f aca="false" ca="false" dt2D="false" dtr="false" t="normal">$L80*$K80*BB79</f>
        <v>0</v>
      </c>
      <c r="BC80" s="568" t="n">
        <f aca="false" ca="false" dt2D="false" dtr="false" t="normal">$L80*$K80*BC79</f>
        <v>0</v>
      </c>
      <c r="BD80" s="568" t="n">
        <f aca="false" ca="false" dt2D="false" dtr="false" t="normal">$L80*$K80*BD79</f>
        <v>0</v>
      </c>
      <c r="BE80" s="568" t="n">
        <f aca="false" ca="false" dt2D="false" dtr="false" t="normal">$L80*$K80*BE79</f>
        <v>0</v>
      </c>
      <c r="BF80" s="568" t="n">
        <f aca="false" ca="false" dt2D="false" dtr="false" t="normal">$L80*$K80*BF79</f>
        <v>0</v>
      </c>
      <c r="BG80" s="568" t="n">
        <f aca="false" ca="false" dt2D="false" dtr="false" t="normal">$L80*$K80*BG79</f>
        <v>0</v>
      </c>
      <c r="BH80" s="568" t="n">
        <f aca="false" ca="false" dt2D="false" dtr="false" t="normal">$L80*$K80*BH79</f>
        <v>0</v>
      </c>
      <c r="BI80" s="568" t="n">
        <f aca="false" ca="false" dt2D="false" dtr="false" t="normal">$L80*$K80*BI79</f>
        <v>0</v>
      </c>
      <c r="BJ80" s="568" t="n">
        <f aca="false" ca="false" dt2D="false" dtr="false" t="normal">$L80*$K80*BJ79</f>
        <v>0</v>
      </c>
      <c r="BK80" s="568" t="n">
        <f aca="false" ca="false" dt2D="false" dtr="false" t="normal">$L80*$K80*BK79</f>
        <v>0</v>
      </c>
      <c r="BL80" s="568" t="n">
        <f aca="false" ca="false" dt2D="false" dtr="false" t="normal">$L80*$K80*BL79</f>
        <v>0</v>
      </c>
      <c r="BM80" s="568" t="n">
        <f aca="false" ca="false" dt2D="false" dtr="false" t="normal">$L80*$K80*BM79</f>
        <v>0</v>
      </c>
      <c r="BN80" s="568" t="n">
        <f aca="false" ca="false" dt2D="false" dtr="false" t="normal">$L80*$K80*BN79</f>
        <v>0</v>
      </c>
      <c r="BO80" s="568" t="n">
        <f aca="false" ca="false" dt2D="false" dtr="false" t="normal">$L80*$K80*BO79</f>
        <v>0</v>
      </c>
      <c r="BP80" s="568" t="n">
        <f aca="false" ca="false" dt2D="false" dtr="false" t="normal">$L80*$K80*BP79</f>
        <v>0</v>
      </c>
      <c r="BQ80" s="568" t="n">
        <f aca="false" ca="false" dt2D="false" dtr="false" t="normal">$L80*$K80*BQ79</f>
        <v>0</v>
      </c>
      <c r="BR80" s="568" t="n">
        <f aca="false" ca="false" dt2D="false" dtr="false" t="normal">$L80*$K80*BR79</f>
        <v>0</v>
      </c>
      <c r="BS80" s="568" t="n">
        <f aca="false" ca="false" dt2D="false" dtr="false" t="normal">$L80*$K80*BS79</f>
        <v>0</v>
      </c>
      <c r="BT80" s="568" t="n">
        <f aca="false" ca="false" dt2D="false" dtr="false" t="normal">$L80*$K80*BT79</f>
        <v>0</v>
      </c>
    </row>
    <row customFormat="true" hidden="true" ht="16.5" outlineLevel="2" r="81" s="130">
      <c r="A81" s="529" t="n"/>
      <c r="B81" s="574" t="n"/>
      <c r="C81" s="574" t="n"/>
      <c r="D81" s="529" t="e">
        <f aca="false" ca="false" dt2D="false" dtr="false" t="normal">D80</f>
        <v>#N/A</v>
      </c>
      <c r="E81" s="482" t="n"/>
      <c r="F81" s="482" t="e">
        <f aca="false" ca="false" dt2D="false" dtr="false" t="normal">F80</f>
        <v>#N/A</v>
      </c>
      <c r="G81" s="482" t="n">
        <f aca="false" ca="false" dt2D="false" dtr="false" t="normal">G80</f>
        <v>0</v>
      </c>
      <c r="I81" s="566" t="s">
        <v>602</v>
      </c>
      <c r="J81" s="567" t="s">
        <v>587</v>
      </c>
      <c r="K81" s="567" t="n"/>
      <c r="L81" s="568" t="n"/>
      <c r="M81" s="568" t="n">
        <f aca="false" ca="false" dt2D="false" dtr="false" t="normal">$L81*$K81*M79</f>
        <v>0</v>
      </c>
      <c r="N81" s="568" t="n">
        <f aca="false" ca="false" dt2D="false" dtr="false" t="normal">$L81*$K81*N79</f>
        <v>0</v>
      </c>
      <c r="O81" s="568" t="n">
        <f aca="false" ca="false" dt2D="false" dtr="false" t="normal">$L81*$K81*O79</f>
        <v>0</v>
      </c>
      <c r="P81" s="568" t="n">
        <f aca="false" ca="false" dt2D="false" dtr="false" t="normal">$L81*$K81*P79</f>
        <v>0</v>
      </c>
      <c r="Q81" s="568" t="n">
        <f aca="false" ca="false" dt2D="false" dtr="false" t="normal">$L81*$K81*Q79</f>
        <v>0</v>
      </c>
      <c r="R81" s="568" t="n">
        <f aca="false" ca="false" dt2D="false" dtr="false" t="normal">$L81*$K81*R79</f>
        <v>0</v>
      </c>
      <c r="S81" s="568" t="n">
        <f aca="false" ca="false" dt2D="false" dtr="false" t="normal">$L81*$K81*S79</f>
        <v>0</v>
      </c>
      <c r="T81" s="568" t="n">
        <f aca="false" ca="false" dt2D="false" dtr="false" t="normal">$L81*$K81*T79</f>
        <v>0</v>
      </c>
      <c r="U81" s="568" t="n">
        <f aca="false" ca="false" dt2D="false" dtr="false" t="normal">$L81*$K81*U79</f>
        <v>0</v>
      </c>
      <c r="V81" s="568" t="n">
        <f aca="false" ca="false" dt2D="false" dtr="false" t="normal">$L81*$K81*V79</f>
        <v>0</v>
      </c>
      <c r="W81" s="568" t="n">
        <f aca="false" ca="false" dt2D="false" dtr="false" t="normal">$L81*$K81*W79</f>
        <v>0</v>
      </c>
      <c r="X81" s="568" t="n">
        <f aca="false" ca="false" dt2D="false" dtr="false" t="normal">$L81*$K81*X79</f>
        <v>0</v>
      </c>
      <c r="Y81" s="568" t="n">
        <f aca="false" ca="false" dt2D="false" dtr="false" t="normal">$L81*$K81*Y79</f>
        <v>0</v>
      </c>
      <c r="Z81" s="568" t="n">
        <f aca="false" ca="false" dt2D="false" dtr="false" t="normal">$L81*$K81*Z79</f>
        <v>0</v>
      </c>
      <c r="AA81" s="568" t="n">
        <f aca="false" ca="false" dt2D="false" dtr="false" t="normal">$L81*$K81*AA79</f>
        <v>0</v>
      </c>
      <c r="AB81" s="568" t="n">
        <f aca="false" ca="false" dt2D="false" dtr="false" t="normal">$L81*$K81*AB79</f>
        <v>0</v>
      </c>
      <c r="AC81" s="568" t="n">
        <f aca="false" ca="false" dt2D="false" dtr="false" t="normal">$L81*$K81*AC79</f>
        <v>0</v>
      </c>
      <c r="AD81" s="568" t="n">
        <f aca="false" ca="false" dt2D="false" dtr="false" t="normal">$L81*$K81*AD79</f>
        <v>0</v>
      </c>
      <c r="AE81" s="568" t="n">
        <f aca="false" ca="false" dt2D="false" dtr="false" t="normal">$L81*$K81*AE79</f>
        <v>0</v>
      </c>
      <c r="AF81" s="568" t="n">
        <f aca="false" ca="false" dt2D="false" dtr="false" t="normal">$L81*$K81*AF79</f>
        <v>0</v>
      </c>
      <c r="AG81" s="568" t="n">
        <f aca="false" ca="false" dt2D="false" dtr="false" t="normal">$L81*$K81*AG79</f>
        <v>0</v>
      </c>
      <c r="AH81" s="568" t="n">
        <f aca="false" ca="false" dt2D="false" dtr="false" t="normal">$L81*$K81*AH79</f>
        <v>0</v>
      </c>
      <c r="AI81" s="568" t="n">
        <f aca="false" ca="false" dt2D="false" dtr="false" t="normal">$L81*$K81*AI79</f>
        <v>0</v>
      </c>
      <c r="AJ81" s="568" t="n">
        <f aca="false" ca="false" dt2D="false" dtr="false" t="normal">$L81*$K81*AJ79</f>
        <v>0</v>
      </c>
      <c r="AK81" s="568" t="n">
        <f aca="false" ca="false" dt2D="false" dtr="false" t="normal">$L81*$K81*AK79</f>
        <v>0</v>
      </c>
      <c r="AL81" s="568" t="n">
        <f aca="false" ca="false" dt2D="false" dtr="false" t="normal">$L81*$K81*AL79</f>
        <v>0</v>
      </c>
      <c r="AM81" s="568" t="n">
        <f aca="false" ca="false" dt2D="false" dtr="false" t="normal">$L81*$K81*AM79</f>
        <v>0</v>
      </c>
      <c r="AN81" s="568" t="n">
        <f aca="false" ca="false" dt2D="false" dtr="false" t="normal">$L81*$K81*AN79</f>
        <v>0</v>
      </c>
      <c r="AO81" s="568" t="n">
        <f aca="false" ca="false" dt2D="false" dtr="false" t="normal">$L81*$K81*AO79</f>
        <v>0</v>
      </c>
      <c r="AP81" s="568" t="n">
        <f aca="false" ca="false" dt2D="false" dtr="false" t="normal">$L81*$K81*AP79</f>
        <v>0</v>
      </c>
      <c r="AQ81" s="568" t="n">
        <f aca="false" ca="false" dt2D="false" dtr="false" t="normal">$L81*$K81*AQ79</f>
        <v>0</v>
      </c>
      <c r="AR81" s="568" t="n">
        <f aca="false" ca="false" dt2D="false" dtr="false" t="normal">$L81*$K81*AR79</f>
        <v>0</v>
      </c>
      <c r="AS81" s="568" t="n">
        <f aca="false" ca="false" dt2D="false" dtr="false" t="normal">$L81*$K81*AS79</f>
        <v>0</v>
      </c>
      <c r="AT81" s="568" t="n">
        <f aca="false" ca="false" dt2D="false" dtr="false" t="normal">$L81*$K81*AT79</f>
        <v>0</v>
      </c>
      <c r="AU81" s="568" t="n">
        <f aca="false" ca="false" dt2D="false" dtr="false" t="normal">$L81*$K81*AU79</f>
        <v>0</v>
      </c>
      <c r="AV81" s="568" t="n">
        <f aca="false" ca="false" dt2D="false" dtr="false" t="normal">$L81*$K81*AV79</f>
        <v>0</v>
      </c>
      <c r="AW81" s="568" t="n">
        <f aca="false" ca="false" dt2D="false" dtr="false" t="normal">$L81*$K81*AW79</f>
        <v>0</v>
      </c>
      <c r="AX81" s="568" t="n">
        <f aca="false" ca="false" dt2D="false" dtr="false" t="normal">$L81*$K81*AX79</f>
        <v>0</v>
      </c>
      <c r="AY81" s="568" t="n">
        <f aca="false" ca="false" dt2D="false" dtr="false" t="normal">$L81*$K81*AY79</f>
        <v>0</v>
      </c>
      <c r="AZ81" s="568" t="n">
        <f aca="false" ca="false" dt2D="false" dtr="false" t="normal">$L81*$K81*AZ79</f>
        <v>0</v>
      </c>
      <c r="BA81" s="568" t="n">
        <f aca="false" ca="false" dt2D="false" dtr="false" t="normal">$L81*$K81*BA79</f>
        <v>0</v>
      </c>
      <c r="BB81" s="568" t="n">
        <f aca="false" ca="false" dt2D="false" dtr="false" t="normal">$L81*$K81*BB79</f>
        <v>0</v>
      </c>
      <c r="BC81" s="568" t="n">
        <f aca="false" ca="false" dt2D="false" dtr="false" t="normal">$L81*$K81*BC79</f>
        <v>0</v>
      </c>
      <c r="BD81" s="568" t="n">
        <f aca="false" ca="false" dt2D="false" dtr="false" t="normal">$L81*$K81*BD79</f>
        <v>0</v>
      </c>
      <c r="BE81" s="568" t="n">
        <f aca="false" ca="false" dt2D="false" dtr="false" t="normal">$L81*$K81*BE79</f>
        <v>0</v>
      </c>
      <c r="BF81" s="568" t="n">
        <f aca="false" ca="false" dt2D="false" dtr="false" t="normal">$L81*$K81*BF79</f>
        <v>0</v>
      </c>
      <c r="BG81" s="568" t="n">
        <f aca="false" ca="false" dt2D="false" dtr="false" t="normal">$L81*$K81*BG79</f>
        <v>0</v>
      </c>
      <c r="BH81" s="568" t="n">
        <f aca="false" ca="false" dt2D="false" dtr="false" t="normal">$L81*$K81*BH79</f>
        <v>0</v>
      </c>
      <c r="BI81" s="568" t="n">
        <f aca="false" ca="false" dt2D="false" dtr="false" t="normal">$L81*$K81*BI79</f>
        <v>0</v>
      </c>
      <c r="BJ81" s="568" t="n">
        <f aca="false" ca="false" dt2D="false" dtr="false" t="normal">$L81*$K81*BJ79</f>
        <v>0</v>
      </c>
      <c r="BK81" s="568" t="n">
        <f aca="false" ca="false" dt2D="false" dtr="false" t="normal">$L81*$K81*BK79</f>
        <v>0</v>
      </c>
      <c r="BL81" s="568" t="n">
        <f aca="false" ca="false" dt2D="false" dtr="false" t="normal">$L81*$K81*BL79</f>
        <v>0</v>
      </c>
      <c r="BM81" s="568" t="n">
        <f aca="false" ca="false" dt2D="false" dtr="false" t="normal">$L81*$K81*BM79</f>
        <v>0</v>
      </c>
      <c r="BN81" s="568" t="n">
        <f aca="false" ca="false" dt2D="false" dtr="false" t="normal">$L81*$K81*BN79</f>
        <v>0</v>
      </c>
      <c r="BO81" s="568" t="n">
        <f aca="false" ca="false" dt2D="false" dtr="false" t="normal">$L81*$K81*BO79</f>
        <v>0</v>
      </c>
      <c r="BP81" s="568" t="n">
        <f aca="false" ca="false" dt2D="false" dtr="false" t="normal">$L81*$K81*BP79</f>
        <v>0</v>
      </c>
      <c r="BQ81" s="568" t="n">
        <f aca="false" ca="false" dt2D="false" dtr="false" t="normal">$L81*$K81*BQ79</f>
        <v>0</v>
      </c>
      <c r="BR81" s="568" t="n">
        <f aca="false" ca="false" dt2D="false" dtr="false" t="normal">$L81*$K81*BR79</f>
        <v>0</v>
      </c>
      <c r="BS81" s="568" t="n">
        <f aca="false" ca="false" dt2D="false" dtr="false" t="normal">$L81*$K81*BS79</f>
        <v>0</v>
      </c>
      <c r="BT81" s="568" t="n">
        <f aca="false" ca="false" dt2D="false" dtr="false" t="normal">$L81*$K81*BT79</f>
        <v>0</v>
      </c>
    </row>
    <row hidden="true" ht="16.5" outlineLevel="2" r="82">
      <c r="D82" s="529" t="e">
        <f aca="false" ca="false" dt2D="false" dtr="false" t="normal">D81</f>
        <v>#N/A</v>
      </c>
      <c r="F82" s="482" t="e">
        <f aca="false" ca="false" dt2D="false" dtr="false" t="normal">F81</f>
        <v>#N/A</v>
      </c>
      <c r="G82" s="482" t="n">
        <f aca="false" ca="false" dt2D="false" dtr="false" t="normal">G81</f>
        <v>0</v>
      </c>
      <c r="I82" s="570" t="s">
        <v>588</v>
      </c>
      <c r="J82" s="567" t="n"/>
      <c r="K82" s="567" t="n"/>
      <c r="L82" s="568" t="n"/>
      <c r="M82" s="568" t="n">
        <f aca="false" ca="false" dt2D="false" dtr="false" t="normal">$L82*$K82*M79</f>
        <v>0</v>
      </c>
      <c r="N82" s="568" t="n">
        <f aca="false" ca="false" dt2D="false" dtr="false" t="normal">$L82*$K82*N79</f>
        <v>0</v>
      </c>
      <c r="O82" s="568" t="n">
        <f aca="false" ca="false" dt2D="false" dtr="false" t="normal">$L82*$K82*O79</f>
        <v>0</v>
      </c>
      <c r="P82" s="568" t="n">
        <f aca="false" ca="false" dt2D="false" dtr="false" t="normal">$L82*$K82*P79</f>
        <v>0</v>
      </c>
      <c r="Q82" s="568" t="n">
        <f aca="false" ca="false" dt2D="false" dtr="false" t="normal">$L82*$K82*Q79</f>
        <v>0</v>
      </c>
      <c r="R82" s="568" t="n">
        <f aca="false" ca="false" dt2D="false" dtr="false" t="normal">$L82*$K82*R79</f>
        <v>0</v>
      </c>
      <c r="S82" s="568" t="n">
        <f aca="false" ca="false" dt2D="false" dtr="false" t="normal">$L82*$K82*S79</f>
        <v>0</v>
      </c>
      <c r="T82" s="568" t="n">
        <f aca="false" ca="false" dt2D="false" dtr="false" t="normal">$L82*$K82*T79</f>
        <v>0</v>
      </c>
      <c r="U82" s="568" t="n">
        <f aca="false" ca="false" dt2D="false" dtr="false" t="normal">$L82*$K82*U79</f>
        <v>0</v>
      </c>
      <c r="V82" s="568" t="n">
        <f aca="false" ca="false" dt2D="false" dtr="false" t="normal">$L82*$K82*V79</f>
        <v>0</v>
      </c>
      <c r="W82" s="568" t="n">
        <f aca="false" ca="false" dt2D="false" dtr="false" t="normal">$L82*$K82*W79</f>
        <v>0</v>
      </c>
      <c r="X82" s="568" t="n">
        <f aca="false" ca="false" dt2D="false" dtr="false" t="normal">$L82*$K82*X79</f>
        <v>0</v>
      </c>
      <c r="Y82" s="568" t="n">
        <f aca="false" ca="false" dt2D="false" dtr="false" t="normal">$L82*$K82*Y79</f>
        <v>0</v>
      </c>
      <c r="Z82" s="568" t="n">
        <f aca="false" ca="false" dt2D="false" dtr="false" t="normal">$L82*$K82*Z79</f>
        <v>0</v>
      </c>
      <c r="AA82" s="568" t="n">
        <f aca="false" ca="false" dt2D="false" dtr="false" t="normal">$L82*$K82*AA79</f>
        <v>0</v>
      </c>
      <c r="AB82" s="568" t="n">
        <f aca="false" ca="false" dt2D="false" dtr="false" t="normal">$L82*$K82*AB79</f>
        <v>0</v>
      </c>
      <c r="AC82" s="568" t="n">
        <f aca="false" ca="false" dt2D="false" dtr="false" t="normal">$L82*$K82*AC79</f>
        <v>0</v>
      </c>
      <c r="AD82" s="568" t="n">
        <f aca="false" ca="false" dt2D="false" dtr="false" t="normal">$L82*$K82*AD79</f>
        <v>0</v>
      </c>
      <c r="AE82" s="568" t="n">
        <f aca="false" ca="false" dt2D="false" dtr="false" t="normal">$L82*$K82*AE79</f>
        <v>0</v>
      </c>
      <c r="AF82" s="568" t="n">
        <f aca="false" ca="false" dt2D="false" dtr="false" t="normal">$L82*$K82*AF79</f>
        <v>0</v>
      </c>
      <c r="AG82" s="568" t="n">
        <f aca="false" ca="false" dt2D="false" dtr="false" t="normal">$L82*$K82*AG79</f>
        <v>0</v>
      </c>
      <c r="AH82" s="568" t="n">
        <f aca="false" ca="false" dt2D="false" dtr="false" t="normal">$L82*$K82*AH79</f>
        <v>0</v>
      </c>
      <c r="AI82" s="568" t="n">
        <f aca="false" ca="false" dt2D="false" dtr="false" t="normal">$L82*$K82*AI79</f>
        <v>0</v>
      </c>
      <c r="AJ82" s="568" t="n">
        <f aca="false" ca="false" dt2D="false" dtr="false" t="normal">$L82*$K82*AJ79</f>
        <v>0</v>
      </c>
      <c r="AK82" s="568" t="n">
        <f aca="false" ca="false" dt2D="false" dtr="false" t="normal">$L82*$K82*AK79</f>
        <v>0</v>
      </c>
      <c r="AL82" s="568" t="n">
        <f aca="false" ca="false" dt2D="false" dtr="false" t="normal">$L82*$K82*AL79</f>
        <v>0</v>
      </c>
      <c r="AM82" s="568" t="n">
        <f aca="false" ca="false" dt2D="false" dtr="false" t="normal">$L82*$K82*AM79</f>
        <v>0</v>
      </c>
      <c r="AN82" s="568" t="n">
        <f aca="false" ca="false" dt2D="false" dtr="false" t="normal">$L82*$K82*AN79</f>
        <v>0</v>
      </c>
      <c r="AO82" s="568" t="n">
        <f aca="false" ca="false" dt2D="false" dtr="false" t="normal">$L82*$K82*AO79</f>
        <v>0</v>
      </c>
      <c r="AP82" s="568" t="n">
        <f aca="false" ca="false" dt2D="false" dtr="false" t="normal">$L82*$K82*AP79</f>
        <v>0</v>
      </c>
      <c r="AQ82" s="568" t="n">
        <f aca="false" ca="false" dt2D="false" dtr="false" t="normal">$L82*$K82*AQ79</f>
        <v>0</v>
      </c>
      <c r="AR82" s="568" t="n">
        <f aca="false" ca="false" dt2D="false" dtr="false" t="normal">$L82*$K82*AR79</f>
        <v>0</v>
      </c>
      <c r="AS82" s="568" t="n">
        <f aca="false" ca="false" dt2D="false" dtr="false" t="normal">$L82*$K82*AS79</f>
        <v>0</v>
      </c>
      <c r="AT82" s="568" t="n">
        <f aca="false" ca="false" dt2D="false" dtr="false" t="normal">$L82*$K82*AT79</f>
        <v>0</v>
      </c>
      <c r="AU82" s="568" t="n">
        <f aca="false" ca="false" dt2D="false" dtr="false" t="normal">$L82*$K82*AU79</f>
        <v>0</v>
      </c>
      <c r="AV82" s="568" t="n">
        <f aca="false" ca="false" dt2D="false" dtr="false" t="normal">$L82*$K82*AV79</f>
        <v>0</v>
      </c>
      <c r="AW82" s="568" t="n">
        <f aca="false" ca="false" dt2D="false" dtr="false" t="normal">$L82*$K82*AW79</f>
        <v>0</v>
      </c>
      <c r="AX82" s="568" t="n">
        <f aca="false" ca="false" dt2D="false" dtr="false" t="normal">$L82*$K82*AX79</f>
        <v>0</v>
      </c>
      <c r="AY82" s="568" t="n">
        <f aca="false" ca="false" dt2D="false" dtr="false" t="normal">$L82*$K82*AY79</f>
        <v>0</v>
      </c>
      <c r="AZ82" s="568" t="n">
        <f aca="false" ca="false" dt2D="false" dtr="false" t="normal">$L82*$K82*AZ79</f>
        <v>0</v>
      </c>
      <c r="BA82" s="568" t="n">
        <f aca="false" ca="false" dt2D="false" dtr="false" t="normal">$L82*$K82*BA79</f>
        <v>0</v>
      </c>
      <c r="BB82" s="568" t="n">
        <f aca="false" ca="false" dt2D="false" dtr="false" t="normal">$L82*$K82*BB79</f>
        <v>0</v>
      </c>
      <c r="BC82" s="568" t="n">
        <f aca="false" ca="false" dt2D="false" dtr="false" t="normal">$L82*$K82*BC79</f>
        <v>0</v>
      </c>
      <c r="BD82" s="568" t="n">
        <f aca="false" ca="false" dt2D="false" dtr="false" t="normal">$L82*$K82*BD79</f>
        <v>0</v>
      </c>
      <c r="BE82" s="568" t="n">
        <f aca="false" ca="false" dt2D="false" dtr="false" t="normal">$L82*$K82*BE79</f>
        <v>0</v>
      </c>
      <c r="BF82" s="568" t="n">
        <f aca="false" ca="false" dt2D="false" dtr="false" t="normal">$L82*$K82*BF79</f>
        <v>0</v>
      </c>
      <c r="BG82" s="568" t="n">
        <f aca="false" ca="false" dt2D="false" dtr="false" t="normal">$L82*$K82*BG79</f>
        <v>0</v>
      </c>
      <c r="BH82" s="568" t="n">
        <f aca="false" ca="false" dt2D="false" dtr="false" t="normal">$L82*$K82*BH79</f>
        <v>0</v>
      </c>
      <c r="BI82" s="568" t="n">
        <f aca="false" ca="false" dt2D="false" dtr="false" t="normal">$L82*$K82*BI79</f>
        <v>0</v>
      </c>
      <c r="BJ82" s="568" t="n">
        <f aca="false" ca="false" dt2D="false" dtr="false" t="normal">$L82*$K82*BJ79</f>
        <v>0</v>
      </c>
      <c r="BK82" s="568" t="n">
        <f aca="false" ca="false" dt2D="false" dtr="false" t="normal">$L82*$K82*BK79</f>
        <v>0</v>
      </c>
      <c r="BL82" s="568" t="n">
        <f aca="false" ca="false" dt2D="false" dtr="false" t="normal">$L82*$K82*BL79</f>
        <v>0</v>
      </c>
      <c r="BM82" s="568" t="n">
        <f aca="false" ca="false" dt2D="false" dtr="false" t="normal">$L82*$K82*BM79</f>
        <v>0</v>
      </c>
      <c r="BN82" s="568" t="n">
        <f aca="false" ca="false" dt2D="false" dtr="false" t="normal">$L82*$K82*BN79</f>
        <v>0</v>
      </c>
      <c r="BO82" s="568" t="n">
        <f aca="false" ca="false" dt2D="false" dtr="false" t="normal">$L82*$K82*BO79</f>
        <v>0</v>
      </c>
      <c r="BP82" s="568" t="n">
        <f aca="false" ca="false" dt2D="false" dtr="false" t="normal">$L82*$K82*BP79</f>
        <v>0</v>
      </c>
      <c r="BQ82" s="568" t="n">
        <f aca="false" ca="false" dt2D="false" dtr="false" t="normal">$L82*$K82*BQ79</f>
        <v>0</v>
      </c>
      <c r="BR82" s="568" t="n">
        <f aca="false" ca="false" dt2D="false" dtr="false" t="normal">$L82*$K82*BR79</f>
        <v>0</v>
      </c>
      <c r="BS82" s="568" t="n">
        <f aca="false" ca="false" dt2D="false" dtr="false" t="normal">$L82*$K82*BS79</f>
        <v>0</v>
      </c>
      <c r="BT82" s="568" t="n">
        <f aca="false" ca="false" dt2D="false" dtr="false" t="normal">$L82*$K82*BT79</f>
        <v>0</v>
      </c>
    </row>
    <row hidden="true" ht="16.5" outlineLevel="2" r="83">
      <c r="D83" s="529" t="e">
        <f aca="false" ca="false" dt2D="false" dtr="false" t="normal">D82</f>
        <v>#N/A</v>
      </c>
      <c r="F83" s="482" t="e">
        <f aca="false" ca="false" dt2D="false" dtr="false" t="normal">F82</f>
        <v>#N/A</v>
      </c>
      <c r="G83" s="482" t="n">
        <f aca="false" ca="false" dt2D="false" dtr="false" t="normal">G82</f>
        <v>0</v>
      </c>
      <c r="I83" s="570" t="s">
        <v>588</v>
      </c>
      <c r="J83" s="567" t="n"/>
      <c r="K83" s="567" t="n"/>
      <c r="L83" s="568" t="n"/>
      <c r="M83" s="568" t="n">
        <f aca="false" ca="false" dt2D="false" dtr="false" t="normal">$L83*$K83*M79</f>
        <v>0</v>
      </c>
      <c r="N83" s="568" t="n">
        <f aca="false" ca="false" dt2D="false" dtr="false" t="normal">$L83*$K83*N79</f>
        <v>0</v>
      </c>
      <c r="O83" s="568" t="n">
        <f aca="false" ca="false" dt2D="false" dtr="false" t="normal">$L83*$K83*O79</f>
        <v>0</v>
      </c>
      <c r="P83" s="568" t="n">
        <f aca="false" ca="false" dt2D="false" dtr="false" t="normal">$L83*$K83*P79</f>
        <v>0</v>
      </c>
      <c r="Q83" s="568" t="n">
        <f aca="false" ca="false" dt2D="false" dtr="false" t="normal">$L83*$K83*Q79</f>
        <v>0</v>
      </c>
      <c r="R83" s="568" t="n">
        <f aca="false" ca="false" dt2D="false" dtr="false" t="normal">$L83*$K83*R79</f>
        <v>0</v>
      </c>
      <c r="S83" s="568" t="n">
        <f aca="false" ca="false" dt2D="false" dtr="false" t="normal">$L83*$K83*S79</f>
        <v>0</v>
      </c>
      <c r="T83" s="568" t="n">
        <f aca="false" ca="false" dt2D="false" dtr="false" t="normal">$L83*$K83*T79</f>
        <v>0</v>
      </c>
      <c r="U83" s="568" t="n">
        <f aca="false" ca="false" dt2D="false" dtr="false" t="normal">$L83*$K83*U79</f>
        <v>0</v>
      </c>
      <c r="V83" s="568" t="n">
        <f aca="false" ca="false" dt2D="false" dtr="false" t="normal">$L83*$K83*V79</f>
        <v>0</v>
      </c>
      <c r="W83" s="568" t="n">
        <f aca="false" ca="false" dt2D="false" dtr="false" t="normal">$L83*$K83*W79</f>
        <v>0</v>
      </c>
      <c r="X83" s="568" t="n">
        <f aca="false" ca="false" dt2D="false" dtr="false" t="normal">$L83*$K83*X79</f>
        <v>0</v>
      </c>
      <c r="Y83" s="568" t="n">
        <f aca="false" ca="false" dt2D="false" dtr="false" t="normal">$L83*$K83*Y79</f>
        <v>0</v>
      </c>
      <c r="Z83" s="568" t="n">
        <f aca="false" ca="false" dt2D="false" dtr="false" t="normal">$L83*$K83*Z79</f>
        <v>0</v>
      </c>
      <c r="AA83" s="568" t="n">
        <f aca="false" ca="false" dt2D="false" dtr="false" t="normal">$L83*$K83*AA79</f>
        <v>0</v>
      </c>
      <c r="AB83" s="568" t="n">
        <f aca="false" ca="false" dt2D="false" dtr="false" t="normal">$L83*$K83*AB79</f>
        <v>0</v>
      </c>
      <c r="AC83" s="568" t="n">
        <f aca="false" ca="false" dt2D="false" dtr="false" t="normal">$L83*$K83*AC79</f>
        <v>0</v>
      </c>
      <c r="AD83" s="568" t="n">
        <f aca="false" ca="false" dt2D="false" dtr="false" t="normal">$L83*$K83*AD79</f>
        <v>0</v>
      </c>
      <c r="AE83" s="568" t="n">
        <f aca="false" ca="false" dt2D="false" dtr="false" t="normal">$L83*$K83*AE79</f>
        <v>0</v>
      </c>
      <c r="AF83" s="568" t="n">
        <f aca="false" ca="false" dt2D="false" dtr="false" t="normal">$L83*$K83*AF79</f>
        <v>0</v>
      </c>
      <c r="AG83" s="568" t="n">
        <f aca="false" ca="false" dt2D="false" dtr="false" t="normal">$L83*$K83*AG79</f>
        <v>0</v>
      </c>
      <c r="AH83" s="568" t="n">
        <f aca="false" ca="false" dt2D="false" dtr="false" t="normal">$L83*$K83*AH79</f>
        <v>0</v>
      </c>
      <c r="AI83" s="568" t="n">
        <f aca="false" ca="false" dt2D="false" dtr="false" t="normal">$L83*$K83*AI79</f>
        <v>0</v>
      </c>
      <c r="AJ83" s="568" t="n">
        <f aca="false" ca="false" dt2D="false" dtr="false" t="normal">$L83*$K83*AJ79</f>
        <v>0</v>
      </c>
      <c r="AK83" s="568" t="n">
        <f aca="false" ca="false" dt2D="false" dtr="false" t="normal">$L83*$K83*AK79</f>
        <v>0</v>
      </c>
      <c r="AL83" s="568" t="n">
        <f aca="false" ca="false" dt2D="false" dtr="false" t="normal">$L83*$K83*AL79</f>
        <v>0</v>
      </c>
      <c r="AM83" s="568" t="n">
        <f aca="false" ca="false" dt2D="false" dtr="false" t="normal">$L83*$K83*AM79</f>
        <v>0</v>
      </c>
      <c r="AN83" s="568" t="n">
        <f aca="false" ca="false" dt2D="false" dtr="false" t="normal">$L83*$K83*AN79</f>
        <v>0</v>
      </c>
      <c r="AO83" s="568" t="n">
        <f aca="false" ca="false" dt2D="false" dtr="false" t="normal">$L83*$K83*AO79</f>
        <v>0</v>
      </c>
      <c r="AP83" s="568" t="n">
        <f aca="false" ca="false" dt2D="false" dtr="false" t="normal">$L83*$K83*AP79</f>
        <v>0</v>
      </c>
      <c r="AQ83" s="568" t="n">
        <f aca="false" ca="false" dt2D="false" dtr="false" t="normal">$L83*$K83*AQ79</f>
        <v>0</v>
      </c>
      <c r="AR83" s="568" t="n">
        <f aca="false" ca="false" dt2D="false" dtr="false" t="normal">$L83*$K83*AR79</f>
        <v>0</v>
      </c>
      <c r="AS83" s="568" t="n">
        <f aca="false" ca="false" dt2D="false" dtr="false" t="normal">$L83*$K83*AS79</f>
        <v>0</v>
      </c>
      <c r="AT83" s="568" t="n">
        <f aca="false" ca="false" dt2D="false" dtr="false" t="normal">$L83*$K83*AT79</f>
        <v>0</v>
      </c>
      <c r="AU83" s="568" t="n">
        <f aca="false" ca="false" dt2D="false" dtr="false" t="normal">$L83*$K83*AU79</f>
        <v>0</v>
      </c>
      <c r="AV83" s="568" t="n">
        <f aca="false" ca="false" dt2D="false" dtr="false" t="normal">$L83*$K83*AV79</f>
        <v>0</v>
      </c>
      <c r="AW83" s="568" t="n">
        <f aca="false" ca="false" dt2D="false" dtr="false" t="normal">$L83*$K83*AW79</f>
        <v>0</v>
      </c>
      <c r="AX83" s="568" t="n">
        <f aca="false" ca="false" dt2D="false" dtr="false" t="normal">$L83*$K83*AX79</f>
        <v>0</v>
      </c>
      <c r="AY83" s="568" t="n">
        <f aca="false" ca="false" dt2D="false" dtr="false" t="normal">$L83*$K83*AY79</f>
        <v>0</v>
      </c>
      <c r="AZ83" s="568" t="n">
        <f aca="false" ca="false" dt2D="false" dtr="false" t="normal">$L83*$K83*AZ79</f>
        <v>0</v>
      </c>
      <c r="BA83" s="568" t="n">
        <f aca="false" ca="false" dt2D="false" dtr="false" t="normal">$L83*$K83*BA79</f>
        <v>0</v>
      </c>
      <c r="BB83" s="568" t="n">
        <f aca="false" ca="false" dt2D="false" dtr="false" t="normal">$L83*$K83*BB79</f>
        <v>0</v>
      </c>
      <c r="BC83" s="568" t="n">
        <f aca="false" ca="false" dt2D="false" dtr="false" t="normal">$L83*$K83*BC79</f>
        <v>0</v>
      </c>
      <c r="BD83" s="568" t="n">
        <f aca="false" ca="false" dt2D="false" dtr="false" t="normal">$L83*$K83*BD79</f>
        <v>0</v>
      </c>
      <c r="BE83" s="568" t="n">
        <f aca="false" ca="false" dt2D="false" dtr="false" t="normal">$L83*$K83*BE79</f>
        <v>0</v>
      </c>
      <c r="BF83" s="568" t="n">
        <f aca="false" ca="false" dt2D="false" dtr="false" t="normal">$L83*$K83*BF79</f>
        <v>0</v>
      </c>
      <c r="BG83" s="568" t="n">
        <f aca="false" ca="false" dt2D="false" dtr="false" t="normal">$L83*$K83*BG79</f>
        <v>0</v>
      </c>
      <c r="BH83" s="568" t="n">
        <f aca="false" ca="false" dt2D="false" dtr="false" t="normal">$L83*$K83*BH79</f>
        <v>0</v>
      </c>
      <c r="BI83" s="568" t="n">
        <f aca="false" ca="false" dt2D="false" dtr="false" t="normal">$L83*$K83*BI79</f>
        <v>0</v>
      </c>
      <c r="BJ83" s="568" t="n">
        <f aca="false" ca="false" dt2D="false" dtr="false" t="normal">$L83*$K83*BJ79</f>
        <v>0</v>
      </c>
      <c r="BK83" s="568" t="n">
        <f aca="false" ca="false" dt2D="false" dtr="false" t="normal">$L83*$K83*BK79</f>
        <v>0</v>
      </c>
      <c r="BL83" s="568" t="n">
        <f aca="false" ca="false" dt2D="false" dtr="false" t="normal">$L83*$K83*BL79</f>
        <v>0</v>
      </c>
      <c r="BM83" s="568" t="n">
        <f aca="false" ca="false" dt2D="false" dtr="false" t="normal">$L83*$K83*BM79</f>
        <v>0</v>
      </c>
      <c r="BN83" s="568" t="n">
        <f aca="false" ca="false" dt2D="false" dtr="false" t="normal">$L83*$K83*BN79</f>
        <v>0</v>
      </c>
      <c r="BO83" s="568" t="n">
        <f aca="false" ca="false" dt2D="false" dtr="false" t="normal">$L83*$K83*BO79</f>
        <v>0</v>
      </c>
      <c r="BP83" s="568" t="n">
        <f aca="false" ca="false" dt2D="false" dtr="false" t="normal">$L83*$K83*BP79</f>
        <v>0</v>
      </c>
      <c r="BQ83" s="568" t="n">
        <f aca="false" ca="false" dt2D="false" dtr="false" t="normal">$L83*$K83*BQ79</f>
        <v>0</v>
      </c>
      <c r="BR83" s="568" t="n">
        <f aca="false" ca="false" dt2D="false" dtr="false" t="normal">$L83*$K83*BR79</f>
        <v>0</v>
      </c>
      <c r="BS83" s="568" t="n">
        <f aca="false" ca="false" dt2D="false" dtr="false" t="normal">$L83*$K83*BS79</f>
        <v>0</v>
      </c>
      <c r="BT83" s="568" t="n">
        <f aca="false" ca="false" dt2D="false" dtr="false" t="normal">$L83*$K83*BT79</f>
        <v>0</v>
      </c>
    </row>
    <row customFormat="true" customHeight="true" hidden="true" ht="13.1499996185303" outlineLevel="2" r="84" s="17">
      <c r="A84" s="542" t="n"/>
      <c r="B84" s="542" t="n"/>
      <c r="C84" s="529" t="n"/>
      <c r="D84" s="529" t="e">
        <f aca="false" ca="false" dt2D="false" dtr="false" t="normal">D83</f>
        <v>#N/A</v>
      </c>
      <c r="E84" s="482" t="n"/>
      <c r="F84" s="482" t="e">
        <f aca="false" ca="false" dt2D="false" dtr="false" t="normal">F83</f>
        <v>#N/A</v>
      </c>
      <c r="G84" s="482" t="n">
        <f aca="false" ca="false" dt2D="false" dtr="false" t="normal">G83</f>
        <v>0</v>
      </c>
      <c r="I84" s="571" t="s">
        <v>603</v>
      </c>
      <c r="J84" s="116" t="n"/>
      <c r="K84" s="116" t="n"/>
      <c r="L84" s="572" t="n"/>
      <c r="M84" s="573" t="n">
        <f aca="false" ca="false" dt2D="false" dtr="false" t="normal">SUM(M80:M83)</f>
        <v>0</v>
      </c>
      <c r="N84" s="573" t="n">
        <f aca="false" ca="false" dt2D="false" dtr="false" t="normal">SUM(N80:N83)</f>
        <v>0</v>
      </c>
      <c r="O84" s="573" t="n">
        <f aca="false" ca="false" dt2D="false" dtr="false" t="normal">SUM(O80:O83)</f>
        <v>0</v>
      </c>
      <c r="P84" s="573" t="n">
        <f aca="false" ca="false" dt2D="false" dtr="false" t="normal">SUM(P80:P83)</f>
        <v>0</v>
      </c>
      <c r="Q84" s="573" t="n">
        <f aca="false" ca="false" dt2D="false" dtr="false" t="normal">SUM(Q80:Q83)</f>
        <v>0</v>
      </c>
      <c r="R84" s="573" t="n">
        <f aca="false" ca="false" dt2D="false" dtr="false" t="normal">SUM(R80:R83)</f>
        <v>0</v>
      </c>
      <c r="S84" s="573" t="n">
        <f aca="false" ca="false" dt2D="false" dtr="false" t="normal">SUM(S80:S83)</f>
        <v>0</v>
      </c>
      <c r="T84" s="573" t="n">
        <f aca="false" ca="false" dt2D="false" dtr="false" t="normal">SUM(T80:T83)</f>
        <v>0</v>
      </c>
      <c r="U84" s="573" t="n">
        <f aca="false" ca="false" dt2D="false" dtr="false" t="normal">SUM(U80:U83)</f>
        <v>0</v>
      </c>
      <c r="V84" s="573" t="n">
        <f aca="false" ca="false" dt2D="false" dtr="false" t="normal">SUM(V80:V83)</f>
        <v>0</v>
      </c>
      <c r="W84" s="573" t="n">
        <f aca="false" ca="false" dt2D="false" dtr="false" t="normal">SUM(W80:W83)</f>
        <v>0</v>
      </c>
      <c r="X84" s="573" t="n">
        <f aca="false" ca="false" dt2D="false" dtr="false" t="normal">SUM(X80:X83)</f>
        <v>0</v>
      </c>
      <c r="Y84" s="573" t="n">
        <f aca="false" ca="false" dt2D="false" dtr="false" t="normal">SUM(Y80:Y83)</f>
        <v>0</v>
      </c>
      <c r="Z84" s="573" t="n">
        <f aca="false" ca="false" dt2D="false" dtr="false" t="normal">SUM(Z80:Z83)</f>
        <v>0</v>
      </c>
      <c r="AA84" s="573" t="n">
        <f aca="false" ca="false" dt2D="false" dtr="false" t="normal">SUM(AA80:AA83)</f>
        <v>0</v>
      </c>
      <c r="AB84" s="573" t="n">
        <f aca="false" ca="false" dt2D="false" dtr="false" t="normal">SUM(AB80:AB83)</f>
        <v>0</v>
      </c>
      <c r="AC84" s="573" t="n">
        <f aca="false" ca="false" dt2D="false" dtr="false" t="normal">SUM(AC80:AC83)</f>
        <v>0</v>
      </c>
      <c r="AD84" s="573" t="n">
        <f aca="false" ca="false" dt2D="false" dtr="false" t="normal">SUM(AD80:AD83)</f>
        <v>0</v>
      </c>
      <c r="AE84" s="573" t="n">
        <f aca="false" ca="false" dt2D="false" dtr="false" t="normal">SUM(AE80:AE83)</f>
        <v>0</v>
      </c>
      <c r="AF84" s="573" t="n">
        <f aca="false" ca="false" dt2D="false" dtr="false" t="normal">SUM(AF80:AF83)</f>
        <v>0</v>
      </c>
      <c r="AG84" s="573" t="n">
        <f aca="false" ca="false" dt2D="false" dtr="false" t="normal">SUM(AG80:AG83)</f>
        <v>0</v>
      </c>
      <c r="AH84" s="573" t="n">
        <f aca="false" ca="false" dt2D="false" dtr="false" t="normal">SUM(AH80:AH83)</f>
        <v>0</v>
      </c>
      <c r="AI84" s="573" t="n">
        <f aca="false" ca="false" dt2D="false" dtr="false" t="normal">SUM(AI80:AI83)</f>
        <v>0</v>
      </c>
      <c r="AJ84" s="573" t="n">
        <f aca="false" ca="false" dt2D="false" dtr="false" t="normal">SUM(AJ80:AJ83)</f>
        <v>0</v>
      </c>
      <c r="AK84" s="573" t="n">
        <f aca="false" ca="false" dt2D="false" dtr="false" t="normal">SUM(AK80:AK83)</f>
        <v>0</v>
      </c>
      <c r="AL84" s="573" t="n">
        <f aca="false" ca="false" dt2D="false" dtr="false" t="normal">SUM(AL80:AL83)</f>
        <v>0</v>
      </c>
      <c r="AM84" s="573" t="n">
        <f aca="false" ca="false" dt2D="false" dtr="false" t="normal">SUM(AM80:AM83)</f>
        <v>0</v>
      </c>
      <c r="AN84" s="573" t="n">
        <f aca="false" ca="false" dt2D="false" dtr="false" t="normal">SUM(AN80:AN83)</f>
        <v>0</v>
      </c>
      <c r="AO84" s="573" t="n">
        <f aca="false" ca="false" dt2D="false" dtr="false" t="normal">SUM(AO80:AO83)</f>
        <v>0</v>
      </c>
      <c r="AP84" s="573" t="n">
        <f aca="false" ca="false" dt2D="false" dtr="false" t="normal">SUM(AP80:AP83)</f>
        <v>0</v>
      </c>
      <c r="AQ84" s="573" t="n">
        <f aca="false" ca="false" dt2D="false" dtr="false" t="normal">SUM(AQ80:AQ83)</f>
        <v>0</v>
      </c>
      <c r="AR84" s="573" t="n">
        <f aca="false" ca="false" dt2D="false" dtr="false" t="normal">SUM(AR80:AR83)</f>
        <v>0</v>
      </c>
      <c r="AS84" s="573" t="n">
        <f aca="false" ca="false" dt2D="false" dtr="false" t="normal">SUM(AS80:AS83)</f>
        <v>0</v>
      </c>
      <c r="AT84" s="573" t="n">
        <f aca="false" ca="false" dt2D="false" dtr="false" t="normal">SUM(AT80:AT83)</f>
        <v>0</v>
      </c>
      <c r="AU84" s="573" t="n">
        <f aca="false" ca="false" dt2D="false" dtr="false" t="normal">SUM(AU80:AU83)</f>
        <v>0</v>
      </c>
      <c r="AV84" s="573" t="n">
        <f aca="false" ca="false" dt2D="false" dtr="false" t="normal">SUM(AV80:AV83)</f>
        <v>0</v>
      </c>
      <c r="AW84" s="573" t="n">
        <f aca="false" ca="false" dt2D="false" dtr="false" t="normal">SUM(AW80:AW83)</f>
        <v>0</v>
      </c>
      <c r="AX84" s="573" t="n">
        <f aca="false" ca="false" dt2D="false" dtr="false" t="normal">SUM(AX80:AX83)</f>
        <v>0</v>
      </c>
      <c r="AY84" s="573" t="n">
        <f aca="false" ca="false" dt2D="false" dtr="false" t="normal">SUM(AY80:AY83)</f>
        <v>0</v>
      </c>
      <c r="AZ84" s="573" t="n">
        <f aca="false" ca="false" dt2D="false" dtr="false" t="normal">SUM(AZ80:AZ83)</f>
        <v>0</v>
      </c>
      <c r="BA84" s="573" t="n">
        <f aca="false" ca="false" dt2D="false" dtr="false" t="normal">SUM(BA80:BA83)</f>
        <v>0</v>
      </c>
      <c r="BB84" s="573" t="n">
        <f aca="false" ca="false" dt2D="false" dtr="false" t="normal">SUM(BB80:BB83)</f>
        <v>0</v>
      </c>
      <c r="BC84" s="573" t="n">
        <f aca="false" ca="false" dt2D="false" dtr="false" t="normal">SUM(BC80:BC83)</f>
        <v>0</v>
      </c>
      <c r="BD84" s="573" t="n">
        <f aca="false" ca="false" dt2D="false" dtr="false" t="normal">SUM(BD80:BD83)</f>
        <v>0</v>
      </c>
      <c r="BE84" s="573" t="n">
        <f aca="false" ca="false" dt2D="false" dtr="false" t="normal">SUM(BE80:BE83)</f>
        <v>0</v>
      </c>
      <c r="BF84" s="573" t="n">
        <f aca="false" ca="false" dt2D="false" dtr="false" t="normal">SUM(BF80:BF83)</f>
        <v>0</v>
      </c>
      <c r="BG84" s="573" t="n">
        <f aca="false" ca="false" dt2D="false" dtr="false" t="normal">SUM(BG80:BG83)</f>
        <v>0</v>
      </c>
      <c r="BH84" s="573" t="n">
        <f aca="false" ca="false" dt2D="false" dtr="false" t="normal">SUM(BH80:BH83)</f>
        <v>0</v>
      </c>
      <c r="BI84" s="573" t="n">
        <f aca="false" ca="false" dt2D="false" dtr="false" t="normal">SUM(BI80:BI83)</f>
        <v>0</v>
      </c>
      <c r="BJ84" s="573" t="n">
        <f aca="false" ca="false" dt2D="false" dtr="false" t="normal">SUM(BJ80:BJ83)</f>
        <v>0</v>
      </c>
      <c r="BK84" s="573" t="n">
        <f aca="false" ca="false" dt2D="false" dtr="false" t="normal">SUM(BK80:BK83)</f>
        <v>0</v>
      </c>
      <c r="BL84" s="573" t="n">
        <f aca="false" ca="false" dt2D="false" dtr="false" t="normal">SUM(BL80:BL83)</f>
        <v>0</v>
      </c>
      <c r="BM84" s="573" t="n">
        <f aca="false" ca="false" dt2D="false" dtr="false" t="normal">SUM(BM80:BM83)</f>
        <v>0</v>
      </c>
      <c r="BN84" s="573" t="n">
        <f aca="false" ca="false" dt2D="false" dtr="false" t="normal">SUM(BN80:BN83)</f>
        <v>0</v>
      </c>
      <c r="BO84" s="573" t="n">
        <f aca="false" ca="false" dt2D="false" dtr="false" t="normal">SUM(BO80:BO83)</f>
        <v>0</v>
      </c>
      <c r="BP84" s="573" t="n">
        <f aca="false" ca="false" dt2D="false" dtr="false" t="normal">SUM(BP80:BP83)</f>
        <v>0</v>
      </c>
      <c r="BQ84" s="573" t="n">
        <f aca="false" ca="false" dt2D="false" dtr="false" t="normal">SUM(BQ80:BQ83)</f>
        <v>0</v>
      </c>
      <c r="BR84" s="573" t="n">
        <f aca="false" ca="false" dt2D="false" dtr="false" t="normal">SUM(BR80:BR83)</f>
        <v>0</v>
      </c>
      <c r="BS84" s="573" t="n">
        <f aca="false" ca="false" dt2D="false" dtr="false" t="normal">SUM(BS80:BS83)</f>
        <v>0</v>
      </c>
      <c r="BT84" s="573" t="n">
        <f aca="false" ca="false" dt2D="false" dtr="false" t="normal">SUM(BT80:BT83)</f>
        <v>0</v>
      </c>
    </row>
    <row hidden="true" ht="16.5" outlineLevel="2" r="85">
      <c r="D85" s="529" t="e">
        <f aca="false" ca="false" dt2D="false" dtr="false" t="normal">D84</f>
        <v>#N/A</v>
      </c>
      <c r="F85" s="482" t="e">
        <f aca="false" ca="false" dt2D="false" dtr="false" t="normal">F84</f>
        <v>#N/A</v>
      </c>
      <c r="G85" s="482" t="n">
        <f aca="false" ca="false" dt2D="false" dtr="false" t="normal">G84</f>
        <v>0</v>
      </c>
      <c r="L85" s="244" t="n"/>
      <c r="M85" s="244" t="n"/>
      <c r="N85" s="244" t="n"/>
      <c r="O85" s="244" t="n"/>
      <c r="P85" s="244" t="n"/>
      <c r="Q85" s="244" t="n"/>
      <c r="R85" s="244" t="n"/>
      <c r="S85" s="244" t="n"/>
      <c r="T85" s="244" t="n"/>
      <c r="U85" s="244" t="n"/>
      <c r="V85" s="244" t="n"/>
      <c r="W85" s="244" t="n"/>
      <c r="X85" s="244" t="n"/>
      <c r="Y85" s="244" t="n"/>
      <c r="Z85" s="244" t="n"/>
      <c r="AA85" s="244" t="n"/>
      <c r="AB85" s="244" t="n"/>
      <c r="AC85" s="244" t="n"/>
      <c r="AD85" s="244" t="n"/>
      <c r="AE85" s="244" t="n"/>
      <c r="AF85" s="244" t="n"/>
      <c r="AG85" s="244" t="n"/>
      <c r="AH85" s="244" t="n"/>
      <c r="AI85" s="244" t="n"/>
      <c r="AJ85" s="244" t="n"/>
      <c r="AK85" s="244" t="n"/>
      <c r="AL85" s="244" t="n"/>
      <c r="AM85" s="244" t="n"/>
      <c r="AN85" s="244" t="n"/>
      <c r="AO85" s="244" t="n"/>
      <c r="AP85" s="244" t="n"/>
      <c r="AQ85" s="244" t="n"/>
      <c r="AR85" s="244" t="n"/>
      <c r="AS85" s="244" t="n"/>
      <c r="AT85" s="244" t="n"/>
      <c r="AU85" s="244" t="n"/>
      <c r="AV85" s="244" t="n"/>
      <c r="AW85" s="244" t="n"/>
      <c r="AX85" s="244" t="n"/>
      <c r="AY85" s="244" t="n"/>
      <c r="AZ85" s="244" t="n"/>
      <c r="BA85" s="244" t="n"/>
      <c r="BB85" s="244" t="n"/>
      <c r="BC85" s="244" t="n"/>
      <c r="BD85" s="244" t="n"/>
      <c r="BE85" s="244" t="n"/>
      <c r="BF85" s="244" t="n"/>
      <c r="BG85" s="244" t="n"/>
      <c r="BH85" s="244" t="n"/>
      <c r="BI85" s="244" t="n"/>
      <c r="BJ85" s="244" t="n"/>
      <c r="BK85" s="244" t="n"/>
      <c r="BL85" s="244" t="n"/>
      <c r="BM85" s="244" t="n"/>
      <c r="BN85" s="244" t="n"/>
      <c r="BO85" s="244" t="n"/>
      <c r="BP85" s="244" t="n"/>
      <c r="BQ85" s="244" t="n"/>
      <c r="BR85" s="244" t="n"/>
      <c r="BS85" s="244" t="n"/>
      <c r="BT85" s="244" t="n"/>
      <c r="BU85" s="170" t="n"/>
    </row>
    <row hidden="true" ht="33" outlineLevel="2" r="86">
      <c r="D86" s="529" t="e">
        <f aca="false" ca="false" dt2D="false" dtr="false" t="normal">D85</f>
        <v>#N/A</v>
      </c>
      <c r="F86" s="482" t="e">
        <f aca="false" ca="false" dt2D="false" dtr="false" t="normal">F85</f>
        <v>#N/A</v>
      </c>
      <c r="G86" s="482" t="n">
        <f aca="false" ca="false" dt2D="false" dtr="false" t="normal">G85</f>
        <v>0</v>
      </c>
      <c r="I86" s="285" t="s">
        <v>604</v>
      </c>
      <c r="J86" s="116" t="n">
        <f aca="false" ca="false" dt2D="false" dtr="false" t="normal">I55</f>
        <v>0</v>
      </c>
      <c r="L86" s="244" t="n"/>
      <c r="M86" s="244" t="n"/>
      <c r="N86" s="244" t="n"/>
      <c r="O86" s="244" t="n"/>
      <c r="P86" s="244" t="n"/>
      <c r="Q86" s="244" t="n"/>
      <c r="R86" s="244" t="n"/>
      <c r="S86" s="244" t="n"/>
      <c r="T86" s="244" t="n"/>
      <c r="U86" s="244" t="n"/>
      <c r="V86" s="244" t="n"/>
      <c r="W86" s="244" t="n"/>
      <c r="X86" s="244" t="n"/>
      <c r="Y86" s="244" t="n"/>
      <c r="Z86" s="244" t="n"/>
      <c r="AA86" s="244" t="n"/>
      <c r="AB86" s="244" t="n"/>
      <c r="AC86" s="244" t="n"/>
      <c r="AD86" s="244" t="n"/>
      <c r="AE86" s="244" t="n"/>
      <c r="AF86" s="244" t="n"/>
      <c r="AG86" s="244" t="n"/>
      <c r="AH86" s="244" t="n"/>
      <c r="AI86" s="244" t="n"/>
      <c r="AJ86" s="244" t="n"/>
      <c r="AK86" s="244" t="n"/>
      <c r="AL86" s="244" t="n"/>
      <c r="AM86" s="244" t="n"/>
      <c r="AN86" s="244" t="n"/>
      <c r="AO86" s="244" t="n"/>
      <c r="AP86" s="244" t="n"/>
      <c r="AQ86" s="244" t="n"/>
      <c r="AR86" s="244" t="n"/>
      <c r="AS86" s="244" t="n"/>
      <c r="AT86" s="244" t="n"/>
      <c r="AU86" s="244" t="n"/>
      <c r="AV86" s="244" t="n"/>
      <c r="AW86" s="244" t="n"/>
      <c r="AX86" s="244" t="n"/>
      <c r="AY86" s="244" t="n"/>
      <c r="AZ86" s="244" t="n"/>
      <c r="BA86" s="244" t="n"/>
      <c r="BB86" s="244" t="n"/>
      <c r="BC86" s="244" t="n"/>
      <c r="BD86" s="244" t="n"/>
      <c r="BE86" s="244" t="n"/>
      <c r="BF86" s="244" t="n"/>
      <c r="BG86" s="244" t="n"/>
      <c r="BH86" s="244" t="n"/>
      <c r="BI86" s="244" t="n"/>
      <c r="BJ86" s="244" t="n"/>
      <c r="BK86" s="244" t="n"/>
      <c r="BL86" s="244" t="n"/>
      <c r="BM86" s="244" t="n"/>
      <c r="BN86" s="244" t="n"/>
      <c r="BO86" s="244" t="n"/>
      <c r="BP86" s="244" t="n"/>
      <c r="BQ86" s="244" t="n"/>
      <c r="BR86" s="244" t="n"/>
      <c r="BS86" s="244" t="n"/>
      <c r="BT86" s="244" t="n"/>
    </row>
    <row hidden="true" ht="16.5" outlineLevel="2" r="87">
      <c r="B87" s="482" t="s">
        <v>479</v>
      </c>
      <c r="D87" s="529" t="e">
        <f aca="false" ca="false" dt2D="false" dtr="false" t="normal">D86</f>
        <v>#N/A</v>
      </c>
      <c r="E87" s="482" t="str">
        <f aca="false" ca="false" dt2D="false" dtr="false" t="normal">I56</f>
        <v>туристическая  инфраструктура</v>
      </c>
      <c r="F87" s="482" t="e">
        <f aca="false" ca="false" dt2D="false" dtr="false" t="normal">F86</f>
        <v>#N/A</v>
      </c>
      <c r="G87" s="482" t="n">
        <f aca="false" ca="false" dt2D="false" dtr="false" t="normal">G86</f>
        <v>0</v>
      </c>
      <c r="I87" s="130" t="s">
        <v>570</v>
      </c>
      <c r="J87" s="575" t="n"/>
      <c r="K87" s="575" t="n"/>
      <c r="L87" s="235" t="n">
        <f aca="false" ca="false" dt2D="false" dtr="false" t="normal">SUM(M87:BT87)</f>
        <v>0</v>
      </c>
      <c r="M87" s="239" t="n">
        <f aca="false" ca="false" dt2D="false" dtr="false" t="normal">SUM(M62, M70, M77, M84)</f>
        <v>0</v>
      </c>
      <c r="N87" s="239" t="n">
        <f aca="false" ca="false" dt2D="false" dtr="false" t="normal">SUM(N62, N70, N77, N84)</f>
        <v>0</v>
      </c>
      <c r="O87" s="239" t="n">
        <f aca="false" ca="false" dt2D="false" dtr="false" t="normal">SUM(O62, O70, O77, O84)</f>
        <v>0</v>
      </c>
      <c r="P87" s="239" t="n">
        <f aca="false" ca="false" dt2D="false" dtr="false" t="normal">SUM(P62, P70, P77, P84)</f>
        <v>0</v>
      </c>
      <c r="Q87" s="239" t="n">
        <f aca="false" ca="false" dt2D="false" dtr="false" t="normal">SUM(Q62, Q70, Q77, Q84)</f>
        <v>0</v>
      </c>
      <c r="R87" s="239" t="n">
        <f aca="false" ca="false" dt2D="false" dtr="false" t="normal">SUM(R62, R70, R77, R84)</f>
        <v>0</v>
      </c>
      <c r="S87" s="239" t="n">
        <f aca="false" ca="false" dt2D="false" dtr="false" t="normal">SUM(S62, S70, S77, S84)</f>
        <v>0</v>
      </c>
      <c r="T87" s="239" t="n">
        <f aca="false" ca="false" dt2D="false" dtr="false" t="normal">SUM(T62, T70, T77, T84)</f>
        <v>0</v>
      </c>
      <c r="U87" s="239" t="n">
        <f aca="false" ca="false" dt2D="false" dtr="false" t="normal">SUM(U62, U70, U77, U84)</f>
        <v>0</v>
      </c>
      <c r="V87" s="239" t="n">
        <f aca="false" ca="false" dt2D="false" dtr="false" t="normal">SUM(V62, V70, V77, V84)</f>
        <v>0</v>
      </c>
      <c r="W87" s="239" t="n">
        <f aca="false" ca="false" dt2D="false" dtr="false" t="normal">SUM(W62, W70, W77, W84)</f>
        <v>0</v>
      </c>
      <c r="X87" s="239" t="n">
        <f aca="false" ca="false" dt2D="false" dtr="false" t="normal">SUM(X62, X70, X77, X84)</f>
        <v>0</v>
      </c>
      <c r="Y87" s="239" t="n">
        <f aca="false" ca="false" dt2D="false" dtr="false" t="normal">SUM(Y62, Y70, Y77, Y84)</f>
        <v>0</v>
      </c>
      <c r="Z87" s="239" t="n">
        <f aca="false" ca="false" dt2D="false" dtr="false" t="normal">SUM(Z62, Z70, Z77, Z84)</f>
        <v>0</v>
      </c>
      <c r="AA87" s="239" t="n">
        <f aca="false" ca="false" dt2D="false" dtr="false" t="normal">SUM(AA62, AA70, AA77, AA84)</f>
        <v>0</v>
      </c>
      <c r="AB87" s="239" t="n">
        <f aca="false" ca="false" dt2D="false" dtr="false" t="normal">SUM(AB62, AB70, AB77, AB84)</f>
        <v>0</v>
      </c>
      <c r="AC87" s="239" t="n">
        <f aca="false" ca="false" dt2D="false" dtr="false" t="normal">SUM(AC62, AC70, AC77, AC84)</f>
        <v>0</v>
      </c>
      <c r="AD87" s="239" t="n">
        <f aca="false" ca="false" dt2D="false" dtr="false" t="normal">SUM(AD62, AD70, AD77, AD84)</f>
        <v>0</v>
      </c>
      <c r="AE87" s="239" t="n">
        <f aca="false" ca="false" dt2D="false" dtr="false" t="normal">SUM(AE62, AE70, AE77, AE84)</f>
        <v>0</v>
      </c>
      <c r="AF87" s="239" t="n">
        <f aca="false" ca="false" dt2D="false" dtr="false" t="normal">SUM(AF62, AF70, AF77, AF84)</f>
        <v>0</v>
      </c>
      <c r="AG87" s="239" t="n">
        <f aca="false" ca="false" dt2D="false" dtr="false" t="normal">SUM(AG62, AG70, AG77, AG84)</f>
        <v>0</v>
      </c>
      <c r="AH87" s="239" t="n">
        <f aca="false" ca="false" dt2D="false" dtr="false" t="normal">SUM(AH62, AH70, AH77, AH84)</f>
        <v>0</v>
      </c>
      <c r="AI87" s="239" t="n">
        <f aca="false" ca="false" dt2D="false" dtr="false" t="normal">SUM(AI62, AI70, AI77, AI84)</f>
        <v>0</v>
      </c>
      <c r="AJ87" s="239" t="n">
        <f aca="false" ca="false" dt2D="false" dtr="false" t="normal">SUM(AJ62, AJ70, AJ77, AJ84)</f>
        <v>0</v>
      </c>
      <c r="AK87" s="239" t="n">
        <f aca="false" ca="false" dt2D="false" dtr="false" t="normal">SUM(AK62, AK70, AK77, AK84)</f>
        <v>0</v>
      </c>
      <c r="AL87" s="239" t="n">
        <f aca="false" ca="false" dt2D="false" dtr="false" t="normal">SUM(AL62, AL70, AL77, AL84)</f>
        <v>0</v>
      </c>
      <c r="AM87" s="239" t="n">
        <f aca="false" ca="false" dt2D="false" dtr="false" t="normal">SUM(AM62, AM70, AM77, AM84)</f>
        <v>0</v>
      </c>
      <c r="AN87" s="239" t="n">
        <f aca="false" ca="false" dt2D="false" dtr="false" t="normal">SUM(AN62, AN70, AN77, AN84)</f>
        <v>0</v>
      </c>
      <c r="AO87" s="239" t="n">
        <f aca="false" ca="false" dt2D="false" dtr="false" t="normal">SUM(AO62, AO70, AO77, AO84)</f>
        <v>0</v>
      </c>
      <c r="AP87" s="239" t="n">
        <f aca="false" ca="false" dt2D="false" dtr="false" t="normal">SUM(AP62, AP70, AP77, AP84)</f>
        <v>0</v>
      </c>
      <c r="AQ87" s="239" t="n">
        <f aca="false" ca="false" dt2D="false" dtr="false" t="normal">SUM(AQ62, AQ70, AQ77, AQ84)</f>
        <v>0</v>
      </c>
      <c r="AR87" s="239" t="n">
        <f aca="false" ca="false" dt2D="false" dtr="false" t="normal">SUM(AR62, AR70, AR77, AR84)</f>
        <v>0</v>
      </c>
      <c r="AS87" s="239" t="n">
        <f aca="false" ca="false" dt2D="false" dtr="false" t="normal">SUM(AS62, AS70, AS77, AS84)</f>
        <v>0</v>
      </c>
      <c r="AT87" s="239" t="n">
        <f aca="false" ca="false" dt2D="false" dtr="false" t="normal">SUM(AT62, AT70, AT77, AT84)</f>
        <v>0</v>
      </c>
      <c r="AU87" s="239" t="n">
        <f aca="false" ca="false" dt2D="false" dtr="false" t="normal">SUM(AU62, AU70, AU77, AU84)</f>
        <v>0</v>
      </c>
      <c r="AV87" s="239" t="n">
        <f aca="false" ca="false" dt2D="false" dtr="false" t="normal">SUM(AV62, AV70, AV77, AV84)</f>
        <v>0</v>
      </c>
      <c r="AW87" s="239" t="n">
        <f aca="false" ca="false" dt2D="false" dtr="false" t="normal">SUM(AW62, AW70, AW77, AW84)</f>
        <v>0</v>
      </c>
      <c r="AX87" s="239" t="n">
        <f aca="false" ca="false" dt2D="false" dtr="false" t="normal">SUM(AX62, AX70, AX77, AX84)</f>
        <v>0</v>
      </c>
      <c r="AY87" s="239" t="n">
        <f aca="false" ca="false" dt2D="false" dtr="false" t="normal">SUM(AY62, AY70, AY77, AY84)</f>
        <v>0</v>
      </c>
      <c r="AZ87" s="239" t="n">
        <f aca="false" ca="false" dt2D="false" dtr="false" t="normal">SUM(AZ62, AZ70, AZ77, AZ84)</f>
        <v>0</v>
      </c>
      <c r="BA87" s="239" t="n">
        <f aca="false" ca="false" dt2D="false" dtr="false" t="normal">SUM(BA62, BA70, BA77, BA84)</f>
        <v>0</v>
      </c>
      <c r="BB87" s="239" t="n">
        <f aca="false" ca="false" dt2D="false" dtr="false" t="normal">SUM(BB62, BB70, BB77, BB84)</f>
        <v>0</v>
      </c>
      <c r="BC87" s="239" t="n">
        <f aca="false" ca="false" dt2D="false" dtr="false" t="normal">SUM(BC62, BC70, BC77, BC84)</f>
        <v>0</v>
      </c>
      <c r="BD87" s="239" t="n">
        <f aca="false" ca="false" dt2D="false" dtr="false" t="normal">SUM(BD62, BD70, BD77, BD84)</f>
        <v>0</v>
      </c>
      <c r="BE87" s="239" t="n">
        <f aca="false" ca="false" dt2D="false" dtr="false" t="normal">SUM(BE62, BE70, BE77, BE84)</f>
        <v>0</v>
      </c>
      <c r="BF87" s="239" t="n">
        <f aca="false" ca="false" dt2D="false" dtr="false" t="normal">SUM(BF62, BF70, BF77, BF84)</f>
        <v>0</v>
      </c>
      <c r="BG87" s="239" t="n">
        <f aca="false" ca="false" dt2D="false" dtr="false" t="normal">SUM(BG62, BG70, BG77, BG84)</f>
        <v>0</v>
      </c>
      <c r="BH87" s="239" t="n">
        <f aca="false" ca="false" dt2D="false" dtr="false" t="normal">SUM(BH62, BH70, BH77, BH84)</f>
        <v>0</v>
      </c>
      <c r="BI87" s="239" t="n">
        <f aca="false" ca="false" dt2D="false" dtr="false" t="normal">SUM(BI62, BI70, BI77, BI84)</f>
        <v>0</v>
      </c>
      <c r="BJ87" s="239" t="n">
        <f aca="false" ca="false" dt2D="false" dtr="false" t="normal">SUM(BJ62, BJ70, BJ77, BJ84)</f>
        <v>0</v>
      </c>
      <c r="BK87" s="239" t="n">
        <f aca="false" ca="false" dt2D="false" dtr="false" t="normal">SUM(BK62, BK70, BK77, BK84)</f>
        <v>0</v>
      </c>
      <c r="BL87" s="239" t="n">
        <f aca="false" ca="false" dt2D="false" dtr="false" t="normal">SUM(BL62, BL70, BL77, BL84)</f>
        <v>0</v>
      </c>
      <c r="BM87" s="239" t="n">
        <f aca="false" ca="false" dt2D="false" dtr="false" t="normal">SUM(BM62, BM70, BM77, BM84)</f>
        <v>0</v>
      </c>
      <c r="BN87" s="239" t="n">
        <f aca="false" ca="false" dt2D="false" dtr="false" t="normal">SUM(BN62, BN70, BN77, BN84)</f>
        <v>0</v>
      </c>
      <c r="BO87" s="239" t="n">
        <f aca="false" ca="false" dt2D="false" dtr="false" t="normal">SUM(BO62, BO70, BO77, BO84)</f>
        <v>0</v>
      </c>
      <c r="BP87" s="239" t="n">
        <f aca="false" ca="false" dt2D="false" dtr="false" t="normal">SUM(BP62, BP70, BP77, BP84)</f>
        <v>0</v>
      </c>
      <c r="BQ87" s="239" t="n">
        <f aca="false" ca="false" dt2D="false" dtr="false" t="normal">SUM(BQ62, BQ70, BQ77, BQ84)</f>
        <v>0</v>
      </c>
      <c r="BR87" s="239" t="n">
        <f aca="false" ca="false" dt2D="false" dtr="false" t="normal">SUM(BR62, BR70, BR77, BR84)</f>
        <v>0</v>
      </c>
      <c r="BS87" s="239" t="n">
        <f aca="false" ca="false" dt2D="false" dtr="false" t="normal">SUM(BS62, BS70, BS77, BS84)</f>
        <v>0</v>
      </c>
      <c r="BT87" s="239" t="n">
        <f aca="false" ca="false" dt2D="false" dtr="false" t="normal">SUM(BT62, BT70, BT77, BT84)</f>
        <v>0</v>
      </c>
    </row>
    <row hidden="true" ht="16.5" outlineLevel="2" r="88">
      <c r="B88" s="482" t="s">
        <v>479</v>
      </c>
      <c r="C88" s="529" t="n"/>
      <c r="D88" s="529" t="e">
        <f aca="false" ca="false" dt2D="false" dtr="false" t="normal">D87</f>
        <v>#N/A</v>
      </c>
      <c r="E88" s="482" t="str">
        <f aca="false" ca="false" dt2D="false" dtr="false" t="normal">E87</f>
        <v>туристическая  инфраструктура</v>
      </c>
      <c r="F88" s="482" t="e">
        <f aca="false" ca="false" dt2D="false" dtr="false" t="normal">F87</f>
        <v>#N/A</v>
      </c>
      <c r="G88" s="482" t="n">
        <f aca="false" ca="false" dt2D="false" dtr="false" t="normal">G87</f>
        <v>0</v>
      </c>
      <c r="I88" s="130" t="s">
        <v>571</v>
      </c>
      <c r="J88" s="575" t="n"/>
      <c r="K88" s="575" t="n"/>
      <c r="L88" s="235" t="n">
        <f aca="false" ca="false" dt2D="false" dtr="false" t="normal">SUM(M88:BT88)</f>
        <v>0</v>
      </c>
      <c r="M88" s="239" t="n">
        <f aca="false" ca="false" dt2D="false" dtr="false" t="normal">M87*'Допущения'!$C$36</f>
        <v>0</v>
      </c>
      <c r="N88" s="239" t="n">
        <f aca="false" ca="false" dt2D="false" dtr="false" t="normal">N87*'Допущения'!$C$36</f>
        <v>0</v>
      </c>
      <c r="O88" s="239" t="n">
        <f aca="false" ca="false" dt2D="false" dtr="false" t="normal">O87*'Допущения'!$C$36</f>
        <v>0</v>
      </c>
      <c r="P88" s="239" t="n">
        <f aca="false" ca="false" dt2D="false" dtr="false" t="normal">P87*'Допущения'!$C$36</f>
        <v>0</v>
      </c>
      <c r="Q88" s="239" t="n">
        <f aca="false" ca="false" dt2D="false" dtr="false" t="normal">Q87*'Допущения'!$C$36</f>
        <v>0</v>
      </c>
      <c r="R88" s="239" t="n">
        <f aca="false" ca="false" dt2D="false" dtr="false" t="normal">R87*'Допущения'!$C$36</f>
        <v>0</v>
      </c>
      <c r="S88" s="239" t="n">
        <f aca="false" ca="false" dt2D="false" dtr="false" t="normal">S87*'Допущения'!$C$36</f>
        <v>0</v>
      </c>
      <c r="T88" s="239" t="n">
        <f aca="false" ca="false" dt2D="false" dtr="false" t="normal">T87*'Допущения'!$C$36</f>
        <v>0</v>
      </c>
      <c r="U88" s="239" t="n">
        <f aca="false" ca="false" dt2D="false" dtr="false" t="normal">U87*'Допущения'!$C$36</f>
        <v>0</v>
      </c>
      <c r="V88" s="239" t="n">
        <f aca="false" ca="false" dt2D="false" dtr="false" t="normal">V87*'Допущения'!$C$36</f>
        <v>0</v>
      </c>
      <c r="W88" s="239" t="n">
        <f aca="false" ca="false" dt2D="false" dtr="false" t="normal">W87*'Допущения'!$C$36</f>
        <v>0</v>
      </c>
      <c r="X88" s="239" t="n">
        <f aca="false" ca="false" dt2D="false" dtr="false" t="normal">X87*'Допущения'!$C$36</f>
        <v>0</v>
      </c>
      <c r="Y88" s="239" t="n">
        <f aca="false" ca="false" dt2D="false" dtr="false" t="normal">Y87*'Допущения'!$C$36</f>
        <v>0</v>
      </c>
      <c r="Z88" s="239" t="n">
        <f aca="false" ca="false" dt2D="false" dtr="false" t="normal">Z87*'Допущения'!$C$36</f>
        <v>0</v>
      </c>
      <c r="AA88" s="239" t="n">
        <f aca="false" ca="false" dt2D="false" dtr="false" t="normal">AA87*'Допущения'!$C$36</f>
        <v>0</v>
      </c>
      <c r="AB88" s="239" t="n">
        <f aca="false" ca="false" dt2D="false" dtr="false" t="normal">AB87*'Допущения'!$C$36</f>
        <v>0</v>
      </c>
      <c r="AC88" s="239" t="n">
        <f aca="false" ca="false" dt2D="false" dtr="false" t="normal">AC87*'Допущения'!$C$36</f>
        <v>0</v>
      </c>
      <c r="AD88" s="239" t="n">
        <f aca="false" ca="false" dt2D="false" dtr="false" t="normal">AD87*'Допущения'!$C$36</f>
        <v>0</v>
      </c>
      <c r="AE88" s="239" t="n">
        <f aca="false" ca="false" dt2D="false" dtr="false" t="normal">AE87*'Допущения'!$C$36</f>
        <v>0</v>
      </c>
      <c r="AF88" s="239" t="n">
        <f aca="false" ca="false" dt2D="false" dtr="false" t="normal">AF87*'Допущения'!$C$36</f>
        <v>0</v>
      </c>
      <c r="AG88" s="239" t="n">
        <f aca="false" ca="false" dt2D="false" dtr="false" t="normal">AG87*'Допущения'!$C$36</f>
        <v>0</v>
      </c>
      <c r="AH88" s="239" t="n">
        <f aca="false" ca="false" dt2D="false" dtr="false" t="normal">AH87*'Допущения'!$C$36</f>
        <v>0</v>
      </c>
      <c r="AI88" s="239" t="n">
        <f aca="false" ca="false" dt2D="false" dtr="false" t="normal">AI87*'Допущения'!$C$36</f>
        <v>0</v>
      </c>
      <c r="AJ88" s="239" t="n">
        <f aca="false" ca="false" dt2D="false" dtr="false" t="normal">AJ87*'Допущения'!$C$36</f>
        <v>0</v>
      </c>
      <c r="AK88" s="239" t="n">
        <f aca="false" ca="false" dt2D="false" dtr="false" t="normal">AK87*'Допущения'!$C$36</f>
        <v>0</v>
      </c>
      <c r="AL88" s="239" t="n">
        <f aca="false" ca="false" dt2D="false" dtr="false" t="normal">AL87*'Допущения'!$C$36</f>
        <v>0</v>
      </c>
      <c r="AM88" s="239" t="n">
        <f aca="false" ca="false" dt2D="false" dtr="false" t="normal">AM87*'Допущения'!$C$36</f>
        <v>0</v>
      </c>
      <c r="AN88" s="239" t="n">
        <f aca="false" ca="false" dt2D="false" dtr="false" t="normal">AN87*'Допущения'!$C$36</f>
        <v>0</v>
      </c>
      <c r="AO88" s="239" t="n">
        <f aca="false" ca="false" dt2D="false" dtr="false" t="normal">AO87*'Допущения'!$C$36</f>
        <v>0</v>
      </c>
      <c r="AP88" s="239" t="n">
        <f aca="false" ca="false" dt2D="false" dtr="false" t="normal">AP87*'Допущения'!$C$36</f>
        <v>0</v>
      </c>
      <c r="AQ88" s="239" t="n">
        <f aca="false" ca="false" dt2D="false" dtr="false" t="normal">AQ87*'Допущения'!$C$36</f>
        <v>0</v>
      </c>
      <c r="AR88" s="239" t="n">
        <f aca="false" ca="false" dt2D="false" dtr="false" t="normal">AR87*'Допущения'!$C$36</f>
        <v>0</v>
      </c>
      <c r="AS88" s="239" t="n">
        <f aca="false" ca="false" dt2D="false" dtr="false" t="normal">AS87*'Допущения'!$C$36</f>
        <v>0</v>
      </c>
      <c r="AT88" s="239" t="n">
        <f aca="false" ca="false" dt2D="false" dtr="false" t="normal">AT87*'Допущения'!$C$36</f>
        <v>0</v>
      </c>
      <c r="AU88" s="239" t="n">
        <f aca="false" ca="false" dt2D="false" dtr="false" t="normal">AU87*'Допущения'!$C$36</f>
        <v>0</v>
      </c>
      <c r="AV88" s="239" t="n">
        <f aca="false" ca="false" dt2D="false" dtr="false" t="normal">AV87*'Допущения'!$C$36</f>
        <v>0</v>
      </c>
      <c r="AW88" s="239" t="n">
        <f aca="false" ca="false" dt2D="false" dtr="false" t="normal">AW87*'Допущения'!$C$36</f>
        <v>0</v>
      </c>
      <c r="AX88" s="239" t="n">
        <f aca="false" ca="false" dt2D="false" dtr="false" t="normal">AX87*'Допущения'!$C$36</f>
        <v>0</v>
      </c>
      <c r="AY88" s="239" t="n">
        <f aca="false" ca="false" dt2D="false" dtr="false" t="normal">AY87*'Допущения'!$C$36</f>
        <v>0</v>
      </c>
      <c r="AZ88" s="239" t="n">
        <f aca="false" ca="false" dt2D="false" dtr="false" t="normal">AZ87*'Допущения'!$C$36</f>
        <v>0</v>
      </c>
      <c r="BA88" s="239" t="n">
        <f aca="false" ca="false" dt2D="false" dtr="false" t="normal">BA87*'Допущения'!$C$36</f>
        <v>0</v>
      </c>
      <c r="BB88" s="239" t="n">
        <f aca="false" ca="false" dt2D="false" dtr="false" t="normal">BB87*'Допущения'!$C$36</f>
        <v>0</v>
      </c>
      <c r="BC88" s="239" t="n">
        <f aca="false" ca="false" dt2D="false" dtr="false" t="normal">BC87*'Допущения'!$C$36</f>
        <v>0</v>
      </c>
      <c r="BD88" s="239" t="n">
        <f aca="false" ca="false" dt2D="false" dtr="false" t="normal">BD87*'Допущения'!$C$36</f>
        <v>0</v>
      </c>
      <c r="BE88" s="239" t="n">
        <f aca="false" ca="false" dt2D="false" dtr="false" t="normal">BE87*'Допущения'!$C$36</f>
        <v>0</v>
      </c>
      <c r="BF88" s="239" t="n">
        <f aca="false" ca="false" dt2D="false" dtr="false" t="normal">BF87*'Допущения'!$C$36</f>
        <v>0</v>
      </c>
      <c r="BG88" s="239" t="n">
        <f aca="false" ca="false" dt2D="false" dtr="false" t="normal">BG87*'Допущения'!$C$36</f>
        <v>0</v>
      </c>
      <c r="BH88" s="239" t="n">
        <f aca="false" ca="false" dt2D="false" dtr="false" t="normal">BH87*'Допущения'!$C$36</f>
        <v>0</v>
      </c>
      <c r="BI88" s="239" t="n">
        <f aca="false" ca="false" dt2D="false" dtr="false" t="normal">BI87*'Допущения'!$C$36</f>
        <v>0</v>
      </c>
      <c r="BJ88" s="239" t="n">
        <f aca="false" ca="false" dt2D="false" dtr="false" t="normal">BJ87*'Допущения'!$C$36</f>
        <v>0</v>
      </c>
      <c r="BK88" s="239" t="n">
        <f aca="false" ca="false" dt2D="false" dtr="false" t="normal">BK87*'Допущения'!$C$36</f>
        <v>0</v>
      </c>
      <c r="BL88" s="239" t="n">
        <f aca="false" ca="false" dt2D="false" dtr="false" t="normal">BL87*'Допущения'!$C$36</f>
        <v>0</v>
      </c>
      <c r="BM88" s="239" t="n">
        <f aca="false" ca="false" dt2D="false" dtr="false" t="normal">BM87*'Допущения'!$C$36</f>
        <v>0</v>
      </c>
      <c r="BN88" s="239" t="n">
        <f aca="false" ca="false" dt2D="false" dtr="false" t="normal">BN87*'Допущения'!$C$36</f>
        <v>0</v>
      </c>
      <c r="BO88" s="239" t="n">
        <f aca="false" ca="false" dt2D="false" dtr="false" t="normal">BO87*'Допущения'!$C$36</f>
        <v>0</v>
      </c>
      <c r="BP88" s="239" t="n">
        <f aca="false" ca="false" dt2D="false" dtr="false" t="normal">BP87*'Допущения'!$C$36</f>
        <v>0</v>
      </c>
      <c r="BQ88" s="239" t="n">
        <f aca="false" ca="false" dt2D="false" dtr="false" t="normal">BQ87*'Допущения'!$C$36</f>
        <v>0</v>
      </c>
      <c r="BR88" s="239" t="n">
        <f aca="false" ca="false" dt2D="false" dtr="false" t="normal">BR87*'Допущения'!$C$36</f>
        <v>0</v>
      </c>
      <c r="BS88" s="239" t="n">
        <f aca="false" ca="false" dt2D="false" dtr="false" t="normal">BS87*'Допущения'!$C$36</f>
        <v>0</v>
      </c>
      <c r="BT88" s="239" t="n">
        <f aca="false" ca="false" dt2D="false" dtr="false" t="normal">BT87*'Допущения'!$C$36</f>
        <v>0</v>
      </c>
    </row>
    <row hidden="true" ht="16.5" outlineLevel="2" r="89">
      <c r="B89" s="482" t="s">
        <v>480</v>
      </c>
      <c r="D89" s="529" t="e">
        <f aca="false" ca="false" dt2D="false" dtr="false" t="normal">D88</f>
        <v>#N/A</v>
      </c>
      <c r="E89" s="482" t="str">
        <f aca="false" ca="false" dt2D="false" dtr="false" t="normal">E88</f>
        <v>туристическая  инфраструктура</v>
      </c>
      <c r="F89" s="482" t="e">
        <f aca="false" ca="false" dt2D="false" dtr="false" t="normal">F88</f>
        <v>#N/A</v>
      </c>
      <c r="G89" s="482" t="n">
        <f aca="false" ca="false" dt2D="false" dtr="false" t="normal">G88</f>
        <v>0</v>
      </c>
      <c r="I89" s="130" t="s">
        <v>572</v>
      </c>
      <c r="J89" s="575" t="n"/>
      <c r="K89" s="575" t="n"/>
      <c r="L89" s="235" t="n">
        <f aca="false" ca="true" dt2D="false" dtr="false" t="normal">SUM(M89:BT89)</f>
        <v>0</v>
      </c>
      <c r="M89" s="239" t="n">
        <f aca="false" ca="true" dt2D="false" dtr="false" t="normal">SUM(M87:M88, -M62)*'Макро'!E$64</f>
        <v>0</v>
      </c>
      <c r="N89" s="239" t="n">
        <f aca="false" ca="true" dt2D="false" dtr="false" t="normal">SUM(N87:N88, -N62)*'Макро'!F$64</f>
        <v>0</v>
      </c>
      <c r="O89" s="239" t="n">
        <f aca="false" ca="true" dt2D="false" dtr="false" t="normal">SUM(O87:O88, -O62)*'Макро'!G$64</f>
        <v>0</v>
      </c>
      <c r="P89" s="239" t="n">
        <f aca="false" ca="true" dt2D="false" dtr="false" t="normal">SUM(P87:P88, -P62)*'Макро'!H$64</f>
        <v>0</v>
      </c>
      <c r="Q89" s="239" t="n">
        <f aca="false" ca="true" dt2D="false" dtr="false" t="normal">SUM(Q87:Q88, -Q62)*'Макро'!I$64</f>
        <v>0</v>
      </c>
      <c r="R89" s="239" t="n">
        <f aca="false" ca="true" dt2D="false" dtr="false" t="normal">SUM(R87:R88, -R62)*'Макро'!J$64</f>
        <v>0</v>
      </c>
      <c r="S89" s="239" t="n">
        <f aca="false" ca="true" dt2D="false" dtr="false" t="normal">SUM(S87:S88, -S62)*'Макро'!K$64</f>
        <v>0</v>
      </c>
      <c r="T89" s="239" t="n">
        <f aca="false" ca="true" dt2D="false" dtr="false" t="normal">SUM(T87:T88, -T62)*'Макро'!L$64</f>
        <v>0</v>
      </c>
      <c r="U89" s="239" t="n">
        <f aca="false" ca="true" dt2D="false" dtr="false" t="normal">SUM(U87:U88, -U62)*'Макро'!M$64</f>
        <v>0</v>
      </c>
      <c r="V89" s="239" t="n">
        <f aca="false" ca="true" dt2D="false" dtr="false" t="normal">SUM(V87:V88, -V62)*'Макро'!N$64</f>
        <v>0</v>
      </c>
      <c r="W89" s="239" t="n">
        <f aca="false" ca="true" dt2D="false" dtr="false" t="normal">SUM(W87:W88, -W62)*'Макро'!O$64</f>
        <v>0</v>
      </c>
      <c r="X89" s="239" t="n">
        <f aca="false" ca="true" dt2D="false" dtr="false" t="normal">SUM(X87:X88, -X62)*'Макро'!P$64</f>
        <v>0</v>
      </c>
      <c r="Y89" s="239" t="n">
        <f aca="false" ca="true" dt2D="false" dtr="false" t="normal">SUM(Y87:Y88, -Y62)*'Макро'!Q$64</f>
        <v>0</v>
      </c>
      <c r="Z89" s="239" t="n">
        <f aca="false" ca="true" dt2D="false" dtr="false" t="normal">SUM(Z87:Z88, -Z62)*'Макро'!R$64</f>
        <v>0</v>
      </c>
      <c r="AA89" s="239" t="n">
        <f aca="false" ca="true" dt2D="false" dtr="false" t="normal">SUM(AA87:AA88, -AA62)*'Макро'!S$64</f>
        <v>0</v>
      </c>
      <c r="AB89" s="239" t="n">
        <f aca="false" ca="true" dt2D="false" dtr="false" t="normal">SUM(AB87:AB88, -AB62)*'Макро'!T$64</f>
        <v>0</v>
      </c>
      <c r="AC89" s="239" t="n">
        <f aca="false" ca="true" dt2D="false" dtr="false" t="normal">SUM(AC87:AC88, -AC62)*'Макро'!U$64</f>
        <v>0</v>
      </c>
      <c r="AD89" s="239" t="n">
        <f aca="false" ca="true" dt2D="false" dtr="false" t="normal">SUM(AD87:AD88, -AD62)*'Макро'!V$64</f>
        <v>0</v>
      </c>
      <c r="AE89" s="239" t="n">
        <f aca="false" ca="true" dt2D="false" dtr="false" t="normal">SUM(AE87:AE88, -AE62)*'Макро'!W$64</f>
        <v>0</v>
      </c>
      <c r="AF89" s="239" t="n">
        <f aca="false" ca="true" dt2D="false" dtr="false" t="normal">SUM(AF87:AF88, -AF62)*'Макро'!X$64</f>
        <v>0</v>
      </c>
      <c r="AG89" s="239" t="n">
        <f aca="false" ca="true" dt2D="false" dtr="false" t="normal">SUM(AG87:AG88, -AG62)*'Макро'!Y$64</f>
        <v>0</v>
      </c>
      <c r="AH89" s="239" t="n">
        <f aca="false" ca="true" dt2D="false" dtr="false" t="normal">SUM(AH87:AH88, -AH62)*'Макро'!Z$64</f>
        <v>0</v>
      </c>
      <c r="AI89" s="239" t="n">
        <f aca="false" ca="true" dt2D="false" dtr="false" t="normal">SUM(AI87:AI88, -AI62)*'Макро'!AA$64</f>
        <v>0</v>
      </c>
      <c r="AJ89" s="239" t="n">
        <f aca="false" ca="true" dt2D="false" dtr="false" t="normal">SUM(AJ87:AJ88, -AJ62)*'Макро'!AB$64</f>
        <v>0</v>
      </c>
      <c r="AK89" s="239" t="n">
        <f aca="false" ca="true" dt2D="false" dtr="false" t="normal">SUM(AK87:AK88, -AK62)*'Макро'!AC$64</f>
        <v>0</v>
      </c>
      <c r="AL89" s="239" t="n">
        <f aca="false" ca="true" dt2D="false" dtr="false" t="normal">SUM(AL87:AL88, -AL62)*'Макро'!AD$64</f>
        <v>0</v>
      </c>
      <c r="AM89" s="239" t="n">
        <f aca="false" ca="true" dt2D="false" dtr="false" t="normal">SUM(AM87:AM88, -AM62)*'Макро'!AE$64</f>
        <v>0</v>
      </c>
      <c r="AN89" s="239" t="n">
        <f aca="false" ca="true" dt2D="false" dtr="false" t="normal">SUM(AN87:AN88, -AN62)*'Макро'!AF$64</f>
        <v>0</v>
      </c>
      <c r="AO89" s="239" t="n">
        <f aca="false" ca="true" dt2D="false" dtr="false" t="normal">SUM(AO87:AO88, -AO62)*'Макро'!AG$64</f>
        <v>0</v>
      </c>
      <c r="AP89" s="239" t="n">
        <f aca="false" ca="true" dt2D="false" dtr="false" t="normal">SUM(AP87:AP88, -AP62)*'Макро'!AH$64</f>
        <v>0</v>
      </c>
      <c r="AQ89" s="239" t="n">
        <f aca="false" ca="true" dt2D="false" dtr="false" t="normal">SUM(AQ87:AQ88, -AQ62)*'Макро'!AI$64</f>
        <v>0</v>
      </c>
      <c r="AR89" s="239" t="n">
        <f aca="false" ca="true" dt2D="false" dtr="false" t="normal">SUM(AR87:AR88, -AR62)*'Макро'!AJ$64</f>
        <v>0</v>
      </c>
      <c r="AS89" s="239" t="n">
        <f aca="false" ca="true" dt2D="false" dtr="false" t="normal">SUM(AS87:AS88, -AS62)*'Макро'!AK$64</f>
        <v>0</v>
      </c>
      <c r="AT89" s="239" t="n">
        <f aca="false" ca="true" dt2D="false" dtr="false" t="normal">SUM(AT87:AT88, -AT62)*'Макро'!AL$64</f>
        <v>0</v>
      </c>
      <c r="AU89" s="239" t="n">
        <f aca="false" ca="true" dt2D="false" dtr="false" t="normal">SUM(AU87:AU88, -AU62)*'Макро'!AM$64</f>
        <v>0</v>
      </c>
      <c r="AV89" s="239" t="n">
        <f aca="false" ca="true" dt2D="false" dtr="false" t="normal">SUM(AV87:AV88, -AV62)*'Макро'!AN$64</f>
        <v>0</v>
      </c>
      <c r="AW89" s="239" t="n">
        <f aca="false" ca="true" dt2D="false" dtr="false" t="normal">SUM(AW87:AW88, -AW62)*'Макро'!AO$64</f>
        <v>0</v>
      </c>
      <c r="AX89" s="239" t="n">
        <f aca="false" ca="true" dt2D="false" dtr="false" t="normal">SUM(AX87:AX88, -AX62)*'Макро'!AP$64</f>
        <v>0</v>
      </c>
      <c r="AY89" s="239" t="n">
        <f aca="false" ca="true" dt2D="false" dtr="false" t="normal">SUM(AY87:AY88, -AY62)*'Макро'!AQ$64</f>
        <v>0</v>
      </c>
      <c r="AZ89" s="239" t="n">
        <f aca="false" ca="true" dt2D="false" dtr="false" t="normal">SUM(AZ87:AZ88, -AZ62)*'Макро'!AR$64</f>
        <v>0</v>
      </c>
      <c r="BA89" s="239" t="n">
        <f aca="false" ca="true" dt2D="false" dtr="false" t="normal">SUM(BA87:BA88, -BA62)*'Макро'!AS$64</f>
        <v>0</v>
      </c>
      <c r="BB89" s="239" t="n">
        <f aca="false" ca="true" dt2D="false" dtr="false" t="normal">SUM(BB87:BB88, -BB62)*'Макро'!AT$64</f>
        <v>0</v>
      </c>
      <c r="BC89" s="239" t="n">
        <f aca="false" ca="true" dt2D="false" dtr="false" t="normal">SUM(BC87:BC88, -BC62)*'Макро'!AU$64</f>
        <v>0</v>
      </c>
      <c r="BD89" s="239" t="n">
        <f aca="false" ca="true" dt2D="false" dtr="false" t="normal">SUM(BD87:BD88, -BD62)*'Макро'!AV$64</f>
        <v>0</v>
      </c>
      <c r="BE89" s="239" t="n">
        <f aca="false" ca="true" dt2D="false" dtr="false" t="normal">SUM(BE87:BE88, -BE62)*'Макро'!AW$64</f>
        <v>0</v>
      </c>
      <c r="BF89" s="239" t="n">
        <f aca="false" ca="true" dt2D="false" dtr="false" t="normal">SUM(BF87:BF88, -BF62)*'Макро'!AX$64</f>
        <v>0</v>
      </c>
      <c r="BG89" s="239" t="n">
        <f aca="false" ca="true" dt2D="false" dtr="false" t="normal">SUM(BG87:BG88, -BG62)*'Макро'!AY$64</f>
        <v>0</v>
      </c>
      <c r="BH89" s="239" t="n">
        <f aca="false" ca="true" dt2D="false" dtr="false" t="normal">SUM(BH87:BH88, -BH62)*'Макро'!AZ$64</f>
        <v>0</v>
      </c>
      <c r="BI89" s="239" t="n">
        <f aca="false" ca="true" dt2D="false" dtr="false" t="normal">SUM(BI87:BI88, -BI62)*'Макро'!BA$64</f>
        <v>0</v>
      </c>
      <c r="BJ89" s="239" t="n">
        <f aca="false" ca="true" dt2D="false" dtr="false" t="normal">SUM(BJ87:BJ88, -BJ62)*'Макро'!BB$64</f>
        <v>0</v>
      </c>
      <c r="BK89" s="239" t="n">
        <f aca="false" ca="true" dt2D="false" dtr="false" t="normal">SUM(BK87:BK88, -BK62)*'Макро'!BC$64</f>
        <v>0</v>
      </c>
      <c r="BL89" s="239" t="n">
        <f aca="false" ca="true" dt2D="false" dtr="false" t="normal">SUM(BL87:BL88, -BL62)*'Макро'!BD$64</f>
        <v>0</v>
      </c>
      <c r="BM89" s="239" t="n">
        <f aca="false" ca="true" dt2D="false" dtr="false" t="normal">SUM(BM87:BM88, -BM62)*'Макро'!BE$64</f>
        <v>0</v>
      </c>
      <c r="BN89" s="239" t="n">
        <f aca="false" ca="true" dt2D="false" dtr="false" t="normal">SUM(BN87:BN88, -BN62)*'Макро'!BF$64</f>
        <v>0</v>
      </c>
      <c r="BO89" s="239" t="n">
        <f aca="false" ca="true" dt2D="false" dtr="false" t="normal">SUM(BO87:BO88, -BO62)*'Макро'!BG$64</f>
        <v>0</v>
      </c>
      <c r="BP89" s="239" t="n">
        <f aca="false" ca="true" dt2D="false" dtr="false" t="normal">SUM(BP87:BP88, -BP62)*'Макро'!BH$64</f>
        <v>0</v>
      </c>
      <c r="BQ89" s="239" t="n">
        <f aca="false" ca="true" dt2D="false" dtr="false" t="normal">SUM(BQ87:BQ88, -BQ62)*'Макро'!BI$64</f>
        <v>0</v>
      </c>
      <c r="BR89" s="239" t="n">
        <f aca="false" ca="true" dt2D="false" dtr="false" t="normal">SUM(BR87:BR88, -BR62)*'Макро'!BJ$64</f>
        <v>0</v>
      </c>
      <c r="BS89" s="239" t="n">
        <f aca="false" ca="true" dt2D="false" dtr="false" t="normal">SUM(BS87:BS88, -BS62)*'Макро'!BK$64</f>
        <v>0</v>
      </c>
      <c r="BT89" s="239" t="n">
        <f aca="false" ca="true" dt2D="false" dtr="false" t="normal">SUM(BT87:BT88, -BT62)*'Макро'!BL$64</f>
        <v>0</v>
      </c>
    </row>
    <row hidden="true" ht="16.5" outlineLevel="2" r="90">
      <c r="B90" s="482" t="s">
        <v>479</v>
      </c>
      <c r="D90" s="529" t="e">
        <f aca="false" ca="false" dt2D="false" dtr="false" t="normal">D89</f>
        <v>#N/A</v>
      </c>
      <c r="E90" s="482" t="str">
        <f aca="false" ca="false" dt2D="false" dtr="false" t="normal">E89</f>
        <v>туристическая  инфраструктура</v>
      </c>
      <c r="F90" s="482" t="e">
        <f aca="false" ca="false" dt2D="false" dtr="false" t="normal">F89</f>
        <v>#N/A</v>
      </c>
      <c r="G90" s="482" t="n">
        <f aca="false" ca="false" dt2D="false" dtr="false" t="normal">G89</f>
        <v>0</v>
      </c>
      <c r="I90" s="130" t="s">
        <v>573</v>
      </c>
      <c r="J90" s="576" t="n">
        <f aca="false" ca="false" dt2D="false" dtr="false" t="normal">SUM(L87:L88)*'Допущения'!$C$37</f>
        <v>0</v>
      </c>
      <c r="L90" s="235" t="n">
        <f aca="false" ca="false" dt2D="false" dtr="false" t="normal">SUM(M90:BT90)</f>
        <v>0</v>
      </c>
      <c r="M90" s="239" t="n">
        <f aca="false" ca="false" dt2D="false" dtr="false" t="normal">IF(SUMIFS('Периоды'!L$75:L$86, 'Периоды'!$K$75:$K$86, $G86)=1, IF('Периоды'!L$39&lt;365, IF(SUM(J90:L90)=0, $J90*'Макро'!E$57, 0), $J90*'Макро'!E$57), 0)</f>
        <v>0</v>
      </c>
      <c r="N90" s="239" t="n">
        <f aca="false" ca="false" dt2D="false" dtr="false" t="normal">IF(SUMIFS('Периоды'!M$75:M$86, 'Периоды'!$K$75:$K$86, $G86)=1, IF('Периоды'!M$39&lt;365, IF(SUM(K90:M90)=0, $J90*'Макро'!F$57, 0), $J90*'Макро'!F$57), 0)</f>
        <v>0</v>
      </c>
      <c r="O90" s="239" t="n">
        <f aca="false" ca="false" dt2D="false" dtr="false" t="normal">IF(SUMIFS('Периоды'!N$75:N$86, 'Периоды'!$K$75:$K$86, $G86)=1, IF('Периоды'!N$39&lt;365, IF(SUM(L90:N90)=0, $J90*'Макро'!G$57, 0), $J90*'Макро'!G$57), 0)</f>
        <v>0</v>
      </c>
      <c r="P90" s="239" t="n">
        <f aca="false" ca="false" dt2D="false" dtr="false" t="normal">IF(SUMIFS('Периоды'!O$75:O$86, 'Периоды'!$K$75:$K$86, $G86)=1, IF('Периоды'!O$39&lt;365, IF(SUM(M90:O90)=0, $J90*'Макро'!H$57, 0), $J90*'Макро'!H$57), 0)</f>
        <v>0</v>
      </c>
      <c r="Q90" s="239" t="n">
        <f aca="false" ca="false" dt2D="false" dtr="false" t="normal">IF(SUMIFS('Периоды'!P$75:P$86, 'Периоды'!$K$75:$K$86, $G86)=1, IF('Периоды'!P$39&lt;365, IF(SUM(N90:P90)=0, $J90*'Макро'!I$57, 0), $J90*'Макро'!I$57), 0)</f>
        <v>0</v>
      </c>
      <c r="R90" s="239" t="n">
        <f aca="false" ca="false" dt2D="false" dtr="false" t="normal">IF(SUMIFS('Периоды'!Q$75:Q$86, 'Периоды'!$K$75:$K$86, $G86)=1, IF('Периоды'!Q$39&lt;365, IF(SUM(O90:Q90)=0, $J90*'Макро'!J$57, 0), $J90*'Макро'!J$57), 0)</f>
        <v>0</v>
      </c>
      <c r="S90" s="239" t="n">
        <f aca="false" ca="false" dt2D="false" dtr="false" t="normal">IF(SUMIFS('Периоды'!R$75:R$86, 'Периоды'!$K$75:$K$86, $G86)=1, IF('Периоды'!R$39&lt;365, IF(SUM(P90:R90)=0, $J90*'Макро'!K$57, 0), $J90*'Макро'!K$57), 0)</f>
        <v>0</v>
      </c>
      <c r="T90" s="239" t="n">
        <f aca="false" ca="false" dt2D="false" dtr="false" t="normal">IF(SUMIFS('Периоды'!S$75:S$86, 'Периоды'!$K$75:$K$86, $G86)=1, IF('Периоды'!S$39&lt;365, IF(SUM(Q90:S90)=0, $J90*'Макро'!L$57, 0), $J90*'Макро'!L$57), 0)</f>
        <v>0</v>
      </c>
      <c r="U90" s="239" t="n">
        <f aca="false" ca="false" dt2D="false" dtr="false" t="normal">IF(SUMIFS('Периоды'!T$75:T$86, 'Периоды'!$K$75:$K$86, $G86)=1, IF('Периоды'!T$39&lt;365, IF(SUM(R90:T90)=0, $J90*'Макро'!M$57, 0), $J90*'Макро'!M$57), 0)</f>
        <v>0</v>
      </c>
      <c r="V90" s="239" t="n">
        <f aca="false" ca="false" dt2D="false" dtr="false" t="normal">IF(SUMIFS('Периоды'!U$75:U$86, 'Периоды'!$K$75:$K$86, $G86)=1, IF('Периоды'!U$39&lt;365, IF(SUM(S90:U90)=0, $J90*'Макро'!N$57, 0), $J90*'Макро'!N$57), 0)</f>
        <v>0</v>
      </c>
      <c r="W90" s="239" t="n">
        <f aca="false" ca="false" dt2D="false" dtr="false" t="normal">IF(SUMIFS('Периоды'!V$75:V$86, 'Периоды'!$K$75:$K$86, $G86)=1, IF('Периоды'!V$39&lt;365, IF(SUM(T90:V90)=0, $J90*'Макро'!O$57, 0), $J90*'Макро'!O$57), 0)</f>
        <v>0</v>
      </c>
      <c r="X90" s="239" t="n">
        <f aca="false" ca="false" dt2D="false" dtr="false" t="normal">IF(SUMIFS('Периоды'!W$75:W$86, 'Периоды'!$K$75:$K$86, $G86)=1, IF('Периоды'!W$39&lt;365, IF(SUM(U90:W90)=0, $J90*'Макро'!P$57, 0), $J90*'Макро'!P$57), 0)</f>
        <v>0</v>
      </c>
      <c r="Y90" s="239" t="n">
        <f aca="false" ca="false" dt2D="false" dtr="false" t="normal">IF(SUMIFS('Периоды'!X$75:X$86, 'Периоды'!$K$75:$K$86, $G86)=1, IF('Периоды'!X$39&lt;365, IF(SUM(V90:X90)=0, $J90*'Макро'!Q$57, 0), $J90*'Макро'!Q$57), 0)</f>
        <v>0</v>
      </c>
      <c r="Z90" s="239" t="n">
        <f aca="false" ca="false" dt2D="false" dtr="false" t="normal">IF(SUMIFS('Периоды'!Y$75:Y$86, 'Периоды'!$K$75:$K$86, $G86)=1, IF('Периоды'!Y$39&lt;365, IF(SUM(W90:Y90)=0, $J90*'Макро'!R$57, 0), $J90*'Макро'!R$57), 0)</f>
        <v>0</v>
      </c>
      <c r="AA90" s="239" t="n">
        <f aca="false" ca="false" dt2D="false" dtr="false" t="normal">IF(SUMIFS('Периоды'!Z$75:Z$86, 'Периоды'!$K$75:$K$86, $G86)=1, IF('Периоды'!Z$39&lt;365, IF(SUM(X90:Z90)=0, $J90*'Макро'!S$57, 0), $J90*'Макро'!S$57), 0)</f>
        <v>0</v>
      </c>
      <c r="AB90" s="239" t="n">
        <f aca="false" ca="false" dt2D="false" dtr="false" t="normal">IF(SUMIFS('Периоды'!AA$75:AA$86, 'Периоды'!$K$75:$K$86, $G86)=1, IF('Периоды'!AA$39&lt;365, IF(SUM(Y90:AA90)=0, $J90*'Макро'!T$57, 0), $J90*'Макро'!T$57), 0)</f>
        <v>0</v>
      </c>
      <c r="AC90" s="239" t="n">
        <f aca="false" ca="false" dt2D="false" dtr="false" t="normal">IF(SUMIFS('Периоды'!AB$75:AB$86, 'Периоды'!$K$75:$K$86, $G86)=1, IF('Периоды'!AB$39&lt;365, IF(SUM(Z90:AB90)=0, $J90*'Макро'!U$57, 0), $J90*'Макро'!U$57), 0)</f>
        <v>0</v>
      </c>
      <c r="AD90" s="239" t="n">
        <f aca="false" ca="false" dt2D="false" dtr="false" t="normal">IF(SUMIFS('Периоды'!AC$75:AC$86, 'Периоды'!$K$75:$K$86, $G86)=1, IF('Периоды'!AC$39&lt;365, IF(SUM(AA90:AC90)=0, $J90*'Макро'!V$57, 0), $J90*'Макро'!V$57), 0)</f>
        <v>0</v>
      </c>
      <c r="AE90" s="239" t="n">
        <f aca="false" ca="false" dt2D="false" dtr="false" t="normal">IF(SUMIFS('Периоды'!AD$75:AD$86, 'Периоды'!$K$75:$K$86, $G86)=1, IF('Периоды'!AD$39&lt;365, IF(SUM(AB90:AD90)=0, $J90*'Макро'!W$57, 0), $J90*'Макро'!W$57), 0)</f>
        <v>0</v>
      </c>
      <c r="AF90" s="239" t="n">
        <f aca="false" ca="false" dt2D="false" dtr="false" t="normal">IF(SUMIFS('Периоды'!AE$75:AE$86, 'Периоды'!$K$75:$K$86, $G86)=1, IF('Периоды'!AE$39&lt;365, IF(SUM(AC90:AE90)=0, $J90*'Макро'!X$57, 0), $J90*'Макро'!X$57), 0)</f>
        <v>0</v>
      </c>
      <c r="AG90" s="239" t="n">
        <f aca="false" ca="false" dt2D="false" dtr="false" t="normal">IF(SUMIFS('Периоды'!AF$75:AF$86, 'Периоды'!$K$75:$K$86, $G86)=1, IF('Периоды'!AF$39&lt;365, IF(SUM(AD90:AF90)=0, $J90*'Макро'!Y$57, 0), $J90*'Макро'!Y$57), 0)</f>
        <v>0</v>
      </c>
      <c r="AH90" s="239" t="n">
        <f aca="false" ca="false" dt2D="false" dtr="false" t="normal">IF(SUMIFS('Периоды'!AG$75:AG$86, 'Периоды'!$K$75:$K$86, $G86)=1, IF('Периоды'!AG$39&lt;365, IF(SUM(AE90:AG90)=0, $J90*'Макро'!Z$57, 0), $J90*'Макро'!Z$57), 0)</f>
        <v>0</v>
      </c>
      <c r="AI90" s="239" t="n">
        <f aca="false" ca="false" dt2D="false" dtr="false" t="normal">IF(SUMIFS('Периоды'!AH$75:AH$86, 'Периоды'!$K$75:$K$86, $G86)=1, IF('Периоды'!AH$39&lt;365, IF(SUM(AF90:AH90)=0, $J90*'Макро'!AA$57, 0), $J90*'Макро'!AA$57), 0)</f>
        <v>0</v>
      </c>
      <c r="AJ90" s="239" t="n">
        <f aca="false" ca="false" dt2D="false" dtr="false" t="normal">IF(SUMIFS('Периоды'!AI$75:AI$86, 'Периоды'!$K$75:$K$86, $G86)=1, IF('Периоды'!AI$39&lt;365, IF(SUM(AG90:AI90)=0, $J90*'Макро'!AB$57, 0), $J90*'Макро'!AB$57), 0)</f>
        <v>0</v>
      </c>
      <c r="AK90" s="239" t="n">
        <f aca="false" ca="false" dt2D="false" dtr="false" t="normal">IF(SUMIFS('Периоды'!AJ$75:AJ$86, 'Периоды'!$K$75:$K$86, $G86)=1, IF('Периоды'!AJ$39&lt;365, IF(SUM(AH90:AJ90)=0, $J90*'Макро'!AC$57, 0), $J90*'Макро'!AC$57), 0)</f>
        <v>0</v>
      </c>
      <c r="AL90" s="239" t="n">
        <f aca="false" ca="false" dt2D="false" dtr="false" t="normal">IF(SUMIFS('Периоды'!AK$75:AK$86, 'Периоды'!$K$75:$K$86, $G86)=1, IF('Периоды'!AK$39&lt;365, IF(SUM(AI90:AK90)=0, $J90*'Макро'!AD$57, 0), $J90*'Макро'!AD$57), 0)</f>
        <v>0</v>
      </c>
      <c r="AM90" s="239" t="n">
        <f aca="false" ca="false" dt2D="false" dtr="false" t="normal">IF(SUMIFS('Периоды'!AL$75:AL$86, 'Периоды'!$K$75:$K$86, $G86)=1, IF('Периоды'!AL$39&lt;365, IF(SUM(AJ90:AL90)=0, $J90*'Макро'!AE$57, 0), $J90*'Макро'!AE$57), 0)</f>
        <v>0</v>
      </c>
      <c r="AN90" s="239" t="n">
        <f aca="false" ca="false" dt2D="false" dtr="false" t="normal">IF(SUMIFS('Периоды'!AM$75:AM$86, 'Периоды'!$K$75:$K$86, $G86)=1, IF('Периоды'!AM$39&lt;365, IF(SUM(AK90:AM90)=0, $J90*'Макро'!AF$57, 0), $J90*'Макро'!AF$57), 0)</f>
        <v>0</v>
      </c>
      <c r="AO90" s="239" t="n">
        <f aca="false" ca="false" dt2D="false" dtr="false" t="normal">IF(SUMIFS('Периоды'!AN$75:AN$86, 'Периоды'!$K$75:$K$86, $G86)=1, IF('Периоды'!AN$39&lt;365, IF(SUM(AL90:AN90)=0, $J90*'Макро'!AG$57, 0), $J90*'Макро'!AG$57), 0)</f>
        <v>0</v>
      </c>
      <c r="AP90" s="239" t="n">
        <f aca="false" ca="false" dt2D="false" dtr="false" t="normal">IF(SUMIFS('Периоды'!AO$75:AO$86, 'Периоды'!$K$75:$K$86, $G86)=1, IF('Периоды'!AO$39&lt;365, IF(SUM(AM90:AO90)=0, $J90*'Макро'!AH$57, 0), $J90*'Макро'!AH$57), 0)</f>
        <v>0</v>
      </c>
      <c r="AQ90" s="239" t="n">
        <f aca="false" ca="false" dt2D="false" dtr="false" t="normal">IF(SUMIFS('Периоды'!AP$75:AP$86, 'Периоды'!$K$75:$K$86, $G86)=1, IF('Периоды'!AP$39&lt;365, IF(SUM(AN90:AP90)=0, $J90*'Макро'!AI$57, 0), $J90*'Макро'!AI$57), 0)</f>
        <v>0</v>
      </c>
      <c r="AR90" s="239" t="n">
        <f aca="false" ca="false" dt2D="false" dtr="false" t="normal">IF(SUMIFS('Периоды'!AQ$75:AQ$86, 'Периоды'!$K$75:$K$86, $G86)=1, IF('Периоды'!AQ$39&lt;365, IF(SUM(AO90:AQ90)=0, $J90*'Макро'!AJ$57, 0), $J90*'Макро'!AJ$57), 0)</f>
        <v>0</v>
      </c>
      <c r="AS90" s="239" t="n">
        <f aca="false" ca="false" dt2D="false" dtr="false" t="normal">IF(SUMIFS('Периоды'!AR$75:AR$86, 'Периоды'!$K$75:$K$86, $G86)=1, IF('Периоды'!AR$39&lt;365, IF(SUM(AP90:AR90)=0, $J90*'Макро'!AK$57, 0), $J90*'Макро'!AK$57), 0)</f>
        <v>0</v>
      </c>
      <c r="AT90" s="239" t="n">
        <f aca="false" ca="false" dt2D="false" dtr="false" t="normal">IF(SUMIFS('Периоды'!AS$75:AS$86, 'Периоды'!$K$75:$K$86, $G86)=1, IF('Периоды'!AS$39&lt;365, IF(SUM(AQ90:AS90)=0, $J90*'Макро'!AL$57, 0), $J90*'Макро'!AL$57), 0)</f>
        <v>0</v>
      </c>
      <c r="AU90" s="239" t="n">
        <f aca="false" ca="false" dt2D="false" dtr="false" t="normal">IF(SUMIFS('Периоды'!AT$75:AT$86, 'Периоды'!$K$75:$K$86, $G86)=1, IF('Периоды'!AT$39&lt;365, IF(SUM(AR90:AT90)=0, $J90*'Макро'!AM$57, 0), $J90*'Макро'!AM$57), 0)</f>
        <v>0</v>
      </c>
      <c r="AV90" s="239" t="n">
        <f aca="false" ca="false" dt2D="false" dtr="false" t="normal">IF(SUMIFS('Периоды'!AU$75:AU$86, 'Периоды'!$K$75:$K$86, $G86)=1, IF('Периоды'!AU$39&lt;365, IF(SUM(AS90:AU90)=0, $J90*'Макро'!AN$57, 0), $J90*'Макро'!AN$57), 0)</f>
        <v>0</v>
      </c>
      <c r="AW90" s="239" t="n">
        <f aca="false" ca="false" dt2D="false" dtr="false" t="normal">IF(SUMIFS('Периоды'!AV$75:AV$86, 'Периоды'!$K$75:$K$86, $G86)=1, IF('Периоды'!AV$39&lt;365, IF(SUM(AT90:AV90)=0, $J90*'Макро'!AO$57, 0), $J90*'Макро'!AO$57), 0)</f>
        <v>0</v>
      </c>
      <c r="AX90" s="239" t="n">
        <f aca="false" ca="false" dt2D="false" dtr="false" t="normal">IF(SUMIFS('Периоды'!AW$75:AW$86, 'Периоды'!$K$75:$K$86, $G86)=1, IF('Периоды'!AW$39&lt;365, IF(SUM(AU90:AW90)=0, $J90*'Макро'!AP$57, 0), $J90*'Макро'!AP$57), 0)</f>
        <v>0</v>
      </c>
      <c r="AY90" s="239" t="n">
        <f aca="false" ca="false" dt2D="false" dtr="false" t="normal">IF(SUMIFS('Периоды'!AX$75:AX$86, 'Периоды'!$K$75:$K$86, $G86)=1, IF('Периоды'!AX$39&lt;365, IF(SUM(AV90:AX90)=0, $J90*'Макро'!AQ$57, 0), $J90*'Макро'!AQ$57), 0)</f>
        <v>0</v>
      </c>
      <c r="AZ90" s="239" t="n">
        <f aca="false" ca="false" dt2D="false" dtr="false" t="normal">IF(SUMIFS('Периоды'!AY$75:AY$86, 'Периоды'!$K$75:$K$86, $G86)=1, IF('Периоды'!AY$39&lt;365, IF(SUM(AW90:AY90)=0, $J90*'Макро'!AR$57, 0), $J90*'Макро'!AR$57), 0)</f>
        <v>0</v>
      </c>
      <c r="BA90" s="239" t="n">
        <f aca="false" ca="false" dt2D="false" dtr="false" t="normal">IF(SUMIFS('Периоды'!AZ$75:AZ$86, 'Периоды'!$K$75:$K$86, $G86)=1, IF('Периоды'!AZ$39&lt;365, IF(SUM(AX90:AZ90)=0, $J90*'Макро'!AS$57, 0), $J90*'Макро'!AS$57), 0)</f>
        <v>0</v>
      </c>
      <c r="BB90" s="239" t="n">
        <f aca="false" ca="false" dt2D="false" dtr="false" t="normal">IF(SUMIFS('Периоды'!BA$75:BA$86, 'Периоды'!$K$75:$K$86, $G86)=1, IF('Периоды'!BA$39&lt;365, IF(SUM(AY90:BA90)=0, $J90*'Макро'!AT$57, 0), $J90*'Макро'!AT$57), 0)</f>
        <v>0</v>
      </c>
      <c r="BC90" s="239" t="n">
        <f aca="false" ca="false" dt2D="false" dtr="false" t="normal">IF(SUMIFS('Периоды'!BB$75:BB$86, 'Периоды'!$K$75:$K$86, $G86)=1, IF('Периоды'!BB$39&lt;365, IF(SUM(AZ90:BB90)=0, $J90*'Макро'!AU$57, 0), $J90*'Макро'!AU$57), 0)</f>
        <v>0</v>
      </c>
      <c r="BD90" s="239" t="n">
        <f aca="false" ca="false" dt2D="false" dtr="false" t="normal">IF(SUMIFS('Периоды'!BC$75:BC$86, 'Периоды'!$K$75:$K$86, $G86)=1, IF('Периоды'!BC$39&lt;365, IF(SUM(BA90:BC90)=0, $J90*'Макро'!AV$57, 0), $J90*'Макро'!AV$57), 0)</f>
        <v>0</v>
      </c>
      <c r="BE90" s="239" t="n">
        <f aca="false" ca="false" dt2D="false" dtr="false" t="normal">IF(SUMIFS('Периоды'!BD$75:BD$86, 'Периоды'!$K$75:$K$86, $G86)=1, IF('Периоды'!BD$39&lt;365, IF(SUM(BB90:BD90)=0, $J90*'Макро'!AW$57, 0), $J90*'Макро'!AW$57), 0)</f>
        <v>0</v>
      </c>
      <c r="BF90" s="239" t="n">
        <f aca="false" ca="false" dt2D="false" dtr="false" t="normal">IF(SUMIFS('Периоды'!BE$75:BE$86, 'Периоды'!$K$75:$K$86, $G86)=1, IF('Периоды'!BE$39&lt;365, IF(SUM(BC90:BE90)=0, $J90*'Макро'!AX$57, 0), $J90*'Макро'!AX$57), 0)</f>
        <v>0</v>
      </c>
      <c r="BG90" s="239" t="n">
        <f aca="false" ca="false" dt2D="false" dtr="false" t="normal">IF(SUMIFS('Периоды'!BF$75:BF$86, 'Периоды'!$K$75:$K$86, $G86)=1, IF('Периоды'!BF$39&lt;365, IF(SUM(BD90:BF90)=0, $J90*'Макро'!AY$57, 0), $J90*'Макро'!AY$57), 0)</f>
        <v>0</v>
      </c>
      <c r="BH90" s="239" t="n">
        <f aca="false" ca="false" dt2D="false" dtr="false" t="normal">IF(SUMIFS('Периоды'!BG$75:BG$86, 'Периоды'!$K$75:$K$86, $G86)=1, IF('Периоды'!BG$39&lt;365, IF(SUM(BE90:BG90)=0, $J90*'Макро'!AZ$57, 0), $J90*'Макро'!AZ$57), 0)</f>
        <v>0</v>
      </c>
      <c r="BI90" s="239" t="n">
        <f aca="false" ca="false" dt2D="false" dtr="false" t="normal">IF(SUMIFS('Периоды'!BH$75:BH$86, 'Периоды'!$K$75:$K$86, $G86)=1, IF('Периоды'!BH$39&lt;365, IF(SUM(BF90:BH90)=0, $J90*'Макро'!BA$57, 0), $J90*'Макро'!BA$57), 0)</f>
        <v>0</v>
      </c>
      <c r="BJ90" s="239" t="n">
        <f aca="false" ca="false" dt2D="false" dtr="false" t="normal">IF(SUMIFS('Периоды'!BI$75:BI$86, 'Периоды'!$K$75:$K$86, $G86)=1, IF('Периоды'!BI$39&lt;365, IF(SUM(BG90:BI90)=0, $J90*'Макро'!BB$57, 0), $J90*'Макро'!BB$57), 0)</f>
        <v>0</v>
      </c>
      <c r="BK90" s="239" t="n">
        <f aca="false" ca="false" dt2D="false" dtr="false" t="normal">IF(SUMIFS('Периоды'!BJ$75:BJ$86, 'Периоды'!$K$75:$K$86, $G86)=1, IF('Периоды'!BJ$39&lt;365, IF(SUM(BH90:BJ90)=0, $J90*'Макро'!BC$57, 0), $J90*'Макро'!BC$57), 0)</f>
        <v>0</v>
      </c>
      <c r="BL90" s="239" t="n">
        <f aca="false" ca="false" dt2D="false" dtr="false" t="normal">IF(SUMIFS('Периоды'!BK$75:BK$86, 'Периоды'!$K$75:$K$86, $G86)=1, IF('Периоды'!BK$39&lt;365, IF(SUM(BI90:BK90)=0, $J90*'Макро'!BD$57, 0), $J90*'Макро'!BD$57), 0)</f>
        <v>0</v>
      </c>
      <c r="BM90" s="239" t="n">
        <f aca="false" ca="false" dt2D="false" dtr="false" t="normal">IF(SUMIFS('Периоды'!BL$75:BL$86, 'Периоды'!$K$75:$K$86, $G86)=1, IF('Периоды'!BL$39&lt;365, IF(SUM(BJ90:BL90)=0, $J90*'Макро'!BE$57, 0), $J90*'Макро'!BE$57), 0)</f>
        <v>0</v>
      </c>
      <c r="BN90" s="239" t="n">
        <f aca="false" ca="false" dt2D="false" dtr="false" t="normal">IF(SUMIFS('Периоды'!BM$75:BM$86, 'Периоды'!$K$75:$K$86, $G86)=1, IF('Периоды'!BM$39&lt;365, IF(SUM(BK90:BM90)=0, $J90*'Макро'!BF$57, 0), $J90*'Макро'!BF$57), 0)</f>
        <v>0</v>
      </c>
      <c r="BO90" s="239" t="n">
        <f aca="false" ca="false" dt2D="false" dtr="false" t="normal">IF(SUMIFS('Периоды'!BN$75:BN$86, 'Периоды'!$K$75:$K$86, $G86)=1, IF('Периоды'!BN$39&lt;365, IF(SUM(BL90:BN90)=0, $J90*'Макро'!BG$57, 0), $J90*'Макро'!BG$57), 0)</f>
        <v>0</v>
      </c>
      <c r="BP90" s="239" t="n">
        <f aca="false" ca="false" dt2D="false" dtr="false" t="normal">IF(SUMIFS('Периоды'!BO$75:BO$86, 'Периоды'!$K$75:$K$86, $G86)=1, IF('Периоды'!BO$39&lt;365, IF(SUM(BM90:BO90)=0, $J90*'Макро'!BH$57, 0), $J90*'Макро'!BH$57), 0)</f>
        <v>0</v>
      </c>
      <c r="BQ90" s="239" t="n">
        <f aca="false" ca="false" dt2D="false" dtr="false" t="normal">IF(SUMIFS('Периоды'!BP$75:BP$86, 'Периоды'!$K$75:$K$86, $G86)=1, IF('Периоды'!BP$39&lt;365, IF(SUM(BN90:BP90)=0, $J90*'Макро'!BI$57, 0), $J90*'Макро'!BI$57), 0)</f>
        <v>0</v>
      </c>
      <c r="BR90" s="239" t="n">
        <f aca="false" ca="false" dt2D="false" dtr="false" t="normal">IF(SUMIFS('Периоды'!BQ$75:BQ$86, 'Периоды'!$K$75:$K$86, $G86)=1, IF('Периоды'!BQ$39&lt;365, IF(SUM(BO90:BQ90)=0, $J90*'Макро'!BJ$57, 0), $J90*'Макро'!BJ$57), 0)</f>
        <v>0</v>
      </c>
      <c r="BS90" s="239" t="n">
        <f aca="false" ca="false" dt2D="false" dtr="false" t="normal">IF(SUMIFS('Периоды'!BR$75:BR$86, 'Периоды'!$K$75:$K$86, $G86)=1, IF('Периоды'!BR$39&lt;365, IF(SUM(BP90:BR90)=0, $J90*'Макро'!BK$57, 0), $J90*'Макро'!BK$57), 0)</f>
        <v>0</v>
      </c>
      <c r="BT90" s="239" t="n">
        <f aca="false" ca="false" dt2D="false" dtr="false" t="normal">IF(SUMIFS('Периоды'!BS$75:BS$86, 'Периоды'!$K$75:$K$86, $G86)=1, IF('Периоды'!BS$39&lt;365, IF(SUM(BQ90:BS90)=0, $J90*'Макро'!BL$57, 0), $J90*'Макро'!BL$57), 0)</f>
        <v>0</v>
      </c>
      <c r="BU90" s="575" t="n"/>
    </row>
    <row hidden="true" ht="16.5" outlineLevel="2" r="91">
      <c r="B91" s="482" t="s">
        <v>480</v>
      </c>
      <c r="D91" s="529" t="e">
        <f aca="false" ca="false" dt2D="false" dtr="false" t="normal">D90</f>
        <v>#N/A</v>
      </c>
      <c r="E91" s="482" t="str">
        <f aca="false" ca="false" dt2D="false" dtr="false" t="normal">E90</f>
        <v>туристическая  инфраструктура</v>
      </c>
      <c r="F91" s="482" t="e">
        <f aca="false" ca="false" dt2D="false" dtr="false" t="normal">F90</f>
        <v>#N/A</v>
      </c>
      <c r="G91" s="482" t="n">
        <f aca="false" ca="false" dt2D="false" dtr="false" t="normal">G90</f>
        <v>0</v>
      </c>
      <c r="I91" s="130" t="s">
        <v>574</v>
      </c>
      <c r="J91" s="575" t="n"/>
      <c r="K91" s="575" t="n"/>
      <c r="L91" s="235" t="n">
        <f aca="false" ca="true" dt2D="false" dtr="false" t="normal">SUM(M91:BT91)</f>
        <v>0</v>
      </c>
      <c r="M91" s="239" t="n">
        <f aca="false" ca="true" dt2D="false" dtr="false" t="normal">M90*'Макро'!E$64</f>
        <v>0</v>
      </c>
      <c r="N91" s="239" t="n">
        <f aca="false" ca="true" dt2D="false" dtr="false" t="normal">N90*'Макро'!F$64</f>
        <v>0</v>
      </c>
      <c r="O91" s="239" t="n">
        <f aca="false" ca="true" dt2D="false" dtr="false" t="normal">O90*'Макро'!G$64</f>
        <v>0</v>
      </c>
      <c r="P91" s="239" t="n">
        <f aca="false" ca="true" dt2D="false" dtr="false" t="normal">P90*'Макро'!H$64</f>
        <v>0</v>
      </c>
      <c r="Q91" s="239" t="n">
        <f aca="false" ca="true" dt2D="false" dtr="false" t="normal">Q90*'Макро'!I$64</f>
        <v>0</v>
      </c>
      <c r="R91" s="239" t="n">
        <f aca="false" ca="true" dt2D="false" dtr="false" t="normal">R90*'Макро'!J$64</f>
        <v>0</v>
      </c>
      <c r="S91" s="239" t="n">
        <f aca="false" ca="true" dt2D="false" dtr="false" t="normal">S90*'Макро'!K$64</f>
        <v>0</v>
      </c>
      <c r="T91" s="239" t="n">
        <f aca="false" ca="true" dt2D="false" dtr="false" t="normal">T90*'Макро'!L$64</f>
        <v>0</v>
      </c>
      <c r="U91" s="239" t="n">
        <f aca="false" ca="true" dt2D="false" dtr="false" t="normal">U90*'Макро'!M$64</f>
        <v>0</v>
      </c>
      <c r="V91" s="239" t="n">
        <f aca="false" ca="true" dt2D="false" dtr="false" t="normal">V90*'Макро'!N$64</f>
        <v>0</v>
      </c>
      <c r="W91" s="239" t="n">
        <f aca="false" ca="true" dt2D="false" dtr="false" t="normal">W90*'Макро'!O$64</f>
        <v>0</v>
      </c>
      <c r="X91" s="239" t="n">
        <f aca="false" ca="true" dt2D="false" dtr="false" t="normal">X90*'Макро'!P$64</f>
        <v>0</v>
      </c>
      <c r="Y91" s="239" t="n">
        <f aca="false" ca="true" dt2D="false" dtr="false" t="normal">Y90*'Макро'!Q$64</f>
        <v>0</v>
      </c>
      <c r="Z91" s="239" t="n">
        <f aca="false" ca="true" dt2D="false" dtr="false" t="normal">Z90*'Макро'!R$64</f>
        <v>0</v>
      </c>
      <c r="AA91" s="239" t="n">
        <f aca="false" ca="true" dt2D="false" dtr="false" t="normal">AA90*'Макро'!S$64</f>
        <v>0</v>
      </c>
      <c r="AB91" s="239" t="n">
        <f aca="false" ca="true" dt2D="false" dtr="false" t="normal">AB90*'Макро'!T$64</f>
        <v>0</v>
      </c>
      <c r="AC91" s="239" t="n">
        <f aca="false" ca="true" dt2D="false" dtr="false" t="normal">AC90*'Макро'!U$64</f>
        <v>0</v>
      </c>
      <c r="AD91" s="239" t="n">
        <f aca="false" ca="true" dt2D="false" dtr="false" t="normal">AD90*'Макро'!V$64</f>
        <v>0</v>
      </c>
      <c r="AE91" s="239" t="n">
        <f aca="false" ca="true" dt2D="false" dtr="false" t="normal">AE90*'Макро'!W$64</f>
        <v>0</v>
      </c>
      <c r="AF91" s="239" t="n">
        <f aca="false" ca="true" dt2D="false" dtr="false" t="normal">AF90*'Макро'!X$64</f>
        <v>0</v>
      </c>
      <c r="AG91" s="239" t="n">
        <f aca="false" ca="true" dt2D="false" dtr="false" t="normal">AG90*'Макро'!Y$64</f>
        <v>0</v>
      </c>
      <c r="AH91" s="239" t="n">
        <f aca="false" ca="true" dt2D="false" dtr="false" t="normal">AH90*'Макро'!Z$64</f>
        <v>0</v>
      </c>
      <c r="AI91" s="239" t="n">
        <f aca="false" ca="true" dt2D="false" dtr="false" t="normal">AI90*'Макро'!AA$64</f>
        <v>0</v>
      </c>
      <c r="AJ91" s="239" t="n">
        <f aca="false" ca="true" dt2D="false" dtr="false" t="normal">AJ90*'Макро'!AB$64</f>
        <v>0</v>
      </c>
      <c r="AK91" s="239" t="n">
        <f aca="false" ca="true" dt2D="false" dtr="false" t="normal">AK90*'Макро'!AC$64</f>
        <v>0</v>
      </c>
      <c r="AL91" s="239" t="n">
        <f aca="false" ca="true" dt2D="false" dtr="false" t="normal">AL90*'Макро'!AD$64</f>
        <v>0</v>
      </c>
      <c r="AM91" s="239" t="n">
        <f aca="false" ca="true" dt2D="false" dtr="false" t="normal">AM90*'Макро'!AE$64</f>
        <v>0</v>
      </c>
      <c r="AN91" s="239" t="n">
        <f aca="false" ca="true" dt2D="false" dtr="false" t="normal">AN90*'Макро'!AF$64</f>
        <v>0</v>
      </c>
      <c r="AO91" s="239" t="n">
        <f aca="false" ca="true" dt2D="false" dtr="false" t="normal">AO90*'Макро'!AG$64</f>
        <v>0</v>
      </c>
      <c r="AP91" s="239" t="n">
        <f aca="false" ca="true" dt2D="false" dtr="false" t="normal">AP90*'Макро'!AH$64</f>
        <v>0</v>
      </c>
      <c r="AQ91" s="239" t="n">
        <f aca="false" ca="true" dt2D="false" dtr="false" t="normal">AQ90*'Макро'!AI$64</f>
        <v>0</v>
      </c>
      <c r="AR91" s="239" t="n">
        <f aca="false" ca="true" dt2D="false" dtr="false" t="normal">AR90*'Макро'!AJ$64</f>
        <v>0</v>
      </c>
      <c r="AS91" s="239" t="n">
        <f aca="false" ca="true" dt2D="false" dtr="false" t="normal">AS90*'Макро'!AK$64</f>
        <v>0</v>
      </c>
      <c r="AT91" s="239" t="n">
        <f aca="false" ca="true" dt2D="false" dtr="false" t="normal">AT90*'Макро'!AL$64</f>
        <v>0</v>
      </c>
      <c r="AU91" s="239" t="n">
        <f aca="false" ca="true" dt2D="false" dtr="false" t="normal">AU90*'Макро'!AM$64</f>
        <v>0</v>
      </c>
      <c r="AV91" s="239" t="n">
        <f aca="false" ca="true" dt2D="false" dtr="false" t="normal">AV90*'Макро'!AN$64</f>
        <v>0</v>
      </c>
      <c r="AW91" s="239" t="n">
        <f aca="false" ca="true" dt2D="false" dtr="false" t="normal">AW90*'Макро'!AO$64</f>
        <v>0</v>
      </c>
      <c r="AX91" s="239" t="n">
        <f aca="false" ca="true" dt2D="false" dtr="false" t="normal">AX90*'Макро'!AP$64</f>
        <v>0</v>
      </c>
      <c r="AY91" s="239" t="n">
        <f aca="false" ca="true" dt2D="false" dtr="false" t="normal">AY90*'Макро'!AQ$64</f>
        <v>0</v>
      </c>
      <c r="AZ91" s="239" t="n">
        <f aca="false" ca="true" dt2D="false" dtr="false" t="normal">AZ90*'Макро'!AR$64</f>
        <v>0</v>
      </c>
      <c r="BA91" s="239" t="n">
        <f aca="false" ca="true" dt2D="false" dtr="false" t="normal">BA90*'Макро'!AS$64</f>
        <v>0</v>
      </c>
      <c r="BB91" s="239" t="n">
        <f aca="false" ca="true" dt2D="false" dtr="false" t="normal">BB90*'Макро'!AT$64</f>
        <v>0</v>
      </c>
      <c r="BC91" s="239" t="n">
        <f aca="false" ca="true" dt2D="false" dtr="false" t="normal">BC90*'Макро'!AU$64</f>
        <v>0</v>
      </c>
      <c r="BD91" s="239" t="n">
        <f aca="false" ca="true" dt2D="false" dtr="false" t="normal">BD90*'Макро'!AV$64</f>
        <v>0</v>
      </c>
      <c r="BE91" s="239" t="n">
        <f aca="false" ca="true" dt2D="false" dtr="false" t="normal">BE90*'Макро'!AW$64</f>
        <v>0</v>
      </c>
      <c r="BF91" s="239" t="n">
        <f aca="false" ca="true" dt2D="false" dtr="false" t="normal">BF90*'Макро'!AX$64</f>
        <v>0</v>
      </c>
      <c r="BG91" s="239" t="n">
        <f aca="false" ca="true" dt2D="false" dtr="false" t="normal">BG90*'Макро'!AY$64</f>
        <v>0</v>
      </c>
      <c r="BH91" s="239" t="n">
        <f aca="false" ca="true" dt2D="false" dtr="false" t="normal">BH90*'Макро'!AZ$64</f>
        <v>0</v>
      </c>
      <c r="BI91" s="239" t="n">
        <f aca="false" ca="true" dt2D="false" dtr="false" t="normal">BI90*'Макро'!BA$64</f>
        <v>0</v>
      </c>
      <c r="BJ91" s="239" t="n">
        <f aca="false" ca="true" dt2D="false" dtr="false" t="normal">BJ90*'Макро'!BB$64</f>
        <v>0</v>
      </c>
      <c r="BK91" s="239" t="n">
        <f aca="false" ca="true" dt2D="false" dtr="false" t="normal">BK90*'Макро'!BC$64</f>
        <v>0</v>
      </c>
      <c r="BL91" s="239" t="n">
        <f aca="false" ca="true" dt2D="false" dtr="false" t="normal">BL90*'Макро'!BD$64</f>
        <v>0</v>
      </c>
      <c r="BM91" s="239" t="n">
        <f aca="false" ca="true" dt2D="false" dtr="false" t="normal">BM90*'Макро'!BE$64</f>
        <v>0</v>
      </c>
      <c r="BN91" s="239" t="n">
        <f aca="false" ca="true" dt2D="false" dtr="false" t="normal">BN90*'Макро'!BF$64</f>
        <v>0</v>
      </c>
      <c r="BO91" s="239" t="n">
        <f aca="false" ca="true" dt2D="false" dtr="false" t="normal">BO90*'Макро'!BG$64</f>
        <v>0</v>
      </c>
      <c r="BP91" s="239" t="n">
        <f aca="false" ca="true" dt2D="false" dtr="false" t="normal">BP90*'Макро'!BH$64</f>
        <v>0</v>
      </c>
      <c r="BQ91" s="239" t="n">
        <f aca="false" ca="true" dt2D="false" dtr="false" t="normal">BQ90*'Макро'!BI$64</f>
        <v>0</v>
      </c>
      <c r="BR91" s="239" t="n">
        <f aca="false" ca="true" dt2D="false" dtr="false" t="normal">BR90*'Макро'!BJ$64</f>
        <v>0</v>
      </c>
      <c r="BS91" s="239" t="n">
        <f aca="false" ca="true" dt2D="false" dtr="false" t="normal">BS90*'Макро'!BK$64</f>
        <v>0</v>
      </c>
      <c r="BT91" s="239" t="n">
        <f aca="false" ca="true" dt2D="false" dtr="false" t="normal">BT90*'Макро'!BL$64</f>
        <v>0</v>
      </c>
    </row>
    <row hidden="true" ht="16.5" outlineLevel="1" r="92">
      <c r="D92" s="529" t="e">
        <f aca="false" ca="false" dt2D="false" dtr="false" t="normal">D91</f>
        <v>#N/A</v>
      </c>
      <c r="F92" s="482" t="e">
        <f aca="false" ca="false" dt2D="false" dtr="false" t="normal">F91</f>
        <v>#N/A</v>
      </c>
      <c r="G92" s="482" t="n">
        <f aca="false" ca="false" dt2D="false" dtr="false" t="normal">G91</f>
        <v>0</v>
      </c>
      <c r="L92" s="244" t="n"/>
      <c r="M92" s="244" t="n"/>
      <c r="N92" s="244" t="n"/>
      <c r="O92" s="244" t="n"/>
      <c r="P92" s="244" t="n"/>
      <c r="Q92" s="244" t="n"/>
      <c r="R92" s="244" t="n"/>
      <c r="S92" s="244" t="n"/>
      <c r="T92" s="244" t="n"/>
      <c r="U92" s="244" t="n"/>
      <c r="V92" s="244" t="n"/>
      <c r="W92" s="244" t="n"/>
      <c r="X92" s="244" t="n"/>
      <c r="Y92" s="244" t="n"/>
      <c r="Z92" s="244" t="n"/>
      <c r="AA92" s="244" t="n"/>
      <c r="AB92" s="244" t="n"/>
      <c r="AC92" s="244" t="n"/>
      <c r="AD92" s="244" t="n"/>
      <c r="AE92" s="244" t="n"/>
      <c r="AF92" s="244" t="n"/>
      <c r="AG92" s="244" t="n"/>
      <c r="AH92" s="244" t="n"/>
      <c r="AI92" s="244" t="n"/>
      <c r="AJ92" s="244" t="n"/>
      <c r="AK92" s="244" t="n"/>
      <c r="AL92" s="244" t="n"/>
      <c r="AM92" s="244" t="n"/>
      <c r="AN92" s="244" t="n"/>
      <c r="AO92" s="244" t="n"/>
      <c r="AP92" s="244" t="n"/>
      <c r="AQ92" s="244" t="n"/>
      <c r="AR92" s="244" t="n"/>
      <c r="AS92" s="244" t="n"/>
      <c r="AT92" s="244" t="n"/>
      <c r="AU92" s="244" t="n"/>
      <c r="AV92" s="244" t="n"/>
      <c r="AW92" s="244" t="n"/>
      <c r="AX92" s="244" t="n"/>
      <c r="AY92" s="244" t="n"/>
      <c r="AZ92" s="244" t="n"/>
      <c r="BA92" s="244" t="n"/>
      <c r="BB92" s="244" t="n"/>
      <c r="BC92" s="244" t="n"/>
      <c r="BD92" s="244" t="n"/>
      <c r="BE92" s="244" t="n"/>
      <c r="BF92" s="244" t="n"/>
      <c r="BG92" s="244" t="n"/>
      <c r="BH92" s="244" t="n"/>
      <c r="BI92" s="244" t="n"/>
      <c r="BJ92" s="244" t="n"/>
      <c r="BK92" s="244" t="n"/>
      <c r="BL92" s="244" t="n"/>
      <c r="BM92" s="244" t="n"/>
      <c r="BN92" s="244" t="n"/>
      <c r="BO92" s="244" t="n"/>
      <c r="BP92" s="244" t="n"/>
      <c r="BQ92" s="244" t="n"/>
      <c r="BR92" s="244" t="n"/>
      <c r="BS92" s="244" t="n"/>
      <c r="BT92" s="244" t="n"/>
    </row>
    <row customHeight="true" hidden="true" ht="18.6000003814697" outlineLevel="1" r="93">
      <c r="A93" s="1" t="n"/>
      <c r="B93" s="531" t="n"/>
      <c r="C93" s="561" t="n"/>
      <c r="D93" s="529" t="e">
        <f aca="false" ca="false" dt2D="false" dtr="false" t="normal">D92</f>
        <v>#N/A</v>
      </c>
      <c r="F93" s="482" t="e">
        <f aca="false" ca="false" dt2D="false" dtr="false" t="normal">F92</f>
        <v>#N/A</v>
      </c>
      <c r="G93" s="482" t="n">
        <f aca="false" ca="false" dt2D="false" dtr="false" t="normal">G92</f>
        <v>0</v>
      </c>
      <c r="H93" s="529" t="n"/>
      <c r="I93" s="563" t="s">
        <v>576</v>
      </c>
      <c r="J93" s="563" t="n">
        <f aca="false" ca="false" dt2D="false" dtr="false" t="normal">I55</f>
        <v>0</v>
      </c>
      <c r="K93" s="563" t="n"/>
      <c r="L93" s="563" t="n"/>
      <c r="M93" s="563" t="n"/>
      <c r="N93" s="563" t="n"/>
      <c r="O93" s="563" t="n"/>
      <c r="P93" s="563" t="n"/>
      <c r="Q93" s="563" t="n"/>
      <c r="R93" s="563" t="n"/>
      <c r="S93" s="563" t="n"/>
      <c r="T93" s="563" t="n"/>
      <c r="U93" s="563" t="n"/>
      <c r="V93" s="563" t="n"/>
      <c r="W93" s="563" t="n"/>
      <c r="X93" s="563" t="n"/>
      <c r="Y93" s="563" t="n"/>
      <c r="Z93" s="563" t="n"/>
      <c r="AA93" s="563" t="n"/>
      <c r="AB93" s="563" t="n"/>
      <c r="AC93" s="563" t="n"/>
      <c r="AD93" s="563" t="n"/>
      <c r="AE93" s="563" t="n"/>
      <c r="AF93" s="563" t="n"/>
      <c r="AG93" s="563" t="n"/>
      <c r="AH93" s="563" t="n"/>
      <c r="AI93" s="563" t="n"/>
      <c r="AJ93" s="563" t="n"/>
      <c r="AK93" s="563" t="n"/>
      <c r="AL93" s="563" t="n"/>
      <c r="AM93" s="563" t="n"/>
      <c r="AN93" s="563" t="n"/>
      <c r="AO93" s="563" t="n"/>
      <c r="AP93" s="563" t="n"/>
      <c r="AQ93" s="563" t="n"/>
      <c r="AR93" s="563" t="n"/>
      <c r="AS93" s="563" t="n"/>
      <c r="AT93" s="563" t="n"/>
      <c r="AU93" s="563" t="n"/>
      <c r="AV93" s="563" t="n"/>
      <c r="AW93" s="563" t="n"/>
      <c r="AX93" s="563" t="n"/>
      <c r="AY93" s="563" t="n"/>
      <c r="AZ93" s="563" t="n"/>
      <c r="BA93" s="563" t="n"/>
      <c r="BB93" s="563" t="n"/>
      <c r="BC93" s="563" t="n"/>
      <c r="BD93" s="563" t="n"/>
      <c r="BE93" s="563" t="n"/>
      <c r="BF93" s="563" t="n"/>
      <c r="BG93" s="563" t="n"/>
      <c r="BH93" s="563" t="n"/>
      <c r="BI93" s="563" t="n"/>
      <c r="BJ93" s="563" t="n"/>
      <c r="BK93" s="563" t="n"/>
      <c r="BL93" s="563" t="n"/>
      <c r="BM93" s="563" t="n"/>
      <c r="BN93" s="563" t="n"/>
      <c r="BO93" s="563" t="n"/>
      <c r="BP93" s="563" t="n"/>
      <c r="BQ93" s="563" t="n"/>
      <c r="BR93" s="563" t="n"/>
      <c r="BS93" s="563" t="n"/>
      <c r="BT93" s="563" t="n"/>
    </row>
    <row customFormat="true" hidden="true" ht="16.5" outlineLevel="2" r="94" s="431">
      <c r="A94" s="562" t="n"/>
      <c r="B94" s="562" t="n"/>
      <c r="C94" s="562" t="n"/>
      <c r="D94" s="562" t="e">
        <f aca="false" ca="false" dt2D="false" dtr="false" t="normal">D93</f>
        <v>#N/A</v>
      </c>
      <c r="E94" s="562" t="n"/>
      <c r="F94" s="562" t="e">
        <f aca="false" ca="false" dt2D="false" dtr="false" t="normal">F93</f>
        <v>#N/A</v>
      </c>
      <c r="G94" s="562" t="n">
        <f aca="false" ca="false" dt2D="false" dtr="false" t="normal">G93</f>
        <v>0</v>
      </c>
      <c r="I94" s="564" t="s">
        <v>605</v>
      </c>
      <c r="J94" s="431" t="s">
        <v>585</v>
      </c>
      <c r="M94" s="565" t="n"/>
      <c r="N94" s="565" t="n"/>
      <c r="O94" s="565" t="n"/>
      <c r="P94" s="565" t="n"/>
      <c r="Q94" s="565" t="n"/>
      <c r="R94" s="565" t="n"/>
      <c r="S94" s="565" t="n"/>
      <c r="T94" s="565" t="n"/>
      <c r="U94" s="565" t="n"/>
      <c r="V94" s="565" t="n"/>
      <c r="W94" s="565" t="n"/>
      <c r="X94" s="565" t="n"/>
      <c r="Y94" s="565" t="n"/>
      <c r="Z94" s="565" t="n"/>
      <c r="AA94" s="565" t="n"/>
      <c r="AB94" s="565" t="n"/>
      <c r="AC94" s="565" t="n"/>
      <c r="AD94" s="565" t="n"/>
      <c r="AE94" s="565" t="n"/>
      <c r="AF94" s="565" t="n"/>
      <c r="AG94" s="565" t="n"/>
      <c r="AH94" s="565" t="n"/>
      <c r="AI94" s="565" t="n"/>
      <c r="AJ94" s="565" t="n"/>
      <c r="AK94" s="565" t="n"/>
      <c r="AL94" s="565" t="n"/>
      <c r="AM94" s="565" t="n"/>
      <c r="AN94" s="565" t="n"/>
      <c r="AO94" s="565" t="n"/>
      <c r="AP94" s="565" t="n"/>
      <c r="AQ94" s="565" t="n"/>
      <c r="AR94" s="565" t="n"/>
      <c r="AS94" s="565" t="n"/>
      <c r="AT94" s="565" t="n"/>
      <c r="AU94" s="565" t="n"/>
      <c r="AV94" s="565" t="n"/>
      <c r="AW94" s="565" t="n"/>
      <c r="AX94" s="565" t="n"/>
      <c r="AY94" s="565" t="n"/>
      <c r="AZ94" s="565" t="n"/>
      <c r="BA94" s="565" t="n"/>
      <c r="BB94" s="565" t="n"/>
      <c r="BC94" s="565" t="n"/>
      <c r="BD94" s="565" t="n"/>
      <c r="BE94" s="565" t="n"/>
      <c r="BF94" s="565" t="n"/>
      <c r="BG94" s="565" t="n"/>
      <c r="BH94" s="565" t="n"/>
      <c r="BI94" s="565" t="n"/>
      <c r="BJ94" s="565" t="n"/>
      <c r="BK94" s="565" t="n"/>
      <c r="BL94" s="565" t="n"/>
      <c r="BM94" s="565" t="n"/>
      <c r="BN94" s="565" t="n"/>
      <c r="BO94" s="565" t="n"/>
      <c r="BP94" s="565" t="n"/>
      <c r="BQ94" s="565" t="n"/>
      <c r="BR94" s="565" t="n"/>
      <c r="BS94" s="565" t="n"/>
      <c r="BT94" s="565" t="n"/>
    </row>
    <row hidden="true" ht="16.5" outlineLevel="2" r="95">
      <c r="D95" s="529" t="e">
        <f aca="false" ca="false" dt2D="false" dtr="false" t="normal">D94</f>
        <v>#N/A</v>
      </c>
      <c r="F95" s="482" t="e">
        <f aca="false" ca="false" dt2D="false" dtr="false" t="normal">F94</f>
        <v>#N/A</v>
      </c>
      <c r="G95" s="482" t="n">
        <f aca="false" ca="false" dt2D="false" dtr="false" t="normal">G94</f>
        <v>0</v>
      </c>
      <c r="I95" s="566" t="s">
        <v>606</v>
      </c>
      <c r="J95" s="567" t="s">
        <v>587</v>
      </c>
      <c r="K95" s="567" t="n"/>
      <c r="L95" s="568" t="n"/>
      <c r="M95" s="568" t="n">
        <f aca="false" ca="false" dt2D="false" dtr="false" t="normal">$L95*$K95*M94</f>
        <v>0</v>
      </c>
      <c r="N95" s="568" t="n">
        <f aca="false" ca="false" dt2D="false" dtr="false" t="normal">$L95*$K95*N94</f>
        <v>0</v>
      </c>
      <c r="O95" s="568" t="n">
        <f aca="false" ca="false" dt2D="false" dtr="false" t="normal">$L95*$K95*O94</f>
        <v>0</v>
      </c>
      <c r="P95" s="568" t="n">
        <f aca="false" ca="false" dt2D="false" dtr="false" t="normal">$L95*$K95*P94</f>
        <v>0</v>
      </c>
      <c r="Q95" s="568" t="n">
        <f aca="false" ca="false" dt2D="false" dtr="false" t="normal">$L95*$K95*Q94</f>
        <v>0</v>
      </c>
      <c r="R95" s="568" t="n">
        <f aca="false" ca="false" dt2D="false" dtr="false" t="normal">$L95*$K95*R94</f>
        <v>0</v>
      </c>
      <c r="S95" s="568" t="n">
        <f aca="false" ca="false" dt2D="false" dtr="false" t="normal">$L95*$K95*S94</f>
        <v>0</v>
      </c>
      <c r="T95" s="568" t="n">
        <f aca="false" ca="false" dt2D="false" dtr="false" t="normal">$L95*$K95*T94</f>
        <v>0</v>
      </c>
      <c r="U95" s="568" t="n">
        <f aca="false" ca="false" dt2D="false" dtr="false" t="normal">$L95*$K95*U94</f>
        <v>0</v>
      </c>
      <c r="V95" s="568" t="n">
        <f aca="false" ca="false" dt2D="false" dtr="false" t="normal">$L95*$K95*V94</f>
        <v>0</v>
      </c>
      <c r="W95" s="568" t="n">
        <f aca="false" ca="false" dt2D="false" dtr="false" t="normal">$L95*$K95*W94</f>
        <v>0</v>
      </c>
      <c r="X95" s="568" t="n">
        <f aca="false" ca="false" dt2D="false" dtr="false" t="normal">$L95*$K95*X94</f>
        <v>0</v>
      </c>
      <c r="Y95" s="568" t="n">
        <f aca="false" ca="false" dt2D="false" dtr="false" t="normal">$L95*$K95*Y94</f>
        <v>0</v>
      </c>
      <c r="Z95" s="568" t="n">
        <f aca="false" ca="false" dt2D="false" dtr="false" t="normal">$L95*$K95*Z94</f>
        <v>0</v>
      </c>
      <c r="AA95" s="568" t="n">
        <f aca="false" ca="false" dt2D="false" dtr="false" t="normal">$L95*$K95*AA94</f>
        <v>0</v>
      </c>
      <c r="AB95" s="568" t="n">
        <f aca="false" ca="false" dt2D="false" dtr="false" t="normal">$L95*$K95*AB94</f>
        <v>0</v>
      </c>
      <c r="AC95" s="568" t="n">
        <f aca="false" ca="false" dt2D="false" dtr="false" t="normal">$L95*$K95*AC94</f>
        <v>0</v>
      </c>
      <c r="AD95" s="568" t="n">
        <f aca="false" ca="false" dt2D="false" dtr="false" t="normal">$L95*$K95*AD94</f>
        <v>0</v>
      </c>
      <c r="AE95" s="568" t="n">
        <f aca="false" ca="false" dt2D="false" dtr="false" t="normal">$L95*$K95*AE94</f>
        <v>0</v>
      </c>
      <c r="AF95" s="568" t="n">
        <f aca="false" ca="false" dt2D="false" dtr="false" t="normal">$L95*$K95*AF94</f>
        <v>0</v>
      </c>
      <c r="AG95" s="568" t="n">
        <f aca="false" ca="false" dt2D="false" dtr="false" t="normal">$L95*$K95*AG94</f>
        <v>0</v>
      </c>
      <c r="AH95" s="568" t="n">
        <f aca="false" ca="false" dt2D="false" dtr="false" t="normal">$L95*$K95*AH94</f>
        <v>0</v>
      </c>
      <c r="AI95" s="568" t="n">
        <f aca="false" ca="false" dt2D="false" dtr="false" t="normal">$L95*$K95*AI94</f>
        <v>0</v>
      </c>
      <c r="AJ95" s="568" t="n">
        <f aca="false" ca="false" dt2D="false" dtr="false" t="normal">$L95*$K95*AJ94</f>
        <v>0</v>
      </c>
      <c r="AK95" s="568" t="n">
        <f aca="false" ca="false" dt2D="false" dtr="false" t="normal">$L95*$K95*AK94</f>
        <v>0</v>
      </c>
      <c r="AL95" s="568" t="n">
        <f aca="false" ca="false" dt2D="false" dtr="false" t="normal">$L95*$K95*AL94</f>
        <v>0</v>
      </c>
      <c r="AM95" s="568" t="n">
        <f aca="false" ca="false" dt2D="false" dtr="false" t="normal">$L95*$K95*AM94</f>
        <v>0</v>
      </c>
      <c r="AN95" s="568" t="n">
        <f aca="false" ca="false" dt2D="false" dtr="false" t="normal">$L95*$K95*AN94</f>
        <v>0</v>
      </c>
      <c r="AO95" s="568" t="n">
        <f aca="false" ca="false" dt2D="false" dtr="false" t="normal">$L95*$K95*AO94</f>
        <v>0</v>
      </c>
      <c r="AP95" s="568" t="n">
        <f aca="false" ca="false" dt2D="false" dtr="false" t="normal">$L95*$K95*AP94</f>
        <v>0</v>
      </c>
      <c r="AQ95" s="568" t="n">
        <f aca="false" ca="false" dt2D="false" dtr="false" t="normal">$L95*$K95*AQ94</f>
        <v>0</v>
      </c>
      <c r="AR95" s="568" t="n">
        <f aca="false" ca="false" dt2D="false" dtr="false" t="normal">$L95*$K95*AR94</f>
        <v>0</v>
      </c>
      <c r="AS95" s="568" t="n">
        <f aca="false" ca="false" dt2D="false" dtr="false" t="normal">$L95*$K95*AS94</f>
        <v>0</v>
      </c>
      <c r="AT95" s="568" t="n">
        <f aca="false" ca="false" dt2D="false" dtr="false" t="normal">$L95*$K95*AT94</f>
        <v>0</v>
      </c>
      <c r="AU95" s="568" t="n">
        <f aca="false" ca="false" dt2D="false" dtr="false" t="normal">$L95*$K95*AU94</f>
        <v>0</v>
      </c>
      <c r="AV95" s="568" t="n">
        <f aca="false" ca="false" dt2D="false" dtr="false" t="normal">$L95*$K95*AV94</f>
        <v>0</v>
      </c>
      <c r="AW95" s="568" t="n">
        <f aca="false" ca="false" dt2D="false" dtr="false" t="normal">$L95*$K95*AW94</f>
        <v>0</v>
      </c>
      <c r="AX95" s="568" t="n">
        <f aca="false" ca="false" dt2D="false" dtr="false" t="normal">$L95*$K95*AX94</f>
        <v>0</v>
      </c>
      <c r="AY95" s="568" t="n">
        <f aca="false" ca="false" dt2D="false" dtr="false" t="normal">$L95*$K95*AY94</f>
        <v>0</v>
      </c>
      <c r="AZ95" s="568" t="n">
        <f aca="false" ca="false" dt2D="false" dtr="false" t="normal">$L95*$K95*AZ94</f>
        <v>0</v>
      </c>
      <c r="BA95" s="568" t="n">
        <f aca="false" ca="false" dt2D="false" dtr="false" t="normal">$L95*$K95*BA94</f>
        <v>0</v>
      </c>
      <c r="BB95" s="568" t="n">
        <f aca="false" ca="false" dt2D="false" dtr="false" t="normal">$L95*$K95*BB94</f>
        <v>0</v>
      </c>
      <c r="BC95" s="568" t="n">
        <f aca="false" ca="false" dt2D="false" dtr="false" t="normal">$L95*$K95*BC94</f>
        <v>0</v>
      </c>
      <c r="BD95" s="568" t="n">
        <f aca="false" ca="false" dt2D="false" dtr="false" t="normal">$L95*$K95*BD94</f>
        <v>0</v>
      </c>
      <c r="BE95" s="568" t="n">
        <f aca="false" ca="false" dt2D="false" dtr="false" t="normal">$L95*$K95*BE94</f>
        <v>0</v>
      </c>
      <c r="BF95" s="568" t="n">
        <f aca="false" ca="false" dt2D="false" dtr="false" t="normal">$L95*$K95*BF94</f>
        <v>0</v>
      </c>
      <c r="BG95" s="568" t="n">
        <f aca="false" ca="false" dt2D="false" dtr="false" t="normal">$L95*$K95*BG94</f>
        <v>0</v>
      </c>
      <c r="BH95" s="568" t="n">
        <f aca="false" ca="false" dt2D="false" dtr="false" t="normal">$L95*$K95*BH94</f>
        <v>0</v>
      </c>
      <c r="BI95" s="568" t="n">
        <f aca="false" ca="false" dt2D="false" dtr="false" t="normal">$L95*$K95*BI94</f>
        <v>0</v>
      </c>
      <c r="BJ95" s="568" t="n">
        <f aca="false" ca="false" dt2D="false" dtr="false" t="normal">$L95*$K95*BJ94</f>
        <v>0</v>
      </c>
      <c r="BK95" s="568" t="n">
        <f aca="false" ca="false" dt2D="false" dtr="false" t="normal">$L95*$K95*BK94</f>
        <v>0</v>
      </c>
      <c r="BL95" s="568" t="n">
        <f aca="false" ca="false" dt2D="false" dtr="false" t="normal">$L95*$K95*BL94</f>
        <v>0</v>
      </c>
      <c r="BM95" s="568" t="n">
        <f aca="false" ca="false" dt2D="false" dtr="false" t="normal">$L95*$K95*BM94</f>
        <v>0</v>
      </c>
      <c r="BN95" s="568" t="n">
        <f aca="false" ca="false" dt2D="false" dtr="false" t="normal">$L95*$K95*BN94</f>
        <v>0</v>
      </c>
      <c r="BO95" s="568" t="n">
        <f aca="false" ca="false" dt2D="false" dtr="false" t="normal">$L95*$K95*BO94</f>
        <v>0</v>
      </c>
      <c r="BP95" s="568" t="n">
        <f aca="false" ca="false" dt2D="false" dtr="false" t="normal">$L95*$K95*BP94</f>
        <v>0</v>
      </c>
      <c r="BQ95" s="568" t="n">
        <f aca="false" ca="false" dt2D="false" dtr="false" t="normal">$L95*$K95*BQ94</f>
        <v>0</v>
      </c>
      <c r="BR95" s="568" t="n">
        <f aca="false" ca="false" dt2D="false" dtr="false" t="normal">$L95*$K95*BR94</f>
        <v>0</v>
      </c>
      <c r="BS95" s="568" t="n">
        <f aca="false" ca="false" dt2D="false" dtr="false" t="normal">$L95*$K95*BS94</f>
        <v>0</v>
      </c>
      <c r="BT95" s="568" t="n">
        <f aca="false" ca="false" dt2D="false" dtr="false" t="normal">$L95*$K95*BT94</f>
        <v>0</v>
      </c>
    </row>
    <row hidden="true" ht="16.5" outlineLevel="2" r="96">
      <c r="D96" s="529" t="e">
        <f aca="false" ca="false" dt2D="false" dtr="false" t="normal">D95</f>
        <v>#N/A</v>
      </c>
      <c r="F96" s="482" t="e">
        <f aca="false" ca="false" dt2D="false" dtr="false" t="normal">F95</f>
        <v>#N/A</v>
      </c>
      <c r="G96" s="482" t="n">
        <f aca="false" ca="false" dt2D="false" dtr="false" t="normal">G95</f>
        <v>0</v>
      </c>
      <c r="I96" s="566" t="s">
        <v>607</v>
      </c>
      <c r="J96" s="567" t="s">
        <v>593</v>
      </c>
      <c r="K96" s="567" t="n"/>
      <c r="L96" s="568" t="n"/>
      <c r="M96" s="568" t="n">
        <f aca="false" ca="false" dt2D="false" dtr="false" t="normal">$L96*$K96*M94</f>
        <v>0</v>
      </c>
      <c r="N96" s="568" t="n">
        <f aca="false" ca="false" dt2D="false" dtr="false" t="normal">$L96*$K96*N94</f>
        <v>0</v>
      </c>
      <c r="O96" s="568" t="n">
        <f aca="false" ca="false" dt2D="false" dtr="false" t="normal">$L96*$K96*O94</f>
        <v>0</v>
      </c>
      <c r="P96" s="568" t="n">
        <f aca="false" ca="false" dt2D="false" dtr="false" t="normal">$L96*$K96*P94</f>
        <v>0</v>
      </c>
      <c r="Q96" s="568" t="n">
        <f aca="false" ca="false" dt2D="false" dtr="false" t="normal">$L96*$K96*Q94</f>
        <v>0</v>
      </c>
      <c r="R96" s="568" t="n">
        <f aca="false" ca="false" dt2D="false" dtr="false" t="normal">$L96*$K96*R94</f>
        <v>0</v>
      </c>
      <c r="S96" s="568" t="n">
        <f aca="false" ca="false" dt2D="false" dtr="false" t="normal">$L96*$K96*S94</f>
        <v>0</v>
      </c>
      <c r="T96" s="568" t="n">
        <f aca="false" ca="false" dt2D="false" dtr="false" t="normal">$L96*$K96*T94</f>
        <v>0</v>
      </c>
      <c r="U96" s="568" t="n">
        <f aca="false" ca="false" dt2D="false" dtr="false" t="normal">$L96*$K96*U94</f>
        <v>0</v>
      </c>
      <c r="V96" s="568" t="n">
        <f aca="false" ca="false" dt2D="false" dtr="false" t="normal">$L96*$K96*V94</f>
        <v>0</v>
      </c>
      <c r="W96" s="568" t="n">
        <f aca="false" ca="false" dt2D="false" dtr="false" t="normal">$L96*$K96*W94</f>
        <v>0</v>
      </c>
      <c r="X96" s="568" t="n">
        <f aca="false" ca="false" dt2D="false" dtr="false" t="normal">$L96*$K96*X94</f>
        <v>0</v>
      </c>
      <c r="Y96" s="568" t="n">
        <f aca="false" ca="false" dt2D="false" dtr="false" t="normal">$L96*$K96*Y94</f>
        <v>0</v>
      </c>
      <c r="Z96" s="568" t="n">
        <f aca="false" ca="false" dt2D="false" dtr="false" t="normal">$L96*$K96*Z94</f>
        <v>0</v>
      </c>
      <c r="AA96" s="568" t="n">
        <f aca="false" ca="false" dt2D="false" dtr="false" t="normal">$L96*$K96*AA94</f>
        <v>0</v>
      </c>
      <c r="AB96" s="568" t="n">
        <f aca="false" ca="false" dt2D="false" dtr="false" t="normal">$L96*$K96*AB94</f>
        <v>0</v>
      </c>
      <c r="AC96" s="568" t="n">
        <f aca="false" ca="false" dt2D="false" dtr="false" t="normal">$L96*$K96*AC94</f>
        <v>0</v>
      </c>
      <c r="AD96" s="568" t="n">
        <f aca="false" ca="false" dt2D="false" dtr="false" t="normal">$L96*$K96*AD94</f>
        <v>0</v>
      </c>
      <c r="AE96" s="568" t="n">
        <f aca="false" ca="false" dt2D="false" dtr="false" t="normal">$L96*$K96*AE94</f>
        <v>0</v>
      </c>
      <c r="AF96" s="568" t="n">
        <f aca="false" ca="false" dt2D="false" dtr="false" t="normal">$L96*$K96*AF94</f>
        <v>0</v>
      </c>
      <c r="AG96" s="568" t="n">
        <f aca="false" ca="false" dt2D="false" dtr="false" t="normal">$L96*$K96*AG94</f>
        <v>0</v>
      </c>
      <c r="AH96" s="568" t="n">
        <f aca="false" ca="false" dt2D="false" dtr="false" t="normal">$L96*$K96*AH94</f>
        <v>0</v>
      </c>
      <c r="AI96" s="568" t="n">
        <f aca="false" ca="false" dt2D="false" dtr="false" t="normal">$L96*$K96*AI94</f>
        <v>0</v>
      </c>
      <c r="AJ96" s="568" t="n">
        <f aca="false" ca="false" dt2D="false" dtr="false" t="normal">$L96*$K96*AJ94</f>
        <v>0</v>
      </c>
      <c r="AK96" s="568" t="n">
        <f aca="false" ca="false" dt2D="false" dtr="false" t="normal">$L96*$K96*AK94</f>
        <v>0</v>
      </c>
      <c r="AL96" s="568" t="n">
        <f aca="false" ca="false" dt2D="false" dtr="false" t="normal">$L96*$K96*AL94</f>
        <v>0</v>
      </c>
      <c r="AM96" s="568" t="n">
        <f aca="false" ca="false" dt2D="false" dtr="false" t="normal">$L96*$K96*AM94</f>
        <v>0</v>
      </c>
      <c r="AN96" s="568" t="n">
        <f aca="false" ca="false" dt2D="false" dtr="false" t="normal">$L96*$K96*AN94</f>
        <v>0</v>
      </c>
      <c r="AO96" s="568" t="n">
        <f aca="false" ca="false" dt2D="false" dtr="false" t="normal">$L96*$K96*AO94</f>
        <v>0</v>
      </c>
      <c r="AP96" s="568" t="n">
        <f aca="false" ca="false" dt2D="false" dtr="false" t="normal">$L96*$K96*AP94</f>
        <v>0</v>
      </c>
      <c r="AQ96" s="568" t="n">
        <f aca="false" ca="false" dt2D="false" dtr="false" t="normal">$L96*$K96*AQ94</f>
        <v>0</v>
      </c>
      <c r="AR96" s="568" t="n">
        <f aca="false" ca="false" dt2D="false" dtr="false" t="normal">$L96*$K96*AR94</f>
        <v>0</v>
      </c>
      <c r="AS96" s="568" t="n">
        <f aca="false" ca="false" dt2D="false" dtr="false" t="normal">$L96*$K96*AS94</f>
        <v>0</v>
      </c>
      <c r="AT96" s="568" t="n">
        <f aca="false" ca="false" dt2D="false" dtr="false" t="normal">$L96*$K96*AT94</f>
        <v>0</v>
      </c>
      <c r="AU96" s="568" t="n">
        <f aca="false" ca="false" dt2D="false" dtr="false" t="normal">$L96*$K96*AU94</f>
        <v>0</v>
      </c>
      <c r="AV96" s="568" t="n">
        <f aca="false" ca="false" dt2D="false" dtr="false" t="normal">$L96*$K96*AV94</f>
        <v>0</v>
      </c>
      <c r="AW96" s="568" t="n">
        <f aca="false" ca="false" dt2D="false" dtr="false" t="normal">$L96*$K96*AW94</f>
        <v>0</v>
      </c>
      <c r="AX96" s="568" t="n">
        <f aca="false" ca="false" dt2D="false" dtr="false" t="normal">$L96*$K96*AX94</f>
        <v>0</v>
      </c>
      <c r="AY96" s="568" t="n">
        <f aca="false" ca="false" dt2D="false" dtr="false" t="normal">$L96*$K96*AY94</f>
        <v>0</v>
      </c>
      <c r="AZ96" s="568" t="n">
        <f aca="false" ca="false" dt2D="false" dtr="false" t="normal">$L96*$K96*AZ94</f>
        <v>0</v>
      </c>
      <c r="BA96" s="568" t="n">
        <f aca="false" ca="false" dt2D="false" dtr="false" t="normal">$L96*$K96*BA94</f>
        <v>0</v>
      </c>
      <c r="BB96" s="568" t="n">
        <f aca="false" ca="false" dt2D="false" dtr="false" t="normal">$L96*$K96*BB94</f>
        <v>0</v>
      </c>
      <c r="BC96" s="568" t="n">
        <f aca="false" ca="false" dt2D="false" dtr="false" t="normal">$L96*$K96*BC94</f>
        <v>0</v>
      </c>
      <c r="BD96" s="568" t="n">
        <f aca="false" ca="false" dt2D="false" dtr="false" t="normal">$L96*$K96*BD94</f>
        <v>0</v>
      </c>
      <c r="BE96" s="568" t="n">
        <f aca="false" ca="false" dt2D="false" dtr="false" t="normal">$L96*$K96*BE94</f>
        <v>0</v>
      </c>
      <c r="BF96" s="568" t="n">
        <f aca="false" ca="false" dt2D="false" dtr="false" t="normal">$L96*$K96*BF94</f>
        <v>0</v>
      </c>
      <c r="BG96" s="568" t="n">
        <f aca="false" ca="false" dt2D="false" dtr="false" t="normal">$L96*$K96*BG94</f>
        <v>0</v>
      </c>
      <c r="BH96" s="568" t="n">
        <f aca="false" ca="false" dt2D="false" dtr="false" t="normal">$L96*$K96*BH94</f>
        <v>0</v>
      </c>
      <c r="BI96" s="568" t="n">
        <f aca="false" ca="false" dt2D="false" dtr="false" t="normal">$L96*$K96*BI94</f>
        <v>0</v>
      </c>
      <c r="BJ96" s="568" t="n">
        <f aca="false" ca="false" dt2D="false" dtr="false" t="normal">$L96*$K96*BJ94</f>
        <v>0</v>
      </c>
      <c r="BK96" s="568" t="n">
        <f aca="false" ca="false" dt2D="false" dtr="false" t="normal">$L96*$K96*BK94</f>
        <v>0</v>
      </c>
      <c r="BL96" s="568" t="n">
        <f aca="false" ca="false" dt2D="false" dtr="false" t="normal">$L96*$K96*BL94</f>
        <v>0</v>
      </c>
      <c r="BM96" s="568" t="n">
        <f aca="false" ca="false" dt2D="false" dtr="false" t="normal">$L96*$K96*BM94</f>
        <v>0</v>
      </c>
      <c r="BN96" s="568" t="n">
        <f aca="false" ca="false" dt2D="false" dtr="false" t="normal">$L96*$K96*BN94</f>
        <v>0</v>
      </c>
      <c r="BO96" s="568" t="n">
        <f aca="false" ca="false" dt2D="false" dtr="false" t="normal">$L96*$K96*BO94</f>
        <v>0</v>
      </c>
      <c r="BP96" s="568" t="n">
        <f aca="false" ca="false" dt2D="false" dtr="false" t="normal">$L96*$K96*BP94</f>
        <v>0</v>
      </c>
      <c r="BQ96" s="568" t="n">
        <f aca="false" ca="false" dt2D="false" dtr="false" t="normal">$L96*$K96*BQ94</f>
        <v>0</v>
      </c>
      <c r="BR96" s="568" t="n">
        <f aca="false" ca="false" dt2D="false" dtr="false" t="normal">$L96*$K96*BR94</f>
        <v>0</v>
      </c>
      <c r="BS96" s="568" t="n">
        <f aca="false" ca="false" dt2D="false" dtr="false" t="normal">$L96*$K96*BS94</f>
        <v>0</v>
      </c>
      <c r="BT96" s="568" t="n">
        <f aca="false" ca="false" dt2D="false" dtr="false" t="normal">$L96*$K96*BT94</f>
        <v>0</v>
      </c>
    </row>
    <row hidden="true" ht="16.5" outlineLevel="2" r="97">
      <c r="D97" s="529" t="e">
        <f aca="false" ca="false" dt2D="false" dtr="false" t="normal">D96</f>
        <v>#N/A</v>
      </c>
      <c r="F97" s="482" t="e">
        <f aca="false" ca="false" dt2D="false" dtr="false" t="normal">F96</f>
        <v>#N/A</v>
      </c>
      <c r="G97" s="482" t="n">
        <f aca="false" ca="false" dt2D="false" dtr="false" t="normal">G96</f>
        <v>0</v>
      </c>
      <c r="I97" s="566" t="s">
        <v>608</v>
      </c>
      <c r="J97" s="567" t="s">
        <v>587</v>
      </c>
      <c r="K97" s="567" t="n"/>
      <c r="L97" s="568" t="n"/>
      <c r="M97" s="568" t="n">
        <f aca="false" ca="false" dt2D="false" dtr="false" t="normal">$L97*$K97*M94</f>
        <v>0</v>
      </c>
      <c r="N97" s="568" t="n">
        <f aca="false" ca="false" dt2D="false" dtr="false" t="normal">$L97*$K97*N94</f>
        <v>0</v>
      </c>
      <c r="O97" s="568" t="n">
        <f aca="false" ca="false" dt2D="false" dtr="false" t="normal">$L97*$K97*O94</f>
        <v>0</v>
      </c>
      <c r="P97" s="568" t="n">
        <f aca="false" ca="false" dt2D="false" dtr="false" t="normal">$L97*$K97*P94</f>
        <v>0</v>
      </c>
      <c r="Q97" s="568" t="n">
        <f aca="false" ca="false" dt2D="false" dtr="false" t="normal">$L97*$K97*Q94</f>
        <v>0</v>
      </c>
      <c r="R97" s="568" t="n">
        <f aca="false" ca="false" dt2D="false" dtr="false" t="normal">$L97*$K97*R94</f>
        <v>0</v>
      </c>
      <c r="S97" s="568" t="n">
        <f aca="false" ca="false" dt2D="false" dtr="false" t="normal">$L97*$K97*S94</f>
        <v>0</v>
      </c>
      <c r="T97" s="568" t="n">
        <f aca="false" ca="false" dt2D="false" dtr="false" t="normal">$L97*$K97*T94</f>
        <v>0</v>
      </c>
      <c r="U97" s="568" t="n">
        <f aca="false" ca="false" dt2D="false" dtr="false" t="normal">$L97*$K97*U94</f>
        <v>0</v>
      </c>
      <c r="V97" s="568" t="n">
        <f aca="false" ca="false" dt2D="false" dtr="false" t="normal">$L97*$K97*V94</f>
        <v>0</v>
      </c>
      <c r="W97" s="568" t="n">
        <f aca="false" ca="false" dt2D="false" dtr="false" t="normal">$L97*$K97*W94</f>
        <v>0</v>
      </c>
      <c r="X97" s="568" t="n">
        <f aca="false" ca="false" dt2D="false" dtr="false" t="normal">$L97*$K97*X94</f>
        <v>0</v>
      </c>
      <c r="Y97" s="568" t="n">
        <f aca="false" ca="false" dt2D="false" dtr="false" t="normal">$L97*$K97*Y94</f>
        <v>0</v>
      </c>
      <c r="Z97" s="568" t="n">
        <f aca="false" ca="false" dt2D="false" dtr="false" t="normal">$L97*$K97*Z94</f>
        <v>0</v>
      </c>
      <c r="AA97" s="568" t="n">
        <f aca="false" ca="false" dt2D="false" dtr="false" t="normal">$L97*$K97*AA94</f>
        <v>0</v>
      </c>
      <c r="AB97" s="568" t="n">
        <f aca="false" ca="false" dt2D="false" dtr="false" t="normal">$L97*$K97*AB94</f>
        <v>0</v>
      </c>
      <c r="AC97" s="568" t="n">
        <f aca="false" ca="false" dt2D="false" dtr="false" t="normal">$L97*$K97*AC94</f>
        <v>0</v>
      </c>
      <c r="AD97" s="568" t="n">
        <f aca="false" ca="false" dt2D="false" dtr="false" t="normal">$L97*$K97*AD94</f>
        <v>0</v>
      </c>
      <c r="AE97" s="568" t="n">
        <f aca="false" ca="false" dt2D="false" dtr="false" t="normal">$L97*$K97*AE94</f>
        <v>0</v>
      </c>
      <c r="AF97" s="568" t="n">
        <f aca="false" ca="false" dt2D="false" dtr="false" t="normal">$L97*$K97*AF94</f>
        <v>0</v>
      </c>
      <c r="AG97" s="568" t="n">
        <f aca="false" ca="false" dt2D="false" dtr="false" t="normal">$L97*$K97*AG94</f>
        <v>0</v>
      </c>
      <c r="AH97" s="568" t="n">
        <f aca="false" ca="false" dt2D="false" dtr="false" t="normal">$L97*$K97*AH94</f>
        <v>0</v>
      </c>
      <c r="AI97" s="568" t="n">
        <f aca="false" ca="false" dt2D="false" dtr="false" t="normal">$L97*$K97*AI94</f>
        <v>0</v>
      </c>
      <c r="AJ97" s="568" t="n">
        <f aca="false" ca="false" dt2D="false" dtr="false" t="normal">$L97*$K97*AJ94</f>
        <v>0</v>
      </c>
      <c r="AK97" s="568" t="n">
        <f aca="false" ca="false" dt2D="false" dtr="false" t="normal">$L97*$K97*AK94</f>
        <v>0</v>
      </c>
      <c r="AL97" s="568" t="n">
        <f aca="false" ca="false" dt2D="false" dtr="false" t="normal">$L97*$K97*AL94</f>
        <v>0</v>
      </c>
      <c r="AM97" s="568" t="n">
        <f aca="false" ca="false" dt2D="false" dtr="false" t="normal">$L97*$K97*AM94</f>
        <v>0</v>
      </c>
      <c r="AN97" s="568" t="n">
        <f aca="false" ca="false" dt2D="false" dtr="false" t="normal">$L97*$K97*AN94</f>
        <v>0</v>
      </c>
      <c r="AO97" s="568" t="n">
        <f aca="false" ca="false" dt2D="false" dtr="false" t="normal">$L97*$K97*AO94</f>
        <v>0</v>
      </c>
      <c r="AP97" s="568" t="n">
        <f aca="false" ca="false" dt2D="false" dtr="false" t="normal">$L97*$K97*AP94</f>
        <v>0</v>
      </c>
      <c r="AQ97" s="568" t="n">
        <f aca="false" ca="false" dt2D="false" dtr="false" t="normal">$L97*$K97*AQ94</f>
        <v>0</v>
      </c>
      <c r="AR97" s="568" t="n">
        <f aca="false" ca="false" dt2D="false" dtr="false" t="normal">$L97*$K97*AR94</f>
        <v>0</v>
      </c>
      <c r="AS97" s="568" t="n">
        <f aca="false" ca="false" dt2D="false" dtr="false" t="normal">$L97*$K97*AS94</f>
        <v>0</v>
      </c>
      <c r="AT97" s="568" t="n">
        <f aca="false" ca="false" dt2D="false" dtr="false" t="normal">$L97*$K97*AT94</f>
        <v>0</v>
      </c>
      <c r="AU97" s="568" t="n">
        <f aca="false" ca="false" dt2D="false" dtr="false" t="normal">$L97*$K97*AU94</f>
        <v>0</v>
      </c>
      <c r="AV97" s="568" t="n">
        <f aca="false" ca="false" dt2D="false" dtr="false" t="normal">$L97*$K97*AV94</f>
        <v>0</v>
      </c>
      <c r="AW97" s="568" t="n">
        <f aca="false" ca="false" dt2D="false" dtr="false" t="normal">$L97*$K97*AW94</f>
        <v>0</v>
      </c>
      <c r="AX97" s="568" t="n">
        <f aca="false" ca="false" dt2D="false" dtr="false" t="normal">$L97*$K97*AX94</f>
        <v>0</v>
      </c>
      <c r="AY97" s="568" t="n">
        <f aca="false" ca="false" dt2D="false" dtr="false" t="normal">$L97*$K97*AY94</f>
        <v>0</v>
      </c>
      <c r="AZ97" s="568" t="n">
        <f aca="false" ca="false" dt2D="false" dtr="false" t="normal">$L97*$K97*AZ94</f>
        <v>0</v>
      </c>
      <c r="BA97" s="568" t="n">
        <f aca="false" ca="false" dt2D="false" dtr="false" t="normal">$L97*$K97*BA94</f>
        <v>0</v>
      </c>
      <c r="BB97" s="568" t="n">
        <f aca="false" ca="false" dt2D="false" dtr="false" t="normal">$L97*$K97*BB94</f>
        <v>0</v>
      </c>
      <c r="BC97" s="568" t="n">
        <f aca="false" ca="false" dt2D="false" dtr="false" t="normal">$L97*$K97*BC94</f>
        <v>0</v>
      </c>
      <c r="BD97" s="568" t="n">
        <f aca="false" ca="false" dt2D="false" dtr="false" t="normal">$L97*$K97*BD94</f>
        <v>0</v>
      </c>
      <c r="BE97" s="568" t="n">
        <f aca="false" ca="false" dt2D="false" dtr="false" t="normal">$L97*$K97*BE94</f>
        <v>0</v>
      </c>
      <c r="BF97" s="568" t="n">
        <f aca="false" ca="false" dt2D="false" dtr="false" t="normal">$L97*$K97*BF94</f>
        <v>0</v>
      </c>
      <c r="BG97" s="568" t="n">
        <f aca="false" ca="false" dt2D="false" dtr="false" t="normal">$L97*$K97*BG94</f>
        <v>0</v>
      </c>
      <c r="BH97" s="568" t="n">
        <f aca="false" ca="false" dt2D="false" dtr="false" t="normal">$L97*$K97*BH94</f>
        <v>0</v>
      </c>
      <c r="BI97" s="568" t="n">
        <f aca="false" ca="false" dt2D="false" dtr="false" t="normal">$L97*$K97*BI94</f>
        <v>0</v>
      </c>
      <c r="BJ97" s="568" t="n">
        <f aca="false" ca="false" dt2D="false" dtr="false" t="normal">$L97*$K97*BJ94</f>
        <v>0</v>
      </c>
      <c r="BK97" s="568" t="n">
        <f aca="false" ca="false" dt2D="false" dtr="false" t="normal">$L97*$K97*BK94</f>
        <v>0</v>
      </c>
      <c r="BL97" s="568" t="n">
        <f aca="false" ca="false" dt2D="false" dtr="false" t="normal">$L97*$K97*BL94</f>
        <v>0</v>
      </c>
      <c r="BM97" s="568" t="n">
        <f aca="false" ca="false" dt2D="false" dtr="false" t="normal">$L97*$K97*BM94</f>
        <v>0</v>
      </c>
      <c r="BN97" s="568" t="n">
        <f aca="false" ca="false" dt2D="false" dtr="false" t="normal">$L97*$K97*BN94</f>
        <v>0</v>
      </c>
      <c r="BO97" s="568" t="n">
        <f aca="false" ca="false" dt2D="false" dtr="false" t="normal">$L97*$K97*BO94</f>
        <v>0</v>
      </c>
      <c r="BP97" s="568" t="n">
        <f aca="false" ca="false" dt2D="false" dtr="false" t="normal">$L97*$K97*BP94</f>
        <v>0</v>
      </c>
      <c r="BQ97" s="568" t="n">
        <f aca="false" ca="false" dt2D="false" dtr="false" t="normal">$L97*$K97*BQ94</f>
        <v>0</v>
      </c>
      <c r="BR97" s="568" t="n">
        <f aca="false" ca="false" dt2D="false" dtr="false" t="normal">$L97*$K97*BR94</f>
        <v>0</v>
      </c>
      <c r="BS97" s="568" t="n">
        <f aca="false" ca="false" dt2D="false" dtr="false" t="normal">$L97*$K97*BS94</f>
        <v>0</v>
      </c>
      <c r="BT97" s="568" t="n">
        <f aca="false" ca="false" dt2D="false" dtr="false" t="normal">$L97*$K97*BT94</f>
        <v>0</v>
      </c>
    </row>
    <row hidden="true" ht="16.5" outlineLevel="2" r="98">
      <c r="D98" s="529" t="e">
        <f aca="false" ca="false" dt2D="false" dtr="false" t="normal">D97</f>
        <v>#N/A</v>
      </c>
      <c r="F98" s="482" t="e">
        <f aca="false" ca="false" dt2D="false" dtr="false" t="normal">F97</f>
        <v>#N/A</v>
      </c>
      <c r="G98" s="482" t="n">
        <f aca="false" ca="false" dt2D="false" dtr="false" t="normal">G97</f>
        <v>0</v>
      </c>
      <c r="I98" s="566" t="s">
        <v>609</v>
      </c>
      <c r="J98" s="567" t="s">
        <v>593</v>
      </c>
      <c r="K98" s="567" t="n"/>
      <c r="L98" s="568" t="n"/>
      <c r="M98" s="568" t="n">
        <f aca="false" ca="false" dt2D="false" dtr="false" t="normal">$L98*$K98*M94</f>
        <v>0</v>
      </c>
      <c r="N98" s="568" t="n">
        <f aca="false" ca="false" dt2D="false" dtr="false" t="normal">$L98*$K98*N94</f>
        <v>0</v>
      </c>
      <c r="O98" s="568" t="n">
        <f aca="false" ca="false" dt2D="false" dtr="false" t="normal">$L98*$K98*O94</f>
        <v>0</v>
      </c>
      <c r="P98" s="568" t="n">
        <f aca="false" ca="false" dt2D="false" dtr="false" t="normal">$L98*$K98*P94</f>
        <v>0</v>
      </c>
      <c r="Q98" s="568" t="n">
        <f aca="false" ca="false" dt2D="false" dtr="false" t="normal">$L98*$K98*Q94</f>
        <v>0</v>
      </c>
      <c r="R98" s="568" t="n">
        <f aca="false" ca="false" dt2D="false" dtr="false" t="normal">$L98*$K98*R94</f>
        <v>0</v>
      </c>
      <c r="S98" s="568" t="n">
        <f aca="false" ca="false" dt2D="false" dtr="false" t="normal">$L98*$K98*S94</f>
        <v>0</v>
      </c>
      <c r="T98" s="568" t="n">
        <f aca="false" ca="false" dt2D="false" dtr="false" t="normal">$L98*$K98*T94</f>
        <v>0</v>
      </c>
      <c r="U98" s="568" t="n">
        <f aca="false" ca="false" dt2D="false" dtr="false" t="normal">$L98*$K98*U94</f>
        <v>0</v>
      </c>
      <c r="V98" s="568" t="n">
        <f aca="false" ca="false" dt2D="false" dtr="false" t="normal">$L98*$K98*V94</f>
        <v>0</v>
      </c>
      <c r="W98" s="568" t="n">
        <f aca="false" ca="false" dt2D="false" dtr="false" t="normal">$L98*$K98*W94</f>
        <v>0</v>
      </c>
      <c r="X98" s="568" t="n">
        <f aca="false" ca="false" dt2D="false" dtr="false" t="normal">$L98*$K98*X94</f>
        <v>0</v>
      </c>
      <c r="Y98" s="568" t="n">
        <f aca="false" ca="false" dt2D="false" dtr="false" t="normal">$L98*$K98*Y94</f>
        <v>0</v>
      </c>
      <c r="Z98" s="568" t="n">
        <f aca="false" ca="false" dt2D="false" dtr="false" t="normal">$L98*$K98*Z94</f>
        <v>0</v>
      </c>
      <c r="AA98" s="568" t="n">
        <f aca="false" ca="false" dt2D="false" dtr="false" t="normal">$L98*$K98*AA94</f>
        <v>0</v>
      </c>
      <c r="AB98" s="568" t="n">
        <f aca="false" ca="false" dt2D="false" dtr="false" t="normal">$L98*$K98*AB94</f>
        <v>0</v>
      </c>
      <c r="AC98" s="568" t="n">
        <f aca="false" ca="false" dt2D="false" dtr="false" t="normal">$L98*$K98*AC94</f>
        <v>0</v>
      </c>
      <c r="AD98" s="568" t="n">
        <f aca="false" ca="false" dt2D="false" dtr="false" t="normal">$L98*$K98*AD94</f>
        <v>0</v>
      </c>
      <c r="AE98" s="568" t="n">
        <f aca="false" ca="false" dt2D="false" dtr="false" t="normal">$L98*$K98*AE94</f>
        <v>0</v>
      </c>
      <c r="AF98" s="568" t="n">
        <f aca="false" ca="false" dt2D="false" dtr="false" t="normal">$L98*$K98*AF94</f>
        <v>0</v>
      </c>
      <c r="AG98" s="568" t="n">
        <f aca="false" ca="false" dt2D="false" dtr="false" t="normal">$L98*$K98*AG94</f>
        <v>0</v>
      </c>
      <c r="AH98" s="568" t="n">
        <f aca="false" ca="false" dt2D="false" dtr="false" t="normal">$L98*$K98*AH94</f>
        <v>0</v>
      </c>
      <c r="AI98" s="568" t="n">
        <f aca="false" ca="false" dt2D="false" dtr="false" t="normal">$L98*$K98*AI94</f>
        <v>0</v>
      </c>
      <c r="AJ98" s="568" t="n">
        <f aca="false" ca="false" dt2D="false" dtr="false" t="normal">$L98*$K98*AJ94</f>
        <v>0</v>
      </c>
      <c r="AK98" s="568" t="n">
        <f aca="false" ca="false" dt2D="false" dtr="false" t="normal">$L98*$K98*AK94</f>
        <v>0</v>
      </c>
      <c r="AL98" s="568" t="n">
        <f aca="false" ca="false" dt2D="false" dtr="false" t="normal">$L98*$K98*AL94</f>
        <v>0</v>
      </c>
      <c r="AM98" s="568" t="n">
        <f aca="false" ca="false" dt2D="false" dtr="false" t="normal">$L98*$K98*AM94</f>
        <v>0</v>
      </c>
      <c r="AN98" s="568" t="n">
        <f aca="false" ca="false" dt2D="false" dtr="false" t="normal">$L98*$K98*AN94</f>
        <v>0</v>
      </c>
      <c r="AO98" s="568" t="n">
        <f aca="false" ca="false" dt2D="false" dtr="false" t="normal">$L98*$K98*AO94</f>
        <v>0</v>
      </c>
      <c r="AP98" s="568" t="n">
        <f aca="false" ca="false" dt2D="false" dtr="false" t="normal">$L98*$K98*AP94</f>
        <v>0</v>
      </c>
      <c r="AQ98" s="568" t="n">
        <f aca="false" ca="false" dt2D="false" dtr="false" t="normal">$L98*$K98*AQ94</f>
        <v>0</v>
      </c>
      <c r="AR98" s="568" t="n">
        <f aca="false" ca="false" dt2D="false" dtr="false" t="normal">$L98*$K98*AR94</f>
        <v>0</v>
      </c>
      <c r="AS98" s="568" t="n">
        <f aca="false" ca="false" dt2D="false" dtr="false" t="normal">$L98*$K98*AS94</f>
        <v>0</v>
      </c>
      <c r="AT98" s="568" t="n">
        <f aca="false" ca="false" dt2D="false" dtr="false" t="normal">$L98*$K98*AT94</f>
        <v>0</v>
      </c>
      <c r="AU98" s="568" t="n">
        <f aca="false" ca="false" dt2D="false" dtr="false" t="normal">$L98*$K98*AU94</f>
        <v>0</v>
      </c>
      <c r="AV98" s="568" t="n">
        <f aca="false" ca="false" dt2D="false" dtr="false" t="normal">$L98*$K98*AV94</f>
        <v>0</v>
      </c>
      <c r="AW98" s="568" t="n">
        <f aca="false" ca="false" dt2D="false" dtr="false" t="normal">$L98*$K98*AW94</f>
        <v>0</v>
      </c>
      <c r="AX98" s="568" t="n">
        <f aca="false" ca="false" dt2D="false" dtr="false" t="normal">$L98*$K98*AX94</f>
        <v>0</v>
      </c>
      <c r="AY98" s="568" t="n">
        <f aca="false" ca="false" dt2D="false" dtr="false" t="normal">$L98*$K98*AY94</f>
        <v>0</v>
      </c>
      <c r="AZ98" s="568" t="n">
        <f aca="false" ca="false" dt2D="false" dtr="false" t="normal">$L98*$K98*AZ94</f>
        <v>0</v>
      </c>
      <c r="BA98" s="568" t="n">
        <f aca="false" ca="false" dt2D="false" dtr="false" t="normal">$L98*$K98*BA94</f>
        <v>0</v>
      </c>
      <c r="BB98" s="568" t="n">
        <f aca="false" ca="false" dt2D="false" dtr="false" t="normal">$L98*$K98*BB94</f>
        <v>0</v>
      </c>
      <c r="BC98" s="568" t="n">
        <f aca="false" ca="false" dt2D="false" dtr="false" t="normal">$L98*$K98*BC94</f>
        <v>0</v>
      </c>
      <c r="BD98" s="568" t="n">
        <f aca="false" ca="false" dt2D="false" dtr="false" t="normal">$L98*$K98*BD94</f>
        <v>0</v>
      </c>
      <c r="BE98" s="568" t="n">
        <f aca="false" ca="false" dt2D="false" dtr="false" t="normal">$L98*$K98*BE94</f>
        <v>0</v>
      </c>
      <c r="BF98" s="568" t="n">
        <f aca="false" ca="false" dt2D="false" dtr="false" t="normal">$L98*$K98*BF94</f>
        <v>0</v>
      </c>
      <c r="BG98" s="568" t="n">
        <f aca="false" ca="false" dt2D="false" dtr="false" t="normal">$L98*$K98*BG94</f>
        <v>0</v>
      </c>
      <c r="BH98" s="568" t="n">
        <f aca="false" ca="false" dt2D="false" dtr="false" t="normal">$L98*$K98*BH94</f>
        <v>0</v>
      </c>
      <c r="BI98" s="568" t="n">
        <f aca="false" ca="false" dt2D="false" dtr="false" t="normal">$L98*$K98*BI94</f>
        <v>0</v>
      </c>
      <c r="BJ98" s="568" t="n">
        <f aca="false" ca="false" dt2D="false" dtr="false" t="normal">$L98*$K98*BJ94</f>
        <v>0</v>
      </c>
      <c r="BK98" s="568" t="n">
        <f aca="false" ca="false" dt2D="false" dtr="false" t="normal">$L98*$K98*BK94</f>
        <v>0</v>
      </c>
      <c r="BL98" s="568" t="n">
        <f aca="false" ca="false" dt2D="false" dtr="false" t="normal">$L98*$K98*BL94</f>
        <v>0</v>
      </c>
      <c r="BM98" s="568" t="n">
        <f aca="false" ca="false" dt2D="false" dtr="false" t="normal">$L98*$K98*BM94</f>
        <v>0</v>
      </c>
      <c r="BN98" s="568" t="n">
        <f aca="false" ca="false" dt2D="false" dtr="false" t="normal">$L98*$K98*BN94</f>
        <v>0</v>
      </c>
      <c r="BO98" s="568" t="n">
        <f aca="false" ca="false" dt2D="false" dtr="false" t="normal">$L98*$K98*BO94</f>
        <v>0</v>
      </c>
      <c r="BP98" s="568" t="n">
        <f aca="false" ca="false" dt2D="false" dtr="false" t="normal">$L98*$K98*BP94</f>
        <v>0</v>
      </c>
      <c r="BQ98" s="568" t="n">
        <f aca="false" ca="false" dt2D="false" dtr="false" t="normal">$L98*$K98*BQ94</f>
        <v>0</v>
      </c>
      <c r="BR98" s="568" t="n">
        <f aca="false" ca="false" dt2D="false" dtr="false" t="normal">$L98*$K98*BR94</f>
        <v>0</v>
      </c>
      <c r="BS98" s="568" t="n">
        <f aca="false" ca="false" dt2D="false" dtr="false" t="normal">$L98*$K98*BS94</f>
        <v>0</v>
      </c>
      <c r="BT98" s="568" t="n">
        <f aca="false" ca="false" dt2D="false" dtr="false" t="normal">$L98*$K98*BT94</f>
        <v>0</v>
      </c>
    </row>
    <row hidden="true" ht="16.5" outlineLevel="2" r="99">
      <c r="D99" s="529" t="e">
        <f aca="false" ca="false" dt2D="false" dtr="false" t="normal">D98</f>
        <v>#N/A</v>
      </c>
      <c r="F99" s="482" t="e">
        <f aca="false" ca="false" dt2D="false" dtr="false" t="normal">F98</f>
        <v>#N/A</v>
      </c>
      <c r="G99" s="482" t="n">
        <f aca="false" ca="false" dt2D="false" dtr="false" t="normal">G98</f>
        <v>0</v>
      </c>
      <c r="I99" s="570" t="s">
        <v>588</v>
      </c>
      <c r="J99" s="567" t="n"/>
      <c r="K99" s="567" t="n"/>
      <c r="L99" s="568" t="n"/>
      <c r="M99" s="568" t="n">
        <f aca="false" ca="false" dt2D="false" dtr="false" t="normal">$L99*$K99*M94</f>
        <v>0</v>
      </c>
      <c r="N99" s="568" t="n">
        <f aca="false" ca="false" dt2D="false" dtr="false" t="normal">$L99*$K99*N94</f>
        <v>0</v>
      </c>
      <c r="O99" s="568" t="n">
        <f aca="false" ca="false" dt2D="false" dtr="false" t="normal">$L99*$K99*O94</f>
        <v>0</v>
      </c>
      <c r="P99" s="568" t="n">
        <f aca="false" ca="false" dt2D="false" dtr="false" t="normal">$L99*$K99*P94</f>
        <v>0</v>
      </c>
      <c r="Q99" s="568" t="n">
        <f aca="false" ca="false" dt2D="false" dtr="false" t="normal">$L99*$K99*Q94</f>
        <v>0</v>
      </c>
      <c r="R99" s="568" t="n">
        <f aca="false" ca="false" dt2D="false" dtr="false" t="normal">$L99*$K99*R94</f>
        <v>0</v>
      </c>
      <c r="S99" s="568" t="n">
        <f aca="false" ca="false" dt2D="false" dtr="false" t="normal">$L99*$K99*S94</f>
        <v>0</v>
      </c>
      <c r="T99" s="568" t="n">
        <f aca="false" ca="false" dt2D="false" dtr="false" t="normal">$L99*$K99*T94</f>
        <v>0</v>
      </c>
      <c r="U99" s="568" t="n">
        <f aca="false" ca="false" dt2D="false" dtr="false" t="normal">$L99*$K99*U94</f>
        <v>0</v>
      </c>
      <c r="V99" s="568" t="n">
        <f aca="false" ca="false" dt2D="false" dtr="false" t="normal">$L99*$K99*V94</f>
        <v>0</v>
      </c>
      <c r="W99" s="568" t="n">
        <f aca="false" ca="false" dt2D="false" dtr="false" t="normal">$L99*$K99*W94</f>
        <v>0</v>
      </c>
      <c r="X99" s="568" t="n">
        <f aca="false" ca="false" dt2D="false" dtr="false" t="normal">$L99*$K99*X94</f>
        <v>0</v>
      </c>
      <c r="Y99" s="568" t="n">
        <f aca="false" ca="false" dt2D="false" dtr="false" t="normal">$L99*$K99*Y94</f>
        <v>0</v>
      </c>
      <c r="Z99" s="568" t="n">
        <f aca="false" ca="false" dt2D="false" dtr="false" t="normal">$L99*$K99*Z94</f>
        <v>0</v>
      </c>
      <c r="AA99" s="568" t="n">
        <f aca="false" ca="false" dt2D="false" dtr="false" t="normal">$L99*$K99*AA94</f>
        <v>0</v>
      </c>
      <c r="AB99" s="568" t="n">
        <f aca="false" ca="false" dt2D="false" dtr="false" t="normal">$L99*$K99*AB94</f>
        <v>0</v>
      </c>
      <c r="AC99" s="568" t="n">
        <f aca="false" ca="false" dt2D="false" dtr="false" t="normal">$L99*$K99*AC94</f>
        <v>0</v>
      </c>
      <c r="AD99" s="568" t="n">
        <f aca="false" ca="false" dt2D="false" dtr="false" t="normal">$L99*$K99*AD94</f>
        <v>0</v>
      </c>
      <c r="AE99" s="568" t="n">
        <f aca="false" ca="false" dt2D="false" dtr="false" t="normal">$L99*$K99*AE94</f>
        <v>0</v>
      </c>
      <c r="AF99" s="568" t="n">
        <f aca="false" ca="false" dt2D="false" dtr="false" t="normal">$L99*$K99*AF94</f>
        <v>0</v>
      </c>
      <c r="AG99" s="568" t="n">
        <f aca="false" ca="false" dt2D="false" dtr="false" t="normal">$L99*$K99*AG94</f>
        <v>0</v>
      </c>
      <c r="AH99" s="568" t="n">
        <f aca="false" ca="false" dt2D="false" dtr="false" t="normal">$L99*$K99*AH94</f>
        <v>0</v>
      </c>
      <c r="AI99" s="568" t="n">
        <f aca="false" ca="false" dt2D="false" dtr="false" t="normal">$L99*$K99*AI94</f>
        <v>0</v>
      </c>
      <c r="AJ99" s="568" t="n">
        <f aca="false" ca="false" dt2D="false" dtr="false" t="normal">$L99*$K99*AJ94</f>
        <v>0</v>
      </c>
      <c r="AK99" s="568" t="n">
        <f aca="false" ca="false" dt2D="false" dtr="false" t="normal">$L99*$K99*AK94</f>
        <v>0</v>
      </c>
      <c r="AL99" s="568" t="n">
        <f aca="false" ca="false" dt2D="false" dtr="false" t="normal">$L99*$K99*AL94</f>
        <v>0</v>
      </c>
      <c r="AM99" s="568" t="n">
        <f aca="false" ca="false" dt2D="false" dtr="false" t="normal">$L99*$K99*AM94</f>
        <v>0</v>
      </c>
      <c r="AN99" s="568" t="n">
        <f aca="false" ca="false" dt2D="false" dtr="false" t="normal">$L99*$K99*AN94</f>
        <v>0</v>
      </c>
      <c r="AO99" s="568" t="n">
        <f aca="false" ca="false" dt2D="false" dtr="false" t="normal">$L99*$K99*AO94</f>
        <v>0</v>
      </c>
      <c r="AP99" s="568" t="n">
        <f aca="false" ca="false" dt2D="false" dtr="false" t="normal">$L99*$K99*AP94</f>
        <v>0</v>
      </c>
      <c r="AQ99" s="568" t="n">
        <f aca="false" ca="false" dt2D="false" dtr="false" t="normal">$L99*$K99*AQ94</f>
        <v>0</v>
      </c>
      <c r="AR99" s="568" t="n">
        <f aca="false" ca="false" dt2D="false" dtr="false" t="normal">$L99*$K99*AR94</f>
        <v>0</v>
      </c>
      <c r="AS99" s="568" t="n">
        <f aca="false" ca="false" dt2D="false" dtr="false" t="normal">$L99*$K99*AS94</f>
        <v>0</v>
      </c>
      <c r="AT99" s="568" t="n">
        <f aca="false" ca="false" dt2D="false" dtr="false" t="normal">$L99*$K99*AT94</f>
        <v>0</v>
      </c>
      <c r="AU99" s="568" t="n">
        <f aca="false" ca="false" dt2D="false" dtr="false" t="normal">$L99*$K99*AU94</f>
        <v>0</v>
      </c>
      <c r="AV99" s="568" t="n">
        <f aca="false" ca="false" dt2D="false" dtr="false" t="normal">$L99*$K99*AV94</f>
        <v>0</v>
      </c>
      <c r="AW99" s="568" t="n">
        <f aca="false" ca="false" dt2D="false" dtr="false" t="normal">$L99*$K99*AW94</f>
        <v>0</v>
      </c>
      <c r="AX99" s="568" t="n">
        <f aca="false" ca="false" dt2D="false" dtr="false" t="normal">$L99*$K99*AX94</f>
        <v>0</v>
      </c>
      <c r="AY99" s="568" t="n">
        <f aca="false" ca="false" dt2D="false" dtr="false" t="normal">$L99*$K99*AY94</f>
        <v>0</v>
      </c>
      <c r="AZ99" s="568" t="n">
        <f aca="false" ca="false" dt2D="false" dtr="false" t="normal">$L99*$K99*AZ94</f>
        <v>0</v>
      </c>
      <c r="BA99" s="568" t="n">
        <f aca="false" ca="false" dt2D="false" dtr="false" t="normal">$L99*$K99*BA94</f>
        <v>0</v>
      </c>
      <c r="BB99" s="568" t="n">
        <f aca="false" ca="false" dt2D="false" dtr="false" t="normal">$L99*$K99*BB94</f>
        <v>0</v>
      </c>
      <c r="BC99" s="568" t="n">
        <f aca="false" ca="false" dt2D="false" dtr="false" t="normal">$L99*$K99*BC94</f>
        <v>0</v>
      </c>
      <c r="BD99" s="568" t="n">
        <f aca="false" ca="false" dt2D="false" dtr="false" t="normal">$L99*$K99*BD94</f>
        <v>0</v>
      </c>
      <c r="BE99" s="568" t="n">
        <f aca="false" ca="false" dt2D="false" dtr="false" t="normal">$L99*$K99*BE94</f>
        <v>0</v>
      </c>
      <c r="BF99" s="568" t="n">
        <f aca="false" ca="false" dt2D="false" dtr="false" t="normal">$L99*$K99*BF94</f>
        <v>0</v>
      </c>
      <c r="BG99" s="568" t="n">
        <f aca="false" ca="false" dt2D="false" dtr="false" t="normal">$L99*$K99*BG94</f>
        <v>0</v>
      </c>
      <c r="BH99" s="568" t="n">
        <f aca="false" ca="false" dt2D="false" dtr="false" t="normal">$L99*$K99*BH94</f>
        <v>0</v>
      </c>
      <c r="BI99" s="568" t="n">
        <f aca="false" ca="false" dt2D="false" dtr="false" t="normal">$L99*$K99*BI94</f>
        <v>0</v>
      </c>
      <c r="BJ99" s="568" t="n">
        <f aca="false" ca="false" dt2D="false" dtr="false" t="normal">$L99*$K99*BJ94</f>
        <v>0</v>
      </c>
      <c r="BK99" s="568" t="n">
        <f aca="false" ca="false" dt2D="false" dtr="false" t="normal">$L99*$K99*BK94</f>
        <v>0</v>
      </c>
      <c r="BL99" s="568" t="n">
        <f aca="false" ca="false" dt2D="false" dtr="false" t="normal">$L99*$K99*BL94</f>
        <v>0</v>
      </c>
      <c r="BM99" s="568" t="n">
        <f aca="false" ca="false" dt2D="false" dtr="false" t="normal">$L99*$K99*BM94</f>
        <v>0</v>
      </c>
      <c r="BN99" s="568" t="n">
        <f aca="false" ca="false" dt2D="false" dtr="false" t="normal">$L99*$K99*BN94</f>
        <v>0</v>
      </c>
      <c r="BO99" s="568" t="n">
        <f aca="false" ca="false" dt2D="false" dtr="false" t="normal">$L99*$K99*BO94</f>
        <v>0</v>
      </c>
      <c r="BP99" s="568" t="n">
        <f aca="false" ca="false" dt2D="false" dtr="false" t="normal">$L99*$K99*BP94</f>
        <v>0</v>
      </c>
      <c r="BQ99" s="568" t="n">
        <f aca="false" ca="false" dt2D="false" dtr="false" t="normal">$L99*$K99*BQ94</f>
        <v>0</v>
      </c>
      <c r="BR99" s="568" t="n">
        <f aca="false" ca="false" dt2D="false" dtr="false" t="normal">$L99*$K99*BR94</f>
        <v>0</v>
      </c>
      <c r="BS99" s="568" t="n">
        <f aca="false" ca="false" dt2D="false" dtr="false" t="normal">$L99*$K99*BS94</f>
        <v>0</v>
      </c>
      <c r="BT99" s="568" t="n">
        <f aca="false" ca="false" dt2D="false" dtr="false" t="normal">$L99*$K99*BT94</f>
        <v>0</v>
      </c>
    </row>
    <row hidden="true" ht="16.5" outlineLevel="2" r="100">
      <c r="D100" s="529" t="e">
        <f aca="false" ca="false" dt2D="false" dtr="false" t="normal">D99</f>
        <v>#N/A</v>
      </c>
      <c r="F100" s="482" t="e">
        <f aca="false" ca="false" dt2D="false" dtr="false" t="normal">F99</f>
        <v>#N/A</v>
      </c>
      <c r="G100" s="482" t="n">
        <f aca="false" ca="false" dt2D="false" dtr="false" t="normal">G99</f>
        <v>0</v>
      </c>
      <c r="I100" s="570" t="s">
        <v>588</v>
      </c>
      <c r="J100" s="567" t="n"/>
      <c r="K100" s="567" t="n"/>
      <c r="L100" s="568" t="n"/>
      <c r="M100" s="568" t="n">
        <f aca="false" ca="false" dt2D="false" dtr="false" t="normal">$L100*$K100*M94</f>
        <v>0</v>
      </c>
      <c r="N100" s="568" t="n">
        <f aca="false" ca="false" dt2D="false" dtr="false" t="normal">$L100*$K100*N94</f>
        <v>0</v>
      </c>
      <c r="O100" s="568" t="n">
        <f aca="false" ca="false" dt2D="false" dtr="false" t="normal">$L100*$K100*O94</f>
        <v>0</v>
      </c>
      <c r="P100" s="568" t="n">
        <f aca="false" ca="false" dt2D="false" dtr="false" t="normal">$L100*$K100*P94</f>
        <v>0</v>
      </c>
      <c r="Q100" s="568" t="n">
        <f aca="false" ca="false" dt2D="false" dtr="false" t="normal">$L100*$K100*Q94</f>
        <v>0</v>
      </c>
      <c r="R100" s="568" t="n">
        <f aca="false" ca="false" dt2D="false" dtr="false" t="normal">$L100*$K100*R94</f>
        <v>0</v>
      </c>
      <c r="S100" s="568" t="n">
        <f aca="false" ca="false" dt2D="false" dtr="false" t="normal">$L100*$K100*S94</f>
        <v>0</v>
      </c>
      <c r="T100" s="568" t="n">
        <f aca="false" ca="false" dt2D="false" dtr="false" t="normal">$L100*$K100*T94</f>
        <v>0</v>
      </c>
      <c r="U100" s="568" t="n">
        <f aca="false" ca="false" dt2D="false" dtr="false" t="normal">$L100*$K100*U94</f>
        <v>0</v>
      </c>
      <c r="V100" s="568" t="n">
        <f aca="false" ca="false" dt2D="false" dtr="false" t="normal">$L100*$K100*V94</f>
        <v>0</v>
      </c>
      <c r="W100" s="568" t="n">
        <f aca="false" ca="false" dt2D="false" dtr="false" t="normal">$L100*$K100*W94</f>
        <v>0</v>
      </c>
      <c r="X100" s="568" t="n">
        <f aca="false" ca="false" dt2D="false" dtr="false" t="normal">$L100*$K100*X94</f>
        <v>0</v>
      </c>
      <c r="Y100" s="568" t="n">
        <f aca="false" ca="false" dt2D="false" dtr="false" t="normal">$L100*$K100*Y94</f>
        <v>0</v>
      </c>
      <c r="Z100" s="568" t="n">
        <f aca="false" ca="false" dt2D="false" dtr="false" t="normal">$L100*$K100*Z94</f>
        <v>0</v>
      </c>
      <c r="AA100" s="568" t="n">
        <f aca="false" ca="false" dt2D="false" dtr="false" t="normal">$L100*$K100*AA94</f>
        <v>0</v>
      </c>
      <c r="AB100" s="568" t="n">
        <f aca="false" ca="false" dt2D="false" dtr="false" t="normal">$L100*$K100*AB94</f>
        <v>0</v>
      </c>
      <c r="AC100" s="568" t="n">
        <f aca="false" ca="false" dt2D="false" dtr="false" t="normal">$L100*$K100*AC94</f>
        <v>0</v>
      </c>
      <c r="AD100" s="568" t="n">
        <f aca="false" ca="false" dt2D="false" dtr="false" t="normal">$L100*$K100*AD94</f>
        <v>0</v>
      </c>
      <c r="AE100" s="568" t="n">
        <f aca="false" ca="false" dt2D="false" dtr="false" t="normal">$L100*$K100*AE94</f>
        <v>0</v>
      </c>
      <c r="AF100" s="568" t="n">
        <f aca="false" ca="false" dt2D="false" dtr="false" t="normal">$L100*$K100*AF94</f>
        <v>0</v>
      </c>
      <c r="AG100" s="568" t="n">
        <f aca="false" ca="false" dt2D="false" dtr="false" t="normal">$L100*$K100*AG94</f>
        <v>0</v>
      </c>
      <c r="AH100" s="568" t="n">
        <f aca="false" ca="false" dt2D="false" dtr="false" t="normal">$L100*$K100*AH94</f>
        <v>0</v>
      </c>
      <c r="AI100" s="568" t="n">
        <f aca="false" ca="false" dt2D="false" dtr="false" t="normal">$L100*$K100*AI94</f>
        <v>0</v>
      </c>
      <c r="AJ100" s="568" t="n">
        <f aca="false" ca="false" dt2D="false" dtr="false" t="normal">$L100*$K100*AJ94</f>
        <v>0</v>
      </c>
      <c r="AK100" s="568" t="n">
        <f aca="false" ca="false" dt2D="false" dtr="false" t="normal">$L100*$K100*AK94</f>
        <v>0</v>
      </c>
      <c r="AL100" s="568" t="n">
        <f aca="false" ca="false" dt2D="false" dtr="false" t="normal">$L100*$K100*AL94</f>
        <v>0</v>
      </c>
      <c r="AM100" s="568" t="n">
        <f aca="false" ca="false" dt2D="false" dtr="false" t="normal">$L100*$K100*AM94</f>
        <v>0</v>
      </c>
      <c r="AN100" s="568" t="n">
        <f aca="false" ca="false" dt2D="false" dtr="false" t="normal">$L100*$K100*AN94</f>
        <v>0</v>
      </c>
      <c r="AO100" s="568" t="n">
        <f aca="false" ca="false" dt2D="false" dtr="false" t="normal">$L100*$K100*AO94</f>
        <v>0</v>
      </c>
      <c r="AP100" s="568" t="n">
        <f aca="false" ca="false" dt2D="false" dtr="false" t="normal">$L100*$K100*AP94</f>
        <v>0</v>
      </c>
      <c r="AQ100" s="568" t="n">
        <f aca="false" ca="false" dt2D="false" dtr="false" t="normal">$L100*$K100*AQ94</f>
        <v>0</v>
      </c>
      <c r="AR100" s="568" t="n">
        <f aca="false" ca="false" dt2D="false" dtr="false" t="normal">$L100*$K100*AR94</f>
        <v>0</v>
      </c>
      <c r="AS100" s="568" t="n">
        <f aca="false" ca="false" dt2D="false" dtr="false" t="normal">$L100*$K100*AS94</f>
        <v>0</v>
      </c>
      <c r="AT100" s="568" t="n">
        <f aca="false" ca="false" dt2D="false" dtr="false" t="normal">$L100*$K100*AT94</f>
        <v>0</v>
      </c>
      <c r="AU100" s="568" t="n">
        <f aca="false" ca="false" dt2D="false" dtr="false" t="normal">$L100*$K100*AU94</f>
        <v>0</v>
      </c>
      <c r="AV100" s="568" t="n">
        <f aca="false" ca="false" dt2D="false" dtr="false" t="normal">$L100*$K100*AV94</f>
        <v>0</v>
      </c>
      <c r="AW100" s="568" t="n">
        <f aca="false" ca="false" dt2D="false" dtr="false" t="normal">$L100*$K100*AW94</f>
        <v>0</v>
      </c>
      <c r="AX100" s="568" t="n">
        <f aca="false" ca="false" dt2D="false" dtr="false" t="normal">$L100*$K100*AX94</f>
        <v>0</v>
      </c>
      <c r="AY100" s="568" t="n">
        <f aca="false" ca="false" dt2D="false" dtr="false" t="normal">$L100*$K100*AY94</f>
        <v>0</v>
      </c>
      <c r="AZ100" s="568" t="n">
        <f aca="false" ca="false" dt2D="false" dtr="false" t="normal">$L100*$K100*AZ94</f>
        <v>0</v>
      </c>
      <c r="BA100" s="568" t="n">
        <f aca="false" ca="false" dt2D="false" dtr="false" t="normal">$L100*$K100*BA94</f>
        <v>0</v>
      </c>
      <c r="BB100" s="568" t="n">
        <f aca="false" ca="false" dt2D="false" dtr="false" t="normal">$L100*$K100*BB94</f>
        <v>0</v>
      </c>
      <c r="BC100" s="568" t="n">
        <f aca="false" ca="false" dt2D="false" dtr="false" t="normal">$L100*$K100*BC94</f>
        <v>0</v>
      </c>
      <c r="BD100" s="568" t="n">
        <f aca="false" ca="false" dt2D="false" dtr="false" t="normal">$L100*$K100*BD94</f>
        <v>0</v>
      </c>
      <c r="BE100" s="568" t="n">
        <f aca="false" ca="false" dt2D="false" dtr="false" t="normal">$L100*$K100*BE94</f>
        <v>0</v>
      </c>
      <c r="BF100" s="568" t="n">
        <f aca="false" ca="false" dt2D="false" dtr="false" t="normal">$L100*$K100*BF94</f>
        <v>0</v>
      </c>
      <c r="BG100" s="568" t="n">
        <f aca="false" ca="false" dt2D="false" dtr="false" t="normal">$L100*$K100*BG94</f>
        <v>0</v>
      </c>
      <c r="BH100" s="568" t="n">
        <f aca="false" ca="false" dt2D="false" dtr="false" t="normal">$L100*$K100*BH94</f>
        <v>0</v>
      </c>
      <c r="BI100" s="568" t="n">
        <f aca="false" ca="false" dt2D="false" dtr="false" t="normal">$L100*$K100*BI94</f>
        <v>0</v>
      </c>
      <c r="BJ100" s="568" t="n">
        <f aca="false" ca="false" dt2D="false" dtr="false" t="normal">$L100*$K100*BJ94</f>
        <v>0</v>
      </c>
      <c r="BK100" s="568" t="n">
        <f aca="false" ca="false" dt2D="false" dtr="false" t="normal">$L100*$K100*BK94</f>
        <v>0</v>
      </c>
      <c r="BL100" s="568" t="n">
        <f aca="false" ca="false" dt2D="false" dtr="false" t="normal">$L100*$K100*BL94</f>
        <v>0</v>
      </c>
      <c r="BM100" s="568" t="n">
        <f aca="false" ca="false" dt2D="false" dtr="false" t="normal">$L100*$K100*BM94</f>
        <v>0</v>
      </c>
      <c r="BN100" s="568" t="n">
        <f aca="false" ca="false" dt2D="false" dtr="false" t="normal">$L100*$K100*BN94</f>
        <v>0</v>
      </c>
      <c r="BO100" s="568" t="n">
        <f aca="false" ca="false" dt2D="false" dtr="false" t="normal">$L100*$K100*BO94</f>
        <v>0</v>
      </c>
      <c r="BP100" s="568" t="n">
        <f aca="false" ca="false" dt2D="false" dtr="false" t="normal">$L100*$K100*BP94</f>
        <v>0</v>
      </c>
      <c r="BQ100" s="568" t="n">
        <f aca="false" ca="false" dt2D="false" dtr="false" t="normal">$L100*$K100*BQ94</f>
        <v>0</v>
      </c>
      <c r="BR100" s="568" t="n">
        <f aca="false" ca="false" dt2D="false" dtr="false" t="normal">$L100*$K100*BR94</f>
        <v>0</v>
      </c>
      <c r="BS100" s="568" t="n">
        <f aca="false" ca="false" dt2D="false" dtr="false" t="normal">$L100*$K100*BS94</f>
        <v>0</v>
      </c>
      <c r="BT100" s="568" t="n">
        <f aca="false" ca="false" dt2D="false" dtr="false" t="normal">$L100*$K100*BT94</f>
        <v>0</v>
      </c>
    </row>
    <row hidden="true" ht="16.5" outlineLevel="2" r="101">
      <c r="D101" s="529" t="e">
        <f aca="false" ca="false" dt2D="false" dtr="false" t="normal">D100</f>
        <v>#N/A</v>
      </c>
      <c r="F101" s="482" t="e">
        <f aca="false" ca="false" dt2D="false" dtr="false" t="normal">F100</f>
        <v>#N/A</v>
      </c>
      <c r="G101" s="482" t="n">
        <f aca="false" ca="false" dt2D="false" dtr="false" t="normal">G100</f>
        <v>0</v>
      </c>
      <c r="I101" s="571" t="s">
        <v>610</v>
      </c>
      <c r="J101" s="575" t="n"/>
      <c r="K101" s="575" t="n"/>
      <c r="L101" s="239" t="n"/>
      <c r="M101" s="573" t="n">
        <f aca="false" ca="false" dt2D="false" dtr="false" t="normal">SUM(M95:M100)</f>
        <v>0</v>
      </c>
      <c r="N101" s="573" t="n">
        <f aca="false" ca="false" dt2D="false" dtr="false" t="normal">SUM(N95:N100)</f>
        <v>0</v>
      </c>
      <c r="O101" s="573" t="n">
        <f aca="false" ca="false" dt2D="false" dtr="false" t="normal">SUM(O95:O100)</f>
        <v>0</v>
      </c>
      <c r="P101" s="573" t="n">
        <f aca="false" ca="false" dt2D="false" dtr="false" t="normal">SUM(P95:P100)</f>
        <v>0</v>
      </c>
      <c r="Q101" s="573" t="n">
        <f aca="false" ca="false" dt2D="false" dtr="false" t="normal">SUM(Q95:Q100)</f>
        <v>0</v>
      </c>
      <c r="R101" s="573" t="n">
        <f aca="false" ca="false" dt2D="false" dtr="false" t="normal">SUM(R95:R100)</f>
        <v>0</v>
      </c>
      <c r="S101" s="573" t="n">
        <f aca="false" ca="false" dt2D="false" dtr="false" t="normal">SUM(S95:S100)</f>
        <v>0</v>
      </c>
      <c r="T101" s="573" t="n">
        <f aca="false" ca="false" dt2D="false" dtr="false" t="normal">SUM(T95:T100)</f>
        <v>0</v>
      </c>
      <c r="U101" s="573" t="n">
        <f aca="false" ca="false" dt2D="false" dtr="false" t="normal">SUM(U95:U100)</f>
        <v>0</v>
      </c>
      <c r="V101" s="573" t="n">
        <f aca="false" ca="false" dt2D="false" dtr="false" t="normal">SUM(V95:V100)</f>
        <v>0</v>
      </c>
      <c r="W101" s="573" t="n">
        <f aca="false" ca="false" dt2D="false" dtr="false" t="normal">SUM(W95:W100)</f>
        <v>0</v>
      </c>
      <c r="X101" s="573" t="n">
        <f aca="false" ca="false" dt2D="false" dtr="false" t="normal">SUM(X95:X100)</f>
        <v>0</v>
      </c>
      <c r="Y101" s="573" t="n">
        <f aca="false" ca="false" dt2D="false" dtr="false" t="normal">SUM(Y95:Y100)</f>
        <v>0</v>
      </c>
      <c r="Z101" s="573" t="n">
        <f aca="false" ca="false" dt2D="false" dtr="false" t="normal">SUM(Z95:Z100)</f>
        <v>0</v>
      </c>
      <c r="AA101" s="573" t="n">
        <f aca="false" ca="false" dt2D="false" dtr="false" t="normal">SUM(AA95:AA100)</f>
        <v>0</v>
      </c>
      <c r="AB101" s="573" t="n">
        <f aca="false" ca="false" dt2D="false" dtr="false" t="normal">SUM(AB95:AB100)</f>
        <v>0</v>
      </c>
      <c r="AC101" s="573" t="n">
        <f aca="false" ca="false" dt2D="false" dtr="false" t="normal">SUM(AC95:AC100)</f>
        <v>0</v>
      </c>
      <c r="AD101" s="573" t="n">
        <f aca="false" ca="false" dt2D="false" dtr="false" t="normal">SUM(AD95:AD100)</f>
        <v>0</v>
      </c>
      <c r="AE101" s="573" t="n">
        <f aca="false" ca="false" dt2D="false" dtr="false" t="normal">SUM(AE95:AE100)</f>
        <v>0</v>
      </c>
      <c r="AF101" s="573" t="n">
        <f aca="false" ca="false" dt2D="false" dtr="false" t="normal">SUM(AF95:AF100)</f>
        <v>0</v>
      </c>
      <c r="AG101" s="573" t="n">
        <f aca="false" ca="false" dt2D="false" dtr="false" t="normal">SUM(AG95:AG100)</f>
        <v>0</v>
      </c>
      <c r="AH101" s="573" t="n">
        <f aca="false" ca="false" dt2D="false" dtr="false" t="normal">SUM(AH95:AH100)</f>
        <v>0</v>
      </c>
      <c r="AI101" s="573" t="n">
        <f aca="false" ca="false" dt2D="false" dtr="false" t="normal">SUM(AI95:AI100)</f>
        <v>0</v>
      </c>
      <c r="AJ101" s="573" t="n">
        <f aca="false" ca="false" dt2D="false" dtr="false" t="normal">SUM(AJ95:AJ100)</f>
        <v>0</v>
      </c>
      <c r="AK101" s="573" t="n">
        <f aca="false" ca="false" dt2D="false" dtr="false" t="normal">SUM(AK95:AK100)</f>
        <v>0</v>
      </c>
      <c r="AL101" s="573" t="n">
        <f aca="false" ca="false" dt2D="false" dtr="false" t="normal">SUM(AL95:AL100)</f>
        <v>0</v>
      </c>
      <c r="AM101" s="573" t="n">
        <f aca="false" ca="false" dt2D="false" dtr="false" t="normal">SUM(AM95:AM100)</f>
        <v>0</v>
      </c>
      <c r="AN101" s="573" t="n">
        <f aca="false" ca="false" dt2D="false" dtr="false" t="normal">SUM(AN95:AN100)</f>
        <v>0</v>
      </c>
      <c r="AO101" s="573" t="n">
        <f aca="false" ca="false" dt2D="false" dtr="false" t="normal">SUM(AO95:AO100)</f>
        <v>0</v>
      </c>
      <c r="AP101" s="573" t="n">
        <f aca="false" ca="false" dt2D="false" dtr="false" t="normal">SUM(AP95:AP100)</f>
        <v>0</v>
      </c>
      <c r="AQ101" s="573" t="n">
        <f aca="false" ca="false" dt2D="false" dtr="false" t="normal">SUM(AQ95:AQ100)</f>
        <v>0</v>
      </c>
      <c r="AR101" s="573" t="n">
        <f aca="false" ca="false" dt2D="false" dtr="false" t="normal">SUM(AR95:AR100)</f>
        <v>0</v>
      </c>
      <c r="AS101" s="573" t="n">
        <f aca="false" ca="false" dt2D="false" dtr="false" t="normal">SUM(AS95:AS100)</f>
        <v>0</v>
      </c>
      <c r="AT101" s="573" t="n">
        <f aca="false" ca="false" dt2D="false" dtr="false" t="normal">SUM(AT95:AT100)</f>
        <v>0</v>
      </c>
      <c r="AU101" s="573" t="n">
        <f aca="false" ca="false" dt2D="false" dtr="false" t="normal">SUM(AU95:AU100)</f>
        <v>0</v>
      </c>
      <c r="AV101" s="573" t="n">
        <f aca="false" ca="false" dt2D="false" dtr="false" t="normal">SUM(AV95:AV100)</f>
        <v>0</v>
      </c>
      <c r="AW101" s="573" t="n">
        <f aca="false" ca="false" dt2D="false" dtr="false" t="normal">SUM(AW95:AW100)</f>
        <v>0</v>
      </c>
      <c r="AX101" s="573" t="n">
        <f aca="false" ca="false" dt2D="false" dtr="false" t="normal">SUM(AX95:AX100)</f>
        <v>0</v>
      </c>
      <c r="AY101" s="573" t="n">
        <f aca="false" ca="false" dt2D="false" dtr="false" t="normal">SUM(AY95:AY100)</f>
        <v>0</v>
      </c>
      <c r="AZ101" s="573" t="n">
        <f aca="false" ca="false" dt2D="false" dtr="false" t="normal">SUM(AZ95:AZ100)</f>
        <v>0</v>
      </c>
      <c r="BA101" s="573" t="n">
        <f aca="false" ca="false" dt2D="false" dtr="false" t="normal">SUM(BA95:BA100)</f>
        <v>0</v>
      </c>
      <c r="BB101" s="573" t="n">
        <f aca="false" ca="false" dt2D="false" dtr="false" t="normal">SUM(BB95:BB100)</f>
        <v>0</v>
      </c>
      <c r="BC101" s="573" t="n">
        <f aca="false" ca="false" dt2D="false" dtr="false" t="normal">SUM(BC95:BC100)</f>
        <v>0</v>
      </c>
      <c r="BD101" s="573" t="n">
        <f aca="false" ca="false" dt2D="false" dtr="false" t="normal">SUM(BD95:BD100)</f>
        <v>0</v>
      </c>
      <c r="BE101" s="573" t="n">
        <f aca="false" ca="false" dt2D="false" dtr="false" t="normal">SUM(BE95:BE100)</f>
        <v>0</v>
      </c>
      <c r="BF101" s="573" t="n">
        <f aca="false" ca="false" dt2D="false" dtr="false" t="normal">SUM(BF95:BF100)</f>
        <v>0</v>
      </c>
      <c r="BG101" s="573" t="n">
        <f aca="false" ca="false" dt2D="false" dtr="false" t="normal">SUM(BG95:BG100)</f>
        <v>0</v>
      </c>
      <c r="BH101" s="573" t="n">
        <f aca="false" ca="false" dt2D="false" dtr="false" t="normal">SUM(BH95:BH100)</f>
        <v>0</v>
      </c>
      <c r="BI101" s="573" t="n">
        <f aca="false" ca="false" dt2D="false" dtr="false" t="normal">SUM(BI95:BI100)</f>
        <v>0</v>
      </c>
      <c r="BJ101" s="573" t="n">
        <f aca="false" ca="false" dt2D="false" dtr="false" t="normal">SUM(BJ95:BJ100)</f>
        <v>0</v>
      </c>
      <c r="BK101" s="573" t="n">
        <f aca="false" ca="false" dt2D="false" dtr="false" t="normal">SUM(BK95:BK100)</f>
        <v>0</v>
      </c>
      <c r="BL101" s="573" t="n">
        <f aca="false" ca="false" dt2D="false" dtr="false" t="normal">SUM(BL95:BL100)</f>
        <v>0</v>
      </c>
      <c r="BM101" s="573" t="n">
        <f aca="false" ca="false" dt2D="false" dtr="false" t="normal">SUM(BM95:BM100)</f>
        <v>0</v>
      </c>
      <c r="BN101" s="573" t="n">
        <f aca="false" ca="false" dt2D="false" dtr="false" t="normal">SUM(BN95:BN100)</f>
        <v>0</v>
      </c>
      <c r="BO101" s="573" t="n">
        <f aca="false" ca="false" dt2D="false" dtr="false" t="normal">SUM(BO95:BO100)</f>
        <v>0</v>
      </c>
      <c r="BP101" s="573" t="n">
        <f aca="false" ca="false" dt2D="false" dtr="false" t="normal">SUM(BP95:BP100)</f>
        <v>0</v>
      </c>
      <c r="BQ101" s="573" t="n">
        <f aca="false" ca="false" dt2D="false" dtr="false" t="normal">SUM(BQ95:BQ100)</f>
        <v>0</v>
      </c>
      <c r="BR101" s="573" t="n">
        <f aca="false" ca="false" dt2D="false" dtr="false" t="normal">SUM(BR95:BR100)</f>
        <v>0</v>
      </c>
      <c r="BS101" s="573" t="n">
        <f aca="false" ca="false" dt2D="false" dtr="false" t="normal">SUM(BS95:BS100)</f>
        <v>0</v>
      </c>
      <c r="BT101" s="573" t="n">
        <f aca="false" ca="false" dt2D="false" dtr="false" t="normal">SUM(BT95:BT100)</f>
        <v>0</v>
      </c>
    </row>
    <row hidden="true" ht="16.5" outlineLevel="2" r="102">
      <c r="D102" s="529" t="e">
        <f aca="false" ca="false" dt2D="false" dtr="false" t="normal">D101</f>
        <v>#N/A</v>
      </c>
      <c r="F102" s="482" t="e">
        <f aca="false" ca="false" dt2D="false" dtr="false" t="normal">F101</f>
        <v>#N/A</v>
      </c>
      <c r="G102" s="482" t="n">
        <f aca="false" ca="false" dt2D="false" dtr="false" t="normal">G101</f>
        <v>0</v>
      </c>
      <c r="L102" s="244" t="n"/>
      <c r="M102" s="244" t="n"/>
      <c r="N102" s="244" t="n"/>
      <c r="O102" s="244" t="n"/>
      <c r="P102" s="244" t="n"/>
      <c r="Q102" s="244" t="n"/>
      <c r="R102" s="244" t="n"/>
      <c r="S102" s="244" t="n"/>
      <c r="T102" s="244" t="n"/>
      <c r="U102" s="244" t="n"/>
      <c r="V102" s="244" t="n"/>
      <c r="W102" s="244" t="n"/>
      <c r="X102" s="244" t="n"/>
      <c r="Y102" s="244" t="n"/>
      <c r="Z102" s="244" t="n"/>
      <c r="AA102" s="244" t="n"/>
      <c r="AB102" s="244" t="n"/>
      <c r="AC102" s="244" t="n"/>
      <c r="AD102" s="244" t="n"/>
      <c r="AE102" s="244" t="n"/>
      <c r="AF102" s="244" t="n"/>
      <c r="AG102" s="244" t="n"/>
      <c r="AH102" s="244" t="n"/>
      <c r="AI102" s="244" t="n"/>
      <c r="AJ102" s="244" t="n"/>
      <c r="AK102" s="244" t="n"/>
      <c r="AL102" s="244" t="n"/>
      <c r="AM102" s="244" t="n"/>
      <c r="AN102" s="244" t="n"/>
      <c r="AO102" s="244" t="n"/>
      <c r="AP102" s="244" t="n"/>
      <c r="AQ102" s="244" t="n"/>
      <c r="AR102" s="244" t="n"/>
      <c r="AS102" s="244" t="n"/>
      <c r="AT102" s="244" t="n"/>
      <c r="AU102" s="244" t="n"/>
      <c r="AV102" s="244" t="n"/>
      <c r="AW102" s="244" t="n"/>
      <c r="AX102" s="244" t="n"/>
      <c r="AY102" s="244" t="n"/>
      <c r="AZ102" s="244" t="n"/>
      <c r="BA102" s="244" t="n"/>
      <c r="BB102" s="244" t="n"/>
      <c r="BC102" s="244" t="n"/>
      <c r="BD102" s="244" t="n"/>
      <c r="BE102" s="244" t="n"/>
      <c r="BF102" s="244" t="n"/>
      <c r="BG102" s="244" t="n"/>
      <c r="BH102" s="244" t="n"/>
      <c r="BI102" s="244" t="n"/>
      <c r="BJ102" s="244" t="n"/>
      <c r="BK102" s="244" t="n"/>
      <c r="BL102" s="244" t="n"/>
      <c r="BM102" s="244" t="n"/>
      <c r="BN102" s="244" t="n"/>
      <c r="BO102" s="244" t="n"/>
      <c r="BP102" s="244" t="n"/>
      <c r="BQ102" s="244" t="n"/>
      <c r="BR102" s="244" t="n"/>
      <c r="BS102" s="244" t="n"/>
      <c r="BT102" s="244" t="n"/>
    </row>
    <row hidden="true" ht="16.5" outlineLevel="2" r="103">
      <c r="D103" s="529" t="e">
        <f aca="false" ca="false" dt2D="false" dtr="false" t="normal">D102</f>
        <v>#N/A</v>
      </c>
      <c r="F103" s="482" t="e">
        <f aca="false" ca="false" dt2D="false" dtr="false" t="normal">F102</f>
        <v>#N/A</v>
      </c>
      <c r="G103" s="482" t="n">
        <f aca="false" ca="false" dt2D="false" dtr="false" t="normal">G102</f>
        <v>0</v>
      </c>
      <c r="I103" s="20" t="s">
        <v>610</v>
      </c>
      <c r="J103" s="116" t="n"/>
      <c r="L103" s="244" t="n"/>
      <c r="M103" s="244" t="n"/>
      <c r="N103" s="244" t="n"/>
      <c r="O103" s="244" t="n"/>
      <c r="P103" s="244" t="n"/>
      <c r="Q103" s="244" t="n"/>
      <c r="R103" s="244" t="n"/>
      <c r="S103" s="244" t="n"/>
      <c r="T103" s="244" t="n"/>
      <c r="U103" s="244" t="n"/>
      <c r="V103" s="244" t="n"/>
      <c r="W103" s="244" t="n"/>
      <c r="X103" s="244" t="n"/>
      <c r="Y103" s="244" t="n"/>
      <c r="Z103" s="244" t="n"/>
      <c r="AA103" s="244" t="n"/>
      <c r="AB103" s="244" t="n"/>
      <c r="AC103" s="244" t="n"/>
      <c r="AD103" s="244" t="n"/>
      <c r="AE103" s="244" t="n"/>
      <c r="AF103" s="244" t="n"/>
      <c r="AG103" s="244" t="n"/>
      <c r="AH103" s="244" t="n"/>
      <c r="AI103" s="244" t="n"/>
      <c r="AJ103" s="244" t="n"/>
      <c r="AK103" s="244" t="n"/>
      <c r="AL103" s="244" t="n"/>
      <c r="AM103" s="244" t="n"/>
      <c r="AN103" s="244" t="n"/>
      <c r="AO103" s="244" t="n"/>
      <c r="AP103" s="244" t="n"/>
      <c r="AQ103" s="244" t="n"/>
      <c r="AR103" s="244" t="n"/>
      <c r="AS103" s="244" t="n"/>
      <c r="AT103" s="244" t="n"/>
      <c r="AU103" s="244" t="n"/>
      <c r="AV103" s="244" t="n"/>
      <c r="AW103" s="244" t="n"/>
      <c r="AX103" s="244" t="n"/>
      <c r="AY103" s="244" t="n"/>
      <c r="AZ103" s="244" t="n"/>
      <c r="BA103" s="244" t="n"/>
      <c r="BB103" s="244" t="n"/>
      <c r="BC103" s="244" t="n"/>
      <c r="BD103" s="244" t="n"/>
      <c r="BE103" s="244" t="n"/>
      <c r="BF103" s="244" t="n"/>
      <c r="BG103" s="244" t="n"/>
      <c r="BH103" s="244" t="n"/>
      <c r="BI103" s="244" t="n"/>
      <c r="BJ103" s="244" t="n"/>
      <c r="BK103" s="244" t="n"/>
      <c r="BL103" s="244" t="n"/>
      <c r="BM103" s="244" t="n"/>
      <c r="BN103" s="244" t="n"/>
      <c r="BO103" s="244" t="n"/>
      <c r="BP103" s="244" t="n"/>
      <c r="BQ103" s="244" t="n"/>
      <c r="BR103" s="244" t="n"/>
      <c r="BS103" s="244" t="n"/>
      <c r="BT103" s="244" t="n"/>
    </row>
    <row hidden="true" ht="16.5" outlineLevel="2" r="104">
      <c r="A104" s="482" t="str">
        <f aca="false" ca="false" dt2D="false" dtr="false" t="normal">I93</f>
        <v>Затраты на открытие</v>
      </c>
      <c r="B104" s="482" t="s">
        <v>479</v>
      </c>
      <c r="D104" s="529" t="e">
        <f aca="false" ca="false" dt2D="false" dtr="false" t="normal">D103</f>
        <v>#N/A</v>
      </c>
      <c r="E104" s="482" t="str">
        <f aca="false" ca="false" dt2D="false" dtr="false" t="normal">I93</f>
        <v>Затраты на открытие</v>
      </c>
      <c r="F104" s="482" t="e">
        <f aca="false" ca="false" dt2D="false" dtr="false" t="normal">F103</f>
        <v>#N/A</v>
      </c>
      <c r="G104" s="482" t="n">
        <f aca="false" ca="false" dt2D="false" dtr="false" t="normal">G103</f>
        <v>0</v>
      </c>
      <c r="I104" s="130" t="s">
        <v>570</v>
      </c>
      <c r="J104" s="577" t="n"/>
      <c r="K104" s="575" t="n"/>
      <c r="L104" s="235" t="n">
        <f aca="false" ca="false" dt2D="false" dtr="false" t="normal">SUM(M104:BT104)</f>
        <v>0</v>
      </c>
      <c r="M104" s="239" t="n">
        <f aca="false" ca="false" dt2D="false" dtr="false" t="normal">M101</f>
        <v>0</v>
      </c>
      <c r="N104" s="239" t="n">
        <f aca="false" ca="false" dt2D="false" dtr="false" t="normal">N101</f>
        <v>0</v>
      </c>
      <c r="O104" s="239" t="n">
        <f aca="false" ca="false" dt2D="false" dtr="false" t="normal">O101</f>
        <v>0</v>
      </c>
      <c r="P104" s="239" t="n">
        <f aca="false" ca="false" dt2D="false" dtr="false" t="normal">P101</f>
        <v>0</v>
      </c>
      <c r="Q104" s="239" t="n">
        <f aca="false" ca="false" dt2D="false" dtr="false" t="normal">Q101</f>
        <v>0</v>
      </c>
      <c r="R104" s="239" t="n">
        <f aca="false" ca="false" dt2D="false" dtr="false" t="normal">R101</f>
        <v>0</v>
      </c>
      <c r="S104" s="239" t="n">
        <f aca="false" ca="false" dt2D="false" dtr="false" t="normal">S101</f>
        <v>0</v>
      </c>
      <c r="T104" s="239" t="n">
        <f aca="false" ca="false" dt2D="false" dtr="false" t="normal">T101</f>
        <v>0</v>
      </c>
      <c r="U104" s="239" t="n">
        <f aca="false" ca="false" dt2D="false" dtr="false" t="normal">U101</f>
        <v>0</v>
      </c>
      <c r="V104" s="239" t="n">
        <f aca="false" ca="false" dt2D="false" dtr="false" t="normal">V101</f>
        <v>0</v>
      </c>
      <c r="W104" s="239" t="n">
        <f aca="false" ca="false" dt2D="false" dtr="false" t="normal">W101</f>
        <v>0</v>
      </c>
      <c r="X104" s="239" t="n">
        <f aca="false" ca="false" dt2D="false" dtr="false" t="normal">X101</f>
        <v>0</v>
      </c>
      <c r="Y104" s="239" t="n">
        <f aca="false" ca="false" dt2D="false" dtr="false" t="normal">Y101</f>
        <v>0</v>
      </c>
      <c r="Z104" s="239" t="n">
        <f aca="false" ca="false" dt2D="false" dtr="false" t="normal">Z101</f>
        <v>0</v>
      </c>
      <c r="AA104" s="239" t="n">
        <f aca="false" ca="false" dt2D="false" dtr="false" t="normal">AA101</f>
        <v>0</v>
      </c>
      <c r="AB104" s="239" t="n">
        <f aca="false" ca="false" dt2D="false" dtr="false" t="normal">AB101</f>
        <v>0</v>
      </c>
      <c r="AC104" s="239" t="n">
        <f aca="false" ca="false" dt2D="false" dtr="false" t="normal">AC101</f>
        <v>0</v>
      </c>
      <c r="AD104" s="239" t="n">
        <f aca="false" ca="false" dt2D="false" dtr="false" t="normal">AD101</f>
        <v>0</v>
      </c>
      <c r="AE104" s="239" t="n">
        <f aca="false" ca="false" dt2D="false" dtr="false" t="normal">AE101</f>
        <v>0</v>
      </c>
      <c r="AF104" s="239" t="n">
        <f aca="false" ca="false" dt2D="false" dtr="false" t="normal">AF101</f>
        <v>0</v>
      </c>
      <c r="AG104" s="239" t="n">
        <f aca="false" ca="false" dt2D="false" dtr="false" t="normal">AG101</f>
        <v>0</v>
      </c>
      <c r="AH104" s="239" t="n">
        <f aca="false" ca="false" dt2D="false" dtr="false" t="normal">AH101</f>
        <v>0</v>
      </c>
      <c r="AI104" s="239" t="n">
        <f aca="false" ca="false" dt2D="false" dtr="false" t="normal">AI101</f>
        <v>0</v>
      </c>
      <c r="AJ104" s="239" t="n">
        <f aca="false" ca="false" dt2D="false" dtr="false" t="normal">AJ101</f>
        <v>0</v>
      </c>
      <c r="AK104" s="239" t="n">
        <f aca="false" ca="false" dt2D="false" dtr="false" t="normal">AK101</f>
        <v>0</v>
      </c>
      <c r="AL104" s="239" t="n">
        <f aca="false" ca="false" dt2D="false" dtr="false" t="normal">AL101</f>
        <v>0</v>
      </c>
      <c r="AM104" s="239" t="n">
        <f aca="false" ca="false" dt2D="false" dtr="false" t="normal">AM101</f>
        <v>0</v>
      </c>
      <c r="AN104" s="239" t="n">
        <f aca="false" ca="false" dt2D="false" dtr="false" t="normal">AN101</f>
        <v>0</v>
      </c>
      <c r="AO104" s="239" t="n">
        <f aca="false" ca="false" dt2D="false" dtr="false" t="normal">AO101</f>
        <v>0</v>
      </c>
      <c r="AP104" s="239" t="n">
        <f aca="false" ca="false" dt2D="false" dtr="false" t="normal">AP101</f>
        <v>0</v>
      </c>
      <c r="AQ104" s="239" t="n">
        <f aca="false" ca="false" dt2D="false" dtr="false" t="normal">AQ101</f>
        <v>0</v>
      </c>
      <c r="AR104" s="239" t="n">
        <f aca="false" ca="false" dt2D="false" dtr="false" t="normal">AR101</f>
        <v>0</v>
      </c>
      <c r="AS104" s="239" t="n">
        <f aca="false" ca="false" dt2D="false" dtr="false" t="normal">AS101</f>
        <v>0</v>
      </c>
      <c r="AT104" s="239" t="n">
        <f aca="false" ca="false" dt2D="false" dtr="false" t="normal">AT101</f>
        <v>0</v>
      </c>
      <c r="AU104" s="239" t="n">
        <f aca="false" ca="false" dt2D="false" dtr="false" t="normal">AU101</f>
        <v>0</v>
      </c>
      <c r="AV104" s="239" t="n">
        <f aca="false" ca="false" dt2D="false" dtr="false" t="normal">AV101</f>
        <v>0</v>
      </c>
      <c r="AW104" s="239" t="n">
        <f aca="false" ca="false" dt2D="false" dtr="false" t="normal">AW101</f>
        <v>0</v>
      </c>
      <c r="AX104" s="239" t="n">
        <f aca="false" ca="false" dt2D="false" dtr="false" t="normal">AX101</f>
        <v>0</v>
      </c>
      <c r="AY104" s="239" t="n">
        <f aca="false" ca="false" dt2D="false" dtr="false" t="normal">AY101</f>
        <v>0</v>
      </c>
      <c r="AZ104" s="239" t="n">
        <f aca="false" ca="false" dt2D="false" dtr="false" t="normal">AZ101</f>
        <v>0</v>
      </c>
      <c r="BA104" s="239" t="n">
        <f aca="false" ca="false" dt2D="false" dtr="false" t="normal">BA101</f>
        <v>0</v>
      </c>
      <c r="BB104" s="239" t="n">
        <f aca="false" ca="false" dt2D="false" dtr="false" t="normal">BB101</f>
        <v>0</v>
      </c>
      <c r="BC104" s="239" t="n">
        <f aca="false" ca="false" dt2D="false" dtr="false" t="normal">BC101</f>
        <v>0</v>
      </c>
      <c r="BD104" s="239" t="n">
        <f aca="false" ca="false" dt2D="false" dtr="false" t="normal">BD101</f>
        <v>0</v>
      </c>
      <c r="BE104" s="239" t="n">
        <f aca="false" ca="false" dt2D="false" dtr="false" t="normal">BE101</f>
        <v>0</v>
      </c>
      <c r="BF104" s="239" t="n">
        <f aca="false" ca="false" dt2D="false" dtr="false" t="normal">BF101</f>
        <v>0</v>
      </c>
      <c r="BG104" s="239" t="n">
        <f aca="false" ca="false" dt2D="false" dtr="false" t="normal">BG101</f>
        <v>0</v>
      </c>
      <c r="BH104" s="239" t="n">
        <f aca="false" ca="false" dt2D="false" dtr="false" t="normal">BH101</f>
        <v>0</v>
      </c>
      <c r="BI104" s="239" t="n">
        <f aca="false" ca="false" dt2D="false" dtr="false" t="normal">BI101</f>
        <v>0</v>
      </c>
      <c r="BJ104" s="239" t="n">
        <f aca="false" ca="false" dt2D="false" dtr="false" t="normal">BJ101</f>
        <v>0</v>
      </c>
      <c r="BK104" s="239" t="n">
        <f aca="false" ca="false" dt2D="false" dtr="false" t="normal">BK101</f>
        <v>0</v>
      </c>
      <c r="BL104" s="239" t="n">
        <f aca="false" ca="false" dt2D="false" dtr="false" t="normal">BL101</f>
        <v>0</v>
      </c>
      <c r="BM104" s="239" t="n">
        <f aca="false" ca="false" dt2D="false" dtr="false" t="normal">BM101</f>
        <v>0</v>
      </c>
      <c r="BN104" s="239" t="n">
        <f aca="false" ca="false" dt2D="false" dtr="false" t="normal">BN101</f>
        <v>0</v>
      </c>
      <c r="BO104" s="239" t="n">
        <f aca="false" ca="false" dt2D="false" dtr="false" t="normal">BO101</f>
        <v>0</v>
      </c>
      <c r="BP104" s="239" t="n">
        <f aca="false" ca="false" dt2D="false" dtr="false" t="normal">BP101</f>
        <v>0</v>
      </c>
      <c r="BQ104" s="239" t="n">
        <f aca="false" ca="false" dt2D="false" dtr="false" t="normal">BQ101</f>
        <v>0</v>
      </c>
      <c r="BR104" s="239" t="n">
        <f aca="false" ca="false" dt2D="false" dtr="false" t="normal">BR101</f>
        <v>0</v>
      </c>
      <c r="BS104" s="239" t="n">
        <f aca="false" ca="false" dt2D="false" dtr="false" t="normal">BS101</f>
        <v>0</v>
      </c>
      <c r="BT104" s="239" t="n">
        <f aca="false" ca="false" dt2D="false" dtr="false" t="normal">BT101</f>
        <v>0</v>
      </c>
    </row>
    <row hidden="true" ht="16.5" outlineLevel="2" r="105">
      <c r="A105" s="529" t="str">
        <f aca="false" ca="false" dt2D="false" dtr="false" t="normal">A104</f>
        <v>Затраты на открытие</v>
      </c>
      <c r="B105" s="482" t="s">
        <v>479</v>
      </c>
      <c r="D105" s="529" t="e">
        <f aca="false" ca="false" dt2D="false" dtr="false" t="normal">D104</f>
        <v>#N/A</v>
      </c>
      <c r="E105" s="569" t="str">
        <f aca="false" ca="false" dt2D="false" dtr="false" t="normal">E104</f>
        <v>Затраты на открытие</v>
      </c>
      <c r="F105" s="482" t="e">
        <f aca="false" ca="false" dt2D="false" dtr="false" t="normal">F104</f>
        <v>#N/A</v>
      </c>
      <c r="G105" s="482" t="n">
        <f aca="false" ca="false" dt2D="false" dtr="false" t="normal">G104</f>
        <v>0</v>
      </c>
      <c r="I105" s="130" t="s">
        <v>571</v>
      </c>
      <c r="J105" s="577" t="n"/>
      <c r="K105" s="575" t="n"/>
      <c r="L105" s="235" t="n">
        <f aca="false" ca="false" dt2D="false" dtr="false" t="normal">SUM(M105:BT105)</f>
        <v>0</v>
      </c>
      <c r="M105" s="239" t="n">
        <f aca="false" ca="false" dt2D="false" dtr="false" t="normal">M104*'Допущения'!$E$36</f>
        <v>0</v>
      </c>
      <c r="N105" s="239" t="n">
        <f aca="false" ca="false" dt2D="false" dtr="false" t="normal">N104*'Допущения'!$E$36</f>
        <v>0</v>
      </c>
      <c r="O105" s="239" t="n">
        <f aca="false" ca="false" dt2D="false" dtr="false" t="normal">O104*'Допущения'!$E$36</f>
        <v>0</v>
      </c>
      <c r="P105" s="239" t="n">
        <f aca="false" ca="false" dt2D="false" dtr="false" t="normal">P104*'Допущения'!$E$36</f>
        <v>0</v>
      </c>
      <c r="Q105" s="239" t="n">
        <f aca="false" ca="false" dt2D="false" dtr="false" t="normal">Q104*'Допущения'!$E$36</f>
        <v>0</v>
      </c>
      <c r="R105" s="239" t="n">
        <f aca="false" ca="false" dt2D="false" dtr="false" t="normal">R104*'Допущения'!$E$36</f>
        <v>0</v>
      </c>
      <c r="S105" s="239" t="n">
        <f aca="false" ca="false" dt2D="false" dtr="false" t="normal">S104*'Допущения'!$E$36</f>
        <v>0</v>
      </c>
      <c r="T105" s="239" t="n">
        <f aca="false" ca="false" dt2D="false" dtr="false" t="normal">T104*'Допущения'!$E$36</f>
        <v>0</v>
      </c>
      <c r="U105" s="239" t="n">
        <f aca="false" ca="false" dt2D="false" dtr="false" t="normal">U104*'Допущения'!$E$36</f>
        <v>0</v>
      </c>
      <c r="V105" s="239" t="n">
        <f aca="false" ca="false" dt2D="false" dtr="false" t="normal">V104*'Допущения'!$E$36</f>
        <v>0</v>
      </c>
      <c r="W105" s="239" t="n">
        <f aca="false" ca="false" dt2D="false" dtr="false" t="normal">W104*'Допущения'!$E$36</f>
        <v>0</v>
      </c>
      <c r="X105" s="239" t="n">
        <f aca="false" ca="false" dt2D="false" dtr="false" t="normal">X104*'Допущения'!$E$36</f>
        <v>0</v>
      </c>
      <c r="Y105" s="239" t="n">
        <f aca="false" ca="false" dt2D="false" dtr="false" t="normal">Y104*'Допущения'!$E$36</f>
        <v>0</v>
      </c>
      <c r="Z105" s="239" t="n">
        <f aca="false" ca="false" dt2D="false" dtr="false" t="normal">Z104*'Допущения'!$E$36</f>
        <v>0</v>
      </c>
      <c r="AA105" s="239" t="n">
        <f aca="false" ca="false" dt2D="false" dtr="false" t="normal">AA104*'Допущения'!$E$36</f>
        <v>0</v>
      </c>
      <c r="AB105" s="239" t="n">
        <f aca="false" ca="false" dt2D="false" dtr="false" t="normal">AB104*'Допущения'!$E$36</f>
        <v>0</v>
      </c>
      <c r="AC105" s="239" t="n">
        <f aca="false" ca="false" dt2D="false" dtr="false" t="normal">AC104*'Допущения'!$E$36</f>
        <v>0</v>
      </c>
      <c r="AD105" s="239" t="n">
        <f aca="false" ca="false" dt2D="false" dtr="false" t="normal">AD104*'Допущения'!$E$36</f>
        <v>0</v>
      </c>
      <c r="AE105" s="239" t="n">
        <f aca="false" ca="false" dt2D="false" dtr="false" t="normal">AE104*'Допущения'!$E$36</f>
        <v>0</v>
      </c>
      <c r="AF105" s="239" t="n">
        <f aca="false" ca="false" dt2D="false" dtr="false" t="normal">AF104*'Допущения'!$E$36</f>
        <v>0</v>
      </c>
      <c r="AG105" s="239" t="n">
        <f aca="false" ca="false" dt2D="false" dtr="false" t="normal">AG104*'Допущения'!$E$36</f>
        <v>0</v>
      </c>
      <c r="AH105" s="239" t="n">
        <f aca="false" ca="false" dt2D="false" dtr="false" t="normal">AH104*'Допущения'!$E$36</f>
        <v>0</v>
      </c>
      <c r="AI105" s="239" t="n">
        <f aca="false" ca="false" dt2D="false" dtr="false" t="normal">AI104*'Допущения'!$E$36</f>
        <v>0</v>
      </c>
      <c r="AJ105" s="239" t="n">
        <f aca="false" ca="false" dt2D="false" dtr="false" t="normal">AJ104*'Допущения'!$E$36</f>
        <v>0</v>
      </c>
      <c r="AK105" s="239" t="n">
        <f aca="false" ca="false" dt2D="false" dtr="false" t="normal">AK104*'Допущения'!$E$36</f>
        <v>0</v>
      </c>
      <c r="AL105" s="239" t="n">
        <f aca="false" ca="false" dt2D="false" dtr="false" t="normal">AL104*'Допущения'!$E$36</f>
        <v>0</v>
      </c>
      <c r="AM105" s="239" t="n">
        <f aca="false" ca="false" dt2D="false" dtr="false" t="normal">AM104*'Допущения'!$E$36</f>
        <v>0</v>
      </c>
      <c r="AN105" s="239" t="n">
        <f aca="false" ca="false" dt2D="false" dtr="false" t="normal">AN104*'Допущения'!$E$36</f>
        <v>0</v>
      </c>
      <c r="AO105" s="239" t="n">
        <f aca="false" ca="false" dt2D="false" dtr="false" t="normal">AO104*'Допущения'!$E$36</f>
        <v>0</v>
      </c>
      <c r="AP105" s="239" t="n">
        <f aca="false" ca="false" dt2D="false" dtr="false" t="normal">AP104*'Допущения'!$E$36</f>
        <v>0</v>
      </c>
      <c r="AQ105" s="239" t="n">
        <f aca="false" ca="false" dt2D="false" dtr="false" t="normal">AQ104*'Допущения'!$E$36</f>
        <v>0</v>
      </c>
      <c r="AR105" s="239" t="n">
        <f aca="false" ca="false" dt2D="false" dtr="false" t="normal">AR104*'Допущения'!$E$36</f>
        <v>0</v>
      </c>
      <c r="AS105" s="239" t="n">
        <f aca="false" ca="false" dt2D="false" dtr="false" t="normal">AS104*'Допущения'!$E$36</f>
        <v>0</v>
      </c>
      <c r="AT105" s="239" t="n">
        <f aca="false" ca="false" dt2D="false" dtr="false" t="normal">AT104*'Допущения'!$E$36</f>
        <v>0</v>
      </c>
      <c r="AU105" s="239" t="n">
        <f aca="false" ca="false" dt2D="false" dtr="false" t="normal">AU104*'Допущения'!$E$36</f>
        <v>0</v>
      </c>
      <c r="AV105" s="239" t="n">
        <f aca="false" ca="false" dt2D="false" dtr="false" t="normal">AV104*'Допущения'!$E$36</f>
        <v>0</v>
      </c>
      <c r="AW105" s="239" t="n">
        <f aca="false" ca="false" dt2D="false" dtr="false" t="normal">AW104*'Допущения'!$E$36</f>
        <v>0</v>
      </c>
      <c r="AX105" s="239" t="n">
        <f aca="false" ca="false" dt2D="false" dtr="false" t="normal">AX104*'Допущения'!$E$36</f>
        <v>0</v>
      </c>
      <c r="AY105" s="239" t="n">
        <f aca="false" ca="false" dt2D="false" dtr="false" t="normal">AY104*'Допущения'!$E$36</f>
        <v>0</v>
      </c>
      <c r="AZ105" s="239" t="n">
        <f aca="false" ca="false" dt2D="false" dtr="false" t="normal">AZ104*'Допущения'!$E$36</f>
        <v>0</v>
      </c>
      <c r="BA105" s="239" t="n">
        <f aca="false" ca="false" dt2D="false" dtr="false" t="normal">BA104*'Допущения'!$E$36</f>
        <v>0</v>
      </c>
      <c r="BB105" s="239" t="n">
        <f aca="false" ca="false" dt2D="false" dtr="false" t="normal">BB104*'Допущения'!$E$36</f>
        <v>0</v>
      </c>
      <c r="BC105" s="239" t="n">
        <f aca="false" ca="false" dt2D="false" dtr="false" t="normal">BC104*'Допущения'!$E$36</f>
        <v>0</v>
      </c>
      <c r="BD105" s="239" t="n">
        <f aca="false" ca="false" dt2D="false" dtr="false" t="normal">BD104*'Допущения'!$E$36</f>
        <v>0</v>
      </c>
      <c r="BE105" s="239" t="n">
        <f aca="false" ca="false" dt2D="false" dtr="false" t="normal">BE104*'Допущения'!$E$36</f>
        <v>0</v>
      </c>
      <c r="BF105" s="239" t="n">
        <f aca="false" ca="false" dt2D="false" dtr="false" t="normal">BF104*'Допущения'!$E$36</f>
        <v>0</v>
      </c>
      <c r="BG105" s="239" t="n">
        <f aca="false" ca="false" dt2D="false" dtr="false" t="normal">BG104*'Допущения'!$E$36</f>
        <v>0</v>
      </c>
      <c r="BH105" s="239" t="n">
        <f aca="false" ca="false" dt2D="false" dtr="false" t="normal">BH104*'Допущения'!$E$36</f>
        <v>0</v>
      </c>
      <c r="BI105" s="239" t="n">
        <f aca="false" ca="false" dt2D="false" dtr="false" t="normal">BI104*'Допущения'!$E$36</f>
        <v>0</v>
      </c>
      <c r="BJ105" s="239" t="n">
        <f aca="false" ca="false" dt2D="false" dtr="false" t="normal">BJ104*'Допущения'!$E$36</f>
        <v>0</v>
      </c>
      <c r="BK105" s="239" t="n">
        <f aca="false" ca="false" dt2D="false" dtr="false" t="normal">BK104*'Допущения'!$E$36</f>
        <v>0</v>
      </c>
      <c r="BL105" s="239" t="n">
        <f aca="false" ca="false" dt2D="false" dtr="false" t="normal">BL104*'Допущения'!$E$36</f>
        <v>0</v>
      </c>
      <c r="BM105" s="239" t="n">
        <f aca="false" ca="false" dt2D="false" dtr="false" t="normal">BM104*'Допущения'!$E$36</f>
        <v>0</v>
      </c>
      <c r="BN105" s="239" t="n">
        <f aca="false" ca="false" dt2D="false" dtr="false" t="normal">BN104*'Допущения'!$E$36</f>
        <v>0</v>
      </c>
      <c r="BO105" s="239" t="n">
        <f aca="false" ca="false" dt2D="false" dtr="false" t="normal">BO104*'Допущения'!$E$36</f>
        <v>0</v>
      </c>
      <c r="BP105" s="239" t="n">
        <f aca="false" ca="false" dt2D="false" dtr="false" t="normal">BP104*'Допущения'!$E$36</f>
        <v>0</v>
      </c>
      <c r="BQ105" s="239" t="n">
        <f aca="false" ca="false" dt2D="false" dtr="false" t="normal">BQ104*'Допущения'!$E$36</f>
        <v>0</v>
      </c>
      <c r="BR105" s="239" t="n">
        <f aca="false" ca="false" dt2D="false" dtr="false" t="normal">BR104*'Допущения'!$E$36</f>
        <v>0</v>
      </c>
      <c r="BS105" s="239" t="n">
        <f aca="false" ca="false" dt2D="false" dtr="false" t="normal">BS104*'Допущения'!$E$36</f>
        <v>0</v>
      </c>
      <c r="BT105" s="239" t="n">
        <f aca="false" ca="false" dt2D="false" dtr="false" t="normal">BT104*'Допущения'!$E$36</f>
        <v>0</v>
      </c>
    </row>
    <row hidden="true" ht="16.5" outlineLevel="2" r="106">
      <c r="A106" s="529" t="str">
        <f aca="false" ca="false" dt2D="false" dtr="false" t="normal">A105</f>
        <v>Затраты на открытие</v>
      </c>
      <c r="B106" s="482" t="s">
        <v>480</v>
      </c>
      <c r="D106" s="529" t="e">
        <f aca="false" ca="false" dt2D="false" dtr="false" t="normal">D105</f>
        <v>#N/A</v>
      </c>
      <c r="E106" s="569" t="n"/>
      <c r="F106" s="482" t="e">
        <f aca="false" ca="false" dt2D="false" dtr="false" t="normal">F105</f>
        <v>#N/A</v>
      </c>
      <c r="G106" s="482" t="n">
        <f aca="false" ca="false" dt2D="false" dtr="false" t="normal">G105</f>
        <v>0</v>
      </c>
      <c r="I106" s="130" t="s">
        <v>577</v>
      </c>
      <c r="J106" s="577" t="n"/>
      <c r="K106" s="575" t="n"/>
      <c r="L106" s="235" t="n">
        <f aca="false" ca="true" dt2D="false" dtr="false" t="normal">SUM(M106:BT106)</f>
        <v>0</v>
      </c>
      <c r="M106" s="239" t="n">
        <f aca="false" ca="true" dt2D="false" dtr="false" t="normal">SUM(M104:M105)*'Макро'!E$64</f>
        <v>0</v>
      </c>
      <c r="N106" s="239" t="n">
        <f aca="false" ca="true" dt2D="false" dtr="false" t="normal">SUM(N104:N105)*'Макро'!F$64</f>
        <v>0</v>
      </c>
      <c r="O106" s="239" t="n">
        <f aca="false" ca="true" dt2D="false" dtr="false" t="normal">SUM(O104:O105)*'Макро'!G$64</f>
        <v>0</v>
      </c>
      <c r="P106" s="239" t="n">
        <f aca="false" ca="true" dt2D="false" dtr="false" t="normal">SUM(P104:P105)*'Макро'!H$64</f>
        <v>0</v>
      </c>
      <c r="Q106" s="239" t="n">
        <f aca="false" ca="true" dt2D="false" dtr="false" t="normal">SUM(Q104:Q105)*'Макро'!I$64</f>
        <v>0</v>
      </c>
      <c r="R106" s="239" t="n">
        <f aca="false" ca="true" dt2D="false" dtr="false" t="normal">SUM(R104:R105)*'Макро'!J$64</f>
        <v>0</v>
      </c>
      <c r="S106" s="239" t="n">
        <f aca="false" ca="true" dt2D="false" dtr="false" t="normal">SUM(S104:S105)*'Макро'!K$64</f>
        <v>0</v>
      </c>
      <c r="T106" s="239" t="n">
        <f aca="false" ca="true" dt2D="false" dtr="false" t="normal">SUM(T104:T105)*'Макро'!L$64</f>
        <v>0</v>
      </c>
      <c r="U106" s="239" t="n">
        <f aca="false" ca="true" dt2D="false" dtr="false" t="normal">SUM(U104:U105)*'Макро'!M$64</f>
        <v>0</v>
      </c>
      <c r="V106" s="239" t="n">
        <f aca="false" ca="true" dt2D="false" dtr="false" t="normal">SUM(V104:V105)*'Макро'!N$64</f>
        <v>0</v>
      </c>
      <c r="W106" s="239" t="n">
        <f aca="false" ca="true" dt2D="false" dtr="false" t="normal">SUM(W104:W105)*'Макро'!O$64</f>
        <v>0</v>
      </c>
      <c r="X106" s="239" t="n">
        <f aca="false" ca="true" dt2D="false" dtr="false" t="normal">SUM(X104:X105)*'Макро'!P$64</f>
        <v>0</v>
      </c>
      <c r="Y106" s="239" t="n">
        <f aca="false" ca="true" dt2D="false" dtr="false" t="normal">SUM(Y104:Y105)*'Макро'!Q$64</f>
        <v>0</v>
      </c>
      <c r="Z106" s="239" t="n">
        <f aca="false" ca="true" dt2D="false" dtr="false" t="normal">SUM(Z104:Z105)*'Макро'!R$64</f>
        <v>0</v>
      </c>
      <c r="AA106" s="239" t="n">
        <f aca="false" ca="true" dt2D="false" dtr="false" t="normal">SUM(AA104:AA105)*'Макро'!S$64</f>
        <v>0</v>
      </c>
      <c r="AB106" s="239" t="n">
        <f aca="false" ca="true" dt2D="false" dtr="false" t="normal">SUM(AB104:AB105)*'Макро'!T$64</f>
        <v>0</v>
      </c>
      <c r="AC106" s="239" t="n">
        <f aca="false" ca="true" dt2D="false" dtr="false" t="normal">SUM(AC104:AC105)*'Макро'!U$64</f>
        <v>0</v>
      </c>
      <c r="AD106" s="239" t="n">
        <f aca="false" ca="true" dt2D="false" dtr="false" t="normal">SUM(AD104:AD105)*'Макро'!V$64</f>
        <v>0</v>
      </c>
      <c r="AE106" s="239" t="n">
        <f aca="false" ca="true" dt2D="false" dtr="false" t="normal">SUM(AE104:AE105)*'Макро'!W$64</f>
        <v>0</v>
      </c>
      <c r="AF106" s="239" t="n">
        <f aca="false" ca="true" dt2D="false" dtr="false" t="normal">SUM(AF104:AF105)*'Макро'!X$64</f>
        <v>0</v>
      </c>
      <c r="AG106" s="239" t="n">
        <f aca="false" ca="true" dt2D="false" dtr="false" t="normal">SUM(AG104:AG105)*'Макро'!Y$64</f>
        <v>0</v>
      </c>
      <c r="AH106" s="239" t="n">
        <f aca="false" ca="true" dt2D="false" dtr="false" t="normal">SUM(AH104:AH105)*'Макро'!Z$64</f>
        <v>0</v>
      </c>
      <c r="AI106" s="239" t="n">
        <f aca="false" ca="true" dt2D="false" dtr="false" t="normal">SUM(AI104:AI105)*'Макро'!AA$64</f>
        <v>0</v>
      </c>
      <c r="AJ106" s="239" t="n">
        <f aca="false" ca="true" dt2D="false" dtr="false" t="normal">SUM(AJ104:AJ105)*'Макро'!AB$64</f>
        <v>0</v>
      </c>
      <c r="AK106" s="239" t="n">
        <f aca="false" ca="true" dt2D="false" dtr="false" t="normal">SUM(AK104:AK105)*'Макро'!AC$64</f>
        <v>0</v>
      </c>
      <c r="AL106" s="239" t="n">
        <f aca="false" ca="true" dt2D="false" dtr="false" t="normal">SUM(AL104:AL105)*'Макро'!AD$64</f>
        <v>0</v>
      </c>
      <c r="AM106" s="239" t="n">
        <f aca="false" ca="true" dt2D="false" dtr="false" t="normal">SUM(AM104:AM105)*'Макро'!AE$64</f>
        <v>0</v>
      </c>
      <c r="AN106" s="239" t="n">
        <f aca="false" ca="true" dt2D="false" dtr="false" t="normal">SUM(AN104:AN105)*'Макро'!AF$64</f>
        <v>0</v>
      </c>
      <c r="AO106" s="239" t="n">
        <f aca="false" ca="true" dt2D="false" dtr="false" t="normal">SUM(AO104:AO105)*'Макро'!AG$64</f>
        <v>0</v>
      </c>
      <c r="AP106" s="239" t="n">
        <f aca="false" ca="true" dt2D="false" dtr="false" t="normal">SUM(AP104:AP105)*'Макро'!AH$64</f>
        <v>0</v>
      </c>
      <c r="AQ106" s="239" t="n">
        <f aca="false" ca="true" dt2D="false" dtr="false" t="normal">SUM(AQ104:AQ105)*'Макро'!AI$64</f>
        <v>0</v>
      </c>
      <c r="AR106" s="239" t="n">
        <f aca="false" ca="true" dt2D="false" dtr="false" t="normal">SUM(AR104:AR105)*'Макро'!AJ$64</f>
        <v>0</v>
      </c>
      <c r="AS106" s="239" t="n">
        <f aca="false" ca="true" dt2D="false" dtr="false" t="normal">SUM(AS104:AS105)*'Макро'!AK$64</f>
        <v>0</v>
      </c>
      <c r="AT106" s="239" t="n">
        <f aca="false" ca="true" dt2D="false" dtr="false" t="normal">SUM(AT104:AT105)*'Макро'!AL$64</f>
        <v>0</v>
      </c>
      <c r="AU106" s="239" t="n">
        <f aca="false" ca="true" dt2D="false" dtr="false" t="normal">SUM(AU104:AU105)*'Макро'!AM$64</f>
        <v>0</v>
      </c>
      <c r="AV106" s="239" t="n">
        <f aca="false" ca="true" dt2D="false" dtr="false" t="normal">SUM(AV104:AV105)*'Макро'!AN$64</f>
        <v>0</v>
      </c>
      <c r="AW106" s="239" t="n">
        <f aca="false" ca="true" dt2D="false" dtr="false" t="normal">SUM(AW104:AW105)*'Макро'!AO$64</f>
        <v>0</v>
      </c>
      <c r="AX106" s="239" t="n">
        <f aca="false" ca="true" dt2D="false" dtr="false" t="normal">SUM(AX104:AX105)*'Макро'!AP$64</f>
        <v>0</v>
      </c>
      <c r="AY106" s="239" t="n">
        <f aca="false" ca="true" dt2D="false" dtr="false" t="normal">SUM(AY104:AY105)*'Макро'!AQ$64</f>
        <v>0</v>
      </c>
      <c r="AZ106" s="239" t="n">
        <f aca="false" ca="true" dt2D="false" dtr="false" t="normal">SUM(AZ104:AZ105)*'Макро'!AR$64</f>
        <v>0</v>
      </c>
      <c r="BA106" s="239" t="n">
        <f aca="false" ca="true" dt2D="false" dtr="false" t="normal">SUM(BA104:BA105)*'Макро'!AS$64</f>
        <v>0</v>
      </c>
      <c r="BB106" s="239" t="n">
        <f aca="false" ca="true" dt2D="false" dtr="false" t="normal">SUM(BB104:BB105)*'Макро'!AT$64</f>
        <v>0</v>
      </c>
      <c r="BC106" s="239" t="n">
        <f aca="false" ca="true" dt2D="false" dtr="false" t="normal">SUM(BC104:BC105)*'Макро'!AU$64</f>
        <v>0</v>
      </c>
      <c r="BD106" s="239" t="n">
        <f aca="false" ca="true" dt2D="false" dtr="false" t="normal">SUM(BD104:BD105)*'Макро'!AV$64</f>
        <v>0</v>
      </c>
      <c r="BE106" s="239" t="n">
        <f aca="false" ca="true" dt2D="false" dtr="false" t="normal">SUM(BE104:BE105)*'Макро'!AW$64</f>
        <v>0</v>
      </c>
      <c r="BF106" s="239" t="n">
        <f aca="false" ca="true" dt2D="false" dtr="false" t="normal">SUM(BF104:BF105)*'Макро'!AX$64</f>
        <v>0</v>
      </c>
      <c r="BG106" s="239" t="n">
        <f aca="false" ca="true" dt2D="false" dtr="false" t="normal">SUM(BG104:BG105)*'Макро'!AY$64</f>
        <v>0</v>
      </c>
      <c r="BH106" s="239" t="n">
        <f aca="false" ca="true" dt2D="false" dtr="false" t="normal">SUM(BH104:BH105)*'Макро'!AZ$64</f>
        <v>0</v>
      </c>
      <c r="BI106" s="239" t="n">
        <f aca="false" ca="true" dt2D="false" dtr="false" t="normal">SUM(BI104:BI105)*'Макро'!BA$64</f>
        <v>0</v>
      </c>
      <c r="BJ106" s="239" t="n">
        <f aca="false" ca="true" dt2D="false" dtr="false" t="normal">SUM(BJ104:BJ105)*'Макро'!BB$64</f>
        <v>0</v>
      </c>
      <c r="BK106" s="239" t="n">
        <f aca="false" ca="true" dt2D="false" dtr="false" t="normal">SUM(BK104:BK105)*'Макро'!BC$64</f>
        <v>0</v>
      </c>
      <c r="BL106" s="239" t="n">
        <f aca="false" ca="true" dt2D="false" dtr="false" t="normal">SUM(BL104:BL105)*'Макро'!BD$64</f>
        <v>0</v>
      </c>
      <c r="BM106" s="239" t="n">
        <f aca="false" ca="true" dt2D="false" dtr="false" t="normal">SUM(BM104:BM105)*'Макро'!BE$64</f>
        <v>0</v>
      </c>
      <c r="BN106" s="239" t="n">
        <f aca="false" ca="true" dt2D="false" dtr="false" t="normal">SUM(BN104:BN105)*'Макро'!BF$64</f>
        <v>0</v>
      </c>
      <c r="BO106" s="239" t="n">
        <f aca="false" ca="true" dt2D="false" dtr="false" t="normal">SUM(BO104:BO105)*'Макро'!BG$64</f>
        <v>0</v>
      </c>
      <c r="BP106" s="239" t="n">
        <f aca="false" ca="true" dt2D="false" dtr="false" t="normal">SUM(BP104:BP105)*'Макро'!BH$64</f>
        <v>0</v>
      </c>
      <c r="BQ106" s="239" t="n">
        <f aca="false" ca="true" dt2D="false" dtr="false" t="normal">SUM(BQ104:BQ105)*'Макро'!BI$64</f>
        <v>0</v>
      </c>
      <c r="BR106" s="239" t="n">
        <f aca="false" ca="true" dt2D="false" dtr="false" t="normal">SUM(BR104:BR105)*'Макро'!BJ$64</f>
        <v>0</v>
      </c>
      <c r="BS106" s="239" t="n">
        <f aca="false" ca="true" dt2D="false" dtr="false" t="normal">SUM(BS104:BS105)*'Макро'!BK$64</f>
        <v>0</v>
      </c>
      <c r="BT106" s="239" t="n">
        <f aca="false" ca="true" dt2D="false" dtr="false" t="normal">SUM(BT104:BT105)*'Макро'!BL$64</f>
        <v>0</v>
      </c>
    </row>
    <row hidden="true" ht="16.5" outlineLevel="1" r="107">
      <c r="D107" s="529" t="e">
        <f aca="false" ca="false" dt2D="false" dtr="false" t="normal">D106</f>
        <v>#N/A</v>
      </c>
      <c r="F107" s="482" t="e">
        <f aca="false" ca="false" dt2D="false" dtr="false" t="normal">F106</f>
        <v>#N/A</v>
      </c>
      <c r="G107" s="482" t="n">
        <f aca="false" ca="false" dt2D="false" dtr="false" t="normal">G106</f>
        <v>0</v>
      </c>
      <c r="L107" s="235" t="n"/>
      <c r="M107" s="244" t="n"/>
      <c r="N107" s="244" t="n"/>
      <c r="O107" s="244" t="n"/>
      <c r="P107" s="244" t="n"/>
      <c r="Q107" s="244" t="n"/>
      <c r="R107" s="244" t="n"/>
      <c r="S107" s="244" t="n"/>
      <c r="T107" s="244" t="n"/>
      <c r="U107" s="244" t="n"/>
      <c r="V107" s="244" t="n"/>
      <c r="W107" s="244" t="n"/>
      <c r="X107" s="244" t="n"/>
      <c r="Y107" s="244" t="n"/>
      <c r="Z107" s="244" t="n"/>
      <c r="AA107" s="244" t="n"/>
      <c r="AB107" s="244" t="n"/>
      <c r="AC107" s="244" t="n"/>
      <c r="AD107" s="244" t="n"/>
      <c r="AE107" s="244" t="n"/>
      <c r="AF107" s="244" t="n"/>
      <c r="AG107" s="244" t="n"/>
      <c r="AH107" s="244" t="n"/>
      <c r="AI107" s="244" t="n"/>
      <c r="AJ107" s="244" t="n"/>
      <c r="AK107" s="244" t="n"/>
      <c r="AL107" s="244" t="n"/>
      <c r="AM107" s="244" t="n"/>
      <c r="AN107" s="244" t="n"/>
      <c r="AO107" s="244" t="n"/>
      <c r="AP107" s="244" t="n"/>
      <c r="AQ107" s="244" t="n"/>
      <c r="AR107" s="244" t="n"/>
      <c r="AS107" s="244" t="n"/>
      <c r="AT107" s="244" t="n"/>
      <c r="AU107" s="244" t="n"/>
      <c r="AV107" s="244" t="n"/>
      <c r="AW107" s="244" t="n"/>
      <c r="AX107" s="244" t="n"/>
      <c r="AY107" s="244" t="n"/>
      <c r="AZ107" s="244" t="n"/>
      <c r="BA107" s="244" t="n"/>
      <c r="BB107" s="244" t="n"/>
      <c r="BC107" s="244" t="n"/>
      <c r="BD107" s="244" t="n"/>
      <c r="BE107" s="244" t="n"/>
      <c r="BF107" s="244" t="n"/>
      <c r="BG107" s="244" t="n"/>
      <c r="BH107" s="244" t="n"/>
      <c r="BI107" s="244" t="n"/>
      <c r="BJ107" s="244" t="n"/>
      <c r="BK107" s="244" t="n"/>
      <c r="BL107" s="244" t="n"/>
      <c r="BM107" s="244" t="n"/>
      <c r="BN107" s="244" t="n"/>
      <c r="BO107" s="244" t="n"/>
      <c r="BP107" s="244" t="n"/>
      <c r="BQ107" s="244" t="n"/>
      <c r="BR107" s="244" t="n"/>
      <c r="BS107" s="244" t="n"/>
      <c r="BT107" s="244" t="n"/>
    </row>
    <row customFormat="true" customHeight="true" hidden="true" ht="30.6000003814697" outlineLevel="1" r="108" s="1">
      <c r="B108" s="531" t="n"/>
      <c r="C108" s="561" t="n"/>
      <c r="D108" s="529" t="e">
        <f aca="false" ca="false" dt2D="false" dtr="false" t="normal">D107</f>
        <v>#N/A</v>
      </c>
      <c r="E108" s="569" t="n"/>
      <c r="F108" s="482" t="e">
        <f aca="false" ca="false" dt2D="false" dtr="false" t="normal">F107</f>
        <v>#N/A</v>
      </c>
      <c r="G108" s="482" t="n">
        <f aca="false" ca="false" dt2D="false" dtr="false" t="normal">G107</f>
        <v>0</v>
      </c>
      <c r="I108" s="578" t="s">
        <v>611</v>
      </c>
      <c r="J108" s="579" t="n">
        <f aca="false" ca="false" dt2D="false" dtr="false" t="normal">I55</f>
        <v>0</v>
      </c>
      <c r="K108" s="563" t="n"/>
      <c r="L108" s="563" t="n"/>
      <c r="M108" s="563" t="n"/>
      <c r="N108" s="563" t="n"/>
      <c r="O108" s="563" t="n"/>
      <c r="P108" s="563" t="n"/>
      <c r="Q108" s="563" t="n"/>
      <c r="R108" s="563" t="n"/>
      <c r="S108" s="563" t="n"/>
      <c r="T108" s="563" t="n"/>
      <c r="U108" s="563" t="n"/>
      <c r="V108" s="563" t="n"/>
      <c r="W108" s="563" t="n"/>
      <c r="X108" s="563" t="n"/>
      <c r="Y108" s="563" t="n"/>
      <c r="Z108" s="563" t="n"/>
      <c r="AA108" s="563" t="n"/>
      <c r="AB108" s="563" t="n"/>
      <c r="AC108" s="563" t="n"/>
      <c r="AD108" s="563" t="n"/>
      <c r="AE108" s="563" t="n"/>
      <c r="AF108" s="563" t="n"/>
      <c r="AG108" s="563" t="n"/>
      <c r="AH108" s="563" t="n"/>
      <c r="AI108" s="563" t="n"/>
      <c r="AJ108" s="563" t="n"/>
      <c r="AK108" s="563" t="n"/>
      <c r="AL108" s="563" t="n"/>
      <c r="AM108" s="563" t="n"/>
      <c r="AN108" s="563" t="n"/>
      <c r="AO108" s="563" t="n"/>
      <c r="AP108" s="563" t="n"/>
      <c r="AQ108" s="563" t="n"/>
      <c r="AR108" s="563" t="n"/>
      <c r="AS108" s="563" t="n"/>
      <c r="AT108" s="563" t="n"/>
      <c r="AU108" s="563" t="n"/>
      <c r="AV108" s="563" t="n"/>
      <c r="AW108" s="563" t="n"/>
      <c r="AX108" s="563" t="n"/>
      <c r="AY108" s="563" t="n"/>
      <c r="AZ108" s="563" t="n"/>
      <c r="BA108" s="563" t="n"/>
      <c r="BB108" s="563" t="n"/>
      <c r="BC108" s="563" t="n"/>
      <c r="BD108" s="563" t="n"/>
      <c r="BE108" s="563" t="n"/>
      <c r="BF108" s="563" t="n"/>
      <c r="BG108" s="563" t="n"/>
      <c r="BH108" s="563" t="n"/>
      <c r="BI108" s="563" t="n"/>
      <c r="BJ108" s="563" t="n"/>
      <c r="BK108" s="563" t="n"/>
      <c r="BL108" s="563" t="n"/>
      <c r="BM108" s="563" t="n"/>
      <c r="BN108" s="563" t="n"/>
      <c r="BO108" s="563" t="n"/>
      <c r="BP108" s="563" t="n"/>
      <c r="BQ108" s="563" t="n"/>
      <c r="BR108" s="563" t="n"/>
      <c r="BS108" s="563" t="n"/>
      <c r="BT108" s="563" t="n"/>
    </row>
    <row hidden="true" ht="16.5" outlineLevel="2" r="109">
      <c r="D109" s="529" t="e">
        <f aca="false" ca="false" dt2D="false" dtr="false" t="normal">D108</f>
        <v>#N/A</v>
      </c>
      <c r="E109" s="569" t="str">
        <f aca="false" ca="false" dt2D="false" dtr="false" t="normal">I109</f>
        <v>Транспортная инфраструктура</v>
      </c>
      <c r="F109" s="482" t="e">
        <f aca="false" ca="false" dt2D="false" dtr="false" t="normal">F108</f>
        <v>#N/A</v>
      </c>
      <c r="G109" s="482" t="n">
        <f aca="false" ca="false" dt2D="false" dtr="false" t="normal">G108</f>
        <v>0</v>
      </c>
      <c r="I109" s="1" t="s">
        <v>579</v>
      </c>
      <c r="L109" s="235" t="e">
        <f aca="false" ca="true" dt2D="false" dtr="false" t="normal">SUM(M109:BT109)</f>
        <v>#VALUE!</v>
      </c>
      <c r="M109" s="244" t="e">
        <f aca="false" ca="true" dt2D="false" dtr="false" t="normal">SUMIFS('Инфраструктура'!M:M,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N109" s="244" t="e">
        <f aca="false" ca="true" dt2D="false" dtr="false" t="normal">SUMIFS('Инфраструктура'!N:N,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O109" s="244" t="e">
        <f aca="false" ca="true" dt2D="false" dtr="false" t="normal">SUMIFS('Инфраструктура'!O:O,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P109" s="244" t="e">
        <f aca="false" ca="true" dt2D="false" dtr="false" t="normal">SUMIFS('Инфраструктура'!P:P,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Q109" s="244" t="e">
        <f aca="false" ca="true" dt2D="false" dtr="false" t="normal">SUMIFS('Инфраструктура'!Q:Q,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R109" s="244" t="e">
        <f aca="false" ca="true" dt2D="false" dtr="false" t="normal">SUMIFS('Инфраструктура'!R:R,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S109" s="244" t="e">
        <f aca="false" ca="true" dt2D="false" dtr="false" t="normal">SUMIFS('Инфраструктура'!S:S,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T109" s="244" t="e">
        <f aca="false" ca="true" dt2D="false" dtr="false" t="normal">SUMIFS('Инфраструктура'!T:T,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U109" s="244" t="e">
        <f aca="false" ca="true" dt2D="false" dtr="false" t="normal">SUMIFS('Инфраструктура'!U:U,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V109" s="244" t="e">
        <f aca="false" ca="true" dt2D="false" dtr="false" t="normal">SUMIFS('Инфраструктура'!V:V,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W109" s="244" t="e">
        <f aca="false" ca="true" dt2D="false" dtr="false" t="normal">SUMIFS('Инфраструктура'!W:W,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X109" s="244" t="e">
        <f aca="false" ca="true" dt2D="false" dtr="false" t="normal">SUMIFS('Инфраструктура'!X:X,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Y109" s="244" t="e">
        <f aca="false" ca="true" dt2D="false" dtr="false" t="normal">SUMIFS('Инфраструктура'!Y:Y,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Z109" s="244" t="e">
        <f aca="false" ca="true" dt2D="false" dtr="false" t="normal">SUMIFS('Инфраструктура'!Z:Z,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A109" s="244" t="e">
        <f aca="false" ca="true" dt2D="false" dtr="false" t="normal">SUMIFS('Инфраструктура'!AA:AA,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B109" s="244" t="e">
        <f aca="false" ca="true" dt2D="false" dtr="false" t="normal">SUMIFS('Инфраструктура'!AB:AB,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C109" s="244" t="e">
        <f aca="false" ca="true" dt2D="false" dtr="false" t="normal">SUMIFS('Инфраструктура'!AC:AC,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D109" s="244" t="e">
        <f aca="false" ca="true" dt2D="false" dtr="false" t="normal">SUMIFS('Инфраструктура'!AD:AD,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E109" s="244" t="e">
        <f aca="false" ca="true" dt2D="false" dtr="false" t="normal">SUMIFS('Инфраструктура'!AE:AE,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F109" s="244" t="e">
        <f aca="false" ca="true" dt2D="false" dtr="false" t="normal">SUMIFS('Инфраструктура'!AF:AF,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G109" s="244" t="e">
        <f aca="false" ca="true" dt2D="false" dtr="false" t="normal">SUMIFS('Инфраструктура'!AG:AG,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H109" s="244" t="e">
        <f aca="false" ca="true" dt2D="false" dtr="false" t="normal">SUMIFS('Инфраструктура'!AH:AH,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I109" s="244" t="e">
        <f aca="false" ca="true" dt2D="false" dtr="false" t="normal">SUMIFS('Инфраструктура'!AI:AI,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J109" s="244" t="e">
        <f aca="false" ca="true" dt2D="false" dtr="false" t="normal">SUMIFS('Инфраструктура'!AJ:AJ,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K109" s="244" t="e">
        <f aca="false" ca="true" dt2D="false" dtr="false" t="normal">SUMIFS('Инфраструктура'!AK:AK,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L109" s="244" t="e">
        <f aca="false" ca="true" dt2D="false" dtr="false" t="normal">SUMIFS('Инфраструктура'!AL:AL,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M109" s="244" t="e">
        <f aca="false" ca="true" dt2D="false" dtr="false" t="normal">SUMIFS('Инфраструктура'!AM:AM,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N109" s="244" t="e">
        <f aca="false" ca="true" dt2D="false" dtr="false" t="normal">SUMIFS('Инфраструктура'!AN:AN,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O109" s="244" t="e">
        <f aca="false" ca="true" dt2D="false" dtr="false" t="normal">SUMIFS('Инфраструктура'!AO:AO,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P109" s="244" t="e">
        <f aca="false" ca="true" dt2D="false" dtr="false" t="normal">SUMIFS('Инфраструктура'!AP:AP,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Q109" s="244" t="e">
        <f aca="false" ca="true" dt2D="false" dtr="false" t="normal">SUMIFS('Инфраструктура'!AQ:AQ,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R109" s="244" t="e">
        <f aca="false" ca="true" dt2D="false" dtr="false" t="normal">SUMIFS('Инфраструктура'!AR:AR,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S109" s="244" t="e">
        <f aca="false" ca="true" dt2D="false" dtr="false" t="normal">SUMIFS('Инфраструктура'!AS:AS,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T109" s="244" t="e">
        <f aca="false" ca="true" dt2D="false" dtr="false" t="normal">SUMIFS('Инфраструктура'!AT:AT,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U109" s="244" t="e">
        <f aca="false" ca="true" dt2D="false" dtr="false" t="normal">SUMIFS('Инфраструктура'!AU:AU,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V109" s="244" t="e">
        <f aca="false" ca="true" dt2D="false" dtr="false" t="normal">SUMIFS('Инфраструктура'!AV:AV,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W109" s="244" t="e">
        <f aca="false" ca="true" dt2D="false" dtr="false" t="normal">SUMIFS('Инфраструктура'!AW:AW,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X109" s="244" t="e">
        <f aca="false" ca="true" dt2D="false" dtr="false" t="normal">SUMIFS('Инфраструктура'!AX:AX,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Y109" s="244" t="e">
        <f aca="false" ca="true" dt2D="false" dtr="false" t="normal">SUMIFS('Инфраструктура'!AY:AY,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AZ109" s="244" t="e">
        <f aca="false" ca="true" dt2D="false" dtr="false" t="normal">SUMIFS('Инфраструктура'!AZ:AZ,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A109" s="244" t="e">
        <f aca="false" ca="true" dt2D="false" dtr="false" t="normal">SUMIFS('Инфраструктура'!BA:BA,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B109" s="244" t="e">
        <f aca="false" ca="true" dt2D="false" dtr="false" t="normal">SUMIFS('Инфраструктура'!BB:BB,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C109" s="244" t="e">
        <f aca="false" ca="true" dt2D="false" dtr="false" t="normal">SUMIFS('Инфраструктура'!BC:BC,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D109" s="244" t="e">
        <f aca="false" ca="true" dt2D="false" dtr="false" t="normal">SUMIFS('Инфраструктура'!BD:BD,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E109" s="244" t="e">
        <f aca="false" ca="true" dt2D="false" dtr="false" t="normal">SUMIFS('Инфраструктура'!BE:BE,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F109" s="244" t="e">
        <f aca="false" ca="true" dt2D="false" dtr="false" t="normal">SUMIFS('Инфраструктура'!BF:BF,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G109" s="244" t="e">
        <f aca="false" ca="true" dt2D="false" dtr="false" t="normal">SUMIFS('Инфраструктура'!BG:BG,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H109" s="244" t="e">
        <f aca="false" ca="true" dt2D="false" dtr="false" t="normal">SUMIFS('Инфраструктура'!BH:BH,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I109" s="244" t="e">
        <f aca="false" ca="true" dt2D="false" dtr="false" t="normal">SUMIFS('Инфраструктура'!BI:BI,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J109" s="244" t="e">
        <f aca="false" ca="true" dt2D="false" dtr="false" t="normal">SUMIFS('Инфраструктура'!BJ:BJ,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K109" s="244" t="e">
        <f aca="false" ca="true" dt2D="false" dtr="false" t="normal">SUMIFS('Инфраструктура'!BK:BK,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L109" s="244" t="e">
        <f aca="false" ca="true" dt2D="false" dtr="false" t="normal">SUMIFS('Инфраструктура'!BL:BL,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M109" s="244" t="e">
        <f aca="false" ca="true" dt2D="false" dtr="false" t="normal">SUMIFS('Инфраструктура'!BM:BM,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N109" s="244" t="e">
        <f aca="false" ca="true" dt2D="false" dtr="false" t="normal">SUMIFS('Инфраструктура'!BN:BN,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O109" s="244" t="e">
        <f aca="false" ca="true" dt2D="false" dtr="false" t="normal">SUMIFS('Инфраструктура'!BO:BO,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P109" s="244" t="e">
        <f aca="false" ca="true" dt2D="false" dtr="false" t="normal">SUMIFS('Инфраструктура'!BP:BP,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Q109" s="244" t="e">
        <f aca="false" ca="true" dt2D="false" dtr="false" t="normal">SUMIFS('Инфраструктура'!BQ:BQ,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R109" s="244" t="e">
        <f aca="false" ca="true" dt2D="false" dtr="false" t="normal">SUMIFS('Инфраструктура'!BR:BR,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S109" s="244" t="e">
        <f aca="false" ca="true" dt2D="false" dtr="false" t="normal">SUMIFS('Инфраструктура'!BS:BS, 'Инфраструктура'!$D:$D, $I109, 'Инфраструктура'!$G:$G, $G109, 'Инфраструктура'!$B:$B, "Общая поддерживающая и обеспечивающая инфраструктура")</f>
        <v>#VALUE!</v>
      </c>
      <c r="BT109" s="244" t="e">
        <f aca="false" ca="true" dt2D="false" dtr="false" t="normal">SUMIFS('Инфраструктура'!BT:BT, 'Инфраструктура'!$D:$D, $I109, 'Инфраструктура'!$G:$G, $G109, 'Инфраструктура'!$B:$B, "Общая поддерживающая и обеспечивающая инфраструктура")</f>
        <v>#VALUE!</v>
      </c>
    </row>
    <row hidden="true" ht="16.5" outlineLevel="2" r="110">
      <c r="D110" s="529" t="e">
        <f aca="false" ca="false" dt2D="false" dtr="false" t="normal">D109</f>
        <v>#N/A</v>
      </c>
      <c r="E110" s="569" t="str">
        <f aca="false" ca="false" dt2D="false" dtr="false" t="normal">I110</f>
        <v>Коммунальная инфраструктура</v>
      </c>
      <c r="F110" s="482" t="e">
        <f aca="false" ca="false" dt2D="false" dtr="false" t="normal">F109</f>
        <v>#N/A</v>
      </c>
      <c r="G110" s="482" t="n">
        <f aca="false" ca="false" dt2D="false" dtr="false" t="normal">G109</f>
        <v>0</v>
      </c>
      <c r="I110" s="1" t="s">
        <v>580</v>
      </c>
      <c r="L110" s="235" t="e">
        <f aca="false" ca="true" dt2D="false" dtr="false" t="normal">SUM(M110:BT110)</f>
        <v>#VALUE!</v>
      </c>
      <c r="M110" s="244" t="e">
        <f aca="false" ca="true" dt2D="false" dtr="false" t="normal">SUMIFS('Инфраструктура'!M:M,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N110" s="244" t="e">
        <f aca="false" ca="true" dt2D="false" dtr="false" t="normal">SUMIFS('Инфраструктура'!N:N,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O110" s="244" t="e">
        <f aca="false" ca="true" dt2D="false" dtr="false" t="normal">SUMIFS('Инфраструктура'!O:O,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P110" s="244" t="e">
        <f aca="false" ca="true" dt2D="false" dtr="false" t="normal">SUMIFS('Инфраструктура'!P:P,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Q110" s="244" t="e">
        <f aca="false" ca="true" dt2D="false" dtr="false" t="normal">SUMIFS('Инфраструктура'!Q:Q,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R110" s="244" t="e">
        <f aca="false" ca="true" dt2D="false" dtr="false" t="normal">SUMIFS('Инфраструктура'!R:R,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S110" s="244" t="e">
        <f aca="false" ca="true" dt2D="false" dtr="false" t="normal">SUMIFS('Инфраструктура'!S:S,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T110" s="244" t="e">
        <f aca="false" ca="true" dt2D="false" dtr="false" t="normal">SUMIFS('Инфраструктура'!T:T,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U110" s="244" t="e">
        <f aca="false" ca="true" dt2D="false" dtr="false" t="normal">SUMIFS('Инфраструктура'!U:U,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V110" s="244" t="e">
        <f aca="false" ca="true" dt2D="false" dtr="false" t="normal">SUMIFS('Инфраструктура'!V:V,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W110" s="244" t="e">
        <f aca="false" ca="true" dt2D="false" dtr="false" t="normal">SUMIFS('Инфраструктура'!W:W,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X110" s="244" t="e">
        <f aca="false" ca="true" dt2D="false" dtr="false" t="normal">SUMIFS('Инфраструктура'!X:X,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Y110" s="244" t="e">
        <f aca="false" ca="true" dt2D="false" dtr="false" t="normal">SUMIFS('Инфраструктура'!Y:Y,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Z110" s="244" t="e">
        <f aca="false" ca="true" dt2D="false" dtr="false" t="normal">SUMIFS('Инфраструктура'!Z:Z,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A110" s="244" t="e">
        <f aca="false" ca="true" dt2D="false" dtr="false" t="normal">SUMIFS('Инфраструктура'!AA:AA,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B110" s="244" t="e">
        <f aca="false" ca="true" dt2D="false" dtr="false" t="normal">SUMIFS('Инфраструктура'!AB:AB,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C110" s="244" t="e">
        <f aca="false" ca="true" dt2D="false" dtr="false" t="normal">SUMIFS('Инфраструктура'!AC:AC,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D110" s="244" t="e">
        <f aca="false" ca="true" dt2D="false" dtr="false" t="normal">SUMIFS('Инфраструктура'!AD:AD,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E110" s="244" t="e">
        <f aca="false" ca="true" dt2D="false" dtr="false" t="normal">SUMIFS('Инфраструктура'!AE:AE,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F110" s="244" t="e">
        <f aca="false" ca="true" dt2D="false" dtr="false" t="normal">SUMIFS('Инфраструктура'!AF:AF,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G110" s="244" t="e">
        <f aca="false" ca="true" dt2D="false" dtr="false" t="normal">SUMIFS('Инфраструктура'!AG:AG,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H110" s="244" t="e">
        <f aca="false" ca="true" dt2D="false" dtr="false" t="normal">SUMIFS('Инфраструктура'!AH:AH,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I110" s="244" t="e">
        <f aca="false" ca="true" dt2D="false" dtr="false" t="normal">SUMIFS('Инфраструктура'!AI:AI,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J110" s="244" t="e">
        <f aca="false" ca="true" dt2D="false" dtr="false" t="normal">SUMIFS('Инфраструктура'!AJ:AJ,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K110" s="244" t="e">
        <f aca="false" ca="true" dt2D="false" dtr="false" t="normal">SUMIFS('Инфраструктура'!AK:AK,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L110" s="244" t="e">
        <f aca="false" ca="true" dt2D="false" dtr="false" t="normal">SUMIFS('Инфраструктура'!AL:AL,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M110" s="244" t="e">
        <f aca="false" ca="true" dt2D="false" dtr="false" t="normal">SUMIFS('Инфраструктура'!AM:AM,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N110" s="244" t="e">
        <f aca="false" ca="true" dt2D="false" dtr="false" t="normal">SUMIFS('Инфраструктура'!AN:AN,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O110" s="244" t="e">
        <f aca="false" ca="true" dt2D="false" dtr="false" t="normal">SUMIFS('Инфраструктура'!AO:AO,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P110" s="244" t="e">
        <f aca="false" ca="true" dt2D="false" dtr="false" t="normal">SUMIFS('Инфраструктура'!AP:AP,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Q110" s="244" t="e">
        <f aca="false" ca="true" dt2D="false" dtr="false" t="normal">SUMIFS('Инфраструктура'!AQ:AQ,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R110" s="244" t="e">
        <f aca="false" ca="true" dt2D="false" dtr="false" t="normal">SUMIFS('Инфраструктура'!AR:AR,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S110" s="244" t="e">
        <f aca="false" ca="true" dt2D="false" dtr="false" t="normal">SUMIFS('Инфраструктура'!AS:AS,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T110" s="244" t="e">
        <f aca="false" ca="true" dt2D="false" dtr="false" t="normal">SUMIFS('Инфраструктура'!AT:AT,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U110" s="244" t="e">
        <f aca="false" ca="true" dt2D="false" dtr="false" t="normal">SUMIFS('Инфраструктура'!AU:AU,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V110" s="244" t="e">
        <f aca="false" ca="true" dt2D="false" dtr="false" t="normal">SUMIFS('Инфраструктура'!AV:AV,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W110" s="244" t="e">
        <f aca="false" ca="true" dt2D="false" dtr="false" t="normal">SUMIFS('Инфраструктура'!AW:AW,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X110" s="244" t="e">
        <f aca="false" ca="true" dt2D="false" dtr="false" t="normal">SUMIFS('Инфраструктура'!AX:AX,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Y110" s="244" t="e">
        <f aca="false" ca="true" dt2D="false" dtr="false" t="normal">SUMIFS('Инфраструктура'!AY:AY,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AZ110" s="244" t="e">
        <f aca="false" ca="true" dt2D="false" dtr="false" t="normal">SUMIFS('Инфраструктура'!AZ:AZ,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A110" s="244" t="e">
        <f aca="false" ca="true" dt2D="false" dtr="false" t="normal">SUMIFS('Инфраструктура'!BA:BA,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B110" s="244" t="e">
        <f aca="false" ca="true" dt2D="false" dtr="false" t="normal">SUMIFS('Инфраструктура'!BB:BB,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C110" s="244" t="e">
        <f aca="false" ca="true" dt2D="false" dtr="false" t="normal">SUMIFS('Инфраструктура'!BC:BC,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D110" s="244" t="e">
        <f aca="false" ca="true" dt2D="false" dtr="false" t="normal">SUMIFS('Инфраструктура'!BD:BD,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E110" s="244" t="e">
        <f aca="false" ca="true" dt2D="false" dtr="false" t="normal">SUMIFS('Инфраструктура'!BE:BE,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F110" s="244" t="e">
        <f aca="false" ca="true" dt2D="false" dtr="false" t="normal">SUMIFS('Инфраструктура'!BF:BF,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G110" s="244" t="e">
        <f aca="false" ca="true" dt2D="false" dtr="false" t="normal">SUMIFS('Инфраструктура'!BG:BG,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H110" s="244" t="e">
        <f aca="false" ca="true" dt2D="false" dtr="false" t="normal">SUMIFS('Инфраструктура'!BH:BH,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I110" s="244" t="e">
        <f aca="false" ca="true" dt2D="false" dtr="false" t="normal">SUMIFS('Инфраструктура'!BI:BI,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J110" s="244" t="e">
        <f aca="false" ca="true" dt2D="false" dtr="false" t="normal">SUMIFS('Инфраструктура'!BJ:BJ,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K110" s="244" t="e">
        <f aca="false" ca="true" dt2D="false" dtr="false" t="normal">SUMIFS('Инфраструктура'!BK:BK,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L110" s="244" t="e">
        <f aca="false" ca="true" dt2D="false" dtr="false" t="normal">SUMIFS('Инфраструктура'!BL:BL,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M110" s="244" t="e">
        <f aca="false" ca="true" dt2D="false" dtr="false" t="normal">SUMIFS('Инфраструктура'!BM:BM,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N110" s="244" t="e">
        <f aca="false" ca="true" dt2D="false" dtr="false" t="normal">SUMIFS('Инфраструктура'!BN:BN,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O110" s="244" t="e">
        <f aca="false" ca="true" dt2D="false" dtr="false" t="normal">SUMIFS('Инфраструктура'!BO:BO,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P110" s="244" t="e">
        <f aca="false" ca="true" dt2D="false" dtr="false" t="normal">SUMIFS('Инфраструктура'!BP:BP,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Q110" s="244" t="e">
        <f aca="false" ca="true" dt2D="false" dtr="false" t="normal">SUMIFS('Инфраструктура'!BQ:BQ,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R110" s="244" t="e">
        <f aca="false" ca="true" dt2D="false" dtr="false" t="normal">SUMIFS('Инфраструктура'!BR:BR,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S110" s="244" t="e">
        <f aca="false" ca="true" dt2D="false" dtr="false" t="normal">SUMIFS('Инфраструктура'!BS:BS, 'Инфраструктура'!$D:$D, $I110, 'Инфраструктура'!$G:$G, $G110, 'Инфраструктура'!$B:$B, "Общая поддерживающая и обеспечивающая инфраструктура")</f>
        <v>#VALUE!</v>
      </c>
      <c r="BT110" s="244" t="e">
        <f aca="false" ca="true" dt2D="false" dtr="false" t="normal">SUMIFS('Инфраструктура'!BT:BT, 'Инфраструктура'!$D:$D, $I110, 'Инфраструктура'!$G:$G, $G110, 'Инфраструктура'!$B:$B, "Общая поддерживающая и обеспечивающая инфраструктура")</f>
        <v>#VALUE!</v>
      </c>
    </row>
    <row hidden="true" ht="16.5" outlineLevel="2" r="111">
      <c r="D111" s="529" t="e">
        <f aca="false" ca="false" dt2D="false" dtr="false" t="normal">D110</f>
        <v>#N/A</v>
      </c>
      <c r="E111" s="569" t="str">
        <f aca="false" ca="false" dt2D="false" dtr="false" t="normal">I111</f>
        <v>Коммуникационная инфраструктура</v>
      </c>
      <c r="F111" s="482" t="e">
        <f aca="false" ca="false" dt2D="false" dtr="false" t="normal">F110</f>
        <v>#N/A</v>
      </c>
      <c r="G111" s="482" t="n">
        <f aca="false" ca="false" dt2D="false" dtr="false" t="normal">G110</f>
        <v>0</v>
      </c>
      <c r="I111" s="1" t="s">
        <v>581</v>
      </c>
      <c r="L111" s="235" t="e">
        <f aca="false" ca="true" dt2D="false" dtr="false" t="normal">SUM(M111:BT111)</f>
        <v>#VALUE!</v>
      </c>
      <c r="M111" s="244" t="e">
        <f aca="false" ca="true" dt2D="false" dtr="false" t="normal">SUMIFS('Инфраструктура'!M:M,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N111" s="244" t="e">
        <f aca="false" ca="true" dt2D="false" dtr="false" t="normal">SUMIFS('Инфраструктура'!N:N,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O111" s="244" t="e">
        <f aca="false" ca="true" dt2D="false" dtr="false" t="normal">SUMIFS('Инфраструктура'!O:O,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P111" s="244" t="e">
        <f aca="false" ca="true" dt2D="false" dtr="false" t="normal">SUMIFS('Инфраструктура'!P:P,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Q111" s="244" t="e">
        <f aca="false" ca="true" dt2D="false" dtr="false" t="normal">SUMIFS('Инфраструктура'!Q:Q,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R111" s="244" t="e">
        <f aca="false" ca="true" dt2D="false" dtr="false" t="normal">SUMIFS('Инфраструктура'!R:R,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S111" s="244" t="e">
        <f aca="false" ca="true" dt2D="false" dtr="false" t="normal">SUMIFS('Инфраструктура'!S:S,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T111" s="244" t="e">
        <f aca="false" ca="true" dt2D="false" dtr="false" t="normal">SUMIFS('Инфраструктура'!T:T,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U111" s="244" t="e">
        <f aca="false" ca="true" dt2D="false" dtr="false" t="normal">SUMIFS('Инфраструктура'!U:U,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V111" s="244" t="e">
        <f aca="false" ca="true" dt2D="false" dtr="false" t="normal">SUMIFS('Инфраструктура'!V:V,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W111" s="244" t="e">
        <f aca="false" ca="true" dt2D="false" dtr="false" t="normal">SUMIFS('Инфраструктура'!W:W,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X111" s="244" t="e">
        <f aca="false" ca="true" dt2D="false" dtr="false" t="normal">SUMIFS('Инфраструктура'!X:X,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Y111" s="244" t="e">
        <f aca="false" ca="true" dt2D="false" dtr="false" t="normal">SUMIFS('Инфраструктура'!Y:Y,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Z111" s="244" t="e">
        <f aca="false" ca="true" dt2D="false" dtr="false" t="normal">SUMIFS('Инфраструктура'!Z:Z,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A111" s="244" t="e">
        <f aca="false" ca="true" dt2D="false" dtr="false" t="normal">SUMIFS('Инфраструктура'!AA:AA,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B111" s="244" t="e">
        <f aca="false" ca="true" dt2D="false" dtr="false" t="normal">SUMIFS('Инфраструктура'!AB:AB,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C111" s="244" t="e">
        <f aca="false" ca="true" dt2D="false" dtr="false" t="normal">SUMIFS('Инфраструктура'!AC:AC,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D111" s="244" t="e">
        <f aca="false" ca="true" dt2D="false" dtr="false" t="normal">SUMIFS('Инфраструктура'!AD:AD,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E111" s="244" t="e">
        <f aca="false" ca="true" dt2D="false" dtr="false" t="normal">SUMIFS('Инфраструктура'!AE:AE,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F111" s="244" t="e">
        <f aca="false" ca="true" dt2D="false" dtr="false" t="normal">SUMIFS('Инфраструктура'!AF:AF,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G111" s="244" t="e">
        <f aca="false" ca="true" dt2D="false" dtr="false" t="normal">SUMIFS('Инфраструктура'!AG:AG,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H111" s="244" t="e">
        <f aca="false" ca="true" dt2D="false" dtr="false" t="normal">SUMIFS('Инфраструктура'!AH:AH,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I111" s="244" t="e">
        <f aca="false" ca="true" dt2D="false" dtr="false" t="normal">SUMIFS('Инфраструктура'!AI:AI,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J111" s="244" t="e">
        <f aca="false" ca="true" dt2D="false" dtr="false" t="normal">SUMIFS('Инфраструктура'!AJ:AJ,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K111" s="244" t="e">
        <f aca="false" ca="true" dt2D="false" dtr="false" t="normal">SUMIFS('Инфраструктура'!AK:AK,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L111" s="244" t="e">
        <f aca="false" ca="true" dt2D="false" dtr="false" t="normal">SUMIFS('Инфраструктура'!AL:AL,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M111" s="244" t="e">
        <f aca="false" ca="true" dt2D="false" dtr="false" t="normal">SUMIFS('Инфраструктура'!AM:AM,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N111" s="244" t="e">
        <f aca="false" ca="true" dt2D="false" dtr="false" t="normal">SUMIFS('Инфраструктура'!AN:AN,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O111" s="244" t="e">
        <f aca="false" ca="true" dt2D="false" dtr="false" t="normal">SUMIFS('Инфраструктура'!AO:AO,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P111" s="244" t="e">
        <f aca="false" ca="true" dt2D="false" dtr="false" t="normal">SUMIFS('Инфраструктура'!AP:AP,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Q111" s="244" t="e">
        <f aca="false" ca="true" dt2D="false" dtr="false" t="normal">SUMIFS('Инфраструктура'!AQ:AQ,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R111" s="244" t="e">
        <f aca="false" ca="true" dt2D="false" dtr="false" t="normal">SUMIFS('Инфраструктура'!AR:AR,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S111" s="244" t="e">
        <f aca="false" ca="true" dt2D="false" dtr="false" t="normal">SUMIFS('Инфраструктура'!AS:AS,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T111" s="244" t="e">
        <f aca="false" ca="true" dt2D="false" dtr="false" t="normal">SUMIFS('Инфраструктура'!AT:AT,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U111" s="244" t="e">
        <f aca="false" ca="true" dt2D="false" dtr="false" t="normal">SUMIFS('Инфраструктура'!AU:AU,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V111" s="244" t="e">
        <f aca="false" ca="true" dt2D="false" dtr="false" t="normal">SUMIFS('Инфраструктура'!AV:AV,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W111" s="244" t="e">
        <f aca="false" ca="true" dt2D="false" dtr="false" t="normal">SUMIFS('Инфраструктура'!AW:AW,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X111" s="244" t="e">
        <f aca="false" ca="true" dt2D="false" dtr="false" t="normal">SUMIFS('Инфраструктура'!AX:AX,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Y111" s="244" t="e">
        <f aca="false" ca="true" dt2D="false" dtr="false" t="normal">SUMIFS('Инфраструктура'!AY:AY,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AZ111" s="244" t="e">
        <f aca="false" ca="true" dt2D="false" dtr="false" t="normal">SUMIFS('Инфраструктура'!AZ:AZ,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A111" s="244" t="e">
        <f aca="false" ca="true" dt2D="false" dtr="false" t="normal">SUMIFS('Инфраструктура'!BA:BA,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B111" s="244" t="e">
        <f aca="false" ca="true" dt2D="false" dtr="false" t="normal">SUMIFS('Инфраструктура'!BB:BB,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C111" s="244" t="e">
        <f aca="false" ca="true" dt2D="false" dtr="false" t="normal">SUMIFS('Инфраструктура'!BC:BC,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D111" s="244" t="e">
        <f aca="false" ca="true" dt2D="false" dtr="false" t="normal">SUMIFS('Инфраструктура'!BD:BD,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E111" s="244" t="e">
        <f aca="false" ca="true" dt2D="false" dtr="false" t="normal">SUMIFS('Инфраструктура'!BE:BE,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F111" s="244" t="e">
        <f aca="false" ca="true" dt2D="false" dtr="false" t="normal">SUMIFS('Инфраструктура'!BF:BF,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G111" s="244" t="e">
        <f aca="false" ca="true" dt2D="false" dtr="false" t="normal">SUMIFS('Инфраструктура'!BG:BG,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H111" s="244" t="e">
        <f aca="false" ca="true" dt2D="false" dtr="false" t="normal">SUMIFS('Инфраструктура'!BH:BH,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I111" s="244" t="e">
        <f aca="false" ca="true" dt2D="false" dtr="false" t="normal">SUMIFS('Инфраструктура'!BI:BI,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J111" s="244" t="e">
        <f aca="false" ca="true" dt2D="false" dtr="false" t="normal">SUMIFS('Инфраструктура'!BJ:BJ,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K111" s="244" t="e">
        <f aca="false" ca="true" dt2D="false" dtr="false" t="normal">SUMIFS('Инфраструктура'!BK:BK,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L111" s="244" t="e">
        <f aca="false" ca="true" dt2D="false" dtr="false" t="normal">SUMIFS('Инфраструктура'!BL:BL,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M111" s="244" t="e">
        <f aca="false" ca="true" dt2D="false" dtr="false" t="normal">SUMIFS('Инфраструктура'!BM:BM,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N111" s="244" t="e">
        <f aca="false" ca="true" dt2D="false" dtr="false" t="normal">SUMIFS('Инфраструктура'!BN:BN,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O111" s="244" t="e">
        <f aca="false" ca="true" dt2D="false" dtr="false" t="normal">SUMIFS('Инфраструктура'!BO:BO,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P111" s="244" t="e">
        <f aca="false" ca="true" dt2D="false" dtr="false" t="normal">SUMIFS('Инфраструктура'!BP:BP,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Q111" s="244" t="e">
        <f aca="false" ca="true" dt2D="false" dtr="false" t="normal">SUMIFS('Инфраструктура'!BQ:BQ,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R111" s="244" t="e">
        <f aca="false" ca="true" dt2D="false" dtr="false" t="normal">SUMIFS('Инфраструктура'!BR:BR,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S111" s="244" t="e">
        <f aca="false" ca="true" dt2D="false" dtr="false" t="normal">SUMIFS('Инфраструктура'!BS:BS, 'Инфраструктура'!$D:$D, $I111, 'Инфраструктура'!$G:$G, $G111, 'Инфраструктура'!$B:$B, "Общая поддерживающая и обеспечивающая инфраструктура")</f>
        <v>#VALUE!</v>
      </c>
      <c r="BT111" s="244" t="e">
        <f aca="false" ca="true" dt2D="false" dtr="false" t="normal">SUMIFS('Инфраструктура'!BT:BT, 'Инфраструктура'!$D:$D, $I111, 'Инфраструктура'!$G:$G, $G111, 'Инфраструктура'!$B:$B, "Общая поддерживающая и обеспечивающая инфраструктура")</f>
        <v>#VALUE!</v>
      </c>
    </row>
    <row hidden="true" ht="16.5" outlineLevel="2" r="112">
      <c r="D112" s="529" t="e">
        <f aca="false" ca="false" dt2D="false" dtr="false" t="normal">D111</f>
        <v>#N/A</v>
      </c>
      <c r="E112" s="569" t="str">
        <f aca="false" ca="false" dt2D="false" dtr="false" t="normal">I112</f>
        <v>Прочая обеспечивающая инфраструктура</v>
      </c>
      <c r="F112" s="482" t="e">
        <f aca="false" ca="false" dt2D="false" dtr="false" t="normal">F111</f>
        <v>#N/A</v>
      </c>
      <c r="G112" s="482" t="n">
        <f aca="false" ca="false" dt2D="false" dtr="false" t="normal">G111</f>
        <v>0</v>
      </c>
      <c r="I112" s="1" t="s">
        <v>582</v>
      </c>
      <c r="L112" s="235" t="e">
        <f aca="false" ca="true" dt2D="false" dtr="false" t="normal">SUM(M112:BT112)</f>
        <v>#VALUE!</v>
      </c>
      <c r="M112" s="244" t="e">
        <f aca="false" ca="true" dt2D="false" dtr="false" t="normal">SUMIFS('Инфраструктура'!M:M,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N112" s="244" t="e">
        <f aca="false" ca="true" dt2D="false" dtr="false" t="normal">SUMIFS('Инфраструктура'!N:N,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O112" s="244" t="e">
        <f aca="false" ca="true" dt2D="false" dtr="false" t="normal">SUMIFS('Инфраструктура'!O:O,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P112" s="244" t="e">
        <f aca="false" ca="true" dt2D="false" dtr="false" t="normal">SUMIFS('Инфраструктура'!P:P,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Q112" s="244" t="e">
        <f aca="false" ca="true" dt2D="false" dtr="false" t="normal">SUMIFS('Инфраструктура'!Q:Q,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R112" s="244" t="e">
        <f aca="false" ca="true" dt2D="false" dtr="false" t="normal">SUMIFS('Инфраструктура'!R:R,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S112" s="244" t="e">
        <f aca="false" ca="true" dt2D="false" dtr="false" t="normal">SUMIFS('Инфраструктура'!S:S,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T112" s="244" t="e">
        <f aca="false" ca="true" dt2D="false" dtr="false" t="normal">SUMIFS('Инфраструктура'!T:T,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U112" s="244" t="e">
        <f aca="false" ca="true" dt2D="false" dtr="false" t="normal">SUMIFS('Инфраструктура'!U:U,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V112" s="244" t="e">
        <f aca="false" ca="true" dt2D="false" dtr="false" t="normal">SUMIFS('Инфраструктура'!V:V,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W112" s="244" t="e">
        <f aca="false" ca="true" dt2D="false" dtr="false" t="normal">SUMIFS('Инфраструктура'!W:W,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X112" s="244" t="e">
        <f aca="false" ca="true" dt2D="false" dtr="false" t="normal">SUMIFS('Инфраструктура'!X:X,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Y112" s="244" t="e">
        <f aca="false" ca="true" dt2D="false" dtr="false" t="normal">SUMIFS('Инфраструктура'!Y:Y,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Z112" s="244" t="e">
        <f aca="false" ca="true" dt2D="false" dtr="false" t="normal">SUMIFS('Инфраструктура'!Z:Z,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A112" s="244" t="e">
        <f aca="false" ca="true" dt2D="false" dtr="false" t="normal">SUMIFS('Инфраструктура'!AA:AA,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B112" s="244" t="e">
        <f aca="false" ca="true" dt2D="false" dtr="false" t="normal">SUMIFS('Инфраструктура'!AB:AB,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C112" s="244" t="e">
        <f aca="false" ca="true" dt2D="false" dtr="false" t="normal">SUMIFS('Инфраструктура'!AC:AC,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D112" s="244" t="e">
        <f aca="false" ca="true" dt2D="false" dtr="false" t="normal">SUMIFS('Инфраструктура'!AD:AD,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E112" s="244" t="e">
        <f aca="false" ca="true" dt2D="false" dtr="false" t="normal">SUMIFS('Инфраструктура'!AE:AE,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F112" s="244" t="e">
        <f aca="false" ca="true" dt2D="false" dtr="false" t="normal">SUMIFS('Инфраструктура'!AF:AF,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G112" s="244" t="e">
        <f aca="false" ca="true" dt2D="false" dtr="false" t="normal">SUMIFS('Инфраструктура'!AG:AG,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H112" s="244" t="e">
        <f aca="false" ca="true" dt2D="false" dtr="false" t="normal">SUMIFS('Инфраструктура'!AH:AH,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I112" s="244" t="e">
        <f aca="false" ca="true" dt2D="false" dtr="false" t="normal">SUMIFS('Инфраструктура'!AI:AI,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J112" s="244" t="e">
        <f aca="false" ca="true" dt2D="false" dtr="false" t="normal">SUMIFS('Инфраструктура'!AJ:AJ,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K112" s="244" t="e">
        <f aca="false" ca="true" dt2D="false" dtr="false" t="normal">SUMIFS('Инфраструктура'!AK:AK,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L112" s="244" t="e">
        <f aca="false" ca="true" dt2D="false" dtr="false" t="normal">SUMIFS('Инфраструктура'!AL:AL,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M112" s="244" t="e">
        <f aca="false" ca="true" dt2D="false" dtr="false" t="normal">SUMIFS('Инфраструктура'!AM:AM,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N112" s="244" t="e">
        <f aca="false" ca="true" dt2D="false" dtr="false" t="normal">SUMIFS('Инфраструктура'!AN:AN,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O112" s="244" t="e">
        <f aca="false" ca="true" dt2D="false" dtr="false" t="normal">SUMIFS('Инфраструктура'!AO:AO,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P112" s="244" t="e">
        <f aca="false" ca="true" dt2D="false" dtr="false" t="normal">SUMIFS('Инфраструктура'!AP:AP,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Q112" s="244" t="e">
        <f aca="false" ca="true" dt2D="false" dtr="false" t="normal">SUMIFS('Инфраструктура'!AQ:AQ,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R112" s="244" t="e">
        <f aca="false" ca="true" dt2D="false" dtr="false" t="normal">SUMIFS('Инфраструктура'!AR:AR,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S112" s="244" t="e">
        <f aca="false" ca="true" dt2D="false" dtr="false" t="normal">SUMIFS('Инфраструктура'!AS:AS,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T112" s="244" t="e">
        <f aca="false" ca="true" dt2D="false" dtr="false" t="normal">SUMIFS('Инфраструктура'!AT:AT,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U112" s="244" t="e">
        <f aca="false" ca="true" dt2D="false" dtr="false" t="normal">SUMIFS('Инфраструктура'!AU:AU,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V112" s="244" t="e">
        <f aca="false" ca="true" dt2D="false" dtr="false" t="normal">SUMIFS('Инфраструктура'!AV:AV,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W112" s="244" t="e">
        <f aca="false" ca="true" dt2D="false" dtr="false" t="normal">SUMIFS('Инфраструктура'!AW:AW,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X112" s="244" t="e">
        <f aca="false" ca="true" dt2D="false" dtr="false" t="normal">SUMIFS('Инфраструктура'!AX:AX,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Y112" s="244" t="e">
        <f aca="false" ca="true" dt2D="false" dtr="false" t="normal">SUMIFS('Инфраструктура'!AY:AY,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AZ112" s="244" t="e">
        <f aca="false" ca="true" dt2D="false" dtr="false" t="normal">SUMIFS('Инфраструктура'!AZ:AZ,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A112" s="244" t="e">
        <f aca="false" ca="true" dt2D="false" dtr="false" t="normal">SUMIFS('Инфраструктура'!BA:BA,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B112" s="244" t="e">
        <f aca="false" ca="true" dt2D="false" dtr="false" t="normal">SUMIFS('Инфраструктура'!BB:BB,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C112" s="244" t="e">
        <f aca="false" ca="true" dt2D="false" dtr="false" t="normal">SUMIFS('Инфраструктура'!BC:BC,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D112" s="244" t="e">
        <f aca="false" ca="true" dt2D="false" dtr="false" t="normal">SUMIFS('Инфраструктура'!BD:BD,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E112" s="244" t="e">
        <f aca="false" ca="true" dt2D="false" dtr="false" t="normal">SUMIFS('Инфраструктура'!BE:BE,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F112" s="244" t="e">
        <f aca="false" ca="true" dt2D="false" dtr="false" t="normal">SUMIFS('Инфраструктура'!BF:BF,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G112" s="244" t="e">
        <f aca="false" ca="true" dt2D="false" dtr="false" t="normal">SUMIFS('Инфраструктура'!BG:BG,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H112" s="244" t="e">
        <f aca="false" ca="true" dt2D="false" dtr="false" t="normal">SUMIFS('Инфраструктура'!BH:BH,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I112" s="244" t="e">
        <f aca="false" ca="true" dt2D="false" dtr="false" t="normal">SUMIFS('Инфраструктура'!BI:BI,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J112" s="244" t="e">
        <f aca="false" ca="true" dt2D="false" dtr="false" t="normal">SUMIFS('Инфраструктура'!BJ:BJ,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K112" s="244" t="e">
        <f aca="false" ca="true" dt2D="false" dtr="false" t="normal">SUMIFS('Инфраструктура'!BK:BK,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L112" s="244" t="e">
        <f aca="false" ca="true" dt2D="false" dtr="false" t="normal">SUMIFS('Инфраструктура'!BL:BL,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M112" s="244" t="e">
        <f aca="false" ca="true" dt2D="false" dtr="false" t="normal">SUMIFS('Инфраструктура'!BM:BM,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N112" s="244" t="e">
        <f aca="false" ca="true" dt2D="false" dtr="false" t="normal">SUMIFS('Инфраструктура'!BN:BN,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O112" s="244" t="e">
        <f aca="false" ca="true" dt2D="false" dtr="false" t="normal">SUMIFS('Инфраструктура'!BO:BO,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P112" s="244" t="e">
        <f aca="false" ca="true" dt2D="false" dtr="false" t="normal">SUMIFS('Инфраструктура'!BP:BP,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Q112" s="244" t="e">
        <f aca="false" ca="true" dt2D="false" dtr="false" t="normal">SUMIFS('Инфраструктура'!BQ:BQ,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R112" s="244" t="e">
        <f aca="false" ca="true" dt2D="false" dtr="false" t="normal">SUMIFS('Инфраструктура'!BR:BR,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S112" s="244" t="e">
        <f aca="false" ca="true" dt2D="false" dtr="false" t="normal">SUMIFS('Инфраструктура'!BS:BS, 'Инфраструктура'!$D:$D, $I112, 'Инфраструктура'!$G:$G, $G112, 'Инфраструктура'!$B:$B, "Общая поддерживающая и обеспечивающая инфраструктура")</f>
        <v>#VALUE!</v>
      </c>
      <c r="BT112" s="244" t="e">
        <f aca="false" ca="true" dt2D="false" dtr="false" t="normal">SUMIFS('Инфраструктура'!BT:BT, 'Инфраструктура'!$D:$D, $I112, 'Инфраструктура'!$G:$G, $G112, 'Инфраструктура'!$B:$B, "Общая поддерживающая и обеспечивающая инфраструктура")</f>
        <v>#VALUE!</v>
      </c>
    </row>
    <row hidden="true" ht="16.5" outlineLevel="2" r="113">
      <c r="D113" s="529" t="e">
        <f aca="false" ca="false" dt2D="false" dtr="false" t="normal">D112</f>
        <v>#N/A</v>
      </c>
      <c r="E113" s="569" t="n"/>
      <c r="F113" s="482" t="e">
        <f aca="false" ca="false" dt2D="false" dtr="false" t="normal">F112</f>
        <v>#N/A</v>
      </c>
      <c r="G113" s="482" t="n">
        <f aca="false" ca="false" dt2D="false" dtr="false" t="normal">G112</f>
        <v>0</v>
      </c>
      <c r="L113" s="235" t="n"/>
      <c r="M113" s="244" t="n"/>
      <c r="N113" s="244" t="n"/>
      <c r="O113" s="244" t="n"/>
      <c r="P113" s="244" t="n"/>
      <c r="Q113" s="244" t="n"/>
      <c r="R113" s="244" t="n"/>
      <c r="S113" s="244" t="n"/>
      <c r="T113" s="244" t="n"/>
      <c r="U113" s="244" t="n"/>
      <c r="V113" s="244" t="n"/>
      <c r="W113" s="244" t="n"/>
      <c r="X113" s="244" t="n"/>
      <c r="Y113" s="244" t="n"/>
      <c r="Z113" s="244" t="n"/>
      <c r="AA113" s="244" t="n"/>
      <c r="AB113" s="244" t="n"/>
      <c r="AC113" s="244" t="n"/>
      <c r="AD113" s="244" t="n"/>
      <c r="AE113" s="244" t="n"/>
      <c r="AF113" s="244" t="n"/>
      <c r="AG113" s="244" t="n"/>
      <c r="AH113" s="244" t="n"/>
      <c r="AI113" s="244" t="n"/>
      <c r="AJ113" s="244" t="n"/>
      <c r="AK113" s="244" t="n"/>
      <c r="AL113" s="244" t="n"/>
      <c r="AM113" s="244" t="n"/>
      <c r="AN113" s="244" t="n"/>
      <c r="AO113" s="244" t="n"/>
      <c r="AP113" s="244" t="n"/>
      <c r="AQ113" s="244" t="n"/>
      <c r="AR113" s="244" t="n"/>
      <c r="AS113" s="244" t="n"/>
      <c r="AT113" s="244" t="n"/>
      <c r="AU113" s="244" t="n"/>
      <c r="AV113" s="244" t="n"/>
      <c r="AW113" s="244" t="n"/>
      <c r="AX113" s="244" t="n"/>
      <c r="AY113" s="244" t="n"/>
      <c r="AZ113" s="244" t="n"/>
      <c r="BA113" s="244" t="n"/>
      <c r="BB113" s="244" t="n"/>
      <c r="BC113" s="244" t="n"/>
      <c r="BD113" s="244" t="n"/>
      <c r="BE113" s="244" t="n"/>
      <c r="BF113" s="244" t="n"/>
      <c r="BG113" s="244" t="n"/>
      <c r="BH113" s="244" t="n"/>
      <c r="BI113" s="244" t="n"/>
      <c r="BJ113" s="244" t="n"/>
      <c r="BK113" s="244" t="n"/>
      <c r="BL113" s="244" t="n"/>
      <c r="BM113" s="244" t="n"/>
      <c r="BN113" s="244" t="n"/>
      <c r="BO113" s="244" t="n"/>
      <c r="BP113" s="244" t="n"/>
      <c r="BQ113" s="244" t="n"/>
      <c r="BR113" s="244" t="n"/>
      <c r="BS113" s="244" t="n"/>
      <c r="BT113" s="244" t="n"/>
    </row>
    <row hidden="true" ht="16.5" outlineLevel="2" r="114">
      <c r="D114" s="529" t="e">
        <f aca="false" ca="false" dt2D="false" dtr="false" t="normal">D113</f>
        <v>#N/A</v>
      </c>
      <c r="E114" s="569" t="n"/>
      <c r="F114" s="482" t="e">
        <f aca="false" ca="false" dt2D="false" dtr="false" t="normal">F113</f>
        <v>#N/A</v>
      </c>
      <c r="G114" s="482" t="n">
        <f aca="false" ca="false" dt2D="false" dtr="false" t="normal">G113</f>
        <v>0</v>
      </c>
      <c r="I114" s="285" t="s">
        <v>612</v>
      </c>
      <c r="J114" s="116" t="n"/>
      <c r="L114" s="235" t="n"/>
      <c r="M114" s="244" t="n"/>
      <c r="N114" s="244" t="n"/>
      <c r="O114" s="244" t="n"/>
      <c r="P114" s="244" t="n"/>
      <c r="Q114" s="244" t="n"/>
      <c r="R114" s="244" t="n"/>
      <c r="S114" s="244" t="n"/>
      <c r="T114" s="244" t="n"/>
      <c r="U114" s="244" t="n"/>
      <c r="V114" s="244" t="n"/>
      <c r="W114" s="244" t="n"/>
      <c r="X114" s="244" t="n"/>
      <c r="Y114" s="244" t="n"/>
      <c r="Z114" s="244" t="n"/>
      <c r="AA114" s="244" t="n"/>
      <c r="AB114" s="244" t="n"/>
      <c r="AC114" s="244" t="n"/>
      <c r="AD114" s="244" t="n"/>
      <c r="AE114" s="244" t="n"/>
      <c r="AF114" s="244" t="n"/>
      <c r="AG114" s="244" t="n"/>
      <c r="AH114" s="244" t="n"/>
      <c r="AI114" s="244" t="n"/>
      <c r="AJ114" s="244" t="n"/>
      <c r="AK114" s="244" t="n"/>
      <c r="AL114" s="244" t="n"/>
      <c r="AM114" s="244" t="n"/>
      <c r="AN114" s="244" t="n"/>
      <c r="AO114" s="244" t="n"/>
      <c r="AP114" s="244" t="n"/>
      <c r="AQ114" s="244" t="n"/>
      <c r="AR114" s="244" t="n"/>
      <c r="AS114" s="244" t="n"/>
      <c r="AT114" s="244" t="n"/>
      <c r="AU114" s="244" t="n"/>
      <c r="AV114" s="244" t="n"/>
      <c r="AW114" s="244" t="n"/>
      <c r="AX114" s="244" t="n"/>
      <c r="AY114" s="244" t="n"/>
      <c r="AZ114" s="244" t="n"/>
      <c r="BA114" s="244" t="n"/>
      <c r="BB114" s="244" t="n"/>
      <c r="BC114" s="244" t="n"/>
      <c r="BD114" s="244" t="n"/>
      <c r="BE114" s="244" t="n"/>
      <c r="BF114" s="244" t="n"/>
      <c r="BG114" s="244" t="n"/>
      <c r="BH114" s="244" t="n"/>
      <c r="BI114" s="244" t="n"/>
      <c r="BJ114" s="244" t="n"/>
      <c r="BK114" s="244" t="n"/>
      <c r="BL114" s="244" t="n"/>
      <c r="BM114" s="244" t="n"/>
      <c r="BN114" s="244" t="n"/>
      <c r="BO114" s="244" t="n"/>
      <c r="BP114" s="244" t="n"/>
      <c r="BQ114" s="244" t="n"/>
      <c r="BR114" s="244" t="n"/>
      <c r="BS114" s="244" t="n"/>
      <c r="BT114" s="244" t="n"/>
    </row>
    <row customFormat="true" hidden="true" ht="16.5" outlineLevel="2" r="115" s="130">
      <c r="A115" s="529" t="n"/>
      <c r="B115" s="574" t="s">
        <v>453</v>
      </c>
      <c r="C115" s="574" t="n"/>
      <c r="D115" s="529" t="e">
        <f aca="false" ca="false" dt2D="false" dtr="false" t="normal">D114</f>
        <v>#N/A</v>
      </c>
      <c r="E115" s="569" t="n"/>
      <c r="F115" s="482" t="e">
        <f aca="false" ca="false" dt2D="false" dtr="false" t="normal">F114</f>
        <v>#N/A</v>
      </c>
      <c r="G115" s="482" t="n">
        <f aca="false" ca="false" dt2D="false" dtr="false" t="normal">G114</f>
        <v>0</v>
      </c>
      <c r="H115" s="1" t="n"/>
      <c r="I115" s="580" t="s">
        <v>613</v>
      </c>
      <c r="J115" s="581" t="str">
        <f aca="false" ca="false" dt2D="false" dtr="false" t="normal">VLOOKUP(G115, 'Допущения'!$B$66:$H$72, 7, 0)</f>
        <v>Да</v>
      </c>
      <c r="K115" s="575" t="n"/>
      <c r="L115" s="235" t="e">
        <f aca="false" ca="true" dt2D="false" dtr="false" t="normal">SUM(M115:BT115)</f>
        <v>#VALUE!</v>
      </c>
      <c r="M115" s="239" t="e">
        <f aca="false" ca="true" dt2D="false" dtr="false" t="normal">SUM(M109:M112)/(1+'Макро'!E$64)</f>
        <v>#VALUE!</v>
      </c>
      <c r="N115" s="239" t="e">
        <f aca="false" ca="true" dt2D="false" dtr="false" t="normal">SUM(N109:N112)/(1+'Макро'!F$64)</f>
        <v>#VALUE!</v>
      </c>
      <c r="O115" s="239" t="e">
        <f aca="false" ca="true" dt2D="false" dtr="false" t="normal">SUM(O109:O112)/(1+'Макро'!G$64)</f>
        <v>#VALUE!</v>
      </c>
      <c r="P115" s="239" t="e">
        <f aca="false" ca="true" dt2D="false" dtr="false" t="normal">SUM(P109:P112)/(1+'Макро'!H$64)</f>
        <v>#VALUE!</v>
      </c>
      <c r="Q115" s="239" t="e">
        <f aca="false" ca="true" dt2D="false" dtr="false" t="normal">SUM(Q109:Q112)/(1+'Макро'!I$64)</f>
        <v>#VALUE!</v>
      </c>
      <c r="R115" s="239" t="e">
        <f aca="false" ca="true" dt2D="false" dtr="false" t="normal">SUM(R109:R112)/(1+'Макро'!J$64)</f>
        <v>#VALUE!</v>
      </c>
      <c r="S115" s="239" t="e">
        <f aca="false" ca="true" dt2D="false" dtr="false" t="normal">SUM(S109:S112)/(1+'Макро'!K$64)</f>
        <v>#VALUE!</v>
      </c>
      <c r="T115" s="239" t="e">
        <f aca="false" ca="true" dt2D="false" dtr="false" t="normal">SUM(T109:T112)/(1+'Макро'!L$64)</f>
        <v>#VALUE!</v>
      </c>
      <c r="U115" s="239" t="e">
        <f aca="false" ca="true" dt2D="false" dtr="false" t="normal">SUM(U109:U112)/(1+'Макро'!M$64)</f>
        <v>#VALUE!</v>
      </c>
      <c r="V115" s="239" t="e">
        <f aca="false" ca="true" dt2D="false" dtr="false" t="normal">SUM(V109:V112)/(1+'Макро'!N$64)</f>
        <v>#VALUE!</v>
      </c>
      <c r="W115" s="239" t="e">
        <f aca="false" ca="true" dt2D="false" dtr="false" t="normal">SUM(W109:W112)/(1+'Макро'!O$64)</f>
        <v>#VALUE!</v>
      </c>
      <c r="X115" s="239" t="e">
        <f aca="false" ca="true" dt2D="false" dtr="false" t="normal">SUM(X109:X112)/(1+'Макро'!P$64)</f>
        <v>#VALUE!</v>
      </c>
      <c r="Y115" s="239" t="e">
        <f aca="false" ca="true" dt2D="false" dtr="false" t="normal">SUM(Y109:Y112)/(1+'Макро'!Q$64)</f>
        <v>#VALUE!</v>
      </c>
      <c r="Z115" s="239" t="e">
        <f aca="false" ca="true" dt2D="false" dtr="false" t="normal">SUM(Z109:Z112)/(1+'Макро'!R$64)</f>
        <v>#VALUE!</v>
      </c>
      <c r="AA115" s="239" t="e">
        <f aca="false" ca="true" dt2D="false" dtr="false" t="normal">SUM(AA109:AA112)/(1+'Макро'!S$64)</f>
        <v>#VALUE!</v>
      </c>
      <c r="AB115" s="239" t="e">
        <f aca="false" ca="true" dt2D="false" dtr="false" t="normal">SUM(AB109:AB112)/(1+'Макро'!T$64)</f>
        <v>#VALUE!</v>
      </c>
      <c r="AC115" s="239" t="e">
        <f aca="false" ca="true" dt2D="false" dtr="false" t="normal">SUM(AC109:AC112)/(1+'Макро'!U$64)</f>
        <v>#VALUE!</v>
      </c>
      <c r="AD115" s="239" t="e">
        <f aca="false" ca="true" dt2D="false" dtr="false" t="normal">SUM(AD109:AD112)/(1+'Макро'!V$64)</f>
        <v>#VALUE!</v>
      </c>
      <c r="AE115" s="239" t="e">
        <f aca="false" ca="true" dt2D="false" dtr="false" t="normal">SUM(AE109:AE112)/(1+'Макро'!W$64)</f>
        <v>#VALUE!</v>
      </c>
      <c r="AF115" s="239" t="e">
        <f aca="false" ca="true" dt2D="false" dtr="false" t="normal">SUM(AF109:AF112)/(1+'Макро'!X$64)</f>
        <v>#VALUE!</v>
      </c>
      <c r="AG115" s="239" t="e">
        <f aca="false" ca="true" dt2D="false" dtr="false" t="normal">SUM(AG109:AG112)/(1+'Макро'!Y$64)</f>
        <v>#VALUE!</v>
      </c>
      <c r="AH115" s="239" t="e">
        <f aca="false" ca="true" dt2D="false" dtr="false" t="normal">SUM(AH109:AH112)/(1+'Макро'!Z$64)</f>
        <v>#VALUE!</v>
      </c>
      <c r="AI115" s="239" t="e">
        <f aca="false" ca="true" dt2D="false" dtr="false" t="normal">SUM(AI109:AI112)/(1+'Макро'!AA$64)</f>
        <v>#VALUE!</v>
      </c>
      <c r="AJ115" s="239" t="e">
        <f aca="false" ca="true" dt2D="false" dtr="false" t="normal">SUM(AJ109:AJ112)/(1+'Макро'!AB$64)</f>
        <v>#VALUE!</v>
      </c>
      <c r="AK115" s="239" t="e">
        <f aca="false" ca="true" dt2D="false" dtr="false" t="normal">SUM(AK109:AK112)/(1+'Макро'!AC$64)</f>
        <v>#VALUE!</v>
      </c>
      <c r="AL115" s="239" t="e">
        <f aca="false" ca="true" dt2D="false" dtr="false" t="normal">SUM(AL109:AL112)/(1+'Макро'!AD$64)</f>
        <v>#VALUE!</v>
      </c>
      <c r="AM115" s="239" t="e">
        <f aca="false" ca="true" dt2D="false" dtr="false" t="normal">SUM(AM109:AM112)/(1+'Макро'!AE$64)</f>
        <v>#VALUE!</v>
      </c>
      <c r="AN115" s="239" t="e">
        <f aca="false" ca="true" dt2D="false" dtr="false" t="normal">SUM(AN109:AN112)/(1+'Макро'!AF$64)</f>
        <v>#VALUE!</v>
      </c>
      <c r="AO115" s="239" t="e">
        <f aca="false" ca="true" dt2D="false" dtr="false" t="normal">SUM(AO109:AO112)/(1+'Макро'!AG$64)</f>
        <v>#VALUE!</v>
      </c>
      <c r="AP115" s="239" t="e">
        <f aca="false" ca="true" dt2D="false" dtr="false" t="normal">SUM(AP109:AP112)/(1+'Макро'!AH$64)</f>
        <v>#VALUE!</v>
      </c>
      <c r="AQ115" s="239" t="e">
        <f aca="false" ca="true" dt2D="false" dtr="false" t="normal">SUM(AQ109:AQ112)/(1+'Макро'!AI$64)</f>
        <v>#VALUE!</v>
      </c>
      <c r="AR115" s="239" t="e">
        <f aca="false" ca="true" dt2D="false" dtr="false" t="normal">SUM(AR109:AR112)/(1+'Макро'!AJ$64)</f>
        <v>#VALUE!</v>
      </c>
      <c r="AS115" s="239" t="e">
        <f aca="false" ca="true" dt2D="false" dtr="false" t="normal">SUM(AS109:AS112)/(1+'Макро'!AK$64)</f>
        <v>#VALUE!</v>
      </c>
      <c r="AT115" s="239" t="e">
        <f aca="false" ca="true" dt2D="false" dtr="false" t="normal">SUM(AT109:AT112)/(1+'Макро'!AL$64)</f>
        <v>#VALUE!</v>
      </c>
      <c r="AU115" s="239" t="e">
        <f aca="false" ca="true" dt2D="false" dtr="false" t="normal">SUM(AU109:AU112)/(1+'Макро'!AM$64)</f>
        <v>#VALUE!</v>
      </c>
      <c r="AV115" s="239" t="e">
        <f aca="false" ca="true" dt2D="false" dtr="false" t="normal">SUM(AV109:AV112)/(1+'Макро'!AN$64)</f>
        <v>#VALUE!</v>
      </c>
      <c r="AW115" s="239" t="e">
        <f aca="false" ca="true" dt2D="false" dtr="false" t="normal">SUM(AW109:AW112)/(1+'Макро'!AO$64)</f>
        <v>#VALUE!</v>
      </c>
      <c r="AX115" s="239" t="e">
        <f aca="false" ca="true" dt2D="false" dtr="false" t="normal">SUM(AX109:AX112)/(1+'Макро'!AP$64)</f>
        <v>#VALUE!</v>
      </c>
      <c r="AY115" s="239" t="e">
        <f aca="false" ca="true" dt2D="false" dtr="false" t="normal">SUM(AY109:AY112)/(1+'Макро'!AQ$64)</f>
        <v>#VALUE!</v>
      </c>
      <c r="AZ115" s="239" t="e">
        <f aca="false" ca="true" dt2D="false" dtr="false" t="normal">SUM(AZ109:AZ112)/(1+'Макро'!AR$64)</f>
        <v>#VALUE!</v>
      </c>
      <c r="BA115" s="239" t="e">
        <f aca="false" ca="true" dt2D="false" dtr="false" t="normal">SUM(BA109:BA112)/(1+'Макро'!AS$64)</f>
        <v>#VALUE!</v>
      </c>
      <c r="BB115" s="239" t="e">
        <f aca="false" ca="true" dt2D="false" dtr="false" t="normal">SUM(BB109:BB112)/(1+'Макро'!AT$64)</f>
        <v>#VALUE!</v>
      </c>
      <c r="BC115" s="239" t="e">
        <f aca="false" ca="true" dt2D="false" dtr="false" t="normal">SUM(BC109:BC112)/(1+'Макро'!AU$64)</f>
        <v>#VALUE!</v>
      </c>
      <c r="BD115" s="239" t="e">
        <f aca="false" ca="true" dt2D="false" dtr="false" t="normal">SUM(BD109:BD112)/(1+'Макро'!AV$64)</f>
        <v>#VALUE!</v>
      </c>
      <c r="BE115" s="239" t="e">
        <f aca="false" ca="true" dt2D="false" dtr="false" t="normal">SUM(BE109:BE112)/(1+'Макро'!AW$64)</f>
        <v>#VALUE!</v>
      </c>
      <c r="BF115" s="239" t="e">
        <f aca="false" ca="true" dt2D="false" dtr="false" t="normal">SUM(BF109:BF112)/(1+'Макро'!AX$64)</f>
        <v>#VALUE!</v>
      </c>
      <c r="BG115" s="239" t="e">
        <f aca="false" ca="true" dt2D="false" dtr="false" t="normal">SUM(BG109:BG112)/(1+'Макро'!AY$64)</f>
        <v>#VALUE!</v>
      </c>
      <c r="BH115" s="239" t="e">
        <f aca="false" ca="true" dt2D="false" dtr="false" t="normal">SUM(BH109:BH112)/(1+'Макро'!AZ$64)</f>
        <v>#VALUE!</v>
      </c>
      <c r="BI115" s="239" t="e">
        <f aca="false" ca="true" dt2D="false" dtr="false" t="normal">SUM(BI109:BI112)/(1+'Макро'!BA$64)</f>
        <v>#VALUE!</v>
      </c>
      <c r="BJ115" s="239" t="e">
        <f aca="false" ca="true" dt2D="false" dtr="false" t="normal">SUM(BJ109:BJ112)/(1+'Макро'!BB$64)</f>
        <v>#VALUE!</v>
      </c>
      <c r="BK115" s="239" t="e">
        <f aca="false" ca="true" dt2D="false" dtr="false" t="normal">SUM(BK109:BK112)/(1+'Макро'!BC$64)</f>
        <v>#VALUE!</v>
      </c>
      <c r="BL115" s="239" t="e">
        <f aca="false" ca="true" dt2D="false" dtr="false" t="normal">SUM(BL109:BL112)/(1+'Макро'!BD$64)</f>
        <v>#VALUE!</v>
      </c>
      <c r="BM115" s="239" t="e">
        <f aca="false" ca="true" dt2D="false" dtr="false" t="normal">SUM(BM109:BM112)/(1+'Макро'!BE$64)</f>
        <v>#VALUE!</v>
      </c>
      <c r="BN115" s="239" t="e">
        <f aca="false" ca="true" dt2D="false" dtr="false" t="normal">SUM(BN109:BN112)/(1+'Макро'!BF$64)</f>
        <v>#VALUE!</v>
      </c>
      <c r="BO115" s="239" t="e">
        <f aca="false" ca="true" dt2D="false" dtr="false" t="normal">SUM(BO109:BO112)/(1+'Макро'!BG$64)</f>
        <v>#VALUE!</v>
      </c>
      <c r="BP115" s="239" t="e">
        <f aca="false" ca="true" dt2D="false" dtr="false" t="normal">SUM(BP109:BP112)/(1+'Макро'!BH$64)</f>
        <v>#VALUE!</v>
      </c>
      <c r="BQ115" s="239" t="e">
        <f aca="false" ca="true" dt2D="false" dtr="false" t="normal">SUM(BQ109:BQ112)/(1+'Макро'!BI$64)</f>
        <v>#VALUE!</v>
      </c>
      <c r="BR115" s="239" t="e">
        <f aca="false" ca="true" dt2D="false" dtr="false" t="normal">SUM(BR109:BR112)/(1+'Макро'!BJ$64)</f>
        <v>#VALUE!</v>
      </c>
      <c r="BS115" s="239" t="e">
        <f aca="false" ca="true" dt2D="false" dtr="false" t="normal">SUM(BS109:BS112)/(1+'Макро'!BK$64)</f>
        <v>#VALUE!</v>
      </c>
      <c r="BT115" s="239" t="e">
        <f aca="false" ca="true" dt2D="false" dtr="false" t="normal">SUM(BT109:BT112)/(1+'Макро'!BL$64)</f>
        <v>#VALUE!</v>
      </c>
    </row>
    <row customFormat="true" hidden="true" ht="16.5" outlineLevel="2" r="116" s="130">
      <c r="A116" s="529" t="n"/>
      <c r="B116" s="574" t="s">
        <v>455</v>
      </c>
      <c r="C116" s="574" t="n"/>
      <c r="D116" s="529" t="e">
        <f aca="false" ca="false" dt2D="false" dtr="false" t="normal">D115</f>
        <v>#N/A</v>
      </c>
      <c r="E116" s="569" t="n"/>
      <c r="F116" s="482" t="e">
        <f aca="false" ca="false" dt2D="false" dtr="false" t="normal">F115</f>
        <v>#N/A</v>
      </c>
      <c r="G116" s="482" t="n">
        <f aca="false" ca="false" dt2D="false" dtr="false" t="normal">G115</f>
        <v>0</v>
      </c>
      <c r="H116" s="1" t="n"/>
      <c r="I116" s="580" t="s">
        <v>614</v>
      </c>
      <c r="J116" s="577" t="n"/>
      <c r="K116" s="575" t="n"/>
      <c r="L116" s="235" t="e">
        <f aca="false" ca="true" dt2D="false" dtr="false" t="normal">SUM(M116:BT116)</f>
        <v>#VALUE!</v>
      </c>
      <c r="M116" s="239" t="e">
        <f aca="false" ca="true" dt2D="false" dtr="false" t="normal">M115*'Макро'!E$64</f>
        <v>#VALUE!</v>
      </c>
      <c r="N116" s="239" t="e">
        <f aca="false" ca="true" dt2D="false" dtr="false" t="normal">N115*'Макро'!F$64</f>
        <v>#VALUE!</v>
      </c>
      <c r="O116" s="239" t="e">
        <f aca="false" ca="true" dt2D="false" dtr="false" t="normal">O115*'Макро'!G$64</f>
        <v>#VALUE!</v>
      </c>
      <c r="P116" s="239" t="e">
        <f aca="false" ca="true" dt2D="false" dtr="false" t="normal">P115*'Макро'!H$64</f>
        <v>#VALUE!</v>
      </c>
      <c r="Q116" s="239" t="e">
        <f aca="false" ca="true" dt2D="false" dtr="false" t="normal">Q115*'Макро'!I$64</f>
        <v>#VALUE!</v>
      </c>
      <c r="R116" s="239" t="e">
        <f aca="false" ca="true" dt2D="false" dtr="false" t="normal">R115*'Макро'!J$64</f>
        <v>#VALUE!</v>
      </c>
      <c r="S116" s="239" t="e">
        <f aca="false" ca="true" dt2D="false" dtr="false" t="normal">S115*'Макро'!K$64</f>
        <v>#VALUE!</v>
      </c>
      <c r="T116" s="239" t="e">
        <f aca="false" ca="true" dt2D="false" dtr="false" t="normal">T115*'Макро'!L$64</f>
        <v>#VALUE!</v>
      </c>
      <c r="U116" s="239" t="e">
        <f aca="false" ca="true" dt2D="false" dtr="false" t="normal">U115*'Макро'!M$64</f>
        <v>#VALUE!</v>
      </c>
      <c r="V116" s="239" t="e">
        <f aca="false" ca="true" dt2D="false" dtr="false" t="normal">V115*'Макро'!N$64</f>
        <v>#VALUE!</v>
      </c>
      <c r="W116" s="239" t="e">
        <f aca="false" ca="true" dt2D="false" dtr="false" t="normal">W115*'Макро'!O$64</f>
        <v>#VALUE!</v>
      </c>
      <c r="X116" s="239" t="e">
        <f aca="false" ca="true" dt2D="false" dtr="false" t="normal">X115*'Макро'!P$64</f>
        <v>#VALUE!</v>
      </c>
      <c r="Y116" s="239" t="e">
        <f aca="false" ca="true" dt2D="false" dtr="false" t="normal">Y115*'Макро'!Q$64</f>
        <v>#VALUE!</v>
      </c>
      <c r="Z116" s="239" t="e">
        <f aca="false" ca="true" dt2D="false" dtr="false" t="normal">Z115*'Макро'!R$64</f>
        <v>#VALUE!</v>
      </c>
      <c r="AA116" s="239" t="e">
        <f aca="false" ca="true" dt2D="false" dtr="false" t="normal">AA115*'Макро'!S$64</f>
        <v>#VALUE!</v>
      </c>
      <c r="AB116" s="239" t="e">
        <f aca="false" ca="true" dt2D="false" dtr="false" t="normal">AB115*'Макро'!T$64</f>
        <v>#VALUE!</v>
      </c>
      <c r="AC116" s="239" t="e">
        <f aca="false" ca="true" dt2D="false" dtr="false" t="normal">AC115*'Макро'!U$64</f>
        <v>#VALUE!</v>
      </c>
      <c r="AD116" s="239" t="e">
        <f aca="false" ca="true" dt2D="false" dtr="false" t="normal">AD115*'Макро'!V$64</f>
        <v>#VALUE!</v>
      </c>
      <c r="AE116" s="239" t="e">
        <f aca="false" ca="true" dt2D="false" dtr="false" t="normal">AE115*'Макро'!W$64</f>
        <v>#VALUE!</v>
      </c>
      <c r="AF116" s="239" t="e">
        <f aca="false" ca="true" dt2D="false" dtr="false" t="normal">AF115*'Макро'!X$64</f>
        <v>#VALUE!</v>
      </c>
      <c r="AG116" s="239" t="e">
        <f aca="false" ca="true" dt2D="false" dtr="false" t="normal">AG115*'Макро'!Y$64</f>
        <v>#VALUE!</v>
      </c>
      <c r="AH116" s="239" t="e">
        <f aca="false" ca="true" dt2D="false" dtr="false" t="normal">AH115*'Макро'!Z$64</f>
        <v>#VALUE!</v>
      </c>
      <c r="AI116" s="239" t="e">
        <f aca="false" ca="true" dt2D="false" dtr="false" t="normal">AI115*'Макро'!AA$64</f>
        <v>#VALUE!</v>
      </c>
      <c r="AJ116" s="239" t="e">
        <f aca="false" ca="true" dt2D="false" dtr="false" t="normal">AJ115*'Макро'!AB$64</f>
        <v>#VALUE!</v>
      </c>
      <c r="AK116" s="239" t="e">
        <f aca="false" ca="true" dt2D="false" dtr="false" t="normal">AK115*'Макро'!AC$64</f>
        <v>#VALUE!</v>
      </c>
      <c r="AL116" s="239" t="e">
        <f aca="false" ca="true" dt2D="false" dtr="false" t="normal">AL115*'Макро'!AD$64</f>
        <v>#VALUE!</v>
      </c>
      <c r="AM116" s="239" t="e">
        <f aca="false" ca="true" dt2D="false" dtr="false" t="normal">AM115*'Макро'!AE$64</f>
        <v>#VALUE!</v>
      </c>
      <c r="AN116" s="239" t="e">
        <f aca="false" ca="true" dt2D="false" dtr="false" t="normal">AN115*'Макро'!AF$64</f>
        <v>#VALUE!</v>
      </c>
      <c r="AO116" s="239" t="e">
        <f aca="false" ca="true" dt2D="false" dtr="false" t="normal">AO115*'Макро'!AG$64</f>
        <v>#VALUE!</v>
      </c>
      <c r="AP116" s="239" t="e">
        <f aca="false" ca="true" dt2D="false" dtr="false" t="normal">AP115*'Макро'!AH$64</f>
        <v>#VALUE!</v>
      </c>
      <c r="AQ116" s="239" t="e">
        <f aca="false" ca="true" dt2D="false" dtr="false" t="normal">AQ115*'Макро'!AI$64</f>
        <v>#VALUE!</v>
      </c>
      <c r="AR116" s="239" t="e">
        <f aca="false" ca="true" dt2D="false" dtr="false" t="normal">AR115*'Макро'!AJ$64</f>
        <v>#VALUE!</v>
      </c>
      <c r="AS116" s="239" t="e">
        <f aca="false" ca="true" dt2D="false" dtr="false" t="normal">AS115*'Макро'!AK$64</f>
        <v>#VALUE!</v>
      </c>
      <c r="AT116" s="239" t="e">
        <f aca="false" ca="true" dt2D="false" dtr="false" t="normal">AT115*'Макро'!AL$64</f>
        <v>#VALUE!</v>
      </c>
      <c r="AU116" s="239" t="e">
        <f aca="false" ca="true" dt2D="false" dtr="false" t="normal">AU115*'Макро'!AM$64</f>
        <v>#VALUE!</v>
      </c>
      <c r="AV116" s="239" t="e">
        <f aca="false" ca="true" dt2D="false" dtr="false" t="normal">AV115*'Макро'!AN$64</f>
        <v>#VALUE!</v>
      </c>
      <c r="AW116" s="239" t="e">
        <f aca="false" ca="true" dt2D="false" dtr="false" t="normal">AW115*'Макро'!AO$64</f>
        <v>#VALUE!</v>
      </c>
      <c r="AX116" s="239" t="e">
        <f aca="false" ca="true" dt2D="false" dtr="false" t="normal">AX115*'Макро'!AP$64</f>
        <v>#VALUE!</v>
      </c>
      <c r="AY116" s="239" t="e">
        <f aca="false" ca="true" dt2D="false" dtr="false" t="normal">AY115*'Макро'!AQ$64</f>
        <v>#VALUE!</v>
      </c>
      <c r="AZ116" s="239" t="e">
        <f aca="false" ca="true" dt2D="false" dtr="false" t="normal">AZ115*'Макро'!AR$64</f>
        <v>#VALUE!</v>
      </c>
      <c r="BA116" s="239" t="e">
        <f aca="false" ca="true" dt2D="false" dtr="false" t="normal">BA115*'Макро'!AS$64</f>
        <v>#VALUE!</v>
      </c>
      <c r="BB116" s="239" t="e">
        <f aca="false" ca="true" dt2D="false" dtr="false" t="normal">BB115*'Макро'!AT$64</f>
        <v>#VALUE!</v>
      </c>
      <c r="BC116" s="239" t="e">
        <f aca="false" ca="true" dt2D="false" dtr="false" t="normal">BC115*'Макро'!AU$64</f>
        <v>#VALUE!</v>
      </c>
      <c r="BD116" s="239" t="e">
        <f aca="false" ca="true" dt2D="false" dtr="false" t="normal">BD115*'Макро'!AV$64</f>
        <v>#VALUE!</v>
      </c>
      <c r="BE116" s="239" t="e">
        <f aca="false" ca="true" dt2D="false" dtr="false" t="normal">BE115*'Макро'!AW$64</f>
        <v>#VALUE!</v>
      </c>
      <c r="BF116" s="239" t="e">
        <f aca="false" ca="true" dt2D="false" dtr="false" t="normal">BF115*'Макро'!AX$64</f>
        <v>#VALUE!</v>
      </c>
      <c r="BG116" s="239" t="e">
        <f aca="false" ca="true" dt2D="false" dtr="false" t="normal">BG115*'Макро'!AY$64</f>
        <v>#VALUE!</v>
      </c>
      <c r="BH116" s="239" t="e">
        <f aca="false" ca="true" dt2D="false" dtr="false" t="normal">BH115*'Макро'!AZ$64</f>
        <v>#VALUE!</v>
      </c>
      <c r="BI116" s="239" t="e">
        <f aca="false" ca="true" dt2D="false" dtr="false" t="normal">BI115*'Макро'!BA$64</f>
        <v>#VALUE!</v>
      </c>
      <c r="BJ116" s="239" t="e">
        <f aca="false" ca="true" dt2D="false" dtr="false" t="normal">BJ115*'Макро'!BB$64</f>
        <v>#VALUE!</v>
      </c>
      <c r="BK116" s="239" t="e">
        <f aca="false" ca="true" dt2D="false" dtr="false" t="normal">BK115*'Макро'!BC$64</f>
        <v>#VALUE!</v>
      </c>
      <c r="BL116" s="239" t="e">
        <f aca="false" ca="true" dt2D="false" dtr="false" t="normal">BL115*'Макро'!BD$64</f>
        <v>#VALUE!</v>
      </c>
      <c r="BM116" s="239" t="e">
        <f aca="false" ca="true" dt2D="false" dtr="false" t="normal">BM115*'Макро'!BE$64</f>
        <v>#VALUE!</v>
      </c>
      <c r="BN116" s="239" t="e">
        <f aca="false" ca="true" dt2D="false" dtr="false" t="normal">BN115*'Макро'!BF$64</f>
        <v>#VALUE!</v>
      </c>
      <c r="BO116" s="239" t="e">
        <f aca="false" ca="true" dt2D="false" dtr="false" t="normal">BO115*'Макро'!BG$64</f>
        <v>#VALUE!</v>
      </c>
      <c r="BP116" s="239" t="e">
        <f aca="false" ca="true" dt2D="false" dtr="false" t="normal">BP115*'Макро'!BH$64</f>
        <v>#VALUE!</v>
      </c>
      <c r="BQ116" s="239" t="e">
        <f aca="false" ca="true" dt2D="false" dtr="false" t="normal">BQ115*'Макро'!BI$64</f>
        <v>#VALUE!</v>
      </c>
      <c r="BR116" s="239" t="e">
        <f aca="false" ca="true" dt2D="false" dtr="false" t="normal">BR115*'Макро'!BJ$64</f>
        <v>#VALUE!</v>
      </c>
      <c r="BS116" s="239" t="e">
        <f aca="false" ca="true" dt2D="false" dtr="false" t="normal">BS115*'Макро'!BK$64</f>
        <v>#VALUE!</v>
      </c>
      <c r="BT116" s="239" t="e">
        <f aca="false" ca="true" dt2D="false" dtr="false" t="normal">BT115*'Макро'!BL$64</f>
        <v>#VALUE!</v>
      </c>
    </row>
    <row hidden="true" ht="16.5" outlineLevel="1" r="117">
      <c r="D117" s="529" t="e">
        <f aca="false" ca="false" dt2D="false" dtr="false" t="normal">D116</f>
        <v>#N/A</v>
      </c>
      <c r="E117" s="569" t="n"/>
      <c r="F117" s="482" t="e">
        <f aca="false" ca="false" dt2D="false" dtr="false" t="normal">F116</f>
        <v>#N/A</v>
      </c>
      <c r="G117" s="482" t="n">
        <f aca="false" ca="false" dt2D="false" dtr="false" t="normal">G116</f>
        <v>0</v>
      </c>
      <c r="L117" s="235" t="n"/>
      <c r="M117" s="244" t="n"/>
      <c r="N117" s="244" t="n"/>
      <c r="O117" s="244" t="n"/>
      <c r="P117" s="244" t="n"/>
      <c r="Q117" s="244" t="n"/>
      <c r="R117" s="244" t="n"/>
      <c r="S117" s="244" t="n"/>
      <c r="T117" s="244" t="n"/>
      <c r="U117" s="244" t="n"/>
      <c r="V117" s="244" t="n"/>
      <c r="W117" s="244" t="n"/>
      <c r="X117" s="244" t="n"/>
      <c r="Y117" s="244" t="n"/>
      <c r="Z117" s="244" t="n"/>
      <c r="AA117" s="244" t="n"/>
      <c r="AB117" s="244" t="n"/>
      <c r="AC117" s="244" t="n"/>
      <c r="AD117" s="244" t="n"/>
      <c r="AE117" s="244" t="n"/>
      <c r="AF117" s="244" t="n"/>
      <c r="AG117" s="244" t="n"/>
      <c r="AH117" s="244" t="n"/>
      <c r="AI117" s="244" t="n"/>
      <c r="AJ117" s="244" t="n"/>
      <c r="AK117" s="244" t="n"/>
      <c r="AL117" s="244" t="n"/>
      <c r="AM117" s="244" t="n"/>
      <c r="AN117" s="244" t="n"/>
      <c r="AO117" s="244" t="n"/>
      <c r="AP117" s="244" t="n"/>
      <c r="AQ117" s="244" t="n"/>
      <c r="AR117" s="244" t="n"/>
      <c r="AS117" s="244" t="n"/>
      <c r="AT117" s="244" t="n"/>
      <c r="AU117" s="244" t="n"/>
      <c r="AV117" s="244" t="n"/>
      <c r="AW117" s="244" t="n"/>
      <c r="AX117" s="244" t="n"/>
      <c r="AY117" s="244" t="n"/>
      <c r="AZ117" s="244" t="n"/>
      <c r="BA117" s="244" t="n"/>
      <c r="BB117" s="244" t="n"/>
      <c r="BC117" s="244" t="n"/>
      <c r="BD117" s="244" t="n"/>
      <c r="BE117" s="244" t="n"/>
      <c r="BF117" s="244" t="n"/>
      <c r="BG117" s="244" t="n"/>
      <c r="BH117" s="244" t="n"/>
      <c r="BI117" s="244" t="n"/>
      <c r="BJ117" s="244" t="n"/>
      <c r="BK117" s="244" t="n"/>
      <c r="BL117" s="244" t="n"/>
      <c r="BM117" s="244" t="n"/>
      <c r="BN117" s="244" t="n"/>
      <c r="BO117" s="244" t="n"/>
      <c r="BP117" s="244" t="n"/>
      <c r="BQ117" s="244" t="n"/>
      <c r="BR117" s="244" t="n"/>
      <c r="BS117" s="244" t="n"/>
      <c r="BT117" s="244" t="n"/>
    </row>
    <row customFormat="true" customHeight="true" hidden="true" ht="30.6000003814697" outlineLevel="1" r="118" s="1">
      <c r="B118" s="531" t="n"/>
      <c r="C118" s="561" t="n"/>
      <c r="D118" s="529" t="e">
        <f aca="false" ca="false" dt2D="false" dtr="false" t="normal">D117</f>
        <v>#N/A</v>
      </c>
      <c r="E118" s="569" t="n"/>
      <c r="F118" s="482" t="e">
        <f aca="false" ca="false" dt2D="false" dtr="false" t="normal">F117</f>
        <v>#N/A</v>
      </c>
      <c r="G118" s="482" t="n">
        <f aca="false" ca="false" dt2D="false" dtr="false" t="normal">G117</f>
        <v>0</v>
      </c>
      <c r="I118" s="578" t="s">
        <v>615</v>
      </c>
      <c r="J118" s="579" t="n">
        <f aca="false" ca="false" dt2D="false" dtr="false" t="normal">I55</f>
        <v>0</v>
      </c>
      <c r="K118" s="579" t="n"/>
      <c r="L118" s="579" t="n"/>
      <c r="M118" s="579" t="n"/>
      <c r="N118" s="579" t="n"/>
      <c r="O118" s="579" t="n"/>
      <c r="P118" s="579" t="n"/>
      <c r="Q118" s="579" t="n"/>
      <c r="R118" s="579" t="n"/>
      <c r="S118" s="579" t="n"/>
      <c r="T118" s="579" t="n"/>
      <c r="U118" s="579" t="n"/>
      <c r="V118" s="579" t="n"/>
      <c r="W118" s="579" t="n"/>
      <c r="X118" s="579" t="n"/>
      <c r="Y118" s="579" t="n"/>
      <c r="Z118" s="579" t="n"/>
      <c r="AA118" s="579" t="n"/>
      <c r="AB118" s="579" t="n"/>
      <c r="AC118" s="579" t="n"/>
      <c r="AD118" s="579" t="n"/>
      <c r="AE118" s="579" t="n"/>
      <c r="AF118" s="579" t="n"/>
      <c r="AG118" s="579" t="n"/>
      <c r="AH118" s="579" t="n"/>
      <c r="AI118" s="579" t="n"/>
      <c r="AJ118" s="579" t="n"/>
      <c r="AK118" s="579" t="n"/>
      <c r="AL118" s="579" t="n"/>
      <c r="AM118" s="579" t="n"/>
      <c r="AN118" s="579" t="n"/>
      <c r="AO118" s="579" t="n"/>
      <c r="AP118" s="579" t="n"/>
      <c r="AQ118" s="579" t="n"/>
      <c r="AR118" s="579" t="n"/>
      <c r="AS118" s="579" t="n"/>
      <c r="AT118" s="579" t="n"/>
      <c r="AU118" s="579" t="n"/>
      <c r="AV118" s="579" t="n"/>
      <c r="AW118" s="579" t="n"/>
      <c r="AX118" s="579" t="n"/>
      <c r="AY118" s="579" t="n"/>
      <c r="AZ118" s="579" t="n"/>
      <c r="BA118" s="579" t="n"/>
      <c r="BB118" s="579" t="n"/>
      <c r="BC118" s="579" t="n"/>
      <c r="BD118" s="579" t="n"/>
      <c r="BE118" s="579" t="n"/>
      <c r="BF118" s="579" t="n"/>
      <c r="BG118" s="579" t="n"/>
      <c r="BH118" s="579" t="n"/>
      <c r="BI118" s="579" t="n"/>
      <c r="BJ118" s="579" t="n"/>
      <c r="BK118" s="579" t="n"/>
      <c r="BL118" s="579" t="n"/>
      <c r="BM118" s="579" t="n"/>
      <c r="BN118" s="579" t="n"/>
      <c r="BO118" s="579" t="n"/>
      <c r="BP118" s="579" t="n"/>
      <c r="BQ118" s="579" t="n"/>
      <c r="BR118" s="579" t="n"/>
      <c r="BS118" s="579" t="n"/>
      <c r="BT118" s="579" t="n"/>
    </row>
    <row hidden="true" ht="33" outlineLevel="2" r="119">
      <c r="D119" s="529" t="e">
        <f aca="false" ca="false" dt2D="false" dtr="false" t="normal">D118</f>
        <v>#N/A</v>
      </c>
      <c r="E119" s="569" t="n"/>
      <c r="F119" s="482" t="e">
        <f aca="false" ca="false" dt2D="false" dtr="false" t="normal">F118</f>
        <v>#N/A</v>
      </c>
      <c r="G119" s="482" t="n">
        <f aca="false" ca="false" dt2D="false" dtr="false" t="normal">G118</f>
        <v>0</v>
      </c>
      <c r="I119" s="580" t="s">
        <v>616</v>
      </c>
      <c r="J119" s="116" t="n"/>
      <c r="L119" s="235" t="e">
        <f aca="false" ca="true" dt2D="false" dtr="false" t="normal">SUM(M119:BT119)</f>
        <v>#VALUE!</v>
      </c>
      <c r="M119" s="244" t="e">
        <f aca="false" ca="true" dt2D="false" dtr="false" t="normal">SUM(M120:M121)</f>
        <v>#VALUE!</v>
      </c>
      <c r="N119" s="244" t="e">
        <f aca="false" ca="true" dt2D="false" dtr="false" t="normal">SUM(N120:N121)</f>
        <v>#VALUE!</v>
      </c>
      <c r="O119" s="244" t="e">
        <f aca="false" ca="true" dt2D="false" dtr="false" t="normal">SUM(O120:O121)</f>
        <v>#VALUE!</v>
      </c>
      <c r="P119" s="244" t="e">
        <f aca="false" ca="true" dt2D="false" dtr="false" t="normal">SUM(P120:P121)</f>
        <v>#VALUE!</v>
      </c>
      <c r="Q119" s="244" t="e">
        <f aca="false" ca="true" dt2D="false" dtr="false" t="normal">SUM(Q120:Q121)</f>
        <v>#VALUE!</v>
      </c>
      <c r="R119" s="244" t="e">
        <f aca="false" ca="true" dt2D="false" dtr="false" t="normal">SUM(R120:R121)</f>
        <v>#VALUE!</v>
      </c>
      <c r="S119" s="244" t="e">
        <f aca="false" ca="true" dt2D="false" dtr="false" t="normal">SUM(S120:S121)</f>
        <v>#VALUE!</v>
      </c>
      <c r="T119" s="244" t="e">
        <f aca="false" ca="true" dt2D="false" dtr="false" t="normal">SUM(T120:T121)</f>
        <v>#VALUE!</v>
      </c>
      <c r="U119" s="244" t="e">
        <f aca="false" ca="true" dt2D="false" dtr="false" t="normal">SUM(U120:U121)</f>
        <v>#VALUE!</v>
      </c>
      <c r="V119" s="244" t="e">
        <f aca="false" ca="true" dt2D="false" dtr="false" t="normal">SUM(V120:V121)</f>
        <v>#VALUE!</v>
      </c>
      <c r="W119" s="244" t="e">
        <f aca="false" ca="true" dt2D="false" dtr="false" t="normal">SUM(W120:W121)</f>
        <v>#VALUE!</v>
      </c>
      <c r="X119" s="244" t="e">
        <f aca="false" ca="true" dt2D="false" dtr="false" t="normal">SUM(X120:X121)</f>
        <v>#VALUE!</v>
      </c>
      <c r="Y119" s="244" t="e">
        <f aca="false" ca="true" dt2D="false" dtr="false" t="normal">SUM(Y120:Y121)</f>
        <v>#VALUE!</v>
      </c>
      <c r="Z119" s="244" t="e">
        <f aca="false" ca="true" dt2D="false" dtr="false" t="normal">SUM(Z120:Z121)</f>
        <v>#VALUE!</v>
      </c>
      <c r="AA119" s="244" t="e">
        <f aca="false" ca="true" dt2D="false" dtr="false" t="normal">SUM(AA120:AA121)</f>
        <v>#VALUE!</v>
      </c>
      <c r="AB119" s="244" t="e">
        <f aca="false" ca="true" dt2D="false" dtr="false" t="normal">SUM(AB120:AB121)</f>
        <v>#VALUE!</v>
      </c>
      <c r="AC119" s="244" t="e">
        <f aca="false" ca="true" dt2D="false" dtr="false" t="normal">SUM(AC120:AC121)</f>
        <v>#VALUE!</v>
      </c>
      <c r="AD119" s="244" t="e">
        <f aca="false" ca="true" dt2D="false" dtr="false" t="normal">SUM(AD120:AD121)</f>
        <v>#VALUE!</v>
      </c>
      <c r="AE119" s="244" t="e">
        <f aca="false" ca="true" dt2D="false" dtr="false" t="normal">SUM(AE120:AE121)</f>
        <v>#VALUE!</v>
      </c>
      <c r="AF119" s="244" t="e">
        <f aca="false" ca="true" dt2D="false" dtr="false" t="normal">SUM(AF120:AF121)</f>
        <v>#VALUE!</v>
      </c>
      <c r="AG119" s="244" t="e">
        <f aca="false" ca="true" dt2D="false" dtr="false" t="normal">SUM(AG120:AG121)</f>
        <v>#VALUE!</v>
      </c>
      <c r="AH119" s="244" t="e">
        <f aca="false" ca="true" dt2D="false" dtr="false" t="normal">SUM(AH120:AH121)</f>
        <v>#VALUE!</v>
      </c>
      <c r="AI119" s="244" t="e">
        <f aca="false" ca="true" dt2D="false" dtr="false" t="normal">SUM(AI120:AI121)</f>
        <v>#VALUE!</v>
      </c>
      <c r="AJ119" s="244" t="e">
        <f aca="false" ca="true" dt2D="false" dtr="false" t="normal">SUM(AJ120:AJ121)</f>
        <v>#VALUE!</v>
      </c>
      <c r="AK119" s="244" t="e">
        <f aca="false" ca="true" dt2D="false" dtr="false" t="normal">SUM(AK120:AK121)</f>
        <v>#VALUE!</v>
      </c>
      <c r="AL119" s="244" t="e">
        <f aca="false" ca="true" dt2D="false" dtr="false" t="normal">SUM(AL120:AL121)</f>
        <v>#VALUE!</v>
      </c>
      <c r="AM119" s="244" t="e">
        <f aca="false" ca="true" dt2D="false" dtr="false" t="normal">SUM(AM120:AM121)</f>
        <v>#VALUE!</v>
      </c>
      <c r="AN119" s="244" t="e">
        <f aca="false" ca="true" dt2D="false" dtr="false" t="normal">SUM(AN120:AN121)</f>
        <v>#VALUE!</v>
      </c>
      <c r="AO119" s="244" t="e">
        <f aca="false" ca="true" dt2D="false" dtr="false" t="normal">SUM(AO120:AO121)</f>
        <v>#VALUE!</v>
      </c>
      <c r="AP119" s="244" t="e">
        <f aca="false" ca="true" dt2D="false" dtr="false" t="normal">SUM(AP120:AP121)</f>
        <v>#VALUE!</v>
      </c>
      <c r="AQ119" s="244" t="e">
        <f aca="false" ca="true" dt2D="false" dtr="false" t="normal">SUM(AQ120:AQ121)</f>
        <v>#VALUE!</v>
      </c>
      <c r="AR119" s="244" t="e">
        <f aca="false" ca="true" dt2D="false" dtr="false" t="normal">SUM(AR120:AR121)</f>
        <v>#VALUE!</v>
      </c>
      <c r="AS119" s="244" t="e">
        <f aca="false" ca="true" dt2D="false" dtr="false" t="normal">SUM(AS120:AS121)</f>
        <v>#VALUE!</v>
      </c>
      <c r="AT119" s="244" t="e">
        <f aca="false" ca="true" dt2D="false" dtr="false" t="normal">SUM(AT120:AT121)</f>
        <v>#VALUE!</v>
      </c>
      <c r="AU119" s="244" t="e">
        <f aca="false" ca="true" dt2D="false" dtr="false" t="normal">SUM(AU120:AU121)</f>
        <v>#VALUE!</v>
      </c>
      <c r="AV119" s="244" t="e">
        <f aca="false" ca="true" dt2D="false" dtr="false" t="normal">SUM(AV120:AV121)</f>
        <v>#VALUE!</v>
      </c>
      <c r="AW119" s="244" t="e">
        <f aca="false" ca="true" dt2D="false" dtr="false" t="normal">SUM(AW120:AW121)</f>
        <v>#VALUE!</v>
      </c>
      <c r="AX119" s="244" t="e">
        <f aca="false" ca="true" dt2D="false" dtr="false" t="normal">SUM(AX120:AX121)</f>
        <v>#VALUE!</v>
      </c>
      <c r="AY119" s="244" t="e">
        <f aca="false" ca="true" dt2D="false" dtr="false" t="normal">SUM(AY120:AY121)</f>
        <v>#VALUE!</v>
      </c>
      <c r="AZ119" s="244" t="e">
        <f aca="false" ca="true" dt2D="false" dtr="false" t="normal">SUM(AZ120:AZ121)</f>
        <v>#VALUE!</v>
      </c>
      <c r="BA119" s="244" t="e">
        <f aca="false" ca="true" dt2D="false" dtr="false" t="normal">SUM(BA120:BA121)</f>
        <v>#VALUE!</v>
      </c>
      <c r="BB119" s="244" t="e">
        <f aca="false" ca="true" dt2D="false" dtr="false" t="normal">SUM(BB120:BB121)</f>
        <v>#VALUE!</v>
      </c>
      <c r="BC119" s="244" t="e">
        <f aca="false" ca="true" dt2D="false" dtr="false" t="normal">SUM(BC120:BC121)</f>
        <v>#VALUE!</v>
      </c>
      <c r="BD119" s="244" t="e">
        <f aca="false" ca="true" dt2D="false" dtr="false" t="normal">SUM(BD120:BD121)</f>
        <v>#VALUE!</v>
      </c>
      <c r="BE119" s="244" t="e">
        <f aca="false" ca="true" dt2D="false" dtr="false" t="normal">SUM(BE120:BE121)</f>
        <v>#VALUE!</v>
      </c>
      <c r="BF119" s="244" t="e">
        <f aca="false" ca="true" dt2D="false" dtr="false" t="normal">SUM(BF120:BF121)</f>
        <v>#VALUE!</v>
      </c>
      <c r="BG119" s="244" t="e">
        <f aca="false" ca="true" dt2D="false" dtr="false" t="normal">SUM(BG120:BG121)</f>
        <v>#VALUE!</v>
      </c>
      <c r="BH119" s="244" t="e">
        <f aca="false" ca="true" dt2D="false" dtr="false" t="normal">SUM(BH120:BH121)</f>
        <v>#VALUE!</v>
      </c>
      <c r="BI119" s="244" t="e">
        <f aca="false" ca="true" dt2D="false" dtr="false" t="normal">SUM(BI120:BI121)</f>
        <v>#VALUE!</v>
      </c>
      <c r="BJ119" s="244" t="e">
        <f aca="false" ca="true" dt2D="false" dtr="false" t="normal">SUM(BJ120:BJ121)</f>
        <v>#VALUE!</v>
      </c>
      <c r="BK119" s="244" t="e">
        <f aca="false" ca="true" dt2D="false" dtr="false" t="normal">SUM(BK120:BK121)</f>
        <v>#VALUE!</v>
      </c>
      <c r="BL119" s="244" t="e">
        <f aca="false" ca="true" dt2D="false" dtr="false" t="normal">SUM(BL120:BL121)</f>
        <v>#VALUE!</v>
      </c>
      <c r="BM119" s="244" t="e">
        <f aca="false" ca="true" dt2D="false" dtr="false" t="normal">SUM(BM120:BM121)</f>
        <v>#VALUE!</v>
      </c>
      <c r="BN119" s="244" t="e">
        <f aca="false" ca="true" dt2D="false" dtr="false" t="normal">SUM(BN120:BN121)</f>
        <v>#VALUE!</v>
      </c>
      <c r="BO119" s="244" t="e">
        <f aca="false" ca="true" dt2D="false" dtr="false" t="normal">SUM(BO120:BO121)</f>
        <v>#VALUE!</v>
      </c>
      <c r="BP119" s="244" t="e">
        <f aca="false" ca="true" dt2D="false" dtr="false" t="normal">SUM(BP120:BP121)</f>
        <v>#VALUE!</v>
      </c>
      <c r="BQ119" s="244" t="e">
        <f aca="false" ca="true" dt2D="false" dtr="false" t="normal">SUM(BQ120:BQ121)</f>
        <v>#VALUE!</v>
      </c>
      <c r="BR119" s="244" t="e">
        <f aca="false" ca="true" dt2D="false" dtr="false" t="normal">SUM(BR120:BR121)</f>
        <v>#VALUE!</v>
      </c>
      <c r="BS119" s="244" t="e">
        <f aca="false" ca="true" dt2D="false" dtr="false" t="normal">SUM(BS120:BS121)</f>
        <v>#VALUE!</v>
      </c>
      <c r="BT119" s="244" t="e">
        <f aca="false" ca="true" dt2D="false" dtr="false" t="normal">SUM(BT120:BT121)</f>
        <v>#VALUE!</v>
      </c>
    </row>
    <row customFormat="true" hidden="true" ht="33" outlineLevel="2" r="120" s="130">
      <c r="A120" s="529" t="n"/>
      <c r="B120" s="482" t="s">
        <v>479</v>
      </c>
      <c r="C120" s="574" t="n"/>
      <c r="D120" s="529" t="e">
        <f aca="false" ca="false" dt2D="false" dtr="false" t="normal">D119</f>
        <v>#N/A</v>
      </c>
      <c r="E120" s="569" t="s">
        <v>575</v>
      </c>
      <c r="F120" s="482" t="e">
        <f aca="false" ca="false" dt2D="false" dtr="false" t="normal">F119</f>
        <v>#N/A</v>
      </c>
      <c r="G120" s="482" t="n">
        <f aca="false" ca="false" dt2D="false" dtr="false" t="normal">G119</f>
        <v>0</v>
      </c>
      <c r="H120" s="1" t="n"/>
      <c r="I120" s="580" t="s">
        <v>617</v>
      </c>
      <c r="J120" s="575" t="n"/>
      <c r="K120" s="575" t="n"/>
      <c r="L120" s="235" t="e">
        <f aca="false" ca="false" dt2D="false" dtr="false" t="normal">SUM(M120:BT120)</f>
        <v>#VALUE!</v>
      </c>
      <c r="M120" s="239" t="e">
        <f aca="false" ca="false" dt2D="false" dtr="false" t="normal">SUMIFS('Инфраструктура'!M:M,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N120" s="239" t="e">
        <f aca="false" ca="false" dt2D="false" dtr="false" t="normal">SUMIFS('Инфраструктура'!N:N,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O120" s="239" t="e">
        <f aca="false" ca="false" dt2D="false" dtr="false" t="normal">SUMIFS('Инфраструктура'!O:O,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P120" s="239" t="e">
        <f aca="false" ca="false" dt2D="false" dtr="false" t="normal">SUMIFS('Инфраструктура'!P:P,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Q120" s="239" t="e">
        <f aca="false" ca="false" dt2D="false" dtr="false" t="normal">SUMIFS('Инфраструктура'!Q:Q,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R120" s="239" t="e">
        <f aca="false" ca="false" dt2D="false" dtr="false" t="normal">SUMIFS('Инфраструктура'!R:R,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S120" s="239" t="e">
        <f aca="false" ca="false" dt2D="false" dtr="false" t="normal">SUMIFS('Инфраструктура'!S:S,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T120" s="239" t="e">
        <f aca="false" ca="false" dt2D="false" dtr="false" t="normal">SUMIFS('Инфраструктура'!T:T,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U120" s="239" t="e">
        <f aca="false" ca="false" dt2D="false" dtr="false" t="normal">SUMIFS('Инфраструктура'!U:U,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V120" s="239" t="e">
        <f aca="false" ca="false" dt2D="false" dtr="false" t="normal">SUMIFS('Инфраструктура'!V:V,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W120" s="239" t="e">
        <f aca="false" ca="false" dt2D="false" dtr="false" t="normal">SUMIFS('Инфраструктура'!W:W,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X120" s="239" t="e">
        <f aca="false" ca="false" dt2D="false" dtr="false" t="normal">SUMIFS('Инфраструктура'!X:X,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Y120" s="239" t="e">
        <f aca="false" ca="false" dt2D="false" dtr="false" t="normal">SUMIFS('Инфраструктура'!Y:Y,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Z120" s="239" t="e">
        <f aca="false" ca="false" dt2D="false" dtr="false" t="normal">SUMIFS('Инфраструктура'!Z:Z,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A120" s="239" t="e">
        <f aca="false" ca="false" dt2D="false" dtr="false" t="normal">SUMIFS('Инфраструктура'!AA:AA,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B120" s="239" t="e">
        <f aca="false" ca="false" dt2D="false" dtr="false" t="normal">SUMIFS('Инфраструктура'!AB:AB,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C120" s="239" t="e">
        <f aca="false" ca="false" dt2D="false" dtr="false" t="normal">SUMIFS('Инфраструктура'!AC:AC,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D120" s="239" t="e">
        <f aca="false" ca="false" dt2D="false" dtr="false" t="normal">SUMIFS('Инфраструктура'!AD:AD,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E120" s="239" t="e">
        <f aca="false" ca="false" dt2D="false" dtr="false" t="normal">SUMIFS('Инфраструктура'!AE:AE,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F120" s="239" t="e">
        <f aca="false" ca="false" dt2D="false" dtr="false" t="normal">SUMIFS('Инфраструктура'!AF:AF,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G120" s="239" t="e">
        <f aca="false" ca="false" dt2D="false" dtr="false" t="normal">SUMIFS('Инфраструктура'!AG:AG,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H120" s="239" t="e">
        <f aca="false" ca="false" dt2D="false" dtr="false" t="normal">SUMIFS('Инфраструктура'!AH:AH,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I120" s="239" t="e">
        <f aca="false" ca="false" dt2D="false" dtr="false" t="normal">SUMIFS('Инфраструктура'!AI:AI,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J120" s="239" t="e">
        <f aca="false" ca="false" dt2D="false" dtr="false" t="normal">SUMIFS('Инфраструктура'!AJ:AJ,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K120" s="239" t="e">
        <f aca="false" ca="false" dt2D="false" dtr="false" t="normal">SUMIFS('Инфраструктура'!AK:AK,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L120" s="239" t="e">
        <f aca="false" ca="false" dt2D="false" dtr="false" t="normal">SUMIFS('Инфраструктура'!AL:AL,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M120" s="239" t="e">
        <f aca="false" ca="false" dt2D="false" dtr="false" t="normal">SUMIFS('Инфраструктура'!AM:AM,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N120" s="239" t="e">
        <f aca="false" ca="false" dt2D="false" dtr="false" t="normal">SUMIFS('Инфраструктура'!AN:AN,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O120" s="239" t="e">
        <f aca="false" ca="false" dt2D="false" dtr="false" t="normal">SUMIFS('Инфраструктура'!AO:AO,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P120" s="239" t="e">
        <f aca="false" ca="false" dt2D="false" dtr="false" t="normal">SUMIFS('Инфраструктура'!AP:AP,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Q120" s="239" t="e">
        <f aca="false" ca="false" dt2D="false" dtr="false" t="normal">SUMIFS('Инфраструктура'!AQ:AQ,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R120" s="239" t="e">
        <f aca="false" ca="false" dt2D="false" dtr="false" t="normal">SUMIFS('Инфраструктура'!AR:AR,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S120" s="239" t="e">
        <f aca="false" ca="false" dt2D="false" dtr="false" t="normal">SUMIFS('Инфраструктура'!AS:AS,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T120" s="239" t="e">
        <f aca="false" ca="false" dt2D="false" dtr="false" t="normal">SUMIFS('Инфраструктура'!AT:AT,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U120" s="239" t="e">
        <f aca="false" ca="false" dt2D="false" dtr="false" t="normal">SUMIFS('Инфраструктура'!AU:AU,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V120" s="239" t="e">
        <f aca="false" ca="false" dt2D="false" dtr="false" t="normal">SUMIFS('Инфраструктура'!AV:AV,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W120" s="239" t="e">
        <f aca="false" ca="false" dt2D="false" dtr="false" t="normal">SUMIFS('Инфраструктура'!AW:AW,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X120" s="239" t="e">
        <f aca="false" ca="false" dt2D="false" dtr="false" t="normal">SUMIFS('Инфраструктура'!AX:AX,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Y120" s="239" t="e">
        <f aca="false" ca="false" dt2D="false" dtr="false" t="normal">SUMIFS('Инфраструктура'!AY:AY,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AZ120" s="239" t="e">
        <f aca="false" ca="false" dt2D="false" dtr="false" t="normal">SUMIFS('Инфраструктура'!AZ:AZ,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A120" s="239" t="e">
        <f aca="false" ca="false" dt2D="false" dtr="false" t="normal">SUMIFS('Инфраструктура'!BA:BA,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B120" s="239" t="e">
        <f aca="false" ca="false" dt2D="false" dtr="false" t="normal">SUMIFS('Инфраструктура'!BB:BB,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C120" s="239" t="e">
        <f aca="false" ca="false" dt2D="false" dtr="false" t="normal">SUMIFS('Инфраструктура'!BC:BC,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D120" s="239" t="e">
        <f aca="false" ca="false" dt2D="false" dtr="false" t="normal">SUMIFS('Инфраструктура'!BD:BD,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E120" s="239" t="e">
        <f aca="false" ca="false" dt2D="false" dtr="false" t="normal">SUMIFS('Инфраструктура'!BE:BE,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F120" s="239" t="e">
        <f aca="false" ca="false" dt2D="false" dtr="false" t="normal">SUMIFS('Инфраструктура'!BF:BF,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G120" s="239" t="e">
        <f aca="false" ca="false" dt2D="false" dtr="false" t="normal">SUMIFS('Инфраструктура'!BG:BG,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H120" s="239" t="e">
        <f aca="false" ca="false" dt2D="false" dtr="false" t="normal">SUMIFS('Инфраструктура'!BH:BH,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I120" s="239" t="e">
        <f aca="false" ca="false" dt2D="false" dtr="false" t="normal">SUMIFS('Инфраструктура'!BI:BI,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J120" s="239" t="e">
        <f aca="false" ca="false" dt2D="false" dtr="false" t="normal">SUMIFS('Инфраструктура'!BJ:BJ,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K120" s="239" t="e">
        <f aca="false" ca="false" dt2D="false" dtr="false" t="normal">SUMIFS('Инфраструктура'!BK:BK,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L120" s="239" t="e">
        <f aca="false" ca="false" dt2D="false" dtr="false" t="normal">SUMIFS('Инфраструктура'!BL:BL,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M120" s="239" t="e">
        <f aca="false" ca="false" dt2D="false" dtr="false" t="normal">SUMIFS('Инфраструктура'!BM:BM,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N120" s="239" t="e">
        <f aca="false" ca="false" dt2D="false" dtr="false" t="normal">SUMIFS('Инфраструктура'!BN:BN,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O120" s="239" t="e">
        <f aca="false" ca="false" dt2D="false" dtr="false" t="normal">SUMIFS('Инфраструктура'!BO:BO,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P120" s="239" t="e">
        <f aca="false" ca="false" dt2D="false" dtr="false" t="normal">SUMIFS('Инфраструктура'!BP:BP,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Q120" s="239" t="e">
        <f aca="false" ca="false" dt2D="false" dtr="false" t="normal">SUMIFS('Инфраструктура'!BQ:BQ,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R120" s="239" t="e">
        <f aca="false" ca="false" dt2D="false" dtr="false" t="normal">SUMIFS('Инфраструктура'!BR:BR,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S120" s="239" t="e">
        <f aca="false" ca="false" dt2D="false" dtr="false" t="normal">SUMIFS('Инфраструктура'!BS:BS,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  <c r="BT120" s="239" t="e">
        <f aca="false" ca="false" dt2D="false" dtr="false" t="normal">SUMIFS('Инфраструктура'!BT:BT, 'Инфраструктура'!$G:$G, $G120, 'Инфраструктура'!$F:$F, 'Кап.затраты'!$F120, 'Инфраструктура'!$B:$B, "Внутриплощадочная инфраструктура", 'Инфраструктура'!$C:$C, "Итог")</f>
        <v>#VALUE!</v>
      </c>
    </row>
    <row customFormat="true" hidden="true" ht="33" outlineLevel="2" r="121" s="130">
      <c r="A121" s="529" t="n"/>
      <c r="B121" s="482" t="s">
        <v>480</v>
      </c>
      <c r="C121" s="574" t="n"/>
      <c r="D121" s="529" t="e">
        <f aca="false" ca="false" dt2D="false" dtr="false" t="normal">D120</f>
        <v>#N/A</v>
      </c>
      <c r="E121" s="482" t="s">
        <v>575</v>
      </c>
      <c r="F121" s="482" t="e">
        <f aca="false" ca="false" dt2D="false" dtr="false" t="normal">F120</f>
        <v>#N/A</v>
      </c>
      <c r="G121" s="482" t="n">
        <f aca="false" ca="false" dt2D="false" dtr="false" t="normal">G120</f>
        <v>0</v>
      </c>
      <c r="I121" s="580" t="s">
        <v>618</v>
      </c>
      <c r="J121" s="575" t="n"/>
      <c r="K121" s="575" t="n"/>
      <c r="L121" s="235" t="e">
        <f aca="false" ca="true" dt2D="false" dtr="false" t="normal">SUM(M121:BT121)</f>
        <v>#VALUE!</v>
      </c>
      <c r="M121" s="239" t="e">
        <f aca="false" ca="true" dt2D="false" dtr="false" t="normal">SUMIFS('Инфраструктура'!M:M,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N121" s="239" t="e">
        <f aca="false" ca="true" dt2D="false" dtr="false" t="normal">SUMIFS('Инфраструктура'!N:N,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O121" s="239" t="e">
        <f aca="false" ca="true" dt2D="false" dtr="false" t="normal">SUMIFS('Инфраструктура'!O:O,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P121" s="239" t="e">
        <f aca="false" ca="true" dt2D="false" dtr="false" t="normal">SUMIFS('Инфраструктура'!P:P,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Q121" s="239" t="e">
        <f aca="false" ca="true" dt2D="false" dtr="false" t="normal">SUMIFS('Инфраструктура'!Q:Q,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R121" s="239" t="e">
        <f aca="false" ca="true" dt2D="false" dtr="false" t="normal">SUMIFS('Инфраструктура'!R:R,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S121" s="239" t="e">
        <f aca="false" ca="true" dt2D="false" dtr="false" t="normal">SUMIFS('Инфраструктура'!S:S,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T121" s="239" t="e">
        <f aca="false" ca="true" dt2D="false" dtr="false" t="normal">SUMIFS('Инфраструктура'!T:T,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U121" s="239" t="e">
        <f aca="false" ca="true" dt2D="false" dtr="false" t="normal">SUMIFS('Инфраструктура'!U:U,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V121" s="239" t="e">
        <f aca="false" ca="true" dt2D="false" dtr="false" t="normal">SUMIFS('Инфраструктура'!V:V,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W121" s="239" t="e">
        <f aca="false" ca="true" dt2D="false" dtr="false" t="normal">SUMIFS('Инфраструктура'!W:W,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X121" s="239" t="e">
        <f aca="false" ca="true" dt2D="false" dtr="false" t="normal">SUMIFS('Инфраструктура'!X:X,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Y121" s="239" t="e">
        <f aca="false" ca="true" dt2D="false" dtr="false" t="normal">SUMIFS('Инфраструктура'!Y:Y,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Z121" s="239" t="e">
        <f aca="false" ca="true" dt2D="false" dtr="false" t="normal">SUMIFS('Инфраструктура'!Z:Z,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A121" s="239" t="e">
        <f aca="false" ca="true" dt2D="false" dtr="false" t="normal">SUMIFS('Инфраструктура'!AA:AA,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B121" s="239" t="e">
        <f aca="false" ca="true" dt2D="false" dtr="false" t="normal">SUMIFS('Инфраструктура'!AB:AB,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C121" s="239" t="e">
        <f aca="false" ca="true" dt2D="false" dtr="false" t="normal">SUMIFS('Инфраструктура'!AC:AC,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D121" s="239" t="e">
        <f aca="false" ca="true" dt2D="false" dtr="false" t="normal">SUMIFS('Инфраструктура'!AD:AD,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E121" s="239" t="e">
        <f aca="false" ca="true" dt2D="false" dtr="false" t="normal">SUMIFS('Инфраструктура'!AE:AE,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F121" s="239" t="e">
        <f aca="false" ca="true" dt2D="false" dtr="false" t="normal">SUMIFS('Инфраструктура'!AF:AF,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G121" s="239" t="e">
        <f aca="false" ca="true" dt2D="false" dtr="false" t="normal">SUMIFS('Инфраструктура'!AG:AG,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H121" s="239" t="e">
        <f aca="false" ca="true" dt2D="false" dtr="false" t="normal">SUMIFS('Инфраструктура'!AH:AH,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I121" s="239" t="e">
        <f aca="false" ca="true" dt2D="false" dtr="false" t="normal">SUMIFS('Инфраструктура'!AI:AI,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J121" s="239" t="e">
        <f aca="false" ca="true" dt2D="false" dtr="false" t="normal">SUMIFS('Инфраструктура'!AJ:AJ,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K121" s="239" t="e">
        <f aca="false" ca="true" dt2D="false" dtr="false" t="normal">SUMIFS('Инфраструктура'!AK:AK,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L121" s="239" t="e">
        <f aca="false" ca="true" dt2D="false" dtr="false" t="normal">SUMIFS('Инфраструктура'!AL:AL,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M121" s="239" t="e">
        <f aca="false" ca="true" dt2D="false" dtr="false" t="normal">SUMIFS('Инфраструктура'!AM:AM,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N121" s="239" t="e">
        <f aca="false" ca="true" dt2D="false" dtr="false" t="normal">SUMIFS('Инфраструктура'!AN:AN,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O121" s="239" t="e">
        <f aca="false" ca="true" dt2D="false" dtr="false" t="normal">SUMIFS('Инфраструктура'!AO:AO,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P121" s="239" t="e">
        <f aca="false" ca="true" dt2D="false" dtr="false" t="normal">SUMIFS('Инфраструктура'!AP:AP,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Q121" s="239" t="e">
        <f aca="false" ca="true" dt2D="false" dtr="false" t="normal">SUMIFS('Инфраструктура'!AQ:AQ,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R121" s="239" t="e">
        <f aca="false" ca="true" dt2D="false" dtr="false" t="normal">SUMIFS('Инфраструктура'!AR:AR,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S121" s="239" t="e">
        <f aca="false" ca="true" dt2D="false" dtr="false" t="normal">SUMIFS('Инфраструктура'!AS:AS,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T121" s="239" t="e">
        <f aca="false" ca="true" dt2D="false" dtr="false" t="normal">SUMIFS('Инфраструктура'!AT:AT,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U121" s="239" t="e">
        <f aca="false" ca="true" dt2D="false" dtr="false" t="normal">SUMIFS('Инфраструктура'!AU:AU,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V121" s="239" t="e">
        <f aca="false" ca="true" dt2D="false" dtr="false" t="normal">SUMIFS('Инфраструктура'!AV:AV,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W121" s="239" t="e">
        <f aca="false" ca="true" dt2D="false" dtr="false" t="normal">SUMIFS('Инфраструктура'!AW:AW,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X121" s="239" t="e">
        <f aca="false" ca="true" dt2D="false" dtr="false" t="normal">SUMIFS('Инфраструктура'!AX:AX,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Y121" s="239" t="e">
        <f aca="false" ca="true" dt2D="false" dtr="false" t="normal">SUMIFS('Инфраструктура'!AY:AY,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AZ121" s="239" t="e">
        <f aca="false" ca="true" dt2D="false" dtr="false" t="normal">SUMIFS('Инфраструктура'!AZ:AZ,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A121" s="239" t="e">
        <f aca="false" ca="true" dt2D="false" dtr="false" t="normal">SUMIFS('Инфраструктура'!BA:BA,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B121" s="239" t="e">
        <f aca="false" ca="true" dt2D="false" dtr="false" t="normal">SUMIFS('Инфраструктура'!BB:BB,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C121" s="239" t="e">
        <f aca="false" ca="true" dt2D="false" dtr="false" t="normal">SUMIFS('Инфраструктура'!BC:BC,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D121" s="239" t="e">
        <f aca="false" ca="true" dt2D="false" dtr="false" t="normal">SUMIFS('Инфраструктура'!BD:BD,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E121" s="239" t="e">
        <f aca="false" ca="true" dt2D="false" dtr="false" t="normal">SUMIFS('Инфраструктура'!BE:BE,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F121" s="239" t="e">
        <f aca="false" ca="true" dt2D="false" dtr="false" t="normal">SUMIFS('Инфраструктура'!BF:BF,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G121" s="239" t="e">
        <f aca="false" ca="true" dt2D="false" dtr="false" t="normal">SUMIFS('Инфраструктура'!BG:BG,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H121" s="239" t="e">
        <f aca="false" ca="true" dt2D="false" dtr="false" t="normal">SUMIFS('Инфраструктура'!BH:BH,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I121" s="239" t="e">
        <f aca="false" ca="true" dt2D="false" dtr="false" t="normal">SUMIFS('Инфраструктура'!BI:BI,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J121" s="239" t="e">
        <f aca="false" ca="true" dt2D="false" dtr="false" t="normal">SUMIFS('Инфраструктура'!BJ:BJ,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K121" s="239" t="e">
        <f aca="false" ca="true" dt2D="false" dtr="false" t="normal">SUMIFS('Инфраструктура'!BK:BK,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L121" s="239" t="e">
        <f aca="false" ca="true" dt2D="false" dtr="false" t="normal">SUMIFS('Инфраструктура'!BL:BL,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M121" s="239" t="e">
        <f aca="false" ca="true" dt2D="false" dtr="false" t="normal">SUMIFS('Инфраструктура'!BM:BM,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N121" s="239" t="e">
        <f aca="false" ca="true" dt2D="false" dtr="false" t="normal">SUMIFS('Инфраструктура'!BN:BN,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O121" s="239" t="e">
        <f aca="false" ca="true" dt2D="false" dtr="false" t="normal">SUMIFS('Инфраструктура'!BO:BO,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P121" s="239" t="e">
        <f aca="false" ca="true" dt2D="false" dtr="false" t="normal">SUMIFS('Инфраструктура'!BP:BP,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Q121" s="239" t="e">
        <f aca="false" ca="true" dt2D="false" dtr="false" t="normal">SUMIFS('Инфраструктура'!BQ:BQ,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R121" s="239" t="e">
        <f aca="false" ca="true" dt2D="false" dtr="false" t="normal">SUMIFS('Инфраструктура'!BR:BR,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S121" s="239" t="e">
        <f aca="false" ca="true" dt2D="false" dtr="false" t="normal">SUMIFS('Инфраструктура'!BS:BS,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  <c r="BT121" s="239" t="e">
        <f aca="false" ca="true" dt2D="false" dtr="false" t="normal">SUMIFS('Инфраструктура'!BT:BT, 'Инфраструктура'!$G:$G, $G121, 'Инфраструктура'!$F:$F, 'Кап.затраты'!$F121, 'Инфраструктура'!$B:$B, "Внутриплощадочная инфраструктура", 'Инфраструктура'!$C:$C, "НДС")</f>
        <v>#VALUE!</v>
      </c>
    </row>
    <row hidden="true" ht="16.5" outlineLevel="1" r="122">
      <c r="D122" s="529" t="e">
        <f aca="false" ca="false" dt2D="false" dtr="false" t="normal">D121</f>
        <v>#N/A</v>
      </c>
      <c r="F122" s="482" t="e">
        <f aca="false" ca="false" dt2D="false" dtr="false" t="normal">F121</f>
        <v>#N/A</v>
      </c>
      <c r="G122" s="482" t="n">
        <f aca="false" ca="false" dt2D="false" dtr="false" t="normal">G121</f>
        <v>0</v>
      </c>
      <c r="L122" s="235" t="n"/>
      <c r="M122" s="244" t="n"/>
      <c r="N122" s="244" t="n"/>
      <c r="O122" s="244" t="n"/>
      <c r="P122" s="244" t="n"/>
      <c r="Q122" s="244" t="n"/>
      <c r="R122" s="244" t="n"/>
      <c r="S122" s="244" t="n"/>
      <c r="T122" s="244" t="n"/>
      <c r="U122" s="244" t="n"/>
      <c r="V122" s="244" t="n"/>
      <c r="W122" s="244" t="n"/>
      <c r="X122" s="244" t="n"/>
      <c r="Y122" s="244" t="n"/>
      <c r="Z122" s="244" t="n"/>
      <c r="AA122" s="244" t="n"/>
      <c r="AB122" s="244" t="n"/>
      <c r="AC122" s="244" t="n"/>
      <c r="AD122" s="244" t="n"/>
      <c r="AE122" s="244" t="n"/>
      <c r="AF122" s="244" t="n"/>
      <c r="AG122" s="244" t="n"/>
      <c r="AH122" s="244" t="n"/>
      <c r="AI122" s="244" t="n"/>
      <c r="AJ122" s="244" t="n"/>
      <c r="AK122" s="244" t="n"/>
      <c r="AL122" s="244" t="n"/>
      <c r="AM122" s="244" t="n"/>
      <c r="AN122" s="244" t="n"/>
      <c r="AO122" s="244" t="n"/>
      <c r="AP122" s="244" t="n"/>
      <c r="AQ122" s="244" t="n"/>
      <c r="AR122" s="244" t="n"/>
      <c r="AS122" s="244" t="n"/>
      <c r="AT122" s="244" t="n"/>
      <c r="AU122" s="244" t="n"/>
      <c r="AV122" s="244" t="n"/>
      <c r="AW122" s="244" t="n"/>
      <c r="AX122" s="244" t="n"/>
      <c r="AY122" s="244" t="n"/>
      <c r="AZ122" s="244" t="n"/>
      <c r="BA122" s="244" t="n"/>
      <c r="BB122" s="244" t="n"/>
      <c r="BC122" s="244" t="n"/>
      <c r="BD122" s="244" t="n"/>
      <c r="BE122" s="244" t="n"/>
      <c r="BF122" s="244" t="n"/>
      <c r="BG122" s="244" t="n"/>
      <c r="BH122" s="244" t="n"/>
      <c r="BI122" s="244" t="n"/>
      <c r="BJ122" s="244" t="n"/>
      <c r="BK122" s="244" t="n"/>
      <c r="BL122" s="244" t="n"/>
      <c r="BM122" s="244" t="n"/>
      <c r="BN122" s="244" t="n"/>
      <c r="BO122" s="244" t="n"/>
      <c r="BP122" s="244" t="n"/>
      <c r="BQ122" s="244" t="n"/>
      <c r="BR122" s="244" t="n"/>
      <c r="BS122" s="244" t="n"/>
      <c r="BT122" s="244" t="n"/>
    </row>
    <row hidden="true" ht="18.75" outlineLevel="1" r="123">
      <c r="D123" s="529" t="e">
        <f aca="false" ca="false" dt2D="false" dtr="false" t="normal">D122</f>
        <v>#N/A</v>
      </c>
      <c r="F123" s="482" t="e">
        <f aca="false" ca="false" dt2D="false" dtr="false" t="normal">F122</f>
        <v>#N/A</v>
      </c>
      <c r="G123" s="482" t="n">
        <f aca="false" ca="false" dt2D="false" dtr="false" t="normal">G122</f>
        <v>0</v>
      </c>
      <c r="I123" s="582" t="s">
        <v>619</v>
      </c>
      <c r="J123" s="575" t="n"/>
      <c r="K123" s="575" t="n"/>
      <c r="L123" s="235" t="e">
        <f aca="false" ca="true" dt2D="false" dtr="false" t="normal">SUM(M123:BT123)</f>
        <v>#VALUE!</v>
      </c>
      <c r="M123" s="239" t="e">
        <f aca="false" ca="true" dt2D="false" dtr="false" t="normal">SUM(M124:M130)</f>
        <v>#VALUE!</v>
      </c>
      <c r="N123" s="239" t="e">
        <f aca="false" ca="true" dt2D="false" dtr="false" t="normal">SUM(N124:N130)</f>
        <v>#VALUE!</v>
      </c>
      <c r="O123" s="239" t="e">
        <f aca="false" ca="true" dt2D="false" dtr="false" t="normal">SUM(O124:O130)</f>
        <v>#VALUE!</v>
      </c>
      <c r="P123" s="239" t="e">
        <f aca="false" ca="true" dt2D="false" dtr="false" t="normal">SUM(P124:P130)</f>
        <v>#VALUE!</v>
      </c>
      <c r="Q123" s="239" t="e">
        <f aca="false" ca="true" dt2D="false" dtr="false" t="normal">SUM(Q124:Q130)</f>
        <v>#VALUE!</v>
      </c>
      <c r="R123" s="239" t="e">
        <f aca="false" ca="true" dt2D="false" dtr="false" t="normal">SUM(R124:R130)</f>
        <v>#VALUE!</v>
      </c>
      <c r="S123" s="239" t="e">
        <f aca="false" ca="true" dt2D="false" dtr="false" t="normal">SUM(S124:S130)</f>
        <v>#VALUE!</v>
      </c>
      <c r="T123" s="239" t="e">
        <f aca="false" ca="true" dt2D="false" dtr="false" t="normal">SUM(T124:T130)</f>
        <v>#VALUE!</v>
      </c>
      <c r="U123" s="239" t="e">
        <f aca="false" ca="true" dt2D="false" dtr="false" t="normal">SUM(U124:U130)</f>
        <v>#VALUE!</v>
      </c>
      <c r="V123" s="239" t="e">
        <f aca="false" ca="true" dt2D="false" dtr="false" t="normal">SUM(V124:V130)</f>
        <v>#VALUE!</v>
      </c>
      <c r="W123" s="239" t="e">
        <f aca="false" ca="true" dt2D="false" dtr="false" t="normal">SUM(W124:W130)</f>
        <v>#VALUE!</v>
      </c>
      <c r="X123" s="239" t="e">
        <f aca="false" ca="true" dt2D="false" dtr="false" t="normal">SUM(X124:X130)</f>
        <v>#VALUE!</v>
      </c>
      <c r="Y123" s="239" t="e">
        <f aca="false" ca="true" dt2D="false" dtr="false" t="normal">SUM(Y124:Y130)</f>
        <v>#VALUE!</v>
      </c>
      <c r="Z123" s="239" t="e">
        <f aca="false" ca="true" dt2D="false" dtr="false" t="normal">SUM(Z124:Z130)</f>
        <v>#VALUE!</v>
      </c>
      <c r="AA123" s="239" t="e">
        <f aca="false" ca="true" dt2D="false" dtr="false" t="normal">SUM(AA124:AA130)</f>
        <v>#VALUE!</v>
      </c>
      <c r="AB123" s="239" t="e">
        <f aca="false" ca="true" dt2D="false" dtr="false" t="normal">SUM(AB124:AB130)</f>
        <v>#VALUE!</v>
      </c>
      <c r="AC123" s="239" t="e">
        <f aca="false" ca="true" dt2D="false" dtr="false" t="normal">SUM(AC124:AC130)</f>
        <v>#VALUE!</v>
      </c>
      <c r="AD123" s="239" t="e">
        <f aca="false" ca="true" dt2D="false" dtr="false" t="normal">SUM(AD124:AD130)</f>
        <v>#VALUE!</v>
      </c>
      <c r="AE123" s="239" t="e">
        <f aca="false" ca="true" dt2D="false" dtr="false" t="normal">SUM(AE124:AE130)</f>
        <v>#VALUE!</v>
      </c>
      <c r="AF123" s="239" t="e">
        <f aca="false" ca="true" dt2D="false" dtr="false" t="normal">SUM(AF124:AF130)</f>
        <v>#VALUE!</v>
      </c>
      <c r="AG123" s="239" t="e">
        <f aca="false" ca="true" dt2D="false" dtr="false" t="normal">SUM(AG124:AG130)</f>
        <v>#VALUE!</v>
      </c>
      <c r="AH123" s="239" t="e">
        <f aca="false" ca="true" dt2D="false" dtr="false" t="normal">SUM(AH124:AH130)</f>
        <v>#VALUE!</v>
      </c>
      <c r="AI123" s="239" t="e">
        <f aca="false" ca="true" dt2D="false" dtr="false" t="normal">SUM(AI124:AI130)</f>
        <v>#VALUE!</v>
      </c>
      <c r="AJ123" s="239" t="e">
        <f aca="false" ca="true" dt2D="false" dtr="false" t="normal">SUM(AJ124:AJ130)</f>
        <v>#VALUE!</v>
      </c>
      <c r="AK123" s="239" t="e">
        <f aca="false" ca="true" dt2D="false" dtr="false" t="normal">SUM(AK124:AK130)</f>
        <v>#VALUE!</v>
      </c>
      <c r="AL123" s="239" t="e">
        <f aca="false" ca="true" dt2D="false" dtr="false" t="normal">SUM(AL124:AL130)</f>
        <v>#VALUE!</v>
      </c>
      <c r="AM123" s="239" t="e">
        <f aca="false" ca="true" dt2D="false" dtr="false" t="normal">SUM(AM124:AM130)</f>
        <v>#VALUE!</v>
      </c>
      <c r="AN123" s="239" t="e">
        <f aca="false" ca="true" dt2D="false" dtr="false" t="normal">SUM(AN124:AN130)</f>
        <v>#VALUE!</v>
      </c>
      <c r="AO123" s="239" t="e">
        <f aca="false" ca="true" dt2D="false" dtr="false" t="normal">SUM(AO124:AO130)</f>
        <v>#VALUE!</v>
      </c>
      <c r="AP123" s="239" t="e">
        <f aca="false" ca="true" dt2D="false" dtr="false" t="normal">SUM(AP124:AP130)</f>
        <v>#VALUE!</v>
      </c>
      <c r="AQ123" s="239" t="e">
        <f aca="false" ca="true" dt2D="false" dtr="false" t="normal">SUM(AQ124:AQ130)</f>
        <v>#VALUE!</v>
      </c>
      <c r="AR123" s="239" t="e">
        <f aca="false" ca="true" dt2D="false" dtr="false" t="normal">SUM(AR124:AR130)</f>
        <v>#VALUE!</v>
      </c>
      <c r="AS123" s="239" t="e">
        <f aca="false" ca="true" dt2D="false" dtr="false" t="normal">SUM(AS124:AS130)</f>
        <v>#VALUE!</v>
      </c>
      <c r="AT123" s="239" t="e">
        <f aca="false" ca="true" dt2D="false" dtr="false" t="normal">SUM(AT124:AT130)</f>
        <v>#VALUE!</v>
      </c>
      <c r="AU123" s="239" t="e">
        <f aca="false" ca="true" dt2D="false" dtr="false" t="normal">SUM(AU124:AU130)</f>
        <v>#VALUE!</v>
      </c>
      <c r="AV123" s="239" t="e">
        <f aca="false" ca="true" dt2D="false" dtr="false" t="normal">SUM(AV124:AV130)</f>
        <v>#VALUE!</v>
      </c>
      <c r="AW123" s="239" t="e">
        <f aca="false" ca="true" dt2D="false" dtr="false" t="normal">SUM(AW124:AW130)</f>
        <v>#VALUE!</v>
      </c>
      <c r="AX123" s="239" t="e">
        <f aca="false" ca="true" dt2D="false" dtr="false" t="normal">SUM(AX124:AX130)</f>
        <v>#VALUE!</v>
      </c>
      <c r="AY123" s="239" t="e">
        <f aca="false" ca="true" dt2D="false" dtr="false" t="normal">SUM(AY124:AY130)</f>
        <v>#VALUE!</v>
      </c>
      <c r="AZ123" s="239" t="e">
        <f aca="false" ca="true" dt2D="false" dtr="false" t="normal">SUM(AZ124:AZ130)</f>
        <v>#VALUE!</v>
      </c>
      <c r="BA123" s="239" t="e">
        <f aca="false" ca="true" dt2D="false" dtr="false" t="normal">SUM(BA124:BA130)</f>
        <v>#VALUE!</v>
      </c>
      <c r="BB123" s="239" t="e">
        <f aca="false" ca="true" dt2D="false" dtr="false" t="normal">SUM(BB124:BB130)</f>
        <v>#VALUE!</v>
      </c>
      <c r="BC123" s="239" t="e">
        <f aca="false" ca="true" dt2D="false" dtr="false" t="normal">SUM(BC124:BC130)</f>
        <v>#VALUE!</v>
      </c>
      <c r="BD123" s="239" t="e">
        <f aca="false" ca="true" dt2D="false" dtr="false" t="normal">SUM(BD124:BD130)</f>
        <v>#VALUE!</v>
      </c>
      <c r="BE123" s="239" t="e">
        <f aca="false" ca="true" dt2D="false" dtr="false" t="normal">SUM(BE124:BE130)</f>
        <v>#VALUE!</v>
      </c>
      <c r="BF123" s="239" t="e">
        <f aca="false" ca="true" dt2D="false" dtr="false" t="normal">SUM(BF124:BF130)</f>
        <v>#VALUE!</v>
      </c>
      <c r="BG123" s="239" t="e">
        <f aca="false" ca="true" dt2D="false" dtr="false" t="normal">SUM(BG124:BG130)</f>
        <v>#VALUE!</v>
      </c>
      <c r="BH123" s="239" t="e">
        <f aca="false" ca="true" dt2D="false" dtr="false" t="normal">SUM(BH124:BH130)</f>
        <v>#VALUE!</v>
      </c>
      <c r="BI123" s="239" t="e">
        <f aca="false" ca="true" dt2D="false" dtr="false" t="normal">SUM(BI124:BI130)</f>
        <v>#VALUE!</v>
      </c>
      <c r="BJ123" s="239" t="e">
        <f aca="false" ca="true" dt2D="false" dtr="false" t="normal">SUM(BJ124:BJ130)</f>
        <v>#VALUE!</v>
      </c>
      <c r="BK123" s="239" t="e">
        <f aca="false" ca="true" dt2D="false" dtr="false" t="normal">SUM(BK124:BK130)</f>
        <v>#VALUE!</v>
      </c>
      <c r="BL123" s="239" t="e">
        <f aca="false" ca="true" dt2D="false" dtr="false" t="normal">SUM(BL124:BL130)</f>
        <v>#VALUE!</v>
      </c>
      <c r="BM123" s="239" t="e">
        <f aca="false" ca="true" dt2D="false" dtr="false" t="normal">SUM(BM124:BM130)</f>
        <v>#VALUE!</v>
      </c>
      <c r="BN123" s="239" t="e">
        <f aca="false" ca="true" dt2D="false" dtr="false" t="normal">SUM(BN124:BN130)</f>
        <v>#VALUE!</v>
      </c>
      <c r="BO123" s="239" t="e">
        <f aca="false" ca="true" dt2D="false" dtr="false" t="normal">SUM(BO124:BO130)</f>
        <v>#VALUE!</v>
      </c>
      <c r="BP123" s="239" t="e">
        <f aca="false" ca="true" dt2D="false" dtr="false" t="normal">SUM(BP124:BP130)</f>
        <v>#VALUE!</v>
      </c>
      <c r="BQ123" s="239" t="e">
        <f aca="false" ca="true" dt2D="false" dtr="false" t="normal">SUM(BQ124:BQ130)</f>
        <v>#VALUE!</v>
      </c>
      <c r="BR123" s="239" t="e">
        <f aca="false" ca="true" dt2D="false" dtr="false" t="normal">SUM(BR124:BR130)</f>
        <v>#VALUE!</v>
      </c>
      <c r="BS123" s="239" t="e">
        <f aca="false" ca="true" dt2D="false" dtr="false" t="normal">SUM(BS124:BS130)</f>
        <v>#VALUE!</v>
      </c>
      <c r="BT123" s="239" t="e">
        <f aca="false" ca="true" dt2D="false" dtr="false" t="normal">SUM(BT124:BT130)</f>
        <v>#VALUE!</v>
      </c>
    </row>
    <row customFormat="true" hidden="true" ht="16.5" outlineLevel="2" r="124" s="17">
      <c r="A124" s="529" t="n"/>
      <c r="B124" s="542" t="n"/>
      <c r="C124" s="529" t="s">
        <v>547</v>
      </c>
      <c r="D124" s="529" t="e">
        <f aca="false" ca="false" dt2D="false" dtr="false" t="normal">D123</f>
        <v>#N/A</v>
      </c>
      <c r="E124" s="482" t="n"/>
      <c r="F124" s="482" t="e">
        <f aca="false" ca="false" dt2D="false" dtr="false" t="normal">F123</f>
        <v>#N/A</v>
      </c>
      <c r="G124" s="482" t="n">
        <f aca="false" ca="false" dt2D="false" dtr="false" t="normal">G123</f>
        <v>0</v>
      </c>
      <c r="I124" s="153" t="s">
        <v>547</v>
      </c>
      <c r="J124" s="216" t="n"/>
      <c r="K124" s="216" t="n"/>
      <c r="L124" s="235" t="n">
        <f aca="false" ca="false" dt2D="false" dtr="false" t="normal">SUM(M124:BT124)</f>
        <v>0</v>
      </c>
      <c r="M124" s="503" t="n">
        <f aca="false" ca="false" dt2D="false" dtr="false" t="normal">SUM(M62, -M130)</f>
        <v>0</v>
      </c>
      <c r="N124" s="503" t="n">
        <f aca="false" ca="false" dt2D="false" dtr="false" t="normal">SUM(N62, -N130)</f>
        <v>0</v>
      </c>
      <c r="O124" s="503" t="n">
        <f aca="false" ca="false" dt2D="false" dtr="false" t="normal">SUM(O62, -O130)</f>
        <v>0</v>
      </c>
      <c r="P124" s="503" t="n">
        <f aca="false" ca="false" dt2D="false" dtr="false" t="normal">SUM(P62, -P130)</f>
        <v>0</v>
      </c>
      <c r="Q124" s="503" t="n">
        <f aca="false" ca="false" dt2D="false" dtr="false" t="normal">SUM(Q62, -Q130)</f>
        <v>0</v>
      </c>
      <c r="R124" s="503" t="n">
        <f aca="false" ca="false" dt2D="false" dtr="false" t="normal">SUM(R62, -R130)</f>
        <v>0</v>
      </c>
      <c r="S124" s="503" t="n">
        <f aca="false" ca="false" dt2D="false" dtr="false" t="normal">SUM(S62, -S130)</f>
        <v>0</v>
      </c>
      <c r="T124" s="503" t="n">
        <f aca="false" ca="false" dt2D="false" dtr="false" t="normal">SUM(T62, -T130)</f>
        <v>0</v>
      </c>
      <c r="U124" s="503" t="n">
        <f aca="false" ca="false" dt2D="false" dtr="false" t="normal">SUM(U62, -U130)</f>
        <v>0</v>
      </c>
      <c r="V124" s="503" t="n">
        <f aca="false" ca="false" dt2D="false" dtr="false" t="normal">SUM(V62, -V130)</f>
        <v>0</v>
      </c>
      <c r="W124" s="503" t="n">
        <f aca="false" ca="false" dt2D="false" dtr="false" t="normal">SUM(W62, -W130)</f>
        <v>0</v>
      </c>
      <c r="X124" s="503" t="n">
        <f aca="false" ca="false" dt2D="false" dtr="false" t="normal">SUM(X62, -X130)</f>
        <v>0</v>
      </c>
      <c r="Y124" s="503" t="n">
        <f aca="false" ca="false" dt2D="false" dtr="false" t="normal">SUM(Y62, -Y130)</f>
        <v>0</v>
      </c>
      <c r="Z124" s="503" t="n">
        <f aca="false" ca="false" dt2D="false" dtr="false" t="normal">SUM(Z62, -Z130)</f>
        <v>0</v>
      </c>
      <c r="AA124" s="503" t="n">
        <f aca="false" ca="false" dt2D="false" dtr="false" t="normal">SUM(AA62, -AA130)</f>
        <v>0</v>
      </c>
      <c r="AB124" s="503" t="n">
        <f aca="false" ca="false" dt2D="false" dtr="false" t="normal">SUM(AB62, -AB130)</f>
        <v>0</v>
      </c>
      <c r="AC124" s="503" t="n">
        <f aca="false" ca="false" dt2D="false" dtr="false" t="normal">SUM(AC62, -AC130)</f>
        <v>0</v>
      </c>
      <c r="AD124" s="503" t="n">
        <f aca="false" ca="false" dt2D="false" dtr="false" t="normal">SUM(AD62, -AD130)</f>
        <v>0</v>
      </c>
      <c r="AE124" s="503" t="n">
        <f aca="false" ca="false" dt2D="false" dtr="false" t="normal">SUM(AE62, -AE130)</f>
        <v>0</v>
      </c>
      <c r="AF124" s="503" t="n">
        <f aca="false" ca="false" dt2D="false" dtr="false" t="normal">SUM(AF62, -AF130)</f>
        <v>0</v>
      </c>
      <c r="AG124" s="503" t="n">
        <f aca="false" ca="false" dt2D="false" dtr="false" t="normal">SUM(AG62, -AG130)</f>
        <v>0</v>
      </c>
      <c r="AH124" s="503" t="n">
        <f aca="false" ca="false" dt2D="false" dtr="false" t="normal">SUM(AH62, -AH130)</f>
        <v>0</v>
      </c>
      <c r="AI124" s="503" t="n">
        <f aca="false" ca="false" dt2D="false" dtr="false" t="normal">SUM(AI62, -AI130)</f>
        <v>0</v>
      </c>
      <c r="AJ124" s="503" t="n">
        <f aca="false" ca="false" dt2D="false" dtr="false" t="normal">SUM(AJ62, -AJ130)</f>
        <v>0</v>
      </c>
      <c r="AK124" s="503" t="n">
        <f aca="false" ca="false" dt2D="false" dtr="false" t="normal">SUM(AK62, -AK130)</f>
        <v>0</v>
      </c>
      <c r="AL124" s="503" t="n">
        <f aca="false" ca="false" dt2D="false" dtr="false" t="normal">SUM(AL62, -AL130)</f>
        <v>0</v>
      </c>
      <c r="AM124" s="503" t="n">
        <f aca="false" ca="false" dt2D="false" dtr="false" t="normal">SUM(AM62, -AM130)</f>
        <v>0</v>
      </c>
      <c r="AN124" s="503" t="n">
        <f aca="false" ca="false" dt2D="false" dtr="false" t="normal">SUM(AN62, -AN130)</f>
        <v>0</v>
      </c>
      <c r="AO124" s="503" t="n">
        <f aca="false" ca="false" dt2D="false" dtr="false" t="normal">SUM(AO62, -AO130)</f>
        <v>0</v>
      </c>
      <c r="AP124" s="503" t="n">
        <f aca="false" ca="false" dt2D="false" dtr="false" t="normal">SUM(AP62, -AP130)</f>
        <v>0</v>
      </c>
      <c r="AQ124" s="503" t="n">
        <f aca="false" ca="false" dt2D="false" dtr="false" t="normal">SUM(AQ62, -AQ130)</f>
        <v>0</v>
      </c>
      <c r="AR124" s="503" t="n">
        <f aca="false" ca="false" dt2D="false" dtr="false" t="normal">SUM(AR62, -AR130)</f>
        <v>0</v>
      </c>
      <c r="AS124" s="503" t="n">
        <f aca="false" ca="false" dt2D="false" dtr="false" t="normal">SUM(AS62, -AS130)</f>
        <v>0</v>
      </c>
      <c r="AT124" s="503" t="n">
        <f aca="false" ca="false" dt2D="false" dtr="false" t="normal">SUM(AT62, -AT130)</f>
        <v>0</v>
      </c>
      <c r="AU124" s="503" t="n">
        <f aca="false" ca="false" dt2D="false" dtr="false" t="normal">SUM(AU62, -AU130)</f>
        <v>0</v>
      </c>
      <c r="AV124" s="503" t="n">
        <f aca="false" ca="false" dt2D="false" dtr="false" t="normal">SUM(AV62, -AV130)</f>
        <v>0</v>
      </c>
      <c r="AW124" s="503" t="n">
        <f aca="false" ca="false" dt2D="false" dtr="false" t="normal">SUM(AW62, -AW130)</f>
        <v>0</v>
      </c>
      <c r="AX124" s="503" t="n">
        <f aca="false" ca="false" dt2D="false" dtr="false" t="normal">SUM(AX62, -AX130)</f>
        <v>0</v>
      </c>
      <c r="AY124" s="503" t="n">
        <f aca="false" ca="false" dt2D="false" dtr="false" t="normal">SUM(AY62, -AY130)</f>
        <v>0</v>
      </c>
      <c r="AZ124" s="503" t="n">
        <f aca="false" ca="false" dt2D="false" dtr="false" t="normal">SUM(AZ62, -AZ130)</f>
        <v>0</v>
      </c>
      <c r="BA124" s="503" t="n">
        <f aca="false" ca="false" dt2D="false" dtr="false" t="normal">SUM(BA62, -BA130)</f>
        <v>0</v>
      </c>
      <c r="BB124" s="503" t="n">
        <f aca="false" ca="false" dt2D="false" dtr="false" t="normal">SUM(BB62, -BB130)</f>
        <v>0</v>
      </c>
      <c r="BC124" s="503" t="n">
        <f aca="false" ca="false" dt2D="false" dtr="false" t="normal">SUM(BC62, -BC130)</f>
        <v>0</v>
      </c>
      <c r="BD124" s="503" t="n">
        <f aca="false" ca="false" dt2D="false" dtr="false" t="normal">SUM(BD62, -BD130)</f>
        <v>0</v>
      </c>
      <c r="BE124" s="503" t="n">
        <f aca="false" ca="false" dt2D="false" dtr="false" t="normal">SUM(BE62, -BE130)</f>
        <v>0</v>
      </c>
      <c r="BF124" s="503" t="n">
        <f aca="false" ca="false" dt2D="false" dtr="false" t="normal">SUM(BF62, -BF130)</f>
        <v>0</v>
      </c>
      <c r="BG124" s="503" t="n">
        <f aca="false" ca="false" dt2D="false" dtr="false" t="normal">SUM(BG62, -BG130)</f>
        <v>0</v>
      </c>
      <c r="BH124" s="503" t="n">
        <f aca="false" ca="false" dt2D="false" dtr="false" t="normal">SUM(BH62, -BH130)</f>
        <v>0</v>
      </c>
      <c r="BI124" s="503" t="n">
        <f aca="false" ca="false" dt2D="false" dtr="false" t="normal">SUM(BI62, -BI130)</f>
        <v>0</v>
      </c>
      <c r="BJ124" s="503" t="n">
        <f aca="false" ca="false" dt2D="false" dtr="false" t="normal">SUM(BJ62, -BJ130)</f>
        <v>0</v>
      </c>
      <c r="BK124" s="503" t="n">
        <f aca="false" ca="false" dt2D="false" dtr="false" t="normal">SUM(BK62, -BK130)</f>
        <v>0</v>
      </c>
      <c r="BL124" s="503" t="n">
        <f aca="false" ca="false" dt2D="false" dtr="false" t="normal">SUM(BL62, -BL130)</f>
        <v>0</v>
      </c>
      <c r="BM124" s="503" t="n">
        <f aca="false" ca="false" dt2D="false" dtr="false" t="normal">SUM(BM62, -BM130)</f>
        <v>0</v>
      </c>
      <c r="BN124" s="503" t="n">
        <f aca="false" ca="false" dt2D="false" dtr="false" t="normal">SUM(BN62, -BN130)</f>
        <v>0</v>
      </c>
      <c r="BO124" s="503" t="n">
        <f aca="false" ca="false" dt2D="false" dtr="false" t="normal">SUM(BO62, -BO130)</f>
        <v>0</v>
      </c>
      <c r="BP124" s="503" t="n">
        <f aca="false" ca="false" dt2D="false" dtr="false" t="normal">SUM(BP62, -BP130)</f>
        <v>0</v>
      </c>
      <c r="BQ124" s="503" t="n">
        <f aca="false" ca="false" dt2D="false" dtr="false" t="normal">SUM(BQ62, -BQ130)</f>
        <v>0</v>
      </c>
      <c r="BR124" s="503" t="n">
        <f aca="false" ca="false" dt2D="false" dtr="false" t="normal">SUM(BR62, -BR130)</f>
        <v>0</v>
      </c>
      <c r="BS124" s="503" t="n">
        <f aca="false" ca="false" dt2D="false" dtr="false" t="normal">SUM(BS62, -BS130)</f>
        <v>0</v>
      </c>
      <c r="BT124" s="503" t="n">
        <f aca="false" ca="false" dt2D="false" dtr="false" t="normal">SUM(BT62, -BT130)</f>
        <v>0</v>
      </c>
    </row>
    <row hidden="true" ht="16.5" outlineLevel="2" r="125">
      <c r="C125" s="529" t="s">
        <v>548</v>
      </c>
      <c r="D125" s="529" t="e">
        <f aca="false" ca="false" dt2D="false" dtr="false" t="normal">D124</f>
        <v>#N/A</v>
      </c>
      <c r="F125" s="482" t="e">
        <f aca="false" ca="false" dt2D="false" dtr="false" t="normal">F124</f>
        <v>#N/A</v>
      </c>
      <c r="G125" s="482" t="n">
        <f aca="false" ca="false" dt2D="false" dtr="false" t="normal">G124</f>
        <v>0</v>
      </c>
      <c r="I125" s="153" t="s">
        <v>548</v>
      </c>
      <c r="J125" s="216" t="n"/>
      <c r="K125" s="216" t="n"/>
      <c r="L125" s="235" t="e">
        <f aca="false" ca="true" dt2D="false" dtr="false" t="normal">SUM(M125:BT125)</f>
        <v>#VALUE!</v>
      </c>
      <c r="M125" s="503" t="e">
        <f aca="false" ca="true" dt2D="false" dtr="false" t="normal">IF($J115="Да", SUM(M70, M115, M120), SUM(M70, M120))</f>
        <v>#VALUE!</v>
      </c>
      <c r="N125" s="503" t="e">
        <f aca="false" ca="true" dt2D="false" dtr="false" t="normal">IF($J115="Да", SUM(N70, N115, N120), SUM(N70, N120))</f>
        <v>#VALUE!</v>
      </c>
      <c r="O125" s="503" t="e">
        <f aca="false" ca="true" dt2D="false" dtr="false" t="normal">IF($J115="Да", SUM(O70, O115, O120), SUM(O70, O120))</f>
        <v>#VALUE!</v>
      </c>
      <c r="P125" s="503" t="e">
        <f aca="false" ca="true" dt2D="false" dtr="false" t="normal">IF($J115="Да", SUM(P70, P115, P120), SUM(P70, P120))</f>
        <v>#VALUE!</v>
      </c>
      <c r="Q125" s="503" t="e">
        <f aca="false" ca="true" dt2D="false" dtr="false" t="normal">IF($J115="Да", SUM(Q70, Q115, Q120), SUM(Q70, Q120))</f>
        <v>#VALUE!</v>
      </c>
      <c r="R125" s="503" t="e">
        <f aca="false" ca="true" dt2D="false" dtr="false" t="normal">IF($J115="Да", SUM(R70, R115, R120), SUM(R70, R120))</f>
        <v>#VALUE!</v>
      </c>
      <c r="S125" s="503" t="e">
        <f aca="false" ca="true" dt2D="false" dtr="false" t="normal">IF($J115="Да", SUM(S70, S115, S120), SUM(S70, S120))</f>
        <v>#VALUE!</v>
      </c>
      <c r="T125" s="503" t="e">
        <f aca="false" ca="true" dt2D="false" dtr="false" t="normal">IF($J115="Да", SUM(T70, T115, T120), SUM(T70, T120))</f>
        <v>#VALUE!</v>
      </c>
      <c r="U125" s="503" t="e">
        <f aca="false" ca="true" dt2D="false" dtr="false" t="normal">IF($J115="Да", SUM(U70, U115, U120), SUM(U70, U120))</f>
        <v>#VALUE!</v>
      </c>
      <c r="V125" s="503" t="e">
        <f aca="false" ca="true" dt2D="false" dtr="false" t="normal">IF($J115="Да", SUM(V70, V115, V120), SUM(V70, V120))</f>
        <v>#VALUE!</v>
      </c>
      <c r="W125" s="503" t="e">
        <f aca="false" ca="true" dt2D="false" dtr="false" t="normal">IF($J115="Да", SUM(W70, W115, W120), SUM(W70, W120))</f>
        <v>#VALUE!</v>
      </c>
      <c r="X125" s="503" t="e">
        <f aca="false" ca="true" dt2D="false" dtr="false" t="normal">IF($J115="Да", SUM(X70, X115, X120), SUM(X70, X120))</f>
        <v>#VALUE!</v>
      </c>
      <c r="Y125" s="503" t="e">
        <f aca="false" ca="true" dt2D="false" dtr="false" t="normal">IF($J115="Да", SUM(Y70, Y115, Y120), SUM(Y70, Y120))</f>
        <v>#VALUE!</v>
      </c>
      <c r="Z125" s="503" t="e">
        <f aca="false" ca="true" dt2D="false" dtr="false" t="normal">IF($J115="Да", SUM(Z70, Z115, Z120), SUM(Z70, Z120))</f>
        <v>#VALUE!</v>
      </c>
      <c r="AA125" s="503" t="e">
        <f aca="false" ca="true" dt2D="false" dtr="false" t="normal">IF($J115="Да", SUM(AA70, AA115, AA120), SUM(AA70, AA120))</f>
        <v>#VALUE!</v>
      </c>
      <c r="AB125" s="503" t="e">
        <f aca="false" ca="true" dt2D="false" dtr="false" t="normal">IF($J115="Да", SUM(AB70, AB115, AB120), SUM(AB70, AB120))</f>
        <v>#VALUE!</v>
      </c>
      <c r="AC125" s="503" t="e">
        <f aca="false" ca="true" dt2D="false" dtr="false" t="normal">IF($J115="Да", SUM(AC70, AC115, AC120), SUM(AC70, AC120))</f>
        <v>#VALUE!</v>
      </c>
      <c r="AD125" s="503" t="e">
        <f aca="false" ca="true" dt2D="false" dtr="false" t="normal">IF($J115="Да", SUM(AD70, AD115, AD120), SUM(AD70, AD120))</f>
        <v>#VALUE!</v>
      </c>
      <c r="AE125" s="503" t="e">
        <f aca="false" ca="true" dt2D="false" dtr="false" t="normal">IF($J115="Да", SUM(AE70, AE115, AE120), SUM(AE70, AE120))</f>
        <v>#VALUE!</v>
      </c>
      <c r="AF125" s="503" t="e">
        <f aca="false" ca="true" dt2D="false" dtr="false" t="normal">IF($J115="Да", SUM(AF70, AF115, AF120), SUM(AF70, AF120))</f>
        <v>#VALUE!</v>
      </c>
      <c r="AG125" s="503" t="e">
        <f aca="false" ca="true" dt2D="false" dtr="false" t="normal">IF($J115="Да", SUM(AG70, AG115, AG120), SUM(AG70, AG120))</f>
        <v>#VALUE!</v>
      </c>
      <c r="AH125" s="503" t="e">
        <f aca="false" ca="true" dt2D="false" dtr="false" t="normal">IF($J115="Да", SUM(AH70, AH115, AH120), SUM(AH70, AH120))</f>
        <v>#VALUE!</v>
      </c>
      <c r="AI125" s="503" t="e">
        <f aca="false" ca="true" dt2D="false" dtr="false" t="normal">IF($J115="Да", SUM(AI70, AI115, AI120), SUM(AI70, AI120))</f>
        <v>#VALUE!</v>
      </c>
      <c r="AJ125" s="503" t="e">
        <f aca="false" ca="true" dt2D="false" dtr="false" t="normal">IF($J115="Да", SUM(AJ70, AJ115, AJ120), SUM(AJ70, AJ120))</f>
        <v>#VALUE!</v>
      </c>
      <c r="AK125" s="503" t="e">
        <f aca="false" ca="true" dt2D="false" dtr="false" t="normal">IF($J115="Да", SUM(AK70, AK115, AK120), SUM(AK70, AK120))</f>
        <v>#VALUE!</v>
      </c>
      <c r="AL125" s="503" t="e">
        <f aca="false" ca="true" dt2D="false" dtr="false" t="normal">IF($J115="Да", SUM(AL70, AL115, AL120), SUM(AL70, AL120))</f>
        <v>#VALUE!</v>
      </c>
      <c r="AM125" s="503" t="e">
        <f aca="false" ca="true" dt2D="false" dtr="false" t="normal">IF($J115="Да", SUM(AM70, AM115, AM120), SUM(AM70, AM120))</f>
        <v>#VALUE!</v>
      </c>
      <c r="AN125" s="503" t="e">
        <f aca="false" ca="true" dt2D="false" dtr="false" t="normal">IF($J115="Да", SUM(AN70, AN115, AN120), SUM(AN70, AN120))</f>
        <v>#VALUE!</v>
      </c>
      <c r="AO125" s="503" t="e">
        <f aca="false" ca="true" dt2D="false" dtr="false" t="normal">IF($J115="Да", SUM(AO70, AO115, AO120), SUM(AO70, AO120))</f>
        <v>#VALUE!</v>
      </c>
      <c r="AP125" s="503" t="e">
        <f aca="false" ca="true" dt2D="false" dtr="false" t="normal">IF($J115="Да", SUM(AP70, AP115, AP120), SUM(AP70, AP120))</f>
        <v>#VALUE!</v>
      </c>
      <c r="AQ125" s="503" t="e">
        <f aca="false" ca="true" dt2D="false" dtr="false" t="normal">IF($J115="Да", SUM(AQ70, AQ115, AQ120), SUM(AQ70, AQ120))</f>
        <v>#VALUE!</v>
      </c>
      <c r="AR125" s="503" t="e">
        <f aca="false" ca="true" dt2D="false" dtr="false" t="normal">IF($J115="Да", SUM(AR70, AR115, AR120), SUM(AR70, AR120))</f>
        <v>#VALUE!</v>
      </c>
      <c r="AS125" s="503" t="e">
        <f aca="false" ca="true" dt2D="false" dtr="false" t="normal">IF($J115="Да", SUM(AS70, AS115, AS120), SUM(AS70, AS120))</f>
        <v>#VALUE!</v>
      </c>
      <c r="AT125" s="503" t="e">
        <f aca="false" ca="true" dt2D="false" dtr="false" t="normal">IF($J115="Да", SUM(AT70, AT115, AT120), SUM(AT70, AT120))</f>
        <v>#VALUE!</v>
      </c>
      <c r="AU125" s="503" t="e">
        <f aca="false" ca="true" dt2D="false" dtr="false" t="normal">IF($J115="Да", SUM(AU70, AU115, AU120), SUM(AU70, AU120))</f>
        <v>#VALUE!</v>
      </c>
      <c r="AV125" s="503" t="e">
        <f aca="false" ca="true" dt2D="false" dtr="false" t="normal">IF($J115="Да", SUM(AV70, AV115, AV120), SUM(AV70, AV120))</f>
        <v>#VALUE!</v>
      </c>
      <c r="AW125" s="503" t="e">
        <f aca="false" ca="true" dt2D="false" dtr="false" t="normal">IF($J115="Да", SUM(AW70, AW115, AW120), SUM(AW70, AW120))</f>
        <v>#VALUE!</v>
      </c>
      <c r="AX125" s="503" t="e">
        <f aca="false" ca="true" dt2D="false" dtr="false" t="normal">IF($J115="Да", SUM(AX70, AX115, AX120), SUM(AX70, AX120))</f>
        <v>#VALUE!</v>
      </c>
      <c r="AY125" s="503" t="e">
        <f aca="false" ca="true" dt2D="false" dtr="false" t="normal">IF($J115="Да", SUM(AY70, AY115, AY120), SUM(AY70, AY120))</f>
        <v>#VALUE!</v>
      </c>
      <c r="AZ125" s="503" t="e">
        <f aca="false" ca="true" dt2D="false" dtr="false" t="normal">IF($J115="Да", SUM(AZ70, AZ115, AZ120), SUM(AZ70, AZ120))</f>
        <v>#VALUE!</v>
      </c>
      <c r="BA125" s="503" t="e">
        <f aca="false" ca="true" dt2D="false" dtr="false" t="normal">IF($J115="Да", SUM(BA70, BA115, BA120), SUM(BA70, BA120))</f>
        <v>#VALUE!</v>
      </c>
      <c r="BB125" s="503" t="e">
        <f aca="false" ca="true" dt2D="false" dtr="false" t="normal">IF($J115="Да", SUM(BB70, BB115, BB120), SUM(BB70, BB120))</f>
        <v>#VALUE!</v>
      </c>
      <c r="BC125" s="503" t="e">
        <f aca="false" ca="true" dt2D="false" dtr="false" t="normal">IF($J115="Да", SUM(BC70, BC115, BC120), SUM(BC70, BC120))</f>
        <v>#VALUE!</v>
      </c>
      <c r="BD125" s="503" t="e">
        <f aca="false" ca="true" dt2D="false" dtr="false" t="normal">IF($J115="Да", SUM(BD70, BD115, BD120), SUM(BD70, BD120))</f>
        <v>#VALUE!</v>
      </c>
      <c r="BE125" s="503" t="e">
        <f aca="false" ca="true" dt2D="false" dtr="false" t="normal">IF($J115="Да", SUM(BE70, BE115, BE120), SUM(BE70, BE120))</f>
        <v>#VALUE!</v>
      </c>
      <c r="BF125" s="503" t="e">
        <f aca="false" ca="true" dt2D="false" dtr="false" t="normal">IF($J115="Да", SUM(BF70, BF115, BF120), SUM(BF70, BF120))</f>
        <v>#VALUE!</v>
      </c>
      <c r="BG125" s="503" t="e">
        <f aca="false" ca="true" dt2D="false" dtr="false" t="normal">IF($J115="Да", SUM(BG70, BG115, BG120), SUM(BG70, BG120))</f>
        <v>#VALUE!</v>
      </c>
      <c r="BH125" s="503" t="e">
        <f aca="false" ca="true" dt2D="false" dtr="false" t="normal">IF($J115="Да", SUM(BH70, BH115, BH120), SUM(BH70, BH120))</f>
        <v>#VALUE!</v>
      </c>
      <c r="BI125" s="503" t="e">
        <f aca="false" ca="true" dt2D="false" dtr="false" t="normal">IF($J115="Да", SUM(BI70, BI115, BI120), SUM(BI70, BI120))</f>
        <v>#VALUE!</v>
      </c>
      <c r="BJ125" s="503" t="e">
        <f aca="false" ca="true" dt2D="false" dtr="false" t="normal">IF($J115="Да", SUM(BJ70, BJ115, BJ120), SUM(BJ70, BJ120))</f>
        <v>#VALUE!</v>
      </c>
      <c r="BK125" s="503" t="e">
        <f aca="false" ca="true" dt2D="false" dtr="false" t="normal">IF($J115="Да", SUM(BK70, BK115, BK120), SUM(BK70, BK120))</f>
        <v>#VALUE!</v>
      </c>
      <c r="BL125" s="503" t="e">
        <f aca="false" ca="true" dt2D="false" dtr="false" t="normal">IF($J115="Да", SUM(BL70, BL115, BL120), SUM(BL70, BL120))</f>
        <v>#VALUE!</v>
      </c>
      <c r="BM125" s="503" t="e">
        <f aca="false" ca="true" dt2D="false" dtr="false" t="normal">IF($J115="Да", SUM(BM70, BM115, BM120), SUM(BM70, BM120))</f>
        <v>#VALUE!</v>
      </c>
      <c r="BN125" s="503" t="e">
        <f aca="false" ca="true" dt2D="false" dtr="false" t="normal">IF($J115="Да", SUM(BN70, BN115, BN120), SUM(BN70, BN120))</f>
        <v>#VALUE!</v>
      </c>
      <c r="BO125" s="503" t="e">
        <f aca="false" ca="true" dt2D="false" dtr="false" t="normal">IF($J115="Да", SUM(BO70, BO115, BO120), SUM(BO70, BO120))</f>
        <v>#VALUE!</v>
      </c>
      <c r="BP125" s="503" t="e">
        <f aca="false" ca="true" dt2D="false" dtr="false" t="normal">IF($J115="Да", SUM(BP70, BP115, BP120), SUM(BP70, BP120))</f>
        <v>#VALUE!</v>
      </c>
      <c r="BQ125" s="503" t="e">
        <f aca="false" ca="true" dt2D="false" dtr="false" t="normal">IF($J115="Да", SUM(BQ70, BQ115, BQ120), SUM(BQ70, BQ120))</f>
        <v>#VALUE!</v>
      </c>
      <c r="BR125" s="503" t="e">
        <f aca="false" ca="true" dt2D="false" dtr="false" t="normal">IF($J115="Да", SUM(BR70, BR115, BR120), SUM(BR70, BR120))</f>
        <v>#VALUE!</v>
      </c>
      <c r="BS125" s="503" t="e">
        <f aca="false" ca="true" dt2D="false" dtr="false" t="normal">IF($J115="Да", SUM(BS70, BS115, BS120), SUM(BS70, BS120))</f>
        <v>#VALUE!</v>
      </c>
      <c r="BT125" s="503" t="e">
        <f aca="false" ca="true" dt2D="false" dtr="false" t="normal">IF(BQ$115="Да", SUM(BT70, BT115, BT120), SUM(BT70, BT120))</f>
        <v>#VALUE!</v>
      </c>
    </row>
    <row hidden="true" ht="16.5" outlineLevel="2" r="126">
      <c r="C126" s="529" t="s">
        <v>549</v>
      </c>
      <c r="D126" s="529" t="e">
        <f aca="false" ca="false" dt2D="false" dtr="false" t="normal">D125</f>
        <v>#N/A</v>
      </c>
      <c r="F126" s="482" t="e">
        <f aca="false" ca="false" dt2D="false" dtr="false" t="normal">F125</f>
        <v>#N/A</v>
      </c>
      <c r="G126" s="482" t="n">
        <f aca="false" ca="false" dt2D="false" dtr="false" t="normal">G125</f>
        <v>0</v>
      </c>
      <c r="I126" s="153" t="s">
        <v>549</v>
      </c>
      <c r="J126" s="216" t="n"/>
      <c r="K126" s="216" t="n"/>
      <c r="L126" s="235" t="n">
        <f aca="false" ca="false" dt2D="false" dtr="false" t="normal">SUM(M126:BT126)</f>
        <v>0</v>
      </c>
      <c r="M126" s="503" t="n">
        <f aca="false" ca="false" dt2D="false" dtr="false" t="normal">SUM(M77)</f>
        <v>0</v>
      </c>
      <c r="N126" s="503" t="n">
        <f aca="false" ca="false" dt2D="false" dtr="false" t="normal">SUM(N77)</f>
        <v>0</v>
      </c>
      <c r="O126" s="503" t="n">
        <f aca="false" ca="false" dt2D="false" dtr="false" t="normal">SUM(O77)</f>
        <v>0</v>
      </c>
      <c r="P126" s="503" t="n">
        <f aca="false" ca="false" dt2D="false" dtr="false" t="normal">SUM(P77)</f>
        <v>0</v>
      </c>
      <c r="Q126" s="503" t="n">
        <f aca="false" ca="false" dt2D="false" dtr="false" t="normal">SUM(Q77)</f>
        <v>0</v>
      </c>
      <c r="R126" s="503" t="n">
        <f aca="false" ca="false" dt2D="false" dtr="false" t="normal">SUM(R77)</f>
        <v>0</v>
      </c>
      <c r="S126" s="503" t="n">
        <f aca="false" ca="false" dt2D="false" dtr="false" t="normal">SUM(S77)</f>
        <v>0</v>
      </c>
      <c r="T126" s="503" t="n">
        <f aca="false" ca="false" dt2D="false" dtr="false" t="normal">SUM(T77)</f>
        <v>0</v>
      </c>
      <c r="U126" s="503" t="n">
        <f aca="false" ca="false" dt2D="false" dtr="false" t="normal">SUM(U77)</f>
        <v>0</v>
      </c>
      <c r="V126" s="503" t="n">
        <f aca="false" ca="false" dt2D="false" dtr="false" t="normal">SUM(V77)</f>
        <v>0</v>
      </c>
      <c r="W126" s="503" t="n">
        <f aca="false" ca="false" dt2D="false" dtr="false" t="normal">SUM(W77)</f>
        <v>0</v>
      </c>
      <c r="X126" s="503" t="n">
        <f aca="false" ca="false" dt2D="false" dtr="false" t="normal">SUM(X77)</f>
        <v>0</v>
      </c>
      <c r="Y126" s="503" t="n">
        <f aca="false" ca="false" dt2D="false" dtr="false" t="normal">SUM(Y77)</f>
        <v>0</v>
      </c>
      <c r="Z126" s="503" t="n">
        <f aca="false" ca="false" dt2D="false" dtr="false" t="normal">SUM(Z77)</f>
        <v>0</v>
      </c>
      <c r="AA126" s="503" t="n">
        <f aca="false" ca="false" dt2D="false" dtr="false" t="normal">SUM(AA77)</f>
        <v>0</v>
      </c>
      <c r="AB126" s="503" t="n">
        <f aca="false" ca="false" dt2D="false" dtr="false" t="normal">SUM(AB77)</f>
        <v>0</v>
      </c>
      <c r="AC126" s="503" t="n">
        <f aca="false" ca="false" dt2D="false" dtr="false" t="normal">SUM(AC77)</f>
        <v>0</v>
      </c>
      <c r="AD126" s="503" t="n">
        <f aca="false" ca="false" dt2D="false" dtr="false" t="normal">SUM(AD77)</f>
        <v>0</v>
      </c>
      <c r="AE126" s="503" t="n">
        <f aca="false" ca="false" dt2D="false" dtr="false" t="normal">SUM(AE77)</f>
        <v>0</v>
      </c>
      <c r="AF126" s="503" t="n">
        <f aca="false" ca="false" dt2D="false" dtr="false" t="normal">SUM(AF77)</f>
        <v>0</v>
      </c>
      <c r="AG126" s="503" t="n">
        <f aca="false" ca="false" dt2D="false" dtr="false" t="normal">SUM(AG77)</f>
        <v>0</v>
      </c>
      <c r="AH126" s="503" t="n">
        <f aca="false" ca="false" dt2D="false" dtr="false" t="normal">SUM(AH77)</f>
        <v>0</v>
      </c>
      <c r="AI126" s="503" t="n">
        <f aca="false" ca="false" dt2D="false" dtr="false" t="normal">SUM(AI77)</f>
        <v>0</v>
      </c>
      <c r="AJ126" s="503" t="n">
        <f aca="false" ca="false" dt2D="false" dtr="false" t="normal">SUM(AJ77)</f>
        <v>0</v>
      </c>
      <c r="AK126" s="503" t="n">
        <f aca="false" ca="false" dt2D="false" dtr="false" t="normal">SUM(AK77)</f>
        <v>0</v>
      </c>
      <c r="AL126" s="503" t="n">
        <f aca="false" ca="false" dt2D="false" dtr="false" t="normal">SUM(AL77)</f>
        <v>0</v>
      </c>
      <c r="AM126" s="503" t="n">
        <f aca="false" ca="false" dt2D="false" dtr="false" t="normal">SUM(AM77)</f>
        <v>0</v>
      </c>
      <c r="AN126" s="503" t="n">
        <f aca="false" ca="false" dt2D="false" dtr="false" t="normal">SUM(AN77)</f>
        <v>0</v>
      </c>
      <c r="AO126" s="503" t="n">
        <f aca="false" ca="false" dt2D="false" dtr="false" t="normal">SUM(AO77)</f>
        <v>0</v>
      </c>
      <c r="AP126" s="503" t="n">
        <f aca="false" ca="false" dt2D="false" dtr="false" t="normal">SUM(AP77)</f>
        <v>0</v>
      </c>
      <c r="AQ126" s="503" t="n">
        <f aca="false" ca="false" dt2D="false" dtr="false" t="normal">SUM(AQ77)</f>
        <v>0</v>
      </c>
      <c r="AR126" s="503" t="n">
        <f aca="false" ca="false" dt2D="false" dtr="false" t="normal">SUM(AR77)</f>
        <v>0</v>
      </c>
      <c r="AS126" s="503" t="n">
        <f aca="false" ca="false" dt2D="false" dtr="false" t="normal">SUM(AS77)</f>
        <v>0</v>
      </c>
      <c r="AT126" s="503" t="n">
        <f aca="false" ca="false" dt2D="false" dtr="false" t="normal">SUM(AT77)</f>
        <v>0</v>
      </c>
      <c r="AU126" s="503" t="n">
        <f aca="false" ca="false" dt2D="false" dtr="false" t="normal">SUM(AU77)</f>
        <v>0</v>
      </c>
      <c r="AV126" s="503" t="n">
        <f aca="false" ca="false" dt2D="false" dtr="false" t="normal">SUM(AV77)</f>
        <v>0</v>
      </c>
      <c r="AW126" s="503" t="n">
        <f aca="false" ca="false" dt2D="false" dtr="false" t="normal">SUM(AW77)</f>
        <v>0</v>
      </c>
      <c r="AX126" s="503" t="n">
        <f aca="false" ca="false" dt2D="false" dtr="false" t="normal">SUM(AX77)</f>
        <v>0</v>
      </c>
      <c r="AY126" s="503" t="n">
        <f aca="false" ca="false" dt2D="false" dtr="false" t="normal">SUM(AY77)</f>
        <v>0</v>
      </c>
      <c r="AZ126" s="503" t="n">
        <f aca="false" ca="false" dt2D="false" dtr="false" t="normal">SUM(AZ77)</f>
        <v>0</v>
      </c>
      <c r="BA126" s="503" t="n">
        <f aca="false" ca="false" dt2D="false" dtr="false" t="normal">SUM(BA77)</f>
        <v>0</v>
      </c>
      <c r="BB126" s="503" t="n">
        <f aca="false" ca="false" dt2D="false" dtr="false" t="normal">SUM(BB77)</f>
        <v>0</v>
      </c>
      <c r="BC126" s="503" t="n">
        <f aca="false" ca="false" dt2D="false" dtr="false" t="normal">SUM(BC77)</f>
        <v>0</v>
      </c>
      <c r="BD126" s="503" t="n">
        <f aca="false" ca="false" dt2D="false" dtr="false" t="normal">SUM(BD77)</f>
        <v>0</v>
      </c>
      <c r="BE126" s="503" t="n">
        <f aca="false" ca="false" dt2D="false" dtr="false" t="normal">SUM(BE77)</f>
        <v>0</v>
      </c>
      <c r="BF126" s="503" t="n">
        <f aca="false" ca="false" dt2D="false" dtr="false" t="normal">SUM(BF77)</f>
        <v>0</v>
      </c>
      <c r="BG126" s="503" t="n">
        <f aca="false" ca="false" dt2D="false" dtr="false" t="normal">SUM(BG77)</f>
        <v>0</v>
      </c>
      <c r="BH126" s="503" t="n">
        <f aca="false" ca="false" dt2D="false" dtr="false" t="normal">SUM(BH77)</f>
        <v>0</v>
      </c>
      <c r="BI126" s="503" t="n">
        <f aca="false" ca="false" dt2D="false" dtr="false" t="normal">SUM(BI77)</f>
        <v>0</v>
      </c>
      <c r="BJ126" s="503" t="n">
        <f aca="false" ca="false" dt2D="false" dtr="false" t="normal">SUM(BJ77)</f>
        <v>0</v>
      </c>
      <c r="BK126" s="503" t="n">
        <f aca="false" ca="false" dt2D="false" dtr="false" t="normal">SUM(BK77)</f>
        <v>0</v>
      </c>
      <c r="BL126" s="503" t="n">
        <f aca="false" ca="false" dt2D="false" dtr="false" t="normal">SUM(BL77)</f>
        <v>0</v>
      </c>
      <c r="BM126" s="503" t="n">
        <f aca="false" ca="false" dt2D="false" dtr="false" t="normal">SUM(BM77)</f>
        <v>0</v>
      </c>
      <c r="BN126" s="503" t="n">
        <f aca="false" ca="false" dt2D="false" dtr="false" t="normal">SUM(BN77)</f>
        <v>0</v>
      </c>
      <c r="BO126" s="503" t="n">
        <f aca="false" ca="false" dt2D="false" dtr="false" t="normal">SUM(BO77)</f>
        <v>0</v>
      </c>
      <c r="BP126" s="503" t="n">
        <f aca="false" ca="false" dt2D="false" dtr="false" t="normal">SUM(BP77)</f>
        <v>0</v>
      </c>
      <c r="BQ126" s="503" t="n">
        <f aca="false" ca="false" dt2D="false" dtr="false" t="normal">SUM(BQ77)</f>
        <v>0</v>
      </c>
      <c r="BR126" s="503" t="n">
        <f aca="false" ca="false" dt2D="false" dtr="false" t="normal">SUM(BR77)</f>
        <v>0</v>
      </c>
      <c r="BS126" s="503" t="n">
        <f aca="false" ca="false" dt2D="false" dtr="false" t="normal">SUM(BS77)</f>
        <v>0</v>
      </c>
      <c r="BT126" s="503" t="n">
        <f aca="false" ca="false" dt2D="false" dtr="false" t="normal">SUM(BT77)</f>
        <v>0</v>
      </c>
    </row>
    <row hidden="true" ht="16.5" outlineLevel="2" r="127">
      <c r="C127" s="529" t="s">
        <v>550</v>
      </c>
      <c r="D127" s="529" t="e">
        <f aca="false" ca="false" dt2D="false" dtr="false" t="normal">D126</f>
        <v>#N/A</v>
      </c>
      <c r="F127" s="482" t="e">
        <f aca="false" ca="false" dt2D="false" dtr="false" t="normal">F126</f>
        <v>#N/A</v>
      </c>
      <c r="G127" s="482" t="n">
        <f aca="false" ca="false" dt2D="false" dtr="false" t="normal">G126</f>
        <v>0</v>
      </c>
      <c r="I127" s="153" t="s">
        <v>550</v>
      </c>
      <c r="J127" s="216" t="n"/>
      <c r="K127" s="216" t="n"/>
      <c r="L127" s="235" t="n">
        <f aca="false" ca="false" dt2D="false" dtr="false" t="normal">SUM(M127:BT127)</f>
        <v>0</v>
      </c>
      <c r="M127" s="503" t="n">
        <f aca="false" ca="false" dt2D="false" dtr="false" t="normal">M84</f>
        <v>0</v>
      </c>
      <c r="N127" s="503" t="n">
        <f aca="false" ca="false" dt2D="false" dtr="false" t="normal">N84</f>
        <v>0</v>
      </c>
      <c r="O127" s="503" t="n">
        <f aca="false" ca="false" dt2D="false" dtr="false" t="normal">O84</f>
        <v>0</v>
      </c>
      <c r="P127" s="503" t="n">
        <f aca="false" ca="false" dt2D="false" dtr="false" t="normal">P84</f>
        <v>0</v>
      </c>
      <c r="Q127" s="503" t="n">
        <f aca="false" ca="false" dt2D="false" dtr="false" t="normal">Q84</f>
        <v>0</v>
      </c>
      <c r="R127" s="503" t="n">
        <f aca="false" ca="false" dt2D="false" dtr="false" t="normal">R84</f>
        <v>0</v>
      </c>
      <c r="S127" s="503" t="n">
        <f aca="false" ca="false" dt2D="false" dtr="false" t="normal">S84</f>
        <v>0</v>
      </c>
      <c r="T127" s="503" t="n">
        <f aca="false" ca="false" dt2D="false" dtr="false" t="normal">T84</f>
        <v>0</v>
      </c>
      <c r="U127" s="503" t="n">
        <f aca="false" ca="false" dt2D="false" dtr="false" t="normal">U84</f>
        <v>0</v>
      </c>
      <c r="V127" s="503" t="n">
        <f aca="false" ca="false" dt2D="false" dtr="false" t="normal">V84</f>
        <v>0</v>
      </c>
      <c r="W127" s="503" t="n">
        <f aca="false" ca="false" dt2D="false" dtr="false" t="normal">W84</f>
        <v>0</v>
      </c>
      <c r="X127" s="503" t="n">
        <f aca="false" ca="false" dt2D="false" dtr="false" t="normal">X84</f>
        <v>0</v>
      </c>
      <c r="Y127" s="503" t="n">
        <f aca="false" ca="false" dt2D="false" dtr="false" t="normal">Y84</f>
        <v>0</v>
      </c>
      <c r="Z127" s="503" t="n">
        <f aca="false" ca="false" dt2D="false" dtr="false" t="normal">Z84</f>
        <v>0</v>
      </c>
      <c r="AA127" s="503" t="n">
        <f aca="false" ca="false" dt2D="false" dtr="false" t="normal">AA84</f>
        <v>0</v>
      </c>
      <c r="AB127" s="503" t="n">
        <f aca="false" ca="false" dt2D="false" dtr="false" t="normal">AB84</f>
        <v>0</v>
      </c>
      <c r="AC127" s="503" t="n">
        <f aca="false" ca="false" dt2D="false" dtr="false" t="normal">AC84</f>
        <v>0</v>
      </c>
      <c r="AD127" s="503" t="n">
        <f aca="false" ca="false" dt2D="false" dtr="false" t="normal">AD84</f>
        <v>0</v>
      </c>
      <c r="AE127" s="503" t="n">
        <f aca="false" ca="false" dt2D="false" dtr="false" t="normal">AE84</f>
        <v>0</v>
      </c>
      <c r="AF127" s="503" t="n">
        <f aca="false" ca="false" dt2D="false" dtr="false" t="normal">AF84</f>
        <v>0</v>
      </c>
      <c r="AG127" s="503" t="n">
        <f aca="false" ca="false" dt2D="false" dtr="false" t="normal">AG84</f>
        <v>0</v>
      </c>
      <c r="AH127" s="503" t="n">
        <f aca="false" ca="false" dt2D="false" dtr="false" t="normal">AH84</f>
        <v>0</v>
      </c>
      <c r="AI127" s="503" t="n">
        <f aca="false" ca="false" dt2D="false" dtr="false" t="normal">AI84</f>
        <v>0</v>
      </c>
      <c r="AJ127" s="503" t="n">
        <f aca="false" ca="false" dt2D="false" dtr="false" t="normal">AJ84</f>
        <v>0</v>
      </c>
      <c r="AK127" s="503" t="n">
        <f aca="false" ca="false" dt2D="false" dtr="false" t="normal">AK84</f>
        <v>0</v>
      </c>
      <c r="AL127" s="503" t="n">
        <f aca="false" ca="false" dt2D="false" dtr="false" t="normal">AL84</f>
        <v>0</v>
      </c>
      <c r="AM127" s="503" t="n">
        <f aca="false" ca="false" dt2D="false" dtr="false" t="normal">AM84</f>
        <v>0</v>
      </c>
      <c r="AN127" s="503" t="n">
        <f aca="false" ca="false" dt2D="false" dtr="false" t="normal">AN84</f>
        <v>0</v>
      </c>
      <c r="AO127" s="503" t="n">
        <f aca="false" ca="false" dt2D="false" dtr="false" t="normal">AO84</f>
        <v>0</v>
      </c>
      <c r="AP127" s="503" t="n">
        <f aca="false" ca="false" dt2D="false" dtr="false" t="normal">AP84</f>
        <v>0</v>
      </c>
      <c r="AQ127" s="503" t="n">
        <f aca="false" ca="false" dt2D="false" dtr="false" t="normal">AQ84</f>
        <v>0</v>
      </c>
      <c r="AR127" s="503" t="n">
        <f aca="false" ca="false" dt2D="false" dtr="false" t="normal">AR84</f>
        <v>0</v>
      </c>
      <c r="AS127" s="503" t="n">
        <f aca="false" ca="false" dt2D="false" dtr="false" t="normal">AS84</f>
        <v>0</v>
      </c>
      <c r="AT127" s="503" t="n">
        <f aca="false" ca="false" dt2D="false" dtr="false" t="normal">AT84</f>
        <v>0</v>
      </c>
      <c r="AU127" s="503" t="n">
        <f aca="false" ca="false" dt2D="false" dtr="false" t="normal">AU84</f>
        <v>0</v>
      </c>
      <c r="AV127" s="503" t="n">
        <f aca="false" ca="false" dt2D="false" dtr="false" t="normal">AV84</f>
        <v>0</v>
      </c>
      <c r="AW127" s="503" t="n">
        <f aca="false" ca="false" dt2D="false" dtr="false" t="normal">AW84</f>
        <v>0</v>
      </c>
      <c r="AX127" s="503" t="n">
        <f aca="false" ca="false" dt2D="false" dtr="false" t="normal">AX84</f>
        <v>0</v>
      </c>
      <c r="AY127" s="503" t="n">
        <f aca="false" ca="false" dt2D="false" dtr="false" t="normal">AY84</f>
        <v>0</v>
      </c>
      <c r="AZ127" s="503" t="n">
        <f aca="false" ca="false" dt2D="false" dtr="false" t="normal">AZ84</f>
        <v>0</v>
      </c>
      <c r="BA127" s="503" t="n">
        <f aca="false" ca="false" dt2D="false" dtr="false" t="normal">BA84</f>
        <v>0</v>
      </c>
      <c r="BB127" s="503" t="n">
        <f aca="false" ca="false" dt2D="false" dtr="false" t="normal">BB84</f>
        <v>0</v>
      </c>
      <c r="BC127" s="503" t="n">
        <f aca="false" ca="false" dt2D="false" dtr="false" t="normal">BC84</f>
        <v>0</v>
      </c>
      <c r="BD127" s="503" t="n">
        <f aca="false" ca="false" dt2D="false" dtr="false" t="normal">BD84</f>
        <v>0</v>
      </c>
      <c r="BE127" s="503" t="n">
        <f aca="false" ca="false" dt2D="false" dtr="false" t="normal">BE84</f>
        <v>0</v>
      </c>
      <c r="BF127" s="503" t="n">
        <f aca="false" ca="false" dt2D="false" dtr="false" t="normal">BF84</f>
        <v>0</v>
      </c>
      <c r="BG127" s="503" t="n">
        <f aca="false" ca="false" dt2D="false" dtr="false" t="normal">BG84</f>
        <v>0</v>
      </c>
      <c r="BH127" s="503" t="n">
        <f aca="false" ca="false" dt2D="false" dtr="false" t="normal">BH84</f>
        <v>0</v>
      </c>
      <c r="BI127" s="503" t="n">
        <f aca="false" ca="false" dt2D="false" dtr="false" t="normal">BI84</f>
        <v>0</v>
      </c>
      <c r="BJ127" s="503" t="n">
        <f aca="false" ca="false" dt2D="false" dtr="false" t="normal">BJ84</f>
        <v>0</v>
      </c>
      <c r="BK127" s="503" t="n">
        <f aca="false" ca="false" dt2D="false" dtr="false" t="normal">BK84</f>
        <v>0</v>
      </c>
      <c r="BL127" s="503" t="n">
        <f aca="false" ca="false" dt2D="false" dtr="false" t="normal">BL84</f>
        <v>0</v>
      </c>
      <c r="BM127" s="503" t="n">
        <f aca="false" ca="false" dt2D="false" dtr="false" t="normal">BM84</f>
        <v>0</v>
      </c>
      <c r="BN127" s="503" t="n">
        <f aca="false" ca="false" dt2D="false" dtr="false" t="normal">BN84</f>
        <v>0</v>
      </c>
      <c r="BO127" s="503" t="n">
        <f aca="false" ca="false" dt2D="false" dtr="false" t="normal">BO84</f>
        <v>0</v>
      </c>
      <c r="BP127" s="503" t="n">
        <f aca="false" ca="false" dt2D="false" dtr="false" t="normal">BP84</f>
        <v>0</v>
      </c>
      <c r="BQ127" s="503" t="n">
        <f aca="false" ca="false" dt2D="false" dtr="false" t="normal">BQ84</f>
        <v>0</v>
      </c>
      <c r="BR127" s="503" t="n">
        <f aca="false" ca="false" dt2D="false" dtr="false" t="normal">BR84</f>
        <v>0</v>
      </c>
      <c r="BS127" s="503" t="n">
        <f aca="false" ca="false" dt2D="false" dtr="false" t="normal">BS84</f>
        <v>0</v>
      </c>
      <c r="BT127" s="503" t="n">
        <f aca="false" ca="false" dt2D="false" dtr="false" t="normal">BT84</f>
        <v>0</v>
      </c>
    </row>
    <row hidden="true" ht="16.5" outlineLevel="2" r="128">
      <c r="C128" s="529" t="s">
        <v>551</v>
      </c>
      <c r="D128" s="529" t="e">
        <f aca="false" ca="false" dt2D="false" dtr="false" t="normal">D127</f>
        <v>#N/A</v>
      </c>
      <c r="F128" s="482" t="e">
        <f aca="false" ca="false" dt2D="false" dtr="false" t="normal">F127</f>
        <v>#N/A</v>
      </c>
      <c r="G128" s="482" t="n">
        <f aca="false" ca="false" dt2D="false" dtr="false" t="normal">G127</f>
        <v>0</v>
      </c>
      <c r="I128" s="153" t="s">
        <v>551</v>
      </c>
      <c r="J128" s="216" t="n"/>
      <c r="K128" s="216" t="n"/>
      <c r="L128" s="235" t="n">
        <f aca="false" ca="false" dt2D="false" dtr="false" t="normal">SUM(M128:BT128)</f>
        <v>0</v>
      </c>
      <c r="M128" s="503" t="n">
        <f aca="false" ca="false" dt2D="false" dtr="false" t="normal">SUM(M88, M90)</f>
        <v>0</v>
      </c>
      <c r="N128" s="503" t="n">
        <f aca="false" ca="false" dt2D="false" dtr="false" t="normal">SUM(N88, N90)</f>
        <v>0</v>
      </c>
      <c r="O128" s="503" t="n">
        <f aca="false" ca="false" dt2D="false" dtr="false" t="normal">SUM(O88, O90)</f>
        <v>0</v>
      </c>
      <c r="P128" s="503" t="n">
        <f aca="false" ca="false" dt2D="false" dtr="false" t="normal">SUM(P88, P90)</f>
        <v>0</v>
      </c>
      <c r="Q128" s="503" t="n">
        <f aca="false" ca="false" dt2D="false" dtr="false" t="normal">SUM(Q88, Q90)</f>
        <v>0</v>
      </c>
      <c r="R128" s="503" t="n">
        <f aca="false" ca="false" dt2D="false" dtr="false" t="normal">SUM(R88, R90)</f>
        <v>0</v>
      </c>
      <c r="S128" s="503" t="n">
        <f aca="false" ca="false" dt2D="false" dtr="false" t="normal">SUM(S88, S90)</f>
        <v>0</v>
      </c>
      <c r="T128" s="503" t="n">
        <f aca="false" ca="false" dt2D="false" dtr="false" t="normal">SUM(T88, T90)</f>
        <v>0</v>
      </c>
      <c r="U128" s="503" t="n">
        <f aca="false" ca="false" dt2D="false" dtr="false" t="normal">SUM(U88, U90)</f>
        <v>0</v>
      </c>
      <c r="V128" s="503" t="n">
        <f aca="false" ca="false" dt2D="false" dtr="false" t="normal">SUM(V88, V90)</f>
        <v>0</v>
      </c>
      <c r="W128" s="503" t="n">
        <f aca="false" ca="false" dt2D="false" dtr="false" t="normal">SUM(W88, W90)</f>
        <v>0</v>
      </c>
      <c r="X128" s="503" t="n">
        <f aca="false" ca="false" dt2D="false" dtr="false" t="normal">SUM(X88, X90)</f>
        <v>0</v>
      </c>
      <c r="Y128" s="503" t="n">
        <f aca="false" ca="false" dt2D="false" dtr="false" t="normal">SUM(Y88, Y90)</f>
        <v>0</v>
      </c>
      <c r="Z128" s="503" t="n">
        <f aca="false" ca="false" dt2D="false" dtr="false" t="normal">SUM(Z88, Z90)</f>
        <v>0</v>
      </c>
      <c r="AA128" s="503" t="n">
        <f aca="false" ca="false" dt2D="false" dtr="false" t="normal">SUM(AA88, AA90)</f>
        <v>0</v>
      </c>
      <c r="AB128" s="503" t="n">
        <f aca="false" ca="false" dt2D="false" dtr="false" t="normal">SUM(AB88, AB90)</f>
        <v>0</v>
      </c>
      <c r="AC128" s="503" t="n">
        <f aca="false" ca="false" dt2D="false" dtr="false" t="normal">SUM(AC88, AC90)</f>
        <v>0</v>
      </c>
      <c r="AD128" s="503" t="n">
        <f aca="false" ca="false" dt2D="false" dtr="false" t="normal">SUM(AD88, AD90)</f>
        <v>0</v>
      </c>
      <c r="AE128" s="503" t="n">
        <f aca="false" ca="false" dt2D="false" dtr="false" t="normal">SUM(AE88, AE90)</f>
        <v>0</v>
      </c>
      <c r="AF128" s="503" t="n">
        <f aca="false" ca="false" dt2D="false" dtr="false" t="normal">SUM(AF88, AF90)</f>
        <v>0</v>
      </c>
      <c r="AG128" s="503" t="n">
        <f aca="false" ca="false" dt2D="false" dtr="false" t="normal">SUM(AG88, AG90)</f>
        <v>0</v>
      </c>
      <c r="AH128" s="503" t="n">
        <f aca="false" ca="false" dt2D="false" dtr="false" t="normal">SUM(AH88, AH90)</f>
        <v>0</v>
      </c>
      <c r="AI128" s="503" t="n">
        <f aca="false" ca="false" dt2D="false" dtr="false" t="normal">SUM(AI88, AI90)</f>
        <v>0</v>
      </c>
      <c r="AJ128" s="503" t="n">
        <f aca="false" ca="false" dt2D="false" dtr="false" t="normal">SUM(AJ88, AJ90)</f>
        <v>0</v>
      </c>
      <c r="AK128" s="503" t="n">
        <f aca="false" ca="false" dt2D="false" dtr="false" t="normal">SUM(AK88, AK90)</f>
        <v>0</v>
      </c>
      <c r="AL128" s="503" t="n">
        <f aca="false" ca="false" dt2D="false" dtr="false" t="normal">SUM(AL88, AL90)</f>
        <v>0</v>
      </c>
      <c r="AM128" s="503" t="n">
        <f aca="false" ca="false" dt2D="false" dtr="false" t="normal">SUM(AM88, AM90)</f>
        <v>0</v>
      </c>
      <c r="AN128" s="503" t="n">
        <f aca="false" ca="false" dt2D="false" dtr="false" t="normal">SUM(AN88, AN90)</f>
        <v>0</v>
      </c>
      <c r="AO128" s="503" t="n">
        <f aca="false" ca="false" dt2D="false" dtr="false" t="normal">SUM(AO88, AO90)</f>
        <v>0</v>
      </c>
      <c r="AP128" s="503" t="n">
        <f aca="false" ca="false" dt2D="false" dtr="false" t="normal">SUM(AP88, AP90)</f>
        <v>0</v>
      </c>
      <c r="AQ128" s="503" t="n">
        <f aca="false" ca="false" dt2D="false" dtr="false" t="normal">SUM(AQ88, AQ90)</f>
        <v>0</v>
      </c>
      <c r="AR128" s="503" t="n">
        <f aca="false" ca="false" dt2D="false" dtr="false" t="normal">SUM(AR88, AR90)</f>
        <v>0</v>
      </c>
      <c r="AS128" s="503" t="n">
        <f aca="false" ca="false" dt2D="false" dtr="false" t="normal">SUM(AS88, AS90)</f>
        <v>0</v>
      </c>
      <c r="AT128" s="503" t="n">
        <f aca="false" ca="false" dt2D="false" dtr="false" t="normal">SUM(AT88, AT90)</f>
        <v>0</v>
      </c>
      <c r="AU128" s="503" t="n">
        <f aca="false" ca="false" dt2D="false" dtr="false" t="normal">SUM(AU88, AU90)</f>
        <v>0</v>
      </c>
      <c r="AV128" s="503" t="n">
        <f aca="false" ca="false" dt2D="false" dtr="false" t="normal">SUM(AV88, AV90)</f>
        <v>0</v>
      </c>
      <c r="AW128" s="503" t="n">
        <f aca="false" ca="false" dt2D="false" dtr="false" t="normal">SUM(AW88, AW90)</f>
        <v>0</v>
      </c>
      <c r="AX128" s="503" t="n">
        <f aca="false" ca="false" dt2D="false" dtr="false" t="normal">SUM(AX88, AX90)</f>
        <v>0</v>
      </c>
      <c r="AY128" s="503" t="n">
        <f aca="false" ca="false" dt2D="false" dtr="false" t="normal">SUM(AY88, AY90)</f>
        <v>0</v>
      </c>
      <c r="AZ128" s="503" t="n">
        <f aca="false" ca="false" dt2D="false" dtr="false" t="normal">SUM(AZ88, AZ90)</f>
        <v>0</v>
      </c>
      <c r="BA128" s="503" t="n">
        <f aca="false" ca="false" dt2D="false" dtr="false" t="normal">SUM(BA88, BA90)</f>
        <v>0</v>
      </c>
      <c r="BB128" s="503" t="n">
        <f aca="false" ca="false" dt2D="false" dtr="false" t="normal">SUM(BB88, BB90)</f>
        <v>0</v>
      </c>
      <c r="BC128" s="503" t="n">
        <f aca="false" ca="false" dt2D="false" dtr="false" t="normal">SUM(BC88, BC90)</f>
        <v>0</v>
      </c>
      <c r="BD128" s="503" t="n">
        <f aca="false" ca="false" dt2D="false" dtr="false" t="normal">SUM(BD88, BD90)</f>
        <v>0</v>
      </c>
      <c r="BE128" s="503" t="n">
        <f aca="false" ca="false" dt2D="false" dtr="false" t="normal">SUM(BE88, BE90)</f>
        <v>0</v>
      </c>
      <c r="BF128" s="503" t="n">
        <f aca="false" ca="false" dt2D="false" dtr="false" t="normal">SUM(BF88, BF90)</f>
        <v>0</v>
      </c>
      <c r="BG128" s="503" t="n">
        <f aca="false" ca="false" dt2D="false" dtr="false" t="normal">SUM(BG88, BG90)</f>
        <v>0</v>
      </c>
      <c r="BH128" s="503" t="n">
        <f aca="false" ca="false" dt2D="false" dtr="false" t="normal">SUM(BH88, BH90)</f>
        <v>0</v>
      </c>
      <c r="BI128" s="503" t="n">
        <f aca="false" ca="false" dt2D="false" dtr="false" t="normal">SUM(BI88, BI90)</f>
        <v>0</v>
      </c>
      <c r="BJ128" s="503" t="n">
        <f aca="false" ca="false" dt2D="false" dtr="false" t="normal">SUM(BJ88, BJ90)</f>
        <v>0</v>
      </c>
      <c r="BK128" s="503" t="n">
        <f aca="false" ca="false" dt2D="false" dtr="false" t="normal">SUM(BK88, BK90)</f>
        <v>0</v>
      </c>
      <c r="BL128" s="503" t="n">
        <f aca="false" ca="false" dt2D="false" dtr="false" t="normal">SUM(BL88, BL90)</f>
        <v>0</v>
      </c>
      <c r="BM128" s="503" t="n">
        <f aca="false" ca="false" dt2D="false" dtr="false" t="normal">SUM(BM88, BM90)</f>
        <v>0</v>
      </c>
      <c r="BN128" s="503" t="n">
        <f aca="false" ca="false" dt2D="false" dtr="false" t="normal">SUM(BN88, BN90)</f>
        <v>0</v>
      </c>
      <c r="BO128" s="503" t="n">
        <f aca="false" ca="false" dt2D="false" dtr="false" t="normal">SUM(BO88, BO90)</f>
        <v>0</v>
      </c>
      <c r="BP128" s="503" t="n">
        <f aca="false" ca="false" dt2D="false" dtr="false" t="normal">SUM(BP88, BP90)</f>
        <v>0</v>
      </c>
      <c r="BQ128" s="503" t="n">
        <f aca="false" ca="false" dt2D="false" dtr="false" t="normal">SUM(BQ88, BQ90)</f>
        <v>0</v>
      </c>
      <c r="BR128" s="503" t="n">
        <f aca="false" ca="false" dt2D="false" dtr="false" t="normal">SUM(BR88, BR90)</f>
        <v>0</v>
      </c>
      <c r="BS128" s="503" t="n">
        <f aca="false" ca="false" dt2D="false" dtr="false" t="normal">SUM(BS88, BS90)</f>
        <v>0</v>
      </c>
      <c r="BT128" s="503" t="n">
        <f aca="false" ca="false" dt2D="false" dtr="false" t="normal">SUM(BT88, BT90)</f>
        <v>0</v>
      </c>
    </row>
    <row hidden="true" ht="16.5" outlineLevel="2" r="129">
      <c r="C129" s="482" t="n"/>
      <c r="D129" s="529" t="e">
        <f aca="false" ca="false" dt2D="false" dtr="false" t="normal">D128</f>
        <v>#N/A</v>
      </c>
      <c r="F129" s="482" t="e">
        <f aca="false" ca="false" dt2D="false" dtr="false" t="normal">F128</f>
        <v>#N/A</v>
      </c>
      <c r="G129" s="482" t="n">
        <f aca="false" ca="false" dt2D="false" dtr="false" t="normal">G128</f>
        <v>0</v>
      </c>
      <c r="I129" s="153" t="s">
        <v>556</v>
      </c>
      <c r="J129" s="216" t="n"/>
      <c r="K129" s="216" t="n"/>
      <c r="L129" s="235" t="n">
        <f aca="false" ca="false" dt2D="false" dtr="false" t="normal">SUM(M129:BT129)</f>
        <v>0</v>
      </c>
      <c r="M129" s="503" t="n">
        <f aca="false" ca="false" dt2D="false" dtr="false" t="normal">SUM(M104:M105)</f>
        <v>0</v>
      </c>
      <c r="N129" s="503" t="n">
        <f aca="false" ca="false" dt2D="false" dtr="false" t="normal">SUM(N104:N105)</f>
        <v>0</v>
      </c>
      <c r="O129" s="503" t="n">
        <f aca="false" ca="false" dt2D="false" dtr="false" t="normal">SUM(O104:O105)</f>
        <v>0</v>
      </c>
      <c r="P129" s="503" t="n">
        <f aca="false" ca="false" dt2D="false" dtr="false" t="normal">SUM(P104:P105)</f>
        <v>0</v>
      </c>
      <c r="Q129" s="503" t="n">
        <f aca="false" ca="false" dt2D="false" dtr="false" t="normal">SUM(Q104:Q105)</f>
        <v>0</v>
      </c>
      <c r="R129" s="503" t="n">
        <f aca="false" ca="false" dt2D="false" dtr="false" t="normal">SUM(R104:R105)</f>
        <v>0</v>
      </c>
      <c r="S129" s="503" t="n">
        <f aca="false" ca="false" dt2D="false" dtr="false" t="normal">SUM(S104:S105)</f>
        <v>0</v>
      </c>
      <c r="T129" s="503" t="n">
        <f aca="false" ca="false" dt2D="false" dtr="false" t="normal">SUM(T104:T105)</f>
        <v>0</v>
      </c>
      <c r="U129" s="503" t="n">
        <f aca="false" ca="false" dt2D="false" dtr="false" t="normal">SUM(U104:U105)</f>
        <v>0</v>
      </c>
      <c r="V129" s="503" t="n">
        <f aca="false" ca="false" dt2D="false" dtr="false" t="normal">SUM(V104:V105)</f>
        <v>0</v>
      </c>
      <c r="W129" s="503" t="n">
        <f aca="false" ca="false" dt2D="false" dtr="false" t="normal">SUM(W104:W105)</f>
        <v>0</v>
      </c>
      <c r="X129" s="503" t="n">
        <f aca="false" ca="false" dt2D="false" dtr="false" t="normal">SUM(X104:X105)</f>
        <v>0</v>
      </c>
      <c r="Y129" s="503" t="n">
        <f aca="false" ca="false" dt2D="false" dtr="false" t="normal">SUM(Y104:Y105)</f>
        <v>0</v>
      </c>
      <c r="Z129" s="503" t="n">
        <f aca="false" ca="false" dt2D="false" dtr="false" t="normal">SUM(Z104:Z105)</f>
        <v>0</v>
      </c>
      <c r="AA129" s="503" t="n">
        <f aca="false" ca="false" dt2D="false" dtr="false" t="normal">SUM(AA104:AA105)</f>
        <v>0</v>
      </c>
      <c r="AB129" s="503" t="n">
        <f aca="false" ca="false" dt2D="false" dtr="false" t="normal">SUM(AB104:AB105)</f>
        <v>0</v>
      </c>
      <c r="AC129" s="503" t="n">
        <f aca="false" ca="false" dt2D="false" dtr="false" t="normal">SUM(AC104:AC105)</f>
        <v>0</v>
      </c>
      <c r="AD129" s="503" t="n">
        <f aca="false" ca="false" dt2D="false" dtr="false" t="normal">SUM(AD104:AD105)</f>
        <v>0</v>
      </c>
      <c r="AE129" s="503" t="n">
        <f aca="false" ca="false" dt2D="false" dtr="false" t="normal">SUM(AE104:AE105)</f>
        <v>0</v>
      </c>
      <c r="AF129" s="503" t="n">
        <f aca="false" ca="false" dt2D="false" dtr="false" t="normal">SUM(AF104:AF105)</f>
        <v>0</v>
      </c>
      <c r="AG129" s="503" t="n">
        <f aca="false" ca="false" dt2D="false" dtr="false" t="normal">SUM(AG104:AG105)</f>
        <v>0</v>
      </c>
      <c r="AH129" s="503" t="n">
        <f aca="false" ca="false" dt2D="false" dtr="false" t="normal">SUM(AH104:AH105)</f>
        <v>0</v>
      </c>
      <c r="AI129" s="503" t="n">
        <f aca="false" ca="false" dt2D="false" dtr="false" t="normal">SUM(AI104:AI105)</f>
        <v>0</v>
      </c>
      <c r="AJ129" s="503" t="n">
        <f aca="false" ca="false" dt2D="false" dtr="false" t="normal">SUM(AJ104:AJ105)</f>
        <v>0</v>
      </c>
      <c r="AK129" s="503" t="n">
        <f aca="false" ca="false" dt2D="false" dtr="false" t="normal">SUM(AK104:AK105)</f>
        <v>0</v>
      </c>
      <c r="AL129" s="503" t="n">
        <f aca="false" ca="false" dt2D="false" dtr="false" t="normal">SUM(AL104:AL105)</f>
        <v>0</v>
      </c>
      <c r="AM129" s="503" t="n">
        <f aca="false" ca="false" dt2D="false" dtr="false" t="normal">SUM(AM104:AM105)</f>
        <v>0</v>
      </c>
      <c r="AN129" s="503" t="n">
        <f aca="false" ca="false" dt2D="false" dtr="false" t="normal">SUM(AN104:AN105)</f>
        <v>0</v>
      </c>
      <c r="AO129" s="503" t="n">
        <f aca="false" ca="false" dt2D="false" dtr="false" t="normal">SUM(AO104:AO105)</f>
        <v>0</v>
      </c>
      <c r="AP129" s="503" t="n">
        <f aca="false" ca="false" dt2D="false" dtr="false" t="normal">SUM(AP104:AP105)</f>
        <v>0</v>
      </c>
      <c r="AQ129" s="503" t="n">
        <f aca="false" ca="false" dt2D="false" dtr="false" t="normal">SUM(AQ104:AQ105)</f>
        <v>0</v>
      </c>
      <c r="AR129" s="503" t="n">
        <f aca="false" ca="false" dt2D="false" dtr="false" t="normal">SUM(AR104:AR105)</f>
        <v>0</v>
      </c>
      <c r="AS129" s="503" t="n">
        <f aca="false" ca="false" dt2D="false" dtr="false" t="normal">SUM(AS104:AS105)</f>
        <v>0</v>
      </c>
      <c r="AT129" s="503" t="n">
        <f aca="false" ca="false" dt2D="false" dtr="false" t="normal">SUM(AT104:AT105)</f>
        <v>0</v>
      </c>
      <c r="AU129" s="503" t="n">
        <f aca="false" ca="false" dt2D="false" dtr="false" t="normal">SUM(AU104:AU105)</f>
        <v>0</v>
      </c>
      <c r="AV129" s="503" t="n">
        <f aca="false" ca="false" dt2D="false" dtr="false" t="normal">SUM(AV104:AV105)</f>
        <v>0</v>
      </c>
      <c r="AW129" s="503" t="n">
        <f aca="false" ca="false" dt2D="false" dtr="false" t="normal">SUM(AW104:AW105)</f>
        <v>0</v>
      </c>
      <c r="AX129" s="503" t="n">
        <f aca="false" ca="false" dt2D="false" dtr="false" t="normal">SUM(AX104:AX105)</f>
        <v>0</v>
      </c>
      <c r="AY129" s="503" t="n">
        <f aca="false" ca="false" dt2D="false" dtr="false" t="normal">SUM(AY104:AY105)</f>
        <v>0</v>
      </c>
      <c r="AZ129" s="503" t="n">
        <f aca="false" ca="false" dt2D="false" dtr="false" t="normal">SUM(AZ104:AZ105)</f>
        <v>0</v>
      </c>
      <c r="BA129" s="503" t="n">
        <f aca="false" ca="false" dt2D="false" dtr="false" t="normal">SUM(BA104:BA105)</f>
        <v>0</v>
      </c>
      <c r="BB129" s="503" t="n">
        <f aca="false" ca="false" dt2D="false" dtr="false" t="normal">SUM(BB104:BB105)</f>
        <v>0</v>
      </c>
      <c r="BC129" s="503" t="n">
        <f aca="false" ca="false" dt2D="false" dtr="false" t="normal">SUM(BC104:BC105)</f>
        <v>0</v>
      </c>
      <c r="BD129" s="503" t="n">
        <f aca="false" ca="false" dt2D="false" dtr="false" t="normal">SUM(BD104:BD105)</f>
        <v>0</v>
      </c>
      <c r="BE129" s="503" t="n">
        <f aca="false" ca="false" dt2D="false" dtr="false" t="normal">SUM(BE104:BE105)</f>
        <v>0</v>
      </c>
      <c r="BF129" s="503" t="n">
        <f aca="false" ca="false" dt2D="false" dtr="false" t="normal">SUM(BF104:BF105)</f>
        <v>0</v>
      </c>
      <c r="BG129" s="503" t="n">
        <f aca="false" ca="false" dt2D="false" dtr="false" t="normal">SUM(BG104:BG105)</f>
        <v>0</v>
      </c>
      <c r="BH129" s="503" t="n">
        <f aca="false" ca="false" dt2D="false" dtr="false" t="normal">SUM(BH104:BH105)</f>
        <v>0</v>
      </c>
      <c r="BI129" s="503" t="n">
        <f aca="false" ca="false" dt2D="false" dtr="false" t="normal">SUM(BI104:BI105)</f>
        <v>0</v>
      </c>
      <c r="BJ129" s="503" t="n">
        <f aca="false" ca="false" dt2D="false" dtr="false" t="normal">SUM(BJ104:BJ105)</f>
        <v>0</v>
      </c>
      <c r="BK129" s="503" t="n">
        <f aca="false" ca="false" dt2D="false" dtr="false" t="normal">SUM(BK104:BK105)</f>
        <v>0</v>
      </c>
      <c r="BL129" s="503" t="n">
        <f aca="false" ca="false" dt2D="false" dtr="false" t="normal">SUM(BL104:BL105)</f>
        <v>0</v>
      </c>
      <c r="BM129" s="503" t="n">
        <f aca="false" ca="false" dt2D="false" dtr="false" t="normal">SUM(BM104:BM105)</f>
        <v>0</v>
      </c>
      <c r="BN129" s="503" t="n">
        <f aca="false" ca="false" dt2D="false" dtr="false" t="normal">SUM(BN104:BN105)</f>
        <v>0</v>
      </c>
      <c r="BO129" s="503" t="n">
        <f aca="false" ca="false" dt2D="false" dtr="false" t="normal">SUM(BO104:BO105)</f>
        <v>0</v>
      </c>
      <c r="BP129" s="503" t="n">
        <f aca="false" ca="false" dt2D="false" dtr="false" t="normal">SUM(BP104:BP105)</f>
        <v>0</v>
      </c>
      <c r="BQ129" s="503" t="n">
        <f aca="false" ca="false" dt2D="false" dtr="false" t="normal">SUM(BQ104:BQ105)</f>
        <v>0</v>
      </c>
      <c r="BR129" s="503" t="n">
        <f aca="false" ca="false" dt2D="false" dtr="false" t="normal">SUM(BR104:BR105)</f>
        <v>0</v>
      </c>
      <c r="BS129" s="503" t="n">
        <f aca="false" ca="false" dt2D="false" dtr="false" t="normal">SUM(BS104:BS105)</f>
        <v>0</v>
      </c>
      <c r="BT129" s="503" t="n">
        <f aca="false" ca="false" dt2D="false" dtr="false" t="normal">SUM(BT104:BT105)</f>
        <v>0</v>
      </c>
    </row>
    <row hidden="true" ht="16.5" outlineLevel="2" r="130">
      <c r="C130" s="482" t="n"/>
      <c r="D130" s="529" t="e">
        <f aca="false" ca="false" dt2D="false" dtr="false" t="normal">D129</f>
        <v>#N/A</v>
      </c>
      <c r="F130" s="482" t="e">
        <f aca="false" ca="false" dt2D="false" dtr="false" t="normal">F129</f>
        <v>#N/A</v>
      </c>
      <c r="G130" s="482" t="n">
        <f aca="false" ca="false" dt2D="false" dtr="false" t="normal">G129</f>
        <v>0</v>
      </c>
      <c r="I130" s="153" t="s">
        <v>557</v>
      </c>
      <c r="J130" s="216" t="n"/>
      <c r="K130" s="216" t="n"/>
      <c r="L130" s="235" t="n">
        <f aca="false" ca="false" dt2D="false" dtr="false" t="normal">SUM(M130:BT130)</f>
        <v>0</v>
      </c>
      <c r="M130" s="503" t="n">
        <f aca="false" ca="false" dt2D="false" dtr="false" t="normal">M59</f>
        <v>0</v>
      </c>
      <c r="N130" s="503" t="n">
        <f aca="false" ca="false" dt2D="false" dtr="false" t="normal">N59</f>
        <v>0</v>
      </c>
      <c r="O130" s="503" t="n">
        <f aca="false" ca="false" dt2D="false" dtr="false" t="normal">O59</f>
        <v>0</v>
      </c>
      <c r="P130" s="503" t="n">
        <f aca="false" ca="false" dt2D="false" dtr="false" t="normal">P59</f>
        <v>0</v>
      </c>
      <c r="Q130" s="503" t="n">
        <f aca="false" ca="false" dt2D="false" dtr="false" t="normal">Q59</f>
        <v>0</v>
      </c>
      <c r="R130" s="503" t="n">
        <f aca="false" ca="false" dt2D="false" dtr="false" t="normal">R59</f>
        <v>0</v>
      </c>
      <c r="S130" s="503" t="n">
        <f aca="false" ca="false" dt2D="false" dtr="false" t="normal">S59</f>
        <v>0</v>
      </c>
      <c r="T130" s="503" t="n">
        <f aca="false" ca="false" dt2D="false" dtr="false" t="normal">T59</f>
        <v>0</v>
      </c>
      <c r="U130" s="503" t="n">
        <f aca="false" ca="false" dt2D="false" dtr="false" t="normal">U59</f>
        <v>0</v>
      </c>
      <c r="V130" s="503" t="n">
        <f aca="false" ca="false" dt2D="false" dtr="false" t="normal">V59</f>
        <v>0</v>
      </c>
      <c r="W130" s="503" t="n">
        <f aca="false" ca="false" dt2D="false" dtr="false" t="normal">W59</f>
        <v>0</v>
      </c>
      <c r="X130" s="503" t="n">
        <f aca="false" ca="false" dt2D="false" dtr="false" t="normal">X59</f>
        <v>0</v>
      </c>
      <c r="Y130" s="503" t="n">
        <f aca="false" ca="false" dt2D="false" dtr="false" t="normal">Y59</f>
        <v>0</v>
      </c>
      <c r="Z130" s="503" t="n">
        <f aca="false" ca="false" dt2D="false" dtr="false" t="normal">Z59</f>
        <v>0</v>
      </c>
      <c r="AA130" s="503" t="n">
        <f aca="false" ca="false" dt2D="false" dtr="false" t="normal">AA59</f>
        <v>0</v>
      </c>
      <c r="AB130" s="503" t="n">
        <f aca="false" ca="false" dt2D="false" dtr="false" t="normal">AB59</f>
        <v>0</v>
      </c>
      <c r="AC130" s="503" t="n">
        <f aca="false" ca="false" dt2D="false" dtr="false" t="normal">AC59</f>
        <v>0</v>
      </c>
      <c r="AD130" s="503" t="n">
        <f aca="false" ca="false" dt2D="false" dtr="false" t="normal">AD59</f>
        <v>0</v>
      </c>
      <c r="AE130" s="503" t="n">
        <f aca="false" ca="false" dt2D="false" dtr="false" t="normal">AE59</f>
        <v>0</v>
      </c>
      <c r="AF130" s="503" t="n">
        <f aca="false" ca="false" dt2D="false" dtr="false" t="normal">AF59</f>
        <v>0</v>
      </c>
      <c r="AG130" s="503" t="n">
        <f aca="false" ca="false" dt2D="false" dtr="false" t="normal">AG59</f>
        <v>0</v>
      </c>
      <c r="AH130" s="503" t="n">
        <f aca="false" ca="false" dt2D="false" dtr="false" t="normal">AH59</f>
        <v>0</v>
      </c>
      <c r="AI130" s="503" t="n">
        <f aca="false" ca="false" dt2D="false" dtr="false" t="normal">AI59</f>
        <v>0</v>
      </c>
      <c r="AJ130" s="503" t="n">
        <f aca="false" ca="false" dt2D="false" dtr="false" t="normal">AJ59</f>
        <v>0</v>
      </c>
      <c r="AK130" s="503" t="n">
        <f aca="false" ca="false" dt2D="false" dtr="false" t="normal">AK59</f>
        <v>0</v>
      </c>
      <c r="AL130" s="503" t="n">
        <f aca="false" ca="false" dt2D="false" dtr="false" t="normal">AL59</f>
        <v>0</v>
      </c>
      <c r="AM130" s="503" t="n">
        <f aca="false" ca="false" dt2D="false" dtr="false" t="normal">AM59</f>
        <v>0</v>
      </c>
      <c r="AN130" s="503" t="n">
        <f aca="false" ca="false" dt2D="false" dtr="false" t="normal">AN59</f>
        <v>0</v>
      </c>
      <c r="AO130" s="503" t="n">
        <f aca="false" ca="false" dt2D="false" dtr="false" t="normal">AO59</f>
        <v>0</v>
      </c>
      <c r="AP130" s="503" t="n">
        <f aca="false" ca="false" dt2D="false" dtr="false" t="normal">AP59</f>
        <v>0</v>
      </c>
      <c r="AQ130" s="503" t="n">
        <f aca="false" ca="false" dt2D="false" dtr="false" t="normal">AQ59</f>
        <v>0</v>
      </c>
      <c r="AR130" s="503" t="n">
        <f aca="false" ca="false" dt2D="false" dtr="false" t="normal">AR59</f>
        <v>0</v>
      </c>
      <c r="AS130" s="503" t="n">
        <f aca="false" ca="false" dt2D="false" dtr="false" t="normal">AS59</f>
        <v>0</v>
      </c>
      <c r="AT130" s="503" t="n">
        <f aca="false" ca="false" dt2D="false" dtr="false" t="normal">AT59</f>
        <v>0</v>
      </c>
      <c r="AU130" s="503" t="n">
        <f aca="false" ca="false" dt2D="false" dtr="false" t="normal">AU59</f>
        <v>0</v>
      </c>
      <c r="AV130" s="503" t="n">
        <f aca="false" ca="false" dt2D="false" dtr="false" t="normal">AV59</f>
        <v>0</v>
      </c>
      <c r="AW130" s="503" t="n">
        <f aca="false" ca="false" dt2D="false" dtr="false" t="normal">AW59</f>
        <v>0</v>
      </c>
      <c r="AX130" s="503" t="n">
        <f aca="false" ca="false" dt2D="false" dtr="false" t="normal">AX59</f>
        <v>0</v>
      </c>
      <c r="AY130" s="503" t="n">
        <f aca="false" ca="false" dt2D="false" dtr="false" t="normal">AY59</f>
        <v>0</v>
      </c>
      <c r="AZ130" s="503" t="n">
        <f aca="false" ca="false" dt2D="false" dtr="false" t="normal">AZ59</f>
        <v>0</v>
      </c>
      <c r="BA130" s="503" t="n">
        <f aca="false" ca="false" dt2D="false" dtr="false" t="normal">BA59</f>
        <v>0</v>
      </c>
      <c r="BB130" s="503" t="n">
        <f aca="false" ca="false" dt2D="false" dtr="false" t="normal">BB59</f>
        <v>0</v>
      </c>
      <c r="BC130" s="503" t="n">
        <f aca="false" ca="false" dt2D="false" dtr="false" t="normal">BC59</f>
        <v>0</v>
      </c>
      <c r="BD130" s="503" t="n">
        <f aca="false" ca="false" dt2D="false" dtr="false" t="normal">BD59</f>
        <v>0</v>
      </c>
      <c r="BE130" s="503" t="n">
        <f aca="false" ca="false" dt2D="false" dtr="false" t="normal">BE59</f>
        <v>0</v>
      </c>
      <c r="BF130" s="503" t="n">
        <f aca="false" ca="false" dt2D="false" dtr="false" t="normal">BF59</f>
        <v>0</v>
      </c>
      <c r="BG130" s="503" t="n">
        <f aca="false" ca="false" dt2D="false" dtr="false" t="normal">BG59</f>
        <v>0</v>
      </c>
      <c r="BH130" s="503" t="n">
        <f aca="false" ca="false" dt2D="false" dtr="false" t="normal">BH59</f>
        <v>0</v>
      </c>
      <c r="BI130" s="503" t="n">
        <f aca="false" ca="false" dt2D="false" dtr="false" t="normal">BI59</f>
        <v>0</v>
      </c>
      <c r="BJ130" s="503" t="n">
        <f aca="false" ca="false" dt2D="false" dtr="false" t="normal">BJ59</f>
        <v>0</v>
      </c>
      <c r="BK130" s="503" t="n">
        <f aca="false" ca="false" dt2D="false" dtr="false" t="normal">BK59</f>
        <v>0</v>
      </c>
      <c r="BL130" s="503" t="n">
        <f aca="false" ca="false" dt2D="false" dtr="false" t="normal">BL59</f>
        <v>0</v>
      </c>
      <c r="BM130" s="503" t="n">
        <f aca="false" ca="false" dt2D="false" dtr="false" t="normal">BM59</f>
        <v>0</v>
      </c>
      <c r="BN130" s="503" t="n">
        <f aca="false" ca="false" dt2D="false" dtr="false" t="normal">BN59</f>
        <v>0</v>
      </c>
      <c r="BO130" s="503" t="n">
        <f aca="false" ca="false" dt2D="false" dtr="false" t="normal">BO59</f>
        <v>0</v>
      </c>
      <c r="BP130" s="503" t="n">
        <f aca="false" ca="false" dt2D="false" dtr="false" t="normal">BP59</f>
        <v>0</v>
      </c>
      <c r="BQ130" s="503" t="n">
        <f aca="false" ca="false" dt2D="false" dtr="false" t="normal">BQ59</f>
        <v>0</v>
      </c>
      <c r="BR130" s="503" t="n">
        <f aca="false" ca="false" dt2D="false" dtr="false" t="normal">BR59</f>
        <v>0</v>
      </c>
      <c r="BS130" s="503" t="n">
        <f aca="false" ca="false" dt2D="false" dtr="false" t="normal">BS59</f>
        <v>0</v>
      </c>
      <c r="BT130" s="503" t="n">
        <f aca="false" ca="false" dt2D="false" dtr="false" t="normal">BT59</f>
        <v>0</v>
      </c>
    </row>
    <row customFormat="true" customHeight="true" hidden="true" ht="15" outlineLevel="1" r="131" s="583">
      <c r="A131" s="529" t="n"/>
      <c r="B131" s="482" t="n"/>
      <c r="C131" s="482" t="n"/>
      <c r="D131" s="482" t="n"/>
      <c r="E131" s="482" t="n"/>
      <c r="F131" s="482" t="n"/>
      <c r="G131" s="482" t="n"/>
      <c r="J131" s="584" t="n"/>
      <c r="K131" s="584" t="n"/>
      <c r="L131" s="513" t="n"/>
      <c r="M131" s="513" t="n"/>
      <c r="N131" s="513" t="n"/>
      <c r="O131" s="513" t="n"/>
      <c r="P131" s="513" t="n"/>
      <c r="Q131" s="513" t="n"/>
      <c r="R131" s="513" t="n"/>
      <c r="S131" s="513" t="n"/>
      <c r="T131" s="513" t="n"/>
      <c r="U131" s="513" t="n"/>
      <c r="V131" s="513" t="n"/>
      <c r="W131" s="513" t="n"/>
      <c r="X131" s="513" t="n"/>
      <c r="Y131" s="513" t="n"/>
      <c r="Z131" s="513" t="n"/>
      <c r="AA131" s="513" t="n"/>
      <c r="AB131" s="513" t="n"/>
      <c r="AC131" s="513" t="n"/>
      <c r="AD131" s="513" t="n"/>
      <c r="AE131" s="513" t="n"/>
      <c r="AF131" s="513" t="n"/>
      <c r="AG131" s="513" t="n"/>
      <c r="AH131" s="513" t="n"/>
      <c r="AI131" s="513" t="n"/>
      <c r="AJ131" s="513" t="n"/>
      <c r="AK131" s="513" t="n"/>
      <c r="AL131" s="513" t="n"/>
      <c r="AM131" s="513" t="n"/>
      <c r="AN131" s="513" t="n"/>
      <c r="AO131" s="513" t="n"/>
      <c r="AP131" s="513" t="n"/>
      <c r="AQ131" s="513" t="n"/>
      <c r="AR131" s="513" t="n"/>
      <c r="AS131" s="513" t="n"/>
      <c r="AT131" s="513" t="n"/>
      <c r="AU131" s="513" t="n"/>
      <c r="AV131" s="513" t="n"/>
      <c r="AW131" s="513" t="n"/>
      <c r="AX131" s="513" t="n"/>
      <c r="AY131" s="513" t="n"/>
      <c r="AZ131" s="513" t="n"/>
      <c r="BA131" s="513" t="n"/>
      <c r="BB131" s="513" t="n"/>
      <c r="BC131" s="513" t="n"/>
      <c r="BD131" s="513" t="n"/>
      <c r="BE131" s="513" t="n"/>
      <c r="BF131" s="513" t="n"/>
      <c r="BG131" s="513" t="n"/>
      <c r="BH131" s="513" t="n"/>
      <c r="BI131" s="513" t="n"/>
      <c r="BJ131" s="513" t="n"/>
      <c r="BK131" s="513" t="n"/>
      <c r="BL131" s="513" t="n"/>
      <c r="BM131" s="513" t="n"/>
      <c r="BN131" s="513" t="n"/>
      <c r="BO131" s="513" t="n"/>
      <c r="BP131" s="513" t="n"/>
      <c r="BQ131" s="513" t="n"/>
      <c r="BR131" s="513" t="n"/>
      <c r="BS131" s="513" t="n"/>
      <c r="BT131" s="513" t="n"/>
    </row>
    <row outlineLevel="0" r="132">
      <c r="I132" s="429" t="s">
        <v>493</v>
      </c>
      <c r="L132" s="244" t="n"/>
      <c r="M132" s="244" t="n"/>
      <c r="N132" s="244" t="n"/>
      <c r="O132" s="244" t="n"/>
      <c r="P132" s="244" t="n"/>
      <c r="Q132" s="244" t="n"/>
      <c r="R132" s="244" t="n"/>
      <c r="S132" s="244" t="n"/>
      <c r="T132" s="244" t="n"/>
      <c r="U132" s="244" t="n"/>
      <c r="V132" s="244" t="n"/>
      <c r="W132" s="244" t="n"/>
      <c r="X132" s="244" t="n"/>
      <c r="Y132" s="244" t="n"/>
      <c r="Z132" s="244" t="n"/>
      <c r="AA132" s="244" t="n"/>
      <c r="AB132" s="244" t="n"/>
      <c r="AC132" s="244" t="n"/>
      <c r="AD132" s="244" t="n"/>
      <c r="AE132" s="244" t="n"/>
      <c r="AF132" s="244" t="n"/>
      <c r="AG132" s="244" t="n"/>
      <c r="AH132" s="244" t="n"/>
      <c r="AI132" s="244" t="n"/>
      <c r="AJ132" s="244" t="n"/>
      <c r="AK132" s="244" t="n"/>
      <c r="AL132" s="244" t="n"/>
      <c r="AM132" s="244" t="n"/>
      <c r="AN132" s="244" t="n"/>
      <c r="AO132" s="244" t="n"/>
      <c r="AP132" s="244" t="n"/>
      <c r="AQ132" s="244" t="n"/>
      <c r="AR132" s="244" t="n"/>
      <c r="AS132" s="244" t="n"/>
      <c r="AT132" s="244" t="n"/>
      <c r="AU132" s="244" t="n"/>
      <c r="AV132" s="244" t="n"/>
      <c r="AW132" s="244" t="n"/>
      <c r="AX132" s="244" t="n"/>
      <c r="AY132" s="244" t="n"/>
      <c r="AZ132" s="244" t="n"/>
      <c r="BA132" s="244" t="n"/>
      <c r="BB132" s="244" t="n"/>
      <c r="BC132" s="244" t="n"/>
      <c r="BD132" s="244" t="n"/>
      <c r="BE132" s="244" t="n"/>
      <c r="BF132" s="244" t="n"/>
      <c r="BG132" s="244" t="n"/>
      <c r="BH132" s="244" t="n"/>
      <c r="BI132" s="244" t="n"/>
      <c r="BJ132" s="244" t="n"/>
      <c r="BK132" s="244" t="n"/>
      <c r="BL132" s="244" t="n"/>
      <c r="BM132" s="244" t="n"/>
      <c r="BN132" s="244" t="n"/>
      <c r="BO132" s="244" t="n"/>
      <c r="BP132" s="244" t="n"/>
      <c r="BQ132" s="244" t="n"/>
      <c r="BR132" s="244" t="n"/>
      <c r="BS132" s="244" t="n"/>
      <c r="BT132" s="244" t="n"/>
    </row>
    <row outlineLevel="0" r="133">
      <c r="I133" s="436" t="s">
        <v>494</v>
      </c>
    </row>
    <row outlineLevel="0" r="134">
      <c r="L134" s="244" t="n"/>
      <c r="M134" s="244" t="n"/>
      <c r="N134" s="244" t="n"/>
      <c r="O134" s="244" t="n"/>
      <c r="P134" s="244" t="n"/>
      <c r="Q134" s="244" t="n"/>
      <c r="R134" s="244" t="n"/>
      <c r="S134" s="244" t="n"/>
      <c r="T134" s="244" t="n"/>
      <c r="U134" s="244" t="n"/>
      <c r="V134" s="244" t="n"/>
      <c r="W134" s="244" t="n"/>
      <c r="X134" s="244" t="n"/>
      <c r="Y134" s="244" t="n"/>
      <c r="Z134" s="244" t="n"/>
      <c r="AA134" s="244" t="n"/>
      <c r="AB134" s="244" t="n"/>
      <c r="AC134" s="244" t="n"/>
      <c r="AD134" s="244" t="n"/>
      <c r="AE134" s="244" t="n"/>
      <c r="AF134" s="244" t="n"/>
      <c r="AG134" s="244" t="n"/>
      <c r="AH134" s="244" t="n"/>
      <c r="AI134" s="244" t="n"/>
      <c r="AJ134" s="244" t="n"/>
      <c r="AK134" s="244" t="n"/>
      <c r="AL134" s="244" t="n"/>
      <c r="AM134" s="244" t="n"/>
      <c r="AN134" s="244" t="n"/>
      <c r="AO134" s="244" t="n"/>
      <c r="AP134" s="244" t="n"/>
      <c r="AQ134" s="244" t="n"/>
      <c r="AR134" s="244" t="n"/>
      <c r="AS134" s="244" t="n"/>
      <c r="AT134" s="244" t="n"/>
      <c r="AU134" s="244" t="n"/>
      <c r="AV134" s="244" t="n"/>
      <c r="AW134" s="244" t="n"/>
      <c r="AX134" s="244" t="n"/>
      <c r="AY134" s="244" t="n"/>
      <c r="AZ134" s="244" t="n"/>
      <c r="BA134" s="244" t="n"/>
      <c r="BB134" s="244" t="n"/>
      <c r="BC134" s="244" t="n"/>
      <c r="BD134" s="244" t="n"/>
      <c r="BE134" s="244" t="n"/>
      <c r="BF134" s="244" t="n"/>
      <c r="BG134" s="244" t="n"/>
      <c r="BH134" s="244" t="n"/>
      <c r="BI134" s="244" t="n"/>
      <c r="BJ134" s="244" t="n"/>
      <c r="BK134" s="244" t="n"/>
      <c r="BL134" s="244" t="n"/>
      <c r="BM134" s="244" t="n"/>
      <c r="BN134" s="244" t="n"/>
      <c r="BO134" s="244" t="n"/>
      <c r="BP134" s="244" t="n"/>
      <c r="BQ134" s="244" t="n"/>
      <c r="BR134" s="244" t="n"/>
      <c r="BS134" s="244" t="n"/>
      <c r="BT134" s="244" t="n"/>
    </row>
    <row ht="18.75" outlineLevel="0" r="135">
      <c r="A135" s="374" t="n"/>
      <c r="B135" s="374" t="n">
        <v>1</v>
      </c>
      <c r="C135" s="374" t="n"/>
      <c r="D135" s="374" t="n"/>
      <c r="E135" s="374" t="n"/>
      <c r="F135" s="374" t="n"/>
      <c r="G135" s="374" t="n"/>
      <c r="H135" s="514" t="s">
        <v>177</v>
      </c>
      <c r="I135" s="416" t="n"/>
      <c r="J135" s="417" t="e">
        <f aca="false" ca="false" dt2D="false" dtr="false" t="normal">VLOOKUP(I135, 'Допущения'!$B$9:$E$15, 4, 0)</f>
        <v>#N/A</v>
      </c>
      <c r="K135" s="418" t="e">
        <f aca="false" ca="false" dt2D="false" dtr="false" t="normal">VLOOKUP(I135, 'ТехЛист'!L:N, 2, 0)</f>
        <v>#N/A</v>
      </c>
      <c r="L135" s="558" t="n"/>
      <c r="M135" s="559" t="n"/>
      <c r="N135" s="560" t="n"/>
      <c r="O135" s="560" t="n"/>
      <c r="P135" s="560" t="n"/>
      <c r="Q135" s="560" t="n"/>
      <c r="R135" s="560" t="n"/>
      <c r="S135" s="560" t="n"/>
      <c r="T135" s="560" t="n"/>
      <c r="U135" s="560" t="n"/>
      <c r="V135" s="560" t="n"/>
      <c r="W135" s="560" t="n"/>
      <c r="X135" s="560" t="n"/>
      <c r="Y135" s="560" t="n"/>
      <c r="Z135" s="560" t="n"/>
      <c r="AA135" s="560" t="n"/>
      <c r="AB135" s="560" t="n"/>
      <c r="AC135" s="560" t="n"/>
      <c r="AD135" s="560" t="n"/>
      <c r="AE135" s="560" t="n"/>
      <c r="AF135" s="560" t="n"/>
      <c r="AG135" s="560" t="n"/>
      <c r="AH135" s="560" t="n"/>
      <c r="AI135" s="560" t="n"/>
      <c r="AJ135" s="560" t="n"/>
      <c r="AK135" s="560" t="n"/>
      <c r="AL135" s="560" t="n"/>
      <c r="AM135" s="560" t="n"/>
      <c r="AN135" s="560" t="n"/>
      <c r="AO135" s="560" t="n"/>
      <c r="AP135" s="560" t="n"/>
      <c r="AQ135" s="560" t="n"/>
      <c r="AR135" s="560" t="n"/>
      <c r="AS135" s="560" t="n"/>
      <c r="AT135" s="560" t="n"/>
      <c r="AU135" s="560" t="n"/>
      <c r="AV135" s="560" t="n"/>
      <c r="AW135" s="560" t="n"/>
      <c r="AX135" s="560" t="n"/>
      <c r="AY135" s="560" t="n"/>
      <c r="AZ135" s="560" t="n"/>
      <c r="BA135" s="560" t="n"/>
      <c r="BB135" s="560" t="n"/>
      <c r="BC135" s="560" t="n"/>
      <c r="BD135" s="560" t="n"/>
      <c r="BE135" s="560" t="n"/>
      <c r="BF135" s="560" t="n"/>
      <c r="BG135" s="560" t="n"/>
      <c r="BH135" s="560" t="n"/>
      <c r="BI135" s="560" t="n"/>
      <c r="BJ135" s="560" t="n"/>
      <c r="BK135" s="560" t="n"/>
      <c r="BL135" s="560" t="n"/>
      <c r="BM135" s="560" t="n"/>
      <c r="BN135" s="560" t="n"/>
      <c r="BO135" s="560" t="n"/>
      <c r="BP135" s="560" t="n"/>
      <c r="BQ135" s="560" t="n"/>
      <c r="BR135" s="560" t="n"/>
      <c r="BS135" s="560" t="n"/>
      <c r="BT135" s="560" t="n"/>
    </row>
    <row customFormat="true" hidden="true" ht="16.5" outlineLevel="1" r="136" s="1">
      <c r="B136" s="531" t="n"/>
      <c r="C136" s="561" t="n"/>
      <c r="D136" s="562" t="e">
        <f aca="false" ca="false" dt2D="false" dtr="false" t="normal">J135</f>
        <v>#N/A</v>
      </c>
      <c r="E136" s="562" t="n"/>
      <c r="F136" s="562" t="e">
        <f aca="false" ca="false" dt2D="false" dtr="false" t="normal">K135</f>
        <v>#N/A</v>
      </c>
      <c r="G136" s="562" t="n">
        <f aca="false" ca="false" dt2D="false" dtr="false" t="normal">I135</f>
        <v>0</v>
      </c>
      <c r="H136" s="431" t="n"/>
      <c r="I136" s="563" t="s">
        <v>569</v>
      </c>
      <c r="J136" s="563" t="n"/>
      <c r="K136" s="563" t="n"/>
      <c r="L136" s="563" t="n"/>
      <c r="M136" s="563" t="n"/>
      <c r="N136" s="563" t="n"/>
      <c r="O136" s="563" t="n"/>
      <c r="P136" s="563" t="n"/>
      <c r="Q136" s="563" t="n"/>
      <c r="R136" s="563" t="n"/>
      <c r="S136" s="563" t="n"/>
      <c r="T136" s="563" t="n"/>
      <c r="U136" s="563" t="n"/>
      <c r="V136" s="563" t="n"/>
      <c r="W136" s="563" t="n"/>
      <c r="X136" s="563" t="n"/>
      <c r="Y136" s="563" t="n"/>
      <c r="Z136" s="563" t="n"/>
      <c r="AA136" s="563" t="n"/>
      <c r="AB136" s="563" t="n"/>
      <c r="AC136" s="563" t="n"/>
      <c r="AD136" s="563" t="n"/>
      <c r="AE136" s="563" t="n"/>
      <c r="AF136" s="563" t="n"/>
      <c r="AG136" s="563" t="n"/>
      <c r="AH136" s="563" t="n"/>
      <c r="AI136" s="563" t="n"/>
      <c r="AJ136" s="563" t="n"/>
      <c r="AK136" s="563" t="n"/>
      <c r="AL136" s="563" t="n"/>
      <c r="AM136" s="563" t="n"/>
      <c r="AN136" s="563" t="n"/>
      <c r="AO136" s="563" t="n"/>
      <c r="AP136" s="563" t="n"/>
      <c r="AQ136" s="563" t="n"/>
      <c r="AR136" s="563" t="n"/>
      <c r="AS136" s="563" t="n"/>
      <c r="AT136" s="563" t="n"/>
      <c r="AU136" s="563" t="n"/>
      <c r="AV136" s="563" t="n"/>
      <c r="AW136" s="563" t="n"/>
      <c r="AX136" s="563" t="n"/>
      <c r="AY136" s="563" t="n"/>
      <c r="AZ136" s="563" t="n"/>
      <c r="BA136" s="563" t="n"/>
      <c r="BB136" s="563" t="n"/>
      <c r="BC136" s="563" t="n"/>
      <c r="BD136" s="563" t="n"/>
      <c r="BE136" s="563" t="n"/>
      <c r="BF136" s="563" t="n"/>
      <c r="BG136" s="563" t="n"/>
      <c r="BH136" s="563" t="n"/>
      <c r="BI136" s="563" t="n"/>
      <c r="BJ136" s="563" t="n"/>
      <c r="BK136" s="563" t="n"/>
      <c r="BL136" s="563" t="n"/>
      <c r="BM136" s="563" t="n"/>
      <c r="BN136" s="563" t="n"/>
      <c r="BO136" s="563" t="n"/>
      <c r="BP136" s="563" t="n"/>
      <c r="BQ136" s="563" t="n"/>
      <c r="BR136" s="563" t="n"/>
      <c r="BS136" s="563" t="n"/>
      <c r="BT136" s="563" t="n"/>
    </row>
    <row customFormat="true" hidden="true" ht="16.5" outlineLevel="2" r="137" s="431">
      <c r="A137" s="562" t="n"/>
      <c r="B137" s="562" t="n"/>
      <c r="C137" s="562" t="n"/>
      <c r="D137" s="562" t="e">
        <f aca="false" ca="false" dt2D="false" dtr="false" t="normal">D136</f>
        <v>#N/A</v>
      </c>
      <c r="E137" s="562" t="n"/>
      <c r="F137" s="562" t="e">
        <f aca="false" ca="false" dt2D="false" dtr="false" t="normal">F136</f>
        <v>#N/A</v>
      </c>
      <c r="G137" s="562" t="n">
        <f aca="false" ca="false" dt2D="false" dtr="false" t="normal">G136</f>
        <v>0</v>
      </c>
      <c r="I137" s="564" t="s">
        <v>584</v>
      </c>
      <c r="J137" s="431" t="s">
        <v>585</v>
      </c>
      <c r="M137" s="565" t="n"/>
      <c r="N137" s="565" t="n"/>
      <c r="O137" s="565" t="n"/>
      <c r="P137" s="565" t="n"/>
      <c r="Q137" s="565" t="n"/>
      <c r="R137" s="565" t="n"/>
      <c r="S137" s="565" t="n"/>
      <c r="T137" s="565" t="n"/>
      <c r="U137" s="565" t="n"/>
      <c r="V137" s="565" t="n"/>
      <c r="W137" s="565" t="n"/>
      <c r="X137" s="565" t="n"/>
      <c r="Y137" s="565" t="n"/>
      <c r="Z137" s="565" t="n"/>
      <c r="AA137" s="565" t="n"/>
      <c r="AB137" s="565" t="n"/>
      <c r="AC137" s="565" t="n"/>
      <c r="AD137" s="565" t="n"/>
      <c r="AE137" s="565" t="n"/>
      <c r="AF137" s="565" t="n"/>
      <c r="AG137" s="565" t="n"/>
      <c r="AH137" s="565" t="n"/>
      <c r="AI137" s="565" t="n"/>
      <c r="AJ137" s="565" t="n"/>
      <c r="AK137" s="565" t="n"/>
      <c r="AL137" s="565" t="n"/>
      <c r="AM137" s="565" t="n"/>
      <c r="AN137" s="565" t="n"/>
      <c r="AO137" s="565" t="n"/>
      <c r="AP137" s="565" t="n"/>
      <c r="AQ137" s="565" t="n"/>
      <c r="AR137" s="565" t="n"/>
      <c r="AS137" s="565" t="n"/>
      <c r="AT137" s="565" t="n"/>
      <c r="AU137" s="565" t="n"/>
      <c r="AV137" s="565" t="n"/>
      <c r="AW137" s="565" t="n"/>
      <c r="AX137" s="565" t="n"/>
      <c r="AY137" s="565" t="n"/>
      <c r="AZ137" s="565" t="n"/>
      <c r="BA137" s="565" t="n"/>
      <c r="BB137" s="565" t="n"/>
      <c r="BC137" s="565" t="n"/>
      <c r="BD137" s="565" t="n"/>
      <c r="BE137" s="565" t="n"/>
      <c r="BF137" s="565" t="n"/>
      <c r="BG137" s="565" t="n"/>
      <c r="BH137" s="565" t="n"/>
      <c r="BI137" s="565" t="n"/>
      <c r="BJ137" s="565" t="n"/>
      <c r="BK137" s="565" t="n"/>
      <c r="BL137" s="565" t="n"/>
      <c r="BM137" s="565" t="n"/>
      <c r="BN137" s="565" t="n"/>
      <c r="BO137" s="565" t="n"/>
      <c r="BP137" s="565" t="n"/>
      <c r="BQ137" s="565" t="n"/>
      <c r="BR137" s="565" t="n"/>
      <c r="BS137" s="565" t="n"/>
      <c r="BT137" s="565" t="n"/>
    </row>
    <row customHeight="true" hidden="true" ht="13.1499996185303" outlineLevel="2" r="138">
      <c r="B138" s="482" t="s">
        <v>450</v>
      </c>
      <c r="C138" s="529" t="n"/>
      <c r="D138" s="529" t="e">
        <f aca="false" ca="false" dt2D="false" dtr="false" t="normal">D137</f>
        <v>#N/A</v>
      </c>
      <c r="F138" s="482" t="e">
        <f aca="false" ca="false" dt2D="false" dtr="false" t="normal">F137</f>
        <v>#N/A</v>
      </c>
      <c r="G138" s="482" t="n">
        <f aca="false" ca="false" dt2D="false" dtr="false" t="normal">G137</f>
        <v>0</v>
      </c>
      <c r="I138" s="566" t="s">
        <v>586</v>
      </c>
      <c r="J138" s="567" t="s">
        <v>587</v>
      </c>
      <c r="K138" s="567" t="n"/>
      <c r="L138" s="568" t="n"/>
      <c r="M138" s="568" t="n">
        <f aca="false" ca="false" dt2D="false" dtr="false" t="normal">$L138*$K138*M137</f>
        <v>0</v>
      </c>
      <c r="N138" s="568" t="n">
        <f aca="false" ca="false" dt2D="false" dtr="false" t="normal">$L138*$K138*N137</f>
        <v>0</v>
      </c>
      <c r="O138" s="568" t="n">
        <f aca="false" ca="false" dt2D="false" dtr="false" t="normal">$L138*$K138*O137</f>
        <v>0</v>
      </c>
      <c r="P138" s="568" t="n">
        <f aca="false" ca="false" dt2D="false" dtr="false" t="normal">$L138*$K138*P137</f>
        <v>0</v>
      </c>
      <c r="Q138" s="568" t="n">
        <f aca="false" ca="false" dt2D="false" dtr="false" t="normal">$L138*$K138*Q137</f>
        <v>0</v>
      </c>
      <c r="R138" s="568" t="n">
        <f aca="false" ca="false" dt2D="false" dtr="false" t="normal">$L138*$K138*R137</f>
        <v>0</v>
      </c>
      <c r="S138" s="568" t="n">
        <f aca="false" ca="false" dt2D="false" dtr="false" t="normal">$L138*$K138*S137</f>
        <v>0</v>
      </c>
      <c r="T138" s="568" t="n">
        <f aca="false" ca="false" dt2D="false" dtr="false" t="normal">$L138*$K138*T137</f>
        <v>0</v>
      </c>
      <c r="U138" s="568" t="n">
        <f aca="false" ca="false" dt2D="false" dtr="false" t="normal">$L138*$K138*U137</f>
        <v>0</v>
      </c>
      <c r="V138" s="568" t="n">
        <f aca="false" ca="false" dt2D="false" dtr="false" t="normal">$L138*$K138*V137</f>
        <v>0</v>
      </c>
      <c r="W138" s="568" t="n">
        <f aca="false" ca="false" dt2D="false" dtr="false" t="normal">$L138*$K138*W137</f>
        <v>0</v>
      </c>
      <c r="X138" s="568" t="n">
        <f aca="false" ca="false" dt2D="false" dtr="false" t="normal">$L138*$K138*X137</f>
        <v>0</v>
      </c>
      <c r="Y138" s="568" t="n">
        <f aca="false" ca="false" dt2D="false" dtr="false" t="normal">$L138*$K138*Y137</f>
        <v>0</v>
      </c>
      <c r="Z138" s="568" t="n">
        <f aca="false" ca="false" dt2D="false" dtr="false" t="normal">$L138*$K138*Z137</f>
        <v>0</v>
      </c>
      <c r="AA138" s="568" t="n">
        <f aca="false" ca="false" dt2D="false" dtr="false" t="normal">$L138*$K138*AA137</f>
        <v>0</v>
      </c>
      <c r="AB138" s="568" t="n">
        <f aca="false" ca="false" dt2D="false" dtr="false" t="normal">$L138*$K138*AB137</f>
        <v>0</v>
      </c>
      <c r="AC138" s="568" t="n">
        <f aca="false" ca="false" dt2D="false" dtr="false" t="normal">$L138*$K138*AC137</f>
        <v>0</v>
      </c>
      <c r="AD138" s="568" t="n">
        <f aca="false" ca="false" dt2D="false" dtr="false" t="normal">$L138*$K138*AD137</f>
        <v>0</v>
      </c>
      <c r="AE138" s="568" t="n">
        <f aca="false" ca="false" dt2D="false" dtr="false" t="normal">$L138*$K138*AE137</f>
        <v>0</v>
      </c>
      <c r="AF138" s="568" t="n">
        <f aca="false" ca="false" dt2D="false" dtr="false" t="normal">$L138*$K138*AF137</f>
        <v>0</v>
      </c>
      <c r="AG138" s="568" t="n">
        <f aca="false" ca="false" dt2D="false" dtr="false" t="normal">$L138*$K138*AG137</f>
        <v>0</v>
      </c>
      <c r="AH138" s="568" t="n">
        <f aca="false" ca="false" dt2D="false" dtr="false" t="normal">$L138*$K138*AH137</f>
        <v>0</v>
      </c>
      <c r="AI138" s="568" t="n">
        <f aca="false" ca="false" dt2D="false" dtr="false" t="normal">$L138*$K138*AI137</f>
        <v>0</v>
      </c>
      <c r="AJ138" s="568" t="n">
        <f aca="false" ca="false" dt2D="false" dtr="false" t="normal">$L138*$K138*AJ137</f>
        <v>0</v>
      </c>
      <c r="AK138" s="568" t="n">
        <f aca="false" ca="false" dt2D="false" dtr="false" t="normal">$L138*$K138*AK137</f>
        <v>0</v>
      </c>
      <c r="AL138" s="568" t="n">
        <f aca="false" ca="false" dt2D="false" dtr="false" t="normal">$L138*$K138*AL137</f>
        <v>0</v>
      </c>
      <c r="AM138" s="568" t="n">
        <f aca="false" ca="false" dt2D="false" dtr="false" t="normal">$L138*$K138*AM137</f>
        <v>0</v>
      </c>
      <c r="AN138" s="568" t="n">
        <f aca="false" ca="false" dt2D="false" dtr="false" t="normal">$L138*$K138*AN137</f>
        <v>0</v>
      </c>
      <c r="AO138" s="568" t="n">
        <f aca="false" ca="false" dt2D="false" dtr="false" t="normal">$L138*$K138*AO137</f>
        <v>0</v>
      </c>
      <c r="AP138" s="568" t="n">
        <f aca="false" ca="false" dt2D="false" dtr="false" t="normal">$L138*$K138*AP137</f>
        <v>0</v>
      </c>
      <c r="AQ138" s="568" t="n">
        <f aca="false" ca="false" dt2D="false" dtr="false" t="normal">$L138*$K138*AQ137</f>
        <v>0</v>
      </c>
      <c r="AR138" s="568" t="n">
        <f aca="false" ca="false" dt2D="false" dtr="false" t="normal">$L138*$K138*AR137</f>
        <v>0</v>
      </c>
      <c r="AS138" s="568" t="n">
        <f aca="false" ca="false" dt2D="false" dtr="false" t="normal">$L138*$K138*AS137</f>
        <v>0</v>
      </c>
      <c r="AT138" s="568" t="n">
        <f aca="false" ca="false" dt2D="false" dtr="false" t="normal">$L138*$K138*AT137</f>
        <v>0</v>
      </c>
      <c r="AU138" s="568" t="n">
        <f aca="false" ca="false" dt2D="false" dtr="false" t="normal">$L138*$K138*AU137</f>
        <v>0</v>
      </c>
      <c r="AV138" s="568" t="n">
        <f aca="false" ca="false" dt2D="false" dtr="false" t="normal">$L138*$K138*AV137</f>
        <v>0</v>
      </c>
      <c r="AW138" s="568" t="n">
        <f aca="false" ca="false" dt2D="false" dtr="false" t="normal">$L138*$K138*AW137</f>
        <v>0</v>
      </c>
      <c r="AX138" s="568" t="n">
        <f aca="false" ca="false" dt2D="false" dtr="false" t="normal">$L138*$K138*AX137</f>
        <v>0</v>
      </c>
      <c r="AY138" s="568" t="n">
        <f aca="false" ca="false" dt2D="false" dtr="false" t="normal">$L138*$K138*AY137</f>
        <v>0</v>
      </c>
      <c r="AZ138" s="568" t="n">
        <f aca="false" ca="false" dt2D="false" dtr="false" t="normal">$L138*$K138*AZ137</f>
        <v>0</v>
      </c>
      <c r="BA138" s="568" t="n">
        <f aca="false" ca="false" dt2D="false" dtr="false" t="normal">$L138*$K138*BA137</f>
        <v>0</v>
      </c>
      <c r="BB138" s="568" t="n">
        <f aca="false" ca="false" dt2D="false" dtr="false" t="normal">$L138*$K138*BB137</f>
        <v>0</v>
      </c>
      <c r="BC138" s="568" t="n">
        <f aca="false" ca="false" dt2D="false" dtr="false" t="normal">$L138*$K138*BC137</f>
        <v>0</v>
      </c>
      <c r="BD138" s="568" t="n">
        <f aca="false" ca="false" dt2D="false" dtr="false" t="normal">$L138*$K138*BD137</f>
        <v>0</v>
      </c>
      <c r="BE138" s="568" t="n">
        <f aca="false" ca="false" dt2D="false" dtr="false" t="normal">$L138*$K138*BE137</f>
        <v>0</v>
      </c>
      <c r="BF138" s="568" t="n">
        <f aca="false" ca="false" dt2D="false" dtr="false" t="normal">$L138*$K138*BF137</f>
        <v>0</v>
      </c>
      <c r="BG138" s="568" t="n">
        <f aca="false" ca="false" dt2D="false" dtr="false" t="normal">$L138*$K138*BG137</f>
        <v>0</v>
      </c>
      <c r="BH138" s="568" t="n">
        <f aca="false" ca="false" dt2D="false" dtr="false" t="normal">$L138*$K138*BH137</f>
        <v>0</v>
      </c>
      <c r="BI138" s="568" t="n">
        <f aca="false" ca="false" dt2D="false" dtr="false" t="normal">$L138*$K138*BI137</f>
        <v>0</v>
      </c>
      <c r="BJ138" s="568" t="n">
        <f aca="false" ca="false" dt2D="false" dtr="false" t="normal">$L138*$K138*BJ137</f>
        <v>0</v>
      </c>
      <c r="BK138" s="568" t="n">
        <f aca="false" ca="false" dt2D="false" dtr="false" t="normal">$L138*$K138*BK137</f>
        <v>0</v>
      </c>
      <c r="BL138" s="568" t="n">
        <f aca="false" ca="false" dt2D="false" dtr="false" t="normal">$L138*$K138*BL137</f>
        <v>0</v>
      </c>
      <c r="BM138" s="568" t="n">
        <f aca="false" ca="false" dt2D="false" dtr="false" t="normal">$L138*$K138*BM137</f>
        <v>0</v>
      </c>
      <c r="BN138" s="568" t="n">
        <f aca="false" ca="false" dt2D="false" dtr="false" t="normal">$L138*$K138*BN137</f>
        <v>0</v>
      </c>
      <c r="BO138" s="568" t="n">
        <f aca="false" ca="false" dt2D="false" dtr="false" t="normal">$L138*$K138*BO137</f>
        <v>0</v>
      </c>
      <c r="BP138" s="568" t="n">
        <f aca="false" ca="false" dt2D="false" dtr="false" t="normal">$L138*$K138*BP137</f>
        <v>0</v>
      </c>
      <c r="BQ138" s="568" t="n">
        <f aca="false" ca="false" dt2D="false" dtr="false" t="normal">$L138*$K138*BQ137</f>
        <v>0</v>
      </c>
      <c r="BR138" s="568" t="n">
        <f aca="false" ca="false" dt2D="false" dtr="false" t="normal">$L138*$K138*BR137</f>
        <v>0</v>
      </c>
      <c r="BS138" s="568" t="n">
        <f aca="false" ca="false" dt2D="false" dtr="false" t="normal">$L138*$K138*BS137</f>
        <v>0</v>
      </c>
      <c r="BT138" s="568" t="n">
        <f aca="false" ca="false" dt2D="false" dtr="false" t="normal">$L138*$K138*BT137</f>
        <v>0</v>
      </c>
    </row>
    <row customHeight="true" hidden="true" ht="13.1499996185303" outlineLevel="2" r="139">
      <c r="D139" s="529" t="e">
        <f aca="false" ca="false" dt2D="false" dtr="false" t="normal">D138</f>
        <v>#N/A</v>
      </c>
      <c r="E139" s="569" t="str">
        <f aca="false" ca="false" dt2D="false" dtr="false" t="normal">I139</f>
        <v>Право аренды земельного участка</v>
      </c>
      <c r="F139" s="482" t="e">
        <f aca="false" ca="false" dt2D="false" dtr="false" t="normal">F138</f>
        <v>#N/A</v>
      </c>
      <c r="G139" s="482" t="n">
        <f aca="false" ca="false" dt2D="false" dtr="false" t="normal">G138</f>
        <v>0</v>
      </c>
      <c r="I139" s="566" t="s">
        <v>557</v>
      </c>
      <c r="J139" s="567" t="s">
        <v>587</v>
      </c>
      <c r="K139" s="567" t="n"/>
      <c r="L139" s="568" t="n"/>
      <c r="M139" s="568" t="n">
        <f aca="false" ca="false" dt2D="false" dtr="false" t="normal">$L139*$K139*M137</f>
        <v>0</v>
      </c>
      <c r="N139" s="568" t="n">
        <f aca="false" ca="false" dt2D="false" dtr="false" t="normal">$L139*$K139*N137</f>
        <v>0</v>
      </c>
      <c r="O139" s="568" t="n">
        <f aca="false" ca="false" dt2D="false" dtr="false" t="normal">$L139*$K139*O137</f>
        <v>0</v>
      </c>
      <c r="P139" s="568" t="n">
        <f aca="false" ca="false" dt2D="false" dtr="false" t="normal">$L139*$K139*P137</f>
        <v>0</v>
      </c>
      <c r="Q139" s="568" t="n">
        <f aca="false" ca="false" dt2D="false" dtr="false" t="normal">$L139*$K139*Q137</f>
        <v>0</v>
      </c>
      <c r="R139" s="568" t="n">
        <f aca="false" ca="false" dt2D="false" dtr="false" t="normal">$L139*$K139*R137</f>
        <v>0</v>
      </c>
      <c r="S139" s="568" t="n">
        <f aca="false" ca="false" dt2D="false" dtr="false" t="normal">$L139*$K139*S137</f>
        <v>0</v>
      </c>
      <c r="T139" s="568" t="n">
        <f aca="false" ca="false" dt2D="false" dtr="false" t="normal">$L139*$K139*T137</f>
        <v>0</v>
      </c>
      <c r="U139" s="568" t="n">
        <f aca="false" ca="false" dt2D="false" dtr="false" t="normal">$L139*$K139*U137</f>
        <v>0</v>
      </c>
      <c r="V139" s="568" t="n">
        <f aca="false" ca="false" dt2D="false" dtr="false" t="normal">$L139*$K139*V137</f>
        <v>0</v>
      </c>
      <c r="W139" s="568" t="n">
        <f aca="false" ca="false" dt2D="false" dtr="false" t="normal">$L139*$K139*W137</f>
        <v>0</v>
      </c>
      <c r="X139" s="568" t="n">
        <f aca="false" ca="false" dt2D="false" dtr="false" t="normal">$L139*$K139*X137</f>
        <v>0</v>
      </c>
      <c r="Y139" s="568" t="n">
        <f aca="false" ca="false" dt2D="false" dtr="false" t="normal">$L139*$K139*Y137</f>
        <v>0</v>
      </c>
      <c r="Z139" s="568" t="n">
        <f aca="false" ca="false" dt2D="false" dtr="false" t="normal">$L139*$K139*Z137</f>
        <v>0</v>
      </c>
      <c r="AA139" s="568" t="n">
        <f aca="false" ca="false" dt2D="false" dtr="false" t="normal">$L139*$K139*AA137</f>
        <v>0</v>
      </c>
      <c r="AB139" s="568" t="n">
        <f aca="false" ca="false" dt2D="false" dtr="false" t="normal">$L139*$K139*AB137</f>
        <v>0</v>
      </c>
      <c r="AC139" s="568" t="n">
        <f aca="false" ca="false" dt2D="false" dtr="false" t="normal">$L139*$K139*AC137</f>
        <v>0</v>
      </c>
      <c r="AD139" s="568" t="n">
        <f aca="false" ca="false" dt2D="false" dtr="false" t="normal">$L139*$K139*AD137</f>
        <v>0</v>
      </c>
      <c r="AE139" s="568" t="n">
        <f aca="false" ca="false" dt2D="false" dtr="false" t="normal">$L139*$K139*AE137</f>
        <v>0</v>
      </c>
      <c r="AF139" s="568" t="n">
        <f aca="false" ca="false" dt2D="false" dtr="false" t="normal">$L139*$K139*AF137</f>
        <v>0</v>
      </c>
      <c r="AG139" s="568" t="n">
        <f aca="false" ca="false" dt2D="false" dtr="false" t="normal">$L139*$K139*AG137</f>
        <v>0</v>
      </c>
      <c r="AH139" s="568" t="n">
        <f aca="false" ca="false" dt2D="false" dtr="false" t="normal">$L139*$K139*AH137</f>
        <v>0</v>
      </c>
      <c r="AI139" s="568" t="n">
        <f aca="false" ca="false" dt2D="false" dtr="false" t="normal">$L139*$K139*AI137</f>
        <v>0</v>
      </c>
      <c r="AJ139" s="568" t="n">
        <f aca="false" ca="false" dt2D="false" dtr="false" t="normal">$L139*$K139*AJ137</f>
        <v>0</v>
      </c>
      <c r="AK139" s="568" t="n">
        <f aca="false" ca="false" dt2D="false" dtr="false" t="normal">$L139*$K139*AK137</f>
        <v>0</v>
      </c>
      <c r="AL139" s="568" t="n">
        <f aca="false" ca="false" dt2D="false" dtr="false" t="normal">$L139*$K139*AL137</f>
        <v>0</v>
      </c>
      <c r="AM139" s="568" t="n">
        <f aca="false" ca="false" dt2D="false" dtr="false" t="normal">$L139*$K139*AM137</f>
        <v>0</v>
      </c>
      <c r="AN139" s="568" t="n">
        <f aca="false" ca="false" dt2D="false" dtr="false" t="normal">$L139*$K139*AN137</f>
        <v>0</v>
      </c>
      <c r="AO139" s="568" t="n">
        <f aca="false" ca="false" dt2D="false" dtr="false" t="normal">$L139*$K139*AO137</f>
        <v>0</v>
      </c>
      <c r="AP139" s="568" t="n">
        <f aca="false" ca="false" dt2D="false" dtr="false" t="normal">$L139*$K139*AP137</f>
        <v>0</v>
      </c>
      <c r="AQ139" s="568" t="n">
        <f aca="false" ca="false" dt2D="false" dtr="false" t="normal">$L139*$K139*AQ137</f>
        <v>0</v>
      </c>
      <c r="AR139" s="568" t="n">
        <f aca="false" ca="false" dt2D="false" dtr="false" t="normal">$L139*$K139*AR137</f>
        <v>0</v>
      </c>
      <c r="AS139" s="568" t="n">
        <f aca="false" ca="false" dt2D="false" dtr="false" t="normal">$L139*$K139*AS137</f>
        <v>0</v>
      </c>
      <c r="AT139" s="568" t="n">
        <f aca="false" ca="false" dt2D="false" dtr="false" t="normal">$L139*$K139*AT137</f>
        <v>0</v>
      </c>
      <c r="AU139" s="568" t="n">
        <f aca="false" ca="false" dt2D="false" dtr="false" t="normal">$L139*$K139*AU137</f>
        <v>0</v>
      </c>
      <c r="AV139" s="568" t="n">
        <f aca="false" ca="false" dt2D="false" dtr="false" t="normal">$L139*$K139*AV137</f>
        <v>0</v>
      </c>
      <c r="AW139" s="568" t="n">
        <f aca="false" ca="false" dt2D="false" dtr="false" t="normal">$L139*$K139*AW137</f>
        <v>0</v>
      </c>
      <c r="AX139" s="568" t="n">
        <f aca="false" ca="false" dt2D="false" dtr="false" t="normal">$L139*$K139*AX137</f>
        <v>0</v>
      </c>
      <c r="AY139" s="568" t="n">
        <f aca="false" ca="false" dt2D="false" dtr="false" t="normal">$L139*$K139*AY137</f>
        <v>0</v>
      </c>
      <c r="AZ139" s="568" t="n">
        <f aca="false" ca="false" dt2D="false" dtr="false" t="normal">$L139*$K139*AZ137</f>
        <v>0</v>
      </c>
      <c r="BA139" s="568" t="n">
        <f aca="false" ca="false" dt2D="false" dtr="false" t="normal">$L139*$K139*BA137</f>
        <v>0</v>
      </c>
      <c r="BB139" s="568" t="n">
        <f aca="false" ca="false" dt2D="false" dtr="false" t="normal">$L139*$K139*BB137</f>
        <v>0</v>
      </c>
      <c r="BC139" s="568" t="n">
        <f aca="false" ca="false" dt2D="false" dtr="false" t="normal">$L139*$K139*BC137</f>
        <v>0</v>
      </c>
      <c r="BD139" s="568" t="n">
        <f aca="false" ca="false" dt2D="false" dtr="false" t="normal">$L139*$K139*BD137</f>
        <v>0</v>
      </c>
      <c r="BE139" s="568" t="n">
        <f aca="false" ca="false" dt2D="false" dtr="false" t="normal">$L139*$K139*BE137</f>
        <v>0</v>
      </c>
      <c r="BF139" s="568" t="n">
        <f aca="false" ca="false" dt2D="false" dtr="false" t="normal">$L139*$K139*BF137</f>
        <v>0</v>
      </c>
      <c r="BG139" s="568" t="n">
        <f aca="false" ca="false" dt2D="false" dtr="false" t="normal">$L139*$K139*BG137</f>
        <v>0</v>
      </c>
      <c r="BH139" s="568" t="n">
        <f aca="false" ca="false" dt2D="false" dtr="false" t="normal">$L139*$K139*BH137</f>
        <v>0</v>
      </c>
      <c r="BI139" s="568" t="n">
        <f aca="false" ca="false" dt2D="false" dtr="false" t="normal">$L139*$K139*BI137</f>
        <v>0</v>
      </c>
      <c r="BJ139" s="568" t="n">
        <f aca="false" ca="false" dt2D="false" dtr="false" t="normal">$L139*$K139*BJ137</f>
        <v>0</v>
      </c>
      <c r="BK139" s="568" t="n">
        <f aca="false" ca="false" dt2D="false" dtr="false" t="normal">$L139*$K139*BK137</f>
        <v>0</v>
      </c>
      <c r="BL139" s="568" t="n">
        <f aca="false" ca="false" dt2D="false" dtr="false" t="normal">$L139*$K139*BL137</f>
        <v>0</v>
      </c>
      <c r="BM139" s="568" t="n">
        <f aca="false" ca="false" dt2D="false" dtr="false" t="normal">$L139*$K139*BM137</f>
        <v>0</v>
      </c>
      <c r="BN139" s="568" t="n">
        <f aca="false" ca="false" dt2D="false" dtr="false" t="normal">$L139*$K139*BN137</f>
        <v>0</v>
      </c>
      <c r="BO139" s="568" t="n">
        <f aca="false" ca="false" dt2D="false" dtr="false" t="normal">$L139*$K139*BO137</f>
        <v>0</v>
      </c>
      <c r="BP139" s="568" t="n">
        <f aca="false" ca="false" dt2D="false" dtr="false" t="normal">$L139*$K139*BP137</f>
        <v>0</v>
      </c>
      <c r="BQ139" s="568" t="n">
        <f aca="false" ca="false" dt2D="false" dtr="false" t="normal">$L139*$K139*BQ137</f>
        <v>0</v>
      </c>
      <c r="BR139" s="568" t="n">
        <f aca="false" ca="false" dt2D="false" dtr="false" t="normal">$L139*$K139*BR137</f>
        <v>0</v>
      </c>
      <c r="BS139" s="568" t="n">
        <f aca="false" ca="false" dt2D="false" dtr="false" t="normal">$L139*$K139*BS137</f>
        <v>0</v>
      </c>
      <c r="BT139" s="568" t="n">
        <f aca="false" ca="false" dt2D="false" dtr="false" t="normal">$L139*$K139*BT137</f>
        <v>0</v>
      </c>
    </row>
    <row customHeight="true" hidden="true" ht="13.1499996185303" outlineLevel="2" r="140">
      <c r="D140" s="529" t="e">
        <f aca="false" ca="false" dt2D="false" dtr="false" t="normal">D139</f>
        <v>#N/A</v>
      </c>
      <c r="F140" s="482" t="e">
        <f aca="false" ca="false" dt2D="false" dtr="false" t="normal">F139</f>
        <v>#N/A</v>
      </c>
      <c r="G140" s="482" t="n">
        <f aca="false" ca="false" dt2D="false" dtr="false" t="normal">G139</f>
        <v>0</v>
      </c>
      <c r="I140" s="570" t="s">
        <v>588</v>
      </c>
      <c r="J140" s="567" t="n"/>
      <c r="K140" s="567" t="n"/>
      <c r="L140" s="568" t="n"/>
      <c r="M140" s="568" t="n">
        <f aca="false" ca="false" dt2D="false" dtr="false" t="normal">$L140*$K140*M137</f>
        <v>0</v>
      </c>
      <c r="N140" s="568" t="n">
        <f aca="false" ca="false" dt2D="false" dtr="false" t="normal">$L140*$K140*N137</f>
        <v>0</v>
      </c>
      <c r="O140" s="568" t="n">
        <f aca="false" ca="false" dt2D="false" dtr="false" t="normal">$L140*$K140*O137</f>
        <v>0</v>
      </c>
      <c r="P140" s="568" t="n">
        <f aca="false" ca="false" dt2D="false" dtr="false" t="normal">$L140*$K140*P137</f>
        <v>0</v>
      </c>
      <c r="Q140" s="568" t="n">
        <f aca="false" ca="false" dt2D="false" dtr="false" t="normal">$L140*$K140*Q137</f>
        <v>0</v>
      </c>
      <c r="R140" s="568" t="n">
        <f aca="false" ca="false" dt2D="false" dtr="false" t="normal">$L140*$K140*R137</f>
        <v>0</v>
      </c>
      <c r="S140" s="568" t="n">
        <f aca="false" ca="false" dt2D="false" dtr="false" t="normal">$L140*$K140*S137</f>
        <v>0</v>
      </c>
      <c r="T140" s="568" t="n">
        <f aca="false" ca="false" dt2D="false" dtr="false" t="normal">$L140*$K140*T137</f>
        <v>0</v>
      </c>
      <c r="U140" s="568" t="n">
        <f aca="false" ca="false" dt2D="false" dtr="false" t="normal">$L140*$K140*U137</f>
        <v>0</v>
      </c>
      <c r="V140" s="568" t="n">
        <f aca="false" ca="false" dt2D="false" dtr="false" t="normal">$L140*$K140*V137</f>
        <v>0</v>
      </c>
      <c r="W140" s="568" t="n">
        <f aca="false" ca="false" dt2D="false" dtr="false" t="normal">$L140*$K140*W137</f>
        <v>0</v>
      </c>
      <c r="X140" s="568" t="n">
        <f aca="false" ca="false" dt2D="false" dtr="false" t="normal">$L140*$K140*X137</f>
        <v>0</v>
      </c>
      <c r="Y140" s="568" t="n">
        <f aca="false" ca="false" dt2D="false" dtr="false" t="normal">$L140*$K140*Y137</f>
        <v>0</v>
      </c>
      <c r="Z140" s="568" t="n">
        <f aca="false" ca="false" dt2D="false" dtr="false" t="normal">$L140*$K140*Z137</f>
        <v>0</v>
      </c>
      <c r="AA140" s="568" t="n">
        <f aca="false" ca="false" dt2D="false" dtr="false" t="normal">$L140*$K140*AA137</f>
        <v>0</v>
      </c>
      <c r="AB140" s="568" t="n">
        <f aca="false" ca="false" dt2D="false" dtr="false" t="normal">$L140*$K140*AB137</f>
        <v>0</v>
      </c>
      <c r="AC140" s="568" t="n">
        <f aca="false" ca="false" dt2D="false" dtr="false" t="normal">$L140*$K140*AC137</f>
        <v>0</v>
      </c>
      <c r="AD140" s="568" t="n">
        <f aca="false" ca="false" dt2D="false" dtr="false" t="normal">$L140*$K140*AD137</f>
        <v>0</v>
      </c>
      <c r="AE140" s="568" t="n">
        <f aca="false" ca="false" dt2D="false" dtr="false" t="normal">$L140*$K140*AE137</f>
        <v>0</v>
      </c>
      <c r="AF140" s="568" t="n">
        <f aca="false" ca="false" dt2D="false" dtr="false" t="normal">$L140*$K140*AF137</f>
        <v>0</v>
      </c>
      <c r="AG140" s="568" t="n">
        <f aca="false" ca="false" dt2D="false" dtr="false" t="normal">$L140*$K140*AG137</f>
        <v>0</v>
      </c>
      <c r="AH140" s="568" t="n">
        <f aca="false" ca="false" dt2D="false" dtr="false" t="normal">$L140*$K140*AH137</f>
        <v>0</v>
      </c>
      <c r="AI140" s="568" t="n">
        <f aca="false" ca="false" dt2D="false" dtr="false" t="normal">$L140*$K140*AI137</f>
        <v>0</v>
      </c>
      <c r="AJ140" s="568" t="n">
        <f aca="false" ca="false" dt2D="false" dtr="false" t="normal">$L140*$K140*AJ137</f>
        <v>0</v>
      </c>
      <c r="AK140" s="568" t="n">
        <f aca="false" ca="false" dt2D="false" dtr="false" t="normal">$L140*$K140*AK137</f>
        <v>0</v>
      </c>
      <c r="AL140" s="568" t="n">
        <f aca="false" ca="false" dt2D="false" dtr="false" t="normal">$L140*$K140*AL137</f>
        <v>0</v>
      </c>
      <c r="AM140" s="568" t="n">
        <f aca="false" ca="false" dt2D="false" dtr="false" t="normal">$L140*$K140*AM137</f>
        <v>0</v>
      </c>
      <c r="AN140" s="568" t="n">
        <f aca="false" ca="false" dt2D="false" dtr="false" t="normal">$L140*$K140*AN137</f>
        <v>0</v>
      </c>
      <c r="AO140" s="568" t="n">
        <f aca="false" ca="false" dt2D="false" dtr="false" t="normal">$L140*$K140*AO137</f>
        <v>0</v>
      </c>
      <c r="AP140" s="568" t="n">
        <f aca="false" ca="false" dt2D="false" dtr="false" t="normal">$L140*$K140*AP137</f>
        <v>0</v>
      </c>
      <c r="AQ140" s="568" t="n">
        <f aca="false" ca="false" dt2D="false" dtr="false" t="normal">$L140*$K140*AQ137</f>
        <v>0</v>
      </c>
      <c r="AR140" s="568" t="n">
        <f aca="false" ca="false" dt2D="false" dtr="false" t="normal">$L140*$K140*AR137</f>
        <v>0</v>
      </c>
      <c r="AS140" s="568" t="n">
        <f aca="false" ca="false" dt2D="false" dtr="false" t="normal">$L140*$K140*AS137</f>
        <v>0</v>
      </c>
      <c r="AT140" s="568" t="n">
        <f aca="false" ca="false" dt2D="false" dtr="false" t="normal">$L140*$K140*AT137</f>
        <v>0</v>
      </c>
      <c r="AU140" s="568" t="n">
        <f aca="false" ca="false" dt2D="false" dtr="false" t="normal">$L140*$K140*AU137</f>
        <v>0</v>
      </c>
      <c r="AV140" s="568" t="n">
        <f aca="false" ca="false" dt2D="false" dtr="false" t="normal">$L140*$K140*AV137</f>
        <v>0</v>
      </c>
      <c r="AW140" s="568" t="n">
        <f aca="false" ca="false" dt2D="false" dtr="false" t="normal">$L140*$K140*AW137</f>
        <v>0</v>
      </c>
      <c r="AX140" s="568" t="n">
        <f aca="false" ca="false" dt2D="false" dtr="false" t="normal">$L140*$K140*AX137</f>
        <v>0</v>
      </c>
      <c r="AY140" s="568" t="n">
        <f aca="false" ca="false" dt2D="false" dtr="false" t="normal">$L140*$K140*AY137</f>
        <v>0</v>
      </c>
      <c r="AZ140" s="568" t="n">
        <f aca="false" ca="false" dt2D="false" dtr="false" t="normal">$L140*$K140*AZ137</f>
        <v>0</v>
      </c>
      <c r="BA140" s="568" t="n">
        <f aca="false" ca="false" dt2D="false" dtr="false" t="normal">$L140*$K140*BA137</f>
        <v>0</v>
      </c>
      <c r="BB140" s="568" t="n">
        <f aca="false" ca="false" dt2D="false" dtr="false" t="normal">$L140*$K140*BB137</f>
        <v>0</v>
      </c>
      <c r="BC140" s="568" t="n">
        <f aca="false" ca="false" dt2D="false" dtr="false" t="normal">$L140*$K140*BC137</f>
        <v>0</v>
      </c>
      <c r="BD140" s="568" t="n">
        <f aca="false" ca="false" dt2D="false" dtr="false" t="normal">$L140*$K140*BD137</f>
        <v>0</v>
      </c>
      <c r="BE140" s="568" t="n">
        <f aca="false" ca="false" dt2D="false" dtr="false" t="normal">$L140*$K140*BE137</f>
        <v>0</v>
      </c>
      <c r="BF140" s="568" t="n">
        <f aca="false" ca="false" dt2D="false" dtr="false" t="normal">$L140*$K140*BF137</f>
        <v>0</v>
      </c>
      <c r="BG140" s="568" t="n">
        <f aca="false" ca="false" dt2D="false" dtr="false" t="normal">$L140*$K140*BG137</f>
        <v>0</v>
      </c>
      <c r="BH140" s="568" t="n">
        <f aca="false" ca="false" dt2D="false" dtr="false" t="normal">$L140*$K140*BH137</f>
        <v>0</v>
      </c>
      <c r="BI140" s="568" t="n">
        <f aca="false" ca="false" dt2D="false" dtr="false" t="normal">$L140*$K140*BI137</f>
        <v>0</v>
      </c>
      <c r="BJ140" s="568" t="n">
        <f aca="false" ca="false" dt2D="false" dtr="false" t="normal">$L140*$K140*BJ137</f>
        <v>0</v>
      </c>
      <c r="BK140" s="568" t="n">
        <f aca="false" ca="false" dt2D="false" dtr="false" t="normal">$L140*$K140*BK137</f>
        <v>0</v>
      </c>
      <c r="BL140" s="568" t="n">
        <f aca="false" ca="false" dt2D="false" dtr="false" t="normal">$L140*$K140*BL137</f>
        <v>0</v>
      </c>
      <c r="BM140" s="568" t="n">
        <f aca="false" ca="false" dt2D="false" dtr="false" t="normal">$L140*$K140*BM137</f>
        <v>0</v>
      </c>
      <c r="BN140" s="568" t="n">
        <f aca="false" ca="false" dt2D="false" dtr="false" t="normal">$L140*$K140*BN137</f>
        <v>0</v>
      </c>
      <c r="BO140" s="568" t="n">
        <f aca="false" ca="false" dt2D="false" dtr="false" t="normal">$L140*$K140*BO137</f>
        <v>0</v>
      </c>
      <c r="BP140" s="568" t="n">
        <f aca="false" ca="false" dt2D="false" dtr="false" t="normal">$L140*$K140*BP137</f>
        <v>0</v>
      </c>
      <c r="BQ140" s="568" t="n">
        <f aca="false" ca="false" dt2D="false" dtr="false" t="normal">$L140*$K140*BQ137</f>
        <v>0</v>
      </c>
      <c r="BR140" s="568" t="n">
        <f aca="false" ca="false" dt2D="false" dtr="false" t="normal">$L140*$K140*BR137</f>
        <v>0</v>
      </c>
      <c r="BS140" s="568" t="n">
        <f aca="false" ca="false" dt2D="false" dtr="false" t="normal">$L140*$K140*BS137</f>
        <v>0</v>
      </c>
      <c r="BT140" s="568" t="n">
        <f aca="false" ca="false" dt2D="false" dtr="false" t="normal">$L140*$K140*BT137</f>
        <v>0</v>
      </c>
    </row>
    <row customHeight="true" hidden="true" ht="13.1499996185303" outlineLevel="2" r="141">
      <c r="D141" s="529" t="e">
        <f aca="false" ca="false" dt2D="false" dtr="false" t="normal">D140</f>
        <v>#N/A</v>
      </c>
      <c r="F141" s="482" t="e">
        <f aca="false" ca="false" dt2D="false" dtr="false" t="normal">F140</f>
        <v>#N/A</v>
      </c>
      <c r="G141" s="482" t="n">
        <f aca="false" ca="false" dt2D="false" dtr="false" t="normal">G140</f>
        <v>0</v>
      </c>
      <c r="I141" s="570" t="s">
        <v>588</v>
      </c>
      <c r="J141" s="567" t="n"/>
      <c r="K141" s="567" t="n"/>
      <c r="L141" s="568" t="n"/>
      <c r="M141" s="568" t="n">
        <f aca="false" ca="false" dt2D="false" dtr="false" t="normal">$L141*$K141*M137</f>
        <v>0</v>
      </c>
      <c r="N141" s="568" t="n">
        <f aca="false" ca="false" dt2D="false" dtr="false" t="normal">$L141*$K141*N137</f>
        <v>0</v>
      </c>
      <c r="O141" s="568" t="n">
        <f aca="false" ca="false" dt2D="false" dtr="false" t="normal">$L141*$K141*O137</f>
        <v>0</v>
      </c>
      <c r="P141" s="568" t="n">
        <f aca="false" ca="false" dt2D="false" dtr="false" t="normal">$L141*$K141*P137</f>
        <v>0</v>
      </c>
      <c r="Q141" s="568" t="n">
        <f aca="false" ca="false" dt2D="false" dtr="false" t="normal">$L141*$K141*Q137</f>
        <v>0</v>
      </c>
      <c r="R141" s="568" t="n">
        <f aca="false" ca="false" dt2D="false" dtr="false" t="normal">$L141*$K141*R137</f>
        <v>0</v>
      </c>
      <c r="S141" s="568" t="n">
        <f aca="false" ca="false" dt2D="false" dtr="false" t="normal">$L141*$K141*S137</f>
        <v>0</v>
      </c>
      <c r="T141" s="568" t="n">
        <f aca="false" ca="false" dt2D="false" dtr="false" t="normal">$L141*$K141*T137</f>
        <v>0</v>
      </c>
      <c r="U141" s="568" t="n">
        <f aca="false" ca="false" dt2D="false" dtr="false" t="normal">$L141*$K141*U137</f>
        <v>0</v>
      </c>
      <c r="V141" s="568" t="n">
        <f aca="false" ca="false" dt2D="false" dtr="false" t="normal">$L141*$K141*V137</f>
        <v>0</v>
      </c>
      <c r="W141" s="568" t="n">
        <f aca="false" ca="false" dt2D="false" dtr="false" t="normal">$L141*$K141*W137</f>
        <v>0</v>
      </c>
      <c r="X141" s="568" t="n">
        <f aca="false" ca="false" dt2D="false" dtr="false" t="normal">$L141*$K141*X137</f>
        <v>0</v>
      </c>
      <c r="Y141" s="568" t="n">
        <f aca="false" ca="false" dt2D="false" dtr="false" t="normal">$L141*$K141*Y137</f>
        <v>0</v>
      </c>
      <c r="Z141" s="568" t="n">
        <f aca="false" ca="false" dt2D="false" dtr="false" t="normal">$L141*$K141*Z137</f>
        <v>0</v>
      </c>
      <c r="AA141" s="568" t="n">
        <f aca="false" ca="false" dt2D="false" dtr="false" t="normal">$L141*$K141*AA137</f>
        <v>0</v>
      </c>
      <c r="AB141" s="568" t="n">
        <f aca="false" ca="false" dt2D="false" dtr="false" t="normal">$L141*$K141*AB137</f>
        <v>0</v>
      </c>
      <c r="AC141" s="568" t="n">
        <f aca="false" ca="false" dt2D="false" dtr="false" t="normal">$L141*$K141*AC137</f>
        <v>0</v>
      </c>
      <c r="AD141" s="568" t="n">
        <f aca="false" ca="false" dt2D="false" dtr="false" t="normal">$L141*$K141*AD137</f>
        <v>0</v>
      </c>
      <c r="AE141" s="568" t="n">
        <f aca="false" ca="false" dt2D="false" dtr="false" t="normal">$L141*$K141*AE137</f>
        <v>0</v>
      </c>
      <c r="AF141" s="568" t="n">
        <f aca="false" ca="false" dt2D="false" dtr="false" t="normal">$L141*$K141*AF137</f>
        <v>0</v>
      </c>
      <c r="AG141" s="568" t="n">
        <f aca="false" ca="false" dt2D="false" dtr="false" t="normal">$L141*$K141*AG137</f>
        <v>0</v>
      </c>
      <c r="AH141" s="568" t="n">
        <f aca="false" ca="false" dt2D="false" dtr="false" t="normal">$L141*$K141*AH137</f>
        <v>0</v>
      </c>
      <c r="AI141" s="568" t="n">
        <f aca="false" ca="false" dt2D="false" dtr="false" t="normal">$L141*$K141*AI137</f>
        <v>0</v>
      </c>
      <c r="AJ141" s="568" t="n">
        <f aca="false" ca="false" dt2D="false" dtr="false" t="normal">$L141*$K141*AJ137</f>
        <v>0</v>
      </c>
      <c r="AK141" s="568" t="n">
        <f aca="false" ca="false" dt2D="false" dtr="false" t="normal">$L141*$K141*AK137</f>
        <v>0</v>
      </c>
      <c r="AL141" s="568" t="n">
        <f aca="false" ca="false" dt2D="false" dtr="false" t="normal">$L141*$K141*AL137</f>
        <v>0</v>
      </c>
      <c r="AM141" s="568" t="n">
        <f aca="false" ca="false" dt2D="false" dtr="false" t="normal">$L141*$K141*AM137</f>
        <v>0</v>
      </c>
      <c r="AN141" s="568" t="n">
        <f aca="false" ca="false" dt2D="false" dtr="false" t="normal">$L141*$K141*AN137</f>
        <v>0</v>
      </c>
      <c r="AO141" s="568" t="n">
        <f aca="false" ca="false" dt2D="false" dtr="false" t="normal">$L141*$K141*AO137</f>
        <v>0</v>
      </c>
      <c r="AP141" s="568" t="n">
        <f aca="false" ca="false" dt2D="false" dtr="false" t="normal">$L141*$K141*AP137</f>
        <v>0</v>
      </c>
      <c r="AQ141" s="568" t="n">
        <f aca="false" ca="false" dt2D="false" dtr="false" t="normal">$L141*$K141*AQ137</f>
        <v>0</v>
      </c>
      <c r="AR141" s="568" t="n">
        <f aca="false" ca="false" dt2D="false" dtr="false" t="normal">$L141*$K141*AR137</f>
        <v>0</v>
      </c>
      <c r="AS141" s="568" t="n">
        <f aca="false" ca="false" dt2D="false" dtr="false" t="normal">$L141*$K141*AS137</f>
        <v>0</v>
      </c>
      <c r="AT141" s="568" t="n">
        <f aca="false" ca="false" dt2D="false" dtr="false" t="normal">$L141*$K141*AT137</f>
        <v>0</v>
      </c>
      <c r="AU141" s="568" t="n">
        <f aca="false" ca="false" dt2D="false" dtr="false" t="normal">$L141*$K141*AU137</f>
        <v>0</v>
      </c>
      <c r="AV141" s="568" t="n">
        <f aca="false" ca="false" dt2D="false" dtr="false" t="normal">$L141*$K141*AV137</f>
        <v>0</v>
      </c>
      <c r="AW141" s="568" t="n">
        <f aca="false" ca="false" dt2D="false" dtr="false" t="normal">$L141*$K141*AW137</f>
        <v>0</v>
      </c>
      <c r="AX141" s="568" t="n">
        <f aca="false" ca="false" dt2D="false" dtr="false" t="normal">$L141*$K141*AX137</f>
        <v>0</v>
      </c>
      <c r="AY141" s="568" t="n">
        <f aca="false" ca="false" dt2D="false" dtr="false" t="normal">$L141*$K141*AY137</f>
        <v>0</v>
      </c>
      <c r="AZ141" s="568" t="n">
        <f aca="false" ca="false" dt2D="false" dtr="false" t="normal">$L141*$K141*AZ137</f>
        <v>0</v>
      </c>
      <c r="BA141" s="568" t="n">
        <f aca="false" ca="false" dt2D="false" dtr="false" t="normal">$L141*$K141*BA137</f>
        <v>0</v>
      </c>
      <c r="BB141" s="568" t="n">
        <f aca="false" ca="false" dt2D="false" dtr="false" t="normal">$L141*$K141*BB137</f>
        <v>0</v>
      </c>
      <c r="BC141" s="568" t="n">
        <f aca="false" ca="false" dt2D="false" dtr="false" t="normal">$L141*$K141*BC137</f>
        <v>0</v>
      </c>
      <c r="BD141" s="568" t="n">
        <f aca="false" ca="false" dt2D="false" dtr="false" t="normal">$L141*$K141*BD137</f>
        <v>0</v>
      </c>
      <c r="BE141" s="568" t="n">
        <f aca="false" ca="false" dt2D="false" dtr="false" t="normal">$L141*$K141*BE137</f>
        <v>0</v>
      </c>
      <c r="BF141" s="568" t="n">
        <f aca="false" ca="false" dt2D="false" dtr="false" t="normal">$L141*$K141*BF137</f>
        <v>0</v>
      </c>
      <c r="BG141" s="568" t="n">
        <f aca="false" ca="false" dt2D="false" dtr="false" t="normal">$L141*$K141*BG137</f>
        <v>0</v>
      </c>
      <c r="BH141" s="568" t="n">
        <f aca="false" ca="false" dt2D="false" dtr="false" t="normal">$L141*$K141*BH137</f>
        <v>0</v>
      </c>
      <c r="BI141" s="568" t="n">
        <f aca="false" ca="false" dt2D="false" dtr="false" t="normal">$L141*$K141*BI137</f>
        <v>0</v>
      </c>
      <c r="BJ141" s="568" t="n">
        <f aca="false" ca="false" dt2D="false" dtr="false" t="normal">$L141*$K141*BJ137</f>
        <v>0</v>
      </c>
      <c r="BK141" s="568" t="n">
        <f aca="false" ca="false" dt2D="false" dtr="false" t="normal">$L141*$K141*BK137</f>
        <v>0</v>
      </c>
      <c r="BL141" s="568" t="n">
        <f aca="false" ca="false" dt2D="false" dtr="false" t="normal">$L141*$K141*BL137</f>
        <v>0</v>
      </c>
      <c r="BM141" s="568" t="n">
        <f aca="false" ca="false" dt2D="false" dtr="false" t="normal">$L141*$K141*BM137</f>
        <v>0</v>
      </c>
      <c r="BN141" s="568" t="n">
        <f aca="false" ca="false" dt2D="false" dtr="false" t="normal">$L141*$K141*BN137</f>
        <v>0</v>
      </c>
      <c r="BO141" s="568" t="n">
        <f aca="false" ca="false" dt2D="false" dtr="false" t="normal">$L141*$K141*BO137</f>
        <v>0</v>
      </c>
      <c r="BP141" s="568" t="n">
        <f aca="false" ca="false" dt2D="false" dtr="false" t="normal">$L141*$K141*BP137</f>
        <v>0</v>
      </c>
      <c r="BQ141" s="568" t="n">
        <f aca="false" ca="false" dt2D="false" dtr="false" t="normal">$L141*$K141*BQ137</f>
        <v>0</v>
      </c>
      <c r="BR141" s="568" t="n">
        <f aca="false" ca="false" dt2D="false" dtr="false" t="normal">$L141*$K141*BR137</f>
        <v>0</v>
      </c>
      <c r="BS141" s="568" t="n">
        <f aca="false" ca="false" dt2D="false" dtr="false" t="normal">$L141*$K141*BS137</f>
        <v>0</v>
      </c>
      <c r="BT141" s="568" t="n">
        <f aca="false" ca="false" dt2D="false" dtr="false" t="normal">$L141*$K141*BT137</f>
        <v>0</v>
      </c>
    </row>
    <row customFormat="true" hidden="true" ht="16.5" outlineLevel="2" r="142" s="17">
      <c r="A142" s="542" t="n"/>
      <c r="B142" s="542" t="n"/>
      <c r="C142" s="529" t="n"/>
      <c r="D142" s="529" t="e">
        <f aca="false" ca="false" dt2D="false" dtr="false" t="normal">D141</f>
        <v>#N/A</v>
      </c>
      <c r="E142" s="482" t="n"/>
      <c r="F142" s="482" t="e">
        <f aca="false" ca="false" dt2D="false" dtr="false" t="normal">F141</f>
        <v>#N/A</v>
      </c>
      <c r="G142" s="482" t="n">
        <f aca="false" ca="false" dt2D="false" dtr="false" t="normal">G141</f>
        <v>0</v>
      </c>
      <c r="I142" s="571" t="s">
        <v>589</v>
      </c>
      <c r="J142" s="116" t="n"/>
      <c r="K142" s="116" t="n"/>
      <c r="L142" s="572" t="n"/>
      <c r="M142" s="573" t="n">
        <f aca="false" ca="false" dt2D="false" dtr="false" t="normal">SUM(M138:M141)</f>
        <v>0</v>
      </c>
      <c r="N142" s="573" t="n">
        <f aca="false" ca="false" dt2D="false" dtr="false" t="normal">SUM(N138:N141)</f>
        <v>0</v>
      </c>
      <c r="O142" s="573" t="n">
        <f aca="false" ca="false" dt2D="false" dtr="false" t="normal">SUM(O138:O141)</f>
        <v>0</v>
      </c>
      <c r="P142" s="573" t="n">
        <f aca="false" ca="false" dt2D="false" dtr="false" t="normal">SUM(P138:P141)</f>
        <v>0</v>
      </c>
      <c r="Q142" s="573" t="n">
        <f aca="false" ca="false" dt2D="false" dtr="false" t="normal">SUM(Q138:Q141)</f>
        <v>0</v>
      </c>
      <c r="R142" s="573" t="n">
        <f aca="false" ca="false" dt2D="false" dtr="false" t="normal">SUM(R138:R141)</f>
        <v>0</v>
      </c>
      <c r="S142" s="573" t="n">
        <f aca="false" ca="false" dt2D="false" dtr="false" t="normal">SUM(S138:S141)</f>
        <v>0</v>
      </c>
      <c r="T142" s="573" t="n">
        <f aca="false" ca="false" dt2D="false" dtr="false" t="normal">SUM(T138:T141)</f>
        <v>0</v>
      </c>
      <c r="U142" s="573" t="n">
        <f aca="false" ca="false" dt2D="false" dtr="false" t="normal">SUM(U138:U141)</f>
        <v>0</v>
      </c>
      <c r="V142" s="573" t="n">
        <f aca="false" ca="false" dt2D="false" dtr="false" t="normal">SUM(V138:V141)</f>
        <v>0</v>
      </c>
      <c r="W142" s="573" t="n">
        <f aca="false" ca="false" dt2D="false" dtr="false" t="normal">SUM(W138:W141)</f>
        <v>0</v>
      </c>
      <c r="X142" s="573" t="n">
        <f aca="false" ca="false" dt2D="false" dtr="false" t="normal">SUM(X138:X141)</f>
        <v>0</v>
      </c>
      <c r="Y142" s="573" t="n">
        <f aca="false" ca="false" dt2D="false" dtr="false" t="normal">SUM(Y138:Y141)</f>
        <v>0</v>
      </c>
      <c r="Z142" s="573" t="n">
        <f aca="false" ca="false" dt2D="false" dtr="false" t="normal">SUM(Z138:Z141)</f>
        <v>0</v>
      </c>
      <c r="AA142" s="573" t="n">
        <f aca="false" ca="false" dt2D="false" dtr="false" t="normal">SUM(AA138:AA141)</f>
        <v>0</v>
      </c>
      <c r="AB142" s="573" t="n">
        <f aca="false" ca="false" dt2D="false" dtr="false" t="normal">SUM(AB138:AB141)</f>
        <v>0</v>
      </c>
      <c r="AC142" s="573" t="n">
        <f aca="false" ca="false" dt2D="false" dtr="false" t="normal">SUM(AC138:AC141)</f>
        <v>0</v>
      </c>
      <c r="AD142" s="573" t="n">
        <f aca="false" ca="false" dt2D="false" dtr="false" t="normal">SUM(AD138:AD141)</f>
        <v>0</v>
      </c>
      <c r="AE142" s="573" t="n">
        <f aca="false" ca="false" dt2D="false" dtr="false" t="normal">SUM(AE138:AE141)</f>
        <v>0</v>
      </c>
      <c r="AF142" s="573" t="n">
        <f aca="false" ca="false" dt2D="false" dtr="false" t="normal">SUM(AF138:AF141)</f>
        <v>0</v>
      </c>
      <c r="AG142" s="573" t="n">
        <f aca="false" ca="false" dt2D="false" dtr="false" t="normal">SUM(AG138:AG141)</f>
        <v>0</v>
      </c>
      <c r="AH142" s="573" t="n">
        <f aca="false" ca="false" dt2D="false" dtr="false" t="normal">SUM(AH138:AH141)</f>
        <v>0</v>
      </c>
      <c r="AI142" s="573" t="n">
        <f aca="false" ca="false" dt2D="false" dtr="false" t="normal">SUM(AI138:AI141)</f>
        <v>0</v>
      </c>
      <c r="AJ142" s="573" t="n">
        <f aca="false" ca="false" dt2D="false" dtr="false" t="normal">SUM(AJ138:AJ141)</f>
        <v>0</v>
      </c>
      <c r="AK142" s="573" t="n">
        <f aca="false" ca="false" dt2D="false" dtr="false" t="normal">SUM(AK138:AK141)</f>
        <v>0</v>
      </c>
      <c r="AL142" s="573" t="n">
        <f aca="false" ca="false" dt2D="false" dtr="false" t="normal">SUM(AL138:AL141)</f>
        <v>0</v>
      </c>
      <c r="AM142" s="573" t="n">
        <f aca="false" ca="false" dt2D="false" dtr="false" t="normal">SUM(AM138:AM141)</f>
        <v>0</v>
      </c>
      <c r="AN142" s="573" t="n">
        <f aca="false" ca="false" dt2D="false" dtr="false" t="normal">SUM(AN138:AN141)</f>
        <v>0</v>
      </c>
      <c r="AO142" s="573" t="n">
        <f aca="false" ca="false" dt2D="false" dtr="false" t="normal">SUM(AO138:AO141)</f>
        <v>0</v>
      </c>
      <c r="AP142" s="573" t="n">
        <f aca="false" ca="false" dt2D="false" dtr="false" t="normal">SUM(AP138:AP141)</f>
        <v>0</v>
      </c>
      <c r="AQ142" s="573" t="n">
        <f aca="false" ca="false" dt2D="false" dtr="false" t="normal">SUM(AQ138:AQ141)</f>
        <v>0</v>
      </c>
      <c r="AR142" s="573" t="n">
        <f aca="false" ca="false" dt2D="false" dtr="false" t="normal">SUM(AR138:AR141)</f>
        <v>0</v>
      </c>
      <c r="AS142" s="573" t="n">
        <f aca="false" ca="false" dt2D="false" dtr="false" t="normal">SUM(AS138:AS141)</f>
        <v>0</v>
      </c>
      <c r="AT142" s="573" t="n">
        <f aca="false" ca="false" dt2D="false" dtr="false" t="normal">SUM(AT138:AT141)</f>
        <v>0</v>
      </c>
      <c r="AU142" s="573" t="n">
        <f aca="false" ca="false" dt2D="false" dtr="false" t="normal">SUM(AU138:AU141)</f>
        <v>0</v>
      </c>
      <c r="AV142" s="573" t="n">
        <f aca="false" ca="false" dt2D="false" dtr="false" t="normal">SUM(AV138:AV141)</f>
        <v>0</v>
      </c>
      <c r="AW142" s="573" t="n">
        <f aca="false" ca="false" dt2D="false" dtr="false" t="normal">SUM(AW138:AW141)</f>
        <v>0</v>
      </c>
      <c r="AX142" s="573" t="n">
        <f aca="false" ca="false" dt2D="false" dtr="false" t="normal">SUM(AX138:AX141)</f>
        <v>0</v>
      </c>
      <c r="AY142" s="573" t="n">
        <f aca="false" ca="false" dt2D="false" dtr="false" t="normal">SUM(AY138:AY141)</f>
        <v>0</v>
      </c>
      <c r="AZ142" s="573" t="n">
        <f aca="false" ca="false" dt2D="false" dtr="false" t="normal">SUM(AZ138:AZ141)</f>
        <v>0</v>
      </c>
      <c r="BA142" s="573" t="n">
        <f aca="false" ca="false" dt2D="false" dtr="false" t="normal">SUM(BA138:BA141)</f>
        <v>0</v>
      </c>
      <c r="BB142" s="573" t="n">
        <f aca="false" ca="false" dt2D="false" dtr="false" t="normal">SUM(BB138:BB141)</f>
        <v>0</v>
      </c>
      <c r="BC142" s="573" t="n">
        <f aca="false" ca="false" dt2D="false" dtr="false" t="normal">SUM(BC138:BC141)</f>
        <v>0</v>
      </c>
      <c r="BD142" s="573" t="n">
        <f aca="false" ca="false" dt2D="false" dtr="false" t="normal">SUM(BD138:BD141)</f>
        <v>0</v>
      </c>
      <c r="BE142" s="573" t="n">
        <f aca="false" ca="false" dt2D="false" dtr="false" t="normal">SUM(BE138:BE141)</f>
        <v>0</v>
      </c>
      <c r="BF142" s="573" t="n">
        <f aca="false" ca="false" dt2D="false" dtr="false" t="normal">SUM(BF138:BF141)</f>
        <v>0</v>
      </c>
      <c r="BG142" s="573" t="n">
        <f aca="false" ca="false" dt2D="false" dtr="false" t="normal">SUM(BG138:BG141)</f>
        <v>0</v>
      </c>
      <c r="BH142" s="573" t="n">
        <f aca="false" ca="false" dt2D="false" dtr="false" t="normal">SUM(BH138:BH141)</f>
        <v>0</v>
      </c>
      <c r="BI142" s="573" t="n">
        <f aca="false" ca="false" dt2D="false" dtr="false" t="normal">SUM(BI138:BI141)</f>
        <v>0</v>
      </c>
      <c r="BJ142" s="573" t="n">
        <f aca="false" ca="false" dt2D="false" dtr="false" t="normal">SUM(BJ138:BJ141)</f>
        <v>0</v>
      </c>
      <c r="BK142" s="573" t="n">
        <f aca="false" ca="false" dt2D="false" dtr="false" t="normal">SUM(BK138:BK141)</f>
        <v>0</v>
      </c>
      <c r="BL142" s="573" t="n">
        <f aca="false" ca="false" dt2D="false" dtr="false" t="normal">SUM(BL138:BL141)</f>
        <v>0</v>
      </c>
      <c r="BM142" s="573" t="n">
        <f aca="false" ca="false" dt2D="false" dtr="false" t="normal">SUM(BM138:BM141)</f>
        <v>0</v>
      </c>
      <c r="BN142" s="573" t="n">
        <f aca="false" ca="false" dt2D="false" dtr="false" t="normal">SUM(BN138:BN141)</f>
        <v>0</v>
      </c>
      <c r="BO142" s="573" t="n">
        <f aca="false" ca="false" dt2D="false" dtr="false" t="normal">SUM(BO138:BO141)</f>
        <v>0</v>
      </c>
      <c r="BP142" s="573" t="n">
        <f aca="false" ca="false" dt2D="false" dtr="false" t="normal">SUM(BP138:BP141)</f>
        <v>0</v>
      </c>
      <c r="BQ142" s="573" t="n">
        <f aca="false" ca="false" dt2D="false" dtr="false" t="normal">SUM(BQ138:BQ141)</f>
        <v>0</v>
      </c>
      <c r="BR142" s="573" t="n">
        <f aca="false" ca="false" dt2D="false" dtr="false" t="normal">SUM(BR138:BR141)</f>
        <v>0</v>
      </c>
      <c r="BS142" s="573" t="n">
        <f aca="false" ca="false" dt2D="false" dtr="false" t="normal">SUM(BS138:BS141)</f>
        <v>0</v>
      </c>
      <c r="BT142" s="573" t="n">
        <f aca="false" ca="false" dt2D="false" dtr="false" t="normal">SUM(BT138:BT141)</f>
        <v>0</v>
      </c>
    </row>
    <row hidden="true" ht="16.5" outlineLevel="2" r="143">
      <c r="D143" s="529" t="e">
        <f aca="false" ca="false" dt2D="false" dtr="false" t="normal">D142</f>
        <v>#N/A</v>
      </c>
      <c r="F143" s="482" t="e">
        <f aca="false" ca="false" dt2D="false" dtr="false" t="normal">F142</f>
        <v>#N/A</v>
      </c>
      <c r="G143" s="482" t="n">
        <f aca="false" ca="false" dt2D="false" dtr="false" t="normal">G142</f>
        <v>0</v>
      </c>
      <c r="L143" s="244" t="n"/>
      <c r="M143" s="244" t="n"/>
      <c r="N143" s="244" t="n"/>
      <c r="O143" s="244" t="n"/>
      <c r="P143" s="244" t="n"/>
      <c r="Q143" s="244" t="n"/>
      <c r="R143" s="244" t="n"/>
      <c r="S143" s="244" t="n"/>
      <c r="T143" s="244" t="n"/>
      <c r="U143" s="244" t="n"/>
      <c r="V143" s="244" t="n"/>
      <c r="W143" s="244" t="n"/>
      <c r="X143" s="244" t="n"/>
      <c r="Y143" s="244" t="n"/>
      <c r="Z143" s="244" t="n"/>
      <c r="AA143" s="244" t="n"/>
      <c r="AB143" s="244" t="n"/>
      <c r="AC143" s="244" t="n"/>
      <c r="AD143" s="244" t="n"/>
      <c r="AE143" s="244" t="n"/>
      <c r="AF143" s="244" t="n"/>
      <c r="AG143" s="244" t="n"/>
      <c r="AH143" s="244" t="n"/>
      <c r="AI143" s="244" t="n"/>
      <c r="AJ143" s="244" t="n"/>
      <c r="AK143" s="244" t="n"/>
      <c r="AL143" s="244" t="n"/>
      <c r="AM143" s="244" t="n"/>
      <c r="AN143" s="244" t="n"/>
      <c r="AO143" s="244" t="n"/>
      <c r="AP143" s="244" t="n"/>
      <c r="AQ143" s="244" t="n"/>
      <c r="AR143" s="244" t="n"/>
      <c r="AS143" s="244" t="n"/>
      <c r="AT143" s="244" t="n"/>
      <c r="AU143" s="244" t="n"/>
      <c r="AV143" s="244" t="n"/>
      <c r="AW143" s="244" t="n"/>
      <c r="AX143" s="244" t="n"/>
      <c r="AY143" s="244" t="n"/>
      <c r="AZ143" s="244" t="n"/>
      <c r="BA143" s="244" t="n"/>
      <c r="BB143" s="244" t="n"/>
      <c r="BC143" s="244" t="n"/>
      <c r="BD143" s="244" t="n"/>
      <c r="BE143" s="244" t="n"/>
      <c r="BF143" s="244" t="n"/>
      <c r="BG143" s="244" t="n"/>
      <c r="BH143" s="244" t="n"/>
      <c r="BI143" s="244" t="n"/>
      <c r="BJ143" s="244" t="n"/>
      <c r="BK143" s="244" t="n"/>
      <c r="BL143" s="244" t="n"/>
      <c r="BM143" s="244" t="n"/>
      <c r="BN143" s="244" t="n"/>
      <c r="BO143" s="244" t="n"/>
      <c r="BP143" s="244" t="n"/>
      <c r="BQ143" s="244" t="n"/>
      <c r="BR143" s="244" t="n"/>
      <c r="BS143" s="244" t="n"/>
      <c r="BT143" s="244" t="n"/>
    </row>
    <row customFormat="true" hidden="true" ht="16.5" outlineLevel="2" r="144" s="431">
      <c r="A144" s="562" t="n"/>
      <c r="B144" s="562" t="n"/>
      <c r="C144" s="562" t="n"/>
      <c r="D144" s="562" t="e">
        <f aca="false" ca="false" dt2D="false" dtr="false" t="normal">D143</f>
        <v>#N/A</v>
      </c>
      <c r="E144" s="562" t="n"/>
      <c r="F144" s="562" t="e">
        <f aca="false" ca="false" dt2D="false" dtr="false" t="normal">F143</f>
        <v>#N/A</v>
      </c>
      <c r="G144" s="562" t="n">
        <f aca="false" ca="false" dt2D="false" dtr="false" t="normal">G143</f>
        <v>0</v>
      </c>
      <c r="I144" s="564" t="s">
        <v>590</v>
      </c>
      <c r="J144" s="431" t="s">
        <v>585</v>
      </c>
      <c r="M144" s="565" t="n"/>
      <c r="N144" s="565" t="n"/>
      <c r="O144" s="565" t="n"/>
      <c r="P144" s="565" t="n"/>
      <c r="Q144" s="565" t="n"/>
      <c r="R144" s="565" t="n"/>
      <c r="S144" s="565" t="n"/>
      <c r="T144" s="565" t="n"/>
      <c r="U144" s="565" t="n"/>
      <c r="V144" s="565" t="n"/>
      <c r="W144" s="565" t="n"/>
      <c r="X144" s="565" t="n"/>
      <c r="Y144" s="565" t="n"/>
      <c r="Z144" s="565" t="n"/>
      <c r="AA144" s="565" t="n"/>
      <c r="AB144" s="565" t="n"/>
      <c r="AC144" s="565" t="n"/>
      <c r="AD144" s="565" t="n"/>
      <c r="AE144" s="565" t="n"/>
      <c r="AF144" s="565" t="n"/>
      <c r="AG144" s="565" t="n"/>
      <c r="AH144" s="565" t="n"/>
      <c r="AI144" s="565" t="n"/>
      <c r="AJ144" s="565" t="n"/>
      <c r="AK144" s="565" t="n"/>
      <c r="AL144" s="565" t="n"/>
      <c r="AM144" s="565" t="n"/>
      <c r="AN144" s="565" t="n"/>
      <c r="AO144" s="565" t="n"/>
      <c r="AP144" s="565" t="n"/>
      <c r="AQ144" s="565" t="n"/>
      <c r="AR144" s="565" t="n"/>
      <c r="AS144" s="565" t="n"/>
      <c r="AT144" s="565" t="n"/>
      <c r="AU144" s="565" t="n"/>
      <c r="AV144" s="565" t="n"/>
      <c r="AW144" s="565" t="n"/>
      <c r="AX144" s="565" t="n"/>
      <c r="AY144" s="565" t="n"/>
      <c r="AZ144" s="565" t="n"/>
      <c r="BA144" s="565" t="n"/>
      <c r="BB144" s="565" t="n"/>
      <c r="BC144" s="565" t="n"/>
      <c r="BD144" s="565" t="n"/>
      <c r="BE144" s="565" t="n"/>
      <c r="BF144" s="565" t="n"/>
      <c r="BG144" s="565" t="n"/>
      <c r="BH144" s="565" t="n"/>
      <c r="BI144" s="565" t="n"/>
      <c r="BJ144" s="565" t="n"/>
      <c r="BK144" s="565" t="n"/>
      <c r="BL144" s="565" t="n"/>
      <c r="BM144" s="565" t="n"/>
      <c r="BN144" s="565" t="n"/>
      <c r="BO144" s="565" t="n"/>
      <c r="BP144" s="565" t="n"/>
      <c r="BQ144" s="565" t="n"/>
      <c r="BR144" s="565" t="n"/>
      <c r="BS144" s="565" t="n"/>
      <c r="BT144" s="565" t="n"/>
    </row>
    <row customHeight="true" hidden="true" ht="13.1499996185303" outlineLevel="2" r="145">
      <c r="D145" s="529" t="e">
        <f aca="false" ca="false" dt2D="false" dtr="false" t="normal">D144</f>
        <v>#N/A</v>
      </c>
      <c r="F145" s="482" t="e">
        <f aca="false" ca="false" dt2D="false" dtr="false" t="normal">F144</f>
        <v>#N/A</v>
      </c>
      <c r="G145" s="482" t="n">
        <f aca="false" ca="false" dt2D="false" dtr="false" t="normal">G144</f>
        <v>0</v>
      </c>
      <c r="I145" s="566" t="s">
        <v>591</v>
      </c>
      <c r="J145" s="567" t="s">
        <v>587</v>
      </c>
      <c r="K145" s="567" t="n"/>
      <c r="L145" s="568" t="n"/>
      <c r="M145" s="568" t="n">
        <f aca="false" ca="false" dt2D="false" dtr="false" t="normal">$L145*$K145*M144</f>
        <v>0</v>
      </c>
      <c r="N145" s="568" t="n">
        <f aca="false" ca="false" dt2D="false" dtr="false" t="normal">$L145*$K145*N144</f>
        <v>0</v>
      </c>
      <c r="O145" s="568" t="n">
        <f aca="false" ca="false" dt2D="false" dtr="false" t="normal">$L145*$K145*O144</f>
        <v>0</v>
      </c>
      <c r="P145" s="568" t="n">
        <f aca="false" ca="false" dt2D="false" dtr="false" t="normal">$L145*$K145*P144</f>
        <v>0</v>
      </c>
      <c r="Q145" s="568" t="n">
        <f aca="false" ca="false" dt2D="false" dtr="false" t="normal">$L145*$K145*Q144</f>
        <v>0</v>
      </c>
      <c r="R145" s="568" t="n">
        <f aca="false" ca="false" dt2D="false" dtr="false" t="normal">$L145*$K145*R144</f>
        <v>0</v>
      </c>
      <c r="S145" s="568" t="n">
        <f aca="false" ca="false" dt2D="false" dtr="false" t="normal">$L145*$K145*S144</f>
        <v>0</v>
      </c>
      <c r="T145" s="568" t="n">
        <f aca="false" ca="false" dt2D="false" dtr="false" t="normal">$L145*$K145*T144</f>
        <v>0</v>
      </c>
      <c r="U145" s="568" t="n">
        <f aca="false" ca="false" dt2D="false" dtr="false" t="normal">$L145*$K145*U144</f>
        <v>0</v>
      </c>
      <c r="V145" s="568" t="n">
        <f aca="false" ca="false" dt2D="false" dtr="false" t="normal">$L145*$K145*V144</f>
        <v>0</v>
      </c>
      <c r="W145" s="568" t="n">
        <f aca="false" ca="false" dt2D="false" dtr="false" t="normal">$L145*$K145*W144</f>
        <v>0</v>
      </c>
      <c r="X145" s="568" t="n">
        <f aca="false" ca="false" dt2D="false" dtr="false" t="normal">$L145*$K145*X144</f>
        <v>0</v>
      </c>
      <c r="Y145" s="568" t="n">
        <f aca="false" ca="false" dt2D="false" dtr="false" t="normal">$L145*$K145*Y144</f>
        <v>0</v>
      </c>
      <c r="Z145" s="568" t="n">
        <f aca="false" ca="false" dt2D="false" dtr="false" t="normal">$L145*$K145*Z144</f>
        <v>0</v>
      </c>
      <c r="AA145" s="568" t="n">
        <f aca="false" ca="false" dt2D="false" dtr="false" t="normal">$L145*$K145*AA144</f>
        <v>0</v>
      </c>
      <c r="AB145" s="568" t="n">
        <f aca="false" ca="false" dt2D="false" dtr="false" t="normal">$L145*$K145*AB144</f>
        <v>0</v>
      </c>
      <c r="AC145" s="568" t="n">
        <f aca="false" ca="false" dt2D="false" dtr="false" t="normal">$L145*$K145*AC144</f>
        <v>0</v>
      </c>
      <c r="AD145" s="568" t="n">
        <f aca="false" ca="false" dt2D="false" dtr="false" t="normal">$L145*$K145*AD144</f>
        <v>0</v>
      </c>
      <c r="AE145" s="568" t="n">
        <f aca="false" ca="false" dt2D="false" dtr="false" t="normal">$L145*$K145*AE144</f>
        <v>0</v>
      </c>
      <c r="AF145" s="568" t="n">
        <f aca="false" ca="false" dt2D="false" dtr="false" t="normal">$L145*$K145*AF144</f>
        <v>0</v>
      </c>
      <c r="AG145" s="568" t="n">
        <f aca="false" ca="false" dt2D="false" dtr="false" t="normal">$L145*$K145*AG144</f>
        <v>0</v>
      </c>
      <c r="AH145" s="568" t="n">
        <f aca="false" ca="false" dt2D="false" dtr="false" t="normal">$L145*$K145*AH144</f>
        <v>0</v>
      </c>
      <c r="AI145" s="568" t="n">
        <f aca="false" ca="false" dt2D="false" dtr="false" t="normal">$L145*$K145*AI144</f>
        <v>0</v>
      </c>
      <c r="AJ145" s="568" t="n">
        <f aca="false" ca="false" dt2D="false" dtr="false" t="normal">$L145*$K145*AJ144</f>
        <v>0</v>
      </c>
      <c r="AK145" s="568" t="n">
        <f aca="false" ca="false" dt2D="false" dtr="false" t="normal">$L145*$K145*AK144</f>
        <v>0</v>
      </c>
      <c r="AL145" s="568" t="n">
        <f aca="false" ca="false" dt2D="false" dtr="false" t="normal">$L145*$K145*AL144</f>
        <v>0</v>
      </c>
      <c r="AM145" s="568" t="n">
        <f aca="false" ca="false" dt2D="false" dtr="false" t="normal">$L145*$K145*AM144</f>
        <v>0</v>
      </c>
      <c r="AN145" s="568" t="n">
        <f aca="false" ca="false" dt2D="false" dtr="false" t="normal">$L145*$K145*AN144</f>
        <v>0</v>
      </c>
      <c r="AO145" s="568" t="n">
        <f aca="false" ca="false" dt2D="false" dtr="false" t="normal">$L145*$K145*AO144</f>
        <v>0</v>
      </c>
      <c r="AP145" s="568" t="n">
        <f aca="false" ca="false" dt2D="false" dtr="false" t="normal">$L145*$K145*AP144</f>
        <v>0</v>
      </c>
      <c r="AQ145" s="568" t="n">
        <f aca="false" ca="false" dt2D="false" dtr="false" t="normal">$L145*$K145*AQ144</f>
        <v>0</v>
      </c>
      <c r="AR145" s="568" t="n">
        <f aca="false" ca="false" dt2D="false" dtr="false" t="normal">$L145*$K145*AR144</f>
        <v>0</v>
      </c>
      <c r="AS145" s="568" t="n">
        <f aca="false" ca="false" dt2D="false" dtr="false" t="normal">$L145*$K145*AS144</f>
        <v>0</v>
      </c>
      <c r="AT145" s="568" t="n">
        <f aca="false" ca="false" dt2D="false" dtr="false" t="normal">$L145*$K145*AT144</f>
        <v>0</v>
      </c>
      <c r="AU145" s="568" t="n">
        <f aca="false" ca="false" dt2D="false" dtr="false" t="normal">$L145*$K145*AU144</f>
        <v>0</v>
      </c>
      <c r="AV145" s="568" t="n">
        <f aca="false" ca="false" dt2D="false" dtr="false" t="normal">$L145*$K145*AV144</f>
        <v>0</v>
      </c>
      <c r="AW145" s="568" t="n">
        <f aca="false" ca="false" dt2D="false" dtr="false" t="normal">$L145*$K145*AW144</f>
        <v>0</v>
      </c>
      <c r="AX145" s="568" t="n">
        <f aca="false" ca="false" dt2D="false" dtr="false" t="normal">$L145*$K145*AX144</f>
        <v>0</v>
      </c>
      <c r="AY145" s="568" t="n">
        <f aca="false" ca="false" dt2D="false" dtr="false" t="normal">$L145*$K145*AY144</f>
        <v>0</v>
      </c>
      <c r="AZ145" s="568" t="n">
        <f aca="false" ca="false" dt2D="false" dtr="false" t="normal">$L145*$K145*AZ144</f>
        <v>0</v>
      </c>
      <c r="BA145" s="568" t="n">
        <f aca="false" ca="false" dt2D="false" dtr="false" t="normal">$L145*$K145*BA144</f>
        <v>0</v>
      </c>
      <c r="BB145" s="568" t="n">
        <f aca="false" ca="false" dt2D="false" dtr="false" t="normal">$L145*$K145*BB144</f>
        <v>0</v>
      </c>
      <c r="BC145" s="568" t="n">
        <f aca="false" ca="false" dt2D="false" dtr="false" t="normal">$L145*$K145*BC144</f>
        <v>0</v>
      </c>
      <c r="BD145" s="568" t="n">
        <f aca="false" ca="false" dt2D="false" dtr="false" t="normal">$L145*$K145*BD144</f>
        <v>0</v>
      </c>
      <c r="BE145" s="568" t="n">
        <f aca="false" ca="false" dt2D="false" dtr="false" t="normal">$L145*$K145*BE144</f>
        <v>0</v>
      </c>
      <c r="BF145" s="568" t="n">
        <f aca="false" ca="false" dt2D="false" dtr="false" t="normal">$L145*$K145*BF144</f>
        <v>0</v>
      </c>
      <c r="BG145" s="568" t="n">
        <f aca="false" ca="false" dt2D="false" dtr="false" t="normal">$L145*$K145*BG144</f>
        <v>0</v>
      </c>
      <c r="BH145" s="568" t="n">
        <f aca="false" ca="false" dt2D="false" dtr="false" t="normal">$L145*$K145*BH144</f>
        <v>0</v>
      </c>
      <c r="BI145" s="568" t="n">
        <f aca="false" ca="false" dt2D="false" dtr="false" t="normal">$L145*$K145*BI144</f>
        <v>0</v>
      </c>
      <c r="BJ145" s="568" t="n">
        <f aca="false" ca="false" dt2D="false" dtr="false" t="normal">$L145*$K145*BJ144</f>
        <v>0</v>
      </c>
      <c r="BK145" s="568" t="n">
        <f aca="false" ca="false" dt2D="false" dtr="false" t="normal">$L145*$K145*BK144</f>
        <v>0</v>
      </c>
      <c r="BL145" s="568" t="n">
        <f aca="false" ca="false" dt2D="false" dtr="false" t="normal">$L145*$K145*BL144</f>
        <v>0</v>
      </c>
      <c r="BM145" s="568" t="n">
        <f aca="false" ca="false" dt2D="false" dtr="false" t="normal">$L145*$K145*BM144</f>
        <v>0</v>
      </c>
      <c r="BN145" s="568" t="n">
        <f aca="false" ca="false" dt2D="false" dtr="false" t="normal">$L145*$K145*BN144</f>
        <v>0</v>
      </c>
      <c r="BO145" s="568" t="n">
        <f aca="false" ca="false" dt2D="false" dtr="false" t="normal">$L145*$K145*BO144</f>
        <v>0</v>
      </c>
      <c r="BP145" s="568" t="n">
        <f aca="false" ca="false" dt2D="false" dtr="false" t="normal">$L145*$K145*BP144</f>
        <v>0</v>
      </c>
      <c r="BQ145" s="568" t="n">
        <f aca="false" ca="false" dt2D="false" dtr="false" t="normal">$L145*$K145*BQ144</f>
        <v>0</v>
      </c>
      <c r="BR145" s="568" t="n">
        <f aca="false" ca="false" dt2D="false" dtr="false" t="normal">$L145*$K145*BR144</f>
        <v>0</v>
      </c>
      <c r="BS145" s="568" t="n">
        <f aca="false" ca="false" dt2D="false" dtr="false" t="normal">$L145*$K145*BS144</f>
        <v>0</v>
      </c>
      <c r="BT145" s="568" t="n">
        <f aca="false" ca="false" dt2D="false" dtr="false" t="normal">$L145*$K145*BT144</f>
        <v>0</v>
      </c>
    </row>
    <row customHeight="true" hidden="true" ht="13.1499996185303" outlineLevel="2" r="146">
      <c r="D146" s="529" t="e">
        <f aca="false" ca="false" dt2D="false" dtr="false" t="normal">D145</f>
        <v>#N/A</v>
      </c>
      <c r="F146" s="482" t="e">
        <f aca="false" ca="false" dt2D="false" dtr="false" t="normal">F145</f>
        <v>#N/A</v>
      </c>
      <c r="G146" s="482" t="n">
        <f aca="false" ca="false" dt2D="false" dtr="false" t="normal">G145</f>
        <v>0</v>
      </c>
      <c r="I146" s="566" t="s">
        <v>592</v>
      </c>
      <c r="J146" s="567" t="s">
        <v>593</v>
      </c>
      <c r="K146" s="567" t="n"/>
      <c r="L146" s="568" t="n"/>
      <c r="M146" s="568" t="n">
        <f aca="false" ca="false" dt2D="false" dtr="false" t="normal">$L146*$K146*M144</f>
        <v>0</v>
      </c>
      <c r="N146" s="568" t="n">
        <f aca="false" ca="false" dt2D="false" dtr="false" t="normal">$L146*$K146*N144</f>
        <v>0</v>
      </c>
      <c r="O146" s="568" t="n">
        <f aca="false" ca="false" dt2D="false" dtr="false" t="normal">$L146*$K146*O144</f>
        <v>0</v>
      </c>
      <c r="P146" s="568" t="n">
        <f aca="false" ca="false" dt2D="false" dtr="false" t="normal">$L146*$K146*P144</f>
        <v>0</v>
      </c>
      <c r="Q146" s="568" t="n">
        <f aca="false" ca="false" dt2D="false" dtr="false" t="normal">$L146*$K146*Q144</f>
        <v>0</v>
      </c>
      <c r="R146" s="568" t="n">
        <f aca="false" ca="false" dt2D="false" dtr="false" t="normal">$L146*$K146*R144</f>
        <v>0</v>
      </c>
      <c r="S146" s="568" t="n">
        <f aca="false" ca="false" dt2D="false" dtr="false" t="normal">$L146*$K146*S144</f>
        <v>0</v>
      </c>
      <c r="T146" s="568" t="n">
        <f aca="false" ca="false" dt2D="false" dtr="false" t="normal">$L146*$K146*T144</f>
        <v>0</v>
      </c>
      <c r="U146" s="568" t="n">
        <f aca="false" ca="false" dt2D="false" dtr="false" t="normal">$L146*$K146*U144</f>
        <v>0</v>
      </c>
      <c r="V146" s="568" t="n">
        <f aca="false" ca="false" dt2D="false" dtr="false" t="normal">$L146*$K146*V144</f>
        <v>0</v>
      </c>
      <c r="W146" s="568" t="n">
        <f aca="false" ca="false" dt2D="false" dtr="false" t="normal">$L146*$K146*W144</f>
        <v>0</v>
      </c>
      <c r="X146" s="568" t="n">
        <f aca="false" ca="false" dt2D="false" dtr="false" t="normal">$L146*$K146*X144</f>
        <v>0</v>
      </c>
      <c r="Y146" s="568" t="n">
        <f aca="false" ca="false" dt2D="false" dtr="false" t="normal">$L146*$K146*Y144</f>
        <v>0</v>
      </c>
      <c r="Z146" s="568" t="n">
        <f aca="false" ca="false" dt2D="false" dtr="false" t="normal">$L146*$K146*Z144</f>
        <v>0</v>
      </c>
      <c r="AA146" s="568" t="n">
        <f aca="false" ca="false" dt2D="false" dtr="false" t="normal">$L146*$K146*AA144</f>
        <v>0</v>
      </c>
      <c r="AB146" s="568" t="n">
        <f aca="false" ca="false" dt2D="false" dtr="false" t="normal">$L146*$K146*AB144</f>
        <v>0</v>
      </c>
      <c r="AC146" s="568" t="n">
        <f aca="false" ca="false" dt2D="false" dtr="false" t="normal">$L146*$K146*AC144</f>
        <v>0</v>
      </c>
      <c r="AD146" s="568" t="n">
        <f aca="false" ca="false" dt2D="false" dtr="false" t="normal">$L146*$K146*AD144</f>
        <v>0</v>
      </c>
      <c r="AE146" s="568" t="n">
        <f aca="false" ca="false" dt2D="false" dtr="false" t="normal">$L146*$K146*AE144</f>
        <v>0</v>
      </c>
      <c r="AF146" s="568" t="n">
        <f aca="false" ca="false" dt2D="false" dtr="false" t="normal">$L146*$K146*AF144</f>
        <v>0</v>
      </c>
      <c r="AG146" s="568" t="n">
        <f aca="false" ca="false" dt2D="false" dtr="false" t="normal">$L146*$K146*AG144</f>
        <v>0</v>
      </c>
      <c r="AH146" s="568" t="n">
        <f aca="false" ca="false" dt2D="false" dtr="false" t="normal">$L146*$K146*AH144</f>
        <v>0</v>
      </c>
      <c r="AI146" s="568" t="n">
        <f aca="false" ca="false" dt2D="false" dtr="false" t="normal">$L146*$K146*AI144</f>
        <v>0</v>
      </c>
      <c r="AJ146" s="568" t="n">
        <f aca="false" ca="false" dt2D="false" dtr="false" t="normal">$L146*$K146*AJ144</f>
        <v>0</v>
      </c>
      <c r="AK146" s="568" t="n">
        <f aca="false" ca="false" dt2D="false" dtr="false" t="normal">$L146*$K146*AK144</f>
        <v>0</v>
      </c>
      <c r="AL146" s="568" t="n">
        <f aca="false" ca="false" dt2D="false" dtr="false" t="normal">$L146*$K146*AL144</f>
        <v>0</v>
      </c>
      <c r="AM146" s="568" t="n">
        <f aca="false" ca="false" dt2D="false" dtr="false" t="normal">$L146*$K146*AM144</f>
        <v>0</v>
      </c>
      <c r="AN146" s="568" t="n">
        <f aca="false" ca="false" dt2D="false" dtr="false" t="normal">$L146*$K146*AN144</f>
        <v>0</v>
      </c>
      <c r="AO146" s="568" t="n">
        <f aca="false" ca="false" dt2D="false" dtr="false" t="normal">$L146*$K146*AO144</f>
        <v>0</v>
      </c>
      <c r="AP146" s="568" t="n">
        <f aca="false" ca="false" dt2D="false" dtr="false" t="normal">$L146*$K146*AP144</f>
        <v>0</v>
      </c>
      <c r="AQ146" s="568" t="n">
        <f aca="false" ca="false" dt2D="false" dtr="false" t="normal">$L146*$K146*AQ144</f>
        <v>0</v>
      </c>
      <c r="AR146" s="568" t="n">
        <f aca="false" ca="false" dt2D="false" dtr="false" t="normal">$L146*$K146*AR144</f>
        <v>0</v>
      </c>
      <c r="AS146" s="568" t="n">
        <f aca="false" ca="false" dt2D="false" dtr="false" t="normal">$L146*$K146*AS144</f>
        <v>0</v>
      </c>
      <c r="AT146" s="568" t="n">
        <f aca="false" ca="false" dt2D="false" dtr="false" t="normal">$L146*$K146*AT144</f>
        <v>0</v>
      </c>
      <c r="AU146" s="568" t="n">
        <f aca="false" ca="false" dt2D="false" dtr="false" t="normal">$L146*$K146*AU144</f>
        <v>0</v>
      </c>
      <c r="AV146" s="568" t="n">
        <f aca="false" ca="false" dt2D="false" dtr="false" t="normal">$L146*$K146*AV144</f>
        <v>0</v>
      </c>
      <c r="AW146" s="568" t="n">
        <f aca="false" ca="false" dt2D="false" dtr="false" t="normal">$L146*$K146*AW144</f>
        <v>0</v>
      </c>
      <c r="AX146" s="568" t="n">
        <f aca="false" ca="false" dt2D="false" dtr="false" t="normal">$L146*$K146*AX144</f>
        <v>0</v>
      </c>
      <c r="AY146" s="568" t="n">
        <f aca="false" ca="false" dt2D="false" dtr="false" t="normal">$L146*$K146*AY144</f>
        <v>0</v>
      </c>
      <c r="AZ146" s="568" t="n">
        <f aca="false" ca="false" dt2D="false" dtr="false" t="normal">$L146*$K146*AZ144</f>
        <v>0</v>
      </c>
      <c r="BA146" s="568" t="n">
        <f aca="false" ca="false" dt2D="false" dtr="false" t="normal">$L146*$K146*BA144</f>
        <v>0</v>
      </c>
      <c r="BB146" s="568" t="n">
        <f aca="false" ca="false" dt2D="false" dtr="false" t="normal">$L146*$K146*BB144</f>
        <v>0</v>
      </c>
      <c r="BC146" s="568" t="n">
        <f aca="false" ca="false" dt2D="false" dtr="false" t="normal">$L146*$K146*BC144</f>
        <v>0</v>
      </c>
      <c r="BD146" s="568" t="n">
        <f aca="false" ca="false" dt2D="false" dtr="false" t="normal">$L146*$K146*BD144</f>
        <v>0</v>
      </c>
      <c r="BE146" s="568" t="n">
        <f aca="false" ca="false" dt2D="false" dtr="false" t="normal">$L146*$K146*BE144</f>
        <v>0</v>
      </c>
      <c r="BF146" s="568" t="n">
        <f aca="false" ca="false" dt2D="false" dtr="false" t="normal">$L146*$K146*BF144</f>
        <v>0</v>
      </c>
      <c r="BG146" s="568" t="n">
        <f aca="false" ca="false" dt2D="false" dtr="false" t="normal">$L146*$K146*BG144</f>
        <v>0</v>
      </c>
      <c r="BH146" s="568" t="n">
        <f aca="false" ca="false" dt2D="false" dtr="false" t="normal">$L146*$K146*BH144</f>
        <v>0</v>
      </c>
      <c r="BI146" s="568" t="n">
        <f aca="false" ca="false" dt2D="false" dtr="false" t="normal">$L146*$K146*BI144</f>
        <v>0</v>
      </c>
      <c r="BJ146" s="568" t="n">
        <f aca="false" ca="false" dt2D="false" dtr="false" t="normal">$L146*$K146*BJ144</f>
        <v>0</v>
      </c>
      <c r="BK146" s="568" t="n">
        <f aca="false" ca="false" dt2D="false" dtr="false" t="normal">$L146*$K146*BK144</f>
        <v>0</v>
      </c>
      <c r="BL146" s="568" t="n">
        <f aca="false" ca="false" dt2D="false" dtr="false" t="normal">$L146*$K146*BL144</f>
        <v>0</v>
      </c>
      <c r="BM146" s="568" t="n">
        <f aca="false" ca="false" dt2D="false" dtr="false" t="normal">$L146*$K146*BM144</f>
        <v>0</v>
      </c>
      <c r="BN146" s="568" t="n">
        <f aca="false" ca="false" dt2D="false" dtr="false" t="normal">$L146*$K146*BN144</f>
        <v>0</v>
      </c>
      <c r="BO146" s="568" t="n">
        <f aca="false" ca="false" dt2D="false" dtr="false" t="normal">$L146*$K146*BO144</f>
        <v>0</v>
      </c>
      <c r="BP146" s="568" t="n">
        <f aca="false" ca="false" dt2D="false" dtr="false" t="normal">$L146*$K146*BP144</f>
        <v>0</v>
      </c>
      <c r="BQ146" s="568" t="n">
        <f aca="false" ca="false" dt2D="false" dtr="false" t="normal">$L146*$K146*BQ144</f>
        <v>0</v>
      </c>
      <c r="BR146" s="568" t="n">
        <f aca="false" ca="false" dt2D="false" dtr="false" t="normal">$L146*$K146*BR144</f>
        <v>0</v>
      </c>
      <c r="BS146" s="568" t="n">
        <f aca="false" ca="false" dt2D="false" dtr="false" t="normal">$L146*$K146*BS144</f>
        <v>0</v>
      </c>
      <c r="BT146" s="568" t="n">
        <f aca="false" ca="false" dt2D="false" dtr="false" t="normal">$L146*$K146*BT144</f>
        <v>0</v>
      </c>
    </row>
    <row customHeight="true" hidden="true" ht="13.1499996185303" outlineLevel="2" r="147">
      <c r="D147" s="529" t="e">
        <f aca="false" ca="false" dt2D="false" dtr="false" t="normal">D146</f>
        <v>#N/A</v>
      </c>
      <c r="F147" s="482" t="e">
        <f aca="false" ca="false" dt2D="false" dtr="false" t="normal">F146</f>
        <v>#N/A</v>
      </c>
      <c r="G147" s="482" t="n">
        <f aca="false" ca="false" dt2D="false" dtr="false" t="normal">G146</f>
        <v>0</v>
      </c>
      <c r="I147" s="566" t="s">
        <v>594</v>
      </c>
      <c r="J147" s="567" t="s">
        <v>593</v>
      </c>
      <c r="K147" s="567" t="n"/>
      <c r="L147" s="568" t="n"/>
      <c r="M147" s="568" t="n">
        <f aca="false" ca="false" dt2D="false" dtr="false" t="normal">$L147*$K147*M144</f>
        <v>0</v>
      </c>
      <c r="N147" s="568" t="n">
        <f aca="false" ca="false" dt2D="false" dtr="false" t="normal">$L147*$K147*N144</f>
        <v>0</v>
      </c>
      <c r="O147" s="568" t="n">
        <f aca="false" ca="false" dt2D="false" dtr="false" t="normal">$L147*$K147*O144</f>
        <v>0</v>
      </c>
      <c r="P147" s="568" t="n">
        <f aca="false" ca="false" dt2D="false" dtr="false" t="normal">$L147*$K147*P144</f>
        <v>0</v>
      </c>
      <c r="Q147" s="568" t="n">
        <f aca="false" ca="false" dt2D="false" dtr="false" t="normal">$L147*$K147*Q144</f>
        <v>0</v>
      </c>
      <c r="R147" s="568" t="n">
        <f aca="false" ca="false" dt2D="false" dtr="false" t="normal">$L147*$K147*R144</f>
        <v>0</v>
      </c>
      <c r="S147" s="568" t="n">
        <f aca="false" ca="false" dt2D="false" dtr="false" t="normal">$L147*$K147*S144</f>
        <v>0</v>
      </c>
      <c r="T147" s="568" t="n">
        <f aca="false" ca="false" dt2D="false" dtr="false" t="normal">$L147*$K147*T144</f>
        <v>0</v>
      </c>
      <c r="U147" s="568" t="n">
        <f aca="false" ca="false" dt2D="false" dtr="false" t="normal">$L147*$K147*U144</f>
        <v>0</v>
      </c>
      <c r="V147" s="568" t="n">
        <f aca="false" ca="false" dt2D="false" dtr="false" t="normal">$L147*$K147*V144</f>
        <v>0</v>
      </c>
      <c r="W147" s="568" t="n">
        <f aca="false" ca="false" dt2D="false" dtr="false" t="normal">$L147*$K147*W144</f>
        <v>0</v>
      </c>
      <c r="X147" s="568" t="n">
        <f aca="false" ca="false" dt2D="false" dtr="false" t="normal">$L147*$K147*X144</f>
        <v>0</v>
      </c>
      <c r="Y147" s="568" t="n">
        <f aca="false" ca="false" dt2D="false" dtr="false" t="normal">$L147*$K147*Y144</f>
        <v>0</v>
      </c>
      <c r="Z147" s="568" t="n">
        <f aca="false" ca="false" dt2D="false" dtr="false" t="normal">$L147*$K147*Z144</f>
        <v>0</v>
      </c>
      <c r="AA147" s="568" t="n">
        <f aca="false" ca="false" dt2D="false" dtr="false" t="normal">$L147*$K147*AA144</f>
        <v>0</v>
      </c>
      <c r="AB147" s="568" t="n">
        <f aca="false" ca="false" dt2D="false" dtr="false" t="normal">$L147*$K147*AB144</f>
        <v>0</v>
      </c>
      <c r="AC147" s="568" t="n">
        <f aca="false" ca="false" dt2D="false" dtr="false" t="normal">$L147*$K147*AC144</f>
        <v>0</v>
      </c>
      <c r="AD147" s="568" t="n">
        <f aca="false" ca="false" dt2D="false" dtr="false" t="normal">$L147*$K147*AD144</f>
        <v>0</v>
      </c>
      <c r="AE147" s="568" t="n">
        <f aca="false" ca="false" dt2D="false" dtr="false" t="normal">$L147*$K147*AE144</f>
        <v>0</v>
      </c>
      <c r="AF147" s="568" t="n">
        <f aca="false" ca="false" dt2D="false" dtr="false" t="normal">$L147*$K147*AF144</f>
        <v>0</v>
      </c>
      <c r="AG147" s="568" t="n">
        <f aca="false" ca="false" dt2D="false" dtr="false" t="normal">$L147*$K147*AG144</f>
        <v>0</v>
      </c>
      <c r="AH147" s="568" t="n">
        <f aca="false" ca="false" dt2D="false" dtr="false" t="normal">$L147*$K147*AH144</f>
        <v>0</v>
      </c>
      <c r="AI147" s="568" t="n">
        <f aca="false" ca="false" dt2D="false" dtr="false" t="normal">$L147*$K147*AI144</f>
        <v>0</v>
      </c>
      <c r="AJ147" s="568" t="n">
        <f aca="false" ca="false" dt2D="false" dtr="false" t="normal">$L147*$K147*AJ144</f>
        <v>0</v>
      </c>
      <c r="AK147" s="568" t="n">
        <f aca="false" ca="false" dt2D="false" dtr="false" t="normal">$L147*$K147*AK144</f>
        <v>0</v>
      </c>
      <c r="AL147" s="568" t="n">
        <f aca="false" ca="false" dt2D="false" dtr="false" t="normal">$L147*$K147*AL144</f>
        <v>0</v>
      </c>
      <c r="AM147" s="568" t="n">
        <f aca="false" ca="false" dt2D="false" dtr="false" t="normal">$L147*$K147*AM144</f>
        <v>0</v>
      </c>
      <c r="AN147" s="568" t="n">
        <f aca="false" ca="false" dt2D="false" dtr="false" t="normal">$L147*$K147*AN144</f>
        <v>0</v>
      </c>
      <c r="AO147" s="568" t="n">
        <f aca="false" ca="false" dt2D="false" dtr="false" t="normal">$L147*$K147*AO144</f>
        <v>0</v>
      </c>
      <c r="AP147" s="568" t="n">
        <f aca="false" ca="false" dt2D="false" dtr="false" t="normal">$L147*$K147*AP144</f>
        <v>0</v>
      </c>
      <c r="AQ147" s="568" t="n">
        <f aca="false" ca="false" dt2D="false" dtr="false" t="normal">$L147*$K147*AQ144</f>
        <v>0</v>
      </c>
      <c r="AR147" s="568" t="n">
        <f aca="false" ca="false" dt2D="false" dtr="false" t="normal">$L147*$K147*AR144</f>
        <v>0</v>
      </c>
      <c r="AS147" s="568" t="n">
        <f aca="false" ca="false" dt2D="false" dtr="false" t="normal">$L147*$K147*AS144</f>
        <v>0</v>
      </c>
      <c r="AT147" s="568" t="n">
        <f aca="false" ca="false" dt2D="false" dtr="false" t="normal">$L147*$K147*AT144</f>
        <v>0</v>
      </c>
      <c r="AU147" s="568" t="n">
        <f aca="false" ca="false" dt2D="false" dtr="false" t="normal">$L147*$K147*AU144</f>
        <v>0</v>
      </c>
      <c r="AV147" s="568" t="n">
        <f aca="false" ca="false" dt2D="false" dtr="false" t="normal">$L147*$K147*AV144</f>
        <v>0</v>
      </c>
      <c r="AW147" s="568" t="n">
        <f aca="false" ca="false" dt2D="false" dtr="false" t="normal">$L147*$K147*AW144</f>
        <v>0</v>
      </c>
      <c r="AX147" s="568" t="n">
        <f aca="false" ca="false" dt2D="false" dtr="false" t="normal">$L147*$K147*AX144</f>
        <v>0</v>
      </c>
      <c r="AY147" s="568" t="n">
        <f aca="false" ca="false" dt2D="false" dtr="false" t="normal">$L147*$K147*AY144</f>
        <v>0</v>
      </c>
      <c r="AZ147" s="568" t="n">
        <f aca="false" ca="false" dt2D="false" dtr="false" t="normal">$L147*$K147*AZ144</f>
        <v>0</v>
      </c>
      <c r="BA147" s="568" t="n">
        <f aca="false" ca="false" dt2D="false" dtr="false" t="normal">$L147*$K147*BA144</f>
        <v>0</v>
      </c>
      <c r="BB147" s="568" t="n">
        <f aca="false" ca="false" dt2D="false" dtr="false" t="normal">$L147*$K147*BB144</f>
        <v>0</v>
      </c>
      <c r="BC147" s="568" t="n">
        <f aca="false" ca="false" dt2D="false" dtr="false" t="normal">$L147*$K147*BC144</f>
        <v>0</v>
      </c>
      <c r="BD147" s="568" t="n">
        <f aca="false" ca="false" dt2D="false" dtr="false" t="normal">$L147*$K147*BD144</f>
        <v>0</v>
      </c>
      <c r="BE147" s="568" t="n">
        <f aca="false" ca="false" dt2D="false" dtr="false" t="normal">$L147*$K147*BE144</f>
        <v>0</v>
      </c>
      <c r="BF147" s="568" t="n">
        <f aca="false" ca="false" dt2D="false" dtr="false" t="normal">$L147*$K147*BF144</f>
        <v>0</v>
      </c>
      <c r="BG147" s="568" t="n">
        <f aca="false" ca="false" dt2D="false" dtr="false" t="normal">$L147*$K147*BG144</f>
        <v>0</v>
      </c>
      <c r="BH147" s="568" t="n">
        <f aca="false" ca="false" dt2D="false" dtr="false" t="normal">$L147*$K147*BH144</f>
        <v>0</v>
      </c>
      <c r="BI147" s="568" t="n">
        <f aca="false" ca="false" dt2D="false" dtr="false" t="normal">$L147*$K147*BI144</f>
        <v>0</v>
      </c>
      <c r="BJ147" s="568" t="n">
        <f aca="false" ca="false" dt2D="false" dtr="false" t="normal">$L147*$K147*BJ144</f>
        <v>0</v>
      </c>
      <c r="BK147" s="568" t="n">
        <f aca="false" ca="false" dt2D="false" dtr="false" t="normal">$L147*$K147*BK144</f>
        <v>0</v>
      </c>
      <c r="BL147" s="568" t="n">
        <f aca="false" ca="false" dt2D="false" dtr="false" t="normal">$L147*$K147*BL144</f>
        <v>0</v>
      </c>
      <c r="BM147" s="568" t="n">
        <f aca="false" ca="false" dt2D="false" dtr="false" t="normal">$L147*$K147*BM144</f>
        <v>0</v>
      </c>
      <c r="BN147" s="568" t="n">
        <f aca="false" ca="false" dt2D="false" dtr="false" t="normal">$L147*$K147*BN144</f>
        <v>0</v>
      </c>
      <c r="BO147" s="568" t="n">
        <f aca="false" ca="false" dt2D="false" dtr="false" t="normal">$L147*$K147*BO144</f>
        <v>0</v>
      </c>
      <c r="BP147" s="568" t="n">
        <f aca="false" ca="false" dt2D="false" dtr="false" t="normal">$L147*$K147*BP144</f>
        <v>0</v>
      </c>
      <c r="BQ147" s="568" t="n">
        <f aca="false" ca="false" dt2D="false" dtr="false" t="normal">$L147*$K147*BQ144</f>
        <v>0</v>
      </c>
      <c r="BR147" s="568" t="n">
        <f aca="false" ca="false" dt2D="false" dtr="false" t="normal">$L147*$K147*BR144</f>
        <v>0</v>
      </c>
      <c r="BS147" s="568" t="n">
        <f aca="false" ca="false" dt2D="false" dtr="false" t="normal">$L147*$K147*BS144</f>
        <v>0</v>
      </c>
      <c r="BT147" s="568" t="n">
        <f aca="false" ca="false" dt2D="false" dtr="false" t="normal">$L147*$K147*BT144</f>
        <v>0</v>
      </c>
    </row>
    <row customHeight="true" hidden="true" ht="13.1499996185303" outlineLevel="2" r="148">
      <c r="D148" s="529" t="e">
        <f aca="false" ca="false" dt2D="false" dtr="false" t="normal">D147</f>
        <v>#N/A</v>
      </c>
      <c r="F148" s="482" t="e">
        <f aca="false" ca="false" dt2D="false" dtr="false" t="normal">F147</f>
        <v>#N/A</v>
      </c>
      <c r="G148" s="482" t="n">
        <f aca="false" ca="false" dt2D="false" dtr="false" t="normal">G147</f>
        <v>0</v>
      </c>
      <c r="I148" s="570" t="s">
        <v>588</v>
      </c>
      <c r="J148" s="567" t="n"/>
      <c r="K148" s="567" t="n"/>
      <c r="L148" s="568" t="n"/>
      <c r="M148" s="568" t="n">
        <f aca="false" ca="false" dt2D="false" dtr="false" t="normal">$L148*$K148*M144</f>
        <v>0</v>
      </c>
      <c r="N148" s="568" t="n">
        <f aca="false" ca="false" dt2D="false" dtr="false" t="normal">$L148*$K148*N144</f>
        <v>0</v>
      </c>
      <c r="O148" s="568" t="n">
        <f aca="false" ca="false" dt2D="false" dtr="false" t="normal">$L148*$K148*O144</f>
        <v>0</v>
      </c>
      <c r="P148" s="568" t="n">
        <f aca="false" ca="false" dt2D="false" dtr="false" t="normal">$L148*$K148*P144</f>
        <v>0</v>
      </c>
      <c r="Q148" s="568" t="n">
        <f aca="false" ca="false" dt2D="false" dtr="false" t="normal">$L148*$K148*Q144</f>
        <v>0</v>
      </c>
      <c r="R148" s="568" t="n">
        <f aca="false" ca="false" dt2D="false" dtr="false" t="normal">$L148*$K148*R144</f>
        <v>0</v>
      </c>
      <c r="S148" s="568" t="n">
        <f aca="false" ca="false" dt2D="false" dtr="false" t="normal">$L148*$K148*S144</f>
        <v>0</v>
      </c>
      <c r="T148" s="568" t="n">
        <f aca="false" ca="false" dt2D="false" dtr="false" t="normal">$L148*$K148*T144</f>
        <v>0</v>
      </c>
      <c r="U148" s="568" t="n">
        <f aca="false" ca="false" dt2D="false" dtr="false" t="normal">$L148*$K148*U144</f>
        <v>0</v>
      </c>
      <c r="V148" s="568" t="n">
        <f aca="false" ca="false" dt2D="false" dtr="false" t="normal">$L148*$K148*V144</f>
        <v>0</v>
      </c>
      <c r="W148" s="568" t="n">
        <f aca="false" ca="false" dt2D="false" dtr="false" t="normal">$L148*$K148*W144</f>
        <v>0</v>
      </c>
      <c r="X148" s="568" t="n">
        <f aca="false" ca="false" dt2D="false" dtr="false" t="normal">$L148*$K148*X144</f>
        <v>0</v>
      </c>
      <c r="Y148" s="568" t="n">
        <f aca="false" ca="false" dt2D="false" dtr="false" t="normal">$L148*$K148*Y144</f>
        <v>0</v>
      </c>
      <c r="Z148" s="568" t="n">
        <f aca="false" ca="false" dt2D="false" dtr="false" t="normal">$L148*$K148*Z144</f>
        <v>0</v>
      </c>
      <c r="AA148" s="568" t="n">
        <f aca="false" ca="false" dt2D="false" dtr="false" t="normal">$L148*$K148*AA144</f>
        <v>0</v>
      </c>
      <c r="AB148" s="568" t="n">
        <f aca="false" ca="false" dt2D="false" dtr="false" t="normal">$L148*$K148*AB144</f>
        <v>0</v>
      </c>
      <c r="AC148" s="568" t="n">
        <f aca="false" ca="false" dt2D="false" dtr="false" t="normal">$L148*$K148*AC144</f>
        <v>0</v>
      </c>
      <c r="AD148" s="568" t="n">
        <f aca="false" ca="false" dt2D="false" dtr="false" t="normal">$L148*$K148*AD144</f>
        <v>0</v>
      </c>
      <c r="AE148" s="568" t="n">
        <f aca="false" ca="false" dt2D="false" dtr="false" t="normal">$L148*$K148*AE144</f>
        <v>0</v>
      </c>
      <c r="AF148" s="568" t="n">
        <f aca="false" ca="false" dt2D="false" dtr="false" t="normal">$L148*$K148*AF144</f>
        <v>0</v>
      </c>
      <c r="AG148" s="568" t="n">
        <f aca="false" ca="false" dt2D="false" dtr="false" t="normal">$L148*$K148*AG144</f>
        <v>0</v>
      </c>
      <c r="AH148" s="568" t="n">
        <f aca="false" ca="false" dt2D="false" dtr="false" t="normal">$L148*$K148*AH144</f>
        <v>0</v>
      </c>
      <c r="AI148" s="568" t="n">
        <f aca="false" ca="false" dt2D="false" dtr="false" t="normal">$L148*$K148*AI144</f>
        <v>0</v>
      </c>
      <c r="AJ148" s="568" t="n">
        <f aca="false" ca="false" dt2D="false" dtr="false" t="normal">$L148*$K148*AJ144</f>
        <v>0</v>
      </c>
      <c r="AK148" s="568" t="n">
        <f aca="false" ca="false" dt2D="false" dtr="false" t="normal">$L148*$K148*AK144</f>
        <v>0</v>
      </c>
      <c r="AL148" s="568" t="n">
        <f aca="false" ca="false" dt2D="false" dtr="false" t="normal">$L148*$K148*AL144</f>
        <v>0</v>
      </c>
      <c r="AM148" s="568" t="n">
        <f aca="false" ca="false" dt2D="false" dtr="false" t="normal">$L148*$K148*AM144</f>
        <v>0</v>
      </c>
      <c r="AN148" s="568" t="n">
        <f aca="false" ca="false" dt2D="false" dtr="false" t="normal">$L148*$K148*AN144</f>
        <v>0</v>
      </c>
      <c r="AO148" s="568" t="n">
        <f aca="false" ca="false" dt2D="false" dtr="false" t="normal">$L148*$K148*AO144</f>
        <v>0</v>
      </c>
      <c r="AP148" s="568" t="n">
        <f aca="false" ca="false" dt2D="false" dtr="false" t="normal">$L148*$K148*AP144</f>
        <v>0</v>
      </c>
      <c r="AQ148" s="568" t="n">
        <f aca="false" ca="false" dt2D="false" dtr="false" t="normal">$L148*$K148*AQ144</f>
        <v>0</v>
      </c>
      <c r="AR148" s="568" t="n">
        <f aca="false" ca="false" dt2D="false" dtr="false" t="normal">$L148*$K148*AR144</f>
        <v>0</v>
      </c>
      <c r="AS148" s="568" t="n">
        <f aca="false" ca="false" dt2D="false" dtr="false" t="normal">$L148*$K148*AS144</f>
        <v>0</v>
      </c>
      <c r="AT148" s="568" t="n">
        <f aca="false" ca="false" dt2D="false" dtr="false" t="normal">$L148*$K148*AT144</f>
        <v>0</v>
      </c>
      <c r="AU148" s="568" t="n">
        <f aca="false" ca="false" dt2D="false" dtr="false" t="normal">$L148*$K148*AU144</f>
        <v>0</v>
      </c>
      <c r="AV148" s="568" t="n">
        <f aca="false" ca="false" dt2D="false" dtr="false" t="normal">$L148*$K148*AV144</f>
        <v>0</v>
      </c>
      <c r="AW148" s="568" t="n">
        <f aca="false" ca="false" dt2D="false" dtr="false" t="normal">$L148*$K148*AW144</f>
        <v>0</v>
      </c>
      <c r="AX148" s="568" t="n">
        <f aca="false" ca="false" dt2D="false" dtr="false" t="normal">$L148*$K148*AX144</f>
        <v>0</v>
      </c>
      <c r="AY148" s="568" t="n">
        <f aca="false" ca="false" dt2D="false" dtr="false" t="normal">$L148*$K148*AY144</f>
        <v>0</v>
      </c>
      <c r="AZ148" s="568" t="n">
        <f aca="false" ca="false" dt2D="false" dtr="false" t="normal">$L148*$K148*AZ144</f>
        <v>0</v>
      </c>
      <c r="BA148" s="568" t="n">
        <f aca="false" ca="false" dt2D="false" dtr="false" t="normal">$L148*$K148*BA144</f>
        <v>0</v>
      </c>
      <c r="BB148" s="568" t="n">
        <f aca="false" ca="false" dt2D="false" dtr="false" t="normal">$L148*$K148*BB144</f>
        <v>0</v>
      </c>
      <c r="BC148" s="568" t="n">
        <f aca="false" ca="false" dt2D="false" dtr="false" t="normal">$L148*$K148*BC144</f>
        <v>0</v>
      </c>
      <c r="BD148" s="568" t="n">
        <f aca="false" ca="false" dt2D="false" dtr="false" t="normal">$L148*$K148*BD144</f>
        <v>0</v>
      </c>
      <c r="BE148" s="568" t="n">
        <f aca="false" ca="false" dt2D="false" dtr="false" t="normal">$L148*$K148*BE144</f>
        <v>0</v>
      </c>
      <c r="BF148" s="568" t="n">
        <f aca="false" ca="false" dt2D="false" dtr="false" t="normal">$L148*$K148*BF144</f>
        <v>0</v>
      </c>
      <c r="BG148" s="568" t="n">
        <f aca="false" ca="false" dt2D="false" dtr="false" t="normal">$L148*$K148*BG144</f>
        <v>0</v>
      </c>
      <c r="BH148" s="568" t="n">
        <f aca="false" ca="false" dt2D="false" dtr="false" t="normal">$L148*$K148*BH144</f>
        <v>0</v>
      </c>
      <c r="BI148" s="568" t="n">
        <f aca="false" ca="false" dt2D="false" dtr="false" t="normal">$L148*$K148*BI144</f>
        <v>0</v>
      </c>
      <c r="BJ148" s="568" t="n">
        <f aca="false" ca="false" dt2D="false" dtr="false" t="normal">$L148*$K148*BJ144</f>
        <v>0</v>
      </c>
      <c r="BK148" s="568" t="n">
        <f aca="false" ca="false" dt2D="false" dtr="false" t="normal">$L148*$K148*BK144</f>
        <v>0</v>
      </c>
      <c r="BL148" s="568" t="n">
        <f aca="false" ca="false" dt2D="false" dtr="false" t="normal">$L148*$K148*BL144</f>
        <v>0</v>
      </c>
      <c r="BM148" s="568" t="n">
        <f aca="false" ca="false" dt2D="false" dtr="false" t="normal">$L148*$K148*BM144</f>
        <v>0</v>
      </c>
      <c r="BN148" s="568" t="n">
        <f aca="false" ca="false" dt2D="false" dtr="false" t="normal">$L148*$K148*BN144</f>
        <v>0</v>
      </c>
      <c r="BO148" s="568" t="n">
        <f aca="false" ca="false" dt2D="false" dtr="false" t="normal">$L148*$K148*BO144</f>
        <v>0</v>
      </c>
      <c r="BP148" s="568" t="n">
        <f aca="false" ca="false" dt2D="false" dtr="false" t="normal">$L148*$K148*BP144</f>
        <v>0</v>
      </c>
      <c r="BQ148" s="568" t="n">
        <f aca="false" ca="false" dt2D="false" dtr="false" t="normal">$L148*$K148*BQ144</f>
        <v>0</v>
      </c>
      <c r="BR148" s="568" t="n">
        <f aca="false" ca="false" dt2D="false" dtr="false" t="normal">$L148*$K148*BR144</f>
        <v>0</v>
      </c>
      <c r="BS148" s="568" t="n">
        <f aca="false" ca="false" dt2D="false" dtr="false" t="normal">$L148*$K148*BS144</f>
        <v>0</v>
      </c>
      <c r="BT148" s="568" t="n">
        <f aca="false" ca="false" dt2D="false" dtr="false" t="normal">$L148*$K148*BT144</f>
        <v>0</v>
      </c>
    </row>
    <row customHeight="true" hidden="true" ht="13.1499996185303" outlineLevel="2" r="149">
      <c r="D149" s="529" t="e">
        <f aca="false" ca="false" dt2D="false" dtr="false" t="normal">D148</f>
        <v>#N/A</v>
      </c>
      <c r="F149" s="482" t="e">
        <f aca="false" ca="false" dt2D="false" dtr="false" t="normal">F148</f>
        <v>#N/A</v>
      </c>
      <c r="G149" s="482" t="n">
        <f aca="false" ca="false" dt2D="false" dtr="false" t="normal">G148</f>
        <v>0</v>
      </c>
      <c r="I149" s="570" t="s">
        <v>588</v>
      </c>
      <c r="J149" s="567" t="n"/>
      <c r="K149" s="567" t="n"/>
      <c r="L149" s="568" t="n"/>
      <c r="M149" s="568" t="n">
        <f aca="false" ca="false" dt2D="false" dtr="false" t="normal">$L149*$K149*M144</f>
        <v>0</v>
      </c>
      <c r="N149" s="568" t="n">
        <f aca="false" ca="false" dt2D="false" dtr="false" t="normal">$L149*$K149*N144</f>
        <v>0</v>
      </c>
      <c r="O149" s="568" t="n">
        <f aca="false" ca="false" dt2D="false" dtr="false" t="normal">$L149*$K149*O144</f>
        <v>0</v>
      </c>
      <c r="P149" s="568" t="n">
        <f aca="false" ca="false" dt2D="false" dtr="false" t="normal">$L149*$K149*P144</f>
        <v>0</v>
      </c>
      <c r="Q149" s="568" t="n">
        <f aca="false" ca="false" dt2D="false" dtr="false" t="normal">$L149*$K149*Q144</f>
        <v>0</v>
      </c>
      <c r="R149" s="568" t="n">
        <f aca="false" ca="false" dt2D="false" dtr="false" t="normal">$L149*$K149*R144</f>
        <v>0</v>
      </c>
      <c r="S149" s="568" t="n">
        <f aca="false" ca="false" dt2D="false" dtr="false" t="normal">$L149*$K149*S144</f>
        <v>0</v>
      </c>
      <c r="T149" s="568" t="n">
        <f aca="false" ca="false" dt2D="false" dtr="false" t="normal">$L149*$K149*T144</f>
        <v>0</v>
      </c>
      <c r="U149" s="568" t="n">
        <f aca="false" ca="false" dt2D="false" dtr="false" t="normal">$L149*$K149*U144</f>
        <v>0</v>
      </c>
      <c r="V149" s="568" t="n">
        <f aca="false" ca="false" dt2D="false" dtr="false" t="normal">$L149*$K149*V144</f>
        <v>0</v>
      </c>
      <c r="W149" s="568" t="n">
        <f aca="false" ca="false" dt2D="false" dtr="false" t="normal">$L149*$K149*W144</f>
        <v>0</v>
      </c>
      <c r="X149" s="568" t="n">
        <f aca="false" ca="false" dt2D="false" dtr="false" t="normal">$L149*$K149*X144</f>
        <v>0</v>
      </c>
      <c r="Y149" s="568" t="n">
        <f aca="false" ca="false" dt2D="false" dtr="false" t="normal">$L149*$K149*Y144</f>
        <v>0</v>
      </c>
      <c r="Z149" s="568" t="n">
        <f aca="false" ca="false" dt2D="false" dtr="false" t="normal">$L149*$K149*Z144</f>
        <v>0</v>
      </c>
      <c r="AA149" s="568" t="n">
        <f aca="false" ca="false" dt2D="false" dtr="false" t="normal">$L149*$K149*AA144</f>
        <v>0</v>
      </c>
      <c r="AB149" s="568" t="n">
        <f aca="false" ca="false" dt2D="false" dtr="false" t="normal">$L149*$K149*AB144</f>
        <v>0</v>
      </c>
      <c r="AC149" s="568" t="n">
        <f aca="false" ca="false" dt2D="false" dtr="false" t="normal">$L149*$K149*AC144</f>
        <v>0</v>
      </c>
      <c r="AD149" s="568" t="n">
        <f aca="false" ca="false" dt2D="false" dtr="false" t="normal">$L149*$K149*AD144</f>
        <v>0</v>
      </c>
      <c r="AE149" s="568" t="n">
        <f aca="false" ca="false" dt2D="false" dtr="false" t="normal">$L149*$K149*AE144</f>
        <v>0</v>
      </c>
      <c r="AF149" s="568" t="n">
        <f aca="false" ca="false" dt2D="false" dtr="false" t="normal">$L149*$K149*AF144</f>
        <v>0</v>
      </c>
      <c r="AG149" s="568" t="n">
        <f aca="false" ca="false" dt2D="false" dtr="false" t="normal">$L149*$K149*AG144</f>
        <v>0</v>
      </c>
      <c r="AH149" s="568" t="n">
        <f aca="false" ca="false" dt2D="false" dtr="false" t="normal">$L149*$K149*AH144</f>
        <v>0</v>
      </c>
      <c r="AI149" s="568" t="n">
        <f aca="false" ca="false" dt2D="false" dtr="false" t="normal">$L149*$K149*AI144</f>
        <v>0</v>
      </c>
      <c r="AJ149" s="568" t="n">
        <f aca="false" ca="false" dt2D="false" dtr="false" t="normal">$L149*$K149*AJ144</f>
        <v>0</v>
      </c>
      <c r="AK149" s="568" t="n">
        <f aca="false" ca="false" dt2D="false" dtr="false" t="normal">$L149*$K149*AK144</f>
        <v>0</v>
      </c>
      <c r="AL149" s="568" t="n">
        <f aca="false" ca="false" dt2D="false" dtr="false" t="normal">$L149*$K149*AL144</f>
        <v>0</v>
      </c>
      <c r="AM149" s="568" t="n">
        <f aca="false" ca="false" dt2D="false" dtr="false" t="normal">$L149*$K149*AM144</f>
        <v>0</v>
      </c>
      <c r="AN149" s="568" t="n">
        <f aca="false" ca="false" dt2D="false" dtr="false" t="normal">$L149*$K149*AN144</f>
        <v>0</v>
      </c>
      <c r="AO149" s="568" t="n">
        <f aca="false" ca="false" dt2D="false" dtr="false" t="normal">$L149*$K149*AO144</f>
        <v>0</v>
      </c>
      <c r="AP149" s="568" t="n">
        <f aca="false" ca="false" dt2D="false" dtr="false" t="normal">$L149*$K149*AP144</f>
        <v>0</v>
      </c>
      <c r="AQ149" s="568" t="n">
        <f aca="false" ca="false" dt2D="false" dtr="false" t="normal">$L149*$K149*AQ144</f>
        <v>0</v>
      </c>
      <c r="AR149" s="568" t="n">
        <f aca="false" ca="false" dt2D="false" dtr="false" t="normal">$L149*$K149*AR144</f>
        <v>0</v>
      </c>
      <c r="AS149" s="568" t="n">
        <f aca="false" ca="false" dt2D="false" dtr="false" t="normal">$L149*$K149*AS144</f>
        <v>0</v>
      </c>
      <c r="AT149" s="568" t="n">
        <f aca="false" ca="false" dt2D="false" dtr="false" t="normal">$L149*$K149*AT144</f>
        <v>0</v>
      </c>
      <c r="AU149" s="568" t="n">
        <f aca="false" ca="false" dt2D="false" dtr="false" t="normal">$L149*$K149*AU144</f>
        <v>0</v>
      </c>
      <c r="AV149" s="568" t="n">
        <f aca="false" ca="false" dt2D="false" dtr="false" t="normal">$L149*$K149*AV144</f>
        <v>0</v>
      </c>
      <c r="AW149" s="568" t="n">
        <f aca="false" ca="false" dt2D="false" dtr="false" t="normal">$L149*$K149*AW144</f>
        <v>0</v>
      </c>
      <c r="AX149" s="568" t="n">
        <f aca="false" ca="false" dt2D="false" dtr="false" t="normal">$L149*$K149*AX144</f>
        <v>0</v>
      </c>
      <c r="AY149" s="568" t="n">
        <f aca="false" ca="false" dt2D="false" dtr="false" t="normal">$L149*$K149*AY144</f>
        <v>0</v>
      </c>
      <c r="AZ149" s="568" t="n">
        <f aca="false" ca="false" dt2D="false" dtr="false" t="normal">$L149*$K149*AZ144</f>
        <v>0</v>
      </c>
      <c r="BA149" s="568" t="n">
        <f aca="false" ca="false" dt2D="false" dtr="false" t="normal">$L149*$K149*BA144</f>
        <v>0</v>
      </c>
      <c r="BB149" s="568" t="n">
        <f aca="false" ca="false" dt2D="false" dtr="false" t="normal">$L149*$K149*BB144</f>
        <v>0</v>
      </c>
      <c r="BC149" s="568" t="n">
        <f aca="false" ca="false" dt2D="false" dtr="false" t="normal">$L149*$K149*BC144</f>
        <v>0</v>
      </c>
      <c r="BD149" s="568" t="n">
        <f aca="false" ca="false" dt2D="false" dtr="false" t="normal">$L149*$K149*BD144</f>
        <v>0</v>
      </c>
      <c r="BE149" s="568" t="n">
        <f aca="false" ca="false" dt2D="false" dtr="false" t="normal">$L149*$K149*BE144</f>
        <v>0</v>
      </c>
      <c r="BF149" s="568" t="n">
        <f aca="false" ca="false" dt2D="false" dtr="false" t="normal">$L149*$K149*BF144</f>
        <v>0</v>
      </c>
      <c r="BG149" s="568" t="n">
        <f aca="false" ca="false" dt2D="false" dtr="false" t="normal">$L149*$K149*BG144</f>
        <v>0</v>
      </c>
      <c r="BH149" s="568" t="n">
        <f aca="false" ca="false" dt2D="false" dtr="false" t="normal">$L149*$K149*BH144</f>
        <v>0</v>
      </c>
      <c r="BI149" s="568" t="n">
        <f aca="false" ca="false" dt2D="false" dtr="false" t="normal">$L149*$K149*BI144</f>
        <v>0</v>
      </c>
      <c r="BJ149" s="568" t="n">
        <f aca="false" ca="false" dt2D="false" dtr="false" t="normal">$L149*$K149*BJ144</f>
        <v>0</v>
      </c>
      <c r="BK149" s="568" t="n">
        <f aca="false" ca="false" dt2D="false" dtr="false" t="normal">$L149*$K149*BK144</f>
        <v>0</v>
      </c>
      <c r="BL149" s="568" t="n">
        <f aca="false" ca="false" dt2D="false" dtr="false" t="normal">$L149*$K149*BL144</f>
        <v>0</v>
      </c>
      <c r="BM149" s="568" t="n">
        <f aca="false" ca="false" dt2D="false" dtr="false" t="normal">$L149*$K149*BM144</f>
        <v>0</v>
      </c>
      <c r="BN149" s="568" t="n">
        <f aca="false" ca="false" dt2D="false" dtr="false" t="normal">$L149*$K149*BN144</f>
        <v>0</v>
      </c>
      <c r="BO149" s="568" t="n">
        <f aca="false" ca="false" dt2D="false" dtr="false" t="normal">$L149*$K149*BO144</f>
        <v>0</v>
      </c>
      <c r="BP149" s="568" t="n">
        <f aca="false" ca="false" dt2D="false" dtr="false" t="normal">$L149*$K149*BP144</f>
        <v>0</v>
      </c>
      <c r="BQ149" s="568" t="n">
        <f aca="false" ca="false" dt2D="false" dtr="false" t="normal">$L149*$K149*BQ144</f>
        <v>0</v>
      </c>
      <c r="BR149" s="568" t="n">
        <f aca="false" ca="false" dt2D="false" dtr="false" t="normal">$L149*$K149*BR144</f>
        <v>0</v>
      </c>
      <c r="BS149" s="568" t="n">
        <f aca="false" ca="false" dt2D="false" dtr="false" t="normal">$L149*$K149*BS144</f>
        <v>0</v>
      </c>
      <c r="BT149" s="568" t="n">
        <f aca="false" ca="false" dt2D="false" dtr="false" t="normal">$L149*$K149*BT144</f>
        <v>0</v>
      </c>
    </row>
    <row customFormat="true" hidden="true" ht="16.5" outlineLevel="2" r="150" s="17">
      <c r="A150" s="542" t="n"/>
      <c r="B150" s="542" t="n"/>
      <c r="C150" s="529" t="n"/>
      <c r="D150" s="529" t="e">
        <f aca="false" ca="false" dt2D="false" dtr="false" t="normal">D149</f>
        <v>#N/A</v>
      </c>
      <c r="E150" s="482" t="n"/>
      <c r="F150" s="482" t="e">
        <f aca="false" ca="false" dt2D="false" dtr="false" t="normal">F149</f>
        <v>#N/A</v>
      </c>
      <c r="G150" s="482" t="n">
        <f aca="false" ca="false" dt2D="false" dtr="false" t="normal">G149</f>
        <v>0</v>
      </c>
      <c r="I150" s="571" t="s">
        <v>595</v>
      </c>
      <c r="J150" s="116" t="n"/>
      <c r="K150" s="116" t="n"/>
      <c r="L150" s="572" t="n"/>
      <c r="M150" s="573" t="n">
        <f aca="false" ca="false" dt2D="false" dtr="false" t="normal">SUM(M145:M149)</f>
        <v>0</v>
      </c>
      <c r="N150" s="573" t="n">
        <f aca="false" ca="false" dt2D="false" dtr="false" t="normal">SUM(N145:N149)</f>
        <v>0</v>
      </c>
      <c r="O150" s="573" t="n">
        <f aca="false" ca="false" dt2D="false" dtr="false" t="normal">SUM(O145:O149)</f>
        <v>0</v>
      </c>
      <c r="P150" s="573" t="n">
        <f aca="false" ca="false" dt2D="false" dtr="false" t="normal">SUM(P145:P149)</f>
        <v>0</v>
      </c>
      <c r="Q150" s="573" t="n">
        <f aca="false" ca="false" dt2D="false" dtr="false" t="normal">SUM(Q145:Q149)</f>
        <v>0</v>
      </c>
      <c r="R150" s="573" t="n">
        <f aca="false" ca="false" dt2D="false" dtr="false" t="normal">SUM(R145:R149)</f>
        <v>0</v>
      </c>
      <c r="S150" s="573" t="n">
        <f aca="false" ca="false" dt2D="false" dtr="false" t="normal">SUM(S145:S149)</f>
        <v>0</v>
      </c>
      <c r="T150" s="573" t="n">
        <f aca="false" ca="false" dt2D="false" dtr="false" t="normal">SUM(T145:T149)</f>
        <v>0</v>
      </c>
      <c r="U150" s="573" t="n">
        <f aca="false" ca="false" dt2D="false" dtr="false" t="normal">SUM(U145:U149)</f>
        <v>0</v>
      </c>
      <c r="V150" s="573" t="n">
        <f aca="false" ca="false" dt2D="false" dtr="false" t="normal">SUM(V145:V149)</f>
        <v>0</v>
      </c>
      <c r="W150" s="573" t="n">
        <f aca="false" ca="false" dt2D="false" dtr="false" t="normal">SUM(W145:W149)</f>
        <v>0</v>
      </c>
      <c r="X150" s="573" t="n">
        <f aca="false" ca="false" dt2D="false" dtr="false" t="normal">SUM(X145:X149)</f>
        <v>0</v>
      </c>
      <c r="Y150" s="573" t="n">
        <f aca="false" ca="false" dt2D="false" dtr="false" t="normal">SUM(Y145:Y149)</f>
        <v>0</v>
      </c>
      <c r="Z150" s="573" t="n">
        <f aca="false" ca="false" dt2D="false" dtr="false" t="normal">SUM(Z145:Z149)</f>
        <v>0</v>
      </c>
      <c r="AA150" s="573" t="n">
        <f aca="false" ca="false" dt2D="false" dtr="false" t="normal">SUM(AA145:AA149)</f>
        <v>0</v>
      </c>
      <c r="AB150" s="573" t="n">
        <f aca="false" ca="false" dt2D="false" dtr="false" t="normal">SUM(AB145:AB149)</f>
        <v>0</v>
      </c>
      <c r="AC150" s="573" t="n">
        <f aca="false" ca="false" dt2D="false" dtr="false" t="normal">SUM(AC145:AC149)</f>
        <v>0</v>
      </c>
      <c r="AD150" s="573" t="n">
        <f aca="false" ca="false" dt2D="false" dtr="false" t="normal">SUM(AD145:AD149)</f>
        <v>0</v>
      </c>
      <c r="AE150" s="573" t="n">
        <f aca="false" ca="false" dt2D="false" dtr="false" t="normal">SUM(AE145:AE149)</f>
        <v>0</v>
      </c>
      <c r="AF150" s="573" t="n">
        <f aca="false" ca="false" dt2D="false" dtr="false" t="normal">SUM(AF145:AF149)</f>
        <v>0</v>
      </c>
      <c r="AG150" s="573" t="n">
        <f aca="false" ca="false" dt2D="false" dtr="false" t="normal">SUM(AG145:AG149)</f>
        <v>0</v>
      </c>
      <c r="AH150" s="573" t="n">
        <f aca="false" ca="false" dt2D="false" dtr="false" t="normal">SUM(AH145:AH149)</f>
        <v>0</v>
      </c>
      <c r="AI150" s="573" t="n">
        <f aca="false" ca="false" dt2D="false" dtr="false" t="normal">SUM(AI145:AI149)</f>
        <v>0</v>
      </c>
      <c r="AJ150" s="573" t="n">
        <f aca="false" ca="false" dt2D="false" dtr="false" t="normal">SUM(AJ145:AJ149)</f>
        <v>0</v>
      </c>
      <c r="AK150" s="573" t="n">
        <f aca="false" ca="false" dt2D="false" dtr="false" t="normal">SUM(AK145:AK149)</f>
        <v>0</v>
      </c>
      <c r="AL150" s="573" t="n">
        <f aca="false" ca="false" dt2D="false" dtr="false" t="normal">SUM(AL145:AL149)</f>
        <v>0</v>
      </c>
      <c r="AM150" s="573" t="n">
        <f aca="false" ca="false" dt2D="false" dtr="false" t="normal">SUM(AM145:AM149)</f>
        <v>0</v>
      </c>
      <c r="AN150" s="573" t="n">
        <f aca="false" ca="false" dt2D="false" dtr="false" t="normal">SUM(AN145:AN149)</f>
        <v>0</v>
      </c>
      <c r="AO150" s="573" t="n">
        <f aca="false" ca="false" dt2D="false" dtr="false" t="normal">SUM(AO145:AO149)</f>
        <v>0</v>
      </c>
      <c r="AP150" s="573" t="n">
        <f aca="false" ca="false" dt2D="false" dtr="false" t="normal">SUM(AP145:AP149)</f>
        <v>0</v>
      </c>
      <c r="AQ150" s="573" t="n">
        <f aca="false" ca="false" dt2D="false" dtr="false" t="normal">SUM(AQ145:AQ149)</f>
        <v>0</v>
      </c>
      <c r="AR150" s="573" t="n">
        <f aca="false" ca="false" dt2D="false" dtr="false" t="normal">SUM(AR145:AR149)</f>
        <v>0</v>
      </c>
      <c r="AS150" s="573" t="n">
        <f aca="false" ca="false" dt2D="false" dtr="false" t="normal">SUM(AS145:AS149)</f>
        <v>0</v>
      </c>
      <c r="AT150" s="573" t="n">
        <f aca="false" ca="false" dt2D="false" dtr="false" t="normal">SUM(AT145:AT149)</f>
        <v>0</v>
      </c>
      <c r="AU150" s="573" t="n">
        <f aca="false" ca="false" dt2D="false" dtr="false" t="normal">SUM(AU145:AU149)</f>
        <v>0</v>
      </c>
      <c r="AV150" s="573" t="n">
        <f aca="false" ca="false" dt2D="false" dtr="false" t="normal">SUM(AV145:AV149)</f>
        <v>0</v>
      </c>
      <c r="AW150" s="573" t="n">
        <f aca="false" ca="false" dt2D="false" dtr="false" t="normal">SUM(AW145:AW149)</f>
        <v>0</v>
      </c>
      <c r="AX150" s="573" t="n">
        <f aca="false" ca="false" dt2D="false" dtr="false" t="normal">SUM(AX145:AX149)</f>
        <v>0</v>
      </c>
      <c r="AY150" s="573" t="n">
        <f aca="false" ca="false" dt2D="false" dtr="false" t="normal">SUM(AY145:AY149)</f>
        <v>0</v>
      </c>
      <c r="AZ150" s="573" t="n">
        <f aca="false" ca="false" dt2D="false" dtr="false" t="normal">SUM(AZ145:AZ149)</f>
        <v>0</v>
      </c>
      <c r="BA150" s="573" t="n">
        <f aca="false" ca="false" dt2D="false" dtr="false" t="normal">SUM(BA145:BA149)</f>
        <v>0</v>
      </c>
      <c r="BB150" s="573" t="n">
        <f aca="false" ca="false" dt2D="false" dtr="false" t="normal">SUM(BB145:BB149)</f>
        <v>0</v>
      </c>
      <c r="BC150" s="573" t="n">
        <f aca="false" ca="false" dt2D="false" dtr="false" t="normal">SUM(BC145:BC149)</f>
        <v>0</v>
      </c>
      <c r="BD150" s="573" t="n">
        <f aca="false" ca="false" dt2D="false" dtr="false" t="normal">SUM(BD145:BD149)</f>
        <v>0</v>
      </c>
      <c r="BE150" s="573" t="n">
        <f aca="false" ca="false" dt2D="false" dtr="false" t="normal">SUM(BE145:BE149)</f>
        <v>0</v>
      </c>
      <c r="BF150" s="573" t="n">
        <f aca="false" ca="false" dt2D="false" dtr="false" t="normal">SUM(BF145:BF149)</f>
        <v>0</v>
      </c>
      <c r="BG150" s="573" t="n">
        <f aca="false" ca="false" dt2D="false" dtr="false" t="normal">SUM(BG145:BG149)</f>
        <v>0</v>
      </c>
      <c r="BH150" s="573" t="n">
        <f aca="false" ca="false" dt2D="false" dtr="false" t="normal">SUM(BH145:BH149)</f>
        <v>0</v>
      </c>
      <c r="BI150" s="573" t="n">
        <f aca="false" ca="false" dt2D="false" dtr="false" t="normal">SUM(BI145:BI149)</f>
        <v>0</v>
      </c>
      <c r="BJ150" s="573" t="n">
        <f aca="false" ca="false" dt2D="false" dtr="false" t="normal">SUM(BJ145:BJ149)</f>
        <v>0</v>
      </c>
      <c r="BK150" s="573" t="n">
        <f aca="false" ca="false" dt2D="false" dtr="false" t="normal">SUM(BK145:BK149)</f>
        <v>0</v>
      </c>
      <c r="BL150" s="573" t="n">
        <f aca="false" ca="false" dt2D="false" dtr="false" t="normal">SUM(BL145:BL149)</f>
        <v>0</v>
      </c>
      <c r="BM150" s="573" t="n">
        <f aca="false" ca="false" dt2D="false" dtr="false" t="normal">SUM(BM145:BM149)</f>
        <v>0</v>
      </c>
      <c r="BN150" s="573" t="n">
        <f aca="false" ca="false" dt2D="false" dtr="false" t="normal">SUM(BN145:BN149)</f>
        <v>0</v>
      </c>
      <c r="BO150" s="573" t="n">
        <f aca="false" ca="false" dt2D="false" dtr="false" t="normal">SUM(BO145:BO149)</f>
        <v>0</v>
      </c>
      <c r="BP150" s="573" t="n">
        <f aca="false" ca="false" dt2D="false" dtr="false" t="normal">SUM(BP145:BP149)</f>
        <v>0</v>
      </c>
      <c r="BQ150" s="573" t="n">
        <f aca="false" ca="false" dt2D="false" dtr="false" t="normal">SUM(BQ145:BQ149)</f>
        <v>0</v>
      </c>
      <c r="BR150" s="573" t="n">
        <f aca="false" ca="false" dt2D="false" dtr="false" t="normal">SUM(BR145:BR149)</f>
        <v>0</v>
      </c>
      <c r="BS150" s="573" t="n">
        <f aca="false" ca="false" dt2D="false" dtr="false" t="normal">SUM(BS145:BS149)</f>
        <v>0</v>
      </c>
      <c r="BT150" s="573" t="n">
        <f aca="false" ca="false" dt2D="false" dtr="false" t="normal">SUM(BT145:BT149)</f>
        <v>0</v>
      </c>
    </row>
    <row hidden="true" ht="16.5" outlineLevel="2" r="151">
      <c r="D151" s="529" t="e">
        <f aca="false" ca="false" dt2D="false" dtr="false" t="normal">D150</f>
        <v>#N/A</v>
      </c>
      <c r="F151" s="482" t="e">
        <f aca="false" ca="false" dt2D="false" dtr="false" t="normal">F150</f>
        <v>#N/A</v>
      </c>
      <c r="G151" s="482" t="n">
        <f aca="false" ca="false" dt2D="false" dtr="false" t="normal">G150</f>
        <v>0</v>
      </c>
      <c r="L151" s="244" t="n"/>
      <c r="M151" s="244" t="n"/>
      <c r="N151" s="244" t="n"/>
      <c r="O151" s="244" t="n"/>
      <c r="P151" s="244" t="n"/>
      <c r="Q151" s="244" t="n"/>
      <c r="R151" s="244" t="n"/>
      <c r="S151" s="244" t="n"/>
      <c r="T151" s="244" t="n"/>
      <c r="U151" s="244" t="n"/>
      <c r="V151" s="244" t="n"/>
      <c r="W151" s="244" t="n"/>
      <c r="X151" s="244" t="n"/>
      <c r="Y151" s="244" t="n"/>
      <c r="Z151" s="244" t="n"/>
      <c r="AA151" s="244" t="n"/>
      <c r="AB151" s="244" t="n"/>
      <c r="AC151" s="244" t="n"/>
      <c r="AD151" s="244" t="n"/>
      <c r="AE151" s="244" t="n"/>
      <c r="AF151" s="244" t="n"/>
      <c r="AG151" s="244" t="n"/>
      <c r="AH151" s="244" t="n"/>
      <c r="AI151" s="244" t="n"/>
      <c r="AJ151" s="244" t="n"/>
      <c r="AK151" s="244" t="n"/>
      <c r="AL151" s="244" t="n"/>
      <c r="AM151" s="244" t="n"/>
      <c r="AN151" s="244" t="n"/>
      <c r="AO151" s="244" t="n"/>
      <c r="AP151" s="244" t="n"/>
      <c r="AQ151" s="244" t="n"/>
      <c r="AR151" s="244" t="n"/>
      <c r="AS151" s="244" t="n"/>
      <c r="AT151" s="244" t="n"/>
      <c r="AU151" s="244" t="n"/>
      <c r="AV151" s="244" t="n"/>
      <c r="AW151" s="244" t="n"/>
      <c r="AX151" s="244" t="n"/>
      <c r="AY151" s="244" t="n"/>
      <c r="AZ151" s="244" t="n"/>
      <c r="BA151" s="244" t="n"/>
      <c r="BB151" s="244" t="n"/>
      <c r="BC151" s="244" t="n"/>
      <c r="BD151" s="244" t="n"/>
      <c r="BE151" s="244" t="n"/>
      <c r="BF151" s="244" t="n"/>
      <c r="BG151" s="244" t="n"/>
      <c r="BH151" s="244" t="n"/>
      <c r="BI151" s="244" t="n"/>
      <c r="BJ151" s="244" t="n"/>
      <c r="BK151" s="244" t="n"/>
      <c r="BL151" s="244" t="n"/>
      <c r="BM151" s="244" t="n"/>
      <c r="BN151" s="244" t="n"/>
      <c r="BO151" s="244" t="n"/>
      <c r="BP151" s="244" t="n"/>
      <c r="BQ151" s="244" t="n"/>
      <c r="BR151" s="244" t="n"/>
      <c r="BS151" s="244" t="n"/>
      <c r="BT151" s="244" t="n"/>
    </row>
    <row customFormat="true" hidden="true" ht="16.5" outlineLevel="2" r="152" s="431">
      <c r="A152" s="562" t="n"/>
      <c r="B152" s="562" t="n"/>
      <c r="C152" s="562" t="n"/>
      <c r="D152" s="562" t="e">
        <f aca="false" ca="false" dt2D="false" dtr="false" t="normal">D151</f>
        <v>#N/A</v>
      </c>
      <c r="E152" s="562" t="n"/>
      <c r="F152" s="562" t="e">
        <f aca="false" ca="false" dt2D="false" dtr="false" t="normal">F151</f>
        <v>#N/A</v>
      </c>
      <c r="G152" s="562" t="n">
        <f aca="false" ca="false" dt2D="false" dtr="false" t="normal">G151</f>
        <v>0</v>
      </c>
      <c r="I152" s="564" t="s">
        <v>596</v>
      </c>
      <c r="J152" s="431" t="s">
        <v>585</v>
      </c>
      <c r="M152" s="565" t="n"/>
      <c r="N152" s="565" t="n"/>
      <c r="O152" s="565" t="n"/>
      <c r="P152" s="565" t="n"/>
      <c r="Q152" s="565" t="n"/>
      <c r="R152" s="565" t="n"/>
      <c r="S152" s="565" t="n"/>
      <c r="T152" s="565" t="n"/>
      <c r="U152" s="565" t="n"/>
      <c r="V152" s="565" t="n"/>
      <c r="W152" s="565" t="n"/>
      <c r="X152" s="565" t="n"/>
      <c r="Y152" s="565" t="n"/>
      <c r="Z152" s="565" t="n"/>
      <c r="AA152" s="565" t="n"/>
      <c r="AB152" s="565" t="n"/>
      <c r="AC152" s="565" t="n"/>
      <c r="AD152" s="565" t="n"/>
      <c r="AE152" s="565" t="n"/>
      <c r="AF152" s="565" t="n"/>
      <c r="AG152" s="565" t="n"/>
      <c r="AH152" s="565" t="n"/>
      <c r="AI152" s="565" t="n"/>
      <c r="AJ152" s="565" t="n"/>
      <c r="AK152" s="565" t="n"/>
      <c r="AL152" s="565" t="n"/>
      <c r="AM152" s="565" t="n"/>
      <c r="AN152" s="565" t="n"/>
      <c r="AO152" s="565" t="n"/>
      <c r="AP152" s="565" t="n"/>
      <c r="AQ152" s="565" t="n"/>
      <c r="AR152" s="565" t="n"/>
      <c r="AS152" s="565" t="n"/>
      <c r="AT152" s="565" t="n"/>
      <c r="AU152" s="565" t="n"/>
      <c r="AV152" s="565" t="n"/>
      <c r="AW152" s="565" t="n"/>
      <c r="AX152" s="565" t="n"/>
      <c r="AY152" s="565" t="n"/>
      <c r="AZ152" s="565" t="n"/>
      <c r="BA152" s="565" t="n"/>
      <c r="BB152" s="565" t="n"/>
      <c r="BC152" s="565" t="n"/>
      <c r="BD152" s="565" t="n"/>
      <c r="BE152" s="565" t="n"/>
      <c r="BF152" s="565" t="n"/>
      <c r="BG152" s="565" t="n"/>
      <c r="BH152" s="565" t="n"/>
      <c r="BI152" s="565" t="n"/>
      <c r="BJ152" s="565" t="n"/>
      <c r="BK152" s="565" t="n"/>
      <c r="BL152" s="565" t="n"/>
      <c r="BM152" s="565" t="n"/>
      <c r="BN152" s="565" t="n"/>
      <c r="BO152" s="565" t="n"/>
      <c r="BP152" s="565" t="n"/>
      <c r="BQ152" s="565" t="n"/>
      <c r="BR152" s="565" t="n"/>
      <c r="BS152" s="565" t="n"/>
      <c r="BT152" s="565" t="n"/>
    </row>
    <row customHeight="true" hidden="true" ht="13.1499996185303" outlineLevel="2" r="153">
      <c r="D153" s="529" t="e">
        <f aca="false" ca="false" dt2D="false" dtr="false" t="normal">D152</f>
        <v>#N/A</v>
      </c>
      <c r="F153" s="482" t="e">
        <f aca="false" ca="false" dt2D="false" dtr="false" t="normal">F152</f>
        <v>#N/A</v>
      </c>
      <c r="G153" s="482" t="n">
        <f aca="false" ca="false" dt2D="false" dtr="false" t="normal">G152</f>
        <v>0</v>
      </c>
      <c r="I153" s="566" t="s">
        <v>597</v>
      </c>
      <c r="J153" s="567" t="s">
        <v>587</v>
      </c>
      <c r="K153" s="567" t="n"/>
      <c r="L153" s="568" t="n"/>
      <c r="M153" s="568" t="n">
        <f aca="false" ca="false" dt2D="false" dtr="false" t="normal">$L153*$K153*M152</f>
        <v>0</v>
      </c>
      <c r="N153" s="568" t="n">
        <f aca="false" ca="false" dt2D="false" dtr="false" t="normal">$L153*$K153*N152</f>
        <v>0</v>
      </c>
      <c r="O153" s="568" t="n">
        <f aca="false" ca="false" dt2D="false" dtr="false" t="normal">$L153*$K153*O152</f>
        <v>0</v>
      </c>
      <c r="P153" s="568" t="n">
        <f aca="false" ca="false" dt2D="false" dtr="false" t="normal">$L153*$K153*P152</f>
        <v>0</v>
      </c>
      <c r="Q153" s="568" t="n">
        <f aca="false" ca="false" dt2D="false" dtr="false" t="normal">$L153*$K153*Q152</f>
        <v>0</v>
      </c>
      <c r="R153" s="568" t="n">
        <f aca="false" ca="false" dt2D="false" dtr="false" t="normal">$L153*$K153*R152</f>
        <v>0</v>
      </c>
      <c r="S153" s="568" t="n">
        <f aca="false" ca="false" dt2D="false" dtr="false" t="normal">$L153*$K153*S152</f>
        <v>0</v>
      </c>
      <c r="T153" s="568" t="n">
        <f aca="false" ca="false" dt2D="false" dtr="false" t="normal">$L153*$K153*T152</f>
        <v>0</v>
      </c>
      <c r="U153" s="568" t="n">
        <f aca="false" ca="false" dt2D="false" dtr="false" t="normal">$L153*$K153*U152</f>
        <v>0</v>
      </c>
      <c r="V153" s="568" t="n">
        <f aca="false" ca="false" dt2D="false" dtr="false" t="normal">$L153*$K153*V152</f>
        <v>0</v>
      </c>
      <c r="W153" s="568" t="n">
        <f aca="false" ca="false" dt2D="false" dtr="false" t="normal">$L153*$K153*W152</f>
        <v>0</v>
      </c>
      <c r="X153" s="568" t="n">
        <f aca="false" ca="false" dt2D="false" dtr="false" t="normal">$L153*$K153*X152</f>
        <v>0</v>
      </c>
      <c r="Y153" s="568" t="n">
        <f aca="false" ca="false" dt2D="false" dtr="false" t="normal">$L153*$K153*Y152</f>
        <v>0</v>
      </c>
      <c r="Z153" s="568" t="n">
        <f aca="false" ca="false" dt2D="false" dtr="false" t="normal">$L153*$K153*Z152</f>
        <v>0</v>
      </c>
      <c r="AA153" s="568" t="n">
        <f aca="false" ca="false" dt2D="false" dtr="false" t="normal">$L153*$K153*AA152</f>
        <v>0</v>
      </c>
      <c r="AB153" s="568" t="n">
        <f aca="false" ca="false" dt2D="false" dtr="false" t="normal">$L153*$K153*AB152</f>
        <v>0</v>
      </c>
      <c r="AC153" s="568" t="n">
        <f aca="false" ca="false" dt2D="false" dtr="false" t="normal">$L153*$K153*AC152</f>
        <v>0</v>
      </c>
      <c r="AD153" s="568" t="n">
        <f aca="false" ca="false" dt2D="false" dtr="false" t="normal">$L153*$K153*AD152</f>
        <v>0</v>
      </c>
      <c r="AE153" s="568" t="n">
        <f aca="false" ca="false" dt2D="false" dtr="false" t="normal">$L153*$K153*AE152</f>
        <v>0</v>
      </c>
      <c r="AF153" s="568" t="n">
        <f aca="false" ca="false" dt2D="false" dtr="false" t="normal">$L153*$K153*AF152</f>
        <v>0</v>
      </c>
      <c r="AG153" s="568" t="n">
        <f aca="false" ca="false" dt2D="false" dtr="false" t="normal">$L153*$K153*AG152</f>
        <v>0</v>
      </c>
      <c r="AH153" s="568" t="n">
        <f aca="false" ca="false" dt2D="false" dtr="false" t="normal">$L153*$K153*AH152</f>
        <v>0</v>
      </c>
      <c r="AI153" s="568" t="n">
        <f aca="false" ca="false" dt2D="false" dtr="false" t="normal">$L153*$K153*AI152</f>
        <v>0</v>
      </c>
      <c r="AJ153" s="568" t="n">
        <f aca="false" ca="false" dt2D="false" dtr="false" t="normal">$L153*$K153*AJ152</f>
        <v>0</v>
      </c>
      <c r="AK153" s="568" t="n">
        <f aca="false" ca="false" dt2D="false" dtr="false" t="normal">$L153*$K153*AK152</f>
        <v>0</v>
      </c>
      <c r="AL153" s="568" t="n">
        <f aca="false" ca="false" dt2D="false" dtr="false" t="normal">$L153*$K153*AL152</f>
        <v>0</v>
      </c>
      <c r="AM153" s="568" t="n">
        <f aca="false" ca="false" dt2D="false" dtr="false" t="normal">$L153*$K153*AM152</f>
        <v>0</v>
      </c>
      <c r="AN153" s="568" t="n">
        <f aca="false" ca="false" dt2D="false" dtr="false" t="normal">$L153*$K153*AN152</f>
        <v>0</v>
      </c>
      <c r="AO153" s="568" t="n">
        <f aca="false" ca="false" dt2D="false" dtr="false" t="normal">$L153*$K153*AO152</f>
        <v>0</v>
      </c>
      <c r="AP153" s="568" t="n">
        <f aca="false" ca="false" dt2D="false" dtr="false" t="normal">$L153*$K153*AP152</f>
        <v>0</v>
      </c>
      <c r="AQ153" s="568" t="n">
        <f aca="false" ca="false" dt2D="false" dtr="false" t="normal">$L153*$K153*AQ152</f>
        <v>0</v>
      </c>
      <c r="AR153" s="568" t="n">
        <f aca="false" ca="false" dt2D="false" dtr="false" t="normal">$L153*$K153*AR152</f>
        <v>0</v>
      </c>
      <c r="AS153" s="568" t="n">
        <f aca="false" ca="false" dt2D="false" dtr="false" t="normal">$L153*$K153*AS152</f>
        <v>0</v>
      </c>
      <c r="AT153" s="568" t="n">
        <f aca="false" ca="false" dt2D="false" dtr="false" t="normal">$L153*$K153*AT152</f>
        <v>0</v>
      </c>
      <c r="AU153" s="568" t="n">
        <f aca="false" ca="false" dt2D="false" dtr="false" t="normal">$L153*$K153*AU152</f>
        <v>0</v>
      </c>
      <c r="AV153" s="568" t="n">
        <f aca="false" ca="false" dt2D="false" dtr="false" t="normal">$L153*$K153*AV152</f>
        <v>0</v>
      </c>
      <c r="AW153" s="568" t="n">
        <f aca="false" ca="false" dt2D="false" dtr="false" t="normal">$L153*$K153*AW152</f>
        <v>0</v>
      </c>
      <c r="AX153" s="568" t="n">
        <f aca="false" ca="false" dt2D="false" dtr="false" t="normal">$L153*$K153*AX152</f>
        <v>0</v>
      </c>
      <c r="AY153" s="568" t="n">
        <f aca="false" ca="false" dt2D="false" dtr="false" t="normal">$L153*$K153*AY152</f>
        <v>0</v>
      </c>
      <c r="AZ153" s="568" t="n">
        <f aca="false" ca="false" dt2D="false" dtr="false" t="normal">$L153*$K153*AZ152</f>
        <v>0</v>
      </c>
      <c r="BA153" s="568" t="n">
        <f aca="false" ca="false" dt2D="false" dtr="false" t="normal">$L153*$K153*BA152</f>
        <v>0</v>
      </c>
      <c r="BB153" s="568" t="n">
        <f aca="false" ca="false" dt2D="false" dtr="false" t="normal">$L153*$K153*BB152</f>
        <v>0</v>
      </c>
      <c r="BC153" s="568" t="n">
        <f aca="false" ca="false" dt2D="false" dtr="false" t="normal">$L153*$K153*BC152</f>
        <v>0</v>
      </c>
      <c r="BD153" s="568" t="n">
        <f aca="false" ca="false" dt2D="false" dtr="false" t="normal">$L153*$K153*BD152</f>
        <v>0</v>
      </c>
      <c r="BE153" s="568" t="n">
        <f aca="false" ca="false" dt2D="false" dtr="false" t="normal">$L153*$K153*BE152</f>
        <v>0</v>
      </c>
      <c r="BF153" s="568" t="n">
        <f aca="false" ca="false" dt2D="false" dtr="false" t="normal">$L153*$K153*BF152</f>
        <v>0</v>
      </c>
      <c r="BG153" s="568" t="n">
        <f aca="false" ca="false" dt2D="false" dtr="false" t="normal">$L153*$K153*BG152</f>
        <v>0</v>
      </c>
      <c r="BH153" s="568" t="n">
        <f aca="false" ca="false" dt2D="false" dtr="false" t="normal">$L153*$K153*BH152</f>
        <v>0</v>
      </c>
      <c r="BI153" s="568" t="n">
        <f aca="false" ca="false" dt2D="false" dtr="false" t="normal">$L153*$K153*BI152</f>
        <v>0</v>
      </c>
      <c r="BJ153" s="568" t="n">
        <f aca="false" ca="false" dt2D="false" dtr="false" t="normal">$L153*$K153*BJ152</f>
        <v>0</v>
      </c>
      <c r="BK153" s="568" t="n">
        <f aca="false" ca="false" dt2D="false" dtr="false" t="normal">$L153*$K153*BK152</f>
        <v>0</v>
      </c>
      <c r="BL153" s="568" t="n">
        <f aca="false" ca="false" dt2D="false" dtr="false" t="normal">$L153*$K153*BL152</f>
        <v>0</v>
      </c>
      <c r="BM153" s="568" t="n">
        <f aca="false" ca="false" dt2D="false" dtr="false" t="normal">$L153*$K153*BM152</f>
        <v>0</v>
      </c>
      <c r="BN153" s="568" t="n">
        <f aca="false" ca="false" dt2D="false" dtr="false" t="normal">$L153*$K153*BN152</f>
        <v>0</v>
      </c>
      <c r="BO153" s="568" t="n">
        <f aca="false" ca="false" dt2D="false" dtr="false" t="normal">$L153*$K153*BO152</f>
        <v>0</v>
      </c>
      <c r="BP153" s="568" t="n">
        <f aca="false" ca="false" dt2D="false" dtr="false" t="normal">$L153*$K153*BP152</f>
        <v>0</v>
      </c>
      <c r="BQ153" s="568" t="n">
        <f aca="false" ca="false" dt2D="false" dtr="false" t="normal">$L153*$K153*BQ152</f>
        <v>0</v>
      </c>
      <c r="BR153" s="568" t="n">
        <f aca="false" ca="false" dt2D="false" dtr="false" t="normal">$L153*$K153*BR152</f>
        <v>0</v>
      </c>
      <c r="BS153" s="568" t="n">
        <f aca="false" ca="false" dt2D="false" dtr="false" t="normal">$L153*$K153*BS152</f>
        <v>0</v>
      </c>
      <c r="BT153" s="568" t="n">
        <f aca="false" ca="false" dt2D="false" dtr="false" t="normal">$L153*$K153*BT152</f>
        <v>0</v>
      </c>
    </row>
    <row customHeight="true" hidden="true" ht="13.1499996185303" outlineLevel="2" r="154">
      <c r="D154" s="529" t="e">
        <f aca="false" ca="false" dt2D="false" dtr="false" t="normal">D153</f>
        <v>#N/A</v>
      </c>
      <c r="F154" s="482" t="e">
        <f aca="false" ca="false" dt2D="false" dtr="false" t="normal">F153</f>
        <v>#N/A</v>
      </c>
      <c r="G154" s="482" t="n">
        <f aca="false" ca="false" dt2D="false" dtr="false" t="normal">G153</f>
        <v>0</v>
      </c>
      <c r="I154" s="566" t="s">
        <v>598</v>
      </c>
      <c r="J154" s="567" t="s">
        <v>587</v>
      </c>
      <c r="K154" s="567" t="n"/>
      <c r="L154" s="568" t="n"/>
      <c r="M154" s="568" t="n">
        <f aca="false" ca="false" dt2D="false" dtr="false" t="normal">$L154*$K154*M152</f>
        <v>0</v>
      </c>
      <c r="N154" s="568" t="n">
        <f aca="false" ca="false" dt2D="false" dtr="false" t="normal">$L154*$K154*N152</f>
        <v>0</v>
      </c>
      <c r="O154" s="568" t="n">
        <f aca="false" ca="false" dt2D="false" dtr="false" t="normal">$L154*$K154*O152</f>
        <v>0</v>
      </c>
      <c r="P154" s="568" t="n">
        <f aca="false" ca="false" dt2D="false" dtr="false" t="normal">$L154*$K154*P152</f>
        <v>0</v>
      </c>
      <c r="Q154" s="568" t="n">
        <f aca="false" ca="false" dt2D="false" dtr="false" t="normal">$L154*$K154*Q152</f>
        <v>0</v>
      </c>
      <c r="R154" s="568" t="n">
        <f aca="false" ca="false" dt2D="false" dtr="false" t="normal">$L154*$K154*R152</f>
        <v>0</v>
      </c>
      <c r="S154" s="568" t="n">
        <f aca="false" ca="false" dt2D="false" dtr="false" t="normal">$L154*$K154*S152</f>
        <v>0</v>
      </c>
      <c r="T154" s="568" t="n">
        <f aca="false" ca="false" dt2D="false" dtr="false" t="normal">$L154*$K154*T152</f>
        <v>0</v>
      </c>
      <c r="U154" s="568" t="n">
        <f aca="false" ca="false" dt2D="false" dtr="false" t="normal">$L154*$K154*U152</f>
        <v>0</v>
      </c>
      <c r="V154" s="568" t="n">
        <f aca="false" ca="false" dt2D="false" dtr="false" t="normal">$L154*$K154*V152</f>
        <v>0</v>
      </c>
      <c r="W154" s="568" t="n">
        <f aca="false" ca="false" dt2D="false" dtr="false" t="normal">$L154*$K154*W152</f>
        <v>0</v>
      </c>
      <c r="X154" s="568" t="n">
        <f aca="false" ca="false" dt2D="false" dtr="false" t="normal">$L154*$K154*X152</f>
        <v>0</v>
      </c>
      <c r="Y154" s="568" t="n">
        <f aca="false" ca="false" dt2D="false" dtr="false" t="normal">$L154*$K154*Y152</f>
        <v>0</v>
      </c>
      <c r="Z154" s="568" t="n">
        <f aca="false" ca="false" dt2D="false" dtr="false" t="normal">$L154*$K154*Z152</f>
        <v>0</v>
      </c>
      <c r="AA154" s="568" t="n">
        <f aca="false" ca="false" dt2D="false" dtr="false" t="normal">$L154*$K154*AA152</f>
        <v>0</v>
      </c>
      <c r="AB154" s="568" t="n">
        <f aca="false" ca="false" dt2D="false" dtr="false" t="normal">$L154*$K154*AB152</f>
        <v>0</v>
      </c>
      <c r="AC154" s="568" t="n">
        <f aca="false" ca="false" dt2D="false" dtr="false" t="normal">$L154*$K154*AC152</f>
        <v>0</v>
      </c>
      <c r="AD154" s="568" t="n">
        <f aca="false" ca="false" dt2D="false" dtr="false" t="normal">$L154*$K154*AD152</f>
        <v>0</v>
      </c>
      <c r="AE154" s="568" t="n">
        <f aca="false" ca="false" dt2D="false" dtr="false" t="normal">$L154*$K154*AE152</f>
        <v>0</v>
      </c>
      <c r="AF154" s="568" t="n">
        <f aca="false" ca="false" dt2D="false" dtr="false" t="normal">$L154*$K154*AF152</f>
        <v>0</v>
      </c>
      <c r="AG154" s="568" t="n">
        <f aca="false" ca="false" dt2D="false" dtr="false" t="normal">$L154*$K154*AG152</f>
        <v>0</v>
      </c>
      <c r="AH154" s="568" t="n">
        <f aca="false" ca="false" dt2D="false" dtr="false" t="normal">$L154*$K154*AH152</f>
        <v>0</v>
      </c>
      <c r="AI154" s="568" t="n">
        <f aca="false" ca="false" dt2D="false" dtr="false" t="normal">$L154*$K154*AI152</f>
        <v>0</v>
      </c>
      <c r="AJ154" s="568" t="n">
        <f aca="false" ca="false" dt2D="false" dtr="false" t="normal">$L154*$K154*AJ152</f>
        <v>0</v>
      </c>
      <c r="AK154" s="568" t="n">
        <f aca="false" ca="false" dt2D="false" dtr="false" t="normal">$L154*$K154*AK152</f>
        <v>0</v>
      </c>
      <c r="AL154" s="568" t="n">
        <f aca="false" ca="false" dt2D="false" dtr="false" t="normal">$L154*$K154*AL152</f>
        <v>0</v>
      </c>
      <c r="AM154" s="568" t="n">
        <f aca="false" ca="false" dt2D="false" dtr="false" t="normal">$L154*$K154*AM152</f>
        <v>0</v>
      </c>
      <c r="AN154" s="568" t="n">
        <f aca="false" ca="false" dt2D="false" dtr="false" t="normal">$L154*$K154*AN152</f>
        <v>0</v>
      </c>
      <c r="AO154" s="568" t="n">
        <f aca="false" ca="false" dt2D="false" dtr="false" t="normal">$L154*$K154*AO152</f>
        <v>0</v>
      </c>
      <c r="AP154" s="568" t="n">
        <f aca="false" ca="false" dt2D="false" dtr="false" t="normal">$L154*$K154*AP152</f>
        <v>0</v>
      </c>
      <c r="AQ154" s="568" t="n">
        <f aca="false" ca="false" dt2D="false" dtr="false" t="normal">$L154*$K154*AQ152</f>
        <v>0</v>
      </c>
      <c r="AR154" s="568" t="n">
        <f aca="false" ca="false" dt2D="false" dtr="false" t="normal">$L154*$K154*AR152</f>
        <v>0</v>
      </c>
      <c r="AS154" s="568" t="n">
        <f aca="false" ca="false" dt2D="false" dtr="false" t="normal">$L154*$K154*AS152</f>
        <v>0</v>
      </c>
      <c r="AT154" s="568" t="n">
        <f aca="false" ca="false" dt2D="false" dtr="false" t="normal">$L154*$K154*AT152</f>
        <v>0</v>
      </c>
      <c r="AU154" s="568" t="n">
        <f aca="false" ca="false" dt2D="false" dtr="false" t="normal">$L154*$K154*AU152</f>
        <v>0</v>
      </c>
      <c r="AV154" s="568" t="n">
        <f aca="false" ca="false" dt2D="false" dtr="false" t="normal">$L154*$K154*AV152</f>
        <v>0</v>
      </c>
      <c r="AW154" s="568" t="n">
        <f aca="false" ca="false" dt2D="false" dtr="false" t="normal">$L154*$K154*AW152</f>
        <v>0</v>
      </c>
      <c r="AX154" s="568" t="n">
        <f aca="false" ca="false" dt2D="false" dtr="false" t="normal">$L154*$K154*AX152</f>
        <v>0</v>
      </c>
      <c r="AY154" s="568" t="n">
        <f aca="false" ca="false" dt2D="false" dtr="false" t="normal">$L154*$K154*AY152</f>
        <v>0</v>
      </c>
      <c r="AZ154" s="568" t="n">
        <f aca="false" ca="false" dt2D="false" dtr="false" t="normal">$L154*$K154*AZ152</f>
        <v>0</v>
      </c>
      <c r="BA154" s="568" t="n">
        <f aca="false" ca="false" dt2D="false" dtr="false" t="normal">$L154*$K154*BA152</f>
        <v>0</v>
      </c>
      <c r="BB154" s="568" t="n">
        <f aca="false" ca="false" dt2D="false" dtr="false" t="normal">$L154*$K154*BB152</f>
        <v>0</v>
      </c>
      <c r="BC154" s="568" t="n">
        <f aca="false" ca="false" dt2D="false" dtr="false" t="normal">$L154*$K154*BC152</f>
        <v>0</v>
      </c>
      <c r="BD154" s="568" t="n">
        <f aca="false" ca="false" dt2D="false" dtr="false" t="normal">$L154*$K154*BD152</f>
        <v>0</v>
      </c>
      <c r="BE154" s="568" t="n">
        <f aca="false" ca="false" dt2D="false" dtr="false" t="normal">$L154*$K154*BE152</f>
        <v>0</v>
      </c>
      <c r="BF154" s="568" t="n">
        <f aca="false" ca="false" dt2D="false" dtr="false" t="normal">$L154*$K154*BF152</f>
        <v>0</v>
      </c>
      <c r="BG154" s="568" t="n">
        <f aca="false" ca="false" dt2D="false" dtr="false" t="normal">$L154*$K154*BG152</f>
        <v>0</v>
      </c>
      <c r="BH154" s="568" t="n">
        <f aca="false" ca="false" dt2D="false" dtr="false" t="normal">$L154*$K154*BH152</f>
        <v>0</v>
      </c>
      <c r="BI154" s="568" t="n">
        <f aca="false" ca="false" dt2D="false" dtr="false" t="normal">$L154*$K154*BI152</f>
        <v>0</v>
      </c>
      <c r="BJ154" s="568" t="n">
        <f aca="false" ca="false" dt2D="false" dtr="false" t="normal">$L154*$K154*BJ152</f>
        <v>0</v>
      </c>
      <c r="BK154" s="568" t="n">
        <f aca="false" ca="false" dt2D="false" dtr="false" t="normal">$L154*$K154*BK152</f>
        <v>0</v>
      </c>
      <c r="BL154" s="568" t="n">
        <f aca="false" ca="false" dt2D="false" dtr="false" t="normal">$L154*$K154*BL152</f>
        <v>0</v>
      </c>
      <c r="BM154" s="568" t="n">
        <f aca="false" ca="false" dt2D="false" dtr="false" t="normal">$L154*$K154*BM152</f>
        <v>0</v>
      </c>
      <c r="BN154" s="568" t="n">
        <f aca="false" ca="false" dt2D="false" dtr="false" t="normal">$L154*$K154*BN152</f>
        <v>0</v>
      </c>
      <c r="BO154" s="568" t="n">
        <f aca="false" ca="false" dt2D="false" dtr="false" t="normal">$L154*$K154*BO152</f>
        <v>0</v>
      </c>
      <c r="BP154" s="568" t="n">
        <f aca="false" ca="false" dt2D="false" dtr="false" t="normal">$L154*$K154*BP152</f>
        <v>0</v>
      </c>
      <c r="BQ154" s="568" t="n">
        <f aca="false" ca="false" dt2D="false" dtr="false" t="normal">$L154*$K154*BQ152</f>
        <v>0</v>
      </c>
      <c r="BR154" s="568" t="n">
        <f aca="false" ca="false" dt2D="false" dtr="false" t="normal">$L154*$K154*BR152</f>
        <v>0</v>
      </c>
      <c r="BS154" s="568" t="n">
        <f aca="false" ca="false" dt2D="false" dtr="false" t="normal">$L154*$K154*BS152</f>
        <v>0</v>
      </c>
      <c r="BT154" s="568" t="n">
        <f aca="false" ca="false" dt2D="false" dtr="false" t="normal">$L154*$K154*BT152</f>
        <v>0</v>
      </c>
    </row>
    <row customHeight="true" hidden="true" ht="13.1499996185303" outlineLevel="2" r="155">
      <c r="D155" s="529" t="e">
        <f aca="false" ca="false" dt2D="false" dtr="false" t="normal">D154</f>
        <v>#N/A</v>
      </c>
      <c r="F155" s="482" t="e">
        <f aca="false" ca="false" dt2D="false" dtr="false" t="normal">F154</f>
        <v>#N/A</v>
      </c>
      <c r="G155" s="482" t="n">
        <f aca="false" ca="false" dt2D="false" dtr="false" t="normal">G154</f>
        <v>0</v>
      </c>
      <c r="I155" s="570" t="s">
        <v>588</v>
      </c>
      <c r="J155" s="567" t="n"/>
      <c r="K155" s="567" t="n"/>
      <c r="L155" s="568" t="n"/>
      <c r="M155" s="568" t="n">
        <f aca="false" ca="false" dt2D="false" dtr="false" t="normal">$L155*$K155*M152</f>
        <v>0</v>
      </c>
      <c r="N155" s="568" t="n">
        <f aca="false" ca="false" dt2D="false" dtr="false" t="normal">$L155*$K155*N152</f>
        <v>0</v>
      </c>
      <c r="O155" s="568" t="n">
        <f aca="false" ca="false" dt2D="false" dtr="false" t="normal">$L155*$K155*O152</f>
        <v>0</v>
      </c>
      <c r="P155" s="568" t="n">
        <f aca="false" ca="false" dt2D="false" dtr="false" t="normal">$L155*$K155*P152</f>
        <v>0</v>
      </c>
      <c r="Q155" s="568" t="n">
        <f aca="false" ca="false" dt2D="false" dtr="false" t="normal">$L155*$K155*Q152</f>
        <v>0</v>
      </c>
      <c r="R155" s="568" t="n">
        <f aca="false" ca="false" dt2D="false" dtr="false" t="normal">$L155*$K155*R152</f>
        <v>0</v>
      </c>
      <c r="S155" s="568" t="n">
        <f aca="false" ca="false" dt2D="false" dtr="false" t="normal">$L155*$K155*S152</f>
        <v>0</v>
      </c>
      <c r="T155" s="568" t="n">
        <f aca="false" ca="false" dt2D="false" dtr="false" t="normal">$L155*$K155*T152</f>
        <v>0</v>
      </c>
      <c r="U155" s="568" t="n">
        <f aca="false" ca="false" dt2D="false" dtr="false" t="normal">$L155*$K155*U152</f>
        <v>0</v>
      </c>
      <c r="V155" s="568" t="n">
        <f aca="false" ca="false" dt2D="false" dtr="false" t="normal">$L155*$K155*V152</f>
        <v>0</v>
      </c>
      <c r="W155" s="568" t="n">
        <f aca="false" ca="false" dt2D="false" dtr="false" t="normal">$L155*$K155*W152</f>
        <v>0</v>
      </c>
      <c r="X155" s="568" t="n">
        <f aca="false" ca="false" dt2D="false" dtr="false" t="normal">$L155*$K155*X152</f>
        <v>0</v>
      </c>
      <c r="Y155" s="568" t="n">
        <f aca="false" ca="false" dt2D="false" dtr="false" t="normal">$L155*$K155*Y152</f>
        <v>0</v>
      </c>
      <c r="Z155" s="568" t="n">
        <f aca="false" ca="false" dt2D="false" dtr="false" t="normal">$L155*$K155*Z152</f>
        <v>0</v>
      </c>
      <c r="AA155" s="568" t="n">
        <f aca="false" ca="false" dt2D="false" dtr="false" t="normal">$L155*$K155*AA152</f>
        <v>0</v>
      </c>
      <c r="AB155" s="568" t="n">
        <f aca="false" ca="false" dt2D="false" dtr="false" t="normal">$L155*$K155*AB152</f>
        <v>0</v>
      </c>
      <c r="AC155" s="568" t="n">
        <f aca="false" ca="false" dt2D="false" dtr="false" t="normal">$L155*$K155*AC152</f>
        <v>0</v>
      </c>
      <c r="AD155" s="568" t="n">
        <f aca="false" ca="false" dt2D="false" dtr="false" t="normal">$L155*$K155*AD152</f>
        <v>0</v>
      </c>
      <c r="AE155" s="568" t="n">
        <f aca="false" ca="false" dt2D="false" dtr="false" t="normal">$L155*$K155*AE152</f>
        <v>0</v>
      </c>
      <c r="AF155" s="568" t="n">
        <f aca="false" ca="false" dt2D="false" dtr="false" t="normal">$L155*$K155*AF152</f>
        <v>0</v>
      </c>
      <c r="AG155" s="568" t="n">
        <f aca="false" ca="false" dt2D="false" dtr="false" t="normal">$L155*$K155*AG152</f>
        <v>0</v>
      </c>
      <c r="AH155" s="568" t="n">
        <f aca="false" ca="false" dt2D="false" dtr="false" t="normal">$L155*$K155*AH152</f>
        <v>0</v>
      </c>
      <c r="AI155" s="568" t="n">
        <f aca="false" ca="false" dt2D="false" dtr="false" t="normal">$L155*$K155*AI152</f>
        <v>0</v>
      </c>
      <c r="AJ155" s="568" t="n">
        <f aca="false" ca="false" dt2D="false" dtr="false" t="normal">$L155*$K155*AJ152</f>
        <v>0</v>
      </c>
      <c r="AK155" s="568" t="n">
        <f aca="false" ca="false" dt2D="false" dtr="false" t="normal">$L155*$K155*AK152</f>
        <v>0</v>
      </c>
      <c r="AL155" s="568" t="n">
        <f aca="false" ca="false" dt2D="false" dtr="false" t="normal">$L155*$K155*AL152</f>
        <v>0</v>
      </c>
      <c r="AM155" s="568" t="n">
        <f aca="false" ca="false" dt2D="false" dtr="false" t="normal">$L155*$K155*AM152</f>
        <v>0</v>
      </c>
      <c r="AN155" s="568" t="n">
        <f aca="false" ca="false" dt2D="false" dtr="false" t="normal">$L155*$K155*AN152</f>
        <v>0</v>
      </c>
      <c r="AO155" s="568" t="n">
        <f aca="false" ca="false" dt2D="false" dtr="false" t="normal">$L155*$K155*AO152</f>
        <v>0</v>
      </c>
      <c r="AP155" s="568" t="n">
        <f aca="false" ca="false" dt2D="false" dtr="false" t="normal">$L155*$K155*AP152</f>
        <v>0</v>
      </c>
      <c r="AQ155" s="568" t="n">
        <f aca="false" ca="false" dt2D="false" dtr="false" t="normal">$L155*$K155*AQ152</f>
        <v>0</v>
      </c>
      <c r="AR155" s="568" t="n">
        <f aca="false" ca="false" dt2D="false" dtr="false" t="normal">$L155*$K155*AR152</f>
        <v>0</v>
      </c>
      <c r="AS155" s="568" t="n">
        <f aca="false" ca="false" dt2D="false" dtr="false" t="normal">$L155*$K155*AS152</f>
        <v>0</v>
      </c>
      <c r="AT155" s="568" t="n">
        <f aca="false" ca="false" dt2D="false" dtr="false" t="normal">$L155*$K155*AT152</f>
        <v>0</v>
      </c>
      <c r="AU155" s="568" t="n">
        <f aca="false" ca="false" dt2D="false" dtr="false" t="normal">$L155*$K155*AU152</f>
        <v>0</v>
      </c>
      <c r="AV155" s="568" t="n">
        <f aca="false" ca="false" dt2D="false" dtr="false" t="normal">$L155*$K155*AV152</f>
        <v>0</v>
      </c>
      <c r="AW155" s="568" t="n">
        <f aca="false" ca="false" dt2D="false" dtr="false" t="normal">$L155*$K155*AW152</f>
        <v>0</v>
      </c>
      <c r="AX155" s="568" t="n">
        <f aca="false" ca="false" dt2D="false" dtr="false" t="normal">$L155*$K155*AX152</f>
        <v>0</v>
      </c>
      <c r="AY155" s="568" t="n">
        <f aca="false" ca="false" dt2D="false" dtr="false" t="normal">$L155*$K155*AY152</f>
        <v>0</v>
      </c>
      <c r="AZ155" s="568" t="n">
        <f aca="false" ca="false" dt2D="false" dtr="false" t="normal">$L155*$K155*AZ152</f>
        <v>0</v>
      </c>
      <c r="BA155" s="568" t="n">
        <f aca="false" ca="false" dt2D="false" dtr="false" t="normal">$L155*$K155*BA152</f>
        <v>0</v>
      </c>
      <c r="BB155" s="568" t="n">
        <f aca="false" ca="false" dt2D="false" dtr="false" t="normal">$L155*$K155*BB152</f>
        <v>0</v>
      </c>
      <c r="BC155" s="568" t="n">
        <f aca="false" ca="false" dt2D="false" dtr="false" t="normal">$L155*$K155*BC152</f>
        <v>0</v>
      </c>
      <c r="BD155" s="568" t="n">
        <f aca="false" ca="false" dt2D="false" dtr="false" t="normal">$L155*$K155*BD152</f>
        <v>0</v>
      </c>
      <c r="BE155" s="568" t="n">
        <f aca="false" ca="false" dt2D="false" dtr="false" t="normal">$L155*$K155*BE152</f>
        <v>0</v>
      </c>
      <c r="BF155" s="568" t="n">
        <f aca="false" ca="false" dt2D="false" dtr="false" t="normal">$L155*$K155*BF152</f>
        <v>0</v>
      </c>
      <c r="BG155" s="568" t="n">
        <f aca="false" ca="false" dt2D="false" dtr="false" t="normal">$L155*$K155*BG152</f>
        <v>0</v>
      </c>
      <c r="BH155" s="568" t="n">
        <f aca="false" ca="false" dt2D="false" dtr="false" t="normal">$L155*$K155*BH152</f>
        <v>0</v>
      </c>
      <c r="BI155" s="568" t="n">
        <f aca="false" ca="false" dt2D="false" dtr="false" t="normal">$L155*$K155*BI152</f>
        <v>0</v>
      </c>
      <c r="BJ155" s="568" t="n">
        <f aca="false" ca="false" dt2D="false" dtr="false" t="normal">$L155*$K155*BJ152</f>
        <v>0</v>
      </c>
      <c r="BK155" s="568" t="n">
        <f aca="false" ca="false" dt2D="false" dtr="false" t="normal">$L155*$K155*BK152</f>
        <v>0</v>
      </c>
      <c r="BL155" s="568" t="n">
        <f aca="false" ca="false" dt2D="false" dtr="false" t="normal">$L155*$K155*BL152</f>
        <v>0</v>
      </c>
      <c r="BM155" s="568" t="n">
        <f aca="false" ca="false" dt2D="false" dtr="false" t="normal">$L155*$K155*BM152</f>
        <v>0</v>
      </c>
      <c r="BN155" s="568" t="n">
        <f aca="false" ca="false" dt2D="false" dtr="false" t="normal">$L155*$K155*BN152</f>
        <v>0</v>
      </c>
      <c r="BO155" s="568" t="n">
        <f aca="false" ca="false" dt2D="false" dtr="false" t="normal">$L155*$K155*BO152</f>
        <v>0</v>
      </c>
      <c r="BP155" s="568" t="n">
        <f aca="false" ca="false" dt2D="false" dtr="false" t="normal">$L155*$K155*BP152</f>
        <v>0</v>
      </c>
      <c r="BQ155" s="568" t="n">
        <f aca="false" ca="false" dt2D="false" dtr="false" t="normal">$L155*$K155*BQ152</f>
        <v>0</v>
      </c>
      <c r="BR155" s="568" t="n">
        <f aca="false" ca="false" dt2D="false" dtr="false" t="normal">$L155*$K155*BR152</f>
        <v>0</v>
      </c>
      <c r="BS155" s="568" t="n">
        <f aca="false" ca="false" dt2D="false" dtr="false" t="normal">$L155*$K155*BS152</f>
        <v>0</v>
      </c>
      <c r="BT155" s="568" t="n">
        <f aca="false" ca="false" dt2D="false" dtr="false" t="normal">$L155*$K155*BT152</f>
        <v>0</v>
      </c>
    </row>
    <row customHeight="true" hidden="true" ht="13.1499996185303" outlineLevel="2" r="156">
      <c r="D156" s="529" t="e">
        <f aca="false" ca="false" dt2D="false" dtr="false" t="normal">D155</f>
        <v>#N/A</v>
      </c>
      <c r="F156" s="482" t="e">
        <f aca="false" ca="false" dt2D="false" dtr="false" t="normal">F155</f>
        <v>#N/A</v>
      </c>
      <c r="G156" s="482" t="n">
        <f aca="false" ca="false" dt2D="false" dtr="false" t="normal">G155</f>
        <v>0</v>
      </c>
      <c r="I156" s="570" t="s">
        <v>588</v>
      </c>
      <c r="J156" s="567" t="n"/>
      <c r="K156" s="567" t="n"/>
      <c r="L156" s="568" t="n"/>
      <c r="M156" s="568" t="n">
        <f aca="false" ca="false" dt2D="false" dtr="false" t="normal">$L156*$K156*M152</f>
        <v>0</v>
      </c>
      <c r="N156" s="568" t="n">
        <f aca="false" ca="false" dt2D="false" dtr="false" t="normal">$L156*$K156*N152</f>
        <v>0</v>
      </c>
      <c r="O156" s="568" t="n">
        <f aca="false" ca="false" dt2D="false" dtr="false" t="normal">$L156*$K156*O152</f>
        <v>0</v>
      </c>
      <c r="P156" s="568" t="n">
        <f aca="false" ca="false" dt2D="false" dtr="false" t="normal">$L156*$K156*P152</f>
        <v>0</v>
      </c>
      <c r="Q156" s="568" t="n">
        <f aca="false" ca="false" dt2D="false" dtr="false" t="normal">$L156*$K156*Q152</f>
        <v>0</v>
      </c>
      <c r="R156" s="568" t="n">
        <f aca="false" ca="false" dt2D="false" dtr="false" t="normal">$L156*$K156*R152</f>
        <v>0</v>
      </c>
      <c r="S156" s="568" t="n">
        <f aca="false" ca="false" dt2D="false" dtr="false" t="normal">$L156*$K156*S152</f>
        <v>0</v>
      </c>
      <c r="T156" s="568" t="n">
        <f aca="false" ca="false" dt2D="false" dtr="false" t="normal">$L156*$K156*T152</f>
        <v>0</v>
      </c>
      <c r="U156" s="568" t="n">
        <f aca="false" ca="false" dt2D="false" dtr="false" t="normal">$L156*$K156*U152</f>
        <v>0</v>
      </c>
      <c r="V156" s="568" t="n">
        <f aca="false" ca="false" dt2D="false" dtr="false" t="normal">$L156*$K156*V152</f>
        <v>0</v>
      </c>
      <c r="W156" s="568" t="n">
        <f aca="false" ca="false" dt2D="false" dtr="false" t="normal">$L156*$K156*W152</f>
        <v>0</v>
      </c>
      <c r="X156" s="568" t="n">
        <f aca="false" ca="false" dt2D="false" dtr="false" t="normal">$L156*$K156*X152</f>
        <v>0</v>
      </c>
      <c r="Y156" s="568" t="n">
        <f aca="false" ca="false" dt2D="false" dtr="false" t="normal">$L156*$K156*Y152</f>
        <v>0</v>
      </c>
      <c r="Z156" s="568" t="n">
        <f aca="false" ca="false" dt2D="false" dtr="false" t="normal">$L156*$K156*Z152</f>
        <v>0</v>
      </c>
      <c r="AA156" s="568" t="n">
        <f aca="false" ca="false" dt2D="false" dtr="false" t="normal">$L156*$K156*AA152</f>
        <v>0</v>
      </c>
      <c r="AB156" s="568" t="n">
        <f aca="false" ca="false" dt2D="false" dtr="false" t="normal">$L156*$K156*AB152</f>
        <v>0</v>
      </c>
      <c r="AC156" s="568" t="n">
        <f aca="false" ca="false" dt2D="false" dtr="false" t="normal">$L156*$K156*AC152</f>
        <v>0</v>
      </c>
      <c r="AD156" s="568" t="n">
        <f aca="false" ca="false" dt2D="false" dtr="false" t="normal">$L156*$K156*AD152</f>
        <v>0</v>
      </c>
      <c r="AE156" s="568" t="n">
        <f aca="false" ca="false" dt2D="false" dtr="false" t="normal">$L156*$K156*AE152</f>
        <v>0</v>
      </c>
      <c r="AF156" s="568" t="n">
        <f aca="false" ca="false" dt2D="false" dtr="false" t="normal">$L156*$K156*AF152</f>
        <v>0</v>
      </c>
      <c r="AG156" s="568" t="n">
        <f aca="false" ca="false" dt2D="false" dtr="false" t="normal">$L156*$K156*AG152</f>
        <v>0</v>
      </c>
      <c r="AH156" s="568" t="n">
        <f aca="false" ca="false" dt2D="false" dtr="false" t="normal">$L156*$K156*AH152</f>
        <v>0</v>
      </c>
      <c r="AI156" s="568" t="n">
        <f aca="false" ca="false" dt2D="false" dtr="false" t="normal">$L156*$K156*AI152</f>
        <v>0</v>
      </c>
      <c r="AJ156" s="568" t="n">
        <f aca="false" ca="false" dt2D="false" dtr="false" t="normal">$L156*$K156*AJ152</f>
        <v>0</v>
      </c>
      <c r="AK156" s="568" t="n">
        <f aca="false" ca="false" dt2D="false" dtr="false" t="normal">$L156*$K156*AK152</f>
        <v>0</v>
      </c>
      <c r="AL156" s="568" t="n">
        <f aca="false" ca="false" dt2D="false" dtr="false" t="normal">$L156*$K156*AL152</f>
        <v>0</v>
      </c>
      <c r="AM156" s="568" t="n">
        <f aca="false" ca="false" dt2D="false" dtr="false" t="normal">$L156*$K156*AM152</f>
        <v>0</v>
      </c>
      <c r="AN156" s="568" t="n">
        <f aca="false" ca="false" dt2D="false" dtr="false" t="normal">$L156*$K156*AN152</f>
        <v>0</v>
      </c>
      <c r="AO156" s="568" t="n">
        <f aca="false" ca="false" dt2D="false" dtr="false" t="normal">$L156*$K156*AO152</f>
        <v>0</v>
      </c>
      <c r="AP156" s="568" t="n">
        <f aca="false" ca="false" dt2D="false" dtr="false" t="normal">$L156*$K156*AP152</f>
        <v>0</v>
      </c>
      <c r="AQ156" s="568" t="n">
        <f aca="false" ca="false" dt2D="false" dtr="false" t="normal">$L156*$K156*AQ152</f>
        <v>0</v>
      </c>
      <c r="AR156" s="568" t="n">
        <f aca="false" ca="false" dt2D="false" dtr="false" t="normal">$L156*$K156*AR152</f>
        <v>0</v>
      </c>
      <c r="AS156" s="568" t="n">
        <f aca="false" ca="false" dt2D="false" dtr="false" t="normal">$L156*$K156*AS152</f>
        <v>0</v>
      </c>
      <c r="AT156" s="568" t="n">
        <f aca="false" ca="false" dt2D="false" dtr="false" t="normal">$L156*$K156*AT152</f>
        <v>0</v>
      </c>
      <c r="AU156" s="568" t="n">
        <f aca="false" ca="false" dt2D="false" dtr="false" t="normal">$L156*$K156*AU152</f>
        <v>0</v>
      </c>
      <c r="AV156" s="568" t="n">
        <f aca="false" ca="false" dt2D="false" dtr="false" t="normal">$L156*$K156*AV152</f>
        <v>0</v>
      </c>
      <c r="AW156" s="568" t="n">
        <f aca="false" ca="false" dt2D="false" dtr="false" t="normal">$L156*$K156*AW152</f>
        <v>0</v>
      </c>
      <c r="AX156" s="568" t="n">
        <f aca="false" ca="false" dt2D="false" dtr="false" t="normal">$L156*$K156*AX152</f>
        <v>0</v>
      </c>
      <c r="AY156" s="568" t="n">
        <f aca="false" ca="false" dt2D="false" dtr="false" t="normal">$L156*$K156*AY152</f>
        <v>0</v>
      </c>
      <c r="AZ156" s="568" t="n">
        <f aca="false" ca="false" dt2D="false" dtr="false" t="normal">$L156*$K156*AZ152</f>
        <v>0</v>
      </c>
      <c r="BA156" s="568" t="n">
        <f aca="false" ca="false" dt2D="false" dtr="false" t="normal">$L156*$K156*BA152</f>
        <v>0</v>
      </c>
      <c r="BB156" s="568" t="n">
        <f aca="false" ca="false" dt2D="false" dtr="false" t="normal">$L156*$K156*BB152</f>
        <v>0</v>
      </c>
      <c r="BC156" s="568" t="n">
        <f aca="false" ca="false" dt2D="false" dtr="false" t="normal">$L156*$K156*BC152</f>
        <v>0</v>
      </c>
      <c r="BD156" s="568" t="n">
        <f aca="false" ca="false" dt2D="false" dtr="false" t="normal">$L156*$K156*BD152</f>
        <v>0</v>
      </c>
      <c r="BE156" s="568" t="n">
        <f aca="false" ca="false" dt2D="false" dtr="false" t="normal">$L156*$K156*BE152</f>
        <v>0</v>
      </c>
      <c r="BF156" s="568" t="n">
        <f aca="false" ca="false" dt2D="false" dtr="false" t="normal">$L156*$K156*BF152</f>
        <v>0</v>
      </c>
      <c r="BG156" s="568" t="n">
        <f aca="false" ca="false" dt2D="false" dtr="false" t="normal">$L156*$K156*BG152</f>
        <v>0</v>
      </c>
      <c r="BH156" s="568" t="n">
        <f aca="false" ca="false" dt2D="false" dtr="false" t="normal">$L156*$K156*BH152</f>
        <v>0</v>
      </c>
      <c r="BI156" s="568" t="n">
        <f aca="false" ca="false" dt2D="false" dtr="false" t="normal">$L156*$K156*BI152</f>
        <v>0</v>
      </c>
      <c r="BJ156" s="568" t="n">
        <f aca="false" ca="false" dt2D="false" dtr="false" t="normal">$L156*$K156*BJ152</f>
        <v>0</v>
      </c>
      <c r="BK156" s="568" t="n">
        <f aca="false" ca="false" dt2D="false" dtr="false" t="normal">$L156*$K156*BK152</f>
        <v>0</v>
      </c>
      <c r="BL156" s="568" t="n">
        <f aca="false" ca="false" dt2D="false" dtr="false" t="normal">$L156*$K156*BL152</f>
        <v>0</v>
      </c>
      <c r="BM156" s="568" t="n">
        <f aca="false" ca="false" dt2D="false" dtr="false" t="normal">$L156*$K156*BM152</f>
        <v>0</v>
      </c>
      <c r="BN156" s="568" t="n">
        <f aca="false" ca="false" dt2D="false" dtr="false" t="normal">$L156*$K156*BN152</f>
        <v>0</v>
      </c>
      <c r="BO156" s="568" t="n">
        <f aca="false" ca="false" dt2D="false" dtr="false" t="normal">$L156*$K156*BO152</f>
        <v>0</v>
      </c>
      <c r="BP156" s="568" t="n">
        <f aca="false" ca="false" dt2D="false" dtr="false" t="normal">$L156*$K156*BP152</f>
        <v>0</v>
      </c>
      <c r="BQ156" s="568" t="n">
        <f aca="false" ca="false" dt2D="false" dtr="false" t="normal">$L156*$K156*BQ152</f>
        <v>0</v>
      </c>
      <c r="BR156" s="568" t="n">
        <f aca="false" ca="false" dt2D="false" dtr="false" t="normal">$L156*$K156*BR152</f>
        <v>0</v>
      </c>
      <c r="BS156" s="568" t="n">
        <f aca="false" ca="false" dt2D="false" dtr="false" t="normal">$L156*$K156*BS152</f>
        <v>0</v>
      </c>
      <c r="BT156" s="568" t="n">
        <f aca="false" ca="false" dt2D="false" dtr="false" t="normal">$L156*$K156*BT152</f>
        <v>0</v>
      </c>
    </row>
    <row customFormat="true" hidden="true" ht="16.5" outlineLevel="2" r="157" s="17">
      <c r="A157" s="542" t="n"/>
      <c r="B157" s="542" t="n"/>
      <c r="C157" s="529" t="n"/>
      <c r="D157" s="529" t="e">
        <f aca="false" ca="false" dt2D="false" dtr="false" t="normal">D156</f>
        <v>#N/A</v>
      </c>
      <c r="E157" s="482" t="n"/>
      <c r="F157" s="482" t="e">
        <f aca="false" ca="false" dt2D="false" dtr="false" t="normal">F156</f>
        <v>#N/A</v>
      </c>
      <c r="G157" s="482" t="n">
        <f aca="false" ca="false" dt2D="false" dtr="false" t="normal">G156</f>
        <v>0</v>
      </c>
      <c r="I157" s="571" t="s">
        <v>599</v>
      </c>
      <c r="J157" s="116" t="n"/>
      <c r="K157" s="116" t="n"/>
      <c r="L157" s="572" t="n"/>
      <c r="M157" s="573" t="n">
        <f aca="false" ca="false" dt2D="false" dtr="false" t="normal">SUM(M153:M156)</f>
        <v>0</v>
      </c>
      <c r="N157" s="573" t="n">
        <f aca="false" ca="false" dt2D="false" dtr="false" t="normal">SUM(N153:N156)</f>
        <v>0</v>
      </c>
      <c r="O157" s="573" t="n">
        <f aca="false" ca="false" dt2D="false" dtr="false" t="normal">SUM(O153:O156)</f>
        <v>0</v>
      </c>
      <c r="P157" s="573" t="n">
        <f aca="false" ca="false" dt2D="false" dtr="false" t="normal">SUM(P153:P156)</f>
        <v>0</v>
      </c>
      <c r="Q157" s="573" t="n">
        <f aca="false" ca="false" dt2D="false" dtr="false" t="normal">SUM(Q153:Q156)</f>
        <v>0</v>
      </c>
      <c r="R157" s="573" t="n">
        <f aca="false" ca="false" dt2D="false" dtr="false" t="normal">SUM(R153:R156)</f>
        <v>0</v>
      </c>
      <c r="S157" s="573" t="n">
        <f aca="false" ca="false" dt2D="false" dtr="false" t="normal">SUM(S153:S156)</f>
        <v>0</v>
      </c>
      <c r="T157" s="573" t="n">
        <f aca="false" ca="false" dt2D="false" dtr="false" t="normal">SUM(T153:T156)</f>
        <v>0</v>
      </c>
      <c r="U157" s="573" t="n">
        <f aca="false" ca="false" dt2D="false" dtr="false" t="normal">SUM(U153:U156)</f>
        <v>0</v>
      </c>
      <c r="V157" s="573" t="n">
        <f aca="false" ca="false" dt2D="false" dtr="false" t="normal">SUM(V153:V156)</f>
        <v>0</v>
      </c>
      <c r="W157" s="573" t="n">
        <f aca="false" ca="false" dt2D="false" dtr="false" t="normal">SUM(W153:W156)</f>
        <v>0</v>
      </c>
      <c r="X157" s="573" t="n">
        <f aca="false" ca="false" dt2D="false" dtr="false" t="normal">SUM(X153:X156)</f>
        <v>0</v>
      </c>
      <c r="Y157" s="573" t="n">
        <f aca="false" ca="false" dt2D="false" dtr="false" t="normal">SUM(Y153:Y156)</f>
        <v>0</v>
      </c>
      <c r="Z157" s="573" t="n">
        <f aca="false" ca="false" dt2D="false" dtr="false" t="normal">SUM(Z153:Z156)</f>
        <v>0</v>
      </c>
      <c r="AA157" s="573" t="n">
        <f aca="false" ca="false" dt2D="false" dtr="false" t="normal">SUM(AA153:AA156)</f>
        <v>0</v>
      </c>
      <c r="AB157" s="573" t="n">
        <f aca="false" ca="false" dt2D="false" dtr="false" t="normal">SUM(AB153:AB156)</f>
        <v>0</v>
      </c>
      <c r="AC157" s="573" t="n">
        <f aca="false" ca="false" dt2D="false" dtr="false" t="normal">SUM(AC153:AC156)</f>
        <v>0</v>
      </c>
      <c r="AD157" s="573" t="n">
        <f aca="false" ca="false" dt2D="false" dtr="false" t="normal">SUM(AD153:AD156)</f>
        <v>0</v>
      </c>
      <c r="AE157" s="573" t="n">
        <f aca="false" ca="false" dt2D="false" dtr="false" t="normal">SUM(AE153:AE156)</f>
        <v>0</v>
      </c>
      <c r="AF157" s="573" t="n">
        <f aca="false" ca="false" dt2D="false" dtr="false" t="normal">SUM(AF153:AF156)</f>
        <v>0</v>
      </c>
      <c r="AG157" s="573" t="n">
        <f aca="false" ca="false" dt2D="false" dtr="false" t="normal">SUM(AG153:AG156)</f>
        <v>0</v>
      </c>
      <c r="AH157" s="573" t="n">
        <f aca="false" ca="false" dt2D="false" dtr="false" t="normal">SUM(AH153:AH156)</f>
        <v>0</v>
      </c>
      <c r="AI157" s="573" t="n">
        <f aca="false" ca="false" dt2D="false" dtr="false" t="normal">SUM(AI153:AI156)</f>
        <v>0</v>
      </c>
      <c r="AJ157" s="573" t="n">
        <f aca="false" ca="false" dt2D="false" dtr="false" t="normal">SUM(AJ153:AJ156)</f>
        <v>0</v>
      </c>
      <c r="AK157" s="573" t="n">
        <f aca="false" ca="false" dt2D="false" dtr="false" t="normal">SUM(AK153:AK156)</f>
        <v>0</v>
      </c>
      <c r="AL157" s="573" t="n">
        <f aca="false" ca="false" dt2D="false" dtr="false" t="normal">SUM(AL153:AL156)</f>
        <v>0</v>
      </c>
      <c r="AM157" s="573" t="n">
        <f aca="false" ca="false" dt2D="false" dtr="false" t="normal">SUM(AM153:AM156)</f>
        <v>0</v>
      </c>
      <c r="AN157" s="573" t="n">
        <f aca="false" ca="false" dt2D="false" dtr="false" t="normal">SUM(AN153:AN156)</f>
        <v>0</v>
      </c>
      <c r="AO157" s="573" t="n">
        <f aca="false" ca="false" dt2D="false" dtr="false" t="normal">SUM(AO153:AO156)</f>
        <v>0</v>
      </c>
      <c r="AP157" s="573" t="n">
        <f aca="false" ca="false" dt2D="false" dtr="false" t="normal">SUM(AP153:AP156)</f>
        <v>0</v>
      </c>
      <c r="AQ157" s="573" t="n">
        <f aca="false" ca="false" dt2D="false" dtr="false" t="normal">SUM(AQ153:AQ156)</f>
        <v>0</v>
      </c>
      <c r="AR157" s="573" t="n">
        <f aca="false" ca="false" dt2D="false" dtr="false" t="normal">SUM(AR153:AR156)</f>
        <v>0</v>
      </c>
      <c r="AS157" s="573" t="n">
        <f aca="false" ca="false" dt2D="false" dtr="false" t="normal">SUM(AS153:AS156)</f>
        <v>0</v>
      </c>
      <c r="AT157" s="573" t="n">
        <f aca="false" ca="false" dt2D="false" dtr="false" t="normal">SUM(AT153:AT156)</f>
        <v>0</v>
      </c>
      <c r="AU157" s="573" t="n">
        <f aca="false" ca="false" dt2D="false" dtr="false" t="normal">SUM(AU153:AU156)</f>
        <v>0</v>
      </c>
      <c r="AV157" s="573" t="n">
        <f aca="false" ca="false" dt2D="false" dtr="false" t="normal">SUM(AV153:AV156)</f>
        <v>0</v>
      </c>
      <c r="AW157" s="573" t="n">
        <f aca="false" ca="false" dt2D="false" dtr="false" t="normal">SUM(AW153:AW156)</f>
        <v>0</v>
      </c>
      <c r="AX157" s="573" t="n">
        <f aca="false" ca="false" dt2D="false" dtr="false" t="normal">SUM(AX153:AX156)</f>
        <v>0</v>
      </c>
      <c r="AY157" s="573" t="n">
        <f aca="false" ca="false" dt2D="false" dtr="false" t="normal">SUM(AY153:AY156)</f>
        <v>0</v>
      </c>
      <c r="AZ157" s="573" t="n">
        <f aca="false" ca="false" dt2D="false" dtr="false" t="normal">SUM(AZ153:AZ156)</f>
        <v>0</v>
      </c>
      <c r="BA157" s="573" t="n">
        <f aca="false" ca="false" dt2D="false" dtr="false" t="normal">SUM(BA153:BA156)</f>
        <v>0</v>
      </c>
      <c r="BB157" s="573" t="n">
        <f aca="false" ca="false" dt2D="false" dtr="false" t="normal">SUM(BB153:BB156)</f>
        <v>0</v>
      </c>
      <c r="BC157" s="573" t="n">
        <f aca="false" ca="false" dt2D="false" dtr="false" t="normal">SUM(BC153:BC156)</f>
        <v>0</v>
      </c>
      <c r="BD157" s="573" t="n">
        <f aca="false" ca="false" dt2D="false" dtr="false" t="normal">SUM(BD153:BD156)</f>
        <v>0</v>
      </c>
      <c r="BE157" s="573" t="n">
        <f aca="false" ca="false" dt2D="false" dtr="false" t="normal">SUM(BE153:BE156)</f>
        <v>0</v>
      </c>
      <c r="BF157" s="573" t="n">
        <f aca="false" ca="false" dt2D="false" dtr="false" t="normal">SUM(BF153:BF156)</f>
        <v>0</v>
      </c>
      <c r="BG157" s="573" t="n">
        <f aca="false" ca="false" dt2D="false" dtr="false" t="normal">SUM(BG153:BG156)</f>
        <v>0</v>
      </c>
      <c r="BH157" s="573" t="n">
        <f aca="false" ca="false" dt2D="false" dtr="false" t="normal">SUM(BH153:BH156)</f>
        <v>0</v>
      </c>
      <c r="BI157" s="573" t="n">
        <f aca="false" ca="false" dt2D="false" dtr="false" t="normal">SUM(BI153:BI156)</f>
        <v>0</v>
      </c>
      <c r="BJ157" s="573" t="n">
        <f aca="false" ca="false" dt2D="false" dtr="false" t="normal">SUM(BJ153:BJ156)</f>
        <v>0</v>
      </c>
      <c r="BK157" s="573" t="n">
        <f aca="false" ca="false" dt2D="false" dtr="false" t="normal">SUM(BK153:BK156)</f>
        <v>0</v>
      </c>
      <c r="BL157" s="573" t="n">
        <f aca="false" ca="false" dt2D="false" dtr="false" t="normal">SUM(BL153:BL156)</f>
        <v>0</v>
      </c>
      <c r="BM157" s="573" t="n">
        <f aca="false" ca="false" dt2D="false" dtr="false" t="normal">SUM(BM153:BM156)</f>
        <v>0</v>
      </c>
      <c r="BN157" s="573" t="n">
        <f aca="false" ca="false" dt2D="false" dtr="false" t="normal">SUM(BN153:BN156)</f>
        <v>0</v>
      </c>
      <c r="BO157" s="573" t="n">
        <f aca="false" ca="false" dt2D="false" dtr="false" t="normal">SUM(BO153:BO156)</f>
        <v>0</v>
      </c>
      <c r="BP157" s="573" t="n">
        <f aca="false" ca="false" dt2D="false" dtr="false" t="normal">SUM(BP153:BP156)</f>
        <v>0</v>
      </c>
      <c r="BQ157" s="573" t="n">
        <f aca="false" ca="false" dt2D="false" dtr="false" t="normal">SUM(BQ153:BQ156)</f>
        <v>0</v>
      </c>
      <c r="BR157" s="573" t="n">
        <f aca="false" ca="false" dt2D="false" dtr="false" t="normal">SUM(BR153:BR156)</f>
        <v>0</v>
      </c>
      <c r="BS157" s="573" t="n">
        <f aca="false" ca="false" dt2D="false" dtr="false" t="normal">SUM(BS153:BS156)</f>
        <v>0</v>
      </c>
      <c r="BT157" s="573" t="n">
        <f aca="false" ca="false" dt2D="false" dtr="false" t="normal">SUM(BT153:BT156)</f>
        <v>0</v>
      </c>
    </row>
    <row customHeight="true" hidden="true" ht="13.1499996185303" outlineLevel="2" r="158">
      <c r="D158" s="529" t="e">
        <f aca="false" ca="false" dt2D="false" dtr="false" t="normal">D157</f>
        <v>#N/A</v>
      </c>
      <c r="F158" s="482" t="e">
        <f aca="false" ca="false" dt2D="false" dtr="false" t="normal">F157</f>
        <v>#N/A</v>
      </c>
      <c r="G158" s="482" t="n">
        <f aca="false" ca="false" dt2D="false" dtr="false" t="normal">G157</f>
        <v>0</v>
      </c>
      <c r="L158" s="244" t="n"/>
      <c r="M158" s="244" t="n"/>
      <c r="N158" s="244" t="n"/>
      <c r="O158" s="244" t="n"/>
      <c r="P158" s="244" t="n"/>
      <c r="Q158" s="244" t="n"/>
      <c r="R158" s="244" t="n"/>
      <c r="S158" s="244" t="n"/>
      <c r="T158" s="244" t="n"/>
      <c r="U158" s="244" t="n"/>
      <c r="V158" s="244" t="n"/>
      <c r="W158" s="244" t="n"/>
      <c r="X158" s="244" t="n"/>
      <c r="Y158" s="244" t="n"/>
      <c r="Z158" s="244" t="n"/>
      <c r="AA158" s="244" t="n"/>
      <c r="AB158" s="244" t="n"/>
      <c r="AC158" s="244" t="n"/>
      <c r="AD158" s="244" t="n"/>
      <c r="AE158" s="244" t="n"/>
      <c r="AF158" s="244" t="n"/>
      <c r="AG158" s="244" t="n"/>
      <c r="AH158" s="244" t="n"/>
      <c r="AI158" s="244" t="n"/>
      <c r="AJ158" s="244" t="n"/>
      <c r="AK158" s="244" t="n"/>
      <c r="AL158" s="244" t="n"/>
      <c r="AM158" s="244" t="n"/>
      <c r="AN158" s="244" t="n"/>
      <c r="AO158" s="244" t="n"/>
      <c r="AP158" s="244" t="n"/>
      <c r="AQ158" s="244" t="n"/>
      <c r="AR158" s="244" t="n"/>
      <c r="AS158" s="244" t="n"/>
      <c r="AT158" s="244" t="n"/>
      <c r="AU158" s="244" t="n"/>
      <c r="AV158" s="244" t="n"/>
      <c r="AW158" s="244" t="n"/>
      <c r="AX158" s="244" t="n"/>
      <c r="AY158" s="244" t="n"/>
      <c r="AZ158" s="244" t="n"/>
      <c r="BA158" s="244" t="n"/>
      <c r="BB158" s="244" t="n"/>
      <c r="BC158" s="244" t="n"/>
      <c r="BD158" s="244" t="n"/>
      <c r="BE158" s="244" t="n"/>
      <c r="BF158" s="244" t="n"/>
      <c r="BG158" s="244" t="n"/>
      <c r="BH158" s="244" t="n"/>
      <c r="BI158" s="244" t="n"/>
      <c r="BJ158" s="244" t="n"/>
      <c r="BK158" s="244" t="n"/>
      <c r="BL158" s="244" t="n"/>
      <c r="BM158" s="244" t="n"/>
      <c r="BN158" s="244" t="n"/>
      <c r="BO158" s="244" t="n"/>
      <c r="BP158" s="244" t="n"/>
      <c r="BQ158" s="244" t="n"/>
      <c r="BR158" s="244" t="n"/>
      <c r="BS158" s="244" t="n"/>
      <c r="BT158" s="244" t="n"/>
    </row>
    <row customFormat="true" customHeight="true" hidden="true" ht="13.1499996185303" outlineLevel="2" r="159" s="431">
      <c r="A159" s="562" t="n"/>
      <c r="B159" s="562" t="n"/>
      <c r="C159" s="562" t="n"/>
      <c r="D159" s="562" t="e">
        <f aca="false" ca="false" dt2D="false" dtr="false" t="normal">D158</f>
        <v>#N/A</v>
      </c>
      <c r="E159" s="562" t="n"/>
      <c r="F159" s="562" t="e">
        <f aca="false" ca="false" dt2D="false" dtr="false" t="normal">F158</f>
        <v>#N/A</v>
      </c>
      <c r="G159" s="562" t="n">
        <f aca="false" ca="false" dt2D="false" dtr="false" t="normal">G158</f>
        <v>0</v>
      </c>
      <c r="I159" s="564" t="s">
        <v>600</v>
      </c>
      <c r="J159" s="431" t="s">
        <v>585</v>
      </c>
      <c r="M159" s="565" t="n"/>
      <c r="N159" s="565" t="n"/>
      <c r="O159" s="565" t="n"/>
      <c r="P159" s="565" t="n"/>
      <c r="Q159" s="565" t="n"/>
      <c r="R159" s="565" t="n"/>
      <c r="S159" s="565" t="n"/>
      <c r="T159" s="565" t="n"/>
      <c r="U159" s="565" t="n"/>
      <c r="V159" s="565" t="n"/>
      <c r="W159" s="565" t="n"/>
      <c r="X159" s="565" t="n"/>
      <c r="Y159" s="565" t="n"/>
      <c r="Z159" s="565" t="n"/>
      <c r="AA159" s="565" t="n"/>
      <c r="AB159" s="565" t="n"/>
      <c r="AC159" s="565" t="n"/>
      <c r="AD159" s="565" t="n"/>
      <c r="AE159" s="565" t="n"/>
      <c r="AF159" s="565" t="n"/>
      <c r="AG159" s="565" t="n"/>
      <c r="AH159" s="565" t="n"/>
      <c r="AI159" s="565" t="n"/>
      <c r="AJ159" s="565" t="n"/>
      <c r="AK159" s="565" t="n"/>
      <c r="AL159" s="565" t="n"/>
      <c r="AM159" s="565" t="n"/>
      <c r="AN159" s="565" t="n"/>
      <c r="AO159" s="565" t="n"/>
      <c r="AP159" s="565" t="n"/>
      <c r="AQ159" s="565" t="n"/>
      <c r="AR159" s="565" t="n"/>
      <c r="AS159" s="565" t="n"/>
      <c r="AT159" s="565" t="n"/>
      <c r="AU159" s="565" t="n"/>
      <c r="AV159" s="565" t="n"/>
      <c r="AW159" s="565" t="n"/>
      <c r="AX159" s="565" t="n"/>
      <c r="AY159" s="565" t="n"/>
      <c r="AZ159" s="565" t="n"/>
      <c r="BA159" s="565" t="n"/>
      <c r="BB159" s="565" t="n"/>
      <c r="BC159" s="565" t="n"/>
      <c r="BD159" s="565" t="n"/>
      <c r="BE159" s="565" t="n"/>
      <c r="BF159" s="565" t="n"/>
      <c r="BG159" s="565" t="n"/>
      <c r="BH159" s="565" t="n"/>
      <c r="BI159" s="565" t="n"/>
      <c r="BJ159" s="565" t="n"/>
      <c r="BK159" s="565" t="n"/>
      <c r="BL159" s="565" t="n"/>
      <c r="BM159" s="565" t="n"/>
      <c r="BN159" s="565" t="n"/>
      <c r="BO159" s="565" t="n"/>
      <c r="BP159" s="565" t="n"/>
      <c r="BQ159" s="565" t="n"/>
      <c r="BR159" s="565" t="n"/>
      <c r="BS159" s="565" t="n"/>
      <c r="BT159" s="565" t="n"/>
    </row>
    <row customFormat="true" hidden="true" ht="16.5" outlineLevel="2" r="160" s="130">
      <c r="A160" s="529" t="n"/>
      <c r="B160" s="574" t="n"/>
      <c r="C160" s="574" t="n"/>
      <c r="D160" s="529" t="e">
        <f aca="false" ca="false" dt2D="false" dtr="false" t="normal">D159</f>
        <v>#N/A</v>
      </c>
      <c r="E160" s="482" t="n"/>
      <c r="F160" s="482" t="e">
        <f aca="false" ca="false" dt2D="false" dtr="false" t="normal">F159</f>
        <v>#N/A</v>
      </c>
      <c r="G160" s="482" t="n">
        <f aca="false" ca="false" dt2D="false" dtr="false" t="normal">G159</f>
        <v>0</v>
      </c>
      <c r="I160" s="566" t="s">
        <v>601</v>
      </c>
      <c r="J160" s="567" t="s">
        <v>587</v>
      </c>
      <c r="K160" s="567" t="n"/>
      <c r="L160" s="568" t="n"/>
      <c r="M160" s="568" t="n">
        <f aca="false" ca="false" dt2D="false" dtr="false" t="normal">$L160*$K160*M159</f>
        <v>0</v>
      </c>
      <c r="N160" s="568" t="n">
        <f aca="false" ca="false" dt2D="false" dtr="false" t="normal">$L160*$K160*N159</f>
        <v>0</v>
      </c>
      <c r="O160" s="568" t="n">
        <f aca="false" ca="false" dt2D="false" dtr="false" t="normal">$L160*$K160*O159</f>
        <v>0</v>
      </c>
      <c r="P160" s="568" t="n">
        <f aca="false" ca="false" dt2D="false" dtr="false" t="normal">$L160*$K160*P159</f>
        <v>0</v>
      </c>
      <c r="Q160" s="568" t="n">
        <f aca="false" ca="false" dt2D="false" dtr="false" t="normal">$L160*$K160*Q159</f>
        <v>0</v>
      </c>
      <c r="R160" s="568" t="n">
        <f aca="false" ca="false" dt2D="false" dtr="false" t="normal">$L160*$K160*R159</f>
        <v>0</v>
      </c>
      <c r="S160" s="568" t="n">
        <f aca="false" ca="false" dt2D="false" dtr="false" t="normal">$L160*$K160*S159</f>
        <v>0</v>
      </c>
      <c r="T160" s="568" t="n">
        <f aca="false" ca="false" dt2D="false" dtr="false" t="normal">$L160*$K160*T159</f>
        <v>0</v>
      </c>
      <c r="U160" s="568" t="n">
        <f aca="false" ca="false" dt2D="false" dtr="false" t="normal">$L160*$K160*U159</f>
        <v>0</v>
      </c>
      <c r="V160" s="568" t="n">
        <f aca="false" ca="false" dt2D="false" dtr="false" t="normal">$L160*$K160*V159</f>
        <v>0</v>
      </c>
      <c r="W160" s="568" t="n">
        <f aca="false" ca="false" dt2D="false" dtr="false" t="normal">$L160*$K160*W159</f>
        <v>0</v>
      </c>
      <c r="X160" s="568" t="n">
        <f aca="false" ca="false" dt2D="false" dtr="false" t="normal">$L160*$K160*X159</f>
        <v>0</v>
      </c>
      <c r="Y160" s="568" t="n">
        <f aca="false" ca="false" dt2D="false" dtr="false" t="normal">$L160*$K160*Y159</f>
        <v>0</v>
      </c>
      <c r="Z160" s="568" t="n">
        <f aca="false" ca="false" dt2D="false" dtr="false" t="normal">$L160*$K160*Z159</f>
        <v>0</v>
      </c>
      <c r="AA160" s="568" t="n">
        <f aca="false" ca="false" dt2D="false" dtr="false" t="normal">$L160*$K160*AA159</f>
        <v>0</v>
      </c>
      <c r="AB160" s="568" t="n">
        <f aca="false" ca="false" dt2D="false" dtr="false" t="normal">$L160*$K160*AB159</f>
        <v>0</v>
      </c>
      <c r="AC160" s="568" t="n">
        <f aca="false" ca="false" dt2D="false" dtr="false" t="normal">$L160*$K160*AC159</f>
        <v>0</v>
      </c>
      <c r="AD160" s="568" t="n">
        <f aca="false" ca="false" dt2D="false" dtr="false" t="normal">$L160*$K160*AD159</f>
        <v>0</v>
      </c>
      <c r="AE160" s="568" t="n">
        <f aca="false" ca="false" dt2D="false" dtr="false" t="normal">$L160*$K160*AE159</f>
        <v>0</v>
      </c>
      <c r="AF160" s="568" t="n">
        <f aca="false" ca="false" dt2D="false" dtr="false" t="normal">$L160*$K160*AF159</f>
        <v>0</v>
      </c>
      <c r="AG160" s="568" t="n">
        <f aca="false" ca="false" dt2D="false" dtr="false" t="normal">$L160*$K160*AG159</f>
        <v>0</v>
      </c>
      <c r="AH160" s="568" t="n">
        <f aca="false" ca="false" dt2D="false" dtr="false" t="normal">$L160*$K160*AH159</f>
        <v>0</v>
      </c>
      <c r="AI160" s="568" t="n">
        <f aca="false" ca="false" dt2D="false" dtr="false" t="normal">$L160*$K160*AI159</f>
        <v>0</v>
      </c>
      <c r="AJ160" s="568" t="n">
        <f aca="false" ca="false" dt2D="false" dtr="false" t="normal">$L160*$K160*AJ159</f>
        <v>0</v>
      </c>
      <c r="AK160" s="568" t="n">
        <f aca="false" ca="false" dt2D="false" dtr="false" t="normal">$L160*$K160*AK159</f>
        <v>0</v>
      </c>
      <c r="AL160" s="568" t="n">
        <f aca="false" ca="false" dt2D="false" dtr="false" t="normal">$L160*$K160*AL159</f>
        <v>0</v>
      </c>
      <c r="AM160" s="568" t="n">
        <f aca="false" ca="false" dt2D="false" dtr="false" t="normal">$L160*$K160*AM159</f>
        <v>0</v>
      </c>
      <c r="AN160" s="568" t="n">
        <f aca="false" ca="false" dt2D="false" dtr="false" t="normal">$L160*$K160*AN159</f>
        <v>0</v>
      </c>
      <c r="AO160" s="568" t="n">
        <f aca="false" ca="false" dt2D="false" dtr="false" t="normal">$L160*$K160*AO159</f>
        <v>0</v>
      </c>
      <c r="AP160" s="568" t="n">
        <f aca="false" ca="false" dt2D="false" dtr="false" t="normal">$L160*$K160*AP159</f>
        <v>0</v>
      </c>
      <c r="AQ160" s="568" t="n">
        <f aca="false" ca="false" dt2D="false" dtr="false" t="normal">$L160*$K160*AQ159</f>
        <v>0</v>
      </c>
      <c r="AR160" s="568" t="n">
        <f aca="false" ca="false" dt2D="false" dtr="false" t="normal">$L160*$K160*AR159</f>
        <v>0</v>
      </c>
      <c r="AS160" s="568" t="n">
        <f aca="false" ca="false" dt2D="false" dtr="false" t="normal">$L160*$K160*AS159</f>
        <v>0</v>
      </c>
      <c r="AT160" s="568" t="n">
        <f aca="false" ca="false" dt2D="false" dtr="false" t="normal">$L160*$K160*AT159</f>
        <v>0</v>
      </c>
      <c r="AU160" s="568" t="n">
        <f aca="false" ca="false" dt2D="false" dtr="false" t="normal">$L160*$K160*AU159</f>
        <v>0</v>
      </c>
      <c r="AV160" s="568" t="n">
        <f aca="false" ca="false" dt2D="false" dtr="false" t="normal">$L160*$K160*AV159</f>
        <v>0</v>
      </c>
      <c r="AW160" s="568" t="n">
        <f aca="false" ca="false" dt2D="false" dtr="false" t="normal">$L160*$K160*AW159</f>
        <v>0</v>
      </c>
      <c r="AX160" s="568" t="n">
        <f aca="false" ca="false" dt2D="false" dtr="false" t="normal">$L160*$K160*AX159</f>
        <v>0</v>
      </c>
      <c r="AY160" s="568" t="n">
        <f aca="false" ca="false" dt2D="false" dtr="false" t="normal">$L160*$K160*AY159</f>
        <v>0</v>
      </c>
      <c r="AZ160" s="568" t="n">
        <f aca="false" ca="false" dt2D="false" dtr="false" t="normal">$L160*$K160*AZ159</f>
        <v>0</v>
      </c>
      <c r="BA160" s="568" t="n">
        <f aca="false" ca="false" dt2D="false" dtr="false" t="normal">$L160*$K160*BA159</f>
        <v>0</v>
      </c>
      <c r="BB160" s="568" t="n">
        <f aca="false" ca="false" dt2D="false" dtr="false" t="normal">$L160*$K160*BB159</f>
        <v>0</v>
      </c>
      <c r="BC160" s="568" t="n">
        <f aca="false" ca="false" dt2D="false" dtr="false" t="normal">$L160*$K160*BC159</f>
        <v>0</v>
      </c>
      <c r="BD160" s="568" t="n">
        <f aca="false" ca="false" dt2D="false" dtr="false" t="normal">$L160*$K160*BD159</f>
        <v>0</v>
      </c>
      <c r="BE160" s="568" t="n">
        <f aca="false" ca="false" dt2D="false" dtr="false" t="normal">$L160*$K160*BE159</f>
        <v>0</v>
      </c>
      <c r="BF160" s="568" t="n">
        <f aca="false" ca="false" dt2D="false" dtr="false" t="normal">$L160*$K160*BF159</f>
        <v>0</v>
      </c>
      <c r="BG160" s="568" t="n">
        <f aca="false" ca="false" dt2D="false" dtr="false" t="normal">$L160*$K160*BG159</f>
        <v>0</v>
      </c>
      <c r="BH160" s="568" t="n">
        <f aca="false" ca="false" dt2D="false" dtr="false" t="normal">$L160*$K160*BH159</f>
        <v>0</v>
      </c>
      <c r="BI160" s="568" t="n">
        <f aca="false" ca="false" dt2D="false" dtr="false" t="normal">$L160*$K160*BI159</f>
        <v>0</v>
      </c>
      <c r="BJ160" s="568" t="n">
        <f aca="false" ca="false" dt2D="false" dtr="false" t="normal">$L160*$K160*BJ159</f>
        <v>0</v>
      </c>
      <c r="BK160" s="568" t="n">
        <f aca="false" ca="false" dt2D="false" dtr="false" t="normal">$L160*$K160*BK159</f>
        <v>0</v>
      </c>
      <c r="BL160" s="568" t="n">
        <f aca="false" ca="false" dt2D="false" dtr="false" t="normal">$L160*$K160*BL159</f>
        <v>0</v>
      </c>
      <c r="BM160" s="568" t="n">
        <f aca="false" ca="false" dt2D="false" dtr="false" t="normal">$L160*$K160*BM159</f>
        <v>0</v>
      </c>
      <c r="BN160" s="568" t="n">
        <f aca="false" ca="false" dt2D="false" dtr="false" t="normal">$L160*$K160*BN159</f>
        <v>0</v>
      </c>
      <c r="BO160" s="568" t="n">
        <f aca="false" ca="false" dt2D="false" dtr="false" t="normal">$L160*$K160*BO159</f>
        <v>0</v>
      </c>
      <c r="BP160" s="568" t="n">
        <f aca="false" ca="false" dt2D="false" dtr="false" t="normal">$L160*$K160*BP159</f>
        <v>0</v>
      </c>
      <c r="BQ160" s="568" t="n">
        <f aca="false" ca="false" dt2D="false" dtr="false" t="normal">$L160*$K160*BQ159</f>
        <v>0</v>
      </c>
      <c r="BR160" s="568" t="n">
        <f aca="false" ca="false" dt2D="false" dtr="false" t="normal">$L160*$K160*BR159</f>
        <v>0</v>
      </c>
      <c r="BS160" s="568" t="n">
        <f aca="false" ca="false" dt2D="false" dtr="false" t="normal">$L160*$K160*BS159</f>
        <v>0</v>
      </c>
      <c r="BT160" s="568" t="n">
        <f aca="false" ca="false" dt2D="false" dtr="false" t="normal">$L160*$K160*BT159</f>
        <v>0</v>
      </c>
    </row>
    <row customFormat="true" hidden="true" ht="16.5" outlineLevel="2" r="161" s="130">
      <c r="A161" s="529" t="n"/>
      <c r="B161" s="574" t="n"/>
      <c r="C161" s="574" t="n"/>
      <c r="D161" s="529" t="e">
        <f aca="false" ca="false" dt2D="false" dtr="false" t="normal">D160</f>
        <v>#N/A</v>
      </c>
      <c r="E161" s="482" t="n"/>
      <c r="F161" s="482" t="e">
        <f aca="false" ca="false" dt2D="false" dtr="false" t="normal">F160</f>
        <v>#N/A</v>
      </c>
      <c r="G161" s="482" t="n">
        <f aca="false" ca="false" dt2D="false" dtr="false" t="normal">G160</f>
        <v>0</v>
      </c>
      <c r="I161" s="566" t="s">
        <v>602</v>
      </c>
      <c r="J161" s="567" t="s">
        <v>587</v>
      </c>
      <c r="K161" s="567" t="n"/>
      <c r="L161" s="568" t="n"/>
      <c r="M161" s="568" t="n">
        <f aca="false" ca="false" dt2D="false" dtr="false" t="normal">$L161*$K161*M159</f>
        <v>0</v>
      </c>
      <c r="N161" s="568" t="n">
        <f aca="false" ca="false" dt2D="false" dtr="false" t="normal">$L161*$K161*N159</f>
        <v>0</v>
      </c>
      <c r="O161" s="568" t="n">
        <f aca="false" ca="false" dt2D="false" dtr="false" t="normal">$L161*$K161*O159</f>
        <v>0</v>
      </c>
      <c r="P161" s="568" t="n">
        <f aca="false" ca="false" dt2D="false" dtr="false" t="normal">$L161*$K161*P159</f>
        <v>0</v>
      </c>
      <c r="Q161" s="568" t="n">
        <f aca="false" ca="false" dt2D="false" dtr="false" t="normal">$L161*$K161*Q159</f>
        <v>0</v>
      </c>
      <c r="R161" s="568" t="n">
        <f aca="false" ca="false" dt2D="false" dtr="false" t="normal">$L161*$K161*R159</f>
        <v>0</v>
      </c>
      <c r="S161" s="568" t="n">
        <f aca="false" ca="false" dt2D="false" dtr="false" t="normal">$L161*$K161*S159</f>
        <v>0</v>
      </c>
      <c r="T161" s="568" t="n">
        <f aca="false" ca="false" dt2D="false" dtr="false" t="normal">$L161*$K161*T159</f>
        <v>0</v>
      </c>
      <c r="U161" s="568" t="n">
        <f aca="false" ca="false" dt2D="false" dtr="false" t="normal">$L161*$K161*U159</f>
        <v>0</v>
      </c>
      <c r="V161" s="568" t="n">
        <f aca="false" ca="false" dt2D="false" dtr="false" t="normal">$L161*$K161*V159</f>
        <v>0</v>
      </c>
      <c r="W161" s="568" t="n">
        <f aca="false" ca="false" dt2D="false" dtr="false" t="normal">$L161*$K161*W159</f>
        <v>0</v>
      </c>
      <c r="X161" s="568" t="n">
        <f aca="false" ca="false" dt2D="false" dtr="false" t="normal">$L161*$K161*X159</f>
        <v>0</v>
      </c>
      <c r="Y161" s="568" t="n">
        <f aca="false" ca="false" dt2D="false" dtr="false" t="normal">$L161*$K161*Y159</f>
        <v>0</v>
      </c>
      <c r="Z161" s="568" t="n">
        <f aca="false" ca="false" dt2D="false" dtr="false" t="normal">$L161*$K161*Z159</f>
        <v>0</v>
      </c>
      <c r="AA161" s="568" t="n">
        <f aca="false" ca="false" dt2D="false" dtr="false" t="normal">$L161*$K161*AA159</f>
        <v>0</v>
      </c>
      <c r="AB161" s="568" t="n">
        <f aca="false" ca="false" dt2D="false" dtr="false" t="normal">$L161*$K161*AB159</f>
        <v>0</v>
      </c>
      <c r="AC161" s="568" t="n">
        <f aca="false" ca="false" dt2D="false" dtr="false" t="normal">$L161*$K161*AC159</f>
        <v>0</v>
      </c>
      <c r="AD161" s="568" t="n">
        <f aca="false" ca="false" dt2D="false" dtr="false" t="normal">$L161*$K161*AD159</f>
        <v>0</v>
      </c>
      <c r="AE161" s="568" t="n">
        <f aca="false" ca="false" dt2D="false" dtr="false" t="normal">$L161*$K161*AE159</f>
        <v>0</v>
      </c>
      <c r="AF161" s="568" t="n">
        <f aca="false" ca="false" dt2D="false" dtr="false" t="normal">$L161*$K161*AF159</f>
        <v>0</v>
      </c>
      <c r="AG161" s="568" t="n">
        <f aca="false" ca="false" dt2D="false" dtr="false" t="normal">$L161*$K161*AG159</f>
        <v>0</v>
      </c>
      <c r="AH161" s="568" t="n">
        <f aca="false" ca="false" dt2D="false" dtr="false" t="normal">$L161*$K161*AH159</f>
        <v>0</v>
      </c>
      <c r="AI161" s="568" t="n">
        <f aca="false" ca="false" dt2D="false" dtr="false" t="normal">$L161*$K161*AI159</f>
        <v>0</v>
      </c>
      <c r="AJ161" s="568" t="n">
        <f aca="false" ca="false" dt2D="false" dtr="false" t="normal">$L161*$K161*AJ159</f>
        <v>0</v>
      </c>
      <c r="AK161" s="568" t="n">
        <f aca="false" ca="false" dt2D="false" dtr="false" t="normal">$L161*$K161*AK159</f>
        <v>0</v>
      </c>
      <c r="AL161" s="568" t="n">
        <f aca="false" ca="false" dt2D="false" dtr="false" t="normal">$L161*$K161*AL159</f>
        <v>0</v>
      </c>
      <c r="AM161" s="568" t="n">
        <f aca="false" ca="false" dt2D="false" dtr="false" t="normal">$L161*$K161*AM159</f>
        <v>0</v>
      </c>
      <c r="AN161" s="568" t="n">
        <f aca="false" ca="false" dt2D="false" dtr="false" t="normal">$L161*$K161*AN159</f>
        <v>0</v>
      </c>
      <c r="AO161" s="568" t="n">
        <f aca="false" ca="false" dt2D="false" dtr="false" t="normal">$L161*$K161*AO159</f>
        <v>0</v>
      </c>
      <c r="AP161" s="568" t="n">
        <f aca="false" ca="false" dt2D="false" dtr="false" t="normal">$L161*$K161*AP159</f>
        <v>0</v>
      </c>
      <c r="AQ161" s="568" t="n">
        <f aca="false" ca="false" dt2D="false" dtr="false" t="normal">$L161*$K161*AQ159</f>
        <v>0</v>
      </c>
      <c r="AR161" s="568" t="n">
        <f aca="false" ca="false" dt2D="false" dtr="false" t="normal">$L161*$K161*AR159</f>
        <v>0</v>
      </c>
      <c r="AS161" s="568" t="n">
        <f aca="false" ca="false" dt2D="false" dtr="false" t="normal">$L161*$K161*AS159</f>
        <v>0</v>
      </c>
      <c r="AT161" s="568" t="n">
        <f aca="false" ca="false" dt2D="false" dtr="false" t="normal">$L161*$K161*AT159</f>
        <v>0</v>
      </c>
      <c r="AU161" s="568" t="n">
        <f aca="false" ca="false" dt2D="false" dtr="false" t="normal">$L161*$K161*AU159</f>
        <v>0</v>
      </c>
      <c r="AV161" s="568" t="n">
        <f aca="false" ca="false" dt2D="false" dtr="false" t="normal">$L161*$K161*AV159</f>
        <v>0</v>
      </c>
      <c r="AW161" s="568" t="n">
        <f aca="false" ca="false" dt2D="false" dtr="false" t="normal">$L161*$K161*AW159</f>
        <v>0</v>
      </c>
      <c r="AX161" s="568" t="n">
        <f aca="false" ca="false" dt2D="false" dtr="false" t="normal">$L161*$K161*AX159</f>
        <v>0</v>
      </c>
      <c r="AY161" s="568" t="n">
        <f aca="false" ca="false" dt2D="false" dtr="false" t="normal">$L161*$K161*AY159</f>
        <v>0</v>
      </c>
      <c r="AZ161" s="568" t="n">
        <f aca="false" ca="false" dt2D="false" dtr="false" t="normal">$L161*$K161*AZ159</f>
        <v>0</v>
      </c>
      <c r="BA161" s="568" t="n">
        <f aca="false" ca="false" dt2D="false" dtr="false" t="normal">$L161*$K161*BA159</f>
        <v>0</v>
      </c>
      <c r="BB161" s="568" t="n">
        <f aca="false" ca="false" dt2D="false" dtr="false" t="normal">$L161*$K161*BB159</f>
        <v>0</v>
      </c>
      <c r="BC161" s="568" t="n">
        <f aca="false" ca="false" dt2D="false" dtr="false" t="normal">$L161*$K161*BC159</f>
        <v>0</v>
      </c>
      <c r="BD161" s="568" t="n">
        <f aca="false" ca="false" dt2D="false" dtr="false" t="normal">$L161*$K161*BD159</f>
        <v>0</v>
      </c>
      <c r="BE161" s="568" t="n">
        <f aca="false" ca="false" dt2D="false" dtr="false" t="normal">$L161*$K161*BE159</f>
        <v>0</v>
      </c>
      <c r="BF161" s="568" t="n">
        <f aca="false" ca="false" dt2D="false" dtr="false" t="normal">$L161*$K161*BF159</f>
        <v>0</v>
      </c>
      <c r="BG161" s="568" t="n">
        <f aca="false" ca="false" dt2D="false" dtr="false" t="normal">$L161*$K161*BG159</f>
        <v>0</v>
      </c>
      <c r="BH161" s="568" t="n">
        <f aca="false" ca="false" dt2D="false" dtr="false" t="normal">$L161*$K161*BH159</f>
        <v>0</v>
      </c>
      <c r="BI161" s="568" t="n">
        <f aca="false" ca="false" dt2D="false" dtr="false" t="normal">$L161*$K161*BI159</f>
        <v>0</v>
      </c>
      <c r="BJ161" s="568" t="n">
        <f aca="false" ca="false" dt2D="false" dtr="false" t="normal">$L161*$K161*BJ159</f>
        <v>0</v>
      </c>
      <c r="BK161" s="568" t="n">
        <f aca="false" ca="false" dt2D="false" dtr="false" t="normal">$L161*$K161*BK159</f>
        <v>0</v>
      </c>
      <c r="BL161" s="568" t="n">
        <f aca="false" ca="false" dt2D="false" dtr="false" t="normal">$L161*$K161*BL159</f>
        <v>0</v>
      </c>
      <c r="BM161" s="568" t="n">
        <f aca="false" ca="false" dt2D="false" dtr="false" t="normal">$L161*$K161*BM159</f>
        <v>0</v>
      </c>
      <c r="BN161" s="568" t="n">
        <f aca="false" ca="false" dt2D="false" dtr="false" t="normal">$L161*$K161*BN159</f>
        <v>0</v>
      </c>
      <c r="BO161" s="568" t="n">
        <f aca="false" ca="false" dt2D="false" dtr="false" t="normal">$L161*$K161*BO159</f>
        <v>0</v>
      </c>
      <c r="BP161" s="568" t="n">
        <f aca="false" ca="false" dt2D="false" dtr="false" t="normal">$L161*$K161*BP159</f>
        <v>0</v>
      </c>
      <c r="BQ161" s="568" t="n">
        <f aca="false" ca="false" dt2D="false" dtr="false" t="normal">$L161*$K161*BQ159</f>
        <v>0</v>
      </c>
      <c r="BR161" s="568" t="n">
        <f aca="false" ca="false" dt2D="false" dtr="false" t="normal">$L161*$K161*BR159</f>
        <v>0</v>
      </c>
      <c r="BS161" s="568" t="n">
        <f aca="false" ca="false" dt2D="false" dtr="false" t="normal">$L161*$K161*BS159</f>
        <v>0</v>
      </c>
      <c r="BT161" s="568" t="n">
        <f aca="false" ca="false" dt2D="false" dtr="false" t="normal">$L161*$K161*BT159</f>
        <v>0</v>
      </c>
    </row>
    <row hidden="true" ht="16.5" outlineLevel="2" r="162">
      <c r="D162" s="529" t="e">
        <f aca="false" ca="false" dt2D="false" dtr="false" t="normal">D161</f>
        <v>#N/A</v>
      </c>
      <c r="F162" s="482" t="e">
        <f aca="false" ca="false" dt2D="false" dtr="false" t="normal">F161</f>
        <v>#N/A</v>
      </c>
      <c r="G162" s="482" t="n">
        <f aca="false" ca="false" dt2D="false" dtr="false" t="normal">G161</f>
        <v>0</v>
      </c>
      <c r="I162" s="570" t="s">
        <v>588</v>
      </c>
      <c r="J162" s="567" t="n"/>
      <c r="K162" s="567" t="n"/>
      <c r="L162" s="568" t="n"/>
      <c r="M162" s="568" t="n">
        <f aca="false" ca="false" dt2D="false" dtr="false" t="normal">$L162*$K162*M159</f>
        <v>0</v>
      </c>
      <c r="N162" s="568" t="n">
        <f aca="false" ca="false" dt2D="false" dtr="false" t="normal">$L162*$K162*N159</f>
        <v>0</v>
      </c>
      <c r="O162" s="568" t="n">
        <f aca="false" ca="false" dt2D="false" dtr="false" t="normal">$L162*$K162*O159</f>
        <v>0</v>
      </c>
      <c r="P162" s="568" t="n">
        <f aca="false" ca="false" dt2D="false" dtr="false" t="normal">$L162*$K162*P159</f>
        <v>0</v>
      </c>
      <c r="Q162" s="568" t="n">
        <f aca="false" ca="false" dt2D="false" dtr="false" t="normal">$L162*$K162*Q159</f>
        <v>0</v>
      </c>
      <c r="R162" s="568" t="n">
        <f aca="false" ca="false" dt2D="false" dtr="false" t="normal">$L162*$K162*R159</f>
        <v>0</v>
      </c>
      <c r="S162" s="568" t="n">
        <f aca="false" ca="false" dt2D="false" dtr="false" t="normal">$L162*$K162*S159</f>
        <v>0</v>
      </c>
      <c r="T162" s="568" t="n">
        <f aca="false" ca="false" dt2D="false" dtr="false" t="normal">$L162*$K162*T159</f>
        <v>0</v>
      </c>
      <c r="U162" s="568" t="n">
        <f aca="false" ca="false" dt2D="false" dtr="false" t="normal">$L162*$K162*U159</f>
        <v>0</v>
      </c>
      <c r="V162" s="568" t="n">
        <f aca="false" ca="false" dt2D="false" dtr="false" t="normal">$L162*$K162*V159</f>
        <v>0</v>
      </c>
      <c r="W162" s="568" t="n">
        <f aca="false" ca="false" dt2D="false" dtr="false" t="normal">$L162*$K162*W159</f>
        <v>0</v>
      </c>
      <c r="X162" s="568" t="n">
        <f aca="false" ca="false" dt2D="false" dtr="false" t="normal">$L162*$K162*X159</f>
        <v>0</v>
      </c>
      <c r="Y162" s="568" t="n">
        <f aca="false" ca="false" dt2D="false" dtr="false" t="normal">$L162*$K162*Y159</f>
        <v>0</v>
      </c>
      <c r="Z162" s="568" t="n">
        <f aca="false" ca="false" dt2D="false" dtr="false" t="normal">$L162*$K162*Z159</f>
        <v>0</v>
      </c>
      <c r="AA162" s="568" t="n">
        <f aca="false" ca="false" dt2D="false" dtr="false" t="normal">$L162*$K162*AA159</f>
        <v>0</v>
      </c>
      <c r="AB162" s="568" t="n">
        <f aca="false" ca="false" dt2D="false" dtr="false" t="normal">$L162*$K162*AB159</f>
        <v>0</v>
      </c>
      <c r="AC162" s="568" t="n">
        <f aca="false" ca="false" dt2D="false" dtr="false" t="normal">$L162*$K162*AC159</f>
        <v>0</v>
      </c>
      <c r="AD162" s="568" t="n">
        <f aca="false" ca="false" dt2D="false" dtr="false" t="normal">$L162*$K162*AD159</f>
        <v>0</v>
      </c>
      <c r="AE162" s="568" t="n">
        <f aca="false" ca="false" dt2D="false" dtr="false" t="normal">$L162*$K162*AE159</f>
        <v>0</v>
      </c>
      <c r="AF162" s="568" t="n">
        <f aca="false" ca="false" dt2D="false" dtr="false" t="normal">$L162*$K162*AF159</f>
        <v>0</v>
      </c>
      <c r="AG162" s="568" t="n">
        <f aca="false" ca="false" dt2D="false" dtr="false" t="normal">$L162*$K162*AG159</f>
        <v>0</v>
      </c>
      <c r="AH162" s="568" t="n">
        <f aca="false" ca="false" dt2D="false" dtr="false" t="normal">$L162*$K162*AH159</f>
        <v>0</v>
      </c>
      <c r="AI162" s="568" t="n">
        <f aca="false" ca="false" dt2D="false" dtr="false" t="normal">$L162*$K162*AI159</f>
        <v>0</v>
      </c>
      <c r="AJ162" s="568" t="n">
        <f aca="false" ca="false" dt2D="false" dtr="false" t="normal">$L162*$K162*AJ159</f>
        <v>0</v>
      </c>
      <c r="AK162" s="568" t="n">
        <f aca="false" ca="false" dt2D="false" dtr="false" t="normal">$L162*$K162*AK159</f>
        <v>0</v>
      </c>
      <c r="AL162" s="568" t="n">
        <f aca="false" ca="false" dt2D="false" dtr="false" t="normal">$L162*$K162*AL159</f>
        <v>0</v>
      </c>
      <c r="AM162" s="568" t="n">
        <f aca="false" ca="false" dt2D="false" dtr="false" t="normal">$L162*$K162*AM159</f>
        <v>0</v>
      </c>
      <c r="AN162" s="568" t="n">
        <f aca="false" ca="false" dt2D="false" dtr="false" t="normal">$L162*$K162*AN159</f>
        <v>0</v>
      </c>
      <c r="AO162" s="568" t="n">
        <f aca="false" ca="false" dt2D="false" dtr="false" t="normal">$L162*$K162*AO159</f>
        <v>0</v>
      </c>
      <c r="AP162" s="568" t="n">
        <f aca="false" ca="false" dt2D="false" dtr="false" t="normal">$L162*$K162*AP159</f>
        <v>0</v>
      </c>
      <c r="AQ162" s="568" t="n">
        <f aca="false" ca="false" dt2D="false" dtr="false" t="normal">$L162*$K162*AQ159</f>
        <v>0</v>
      </c>
      <c r="AR162" s="568" t="n">
        <f aca="false" ca="false" dt2D="false" dtr="false" t="normal">$L162*$K162*AR159</f>
        <v>0</v>
      </c>
      <c r="AS162" s="568" t="n">
        <f aca="false" ca="false" dt2D="false" dtr="false" t="normal">$L162*$K162*AS159</f>
        <v>0</v>
      </c>
      <c r="AT162" s="568" t="n">
        <f aca="false" ca="false" dt2D="false" dtr="false" t="normal">$L162*$K162*AT159</f>
        <v>0</v>
      </c>
      <c r="AU162" s="568" t="n">
        <f aca="false" ca="false" dt2D="false" dtr="false" t="normal">$L162*$K162*AU159</f>
        <v>0</v>
      </c>
      <c r="AV162" s="568" t="n">
        <f aca="false" ca="false" dt2D="false" dtr="false" t="normal">$L162*$K162*AV159</f>
        <v>0</v>
      </c>
      <c r="AW162" s="568" t="n">
        <f aca="false" ca="false" dt2D="false" dtr="false" t="normal">$L162*$K162*AW159</f>
        <v>0</v>
      </c>
      <c r="AX162" s="568" t="n">
        <f aca="false" ca="false" dt2D="false" dtr="false" t="normal">$L162*$K162*AX159</f>
        <v>0</v>
      </c>
      <c r="AY162" s="568" t="n">
        <f aca="false" ca="false" dt2D="false" dtr="false" t="normal">$L162*$K162*AY159</f>
        <v>0</v>
      </c>
      <c r="AZ162" s="568" t="n">
        <f aca="false" ca="false" dt2D="false" dtr="false" t="normal">$L162*$K162*AZ159</f>
        <v>0</v>
      </c>
      <c r="BA162" s="568" t="n">
        <f aca="false" ca="false" dt2D="false" dtr="false" t="normal">$L162*$K162*BA159</f>
        <v>0</v>
      </c>
      <c r="BB162" s="568" t="n">
        <f aca="false" ca="false" dt2D="false" dtr="false" t="normal">$L162*$K162*BB159</f>
        <v>0</v>
      </c>
      <c r="BC162" s="568" t="n">
        <f aca="false" ca="false" dt2D="false" dtr="false" t="normal">$L162*$K162*BC159</f>
        <v>0</v>
      </c>
      <c r="BD162" s="568" t="n">
        <f aca="false" ca="false" dt2D="false" dtr="false" t="normal">$L162*$K162*BD159</f>
        <v>0</v>
      </c>
      <c r="BE162" s="568" t="n">
        <f aca="false" ca="false" dt2D="false" dtr="false" t="normal">$L162*$K162*BE159</f>
        <v>0</v>
      </c>
      <c r="BF162" s="568" t="n">
        <f aca="false" ca="false" dt2D="false" dtr="false" t="normal">$L162*$K162*BF159</f>
        <v>0</v>
      </c>
      <c r="BG162" s="568" t="n">
        <f aca="false" ca="false" dt2D="false" dtr="false" t="normal">$L162*$K162*BG159</f>
        <v>0</v>
      </c>
      <c r="BH162" s="568" t="n">
        <f aca="false" ca="false" dt2D="false" dtr="false" t="normal">$L162*$K162*BH159</f>
        <v>0</v>
      </c>
      <c r="BI162" s="568" t="n">
        <f aca="false" ca="false" dt2D="false" dtr="false" t="normal">$L162*$K162*BI159</f>
        <v>0</v>
      </c>
      <c r="BJ162" s="568" t="n">
        <f aca="false" ca="false" dt2D="false" dtr="false" t="normal">$L162*$K162*BJ159</f>
        <v>0</v>
      </c>
      <c r="BK162" s="568" t="n">
        <f aca="false" ca="false" dt2D="false" dtr="false" t="normal">$L162*$K162*BK159</f>
        <v>0</v>
      </c>
      <c r="BL162" s="568" t="n">
        <f aca="false" ca="false" dt2D="false" dtr="false" t="normal">$L162*$K162*BL159</f>
        <v>0</v>
      </c>
      <c r="BM162" s="568" t="n">
        <f aca="false" ca="false" dt2D="false" dtr="false" t="normal">$L162*$K162*BM159</f>
        <v>0</v>
      </c>
      <c r="BN162" s="568" t="n">
        <f aca="false" ca="false" dt2D="false" dtr="false" t="normal">$L162*$K162*BN159</f>
        <v>0</v>
      </c>
      <c r="BO162" s="568" t="n">
        <f aca="false" ca="false" dt2D="false" dtr="false" t="normal">$L162*$K162*BO159</f>
        <v>0</v>
      </c>
      <c r="BP162" s="568" t="n">
        <f aca="false" ca="false" dt2D="false" dtr="false" t="normal">$L162*$K162*BP159</f>
        <v>0</v>
      </c>
      <c r="BQ162" s="568" t="n">
        <f aca="false" ca="false" dt2D="false" dtr="false" t="normal">$L162*$K162*BQ159</f>
        <v>0</v>
      </c>
      <c r="BR162" s="568" t="n">
        <f aca="false" ca="false" dt2D="false" dtr="false" t="normal">$L162*$K162*BR159</f>
        <v>0</v>
      </c>
      <c r="BS162" s="568" t="n">
        <f aca="false" ca="false" dt2D="false" dtr="false" t="normal">$L162*$K162*BS159</f>
        <v>0</v>
      </c>
      <c r="BT162" s="568" t="n">
        <f aca="false" ca="false" dt2D="false" dtr="false" t="normal">$L162*$K162*BT159</f>
        <v>0</v>
      </c>
    </row>
    <row hidden="true" ht="16.5" outlineLevel="2" r="163">
      <c r="D163" s="529" t="e">
        <f aca="false" ca="false" dt2D="false" dtr="false" t="normal">D162</f>
        <v>#N/A</v>
      </c>
      <c r="F163" s="482" t="e">
        <f aca="false" ca="false" dt2D="false" dtr="false" t="normal">F162</f>
        <v>#N/A</v>
      </c>
      <c r="G163" s="482" t="n">
        <f aca="false" ca="false" dt2D="false" dtr="false" t="normal">G162</f>
        <v>0</v>
      </c>
      <c r="I163" s="570" t="s">
        <v>588</v>
      </c>
      <c r="J163" s="567" t="n"/>
      <c r="K163" s="567" t="n"/>
      <c r="L163" s="568" t="n"/>
      <c r="M163" s="568" t="n">
        <f aca="false" ca="false" dt2D="false" dtr="false" t="normal">$L163*$K163*M159</f>
        <v>0</v>
      </c>
      <c r="N163" s="568" t="n">
        <f aca="false" ca="false" dt2D="false" dtr="false" t="normal">$L163*$K163*N159</f>
        <v>0</v>
      </c>
      <c r="O163" s="568" t="n">
        <f aca="false" ca="false" dt2D="false" dtr="false" t="normal">$L163*$K163*O159</f>
        <v>0</v>
      </c>
      <c r="P163" s="568" t="n">
        <f aca="false" ca="false" dt2D="false" dtr="false" t="normal">$L163*$K163*P159</f>
        <v>0</v>
      </c>
      <c r="Q163" s="568" t="n">
        <f aca="false" ca="false" dt2D="false" dtr="false" t="normal">$L163*$K163*Q159</f>
        <v>0</v>
      </c>
      <c r="R163" s="568" t="n">
        <f aca="false" ca="false" dt2D="false" dtr="false" t="normal">$L163*$K163*R159</f>
        <v>0</v>
      </c>
      <c r="S163" s="568" t="n">
        <f aca="false" ca="false" dt2D="false" dtr="false" t="normal">$L163*$K163*S159</f>
        <v>0</v>
      </c>
      <c r="T163" s="568" t="n">
        <f aca="false" ca="false" dt2D="false" dtr="false" t="normal">$L163*$K163*T159</f>
        <v>0</v>
      </c>
      <c r="U163" s="568" t="n">
        <f aca="false" ca="false" dt2D="false" dtr="false" t="normal">$L163*$K163*U159</f>
        <v>0</v>
      </c>
      <c r="V163" s="568" t="n">
        <f aca="false" ca="false" dt2D="false" dtr="false" t="normal">$L163*$K163*V159</f>
        <v>0</v>
      </c>
      <c r="W163" s="568" t="n">
        <f aca="false" ca="false" dt2D="false" dtr="false" t="normal">$L163*$K163*W159</f>
        <v>0</v>
      </c>
      <c r="X163" s="568" t="n">
        <f aca="false" ca="false" dt2D="false" dtr="false" t="normal">$L163*$K163*X159</f>
        <v>0</v>
      </c>
      <c r="Y163" s="568" t="n">
        <f aca="false" ca="false" dt2D="false" dtr="false" t="normal">$L163*$K163*Y159</f>
        <v>0</v>
      </c>
      <c r="Z163" s="568" t="n">
        <f aca="false" ca="false" dt2D="false" dtr="false" t="normal">$L163*$K163*Z159</f>
        <v>0</v>
      </c>
      <c r="AA163" s="568" t="n">
        <f aca="false" ca="false" dt2D="false" dtr="false" t="normal">$L163*$K163*AA159</f>
        <v>0</v>
      </c>
      <c r="AB163" s="568" t="n">
        <f aca="false" ca="false" dt2D="false" dtr="false" t="normal">$L163*$K163*AB159</f>
        <v>0</v>
      </c>
      <c r="AC163" s="568" t="n">
        <f aca="false" ca="false" dt2D="false" dtr="false" t="normal">$L163*$K163*AC159</f>
        <v>0</v>
      </c>
      <c r="AD163" s="568" t="n">
        <f aca="false" ca="false" dt2D="false" dtr="false" t="normal">$L163*$K163*AD159</f>
        <v>0</v>
      </c>
      <c r="AE163" s="568" t="n">
        <f aca="false" ca="false" dt2D="false" dtr="false" t="normal">$L163*$K163*AE159</f>
        <v>0</v>
      </c>
      <c r="AF163" s="568" t="n">
        <f aca="false" ca="false" dt2D="false" dtr="false" t="normal">$L163*$K163*AF159</f>
        <v>0</v>
      </c>
      <c r="AG163" s="568" t="n">
        <f aca="false" ca="false" dt2D="false" dtr="false" t="normal">$L163*$K163*AG159</f>
        <v>0</v>
      </c>
      <c r="AH163" s="568" t="n">
        <f aca="false" ca="false" dt2D="false" dtr="false" t="normal">$L163*$K163*AH159</f>
        <v>0</v>
      </c>
      <c r="AI163" s="568" t="n">
        <f aca="false" ca="false" dt2D="false" dtr="false" t="normal">$L163*$K163*AI159</f>
        <v>0</v>
      </c>
      <c r="AJ163" s="568" t="n">
        <f aca="false" ca="false" dt2D="false" dtr="false" t="normal">$L163*$K163*AJ159</f>
        <v>0</v>
      </c>
      <c r="AK163" s="568" t="n">
        <f aca="false" ca="false" dt2D="false" dtr="false" t="normal">$L163*$K163*AK159</f>
        <v>0</v>
      </c>
      <c r="AL163" s="568" t="n">
        <f aca="false" ca="false" dt2D="false" dtr="false" t="normal">$L163*$K163*AL159</f>
        <v>0</v>
      </c>
      <c r="AM163" s="568" t="n">
        <f aca="false" ca="false" dt2D="false" dtr="false" t="normal">$L163*$K163*AM159</f>
        <v>0</v>
      </c>
      <c r="AN163" s="568" t="n">
        <f aca="false" ca="false" dt2D="false" dtr="false" t="normal">$L163*$K163*AN159</f>
        <v>0</v>
      </c>
      <c r="AO163" s="568" t="n">
        <f aca="false" ca="false" dt2D="false" dtr="false" t="normal">$L163*$K163*AO159</f>
        <v>0</v>
      </c>
      <c r="AP163" s="568" t="n">
        <f aca="false" ca="false" dt2D="false" dtr="false" t="normal">$L163*$K163*AP159</f>
        <v>0</v>
      </c>
      <c r="AQ163" s="568" t="n">
        <f aca="false" ca="false" dt2D="false" dtr="false" t="normal">$L163*$K163*AQ159</f>
        <v>0</v>
      </c>
      <c r="AR163" s="568" t="n">
        <f aca="false" ca="false" dt2D="false" dtr="false" t="normal">$L163*$K163*AR159</f>
        <v>0</v>
      </c>
      <c r="AS163" s="568" t="n">
        <f aca="false" ca="false" dt2D="false" dtr="false" t="normal">$L163*$K163*AS159</f>
        <v>0</v>
      </c>
      <c r="AT163" s="568" t="n">
        <f aca="false" ca="false" dt2D="false" dtr="false" t="normal">$L163*$K163*AT159</f>
        <v>0</v>
      </c>
      <c r="AU163" s="568" t="n">
        <f aca="false" ca="false" dt2D="false" dtr="false" t="normal">$L163*$K163*AU159</f>
        <v>0</v>
      </c>
      <c r="AV163" s="568" t="n">
        <f aca="false" ca="false" dt2D="false" dtr="false" t="normal">$L163*$K163*AV159</f>
        <v>0</v>
      </c>
      <c r="AW163" s="568" t="n">
        <f aca="false" ca="false" dt2D="false" dtr="false" t="normal">$L163*$K163*AW159</f>
        <v>0</v>
      </c>
      <c r="AX163" s="568" t="n">
        <f aca="false" ca="false" dt2D="false" dtr="false" t="normal">$L163*$K163*AX159</f>
        <v>0</v>
      </c>
      <c r="AY163" s="568" t="n">
        <f aca="false" ca="false" dt2D="false" dtr="false" t="normal">$L163*$K163*AY159</f>
        <v>0</v>
      </c>
      <c r="AZ163" s="568" t="n">
        <f aca="false" ca="false" dt2D="false" dtr="false" t="normal">$L163*$K163*AZ159</f>
        <v>0</v>
      </c>
      <c r="BA163" s="568" t="n">
        <f aca="false" ca="false" dt2D="false" dtr="false" t="normal">$L163*$K163*BA159</f>
        <v>0</v>
      </c>
      <c r="BB163" s="568" t="n">
        <f aca="false" ca="false" dt2D="false" dtr="false" t="normal">$L163*$K163*BB159</f>
        <v>0</v>
      </c>
      <c r="BC163" s="568" t="n">
        <f aca="false" ca="false" dt2D="false" dtr="false" t="normal">$L163*$K163*BC159</f>
        <v>0</v>
      </c>
      <c r="BD163" s="568" t="n">
        <f aca="false" ca="false" dt2D="false" dtr="false" t="normal">$L163*$K163*BD159</f>
        <v>0</v>
      </c>
      <c r="BE163" s="568" t="n">
        <f aca="false" ca="false" dt2D="false" dtr="false" t="normal">$L163*$K163*BE159</f>
        <v>0</v>
      </c>
      <c r="BF163" s="568" t="n">
        <f aca="false" ca="false" dt2D="false" dtr="false" t="normal">$L163*$K163*BF159</f>
        <v>0</v>
      </c>
      <c r="BG163" s="568" t="n">
        <f aca="false" ca="false" dt2D="false" dtr="false" t="normal">$L163*$K163*BG159</f>
        <v>0</v>
      </c>
      <c r="BH163" s="568" t="n">
        <f aca="false" ca="false" dt2D="false" dtr="false" t="normal">$L163*$K163*BH159</f>
        <v>0</v>
      </c>
      <c r="BI163" s="568" t="n">
        <f aca="false" ca="false" dt2D="false" dtr="false" t="normal">$L163*$K163*BI159</f>
        <v>0</v>
      </c>
      <c r="BJ163" s="568" t="n">
        <f aca="false" ca="false" dt2D="false" dtr="false" t="normal">$L163*$K163*BJ159</f>
        <v>0</v>
      </c>
      <c r="BK163" s="568" t="n">
        <f aca="false" ca="false" dt2D="false" dtr="false" t="normal">$L163*$K163*BK159</f>
        <v>0</v>
      </c>
      <c r="BL163" s="568" t="n">
        <f aca="false" ca="false" dt2D="false" dtr="false" t="normal">$L163*$K163*BL159</f>
        <v>0</v>
      </c>
      <c r="BM163" s="568" t="n">
        <f aca="false" ca="false" dt2D="false" dtr="false" t="normal">$L163*$K163*BM159</f>
        <v>0</v>
      </c>
      <c r="BN163" s="568" t="n">
        <f aca="false" ca="false" dt2D="false" dtr="false" t="normal">$L163*$K163*BN159</f>
        <v>0</v>
      </c>
      <c r="BO163" s="568" t="n">
        <f aca="false" ca="false" dt2D="false" dtr="false" t="normal">$L163*$K163*BO159</f>
        <v>0</v>
      </c>
      <c r="BP163" s="568" t="n">
        <f aca="false" ca="false" dt2D="false" dtr="false" t="normal">$L163*$K163*BP159</f>
        <v>0</v>
      </c>
      <c r="BQ163" s="568" t="n">
        <f aca="false" ca="false" dt2D="false" dtr="false" t="normal">$L163*$K163*BQ159</f>
        <v>0</v>
      </c>
      <c r="BR163" s="568" t="n">
        <f aca="false" ca="false" dt2D="false" dtr="false" t="normal">$L163*$K163*BR159</f>
        <v>0</v>
      </c>
      <c r="BS163" s="568" t="n">
        <f aca="false" ca="false" dt2D="false" dtr="false" t="normal">$L163*$K163*BS159</f>
        <v>0</v>
      </c>
      <c r="BT163" s="568" t="n">
        <f aca="false" ca="false" dt2D="false" dtr="false" t="normal">$L163*$K163*BT159</f>
        <v>0</v>
      </c>
    </row>
    <row customFormat="true" customHeight="true" hidden="true" ht="13.1499996185303" outlineLevel="2" r="164" s="17">
      <c r="A164" s="542" t="n"/>
      <c r="B164" s="542" t="n"/>
      <c r="C164" s="529" t="n"/>
      <c r="D164" s="529" t="e">
        <f aca="false" ca="false" dt2D="false" dtr="false" t="normal">D163</f>
        <v>#N/A</v>
      </c>
      <c r="E164" s="482" t="n"/>
      <c r="F164" s="482" t="e">
        <f aca="false" ca="false" dt2D="false" dtr="false" t="normal">F163</f>
        <v>#N/A</v>
      </c>
      <c r="G164" s="482" t="n">
        <f aca="false" ca="false" dt2D="false" dtr="false" t="normal">G163</f>
        <v>0</v>
      </c>
      <c r="I164" s="571" t="s">
        <v>603</v>
      </c>
      <c r="J164" s="116" t="n"/>
      <c r="K164" s="116" t="n"/>
      <c r="L164" s="572" t="n"/>
      <c r="M164" s="573" t="n">
        <f aca="false" ca="false" dt2D="false" dtr="false" t="normal">SUM(M160:M163)</f>
        <v>0</v>
      </c>
      <c r="N164" s="573" t="n">
        <f aca="false" ca="false" dt2D="false" dtr="false" t="normal">SUM(N160:N163)</f>
        <v>0</v>
      </c>
      <c r="O164" s="573" t="n">
        <f aca="false" ca="false" dt2D="false" dtr="false" t="normal">SUM(O160:O163)</f>
        <v>0</v>
      </c>
      <c r="P164" s="573" t="n">
        <f aca="false" ca="false" dt2D="false" dtr="false" t="normal">SUM(P160:P163)</f>
        <v>0</v>
      </c>
      <c r="Q164" s="573" t="n">
        <f aca="false" ca="false" dt2D="false" dtr="false" t="normal">SUM(Q160:Q163)</f>
        <v>0</v>
      </c>
      <c r="R164" s="573" t="n">
        <f aca="false" ca="false" dt2D="false" dtr="false" t="normal">SUM(R160:R163)</f>
        <v>0</v>
      </c>
      <c r="S164" s="573" t="n">
        <f aca="false" ca="false" dt2D="false" dtr="false" t="normal">SUM(S160:S163)</f>
        <v>0</v>
      </c>
      <c r="T164" s="573" t="n">
        <f aca="false" ca="false" dt2D="false" dtr="false" t="normal">SUM(T160:T163)</f>
        <v>0</v>
      </c>
      <c r="U164" s="573" t="n">
        <f aca="false" ca="false" dt2D="false" dtr="false" t="normal">SUM(U160:U163)</f>
        <v>0</v>
      </c>
      <c r="V164" s="573" t="n">
        <f aca="false" ca="false" dt2D="false" dtr="false" t="normal">SUM(V160:V163)</f>
        <v>0</v>
      </c>
      <c r="W164" s="573" t="n">
        <f aca="false" ca="false" dt2D="false" dtr="false" t="normal">SUM(W160:W163)</f>
        <v>0</v>
      </c>
      <c r="X164" s="573" t="n">
        <f aca="false" ca="false" dt2D="false" dtr="false" t="normal">SUM(X160:X163)</f>
        <v>0</v>
      </c>
      <c r="Y164" s="573" t="n">
        <f aca="false" ca="false" dt2D="false" dtr="false" t="normal">SUM(Y160:Y163)</f>
        <v>0</v>
      </c>
      <c r="Z164" s="573" t="n">
        <f aca="false" ca="false" dt2D="false" dtr="false" t="normal">SUM(Z160:Z163)</f>
        <v>0</v>
      </c>
      <c r="AA164" s="573" t="n">
        <f aca="false" ca="false" dt2D="false" dtr="false" t="normal">SUM(AA160:AA163)</f>
        <v>0</v>
      </c>
      <c r="AB164" s="573" t="n">
        <f aca="false" ca="false" dt2D="false" dtr="false" t="normal">SUM(AB160:AB163)</f>
        <v>0</v>
      </c>
      <c r="AC164" s="573" t="n">
        <f aca="false" ca="false" dt2D="false" dtr="false" t="normal">SUM(AC160:AC163)</f>
        <v>0</v>
      </c>
      <c r="AD164" s="573" t="n">
        <f aca="false" ca="false" dt2D="false" dtr="false" t="normal">SUM(AD160:AD163)</f>
        <v>0</v>
      </c>
      <c r="AE164" s="573" t="n">
        <f aca="false" ca="false" dt2D="false" dtr="false" t="normal">SUM(AE160:AE163)</f>
        <v>0</v>
      </c>
      <c r="AF164" s="573" t="n">
        <f aca="false" ca="false" dt2D="false" dtr="false" t="normal">SUM(AF160:AF163)</f>
        <v>0</v>
      </c>
      <c r="AG164" s="573" t="n">
        <f aca="false" ca="false" dt2D="false" dtr="false" t="normal">SUM(AG160:AG163)</f>
        <v>0</v>
      </c>
      <c r="AH164" s="573" t="n">
        <f aca="false" ca="false" dt2D="false" dtr="false" t="normal">SUM(AH160:AH163)</f>
        <v>0</v>
      </c>
      <c r="AI164" s="573" t="n">
        <f aca="false" ca="false" dt2D="false" dtr="false" t="normal">SUM(AI160:AI163)</f>
        <v>0</v>
      </c>
      <c r="AJ164" s="573" t="n">
        <f aca="false" ca="false" dt2D="false" dtr="false" t="normal">SUM(AJ160:AJ163)</f>
        <v>0</v>
      </c>
      <c r="AK164" s="573" t="n">
        <f aca="false" ca="false" dt2D="false" dtr="false" t="normal">SUM(AK160:AK163)</f>
        <v>0</v>
      </c>
      <c r="AL164" s="573" t="n">
        <f aca="false" ca="false" dt2D="false" dtr="false" t="normal">SUM(AL160:AL163)</f>
        <v>0</v>
      </c>
      <c r="AM164" s="573" t="n">
        <f aca="false" ca="false" dt2D="false" dtr="false" t="normal">SUM(AM160:AM163)</f>
        <v>0</v>
      </c>
      <c r="AN164" s="573" t="n">
        <f aca="false" ca="false" dt2D="false" dtr="false" t="normal">SUM(AN160:AN163)</f>
        <v>0</v>
      </c>
      <c r="AO164" s="573" t="n">
        <f aca="false" ca="false" dt2D="false" dtr="false" t="normal">SUM(AO160:AO163)</f>
        <v>0</v>
      </c>
      <c r="AP164" s="573" t="n">
        <f aca="false" ca="false" dt2D="false" dtr="false" t="normal">SUM(AP160:AP163)</f>
        <v>0</v>
      </c>
      <c r="AQ164" s="573" t="n">
        <f aca="false" ca="false" dt2D="false" dtr="false" t="normal">SUM(AQ160:AQ163)</f>
        <v>0</v>
      </c>
      <c r="AR164" s="573" t="n">
        <f aca="false" ca="false" dt2D="false" dtr="false" t="normal">SUM(AR160:AR163)</f>
        <v>0</v>
      </c>
      <c r="AS164" s="573" t="n">
        <f aca="false" ca="false" dt2D="false" dtr="false" t="normal">SUM(AS160:AS163)</f>
        <v>0</v>
      </c>
      <c r="AT164" s="573" t="n">
        <f aca="false" ca="false" dt2D="false" dtr="false" t="normal">SUM(AT160:AT163)</f>
        <v>0</v>
      </c>
      <c r="AU164" s="573" t="n">
        <f aca="false" ca="false" dt2D="false" dtr="false" t="normal">SUM(AU160:AU163)</f>
        <v>0</v>
      </c>
      <c r="AV164" s="573" t="n">
        <f aca="false" ca="false" dt2D="false" dtr="false" t="normal">SUM(AV160:AV163)</f>
        <v>0</v>
      </c>
      <c r="AW164" s="573" t="n">
        <f aca="false" ca="false" dt2D="false" dtr="false" t="normal">SUM(AW160:AW163)</f>
        <v>0</v>
      </c>
      <c r="AX164" s="573" t="n">
        <f aca="false" ca="false" dt2D="false" dtr="false" t="normal">SUM(AX160:AX163)</f>
        <v>0</v>
      </c>
      <c r="AY164" s="573" t="n">
        <f aca="false" ca="false" dt2D="false" dtr="false" t="normal">SUM(AY160:AY163)</f>
        <v>0</v>
      </c>
      <c r="AZ164" s="573" t="n">
        <f aca="false" ca="false" dt2D="false" dtr="false" t="normal">SUM(AZ160:AZ163)</f>
        <v>0</v>
      </c>
      <c r="BA164" s="573" t="n">
        <f aca="false" ca="false" dt2D="false" dtr="false" t="normal">SUM(BA160:BA163)</f>
        <v>0</v>
      </c>
      <c r="BB164" s="573" t="n">
        <f aca="false" ca="false" dt2D="false" dtr="false" t="normal">SUM(BB160:BB163)</f>
        <v>0</v>
      </c>
      <c r="BC164" s="573" t="n">
        <f aca="false" ca="false" dt2D="false" dtr="false" t="normal">SUM(BC160:BC163)</f>
        <v>0</v>
      </c>
      <c r="BD164" s="573" t="n">
        <f aca="false" ca="false" dt2D="false" dtr="false" t="normal">SUM(BD160:BD163)</f>
        <v>0</v>
      </c>
      <c r="BE164" s="573" t="n">
        <f aca="false" ca="false" dt2D="false" dtr="false" t="normal">SUM(BE160:BE163)</f>
        <v>0</v>
      </c>
      <c r="BF164" s="573" t="n">
        <f aca="false" ca="false" dt2D="false" dtr="false" t="normal">SUM(BF160:BF163)</f>
        <v>0</v>
      </c>
      <c r="BG164" s="573" t="n">
        <f aca="false" ca="false" dt2D="false" dtr="false" t="normal">SUM(BG160:BG163)</f>
        <v>0</v>
      </c>
      <c r="BH164" s="573" t="n">
        <f aca="false" ca="false" dt2D="false" dtr="false" t="normal">SUM(BH160:BH163)</f>
        <v>0</v>
      </c>
      <c r="BI164" s="573" t="n">
        <f aca="false" ca="false" dt2D="false" dtr="false" t="normal">SUM(BI160:BI163)</f>
        <v>0</v>
      </c>
      <c r="BJ164" s="573" t="n">
        <f aca="false" ca="false" dt2D="false" dtr="false" t="normal">SUM(BJ160:BJ163)</f>
        <v>0</v>
      </c>
      <c r="BK164" s="573" t="n">
        <f aca="false" ca="false" dt2D="false" dtr="false" t="normal">SUM(BK160:BK163)</f>
        <v>0</v>
      </c>
      <c r="BL164" s="573" t="n">
        <f aca="false" ca="false" dt2D="false" dtr="false" t="normal">SUM(BL160:BL163)</f>
        <v>0</v>
      </c>
      <c r="BM164" s="573" t="n">
        <f aca="false" ca="false" dt2D="false" dtr="false" t="normal">SUM(BM160:BM163)</f>
        <v>0</v>
      </c>
      <c r="BN164" s="573" t="n">
        <f aca="false" ca="false" dt2D="false" dtr="false" t="normal">SUM(BN160:BN163)</f>
        <v>0</v>
      </c>
      <c r="BO164" s="573" t="n">
        <f aca="false" ca="false" dt2D="false" dtr="false" t="normal">SUM(BO160:BO163)</f>
        <v>0</v>
      </c>
      <c r="BP164" s="573" t="n">
        <f aca="false" ca="false" dt2D="false" dtr="false" t="normal">SUM(BP160:BP163)</f>
        <v>0</v>
      </c>
      <c r="BQ164" s="573" t="n">
        <f aca="false" ca="false" dt2D="false" dtr="false" t="normal">SUM(BQ160:BQ163)</f>
        <v>0</v>
      </c>
      <c r="BR164" s="573" t="n">
        <f aca="false" ca="false" dt2D="false" dtr="false" t="normal">SUM(BR160:BR163)</f>
        <v>0</v>
      </c>
      <c r="BS164" s="573" t="n">
        <f aca="false" ca="false" dt2D="false" dtr="false" t="normal">SUM(BS160:BS163)</f>
        <v>0</v>
      </c>
      <c r="BT164" s="573" t="n">
        <f aca="false" ca="false" dt2D="false" dtr="false" t="normal">SUM(BT160:BT163)</f>
        <v>0</v>
      </c>
    </row>
    <row hidden="true" ht="16.5" outlineLevel="2" r="165">
      <c r="D165" s="529" t="e">
        <f aca="false" ca="false" dt2D="false" dtr="false" t="normal">D164</f>
        <v>#N/A</v>
      </c>
      <c r="F165" s="482" t="e">
        <f aca="false" ca="false" dt2D="false" dtr="false" t="normal">F164</f>
        <v>#N/A</v>
      </c>
      <c r="G165" s="482" t="n">
        <f aca="false" ca="false" dt2D="false" dtr="false" t="normal">G164</f>
        <v>0</v>
      </c>
      <c r="L165" s="244" t="n"/>
      <c r="M165" s="244" t="n"/>
      <c r="N165" s="244" t="n"/>
      <c r="O165" s="244" t="n"/>
      <c r="P165" s="244" t="n"/>
      <c r="Q165" s="244" t="n"/>
      <c r="R165" s="244" t="n"/>
      <c r="S165" s="244" t="n"/>
      <c r="T165" s="244" t="n"/>
      <c r="U165" s="244" t="n"/>
      <c r="V165" s="244" t="n"/>
      <c r="W165" s="244" t="n"/>
      <c r="X165" s="244" t="n"/>
      <c r="Y165" s="244" t="n"/>
      <c r="Z165" s="244" t="n"/>
      <c r="AA165" s="244" t="n"/>
      <c r="AB165" s="244" t="n"/>
      <c r="AC165" s="244" t="n"/>
      <c r="AD165" s="244" t="n"/>
      <c r="AE165" s="244" t="n"/>
      <c r="AF165" s="244" t="n"/>
      <c r="AG165" s="244" t="n"/>
      <c r="AH165" s="244" t="n"/>
      <c r="AI165" s="244" t="n"/>
      <c r="AJ165" s="244" t="n"/>
      <c r="AK165" s="244" t="n"/>
      <c r="AL165" s="244" t="n"/>
      <c r="AM165" s="244" t="n"/>
      <c r="AN165" s="244" t="n"/>
      <c r="AO165" s="244" t="n"/>
      <c r="AP165" s="244" t="n"/>
      <c r="AQ165" s="244" t="n"/>
      <c r="AR165" s="244" t="n"/>
      <c r="AS165" s="244" t="n"/>
      <c r="AT165" s="244" t="n"/>
      <c r="AU165" s="244" t="n"/>
      <c r="AV165" s="244" t="n"/>
      <c r="AW165" s="244" t="n"/>
      <c r="AX165" s="244" t="n"/>
      <c r="AY165" s="244" t="n"/>
      <c r="AZ165" s="244" t="n"/>
      <c r="BA165" s="244" t="n"/>
      <c r="BB165" s="244" t="n"/>
      <c r="BC165" s="244" t="n"/>
      <c r="BD165" s="244" t="n"/>
      <c r="BE165" s="244" t="n"/>
      <c r="BF165" s="244" t="n"/>
      <c r="BG165" s="244" t="n"/>
      <c r="BH165" s="244" t="n"/>
      <c r="BI165" s="244" t="n"/>
      <c r="BJ165" s="244" t="n"/>
      <c r="BK165" s="244" t="n"/>
      <c r="BL165" s="244" t="n"/>
      <c r="BM165" s="244" t="n"/>
      <c r="BN165" s="244" t="n"/>
      <c r="BO165" s="244" t="n"/>
      <c r="BP165" s="244" t="n"/>
      <c r="BQ165" s="244" t="n"/>
      <c r="BR165" s="244" t="n"/>
      <c r="BS165" s="244" t="n"/>
      <c r="BT165" s="244" t="n"/>
      <c r="BU165" s="170" t="n"/>
    </row>
    <row hidden="true" ht="33" outlineLevel="2" r="166">
      <c r="D166" s="529" t="e">
        <f aca="false" ca="false" dt2D="false" dtr="false" t="normal">D165</f>
        <v>#N/A</v>
      </c>
      <c r="F166" s="482" t="e">
        <f aca="false" ca="false" dt2D="false" dtr="false" t="normal">F165</f>
        <v>#N/A</v>
      </c>
      <c r="G166" s="482" t="n">
        <f aca="false" ca="false" dt2D="false" dtr="false" t="normal">G165</f>
        <v>0</v>
      </c>
      <c r="I166" s="285" t="s">
        <v>604</v>
      </c>
      <c r="J166" s="116" t="n">
        <f aca="false" ca="false" dt2D="false" dtr="false" t="normal">I135</f>
        <v>0</v>
      </c>
      <c r="L166" s="244" t="n"/>
      <c r="M166" s="244" t="n"/>
      <c r="N166" s="244" t="n"/>
      <c r="O166" s="244" t="n"/>
      <c r="P166" s="244" t="n"/>
      <c r="Q166" s="244" t="n"/>
      <c r="R166" s="244" t="n"/>
      <c r="S166" s="244" t="n"/>
      <c r="T166" s="244" t="n"/>
      <c r="U166" s="244" t="n"/>
      <c r="V166" s="244" t="n"/>
      <c r="W166" s="244" t="n"/>
      <c r="X166" s="244" t="n"/>
      <c r="Y166" s="244" t="n"/>
      <c r="Z166" s="244" t="n"/>
      <c r="AA166" s="244" t="n"/>
      <c r="AB166" s="244" t="n"/>
      <c r="AC166" s="244" t="n"/>
      <c r="AD166" s="244" t="n"/>
      <c r="AE166" s="244" t="n"/>
      <c r="AF166" s="244" t="n"/>
      <c r="AG166" s="244" t="n"/>
      <c r="AH166" s="244" t="n"/>
      <c r="AI166" s="244" t="n"/>
      <c r="AJ166" s="244" t="n"/>
      <c r="AK166" s="244" t="n"/>
      <c r="AL166" s="244" t="n"/>
      <c r="AM166" s="244" t="n"/>
      <c r="AN166" s="244" t="n"/>
      <c r="AO166" s="244" t="n"/>
      <c r="AP166" s="244" t="n"/>
      <c r="AQ166" s="244" t="n"/>
      <c r="AR166" s="244" t="n"/>
      <c r="AS166" s="244" t="n"/>
      <c r="AT166" s="244" t="n"/>
      <c r="AU166" s="244" t="n"/>
      <c r="AV166" s="244" t="n"/>
      <c r="AW166" s="244" t="n"/>
      <c r="AX166" s="244" t="n"/>
      <c r="AY166" s="244" t="n"/>
      <c r="AZ166" s="244" t="n"/>
      <c r="BA166" s="244" t="n"/>
      <c r="BB166" s="244" t="n"/>
      <c r="BC166" s="244" t="n"/>
      <c r="BD166" s="244" t="n"/>
      <c r="BE166" s="244" t="n"/>
      <c r="BF166" s="244" t="n"/>
      <c r="BG166" s="244" t="n"/>
      <c r="BH166" s="244" t="n"/>
      <c r="BI166" s="244" t="n"/>
      <c r="BJ166" s="244" t="n"/>
      <c r="BK166" s="244" t="n"/>
      <c r="BL166" s="244" t="n"/>
      <c r="BM166" s="244" t="n"/>
      <c r="BN166" s="244" t="n"/>
      <c r="BO166" s="244" t="n"/>
      <c r="BP166" s="244" t="n"/>
      <c r="BQ166" s="244" t="n"/>
      <c r="BR166" s="244" t="n"/>
      <c r="BS166" s="244" t="n"/>
      <c r="BT166" s="244" t="n"/>
    </row>
    <row hidden="true" ht="16.5" outlineLevel="2" r="167">
      <c r="B167" s="482" t="s">
        <v>479</v>
      </c>
      <c r="D167" s="529" t="e">
        <f aca="false" ca="false" dt2D="false" dtr="false" t="normal">D166</f>
        <v>#N/A</v>
      </c>
      <c r="E167" s="482" t="str">
        <f aca="false" ca="false" dt2D="false" dtr="false" t="normal">I136</f>
        <v>туристическая  инфраструктура</v>
      </c>
      <c r="F167" s="482" t="e">
        <f aca="false" ca="false" dt2D="false" dtr="false" t="normal">F166</f>
        <v>#N/A</v>
      </c>
      <c r="G167" s="482" t="n">
        <f aca="false" ca="false" dt2D="false" dtr="false" t="normal">G166</f>
        <v>0</v>
      </c>
      <c r="I167" s="130" t="s">
        <v>570</v>
      </c>
      <c r="J167" s="575" t="n"/>
      <c r="K167" s="575" t="n"/>
      <c r="L167" s="235" t="n">
        <f aca="false" ca="false" dt2D="false" dtr="false" t="normal">SUM(M167:BT167)</f>
        <v>0</v>
      </c>
      <c r="M167" s="239" t="n">
        <f aca="false" ca="false" dt2D="false" dtr="false" t="normal">SUM(M142, M150, M157, M164)</f>
        <v>0</v>
      </c>
      <c r="N167" s="239" t="n">
        <f aca="false" ca="false" dt2D="false" dtr="false" t="normal">SUM(N142, N150, N157, N164)</f>
        <v>0</v>
      </c>
      <c r="O167" s="239" t="n">
        <f aca="false" ca="false" dt2D="false" dtr="false" t="normal">SUM(O142, O150, O157, O164)</f>
        <v>0</v>
      </c>
      <c r="P167" s="239" t="n">
        <f aca="false" ca="false" dt2D="false" dtr="false" t="normal">SUM(P142, P150, P157, P164)</f>
        <v>0</v>
      </c>
      <c r="Q167" s="239" t="n">
        <f aca="false" ca="false" dt2D="false" dtr="false" t="normal">SUM(Q142, Q150, Q157, Q164)</f>
        <v>0</v>
      </c>
      <c r="R167" s="239" t="n">
        <f aca="false" ca="false" dt2D="false" dtr="false" t="normal">SUM(R142, R150, R157, R164)</f>
        <v>0</v>
      </c>
      <c r="S167" s="239" t="n">
        <f aca="false" ca="false" dt2D="false" dtr="false" t="normal">SUM(S142, S150, S157, S164)</f>
        <v>0</v>
      </c>
      <c r="T167" s="239" t="n">
        <f aca="false" ca="false" dt2D="false" dtr="false" t="normal">SUM(T142, T150, T157, T164)</f>
        <v>0</v>
      </c>
      <c r="U167" s="239" t="n">
        <f aca="false" ca="false" dt2D="false" dtr="false" t="normal">SUM(U142, U150, U157, U164)</f>
        <v>0</v>
      </c>
      <c r="V167" s="239" t="n">
        <f aca="false" ca="false" dt2D="false" dtr="false" t="normal">SUM(V142, V150, V157, V164)</f>
        <v>0</v>
      </c>
      <c r="W167" s="239" t="n">
        <f aca="false" ca="false" dt2D="false" dtr="false" t="normal">SUM(W142, W150, W157, W164)</f>
        <v>0</v>
      </c>
      <c r="X167" s="239" t="n">
        <f aca="false" ca="false" dt2D="false" dtr="false" t="normal">SUM(X142, X150, X157, X164)</f>
        <v>0</v>
      </c>
      <c r="Y167" s="239" t="n">
        <f aca="false" ca="false" dt2D="false" dtr="false" t="normal">SUM(Y142, Y150, Y157, Y164)</f>
        <v>0</v>
      </c>
      <c r="Z167" s="239" t="n">
        <f aca="false" ca="false" dt2D="false" dtr="false" t="normal">SUM(Z142, Z150, Z157, Z164)</f>
        <v>0</v>
      </c>
      <c r="AA167" s="239" t="n">
        <f aca="false" ca="false" dt2D="false" dtr="false" t="normal">SUM(AA142, AA150, AA157, AA164)</f>
        <v>0</v>
      </c>
      <c r="AB167" s="239" t="n">
        <f aca="false" ca="false" dt2D="false" dtr="false" t="normal">SUM(AB142, AB150, AB157, AB164)</f>
        <v>0</v>
      </c>
      <c r="AC167" s="239" t="n">
        <f aca="false" ca="false" dt2D="false" dtr="false" t="normal">SUM(AC142, AC150, AC157, AC164)</f>
        <v>0</v>
      </c>
      <c r="AD167" s="239" t="n">
        <f aca="false" ca="false" dt2D="false" dtr="false" t="normal">SUM(AD142, AD150, AD157, AD164)</f>
        <v>0</v>
      </c>
      <c r="AE167" s="239" t="n">
        <f aca="false" ca="false" dt2D="false" dtr="false" t="normal">SUM(AE142, AE150, AE157, AE164)</f>
        <v>0</v>
      </c>
      <c r="AF167" s="239" t="n">
        <f aca="false" ca="false" dt2D="false" dtr="false" t="normal">SUM(AF142, AF150, AF157, AF164)</f>
        <v>0</v>
      </c>
      <c r="AG167" s="239" t="n">
        <f aca="false" ca="false" dt2D="false" dtr="false" t="normal">SUM(AG142, AG150, AG157, AG164)</f>
        <v>0</v>
      </c>
      <c r="AH167" s="239" t="n">
        <f aca="false" ca="false" dt2D="false" dtr="false" t="normal">SUM(AH142, AH150, AH157, AH164)</f>
        <v>0</v>
      </c>
      <c r="AI167" s="239" t="n">
        <f aca="false" ca="false" dt2D="false" dtr="false" t="normal">SUM(AI142, AI150, AI157, AI164)</f>
        <v>0</v>
      </c>
      <c r="AJ167" s="239" t="n">
        <f aca="false" ca="false" dt2D="false" dtr="false" t="normal">SUM(AJ142, AJ150, AJ157, AJ164)</f>
        <v>0</v>
      </c>
      <c r="AK167" s="239" t="n">
        <f aca="false" ca="false" dt2D="false" dtr="false" t="normal">SUM(AK142, AK150, AK157, AK164)</f>
        <v>0</v>
      </c>
      <c r="AL167" s="239" t="n">
        <f aca="false" ca="false" dt2D="false" dtr="false" t="normal">SUM(AL142, AL150, AL157, AL164)</f>
        <v>0</v>
      </c>
      <c r="AM167" s="239" t="n">
        <f aca="false" ca="false" dt2D="false" dtr="false" t="normal">SUM(AM142, AM150, AM157, AM164)</f>
        <v>0</v>
      </c>
      <c r="AN167" s="239" t="n">
        <f aca="false" ca="false" dt2D="false" dtr="false" t="normal">SUM(AN142, AN150, AN157, AN164)</f>
        <v>0</v>
      </c>
      <c r="AO167" s="239" t="n">
        <f aca="false" ca="false" dt2D="false" dtr="false" t="normal">SUM(AO142, AO150, AO157, AO164)</f>
        <v>0</v>
      </c>
      <c r="AP167" s="239" t="n">
        <f aca="false" ca="false" dt2D="false" dtr="false" t="normal">SUM(AP142, AP150, AP157, AP164)</f>
        <v>0</v>
      </c>
      <c r="AQ167" s="239" t="n">
        <f aca="false" ca="false" dt2D="false" dtr="false" t="normal">SUM(AQ142, AQ150, AQ157, AQ164)</f>
        <v>0</v>
      </c>
      <c r="AR167" s="239" t="n">
        <f aca="false" ca="false" dt2D="false" dtr="false" t="normal">SUM(AR142, AR150, AR157, AR164)</f>
        <v>0</v>
      </c>
      <c r="AS167" s="239" t="n">
        <f aca="false" ca="false" dt2D="false" dtr="false" t="normal">SUM(AS142, AS150, AS157, AS164)</f>
        <v>0</v>
      </c>
      <c r="AT167" s="239" t="n">
        <f aca="false" ca="false" dt2D="false" dtr="false" t="normal">SUM(AT142, AT150, AT157, AT164)</f>
        <v>0</v>
      </c>
      <c r="AU167" s="239" t="n">
        <f aca="false" ca="false" dt2D="false" dtr="false" t="normal">SUM(AU142, AU150, AU157, AU164)</f>
        <v>0</v>
      </c>
      <c r="AV167" s="239" t="n">
        <f aca="false" ca="false" dt2D="false" dtr="false" t="normal">SUM(AV142, AV150, AV157, AV164)</f>
        <v>0</v>
      </c>
      <c r="AW167" s="239" t="n">
        <f aca="false" ca="false" dt2D="false" dtr="false" t="normal">SUM(AW142, AW150, AW157, AW164)</f>
        <v>0</v>
      </c>
      <c r="AX167" s="239" t="n">
        <f aca="false" ca="false" dt2D="false" dtr="false" t="normal">SUM(AX142, AX150, AX157, AX164)</f>
        <v>0</v>
      </c>
      <c r="AY167" s="239" t="n">
        <f aca="false" ca="false" dt2D="false" dtr="false" t="normal">SUM(AY142, AY150, AY157, AY164)</f>
        <v>0</v>
      </c>
      <c r="AZ167" s="239" t="n">
        <f aca="false" ca="false" dt2D="false" dtr="false" t="normal">SUM(AZ142, AZ150, AZ157, AZ164)</f>
        <v>0</v>
      </c>
      <c r="BA167" s="239" t="n">
        <f aca="false" ca="false" dt2D="false" dtr="false" t="normal">SUM(BA142, BA150, BA157, BA164)</f>
        <v>0</v>
      </c>
      <c r="BB167" s="239" t="n">
        <f aca="false" ca="false" dt2D="false" dtr="false" t="normal">SUM(BB142, BB150, BB157, BB164)</f>
        <v>0</v>
      </c>
      <c r="BC167" s="239" t="n">
        <f aca="false" ca="false" dt2D="false" dtr="false" t="normal">SUM(BC142, BC150, BC157, BC164)</f>
        <v>0</v>
      </c>
      <c r="BD167" s="239" t="n">
        <f aca="false" ca="false" dt2D="false" dtr="false" t="normal">SUM(BD142, BD150, BD157, BD164)</f>
        <v>0</v>
      </c>
      <c r="BE167" s="239" t="n">
        <f aca="false" ca="false" dt2D="false" dtr="false" t="normal">SUM(BE142, BE150, BE157, BE164)</f>
        <v>0</v>
      </c>
      <c r="BF167" s="239" t="n">
        <f aca="false" ca="false" dt2D="false" dtr="false" t="normal">SUM(BF142, BF150, BF157, BF164)</f>
        <v>0</v>
      </c>
      <c r="BG167" s="239" t="n">
        <f aca="false" ca="false" dt2D="false" dtr="false" t="normal">SUM(BG142, BG150, BG157, BG164)</f>
        <v>0</v>
      </c>
      <c r="BH167" s="239" t="n">
        <f aca="false" ca="false" dt2D="false" dtr="false" t="normal">SUM(BH142, BH150, BH157, BH164)</f>
        <v>0</v>
      </c>
      <c r="BI167" s="239" t="n">
        <f aca="false" ca="false" dt2D="false" dtr="false" t="normal">SUM(BI142, BI150, BI157, BI164)</f>
        <v>0</v>
      </c>
      <c r="BJ167" s="239" t="n">
        <f aca="false" ca="false" dt2D="false" dtr="false" t="normal">SUM(BJ142, BJ150, BJ157, BJ164)</f>
        <v>0</v>
      </c>
      <c r="BK167" s="239" t="n">
        <f aca="false" ca="false" dt2D="false" dtr="false" t="normal">SUM(BK142, BK150, BK157, BK164)</f>
        <v>0</v>
      </c>
      <c r="BL167" s="239" t="n">
        <f aca="false" ca="false" dt2D="false" dtr="false" t="normal">SUM(BL142, BL150, BL157, BL164)</f>
        <v>0</v>
      </c>
      <c r="BM167" s="239" t="n">
        <f aca="false" ca="false" dt2D="false" dtr="false" t="normal">SUM(BM142, BM150, BM157, BM164)</f>
        <v>0</v>
      </c>
      <c r="BN167" s="239" t="n">
        <f aca="false" ca="false" dt2D="false" dtr="false" t="normal">SUM(BN142, BN150, BN157, BN164)</f>
        <v>0</v>
      </c>
      <c r="BO167" s="239" t="n">
        <f aca="false" ca="false" dt2D="false" dtr="false" t="normal">SUM(BO142, BO150, BO157, BO164)</f>
        <v>0</v>
      </c>
      <c r="BP167" s="239" t="n">
        <f aca="false" ca="false" dt2D="false" dtr="false" t="normal">SUM(BP142, BP150, BP157, BP164)</f>
        <v>0</v>
      </c>
      <c r="BQ167" s="239" t="n">
        <f aca="false" ca="false" dt2D="false" dtr="false" t="normal">SUM(BQ142, BQ150, BQ157, BQ164)</f>
        <v>0</v>
      </c>
      <c r="BR167" s="239" t="n">
        <f aca="false" ca="false" dt2D="false" dtr="false" t="normal">SUM(BR142, BR150, BR157, BR164)</f>
        <v>0</v>
      </c>
      <c r="BS167" s="239" t="n">
        <f aca="false" ca="false" dt2D="false" dtr="false" t="normal">SUM(BS142, BS150, BS157, BS164)</f>
        <v>0</v>
      </c>
      <c r="BT167" s="239" t="n">
        <f aca="false" ca="false" dt2D="false" dtr="false" t="normal">SUM(BT142, BT150, BT157, BT164)</f>
        <v>0</v>
      </c>
    </row>
    <row hidden="true" ht="16.5" outlineLevel="2" r="168">
      <c r="B168" s="482" t="s">
        <v>479</v>
      </c>
      <c r="C168" s="529" t="n"/>
      <c r="D168" s="529" t="e">
        <f aca="false" ca="false" dt2D="false" dtr="false" t="normal">D167</f>
        <v>#N/A</v>
      </c>
      <c r="E168" s="482" t="str">
        <f aca="false" ca="false" dt2D="false" dtr="false" t="normal">E167</f>
        <v>туристическая  инфраструктура</v>
      </c>
      <c r="F168" s="482" t="e">
        <f aca="false" ca="false" dt2D="false" dtr="false" t="normal">F167</f>
        <v>#N/A</v>
      </c>
      <c r="G168" s="482" t="n">
        <f aca="false" ca="false" dt2D="false" dtr="false" t="normal">G167</f>
        <v>0</v>
      </c>
      <c r="I168" s="130" t="s">
        <v>571</v>
      </c>
      <c r="J168" s="575" t="n"/>
      <c r="K168" s="575" t="n"/>
      <c r="L168" s="235" t="n">
        <f aca="false" ca="false" dt2D="false" dtr="false" t="normal">SUM(M168:BT168)</f>
        <v>0</v>
      </c>
      <c r="M168" s="239" t="n">
        <f aca="false" ca="false" dt2D="false" dtr="false" t="normal">M167*'Допущения'!$C$36</f>
        <v>0</v>
      </c>
      <c r="N168" s="239" t="n">
        <f aca="false" ca="false" dt2D="false" dtr="false" t="normal">N167*'Допущения'!$C$36</f>
        <v>0</v>
      </c>
      <c r="O168" s="239" t="n">
        <f aca="false" ca="false" dt2D="false" dtr="false" t="normal">O167*'Допущения'!$C$36</f>
        <v>0</v>
      </c>
      <c r="P168" s="239" t="n">
        <f aca="false" ca="false" dt2D="false" dtr="false" t="normal">P167*'Допущения'!$C$36</f>
        <v>0</v>
      </c>
      <c r="Q168" s="239" t="n">
        <f aca="false" ca="false" dt2D="false" dtr="false" t="normal">Q167*'Допущения'!$C$36</f>
        <v>0</v>
      </c>
      <c r="R168" s="239" t="n">
        <f aca="false" ca="false" dt2D="false" dtr="false" t="normal">R167*'Допущения'!$C$36</f>
        <v>0</v>
      </c>
      <c r="S168" s="239" t="n">
        <f aca="false" ca="false" dt2D="false" dtr="false" t="normal">S167*'Допущения'!$C$36</f>
        <v>0</v>
      </c>
      <c r="T168" s="239" t="n">
        <f aca="false" ca="false" dt2D="false" dtr="false" t="normal">T167*'Допущения'!$C$36</f>
        <v>0</v>
      </c>
      <c r="U168" s="239" t="n">
        <f aca="false" ca="false" dt2D="false" dtr="false" t="normal">U167*'Допущения'!$C$36</f>
        <v>0</v>
      </c>
      <c r="V168" s="239" t="n">
        <f aca="false" ca="false" dt2D="false" dtr="false" t="normal">V167*'Допущения'!$C$36</f>
        <v>0</v>
      </c>
      <c r="W168" s="239" t="n">
        <f aca="false" ca="false" dt2D="false" dtr="false" t="normal">W167*'Допущения'!$C$36</f>
        <v>0</v>
      </c>
      <c r="X168" s="239" t="n">
        <f aca="false" ca="false" dt2D="false" dtr="false" t="normal">X167*'Допущения'!$C$36</f>
        <v>0</v>
      </c>
      <c r="Y168" s="239" t="n">
        <f aca="false" ca="false" dt2D="false" dtr="false" t="normal">Y167*'Допущения'!$C$36</f>
        <v>0</v>
      </c>
      <c r="Z168" s="239" t="n">
        <f aca="false" ca="false" dt2D="false" dtr="false" t="normal">Z167*'Допущения'!$C$36</f>
        <v>0</v>
      </c>
      <c r="AA168" s="239" t="n">
        <f aca="false" ca="false" dt2D="false" dtr="false" t="normal">AA167*'Допущения'!$C$36</f>
        <v>0</v>
      </c>
      <c r="AB168" s="239" t="n">
        <f aca="false" ca="false" dt2D="false" dtr="false" t="normal">AB167*'Допущения'!$C$36</f>
        <v>0</v>
      </c>
      <c r="AC168" s="239" t="n">
        <f aca="false" ca="false" dt2D="false" dtr="false" t="normal">AC167*'Допущения'!$C$36</f>
        <v>0</v>
      </c>
      <c r="AD168" s="239" t="n">
        <f aca="false" ca="false" dt2D="false" dtr="false" t="normal">AD167*'Допущения'!$C$36</f>
        <v>0</v>
      </c>
      <c r="AE168" s="239" t="n">
        <f aca="false" ca="false" dt2D="false" dtr="false" t="normal">AE167*'Допущения'!$C$36</f>
        <v>0</v>
      </c>
      <c r="AF168" s="239" t="n">
        <f aca="false" ca="false" dt2D="false" dtr="false" t="normal">AF167*'Допущения'!$C$36</f>
        <v>0</v>
      </c>
      <c r="AG168" s="239" t="n">
        <f aca="false" ca="false" dt2D="false" dtr="false" t="normal">AG167*'Допущения'!$C$36</f>
        <v>0</v>
      </c>
      <c r="AH168" s="239" t="n">
        <f aca="false" ca="false" dt2D="false" dtr="false" t="normal">AH167*'Допущения'!$C$36</f>
        <v>0</v>
      </c>
      <c r="AI168" s="239" t="n">
        <f aca="false" ca="false" dt2D="false" dtr="false" t="normal">AI167*'Допущения'!$C$36</f>
        <v>0</v>
      </c>
      <c r="AJ168" s="239" t="n">
        <f aca="false" ca="false" dt2D="false" dtr="false" t="normal">AJ167*'Допущения'!$C$36</f>
        <v>0</v>
      </c>
      <c r="AK168" s="239" t="n">
        <f aca="false" ca="false" dt2D="false" dtr="false" t="normal">AK167*'Допущения'!$C$36</f>
        <v>0</v>
      </c>
      <c r="AL168" s="239" t="n">
        <f aca="false" ca="false" dt2D="false" dtr="false" t="normal">AL167*'Допущения'!$C$36</f>
        <v>0</v>
      </c>
      <c r="AM168" s="239" t="n">
        <f aca="false" ca="false" dt2D="false" dtr="false" t="normal">AM167*'Допущения'!$C$36</f>
        <v>0</v>
      </c>
      <c r="AN168" s="239" t="n">
        <f aca="false" ca="false" dt2D="false" dtr="false" t="normal">AN167*'Допущения'!$C$36</f>
        <v>0</v>
      </c>
      <c r="AO168" s="239" t="n">
        <f aca="false" ca="false" dt2D="false" dtr="false" t="normal">AO167*'Допущения'!$C$36</f>
        <v>0</v>
      </c>
      <c r="AP168" s="239" t="n">
        <f aca="false" ca="false" dt2D="false" dtr="false" t="normal">AP167*'Допущения'!$C$36</f>
        <v>0</v>
      </c>
      <c r="AQ168" s="239" t="n">
        <f aca="false" ca="false" dt2D="false" dtr="false" t="normal">AQ167*'Допущения'!$C$36</f>
        <v>0</v>
      </c>
      <c r="AR168" s="239" t="n">
        <f aca="false" ca="false" dt2D="false" dtr="false" t="normal">AR167*'Допущения'!$C$36</f>
        <v>0</v>
      </c>
      <c r="AS168" s="239" t="n">
        <f aca="false" ca="false" dt2D="false" dtr="false" t="normal">AS167*'Допущения'!$C$36</f>
        <v>0</v>
      </c>
      <c r="AT168" s="239" t="n">
        <f aca="false" ca="false" dt2D="false" dtr="false" t="normal">AT167*'Допущения'!$C$36</f>
        <v>0</v>
      </c>
      <c r="AU168" s="239" t="n">
        <f aca="false" ca="false" dt2D="false" dtr="false" t="normal">AU167*'Допущения'!$C$36</f>
        <v>0</v>
      </c>
      <c r="AV168" s="239" t="n">
        <f aca="false" ca="false" dt2D="false" dtr="false" t="normal">AV167*'Допущения'!$C$36</f>
        <v>0</v>
      </c>
      <c r="AW168" s="239" t="n">
        <f aca="false" ca="false" dt2D="false" dtr="false" t="normal">AW167*'Допущения'!$C$36</f>
        <v>0</v>
      </c>
      <c r="AX168" s="239" t="n">
        <f aca="false" ca="false" dt2D="false" dtr="false" t="normal">AX167*'Допущения'!$C$36</f>
        <v>0</v>
      </c>
      <c r="AY168" s="239" t="n">
        <f aca="false" ca="false" dt2D="false" dtr="false" t="normal">AY167*'Допущения'!$C$36</f>
        <v>0</v>
      </c>
      <c r="AZ168" s="239" t="n">
        <f aca="false" ca="false" dt2D="false" dtr="false" t="normal">AZ167*'Допущения'!$C$36</f>
        <v>0</v>
      </c>
      <c r="BA168" s="239" t="n">
        <f aca="false" ca="false" dt2D="false" dtr="false" t="normal">BA167*'Допущения'!$C$36</f>
        <v>0</v>
      </c>
      <c r="BB168" s="239" t="n">
        <f aca="false" ca="false" dt2D="false" dtr="false" t="normal">BB167*'Допущения'!$C$36</f>
        <v>0</v>
      </c>
      <c r="BC168" s="239" t="n">
        <f aca="false" ca="false" dt2D="false" dtr="false" t="normal">BC167*'Допущения'!$C$36</f>
        <v>0</v>
      </c>
      <c r="BD168" s="239" t="n">
        <f aca="false" ca="false" dt2D="false" dtr="false" t="normal">BD167*'Допущения'!$C$36</f>
        <v>0</v>
      </c>
      <c r="BE168" s="239" t="n">
        <f aca="false" ca="false" dt2D="false" dtr="false" t="normal">BE167*'Допущения'!$C$36</f>
        <v>0</v>
      </c>
      <c r="BF168" s="239" t="n">
        <f aca="false" ca="false" dt2D="false" dtr="false" t="normal">BF167*'Допущения'!$C$36</f>
        <v>0</v>
      </c>
      <c r="BG168" s="239" t="n">
        <f aca="false" ca="false" dt2D="false" dtr="false" t="normal">BG167*'Допущения'!$C$36</f>
        <v>0</v>
      </c>
      <c r="BH168" s="239" t="n">
        <f aca="false" ca="false" dt2D="false" dtr="false" t="normal">BH167*'Допущения'!$C$36</f>
        <v>0</v>
      </c>
      <c r="BI168" s="239" t="n">
        <f aca="false" ca="false" dt2D="false" dtr="false" t="normal">BI167*'Допущения'!$C$36</f>
        <v>0</v>
      </c>
      <c r="BJ168" s="239" t="n">
        <f aca="false" ca="false" dt2D="false" dtr="false" t="normal">BJ167*'Допущения'!$C$36</f>
        <v>0</v>
      </c>
      <c r="BK168" s="239" t="n">
        <f aca="false" ca="false" dt2D="false" dtr="false" t="normal">BK167*'Допущения'!$C$36</f>
        <v>0</v>
      </c>
      <c r="BL168" s="239" t="n">
        <f aca="false" ca="false" dt2D="false" dtr="false" t="normal">BL167*'Допущения'!$C$36</f>
        <v>0</v>
      </c>
      <c r="BM168" s="239" t="n">
        <f aca="false" ca="false" dt2D="false" dtr="false" t="normal">BM167*'Допущения'!$C$36</f>
        <v>0</v>
      </c>
      <c r="BN168" s="239" t="n">
        <f aca="false" ca="false" dt2D="false" dtr="false" t="normal">BN167*'Допущения'!$C$36</f>
        <v>0</v>
      </c>
      <c r="BO168" s="239" t="n">
        <f aca="false" ca="false" dt2D="false" dtr="false" t="normal">BO167*'Допущения'!$C$36</f>
        <v>0</v>
      </c>
      <c r="BP168" s="239" t="n">
        <f aca="false" ca="false" dt2D="false" dtr="false" t="normal">BP167*'Допущения'!$C$36</f>
        <v>0</v>
      </c>
      <c r="BQ168" s="239" t="n">
        <f aca="false" ca="false" dt2D="false" dtr="false" t="normal">BQ167*'Допущения'!$C$36</f>
        <v>0</v>
      </c>
      <c r="BR168" s="239" t="n">
        <f aca="false" ca="false" dt2D="false" dtr="false" t="normal">BR167*'Допущения'!$C$36</f>
        <v>0</v>
      </c>
      <c r="BS168" s="239" t="n">
        <f aca="false" ca="false" dt2D="false" dtr="false" t="normal">BS167*'Допущения'!$C$36</f>
        <v>0</v>
      </c>
      <c r="BT168" s="239" t="n">
        <f aca="false" ca="false" dt2D="false" dtr="false" t="normal">BT167*'Допущения'!$C$36</f>
        <v>0</v>
      </c>
    </row>
    <row hidden="true" ht="16.5" outlineLevel="2" r="169">
      <c r="B169" s="482" t="s">
        <v>480</v>
      </c>
      <c r="D169" s="529" t="e">
        <f aca="false" ca="false" dt2D="false" dtr="false" t="normal">D168</f>
        <v>#N/A</v>
      </c>
      <c r="E169" s="482" t="str">
        <f aca="false" ca="false" dt2D="false" dtr="false" t="normal">E168</f>
        <v>туристическая  инфраструктура</v>
      </c>
      <c r="F169" s="482" t="e">
        <f aca="false" ca="false" dt2D="false" dtr="false" t="normal">F168</f>
        <v>#N/A</v>
      </c>
      <c r="G169" s="482" t="n">
        <f aca="false" ca="false" dt2D="false" dtr="false" t="normal">G168</f>
        <v>0</v>
      </c>
      <c r="I169" s="130" t="s">
        <v>572</v>
      </c>
      <c r="J169" s="575" t="n"/>
      <c r="K169" s="575" t="n"/>
      <c r="L169" s="235" t="n">
        <f aca="false" ca="true" dt2D="false" dtr="false" t="normal">SUM(M169:BT169)</f>
        <v>0</v>
      </c>
      <c r="M169" s="239" t="n">
        <f aca="false" ca="true" dt2D="false" dtr="false" t="normal">SUM(M167:M168, -M142)*'Макро'!E$64</f>
        <v>0</v>
      </c>
      <c r="N169" s="239" t="n">
        <f aca="false" ca="true" dt2D="false" dtr="false" t="normal">SUM(N167:N168, -N142)*'Макро'!F$64</f>
        <v>0</v>
      </c>
      <c r="O169" s="239" t="n">
        <f aca="false" ca="true" dt2D="false" dtr="false" t="normal">SUM(O167:O168, -O142)*'Макро'!G$64</f>
        <v>0</v>
      </c>
      <c r="P169" s="239" t="n">
        <f aca="false" ca="true" dt2D="false" dtr="false" t="normal">SUM(P167:P168, -P142)*'Макро'!H$64</f>
        <v>0</v>
      </c>
      <c r="Q169" s="239" t="n">
        <f aca="false" ca="true" dt2D="false" dtr="false" t="normal">SUM(Q167:Q168, -Q142)*'Макро'!I$64</f>
        <v>0</v>
      </c>
      <c r="R169" s="239" t="n">
        <f aca="false" ca="true" dt2D="false" dtr="false" t="normal">SUM(R167:R168, -R142)*'Макро'!J$64</f>
        <v>0</v>
      </c>
      <c r="S169" s="239" t="n">
        <f aca="false" ca="true" dt2D="false" dtr="false" t="normal">SUM(S167:S168, -S142)*'Макро'!K$64</f>
        <v>0</v>
      </c>
      <c r="T169" s="239" t="n">
        <f aca="false" ca="true" dt2D="false" dtr="false" t="normal">SUM(T167:T168, -T142)*'Макро'!L$64</f>
        <v>0</v>
      </c>
      <c r="U169" s="239" t="n">
        <f aca="false" ca="true" dt2D="false" dtr="false" t="normal">SUM(U167:U168, -U142)*'Макро'!M$64</f>
        <v>0</v>
      </c>
      <c r="V169" s="239" t="n">
        <f aca="false" ca="true" dt2D="false" dtr="false" t="normal">SUM(V167:V168, -V142)*'Макро'!N$64</f>
        <v>0</v>
      </c>
      <c r="W169" s="239" t="n">
        <f aca="false" ca="true" dt2D="false" dtr="false" t="normal">SUM(W167:W168, -W142)*'Макро'!O$64</f>
        <v>0</v>
      </c>
      <c r="X169" s="239" t="n">
        <f aca="false" ca="true" dt2D="false" dtr="false" t="normal">SUM(X167:X168, -X142)*'Макро'!P$64</f>
        <v>0</v>
      </c>
      <c r="Y169" s="239" t="n">
        <f aca="false" ca="true" dt2D="false" dtr="false" t="normal">SUM(Y167:Y168, -Y142)*'Макро'!Q$64</f>
        <v>0</v>
      </c>
      <c r="Z169" s="239" t="n">
        <f aca="false" ca="true" dt2D="false" dtr="false" t="normal">SUM(Z167:Z168, -Z142)*'Макро'!R$64</f>
        <v>0</v>
      </c>
      <c r="AA169" s="239" t="n">
        <f aca="false" ca="true" dt2D="false" dtr="false" t="normal">SUM(AA167:AA168, -AA142)*'Макро'!S$64</f>
        <v>0</v>
      </c>
      <c r="AB169" s="239" t="n">
        <f aca="false" ca="true" dt2D="false" dtr="false" t="normal">SUM(AB167:AB168, -AB142)*'Макро'!T$64</f>
        <v>0</v>
      </c>
      <c r="AC169" s="239" t="n">
        <f aca="false" ca="true" dt2D="false" dtr="false" t="normal">SUM(AC167:AC168, -AC142)*'Макро'!U$64</f>
        <v>0</v>
      </c>
      <c r="AD169" s="239" t="n">
        <f aca="false" ca="true" dt2D="false" dtr="false" t="normal">SUM(AD167:AD168, -AD142)*'Макро'!V$64</f>
        <v>0</v>
      </c>
      <c r="AE169" s="239" t="n">
        <f aca="false" ca="true" dt2D="false" dtr="false" t="normal">SUM(AE167:AE168, -AE142)*'Макро'!W$64</f>
        <v>0</v>
      </c>
      <c r="AF169" s="239" t="n">
        <f aca="false" ca="true" dt2D="false" dtr="false" t="normal">SUM(AF167:AF168, -AF142)*'Макро'!X$64</f>
        <v>0</v>
      </c>
      <c r="AG169" s="239" t="n">
        <f aca="false" ca="true" dt2D="false" dtr="false" t="normal">SUM(AG167:AG168, -AG142)*'Макро'!Y$64</f>
        <v>0</v>
      </c>
      <c r="AH169" s="239" t="n">
        <f aca="false" ca="true" dt2D="false" dtr="false" t="normal">SUM(AH167:AH168, -AH142)*'Макро'!Z$64</f>
        <v>0</v>
      </c>
      <c r="AI169" s="239" t="n">
        <f aca="false" ca="true" dt2D="false" dtr="false" t="normal">SUM(AI167:AI168, -AI142)*'Макро'!AA$64</f>
        <v>0</v>
      </c>
      <c r="AJ169" s="239" t="n">
        <f aca="false" ca="true" dt2D="false" dtr="false" t="normal">SUM(AJ167:AJ168, -AJ142)*'Макро'!AB$64</f>
        <v>0</v>
      </c>
      <c r="AK169" s="239" t="n">
        <f aca="false" ca="true" dt2D="false" dtr="false" t="normal">SUM(AK167:AK168, -AK142)*'Макро'!AC$64</f>
        <v>0</v>
      </c>
      <c r="AL169" s="239" t="n">
        <f aca="false" ca="true" dt2D="false" dtr="false" t="normal">SUM(AL167:AL168, -AL142)*'Макро'!AD$64</f>
        <v>0</v>
      </c>
      <c r="AM169" s="239" t="n">
        <f aca="false" ca="true" dt2D="false" dtr="false" t="normal">SUM(AM167:AM168, -AM142)*'Макро'!AE$64</f>
        <v>0</v>
      </c>
      <c r="AN169" s="239" t="n">
        <f aca="false" ca="true" dt2D="false" dtr="false" t="normal">SUM(AN167:AN168, -AN142)*'Макро'!AF$64</f>
        <v>0</v>
      </c>
      <c r="AO169" s="239" t="n">
        <f aca="false" ca="true" dt2D="false" dtr="false" t="normal">SUM(AO167:AO168, -AO142)*'Макро'!AG$64</f>
        <v>0</v>
      </c>
      <c r="AP169" s="239" t="n">
        <f aca="false" ca="true" dt2D="false" dtr="false" t="normal">SUM(AP167:AP168, -AP142)*'Макро'!AH$64</f>
        <v>0</v>
      </c>
      <c r="AQ169" s="239" t="n">
        <f aca="false" ca="true" dt2D="false" dtr="false" t="normal">SUM(AQ167:AQ168, -AQ142)*'Макро'!AI$64</f>
        <v>0</v>
      </c>
      <c r="AR169" s="239" t="n">
        <f aca="false" ca="true" dt2D="false" dtr="false" t="normal">SUM(AR167:AR168, -AR142)*'Макро'!AJ$64</f>
        <v>0</v>
      </c>
      <c r="AS169" s="239" t="n">
        <f aca="false" ca="true" dt2D="false" dtr="false" t="normal">SUM(AS167:AS168, -AS142)*'Макро'!AK$64</f>
        <v>0</v>
      </c>
      <c r="AT169" s="239" t="n">
        <f aca="false" ca="true" dt2D="false" dtr="false" t="normal">SUM(AT167:AT168, -AT142)*'Макро'!AL$64</f>
        <v>0</v>
      </c>
      <c r="AU169" s="239" t="n">
        <f aca="false" ca="true" dt2D="false" dtr="false" t="normal">SUM(AU167:AU168, -AU142)*'Макро'!AM$64</f>
        <v>0</v>
      </c>
      <c r="AV169" s="239" t="n">
        <f aca="false" ca="true" dt2D="false" dtr="false" t="normal">SUM(AV167:AV168, -AV142)*'Макро'!AN$64</f>
        <v>0</v>
      </c>
      <c r="AW169" s="239" t="n">
        <f aca="false" ca="true" dt2D="false" dtr="false" t="normal">SUM(AW167:AW168, -AW142)*'Макро'!AO$64</f>
        <v>0</v>
      </c>
      <c r="AX169" s="239" t="n">
        <f aca="false" ca="true" dt2D="false" dtr="false" t="normal">SUM(AX167:AX168, -AX142)*'Макро'!AP$64</f>
        <v>0</v>
      </c>
      <c r="AY169" s="239" t="n">
        <f aca="false" ca="true" dt2D="false" dtr="false" t="normal">SUM(AY167:AY168, -AY142)*'Макро'!AQ$64</f>
        <v>0</v>
      </c>
      <c r="AZ169" s="239" t="n">
        <f aca="false" ca="true" dt2D="false" dtr="false" t="normal">SUM(AZ167:AZ168, -AZ142)*'Макро'!AR$64</f>
        <v>0</v>
      </c>
      <c r="BA169" s="239" t="n">
        <f aca="false" ca="true" dt2D="false" dtr="false" t="normal">SUM(BA167:BA168, -BA142)*'Макро'!AS$64</f>
        <v>0</v>
      </c>
      <c r="BB169" s="239" t="n">
        <f aca="false" ca="true" dt2D="false" dtr="false" t="normal">SUM(BB167:BB168, -BB142)*'Макро'!AT$64</f>
        <v>0</v>
      </c>
      <c r="BC169" s="239" t="n">
        <f aca="false" ca="true" dt2D="false" dtr="false" t="normal">SUM(BC167:BC168, -BC142)*'Макро'!AU$64</f>
        <v>0</v>
      </c>
      <c r="BD169" s="239" t="n">
        <f aca="false" ca="true" dt2D="false" dtr="false" t="normal">SUM(BD167:BD168, -BD142)*'Макро'!AV$64</f>
        <v>0</v>
      </c>
      <c r="BE169" s="239" t="n">
        <f aca="false" ca="true" dt2D="false" dtr="false" t="normal">SUM(BE167:BE168, -BE142)*'Макро'!AW$64</f>
        <v>0</v>
      </c>
      <c r="BF169" s="239" t="n">
        <f aca="false" ca="true" dt2D="false" dtr="false" t="normal">SUM(BF167:BF168, -BF142)*'Макро'!AX$64</f>
        <v>0</v>
      </c>
      <c r="BG169" s="239" t="n">
        <f aca="false" ca="true" dt2D="false" dtr="false" t="normal">SUM(BG167:BG168, -BG142)*'Макро'!AY$64</f>
        <v>0</v>
      </c>
      <c r="BH169" s="239" t="n">
        <f aca="false" ca="true" dt2D="false" dtr="false" t="normal">SUM(BH167:BH168, -BH142)*'Макро'!AZ$64</f>
        <v>0</v>
      </c>
      <c r="BI169" s="239" t="n">
        <f aca="false" ca="true" dt2D="false" dtr="false" t="normal">SUM(BI167:BI168, -BI142)*'Макро'!BA$64</f>
        <v>0</v>
      </c>
      <c r="BJ169" s="239" t="n">
        <f aca="false" ca="true" dt2D="false" dtr="false" t="normal">SUM(BJ167:BJ168, -BJ142)*'Макро'!BB$64</f>
        <v>0</v>
      </c>
      <c r="BK169" s="239" t="n">
        <f aca="false" ca="true" dt2D="false" dtr="false" t="normal">SUM(BK167:BK168, -BK142)*'Макро'!BC$64</f>
        <v>0</v>
      </c>
      <c r="BL169" s="239" t="n">
        <f aca="false" ca="true" dt2D="false" dtr="false" t="normal">SUM(BL167:BL168, -BL142)*'Макро'!BD$64</f>
        <v>0</v>
      </c>
      <c r="BM169" s="239" t="n">
        <f aca="false" ca="true" dt2D="false" dtr="false" t="normal">SUM(BM167:BM168, -BM142)*'Макро'!BE$64</f>
        <v>0</v>
      </c>
      <c r="BN169" s="239" t="n">
        <f aca="false" ca="true" dt2D="false" dtr="false" t="normal">SUM(BN167:BN168, -BN142)*'Макро'!BF$64</f>
        <v>0</v>
      </c>
      <c r="BO169" s="239" t="n">
        <f aca="false" ca="true" dt2D="false" dtr="false" t="normal">SUM(BO167:BO168, -BO142)*'Макро'!BG$64</f>
        <v>0</v>
      </c>
      <c r="BP169" s="239" t="n">
        <f aca="false" ca="true" dt2D="false" dtr="false" t="normal">SUM(BP167:BP168, -BP142)*'Макро'!BH$64</f>
        <v>0</v>
      </c>
      <c r="BQ169" s="239" t="n">
        <f aca="false" ca="true" dt2D="false" dtr="false" t="normal">SUM(BQ167:BQ168, -BQ142)*'Макро'!BI$64</f>
        <v>0</v>
      </c>
      <c r="BR169" s="239" t="n">
        <f aca="false" ca="true" dt2D="false" dtr="false" t="normal">SUM(BR167:BR168, -BR142)*'Макро'!BJ$64</f>
        <v>0</v>
      </c>
      <c r="BS169" s="239" t="n">
        <f aca="false" ca="true" dt2D="false" dtr="false" t="normal">SUM(BS167:BS168, -BS142)*'Макро'!BK$64</f>
        <v>0</v>
      </c>
      <c r="BT169" s="239" t="n">
        <f aca="false" ca="true" dt2D="false" dtr="false" t="normal">SUM(BT167:BT168, -BT142)*'Макро'!BL$64</f>
        <v>0</v>
      </c>
    </row>
    <row hidden="true" ht="16.5" outlineLevel="2" r="170">
      <c r="B170" s="482" t="s">
        <v>479</v>
      </c>
      <c r="D170" s="529" t="e">
        <f aca="false" ca="false" dt2D="false" dtr="false" t="normal">D169</f>
        <v>#N/A</v>
      </c>
      <c r="E170" s="482" t="str">
        <f aca="false" ca="false" dt2D="false" dtr="false" t="normal">E169</f>
        <v>туристическая  инфраструктура</v>
      </c>
      <c r="F170" s="482" t="e">
        <f aca="false" ca="false" dt2D="false" dtr="false" t="normal">F169</f>
        <v>#N/A</v>
      </c>
      <c r="G170" s="482" t="n">
        <f aca="false" ca="false" dt2D="false" dtr="false" t="normal">G169</f>
        <v>0</v>
      </c>
      <c r="I170" s="130" t="s">
        <v>573</v>
      </c>
      <c r="J170" s="576" t="n">
        <f aca="false" ca="false" dt2D="false" dtr="false" t="normal">SUM(L167:L168)*'Допущения'!$C$37</f>
        <v>0</v>
      </c>
      <c r="L170" s="235" t="n">
        <f aca="false" ca="false" dt2D="false" dtr="false" t="normal">SUM(M170:BT170)</f>
        <v>0</v>
      </c>
      <c r="M170" s="239" t="n">
        <f aca="false" ca="false" dt2D="false" dtr="false" t="normal">IF(SUMIFS('Периоды'!L$75:L$86, 'Периоды'!$K$75:$K$86, $G166)=1, IF('Периоды'!L$39&lt;365, IF(SUM(J170:L170)=0, $J170*'Макро'!E$57, 0), $J170*'Макро'!E$57), 0)</f>
        <v>0</v>
      </c>
      <c r="N170" s="239" t="n">
        <f aca="false" ca="false" dt2D="false" dtr="false" t="normal">IF(SUMIFS('Периоды'!M$75:M$86, 'Периоды'!$K$75:$K$86, $G166)=1, IF('Периоды'!M$39&lt;365, IF(SUM(K170:M170)=0, $J170*'Макро'!F$57, 0), $J170*'Макро'!F$57), 0)</f>
        <v>0</v>
      </c>
      <c r="O170" s="239" t="n">
        <f aca="false" ca="false" dt2D="false" dtr="false" t="normal">IF(SUMIFS('Периоды'!N$75:N$86, 'Периоды'!$K$75:$K$86, $G166)=1, IF('Периоды'!N$39&lt;365, IF(SUM(L170:N170)=0, $J170*'Макро'!G$57, 0), $J170*'Макро'!G$57), 0)</f>
        <v>0</v>
      </c>
      <c r="P170" s="239" t="n">
        <f aca="false" ca="false" dt2D="false" dtr="false" t="normal">IF(SUMIFS('Периоды'!O$75:O$86, 'Периоды'!$K$75:$K$86, $G166)=1, IF('Периоды'!O$39&lt;365, IF(SUM(M170:O170)=0, $J170*'Макро'!H$57, 0), $J170*'Макро'!H$57), 0)</f>
        <v>0</v>
      </c>
      <c r="Q170" s="239" t="n">
        <f aca="false" ca="false" dt2D="false" dtr="false" t="normal">IF(SUMIFS('Периоды'!P$75:P$86, 'Периоды'!$K$75:$K$86, $G166)=1, IF('Периоды'!P$39&lt;365, IF(SUM(N170:P170)=0, $J170*'Макро'!I$57, 0), $J170*'Макро'!I$57), 0)</f>
        <v>0</v>
      </c>
      <c r="R170" s="239" t="n">
        <f aca="false" ca="false" dt2D="false" dtr="false" t="normal">IF(SUMIFS('Периоды'!Q$75:Q$86, 'Периоды'!$K$75:$K$86, $G166)=1, IF('Периоды'!Q$39&lt;365, IF(SUM(O170:Q170)=0, $J170*'Макро'!J$57, 0), $J170*'Макро'!J$57), 0)</f>
        <v>0</v>
      </c>
      <c r="S170" s="239" t="n">
        <f aca="false" ca="false" dt2D="false" dtr="false" t="normal">IF(SUMIFS('Периоды'!R$75:R$86, 'Периоды'!$K$75:$K$86, $G166)=1, IF('Периоды'!R$39&lt;365, IF(SUM(P170:R170)=0, $J170*'Макро'!K$57, 0), $J170*'Макро'!K$57), 0)</f>
        <v>0</v>
      </c>
      <c r="T170" s="239" t="n">
        <f aca="false" ca="false" dt2D="false" dtr="false" t="normal">IF(SUMIFS('Периоды'!S$75:S$86, 'Периоды'!$K$75:$K$86, $G166)=1, IF('Периоды'!S$39&lt;365, IF(SUM(Q170:S170)=0, $J170*'Макро'!L$57, 0), $J170*'Макро'!L$57), 0)</f>
        <v>0</v>
      </c>
      <c r="U170" s="239" t="n">
        <f aca="false" ca="false" dt2D="false" dtr="false" t="normal">IF(SUMIFS('Периоды'!T$75:T$86, 'Периоды'!$K$75:$K$86, $G166)=1, IF('Периоды'!T$39&lt;365, IF(SUM(R170:T170)=0, $J170*'Макро'!M$57, 0), $J170*'Макро'!M$57), 0)</f>
        <v>0</v>
      </c>
      <c r="V170" s="239" t="n">
        <f aca="false" ca="false" dt2D="false" dtr="false" t="normal">IF(SUMIFS('Периоды'!U$75:U$86, 'Периоды'!$K$75:$K$86, $G166)=1, IF('Периоды'!U$39&lt;365, IF(SUM(S170:U170)=0, $J170*'Макро'!N$57, 0), $J170*'Макро'!N$57), 0)</f>
        <v>0</v>
      </c>
      <c r="W170" s="239" t="n">
        <f aca="false" ca="false" dt2D="false" dtr="false" t="normal">IF(SUMIFS('Периоды'!V$75:V$86, 'Периоды'!$K$75:$K$86, $G166)=1, IF('Периоды'!V$39&lt;365, IF(SUM(T170:V170)=0, $J170*'Макро'!O$57, 0), $J170*'Макро'!O$57), 0)</f>
        <v>0</v>
      </c>
      <c r="X170" s="239" t="n">
        <f aca="false" ca="false" dt2D="false" dtr="false" t="normal">IF(SUMIFS('Периоды'!W$75:W$86, 'Периоды'!$K$75:$K$86, $G166)=1, IF('Периоды'!W$39&lt;365, IF(SUM(U170:W170)=0, $J170*'Макро'!P$57, 0), $J170*'Макро'!P$57), 0)</f>
        <v>0</v>
      </c>
      <c r="Y170" s="239" t="n">
        <f aca="false" ca="false" dt2D="false" dtr="false" t="normal">IF(SUMIFS('Периоды'!X$75:X$86, 'Периоды'!$K$75:$K$86, $G166)=1, IF('Периоды'!X$39&lt;365, IF(SUM(V170:X170)=0, $J170*'Макро'!Q$57, 0), $J170*'Макро'!Q$57), 0)</f>
        <v>0</v>
      </c>
      <c r="Z170" s="239" t="n">
        <f aca="false" ca="false" dt2D="false" dtr="false" t="normal">IF(SUMIFS('Периоды'!Y$75:Y$86, 'Периоды'!$K$75:$K$86, $G166)=1, IF('Периоды'!Y$39&lt;365, IF(SUM(W170:Y170)=0, $J170*'Макро'!R$57, 0), $J170*'Макро'!R$57), 0)</f>
        <v>0</v>
      </c>
      <c r="AA170" s="239" t="n">
        <f aca="false" ca="false" dt2D="false" dtr="false" t="normal">IF(SUMIFS('Периоды'!Z$75:Z$86, 'Периоды'!$K$75:$K$86, $G166)=1, IF('Периоды'!Z$39&lt;365, IF(SUM(X170:Z170)=0, $J170*'Макро'!S$57, 0), $J170*'Макро'!S$57), 0)</f>
        <v>0</v>
      </c>
      <c r="AB170" s="239" t="n">
        <f aca="false" ca="false" dt2D="false" dtr="false" t="normal">IF(SUMIFS('Периоды'!AA$75:AA$86, 'Периоды'!$K$75:$K$86, $G166)=1, IF('Периоды'!AA$39&lt;365, IF(SUM(Y170:AA170)=0, $J170*'Макро'!T$57, 0), $J170*'Макро'!T$57), 0)</f>
        <v>0</v>
      </c>
      <c r="AC170" s="239" t="n">
        <f aca="false" ca="false" dt2D="false" dtr="false" t="normal">IF(SUMIFS('Периоды'!AB$75:AB$86, 'Периоды'!$K$75:$K$86, $G166)=1, IF('Периоды'!AB$39&lt;365, IF(SUM(Z170:AB170)=0, $J170*'Макро'!U$57, 0), $J170*'Макро'!U$57), 0)</f>
        <v>0</v>
      </c>
      <c r="AD170" s="239" t="n">
        <f aca="false" ca="false" dt2D="false" dtr="false" t="normal">IF(SUMIFS('Периоды'!AC$75:AC$86, 'Периоды'!$K$75:$K$86, $G166)=1, IF('Периоды'!AC$39&lt;365, IF(SUM(AA170:AC170)=0, $J170*'Макро'!V$57, 0), $J170*'Макро'!V$57), 0)</f>
        <v>0</v>
      </c>
      <c r="AE170" s="239" t="n">
        <f aca="false" ca="false" dt2D="false" dtr="false" t="normal">IF(SUMIFS('Периоды'!AD$75:AD$86, 'Периоды'!$K$75:$K$86, $G166)=1, IF('Периоды'!AD$39&lt;365, IF(SUM(AB170:AD170)=0, $J170*'Макро'!W$57, 0), $J170*'Макро'!W$57), 0)</f>
        <v>0</v>
      </c>
      <c r="AF170" s="239" t="n">
        <f aca="false" ca="false" dt2D="false" dtr="false" t="normal">IF(SUMIFS('Периоды'!AE$75:AE$86, 'Периоды'!$K$75:$K$86, $G166)=1, IF('Периоды'!AE$39&lt;365, IF(SUM(AC170:AE170)=0, $J170*'Макро'!X$57, 0), $J170*'Макро'!X$57), 0)</f>
        <v>0</v>
      </c>
      <c r="AG170" s="239" t="n">
        <f aca="false" ca="false" dt2D="false" dtr="false" t="normal">IF(SUMIFS('Периоды'!AF$75:AF$86, 'Периоды'!$K$75:$K$86, $G166)=1, IF('Периоды'!AF$39&lt;365, IF(SUM(AD170:AF170)=0, $J170*'Макро'!Y$57, 0), $J170*'Макро'!Y$57), 0)</f>
        <v>0</v>
      </c>
      <c r="AH170" s="239" t="n">
        <f aca="false" ca="false" dt2D="false" dtr="false" t="normal">IF(SUMIFS('Периоды'!AG$75:AG$86, 'Периоды'!$K$75:$K$86, $G166)=1, IF('Периоды'!AG$39&lt;365, IF(SUM(AE170:AG170)=0, $J170*'Макро'!Z$57, 0), $J170*'Макро'!Z$57), 0)</f>
        <v>0</v>
      </c>
      <c r="AI170" s="239" t="n">
        <f aca="false" ca="false" dt2D="false" dtr="false" t="normal">IF(SUMIFS('Периоды'!AH$75:AH$86, 'Периоды'!$K$75:$K$86, $G166)=1, IF('Периоды'!AH$39&lt;365, IF(SUM(AF170:AH170)=0, $J170*'Макро'!AA$57, 0), $J170*'Макро'!AA$57), 0)</f>
        <v>0</v>
      </c>
      <c r="AJ170" s="239" t="n">
        <f aca="false" ca="false" dt2D="false" dtr="false" t="normal">IF(SUMIFS('Периоды'!AI$75:AI$86, 'Периоды'!$K$75:$K$86, $G166)=1, IF('Периоды'!AI$39&lt;365, IF(SUM(AG170:AI170)=0, $J170*'Макро'!AB$57, 0), $J170*'Макро'!AB$57), 0)</f>
        <v>0</v>
      </c>
      <c r="AK170" s="239" t="n">
        <f aca="false" ca="false" dt2D="false" dtr="false" t="normal">IF(SUMIFS('Периоды'!AJ$75:AJ$86, 'Периоды'!$K$75:$K$86, $G166)=1, IF('Периоды'!AJ$39&lt;365, IF(SUM(AH170:AJ170)=0, $J170*'Макро'!AC$57, 0), $J170*'Макро'!AC$57), 0)</f>
        <v>0</v>
      </c>
      <c r="AL170" s="239" t="n">
        <f aca="false" ca="false" dt2D="false" dtr="false" t="normal">IF(SUMIFS('Периоды'!AK$75:AK$86, 'Периоды'!$K$75:$K$86, $G166)=1, IF('Периоды'!AK$39&lt;365, IF(SUM(AI170:AK170)=0, $J170*'Макро'!AD$57, 0), $J170*'Макро'!AD$57), 0)</f>
        <v>0</v>
      </c>
      <c r="AM170" s="239" t="n">
        <f aca="false" ca="false" dt2D="false" dtr="false" t="normal">IF(SUMIFS('Периоды'!AL$75:AL$86, 'Периоды'!$K$75:$K$86, $G166)=1, IF('Периоды'!AL$39&lt;365, IF(SUM(AJ170:AL170)=0, $J170*'Макро'!AE$57, 0), $J170*'Макро'!AE$57), 0)</f>
        <v>0</v>
      </c>
      <c r="AN170" s="239" t="n">
        <f aca="false" ca="false" dt2D="false" dtr="false" t="normal">IF(SUMIFS('Периоды'!AM$75:AM$86, 'Периоды'!$K$75:$K$86, $G166)=1, IF('Периоды'!AM$39&lt;365, IF(SUM(AK170:AM170)=0, $J170*'Макро'!AF$57, 0), $J170*'Макро'!AF$57), 0)</f>
        <v>0</v>
      </c>
      <c r="AO170" s="239" t="n">
        <f aca="false" ca="false" dt2D="false" dtr="false" t="normal">IF(SUMIFS('Периоды'!AN$75:AN$86, 'Периоды'!$K$75:$K$86, $G166)=1, IF('Периоды'!AN$39&lt;365, IF(SUM(AL170:AN170)=0, $J170*'Макро'!AG$57, 0), $J170*'Макро'!AG$57), 0)</f>
        <v>0</v>
      </c>
      <c r="AP170" s="239" t="n">
        <f aca="false" ca="false" dt2D="false" dtr="false" t="normal">IF(SUMIFS('Периоды'!AO$75:AO$86, 'Периоды'!$K$75:$K$86, $G166)=1, IF('Периоды'!AO$39&lt;365, IF(SUM(AM170:AO170)=0, $J170*'Макро'!AH$57, 0), $J170*'Макро'!AH$57), 0)</f>
        <v>0</v>
      </c>
      <c r="AQ170" s="239" t="n">
        <f aca="false" ca="false" dt2D="false" dtr="false" t="normal">IF(SUMIFS('Периоды'!AP$75:AP$86, 'Периоды'!$K$75:$K$86, $G166)=1, IF('Периоды'!AP$39&lt;365, IF(SUM(AN170:AP170)=0, $J170*'Макро'!AI$57, 0), $J170*'Макро'!AI$57), 0)</f>
        <v>0</v>
      </c>
      <c r="AR170" s="239" t="n">
        <f aca="false" ca="false" dt2D="false" dtr="false" t="normal">IF(SUMIFS('Периоды'!AQ$75:AQ$86, 'Периоды'!$K$75:$K$86, $G166)=1, IF('Периоды'!AQ$39&lt;365, IF(SUM(AO170:AQ170)=0, $J170*'Макро'!AJ$57, 0), $J170*'Макро'!AJ$57), 0)</f>
        <v>0</v>
      </c>
      <c r="AS170" s="239" t="n">
        <f aca="false" ca="false" dt2D="false" dtr="false" t="normal">IF(SUMIFS('Периоды'!AR$75:AR$86, 'Периоды'!$K$75:$K$86, $G166)=1, IF('Периоды'!AR$39&lt;365, IF(SUM(AP170:AR170)=0, $J170*'Макро'!AK$57, 0), $J170*'Макро'!AK$57), 0)</f>
        <v>0</v>
      </c>
      <c r="AT170" s="239" t="n">
        <f aca="false" ca="false" dt2D="false" dtr="false" t="normal">IF(SUMIFS('Периоды'!AS$75:AS$86, 'Периоды'!$K$75:$K$86, $G166)=1, IF('Периоды'!AS$39&lt;365, IF(SUM(AQ170:AS170)=0, $J170*'Макро'!AL$57, 0), $J170*'Макро'!AL$57), 0)</f>
        <v>0</v>
      </c>
      <c r="AU170" s="239" t="n">
        <f aca="false" ca="false" dt2D="false" dtr="false" t="normal">IF(SUMIFS('Периоды'!AT$75:AT$86, 'Периоды'!$K$75:$K$86, $G166)=1, IF('Периоды'!AT$39&lt;365, IF(SUM(AR170:AT170)=0, $J170*'Макро'!AM$57, 0), $J170*'Макро'!AM$57), 0)</f>
        <v>0</v>
      </c>
      <c r="AV170" s="239" t="n">
        <f aca="false" ca="false" dt2D="false" dtr="false" t="normal">IF(SUMIFS('Периоды'!AU$75:AU$86, 'Периоды'!$K$75:$K$86, $G166)=1, IF('Периоды'!AU$39&lt;365, IF(SUM(AS170:AU170)=0, $J170*'Макро'!AN$57, 0), $J170*'Макро'!AN$57), 0)</f>
        <v>0</v>
      </c>
      <c r="AW170" s="239" t="n">
        <f aca="false" ca="false" dt2D="false" dtr="false" t="normal">IF(SUMIFS('Периоды'!AV$75:AV$86, 'Периоды'!$K$75:$K$86, $G166)=1, IF('Периоды'!AV$39&lt;365, IF(SUM(AT170:AV170)=0, $J170*'Макро'!AO$57, 0), $J170*'Макро'!AO$57), 0)</f>
        <v>0</v>
      </c>
      <c r="AX170" s="239" t="n">
        <f aca="false" ca="false" dt2D="false" dtr="false" t="normal">IF(SUMIFS('Периоды'!AW$75:AW$86, 'Периоды'!$K$75:$K$86, $G166)=1, IF('Периоды'!AW$39&lt;365, IF(SUM(AU170:AW170)=0, $J170*'Макро'!AP$57, 0), $J170*'Макро'!AP$57), 0)</f>
        <v>0</v>
      </c>
      <c r="AY170" s="239" t="n">
        <f aca="false" ca="false" dt2D="false" dtr="false" t="normal">IF(SUMIFS('Периоды'!AX$75:AX$86, 'Периоды'!$K$75:$K$86, $G166)=1, IF('Периоды'!AX$39&lt;365, IF(SUM(AV170:AX170)=0, $J170*'Макро'!AQ$57, 0), $J170*'Макро'!AQ$57), 0)</f>
        <v>0</v>
      </c>
      <c r="AZ170" s="239" t="n">
        <f aca="false" ca="false" dt2D="false" dtr="false" t="normal">IF(SUMIFS('Периоды'!AY$75:AY$86, 'Периоды'!$K$75:$K$86, $G166)=1, IF('Периоды'!AY$39&lt;365, IF(SUM(AW170:AY170)=0, $J170*'Макро'!AR$57, 0), $J170*'Макро'!AR$57), 0)</f>
        <v>0</v>
      </c>
      <c r="BA170" s="239" t="n">
        <f aca="false" ca="false" dt2D="false" dtr="false" t="normal">IF(SUMIFS('Периоды'!AZ$75:AZ$86, 'Периоды'!$K$75:$K$86, $G166)=1, IF('Периоды'!AZ$39&lt;365, IF(SUM(AX170:AZ170)=0, $J170*'Макро'!AS$57, 0), $J170*'Макро'!AS$57), 0)</f>
        <v>0</v>
      </c>
      <c r="BB170" s="239" t="n">
        <f aca="false" ca="false" dt2D="false" dtr="false" t="normal">IF(SUMIFS('Периоды'!BA$75:BA$86, 'Периоды'!$K$75:$K$86, $G166)=1, IF('Периоды'!BA$39&lt;365, IF(SUM(AY170:BA170)=0, $J170*'Макро'!AT$57, 0), $J170*'Макро'!AT$57), 0)</f>
        <v>0</v>
      </c>
      <c r="BC170" s="239" t="n">
        <f aca="false" ca="false" dt2D="false" dtr="false" t="normal">IF(SUMIFS('Периоды'!BB$75:BB$86, 'Периоды'!$K$75:$K$86, $G166)=1, IF('Периоды'!BB$39&lt;365, IF(SUM(AZ170:BB170)=0, $J170*'Макро'!AU$57, 0), $J170*'Макро'!AU$57), 0)</f>
        <v>0</v>
      </c>
      <c r="BD170" s="239" t="n">
        <f aca="false" ca="false" dt2D="false" dtr="false" t="normal">IF(SUMIFS('Периоды'!BC$75:BC$86, 'Периоды'!$K$75:$K$86, $G166)=1, IF('Периоды'!BC$39&lt;365, IF(SUM(BA170:BC170)=0, $J170*'Макро'!AV$57, 0), $J170*'Макро'!AV$57), 0)</f>
        <v>0</v>
      </c>
      <c r="BE170" s="239" t="n">
        <f aca="false" ca="false" dt2D="false" dtr="false" t="normal">IF(SUMIFS('Периоды'!BD$75:BD$86, 'Периоды'!$K$75:$K$86, $G166)=1, IF('Периоды'!BD$39&lt;365, IF(SUM(BB170:BD170)=0, $J170*'Макро'!AW$57, 0), $J170*'Макро'!AW$57), 0)</f>
        <v>0</v>
      </c>
      <c r="BF170" s="239" t="n">
        <f aca="false" ca="false" dt2D="false" dtr="false" t="normal">IF(SUMIFS('Периоды'!BE$75:BE$86, 'Периоды'!$K$75:$K$86, $G166)=1, IF('Периоды'!BE$39&lt;365, IF(SUM(BC170:BE170)=0, $J170*'Макро'!AX$57, 0), $J170*'Макро'!AX$57), 0)</f>
        <v>0</v>
      </c>
      <c r="BG170" s="239" t="n">
        <f aca="false" ca="false" dt2D="false" dtr="false" t="normal">IF(SUMIFS('Периоды'!BF$75:BF$86, 'Периоды'!$K$75:$K$86, $G166)=1, IF('Периоды'!BF$39&lt;365, IF(SUM(BD170:BF170)=0, $J170*'Макро'!AY$57, 0), $J170*'Макро'!AY$57), 0)</f>
        <v>0</v>
      </c>
      <c r="BH170" s="239" t="n">
        <f aca="false" ca="false" dt2D="false" dtr="false" t="normal">IF(SUMIFS('Периоды'!BG$75:BG$86, 'Периоды'!$K$75:$K$86, $G166)=1, IF('Периоды'!BG$39&lt;365, IF(SUM(BE170:BG170)=0, $J170*'Макро'!AZ$57, 0), $J170*'Макро'!AZ$57), 0)</f>
        <v>0</v>
      </c>
      <c r="BI170" s="239" t="n">
        <f aca="false" ca="false" dt2D="false" dtr="false" t="normal">IF(SUMIFS('Периоды'!BH$75:BH$86, 'Периоды'!$K$75:$K$86, $G166)=1, IF('Периоды'!BH$39&lt;365, IF(SUM(BF170:BH170)=0, $J170*'Макро'!BA$57, 0), $J170*'Макро'!BA$57), 0)</f>
        <v>0</v>
      </c>
      <c r="BJ170" s="239" t="n">
        <f aca="false" ca="false" dt2D="false" dtr="false" t="normal">IF(SUMIFS('Периоды'!BI$75:BI$86, 'Периоды'!$K$75:$K$86, $G166)=1, IF('Периоды'!BI$39&lt;365, IF(SUM(BG170:BI170)=0, $J170*'Макро'!BB$57, 0), $J170*'Макро'!BB$57), 0)</f>
        <v>0</v>
      </c>
      <c r="BK170" s="239" t="n">
        <f aca="false" ca="false" dt2D="false" dtr="false" t="normal">IF(SUMIFS('Периоды'!BJ$75:BJ$86, 'Периоды'!$K$75:$K$86, $G166)=1, IF('Периоды'!BJ$39&lt;365, IF(SUM(BH170:BJ170)=0, $J170*'Макро'!BC$57, 0), $J170*'Макро'!BC$57), 0)</f>
        <v>0</v>
      </c>
      <c r="BL170" s="239" t="n">
        <f aca="false" ca="false" dt2D="false" dtr="false" t="normal">IF(SUMIFS('Периоды'!BK$75:BK$86, 'Периоды'!$K$75:$K$86, $G166)=1, IF('Периоды'!BK$39&lt;365, IF(SUM(BI170:BK170)=0, $J170*'Макро'!BD$57, 0), $J170*'Макро'!BD$57), 0)</f>
        <v>0</v>
      </c>
      <c r="BM170" s="239" t="n">
        <f aca="false" ca="false" dt2D="false" dtr="false" t="normal">IF(SUMIFS('Периоды'!BL$75:BL$86, 'Периоды'!$K$75:$K$86, $G166)=1, IF('Периоды'!BL$39&lt;365, IF(SUM(BJ170:BL170)=0, $J170*'Макро'!BE$57, 0), $J170*'Макро'!BE$57), 0)</f>
        <v>0</v>
      </c>
      <c r="BN170" s="239" t="n">
        <f aca="false" ca="false" dt2D="false" dtr="false" t="normal">IF(SUMIFS('Периоды'!BM$75:BM$86, 'Периоды'!$K$75:$K$86, $G166)=1, IF('Периоды'!BM$39&lt;365, IF(SUM(BK170:BM170)=0, $J170*'Макро'!BF$57, 0), $J170*'Макро'!BF$57), 0)</f>
        <v>0</v>
      </c>
      <c r="BO170" s="239" t="n">
        <f aca="false" ca="false" dt2D="false" dtr="false" t="normal">IF(SUMIFS('Периоды'!BN$75:BN$86, 'Периоды'!$K$75:$K$86, $G166)=1, IF('Периоды'!BN$39&lt;365, IF(SUM(BL170:BN170)=0, $J170*'Макро'!BG$57, 0), $J170*'Макро'!BG$57), 0)</f>
        <v>0</v>
      </c>
      <c r="BP170" s="239" t="n">
        <f aca="false" ca="false" dt2D="false" dtr="false" t="normal">IF(SUMIFS('Периоды'!BO$75:BO$86, 'Периоды'!$K$75:$K$86, $G166)=1, IF('Периоды'!BO$39&lt;365, IF(SUM(BM170:BO170)=0, $J170*'Макро'!BH$57, 0), $J170*'Макро'!BH$57), 0)</f>
        <v>0</v>
      </c>
      <c r="BQ170" s="239" t="n">
        <f aca="false" ca="false" dt2D="false" dtr="false" t="normal">IF(SUMIFS('Периоды'!BP$75:BP$86, 'Периоды'!$K$75:$K$86, $G166)=1, IF('Периоды'!BP$39&lt;365, IF(SUM(BN170:BP170)=0, $J170*'Макро'!BI$57, 0), $J170*'Макро'!BI$57), 0)</f>
        <v>0</v>
      </c>
      <c r="BR170" s="239" t="n">
        <f aca="false" ca="false" dt2D="false" dtr="false" t="normal">IF(SUMIFS('Периоды'!BQ$75:BQ$86, 'Периоды'!$K$75:$K$86, $G166)=1, IF('Периоды'!BQ$39&lt;365, IF(SUM(BO170:BQ170)=0, $J170*'Макро'!BJ$57, 0), $J170*'Макро'!BJ$57), 0)</f>
        <v>0</v>
      </c>
      <c r="BS170" s="239" t="n">
        <f aca="false" ca="false" dt2D="false" dtr="false" t="normal">IF(SUMIFS('Периоды'!BR$75:BR$86, 'Периоды'!$K$75:$K$86, $G166)=1, IF('Периоды'!BR$39&lt;365, IF(SUM(BP170:BR170)=0, $J170*'Макро'!BK$57, 0), $J170*'Макро'!BK$57), 0)</f>
        <v>0</v>
      </c>
      <c r="BT170" s="239" t="n">
        <f aca="false" ca="false" dt2D="false" dtr="false" t="normal">IF(SUMIFS('Периоды'!BS$75:BS$86, 'Периоды'!$K$75:$K$86, $G166)=1, IF('Периоды'!BS$39&lt;365, IF(SUM(BQ170:BS170)=0, $J170*'Макро'!BL$57, 0), $J170*'Макро'!BL$57), 0)</f>
        <v>0</v>
      </c>
      <c r="BU170" s="575" t="n"/>
    </row>
    <row hidden="true" ht="16.5" outlineLevel="2" r="171">
      <c r="B171" s="482" t="s">
        <v>480</v>
      </c>
      <c r="D171" s="529" t="e">
        <f aca="false" ca="false" dt2D="false" dtr="false" t="normal">D170</f>
        <v>#N/A</v>
      </c>
      <c r="E171" s="482" t="str">
        <f aca="false" ca="false" dt2D="false" dtr="false" t="normal">E170</f>
        <v>туристическая  инфраструктура</v>
      </c>
      <c r="F171" s="482" t="e">
        <f aca="false" ca="false" dt2D="false" dtr="false" t="normal">F170</f>
        <v>#N/A</v>
      </c>
      <c r="G171" s="482" t="n">
        <f aca="false" ca="false" dt2D="false" dtr="false" t="normal">G170</f>
        <v>0</v>
      </c>
      <c r="I171" s="130" t="s">
        <v>574</v>
      </c>
      <c r="J171" s="575" t="n"/>
      <c r="K171" s="575" t="n"/>
      <c r="L171" s="235" t="n">
        <f aca="false" ca="true" dt2D="false" dtr="false" t="normal">SUM(M171:BT171)</f>
        <v>0</v>
      </c>
      <c r="M171" s="239" t="n">
        <f aca="false" ca="true" dt2D="false" dtr="false" t="normal">M170*'Макро'!E$64</f>
        <v>0</v>
      </c>
      <c r="N171" s="239" t="n">
        <f aca="false" ca="true" dt2D="false" dtr="false" t="normal">N170*'Макро'!F$64</f>
        <v>0</v>
      </c>
      <c r="O171" s="239" t="n">
        <f aca="false" ca="true" dt2D="false" dtr="false" t="normal">O170*'Макро'!G$64</f>
        <v>0</v>
      </c>
      <c r="P171" s="239" t="n">
        <f aca="false" ca="true" dt2D="false" dtr="false" t="normal">P170*'Макро'!H$64</f>
        <v>0</v>
      </c>
      <c r="Q171" s="239" t="n">
        <f aca="false" ca="true" dt2D="false" dtr="false" t="normal">Q170*'Макро'!I$64</f>
        <v>0</v>
      </c>
      <c r="R171" s="239" t="n">
        <f aca="false" ca="true" dt2D="false" dtr="false" t="normal">R170*'Макро'!J$64</f>
        <v>0</v>
      </c>
      <c r="S171" s="239" t="n">
        <f aca="false" ca="true" dt2D="false" dtr="false" t="normal">S170*'Макро'!K$64</f>
        <v>0</v>
      </c>
      <c r="T171" s="239" t="n">
        <f aca="false" ca="true" dt2D="false" dtr="false" t="normal">T170*'Макро'!L$64</f>
        <v>0</v>
      </c>
      <c r="U171" s="239" t="n">
        <f aca="false" ca="true" dt2D="false" dtr="false" t="normal">U170*'Макро'!M$64</f>
        <v>0</v>
      </c>
      <c r="V171" s="239" t="n">
        <f aca="false" ca="true" dt2D="false" dtr="false" t="normal">V170*'Макро'!N$64</f>
        <v>0</v>
      </c>
      <c r="W171" s="239" t="n">
        <f aca="false" ca="true" dt2D="false" dtr="false" t="normal">W170*'Макро'!O$64</f>
        <v>0</v>
      </c>
      <c r="X171" s="239" t="n">
        <f aca="false" ca="true" dt2D="false" dtr="false" t="normal">X170*'Макро'!P$64</f>
        <v>0</v>
      </c>
      <c r="Y171" s="239" t="n">
        <f aca="false" ca="true" dt2D="false" dtr="false" t="normal">Y170*'Макро'!Q$64</f>
        <v>0</v>
      </c>
      <c r="Z171" s="239" t="n">
        <f aca="false" ca="true" dt2D="false" dtr="false" t="normal">Z170*'Макро'!R$64</f>
        <v>0</v>
      </c>
      <c r="AA171" s="239" t="n">
        <f aca="false" ca="true" dt2D="false" dtr="false" t="normal">AA170*'Макро'!S$64</f>
        <v>0</v>
      </c>
      <c r="AB171" s="239" t="n">
        <f aca="false" ca="true" dt2D="false" dtr="false" t="normal">AB170*'Макро'!T$64</f>
        <v>0</v>
      </c>
      <c r="AC171" s="239" t="n">
        <f aca="false" ca="true" dt2D="false" dtr="false" t="normal">AC170*'Макро'!U$64</f>
        <v>0</v>
      </c>
      <c r="AD171" s="239" t="n">
        <f aca="false" ca="true" dt2D="false" dtr="false" t="normal">AD170*'Макро'!V$64</f>
        <v>0</v>
      </c>
      <c r="AE171" s="239" t="n">
        <f aca="false" ca="true" dt2D="false" dtr="false" t="normal">AE170*'Макро'!W$64</f>
        <v>0</v>
      </c>
      <c r="AF171" s="239" t="n">
        <f aca="false" ca="true" dt2D="false" dtr="false" t="normal">AF170*'Макро'!X$64</f>
        <v>0</v>
      </c>
      <c r="AG171" s="239" t="n">
        <f aca="false" ca="true" dt2D="false" dtr="false" t="normal">AG170*'Макро'!Y$64</f>
        <v>0</v>
      </c>
      <c r="AH171" s="239" t="n">
        <f aca="false" ca="true" dt2D="false" dtr="false" t="normal">AH170*'Макро'!Z$64</f>
        <v>0</v>
      </c>
      <c r="AI171" s="239" t="n">
        <f aca="false" ca="true" dt2D="false" dtr="false" t="normal">AI170*'Макро'!AA$64</f>
        <v>0</v>
      </c>
      <c r="AJ171" s="239" t="n">
        <f aca="false" ca="true" dt2D="false" dtr="false" t="normal">AJ170*'Макро'!AB$64</f>
        <v>0</v>
      </c>
      <c r="AK171" s="239" t="n">
        <f aca="false" ca="true" dt2D="false" dtr="false" t="normal">AK170*'Макро'!AC$64</f>
        <v>0</v>
      </c>
      <c r="AL171" s="239" t="n">
        <f aca="false" ca="true" dt2D="false" dtr="false" t="normal">AL170*'Макро'!AD$64</f>
        <v>0</v>
      </c>
      <c r="AM171" s="239" t="n">
        <f aca="false" ca="true" dt2D="false" dtr="false" t="normal">AM170*'Макро'!AE$64</f>
        <v>0</v>
      </c>
      <c r="AN171" s="239" t="n">
        <f aca="false" ca="true" dt2D="false" dtr="false" t="normal">AN170*'Макро'!AF$64</f>
        <v>0</v>
      </c>
      <c r="AO171" s="239" t="n">
        <f aca="false" ca="true" dt2D="false" dtr="false" t="normal">AO170*'Макро'!AG$64</f>
        <v>0</v>
      </c>
      <c r="AP171" s="239" t="n">
        <f aca="false" ca="true" dt2D="false" dtr="false" t="normal">AP170*'Макро'!AH$64</f>
        <v>0</v>
      </c>
      <c r="AQ171" s="239" t="n">
        <f aca="false" ca="true" dt2D="false" dtr="false" t="normal">AQ170*'Макро'!AI$64</f>
        <v>0</v>
      </c>
      <c r="AR171" s="239" t="n">
        <f aca="false" ca="true" dt2D="false" dtr="false" t="normal">AR170*'Макро'!AJ$64</f>
        <v>0</v>
      </c>
      <c r="AS171" s="239" t="n">
        <f aca="false" ca="true" dt2D="false" dtr="false" t="normal">AS170*'Макро'!AK$64</f>
        <v>0</v>
      </c>
      <c r="AT171" s="239" t="n">
        <f aca="false" ca="true" dt2D="false" dtr="false" t="normal">AT170*'Макро'!AL$64</f>
        <v>0</v>
      </c>
      <c r="AU171" s="239" t="n">
        <f aca="false" ca="true" dt2D="false" dtr="false" t="normal">AU170*'Макро'!AM$64</f>
        <v>0</v>
      </c>
      <c r="AV171" s="239" t="n">
        <f aca="false" ca="true" dt2D="false" dtr="false" t="normal">AV170*'Макро'!AN$64</f>
        <v>0</v>
      </c>
      <c r="AW171" s="239" t="n">
        <f aca="false" ca="true" dt2D="false" dtr="false" t="normal">AW170*'Макро'!AO$64</f>
        <v>0</v>
      </c>
      <c r="AX171" s="239" t="n">
        <f aca="false" ca="true" dt2D="false" dtr="false" t="normal">AX170*'Макро'!AP$64</f>
        <v>0</v>
      </c>
      <c r="AY171" s="239" t="n">
        <f aca="false" ca="true" dt2D="false" dtr="false" t="normal">AY170*'Макро'!AQ$64</f>
        <v>0</v>
      </c>
      <c r="AZ171" s="239" t="n">
        <f aca="false" ca="true" dt2D="false" dtr="false" t="normal">AZ170*'Макро'!AR$64</f>
        <v>0</v>
      </c>
      <c r="BA171" s="239" t="n">
        <f aca="false" ca="true" dt2D="false" dtr="false" t="normal">BA170*'Макро'!AS$64</f>
        <v>0</v>
      </c>
      <c r="BB171" s="239" t="n">
        <f aca="false" ca="true" dt2D="false" dtr="false" t="normal">BB170*'Макро'!AT$64</f>
        <v>0</v>
      </c>
      <c r="BC171" s="239" t="n">
        <f aca="false" ca="true" dt2D="false" dtr="false" t="normal">BC170*'Макро'!AU$64</f>
        <v>0</v>
      </c>
      <c r="BD171" s="239" t="n">
        <f aca="false" ca="true" dt2D="false" dtr="false" t="normal">BD170*'Макро'!AV$64</f>
        <v>0</v>
      </c>
      <c r="BE171" s="239" t="n">
        <f aca="false" ca="true" dt2D="false" dtr="false" t="normal">BE170*'Макро'!AW$64</f>
        <v>0</v>
      </c>
      <c r="BF171" s="239" t="n">
        <f aca="false" ca="true" dt2D="false" dtr="false" t="normal">BF170*'Макро'!AX$64</f>
        <v>0</v>
      </c>
      <c r="BG171" s="239" t="n">
        <f aca="false" ca="true" dt2D="false" dtr="false" t="normal">BG170*'Макро'!AY$64</f>
        <v>0</v>
      </c>
      <c r="BH171" s="239" t="n">
        <f aca="false" ca="true" dt2D="false" dtr="false" t="normal">BH170*'Макро'!AZ$64</f>
        <v>0</v>
      </c>
      <c r="BI171" s="239" t="n">
        <f aca="false" ca="true" dt2D="false" dtr="false" t="normal">BI170*'Макро'!BA$64</f>
        <v>0</v>
      </c>
      <c r="BJ171" s="239" t="n">
        <f aca="false" ca="true" dt2D="false" dtr="false" t="normal">BJ170*'Макро'!BB$64</f>
        <v>0</v>
      </c>
      <c r="BK171" s="239" t="n">
        <f aca="false" ca="true" dt2D="false" dtr="false" t="normal">BK170*'Макро'!BC$64</f>
        <v>0</v>
      </c>
      <c r="BL171" s="239" t="n">
        <f aca="false" ca="true" dt2D="false" dtr="false" t="normal">BL170*'Макро'!BD$64</f>
        <v>0</v>
      </c>
      <c r="BM171" s="239" t="n">
        <f aca="false" ca="true" dt2D="false" dtr="false" t="normal">BM170*'Макро'!BE$64</f>
        <v>0</v>
      </c>
      <c r="BN171" s="239" t="n">
        <f aca="false" ca="true" dt2D="false" dtr="false" t="normal">BN170*'Макро'!BF$64</f>
        <v>0</v>
      </c>
      <c r="BO171" s="239" t="n">
        <f aca="false" ca="true" dt2D="false" dtr="false" t="normal">BO170*'Макро'!BG$64</f>
        <v>0</v>
      </c>
      <c r="BP171" s="239" t="n">
        <f aca="false" ca="true" dt2D="false" dtr="false" t="normal">BP170*'Макро'!BH$64</f>
        <v>0</v>
      </c>
      <c r="BQ171" s="239" t="n">
        <f aca="false" ca="true" dt2D="false" dtr="false" t="normal">BQ170*'Макро'!BI$64</f>
        <v>0</v>
      </c>
      <c r="BR171" s="239" t="n">
        <f aca="false" ca="true" dt2D="false" dtr="false" t="normal">BR170*'Макро'!BJ$64</f>
        <v>0</v>
      </c>
      <c r="BS171" s="239" t="n">
        <f aca="false" ca="true" dt2D="false" dtr="false" t="normal">BS170*'Макро'!BK$64</f>
        <v>0</v>
      </c>
      <c r="BT171" s="239" t="n">
        <f aca="false" ca="true" dt2D="false" dtr="false" t="normal">BT170*'Макро'!BL$64</f>
        <v>0</v>
      </c>
    </row>
    <row hidden="true" ht="16.5" outlineLevel="1" r="172">
      <c r="D172" s="529" t="e">
        <f aca="false" ca="false" dt2D="false" dtr="false" t="normal">D171</f>
        <v>#N/A</v>
      </c>
      <c r="F172" s="482" t="e">
        <f aca="false" ca="false" dt2D="false" dtr="false" t="normal">F171</f>
        <v>#N/A</v>
      </c>
      <c r="G172" s="482" t="n">
        <f aca="false" ca="false" dt2D="false" dtr="false" t="normal">G171</f>
        <v>0</v>
      </c>
      <c r="L172" s="244" t="n"/>
      <c r="M172" s="244" t="n"/>
      <c r="N172" s="244" t="n"/>
      <c r="O172" s="244" t="n"/>
      <c r="P172" s="244" t="n"/>
      <c r="Q172" s="244" t="n"/>
      <c r="R172" s="244" t="n"/>
      <c r="S172" s="244" t="n"/>
      <c r="T172" s="244" t="n"/>
      <c r="U172" s="244" t="n"/>
      <c r="V172" s="244" t="n"/>
      <c r="W172" s="244" t="n"/>
      <c r="X172" s="244" t="n"/>
      <c r="Y172" s="244" t="n"/>
      <c r="Z172" s="244" t="n"/>
      <c r="AA172" s="244" t="n"/>
      <c r="AB172" s="244" t="n"/>
      <c r="AC172" s="244" t="n"/>
      <c r="AD172" s="244" t="n"/>
      <c r="AE172" s="244" t="n"/>
      <c r="AF172" s="244" t="n"/>
      <c r="AG172" s="244" t="n"/>
      <c r="AH172" s="244" t="n"/>
      <c r="AI172" s="244" t="n"/>
      <c r="AJ172" s="244" t="n"/>
      <c r="AK172" s="244" t="n"/>
      <c r="AL172" s="244" t="n"/>
      <c r="AM172" s="244" t="n"/>
      <c r="AN172" s="244" t="n"/>
      <c r="AO172" s="244" t="n"/>
      <c r="AP172" s="244" t="n"/>
      <c r="AQ172" s="244" t="n"/>
      <c r="AR172" s="244" t="n"/>
      <c r="AS172" s="244" t="n"/>
      <c r="AT172" s="244" t="n"/>
      <c r="AU172" s="244" t="n"/>
      <c r="AV172" s="244" t="n"/>
      <c r="AW172" s="244" t="n"/>
      <c r="AX172" s="244" t="n"/>
      <c r="AY172" s="244" t="n"/>
      <c r="AZ172" s="244" t="n"/>
      <c r="BA172" s="244" t="n"/>
      <c r="BB172" s="244" t="n"/>
      <c r="BC172" s="244" t="n"/>
      <c r="BD172" s="244" t="n"/>
      <c r="BE172" s="244" t="n"/>
      <c r="BF172" s="244" t="n"/>
      <c r="BG172" s="244" t="n"/>
      <c r="BH172" s="244" t="n"/>
      <c r="BI172" s="244" t="n"/>
      <c r="BJ172" s="244" t="n"/>
      <c r="BK172" s="244" t="n"/>
      <c r="BL172" s="244" t="n"/>
      <c r="BM172" s="244" t="n"/>
      <c r="BN172" s="244" t="n"/>
      <c r="BO172" s="244" t="n"/>
      <c r="BP172" s="244" t="n"/>
      <c r="BQ172" s="244" t="n"/>
      <c r="BR172" s="244" t="n"/>
      <c r="BS172" s="244" t="n"/>
      <c r="BT172" s="244" t="n"/>
    </row>
    <row customHeight="true" hidden="true" ht="18.6000003814697" outlineLevel="1" r="173">
      <c r="A173" s="1" t="n"/>
      <c r="B173" s="531" t="n"/>
      <c r="C173" s="561" t="n"/>
      <c r="D173" s="529" t="e">
        <f aca="false" ca="false" dt2D="false" dtr="false" t="normal">D172</f>
        <v>#N/A</v>
      </c>
      <c r="F173" s="482" t="e">
        <f aca="false" ca="false" dt2D="false" dtr="false" t="normal">F172</f>
        <v>#N/A</v>
      </c>
      <c r="G173" s="482" t="n">
        <f aca="false" ca="false" dt2D="false" dtr="false" t="normal">G172</f>
        <v>0</v>
      </c>
      <c r="H173" s="529" t="n"/>
      <c r="I173" s="563" t="s">
        <v>576</v>
      </c>
      <c r="J173" s="563" t="n">
        <f aca="false" ca="false" dt2D="false" dtr="false" t="normal">I135</f>
        <v>0</v>
      </c>
      <c r="K173" s="563" t="n"/>
      <c r="L173" s="563" t="n"/>
      <c r="M173" s="563" t="n"/>
      <c r="N173" s="563" t="n"/>
      <c r="O173" s="563" t="n"/>
      <c r="P173" s="563" t="n"/>
      <c r="Q173" s="563" t="n"/>
      <c r="R173" s="563" t="n"/>
      <c r="S173" s="563" t="n"/>
      <c r="T173" s="563" t="n"/>
      <c r="U173" s="563" t="n"/>
      <c r="V173" s="563" t="n"/>
      <c r="W173" s="563" t="n"/>
      <c r="X173" s="563" t="n"/>
      <c r="Y173" s="563" t="n"/>
      <c r="Z173" s="563" t="n"/>
      <c r="AA173" s="563" t="n"/>
      <c r="AB173" s="563" t="n"/>
      <c r="AC173" s="563" t="n"/>
      <c r="AD173" s="563" t="n"/>
      <c r="AE173" s="563" t="n"/>
      <c r="AF173" s="563" t="n"/>
      <c r="AG173" s="563" t="n"/>
      <c r="AH173" s="563" t="n"/>
      <c r="AI173" s="563" t="n"/>
      <c r="AJ173" s="563" t="n"/>
      <c r="AK173" s="563" t="n"/>
      <c r="AL173" s="563" t="n"/>
      <c r="AM173" s="563" t="n"/>
      <c r="AN173" s="563" t="n"/>
      <c r="AO173" s="563" t="n"/>
      <c r="AP173" s="563" t="n"/>
      <c r="AQ173" s="563" t="n"/>
      <c r="AR173" s="563" t="n"/>
      <c r="AS173" s="563" t="n"/>
      <c r="AT173" s="563" t="n"/>
      <c r="AU173" s="563" t="n"/>
      <c r="AV173" s="563" t="n"/>
      <c r="AW173" s="563" t="n"/>
      <c r="AX173" s="563" t="n"/>
      <c r="AY173" s="563" t="n"/>
      <c r="AZ173" s="563" t="n"/>
      <c r="BA173" s="563" t="n"/>
      <c r="BB173" s="563" t="n"/>
      <c r="BC173" s="563" t="n"/>
      <c r="BD173" s="563" t="n"/>
      <c r="BE173" s="563" t="n"/>
      <c r="BF173" s="563" t="n"/>
      <c r="BG173" s="563" t="n"/>
      <c r="BH173" s="563" t="n"/>
      <c r="BI173" s="563" t="n"/>
      <c r="BJ173" s="563" t="n"/>
      <c r="BK173" s="563" t="n"/>
      <c r="BL173" s="563" t="n"/>
      <c r="BM173" s="563" t="n"/>
      <c r="BN173" s="563" t="n"/>
      <c r="BO173" s="563" t="n"/>
      <c r="BP173" s="563" t="n"/>
      <c r="BQ173" s="563" t="n"/>
      <c r="BR173" s="563" t="n"/>
      <c r="BS173" s="563" t="n"/>
      <c r="BT173" s="563" t="n"/>
    </row>
    <row customFormat="true" hidden="true" ht="16.5" outlineLevel="2" r="174" s="431">
      <c r="A174" s="562" t="n"/>
      <c r="B174" s="562" t="n"/>
      <c r="C174" s="562" t="n"/>
      <c r="D174" s="562" t="e">
        <f aca="false" ca="false" dt2D="false" dtr="false" t="normal">D173</f>
        <v>#N/A</v>
      </c>
      <c r="E174" s="562" t="n"/>
      <c r="F174" s="562" t="e">
        <f aca="false" ca="false" dt2D="false" dtr="false" t="normal">F173</f>
        <v>#N/A</v>
      </c>
      <c r="G174" s="562" t="n">
        <f aca="false" ca="false" dt2D="false" dtr="false" t="normal">G173</f>
        <v>0</v>
      </c>
      <c r="I174" s="564" t="s">
        <v>605</v>
      </c>
      <c r="J174" s="431" t="s">
        <v>585</v>
      </c>
      <c r="M174" s="565" t="n"/>
      <c r="N174" s="565" t="n"/>
      <c r="O174" s="565" t="n"/>
      <c r="P174" s="565" t="n"/>
      <c r="Q174" s="565" t="n"/>
      <c r="R174" s="565" t="n"/>
      <c r="S174" s="565" t="n"/>
      <c r="T174" s="565" t="n"/>
      <c r="U174" s="565" t="n"/>
      <c r="V174" s="565" t="n"/>
      <c r="W174" s="565" t="n"/>
      <c r="X174" s="565" t="n"/>
      <c r="Y174" s="565" t="n"/>
      <c r="Z174" s="565" t="n"/>
      <c r="AA174" s="565" t="n"/>
      <c r="AB174" s="565" t="n"/>
      <c r="AC174" s="565" t="n"/>
      <c r="AD174" s="565" t="n"/>
      <c r="AE174" s="565" t="n"/>
      <c r="AF174" s="565" t="n"/>
      <c r="AG174" s="565" t="n"/>
      <c r="AH174" s="565" t="n"/>
      <c r="AI174" s="565" t="n"/>
      <c r="AJ174" s="565" t="n"/>
      <c r="AK174" s="565" t="n"/>
      <c r="AL174" s="565" t="n"/>
      <c r="AM174" s="565" t="n"/>
      <c r="AN174" s="565" t="n"/>
      <c r="AO174" s="565" t="n"/>
      <c r="AP174" s="565" t="n"/>
      <c r="AQ174" s="565" t="n"/>
      <c r="AR174" s="565" t="n"/>
      <c r="AS174" s="565" t="n"/>
      <c r="AT174" s="565" t="n"/>
      <c r="AU174" s="565" t="n"/>
      <c r="AV174" s="565" t="n"/>
      <c r="AW174" s="565" t="n"/>
      <c r="AX174" s="565" t="n"/>
      <c r="AY174" s="565" t="n"/>
      <c r="AZ174" s="565" t="n"/>
      <c r="BA174" s="565" t="n"/>
      <c r="BB174" s="565" t="n"/>
      <c r="BC174" s="565" t="n"/>
      <c r="BD174" s="565" t="n"/>
      <c r="BE174" s="565" t="n"/>
      <c r="BF174" s="565" t="n"/>
      <c r="BG174" s="565" t="n"/>
      <c r="BH174" s="565" t="n"/>
      <c r="BI174" s="565" t="n"/>
      <c r="BJ174" s="565" t="n"/>
      <c r="BK174" s="565" t="n"/>
      <c r="BL174" s="565" t="n"/>
      <c r="BM174" s="565" t="n"/>
      <c r="BN174" s="565" t="n"/>
      <c r="BO174" s="565" t="n"/>
      <c r="BP174" s="565" t="n"/>
      <c r="BQ174" s="565" t="n"/>
      <c r="BR174" s="565" t="n"/>
      <c r="BS174" s="565" t="n"/>
      <c r="BT174" s="565" t="n"/>
    </row>
    <row hidden="true" ht="16.5" outlineLevel="2" r="175">
      <c r="D175" s="529" t="e">
        <f aca="false" ca="false" dt2D="false" dtr="false" t="normal">D174</f>
        <v>#N/A</v>
      </c>
      <c r="F175" s="482" t="e">
        <f aca="false" ca="false" dt2D="false" dtr="false" t="normal">F174</f>
        <v>#N/A</v>
      </c>
      <c r="G175" s="482" t="n">
        <f aca="false" ca="false" dt2D="false" dtr="false" t="normal">G174</f>
        <v>0</v>
      </c>
      <c r="I175" s="566" t="s">
        <v>606</v>
      </c>
      <c r="J175" s="567" t="s">
        <v>587</v>
      </c>
      <c r="K175" s="567" t="n"/>
      <c r="L175" s="568" t="n"/>
      <c r="M175" s="568" t="n">
        <f aca="false" ca="false" dt2D="false" dtr="false" t="normal">$L175*$K175*M174</f>
        <v>0</v>
      </c>
      <c r="N175" s="568" t="n">
        <f aca="false" ca="false" dt2D="false" dtr="false" t="normal">$L175*$K175*N174</f>
        <v>0</v>
      </c>
      <c r="O175" s="568" t="n">
        <f aca="false" ca="false" dt2D="false" dtr="false" t="normal">$L175*$K175*O174</f>
        <v>0</v>
      </c>
      <c r="P175" s="568" t="n">
        <f aca="false" ca="false" dt2D="false" dtr="false" t="normal">$L175*$K175*P174</f>
        <v>0</v>
      </c>
      <c r="Q175" s="568" t="n">
        <f aca="false" ca="false" dt2D="false" dtr="false" t="normal">$L175*$K175*Q174</f>
        <v>0</v>
      </c>
      <c r="R175" s="568" t="n">
        <f aca="false" ca="false" dt2D="false" dtr="false" t="normal">$L175*$K175*R174</f>
        <v>0</v>
      </c>
      <c r="S175" s="568" t="n">
        <f aca="false" ca="false" dt2D="false" dtr="false" t="normal">$L175*$K175*S174</f>
        <v>0</v>
      </c>
      <c r="T175" s="568" t="n">
        <f aca="false" ca="false" dt2D="false" dtr="false" t="normal">$L175*$K175*T174</f>
        <v>0</v>
      </c>
      <c r="U175" s="568" t="n">
        <f aca="false" ca="false" dt2D="false" dtr="false" t="normal">$L175*$K175*U174</f>
        <v>0</v>
      </c>
      <c r="V175" s="568" t="n">
        <f aca="false" ca="false" dt2D="false" dtr="false" t="normal">$L175*$K175*V174</f>
        <v>0</v>
      </c>
      <c r="W175" s="568" t="n">
        <f aca="false" ca="false" dt2D="false" dtr="false" t="normal">$L175*$K175*W174</f>
        <v>0</v>
      </c>
      <c r="X175" s="568" t="n">
        <f aca="false" ca="false" dt2D="false" dtr="false" t="normal">$L175*$K175*X174</f>
        <v>0</v>
      </c>
      <c r="Y175" s="568" t="n">
        <f aca="false" ca="false" dt2D="false" dtr="false" t="normal">$L175*$K175*Y174</f>
        <v>0</v>
      </c>
      <c r="Z175" s="568" t="n">
        <f aca="false" ca="false" dt2D="false" dtr="false" t="normal">$L175*$K175*Z174</f>
        <v>0</v>
      </c>
      <c r="AA175" s="568" t="n">
        <f aca="false" ca="false" dt2D="false" dtr="false" t="normal">$L175*$K175*AA174</f>
        <v>0</v>
      </c>
      <c r="AB175" s="568" t="n">
        <f aca="false" ca="false" dt2D="false" dtr="false" t="normal">$L175*$K175*AB174</f>
        <v>0</v>
      </c>
      <c r="AC175" s="568" t="n">
        <f aca="false" ca="false" dt2D="false" dtr="false" t="normal">$L175*$K175*AC174</f>
        <v>0</v>
      </c>
      <c r="AD175" s="568" t="n">
        <f aca="false" ca="false" dt2D="false" dtr="false" t="normal">$L175*$K175*AD174</f>
        <v>0</v>
      </c>
      <c r="AE175" s="568" t="n">
        <f aca="false" ca="false" dt2D="false" dtr="false" t="normal">$L175*$K175*AE174</f>
        <v>0</v>
      </c>
      <c r="AF175" s="568" t="n">
        <f aca="false" ca="false" dt2D="false" dtr="false" t="normal">$L175*$K175*AF174</f>
        <v>0</v>
      </c>
      <c r="AG175" s="568" t="n">
        <f aca="false" ca="false" dt2D="false" dtr="false" t="normal">$L175*$K175*AG174</f>
        <v>0</v>
      </c>
      <c r="AH175" s="568" t="n">
        <f aca="false" ca="false" dt2D="false" dtr="false" t="normal">$L175*$K175*AH174</f>
        <v>0</v>
      </c>
      <c r="AI175" s="568" t="n">
        <f aca="false" ca="false" dt2D="false" dtr="false" t="normal">$L175*$K175*AI174</f>
        <v>0</v>
      </c>
      <c r="AJ175" s="568" t="n">
        <f aca="false" ca="false" dt2D="false" dtr="false" t="normal">$L175*$K175*AJ174</f>
        <v>0</v>
      </c>
      <c r="AK175" s="568" t="n">
        <f aca="false" ca="false" dt2D="false" dtr="false" t="normal">$L175*$K175*AK174</f>
        <v>0</v>
      </c>
      <c r="AL175" s="568" t="n">
        <f aca="false" ca="false" dt2D="false" dtr="false" t="normal">$L175*$K175*AL174</f>
        <v>0</v>
      </c>
      <c r="AM175" s="568" t="n">
        <f aca="false" ca="false" dt2D="false" dtr="false" t="normal">$L175*$K175*AM174</f>
        <v>0</v>
      </c>
      <c r="AN175" s="568" t="n">
        <f aca="false" ca="false" dt2D="false" dtr="false" t="normal">$L175*$K175*AN174</f>
        <v>0</v>
      </c>
      <c r="AO175" s="568" t="n">
        <f aca="false" ca="false" dt2D="false" dtr="false" t="normal">$L175*$K175*AO174</f>
        <v>0</v>
      </c>
      <c r="AP175" s="568" t="n">
        <f aca="false" ca="false" dt2D="false" dtr="false" t="normal">$L175*$K175*AP174</f>
        <v>0</v>
      </c>
      <c r="AQ175" s="568" t="n">
        <f aca="false" ca="false" dt2D="false" dtr="false" t="normal">$L175*$K175*AQ174</f>
        <v>0</v>
      </c>
      <c r="AR175" s="568" t="n">
        <f aca="false" ca="false" dt2D="false" dtr="false" t="normal">$L175*$K175*AR174</f>
        <v>0</v>
      </c>
      <c r="AS175" s="568" t="n">
        <f aca="false" ca="false" dt2D="false" dtr="false" t="normal">$L175*$K175*AS174</f>
        <v>0</v>
      </c>
      <c r="AT175" s="568" t="n">
        <f aca="false" ca="false" dt2D="false" dtr="false" t="normal">$L175*$K175*AT174</f>
        <v>0</v>
      </c>
      <c r="AU175" s="568" t="n">
        <f aca="false" ca="false" dt2D="false" dtr="false" t="normal">$L175*$K175*AU174</f>
        <v>0</v>
      </c>
      <c r="AV175" s="568" t="n">
        <f aca="false" ca="false" dt2D="false" dtr="false" t="normal">$L175*$K175*AV174</f>
        <v>0</v>
      </c>
      <c r="AW175" s="568" t="n">
        <f aca="false" ca="false" dt2D="false" dtr="false" t="normal">$L175*$K175*AW174</f>
        <v>0</v>
      </c>
      <c r="AX175" s="568" t="n">
        <f aca="false" ca="false" dt2D="false" dtr="false" t="normal">$L175*$K175*AX174</f>
        <v>0</v>
      </c>
      <c r="AY175" s="568" t="n">
        <f aca="false" ca="false" dt2D="false" dtr="false" t="normal">$L175*$K175*AY174</f>
        <v>0</v>
      </c>
      <c r="AZ175" s="568" t="n">
        <f aca="false" ca="false" dt2D="false" dtr="false" t="normal">$L175*$K175*AZ174</f>
        <v>0</v>
      </c>
      <c r="BA175" s="568" t="n">
        <f aca="false" ca="false" dt2D="false" dtr="false" t="normal">$L175*$K175*BA174</f>
        <v>0</v>
      </c>
      <c r="BB175" s="568" t="n">
        <f aca="false" ca="false" dt2D="false" dtr="false" t="normal">$L175*$K175*BB174</f>
        <v>0</v>
      </c>
      <c r="BC175" s="568" t="n">
        <f aca="false" ca="false" dt2D="false" dtr="false" t="normal">$L175*$K175*BC174</f>
        <v>0</v>
      </c>
      <c r="BD175" s="568" t="n">
        <f aca="false" ca="false" dt2D="false" dtr="false" t="normal">$L175*$K175*BD174</f>
        <v>0</v>
      </c>
      <c r="BE175" s="568" t="n">
        <f aca="false" ca="false" dt2D="false" dtr="false" t="normal">$L175*$K175*BE174</f>
        <v>0</v>
      </c>
      <c r="BF175" s="568" t="n">
        <f aca="false" ca="false" dt2D="false" dtr="false" t="normal">$L175*$K175*BF174</f>
        <v>0</v>
      </c>
      <c r="BG175" s="568" t="n">
        <f aca="false" ca="false" dt2D="false" dtr="false" t="normal">$L175*$K175*BG174</f>
        <v>0</v>
      </c>
      <c r="BH175" s="568" t="n">
        <f aca="false" ca="false" dt2D="false" dtr="false" t="normal">$L175*$K175*BH174</f>
        <v>0</v>
      </c>
      <c r="BI175" s="568" t="n">
        <f aca="false" ca="false" dt2D="false" dtr="false" t="normal">$L175*$K175*BI174</f>
        <v>0</v>
      </c>
      <c r="BJ175" s="568" t="n">
        <f aca="false" ca="false" dt2D="false" dtr="false" t="normal">$L175*$K175*BJ174</f>
        <v>0</v>
      </c>
      <c r="BK175" s="568" t="n">
        <f aca="false" ca="false" dt2D="false" dtr="false" t="normal">$L175*$K175*BK174</f>
        <v>0</v>
      </c>
      <c r="BL175" s="568" t="n">
        <f aca="false" ca="false" dt2D="false" dtr="false" t="normal">$L175*$K175*BL174</f>
        <v>0</v>
      </c>
      <c r="BM175" s="568" t="n">
        <f aca="false" ca="false" dt2D="false" dtr="false" t="normal">$L175*$K175*BM174</f>
        <v>0</v>
      </c>
      <c r="BN175" s="568" t="n">
        <f aca="false" ca="false" dt2D="false" dtr="false" t="normal">$L175*$K175*BN174</f>
        <v>0</v>
      </c>
      <c r="BO175" s="568" t="n">
        <f aca="false" ca="false" dt2D="false" dtr="false" t="normal">$L175*$K175*BO174</f>
        <v>0</v>
      </c>
      <c r="BP175" s="568" t="n">
        <f aca="false" ca="false" dt2D="false" dtr="false" t="normal">$L175*$K175*BP174</f>
        <v>0</v>
      </c>
      <c r="BQ175" s="568" t="n">
        <f aca="false" ca="false" dt2D="false" dtr="false" t="normal">$L175*$K175*BQ174</f>
        <v>0</v>
      </c>
      <c r="BR175" s="568" t="n">
        <f aca="false" ca="false" dt2D="false" dtr="false" t="normal">$L175*$K175*BR174</f>
        <v>0</v>
      </c>
      <c r="BS175" s="568" t="n">
        <f aca="false" ca="false" dt2D="false" dtr="false" t="normal">$L175*$K175*BS174</f>
        <v>0</v>
      </c>
      <c r="BT175" s="568" t="n">
        <f aca="false" ca="false" dt2D="false" dtr="false" t="normal">$L175*$K175*BT174</f>
        <v>0</v>
      </c>
    </row>
    <row hidden="true" ht="16.5" outlineLevel="2" r="176">
      <c r="D176" s="529" t="e">
        <f aca="false" ca="false" dt2D="false" dtr="false" t="normal">D175</f>
        <v>#N/A</v>
      </c>
      <c r="F176" s="482" t="e">
        <f aca="false" ca="false" dt2D="false" dtr="false" t="normal">F175</f>
        <v>#N/A</v>
      </c>
      <c r="G176" s="482" t="n">
        <f aca="false" ca="false" dt2D="false" dtr="false" t="normal">G175</f>
        <v>0</v>
      </c>
      <c r="I176" s="566" t="s">
        <v>607</v>
      </c>
      <c r="J176" s="567" t="s">
        <v>593</v>
      </c>
      <c r="K176" s="567" t="n"/>
      <c r="L176" s="568" t="n"/>
      <c r="M176" s="568" t="n">
        <f aca="false" ca="false" dt2D="false" dtr="false" t="normal">$L176*$K176*M174</f>
        <v>0</v>
      </c>
      <c r="N176" s="568" t="n">
        <f aca="false" ca="false" dt2D="false" dtr="false" t="normal">$L176*$K176*N174</f>
        <v>0</v>
      </c>
      <c r="O176" s="568" t="n">
        <f aca="false" ca="false" dt2D="false" dtr="false" t="normal">$L176*$K176*O174</f>
        <v>0</v>
      </c>
      <c r="P176" s="568" t="n">
        <f aca="false" ca="false" dt2D="false" dtr="false" t="normal">$L176*$K176*P174</f>
        <v>0</v>
      </c>
      <c r="Q176" s="568" t="n">
        <f aca="false" ca="false" dt2D="false" dtr="false" t="normal">$L176*$K176*Q174</f>
        <v>0</v>
      </c>
      <c r="R176" s="568" t="n">
        <f aca="false" ca="false" dt2D="false" dtr="false" t="normal">$L176*$K176*R174</f>
        <v>0</v>
      </c>
      <c r="S176" s="568" t="n">
        <f aca="false" ca="false" dt2D="false" dtr="false" t="normal">$L176*$K176*S174</f>
        <v>0</v>
      </c>
      <c r="T176" s="568" t="n">
        <f aca="false" ca="false" dt2D="false" dtr="false" t="normal">$L176*$K176*T174</f>
        <v>0</v>
      </c>
      <c r="U176" s="568" t="n">
        <f aca="false" ca="false" dt2D="false" dtr="false" t="normal">$L176*$K176*U174</f>
        <v>0</v>
      </c>
      <c r="V176" s="568" t="n">
        <f aca="false" ca="false" dt2D="false" dtr="false" t="normal">$L176*$K176*V174</f>
        <v>0</v>
      </c>
      <c r="W176" s="568" t="n">
        <f aca="false" ca="false" dt2D="false" dtr="false" t="normal">$L176*$K176*W174</f>
        <v>0</v>
      </c>
      <c r="X176" s="568" t="n">
        <f aca="false" ca="false" dt2D="false" dtr="false" t="normal">$L176*$K176*X174</f>
        <v>0</v>
      </c>
      <c r="Y176" s="568" t="n">
        <f aca="false" ca="false" dt2D="false" dtr="false" t="normal">$L176*$K176*Y174</f>
        <v>0</v>
      </c>
      <c r="Z176" s="568" t="n">
        <f aca="false" ca="false" dt2D="false" dtr="false" t="normal">$L176*$K176*Z174</f>
        <v>0</v>
      </c>
      <c r="AA176" s="568" t="n">
        <f aca="false" ca="false" dt2D="false" dtr="false" t="normal">$L176*$K176*AA174</f>
        <v>0</v>
      </c>
      <c r="AB176" s="568" t="n">
        <f aca="false" ca="false" dt2D="false" dtr="false" t="normal">$L176*$K176*AB174</f>
        <v>0</v>
      </c>
      <c r="AC176" s="568" t="n">
        <f aca="false" ca="false" dt2D="false" dtr="false" t="normal">$L176*$K176*AC174</f>
        <v>0</v>
      </c>
      <c r="AD176" s="568" t="n">
        <f aca="false" ca="false" dt2D="false" dtr="false" t="normal">$L176*$K176*AD174</f>
        <v>0</v>
      </c>
      <c r="AE176" s="568" t="n">
        <f aca="false" ca="false" dt2D="false" dtr="false" t="normal">$L176*$K176*AE174</f>
        <v>0</v>
      </c>
      <c r="AF176" s="568" t="n">
        <f aca="false" ca="false" dt2D="false" dtr="false" t="normal">$L176*$K176*AF174</f>
        <v>0</v>
      </c>
      <c r="AG176" s="568" t="n">
        <f aca="false" ca="false" dt2D="false" dtr="false" t="normal">$L176*$K176*AG174</f>
        <v>0</v>
      </c>
      <c r="AH176" s="568" t="n">
        <f aca="false" ca="false" dt2D="false" dtr="false" t="normal">$L176*$K176*AH174</f>
        <v>0</v>
      </c>
      <c r="AI176" s="568" t="n">
        <f aca="false" ca="false" dt2D="false" dtr="false" t="normal">$L176*$K176*AI174</f>
        <v>0</v>
      </c>
      <c r="AJ176" s="568" t="n">
        <f aca="false" ca="false" dt2D="false" dtr="false" t="normal">$L176*$K176*AJ174</f>
        <v>0</v>
      </c>
      <c r="AK176" s="568" t="n">
        <f aca="false" ca="false" dt2D="false" dtr="false" t="normal">$L176*$K176*AK174</f>
        <v>0</v>
      </c>
      <c r="AL176" s="568" t="n">
        <f aca="false" ca="false" dt2D="false" dtr="false" t="normal">$L176*$K176*AL174</f>
        <v>0</v>
      </c>
      <c r="AM176" s="568" t="n">
        <f aca="false" ca="false" dt2D="false" dtr="false" t="normal">$L176*$K176*AM174</f>
        <v>0</v>
      </c>
      <c r="AN176" s="568" t="n">
        <f aca="false" ca="false" dt2D="false" dtr="false" t="normal">$L176*$K176*AN174</f>
        <v>0</v>
      </c>
      <c r="AO176" s="568" t="n">
        <f aca="false" ca="false" dt2D="false" dtr="false" t="normal">$L176*$K176*AO174</f>
        <v>0</v>
      </c>
      <c r="AP176" s="568" t="n">
        <f aca="false" ca="false" dt2D="false" dtr="false" t="normal">$L176*$K176*AP174</f>
        <v>0</v>
      </c>
      <c r="AQ176" s="568" t="n">
        <f aca="false" ca="false" dt2D="false" dtr="false" t="normal">$L176*$K176*AQ174</f>
        <v>0</v>
      </c>
      <c r="AR176" s="568" t="n">
        <f aca="false" ca="false" dt2D="false" dtr="false" t="normal">$L176*$K176*AR174</f>
        <v>0</v>
      </c>
      <c r="AS176" s="568" t="n">
        <f aca="false" ca="false" dt2D="false" dtr="false" t="normal">$L176*$K176*AS174</f>
        <v>0</v>
      </c>
      <c r="AT176" s="568" t="n">
        <f aca="false" ca="false" dt2D="false" dtr="false" t="normal">$L176*$K176*AT174</f>
        <v>0</v>
      </c>
      <c r="AU176" s="568" t="n">
        <f aca="false" ca="false" dt2D="false" dtr="false" t="normal">$L176*$K176*AU174</f>
        <v>0</v>
      </c>
      <c r="AV176" s="568" t="n">
        <f aca="false" ca="false" dt2D="false" dtr="false" t="normal">$L176*$K176*AV174</f>
        <v>0</v>
      </c>
      <c r="AW176" s="568" t="n">
        <f aca="false" ca="false" dt2D="false" dtr="false" t="normal">$L176*$K176*AW174</f>
        <v>0</v>
      </c>
      <c r="AX176" s="568" t="n">
        <f aca="false" ca="false" dt2D="false" dtr="false" t="normal">$L176*$K176*AX174</f>
        <v>0</v>
      </c>
      <c r="AY176" s="568" t="n">
        <f aca="false" ca="false" dt2D="false" dtr="false" t="normal">$L176*$K176*AY174</f>
        <v>0</v>
      </c>
      <c r="AZ176" s="568" t="n">
        <f aca="false" ca="false" dt2D="false" dtr="false" t="normal">$L176*$K176*AZ174</f>
        <v>0</v>
      </c>
      <c r="BA176" s="568" t="n">
        <f aca="false" ca="false" dt2D="false" dtr="false" t="normal">$L176*$K176*BA174</f>
        <v>0</v>
      </c>
      <c r="BB176" s="568" t="n">
        <f aca="false" ca="false" dt2D="false" dtr="false" t="normal">$L176*$K176*BB174</f>
        <v>0</v>
      </c>
      <c r="BC176" s="568" t="n">
        <f aca="false" ca="false" dt2D="false" dtr="false" t="normal">$L176*$K176*BC174</f>
        <v>0</v>
      </c>
      <c r="BD176" s="568" t="n">
        <f aca="false" ca="false" dt2D="false" dtr="false" t="normal">$L176*$K176*BD174</f>
        <v>0</v>
      </c>
      <c r="BE176" s="568" t="n">
        <f aca="false" ca="false" dt2D="false" dtr="false" t="normal">$L176*$K176*BE174</f>
        <v>0</v>
      </c>
      <c r="BF176" s="568" t="n">
        <f aca="false" ca="false" dt2D="false" dtr="false" t="normal">$L176*$K176*BF174</f>
        <v>0</v>
      </c>
      <c r="BG176" s="568" t="n">
        <f aca="false" ca="false" dt2D="false" dtr="false" t="normal">$L176*$K176*BG174</f>
        <v>0</v>
      </c>
      <c r="BH176" s="568" t="n">
        <f aca="false" ca="false" dt2D="false" dtr="false" t="normal">$L176*$K176*BH174</f>
        <v>0</v>
      </c>
      <c r="BI176" s="568" t="n">
        <f aca="false" ca="false" dt2D="false" dtr="false" t="normal">$L176*$K176*BI174</f>
        <v>0</v>
      </c>
      <c r="BJ176" s="568" t="n">
        <f aca="false" ca="false" dt2D="false" dtr="false" t="normal">$L176*$K176*BJ174</f>
        <v>0</v>
      </c>
      <c r="BK176" s="568" t="n">
        <f aca="false" ca="false" dt2D="false" dtr="false" t="normal">$L176*$K176*BK174</f>
        <v>0</v>
      </c>
      <c r="BL176" s="568" t="n">
        <f aca="false" ca="false" dt2D="false" dtr="false" t="normal">$L176*$K176*BL174</f>
        <v>0</v>
      </c>
      <c r="BM176" s="568" t="n">
        <f aca="false" ca="false" dt2D="false" dtr="false" t="normal">$L176*$K176*BM174</f>
        <v>0</v>
      </c>
      <c r="BN176" s="568" t="n">
        <f aca="false" ca="false" dt2D="false" dtr="false" t="normal">$L176*$K176*BN174</f>
        <v>0</v>
      </c>
      <c r="BO176" s="568" t="n">
        <f aca="false" ca="false" dt2D="false" dtr="false" t="normal">$L176*$K176*BO174</f>
        <v>0</v>
      </c>
      <c r="BP176" s="568" t="n">
        <f aca="false" ca="false" dt2D="false" dtr="false" t="normal">$L176*$K176*BP174</f>
        <v>0</v>
      </c>
      <c r="BQ176" s="568" t="n">
        <f aca="false" ca="false" dt2D="false" dtr="false" t="normal">$L176*$K176*BQ174</f>
        <v>0</v>
      </c>
      <c r="BR176" s="568" t="n">
        <f aca="false" ca="false" dt2D="false" dtr="false" t="normal">$L176*$K176*BR174</f>
        <v>0</v>
      </c>
      <c r="BS176" s="568" t="n">
        <f aca="false" ca="false" dt2D="false" dtr="false" t="normal">$L176*$K176*BS174</f>
        <v>0</v>
      </c>
      <c r="BT176" s="568" t="n">
        <f aca="false" ca="false" dt2D="false" dtr="false" t="normal">$L176*$K176*BT174</f>
        <v>0</v>
      </c>
    </row>
    <row hidden="true" ht="16.5" outlineLevel="2" r="177">
      <c r="D177" s="529" t="e">
        <f aca="false" ca="false" dt2D="false" dtr="false" t="normal">D176</f>
        <v>#N/A</v>
      </c>
      <c r="F177" s="482" t="e">
        <f aca="false" ca="false" dt2D="false" dtr="false" t="normal">F176</f>
        <v>#N/A</v>
      </c>
      <c r="G177" s="482" t="n">
        <f aca="false" ca="false" dt2D="false" dtr="false" t="normal">G176</f>
        <v>0</v>
      </c>
      <c r="I177" s="566" t="s">
        <v>608</v>
      </c>
      <c r="J177" s="567" t="s">
        <v>587</v>
      </c>
      <c r="K177" s="567" t="n"/>
      <c r="L177" s="568" t="n"/>
      <c r="M177" s="568" t="n">
        <f aca="false" ca="false" dt2D="false" dtr="false" t="normal">$L177*$K177*M174</f>
        <v>0</v>
      </c>
      <c r="N177" s="568" t="n">
        <f aca="false" ca="false" dt2D="false" dtr="false" t="normal">$L177*$K177*N174</f>
        <v>0</v>
      </c>
      <c r="O177" s="568" t="n">
        <f aca="false" ca="false" dt2D="false" dtr="false" t="normal">$L177*$K177*O174</f>
        <v>0</v>
      </c>
      <c r="P177" s="568" t="n">
        <f aca="false" ca="false" dt2D="false" dtr="false" t="normal">$L177*$K177*P174</f>
        <v>0</v>
      </c>
      <c r="Q177" s="568" t="n">
        <f aca="false" ca="false" dt2D="false" dtr="false" t="normal">$L177*$K177*Q174</f>
        <v>0</v>
      </c>
      <c r="R177" s="568" t="n">
        <f aca="false" ca="false" dt2D="false" dtr="false" t="normal">$L177*$K177*R174</f>
        <v>0</v>
      </c>
      <c r="S177" s="568" t="n">
        <f aca="false" ca="false" dt2D="false" dtr="false" t="normal">$L177*$K177*S174</f>
        <v>0</v>
      </c>
      <c r="T177" s="568" t="n">
        <f aca="false" ca="false" dt2D="false" dtr="false" t="normal">$L177*$K177*T174</f>
        <v>0</v>
      </c>
      <c r="U177" s="568" t="n">
        <f aca="false" ca="false" dt2D="false" dtr="false" t="normal">$L177*$K177*U174</f>
        <v>0</v>
      </c>
      <c r="V177" s="568" t="n">
        <f aca="false" ca="false" dt2D="false" dtr="false" t="normal">$L177*$K177*V174</f>
        <v>0</v>
      </c>
      <c r="W177" s="568" t="n">
        <f aca="false" ca="false" dt2D="false" dtr="false" t="normal">$L177*$K177*W174</f>
        <v>0</v>
      </c>
      <c r="X177" s="568" t="n">
        <f aca="false" ca="false" dt2D="false" dtr="false" t="normal">$L177*$K177*X174</f>
        <v>0</v>
      </c>
      <c r="Y177" s="568" t="n">
        <f aca="false" ca="false" dt2D="false" dtr="false" t="normal">$L177*$K177*Y174</f>
        <v>0</v>
      </c>
      <c r="Z177" s="568" t="n">
        <f aca="false" ca="false" dt2D="false" dtr="false" t="normal">$L177*$K177*Z174</f>
        <v>0</v>
      </c>
      <c r="AA177" s="568" t="n">
        <f aca="false" ca="false" dt2D="false" dtr="false" t="normal">$L177*$K177*AA174</f>
        <v>0</v>
      </c>
      <c r="AB177" s="568" t="n">
        <f aca="false" ca="false" dt2D="false" dtr="false" t="normal">$L177*$K177*AB174</f>
        <v>0</v>
      </c>
      <c r="AC177" s="568" t="n">
        <f aca="false" ca="false" dt2D="false" dtr="false" t="normal">$L177*$K177*AC174</f>
        <v>0</v>
      </c>
      <c r="AD177" s="568" t="n">
        <f aca="false" ca="false" dt2D="false" dtr="false" t="normal">$L177*$K177*AD174</f>
        <v>0</v>
      </c>
      <c r="AE177" s="568" t="n">
        <f aca="false" ca="false" dt2D="false" dtr="false" t="normal">$L177*$K177*AE174</f>
        <v>0</v>
      </c>
      <c r="AF177" s="568" t="n">
        <f aca="false" ca="false" dt2D="false" dtr="false" t="normal">$L177*$K177*AF174</f>
        <v>0</v>
      </c>
      <c r="AG177" s="568" t="n">
        <f aca="false" ca="false" dt2D="false" dtr="false" t="normal">$L177*$K177*AG174</f>
        <v>0</v>
      </c>
      <c r="AH177" s="568" t="n">
        <f aca="false" ca="false" dt2D="false" dtr="false" t="normal">$L177*$K177*AH174</f>
        <v>0</v>
      </c>
      <c r="AI177" s="568" t="n">
        <f aca="false" ca="false" dt2D="false" dtr="false" t="normal">$L177*$K177*AI174</f>
        <v>0</v>
      </c>
      <c r="AJ177" s="568" t="n">
        <f aca="false" ca="false" dt2D="false" dtr="false" t="normal">$L177*$K177*AJ174</f>
        <v>0</v>
      </c>
      <c r="AK177" s="568" t="n">
        <f aca="false" ca="false" dt2D="false" dtr="false" t="normal">$L177*$K177*AK174</f>
        <v>0</v>
      </c>
      <c r="AL177" s="568" t="n">
        <f aca="false" ca="false" dt2D="false" dtr="false" t="normal">$L177*$K177*AL174</f>
        <v>0</v>
      </c>
      <c r="AM177" s="568" t="n">
        <f aca="false" ca="false" dt2D="false" dtr="false" t="normal">$L177*$K177*AM174</f>
        <v>0</v>
      </c>
      <c r="AN177" s="568" t="n">
        <f aca="false" ca="false" dt2D="false" dtr="false" t="normal">$L177*$K177*AN174</f>
        <v>0</v>
      </c>
      <c r="AO177" s="568" t="n">
        <f aca="false" ca="false" dt2D="false" dtr="false" t="normal">$L177*$K177*AO174</f>
        <v>0</v>
      </c>
      <c r="AP177" s="568" t="n">
        <f aca="false" ca="false" dt2D="false" dtr="false" t="normal">$L177*$K177*AP174</f>
        <v>0</v>
      </c>
      <c r="AQ177" s="568" t="n">
        <f aca="false" ca="false" dt2D="false" dtr="false" t="normal">$L177*$K177*AQ174</f>
        <v>0</v>
      </c>
      <c r="AR177" s="568" t="n">
        <f aca="false" ca="false" dt2D="false" dtr="false" t="normal">$L177*$K177*AR174</f>
        <v>0</v>
      </c>
      <c r="AS177" s="568" t="n">
        <f aca="false" ca="false" dt2D="false" dtr="false" t="normal">$L177*$K177*AS174</f>
        <v>0</v>
      </c>
      <c r="AT177" s="568" t="n">
        <f aca="false" ca="false" dt2D="false" dtr="false" t="normal">$L177*$K177*AT174</f>
        <v>0</v>
      </c>
      <c r="AU177" s="568" t="n">
        <f aca="false" ca="false" dt2D="false" dtr="false" t="normal">$L177*$K177*AU174</f>
        <v>0</v>
      </c>
      <c r="AV177" s="568" t="n">
        <f aca="false" ca="false" dt2D="false" dtr="false" t="normal">$L177*$K177*AV174</f>
        <v>0</v>
      </c>
      <c r="AW177" s="568" t="n">
        <f aca="false" ca="false" dt2D="false" dtr="false" t="normal">$L177*$K177*AW174</f>
        <v>0</v>
      </c>
      <c r="AX177" s="568" t="n">
        <f aca="false" ca="false" dt2D="false" dtr="false" t="normal">$L177*$K177*AX174</f>
        <v>0</v>
      </c>
      <c r="AY177" s="568" t="n">
        <f aca="false" ca="false" dt2D="false" dtr="false" t="normal">$L177*$K177*AY174</f>
        <v>0</v>
      </c>
      <c r="AZ177" s="568" t="n">
        <f aca="false" ca="false" dt2D="false" dtr="false" t="normal">$L177*$K177*AZ174</f>
        <v>0</v>
      </c>
      <c r="BA177" s="568" t="n">
        <f aca="false" ca="false" dt2D="false" dtr="false" t="normal">$L177*$K177*BA174</f>
        <v>0</v>
      </c>
      <c r="BB177" s="568" t="n">
        <f aca="false" ca="false" dt2D="false" dtr="false" t="normal">$L177*$K177*BB174</f>
        <v>0</v>
      </c>
      <c r="BC177" s="568" t="n">
        <f aca="false" ca="false" dt2D="false" dtr="false" t="normal">$L177*$K177*BC174</f>
        <v>0</v>
      </c>
      <c r="BD177" s="568" t="n">
        <f aca="false" ca="false" dt2D="false" dtr="false" t="normal">$L177*$K177*BD174</f>
        <v>0</v>
      </c>
      <c r="BE177" s="568" t="n">
        <f aca="false" ca="false" dt2D="false" dtr="false" t="normal">$L177*$K177*BE174</f>
        <v>0</v>
      </c>
      <c r="BF177" s="568" t="n">
        <f aca="false" ca="false" dt2D="false" dtr="false" t="normal">$L177*$K177*BF174</f>
        <v>0</v>
      </c>
      <c r="BG177" s="568" t="n">
        <f aca="false" ca="false" dt2D="false" dtr="false" t="normal">$L177*$K177*BG174</f>
        <v>0</v>
      </c>
      <c r="BH177" s="568" t="n">
        <f aca="false" ca="false" dt2D="false" dtr="false" t="normal">$L177*$K177*BH174</f>
        <v>0</v>
      </c>
      <c r="BI177" s="568" t="n">
        <f aca="false" ca="false" dt2D="false" dtr="false" t="normal">$L177*$K177*BI174</f>
        <v>0</v>
      </c>
      <c r="BJ177" s="568" t="n">
        <f aca="false" ca="false" dt2D="false" dtr="false" t="normal">$L177*$K177*BJ174</f>
        <v>0</v>
      </c>
      <c r="BK177" s="568" t="n">
        <f aca="false" ca="false" dt2D="false" dtr="false" t="normal">$L177*$K177*BK174</f>
        <v>0</v>
      </c>
      <c r="BL177" s="568" t="n">
        <f aca="false" ca="false" dt2D="false" dtr="false" t="normal">$L177*$K177*BL174</f>
        <v>0</v>
      </c>
      <c r="BM177" s="568" t="n">
        <f aca="false" ca="false" dt2D="false" dtr="false" t="normal">$L177*$K177*BM174</f>
        <v>0</v>
      </c>
      <c r="BN177" s="568" t="n">
        <f aca="false" ca="false" dt2D="false" dtr="false" t="normal">$L177*$K177*BN174</f>
        <v>0</v>
      </c>
      <c r="BO177" s="568" t="n">
        <f aca="false" ca="false" dt2D="false" dtr="false" t="normal">$L177*$K177*BO174</f>
        <v>0</v>
      </c>
      <c r="BP177" s="568" t="n">
        <f aca="false" ca="false" dt2D="false" dtr="false" t="normal">$L177*$K177*BP174</f>
        <v>0</v>
      </c>
      <c r="BQ177" s="568" t="n">
        <f aca="false" ca="false" dt2D="false" dtr="false" t="normal">$L177*$K177*BQ174</f>
        <v>0</v>
      </c>
      <c r="BR177" s="568" t="n">
        <f aca="false" ca="false" dt2D="false" dtr="false" t="normal">$L177*$K177*BR174</f>
        <v>0</v>
      </c>
      <c r="BS177" s="568" t="n">
        <f aca="false" ca="false" dt2D="false" dtr="false" t="normal">$L177*$K177*BS174</f>
        <v>0</v>
      </c>
      <c r="BT177" s="568" t="n">
        <f aca="false" ca="false" dt2D="false" dtr="false" t="normal">$L177*$K177*BT174</f>
        <v>0</v>
      </c>
    </row>
    <row hidden="true" ht="16.5" outlineLevel="2" r="178">
      <c r="D178" s="529" t="e">
        <f aca="false" ca="false" dt2D="false" dtr="false" t="normal">D177</f>
        <v>#N/A</v>
      </c>
      <c r="F178" s="482" t="e">
        <f aca="false" ca="false" dt2D="false" dtr="false" t="normal">F177</f>
        <v>#N/A</v>
      </c>
      <c r="G178" s="482" t="n">
        <f aca="false" ca="false" dt2D="false" dtr="false" t="normal">G177</f>
        <v>0</v>
      </c>
      <c r="I178" s="566" t="s">
        <v>609</v>
      </c>
      <c r="J178" s="567" t="s">
        <v>593</v>
      </c>
      <c r="K178" s="567" t="n"/>
      <c r="L178" s="568" t="n"/>
      <c r="M178" s="568" t="n">
        <f aca="false" ca="false" dt2D="false" dtr="false" t="normal">$L178*$K178*M174</f>
        <v>0</v>
      </c>
      <c r="N178" s="568" t="n">
        <f aca="false" ca="false" dt2D="false" dtr="false" t="normal">$L178*$K178*N174</f>
        <v>0</v>
      </c>
      <c r="O178" s="568" t="n">
        <f aca="false" ca="false" dt2D="false" dtr="false" t="normal">$L178*$K178*O174</f>
        <v>0</v>
      </c>
      <c r="P178" s="568" t="n">
        <f aca="false" ca="false" dt2D="false" dtr="false" t="normal">$L178*$K178*P174</f>
        <v>0</v>
      </c>
      <c r="Q178" s="568" t="n">
        <f aca="false" ca="false" dt2D="false" dtr="false" t="normal">$L178*$K178*Q174</f>
        <v>0</v>
      </c>
      <c r="R178" s="568" t="n">
        <f aca="false" ca="false" dt2D="false" dtr="false" t="normal">$L178*$K178*R174</f>
        <v>0</v>
      </c>
      <c r="S178" s="568" t="n">
        <f aca="false" ca="false" dt2D="false" dtr="false" t="normal">$L178*$K178*S174</f>
        <v>0</v>
      </c>
      <c r="T178" s="568" t="n">
        <f aca="false" ca="false" dt2D="false" dtr="false" t="normal">$L178*$K178*T174</f>
        <v>0</v>
      </c>
      <c r="U178" s="568" t="n">
        <f aca="false" ca="false" dt2D="false" dtr="false" t="normal">$L178*$K178*U174</f>
        <v>0</v>
      </c>
      <c r="V178" s="568" t="n">
        <f aca="false" ca="false" dt2D="false" dtr="false" t="normal">$L178*$K178*V174</f>
        <v>0</v>
      </c>
      <c r="W178" s="568" t="n">
        <f aca="false" ca="false" dt2D="false" dtr="false" t="normal">$L178*$K178*W174</f>
        <v>0</v>
      </c>
      <c r="X178" s="568" t="n">
        <f aca="false" ca="false" dt2D="false" dtr="false" t="normal">$L178*$K178*X174</f>
        <v>0</v>
      </c>
      <c r="Y178" s="568" t="n">
        <f aca="false" ca="false" dt2D="false" dtr="false" t="normal">$L178*$K178*Y174</f>
        <v>0</v>
      </c>
      <c r="Z178" s="568" t="n">
        <f aca="false" ca="false" dt2D="false" dtr="false" t="normal">$L178*$K178*Z174</f>
        <v>0</v>
      </c>
      <c r="AA178" s="568" t="n">
        <f aca="false" ca="false" dt2D="false" dtr="false" t="normal">$L178*$K178*AA174</f>
        <v>0</v>
      </c>
      <c r="AB178" s="568" t="n">
        <f aca="false" ca="false" dt2D="false" dtr="false" t="normal">$L178*$K178*AB174</f>
        <v>0</v>
      </c>
      <c r="AC178" s="568" t="n">
        <f aca="false" ca="false" dt2D="false" dtr="false" t="normal">$L178*$K178*AC174</f>
        <v>0</v>
      </c>
      <c r="AD178" s="568" t="n">
        <f aca="false" ca="false" dt2D="false" dtr="false" t="normal">$L178*$K178*AD174</f>
        <v>0</v>
      </c>
      <c r="AE178" s="568" t="n">
        <f aca="false" ca="false" dt2D="false" dtr="false" t="normal">$L178*$K178*AE174</f>
        <v>0</v>
      </c>
      <c r="AF178" s="568" t="n">
        <f aca="false" ca="false" dt2D="false" dtr="false" t="normal">$L178*$K178*AF174</f>
        <v>0</v>
      </c>
      <c r="AG178" s="568" t="n">
        <f aca="false" ca="false" dt2D="false" dtr="false" t="normal">$L178*$K178*AG174</f>
        <v>0</v>
      </c>
      <c r="AH178" s="568" t="n">
        <f aca="false" ca="false" dt2D="false" dtr="false" t="normal">$L178*$K178*AH174</f>
        <v>0</v>
      </c>
      <c r="AI178" s="568" t="n">
        <f aca="false" ca="false" dt2D="false" dtr="false" t="normal">$L178*$K178*AI174</f>
        <v>0</v>
      </c>
      <c r="AJ178" s="568" t="n">
        <f aca="false" ca="false" dt2D="false" dtr="false" t="normal">$L178*$K178*AJ174</f>
        <v>0</v>
      </c>
      <c r="AK178" s="568" t="n">
        <f aca="false" ca="false" dt2D="false" dtr="false" t="normal">$L178*$K178*AK174</f>
        <v>0</v>
      </c>
      <c r="AL178" s="568" t="n">
        <f aca="false" ca="false" dt2D="false" dtr="false" t="normal">$L178*$K178*AL174</f>
        <v>0</v>
      </c>
      <c r="AM178" s="568" t="n">
        <f aca="false" ca="false" dt2D="false" dtr="false" t="normal">$L178*$K178*AM174</f>
        <v>0</v>
      </c>
      <c r="AN178" s="568" t="n">
        <f aca="false" ca="false" dt2D="false" dtr="false" t="normal">$L178*$K178*AN174</f>
        <v>0</v>
      </c>
      <c r="AO178" s="568" t="n">
        <f aca="false" ca="false" dt2D="false" dtr="false" t="normal">$L178*$K178*AO174</f>
        <v>0</v>
      </c>
      <c r="AP178" s="568" t="n">
        <f aca="false" ca="false" dt2D="false" dtr="false" t="normal">$L178*$K178*AP174</f>
        <v>0</v>
      </c>
      <c r="AQ178" s="568" t="n">
        <f aca="false" ca="false" dt2D="false" dtr="false" t="normal">$L178*$K178*AQ174</f>
        <v>0</v>
      </c>
      <c r="AR178" s="568" t="n">
        <f aca="false" ca="false" dt2D="false" dtr="false" t="normal">$L178*$K178*AR174</f>
        <v>0</v>
      </c>
      <c r="AS178" s="568" t="n">
        <f aca="false" ca="false" dt2D="false" dtr="false" t="normal">$L178*$K178*AS174</f>
        <v>0</v>
      </c>
      <c r="AT178" s="568" t="n">
        <f aca="false" ca="false" dt2D="false" dtr="false" t="normal">$L178*$K178*AT174</f>
        <v>0</v>
      </c>
      <c r="AU178" s="568" t="n">
        <f aca="false" ca="false" dt2D="false" dtr="false" t="normal">$L178*$K178*AU174</f>
        <v>0</v>
      </c>
      <c r="AV178" s="568" t="n">
        <f aca="false" ca="false" dt2D="false" dtr="false" t="normal">$L178*$K178*AV174</f>
        <v>0</v>
      </c>
      <c r="AW178" s="568" t="n">
        <f aca="false" ca="false" dt2D="false" dtr="false" t="normal">$L178*$K178*AW174</f>
        <v>0</v>
      </c>
      <c r="AX178" s="568" t="n">
        <f aca="false" ca="false" dt2D="false" dtr="false" t="normal">$L178*$K178*AX174</f>
        <v>0</v>
      </c>
      <c r="AY178" s="568" t="n">
        <f aca="false" ca="false" dt2D="false" dtr="false" t="normal">$L178*$K178*AY174</f>
        <v>0</v>
      </c>
      <c r="AZ178" s="568" t="n">
        <f aca="false" ca="false" dt2D="false" dtr="false" t="normal">$L178*$K178*AZ174</f>
        <v>0</v>
      </c>
      <c r="BA178" s="568" t="n">
        <f aca="false" ca="false" dt2D="false" dtr="false" t="normal">$L178*$K178*BA174</f>
        <v>0</v>
      </c>
      <c r="BB178" s="568" t="n">
        <f aca="false" ca="false" dt2D="false" dtr="false" t="normal">$L178*$K178*BB174</f>
        <v>0</v>
      </c>
      <c r="BC178" s="568" t="n">
        <f aca="false" ca="false" dt2D="false" dtr="false" t="normal">$L178*$K178*BC174</f>
        <v>0</v>
      </c>
      <c r="BD178" s="568" t="n">
        <f aca="false" ca="false" dt2D="false" dtr="false" t="normal">$L178*$K178*BD174</f>
        <v>0</v>
      </c>
      <c r="BE178" s="568" t="n">
        <f aca="false" ca="false" dt2D="false" dtr="false" t="normal">$L178*$K178*BE174</f>
        <v>0</v>
      </c>
      <c r="BF178" s="568" t="n">
        <f aca="false" ca="false" dt2D="false" dtr="false" t="normal">$L178*$K178*BF174</f>
        <v>0</v>
      </c>
      <c r="BG178" s="568" t="n">
        <f aca="false" ca="false" dt2D="false" dtr="false" t="normal">$L178*$K178*BG174</f>
        <v>0</v>
      </c>
      <c r="BH178" s="568" t="n">
        <f aca="false" ca="false" dt2D="false" dtr="false" t="normal">$L178*$K178*BH174</f>
        <v>0</v>
      </c>
      <c r="BI178" s="568" t="n">
        <f aca="false" ca="false" dt2D="false" dtr="false" t="normal">$L178*$K178*BI174</f>
        <v>0</v>
      </c>
      <c r="BJ178" s="568" t="n">
        <f aca="false" ca="false" dt2D="false" dtr="false" t="normal">$L178*$K178*BJ174</f>
        <v>0</v>
      </c>
      <c r="BK178" s="568" t="n">
        <f aca="false" ca="false" dt2D="false" dtr="false" t="normal">$L178*$K178*BK174</f>
        <v>0</v>
      </c>
      <c r="BL178" s="568" t="n">
        <f aca="false" ca="false" dt2D="false" dtr="false" t="normal">$L178*$K178*BL174</f>
        <v>0</v>
      </c>
      <c r="BM178" s="568" t="n">
        <f aca="false" ca="false" dt2D="false" dtr="false" t="normal">$L178*$K178*BM174</f>
        <v>0</v>
      </c>
      <c r="BN178" s="568" t="n">
        <f aca="false" ca="false" dt2D="false" dtr="false" t="normal">$L178*$K178*BN174</f>
        <v>0</v>
      </c>
      <c r="BO178" s="568" t="n">
        <f aca="false" ca="false" dt2D="false" dtr="false" t="normal">$L178*$K178*BO174</f>
        <v>0</v>
      </c>
      <c r="BP178" s="568" t="n">
        <f aca="false" ca="false" dt2D="false" dtr="false" t="normal">$L178*$K178*BP174</f>
        <v>0</v>
      </c>
      <c r="BQ178" s="568" t="n">
        <f aca="false" ca="false" dt2D="false" dtr="false" t="normal">$L178*$K178*BQ174</f>
        <v>0</v>
      </c>
      <c r="BR178" s="568" t="n">
        <f aca="false" ca="false" dt2D="false" dtr="false" t="normal">$L178*$K178*BR174</f>
        <v>0</v>
      </c>
      <c r="BS178" s="568" t="n">
        <f aca="false" ca="false" dt2D="false" dtr="false" t="normal">$L178*$K178*BS174</f>
        <v>0</v>
      </c>
      <c r="BT178" s="568" t="n">
        <f aca="false" ca="false" dt2D="false" dtr="false" t="normal">$L178*$K178*BT174</f>
        <v>0</v>
      </c>
    </row>
    <row hidden="true" ht="16.5" outlineLevel="2" r="179">
      <c r="D179" s="529" t="e">
        <f aca="false" ca="false" dt2D="false" dtr="false" t="normal">D178</f>
        <v>#N/A</v>
      </c>
      <c r="F179" s="482" t="e">
        <f aca="false" ca="false" dt2D="false" dtr="false" t="normal">F178</f>
        <v>#N/A</v>
      </c>
      <c r="G179" s="482" t="n">
        <f aca="false" ca="false" dt2D="false" dtr="false" t="normal">G178</f>
        <v>0</v>
      </c>
      <c r="I179" s="570" t="s">
        <v>588</v>
      </c>
      <c r="J179" s="567" t="n"/>
      <c r="K179" s="567" t="n"/>
      <c r="L179" s="568" t="n"/>
      <c r="M179" s="568" t="n">
        <f aca="false" ca="false" dt2D="false" dtr="false" t="normal">$L179*$K179*M174</f>
        <v>0</v>
      </c>
      <c r="N179" s="568" t="n">
        <f aca="false" ca="false" dt2D="false" dtr="false" t="normal">$L179*$K179*N174</f>
        <v>0</v>
      </c>
      <c r="O179" s="568" t="n">
        <f aca="false" ca="false" dt2D="false" dtr="false" t="normal">$L179*$K179*O174</f>
        <v>0</v>
      </c>
      <c r="P179" s="568" t="n">
        <f aca="false" ca="false" dt2D="false" dtr="false" t="normal">$L179*$K179*P174</f>
        <v>0</v>
      </c>
      <c r="Q179" s="568" t="n">
        <f aca="false" ca="false" dt2D="false" dtr="false" t="normal">$L179*$K179*Q174</f>
        <v>0</v>
      </c>
      <c r="R179" s="568" t="n">
        <f aca="false" ca="false" dt2D="false" dtr="false" t="normal">$L179*$K179*R174</f>
        <v>0</v>
      </c>
      <c r="S179" s="568" t="n">
        <f aca="false" ca="false" dt2D="false" dtr="false" t="normal">$L179*$K179*S174</f>
        <v>0</v>
      </c>
      <c r="T179" s="568" t="n">
        <f aca="false" ca="false" dt2D="false" dtr="false" t="normal">$L179*$K179*T174</f>
        <v>0</v>
      </c>
      <c r="U179" s="568" t="n">
        <f aca="false" ca="false" dt2D="false" dtr="false" t="normal">$L179*$K179*U174</f>
        <v>0</v>
      </c>
      <c r="V179" s="568" t="n">
        <f aca="false" ca="false" dt2D="false" dtr="false" t="normal">$L179*$K179*V174</f>
        <v>0</v>
      </c>
      <c r="W179" s="568" t="n">
        <f aca="false" ca="false" dt2D="false" dtr="false" t="normal">$L179*$K179*W174</f>
        <v>0</v>
      </c>
      <c r="X179" s="568" t="n">
        <f aca="false" ca="false" dt2D="false" dtr="false" t="normal">$L179*$K179*X174</f>
        <v>0</v>
      </c>
      <c r="Y179" s="568" t="n">
        <f aca="false" ca="false" dt2D="false" dtr="false" t="normal">$L179*$K179*Y174</f>
        <v>0</v>
      </c>
      <c r="Z179" s="568" t="n">
        <f aca="false" ca="false" dt2D="false" dtr="false" t="normal">$L179*$K179*Z174</f>
        <v>0</v>
      </c>
      <c r="AA179" s="568" t="n">
        <f aca="false" ca="false" dt2D="false" dtr="false" t="normal">$L179*$K179*AA174</f>
        <v>0</v>
      </c>
      <c r="AB179" s="568" t="n">
        <f aca="false" ca="false" dt2D="false" dtr="false" t="normal">$L179*$K179*AB174</f>
        <v>0</v>
      </c>
      <c r="AC179" s="568" t="n">
        <f aca="false" ca="false" dt2D="false" dtr="false" t="normal">$L179*$K179*AC174</f>
        <v>0</v>
      </c>
      <c r="AD179" s="568" t="n">
        <f aca="false" ca="false" dt2D="false" dtr="false" t="normal">$L179*$K179*AD174</f>
        <v>0</v>
      </c>
      <c r="AE179" s="568" t="n">
        <f aca="false" ca="false" dt2D="false" dtr="false" t="normal">$L179*$K179*AE174</f>
        <v>0</v>
      </c>
      <c r="AF179" s="568" t="n">
        <f aca="false" ca="false" dt2D="false" dtr="false" t="normal">$L179*$K179*AF174</f>
        <v>0</v>
      </c>
      <c r="AG179" s="568" t="n">
        <f aca="false" ca="false" dt2D="false" dtr="false" t="normal">$L179*$K179*AG174</f>
        <v>0</v>
      </c>
      <c r="AH179" s="568" t="n">
        <f aca="false" ca="false" dt2D="false" dtr="false" t="normal">$L179*$K179*AH174</f>
        <v>0</v>
      </c>
      <c r="AI179" s="568" t="n">
        <f aca="false" ca="false" dt2D="false" dtr="false" t="normal">$L179*$K179*AI174</f>
        <v>0</v>
      </c>
      <c r="AJ179" s="568" t="n">
        <f aca="false" ca="false" dt2D="false" dtr="false" t="normal">$L179*$K179*AJ174</f>
        <v>0</v>
      </c>
      <c r="AK179" s="568" t="n">
        <f aca="false" ca="false" dt2D="false" dtr="false" t="normal">$L179*$K179*AK174</f>
        <v>0</v>
      </c>
      <c r="AL179" s="568" t="n">
        <f aca="false" ca="false" dt2D="false" dtr="false" t="normal">$L179*$K179*AL174</f>
        <v>0</v>
      </c>
      <c r="AM179" s="568" t="n">
        <f aca="false" ca="false" dt2D="false" dtr="false" t="normal">$L179*$K179*AM174</f>
        <v>0</v>
      </c>
      <c r="AN179" s="568" t="n">
        <f aca="false" ca="false" dt2D="false" dtr="false" t="normal">$L179*$K179*AN174</f>
        <v>0</v>
      </c>
      <c r="AO179" s="568" t="n">
        <f aca="false" ca="false" dt2D="false" dtr="false" t="normal">$L179*$K179*AO174</f>
        <v>0</v>
      </c>
      <c r="AP179" s="568" t="n">
        <f aca="false" ca="false" dt2D="false" dtr="false" t="normal">$L179*$K179*AP174</f>
        <v>0</v>
      </c>
      <c r="AQ179" s="568" t="n">
        <f aca="false" ca="false" dt2D="false" dtr="false" t="normal">$L179*$K179*AQ174</f>
        <v>0</v>
      </c>
      <c r="AR179" s="568" t="n">
        <f aca="false" ca="false" dt2D="false" dtr="false" t="normal">$L179*$K179*AR174</f>
        <v>0</v>
      </c>
      <c r="AS179" s="568" t="n">
        <f aca="false" ca="false" dt2D="false" dtr="false" t="normal">$L179*$K179*AS174</f>
        <v>0</v>
      </c>
      <c r="AT179" s="568" t="n">
        <f aca="false" ca="false" dt2D="false" dtr="false" t="normal">$L179*$K179*AT174</f>
        <v>0</v>
      </c>
      <c r="AU179" s="568" t="n">
        <f aca="false" ca="false" dt2D="false" dtr="false" t="normal">$L179*$K179*AU174</f>
        <v>0</v>
      </c>
      <c r="AV179" s="568" t="n">
        <f aca="false" ca="false" dt2D="false" dtr="false" t="normal">$L179*$K179*AV174</f>
        <v>0</v>
      </c>
      <c r="AW179" s="568" t="n">
        <f aca="false" ca="false" dt2D="false" dtr="false" t="normal">$L179*$K179*AW174</f>
        <v>0</v>
      </c>
      <c r="AX179" s="568" t="n">
        <f aca="false" ca="false" dt2D="false" dtr="false" t="normal">$L179*$K179*AX174</f>
        <v>0</v>
      </c>
      <c r="AY179" s="568" t="n">
        <f aca="false" ca="false" dt2D="false" dtr="false" t="normal">$L179*$K179*AY174</f>
        <v>0</v>
      </c>
      <c r="AZ179" s="568" t="n">
        <f aca="false" ca="false" dt2D="false" dtr="false" t="normal">$L179*$K179*AZ174</f>
        <v>0</v>
      </c>
      <c r="BA179" s="568" t="n">
        <f aca="false" ca="false" dt2D="false" dtr="false" t="normal">$L179*$K179*BA174</f>
        <v>0</v>
      </c>
      <c r="BB179" s="568" t="n">
        <f aca="false" ca="false" dt2D="false" dtr="false" t="normal">$L179*$K179*BB174</f>
        <v>0</v>
      </c>
      <c r="BC179" s="568" t="n">
        <f aca="false" ca="false" dt2D="false" dtr="false" t="normal">$L179*$K179*BC174</f>
        <v>0</v>
      </c>
      <c r="BD179" s="568" t="n">
        <f aca="false" ca="false" dt2D="false" dtr="false" t="normal">$L179*$K179*BD174</f>
        <v>0</v>
      </c>
      <c r="BE179" s="568" t="n">
        <f aca="false" ca="false" dt2D="false" dtr="false" t="normal">$L179*$K179*BE174</f>
        <v>0</v>
      </c>
      <c r="BF179" s="568" t="n">
        <f aca="false" ca="false" dt2D="false" dtr="false" t="normal">$L179*$K179*BF174</f>
        <v>0</v>
      </c>
      <c r="BG179" s="568" t="n">
        <f aca="false" ca="false" dt2D="false" dtr="false" t="normal">$L179*$K179*BG174</f>
        <v>0</v>
      </c>
      <c r="BH179" s="568" t="n">
        <f aca="false" ca="false" dt2D="false" dtr="false" t="normal">$L179*$K179*BH174</f>
        <v>0</v>
      </c>
      <c r="BI179" s="568" t="n">
        <f aca="false" ca="false" dt2D="false" dtr="false" t="normal">$L179*$K179*BI174</f>
        <v>0</v>
      </c>
      <c r="BJ179" s="568" t="n">
        <f aca="false" ca="false" dt2D="false" dtr="false" t="normal">$L179*$K179*BJ174</f>
        <v>0</v>
      </c>
      <c r="BK179" s="568" t="n">
        <f aca="false" ca="false" dt2D="false" dtr="false" t="normal">$L179*$K179*BK174</f>
        <v>0</v>
      </c>
      <c r="BL179" s="568" t="n">
        <f aca="false" ca="false" dt2D="false" dtr="false" t="normal">$L179*$K179*BL174</f>
        <v>0</v>
      </c>
      <c r="BM179" s="568" t="n">
        <f aca="false" ca="false" dt2D="false" dtr="false" t="normal">$L179*$K179*BM174</f>
        <v>0</v>
      </c>
      <c r="BN179" s="568" t="n">
        <f aca="false" ca="false" dt2D="false" dtr="false" t="normal">$L179*$K179*BN174</f>
        <v>0</v>
      </c>
      <c r="BO179" s="568" t="n">
        <f aca="false" ca="false" dt2D="false" dtr="false" t="normal">$L179*$K179*BO174</f>
        <v>0</v>
      </c>
      <c r="BP179" s="568" t="n">
        <f aca="false" ca="false" dt2D="false" dtr="false" t="normal">$L179*$K179*BP174</f>
        <v>0</v>
      </c>
      <c r="BQ179" s="568" t="n">
        <f aca="false" ca="false" dt2D="false" dtr="false" t="normal">$L179*$K179*BQ174</f>
        <v>0</v>
      </c>
      <c r="BR179" s="568" t="n">
        <f aca="false" ca="false" dt2D="false" dtr="false" t="normal">$L179*$K179*BR174</f>
        <v>0</v>
      </c>
      <c r="BS179" s="568" t="n">
        <f aca="false" ca="false" dt2D="false" dtr="false" t="normal">$L179*$K179*BS174</f>
        <v>0</v>
      </c>
      <c r="BT179" s="568" t="n">
        <f aca="false" ca="false" dt2D="false" dtr="false" t="normal">$L179*$K179*BT174</f>
        <v>0</v>
      </c>
    </row>
    <row hidden="true" ht="16.5" outlineLevel="2" r="180">
      <c r="D180" s="529" t="e">
        <f aca="false" ca="false" dt2D="false" dtr="false" t="normal">D179</f>
        <v>#N/A</v>
      </c>
      <c r="F180" s="482" t="e">
        <f aca="false" ca="false" dt2D="false" dtr="false" t="normal">F179</f>
        <v>#N/A</v>
      </c>
      <c r="G180" s="482" t="n">
        <f aca="false" ca="false" dt2D="false" dtr="false" t="normal">G179</f>
        <v>0</v>
      </c>
      <c r="I180" s="570" t="s">
        <v>588</v>
      </c>
      <c r="J180" s="567" t="n"/>
      <c r="K180" s="567" t="n"/>
      <c r="L180" s="568" t="n"/>
      <c r="M180" s="568" t="n">
        <f aca="false" ca="false" dt2D="false" dtr="false" t="normal">$L180*$K180*M174</f>
        <v>0</v>
      </c>
      <c r="N180" s="568" t="n">
        <f aca="false" ca="false" dt2D="false" dtr="false" t="normal">$L180*$K180*N174</f>
        <v>0</v>
      </c>
      <c r="O180" s="568" t="n">
        <f aca="false" ca="false" dt2D="false" dtr="false" t="normal">$L180*$K180*O174</f>
        <v>0</v>
      </c>
      <c r="P180" s="568" t="n">
        <f aca="false" ca="false" dt2D="false" dtr="false" t="normal">$L180*$K180*P174</f>
        <v>0</v>
      </c>
      <c r="Q180" s="568" t="n">
        <f aca="false" ca="false" dt2D="false" dtr="false" t="normal">$L180*$K180*Q174</f>
        <v>0</v>
      </c>
      <c r="R180" s="568" t="n">
        <f aca="false" ca="false" dt2D="false" dtr="false" t="normal">$L180*$K180*R174</f>
        <v>0</v>
      </c>
      <c r="S180" s="568" t="n">
        <f aca="false" ca="false" dt2D="false" dtr="false" t="normal">$L180*$K180*S174</f>
        <v>0</v>
      </c>
      <c r="T180" s="568" t="n">
        <f aca="false" ca="false" dt2D="false" dtr="false" t="normal">$L180*$K180*T174</f>
        <v>0</v>
      </c>
      <c r="U180" s="568" t="n">
        <f aca="false" ca="false" dt2D="false" dtr="false" t="normal">$L180*$K180*U174</f>
        <v>0</v>
      </c>
      <c r="V180" s="568" t="n">
        <f aca="false" ca="false" dt2D="false" dtr="false" t="normal">$L180*$K180*V174</f>
        <v>0</v>
      </c>
      <c r="W180" s="568" t="n">
        <f aca="false" ca="false" dt2D="false" dtr="false" t="normal">$L180*$K180*W174</f>
        <v>0</v>
      </c>
      <c r="X180" s="568" t="n">
        <f aca="false" ca="false" dt2D="false" dtr="false" t="normal">$L180*$K180*X174</f>
        <v>0</v>
      </c>
      <c r="Y180" s="568" t="n">
        <f aca="false" ca="false" dt2D="false" dtr="false" t="normal">$L180*$K180*Y174</f>
        <v>0</v>
      </c>
      <c r="Z180" s="568" t="n">
        <f aca="false" ca="false" dt2D="false" dtr="false" t="normal">$L180*$K180*Z174</f>
        <v>0</v>
      </c>
      <c r="AA180" s="568" t="n">
        <f aca="false" ca="false" dt2D="false" dtr="false" t="normal">$L180*$K180*AA174</f>
        <v>0</v>
      </c>
      <c r="AB180" s="568" t="n">
        <f aca="false" ca="false" dt2D="false" dtr="false" t="normal">$L180*$K180*AB174</f>
        <v>0</v>
      </c>
      <c r="AC180" s="568" t="n">
        <f aca="false" ca="false" dt2D="false" dtr="false" t="normal">$L180*$K180*AC174</f>
        <v>0</v>
      </c>
      <c r="AD180" s="568" t="n">
        <f aca="false" ca="false" dt2D="false" dtr="false" t="normal">$L180*$K180*AD174</f>
        <v>0</v>
      </c>
      <c r="AE180" s="568" t="n">
        <f aca="false" ca="false" dt2D="false" dtr="false" t="normal">$L180*$K180*AE174</f>
        <v>0</v>
      </c>
      <c r="AF180" s="568" t="n">
        <f aca="false" ca="false" dt2D="false" dtr="false" t="normal">$L180*$K180*AF174</f>
        <v>0</v>
      </c>
      <c r="AG180" s="568" t="n">
        <f aca="false" ca="false" dt2D="false" dtr="false" t="normal">$L180*$K180*AG174</f>
        <v>0</v>
      </c>
      <c r="AH180" s="568" t="n">
        <f aca="false" ca="false" dt2D="false" dtr="false" t="normal">$L180*$K180*AH174</f>
        <v>0</v>
      </c>
      <c r="AI180" s="568" t="n">
        <f aca="false" ca="false" dt2D="false" dtr="false" t="normal">$L180*$K180*AI174</f>
        <v>0</v>
      </c>
      <c r="AJ180" s="568" t="n">
        <f aca="false" ca="false" dt2D="false" dtr="false" t="normal">$L180*$K180*AJ174</f>
        <v>0</v>
      </c>
      <c r="AK180" s="568" t="n">
        <f aca="false" ca="false" dt2D="false" dtr="false" t="normal">$L180*$K180*AK174</f>
        <v>0</v>
      </c>
      <c r="AL180" s="568" t="n">
        <f aca="false" ca="false" dt2D="false" dtr="false" t="normal">$L180*$K180*AL174</f>
        <v>0</v>
      </c>
      <c r="AM180" s="568" t="n">
        <f aca="false" ca="false" dt2D="false" dtr="false" t="normal">$L180*$K180*AM174</f>
        <v>0</v>
      </c>
      <c r="AN180" s="568" t="n">
        <f aca="false" ca="false" dt2D="false" dtr="false" t="normal">$L180*$K180*AN174</f>
        <v>0</v>
      </c>
      <c r="AO180" s="568" t="n">
        <f aca="false" ca="false" dt2D="false" dtr="false" t="normal">$L180*$K180*AO174</f>
        <v>0</v>
      </c>
      <c r="AP180" s="568" t="n">
        <f aca="false" ca="false" dt2D="false" dtr="false" t="normal">$L180*$K180*AP174</f>
        <v>0</v>
      </c>
      <c r="AQ180" s="568" t="n">
        <f aca="false" ca="false" dt2D="false" dtr="false" t="normal">$L180*$K180*AQ174</f>
        <v>0</v>
      </c>
      <c r="AR180" s="568" t="n">
        <f aca="false" ca="false" dt2D="false" dtr="false" t="normal">$L180*$K180*AR174</f>
        <v>0</v>
      </c>
      <c r="AS180" s="568" t="n">
        <f aca="false" ca="false" dt2D="false" dtr="false" t="normal">$L180*$K180*AS174</f>
        <v>0</v>
      </c>
      <c r="AT180" s="568" t="n">
        <f aca="false" ca="false" dt2D="false" dtr="false" t="normal">$L180*$K180*AT174</f>
        <v>0</v>
      </c>
      <c r="AU180" s="568" t="n">
        <f aca="false" ca="false" dt2D="false" dtr="false" t="normal">$L180*$K180*AU174</f>
        <v>0</v>
      </c>
      <c r="AV180" s="568" t="n">
        <f aca="false" ca="false" dt2D="false" dtr="false" t="normal">$L180*$K180*AV174</f>
        <v>0</v>
      </c>
      <c r="AW180" s="568" t="n">
        <f aca="false" ca="false" dt2D="false" dtr="false" t="normal">$L180*$K180*AW174</f>
        <v>0</v>
      </c>
      <c r="AX180" s="568" t="n">
        <f aca="false" ca="false" dt2D="false" dtr="false" t="normal">$L180*$K180*AX174</f>
        <v>0</v>
      </c>
      <c r="AY180" s="568" t="n">
        <f aca="false" ca="false" dt2D="false" dtr="false" t="normal">$L180*$K180*AY174</f>
        <v>0</v>
      </c>
      <c r="AZ180" s="568" t="n">
        <f aca="false" ca="false" dt2D="false" dtr="false" t="normal">$L180*$K180*AZ174</f>
        <v>0</v>
      </c>
      <c r="BA180" s="568" t="n">
        <f aca="false" ca="false" dt2D="false" dtr="false" t="normal">$L180*$K180*BA174</f>
        <v>0</v>
      </c>
      <c r="BB180" s="568" t="n">
        <f aca="false" ca="false" dt2D="false" dtr="false" t="normal">$L180*$K180*BB174</f>
        <v>0</v>
      </c>
      <c r="BC180" s="568" t="n">
        <f aca="false" ca="false" dt2D="false" dtr="false" t="normal">$L180*$K180*BC174</f>
        <v>0</v>
      </c>
      <c r="BD180" s="568" t="n">
        <f aca="false" ca="false" dt2D="false" dtr="false" t="normal">$L180*$K180*BD174</f>
        <v>0</v>
      </c>
      <c r="BE180" s="568" t="n">
        <f aca="false" ca="false" dt2D="false" dtr="false" t="normal">$L180*$K180*BE174</f>
        <v>0</v>
      </c>
      <c r="BF180" s="568" t="n">
        <f aca="false" ca="false" dt2D="false" dtr="false" t="normal">$L180*$K180*BF174</f>
        <v>0</v>
      </c>
      <c r="BG180" s="568" t="n">
        <f aca="false" ca="false" dt2D="false" dtr="false" t="normal">$L180*$K180*BG174</f>
        <v>0</v>
      </c>
      <c r="BH180" s="568" t="n">
        <f aca="false" ca="false" dt2D="false" dtr="false" t="normal">$L180*$K180*BH174</f>
        <v>0</v>
      </c>
      <c r="BI180" s="568" t="n">
        <f aca="false" ca="false" dt2D="false" dtr="false" t="normal">$L180*$K180*BI174</f>
        <v>0</v>
      </c>
      <c r="BJ180" s="568" t="n">
        <f aca="false" ca="false" dt2D="false" dtr="false" t="normal">$L180*$K180*BJ174</f>
        <v>0</v>
      </c>
      <c r="BK180" s="568" t="n">
        <f aca="false" ca="false" dt2D="false" dtr="false" t="normal">$L180*$K180*BK174</f>
        <v>0</v>
      </c>
      <c r="BL180" s="568" t="n">
        <f aca="false" ca="false" dt2D="false" dtr="false" t="normal">$L180*$K180*BL174</f>
        <v>0</v>
      </c>
      <c r="BM180" s="568" t="n">
        <f aca="false" ca="false" dt2D="false" dtr="false" t="normal">$L180*$K180*BM174</f>
        <v>0</v>
      </c>
      <c r="BN180" s="568" t="n">
        <f aca="false" ca="false" dt2D="false" dtr="false" t="normal">$L180*$K180*BN174</f>
        <v>0</v>
      </c>
      <c r="BO180" s="568" t="n">
        <f aca="false" ca="false" dt2D="false" dtr="false" t="normal">$L180*$K180*BO174</f>
        <v>0</v>
      </c>
      <c r="BP180" s="568" t="n">
        <f aca="false" ca="false" dt2D="false" dtr="false" t="normal">$L180*$K180*BP174</f>
        <v>0</v>
      </c>
      <c r="BQ180" s="568" t="n">
        <f aca="false" ca="false" dt2D="false" dtr="false" t="normal">$L180*$K180*BQ174</f>
        <v>0</v>
      </c>
      <c r="BR180" s="568" t="n">
        <f aca="false" ca="false" dt2D="false" dtr="false" t="normal">$L180*$K180*BR174</f>
        <v>0</v>
      </c>
      <c r="BS180" s="568" t="n">
        <f aca="false" ca="false" dt2D="false" dtr="false" t="normal">$L180*$K180*BS174</f>
        <v>0</v>
      </c>
      <c r="BT180" s="568" t="n">
        <f aca="false" ca="false" dt2D="false" dtr="false" t="normal">$L180*$K180*BT174</f>
        <v>0</v>
      </c>
    </row>
    <row hidden="true" ht="16.5" outlineLevel="2" r="181">
      <c r="D181" s="529" t="e">
        <f aca="false" ca="false" dt2D="false" dtr="false" t="normal">D180</f>
        <v>#N/A</v>
      </c>
      <c r="F181" s="482" t="e">
        <f aca="false" ca="false" dt2D="false" dtr="false" t="normal">F180</f>
        <v>#N/A</v>
      </c>
      <c r="G181" s="482" t="n">
        <f aca="false" ca="false" dt2D="false" dtr="false" t="normal">G180</f>
        <v>0</v>
      </c>
      <c r="I181" s="571" t="s">
        <v>610</v>
      </c>
      <c r="J181" s="575" t="n"/>
      <c r="K181" s="575" t="n"/>
      <c r="L181" s="239" t="n"/>
      <c r="M181" s="573" t="n">
        <f aca="false" ca="false" dt2D="false" dtr="false" t="normal">SUM(M175:M180)</f>
        <v>0</v>
      </c>
      <c r="N181" s="573" t="n">
        <f aca="false" ca="false" dt2D="false" dtr="false" t="normal">SUM(N175:N180)</f>
        <v>0</v>
      </c>
      <c r="O181" s="573" t="n">
        <f aca="false" ca="false" dt2D="false" dtr="false" t="normal">SUM(O175:O180)</f>
        <v>0</v>
      </c>
      <c r="P181" s="573" t="n">
        <f aca="false" ca="false" dt2D="false" dtr="false" t="normal">SUM(P175:P180)</f>
        <v>0</v>
      </c>
      <c r="Q181" s="573" t="n">
        <f aca="false" ca="false" dt2D="false" dtr="false" t="normal">SUM(Q175:Q180)</f>
        <v>0</v>
      </c>
      <c r="R181" s="573" t="n">
        <f aca="false" ca="false" dt2D="false" dtr="false" t="normal">SUM(R175:R180)</f>
        <v>0</v>
      </c>
      <c r="S181" s="573" t="n">
        <f aca="false" ca="false" dt2D="false" dtr="false" t="normal">SUM(S175:S180)</f>
        <v>0</v>
      </c>
      <c r="T181" s="573" t="n">
        <f aca="false" ca="false" dt2D="false" dtr="false" t="normal">SUM(T175:T180)</f>
        <v>0</v>
      </c>
      <c r="U181" s="573" t="n">
        <f aca="false" ca="false" dt2D="false" dtr="false" t="normal">SUM(U175:U180)</f>
        <v>0</v>
      </c>
      <c r="V181" s="573" t="n">
        <f aca="false" ca="false" dt2D="false" dtr="false" t="normal">SUM(V175:V180)</f>
        <v>0</v>
      </c>
      <c r="W181" s="573" t="n">
        <f aca="false" ca="false" dt2D="false" dtr="false" t="normal">SUM(W175:W180)</f>
        <v>0</v>
      </c>
      <c r="X181" s="573" t="n">
        <f aca="false" ca="false" dt2D="false" dtr="false" t="normal">SUM(X175:X180)</f>
        <v>0</v>
      </c>
      <c r="Y181" s="573" t="n">
        <f aca="false" ca="false" dt2D="false" dtr="false" t="normal">SUM(Y175:Y180)</f>
        <v>0</v>
      </c>
      <c r="Z181" s="573" t="n">
        <f aca="false" ca="false" dt2D="false" dtr="false" t="normal">SUM(Z175:Z180)</f>
        <v>0</v>
      </c>
      <c r="AA181" s="573" t="n">
        <f aca="false" ca="false" dt2D="false" dtr="false" t="normal">SUM(AA175:AA180)</f>
        <v>0</v>
      </c>
      <c r="AB181" s="573" t="n">
        <f aca="false" ca="false" dt2D="false" dtr="false" t="normal">SUM(AB175:AB180)</f>
        <v>0</v>
      </c>
      <c r="AC181" s="573" t="n">
        <f aca="false" ca="false" dt2D="false" dtr="false" t="normal">SUM(AC175:AC180)</f>
        <v>0</v>
      </c>
      <c r="AD181" s="573" t="n">
        <f aca="false" ca="false" dt2D="false" dtr="false" t="normal">SUM(AD175:AD180)</f>
        <v>0</v>
      </c>
      <c r="AE181" s="573" t="n">
        <f aca="false" ca="false" dt2D="false" dtr="false" t="normal">SUM(AE175:AE180)</f>
        <v>0</v>
      </c>
      <c r="AF181" s="573" t="n">
        <f aca="false" ca="false" dt2D="false" dtr="false" t="normal">SUM(AF175:AF180)</f>
        <v>0</v>
      </c>
      <c r="AG181" s="573" t="n">
        <f aca="false" ca="false" dt2D="false" dtr="false" t="normal">SUM(AG175:AG180)</f>
        <v>0</v>
      </c>
      <c r="AH181" s="573" t="n">
        <f aca="false" ca="false" dt2D="false" dtr="false" t="normal">SUM(AH175:AH180)</f>
        <v>0</v>
      </c>
      <c r="AI181" s="573" t="n">
        <f aca="false" ca="false" dt2D="false" dtr="false" t="normal">SUM(AI175:AI180)</f>
        <v>0</v>
      </c>
      <c r="AJ181" s="573" t="n">
        <f aca="false" ca="false" dt2D="false" dtr="false" t="normal">SUM(AJ175:AJ180)</f>
        <v>0</v>
      </c>
      <c r="AK181" s="573" t="n">
        <f aca="false" ca="false" dt2D="false" dtr="false" t="normal">SUM(AK175:AK180)</f>
        <v>0</v>
      </c>
      <c r="AL181" s="573" t="n">
        <f aca="false" ca="false" dt2D="false" dtr="false" t="normal">SUM(AL175:AL180)</f>
        <v>0</v>
      </c>
      <c r="AM181" s="573" t="n">
        <f aca="false" ca="false" dt2D="false" dtr="false" t="normal">SUM(AM175:AM180)</f>
        <v>0</v>
      </c>
      <c r="AN181" s="573" t="n">
        <f aca="false" ca="false" dt2D="false" dtr="false" t="normal">SUM(AN175:AN180)</f>
        <v>0</v>
      </c>
      <c r="AO181" s="573" t="n">
        <f aca="false" ca="false" dt2D="false" dtr="false" t="normal">SUM(AO175:AO180)</f>
        <v>0</v>
      </c>
      <c r="AP181" s="573" t="n">
        <f aca="false" ca="false" dt2D="false" dtr="false" t="normal">SUM(AP175:AP180)</f>
        <v>0</v>
      </c>
      <c r="AQ181" s="573" t="n">
        <f aca="false" ca="false" dt2D="false" dtr="false" t="normal">SUM(AQ175:AQ180)</f>
        <v>0</v>
      </c>
      <c r="AR181" s="573" t="n">
        <f aca="false" ca="false" dt2D="false" dtr="false" t="normal">SUM(AR175:AR180)</f>
        <v>0</v>
      </c>
      <c r="AS181" s="573" t="n">
        <f aca="false" ca="false" dt2D="false" dtr="false" t="normal">SUM(AS175:AS180)</f>
        <v>0</v>
      </c>
      <c r="AT181" s="573" t="n">
        <f aca="false" ca="false" dt2D="false" dtr="false" t="normal">SUM(AT175:AT180)</f>
        <v>0</v>
      </c>
      <c r="AU181" s="573" t="n">
        <f aca="false" ca="false" dt2D="false" dtr="false" t="normal">SUM(AU175:AU180)</f>
        <v>0</v>
      </c>
      <c r="AV181" s="573" t="n">
        <f aca="false" ca="false" dt2D="false" dtr="false" t="normal">SUM(AV175:AV180)</f>
        <v>0</v>
      </c>
      <c r="AW181" s="573" t="n">
        <f aca="false" ca="false" dt2D="false" dtr="false" t="normal">SUM(AW175:AW180)</f>
        <v>0</v>
      </c>
      <c r="AX181" s="573" t="n">
        <f aca="false" ca="false" dt2D="false" dtr="false" t="normal">SUM(AX175:AX180)</f>
        <v>0</v>
      </c>
      <c r="AY181" s="573" t="n">
        <f aca="false" ca="false" dt2D="false" dtr="false" t="normal">SUM(AY175:AY180)</f>
        <v>0</v>
      </c>
      <c r="AZ181" s="573" t="n">
        <f aca="false" ca="false" dt2D="false" dtr="false" t="normal">SUM(AZ175:AZ180)</f>
        <v>0</v>
      </c>
      <c r="BA181" s="573" t="n">
        <f aca="false" ca="false" dt2D="false" dtr="false" t="normal">SUM(BA175:BA180)</f>
        <v>0</v>
      </c>
      <c r="BB181" s="573" t="n">
        <f aca="false" ca="false" dt2D="false" dtr="false" t="normal">SUM(BB175:BB180)</f>
        <v>0</v>
      </c>
      <c r="BC181" s="573" t="n">
        <f aca="false" ca="false" dt2D="false" dtr="false" t="normal">SUM(BC175:BC180)</f>
        <v>0</v>
      </c>
      <c r="BD181" s="573" t="n">
        <f aca="false" ca="false" dt2D="false" dtr="false" t="normal">SUM(BD175:BD180)</f>
        <v>0</v>
      </c>
      <c r="BE181" s="573" t="n">
        <f aca="false" ca="false" dt2D="false" dtr="false" t="normal">SUM(BE175:BE180)</f>
        <v>0</v>
      </c>
      <c r="BF181" s="573" t="n">
        <f aca="false" ca="false" dt2D="false" dtr="false" t="normal">SUM(BF175:BF180)</f>
        <v>0</v>
      </c>
      <c r="BG181" s="573" t="n">
        <f aca="false" ca="false" dt2D="false" dtr="false" t="normal">SUM(BG175:BG180)</f>
        <v>0</v>
      </c>
      <c r="BH181" s="573" t="n">
        <f aca="false" ca="false" dt2D="false" dtr="false" t="normal">SUM(BH175:BH180)</f>
        <v>0</v>
      </c>
      <c r="BI181" s="573" t="n">
        <f aca="false" ca="false" dt2D="false" dtr="false" t="normal">SUM(BI175:BI180)</f>
        <v>0</v>
      </c>
      <c r="BJ181" s="573" t="n">
        <f aca="false" ca="false" dt2D="false" dtr="false" t="normal">SUM(BJ175:BJ180)</f>
        <v>0</v>
      </c>
      <c r="BK181" s="573" t="n">
        <f aca="false" ca="false" dt2D="false" dtr="false" t="normal">SUM(BK175:BK180)</f>
        <v>0</v>
      </c>
      <c r="BL181" s="573" t="n">
        <f aca="false" ca="false" dt2D="false" dtr="false" t="normal">SUM(BL175:BL180)</f>
        <v>0</v>
      </c>
      <c r="BM181" s="573" t="n">
        <f aca="false" ca="false" dt2D="false" dtr="false" t="normal">SUM(BM175:BM180)</f>
        <v>0</v>
      </c>
      <c r="BN181" s="573" t="n">
        <f aca="false" ca="false" dt2D="false" dtr="false" t="normal">SUM(BN175:BN180)</f>
        <v>0</v>
      </c>
      <c r="BO181" s="573" t="n">
        <f aca="false" ca="false" dt2D="false" dtr="false" t="normal">SUM(BO175:BO180)</f>
        <v>0</v>
      </c>
      <c r="BP181" s="573" t="n">
        <f aca="false" ca="false" dt2D="false" dtr="false" t="normal">SUM(BP175:BP180)</f>
        <v>0</v>
      </c>
      <c r="BQ181" s="573" t="n">
        <f aca="false" ca="false" dt2D="false" dtr="false" t="normal">SUM(BQ175:BQ180)</f>
        <v>0</v>
      </c>
      <c r="BR181" s="573" t="n">
        <f aca="false" ca="false" dt2D="false" dtr="false" t="normal">SUM(BR175:BR180)</f>
        <v>0</v>
      </c>
      <c r="BS181" s="573" t="n">
        <f aca="false" ca="false" dt2D="false" dtr="false" t="normal">SUM(BS175:BS180)</f>
        <v>0</v>
      </c>
      <c r="BT181" s="573" t="n">
        <f aca="false" ca="false" dt2D="false" dtr="false" t="normal">SUM(BT175:BT180)</f>
        <v>0</v>
      </c>
    </row>
    <row hidden="true" ht="16.5" outlineLevel="2" r="182">
      <c r="D182" s="529" t="e">
        <f aca="false" ca="false" dt2D="false" dtr="false" t="normal">D181</f>
        <v>#N/A</v>
      </c>
      <c r="F182" s="482" t="e">
        <f aca="false" ca="false" dt2D="false" dtr="false" t="normal">F181</f>
        <v>#N/A</v>
      </c>
      <c r="G182" s="482" t="n">
        <f aca="false" ca="false" dt2D="false" dtr="false" t="normal">G181</f>
        <v>0</v>
      </c>
      <c r="L182" s="244" t="n"/>
      <c r="M182" s="244" t="n"/>
      <c r="N182" s="244" t="n"/>
      <c r="O182" s="244" t="n"/>
      <c r="P182" s="244" t="n"/>
      <c r="Q182" s="244" t="n"/>
      <c r="R182" s="244" t="n"/>
      <c r="S182" s="244" t="n"/>
      <c r="T182" s="244" t="n"/>
      <c r="U182" s="244" t="n"/>
      <c r="V182" s="244" t="n"/>
      <c r="W182" s="244" t="n"/>
      <c r="X182" s="244" t="n"/>
      <c r="Y182" s="244" t="n"/>
      <c r="Z182" s="244" t="n"/>
      <c r="AA182" s="244" t="n"/>
      <c r="AB182" s="244" t="n"/>
      <c r="AC182" s="244" t="n"/>
      <c r="AD182" s="244" t="n"/>
      <c r="AE182" s="244" t="n"/>
      <c r="AF182" s="244" t="n"/>
      <c r="AG182" s="244" t="n"/>
      <c r="AH182" s="244" t="n"/>
      <c r="AI182" s="244" t="n"/>
      <c r="AJ182" s="244" t="n"/>
      <c r="AK182" s="244" t="n"/>
      <c r="AL182" s="244" t="n"/>
      <c r="AM182" s="244" t="n"/>
      <c r="AN182" s="244" t="n"/>
      <c r="AO182" s="244" t="n"/>
      <c r="AP182" s="244" t="n"/>
      <c r="AQ182" s="244" t="n"/>
      <c r="AR182" s="244" t="n"/>
      <c r="AS182" s="244" t="n"/>
      <c r="AT182" s="244" t="n"/>
      <c r="AU182" s="244" t="n"/>
      <c r="AV182" s="244" t="n"/>
      <c r="AW182" s="244" t="n"/>
      <c r="AX182" s="244" t="n"/>
      <c r="AY182" s="244" t="n"/>
      <c r="AZ182" s="244" t="n"/>
      <c r="BA182" s="244" t="n"/>
      <c r="BB182" s="244" t="n"/>
      <c r="BC182" s="244" t="n"/>
      <c r="BD182" s="244" t="n"/>
      <c r="BE182" s="244" t="n"/>
      <c r="BF182" s="244" t="n"/>
      <c r="BG182" s="244" t="n"/>
      <c r="BH182" s="244" t="n"/>
      <c r="BI182" s="244" t="n"/>
      <c r="BJ182" s="244" t="n"/>
      <c r="BK182" s="244" t="n"/>
      <c r="BL182" s="244" t="n"/>
      <c r="BM182" s="244" t="n"/>
      <c r="BN182" s="244" t="n"/>
      <c r="BO182" s="244" t="n"/>
      <c r="BP182" s="244" t="n"/>
      <c r="BQ182" s="244" t="n"/>
      <c r="BR182" s="244" t="n"/>
      <c r="BS182" s="244" t="n"/>
      <c r="BT182" s="244" t="n"/>
    </row>
    <row hidden="true" ht="16.5" outlineLevel="2" r="183">
      <c r="D183" s="529" t="e">
        <f aca="false" ca="false" dt2D="false" dtr="false" t="normal">D182</f>
        <v>#N/A</v>
      </c>
      <c r="F183" s="482" t="e">
        <f aca="false" ca="false" dt2D="false" dtr="false" t="normal">F182</f>
        <v>#N/A</v>
      </c>
      <c r="G183" s="482" t="n">
        <f aca="false" ca="false" dt2D="false" dtr="false" t="normal">G182</f>
        <v>0</v>
      </c>
      <c r="I183" s="20" t="s">
        <v>610</v>
      </c>
      <c r="J183" s="116" t="n"/>
      <c r="L183" s="244" t="n"/>
      <c r="M183" s="244" t="n"/>
      <c r="N183" s="244" t="n"/>
      <c r="O183" s="244" t="n"/>
      <c r="P183" s="244" t="n"/>
      <c r="Q183" s="244" t="n"/>
      <c r="R183" s="244" t="n"/>
      <c r="S183" s="244" t="n"/>
      <c r="T183" s="244" t="n"/>
      <c r="U183" s="244" t="n"/>
      <c r="V183" s="244" t="n"/>
      <c r="W183" s="244" t="n"/>
      <c r="X183" s="244" t="n"/>
      <c r="Y183" s="244" t="n"/>
      <c r="Z183" s="244" t="n"/>
      <c r="AA183" s="244" t="n"/>
      <c r="AB183" s="244" t="n"/>
      <c r="AC183" s="244" t="n"/>
      <c r="AD183" s="244" t="n"/>
      <c r="AE183" s="244" t="n"/>
      <c r="AF183" s="244" t="n"/>
      <c r="AG183" s="244" t="n"/>
      <c r="AH183" s="244" t="n"/>
      <c r="AI183" s="244" t="n"/>
      <c r="AJ183" s="244" t="n"/>
      <c r="AK183" s="244" t="n"/>
      <c r="AL183" s="244" t="n"/>
      <c r="AM183" s="244" t="n"/>
      <c r="AN183" s="244" t="n"/>
      <c r="AO183" s="244" t="n"/>
      <c r="AP183" s="244" t="n"/>
      <c r="AQ183" s="244" t="n"/>
      <c r="AR183" s="244" t="n"/>
      <c r="AS183" s="244" t="n"/>
      <c r="AT183" s="244" t="n"/>
      <c r="AU183" s="244" t="n"/>
      <c r="AV183" s="244" t="n"/>
      <c r="AW183" s="244" t="n"/>
      <c r="AX183" s="244" t="n"/>
      <c r="AY183" s="244" t="n"/>
      <c r="AZ183" s="244" t="n"/>
      <c r="BA183" s="244" t="n"/>
      <c r="BB183" s="244" t="n"/>
      <c r="BC183" s="244" t="n"/>
      <c r="BD183" s="244" t="n"/>
      <c r="BE183" s="244" t="n"/>
      <c r="BF183" s="244" t="n"/>
      <c r="BG183" s="244" t="n"/>
      <c r="BH183" s="244" t="n"/>
      <c r="BI183" s="244" t="n"/>
      <c r="BJ183" s="244" t="n"/>
      <c r="BK183" s="244" t="n"/>
      <c r="BL183" s="244" t="n"/>
      <c r="BM183" s="244" t="n"/>
      <c r="BN183" s="244" t="n"/>
      <c r="BO183" s="244" t="n"/>
      <c r="BP183" s="244" t="n"/>
      <c r="BQ183" s="244" t="n"/>
      <c r="BR183" s="244" t="n"/>
      <c r="BS183" s="244" t="n"/>
      <c r="BT183" s="244" t="n"/>
    </row>
    <row hidden="true" ht="16.5" outlineLevel="2" r="184">
      <c r="A184" s="482" t="str">
        <f aca="false" ca="false" dt2D="false" dtr="false" t="normal">I173</f>
        <v>Затраты на открытие</v>
      </c>
      <c r="B184" s="482" t="s">
        <v>479</v>
      </c>
      <c r="D184" s="529" t="e">
        <f aca="false" ca="false" dt2D="false" dtr="false" t="normal">D183</f>
        <v>#N/A</v>
      </c>
      <c r="E184" s="482" t="str">
        <f aca="false" ca="false" dt2D="false" dtr="false" t="normal">I173</f>
        <v>Затраты на открытие</v>
      </c>
      <c r="F184" s="482" t="e">
        <f aca="false" ca="false" dt2D="false" dtr="false" t="normal">F183</f>
        <v>#N/A</v>
      </c>
      <c r="G184" s="482" t="n">
        <f aca="false" ca="false" dt2D="false" dtr="false" t="normal">G183</f>
        <v>0</v>
      </c>
      <c r="I184" s="130" t="s">
        <v>570</v>
      </c>
      <c r="J184" s="577" t="n"/>
      <c r="K184" s="575" t="n"/>
      <c r="L184" s="235" t="n">
        <f aca="false" ca="false" dt2D="false" dtr="false" t="normal">SUM(M184:BT184)</f>
        <v>0</v>
      </c>
      <c r="M184" s="239" t="n">
        <f aca="false" ca="false" dt2D="false" dtr="false" t="normal">M181</f>
        <v>0</v>
      </c>
      <c r="N184" s="239" t="n">
        <f aca="false" ca="false" dt2D="false" dtr="false" t="normal">N181</f>
        <v>0</v>
      </c>
      <c r="O184" s="239" t="n">
        <f aca="false" ca="false" dt2D="false" dtr="false" t="normal">O181</f>
        <v>0</v>
      </c>
      <c r="P184" s="239" t="n">
        <f aca="false" ca="false" dt2D="false" dtr="false" t="normal">P181</f>
        <v>0</v>
      </c>
      <c r="Q184" s="239" t="n">
        <f aca="false" ca="false" dt2D="false" dtr="false" t="normal">Q181</f>
        <v>0</v>
      </c>
      <c r="R184" s="239" t="n">
        <f aca="false" ca="false" dt2D="false" dtr="false" t="normal">R181</f>
        <v>0</v>
      </c>
      <c r="S184" s="239" t="n">
        <f aca="false" ca="false" dt2D="false" dtr="false" t="normal">S181</f>
        <v>0</v>
      </c>
      <c r="T184" s="239" t="n">
        <f aca="false" ca="false" dt2D="false" dtr="false" t="normal">T181</f>
        <v>0</v>
      </c>
      <c r="U184" s="239" t="n">
        <f aca="false" ca="false" dt2D="false" dtr="false" t="normal">U181</f>
        <v>0</v>
      </c>
      <c r="V184" s="239" t="n">
        <f aca="false" ca="false" dt2D="false" dtr="false" t="normal">V181</f>
        <v>0</v>
      </c>
      <c r="W184" s="239" t="n">
        <f aca="false" ca="false" dt2D="false" dtr="false" t="normal">W181</f>
        <v>0</v>
      </c>
      <c r="X184" s="239" t="n">
        <f aca="false" ca="false" dt2D="false" dtr="false" t="normal">X181</f>
        <v>0</v>
      </c>
      <c r="Y184" s="239" t="n">
        <f aca="false" ca="false" dt2D="false" dtr="false" t="normal">Y181</f>
        <v>0</v>
      </c>
      <c r="Z184" s="239" t="n">
        <f aca="false" ca="false" dt2D="false" dtr="false" t="normal">Z181</f>
        <v>0</v>
      </c>
      <c r="AA184" s="239" t="n">
        <f aca="false" ca="false" dt2D="false" dtr="false" t="normal">AA181</f>
        <v>0</v>
      </c>
      <c r="AB184" s="239" t="n">
        <f aca="false" ca="false" dt2D="false" dtr="false" t="normal">AB181</f>
        <v>0</v>
      </c>
      <c r="AC184" s="239" t="n">
        <f aca="false" ca="false" dt2D="false" dtr="false" t="normal">AC181</f>
        <v>0</v>
      </c>
      <c r="AD184" s="239" t="n">
        <f aca="false" ca="false" dt2D="false" dtr="false" t="normal">AD181</f>
        <v>0</v>
      </c>
      <c r="AE184" s="239" t="n">
        <f aca="false" ca="false" dt2D="false" dtr="false" t="normal">AE181</f>
        <v>0</v>
      </c>
      <c r="AF184" s="239" t="n">
        <f aca="false" ca="false" dt2D="false" dtr="false" t="normal">AF181</f>
        <v>0</v>
      </c>
      <c r="AG184" s="239" t="n">
        <f aca="false" ca="false" dt2D="false" dtr="false" t="normal">AG181</f>
        <v>0</v>
      </c>
      <c r="AH184" s="239" t="n">
        <f aca="false" ca="false" dt2D="false" dtr="false" t="normal">AH181</f>
        <v>0</v>
      </c>
      <c r="AI184" s="239" t="n">
        <f aca="false" ca="false" dt2D="false" dtr="false" t="normal">AI181</f>
        <v>0</v>
      </c>
      <c r="AJ184" s="239" t="n">
        <f aca="false" ca="false" dt2D="false" dtr="false" t="normal">AJ181</f>
        <v>0</v>
      </c>
      <c r="AK184" s="239" t="n">
        <f aca="false" ca="false" dt2D="false" dtr="false" t="normal">AK181</f>
        <v>0</v>
      </c>
      <c r="AL184" s="239" t="n">
        <f aca="false" ca="false" dt2D="false" dtr="false" t="normal">AL181</f>
        <v>0</v>
      </c>
      <c r="AM184" s="239" t="n">
        <f aca="false" ca="false" dt2D="false" dtr="false" t="normal">AM181</f>
        <v>0</v>
      </c>
      <c r="AN184" s="239" t="n">
        <f aca="false" ca="false" dt2D="false" dtr="false" t="normal">AN181</f>
        <v>0</v>
      </c>
      <c r="AO184" s="239" t="n">
        <f aca="false" ca="false" dt2D="false" dtr="false" t="normal">AO181</f>
        <v>0</v>
      </c>
      <c r="AP184" s="239" t="n">
        <f aca="false" ca="false" dt2D="false" dtr="false" t="normal">AP181</f>
        <v>0</v>
      </c>
      <c r="AQ184" s="239" t="n">
        <f aca="false" ca="false" dt2D="false" dtr="false" t="normal">AQ181</f>
        <v>0</v>
      </c>
      <c r="AR184" s="239" t="n">
        <f aca="false" ca="false" dt2D="false" dtr="false" t="normal">AR181</f>
        <v>0</v>
      </c>
      <c r="AS184" s="239" t="n">
        <f aca="false" ca="false" dt2D="false" dtr="false" t="normal">AS181</f>
        <v>0</v>
      </c>
      <c r="AT184" s="239" t="n">
        <f aca="false" ca="false" dt2D="false" dtr="false" t="normal">AT181</f>
        <v>0</v>
      </c>
      <c r="AU184" s="239" t="n">
        <f aca="false" ca="false" dt2D="false" dtr="false" t="normal">AU181</f>
        <v>0</v>
      </c>
      <c r="AV184" s="239" t="n">
        <f aca="false" ca="false" dt2D="false" dtr="false" t="normal">AV181</f>
        <v>0</v>
      </c>
      <c r="AW184" s="239" t="n">
        <f aca="false" ca="false" dt2D="false" dtr="false" t="normal">AW181</f>
        <v>0</v>
      </c>
      <c r="AX184" s="239" t="n">
        <f aca="false" ca="false" dt2D="false" dtr="false" t="normal">AX181</f>
        <v>0</v>
      </c>
      <c r="AY184" s="239" t="n">
        <f aca="false" ca="false" dt2D="false" dtr="false" t="normal">AY181</f>
        <v>0</v>
      </c>
      <c r="AZ184" s="239" t="n">
        <f aca="false" ca="false" dt2D="false" dtr="false" t="normal">AZ181</f>
        <v>0</v>
      </c>
      <c r="BA184" s="239" t="n">
        <f aca="false" ca="false" dt2D="false" dtr="false" t="normal">BA181</f>
        <v>0</v>
      </c>
      <c r="BB184" s="239" t="n">
        <f aca="false" ca="false" dt2D="false" dtr="false" t="normal">BB181</f>
        <v>0</v>
      </c>
      <c r="BC184" s="239" t="n">
        <f aca="false" ca="false" dt2D="false" dtr="false" t="normal">BC181</f>
        <v>0</v>
      </c>
      <c r="BD184" s="239" t="n">
        <f aca="false" ca="false" dt2D="false" dtr="false" t="normal">BD181</f>
        <v>0</v>
      </c>
      <c r="BE184" s="239" t="n">
        <f aca="false" ca="false" dt2D="false" dtr="false" t="normal">BE181</f>
        <v>0</v>
      </c>
      <c r="BF184" s="239" t="n">
        <f aca="false" ca="false" dt2D="false" dtr="false" t="normal">BF181</f>
        <v>0</v>
      </c>
      <c r="BG184" s="239" t="n">
        <f aca="false" ca="false" dt2D="false" dtr="false" t="normal">BG181</f>
        <v>0</v>
      </c>
      <c r="BH184" s="239" t="n">
        <f aca="false" ca="false" dt2D="false" dtr="false" t="normal">BH181</f>
        <v>0</v>
      </c>
      <c r="BI184" s="239" t="n">
        <f aca="false" ca="false" dt2D="false" dtr="false" t="normal">BI181</f>
        <v>0</v>
      </c>
      <c r="BJ184" s="239" t="n">
        <f aca="false" ca="false" dt2D="false" dtr="false" t="normal">BJ181</f>
        <v>0</v>
      </c>
      <c r="BK184" s="239" t="n">
        <f aca="false" ca="false" dt2D="false" dtr="false" t="normal">BK181</f>
        <v>0</v>
      </c>
      <c r="BL184" s="239" t="n">
        <f aca="false" ca="false" dt2D="false" dtr="false" t="normal">BL181</f>
        <v>0</v>
      </c>
      <c r="BM184" s="239" t="n">
        <f aca="false" ca="false" dt2D="false" dtr="false" t="normal">BM181</f>
        <v>0</v>
      </c>
      <c r="BN184" s="239" t="n">
        <f aca="false" ca="false" dt2D="false" dtr="false" t="normal">BN181</f>
        <v>0</v>
      </c>
      <c r="BO184" s="239" t="n">
        <f aca="false" ca="false" dt2D="false" dtr="false" t="normal">BO181</f>
        <v>0</v>
      </c>
      <c r="BP184" s="239" t="n">
        <f aca="false" ca="false" dt2D="false" dtr="false" t="normal">BP181</f>
        <v>0</v>
      </c>
      <c r="BQ184" s="239" t="n">
        <f aca="false" ca="false" dt2D="false" dtr="false" t="normal">BQ181</f>
        <v>0</v>
      </c>
      <c r="BR184" s="239" t="n">
        <f aca="false" ca="false" dt2D="false" dtr="false" t="normal">BR181</f>
        <v>0</v>
      </c>
      <c r="BS184" s="239" t="n">
        <f aca="false" ca="false" dt2D="false" dtr="false" t="normal">BS181</f>
        <v>0</v>
      </c>
      <c r="BT184" s="239" t="n">
        <f aca="false" ca="false" dt2D="false" dtr="false" t="normal">BT181</f>
        <v>0</v>
      </c>
    </row>
    <row hidden="true" ht="16.5" outlineLevel="2" r="185">
      <c r="A185" s="529" t="str">
        <f aca="false" ca="false" dt2D="false" dtr="false" t="normal">A184</f>
        <v>Затраты на открытие</v>
      </c>
      <c r="B185" s="482" t="s">
        <v>479</v>
      </c>
      <c r="D185" s="529" t="e">
        <f aca="false" ca="false" dt2D="false" dtr="false" t="normal">D184</f>
        <v>#N/A</v>
      </c>
      <c r="E185" s="569" t="str">
        <f aca="false" ca="false" dt2D="false" dtr="false" t="normal">E184</f>
        <v>Затраты на открытие</v>
      </c>
      <c r="F185" s="482" t="e">
        <f aca="false" ca="false" dt2D="false" dtr="false" t="normal">F184</f>
        <v>#N/A</v>
      </c>
      <c r="G185" s="482" t="n">
        <f aca="false" ca="false" dt2D="false" dtr="false" t="normal">G184</f>
        <v>0</v>
      </c>
      <c r="I185" s="130" t="s">
        <v>571</v>
      </c>
      <c r="J185" s="577" t="n"/>
      <c r="K185" s="575" t="n"/>
      <c r="L185" s="235" t="n">
        <f aca="false" ca="false" dt2D="false" dtr="false" t="normal">SUM(M185:BT185)</f>
        <v>0</v>
      </c>
      <c r="M185" s="239" t="n">
        <f aca="false" ca="false" dt2D="false" dtr="false" t="normal">M184*'Допущения'!$E$36</f>
        <v>0</v>
      </c>
      <c r="N185" s="239" t="n">
        <f aca="false" ca="false" dt2D="false" dtr="false" t="normal">N184*'Допущения'!$E$36</f>
        <v>0</v>
      </c>
      <c r="O185" s="239" t="n">
        <f aca="false" ca="false" dt2D="false" dtr="false" t="normal">O184*'Допущения'!$E$36</f>
        <v>0</v>
      </c>
      <c r="P185" s="239" t="n">
        <f aca="false" ca="false" dt2D="false" dtr="false" t="normal">P184*'Допущения'!$E$36</f>
        <v>0</v>
      </c>
      <c r="Q185" s="239" t="n">
        <f aca="false" ca="false" dt2D="false" dtr="false" t="normal">Q184*'Допущения'!$E$36</f>
        <v>0</v>
      </c>
      <c r="R185" s="239" t="n">
        <f aca="false" ca="false" dt2D="false" dtr="false" t="normal">R184*'Допущения'!$E$36</f>
        <v>0</v>
      </c>
      <c r="S185" s="239" t="n">
        <f aca="false" ca="false" dt2D="false" dtr="false" t="normal">S184*'Допущения'!$E$36</f>
        <v>0</v>
      </c>
      <c r="T185" s="239" t="n">
        <f aca="false" ca="false" dt2D="false" dtr="false" t="normal">T184*'Допущения'!$E$36</f>
        <v>0</v>
      </c>
      <c r="U185" s="239" t="n">
        <f aca="false" ca="false" dt2D="false" dtr="false" t="normal">U184*'Допущения'!$E$36</f>
        <v>0</v>
      </c>
      <c r="V185" s="239" t="n">
        <f aca="false" ca="false" dt2D="false" dtr="false" t="normal">V184*'Допущения'!$E$36</f>
        <v>0</v>
      </c>
      <c r="W185" s="239" t="n">
        <f aca="false" ca="false" dt2D="false" dtr="false" t="normal">W184*'Допущения'!$E$36</f>
        <v>0</v>
      </c>
      <c r="X185" s="239" t="n">
        <f aca="false" ca="false" dt2D="false" dtr="false" t="normal">X184*'Допущения'!$E$36</f>
        <v>0</v>
      </c>
      <c r="Y185" s="239" t="n">
        <f aca="false" ca="false" dt2D="false" dtr="false" t="normal">Y184*'Допущения'!$E$36</f>
        <v>0</v>
      </c>
      <c r="Z185" s="239" t="n">
        <f aca="false" ca="false" dt2D="false" dtr="false" t="normal">Z184*'Допущения'!$E$36</f>
        <v>0</v>
      </c>
      <c r="AA185" s="239" t="n">
        <f aca="false" ca="false" dt2D="false" dtr="false" t="normal">AA184*'Допущения'!$E$36</f>
        <v>0</v>
      </c>
      <c r="AB185" s="239" t="n">
        <f aca="false" ca="false" dt2D="false" dtr="false" t="normal">AB184*'Допущения'!$E$36</f>
        <v>0</v>
      </c>
      <c r="AC185" s="239" t="n">
        <f aca="false" ca="false" dt2D="false" dtr="false" t="normal">AC184*'Допущения'!$E$36</f>
        <v>0</v>
      </c>
      <c r="AD185" s="239" t="n">
        <f aca="false" ca="false" dt2D="false" dtr="false" t="normal">AD184*'Допущения'!$E$36</f>
        <v>0</v>
      </c>
      <c r="AE185" s="239" t="n">
        <f aca="false" ca="false" dt2D="false" dtr="false" t="normal">AE184*'Допущения'!$E$36</f>
        <v>0</v>
      </c>
      <c r="AF185" s="239" t="n">
        <f aca="false" ca="false" dt2D="false" dtr="false" t="normal">AF184*'Допущения'!$E$36</f>
        <v>0</v>
      </c>
      <c r="AG185" s="239" t="n">
        <f aca="false" ca="false" dt2D="false" dtr="false" t="normal">AG184*'Допущения'!$E$36</f>
        <v>0</v>
      </c>
      <c r="AH185" s="239" t="n">
        <f aca="false" ca="false" dt2D="false" dtr="false" t="normal">AH184*'Допущения'!$E$36</f>
        <v>0</v>
      </c>
      <c r="AI185" s="239" t="n">
        <f aca="false" ca="false" dt2D="false" dtr="false" t="normal">AI184*'Допущения'!$E$36</f>
        <v>0</v>
      </c>
      <c r="AJ185" s="239" t="n">
        <f aca="false" ca="false" dt2D="false" dtr="false" t="normal">AJ184*'Допущения'!$E$36</f>
        <v>0</v>
      </c>
      <c r="AK185" s="239" t="n">
        <f aca="false" ca="false" dt2D="false" dtr="false" t="normal">AK184*'Допущения'!$E$36</f>
        <v>0</v>
      </c>
      <c r="AL185" s="239" t="n">
        <f aca="false" ca="false" dt2D="false" dtr="false" t="normal">AL184*'Допущения'!$E$36</f>
        <v>0</v>
      </c>
      <c r="AM185" s="239" t="n">
        <f aca="false" ca="false" dt2D="false" dtr="false" t="normal">AM184*'Допущения'!$E$36</f>
        <v>0</v>
      </c>
      <c r="AN185" s="239" t="n">
        <f aca="false" ca="false" dt2D="false" dtr="false" t="normal">AN184*'Допущения'!$E$36</f>
        <v>0</v>
      </c>
      <c r="AO185" s="239" t="n">
        <f aca="false" ca="false" dt2D="false" dtr="false" t="normal">AO184*'Допущения'!$E$36</f>
        <v>0</v>
      </c>
      <c r="AP185" s="239" t="n">
        <f aca="false" ca="false" dt2D="false" dtr="false" t="normal">AP184*'Допущения'!$E$36</f>
        <v>0</v>
      </c>
      <c r="AQ185" s="239" t="n">
        <f aca="false" ca="false" dt2D="false" dtr="false" t="normal">AQ184*'Допущения'!$E$36</f>
        <v>0</v>
      </c>
      <c r="AR185" s="239" t="n">
        <f aca="false" ca="false" dt2D="false" dtr="false" t="normal">AR184*'Допущения'!$E$36</f>
        <v>0</v>
      </c>
      <c r="AS185" s="239" t="n">
        <f aca="false" ca="false" dt2D="false" dtr="false" t="normal">AS184*'Допущения'!$E$36</f>
        <v>0</v>
      </c>
      <c r="AT185" s="239" t="n">
        <f aca="false" ca="false" dt2D="false" dtr="false" t="normal">AT184*'Допущения'!$E$36</f>
        <v>0</v>
      </c>
      <c r="AU185" s="239" t="n">
        <f aca="false" ca="false" dt2D="false" dtr="false" t="normal">AU184*'Допущения'!$E$36</f>
        <v>0</v>
      </c>
      <c r="AV185" s="239" t="n">
        <f aca="false" ca="false" dt2D="false" dtr="false" t="normal">AV184*'Допущения'!$E$36</f>
        <v>0</v>
      </c>
      <c r="AW185" s="239" t="n">
        <f aca="false" ca="false" dt2D="false" dtr="false" t="normal">AW184*'Допущения'!$E$36</f>
        <v>0</v>
      </c>
      <c r="AX185" s="239" t="n">
        <f aca="false" ca="false" dt2D="false" dtr="false" t="normal">AX184*'Допущения'!$E$36</f>
        <v>0</v>
      </c>
      <c r="AY185" s="239" t="n">
        <f aca="false" ca="false" dt2D="false" dtr="false" t="normal">AY184*'Допущения'!$E$36</f>
        <v>0</v>
      </c>
      <c r="AZ185" s="239" t="n">
        <f aca="false" ca="false" dt2D="false" dtr="false" t="normal">AZ184*'Допущения'!$E$36</f>
        <v>0</v>
      </c>
      <c r="BA185" s="239" t="n">
        <f aca="false" ca="false" dt2D="false" dtr="false" t="normal">BA184*'Допущения'!$E$36</f>
        <v>0</v>
      </c>
      <c r="BB185" s="239" t="n">
        <f aca="false" ca="false" dt2D="false" dtr="false" t="normal">BB184*'Допущения'!$E$36</f>
        <v>0</v>
      </c>
      <c r="BC185" s="239" t="n">
        <f aca="false" ca="false" dt2D="false" dtr="false" t="normal">BC184*'Допущения'!$E$36</f>
        <v>0</v>
      </c>
      <c r="BD185" s="239" t="n">
        <f aca="false" ca="false" dt2D="false" dtr="false" t="normal">BD184*'Допущения'!$E$36</f>
        <v>0</v>
      </c>
      <c r="BE185" s="239" t="n">
        <f aca="false" ca="false" dt2D="false" dtr="false" t="normal">BE184*'Допущения'!$E$36</f>
        <v>0</v>
      </c>
      <c r="BF185" s="239" t="n">
        <f aca="false" ca="false" dt2D="false" dtr="false" t="normal">BF184*'Допущения'!$E$36</f>
        <v>0</v>
      </c>
      <c r="BG185" s="239" t="n">
        <f aca="false" ca="false" dt2D="false" dtr="false" t="normal">BG184*'Допущения'!$E$36</f>
        <v>0</v>
      </c>
      <c r="BH185" s="239" t="n">
        <f aca="false" ca="false" dt2D="false" dtr="false" t="normal">BH184*'Допущения'!$E$36</f>
        <v>0</v>
      </c>
      <c r="BI185" s="239" t="n">
        <f aca="false" ca="false" dt2D="false" dtr="false" t="normal">BI184*'Допущения'!$E$36</f>
        <v>0</v>
      </c>
      <c r="BJ185" s="239" t="n">
        <f aca="false" ca="false" dt2D="false" dtr="false" t="normal">BJ184*'Допущения'!$E$36</f>
        <v>0</v>
      </c>
      <c r="BK185" s="239" t="n">
        <f aca="false" ca="false" dt2D="false" dtr="false" t="normal">BK184*'Допущения'!$E$36</f>
        <v>0</v>
      </c>
      <c r="BL185" s="239" t="n">
        <f aca="false" ca="false" dt2D="false" dtr="false" t="normal">BL184*'Допущения'!$E$36</f>
        <v>0</v>
      </c>
      <c r="BM185" s="239" t="n">
        <f aca="false" ca="false" dt2D="false" dtr="false" t="normal">BM184*'Допущения'!$E$36</f>
        <v>0</v>
      </c>
      <c r="BN185" s="239" t="n">
        <f aca="false" ca="false" dt2D="false" dtr="false" t="normal">BN184*'Допущения'!$E$36</f>
        <v>0</v>
      </c>
      <c r="BO185" s="239" t="n">
        <f aca="false" ca="false" dt2D="false" dtr="false" t="normal">BO184*'Допущения'!$E$36</f>
        <v>0</v>
      </c>
      <c r="BP185" s="239" t="n">
        <f aca="false" ca="false" dt2D="false" dtr="false" t="normal">BP184*'Допущения'!$E$36</f>
        <v>0</v>
      </c>
      <c r="BQ185" s="239" t="n">
        <f aca="false" ca="false" dt2D="false" dtr="false" t="normal">BQ184*'Допущения'!$E$36</f>
        <v>0</v>
      </c>
      <c r="BR185" s="239" t="n">
        <f aca="false" ca="false" dt2D="false" dtr="false" t="normal">BR184*'Допущения'!$E$36</f>
        <v>0</v>
      </c>
      <c r="BS185" s="239" t="n">
        <f aca="false" ca="false" dt2D="false" dtr="false" t="normal">BS184*'Допущения'!$E$36</f>
        <v>0</v>
      </c>
      <c r="BT185" s="239" t="n">
        <f aca="false" ca="false" dt2D="false" dtr="false" t="normal">BT184*'Допущения'!$E$36</f>
        <v>0</v>
      </c>
    </row>
    <row hidden="true" ht="16.5" outlineLevel="2" r="186">
      <c r="A186" s="529" t="str">
        <f aca="false" ca="false" dt2D="false" dtr="false" t="normal">A185</f>
        <v>Затраты на открытие</v>
      </c>
      <c r="B186" s="482" t="s">
        <v>480</v>
      </c>
      <c r="D186" s="529" t="e">
        <f aca="false" ca="false" dt2D="false" dtr="false" t="normal">D185</f>
        <v>#N/A</v>
      </c>
      <c r="E186" s="569" t="n"/>
      <c r="F186" s="482" t="e">
        <f aca="false" ca="false" dt2D="false" dtr="false" t="normal">F185</f>
        <v>#N/A</v>
      </c>
      <c r="G186" s="482" t="n">
        <f aca="false" ca="false" dt2D="false" dtr="false" t="normal">G185</f>
        <v>0</v>
      </c>
      <c r="I186" s="130" t="s">
        <v>577</v>
      </c>
      <c r="J186" s="577" t="n"/>
      <c r="K186" s="575" t="n"/>
      <c r="L186" s="235" t="n">
        <f aca="false" ca="true" dt2D="false" dtr="false" t="normal">SUM(M186:BT186)</f>
        <v>0</v>
      </c>
      <c r="M186" s="239" t="n">
        <f aca="false" ca="true" dt2D="false" dtr="false" t="normal">SUM(M184:M185)*'Макро'!E$64</f>
        <v>0</v>
      </c>
      <c r="N186" s="239" t="n">
        <f aca="false" ca="true" dt2D="false" dtr="false" t="normal">SUM(N184:N185)*'Макро'!F$64</f>
        <v>0</v>
      </c>
      <c r="O186" s="239" t="n">
        <f aca="false" ca="true" dt2D="false" dtr="false" t="normal">SUM(O184:O185)*'Макро'!G$64</f>
        <v>0</v>
      </c>
      <c r="P186" s="239" t="n">
        <f aca="false" ca="true" dt2D="false" dtr="false" t="normal">SUM(P184:P185)*'Макро'!H$64</f>
        <v>0</v>
      </c>
      <c r="Q186" s="239" t="n">
        <f aca="false" ca="true" dt2D="false" dtr="false" t="normal">SUM(Q184:Q185)*'Макро'!I$64</f>
        <v>0</v>
      </c>
      <c r="R186" s="239" t="n">
        <f aca="false" ca="true" dt2D="false" dtr="false" t="normal">SUM(R184:R185)*'Макро'!J$64</f>
        <v>0</v>
      </c>
      <c r="S186" s="239" t="n">
        <f aca="false" ca="true" dt2D="false" dtr="false" t="normal">SUM(S184:S185)*'Макро'!K$64</f>
        <v>0</v>
      </c>
      <c r="T186" s="239" t="n">
        <f aca="false" ca="true" dt2D="false" dtr="false" t="normal">SUM(T184:T185)*'Макро'!L$64</f>
        <v>0</v>
      </c>
      <c r="U186" s="239" t="n">
        <f aca="false" ca="true" dt2D="false" dtr="false" t="normal">SUM(U184:U185)*'Макро'!M$64</f>
        <v>0</v>
      </c>
      <c r="V186" s="239" t="n">
        <f aca="false" ca="true" dt2D="false" dtr="false" t="normal">SUM(V184:V185)*'Макро'!N$64</f>
        <v>0</v>
      </c>
      <c r="W186" s="239" t="n">
        <f aca="false" ca="true" dt2D="false" dtr="false" t="normal">SUM(W184:W185)*'Макро'!O$64</f>
        <v>0</v>
      </c>
      <c r="X186" s="239" t="n">
        <f aca="false" ca="true" dt2D="false" dtr="false" t="normal">SUM(X184:X185)*'Макро'!P$64</f>
        <v>0</v>
      </c>
      <c r="Y186" s="239" t="n">
        <f aca="false" ca="true" dt2D="false" dtr="false" t="normal">SUM(Y184:Y185)*'Макро'!Q$64</f>
        <v>0</v>
      </c>
      <c r="Z186" s="239" t="n">
        <f aca="false" ca="true" dt2D="false" dtr="false" t="normal">SUM(Z184:Z185)*'Макро'!R$64</f>
        <v>0</v>
      </c>
      <c r="AA186" s="239" t="n">
        <f aca="false" ca="true" dt2D="false" dtr="false" t="normal">SUM(AA184:AA185)*'Макро'!S$64</f>
        <v>0</v>
      </c>
      <c r="AB186" s="239" t="n">
        <f aca="false" ca="true" dt2D="false" dtr="false" t="normal">SUM(AB184:AB185)*'Макро'!T$64</f>
        <v>0</v>
      </c>
      <c r="AC186" s="239" t="n">
        <f aca="false" ca="true" dt2D="false" dtr="false" t="normal">SUM(AC184:AC185)*'Макро'!U$64</f>
        <v>0</v>
      </c>
      <c r="AD186" s="239" t="n">
        <f aca="false" ca="true" dt2D="false" dtr="false" t="normal">SUM(AD184:AD185)*'Макро'!V$64</f>
        <v>0</v>
      </c>
      <c r="AE186" s="239" t="n">
        <f aca="false" ca="true" dt2D="false" dtr="false" t="normal">SUM(AE184:AE185)*'Макро'!W$64</f>
        <v>0</v>
      </c>
      <c r="AF186" s="239" t="n">
        <f aca="false" ca="true" dt2D="false" dtr="false" t="normal">SUM(AF184:AF185)*'Макро'!X$64</f>
        <v>0</v>
      </c>
      <c r="AG186" s="239" t="n">
        <f aca="false" ca="true" dt2D="false" dtr="false" t="normal">SUM(AG184:AG185)*'Макро'!Y$64</f>
        <v>0</v>
      </c>
      <c r="AH186" s="239" t="n">
        <f aca="false" ca="true" dt2D="false" dtr="false" t="normal">SUM(AH184:AH185)*'Макро'!Z$64</f>
        <v>0</v>
      </c>
      <c r="AI186" s="239" t="n">
        <f aca="false" ca="true" dt2D="false" dtr="false" t="normal">SUM(AI184:AI185)*'Макро'!AA$64</f>
        <v>0</v>
      </c>
      <c r="AJ186" s="239" t="n">
        <f aca="false" ca="true" dt2D="false" dtr="false" t="normal">SUM(AJ184:AJ185)*'Макро'!AB$64</f>
        <v>0</v>
      </c>
      <c r="AK186" s="239" t="n">
        <f aca="false" ca="true" dt2D="false" dtr="false" t="normal">SUM(AK184:AK185)*'Макро'!AC$64</f>
        <v>0</v>
      </c>
      <c r="AL186" s="239" t="n">
        <f aca="false" ca="true" dt2D="false" dtr="false" t="normal">SUM(AL184:AL185)*'Макро'!AD$64</f>
        <v>0</v>
      </c>
      <c r="AM186" s="239" t="n">
        <f aca="false" ca="true" dt2D="false" dtr="false" t="normal">SUM(AM184:AM185)*'Макро'!AE$64</f>
        <v>0</v>
      </c>
      <c r="AN186" s="239" t="n">
        <f aca="false" ca="true" dt2D="false" dtr="false" t="normal">SUM(AN184:AN185)*'Макро'!AF$64</f>
        <v>0</v>
      </c>
      <c r="AO186" s="239" t="n">
        <f aca="false" ca="true" dt2D="false" dtr="false" t="normal">SUM(AO184:AO185)*'Макро'!AG$64</f>
        <v>0</v>
      </c>
      <c r="AP186" s="239" t="n">
        <f aca="false" ca="true" dt2D="false" dtr="false" t="normal">SUM(AP184:AP185)*'Макро'!AH$64</f>
        <v>0</v>
      </c>
      <c r="AQ186" s="239" t="n">
        <f aca="false" ca="true" dt2D="false" dtr="false" t="normal">SUM(AQ184:AQ185)*'Макро'!AI$64</f>
        <v>0</v>
      </c>
      <c r="AR186" s="239" t="n">
        <f aca="false" ca="true" dt2D="false" dtr="false" t="normal">SUM(AR184:AR185)*'Макро'!AJ$64</f>
        <v>0</v>
      </c>
      <c r="AS186" s="239" t="n">
        <f aca="false" ca="true" dt2D="false" dtr="false" t="normal">SUM(AS184:AS185)*'Макро'!AK$64</f>
        <v>0</v>
      </c>
      <c r="AT186" s="239" t="n">
        <f aca="false" ca="true" dt2D="false" dtr="false" t="normal">SUM(AT184:AT185)*'Макро'!AL$64</f>
        <v>0</v>
      </c>
      <c r="AU186" s="239" t="n">
        <f aca="false" ca="true" dt2D="false" dtr="false" t="normal">SUM(AU184:AU185)*'Макро'!AM$64</f>
        <v>0</v>
      </c>
      <c r="AV186" s="239" t="n">
        <f aca="false" ca="true" dt2D="false" dtr="false" t="normal">SUM(AV184:AV185)*'Макро'!AN$64</f>
        <v>0</v>
      </c>
      <c r="AW186" s="239" t="n">
        <f aca="false" ca="true" dt2D="false" dtr="false" t="normal">SUM(AW184:AW185)*'Макро'!AO$64</f>
        <v>0</v>
      </c>
      <c r="AX186" s="239" t="n">
        <f aca="false" ca="true" dt2D="false" dtr="false" t="normal">SUM(AX184:AX185)*'Макро'!AP$64</f>
        <v>0</v>
      </c>
      <c r="AY186" s="239" t="n">
        <f aca="false" ca="true" dt2D="false" dtr="false" t="normal">SUM(AY184:AY185)*'Макро'!AQ$64</f>
        <v>0</v>
      </c>
      <c r="AZ186" s="239" t="n">
        <f aca="false" ca="true" dt2D="false" dtr="false" t="normal">SUM(AZ184:AZ185)*'Макро'!AR$64</f>
        <v>0</v>
      </c>
      <c r="BA186" s="239" t="n">
        <f aca="false" ca="true" dt2D="false" dtr="false" t="normal">SUM(BA184:BA185)*'Макро'!AS$64</f>
        <v>0</v>
      </c>
      <c r="BB186" s="239" t="n">
        <f aca="false" ca="true" dt2D="false" dtr="false" t="normal">SUM(BB184:BB185)*'Макро'!AT$64</f>
        <v>0</v>
      </c>
      <c r="BC186" s="239" t="n">
        <f aca="false" ca="true" dt2D="false" dtr="false" t="normal">SUM(BC184:BC185)*'Макро'!AU$64</f>
        <v>0</v>
      </c>
      <c r="BD186" s="239" t="n">
        <f aca="false" ca="true" dt2D="false" dtr="false" t="normal">SUM(BD184:BD185)*'Макро'!AV$64</f>
        <v>0</v>
      </c>
      <c r="BE186" s="239" t="n">
        <f aca="false" ca="true" dt2D="false" dtr="false" t="normal">SUM(BE184:BE185)*'Макро'!AW$64</f>
        <v>0</v>
      </c>
      <c r="BF186" s="239" t="n">
        <f aca="false" ca="true" dt2D="false" dtr="false" t="normal">SUM(BF184:BF185)*'Макро'!AX$64</f>
        <v>0</v>
      </c>
      <c r="BG186" s="239" t="n">
        <f aca="false" ca="true" dt2D="false" dtr="false" t="normal">SUM(BG184:BG185)*'Макро'!AY$64</f>
        <v>0</v>
      </c>
      <c r="BH186" s="239" t="n">
        <f aca="false" ca="true" dt2D="false" dtr="false" t="normal">SUM(BH184:BH185)*'Макро'!AZ$64</f>
        <v>0</v>
      </c>
      <c r="BI186" s="239" t="n">
        <f aca="false" ca="true" dt2D="false" dtr="false" t="normal">SUM(BI184:BI185)*'Макро'!BA$64</f>
        <v>0</v>
      </c>
      <c r="BJ186" s="239" t="n">
        <f aca="false" ca="true" dt2D="false" dtr="false" t="normal">SUM(BJ184:BJ185)*'Макро'!BB$64</f>
        <v>0</v>
      </c>
      <c r="BK186" s="239" t="n">
        <f aca="false" ca="true" dt2D="false" dtr="false" t="normal">SUM(BK184:BK185)*'Макро'!BC$64</f>
        <v>0</v>
      </c>
      <c r="BL186" s="239" t="n">
        <f aca="false" ca="true" dt2D="false" dtr="false" t="normal">SUM(BL184:BL185)*'Макро'!BD$64</f>
        <v>0</v>
      </c>
      <c r="BM186" s="239" t="n">
        <f aca="false" ca="true" dt2D="false" dtr="false" t="normal">SUM(BM184:BM185)*'Макро'!BE$64</f>
        <v>0</v>
      </c>
      <c r="BN186" s="239" t="n">
        <f aca="false" ca="true" dt2D="false" dtr="false" t="normal">SUM(BN184:BN185)*'Макро'!BF$64</f>
        <v>0</v>
      </c>
      <c r="BO186" s="239" t="n">
        <f aca="false" ca="true" dt2D="false" dtr="false" t="normal">SUM(BO184:BO185)*'Макро'!BG$64</f>
        <v>0</v>
      </c>
      <c r="BP186" s="239" t="n">
        <f aca="false" ca="true" dt2D="false" dtr="false" t="normal">SUM(BP184:BP185)*'Макро'!BH$64</f>
        <v>0</v>
      </c>
      <c r="BQ186" s="239" t="n">
        <f aca="false" ca="true" dt2D="false" dtr="false" t="normal">SUM(BQ184:BQ185)*'Макро'!BI$64</f>
        <v>0</v>
      </c>
      <c r="BR186" s="239" t="n">
        <f aca="false" ca="true" dt2D="false" dtr="false" t="normal">SUM(BR184:BR185)*'Макро'!BJ$64</f>
        <v>0</v>
      </c>
      <c r="BS186" s="239" t="n">
        <f aca="false" ca="true" dt2D="false" dtr="false" t="normal">SUM(BS184:BS185)*'Макро'!BK$64</f>
        <v>0</v>
      </c>
      <c r="BT186" s="239" t="n">
        <f aca="false" ca="true" dt2D="false" dtr="false" t="normal">SUM(BT184:BT185)*'Макро'!BL$64</f>
        <v>0</v>
      </c>
    </row>
    <row hidden="true" ht="16.5" outlineLevel="1" r="187">
      <c r="D187" s="529" t="e">
        <f aca="false" ca="false" dt2D="false" dtr="false" t="normal">D186</f>
        <v>#N/A</v>
      </c>
      <c r="F187" s="482" t="e">
        <f aca="false" ca="false" dt2D="false" dtr="false" t="normal">F186</f>
        <v>#N/A</v>
      </c>
      <c r="G187" s="482" t="n">
        <f aca="false" ca="false" dt2D="false" dtr="false" t="normal">G186</f>
        <v>0</v>
      </c>
      <c r="L187" s="235" t="n"/>
      <c r="M187" s="244" t="n"/>
      <c r="N187" s="244" t="n"/>
      <c r="O187" s="244" t="n"/>
      <c r="P187" s="244" t="n"/>
      <c r="Q187" s="244" t="n"/>
      <c r="R187" s="244" t="n"/>
      <c r="S187" s="244" t="n"/>
      <c r="T187" s="244" t="n"/>
      <c r="U187" s="244" t="n"/>
      <c r="V187" s="244" t="n"/>
      <c r="W187" s="244" t="n"/>
      <c r="X187" s="244" t="n"/>
      <c r="Y187" s="244" t="n"/>
      <c r="Z187" s="244" t="n"/>
      <c r="AA187" s="244" t="n"/>
      <c r="AB187" s="244" t="n"/>
      <c r="AC187" s="244" t="n"/>
      <c r="AD187" s="244" t="n"/>
      <c r="AE187" s="244" t="n"/>
      <c r="AF187" s="244" t="n"/>
      <c r="AG187" s="244" t="n"/>
      <c r="AH187" s="244" t="n"/>
      <c r="AI187" s="244" t="n"/>
      <c r="AJ187" s="244" t="n"/>
      <c r="AK187" s="244" t="n"/>
      <c r="AL187" s="244" t="n"/>
      <c r="AM187" s="244" t="n"/>
      <c r="AN187" s="244" t="n"/>
      <c r="AO187" s="244" t="n"/>
      <c r="AP187" s="244" t="n"/>
      <c r="AQ187" s="244" t="n"/>
      <c r="AR187" s="244" t="n"/>
      <c r="AS187" s="244" t="n"/>
      <c r="AT187" s="244" t="n"/>
      <c r="AU187" s="244" t="n"/>
      <c r="AV187" s="244" t="n"/>
      <c r="AW187" s="244" t="n"/>
      <c r="AX187" s="244" t="n"/>
      <c r="AY187" s="244" t="n"/>
      <c r="AZ187" s="244" t="n"/>
      <c r="BA187" s="244" t="n"/>
      <c r="BB187" s="244" t="n"/>
      <c r="BC187" s="244" t="n"/>
      <c r="BD187" s="244" t="n"/>
      <c r="BE187" s="244" t="n"/>
      <c r="BF187" s="244" t="n"/>
      <c r="BG187" s="244" t="n"/>
      <c r="BH187" s="244" t="n"/>
      <c r="BI187" s="244" t="n"/>
      <c r="BJ187" s="244" t="n"/>
      <c r="BK187" s="244" t="n"/>
      <c r="BL187" s="244" t="n"/>
      <c r="BM187" s="244" t="n"/>
      <c r="BN187" s="244" t="n"/>
      <c r="BO187" s="244" t="n"/>
      <c r="BP187" s="244" t="n"/>
      <c r="BQ187" s="244" t="n"/>
      <c r="BR187" s="244" t="n"/>
      <c r="BS187" s="244" t="n"/>
      <c r="BT187" s="244" t="n"/>
    </row>
    <row customFormat="true" customHeight="true" hidden="true" ht="30.6000003814697" outlineLevel="1" r="188" s="1">
      <c r="B188" s="531" t="n"/>
      <c r="C188" s="561" t="n"/>
      <c r="D188" s="529" t="e">
        <f aca="false" ca="false" dt2D="false" dtr="false" t="normal">D187</f>
        <v>#N/A</v>
      </c>
      <c r="E188" s="569" t="n"/>
      <c r="F188" s="482" t="e">
        <f aca="false" ca="false" dt2D="false" dtr="false" t="normal">F187</f>
        <v>#N/A</v>
      </c>
      <c r="G188" s="482" t="n">
        <f aca="false" ca="false" dt2D="false" dtr="false" t="normal">G187</f>
        <v>0</v>
      </c>
      <c r="I188" s="578" t="s">
        <v>611</v>
      </c>
      <c r="J188" s="579" t="n">
        <f aca="false" ca="false" dt2D="false" dtr="false" t="normal">I135</f>
        <v>0</v>
      </c>
      <c r="K188" s="563" t="n"/>
      <c r="L188" s="563" t="n"/>
      <c r="M188" s="563" t="n"/>
      <c r="N188" s="563" t="n"/>
      <c r="O188" s="563" t="n"/>
      <c r="P188" s="563" t="n"/>
      <c r="Q188" s="563" t="n"/>
      <c r="R188" s="563" t="n"/>
      <c r="S188" s="563" t="n"/>
      <c r="T188" s="563" t="n"/>
      <c r="U188" s="563" t="n"/>
      <c r="V188" s="563" t="n"/>
      <c r="W188" s="563" t="n"/>
      <c r="X188" s="563" t="n"/>
      <c r="Y188" s="563" t="n"/>
      <c r="Z188" s="563" t="n"/>
      <c r="AA188" s="563" t="n"/>
      <c r="AB188" s="563" t="n"/>
      <c r="AC188" s="563" t="n"/>
      <c r="AD188" s="563" t="n"/>
      <c r="AE188" s="563" t="n"/>
      <c r="AF188" s="563" t="n"/>
      <c r="AG188" s="563" t="n"/>
      <c r="AH188" s="563" t="n"/>
      <c r="AI188" s="563" t="n"/>
      <c r="AJ188" s="563" t="n"/>
      <c r="AK188" s="563" t="n"/>
      <c r="AL188" s="563" t="n"/>
      <c r="AM188" s="563" t="n"/>
      <c r="AN188" s="563" t="n"/>
      <c r="AO188" s="563" t="n"/>
      <c r="AP188" s="563" t="n"/>
      <c r="AQ188" s="563" t="n"/>
      <c r="AR188" s="563" t="n"/>
      <c r="AS188" s="563" t="n"/>
      <c r="AT188" s="563" t="n"/>
      <c r="AU188" s="563" t="n"/>
      <c r="AV188" s="563" t="n"/>
      <c r="AW188" s="563" t="n"/>
      <c r="AX188" s="563" t="n"/>
      <c r="AY188" s="563" t="n"/>
      <c r="AZ188" s="563" t="n"/>
      <c r="BA188" s="563" t="n"/>
      <c r="BB188" s="563" t="n"/>
      <c r="BC188" s="563" t="n"/>
      <c r="BD188" s="563" t="n"/>
      <c r="BE188" s="563" t="n"/>
      <c r="BF188" s="563" t="n"/>
      <c r="BG188" s="563" t="n"/>
      <c r="BH188" s="563" t="n"/>
      <c r="BI188" s="563" t="n"/>
      <c r="BJ188" s="563" t="n"/>
      <c r="BK188" s="563" t="n"/>
      <c r="BL188" s="563" t="n"/>
      <c r="BM188" s="563" t="n"/>
      <c r="BN188" s="563" t="n"/>
      <c r="BO188" s="563" t="n"/>
      <c r="BP188" s="563" t="n"/>
      <c r="BQ188" s="563" t="n"/>
      <c r="BR188" s="563" t="n"/>
      <c r="BS188" s="563" t="n"/>
      <c r="BT188" s="563" t="n"/>
    </row>
    <row hidden="true" ht="16.5" outlineLevel="2" r="189">
      <c r="D189" s="529" t="e">
        <f aca="false" ca="false" dt2D="false" dtr="false" t="normal">D188</f>
        <v>#N/A</v>
      </c>
      <c r="E189" s="569" t="str">
        <f aca="false" ca="false" dt2D="false" dtr="false" t="normal">I189</f>
        <v>Транспортная инфраструктура</v>
      </c>
      <c r="F189" s="482" t="e">
        <f aca="false" ca="false" dt2D="false" dtr="false" t="normal">F188</f>
        <v>#N/A</v>
      </c>
      <c r="G189" s="482" t="n">
        <f aca="false" ca="false" dt2D="false" dtr="false" t="normal">G188</f>
        <v>0</v>
      </c>
      <c r="I189" s="1" t="s">
        <v>579</v>
      </c>
      <c r="L189" s="235" t="e">
        <f aca="false" ca="true" dt2D="false" dtr="false" t="normal">SUM(M189:BT189)</f>
        <v>#VALUE!</v>
      </c>
      <c r="M189" s="244" t="e">
        <f aca="false" ca="true" dt2D="false" dtr="false" t="normal">SUMIFS('Инфраструктура'!M:M,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N189" s="244" t="e">
        <f aca="false" ca="true" dt2D="false" dtr="false" t="normal">SUMIFS('Инфраструктура'!N:N,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O189" s="244" t="e">
        <f aca="false" ca="true" dt2D="false" dtr="false" t="normal">SUMIFS('Инфраструктура'!O:O,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P189" s="244" t="e">
        <f aca="false" ca="true" dt2D="false" dtr="false" t="normal">SUMIFS('Инфраструктура'!P:P,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Q189" s="244" t="e">
        <f aca="false" ca="true" dt2D="false" dtr="false" t="normal">SUMIFS('Инфраструктура'!Q:Q,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R189" s="244" t="e">
        <f aca="false" ca="true" dt2D="false" dtr="false" t="normal">SUMIFS('Инфраструктура'!R:R,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S189" s="244" t="e">
        <f aca="false" ca="true" dt2D="false" dtr="false" t="normal">SUMIFS('Инфраструктура'!S:S,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T189" s="244" t="e">
        <f aca="false" ca="true" dt2D="false" dtr="false" t="normal">SUMIFS('Инфраструктура'!T:T,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U189" s="244" t="e">
        <f aca="false" ca="true" dt2D="false" dtr="false" t="normal">SUMIFS('Инфраструктура'!U:U,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V189" s="244" t="e">
        <f aca="false" ca="true" dt2D="false" dtr="false" t="normal">SUMIFS('Инфраструктура'!V:V,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W189" s="244" t="e">
        <f aca="false" ca="true" dt2D="false" dtr="false" t="normal">SUMIFS('Инфраструктура'!W:W,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X189" s="244" t="e">
        <f aca="false" ca="true" dt2D="false" dtr="false" t="normal">SUMIFS('Инфраструктура'!X:X,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Y189" s="244" t="e">
        <f aca="false" ca="true" dt2D="false" dtr="false" t="normal">SUMIFS('Инфраструктура'!Y:Y,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Z189" s="244" t="e">
        <f aca="false" ca="true" dt2D="false" dtr="false" t="normal">SUMIFS('Инфраструктура'!Z:Z,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A189" s="244" t="e">
        <f aca="false" ca="true" dt2D="false" dtr="false" t="normal">SUMIFS('Инфраструктура'!AA:AA,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B189" s="244" t="e">
        <f aca="false" ca="true" dt2D="false" dtr="false" t="normal">SUMIFS('Инфраструктура'!AB:AB,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C189" s="244" t="e">
        <f aca="false" ca="true" dt2D="false" dtr="false" t="normal">SUMIFS('Инфраструктура'!AC:AC,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D189" s="244" t="e">
        <f aca="false" ca="true" dt2D="false" dtr="false" t="normal">SUMIFS('Инфраструктура'!AD:AD,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E189" s="244" t="e">
        <f aca="false" ca="true" dt2D="false" dtr="false" t="normal">SUMIFS('Инфраструктура'!AE:AE,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F189" s="244" t="e">
        <f aca="false" ca="true" dt2D="false" dtr="false" t="normal">SUMIFS('Инфраструктура'!AF:AF,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G189" s="244" t="e">
        <f aca="false" ca="true" dt2D="false" dtr="false" t="normal">SUMIFS('Инфраструктура'!AG:AG,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H189" s="244" t="e">
        <f aca="false" ca="true" dt2D="false" dtr="false" t="normal">SUMIFS('Инфраструктура'!AH:AH,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I189" s="244" t="e">
        <f aca="false" ca="true" dt2D="false" dtr="false" t="normal">SUMIFS('Инфраструктура'!AI:AI,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J189" s="244" t="e">
        <f aca="false" ca="true" dt2D="false" dtr="false" t="normal">SUMIFS('Инфраструктура'!AJ:AJ,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K189" s="244" t="e">
        <f aca="false" ca="true" dt2D="false" dtr="false" t="normal">SUMIFS('Инфраструктура'!AK:AK,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L189" s="244" t="e">
        <f aca="false" ca="true" dt2D="false" dtr="false" t="normal">SUMIFS('Инфраструктура'!AL:AL,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M189" s="244" t="e">
        <f aca="false" ca="true" dt2D="false" dtr="false" t="normal">SUMIFS('Инфраструктура'!AM:AM,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N189" s="244" t="e">
        <f aca="false" ca="true" dt2D="false" dtr="false" t="normal">SUMIFS('Инфраструктура'!AN:AN,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O189" s="244" t="e">
        <f aca="false" ca="true" dt2D="false" dtr="false" t="normal">SUMIFS('Инфраструктура'!AO:AO,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P189" s="244" t="e">
        <f aca="false" ca="true" dt2D="false" dtr="false" t="normal">SUMIFS('Инфраструктура'!AP:AP,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Q189" s="244" t="e">
        <f aca="false" ca="true" dt2D="false" dtr="false" t="normal">SUMIFS('Инфраструктура'!AQ:AQ,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R189" s="244" t="e">
        <f aca="false" ca="true" dt2D="false" dtr="false" t="normal">SUMIFS('Инфраструктура'!AR:AR,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S189" s="244" t="e">
        <f aca="false" ca="true" dt2D="false" dtr="false" t="normal">SUMIFS('Инфраструктура'!AS:AS,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T189" s="244" t="e">
        <f aca="false" ca="true" dt2D="false" dtr="false" t="normal">SUMIFS('Инфраструктура'!AT:AT,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U189" s="244" t="e">
        <f aca="false" ca="true" dt2D="false" dtr="false" t="normal">SUMIFS('Инфраструктура'!AU:AU,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V189" s="244" t="e">
        <f aca="false" ca="true" dt2D="false" dtr="false" t="normal">SUMIFS('Инфраструктура'!AV:AV,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W189" s="244" t="e">
        <f aca="false" ca="true" dt2D="false" dtr="false" t="normal">SUMIFS('Инфраструктура'!AW:AW,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X189" s="244" t="e">
        <f aca="false" ca="true" dt2D="false" dtr="false" t="normal">SUMIFS('Инфраструктура'!AX:AX,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Y189" s="244" t="e">
        <f aca="false" ca="true" dt2D="false" dtr="false" t="normal">SUMIFS('Инфраструктура'!AY:AY,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AZ189" s="244" t="e">
        <f aca="false" ca="true" dt2D="false" dtr="false" t="normal">SUMIFS('Инфраструктура'!AZ:AZ,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A189" s="244" t="e">
        <f aca="false" ca="true" dt2D="false" dtr="false" t="normal">SUMIFS('Инфраструктура'!BA:BA,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B189" s="244" t="e">
        <f aca="false" ca="true" dt2D="false" dtr="false" t="normal">SUMIFS('Инфраструктура'!BB:BB,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C189" s="244" t="e">
        <f aca="false" ca="true" dt2D="false" dtr="false" t="normal">SUMIFS('Инфраструктура'!BC:BC,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D189" s="244" t="e">
        <f aca="false" ca="true" dt2D="false" dtr="false" t="normal">SUMIFS('Инфраструктура'!BD:BD,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E189" s="244" t="e">
        <f aca="false" ca="true" dt2D="false" dtr="false" t="normal">SUMIFS('Инфраструктура'!BE:BE,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F189" s="244" t="e">
        <f aca="false" ca="true" dt2D="false" dtr="false" t="normal">SUMIFS('Инфраструктура'!BF:BF,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G189" s="244" t="e">
        <f aca="false" ca="true" dt2D="false" dtr="false" t="normal">SUMIFS('Инфраструктура'!BG:BG,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H189" s="244" t="e">
        <f aca="false" ca="true" dt2D="false" dtr="false" t="normal">SUMIFS('Инфраструктура'!BH:BH,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I189" s="244" t="e">
        <f aca="false" ca="true" dt2D="false" dtr="false" t="normal">SUMIFS('Инфраструктура'!BI:BI,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J189" s="244" t="e">
        <f aca="false" ca="true" dt2D="false" dtr="false" t="normal">SUMIFS('Инфраструктура'!BJ:BJ,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K189" s="244" t="e">
        <f aca="false" ca="true" dt2D="false" dtr="false" t="normal">SUMIFS('Инфраструктура'!BK:BK,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L189" s="244" t="e">
        <f aca="false" ca="true" dt2D="false" dtr="false" t="normal">SUMIFS('Инфраструктура'!BL:BL,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M189" s="244" t="e">
        <f aca="false" ca="true" dt2D="false" dtr="false" t="normal">SUMIFS('Инфраструктура'!BM:BM,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N189" s="244" t="e">
        <f aca="false" ca="true" dt2D="false" dtr="false" t="normal">SUMIFS('Инфраструктура'!BN:BN,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O189" s="244" t="e">
        <f aca="false" ca="true" dt2D="false" dtr="false" t="normal">SUMIFS('Инфраструктура'!BO:BO,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P189" s="244" t="e">
        <f aca="false" ca="true" dt2D="false" dtr="false" t="normal">SUMIFS('Инфраструктура'!BP:BP,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Q189" s="244" t="e">
        <f aca="false" ca="true" dt2D="false" dtr="false" t="normal">SUMIFS('Инфраструктура'!BQ:BQ,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R189" s="244" t="e">
        <f aca="false" ca="true" dt2D="false" dtr="false" t="normal">SUMIFS('Инфраструктура'!BR:BR,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S189" s="244" t="e">
        <f aca="false" ca="true" dt2D="false" dtr="false" t="normal">SUMIFS('Инфраструктура'!BS:BS, 'Инфраструктура'!$D:$D, $I189, 'Инфраструктура'!$G:$G, $G189, 'Инфраструктура'!$B:$B, "Общая поддерживающая и обеспечивающая инфраструктура")</f>
        <v>#VALUE!</v>
      </c>
      <c r="BT189" s="244" t="e">
        <f aca="false" ca="true" dt2D="false" dtr="false" t="normal">SUMIFS('Инфраструктура'!BT:BT, 'Инфраструктура'!$D:$D, $I189, 'Инфраструктура'!$G:$G, $G189, 'Инфраструктура'!$B:$B, "Общая поддерживающая и обеспечивающая инфраструктура")</f>
        <v>#VALUE!</v>
      </c>
    </row>
    <row hidden="true" ht="16.5" outlineLevel="2" r="190">
      <c r="D190" s="529" t="e">
        <f aca="false" ca="false" dt2D="false" dtr="false" t="normal">D189</f>
        <v>#N/A</v>
      </c>
      <c r="E190" s="569" t="str">
        <f aca="false" ca="false" dt2D="false" dtr="false" t="normal">I190</f>
        <v>Коммунальная инфраструктура</v>
      </c>
      <c r="F190" s="482" t="e">
        <f aca="false" ca="false" dt2D="false" dtr="false" t="normal">F189</f>
        <v>#N/A</v>
      </c>
      <c r="G190" s="482" t="n">
        <f aca="false" ca="false" dt2D="false" dtr="false" t="normal">G189</f>
        <v>0</v>
      </c>
      <c r="I190" s="1" t="s">
        <v>580</v>
      </c>
      <c r="L190" s="235" t="e">
        <f aca="false" ca="true" dt2D="false" dtr="false" t="normal">SUM(M190:BT190)</f>
        <v>#VALUE!</v>
      </c>
      <c r="M190" s="244" t="e">
        <f aca="false" ca="true" dt2D="false" dtr="false" t="normal">SUMIFS('Инфраструктура'!M:M,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N190" s="244" t="e">
        <f aca="false" ca="true" dt2D="false" dtr="false" t="normal">SUMIFS('Инфраструктура'!N:N,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O190" s="244" t="e">
        <f aca="false" ca="true" dt2D="false" dtr="false" t="normal">SUMIFS('Инфраструктура'!O:O,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P190" s="244" t="e">
        <f aca="false" ca="true" dt2D="false" dtr="false" t="normal">SUMIFS('Инфраструктура'!P:P,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Q190" s="244" t="e">
        <f aca="false" ca="true" dt2D="false" dtr="false" t="normal">SUMIFS('Инфраструктура'!Q:Q,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R190" s="244" t="e">
        <f aca="false" ca="true" dt2D="false" dtr="false" t="normal">SUMIFS('Инфраструктура'!R:R,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S190" s="244" t="e">
        <f aca="false" ca="true" dt2D="false" dtr="false" t="normal">SUMIFS('Инфраструктура'!S:S,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T190" s="244" t="e">
        <f aca="false" ca="true" dt2D="false" dtr="false" t="normal">SUMIFS('Инфраструктура'!T:T,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U190" s="244" t="e">
        <f aca="false" ca="true" dt2D="false" dtr="false" t="normal">SUMIFS('Инфраструктура'!U:U,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V190" s="244" t="e">
        <f aca="false" ca="true" dt2D="false" dtr="false" t="normal">SUMIFS('Инфраструктура'!V:V,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W190" s="244" t="e">
        <f aca="false" ca="true" dt2D="false" dtr="false" t="normal">SUMIFS('Инфраструктура'!W:W,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X190" s="244" t="e">
        <f aca="false" ca="true" dt2D="false" dtr="false" t="normal">SUMIFS('Инфраструктура'!X:X,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Y190" s="244" t="e">
        <f aca="false" ca="true" dt2D="false" dtr="false" t="normal">SUMIFS('Инфраструктура'!Y:Y,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Z190" s="244" t="e">
        <f aca="false" ca="true" dt2D="false" dtr="false" t="normal">SUMIFS('Инфраструктура'!Z:Z,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A190" s="244" t="e">
        <f aca="false" ca="true" dt2D="false" dtr="false" t="normal">SUMIFS('Инфраструктура'!AA:AA,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B190" s="244" t="e">
        <f aca="false" ca="true" dt2D="false" dtr="false" t="normal">SUMIFS('Инфраструктура'!AB:AB,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C190" s="244" t="e">
        <f aca="false" ca="true" dt2D="false" dtr="false" t="normal">SUMIFS('Инфраструктура'!AC:AC,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D190" s="244" t="e">
        <f aca="false" ca="true" dt2D="false" dtr="false" t="normal">SUMIFS('Инфраструктура'!AD:AD,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E190" s="244" t="e">
        <f aca="false" ca="true" dt2D="false" dtr="false" t="normal">SUMIFS('Инфраструктура'!AE:AE,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F190" s="244" t="e">
        <f aca="false" ca="true" dt2D="false" dtr="false" t="normal">SUMIFS('Инфраструктура'!AF:AF,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G190" s="244" t="e">
        <f aca="false" ca="true" dt2D="false" dtr="false" t="normal">SUMIFS('Инфраструктура'!AG:AG,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H190" s="244" t="e">
        <f aca="false" ca="true" dt2D="false" dtr="false" t="normal">SUMIFS('Инфраструктура'!AH:AH,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I190" s="244" t="e">
        <f aca="false" ca="true" dt2D="false" dtr="false" t="normal">SUMIFS('Инфраструктура'!AI:AI,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J190" s="244" t="e">
        <f aca="false" ca="true" dt2D="false" dtr="false" t="normal">SUMIFS('Инфраструктура'!AJ:AJ,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K190" s="244" t="e">
        <f aca="false" ca="true" dt2D="false" dtr="false" t="normal">SUMIFS('Инфраструктура'!AK:AK,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L190" s="244" t="e">
        <f aca="false" ca="true" dt2D="false" dtr="false" t="normal">SUMIFS('Инфраструктура'!AL:AL,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M190" s="244" t="e">
        <f aca="false" ca="true" dt2D="false" dtr="false" t="normal">SUMIFS('Инфраструктура'!AM:AM,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N190" s="244" t="e">
        <f aca="false" ca="true" dt2D="false" dtr="false" t="normal">SUMIFS('Инфраструктура'!AN:AN,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O190" s="244" t="e">
        <f aca="false" ca="true" dt2D="false" dtr="false" t="normal">SUMIFS('Инфраструктура'!AO:AO,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P190" s="244" t="e">
        <f aca="false" ca="true" dt2D="false" dtr="false" t="normal">SUMIFS('Инфраструктура'!AP:AP,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Q190" s="244" t="e">
        <f aca="false" ca="true" dt2D="false" dtr="false" t="normal">SUMIFS('Инфраструктура'!AQ:AQ,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R190" s="244" t="e">
        <f aca="false" ca="true" dt2D="false" dtr="false" t="normal">SUMIFS('Инфраструктура'!AR:AR,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S190" s="244" t="e">
        <f aca="false" ca="true" dt2D="false" dtr="false" t="normal">SUMIFS('Инфраструктура'!AS:AS,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T190" s="244" t="e">
        <f aca="false" ca="true" dt2D="false" dtr="false" t="normal">SUMIFS('Инфраструктура'!AT:AT,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U190" s="244" t="e">
        <f aca="false" ca="true" dt2D="false" dtr="false" t="normal">SUMIFS('Инфраструктура'!AU:AU,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V190" s="244" t="e">
        <f aca="false" ca="true" dt2D="false" dtr="false" t="normal">SUMIFS('Инфраструктура'!AV:AV,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W190" s="244" t="e">
        <f aca="false" ca="true" dt2D="false" dtr="false" t="normal">SUMIFS('Инфраструктура'!AW:AW,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X190" s="244" t="e">
        <f aca="false" ca="true" dt2D="false" dtr="false" t="normal">SUMIFS('Инфраструктура'!AX:AX,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Y190" s="244" t="e">
        <f aca="false" ca="true" dt2D="false" dtr="false" t="normal">SUMIFS('Инфраструктура'!AY:AY,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AZ190" s="244" t="e">
        <f aca="false" ca="true" dt2D="false" dtr="false" t="normal">SUMIFS('Инфраструктура'!AZ:AZ,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A190" s="244" t="e">
        <f aca="false" ca="true" dt2D="false" dtr="false" t="normal">SUMIFS('Инфраструктура'!BA:BA,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B190" s="244" t="e">
        <f aca="false" ca="true" dt2D="false" dtr="false" t="normal">SUMIFS('Инфраструктура'!BB:BB,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C190" s="244" t="e">
        <f aca="false" ca="true" dt2D="false" dtr="false" t="normal">SUMIFS('Инфраструктура'!BC:BC,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D190" s="244" t="e">
        <f aca="false" ca="true" dt2D="false" dtr="false" t="normal">SUMIFS('Инфраструктура'!BD:BD,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E190" s="244" t="e">
        <f aca="false" ca="true" dt2D="false" dtr="false" t="normal">SUMIFS('Инфраструктура'!BE:BE,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F190" s="244" t="e">
        <f aca="false" ca="true" dt2D="false" dtr="false" t="normal">SUMIFS('Инфраструктура'!BF:BF,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G190" s="244" t="e">
        <f aca="false" ca="true" dt2D="false" dtr="false" t="normal">SUMIFS('Инфраструктура'!BG:BG,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H190" s="244" t="e">
        <f aca="false" ca="true" dt2D="false" dtr="false" t="normal">SUMIFS('Инфраструктура'!BH:BH,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I190" s="244" t="e">
        <f aca="false" ca="true" dt2D="false" dtr="false" t="normal">SUMIFS('Инфраструктура'!BI:BI,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J190" s="244" t="e">
        <f aca="false" ca="true" dt2D="false" dtr="false" t="normal">SUMIFS('Инфраструктура'!BJ:BJ,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K190" s="244" t="e">
        <f aca="false" ca="true" dt2D="false" dtr="false" t="normal">SUMIFS('Инфраструктура'!BK:BK,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L190" s="244" t="e">
        <f aca="false" ca="true" dt2D="false" dtr="false" t="normal">SUMIFS('Инфраструктура'!BL:BL,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M190" s="244" t="e">
        <f aca="false" ca="true" dt2D="false" dtr="false" t="normal">SUMIFS('Инфраструктура'!BM:BM,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N190" s="244" t="e">
        <f aca="false" ca="true" dt2D="false" dtr="false" t="normal">SUMIFS('Инфраструктура'!BN:BN,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O190" s="244" t="e">
        <f aca="false" ca="true" dt2D="false" dtr="false" t="normal">SUMIFS('Инфраструктура'!BO:BO,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P190" s="244" t="e">
        <f aca="false" ca="true" dt2D="false" dtr="false" t="normal">SUMIFS('Инфраструктура'!BP:BP,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Q190" s="244" t="e">
        <f aca="false" ca="true" dt2D="false" dtr="false" t="normal">SUMIFS('Инфраструктура'!BQ:BQ,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R190" s="244" t="e">
        <f aca="false" ca="true" dt2D="false" dtr="false" t="normal">SUMIFS('Инфраструктура'!BR:BR,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S190" s="244" t="e">
        <f aca="false" ca="true" dt2D="false" dtr="false" t="normal">SUMIFS('Инфраструктура'!BS:BS, 'Инфраструктура'!$D:$D, $I190, 'Инфраструктура'!$G:$G, $G190, 'Инфраструктура'!$B:$B, "Общая поддерживающая и обеспечивающая инфраструктура")</f>
        <v>#VALUE!</v>
      </c>
      <c r="BT190" s="244" t="e">
        <f aca="false" ca="true" dt2D="false" dtr="false" t="normal">SUMIFS('Инфраструктура'!BT:BT, 'Инфраструктура'!$D:$D, $I190, 'Инфраструктура'!$G:$G, $G190, 'Инфраструктура'!$B:$B, "Общая поддерживающая и обеспечивающая инфраструктура")</f>
        <v>#VALUE!</v>
      </c>
    </row>
    <row hidden="true" ht="16.5" outlineLevel="2" r="191">
      <c r="D191" s="529" t="e">
        <f aca="false" ca="false" dt2D="false" dtr="false" t="normal">D190</f>
        <v>#N/A</v>
      </c>
      <c r="E191" s="569" t="str">
        <f aca="false" ca="false" dt2D="false" dtr="false" t="normal">I191</f>
        <v>Коммуникационная инфраструктура</v>
      </c>
      <c r="F191" s="482" t="e">
        <f aca="false" ca="false" dt2D="false" dtr="false" t="normal">F190</f>
        <v>#N/A</v>
      </c>
      <c r="G191" s="482" t="n">
        <f aca="false" ca="false" dt2D="false" dtr="false" t="normal">G190</f>
        <v>0</v>
      </c>
      <c r="I191" s="1" t="s">
        <v>581</v>
      </c>
      <c r="L191" s="235" t="e">
        <f aca="false" ca="true" dt2D="false" dtr="false" t="normal">SUM(M191:BT191)</f>
        <v>#VALUE!</v>
      </c>
      <c r="M191" s="244" t="e">
        <f aca="false" ca="true" dt2D="false" dtr="false" t="normal">SUMIFS('Инфраструктура'!M:M,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N191" s="244" t="e">
        <f aca="false" ca="true" dt2D="false" dtr="false" t="normal">SUMIFS('Инфраструктура'!N:N,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O191" s="244" t="e">
        <f aca="false" ca="true" dt2D="false" dtr="false" t="normal">SUMIFS('Инфраструктура'!O:O,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P191" s="244" t="e">
        <f aca="false" ca="true" dt2D="false" dtr="false" t="normal">SUMIFS('Инфраструктура'!P:P,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Q191" s="244" t="e">
        <f aca="false" ca="true" dt2D="false" dtr="false" t="normal">SUMIFS('Инфраструктура'!Q:Q,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R191" s="244" t="e">
        <f aca="false" ca="true" dt2D="false" dtr="false" t="normal">SUMIFS('Инфраструктура'!R:R,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S191" s="244" t="e">
        <f aca="false" ca="true" dt2D="false" dtr="false" t="normal">SUMIFS('Инфраструктура'!S:S,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T191" s="244" t="e">
        <f aca="false" ca="true" dt2D="false" dtr="false" t="normal">SUMIFS('Инфраструктура'!T:T,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U191" s="244" t="e">
        <f aca="false" ca="true" dt2D="false" dtr="false" t="normal">SUMIFS('Инфраструктура'!U:U,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V191" s="244" t="e">
        <f aca="false" ca="true" dt2D="false" dtr="false" t="normal">SUMIFS('Инфраструктура'!V:V,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W191" s="244" t="e">
        <f aca="false" ca="true" dt2D="false" dtr="false" t="normal">SUMIFS('Инфраструктура'!W:W,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X191" s="244" t="e">
        <f aca="false" ca="true" dt2D="false" dtr="false" t="normal">SUMIFS('Инфраструктура'!X:X,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Y191" s="244" t="e">
        <f aca="false" ca="true" dt2D="false" dtr="false" t="normal">SUMIFS('Инфраструктура'!Y:Y,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Z191" s="244" t="e">
        <f aca="false" ca="true" dt2D="false" dtr="false" t="normal">SUMIFS('Инфраструктура'!Z:Z,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A191" s="244" t="e">
        <f aca="false" ca="true" dt2D="false" dtr="false" t="normal">SUMIFS('Инфраструктура'!AA:AA,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B191" s="244" t="e">
        <f aca="false" ca="true" dt2D="false" dtr="false" t="normal">SUMIFS('Инфраструктура'!AB:AB,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C191" s="244" t="e">
        <f aca="false" ca="true" dt2D="false" dtr="false" t="normal">SUMIFS('Инфраструктура'!AC:AC,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D191" s="244" t="e">
        <f aca="false" ca="true" dt2D="false" dtr="false" t="normal">SUMIFS('Инфраструктура'!AD:AD,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E191" s="244" t="e">
        <f aca="false" ca="true" dt2D="false" dtr="false" t="normal">SUMIFS('Инфраструктура'!AE:AE,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F191" s="244" t="e">
        <f aca="false" ca="true" dt2D="false" dtr="false" t="normal">SUMIFS('Инфраструктура'!AF:AF,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G191" s="244" t="e">
        <f aca="false" ca="true" dt2D="false" dtr="false" t="normal">SUMIFS('Инфраструктура'!AG:AG,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H191" s="244" t="e">
        <f aca="false" ca="true" dt2D="false" dtr="false" t="normal">SUMIFS('Инфраструктура'!AH:AH,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I191" s="244" t="e">
        <f aca="false" ca="true" dt2D="false" dtr="false" t="normal">SUMIFS('Инфраструктура'!AI:AI,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J191" s="244" t="e">
        <f aca="false" ca="true" dt2D="false" dtr="false" t="normal">SUMIFS('Инфраструктура'!AJ:AJ,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K191" s="244" t="e">
        <f aca="false" ca="true" dt2D="false" dtr="false" t="normal">SUMIFS('Инфраструктура'!AK:AK,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L191" s="244" t="e">
        <f aca="false" ca="true" dt2D="false" dtr="false" t="normal">SUMIFS('Инфраструктура'!AL:AL,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M191" s="244" t="e">
        <f aca="false" ca="true" dt2D="false" dtr="false" t="normal">SUMIFS('Инфраструктура'!AM:AM,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N191" s="244" t="e">
        <f aca="false" ca="true" dt2D="false" dtr="false" t="normal">SUMIFS('Инфраструктура'!AN:AN,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O191" s="244" t="e">
        <f aca="false" ca="true" dt2D="false" dtr="false" t="normal">SUMIFS('Инфраструктура'!AO:AO,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P191" s="244" t="e">
        <f aca="false" ca="true" dt2D="false" dtr="false" t="normal">SUMIFS('Инфраструктура'!AP:AP,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Q191" s="244" t="e">
        <f aca="false" ca="true" dt2D="false" dtr="false" t="normal">SUMIFS('Инфраструктура'!AQ:AQ,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R191" s="244" t="e">
        <f aca="false" ca="true" dt2D="false" dtr="false" t="normal">SUMIFS('Инфраструктура'!AR:AR,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S191" s="244" t="e">
        <f aca="false" ca="true" dt2D="false" dtr="false" t="normal">SUMIFS('Инфраструктура'!AS:AS,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T191" s="244" t="e">
        <f aca="false" ca="true" dt2D="false" dtr="false" t="normal">SUMIFS('Инфраструктура'!AT:AT,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U191" s="244" t="e">
        <f aca="false" ca="true" dt2D="false" dtr="false" t="normal">SUMIFS('Инфраструктура'!AU:AU,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V191" s="244" t="e">
        <f aca="false" ca="true" dt2D="false" dtr="false" t="normal">SUMIFS('Инфраструктура'!AV:AV,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W191" s="244" t="e">
        <f aca="false" ca="true" dt2D="false" dtr="false" t="normal">SUMIFS('Инфраструктура'!AW:AW,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X191" s="244" t="e">
        <f aca="false" ca="true" dt2D="false" dtr="false" t="normal">SUMIFS('Инфраструктура'!AX:AX,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Y191" s="244" t="e">
        <f aca="false" ca="true" dt2D="false" dtr="false" t="normal">SUMIFS('Инфраструктура'!AY:AY,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AZ191" s="244" t="e">
        <f aca="false" ca="true" dt2D="false" dtr="false" t="normal">SUMIFS('Инфраструктура'!AZ:AZ,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A191" s="244" t="e">
        <f aca="false" ca="true" dt2D="false" dtr="false" t="normal">SUMIFS('Инфраструктура'!BA:BA,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B191" s="244" t="e">
        <f aca="false" ca="true" dt2D="false" dtr="false" t="normal">SUMIFS('Инфраструктура'!BB:BB,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C191" s="244" t="e">
        <f aca="false" ca="true" dt2D="false" dtr="false" t="normal">SUMIFS('Инфраструктура'!BC:BC,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D191" s="244" t="e">
        <f aca="false" ca="true" dt2D="false" dtr="false" t="normal">SUMIFS('Инфраструктура'!BD:BD,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E191" s="244" t="e">
        <f aca="false" ca="true" dt2D="false" dtr="false" t="normal">SUMIFS('Инфраструктура'!BE:BE,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F191" s="244" t="e">
        <f aca="false" ca="true" dt2D="false" dtr="false" t="normal">SUMIFS('Инфраструктура'!BF:BF,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G191" s="244" t="e">
        <f aca="false" ca="true" dt2D="false" dtr="false" t="normal">SUMIFS('Инфраструктура'!BG:BG,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H191" s="244" t="e">
        <f aca="false" ca="true" dt2D="false" dtr="false" t="normal">SUMIFS('Инфраструктура'!BH:BH,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I191" s="244" t="e">
        <f aca="false" ca="true" dt2D="false" dtr="false" t="normal">SUMIFS('Инфраструктура'!BI:BI,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J191" s="244" t="e">
        <f aca="false" ca="true" dt2D="false" dtr="false" t="normal">SUMIFS('Инфраструктура'!BJ:BJ,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K191" s="244" t="e">
        <f aca="false" ca="true" dt2D="false" dtr="false" t="normal">SUMIFS('Инфраструктура'!BK:BK,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L191" s="244" t="e">
        <f aca="false" ca="true" dt2D="false" dtr="false" t="normal">SUMIFS('Инфраструктура'!BL:BL,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M191" s="244" t="e">
        <f aca="false" ca="true" dt2D="false" dtr="false" t="normal">SUMIFS('Инфраструктура'!BM:BM,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N191" s="244" t="e">
        <f aca="false" ca="true" dt2D="false" dtr="false" t="normal">SUMIFS('Инфраструктура'!BN:BN,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O191" s="244" t="e">
        <f aca="false" ca="true" dt2D="false" dtr="false" t="normal">SUMIFS('Инфраструктура'!BO:BO,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P191" s="244" t="e">
        <f aca="false" ca="true" dt2D="false" dtr="false" t="normal">SUMIFS('Инфраструктура'!BP:BP,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Q191" s="244" t="e">
        <f aca="false" ca="true" dt2D="false" dtr="false" t="normal">SUMIFS('Инфраструктура'!BQ:BQ,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R191" s="244" t="e">
        <f aca="false" ca="true" dt2D="false" dtr="false" t="normal">SUMIFS('Инфраструктура'!BR:BR,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S191" s="244" t="e">
        <f aca="false" ca="true" dt2D="false" dtr="false" t="normal">SUMIFS('Инфраструктура'!BS:BS, 'Инфраструктура'!$D:$D, $I191, 'Инфраструктура'!$G:$G, $G191, 'Инфраструктура'!$B:$B, "Общая поддерживающая и обеспечивающая инфраструктура")</f>
        <v>#VALUE!</v>
      </c>
      <c r="BT191" s="244" t="e">
        <f aca="false" ca="true" dt2D="false" dtr="false" t="normal">SUMIFS('Инфраструктура'!BT:BT, 'Инфраструктура'!$D:$D, $I191, 'Инфраструктура'!$G:$G, $G191, 'Инфраструктура'!$B:$B, "Общая поддерживающая и обеспечивающая инфраструктура")</f>
        <v>#VALUE!</v>
      </c>
    </row>
    <row hidden="true" ht="16.5" outlineLevel="2" r="192">
      <c r="D192" s="529" t="e">
        <f aca="false" ca="false" dt2D="false" dtr="false" t="normal">D191</f>
        <v>#N/A</v>
      </c>
      <c r="E192" s="569" t="str">
        <f aca="false" ca="false" dt2D="false" dtr="false" t="normal">I192</f>
        <v>Прочая обеспечивающая инфраструктура</v>
      </c>
      <c r="F192" s="482" t="e">
        <f aca="false" ca="false" dt2D="false" dtr="false" t="normal">F191</f>
        <v>#N/A</v>
      </c>
      <c r="G192" s="482" t="n">
        <f aca="false" ca="false" dt2D="false" dtr="false" t="normal">G191</f>
        <v>0</v>
      </c>
      <c r="I192" s="1" t="s">
        <v>582</v>
      </c>
      <c r="L192" s="235" t="e">
        <f aca="false" ca="true" dt2D="false" dtr="false" t="normal">SUM(M192:BT192)</f>
        <v>#VALUE!</v>
      </c>
      <c r="M192" s="244" t="e">
        <f aca="false" ca="true" dt2D="false" dtr="false" t="normal">SUMIFS('Инфраструктура'!M:M,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N192" s="244" t="e">
        <f aca="false" ca="true" dt2D="false" dtr="false" t="normal">SUMIFS('Инфраструктура'!N:N,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O192" s="244" t="e">
        <f aca="false" ca="true" dt2D="false" dtr="false" t="normal">SUMIFS('Инфраструктура'!O:O,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P192" s="244" t="e">
        <f aca="false" ca="true" dt2D="false" dtr="false" t="normal">SUMIFS('Инфраструктура'!P:P,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Q192" s="244" t="e">
        <f aca="false" ca="true" dt2D="false" dtr="false" t="normal">SUMIFS('Инфраструктура'!Q:Q,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R192" s="244" t="e">
        <f aca="false" ca="true" dt2D="false" dtr="false" t="normal">SUMIFS('Инфраструктура'!R:R,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S192" s="244" t="e">
        <f aca="false" ca="true" dt2D="false" dtr="false" t="normal">SUMIFS('Инфраструктура'!S:S,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T192" s="244" t="e">
        <f aca="false" ca="true" dt2D="false" dtr="false" t="normal">SUMIFS('Инфраструктура'!T:T,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U192" s="244" t="e">
        <f aca="false" ca="true" dt2D="false" dtr="false" t="normal">SUMIFS('Инфраструктура'!U:U,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V192" s="244" t="e">
        <f aca="false" ca="true" dt2D="false" dtr="false" t="normal">SUMIFS('Инфраструктура'!V:V,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W192" s="244" t="e">
        <f aca="false" ca="true" dt2D="false" dtr="false" t="normal">SUMIFS('Инфраструктура'!W:W,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X192" s="244" t="e">
        <f aca="false" ca="true" dt2D="false" dtr="false" t="normal">SUMIFS('Инфраструктура'!X:X,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Y192" s="244" t="e">
        <f aca="false" ca="true" dt2D="false" dtr="false" t="normal">SUMIFS('Инфраструктура'!Y:Y,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Z192" s="244" t="e">
        <f aca="false" ca="true" dt2D="false" dtr="false" t="normal">SUMIFS('Инфраструктура'!Z:Z,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A192" s="244" t="e">
        <f aca="false" ca="true" dt2D="false" dtr="false" t="normal">SUMIFS('Инфраструктура'!AA:AA,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B192" s="244" t="e">
        <f aca="false" ca="true" dt2D="false" dtr="false" t="normal">SUMIFS('Инфраструктура'!AB:AB,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C192" s="244" t="e">
        <f aca="false" ca="true" dt2D="false" dtr="false" t="normal">SUMIFS('Инфраструктура'!AC:AC,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D192" s="244" t="e">
        <f aca="false" ca="true" dt2D="false" dtr="false" t="normal">SUMIFS('Инфраструктура'!AD:AD,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E192" s="244" t="e">
        <f aca="false" ca="true" dt2D="false" dtr="false" t="normal">SUMIFS('Инфраструктура'!AE:AE,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F192" s="244" t="e">
        <f aca="false" ca="true" dt2D="false" dtr="false" t="normal">SUMIFS('Инфраструктура'!AF:AF,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G192" s="244" t="e">
        <f aca="false" ca="true" dt2D="false" dtr="false" t="normal">SUMIFS('Инфраструктура'!AG:AG,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H192" s="244" t="e">
        <f aca="false" ca="true" dt2D="false" dtr="false" t="normal">SUMIFS('Инфраструктура'!AH:AH,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I192" s="244" t="e">
        <f aca="false" ca="true" dt2D="false" dtr="false" t="normal">SUMIFS('Инфраструктура'!AI:AI,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J192" s="244" t="e">
        <f aca="false" ca="true" dt2D="false" dtr="false" t="normal">SUMIFS('Инфраструктура'!AJ:AJ,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K192" s="244" t="e">
        <f aca="false" ca="true" dt2D="false" dtr="false" t="normal">SUMIFS('Инфраструктура'!AK:AK,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L192" s="244" t="e">
        <f aca="false" ca="true" dt2D="false" dtr="false" t="normal">SUMIFS('Инфраструктура'!AL:AL,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M192" s="244" t="e">
        <f aca="false" ca="true" dt2D="false" dtr="false" t="normal">SUMIFS('Инфраструктура'!AM:AM,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N192" s="244" t="e">
        <f aca="false" ca="true" dt2D="false" dtr="false" t="normal">SUMIFS('Инфраструктура'!AN:AN,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O192" s="244" t="e">
        <f aca="false" ca="true" dt2D="false" dtr="false" t="normal">SUMIFS('Инфраструктура'!AO:AO,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P192" s="244" t="e">
        <f aca="false" ca="true" dt2D="false" dtr="false" t="normal">SUMIFS('Инфраструктура'!AP:AP,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Q192" s="244" t="e">
        <f aca="false" ca="true" dt2D="false" dtr="false" t="normal">SUMIFS('Инфраструктура'!AQ:AQ,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R192" s="244" t="e">
        <f aca="false" ca="true" dt2D="false" dtr="false" t="normal">SUMIFS('Инфраструктура'!AR:AR,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S192" s="244" t="e">
        <f aca="false" ca="true" dt2D="false" dtr="false" t="normal">SUMIFS('Инфраструктура'!AS:AS,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T192" s="244" t="e">
        <f aca="false" ca="true" dt2D="false" dtr="false" t="normal">SUMIFS('Инфраструктура'!AT:AT,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U192" s="244" t="e">
        <f aca="false" ca="true" dt2D="false" dtr="false" t="normal">SUMIFS('Инфраструктура'!AU:AU,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V192" s="244" t="e">
        <f aca="false" ca="true" dt2D="false" dtr="false" t="normal">SUMIFS('Инфраструктура'!AV:AV,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W192" s="244" t="e">
        <f aca="false" ca="true" dt2D="false" dtr="false" t="normal">SUMIFS('Инфраструктура'!AW:AW,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X192" s="244" t="e">
        <f aca="false" ca="true" dt2D="false" dtr="false" t="normal">SUMIFS('Инфраструктура'!AX:AX,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Y192" s="244" t="e">
        <f aca="false" ca="true" dt2D="false" dtr="false" t="normal">SUMIFS('Инфраструктура'!AY:AY,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AZ192" s="244" t="e">
        <f aca="false" ca="true" dt2D="false" dtr="false" t="normal">SUMIFS('Инфраструктура'!AZ:AZ,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A192" s="244" t="e">
        <f aca="false" ca="true" dt2D="false" dtr="false" t="normal">SUMIFS('Инфраструктура'!BA:BA,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B192" s="244" t="e">
        <f aca="false" ca="true" dt2D="false" dtr="false" t="normal">SUMIFS('Инфраструктура'!BB:BB,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C192" s="244" t="e">
        <f aca="false" ca="true" dt2D="false" dtr="false" t="normal">SUMIFS('Инфраструктура'!BC:BC,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D192" s="244" t="e">
        <f aca="false" ca="true" dt2D="false" dtr="false" t="normal">SUMIFS('Инфраструктура'!BD:BD,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E192" s="244" t="e">
        <f aca="false" ca="true" dt2D="false" dtr="false" t="normal">SUMIFS('Инфраструктура'!BE:BE,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F192" s="244" t="e">
        <f aca="false" ca="true" dt2D="false" dtr="false" t="normal">SUMIFS('Инфраструктура'!BF:BF,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G192" s="244" t="e">
        <f aca="false" ca="true" dt2D="false" dtr="false" t="normal">SUMIFS('Инфраструктура'!BG:BG,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H192" s="244" t="e">
        <f aca="false" ca="true" dt2D="false" dtr="false" t="normal">SUMIFS('Инфраструктура'!BH:BH,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I192" s="244" t="e">
        <f aca="false" ca="true" dt2D="false" dtr="false" t="normal">SUMIFS('Инфраструктура'!BI:BI,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J192" s="244" t="e">
        <f aca="false" ca="true" dt2D="false" dtr="false" t="normal">SUMIFS('Инфраструктура'!BJ:BJ,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K192" s="244" t="e">
        <f aca="false" ca="true" dt2D="false" dtr="false" t="normal">SUMIFS('Инфраструктура'!BK:BK,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L192" s="244" t="e">
        <f aca="false" ca="true" dt2D="false" dtr="false" t="normal">SUMIFS('Инфраструктура'!BL:BL,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M192" s="244" t="e">
        <f aca="false" ca="true" dt2D="false" dtr="false" t="normal">SUMIFS('Инфраструктура'!BM:BM,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N192" s="244" t="e">
        <f aca="false" ca="true" dt2D="false" dtr="false" t="normal">SUMIFS('Инфраструктура'!BN:BN,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O192" s="244" t="e">
        <f aca="false" ca="true" dt2D="false" dtr="false" t="normal">SUMIFS('Инфраструктура'!BO:BO,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P192" s="244" t="e">
        <f aca="false" ca="true" dt2D="false" dtr="false" t="normal">SUMIFS('Инфраструктура'!BP:BP,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Q192" s="244" t="e">
        <f aca="false" ca="true" dt2D="false" dtr="false" t="normal">SUMIFS('Инфраструктура'!BQ:BQ,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R192" s="244" t="e">
        <f aca="false" ca="true" dt2D="false" dtr="false" t="normal">SUMIFS('Инфраструктура'!BR:BR,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S192" s="244" t="e">
        <f aca="false" ca="true" dt2D="false" dtr="false" t="normal">SUMIFS('Инфраструктура'!BS:BS, 'Инфраструктура'!$D:$D, $I192, 'Инфраструктура'!$G:$G, $G192, 'Инфраструктура'!$B:$B, "Общая поддерживающая и обеспечивающая инфраструктура")</f>
        <v>#VALUE!</v>
      </c>
      <c r="BT192" s="244" t="e">
        <f aca="false" ca="true" dt2D="false" dtr="false" t="normal">SUMIFS('Инфраструктура'!BT:BT, 'Инфраструктура'!$D:$D, $I192, 'Инфраструктура'!$G:$G, $G192, 'Инфраструктура'!$B:$B, "Общая поддерживающая и обеспечивающая инфраструктура")</f>
        <v>#VALUE!</v>
      </c>
    </row>
    <row hidden="true" ht="16.5" outlineLevel="2" r="193">
      <c r="D193" s="529" t="e">
        <f aca="false" ca="false" dt2D="false" dtr="false" t="normal">D192</f>
        <v>#N/A</v>
      </c>
      <c r="E193" s="569" t="n"/>
      <c r="F193" s="482" t="e">
        <f aca="false" ca="false" dt2D="false" dtr="false" t="normal">F192</f>
        <v>#N/A</v>
      </c>
      <c r="G193" s="482" t="n">
        <f aca="false" ca="false" dt2D="false" dtr="false" t="normal">G192</f>
        <v>0</v>
      </c>
      <c r="L193" s="235" t="n"/>
      <c r="M193" s="244" t="n"/>
      <c r="N193" s="244" t="n"/>
      <c r="O193" s="244" t="n"/>
      <c r="P193" s="244" t="n"/>
      <c r="Q193" s="244" t="n"/>
      <c r="R193" s="244" t="n"/>
      <c r="S193" s="244" t="n"/>
      <c r="T193" s="244" t="n"/>
      <c r="U193" s="244" t="n"/>
      <c r="V193" s="244" t="n"/>
      <c r="W193" s="244" t="n"/>
      <c r="X193" s="244" t="n"/>
      <c r="Y193" s="244" t="n"/>
      <c r="Z193" s="244" t="n"/>
      <c r="AA193" s="244" t="n"/>
      <c r="AB193" s="244" t="n"/>
      <c r="AC193" s="244" t="n"/>
      <c r="AD193" s="244" t="n"/>
      <c r="AE193" s="244" t="n"/>
      <c r="AF193" s="244" t="n"/>
      <c r="AG193" s="244" t="n"/>
      <c r="AH193" s="244" t="n"/>
      <c r="AI193" s="244" t="n"/>
      <c r="AJ193" s="244" t="n"/>
      <c r="AK193" s="244" t="n"/>
      <c r="AL193" s="244" t="n"/>
      <c r="AM193" s="244" t="n"/>
      <c r="AN193" s="244" t="n"/>
      <c r="AO193" s="244" t="n"/>
      <c r="AP193" s="244" t="n"/>
      <c r="AQ193" s="244" t="n"/>
      <c r="AR193" s="244" t="n"/>
      <c r="AS193" s="244" t="n"/>
      <c r="AT193" s="244" t="n"/>
      <c r="AU193" s="244" t="n"/>
      <c r="AV193" s="244" t="n"/>
      <c r="AW193" s="244" t="n"/>
      <c r="AX193" s="244" t="n"/>
      <c r="AY193" s="244" t="n"/>
      <c r="AZ193" s="244" t="n"/>
      <c r="BA193" s="244" t="n"/>
      <c r="BB193" s="244" t="n"/>
      <c r="BC193" s="244" t="n"/>
      <c r="BD193" s="244" t="n"/>
      <c r="BE193" s="244" t="n"/>
      <c r="BF193" s="244" t="n"/>
      <c r="BG193" s="244" t="n"/>
      <c r="BH193" s="244" t="n"/>
      <c r="BI193" s="244" t="n"/>
      <c r="BJ193" s="244" t="n"/>
      <c r="BK193" s="244" t="n"/>
      <c r="BL193" s="244" t="n"/>
      <c r="BM193" s="244" t="n"/>
      <c r="BN193" s="244" t="n"/>
      <c r="BO193" s="244" t="n"/>
      <c r="BP193" s="244" t="n"/>
      <c r="BQ193" s="244" t="n"/>
      <c r="BR193" s="244" t="n"/>
      <c r="BS193" s="244" t="n"/>
      <c r="BT193" s="244" t="n"/>
    </row>
    <row hidden="true" ht="16.5" outlineLevel="2" r="194">
      <c r="D194" s="529" t="e">
        <f aca="false" ca="false" dt2D="false" dtr="false" t="normal">D193</f>
        <v>#N/A</v>
      </c>
      <c r="E194" s="569" t="n"/>
      <c r="F194" s="482" t="e">
        <f aca="false" ca="false" dt2D="false" dtr="false" t="normal">F193</f>
        <v>#N/A</v>
      </c>
      <c r="G194" s="482" t="n">
        <f aca="false" ca="false" dt2D="false" dtr="false" t="normal">G193</f>
        <v>0</v>
      </c>
      <c r="I194" s="285" t="s">
        <v>612</v>
      </c>
      <c r="J194" s="116" t="n"/>
      <c r="L194" s="235" t="n"/>
      <c r="M194" s="244" t="n"/>
      <c r="N194" s="244" t="n"/>
      <c r="O194" s="244" t="n"/>
      <c r="P194" s="244" t="n"/>
      <c r="Q194" s="244" t="n"/>
      <c r="R194" s="244" t="n"/>
      <c r="S194" s="244" t="n"/>
      <c r="T194" s="244" t="n"/>
      <c r="U194" s="244" t="n"/>
      <c r="V194" s="244" t="n"/>
      <c r="W194" s="244" t="n"/>
      <c r="X194" s="244" t="n"/>
      <c r="Y194" s="244" t="n"/>
      <c r="Z194" s="244" t="n"/>
      <c r="AA194" s="244" t="n"/>
      <c r="AB194" s="244" t="n"/>
      <c r="AC194" s="244" t="n"/>
      <c r="AD194" s="244" t="n"/>
      <c r="AE194" s="244" t="n"/>
      <c r="AF194" s="244" t="n"/>
      <c r="AG194" s="244" t="n"/>
      <c r="AH194" s="244" t="n"/>
      <c r="AI194" s="244" t="n"/>
      <c r="AJ194" s="244" t="n"/>
      <c r="AK194" s="244" t="n"/>
      <c r="AL194" s="244" t="n"/>
      <c r="AM194" s="244" t="n"/>
      <c r="AN194" s="244" t="n"/>
      <c r="AO194" s="244" t="n"/>
      <c r="AP194" s="244" t="n"/>
      <c r="AQ194" s="244" t="n"/>
      <c r="AR194" s="244" t="n"/>
      <c r="AS194" s="244" t="n"/>
      <c r="AT194" s="244" t="n"/>
      <c r="AU194" s="244" t="n"/>
      <c r="AV194" s="244" t="n"/>
      <c r="AW194" s="244" t="n"/>
      <c r="AX194" s="244" t="n"/>
      <c r="AY194" s="244" t="n"/>
      <c r="AZ194" s="244" t="n"/>
      <c r="BA194" s="244" t="n"/>
      <c r="BB194" s="244" t="n"/>
      <c r="BC194" s="244" t="n"/>
      <c r="BD194" s="244" t="n"/>
      <c r="BE194" s="244" t="n"/>
      <c r="BF194" s="244" t="n"/>
      <c r="BG194" s="244" t="n"/>
      <c r="BH194" s="244" t="n"/>
      <c r="BI194" s="244" t="n"/>
      <c r="BJ194" s="244" t="n"/>
      <c r="BK194" s="244" t="n"/>
      <c r="BL194" s="244" t="n"/>
      <c r="BM194" s="244" t="n"/>
      <c r="BN194" s="244" t="n"/>
      <c r="BO194" s="244" t="n"/>
      <c r="BP194" s="244" t="n"/>
      <c r="BQ194" s="244" t="n"/>
      <c r="BR194" s="244" t="n"/>
      <c r="BS194" s="244" t="n"/>
      <c r="BT194" s="244" t="n"/>
    </row>
    <row customFormat="true" hidden="true" ht="16.5" outlineLevel="2" r="195" s="130">
      <c r="A195" s="529" t="n"/>
      <c r="B195" s="574" t="s">
        <v>453</v>
      </c>
      <c r="C195" s="574" t="n"/>
      <c r="D195" s="529" t="e">
        <f aca="false" ca="false" dt2D="false" dtr="false" t="normal">D194</f>
        <v>#N/A</v>
      </c>
      <c r="E195" s="569" t="n"/>
      <c r="F195" s="482" t="e">
        <f aca="false" ca="false" dt2D="false" dtr="false" t="normal">F194</f>
        <v>#N/A</v>
      </c>
      <c r="G195" s="482" t="n">
        <f aca="false" ca="false" dt2D="false" dtr="false" t="normal">G194</f>
        <v>0</v>
      </c>
      <c r="H195" s="1" t="n"/>
      <c r="I195" s="580" t="s">
        <v>613</v>
      </c>
      <c r="J195" s="581" t="str">
        <f aca="false" ca="false" dt2D="false" dtr="false" t="normal">VLOOKUP(G195, 'Допущения'!$B$66:$H$72, 7, 0)</f>
        <v>Да</v>
      </c>
      <c r="K195" s="575" t="n"/>
      <c r="L195" s="235" t="e">
        <f aca="false" ca="true" dt2D="false" dtr="false" t="normal">SUM(M195:BT195)</f>
        <v>#VALUE!</v>
      </c>
      <c r="M195" s="239" t="e">
        <f aca="false" ca="true" dt2D="false" dtr="false" t="normal">SUM(M189:M192)/(1+'Макро'!E$64)</f>
        <v>#VALUE!</v>
      </c>
      <c r="N195" s="239" t="e">
        <f aca="false" ca="true" dt2D="false" dtr="false" t="normal">SUM(N189:N192)/(1+'Макро'!F$64)</f>
        <v>#VALUE!</v>
      </c>
      <c r="O195" s="239" t="e">
        <f aca="false" ca="true" dt2D="false" dtr="false" t="normal">SUM(O189:O192)/(1+'Макро'!G$64)</f>
        <v>#VALUE!</v>
      </c>
      <c r="P195" s="239" t="e">
        <f aca="false" ca="true" dt2D="false" dtr="false" t="normal">SUM(P189:P192)/(1+'Макро'!H$64)</f>
        <v>#VALUE!</v>
      </c>
      <c r="Q195" s="239" t="e">
        <f aca="false" ca="true" dt2D="false" dtr="false" t="normal">SUM(Q189:Q192)/(1+'Макро'!I$64)</f>
        <v>#VALUE!</v>
      </c>
      <c r="R195" s="239" t="e">
        <f aca="false" ca="true" dt2D="false" dtr="false" t="normal">SUM(R189:R192)/(1+'Макро'!J$64)</f>
        <v>#VALUE!</v>
      </c>
      <c r="S195" s="239" t="e">
        <f aca="false" ca="true" dt2D="false" dtr="false" t="normal">SUM(S189:S192)/(1+'Макро'!K$64)</f>
        <v>#VALUE!</v>
      </c>
      <c r="T195" s="239" t="e">
        <f aca="false" ca="true" dt2D="false" dtr="false" t="normal">SUM(T189:T192)/(1+'Макро'!L$64)</f>
        <v>#VALUE!</v>
      </c>
      <c r="U195" s="239" t="e">
        <f aca="false" ca="true" dt2D="false" dtr="false" t="normal">SUM(U189:U192)/(1+'Макро'!M$64)</f>
        <v>#VALUE!</v>
      </c>
      <c r="V195" s="239" t="e">
        <f aca="false" ca="true" dt2D="false" dtr="false" t="normal">SUM(V189:V192)/(1+'Макро'!N$64)</f>
        <v>#VALUE!</v>
      </c>
      <c r="W195" s="239" t="e">
        <f aca="false" ca="true" dt2D="false" dtr="false" t="normal">SUM(W189:W192)/(1+'Макро'!O$64)</f>
        <v>#VALUE!</v>
      </c>
      <c r="X195" s="239" t="e">
        <f aca="false" ca="true" dt2D="false" dtr="false" t="normal">SUM(X189:X192)/(1+'Макро'!P$64)</f>
        <v>#VALUE!</v>
      </c>
      <c r="Y195" s="239" t="e">
        <f aca="false" ca="true" dt2D="false" dtr="false" t="normal">SUM(Y189:Y192)/(1+'Макро'!Q$64)</f>
        <v>#VALUE!</v>
      </c>
      <c r="Z195" s="239" t="e">
        <f aca="false" ca="true" dt2D="false" dtr="false" t="normal">SUM(Z189:Z192)/(1+'Макро'!R$64)</f>
        <v>#VALUE!</v>
      </c>
      <c r="AA195" s="239" t="e">
        <f aca="false" ca="true" dt2D="false" dtr="false" t="normal">SUM(AA189:AA192)/(1+'Макро'!S$64)</f>
        <v>#VALUE!</v>
      </c>
      <c r="AB195" s="239" t="e">
        <f aca="false" ca="true" dt2D="false" dtr="false" t="normal">SUM(AB189:AB192)/(1+'Макро'!T$64)</f>
        <v>#VALUE!</v>
      </c>
      <c r="AC195" s="239" t="e">
        <f aca="false" ca="true" dt2D="false" dtr="false" t="normal">SUM(AC189:AC192)/(1+'Макро'!U$64)</f>
        <v>#VALUE!</v>
      </c>
      <c r="AD195" s="239" t="e">
        <f aca="false" ca="true" dt2D="false" dtr="false" t="normal">SUM(AD189:AD192)/(1+'Макро'!V$64)</f>
        <v>#VALUE!</v>
      </c>
      <c r="AE195" s="239" t="e">
        <f aca="false" ca="true" dt2D="false" dtr="false" t="normal">SUM(AE189:AE192)/(1+'Макро'!W$64)</f>
        <v>#VALUE!</v>
      </c>
      <c r="AF195" s="239" t="e">
        <f aca="false" ca="true" dt2D="false" dtr="false" t="normal">SUM(AF189:AF192)/(1+'Макро'!X$64)</f>
        <v>#VALUE!</v>
      </c>
      <c r="AG195" s="239" t="e">
        <f aca="false" ca="true" dt2D="false" dtr="false" t="normal">SUM(AG189:AG192)/(1+'Макро'!Y$64)</f>
        <v>#VALUE!</v>
      </c>
      <c r="AH195" s="239" t="e">
        <f aca="false" ca="true" dt2D="false" dtr="false" t="normal">SUM(AH189:AH192)/(1+'Макро'!Z$64)</f>
        <v>#VALUE!</v>
      </c>
      <c r="AI195" s="239" t="e">
        <f aca="false" ca="true" dt2D="false" dtr="false" t="normal">SUM(AI189:AI192)/(1+'Макро'!AA$64)</f>
        <v>#VALUE!</v>
      </c>
      <c r="AJ195" s="239" t="e">
        <f aca="false" ca="true" dt2D="false" dtr="false" t="normal">SUM(AJ189:AJ192)/(1+'Макро'!AB$64)</f>
        <v>#VALUE!</v>
      </c>
      <c r="AK195" s="239" t="e">
        <f aca="false" ca="true" dt2D="false" dtr="false" t="normal">SUM(AK189:AK192)/(1+'Макро'!AC$64)</f>
        <v>#VALUE!</v>
      </c>
      <c r="AL195" s="239" t="e">
        <f aca="false" ca="true" dt2D="false" dtr="false" t="normal">SUM(AL189:AL192)/(1+'Макро'!AD$64)</f>
        <v>#VALUE!</v>
      </c>
      <c r="AM195" s="239" t="e">
        <f aca="false" ca="true" dt2D="false" dtr="false" t="normal">SUM(AM189:AM192)/(1+'Макро'!AE$64)</f>
        <v>#VALUE!</v>
      </c>
      <c r="AN195" s="239" t="e">
        <f aca="false" ca="true" dt2D="false" dtr="false" t="normal">SUM(AN189:AN192)/(1+'Макро'!AF$64)</f>
        <v>#VALUE!</v>
      </c>
      <c r="AO195" s="239" t="e">
        <f aca="false" ca="true" dt2D="false" dtr="false" t="normal">SUM(AO189:AO192)/(1+'Макро'!AG$64)</f>
        <v>#VALUE!</v>
      </c>
      <c r="AP195" s="239" t="e">
        <f aca="false" ca="true" dt2D="false" dtr="false" t="normal">SUM(AP189:AP192)/(1+'Макро'!AH$64)</f>
        <v>#VALUE!</v>
      </c>
      <c r="AQ195" s="239" t="e">
        <f aca="false" ca="true" dt2D="false" dtr="false" t="normal">SUM(AQ189:AQ192)/(1+'Макро'!AI$64)</f>
        <v>#VALUE!</v>
      </c>
      <c r="AR195" s="239" t="e">
        <f aca="false" ca="true" dt2D="false" dtr="false" t="normal">SUM(AR189:AR192)/(1+'Макро'!AJ$64)</f>
        <v>#VALUE!</v>
      </c>
      <c r="AS195" s="239" t="e">
        <f aca="false" ca="true" dt2D="false" dtr="false" t="normal">SUM(AS189:AS192)/(1+'Макро'!AK$64)</f>
        <v>#VALUE!</v>
      </c>
      <c r="AT195" s="239" t="e">
        <f aca="false" ca="true" dt2D="false" dtr="false" t="normal">SUM(AT189:AT192)/(1+'Макро'!AL$64)</f>
        <v>#VALUE!</v>
      </c>
      <c r="AU195" s="239" t="e">
        <f aca="false" ca="true" dt2D="false" dtr="false" t="normal">SUM(AU189:AU192)/(1+'Макро'!AM$64)</f>
        <v>#VALUE!</v>
      </c>
      <c r="AV195" s="239" t="e">
        <f aca="false" ca="true" dt2D="false" dtr="false" t="normal">SUM(AV189:AV192)/(1+'Макро'!AN$64)</f>
        <v>#VALUE!</v>
      </c>
      <c r="AW195" s="239" t="e">
        <f aca="false" ca="true" dt2D="false" dtr="false" t="normal">SUM(AW189:AW192)/(1+'Макро'!AO$64)</f>
        <v>#VALUE!</v>
      </c>
      <c r="AX195" s="239" t="e">
        <f aca="false" ca="true" dt2D="false" dtr="false" t="normal">SUM(AX189:AX192)/(1+'Макро'!AP$64)</f>
        <v>#VALUE!</v>
      </c>
      <c r="AY195" s="239" t="e">
        <f aca="false" ca="true" dt2D="false" dtr="false" t="normal">SUM(AY189:AY192)/(1+'Макро'!AQ$64)</f>
        <v>#VALUE!</v>
      </c>
      <c r="AZ195" s="239" t="e">
        <f aca="false" ca="true" dt2D="false" dtr="false" t="normal">SUM(AZ189:AZ192)/(1+'Макро'!AR$64)</f>
        <v>#VALUE!</v>
      </c>
      <c r="BA195" s="239" t="e">
        <f aca="false" ca="true" dt2D="false" dtr="false" t="normal">SUM(BA189:BA192)/(1+'Макро'!AS$64)</f>
        <v>#VALUE!</v>
      </c>
      <c r="BB195" s="239" t="e">
        <f aca="false" ca="true" dt2D="false" dtr="false" t="normal">SUM(BB189:BB192)/(1+'Макро'!AT$64)</f>
        <v>#VALUE!</v>
      </c>
      <c r="BC195" s="239" t="e">
        <f aca="false" ca="true" dt2D="false" dtr="false" t="normal">SUM(BC189:BC192)/(1+'Макро'!AU$64)</f>
        <v>#VALUE!</v>
      </c>
      <c r="BD195" s="239" t="e">
        <f aca="false" ca="true" dt2D="false" dtr="false" t="normal">SUM(BD189:BD192)/(1+'Макро'!AV$64)</f>
        <v>#VALUE!</v>
      </c>
      <c r="BE195" s="239" t="e">
        <f aca="false" ca="true" dt2D="false" dtr="false" t="normal">SUM(BE189:BE192)/(1+'Макро'!AW$64)</f>
        <v>#VALUE!</v>
      </c>
      <c r="BF195" s="239" t="e">
        <f aca="false" ca="true" dt2D="false" dtr="false" t="normal">SUM(BF189:BF192)/(1+'Макро'!AX$64)</f>
        <v>#VALUE!</v>
      </c>
      <c r="BG195" s="239" t="e">
        <f aca="false" ca="true" dt2D="false" dtr="false" t="normal">SUM(BG189:BG192)/(1+'Макро'!AY$64)</f>
        <v>#VALUE!</v>
      </c>
      <c r="BH195" s="239" t="e">
        <f aca="false" ca="true" dt2D="false" dtr="false" t="normal">SUM(BH189:BH192)/(1+'Макро'!AZ$64)</f>
        <v>#VALUE!</v>
      </c>
      <c r="BI195" s="239" t="e">
        <f aca="false" ca="true" dt2D="false" dtr="false" t="normal">SUM(BI189:BI192)/(1+'Макро'!BA$64)</f>
        <v>#VALUE!</v>
      </c>
      <c r="BJ195" s="239" t="e">
        <f aca="false" ca="true" dt2D="false" dtr="false" t="normal">SUM(BJ189:BJ192)/(1+'Макро'!BB$64)</f>
        <v>#VALUE!</v>
      </c>
      <c r="BK195" s="239" t="e">
        <f aca="false" ca="true" dt2D="false" dtr="false" t="normal">SUM(BK189:BK192)/(1+'Макро'!BC$64)</f>
        <v>#VALUE!</v>
      </c>
      <c r="BL195" s="239" t="e">
        <f aca="false" ca="true" dt2D="false" dtr="false" t="normal">SUM(BL189:BL192)/(1+'Макро'!BD$64)</f>
        <v>#VALUE!</v>
      </c>
      <c r="BM195" s="239" t="e">
        <f aca="false" ca="true" dt2D="false" dtr="false" t="normal">SUM(BM189:BM192)/(1+'Макро'!BE$64)</f>
        <v>#VALUE!</v>
      </c>
      <c r="BN195" s="239" t="e">
        <f aca="false" ca="true" dt2D="false" dtr="false" t="normal">SUM(BN189:BN192)/(1+'Макро'!BF$64)</f>
        <v>#VALUE!</v>
      </c>
      <c r="BO195" s="239" t="e">
        <f aca="false" ca="true" dt2D="false" dtr="false" t="normal">SUM(BO189:BO192)/(1+'Макро'!BG$64)</f>
        <v>#VALUE!</v>
      </c>
      <c r="BP195" s="239" t="e">
        <f aca="false" ca="true" dt2D="false" dtr="false" t="normal">SUM(BP189:BP192)/(1+'Макро'!BH$64)</f>
        <v>#VALUE!</v>
      </c>
      <c r="BQ195" s="239" t="e">
        <f aca="false" ca="true" dt2D="false" dtr="false" t="normal">SUM(BQ189:BQ192)/(1+'Макро'!BI$64)</f>
        <v>#VALUE!</v>
      </c>
      <c r="BR195" s="239" t="e">
        <f aca="false" ca="true" dt2D="false" dtr="false" t="normal">SUM(BR189:BR192)/(1+'Макро'!BJ$64)</f>
        <v>#VALUE!</v>
      </c>
      <c r="BS195" s="239" t="e">
        <f aca="false" ca="true" dt2D="false" dtr="false" t="normal">SUM(BS189:BS192)/(1+'Макро'!BK$64)</f>
        <v>#VALUE!</v>
      </c>
      <c r="BT195" s="239" t="e">
        <f aca="false" ca="true" dt2D="false" dtr="false" t="normal">SUM(BT189:BT192)/(1+'Макро'!BL$64)</f>
        <v>#VALUE!</v>
      </c>
    </row>
    <row customFormat="true" hidden="true" ht="16.5" outlineLevel="2" r="196" s="130">
      <c r="A196" s="529" t="n"/>
      <c r="B196" s="574" t="s">
        <v>455</v>
      </c>
      <c r="C196" s="574" t="n"/>
      <c r="D196" s="529" t="e">
        <f aca="false" ca="false" dt2D="false" dtr="false" t="normal">D195</f>
        <v>#N/A</v>
      </c>
      <c r="E196" s="569" t="n"/>
      <c r="F196" s="482" t="e">
        <f aca="false" ca="false" dt2D="false" dtr="false" t="normal">F195</f>
        <v>#N/A</v>
      </c>
      <c r="G196" s="482" t="n">
        <f aca="false" ca="false" dt2D="false" dtr="false" t="normal">G195</f>
        <v>0</v>
      </c>
      <c r="H196" s="1" t="n"/>
      <c r="I196" s="580" t="s">
        <v>614</v>
      </c>
      <c r="J196" s="577" t="n"/>
      <c r="K196" s="575" t="n"/>
      <c r="L196" s="235" t="e">
        <f aca="false" ca="true" dt2D="false" dtr="false" t="normal">SUM(M196:BT196)</f>
        <v>#VALUE!</v>
      </c>
      <c r="M196" s="239" t="e">
        <f aca="false" ca="true" dt2D="false" dtr="false" t="normal">M195*'Макро'!E$64</f>
        <v>#VALUE!</v>
      </c>
      <c r="N196" s="239" t="e">
        <f aca="false" ca="true" dt2D="false" dtr="false" t="normal">N195*'Макро'!F$64</f>
        <v>#VALUE!</v>
      </c>
      <c r="O196" s="239" t="e">
        <f aca="false" ca="true" dt2D="false" dtr="false" t="normal">O195*'Макро'!G$64</f>
        <v>#VALUE!</v>
      </c>
      <c r="P196" s="239" t="e">
        <f aca="false" ca="true" dt2D="false" dtr="false" t="normal">P195*'Макро'!H$64</f>
        <v>#VALUE!</v>
      </c>
      <c r="Q196" s="239" t="e">
        <f aca="false" ca="true" dt2D="false" dtr="false" t="normal">Q195*'Макро'!I$64</f>
        <v>#VALUE!</v>
      </c>
      <c r="R196" s="239" t="e">
        <f aca="false" ca="true" dt2D="false" dtr="false" t="normal">R195*'Макро'!J$64</f>
        <v>#VALUE!</v>
      </c>
      <c r="S196" s="239" t="e">
        <f aca="false" ca="true" dt2D="false" dtr="false" t="normal">S195*'Макро'!K$64</f>
        <v>#VALUE!</v>
      </c>
      <c r="T196" s="239" t="e">
        <f aca="false" ca="true" dt2D="false" dtr="false" t="normal">T195*'Макро'!L$64</f>
        <v>#VALUE!</v>
      </c>
      <c r="U196" s="239" t="e">
        <f aca="false" ca="true" dt2D="false" dtr="false" t="normal">U195*'Макро'!M$64</f>
        <v>#VALUE!</v>
      </c>
      <c r="V196" s="239" t="e">
        <f aca="false" ca="true" dt2D="false" dtr="false" t="normal">V195*'Макро'!N$64</f>
        <v>#VALUE!</v>
      </c>
      <c r="W196" s="239" t="e">
        <f aca="false" ca="true" dt2D="false" dtr="false" t="normal">W195*'Макро'!O$64</f>
        <v>#VALUE!</v>
      </c>
      <c r="X196" s="239" t="e">
        <f aca="false" ca="true" dt2D="false" dtr="false" t="normal">X195*'Макро'!P$64</f>
        <v>#VALUE!</v>
      </c>
      <c r="Y196" s="239" t="e">
        <f aca="false" ca="true" dt2D="false" dtr="false" t="normal">Y195*'Макро'!Q$64</f>
        <v>#VALUE!</v>
      </c>
      <c r="Z196" s="239" t="e">
        <f aca="false" ca="true" dt2D="false" dtr="false" t="normal">Z195*'Макро'!R$64</f>
        <v>#VALUE!</v>
      </c>
      <c r="AA196" s="239" t="e">
        <f aca="false" ca="true" dt2D="false" dtr="false" t="normal">AA195*'Макро'!S$64</f>
        <v>#VALUE!</v>
      </c>
      <c r="AB196" s="239" t="e">
        <f aca="false" ca="true" dt2D="false" dtr="false" t="normal">AB195*'Макро'!T$64</f>
        <v>#VALUE!</v>
      </c>
      <c r="AC196" s="239" t="e">
        <f aca="false" ca="true" dt2D="false" dtr="false" t="normal">AC195*'Макро'!U$64</f>
        <v>#VALUE!</v>
      </c>
      <c r="AD196" s="239" t="e">
        <f aca="false" ca="true" dt2D="false" dtr="false" t="normal">AD195*'Макро'!V$64</f>
        <v>#VALUE!</v>
      </c>
      <c r="AE196" s="239" t="e">
        <f aca="false" ca="true" dt2D="false" dtr="false" t="normal">AE195*'Макро'!W$64</f>
        <v>#VALUE!</v>
      </c>
      <c r="AF196" s="239" t="e">
        <f aca="false" ca="true" dt2D="false" dtr="false" t="normal">AF195*'Макро'!X$64</f>
        <v>#VALUE!</v>
      </c>
      <c r="AG196" s="239" t="e">
        <f aca="false" ca="true" dt2D="false" dtr="false" t="normal">AG195*'Макро'!Y$64</f>
        <v>#VALUE!</v>
      </c>
      <c r="AH196" s="239" t="e">
        <f aca="false" ca="true" dt2D="false" dtr="false" t="normal">AH195*'Макро'!Z$64</f>
        <v>#VALUE!</v>
      </c>
      <c r="AI196" s="239" t="e">
        <f aca="false" ca="true" dt2D="false" dtr="false" t="normal">AI195*'Макро'!AA$64</f>
        <v>#VALUE!</v>
      </c>
      <c r="AJ196" s="239" t="e">
        <f aca="false" ca="true" dt2D="false" dtr="false" t="normal">AJ195*'Макро'!AB$64</f>
        <v>#VALUE!</v>
      </c>
      <c r="AK196" s="239" t="e">
        <f aca="false" ca="true" dt2D="false" dtr="false" t="normal">AK195*'Макро'!AC$64</f>
        <v>#VALUE!</v>
      </c>
      <c r="AL196" s="239" t="e">
        <f aca="false" ca="true" dt2D="false" dtr="false" t="normal">AL195*'Макро'!AD$64</f>
        <v>#VALUE!</v>
      </c>
      <c r="AM196" s="239" t="e">
        <f aca="false" ca="true" dt2D="false" dtr="false" t="normal">AM195*'Макро'!AE$64</f>
        <v>#VALUE!</v>
      </c>
      <c r="AN196" s="239" t="e">
        <f aca="false" ca="true" dt2D="false" dtr="false" t="normal">AN195*'Макро'!AF$64</f>
        <v>#VALUE!</v>
      </c>
      <c r="AO196" s="239" t="e">
        <f aca="false" ca="true" dt2D="false" dtr="false" t="normal">AO195*'Макро'!AG$64</f>
        <v>#VALUE!</v>
      </c>
      <c r="AP196" s="239" t="e">
        <f aca="false" ca="true" dt2D="false" dtr="false" t="normal">AP195*'Макро'!AH$64</f>
        <v>#VALUE!</v>
      </c>
      <c r="AQ196" s="239" t="e">
        <f aca="false" ca="true" dt2D="false" dtr="false" t="normal">AQ195*'Макро'!AI$64</f>
        <v>#VALUE!</v>
      </c>
      <c r="AR196" s="239" t="e">
        <f aca="false" ca="true" dt2D="false" dtr="false" t="normal">AR195*'Макро'!AJ$64</f>
        <v>#VALUE!</v>
      </c>
      <c r="AS196" s="239" t="e">
        <f aca="false" ca="true" dt2D="false" dtr="false" t="normal">AS195*'Макро'!AK$64</f>
        <v>#VALUE!</v>
      </c>
      <c r="AT196" s="239" t="e">
        <f aca="false" ca="true" dt2D="false" dtr="false" t="normal">AT195*'Макро'!AL$64</f>
        <v>#VALUE!</v>
      </c>
      <c r="AU196" s="239" t="e">
        <f aca="false" ca="true" dt2D="false" dtr="false" t="normal">AU195*'Макро'!AM$64</f>
        <v>#VALUE!</v>
      </c>
      <c r="AV196" s="239" t="e">
        <f aca="false" ca="true" dt2D="false" dtr="false" t="normal">AV195*'Макро'!AN$64</f>
        <v>#VALUE!</v>
      </c>
      <c r="AW196" s="239" t="e">
        <f aca="false" ca="true" dt2D="false" dtr="false" t="normal">AW195*'Макро'!AO$64</f>
        <v>#VALUE!</v>
      </c>
      <c r="AX196" s="239" t="e">
        <f aca="false" ca="true" dt2D="false" dtr="false" t="normal">AX195*'Макро'!AP$64</f>
        <v>#VALUE!</v>
      </c>
      <c r="AY196" s="239" t="e">
        <f aca="false" ca="true" dt2D="false" dtr="false" t="normal">AY195*'Макро'!AQ$64</f>
        <v>#VALUE!</v>
      </c>
      <c r="AZ196" s="239" t="e">
        <f aca="false" ca="true" dt2D="false" dtr="false" t="normal">AZ195*'Макро'!AR$64</f>
        <v>#VALUE!</v>
      </c>
      <c r="BA196" s="239" t="e">
        <f aca="false" ca="true" dt2D="false" dtr="false" t="normal">BA195*'Макро'!AS$64</f>
        <v>#VALUE!</v>
      </c>
      <c r="BB196" s="239" t="e">
        <f aca="false" ca="true" dt2D="false" dtr="false" t="normal">BB195*'Макро'!AT$64</f>
        <v>#VALUE!</v>
      </c>
      <c r="BC196" s="239" t="e">
        <f aca="false" ca="true" dt2D="false" dtr="false" t="normal">BC195*'Макро'!AU$64</f>
        <v>#VALUE!</v>
      </c>
      <c r="BD196" s="239" t="e">
        <f aca="false" ca="true" dt2D="false" dtr="false" t="normal">BD195*'Макро'!AV$64</f>
        <v>#VALUE!</v>
      </c>
      <c r="BE196" s="239" t="e">
        <f aca="false" ca="true" dt2D="false" dtr="false" t="normal">BE195*'Макро'!AW$64</f>
        <v>#VALUE!</v>
      </c>
      <c r="BF196" s="239" t="e">
        <f aca="false" ca="true" dt2D="false" dtr="false" t="normal">BF195*'Макро'!AX$64</f>
        <v>#VALUE!</v>
      </c>
      <c r="BG196" s="239" t="e">
        <f aca="false" ca="true" dt2D="false" dtr="false" t="normal">BG195*'Макро'!AY$64</f>
        <v>#VALUE!</v>
      </c>
      <c r="BH196" s="239" t="e">
        <f aca="false" ca="true" dt2D="false" dtr="false" t="normal">BH195*'Макро'!AZ$64</f>
        <v>#VALUE!</v>
      </c>
      <c r="BI196" s="239" t="e">
        <f aca="false" ca="true" dt2D="false" dtr="false" t="normal">BI195*'Макро'!BA$64</f>
        <v>#VALUE!</v>
      </c>
      <c r="BJ196" s="239" t="e">
        <f aca="false" ca="true" dt2D="false" dtr="false" t="normal">BJ195*'Макро'!BB$64</f>
        <v>#VALUE!</v>
      </c>
      <c r="BK196" s="239" t="e">
        <f aca="false" ca="true" dt2D="false" dtr="false" t="normal">BK195*'Макро'!BC$64</f>
        <v>#VALUE!</v>
      </c>
      <c r="BL196" s="239" t="e">
        <f aca="false" ca="true" dt2D="false" dtr="false" t="normal">BL195*'Макро'!BD$64</f>
        <v>#VALUE!</v>
      </c>
      <c r="BM196" s="239" t="e">
        <f aca="false" ca="true" dt2D="false" dtr="false" t="normal">BM195*'Макро'!BE$64</f>
        <v>#VALUE!</v>
      </c>
      <c r="BN196" s="239" t="e">
        <f aca="false" ca="true" dt2D="false" dtr="false" t="normal">BN195*'Макро'!BF$64</f>
        <v>#VALUE!</v>
      </c>
      <c r="BO196" s="239" t="e">
        <f aca="false" ca="true" dt2D="false" dtr="false" t="normal">BO195*'Макро'!BG$64</f>
        <v>#VALUE!</v>
      </c>
      <c r="BP196" s="239" t="e">
        <f aca="false" ca="true" dt2D="false" dtr="false" t="normal">BP195*'Макро'!BH$64</f>
        <v>#VALUE!</v>
      </c>
      <c r="BQ196" s="239" t="e">
        <f aca="false" ca="true" dt2D="false" dtr="false" t="normal">BQ195*'Макро'!BI$64</f>
        <v>#VALUE!</v>
      </c>
      <c r="BR196" s="239" t="e">
        <f aca="false" ca="true" dt2D="false" dtr="false" t="normal">BR195*'Макро'!BJ$64</f>
        <v>#VALUE!</v>
      </c>
      <c r="BS196" s="239" t="e">
        <f aca="false" ca="true" dt2D="false" dtr="false" t="normal">BS195*'Макро'!BK$64</f>
        <v>#VALUE!</v>
      </c>
      <c r="BT196" s="239" t="e">
        <f aca="false" ca="true" dt2D="false" dtr="false" t="normal">BT195*'Макро'!BL$64</f>
        <v>#VALUE!</v>
      </c>
    </row>
    <row hidden="true" ht="16.5" outlineLevel="1" r="197">
      <c r="D197" s="529" t="e">
        <f aca="false" ca="false" dt2D="false" dtr="false" t="normal">D196</f>
        <v>#N/A</v>
      </c>
      <c r="E197" s="569" t="n"/>
      <c r="F197" s="482" t="e">
        <f aca="false" ca="false" dt2D="false" dtr="false" t="normal">F196</f>
        <v>#N/A</v>
      </c>
      <c r="G197" s="482" t="n">
        <f aca="false" ca="false" dt2D="false" dtr="false" t="normal">G196</f>
        <v>0</v>
      </c>
      <c r="L197" s="235" t="n"/>
      <c r="M197" s="244" t="n"/>
      <c r="N197" s="244" t="n"/>
      <c r="O197" s="244" t="n"/>
      <c r="P197" s="244" t="n"/>
      <c r="Q197" s="244" t="n"/>
      <c r="R197" s="244" t="n"/>
      <c r="S197" s="244" t="n"/>
      <c r="T197" s="244" t="n"/>
      <c r="U197" s="244" t="n"/>
      <c r="V197" s="244" t="n"/>
      <c r="W197" s="244" t="n"/>
      <c r="X197" s="244" t="n"/>
      <c r="Y197" s="244" t="n"/>
      <c r="Z197" s="244" t="n"/>
      <c r="AA197" s="244" t="n"/>
      <c r="AB197" s="244" t="n"/>
      <c r="AC197" s="244" t="n"/>
      <c r="AD197" s="244" t="n"/>
      <c r="AE197" s="244" t="n"/>
      <c r="AF197" s="244" t="n"/>
      <c r="AG197" s="244" t="n"/>
      <c r="AH197" s="244" t="n"/>
      <c r="AI197" s="244" t="n"/>
      <c r="AJ197" s="244" t="n"/>
      <c r="AK197" s="244" t="n"/>
      <c r="AL197" s="244" t="n"/>
      <c r="AM197" s="244" t="n"/>
      <c r="AN197" s="244" t="n"/>
      <c r="AO197" s="244" t="n"/>
      <c r="AP197" s="244" t="n"/>
      <c r="AQ197" s="244" t="n"/>
      <c r="AR197" s="244" t="n"/>
      <c r="AS197" s="244" t="n"/>
      <c r="AT197" s="244" t="n"/>
      <c r="AU197" s="244" t="n"/>
      <c r="AV197" s="244" t="n"/>
      <c r="AW197" s="244" t="n"/>
      <c r="AX197" s="244" t="n"/>
      <c r="AY197" s="244" t="n"/>
      <c r="AZ197" s="244" t="n"/>
      <c r="BA197" s="244" t="n"/>
      <c r="BB197" s="244" t="n"/>
      <c r="BC197" s="244" t="n"/>
      <c r="BD197" s="244" t="n"/>
      <c r="BE197" s="244" t="n"/>
      <c r="BF197" s="244" t="n"/>
      <c r="BG197" s="244" t="n"/>
      <c r="BH197" s="244" t="n"/>
      <c r="BI197" s="244" t="n"/>
      <c r="BJ197" s="244" t="n"/>
      <c r="BK197" s="244" t="n"/>
      <c r="BL197" s="244" t="n"/>
      <c r="BM197" s="244" t="n"/>
      <c r="BN197" s="244" t="n"/>
      <c r="BO197" s="244" t="n"/>
      <c r="BP197" s="244" t="n"/>
      <c r="BQ197" s="244" t="n"/>
      <c r="BR197" s="244" t="n"/>
      <c r="BS197" s="244" t="n"/>
      <c r="BT197" s="244" t="n"/>
    </row>
    <row customFormat="true" customHeight="true" hidden="true" ht="30.6000003814697" outlineLevel="1" r="198" s="1">
      <c r="B198" s="531" t="n"/>
      <c r="C198" s="561" t="n"/>
      <c r="D198" s="529" t="e">
        <f aca="false" ca="false" dt2D="false" dtr="false" t="normal">D197</f>
        <v>#N/A</v>
      </c>
      <c r="E198" s="569" t="n"/>
      <c r="F198" s="482" t="e">
        <f aca="false" ca="false" dt2D="false" dtr="false" t="normal">F197</f>
        <v>#N/A</v>
      </c>
      <c r="G198" s="482" t="n">
        <f aca="false" ca="false" dt2D="false" dtr="false" t="normal">G197</f>
        <v>0</v>
      </c>
      <c r="I198" s="578" t="s">
        <v>615</v>
      </c>
      <c r="J198" s="579" t="n">
        <f aca="false" ca="false" dt2D="false" dtr="false" t="normal">I135</f>
        <v>0</v>
      </c>
      <c r="K198" s="579" t="n"/>
      <c r="L198" s="579" t="n"/>
      <c r="M198" s="579" t="n"/>
      <c r="N198" s="579" t="n"/>
      <c r="O198" s="579" t="n"/>
      <c r="P198" s="579" t="n"/>
      <c r="Q198" s="579" t="n"/>
      <c r="R198" s="579" t="n"/>
      <c r="S198" s="579" t="n"/>
      <c r="T198" s="579" t="n"/>
      <c r="U198" s="579" t="n"/>
      <c r="V198" s="579" t="n"/>
      <c r="W198" s="579" t="n"/>
      <c r="X198" s="579" t="n"/>
      <c r="Y198" s="579" t="n"/>
      <c r="Z198" s="579" t="n"/>
      <c r="AA198" s="579" t="n"/>
      <c r="AB198" s="579" t="n"/>
      <c r="AC198" s="579" t="n"/>
      <c r="AD198" s="579" t="n"/>
      <c r="AE198" s="579" t="n"/>
      <c r="AF198" s="579" t="n"/>
      <c r="AG198" s="579" t="n"/>
      <c r="AH198" s="579" t="n"/>
      <c r="AI198" s="579" t="n"/>
      <c r="AJ198" s="579" t="n"/>
      <c r="AK198" s="579" t="n"/>
      <c r="AL198" s="579" t="n"/>
      <c r="AM198" s="579" t="n"/>
      <c r="AN198" s="579" t="n"/>
      <c r="AO198" s="579" t="n"/>
      <c r="AP198" s="579" t="n"/>
      <c r="AQ198" s="579" t="n"/>
      <c r="AR198" s="579" t="n"/>
      <c r="AS198" s="579" t="n"/>
      <c r="AT198" s="579" t="n"/>
      <c r="AU198" s="579" t="n"/>
      <c r="AV198" s="579" t="n"/>
      <c r="AW198" s="579" t="n"/>
      <c r="AX198" s="579" t="n"/>
      <c r="AY198" s="579" t="n"/>
      <c r="AZ198" s="579" t="n"/>
      <c r="BA198" s="579" t="n"/>
      <c r="BB198" s="579" t="n"/>
      <c r="BC198" s="579" t="n"/>
      <c r="BD198" s="579" t="n"/>
      <c r="BE198" s="579" t="n"/>
      <c r="BF198" s="579" t="n"/>
      <c r="BG198" s="579" t="n"/>
      <c r="BH198" s="579" t="n"/>
      <c r="BI198" s="579" t="n"/>
      <c r="BJ198" s="579" t="n"/>
      <c r="BK198" s="579" t="n"/>
      <c r="BL198" s="579" t="n"/>
      <c r="BM198" s="579" t="n"/>
      <c r="BN198" s="579" t="n"/>
      <c r="BO198" s="579" t="n"/>
      <c r="BP198" s="579" t="n"/>
      <c r="BQ198" s="579" t="n"/>
      <c r="BR198" s="579" t="n"/>
      <c r="BS198" s="579" t="n"/>
      <c r="BT198" s="579" t="n"/>
    </row>
    <row hidden="true" ht="33" outlineLevel="2" r="199">
      <c r="D199" s="529" t="e">
        <f aca="false" ca="false" dt2D="false" dtr="false" t="normal">D198</f>
        <v>#N/A</v>
      </c>
      <c r="E199" s="569" t="n"/>
      <c r="F199" s="482" t="e">
        <f aca="false" ca="false" dt2D="false" dtr="false" t="normal">F198</f>
        <v>#N/A</v>
      </c>
      <c r="G199" s="482" t="n">
        <f aca="false" ca="false" dt2D="false" dtr="false" t="normal">G198</f>
        <v>0</v>
      </c>
      <c r="I199" s="580" t="s">
        <v>616</v>
      </c>
      <c r="J199" s="116" t="n"/>
      <c r="L199" s="235" t="e">
        <f aca="false" ca="true" dt2D="false" dtr="false" t="normal">SUM(M199:BT199)</f>
        <v>#VALUE!</v>
      </c>
      <c r="M199" s="244" t="e">
        <f aca="false" ca="true" dt2D="false" dtr="false" t="normal">SUM(M200:M201)</f>
        <v>#VALUE!</v>
      </c>
      <c r="N199" s="244" t="e">
        <f aca="false" ca="true" dt2D="false" dtr="false" t="normal">SUM(N200:N201)</f>
        <v>#VALUE!</v>
      </c>
      <c r="O199" s="244" t="e">
        <f aca="false" ca="true" dt2D="false" dtr="false" t="normal">SUM(O200:O201)</f>
        <v>#VALUE!</v>
      </c>
      <c r="P199" s="244" t="e">
        <f aca="false" ca="true" dt2D="false" dtr="false" t="normal">SUM(P200:P201)</f>
        <v>#VALUE!</v>
      </c>
      <c r="Q199" s="244" t="e">
        <f aca="false" ca="true" dt2D="false" dtr="false" t="normal">SUM(Q200:Q201)</f>
        <v>#VALUE!</v>
      </c>
      <c r="R199" s="244" t="e">
        <f aca="false" ca="true" dt2D="false" dtr="false" t="normal">SUM(R200:R201)</f>
        <v>#VALUE!</v>
      </c>
      <c r="S199" s="244" t="e">
        <f aca="false" ca="true" dt2D="false" dtr="false" t="normal">SUM(S200:S201)</f>
        <v>#VALUE!</v>
      </c>
      <c r="T199" s="244" t="e">
        <f aca="false" ca="true" dt2D="false" dtr="false" t="normal">SUM(T200:T201)</f>
        <v>#VALUE!</v>
      </c>
      <c r="U199" s="244" t="e">
        <f aca="false" ca="true" dt2D="false" dtr="false" t="normal">SUM(U200:U201)</f>
        <v>#VALUE!</v>
      </c>
      <c r="V199" s="244" t="e">
        <f aca="false" ca="true" dt2D="false" dtr="false" t="normal">SUM(V200:V201)</f>
        <v>#VALUE!</v>
      </c>
      <c r="W199" s="244" t="e">
        <f aca="false" ca="true" dt2D="false" dtr="false" t="normal">SUM(W200:W201)</f>
        <v>#VALUE!</v>
      </c>
      <c r="X199" s="244" t="e">
        <f aca="false" ca="true" dt2D="false" dtr="false" t="normal">SUM(X200:X201)</f>
        <v>#VALUE!</v>
      </c>
      <c r="Y199" s="244" t="e">
        <f aca="false" ca="true" dt2D="false" dtr="false" t="normal">SUM(Y200:Y201)</f>
        <v>#VALUE!</v>
      </c>
      <c r="Z199" s="244" t="e">
        <f aca="false" ca="true" dt2D="false" dtr="false" t="normal">SUM(Z200:Z201)</f>
        <v>#VALUE!</v>
      </c>
      <c r="AA199" s="244" t="e">
        <f aca="false" ca="true" dt2D="false" dtr="false" t="normal">SUM(AA200:AA201)</f>
        <v>#VALUE!</v>
      </c>
      <c r="AB199" s="244" t="e">
        <f aca="false" ca="true" dt2D="false" dtr="false" t="normal">SUM(AB200:AB201)</f>
        <v>#VALUE!</v>
      </c>
      <c r="AC199" s="244" t="e">
        <f aca="false" ca="true" dt2D="false" dtr="false" t="normal">SUM(AC200:AC201)</f>
        <v>#VALUE!</v>
      </c>
      <c r="AD199" s="244" t="e">
        <f aca="false" ca="true" dt2D="false" dtr="false" t="normal">SUM(AD200:AD201)</f>
        <v>#VALUE!</v>
      </c>
      <c r="AE199" s="244" t="e">
        <f aca="false" ca="true" dt2D="false" dtr="false" t="normal">SUM(AE200:AE201)</f>
        <v>#VALUE!</v>
      </c>
      <c r="AF199" s="244" t="e">
        <f aca="false" ca="true" dt2D="false" dtr="false" t="normal">SUM(AF200:AF201)</f>
        <v>#VALUE!</v>
      </c>
      <c r="AG199" s="244" t="e">
        <f aca="false" ca="true" dt2D="false" dtr="false" t="normal">SUM(AG200:AG201)</f>
        <v>#VALUE!</v>
      </c>
      <c r="AH199" s="244" t="e">
        <f aca="false" ca="true" dt2D="false" dtr="false" t="normal">SUM(AH200:AH201)</f>
        <v>#VALUE!</v>
      </c>
      <c r="AI199" s="244" t="e">
        <f aca="false" ca="true" dt2D="false" dtr="false" t="normal">SUM(AI200:AI201)</f>
        <v>#VALUE!</v>
      </c>
      <c r="AJ199" s="244" t="e">
        <f aca="false" ca="true" dt2D="false" dtr="false" t="normal">SUM(AJ200:AJ201)</f>
        <v>#VALUE!</v>
      </c>
      <c r="AK199" s="244" t="e">
        <f aca="false" ca="true" dt2D="false" dtr="false" t="normal">SUM(AK200:AK201)</f>
        <v>#VALUE!</v>
      </c>
      <c r="AL199" s="244" t="e">
        <f aca="false" ca="true" dt2D="false" dtr="false" t="normal">SUM(AL200:AL201)</f>
        <v>#VALUE!</v>
      </c>
      <c r="AM199" s="244" t="e">
        <f aca="false" ca="true" dt2D="false" dtr="false" t="normal">SUM(AM200:AM201)</f>
        <v>#VALUE!</v>
      </c>
      <c r="AN199" s="244" t="e">
        <f aca="false" ca="true" dt2D="false" dtr="false" t="normal">SUM(AN200:AN201)</f>
        <v>#VALUE!</v>
      </c>
      <c r="AO199" s="244" t="e">
        <f aca="false" ca="true" dt2D="false" dtr="false" t="normal">SUM(AO200:AO201)</f>
        <v>#VALUE!</v>
      </c>
      <c r="AP199" s="244" t="e">
        <f aca="false" ca="true" dt2D="false" dtr="false" t="normal">SUM(AP200:AP201)</f>
        <v>#VALUE!</v>
      </c>
      <c r="AQ199" s="244" t="e">
        <f aca="false" ca="true" dt2D="false" dtr="false" t="normal">SUM(AQ200:AQ201)</f>
        <v>#VALUE!</v>
      </c>
      <c r="AR199" s="244" t="e">
        <f aca="false" ca="true" dt2D="false" dtr="false" t="normal">SUM(AR200:AR201)</f>
        <v>#VALUE!</v>
      </c>
      <c r="AS199" s="244" t="e">
        <f aca="false" ca="true" dt2D="false" dtr="false" t="normal">SUM(AS200:AS201)</f>
        <v>#VALUE!</v>
      </c>
      <c r="AT199" s="244" t="e">
        <f aca="false" ca="true" dt2D="false" dtr="false" t="normal">SUM(AT200:AT201)</f>
        <v>#VALUE!</v>
      </c>
      <c r="AU199" s="244" t="e">
        <f aca="false" ca="true" dt2D="false" dtr="false" t="normal">SUM(AU200:AU201)</f>
        <v>#VALUE!</v>
      </c>
      <c r="AV199" s="244" t="e">
        <f aca="false" ca="true" dt2D="false" dtr="false" t="normal">SUM(AV200:AV201)</f>
        <v>#VALUE!</v>
      </c>
      <c r="AW199" s="244" t="e">
        <f aca="false" ca="true" dt2D="false" dtr="false" t="normal">SUM(AW200:AW201)</f>
        <v>#VALUE!</v>
      </c>
      <c r="AX199" s="244" t="e">
        <f aca="false" ca="true" dt2D="false" dtr="false" t="normal">SUM(AX200:AX201)</f>
        <v>#VALUE!</v>
      </c>
      <c r="AY199" s="244" t="e">
        <f aca="false" ca="true" dt2D="false" dtr="false" t="normal">SUM(AY200:AY201)</f>
        <v>#VALUE!</v>
      </c>
      <c r="AZ199" s="244" t="e">
        <f aca="false" ca="true" dt2D="false" dtr="false" t="normal">SUM(AZ200:AZ201)</f>
        <v>#VALUE!</v>
      </c>
      <c r="BA199" s="244" t="e">
        <f aca="false" ca="true" dt2D="false" dtr="false" t="normal">SUM(BA200:BA201)</f>
        <v>#VALUE!</v>
      </c>
      <c r="BB199" s="244" t="e">
        <f aca="false" ca="true" dt2D="false" dtr="false" t="normal">SUM(BB200:BB201)</f>
        <v>#VALUE!</v>
      </c>
      <c r="BC199" s="244" t="e">
        <f aca="false" ca="true" dt2D="false" dtr="false" t="normal">SUM(BC200:BC201)</f>
        <v>#VALUE!</v>
      </c>
      <c r="BD199" s="244" t="e">
        <f aca="false" ca="true" dt2D="false" dtr="false" t="normal">SUM(BD200:BD201)</f>
        <v>#VALUE!</v>
      </c>
      <c r="BE199" s="244" t="e">
        <f aca="false" ca="true" dt2D="false" dtr="false" t="normal">SUM(BE200:BE201)</f>
        <v>#VALUE!</v>
      </c>
      <c r="BF199" s="244" t="e">
        <f aca="false" ca="true" dt2D="false" dtr="false" t="normal">SUM(BF200:BF201)</f>
        <v>#VALUE!</v>
      </c>
      <c r="BG199" s="244" t="e">
        <f aca="false" ca="true" dt2D="false" dtr="false" t="normal">SUM(BG200:BG201)</f>
        <v>#VALUE!</v>
      </c>
      <c r="BH199" s="244" t="e">
        <f aca="false" ca="true" dt2D="false" dtr="false" t="normal">SUM(BH200:BH201)</f>
        <v>#VALUE!</v>
      </c>
      <c r="BI199" s="244" t="e">
        <f aca="false" ca="true" dt2D="false" dtr="false" t="normal">SUM(BI200:BI201)</f>
        <v>#VALUE!</v>
      </c>
      <c r="BJ199" s="244" t="e">
        <f aca="false" ca="true" dt2D="false" dtr="false" t="normal">SUM(BJ200:BJ201)</f>
        <v>#VALUE!</v>
      </c>
      <c r="BK199" s="244" t="e">
        <f aca="false" ca="true" dt2D="false" dtr="false" t="normal">SUM(BK200:BK201)</f>
        <v>#VALUE!</v>
      </c>
      <c r="BL199" s="244" t="e">
        <f aca="false" ca="true" dt2D="false" dtr="false" t="normal">SUM(BL200:BL201)</f>
        <v>#VALUE!</v>
      </c>
      <c r="BM199" s="244" t="e">
        <f aca="false" ca="true" dt2D="false" dtr="false" t="normal">SUM(BM200:BM201)</f>
        <v>#VALUE!</v>
      </c>
      <c r="BN199" s="244" t="e">
        <f aca="false" ca="true" dt2D="false" dtr="false" t="normal">SUM(BN200:BN201)</f>
        <v>#VALUE!</v>
      </c>
      <c r="BO199" s="244" t="e">
        <f aca="false" ca="true" dt2D="false" dtr="false" t="normal">SUM(BO200:BO201)</f>
        <v>#VALUE!</v>
      </c>
      <c r="BP199" s="244" t="e">
        <f aca="false" ca="true" dt2D="false" dtr="false" t="normal">SUM(BP200:BP201)</f>
        <v>#VALUE!</v>
      </c>
      <c r="BQ199" s="244" t="e">
        <f aca="false" ca="true" dt2D="false" dtr="false" t="normal">SUM(BQ200:BQ201)</f>
        <v>#VALUE!</v>
      </c>
      <c r="BR199" s="244" t="e">
        <f aca="false" ca="true" dt2D="false" dtr="false" t="normal">SUM(BR200:BR201)</f>
        <v>#VALUE!</v>
      </c>
      <c r="BS199" s="244" t="e">
        <f aca="false" ca="true" dt2D="false" dtr="false" t="normal">SUM(BS200:BS201)</f>
        <v>#VALUE!</v>
      </c>
      <c r="BT199" s="244" t="e">
        <f aca="false" ca="true" dt2D="false" dtr="false" t="normal">SUM(BT200:BT201)</f>
        <v>#VALUE!</v>
      </c>
    </row>
    <row customFormat="true" hidden="true" ht="33" outlineLevel="2" r="200" s="130">
      <c r="A200" s="529" t="n"/>
      <c r="B200" s="482" t="s">
        <v>479</v>
      </c>
      <c r="C200" s="574" t="n"/>
      <c r="D200" s="529" t="e">
        <f aca="false" ca="false" dt2D="false" dtr="false" t="normal">D199</f>
        <v>#N/A</v>
      </c>
      <c r="E200" s="569" t="s">
        <v>575</v>
      </c>
      <c r="F200" s="482" t="e">
        <f aca="false" ca="false" dt2D="false" dtr="false" t="normal">F199</f>
        <v>#N/A</v>
      </c>
      <c r="G200" s="482" t="n">
        <f aca="false" ca="false" dt2D="false" dtr="false" t="normal">G199</f>
        <v>0</v>
      </c>
      <c r="H200" s="1" t="n"/>
      <c r="I200" s="580" t="s">
        <v>617</v>
      </c>
      <c r="J200" s="575" t="n"/>
      <c r="K200" s="575" t="n"/>
      <c r="L200" s="235" t="e">
        <f aca="false" ca="false" dt2D="false" dtr="false" t="normal">SUM(M200:BT200)</f>
        <v>#VALUE!</v>
      </c>
      <c r="M200" s="239" t="e">
        <f aca="false" ca="false" dt2D="false" dtr="false" t="normal">SUMIFS('Инфраструктура'!M:M,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N200" s="239" t="e">
        <f aca="false" ca="false" dt2D="false" dtr="false" t="normal">SUMIFS('Инфраструктура'!N:N,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O200" s="239" t="e">
        <f aca="false" ca="false" dt2D="false" dtr="false" t="normal">SUMIFS('Инфраструктура'!O:O,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P200" s="239" t="e">
        <f aca="false" ca="false" dt2D="false" dtr="false" t="normal">SUMIFS('Инфраструктура'!P:P,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Q200" s="239" t="e">
        <f aca="false" ca="false" dt2D="false" dtr="false" t="normal">SUMIFS('Инфраструктура'!Q:Q,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R200" s="239" t="e">
        <f aca="false" ca="false" dt2D="false" dtr="false" t="normal">SUMIFS('Инфраструктура'!R:R,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S200" s="239" t="e">
        <f aca="false" ca="false" dt2D="false" dtr="false" t="normal">SUMIFS('Инфраструктура'!S:S,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T200" s="239" t="e">
        <f aca="false" ca="false" dt2D="false" dtr="false" t="normal">SUMIFS('Инфраструктура'!T:T,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U200" s="239" t="e">
        <f aca="false" ca="false" dt2D="false" dtr="false" t="normal">SUMIFS('Инфраструктура'!U:U,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V200" s="239" t="e">
        <f aca="false" ca="false" dt2D="false" dtr="false" t="normal">SUMIFS('Инфраструктура'!V:V,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W200" s="239" t="e">
        <f aca="false" ca="false" dt2D="false" dtr="false" t="normal">SUMIFS('Инфраструктура'!W:W,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X200" s="239" t="e">
        <f aca="false" ca="false" dt2D="false" dtr="false" t="normal">SUMIFS('Инфраструктура'!X:X,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Y200" s="239" t="e">
        <f aca="false" ca="false" dt2D="false" dtr="false" t="normal">SUMIFS('Инфраструктура'!Y:Y,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Z200" s="239" t="e">
        <f aca="false" ca="false" dt2D="false" dtr="false" t="normal">SUMIFS('Инфраструктура'!Z:Z,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A200" s="239" t="e">
        <f aca="false" ca="false" dt2D="false" dtr="false" t="normal">SUMIFS('Инфраструктура'!AA:AA,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B200" s="239" t="e">
        <f aca="false" ca="false" dt2D="false" dtr="false" t="normal">SUMIFS('Инфраструктура'!AB:AB,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C200" s="239" t="e">
        <f aca="false" ca="false" dt2D="false" dtr="false" t="normal">SUMIFS('Инфраструктура'!AC:AC,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D200" s="239" t="e">
        <f aca="false" ca="false" dt2D="false" dtr="false" t="normal">SUMIFS('Инфраструктура'!AD:AD,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E200" s="239" t="e">
        <f aca="false" ca="false" dt2D="false" dtr="false" t="normal">SUMIFS('Инфраструктура'!AE:AE,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F200" s="239" t="e">
        <f aca="false" ca="false" dt2D="false" dtr="false" t="normal">SUMIFS('Инфраструктура'!AF:AF,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G200" s="239" t="e">
        <f aca="false" ca="false" dt2D="false" dtr="false" t="normal">SUMIFS('Инфраструктура'!AG:AG,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H200" s="239" t="e">
        <f aca="false" ca="false" dt2D="false" dtr="false" t="normal">SUMIFS('Инфраструктура'!AH:AH,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I200" s="239" t="e">
        <f aca="false" ca="false" dt2D="false" dtr="false" t="normal">SUMIFS('Инфраструктура'!AI:AI,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J200" s="239" t="e">
        <f aca="false" ca="false" dt2D="false" dtr="false" t="normal">SUMIFS('Инфраструктура'!AJ:AJ,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K200" s="239" t="e">
        <f aca="false" ca="false" dt2D="false" dtr="false" t="normal">SUMIFS('Инфраструктура'!AK:AK,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L200" s="239" t="e">
        <f aca="false" ca="false" dt2D="false" dtr="false" t="normal">SUMIFS('Инфраструктура'!AL:AL,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M200" s="239" t="e">
        <f aca="false" ca="false" dt2D="false" dtr="false" t="normal">SUMIFS('Инфраструктура'!AM:AM,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N200" s="239" t="e">
        <f aca="false" ca="false" dt2D="false" dtr="false" t="normal">SUMIFS('Инфраструктура'!AN:AN,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O200" s="239" t="e">
        <f aca="false" ca="false" dt2D="false" dtr="false" t="normal">SUMIFS('Инфраструктура'!AO:AO,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P200" s="239" t="e">
        <f aca="false" ca="false" dt2D="false" dtr="false" t="normal">SUMIFS('Инфраструктура'!AP:AP,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Q200" s="239" t="e">
        <f aca="false" ca="false" dt2D="false" dtr="false" t="normal">SUMIFS('Инфраструктура'!AQ:AQ,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R200" s="239" t="e">
        <f aca="false" ca="false" dt2D="false" dtr="false" t="normal">SUMIFS('Инфраструктура'!AR:AR,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S200" s="239" t="e">
        <f aca="false" ca="false" dt2D="false" dtr="false" t="normal">SUMIFS('Инфраструктура'!AS:AS,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T200" s="239" t="e">
        <f aca="false" ca="false" dt2D="false" dtr="false" t="normal">SUMIFS('Инфраструктура'!AT:AT,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U200" s="239" t="e">
        <f aca="false" ca="false" dt2D="false" dtr="false" t="normal">SUMIFS('Инфраструктура'!AU:AU,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V200" s="239" t="e">
        <f aca="false" ca="false" dt2D="false" dtr="false" t="normal">SUMIFS('Инфраструктура'!AV:AV,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W200" s="239" t="e">
        <f aca="false" ca="false" dt2D="false" dtr="false" t="normal">SUMIFS('Инфраструктура'!AW:AW,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X200" s="239" t="e">
        <f aca="false" ca="false" dt2D="false" dtr="false" t="normal">SUMIFS('Инфраструктура'!AX:AX,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Y200" s="239" t="e">
        <f aca="false" ca="false" dt2D="false" dtr="false" t="normal">SUMIFS('Инфраструктура'!AY:AY,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AZ200" s="239" t="e">
        <f aca="false" ca="false" dt2D="false" dtr="false" t="normal">SUMIFS('Инфраструктура'!AZ:AZ,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A200" s="239" t="e">
        <f aca="false" ca="false" dt2D="false" dtr="false" t="normal">SUMIFS('Инфраструктура'!BA:BA,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B200" s="239" t="e">
        <f aca="false" ca="false" dt2D="false" dtr="false" t="normal">SUMIFS('Инфраструктура'!BB:BB,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C200" s="239" t="e">
        <f aca="false" ca="false" dt2D="false" dtr="false" t="normal">SUMIFS('Инфраструктура'!BC:BC,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D200" s="239" t="e">
        <f aca="false" ca="false" dt2D="false" dtr="false" t="normal">SUMIFS('Инфраструктура'!BD:BD,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E200" s="239" t="e">
        <f aca="false" ca="false" dt2D="false" dtr="false" t="normal">SUMIFS('Инфраструктура'!BE:BE,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F200" s="239" t="e">
        <f aca="false" ca="false" dt2D="false" dtr="false" t="normal">SUMIFS('Инфраструктура'!BF:BF,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G200" s="239" t="e">
        <f aca="false" ca="false" dt2D="false" dtr="false" t="normal">SUMIFS('Инфраструктура'!BG:BG,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H200" s="239" t="e">
        <f aca="false" ca="false" dt2D="false" dtr="false" t="normal">SUMIFS('Инфраструктура'!BH:BH,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I200" s="239" t="e">
        <f aca="false" ca="false" dt2D="false" dtr="false" t="normal">SUMIFS('Инфраструктура'!BI:BI,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J200" s="239" t="e">
        <f aca="false" ca="false" dt2D="false" dtr="false" t="normal">SUMIFS('Инфраструктура'!BJ:BJ,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K200" s="239" t="e">
        <f aca="false" ca="false" dt2D="false" dtr="false" t="normal">SUMIFS('Инфраструктура'!BK:BK,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L200" s="239" t="e">
        <f aca="false" ca="false" dt2D="false" dtr="false" t="normal">SUMIFS('Инфраструктура'!BL:BL,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M200" s="239" t="e">
        <f aca="false" ca="false" dt2D="false" dtr="false" t="normal">SUMIFS('Инфраструктура'!BM:BM,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N200" s="239" t="e">
        <f aca="false" ca="false" dt2D="false" dtr="false" t="normal">SUMIFS('Инфраструктура'!BN:BN,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O200" s="239" t="e">
        <f aca="false" ca="false" dt2D="false" dtr="false" t="normal">SUMIFS('Инфраструктура'!BO:BO,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P200" s="239" t="e">
        <f aca="false" ca="false" dt2D="false" dtr="false" t="normal">SUMIFS('Инфраструктура'!BP:BP,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Q200" s="239" t="e">
        <f aca="false" ca="false" dt2D="false" dtr="false" t="normal">SUMIFS('Инфраструктура'!BQ:BQ,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R200" s="239" t="e">
        <f aca="false" ca="false" dt2D="false" dtr="false" t="normal">SUMIFS('Инфраструктура'!BR:BR,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S200" s="239" t="e">
        <f aca="false" ca="false" dt2D="false" dtr="false" t="normal">SUMIFS('Инфраструктура'!BS:BS,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  <c r="BT200" s="239" t="e">
        <f aca="false" ca="false" dt2D="false" dtr="false" t="normal">SUMIFS('Инфраструктура'!BT:BT, 'Инфраструктура'!$G:$G, $G200, 'Инфраструктура'!$F:$F, 'Кап.затраты'!$F200, 'Инфраструктура'!$B:$B, "Внутриплощадочная инфраструктура", 'Инфраструктура'!$C:$C, "Итог")</f>
        <v>#VALUE!</v>
      </c>
    </row>
    <row customFormat="true" hidden="true" ht="33" outlineLevel="2" r="201" s="130">
      <c r="A201" s="529" t="n"/>
      <c r="B201" s="482" t="s">
        <v>480</v>
      </c>
      <c r="C201" s="574" t="n"/>
      <c r="D201" s="529" t="e">
        <f aca="false" ca="false" dt2D="false" dtr="false" t="normal">D200</f>
        <v>#N/A</v>
      </c>
      <c r="E201" s="482" t="s">
        <v>575</v>
      </c>
      <c r="F201" s="482" t="e">
        <f aca="false" ca="false" dt2D="false" dtr="false" t="normal">F200</f>
        <v>#N/A</v>
      </c>
      <c r="G201" s="482" t="n">
        <f aca="false" ca="false" dt2D="false" dtr="false" t="normal">G200</f>
        <v>0</v>
      </c>
      <c r="I201" s="580" t="s">
        <v>618</v>
      </c>
      <c r="J201" s="575" t="n"/>
      <c r="K201" s="575" t="n"/>
      <c r="L201" s="235" t="e">
        <f aca="false" ca="true" dt2D="false" dtr="false" t="normal">SUM(M201:BT201)</f>
        <v>#VALUE!</v>
      </c>
      <c r="M201" s="239" t="e">
        <f aca="false" ca="true" dt2D="false" dtr="false" t="normal">SUMIFS('Инфраструктура'!M:M,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N201" s="239" t="e">
        <f aca="false" ca="true" dt2D="false" dtr="false" t="normal">SUMIFS('Инфраструктура'!N:N,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O201" s="239" t="e">
        <f aca="false" ca="true" dt2D="false" dtr="false" t="normal">SUMIFS('Инфраструктура'!O:O,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P201" s="239" t="e">
        <f aca="false" ca="true" dt2D="false" dtr="false" t="normal">SUMIFS('Инфраструктура'!P:P,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Q201" s="239" t="e">
        <f aca="false" ca="true" dt2D="false" dtr="false" t="normal">SUMIFS('Инфраструктура'!Q:Q,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R201" s="239" t="e">
        <f aca="false" ca="true" dt2D="false" dtr="false" t="normal">SUMIFS('Инфраструктура'!R:R,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S201" s="239" t="e">
        <f aca="false" ca="true" dt2D="false" dtr="false" t="normal">SUMIFS('Инфраструктура'!S:S,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T201" s="239" t="e">
        <f aca="false" ca="true" dt2D="false" dtr="false" t="normal">SUMIFS('Инфраструктура'!T:T,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U201" s="239" t="e">
        <f aca="false" ca="true" dt2D="false" dtr="false" t="normal">SUMIFS('Инфраструктура'!U:U,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V201" s="239" t="e">
        <f aca="false" ca="true" dt2D="false" dtr="false" t="normal">SUMIFS('Инфраструктура'!V:V,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W201" s="239" t="e">
        <f aca="false" ca="true" dt2D="false" dtr="false" t="normal">SUMIFS('Инфраструктура'!W:W,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X201" s="239" t="e">
        <f aca="false" ca="true" dt2D="false" dtr="false" t="normal">SUMIFS('Инфраструктура'!X:X,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Y201" s="239" t="e">
        <f aca="false" ca="true" dt2D="false" dtr="false" t="normal">SUMIFS('Инфраструктура'!Y:Y,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Z201" s="239" t="e">
        <f aca="false" ca="true" dt2D="false" dtr="false" t="normal">SUMIFS('Инфраструктура'!Z:Z,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A201" s="239" t="e">
        <f aca="false" ca="true" dt2D="false" dtr="false" t="normal">SUMIFS('Инфраструктура'!AA:AA,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B201" s="239" t="e">
        <f aca="false" ca="true" dt2D="false" dtr="false" t="normal">SUMIFS('Инфраструктура'!AB:AB,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C201" s="239" t="e">
        <f aca="false" ca="true" dt2D="false" dtr="false" t="normal">SUMIFS('Инфраструктура'!AC:AC,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D201" s="239" t="e">
        <f aca="false" ca="true" dt2D="false" dtr="false" t="normal">SUMIFS('Инфраструктура'!AD:AD,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E201" s="239" t="e">
        <f aca="false" ca="true" dt2D="false" dtr="false" t="normal">SUMIFS('Инфраструктура'!AE:AE,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F201" s="239" t="e">
        <f aca="false" ca="true" dt2D="false" dtr="false" t="normal">SUMIFS('Инфраструктура'!AF:AF,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G201" s="239" t="e">
        <f aca="false" ca="true" dt2D="false" dtr="false" t="normal">SUMIFS('Инфраструктура'!AG:AG,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H201" s="239" t="e">
        <f aca="false" ca="true" dt2D="false" dtr="false" t="normal">SUMIFS('Инфраструктура'!AH:AH,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I201" s="239" t="e">
        <f aca="false" ca="true" dt2D="false" dtr="false" t="normal">SUMIFS('Инфраструктура'!AI:AI,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J201" s="239" t="e">
        <f aca="false" ca="true" dt2D="false" dtr="false" t="normal">SUMIFS('Инфраструктура'!AJ:AJ,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K201" s="239" t="e">
        <f aca="false" ca="true" dt2D="false" dtr="false" t="normal">SUMIFS('Инфраструктура'!AK:AK,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L201" s="239" t="e">
        <f aca="false" ca="true" dt2D="false" dtr="false" t="normal">SUMIFS('Инфраструктура'!AL:AL,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M201" s="239" t="e">
        <f aca="false" ca="true" dt2D="false" dtr="false" t="normal">SUMIFS('Инфраструктура'!AM:AM,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N201" s="239" t="e">
        <f aca="false" ca="true" dt2D="false" dtr="false" t="normal">SUMIFS('Инфраструктура'!AN:AN,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O201" s="239" t="e">
        <f aca="false" ca="true" dt2D="false" dtr="false" t="normal">SUMIFS('Инфраструктура'!AO:AO,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P201" s="239" t="e">
        <f aca="false" ca="true" dt2D="false" dtr="false" t="normal">SUMIFS('Инфраструктура'!AP:AP,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Q201" s="239" t="e">
        <f aca="false" ca="true" dt2D="false" dtr="false" t="normal">SUMIFS('Инфраструктура'!AQ:AQ,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R201" s="239" t="e">
        <f aca="false" ca="true" dt2D="false" dtr="false" t="normal">SUMIFS('Инфраструктура'!AR:AR,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S201" s="239" t="e">
        <f aca="false" ca="true" dt2D="false" dtr="false" t="normal">SUMIFS('Инфраструктура'!AS:AS,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T201" s="239" t="e">
        <f aca="false" ca="true" dt2D="false" dtr="false" t="normal">SUMIFS('Инфраструктура'!AT:AT,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U201" s="239" t="e">
        <f aca="false" ca="true" dt2D="false" dtr="false" t="normal">SUMIFS('Инфраструктура'!AU:AU,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V201" s="239" t="e">
        <f aca="false" ca="true" dt2D="false" dtr="false" t="normal">SUMIFS('Инфраструктура'!AV:AV,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W201" s="239" t="e">
        <f aca="false" ca="true" dt2D="false" dtr="false" t="normal">SUMIFS('Инфраструктура'!AW:AW,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X201" s="239" t="e">
        <f aca="false" ca="true" dt2D="false" dtr="false" t="normal">SUMIFS('Инфраструктура'!AX:AX,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Y201" s="239" t="e">
        <f aca="false" ca="true" dt2D="false" dtr="false" t="normal">SUMIFS('Инфраструктура'!AY:AY,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AZ201" s="239" t="e">
        <f aca="false" ca="true" dt2D="false" dtr="false" t="normal">SUMIFS('Инфраструктура'!AZ:AZ,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A201" s="239" t="e">
        <f aca="false" ca="true" dt2D="false" dtr="false" t="normal">SUMIFS('Инфраструктура'!BA:BA,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B201" s="239" t="e">
        <f aca="false" ca="true" dt2D="false" dtr="false" t="normal">SUMIFS('Инфраструктура'!BB:BB,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C201" s="239" t="e">
        <f aca="false" ca="true" dt2D="false" dtr="false" t="normal">SUMIFS('Инфраструктура'!BC:BC,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D201" s="239" t="e">
        <f aca="false" ca="true" dt2D="false" dtr="false" t="normal">SUMIFS('Инфраструктура'!BD:BD,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E201" s="239" t="e">
        <f aca="false" ca="true" dt2D="false" dtr="false" t="normal">SUMIFS('Инфраструктура'!BE:BE,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F201" s="239" t="e">
        <f aca="false" ca="true" dt2D="false" dtr="false" t="normal">SUMIFS('Инфраструктура'!BF:BF,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G201" s="239" t="e">
        <f aca="false" ca="true" dt2D="false" dtr="false" t="normal">SUMIFS('Инфраструктура'!BG:BG,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H201" s="239" t="e">
        <f aca="false" ca="true" dt2D="false" dtr="false" t="normal">SUMIFS('Инфраструктура'!BH:BH,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I201" s="239" t="e">
        <f aca="false" ca="true" dt2D="false" dtr="false" t="normal">SUMIFS('Инфраструктура'!BI:BI,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J201" s="239" t="e">
        <f aca="false" ca="true" dt2D="false" dtr="false" t="normal">SUMIFS('Инфраструктура'!BJ:BJ,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K201" s="239" t="e">
        <f aca="false" ca="true" dt2D="false" dtr="false" t="normal">SUMIFS('Инфраструктура'!BK:BK,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L201" s="239" t="e">
        <f aca="false" ca="true" dt2D="false" dtr="false" t="normal">SUMIFS('Инфраструктура'!BL:BL,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M201" s="239" t="e">
        <f aca="false" ca="true" dt2D="false" dtr="false" t="normal">SUMIFS('Инфраструктура'!BM:BM,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N201" s="239" t="e">
        <f aca="false" ca="true" dt2D="false" dtr="false" t="normal">SUMIFS('Инфраструктура'!BN:BN,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O201" s="239" t="e">
        <f aca="false" ca="true" dt2D="false" dtr="false" t="normal">SUMIFS('Инфраструктура'!BO:BO,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P201" s="239" t="e">
        <f aca="false" ca="true" dt2D="false" dtr="false" t="normal">SUMIFS('Инфраструктура'!BP:BP,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Q201" s="239" t="e">
        <f aca="false" ca="true" dt2D="false" dtr="false" t="normal">SUMIFS('Инфраструктура'!BQ:BQ,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R201" s="239" t="e">
        <f aca="false" ca="true" dt2D="false" dtr="false" t="normal">SUMIFS('Инфраструктура'!BR:BR,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S201" s="239" t="e">
        <f aca="false" ca="true" dt2D="false" dtr="false" t="normal">SUMIFS('Инфраструктура'!BS:BS,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  <c r="BT201" s="239" t="e">
        <f aca="false" ca="true" dt2D="false" dtr="false" t="normal">SUMIFS('Инфраструктура'!BT:BT, 'Инфраструктура'!$G:$G, $G201, 'Инфраструктура'!$F:$F, 'Кап.затраты'!$F201, 'Инфраструктура'!$B:$B, "Внутриплощадочная инфраструктура", 'Инфраструктура'!$C:$C, "НДС")</f>
        <v>#VALUE!</v>
      </c>
    </row>
    <row hidden="true" ht="16.5" outlineLevel="1" r="202">
      <c r="D202" s="529" t="e">
        <f aca="false" ca="false" dt2D="false" dtr="false" t="normal">D201</f>
        <v>#N/A</v>
      </c>
      <c r="F202" s="482" t="e">
        <f aca="false" ca="false" dt2D="false" dtr="false" t="normal">F201</f>
        <v>#N/A</v>
      </c>
      <c r="G202" s="482" t="n">
        <f aca="false" ca="false" dt2D="false" dtr="false" t="normal">G201</f>
        <v>0</v>
      </c>
      <c r="L202" s="235" t="n"/>
      <c r="M202" s="244" t="n"/>
      <c r="N202" s="244" t="n"/>
      <c r="O202" s="244" t="n"/>
      <c r="P202" s="244" t="n"/>
      <c r="Q202" s="244" t="n"/>
      <c r="R202" s="244" t="n"/>
      <c r="S202" s="244" t="n"/>
      <c r="T202" s="244" t="n"/>
      <c r="U202" s="244" t="n"/>
      <c r="V202" s="244" t="n"/>
      <c r="W202" s="244" t="n"/>
      <c r="X202" s="244" t="n"/>
      <c r="Y202" s="244" t="n"/>
      <c r="Z202" s="244" t="n"/>
      <c r="AA202" s="244" t="n"/>
      <c r="AB202" s="244" t="n"/>
      <c r="AC202" s="244" t="n"/>
      <c r="AD202" s="244" t="n"/>
      <c r="AE202" s="244" t="n"/>
      <c r="AF202" s="244" t="n"/>
      <c r="AG202" s="244" t="n"/>
      <c r="AH202" s="244" t="n"/>
      <c r="AI202" s="244" t="n"/>
      <c r="AJ202" s="244" t="n"/>
      <c r="AK202" s="244" t="n"/>
      <c r="AL202" s="244" t="n"/>
      <c r="AM202" s="244" t="n"/>
      <c r="AN202" s="244" t="n"/>
      <c r="AO202" s="244" t="n"/>
      <c r="AP202" s="244" t="n"/>
      <c r="AQ202" s="244" t="n"/>
      <c r="AR202" s="244" t="n"/>
      <c r="AS202" s="244" t="n"/>
      <c r="AT202" s="244" t="n"/>
      <c r="AU202" s="244" t="n"/>
      <c r="AV202" s="244" t="n"/>
      <c r="AW202" s="244" t="n"/>
      <c r="AX202" s="244" t="n"/>
      <c r="AY202" s="244" t="n"/>
      <c r="AZ202" s="244" t="n"/>
      <c r="BA202" s="244" t="n"/>
      <c r="BB202" s="244" t="n"/>
      <c r="BC202" s="244" t="n"/>
      <c r="BD202" s="244" t="n"/>
      <c r="BE202" s="244" t="n"/>
      <c r="BF202" s="244" t="n"/>
      <c r="BG202" s="244" t="n"/>
      <c r="BH202" s="244" t="n"/>
      <c r="BI202" s="244" t="n"/>
      <c r="BJ202" s="244" t="n"/>
      <c r="BK202" s="244" t="n"/>
      <c r="BL202" s="244" t="n"/>
      <c r="BM202" s="244" t="n"/>
      <c r="BN202" s="244" t="n"/>
      <c r="BO202" s="244" t="n"/>
      <c r="BP202" s="244" t="n"/>
      <c r="BQ202" s="244" t="n"/>
      <c r="BR202" s="244" t="n"/>
      <c r="BS202" s="244" t="n"/>
      <c r="BT202" s="244" t="n"/>
    </row>
    <row hidden="true" ht="18.75" outlineLevel="1" r="203">
      <c r="D203" s="529" t="e">
        <f aca="false" ca="false" dt2D="false" dtr="false" t="normal">D202</f>
        <v>#N/A</v>
      </c>
      <c r="F203" s="482" t="e">
        <f aca="false" ca="false" dt2D="false" dtr="false" t="normal">F202</f>
        <v>#N/A</v>
      </c>
      <c r="G203" s="482" t="n">
        <f aca="false" ca="false" dt2D="false" dtr="false" t="normal">G202</f>
        <v>0</v>
      </c>
      <c r="I203" s="582" t="s">
        <v>619</v>
      </c>
      <c r="J203" s="575" t="n"/>
      <c r="K203" s="575" t="n"/>
      <c r="L203" s="235" t="e">
        <f aca="false" ca="true" dt2D="false" dtr="false" t="normal">SUM(M203:BT203)</f>
        <v>#VALUE!</v>
      </c>
      <c r="M203" s="239" t="e">
        <f aca="false" ca="true" dt2D="false" dtr="false" t="normal">SUM(M204:M210)</f>
        <v>#VALUE!</v>
      </c>
      <c r="N203" s="239" t="e">
        <f aca="false" ca="true" dt2D="false" dtr="false" t="normal">SUM(N204:N210)</f>
        <v>#VALUE!</v>
      </c>
      <c r="O203" s="239" t="e">
        <f aca="false" ca="true" dt2D="false" dtr="false" t="normal">SUM(O204:O210)</f>
        <v>#VALUE!</v>
      </c>
      <c r="P203" s="239" t="e">
        <f aca="false" ca="true" dt2D="false" dtr="false" t="normal">SUM(P204:P210)</f>
        <v>#VALUE!</v>
      </c>
      <c r="Q203" s="239" t="e">
        <f aca="false" ca="true" dt2D="false" dtr="false" t="normal">SUM(Q204:Q210)</f>
        <v>#VALUE!</v>
      </c>
      <c r="R203" s="239" t="e">
        <f aca="false" ca="true" dt2D="false" dtr="false" t="normal">SUM(R204:R210)</f>
        <v>#VALUE!</v>
      </c>
      <c r="S203" s="239" t="e">
        <f aca="false" ca="true" dt2D="false" dtr="false" t="normal">SUM(S204:S210)</f>
        <v>#VALUE!</v>
      </c>
      <c r="T203" s="239" t="e">
        <f aca="false" ca="true" dt2D="false" dtr="false" t="normal">SUM(T204:T210)</f>
        <v>#VALUE!</v>
      </c>
      <c r="U203" s="239" t="e">
        <f aca="false" ca="true" dt2D="false" dtr="false" t="normal">SUM(U204:U210)</f>
        <v>#VALUE!</v>
      </c>
      <c r="V203" s="239" t="e">
        <f aca="false" ca="true" dt2D="false" dtr="false" t="normal">SUM(V204:V210)</f>
        <v>#VALUE!</v>
      </c>
      <c r="W203" s="239" t="e">
        <f aca="false" ca="true" dt2D="false" dtr="false" t="normal">SUM(W204:W210)</f>
        <v>#VALUE!</v>
      </c>
      <c r="X203" s="239" t="e">
        <f aca="false" ca="true" dt2D="false" dtr="false" t="normal">SUM(X204:X210)</f>
        <v>#VALUE!</v>
      </c>
      <c r="Y203" s="239" t="e">
        <f aca="false" ca="true" dt2D="false" dtr="false" t="normal">SUM(Y204:Y210)</f>
        <v>#VALUE!</v>
      </c>
      <c r="Z203" s="239" t="e">
        <f aca="false" ca="true" dt2D="false" dtr="false" t="normal">SUM(Z204:Z210)</f>
        <v>#VALUE!</v>
      </c>
      <c r="AA203" s="239" t="e">
        <f aca="false" ca="true" dt2D="false" dtr="false" t="normal">SUM(AA204:AA210)</f>
        <v>#VALUE!</v>
      </c>
      <c r="AB203" s="239" t="e">
        <f aca="false" ca="true" dt2D="false" dtr="false" t="normal">SUM(AB204:AB210)</f>
        <v>#VALUE!</v>
      </c>
      <c r="AC203" s="239" t="e">
        <f aca="false" ca="true" dt2D="false" dtr="false" t="normal">SUM(AC204:AC210)</f>
        <v>#VALUE!</v>
      </c>
      <c r="AD203" s="239" t="e">
        <f aca="false" ca="true" dt2D="false" dtr="false" t="normal">SUM(AD204:AD210)</f>
        <v>#VALUE!</v>
      </c>
      <c r="AE203" s="239" t="e">
        <f aca="false" ca="true" dt2D="false" dtr="false" t="normal">SUM(AE204:AE210)</f>
        <v>#VALUE!</v>
      </c>
      <c r="AF203" s="239" t="e">
        <f aca="false" ca="true" dt2D="false" dtr="false" t="normal">SUM(AF204:AF210)</f>
        <v>#VALUE!</v>
      </c>
      <c r="AG203" s="239" t="e">
        <f aca="false" ca="true" dt2D="false" dtr="false" t="normal">SUM(AG204:AG210)</f>
        <v>#VALUE!</v>
      </c>
      <c r="AH203" s="239" t="e">
        <f aca="false" ca="true" dt2D="false" dtr="false" t="normal">SUM(AH204:AH210)</f>
        <v>#VALUE!</v>
      </c>
      <c r="AI203" s="239" t="e">
        <f aca="false" ca="true" dt2D="false" dtr="false" t="normal">SUM(AI204:AI210)</f>
        <v>#VALUE!</v>
      </c>
      <c r="AJ203" s="239" t="e">
        <f aca="false" ca="true" dt2D="false" dtr="false" t="normal">SUM(AJ204:AJ210)</f>
        <v>#VALUE!</v>
      </c>
      <c r="AK203" s="239" t="e">
        <f aca="false" ca="true" dt2D="false" dtr="false" t="normal">SUM(AK204:AK210)</f>
        <v>#VALUE!</v>
      </c>
      <c r="AL203" s="239" t="e">
        <f aca="false" ca="true" dt2D="false" dtr="false" t="normal">SUM(AL204:AL210)</f>
        <v>#VALUE!</v>
      </c>
      <c r="AM203" s="239" t="e">
        <f aca="false" ca="true" dt2D="false" dtr="false" t="normal">SUM(AM204:AM210)</f>
        <v>#VALUE!</v>
      </c>
      <c r="AN203" s="239" t="e">
        <f aca="false" ca="true" dt2D="false" dtr="false" t="normal">SUM(AN204:AN210)</f>
        <v>#VALUE!</v>
      </c>
      <c r="AO203" s="239" t="e">
        <f aca="false" ca="true" dt2D="false" dtr="false" t="normal">SUM(AO204:AO210)</f>
        <v>#VALUE!</v>
      </c>
      <c r="AP203" s="239" t="e">
        <f aca="false" ca="true" dt2D="false" dtr="false" t="normal">SUM(AP204:AP210)</f>
        <v>#VALUE!</v>
      </c>
      <c r="AQ203" s="239" t="e">
        <f aca="false" ca="true" dt2D="false" dtr="false" t="normal">SUM(AQ204:AQ210)</f>
        <v>#VALUE!</v>
      </c>
      <c r="AR203" s="239" t="e">
        <f aca="false" ca="true" dt2D="false" dtr="false" t="normal">SUM(AR204:AR210)</f>
        <v>#VALUE!</v>
      </c>
      <c r="AS203" s="239" t="e">
        <f aca="false" ca="true" dt2D="false" dtr="false" t="normal">SUM(AS204:AS210)</f>
        <v>#VALUE!</v>
      </c>
      <c r="AT203" s="239" t="e">
        <f aca="false" ca="true" dt2D="false" dtr="false" t="normal">SUM(AT204:AT210)</f>
        <v>#VALUE!</v>
      </c>
      <c r="AU203" s="239" t="e">
        <f aca="false" ca="true" dt2D="false" dtr="false" t="normal">SUM(AU204:AU210)</f>
        <v>#VALUE!</v>
      </c>
      <c r="AV203" s="239" t="e">
        <f aca="false" ca="true" dt2D="false" dtr="false" t="normal">SUM(AV204:AV210)</f>
        <v>#VALUE!</v>
      </c>
      <c r="AW203" s="239" t="e">
        <f aca="false" ca="true" dt2D="false" dtr="false" t="normal">SUM(AW204:AW210)</f>
        <v>#VALUE!</v>
      </c>
      <c r="AX203" s="239" t="e">
        <f aca="false" ca="true" dt2D="false" dtr="false" t="normal">SUM(AX204:AX210)</f>
        <v>#VALUE!</v>
      </c>
      <c r="AY203" s="239" t="e">
        <f aca="false" ca="true" dt2D="false" dtr="false" t="normal">SUM(AY204:AY210)</f>
        <v>#VALUE!</v>
      </c>
      <c r="AZ203" s="239" t="e">
        <f aca="false" ca="true" dt2D="false" dtr="false" t="normal">SUM(AZ204:AZ210)</f>
        <v>#VALUE!</v>
      </c>
      <c r="BA203" s="239" t="e">
        <f aca="false" ca="true" dt2D="false" dtr="false" t="normal">SUM(BA204:BA210)</f>
        <v>#VALUE!</v>
      </c>
      <c r="BB203" s="239" t="e">
        <f aca="false" ca="true" dt2D="false" dtr="false" t="normal">SUM(BB204:BB210)</f>
        <v>#VALUE!</v>
      </c>
      <c r="BC203" s="239" t="e">
        <f aca="false" ca="true" dt2D="false" dtr="false" t="normal">SUM(BC204:BC210)</f>
        <v>#VALUE!</v>
      </c>
      <c r="BD203" s="239" t="e">
        <f aca="false" ca="true" dt2D="false" dtr="false" t="normal">SUM(BD204:BD210)</f>
        <v>#VALUE!</v>
      </c>
      <c r="BE203" s="239" t="e">
        <f aca="false" ca="true" dt2D="false" dtr="false" t="normal">SUM(BE204:BE210)</f>
        <v>#VALUE!</v>
      </c>
      <c r="BF203" s="239" t="e">
        <f aca="false" ca="true" dt2D="false" dtr="false" t="normal">SUM(BF204:BF210)</f>
        <v>#VALUE!</v>
      </c>
      <c r="BG203" s="239" t="e">
        <f aca="false" ca="true" dt2D="false" dtr="false" t="normal">SUM(BG204:BG210)</f>
        <v>#VALUE!</v>
      </c>
      <c r="BH203" s="239" t="e">
        <f aca="false" ca="true" dt2D="false" dtr="false" t="normal">SUM(BH204:BH210)</f>
        <v>#VALUE!</v>
      </c>
      <c r="BI203" s="239" t="e">
        <f aca="false" ca="true" dt2D="false" dtr="false" t="normal">SUM(BI204:BI210)</f>
        <v>#VALUE!</v>
      </c>
      <c r="BJ203" s="239" t="e">
        <f aca="false" ca="true" dt2D="false" dtr="false" t="normal">SUM(BJ204:BJ210)</f>
        <v>#VALUE!</v>
      </c>
      <c r="BK203" s="239" t="e">
        <f aca="false" ca="true" dt2D="false" dtr="false" t="normal">SUM(BK204:BK210)</f>
        <v>#VALUE!</v>
      </c>
      <c r="BL203" s="239" t="e">
        <f aca="false" ca="true" dt2D="false" dtr="false" t="normal">SUM(BL204:BL210)</f>
        <v>#VALUE!</v>
      </c>
      <c r="BM203" s="239" t="e">
        <f aca="false" ca="true" dt2D="false" dtr="false" t="normal">SUM(BM204:BM210)</f>
        <v>#VALUE!</v>
      </c>
      <c r="BN203" s="239" t="e">
        <f aca="false" ca="true" dt2D="false" dtr="false" t="normal">SUM(BN204:BN210)</f>
        <v>#VALUE!</v>
      </c>
      <c r="BO203" s="239" t="e">
        <f aca="false" ca="true" dt2D="false" dtr="false" t="normal">SUM(BO204:BO210)</f>
        <v>#VALUE!</v>
      </c>
      <c r="BP203" s="239" t="e">
        <f aca="false" ca="true" dt2D="false" dtr="false" t="normal">SUM(BP204:BP210)</f>
        <v>#VALUE!</v>
      </c>
      <c r="BQ203" s="239" t="e">
        <f aca="false" ca="true" dt2D="false" dtr="false" t="normal">SUM(BQ204:BQ210)</f>
        <v>#VALUE!</v>
      </c>
      <c r="BR203" s="239" t="e">
        <f aca="false" ca="true" dt2D="false" dtr="false" t="normal">SUM(BR204:BR210)</f>
        <v>#VALUE!</v>
      </c>
      <c r="BS203" s="239" t="e">
        <f aca="false" ca="true" dt2D="false" dtr="false" t="normal">SUM(BS204:BS210)</f>
        <v>#VALUE!</v>
      </c>
      <c r="BT203" s="239" t="e">
        <f aca="false" ca="true" dt2D="false" dtr="false" t="normal">SUM(BT204:BT210)</f>
        <v>#VALUE!</v>
      </c>
    </row>
    <row customFormat="true" hidden="true" ht="16.5" outlineLevel="2" r="204" s="17">
      <c r="A204" s="529" t="n"/>
      <c r="B204" s="542" t="n"/>
      <c r="C204" s="529" t="s">
        <v>547</v>
      </c>
      <c r="D204" s="529" t="e">
        <f aca="false" ca="false" dt2D="false" dtr="false" t="normal">D203</f>
        <v>#N/A</v>
      </c>
      <c r="E204" s="482" t="n"/>
      <c r="F204" s="482" t="e">
        <f aca="false" ca="false" dt2D="false" dtr="false" t="normal">F203</f>
        <v>#N/A</v>
      </c>
      <c r="G204" s="482" t="n">
        <f aca="false" ca="false" dt2D="false" dtr="false" t="normal">G203</f>
        <v>0</v>
      </c>
      <c r="I204" s="153" t="s">
        <v>547</v>
      </c>
      <c r="J204" s="216" t="n"/>
      <c r="K204" s="216" t="n"/>
      <c r="L204" s="235" t="n">
        <f aca="false" ca="false" dt2D="false" dtr="false" t="normal">SUM(M204:BT204)</f>
        <v>0</v>
      </c>
      <c r="M204" s="503" t="n">
        <f aca="false" ca="false" dt2D="false" dtr="false" t="normal">SUM(M142, -M210)</f>
        <v>0</v>
      </c>
      <c r="N204" s="503" t="n">
        <f aca="false" ca="false" dt2D="false" dtr="false" t="normal">SUM(N142, -N210)</f>
        <v>0</v>
      </c>
      <c r="O204" s="503" t="n">
        <f aca="false" ca="false" dt2D="false" dtr="false" t="normal">SUM(O142, -O210)</f>
        <v>0</v>
      </c>
      <c r="P204" s="503" t="n">
        <f aca="false" ca="false" dt2D="false" dtr="false" t="normal">SUM(P142, -P210)</f>
        <v>0</v>
      </c>
      <c r="Q204" s="503" t="n">
        <f aca="false" ca="false" dt2D="false" dtr="false" t="normal">SUM(Q142, -Q210)</f>
        <v>0</v>
      </c>
      <c r="R204" s="503" t="n">
        <f aca="false" ca="false" dt2D="false" dtr="false" t="normal">SUM(R142, -R210)</f>
        <v>0</v>
      </c>
      <c r="S204" s="503" t="n">
        <f aca="false" ca="false" dt2D="false" dtr="false" t="normal">SUM(S142, -S210)</f>
        <v>0</v>
      </c>
      <c r="T204" s="503" t="n">
        <f aca="false" ca="false" dt2D="false" dtr="false" t="normal">SUM(T142, -T210)</f>
        <v>0</v>
      </c>
      <c r="U204" s="503" t="n">
        <f aca="false" ca="false" dt2D="false" dtr="false" t="normal">SUM(U142, -U210)</f>
        <v>0</v>
      </c>
      <c r="V204" s="503" t="n">
        <f aca="false" ca="false" dt2D="false" dtr="false" t="normal">SUM(V142, -V210)</f>
        <v>0</v>
      </c>
      <c r="W204" s="503" t="n">
        <f aca="false" ca="false" dt2D="false" dtr="false" t="normal">SUM(W142, -W210)</f>
        <v>0</v>
      </c>
      <c r="X204" s="503" t="n">
        <f aca="false" ca="false" dt2D="false" dtr="false" t="normal">SUM(X142, -X210)</f>
        <v>0</v>
      </c>
      <c r="Y204" s="503" t="n">
        <f aca="false" ca="false" dt2D="false" dtr="false" t="normal">SUM(Y142, -Y210)</f>
        <v>0</v>
      </c>
      <c r="Z204" s="503" t="n">
        <f aca="false" ca="false" dt2D="false" dtr="false" t="normal">SUM(Z142, -Z210)</f>
        <v>0</v>
      </c>
      <c r="AA204" s="503" t="n">
        <f aca="false" ca="false" dt2D="false" dtr="false" t="normal">SUM(AA142, -AA210)</f>
        <v>0</v>
      </c>
      <c r="AB204" s="503" t="n">
        <f aca="false" ca="false" dt2D="false" dtr="false" t="normal">SUM(AB142, -AB210)</f>
        <v>0</v>
      </c>
      <c r="AC204" s="503" t="n">
        <f aca="false" ca="false" dt2D="false" dtr="false" t="normal">SUM(AC142, -AC210)</f>
        <v>0</v>
      </c>
      <c r="AD204" s="503" t="n">
        <f aca="false" ca="false" dt2D="false" dtr="false" t="normal">SUM(AD142, -AD210)</f>
        <v>0</v>
      </c>
      <c r="AE204" s="503" t="n">
        <f aca="false" ca="false" dt2D="false" dtr="false" t="normal">SUM(AE142, -AE210)</f>
        <v>0</v>
      </c>
      <c r="AF204" s="503" t="n">
        <f aca="false" ca="false" dt2D="false" dtr="false" t="normal">SUM(AF142, -AF210)</f>
        <v>0</v>
      </c>
      <c r="AG204" s="503" t="n">
        <f aca="false" ca="false" dt2D="false" dtr="false" t="normal">SUM(AG142, -AG210)</f>
        <v>0</v>
      </c>
      <c r="AH204" s="503" t="n">
        <f aca="false" ca="false" dt2D="false" dtr="false" t="normal">SUM(AH142, -AH210)</f>
        <v>0</v>
      </c>
      <c r="AI204" s="503" t="n">
        <f aca="false" ca="false" dt2D="false" dtr="false" t="normal">SUM(AI142, -AI210)</f>
        <v>0</v>
      </c>
      <c r="AJ204" s="503" t="n">
        <f aca="false" ca="false" dt2D="false" dtr="false" t="normal">SUM(AJ142, -AJ210)</f>
        <v>0</v>
      </c>
      <c r="AK204" s="503" t="n">
        <f aca="false" ca="false" dt2D="false" dtr="false" t="normal">SUM(AK142, -AK210)</f>
        <v>0</v>
      </c>
      <c r="AL204" s="503" t="n">
        <f aca="false" ca="false" dt2D="false" dtr="false" t="normal">SUM(AL142, -AL210)</f>
        <v>0</v>
      </c>
      <c r="AM204" s="503" t="n">
        <f aca="false" ca="false" dt2D="false" dtr="false" t="normal">SUM(AM142, -AM210)</f>
        <v>0</v>
      </c>
      <c r="AN204" s="503" t="n">
        <f aca="false" ca="false" dt2D="false" dtr="false" t="normal">SUM(AN142, -AN210)</f>
        <v>0</v>
      </c>
      <c r="AO204" s="503" t="n">
        <f aca="false" ca="false" dt2D="false" dtr="false" t="normal">SUM(AO142, -AO210)</f>
        <v>0</v>
      </c>
      <c r="AP204" s="503" t="n">
        <f aca="false" ca="false" dt2D="false" dtr="false" t="normal">SUM(AP142, -AP210)</f>
        <v>0</v>
      </c>
      <c r="AQ204" s="503" t="n">
        <f aca="false" ca="false" dt2D="false" dtr="false" t="normal">SUM(AQ142, -AQ210)</f>
        <v>0</v>
      </c>
      <c r="AR204" s="503" t="n">
        <f aca="false" ca="false" dt2D="false" dtr="false" t="normal">SUM(AR142, -AR210)</f>
        <v>0</v>
      </c>
      <c r="AS204" s="503" t="n">
        <f aca="false" ca="false" dt2D="false" dtr="false" t="normal">SUM(AS142, -AS210)</f>
        <v>0</v>
      </c>
      <c r="AT204" s="503" t="n">
        <f aca="false" ca="false" dt2D="false" dtr="false" t="normal">SUM(AT142, -AT210)</f>
        <v>0</v>
      </c>
      <c r="AU204" s="503" t="n">
        <f aca="false" ca="false" dt2D="false" dtr="false" t="normal">SUM(AU142, -AU210)</f>
        <v>0</v>
      </c>
      <c r="AV204" s="503" t="n">
        <f aca="false" ca="false" dt2D="false" dtr="false" t="normal">SUM(AV142, -AV210)</f>
        <v>0</v>
      </c>
      <c r="AW204" s="503" t="n">
        <f aca="false" ca="false" dt2D="false" dtr="false" t="normal">SUM(AW142, -AW210)</f>
        <v>0</v>
      </c>
      <c r="AX204" s="503" t="n">
        <f aca="false" ca="false" dt2D="false" dtr="false" t="normal">SUM(AX142, -AX210)</f>
        <v>0</v>
      </c>
      <c r="AY204" s="503" t="n">
        <f aca="false" ca="false" dt2D="false" dtr="false" t="normal">SUM(AY142, -AY210)</f>
        <v>0</v>
      </c>
      <c r="AZ204" s="503" t="n">
        <f aca="false" ca="false" dt2D="false" dtr="false" t="normal">SUM(AZ142, -AZ210)</f>
        <v>0</v>
      </c>
      <c r="BA204" s="503" t="n">
        <f aca="false" ca="false" dt2D="false" dtr="false" t="normal">SUM(BA142, -BA210)</f>
        <v>0</v>
      </c>
      <c r="BB204" s="503" t="n">
        <f aca="false" ca="false" dt2D="false" dtr="false" t="normal">SUM(BB142, -BB210)</f>
        <v>0</v>
      </c>
      <c r="BC204" s="503" t="n">
        <f aca="false" ca="false" dt2D="false" dtr="false" t="normal">SUM(BC142, -BC210)</f>
        <v>0</v>
      </c>
      <c r="BD204" s="503" t="n">
        <f aca="false" ca="false" dt2D="false" dtr="false" t="normal">SUM(BD142, -BD210)</f>
        <v>0</v>
      </c>
      <c r="BE204" s="503" t="n">
        <f aca="false" ca="false" dt2D="false" dtr="false" t="normal">SUM(BE142, -BE210)</f>
        <v>0</v>
      </c>
      <c r="BF204" s="503" t="n">
        <f aca="false" ca="false" dt2D="false" dtr="false" t="normal">SUM(BF142, -BF210)</f>
        <v>0</v>
      </c>
      <c r="BG204" s="503" t="n">
        <f aca="false" ca="false" dt2D="false" dtr="false" t="normal">SUM(BG142, -BG210)</f>
        <v>0</v>
      </c>
      <c r="BH204" s="503" t="n">
        <f aca="false" ca="false" dt2D="false" dtr="false" t="normal">SUM(BH142, -BH210)</f>
        <v>0</v>
      </c>
      <c r="BI204" s="503" t="n">
        <f aca="false" ca="false" dt2D="false" dtr="false" t="normal">SUM(BI142, -BI210)</f>
        <v>0</v>
      </c>
      <c r="BJ204" s="503" t="n">
        <f aca="false" ca="false" dt2D="false" dtr="false" t="normal">SUM(BJ142, -BJ210)</f>
        <v>0</v>
      </c>
      <c r="BK204" s="503" t="n">
        <f aca="false" ca="false" dt2D="false" dtr="false" t="normal">SUM(BK142, -BK210)</f>
        <v>0</v>
      </c>
      <c r="BL204" s="503" t="n">
        <f aca="false" ca="false" dt2D="false" dtr="false" t="normal">SUM(BL142, -BL210)</f>
        <v>0</v>
      </c>
      <c r="BM204" s="503" t="n">
        <f aca="false" ca="false" dt2D="false" dtr="false" t="normal">SUM(BM142, -BM210)</f>
        <v>0</v>
      </c>
      <c r="BN204" s="503" t="n">
        <f aca="false" ca="false" dt2D="false" dtr="false" t="normal">SUM(BN142, -BN210)</f>
        <v>0</v>
      </c>
      <c r="BO204" s="503" t="n">
        <f aca="false" ca="false" dt2D="false" dtr="false" t="normal">SUM(BO142, -BO210)</f>
        <v>0</v>
      </c>
      <c r="BP204" s="503" t="n">
        <f aca="false" ca="false" dt2D="false" dtr="false" t="normal">SUM(BP142, -BP210)</f>
        <v>0</v>
      </c>
      <c r="BQ204" s="503" t="n">
        <f aca="false" ca="false" dt2D="false" dtr="false" t="normal">SUM(BQ142, -BQ210)</f>
        <v>0</v>
      </c>
      <c r="BR204" s="503" t="n">
        <f aca="false" ca="false" dt2D="false" dtr="false" t="normal">SUM(BR142, -BR210)</f>
        <v>0</v>
      </c>
      <c r="BS204" s="503" t="n">
        <f aca="false" ca="false" dt2D="false" dtr="false" t="normal">SUM(BS142, -BS210)</f>
        <v>0</v>
      </c>
      <c r="BT204" s="503" t="n">
        <f aca="false" ca="false" dt2D="false" dtr="false" t="normal">SUM(BT142, -BT210)</f>
        <v>0</v>
      </c>
    </row>
    <row hidden="true" ht="16.5" outlineLevel="2" r="205">
      <c r="C205" s="529" t="s">
        <v>548</v>
      </c>
      <c r="D205" s="529" t="e">
        <f aca="false" ca="false" dt2D="false" dtr="false" t="normal">D204</f>
        <v>#N/A</v>
      </c>
      <c r="F205" s="482" t="e">
        <f aca="false" ca="false" dt2D="false" dtr="false" t="normal">F204</f>
        <v>#N/A</v>
      </c>
      <c r="G205" s="482" t="n">
        <f aca="false" ca="false" dt2D="false" dtr="false" t="normal">G204</f>
        <v>0</v>
      </c>
      <c r="I205" s="153" t="s">
        <v>548</v>
      </c>
      <c r="J205" s="216" t="n"/>
      <c r="K205" s="216" t="n"/>
      <c r="L205" s="235" t="e">
        <f aca="false" ca="true" dt2D="false" dtr="false" t="normal">SUM(M205:BT205)</f>
        <v>#VALUE!</v>
      </c>
      <c r="M205" s="503" t="e">
        <f aca="false" ca="true" dt2D="false" dtr="false" t="normal">IF($J195="Да", SUM(M150, M195, M200), SUM(M150, M200))</f>
        <v>#VALUE!</v>
      </c>
      <c r="N205" s="503" t="e">
        <f aca="false" ca="true" dt2D="false" dtr="false" t="normal">IF($J195="Да", SUM(N150, N195, N200), SUM(N150, N200))</f>
        <v>#VALUE!</v>
      </c>
      <c r="O205" s="503" t="e">
        <f aca="false" ca="true" dt2D="false" dtr="false" t="normal">IF($J195="Да", SUM(O150, O195, O200), SUM(O150, O200))</f>
        <v>#VALUE!</v>
      </c>
      <c r="P205" s="503" t="e">
        <f aca="false" ca="true" dt2D="false" dtr="false" t="normal">IF($J195="Да", SUM(P150, P195, P200), SUM(P150, P200))</f>
        <v>#VALUE!</v>
      </c>
      <c r="Q205" s="503" t="e">
        <f aca="false" ca="true" dt2D="false" dtr="false" t="normal">IF($J195="Да", SUM(Q150, Q195, Q200), SUM(Q150, Q200))</f>
        <v>#VALUE!</v>
      </c>
      <c r="R205" s="503" t="e">
        <f aca="false" ca="true" dt2D="false" dtr="false" t="normal">IF($J195="Да", SUM(R150, R195, R200), SUM(R150, R200))</f>
        <v>#VALUE!</v>
      </c>
      <c r="S205" s="503" t="e">
        <f aca="false" ca="true" dt2D="false" dtr="false" t="normal">IF($J195="Да", SUM(S150, S195, S200), SUM(S150, S200))</f>
        <v>#VALUE!</v>
      </c>
      <c r="T205" s="503" t="e">
        <f aca="false" ca="true" dt2D="false" dtr="false" t="normal">IF($J195="Да", SUM(T150, T195, T200), SUM(T150, T200))</f>
        <v>#VALUE!</v>
      </c>
      <c r="U205" s="503" t="e">
        <f aca="false" ca="true" dt2D="false" dtr="false" t="normal">IF($J195="Да", SUM(U150, U195, U200), SUM(U150, U200))</f>
        <v>#VALUE!</v>
      </c>
      <c r="V205" s="503" t="e">
        <f aca="false" ca="true" dt2D="false" dtr="false" t="normal">IF($J195="Да", SUM(V150, V195, V200), SUM(V150, V200))</f>
        <v>#VALUE!</v>
      </c>
      <c r="W205" s="503" t="e">
        <f aca="false" ca="true" dt2D="false" dtr="false" t="normal">IF($J195="Да", SUM(W150, W195, W200), SUM(W150, W200))</f>
        <v>#VALUE!</v>
      </c>
      <c r="X205" s="503" t="e">
        <f aca="false" ca="true" dt2D="false" dtr="false" t="normal">IF($J195="Да", SUM(X150, X195, X200), SUM(X150, X200))</f>
        <v>#VALUE!</v>
      </c>
      <c r="Y205" s="503" t="e">
        <f aca="false" ca="true" dt2D="false" dtr="false" t="normal">IF($J195="Да", SUM(Y150, Y195, Y200), SUM(Y150, Y200))</f>
        <v>#VALUE!</v>
      </c>
      <c r="Z205" s="503" t="e">
        <f aca="false" ca="true" dt2D="false" dtr="false" t="normal">IF($J195="Да", SUM(Z150, Z195, Z200), SUM(Z150, Z200))</f>
        <v>#VALUE!</v>
      </c>
      <c r="AA205" s="503" t="e">
        <f aca="false" ca="true" dt2D="false" dtr="false" t="normal">IF($J195="Да", SUM(AA150, AA195, AA200), SUM(AA150, AA200))</f>
        <v>#VALUE!</v>
      </c>
      <c r="AB205" s="503" t="e">
        <f aca="false" ca="true" dt2D="false" dtr="false" t="normal">IF($J195="Да", SUM(AB150, AB195, AB200), SUM(AB150, AB200))</f>
        <v>#VALUE!</v>
      </c>
      <c r="AC205" s="503" t="e">
        <f aca="false" ca="true" dt2D="false" dtr="false" t="normal">IF($J195="Да", SUM(AC150, AC195, AC200), SUM(AC150, AC200))</f>
        <v>#VALUE!</v>
      </c>
      <c r="AD205" s="503" t="e">
        <f aca="false" ca="true" dt2D="false" dtr="false" t="normal">IF($J195="Да", SUM(AD150, AD195, AD200), SUM(AD150, AD200))</f>
        <v>#VALUE!</v>
      </c>
      <c r="AE205" s="503" t="e">
        <f aca="false" ca="true" dt2D="false" dtr="false" t="normal">IF($J195="Да", SUM(AE150, AE195, AE200), SUM(AE150, AE200))</f>
        <v>#VALUE!</v>
      </c>
      <c r="AF205" s="503" t="e">
        <f aca="false" ca="true" dt2D="false" dtr="false" t="normal">IF($J195="Да", SUM(AF150, AF195, AF200), SUM(AF150, AF200))</f>
        <v>#VALUE!</v>
      </c>
      <c r="AG205" s="503" t="e">
        <f aca="false" ca="true" dt2D="false" dtr="false" t="normal">IF($J195="Да", SUM(AG150, AG195, AG200), SUM(AG150, AG200))</f>
        <v>#VALUE!</v>
      </c>
      <c r="AH205" s="503" t="e">
        <f aca="false" ca="true" dt2D="false" dtr="false" t="normal">IF($J195="Да", SUM(AH150, AH195, AH200), SUM(AH150, AH200))</f>
        <v>#VALUE!</v>
      </c>
      <c r="AI205" s="503" t="e">
        <f aca="false" ca="true" dt2D="false" dtr="false" t="normal">IF($J195="Да", SUM(AI150, AI195, AI200), SUM(AI150, AI200))</f>
        <v>#VALUE!</v>
      </c>
      <c r="AJ205" s="503" t="e">
        <f aca="false" ca="true" dt2D="false" dtr="false" t="normal">IF($J195="Да", SUM(AJ150, AJ195, AJ200), SUM(AJ150, AJ200))</f>
        <v>#VALUE!</v>
      </c>
      <c r="AK205" s="503" t="e">
        <f aca="false" ca="true" dt2D="false" dtr="false" t="normal">IF($J195="Да", SUM(AK150, AK195, AK200), SUM(AK150, AK200))</f>
        <v>#VALUE!</v>
      </c>
      <c r="AL205" s="503" t="e">
        <f aca="false" ca="true" dt2D="false" dtr="false" t="normal">IF($J195="Да", SUM(AL150, AL195, AL200), SUM(AL150, AL200))</f>
        <v>#VALUE!</v>
      </c>
      <c r="AM205" s="503" t="e">
        <f aca="false" ca="true" dt2D="false" dtr="false" t="normal">IF($J195="Да", SUM(AM150, AM195, AM200), SUM(AM150, AM200))</f>
        <v>#VALUE!</v>
      </c>
      <c r="AN205" s="503" t="e">
        <f aca="false" ca="true" dt2D="false" dtr="false" t="normal">IF($J195="Да", SUM(AN150, AN195, AN200), SUM(AN150, AN200))</f>
        <v>#VALUE!</v>
      </c>
      <c r="AO205" s="503" t="e">
        <f aca="false" ca="true" dt2D="false" dtr="false" t="normal">IF($J195="Да", SUM(AO150, AO195, AO200), SUM(AO150, AO200))</f>
        <v>#VALUE!</v>
      </c>
      <c r="AP205" s="503" t="e">
        <f aca="false" ca="true" dt2D="false" dtr="false" t="normal">IF($J195="Да", SUM(AP150, AP195, AP200), SUM(AP150, AP200))</f>
        <v>#VALUE!</v>
      </c>
      <c r="AQ205" s="503" t="e">
        <f aca="false" ca="true" dt2D="false" dtr="false" t="normal">IF($J195="Да", SUM(AQ150, AQ195, AQ200), SUM(AQ150, AQ200))</f>
        <v>#VALUE!</v>
      </c>
      <c r="AR205" s="503" t="e">
        <f aca="false" ca="true" dt2D="false" dtr="false" t="normal">IF($J195="Да", SUM(AR150, AR195, AR200), SUM(AR150, AR200))</f>
        <v>#VALUE!</v>
      </c>
      <c r="AS205" s="503" t="e">
        <f aca="false" ca="true" dt2D="false" dtr="false" t="normal">IF($J195="Да", SUM(AS150, AS195, AS200), SUM(AS150, AS200))</f>
        <v>#VALUE!</v>
      </c>
      <c r="AT205" s="503" t="e">
        <f aca="false" ca="true" dt2D="false" dtr="false" t="normal">IF($J195="Да", SUM(AT150, AT195, AT200), SUM(AT150, AT200))</f>
        <v>#VALUE!</v>
      </c>
      <c r="AU205" s="503" t="e">
        <f aca="false" ca="true" dt2D="false" dtr="false" t="normal">IF($J195="Да", SUM(AU150, AU195, AU200), SUM(AU150, AU200))</f>
        <v>#VALUE!</v>
      </c>
      <c r="AV205" s="503" t="e">
        <f aca="false" ca="true" dt2D="false" dtr="false" t="normal">IF($J195="Да", SUM(AV150, AV195, AV200), SUM(AV150, AV200))</f>
        <v>#VALUE!</v>
      </c>
      <c r="AW205" s="503" t="e">
        <f aca="false" ca="true" dt2D="false" dtr="false" t="normal">IF($J195="Да", SUM(AW150, AW195, AW200), SUM(AW150, AW200))</f>
        <v>#VALUE!</v>
      </c>
      <c r="AX205" s="503" t="e">
        <f aca="false" ca="true" dt2D="false" dtr="false" t="normal">IF($J195="Да", SUM(AX150, AX195, AX200), SUM(AX150, AX200))</f>
        <v>#VALUE!</v>
      </c>
      <c r="AY205" s="503" t="e">
        <f aca="false" ca="true" dt2D="false" dtr="false" t="normal">IF($J195="Да", SUM(AY150, AY195, AY200), SUM(AY150, AY200))</f>
        <v>#VALUE!</v>
      </c>
      <c r="AZ205" s="503" t="e">
        <f aca="false" ca="true" dt2D="false" dtr="false" t="normal">IF($J195="Да", SUM(AZ150, AZ195, AZ200), SUM(AZ150, AZ200))</f>
        <v>#VALUE!</v>
      </c>
      <c r="BA205" s="503" t="e">
        <f aca="false" ca="true" dt2D="false" dtr="false" t="normal">IF($J195="Да", SUM(BA150, BA195, BA200), SUM(BA150, BA200))</f>
        <v>#VALUE!</v>
      </c>
      <c r="BB205" s="503" t="e">
        <f aca="false" ca="true" dt2D="false" dtr="false" t="normal">IF($J195="Да", SUM(BB150, BB195, BB200), SUM(BB150, BB200))</f>
        <v>#VALUE!</v>
      </c>
      <c r="BC205" s="503" t="e">
        <f aca="false" ca="true" dt2D="false" dtr="false" t="normal">IF($J195="Да", SUM(BC150, BC195, BC200), SUM(BC150, BC200))</f>
        <v>#VALUE!</v>
      </c>
      <c r="BD205" s="503" t="e">
        <f aca="false" ca="true" dt2D="false" dtr="false" t="normal">IF($J195="Да", SUM(BD150, BD195, BD200), SUM(BD150, BD200))</f>
        <v>#VALUE!</v>
      </c>
      <c r="BE205" s="503" t="e">
        <f aca="false" ca="true" dt2D="false" dtr="false" t="normal">IF($J195="Да", SUM(BE150, BE195, BE200), SUM(BE150, BE200))</f>
        <v>#VALUE!</v>
      </c>
      <c r="BF205" s="503" t="e">
        <f aca="false" ca="true" dt2D="false" dtr="false" t="normal">IF($J195="Да", SUM(BF150, BF195, BF200), SUM(BF150, BF200))</f>
        <v>#VALUE!</v>
      </c>
      <c r="BG205" s="503" t="e">
        <f aca="false" ca="true" dt2D="false" dtr="false" t="normal">IF($J195="Да", SUM(BG150, BG195, BG200), SUM(BG150, BG200))</f>
        <v>#VALUE!</v>
      </c>
      <c r="BH205" s="503" t="e">
        <f aca="false" ca="true" dt2D="false" dtr="false" t="normal">IF($J195="Да", SUM(BH150, BH195, BH200), SUM(BH150, BH200))</f>
        <v>#VALUE!</v>
      </c>
      <c r="BI205" s="503" t="e">
        <f aca="false" ca="true" dt2D="false" dtr="false" t="normal">IF($J195="Да", SUM(BI150, BI195, BI200), SUM(BI150, BI200))</f>
        <v>#VALUE!</v>
      </c>
      <c r="BJ205" s="503" t="e">
        <f aca="false" ca="true" dt2D="false" dtr="false" t="normal">IF($J195="Да", SUM(BJ150, BJ195, BJ200), SUM(BJ150, BJ200))</f>
        <v>#VALUE!</v>
      </c>
      <c r="BK205" s="503" t="e">
        <f aca="false" ca="true" dt2D="false" dtr="false" t="normal">IF($J195="Да", SUM(BK150, BK195, BK200), SUM(BK150, BK200))</f>
        <v>#VALUE!</v>
      </c>
      <c r="BL205" s="503" t="e">
        <f aca="false" ca="true" dt2D="false" dtr="false" t="normal">IF($J195="Да", SUM(BL150, BL195, BL200), SUM(BL150, BL200))</f>
        <v>#VALUE!</v>
      </c>
      <c r="BM205" s="503" t="e">
        <f aca="false" ca="true" dt2D="false" dtr="false" t="normal">IF($J195="Да", SUM(BM150, BM195, BM200), SUM(BM150, BM200))</f>
        <v>#VALUE!</v>
      </c>
      <c r="BN205" s="503" t="e">
        <f aca="false" ca="true" dt2D="false" dtr="false" t="normal">IF($J195="Да", SUM(BN150, BN195, BN200), SUM(BN150, BN200))</f>
        <v>#VALUE!</v>
      </c>
      <c r="BO205" s="503" t="e">
        <f aca="false" ca="true" dt2D="false" dtr="false" t="normal">IF($J195="Да", SUM(BO150, BO195, BO200), SUM(BO150, BO200))</f>
        <v>#VALUE!</v>
      </c>
      <c r="BP205" s="503" t="e">
        <f aca="false" ca="true" dt2D="false" dtr="false" t="normal">IF($J195="Да", SUM(BP150, BP195, BP200), SUM(BP150, BP200))</f>
        <v>#VALUE!</v>
      </c>
      <c r="BQ205" s="503" t="e">
        <f aca="false" ca="true" dt2D="false" dtr="false" t="normal">IF($J195="Да", SUM(BQ150, BQ195, BQ200), SUM(BQ150, BQ200))</f>
        <v>#VALUE!</v>
      </c>
      <c r="BR205" s="503" t="e">
        <f aca="false" ca="true" dt2D="false" dtr="false" t="normal">IF($J195="Да", SUM(BR150, BR195, BR200), SUM(BR150, BR200))</f>
        <v>#VALUE!</v>
      </c>
      <c r="BS205" s="503" t="e">
        <f aca="false" ca="true" dt2D="false" dtr="false" t="normal">IF($J195="Да", SUM(BS150, BS195, BS200), SUM(BS150, BS200))</f>
        <v>#VALUE!</v>
      </c>
      <c r="BT205" s="503" t="e">
        <f aca="false" ca="true" dt2D="false" dtr="false" t="normal">IF(BQ$115="Да", SUM(BT150, BT195, BT200), SUM(BT150, BT200))</f>
        <v>#VALUE!</v>
      </c>
    </row>
    <row hidden="true" ht="16.5" outlineLevel="2" r="206">
      <c r="C206" s="529" t="s">
        <v>549</v>
      </c>
      <c r="D206" s="529" t="e">
        <f aca="false" ca="false" dt2D="false" dtr="false" t="normal">D205</f>
        <v>#N/A</v>
      </c>
      <c r="F206" s="482" t="e">
        <f aca="false" ca="false" dt2D="false" dtr="false" t="normal">F205</f>
        <v>#N/A</v>
      </c>
      <c r="G206" s="482" t="n">
        <f aca="false" ca="false" dt2D="false" dtr="false" t="normal">G205</f>
        <v>0</v>
      </c>
      <c r="I206" s="153" t="s">
        <v>549</v>
      </c>
      <c r="J206" s="216" t="n"/>
      <c r="K206" s="216" t="n"/>
      <c r="L206" s="235" t="n">
        <f aca="false" ca="false" dt2D="false" dtr="false" t="normal">SUM(M206:BT206)</f>
        <v>0</v>
      </c>
      <c r="M206" s="503" t="n">
        <f aca="false" ca="false" dt2D="false" dtr="false" t="normal">SUM(M157)</f>
        <v>0</v>
      </c>
      <c r="N206" s="503" t="n">
        <f aca="false" ca="false" dt2D="false" dtr="false" t="normal">SUM(N157)</f>
        <v>0</v>
      </c>
      <c r="O206" s="503" t="n">
        <f aca="false" ca="false" dt2D="false" dtr="false" t="normal">SUM(O157)</f>
        <v>0</v>
      </c>
      <c r="P206" s="503" t="n">
        <f aca="false" ca="false" dt2D="false" dtr="false" t="normal">SUM(P157)</f>
        <v>0</v>
      </c>
      <c r="Q206" s="503" t="n">
        <f aca="false" ca="false" dt2D="false" dtr="false" t="normal">SUM(Q157)</f>
        <v>0</v>
      </c>
      <c r="R206" s="503" t="n">
        <f aca="false" ca="false" dt2D="false" dtr="false" t="normal">SUM(R157)</f>
        <v>0</v>
      </c>
      <c r="S206" s="503" t="n">
        <f aca="false" ca="false" dt2D="false" dtr="false" t="normal">SUM(S157)</f>
        <v>0</v>
      </c>
      <c r="T206" s="503" t="n">
        <f aca="false" ca="false" dt2D="false" dtr="false" t="normal">SUM(T157)</f>
        <v>0</v>
      </c>
      <c r="U206" s="503" t="n">
        <f aca="false" ca="false" dt2D="false" dtr="false" t="normal">SUM(U157)</f>
        <v>0</v>
      </c>
      <c r="V206" s="503" t="n">
        <f aca="false" ca="false" dt2D="false" dtr="false" t="normal">SUM(V157)</f>
        <v>0</v>
      </c>
      <c r="W206" s="503" t="n">
        <f aca="false" ca="false" dt2D="false" dtr="false" t="normal">SUM(W157)</f>
        <v>0</v>
      </c>
      <c r="X206" s="503" t="n">
        <f aca="false" ca="false" dt2D="false" dtr="false" t="normal">SUM(X157)</f>
        <v>0</v>
      </c>
      <c r="Y206" s="503" t="n">
        <f aca="false" ca="false" dt2D="false" dtr="false" t="normal">SUM(Y157)</f>
        <v>0</v>
      </c>
      <c r="Z206" s="503" t="n">
        <f aca="false" ca="false" dt2D="false" dtr="false" t="normal">SUM(Z157)</f>
        <v>0</v>
      </c>
      <c r="AA206" s="503" t="n">
        <f aca="false" ca="false" dt2D="false" dtr="false" t="normal">SUM(AA157)</f>
        <v>0</v>
      </c>
      <c r="AB206" s="503" t="n">
        <f aca="false" ca="false" dt2D="false" dtr="false" t="normal">SUM(AB157)</f>
        <v>0</v>
      </c>
      <c r="AC206" s="503" t="n">
        <f aca="false" ca="false" dt2D="false" dtr="false" t="normal">SUM(AC157)</f>
        <v>0</v>
      </c>
      <c r="AD206" s="503" t="n">
        <f aca="false" ca="false" dt2D="false" dtr="false" t="normal">SUM(AD157)</f>
        <v>0</v>
      </c>
      <c r="AE206" s="503" t="n">
        <f aca="false" ca="false" dt2D="false" dtr="false" t="normal">SUM(AE157)</f>
        <v>0</v>
      </c>
      <c r="AF206" s="503" t="n">
        <f aca="false" ca="false" dt2D="false" dtr="false" t="normal">SUM(AF157)</f>
        <v>0</v>
      </c>
      <c r="AG206" s="503" t="n">
        <f aca="false" ca="false" dt2D="false" dtr="false" t="normal">SUM(AG157)</f>
        <v>0</v>
      </c>
      <c r="AH206" s="503" t="n">
        <f aca="false" ca="false" dt2D="false" dtr="false" t="normal">SUM(AH157)</f>
        <v>0</v>
      </c>
      <c r="AI206" s="503" t="n">
        <f aca="false" ca="false" dt2D="false" dtr="false" t="normal">SUM(AI157)</f>
        <v>0</v>
      </c>
      <c r="AJ206" s="503" t="n">
        <f aca="false" ca="false" dt2D="false" dtr="false" t="normal">SUM(AJ157)</f>
        <v>0</v>
      </c>
      <c r="AK206" s="503" t="n">
        <f aca="false" ca="false" dt2D="false" dtr="false" t="normal">SUM(AK157)</f>
        <v>0</v>
      </c>
      <c r="AL206" s="503" t="n">
        <f aca="false" ca="false" dt2D="false" dtr="false" t="normal">SUM(AL157)</f>
        <v>0</v>
      </c>
      <c r="AM206" s="503" t="n">
        <f aca="false" ca="false" dt2D="false" dtr="false" t="normal">SUM(AM157)</f>
        <v>0</v>
      </c>
      <c r="AN206" s="503" t="n">
        <f aca="false" ca="false" dt2D="false" dtr="false" t="normal">SUM(AN157)</f>
        <v>0</v>
      </c>
      <c r="AO206" s="503" t="n">
        <f aca="false" ca="false" dt2D="false" dtr="false" t="normal">SUM(AO157)</f>
        <v>0</v>
      </c>
      <c r="AP206" s="503" t="n">
        <f aca="false" ca="false" dt2D="false" dtr="false" t="normal">SUM(AP157)</f>
        <v>0</v>
      </c>
      <c r="AQ206" s="503" t="n">
        <f aca="false" ca="false" dt2D="false" dtr="false" t="normal">SUM(AQ157)</f>
        <v>0</v>
      </c>
      <c r="AR206" s="503" t="n">
        <f aca="false" ca="false" dt2D="false" dtr="false" t="normal">SUM(AR157)</f>
        <v>0</v>
      </c>
      <c r="AS206" s="503" t="n">
        <f aca="false" ca="false" dt2D="false" dtr="false" t="normal">SUM(AS157)</f>
        <v>0</v>
      </c>
      <c r="AT206" s="503" t="n">
        <f aca="false" ca="false" dt2D="false" dtr="false" t="normal">SUM(AT157)</f>
        <v>0</v>
      </c>
      <c r="AU206" s="503" t="n">
        <f aca="false" ca="false" dt2D="false" dtr="false" t="normal">SUM(AU157)</f>
        <v>0</v>
      </c>
      <c r="AV206" s="503" t="n">
        <f aca="false" ca="false" dt2D="false" dtr="false" t="normal">SUM(AV157)</f>
        <v>0</v>
      </c>
      <c r="AW206" s="503" t="n">
        <f aca="false" ca="false" dt2D="false" dtr="false" t="normal">SUM(AW157)</f>
        <v>0</v>
      </c>
      <c r="AX206" s="503" t="n">
        <f aca="false" ca="false" dt2D="false" dtr="false" t="normal">SUM(AX157)</f>
        <v>0</v>
      </c>
      <c r="AY206" s="503" t="n">
        <f aca="false" ca="false" dt2D="false" dtr="false" t="normal">SUM(AY157)</f>
        <v>0</v>
      </c>
      <c r="AZ206" s="503" t="n">
        <f aca="false" ca="false" dt2D="false" dtr="false" t="normal">SUM(AZ157)</f>
        <v>0</v>
      </c>
      <c r="BA206" s="503" t="n">
        <f aca="false" ca="false" dt2D="false" dtr="false" t="normal">SUM(BA157)</f>
        <v>0</v>
      </c>
      <c r="BB206" s="503" t="n">
        <f aca="false" ca="false" dt2D="false" dtr="false" t="normal">SUM(BB157)</f>
        <v>0</v>
      </c>
      <c r="BC206" s="503" t="n">
        <f aca="false" ca="false" dt2D="false" dtr="false" t="normal">SUM(BC157)</f>
        <v>0</v>
      </c>
      <c r="BD206" s="503" t="n">
        <f aca="false" ca="false" dt2D="false" dtr="false" t="normal">SUM(BD157)</f>
        <v>0</v>
      </c>
      <c r="BE206" s="503" t="n">
        <f aca="false" ca="false" dt2D="false" dtr="false" t="normal">SUM(BE157)</f>
        <v>0</v>
      </c>
      <c r="BF206" s="503" t="n">
        <f aca="false" ca="false" dt2D="false" dtr="false" t="normal">SUM(BF157)</f>
        <v>0</v>
      </c>
      <c r="BG206" s="503" t="n">
        <f aca="false" ca="false" dt2D="false" dtr="false" t="normal">SUM(BG157)</f>
        <v>0</v>
      </c>
      <c r="BH206" s="503" t="n">
        <f aca="false" ca="false" dt2D="false" dtr="false" t="normal">SUM(BH157)</f>
        <v>0</v>
      </c>
      <c r="BI206" s="503" t="n">
        <f aca="false" ca="false" dt2D="false" dtr="false" t="normal">SUM(BI157)</f>
        <v>0</v>
      </c>
      <c r="BJ206" s="503" t="n">
        <f aca="false" ca="false" dt2D="false" dtr="false" t="normal">SUM(BJ157)</f>
        <v>0</v>
      </c>
      <c r="BK206" s="503" t="n">
        <f aca="false" ca="false" dt2D="false" dtr="false" t="normal">SUM(BK157)</f>
        <v>0</v>
      </c>
      <c r="BL206" s="503" t="n">
        <f aca="false" ca="false" dt2D="false" dtr="false" t="normal">SUM(BL157)</f>
        <v>0</v>
      </c>
      <c r="BM206" s="503" t="n">
        <f aca="false" ca="false" dt2D="false" dtr="false" t="normal">SUM(BM157)</f>
        <v>0</v>
      </c>
      <c r="BN206" s="503" t="n">
        <f aca="false" ca="false" dt2D="false" dtr="false" t="normal">SUM(BN157)</f>
        <v>0</v>
      </c>
      <c r="BO206" s="503" t="n">
        <f aca="false" ca="false" dt2D="false" dtr="false" t="normal">SUM(BO157)</f>
        <v>0</v>
      </c>
      <c r="BP206" s="503" t="n">
        <f aca="false" ca="false" dt2D="false" dtr="false" t="normal">SUM(BP157)</f>
        <v>0</v>
      </c>
      <c r="BQ206" s="503" t="n">
        <f aca="false" ca="false" dt2D="false" dtr="false" t="normal">SUM(BQ157)</f>
        <v>0</v>
      </c>
      <c r="BR206" s="503" t="n">
        <f aca="false" ca="false" dt2D="false" dtr="false" t="normal">SUM(BR157)</f>
        <v>0</v>
      </c>
      <c r="BS206" s="503" t="n">
        <f aca="false" ca="false" dt2D="false" dtr="false" t="normal">SUM(BS157)</f>
        <v>0</v>
      </c>
      <c r="BT206" s="503" t="n">
        <f aca="false" ca="false" dt2D="false" dtr="false" t="normal">SUM(BT157)</f>
        <v>0</v>
      </c>
    </row>
    <row hidden="true" ht="16.5" outlineLevel="2" r="207">
      <c r="C207" s="529" t="s">
        <v>550</v>
      </c>
      <c r="D207" s="529" t="e">
        <f aca="false" ca="false" dt2D="false" dtr="false" t="normal">D206</f>
        <v>#N/A</v>
      </c>
      <c r="F207" s="482" t="e">
        <f aca="false" ca="false" dt2D="false" dtr="false" t="normal">F206</f>
        <v>#N/A</v>
      </c>
      <c r="G207" s="482" t="n">
        <f aca="false" ca="false" dt2D="false" dtr="false" t="normal">G206</f>
        <v>0</v>
      </c>
      <c r="I207" s="153" t="s">
        <v>550</v>
      </c>
      <c r="J207" s="216" t="n"/>
      <c r="K207" s="216" t="n"/>
      <c r="L207" s="235" t="n">
        <f aca="false" ca="false" dt2D="false" dtr="false" t="normal">SUM(M207:BT207)</f>
        <v>0</v>
      </c>
      <c r="M207" s="503" t="n">
        <f aca="false" ca="false" dt2D="false" dtr="false" t="normal">M164</f>
        <v>0</v>
      </c>
      <c r="N207" s="503" t="n">
        <f aca="false" ca="false" dt2D="false" dtr="false" t="normal">N164</f>
        <v>0</v>
      </c>
      <c r="O207" s="503" t="n">
        <f aca="false" ca="false" dt2D="false" dtr="false" t="normal">O164</f>
        <v>0</v>
      </c>
      <c r="P207" s="503" t="n">
        <f aca="false" ca="false" dt2D="false" dtr="false" t="normal">P164</f>
        <v>0</v>
      </c>
      <c r="Q207" s="503" t="n">
        <f aca="false" ca="false" dt2D="false" dtr="false" t="normal">Q164</f>
        <v>0</v>
      </c>
      <c r="R207" s="503" t="n">
        <f aca="false" ca="false" dt2D="false" dtr="false" t="normal">R164</f>
        <v>0</v>
      </c>
      <c r="S207" s="503" t="n">
        <f aca="false" ca="false" dt2D="false" dtr="false" t="normal">S164</f>
        <v>0</v>
      </c>
      <c r="T207" s="503" t="n">
        <f aca="false" ca="false" dt2D="false" dtr="false" t="normal">T164</f>
        <v>0</v>
      </c>
      <c r="U207" s="503" t="n">
        <f aca="false" ca="false" dt2D="false" dtr="false" t="normal">U164</f>
        <v>0</v>
      </c>
      <c r="V207" s="503" t="n">
        <f aca="false" ca="false" dt2D="false" dtr="false" t="normal">V164</f>
        <v>0</v>
      </c>
      <c r="W207" s="503" t="n">
        <f aca="false" ca="false" dt2D="false" dtr="false" t="normal">W164</f>
        <v>0</v>
      </c>
      <c r="X207" s="503" t="n">
        <f aca="false" ca="false" dt2D="false" dtr="false" t="normal">X164</f>
        <v>0</v>
      </c>
      <c r="Y207" s="503" t="n">
        <f aca="false" ca="false" dt2D="false" dtr="false" t="normal">Y164</f>
        <v>0</v>
      </c>
      <c r="Z207" s="503" t="n">
        <f aca="false" ca="false" dt2D="false" dtr="false" t="normal">Z164</f>
        <v>0</v>
      </c>
      <c r="AA207" s="503" t="n">
        <f aca="false" ca="false" dt2D="false" dtr="false" t="normal">AA164</f>
        <v>0</v>
      </c>
      <c r="AB207" s="503" t="n">
        <f aca="false" ca="false" dt2D="false" dtr="false" t="normal">AB164</f>
        <v>0</v>
      </c>
      <c r="AC207" s="503" t="n">
        <f aca="false" ca="false" dt2D="false" dtr="false" t="normal">AC164</f>
        <v>0</v>
      </c>
      <c r="AD207" s="503" t="n">
        <f aca="false" ca="false" dt2D="false" dtr="false" t="normal">AD164</f>
        <v>0</v>
      </c>
      <c r="AE207" s="503" t="n">
        <f aca="false" ca="false" dt2D="false" dtr="false" t="normal">AE164</f>
        <v>0</v>
      </c>
      <c r="AF207" s="503" t="n">
        <f aca="false" ca="false" dt2D="false" dtr="false" t="normal">AF164</f>
        <v>0</v>
      </c>
      <c r="AG207" s="503" t="n">
        <f aca="false" ca="false" dt2D="false" dtr="false" t="normal">AG164</f>
        <v>0</v>
      </c>
      <c r="AH207" s="503" t="n">
        <f aca="false" ca="false" dt2D="false" dtr="false" t="normal">AH164</f>
        <v>0</v>
      </c>
      <c r="AI207" s="503" t="n">
        <f aca="false" ca="false" dt2D="false" dtr="false" t="normal">AI164</f>
        <v>0</v>
      </c>
      <c r="AJ207" s="503" t="n">
        <f aca="false" ca="false" dt2D="false" dtr="false" t="normal">AJ164</f>
        <v>0</v>
      </c>
      <c r="AK207" s="503" t="n">
        <f aca="false" ca="false" dt2D="false" dtr="false" t="normal">AK164</f>
        <v>0</v>
      </c>
      <c r="AL207" s="503" t="n">
        <f aca="false" ca="false" dt2D="false" dtr="false" t="normal">AL164</f>
        <v>0</v>
      </c>
      <c r="AM207" s="503" t="n">
        <f aca="false" ca="false" dt2D="false" dtr="false" t="normal">AM164</f>
        <v>0</v>
      </c>
      <c r="AN207" s="503" t="n">
        <f aca="false" ca="false" dt2D="false" dtr="false" t="normal">AN164</f>
        <v>0</v>
      </c>
      <c r="AO207" s="503" t="n">
        <f aca="false" ca="false" dt2D="false" dtr="false" t="normal">AO164</f>
        <v>0</v>
      </c>
      <c r="AP207" s="503" t="n">
        <f aca="false" ca="false" dt2D="false" dtr="false" t="normal">AP164</f>
        <v>0</v>
      </c>
      <c r="AQ207" s="503" t="n">
        <f aca="false" ca="false" dt2D="false" dtr="false" t="normal">AQ164</f>
        <v>0</v>
      </c>
      <c r="AR207" s="503" t="n">
        <f aca="false" ca="false" dt2D="false" dtr="false" t="normal">AR164</f>
        <v>0</v>
      </c>
      <c r="AS207" s="503" t="n">
        <f aca="false" ca="false" dt2D="false" dtr="false" t="normal">AS164</f>
        <v>0</v>
      </c>
      <c r="AT207" s="503" t="n">
        <f aca="false" ca="false" dt2D="false" dtr="false" t="normal">AT164</f>
        <v>0</v>
      </c>
      <c r="AU207" s="503" t="n">
        <f aca="false" ca="false" dt2D="false" dtr="false" t="normal">AU164</f>
        <v>0</v>
      </c>
      <c r="AV207" s="503" t="n">
        <f aca="false" ca="false" dt2D="false" dtr="false" t="normal">AV164</f>
        <v>0</v>
      </c>
      <c r="AW207" s="503" t="n">
        <f aca="false" ca="false" dt2D="false" dtr="false" t="normal">AW164</f>
        <v>0</v>
      </c>
      <c r="AX207" s="503" t="n">
        <f aca="false" ca="false" dt2D="false" dtr="false" t="normal">AX164</f>
        <v>0</v>
      </c>
      <c r="AY207" s="503" t="n">
        <f aca="false" ca="false" dt2D="false" dtr="false" t="normal">AY164</f>
        <v>0</v>
      </c>
      <c r="AZ207" s="503" t="n">
        <f aca="false" ca="false" dt2D="false" dtr="false" t="normal">AZ164</f>
        <v>0</v>
      </c>
      <c r="BA207" s="503" t="n">
        <f aca="false" ca="false" dt2D="false" dtr="false" t="normal">BA164</f>
        <v>0</v>
      </c>
      <c r="BB207" s="503" t="n">
        <f aca="false" ca="false" dt2D="false" dtr="false" t="normal">BB164</f>
        <v>0</v>
      </c>
      <c r="BC207" s="503" t="n">
        <f aca="false" ca="false" dt2D="false" dtr="false" t="normal">BC164</f>
        <v>0</v>
      </c>
      <c r="BD207" s="503" t="n">
        <f aca="false" ca="false" dt2D="false" dtr="false" t="normal">BD164</f>
        <v>0</v>
      </c>
      <c r="BE207" s="503" t="n">
        <f aca="false" ca="false" dt2D="false" dtr="false" t="normal">BE164</f>
        <v>0</v>
      </c>
      <c r="BF207" s="503" t="n">
        <f aca="false" ca="false" dt2D="false" dtr="false" t="normal">BF164</f>
        <v>0</v>
      </c>
      <c r="BG207" s="503" t="n">
        <f aca="false" ca="false" dt2D="false" dtr="false" t="normal">BG164</f>
        <v>0</v>
      </c>
      <c r="BH207" s="503" t="n">
        <f aca="false" ca="false" dt2D="false" dtr="false" t="normal">BH164</f>
        <v>0</v>
      </c>
      <c r="BI207" s="503" t="n">
        <f aca="false" ca="false" dt2D="false" dtr="false" t="normal">BI164</f>
        <v>0</v>
      </c>
      <c r="BJ207" s="503" t="n">
        <f aca="false" ca="false" dt2D="false" dtr="false" t="normal">BJ164</f>
        <v>0</v>
      </c>
      <c r="BK207" s="503" t="n">
        <f aca="false" ca="false" dt2D="false" dtr="false" t="normal">BK164</f>
        <v>0</v>
      </c>
      <c r="BL207" s="503" t="n">
        <f aca="false" ca="false" dt2D="false" dtr="false" t="normal">BL164</f>
        <v>0</v>
      </c>
      <c r="BM207" s="503" t="n">
        <f aca="false" ca="false" dt2D="false" dtr="false" t="normal">BM164</f>
        <v>0</v>
      </c>
      <c r="BN207" s="503" t="n">
        <f aca="false" ca="false" dt2D="false" dtr="false" t="normal">BN164</f>
        <v>0</v>
      </c>
      <c r="BO207" s="503" t="n">
        <f aca="false" ca="false" dt2D="false" dtr="false" t="normal">BO164</f>
        <v>0</v>
      </c>
      <c r="BP207" s="503" t="n">
        <f aca="false" ca="false" dt2D="false" dtr="false" t="normal">BP164</f>
        <v>0</v>
      </c>
      <c r="BQ207" s="503" t="n">
        <f aca="false" ca="false" dt2D="false" dtr="false" t="normal">BQ164</f>
        <v>0</v>
      </c>
      <c r="BR207" s="503" t="n">
        <f aca="false" ca="false" dt2D="false" dtr="false" t="normal">BR164</f>
        <v>0</v>
      </c>
      <c r="BS207" s="503" t="n">
        <f aca="false" ca="false" dt2D="false" dtr="false" t="normal">BS164</f>
        <v>0</v>
      </c>
      <c r="BT207" s="503" t="n">
        <f aca="false" ca="false" dt2D="false" dtr="false" t="normal">BT164</f>
        <v>0</v>
      </c>
    </row>
    <row hidden="true" ht="16.5" outlineLevel="2" r="208">
      <c r="C208" s="529" t="s">
        <v>551</v>
      </c>
      <c r="D208" s="529" t="e">
        <f aca="false" ca="false" dt2D="false" dtr="false" t="normal">D207</f>
        <v>#N/A</v>
      </c>
      <c r="F208" s="482" t="e">
        <f aca="false" ca="false" dt2D="false" dtr="false" t="normal">F207</f>
        <v>#N/A</v>
      </c>
      <c r="G208" s="482" t="n">
        <f aca="false" ca="false" dt2D="false" dtr="false" t="normal">G207</f>
        <v>0</v>
      </c>
      <c r="I208" s="153" t="s">
        <v>551</v>
      </c>
      <c r="J208" s="216" t="n"/>
      <c r="K208" s="216" t="n"/>
      <c r="L208" s="235" t="n">
        <f aca="false" ca="false" dt2D="false" dtr="false" t="normal">SUM(M208:BT208)</f>
        <v>0</v>
      </c>
      <c r="M208" s="503" t="n">
        <f aca="false" ca="false" dt2D="false" dtr="false" t="normal">SUM(M168, M170)</f>
        <v>0</v>
      </c>
      <c r="N208" s="503" t="n">
        <f aca="false" ca="false" dt2D="false" dtr="false" t="normal">SUM(N168, N170)</f>
        <v>0</v>
      </c>
      <c r="O208" s="503" t="n">
        <f aca="false" ca="false" dt2D="false" dtr="false" t="normal">SUM(O168, O170)</f>
        <v>0</v>
      </c>
      <c r="P208" s="503" t="n">
        <f aca="false" ca="false" dt2D="false" dtr="false" t="normal">SUM(P168, P170)</f>
        <v>0</v>
      </c>
      <c r="Q208" s="503" t="n">
        <f aca="false" ca="false" dt2D="false" dtr="false" t="normal">SUM(Q168, Q170)</f>
        <v>0</v>
      </c>
      <c r="R208" s="503" t="n">
        <f aca="false" ca="false" dt2D="false" dtr="false" t="normal">SUM(R168, R170)</f>
        <v>0</v>
      </c>
      <c r="S208" s="503" t="n">
        <f aca="false" ca="false" dt2D="false" dtr="false" t="normal">SUM(S168, S170)</f>
        <v>0</v>
      </c>
      <c r="T208" s="503" t="n">
        <f aca="false" ca="false" dt2D="false" dtr="false" t="normal">SUM(T168, T170)</f>
        <v>0</v>
      </c>
      <c r="U208" s="503" t="n">
        <f aca="false" ca="false" dt2D="false" dtr="false" t="normal">SUM(U168, U170)</f>
        <v>0</v>
      </c>
      <c r="V208" s="503" t="n">
        <f aca="false" ca="false" dt2D="false" dtr="false" t="normal">SUM(V168, V170)</f>
        <v>0</v>
      </c>
      <c r="W208" s="503" t="n">
        <f aca="false" ca="false" dt2D="false" dtr="false" t="normal">SUM(W168, W170)</f>
        <v>0</v>
      </c>
      <c r="X208" s="503" t="n">
        <f aca="false" ca="false" dt2D="false" dtr="false" t="normal">SUM(X168, X170)</f>
        <v>0</v>
      </c>
      <c r="Y208" s="503" t="n">
        <f aca="false" ca="false" dt2D="false" dtr="false" t="normal">SUM(Y168, Y170)</f>
        <v>0</v>
      </c>
      <c r="Z208" s="503" t="n">
        <f aca="false" ca="false" dt2D="false" dtr="false" t="normal">SUM(Z168, Z170)</f>
        <v>0</v>
      </c>
      <c r="AA208" s="503" t="n">
        <f aca="false" ca="false" dt2D="false" dtr="false" t="normal">SUM(AA168, AA170)</f>
        <v>0</v>
      </c>
      <c r="AB208" s="503" t="n">
        <f aca="false" ca="false" dt2D="false" dtr="false" t="normal">SUM(AB168, AB170)</f>
        <v>0</v>
      </c>
      <c r="AC208" s="503" t="n">
        <f aca="false" ca="false" dt2D="false" dtr="false" t="normal">SUM(AC168, AC170)</f>
        <v>0</v>
      </c>
      <c r="AD208" s="503" t="n">
        <f aca="false" ca="false" dt2D="false" dtr="false" t="normal">SUM(AD168, AD170)</f>
        <v>0</v>
      </c>
      <c r="AE208" s="503" t="n">
        <f aca="false" ca="false" dt2D="false" dtr="false" t="normal">SUM(AE168, AE170)</f>
        <v>0</v>
      </c>
      <c r="AF208" s="503" t="n">
        <f aca="false" ca="false" dt2D="false" dtr="false" t="normal">SUM(AF168, AF170)</f>
        <v>0</v>
      </c>
      <c r="AG208" s="503" t="n">
        <f aca="false" ca="false" dt2D="false" dtr="false" t="normal">SUM(AG168, AG170)</f>
        <v>0</v>
      </c>
      <c r="AH208" s="503" t="n">
        <f aca="false" ca="false" dt2D="false" dtr="false" t="normal">SUM(AH168, AH170)</f>
        <v>0</v>
      </c>
      <c r="AI208" s="503" t="n">
        <f aca="false" ca="false" dt2D="false" dtr="false" t="normal">SUM(AI168, AI170)</f>
        <v>0</v>
      </c>
      <c r="AJ208" s="503" t="n">
        <f aca="false" ca="false" dt2D="false" dtr="false" t="normal">SUM(AJ168, AJ170)</f>
        <v>0</v>
      </c>
      <c r="AK208" s="503" t="n">
        <f aca="false" ca="false" dt2D="false" dtr="false" t="normal">SUM(AK168, AK170)</f>
        <v>0</v>
      </c>
      <c r="AL208" s="503" t="n">
        <f aca="false" ca="false" dt2D="false" dtr="false" t="normal">SUM(AL168, AL170)</f>
        <v>0</v>
      </c>
      <c r="AM208" s="503" t="n">
        <f aca="false" ca="false" dt2D="false" dtr="false" t="normal">SUM(AM168, AM170)</f>
        <v>0</v>
      </c>
      <c r="AN208" s="503" t="n">
        <f aca="false" ca="false" dt2D="false" dtr="false" t="normal">SUM(AN168, AN170)</f>
        <v>0</v>
      </c>
      <c r="AO208" s="503" t="n">
        <f aca="false" ca="false" dt2D="false" dtr="false" t="normal">SUM(AO168, AO170)</f>
        <v>0</v>
      </c>
      <c r="AP208" s="503" t="n">
        <f aca="false" ca="false" dt2D="false" dtr="false" t="normal">SUM(AP168, AP170)</f>
        <v>0</v>
      </c>
      <c r="AQ208" s="503" t="n">
        <f aca="false" ca="false" dt2D="false" dtr="false" t="normal">SUM(AQ168, AQ170)</f>
        <v>0</v>
      </c>
      <c r="AR208" s="503" t="n">
        <f aca="false" ca="false" dt2D="false" dtr="false" t="normal">SUM(AR168, AR170)</f>
        <v>0</v>
      </c>
      <c r="AS208" s="503" t="n">
        <f aca="false" ca="false" dt2D="false" dtr="false" t="normal">SUM(AS168, AS170)</f>
        <v>0</v>
      </c>
      <c r="AT208" s="503" t="n">
        <f aca="false" ca="false" dt2D="false" dtr="false" t="normal">SUM(AT168, AT170)</f>
        <v>0</v>
      </c>
      <c r="AU208" s="503" t="n">
        <f aca="false" ca="false" dt2D="false" dtr="false" t="normal">SUM(AU168, AU170)</f>
        <v>0</v>
      </c>
      <c r="AV208" s="503" t="n">
        <f aca="false" ca="false" dt2D="false" dtr="false" t="normal">SUM(AV168, AV170)</f>
        <v>0</v>
      </c>
      <c r="AW208" s="503" t="n">
        <f aca="false" ca="false" dt2D="false" dtr="false" t="normal">SUM(AW168, AW170)</f>
        <v>0</v>
      </c>
      <c r="AX208" s="503" t="n">
        <f aca="false" ca="false" dt2D="false" dtr="false" t="normal">SUM(AX168, AX170)</f>
        <v>0</v>
      </c>
      <c r="AY208" s="503" t="n">
        <f aca="false" ca="false" dt2D="false" dtr="false" t="normal">SUM(AY168, AY170)</f>
        <v>0</v>
      </c>
      <c r="AZ208" s="503" t="n">
        <f aca="false" ca="false" dt2D="false" dtr="false" t="normal">SUM(AZ168, AZ170)</f>
        <v>0</v>
      </c>
      <c r="BA208" s="503" t="n">
        <f aca="false" ca="false" dt2D="false" dtr="false" t="normal">SUM(BA168, BA170)</f>
        <v>0</v>
      </c>
      <c r="BB208" s="503" t="n">
        <f aca="false" ca="false" dt2D="false" dtr="false" t="normal">SUM(BB168, BB170)</f>
        <v>0</v>
      </c>
      <c r="BC208" s="503" t="n">
        <f aca="false" ca="false" dt2D="false" dtr="false" t="normal">SUM(BC168, BC170)</f>
        <v>0</v>
      </c>
      <c r="BD208" s="503" t="n">
        <f aca="false" ca="false" dt2D="false" dtr="false" t="normal">SUM(BD168, BD170)</f>
        <v>0</v>
      </c>
      <c r="BE208" s="503" t="n">
        <f aca="false" ca="false" dt2D="false" dtr="false" t="normal">SUM(BE168, BE170)</f>
        <v>0</v>
      </c>
      <c r="BF208" s="503" t="n">
        <f aca="false" ca="false" dt2D="false" dtr="false" t="normal">SUM(BF168, BF170)</f>
        <v>0</v>
      </c>
      <c r="BG208" s="503" t="n">
        <f aca="false" ca="false" dt2D="false" dtr="false" t="normal">SUM(BG168, BG170)</f>
        <v>0</v>
      </c>
      <c r="BH208" s="503" t="n">
        <f aca="false" ca="false" dt2D="false" dtr="false" t="normal">SUM(BH168, BH170)</f>
        <v>0</v>
      </c>
      <c r="BI208" s="503" t="n">
        <f aca="false" ca="false" dt2D="false" dtr="false" t="normal">SUM(BI168, BI170)</f>
        <v>0</v>
      </c>
      <c r="BJ208" s="503" t="n">
        <f aca="false" ca="false" dt2D="false" dtr="false" t="normal">SUM(BJ168, BJ170)</f>
        <v>0</v>
      </c>
      <c r="BK208" s="503" t="n">
        <f aca="false" ca="false" dt2D="false" dtr="false" t="normal">SUM(BK168, BK170)</f>
        <v>0</v>
      </c>
      <c r="BL208" s="503" t="n">
        <f aca="false" ca="false" dt2D="false" dtr="false" t="normal">SUM(BL168, BL170)</f>
        <v>0</v>
      </c>
      <c r="BM208" s="503" t="n">
        <f aca="false" ca="false" dt2D="false" dtr="false" t="normal">SUM(BM168, BM170)</f>
        <v>0</v>
      </c>
      <c r="BN208" s="503" t="n">
        <f aca="false" ca="false" dt2D="false" dtr="false" t="normal">SUM(BN168, BN170)</f>
        <v>0</v>
      </c>
      <c r="BO208" s="503" t="n">
        <f aca="false" ca="false" dt2D="false" dtr="false" t="normal">SUM(BO168, BO170)</f>
        <v>0</v>
      </c>
      <c r="BP208" s="503" t="n">
        <f aca="false" ca="false" dt2D="false" dtr="false" t="normal">SUM(BP168, BP170)</f>
        <v>0</v>
      </c>
      <c r="BQ208" s="503" t="n">
        <f aca="false" ca="false" dt2D="false" dtr="false" t="normal">SUM(BQ168, BQ170)</f>
        <v>0</v>
      </c>
      <c r="BR208" s="503" t="n">
        <f aca="false" ca="false" dt2D="false" dtr="false" t="normal">SUM(BR168, BR170)</f>
        <v>0</v>
      </c>
      <c r="BS208" s="503" t="n">
        <f aca="false" ca="false" dt2D="false" dtr="false" t="normal">SUM(BS168, BS170)</f>
        <v>0</v>
      </c>
      <c r="BT208" s="503" t="n">
        <f aca="false" ca="false" dt2D="false" dtr="false" t="normal">SUM(BT168, BT170)</f>
        <v>0</v>
      </c>
    </row>
    <row hidden="true" ht="16.5" outlineLevel="2" r="209">
      <c r="C209" s="482" t="n"/>
      <c r="D209" s="529" t="e">
        <f aca="false" ca="false" dt2D="false" dtr="false" t="normal">D208</f>
        <v>#N/A</v>
      </c>
      <c r="F209" s="482" t="e">
        <f aca="false" ca="false" dt2D="false" dtr="false" t="normal">F208</f>
        <v>#N/A</v>
      </c>
      <c r="G209" s="482" t="n">
        <f aca="false" ca="false" dt2D="false" dtr="false" t="normal">G208</f>
        <v>0</v>
      </c>
      <c r="I209" s="153" t="s">
        <v>556</v>
      </c>
      <c r="J209" s="216" t="n"/>
      <c r="K209" s="216" t="n"/>
      <c r="L209" s="235" t="n">
        <f aca="false" ca="false" dt2D="false" dtr="false" t="normal">SUM(M209:BT209)</f>
        <v>0</v>
      </c>
      <c r="M209" s="503" t="n">
        <f aca="false" ca="false" dt2D="false" dtr="false" t="normal">SUM(M184:M185)</f>
        <v>0</v>
      </c>
      <c r="N209" s="503" t="n">
        <f aca="false" ca="false" dt2D="false" dtr="false" t="normal">SUM(N184:N185)</f>
        <v>0</v>
      </c>
      <c r="O209" s="503" t="n">
        <f aca="false" ca="false" dt2D="false" dtr="false" t="normal">SUM(O184:O185)</f>
        <v>0</v>
      </c>
      <c r="P209" s="503" t="n">
        <f aca="false" ca="false" dt2D="false" dtr="false" t="normal">SUM(P184:P185)</f>
        <v>0</v>
      </c>
      <c r="Q209" s="503" t="n">
        <f aca="false" ca="false" dt2D="false" dtr="false" t="normal">SUM(Q184:Q185)</f>
        <v>0</v>
      </c>
      <c r="R209" s="503" t="n">
        <f aca="false" ca="false" dt2D="false" dtr="false" t="normal">SUM(R184:R185)</f>
        <v>0</v>
      </c>
      <c r="S209" s="503" t="n">
        <f aca="false" ca="false" dt2D="false" dtr="false" t="normal">SUM(S184:S185)</f>
        <v>0</v>
      </c>
      <c r="T209" s="503" t="n">
        <f aca="false" ca="false" dt2D="false" dtr="false" t="normal">SUM(T184:T185)</f>
        <v>0</v>
      </c>
      <c r="U209" s="503" t="n">
        <f aca="false" ca="false" dt2D="false" dtr="false" t="normal">SUM(U184:U185)</f>
        <v>0</v>
      </c>
      <c r="V209" s="503" t="n">
        <f aca="false" ca="false" dt2D="false" dtr="false" t="normal">SUM(V184:V185)</f>
        <v>0</v>
      </c>
      <c r="W209" s="503" t="n">
        <f aca="false" ca="false" dt2D="false" dtr="false" t="normal">SUM(W184:W185)</f>
        <v>0</v>
      </c>
      <c r="X209" s="503" t="n">
        <f aca="false" ca="false" dt2D="false" dtr="false" t="normal">SUM(X184:X185)</f>
        <v>0</v>
      </c>
      <c r="Y209" s="503" t="n">
        <f aca="false" ca="false" dt2D="false" dtr="false" t="normal">SUM(Y184:Y185)</f>
        <v>0</v>
      </c>
      <c r="Z209" s="503" t="n">
        <f aca="false" ca="false" dt2D="false" dtr="false" t="normal">SUM(Z184:Z185)</f>
        <v>0</v>
      </c>
      <c r="AA209" s="503" t="n">
        <f aca="false" ca="false" dt2D="false" dtr="false" t="normal">SUM(AA184:AA185)</f>
        <v>0</v>
      </c>
      <c r="AB209" s="503" t="n">
        <f aca="false" ca="false" dt2D="false" dtr="false" t="normal">SUM(AB184:AB185)</f>
        <v>0</v>
      </c>
      <c r="AC209" s="503" t="n">
        <f aca="false" ca="false" dt2D="false" dtr="false" t="normal">SUM(AC184:AC185)</f>
        <v>0</v>
      </c>
      <c r="AD209" s="503" t="n">
        <f aca="false" ca="false" dt2D="false" dtr="false" t="normal">SUM(AD184:AD185)</f>
        <v>0</v>
      </c>
      <c r="AE209" s="503" t="n">
        <f aca="false" ca="false" dt2D="false" dtr="false" t="normal">SUM(AE184:AE185)</f>
        <v>0</v>
      </c>
      <c r="AF209" s="503" t="n">
        <f aca="false" ca="false" dt2D="false" dtr="false" t="normal">SUM(AF184:AF185)</f>
        <v>0</v>
      </c>
      <c r="AG209" s="503" t="n">
        <f aca="false" ca="false" dt2D="false" dtr="false" t="normal">SUM(AG184:AG185)</f>
        <v>0</v>
      </c>
      <c r="AH209" s="503" t="n">
        <f aca="false" ca="false" dt2D="false" dtr="false" t="normal">SUM(AH184:AH185)</f>
        <v>0</v>
      </c>
      <c r="AI209" s="503" t="n">
        <f aca="false" ca="false" dt2D="false" dtr="false" t="normal">SUM(AI184:AI185)</f>
        <v>0</v>
      </c>
      <c r="AJ209" s="503" t="n">
        <f aca="false" ca="false" dt2D="false" dtr="false" t="normal">SUM(AJ184:AJ185)</f>
        <v>0</v>
      </c>
      <c r="AK209" s="503" t="n">
        <f aca="false" ca="false" dt2D="false" dtr="false" t="normal">SUM(AK184:AK185)</f>
        <v>0</v>
      </c>
      <c r="AL209" s="503" t="n">
        <f aca="false" ca="false" dt2D="false" dtr="false" t="normal">SUM(AL184:AL185)</f>
        <v>0</v>
      </c>
      <c r="AM209" s="503" t="n">
        <f aca="false" ca="false" dt2D="false" dtr="false" t="normal">SUM(AM184:AM185)</f>
        <v>0</v>
      </c>
      <c r="AN209" s="503" t="n">
        <f aca="false" ca="false" dt2D="false" dtr="false" t="normal">SUM(AN184:AN185)</f>
        <v>0</v>
      </c>
      <c r="AO209" s="503" t="n">
        <f aca="false" ca="false" dt2D="false" dtr="false" t="normal">SUM(AO184:AO185)</f>
        <v>0</v>
      </c>
      <c r="AP209" s="503" t="n">
        <f aca="false" ca="false" dt2D="false" dtr="false" t="normal">SUM(AP184:AP185)</f>
        <v>0</v>
      </c>
      <c r="AQ209" s="503" t="n">
        <f aca="false" ca="false" dt2D="false" dtr="false" t="normal">SUM(AQ184:AQ185)</f>
        <v>0</v>
      </c>
      <c r="AR209" s="503" t="n">
        <f aca="false" ca="false" dt2D="false" dtr="false" t="normal">SUM(AR184:AR185)</f>
        <v>0</v>
      </c>
      <c r="AS209" s="503" t="n">
        <f aca="false" ca="false" dt2D="false" dtr="false" t="normal">SUM(AS184:AS185)</f>
        <v>0</v>
      </c>
      <c r="AT209" s="503" t="n">
        <f aca="false" ca="false" dt2D="false" dtr="false" t="normal">SUM(AT184:AT185)</f>
        <v>0</v>
      </c>
      <c r="AU209" s="503" t="n">
        <f aca="false" ca="false" dt2D="false" dtr="false" t="normal">SUM(AU184:AU185)</f>
        <v>0</v>
      </c>
      <c r="AV209" s="503" t="n">
        <f aca="false" ca="false" dt2D="false" dtr="false" t="normal">SUM(AV184:AV185)</f>
        <v>0</v>
      </c>
      <c r="AW209" s="503" t="n">
        <f aca="false" ca="false" dt2D="false" dtr="false" t="normal">SUM(AW184:AW185)</f>
        <v>0</v>
      </c>
      <c r="AX209" s="503" t="n">
        <f aca="false" ca="false" dt2D="false" dtr="false" t="normal">SUM(AX184:AX185)</f>
        <v>0</v>
      </c>
      <c r="AY209" s="503" t="n">
        <f aca="false" ca="false" dt2D="false" dtr="false" t="normal">SUM(AY184:AY185)</f>
        <v>0</v>
      </c>
      <c r="AZ209" s="503" t="n">
        <f aca="false" ca="false" dt2D="false" dtr="false" t="normal">SUM(AZ184:AZ185)</f>
        <v>0</v>
      </c>
      <c r="BA209" s="503" t="n">
        <f aca="false" ca="false" dt2D="false" dtr="false" t="normal">SUM(BA184:BA185)</f>
        <v>0</v>
      </c>
      <c r="BB209" s="503" t="n">
        <f aca="false" ca="false" dt2D="false" dtr="false" t="normal">SUM(BB184:BB185)</f>
        <v>0</v>
      </c>
      <c r="BC209" s="503" t="n">
        <f aca="false" ca="false" dt2D="false" dtr="false" t="normal">SUM(BC184:BC185)</f>
        <v>0</v>
      </c>
      <c r="BD209" s="503" t="n">
        <f aca="false" ca="false" dt2D="false" dtr="false" t="normal">SUM(BD184:BD185)</f>
        <v>0</v>
      </c>
      <c r="BE209" s="503" t="n">
        <f aca="false" ca="false" dt2D="false" dtr="false" t="normal">SUM(BE184:BE185)</f>
        <v>0</v>
      </c>
      <c r="BF209" s="503" t="n">
        <f aca="false" ca="false" dt2D="false" dtr="false" t="normal">SUM(BF184:BF185)</f>
        <v>0</v>
      </c>
      <c r="BG209" s="503" t="n">
        <f aca="false" ca="false" dt2D="false" dtr="false" t="normal">SUM(BG184:BG185)</f>
        <v>0</v>
      </c>
      <c r="BH209" s="503" t="n">
        <f aca="false" ca="false" dt2D="false" dtr="false" t="normal">SUM(BH184:BH185)</f>
        <v>0</v>
      </c>
      <c r="BI209" s="503" t="n">
        <f aca="false" ca="false" dt2D="false" dtr="false" t="normal">SUM(BI184:BI185)</f>
        <v>0</v>
      </c>
      <c r="BJ209" s="503" t="n">
        <f aca="false" ca="false" dt2D="false" dtr="false" t="normal">SUM(BJ184:BJ185)</f>
        <v>0</v>
      </c>
      <c r="BK209" s="503" t="n">
        <f aca="false" ca="false" dt2D="false" dtr="false" t="normal">SUM(BK184:BK185)</f>
        <v>0</v>
      </c>
      <c r="BL209" s="503" t="n">
        <f aca="false" ca="false" dt2D="false" dtr="false" t="normal">SUM(BL184:BL185)</f>
        <v>0</v>
      </c>
      <c r="BM209" s="503" t="n">
        <f aca="false" ca="false" dt2D="false" dtr="false" t="normal">SUM(BM184:BM185)</f>
        <v>0</v>
      </c>
      <c r="BN209" s="503" t="n">
        <f aca="false" ca="false" dt2D="false" dtr="false" t="normal">SUM(BN184:BN185)</f>
        <v>0</v>
      </c>
      <c r="BO209" s="503" t="n">
        <f aca="false" ca="false" dt2D="false" dtr="false" t="normal">SUM(BO184:BO185)</f>
        <v>0</v>
      </c>
      <c r="BP209" s="503" t="n">
        <f aca="false" ca="false" dt2D="false" dtr="false" t="normal">SUM(BP184:BP185)</f>
        <v>0</v>
      </c>
      <c r="BQ209" s="503" t="n">
        <f aca="false" ca="false" dt2D="false" dtr="false" t="normal">SUM(BQ184:BQ185)</f>
        <v>0</v>
      </c>
      <c r="BR209" s="503" t="n">
        <f aca="false" ca="false" dt2D="false" dtr="false" t="normal">SUM(BR184:BR185)</f>
        <v>0</v>
      </c>
      <c r="BS209" s="503" t="n">
        <f aca="false" ca="false" dt2D="false" dtr="false" t="normal">SUM(BS184:BS185)</f>
        <v>0</v>
      </c>
      <c r="BT209" s="503" t="n">
        <f aca="false" ca="false" dt2D="false" dtr="false" t="normal">SUM(BT184:BT185)</f>
        <v>0</v>
      </c>
    </row>
    <row hidden="true" ht="16.5" outlineLevel="2" r="210">
      <c r="C210" s="482" t="n"/>
      <c r="D210" s="529" t="e">
        <f aca="false" ca="false" dt2D="false" dtr="false" t="normal">D209</f>
        <v>#N/A</v>
      </c>
      <c r="F210" s="482" t="e">
        <f aca="false" ca="false" dt2D="false" dtr="false" t="normal">F209</f>
        <v>#N/A</v>
      </c>
      <c r="G210" s="482" t="n">
        <f aca="false" ca="false" dt2D="false" dtr="false" t="normal">G209</f>
        <v>0</v>
      </c>
      <c r="I210" s="153" t="s">
        <v>557</v>
      </c>
      <c r="J210" s="216" t="n"/>
      <c r="K210" s="216" t="n"/>
      <c r="L210" s="235" t="n">
        <f aca="false" ca="false" dt2D="false" dtr="false" t="normal">SUM(M210:BT210)</f>
        <v>0</v>
      </c>
      <c r="M210" s="503" t="n">
        <f aca="false" ca="false" dt2D="false" dtr="false" t="normal">M139</f>
        <v>0</v>
      </c>
      <c r="N210" s="503" t="n">
        <f aca="false" ca="false" dt2D="false" dtr="false" t="normal">N139</f>
        <v>0</v>
      </c>
      <c r="O210" s="503" t="n">
        <f aca="false" ca="false" dt2D="false" dtr="false" t="normal">O139</f>
        <v>0</v>
      </c>
      <c r="P210" s="503" t="n">
        <f aca="false" ca="false" dt2D="false" dtr="false" t="normal">P139</f>
        <v>0</v>
      </c>
      <c r="Q210" s="503" t="n">
        <f aca="false" ca="false" dt2D="false" dtr="false" t="normal">Q139</f>
        <v>0</v>
      </c>
      <c r="R210" s="503" t="n">
        <f aca="false" ca="false" dt2D="false" dtr="false" t="normal">R139</f>
        <v>0</v>
      </c>
      <c r="S210" s="503" t="n">
        <f aca="false" ca="false" dt2D="false" dtr="false" t="normal">S139</f>
        <v>0</v>
      </c>
      <c r="T210" s="503" t="n">
        <f aca="false" ca="false" dt2D="false" dtr="false" t="normal">T139</f>
        <v>0</v>
      </c>
      <c r="U210" s="503" t="n">
        <f aca="false" ca="false" dt2D="false" dtr="false" t="normal">U139</f>
        <v>0</v>
      </c>
      <c r="V210" s="503" t="n">
        <f aca="false" ca="false" dt2D="false" dtr="false" t="normal">V139</f>
        <v>0</v>
      </c>
      <c r="W210" s="503" t="n">
        <f aca="false" ca="false" dt2D="false" dtr="false" t="normal">W139</f>
        <v>0</v>
      </c>
      <c r="X210" s="503" t="n">
        <f aca="false" ca="false" dt2D="false" dtr="false" t="normal">X139</f>
        <v>0</v>
      </c>
      <c r="Y210" s="503" t="n">
        <f aca="false" ca="false" dt2D="false" dtr="false" t="normal">Y139</f>
        <v>0</v>
      </c>
      <c r="Z210" s="503" t="n">
        <f aca="false" ca="false" dt2D="false" dtr="false" t="normal">Z139</f>
        <v>0</v>
      </c>
      <c r="AA210" s="503" t="n">
        <f aca="false" ca="false" dt2D="false" dtr="false" t="normal">AA139</f>
        <v>0</v>
      </c>
      <c r="AB210" s="503" t="n">
        <f aca="false" ca="false" dt2D="false" dtr="false" t="normal">AB139</f>
        <v>0</v>
      </c>
      <c r="AC210" s="503" t="n">
        <f aca="false" ca="false" dt2D="false" dtr="false" t="normal">AC139</f>
        <v>0</v>
      </c>
      <c r="AD210" s="503" t="n">
        <f aca="false" ca="false" dt2D="false" dtr="false" t="normal">AD139</f>
        <v>0</v>
      </c>
      <c r="AE210" s="503" t="n">
        <f aca="false" ca="false" dt2D="false" dtr="false" t="normal">AE139</f>
        <v>0</v>
      </c>
      <c r="AF210" s="503" t="n">
        <f aca="false" ca="false" dt2D="false" dtr="false" t="normal">AF139</f>
        <v>0</v>
      </c>
      <c r="AG210" s="503" t="n">
        <f aca="false" ca="false" dt2D="false" dtr="false" t="normal">AG139</f>
        <v>0</v>
      </c>
      <c r="AH210" s="503" t="n">
        <f aca="false" ca="false" dt2D="false" dtr="false" t="normal">AH139</f>
        <v>0</v>
      </c>
      <c r="AI210" s="503" t="n">
        <f aca="false" ca="false" dt2D="false" dtr="false" t="normal">AI139</f>
        <v>0</v>
      </c>
      <c r="AJ210" s="503" t="n">
        <f aca="false" ca="false" dt2D="false" dtr="false" t="normal">AJ139</f>
        <v>0</v>
      </c>
      <c r="AK210" s="503" t="n">
        <f aca="false" ca="false" dt2D="false" dtr="false" t="normal">AK139</f>
        <v>0</v>
      </c>
      <c r="AL210" s="503" t="n">
        <f aca="false" ca="false" dt2D="false" dtr="false" t="normal">AL139</f>
        <v>0</v>
      </c>
      <c r="AM210" s="503" t="n">
        <f aca="false" ca="false" dt2D="false" dtr="false" t="normal">AM139</f>
        <v>0</v>
      </c>
      <c r="AN210" s="503" t="n">
        <f aca="false" ca="false" dt2D="false" dtr="false" t="normal">AN139</f>
        <v>0</v>
      </c>
      <c r="AO210" s="503" t="n">
        <f aca="false" ca="false" dt2D="false" dtr="false" t="normal">AO139</f>
        <v>0</v>
      </c>
      <c r="AP210" s="503" t="n">
        <f aca="false" ca="false" dt2D="false" dtr="false" t="normal">AP139</f>
        <v>0</v>
      </c>
      <c r="AQ210" s="503" t="n">
        <f aca="false" ca="false" dt2D="false" dtr="false" t="normal">AQ139</f>
        <v>0</v>
      </c>
      <c r="AR210" s="503" t="n">
        <f aca="false" ca="false" dt2D="false" dtr="false" t="normal">AR139</f>
        <v>0</v>
      </c>
      <c r="AS210" s="503" t="n">
        <f aca="false" ca="false" dt2D="false" dtr="false" t="normal">AS139</f>
        <v>0</v>
      </c>
      <c r="AT210" s="503" t="n">
        <f aca="false" ca="false" dt2D="false" dtr="false" t="normal">AT139</f>
        <v>0</v>
      </c>
      <c r="AU210" s="503" t="n">
        <f aca="false" ca="false" dt2D="false" dtr="false" t="normal">AU139</f>
        <v>0</v>
      </c>
      <c r="AV210" s="503" t="n">
        <f aca="false" ca="false" dt2D="false" dtr="false" t="normal">AV139</f>
        <v>0</v>
      </c>
      <c r="AW210" s="503" t="n">
        <f aca="false" ca="false" dt2D="false" dtr="false" t="normal">AW139</f>
        <v>0</v>
      </c>
      <c r="AX210" s="503" t="n">
        <f aca="false" ca="false" dt2D="false" dtr="false" t="normal">AX139</f>
        <v>0</v>
      </c>
      <c r="AY210" s="503" t="n">
        <f aca="false" ca="false" dt2D="false" dtr="false" t="normal">AY139</f>
        <v>0</v>
      </c>
      <c r="AZ210" s="503" t="n">
        <f aca="false" ca="false" dt2D="false" dtr="false" t="normal">AZ139</f>
        <v>0</v>
      </c>
      <c r="BA210" s="503" t="n">
        <f aca="false" ca="false" dt2D="false" dtr="false" t="normal">BA139</f>
        <v>0</v>
      </c>
      <c r="BB210" s="503" t="n">
        <f aca="false" ca="false" dt2D="false" dtr="false" t="normal">BB139</f>
        <v>0</v>
      </c>
      <c r="BC210" s="503" t="n">
        <f aca="false" ca="false" dt2D="false" dtr="false" t="normal">BC139</f>
        <v>0</v>
      </c>
      <c r="BD210" s="503" t="n">
        <f aca="false" ca="false" dt2D="false" dtr="false" t="normal">BD139</f>
        <v>0</v>
      </c>
      <c r="BE210" s="503" t="n">
        <f aca="false" ca="false" dt2D="false" dtr="false" t="normal">BE139</f>
        <v>0</v>
      </c>
      <c r="BF210" s="503" t="n">
        <f aca="false" ca="false" dt2D="false" dtr="false" t="normal">BF139</f>
        <v>0</v>
      </c>
      <c r="BG210" s="503" t="n">
        <f aca="false" ca="false" dt2D="false" dtr="false" t="normal">BG139</f>
        <v>0</v>
      </c>
      <c r="BH210" s="503" t="n">
        <f aca="false" ca="false" dt2D="false" dtr="false" t="normal">BH139</f>
        <v>0</v>
      </c>
      <c r="BI210" s="503" t="n">
        <f aca="false" ca="false" dt2D="false" dtr="false" t="normal">BI139</f>
        <v>0</v>
      </c>
      <c r="BJ210" s="503" t="n">
        <f aca="false" ca="false" dt2D="false" dtr="false" t="normal">BJ139</f>
        <v>0</v>
      </c>
      <c r="BK210" s="503" t="n">
        <f aca="false" ca="false" dt2D="false" dtr="false" t="normal">BK139</f>
        <v>0</v>
      </c>
      <c r="BL210" s="503" t="n">
        <f aca="false" ca="false" dt2D="false" dtr="false" t="normal">BL139</f>
        <v>0</v>
      </c>
      <c r="BM210" s="503" t="n">
        <f aca="false" ca="false" dt2D="false" dtr="false" t="normal">BM139</f>
        <v>0</v>
      </c>
      <c r="BN210" s="503" t="n">
        <f aca="false" ca="false" dt2D="false" dtr="false" t="normal">BN139</f>
        <v>0</v>
      </c>
      <c r="BO210" s="503" t="n">
        <f aca="false" ca="false" dt2D="false" dtr="false" t="normal">BO139</f>
        <v>0</v>
      </c>
      <c r="BP210" s="503" t="n">
        <f aca="false" ca="false" dt2D="false" dtr="false" t="normal">BP139</f>
        <v>0</v>
      </c>
      <c r="BQ210" s="503" t="n">
        <f aca="false" ca="false" dt2D="false" dtr="false" t="normal">BQ139</f>
        <v>0</v>
      </c>
      <c r="BR210" s="503" t="n">
        <f aca="false" ca="false" dt2D="false" dtr="false" t="normal">BR139</f>
        <v>0</v>
      </c>
      <c r="BS210" s="503" t="n">
        <f aca="false" ca="false" dt2D="false" dtr="false" t="normal">BS139</f>
        <v>0</v>
      </c>
      <c r="BT210" s="503" t="n">
        <f aca="false" ca="false" dt2D="false" dtr="false" t="normal">BT139</f>
        <v>0</v>
      </c>
    </row>
    <row customFormat="true" customHeight="true" hidden="true" ht="15" outlineLevel="1" r="211" s="583">
      <c r="A211" s="529" t="n"/>
      <c r="B211" s="482" t="n"/>
      <c r="C211" s="482" t="n"/>
      <c r="D211" s="482" t="n"/>
      <c r="E211" s="482" t="n"/>
      <c r="F211" s="482" t="n"/>
      <c r="G211" s="482" t="n"/>
      <c r="J211" s="584" t="n"/>
      <c r="K211" s="584" t="n"/>
      <c r="L211" s="513" t="n"/>
      <c r="M211" s="513" t="n"/>
      <c r="N211" s="513" t="n"/>
      <c r="O211" s="513" t="n"/>
      <c r="P211" s="513" t="n"/>
      <c r="Q211" s="513" t="n"/>
      <c r="R211" s="513" t="n"/>
      <c r="S211" s="513" t="n"/>
      <c r="T211" s="513" t="n"/>
      <c r="U211" s="513" t="n"/>
      <c r="V211" s="513" t="n"/>
      <c r="W211" s="513" t="n"/>
      <c r="X211" s="513" t="n"/>
      <c r="Y211" s="513" t="n"/>
      <c r="Z211" s="513" t="n"/>
      <c r="AA211" s="513" t="n"/>
      <c r="AB211" s="513" t="n"/>
      <c r="AC211" s="513" t="n"/>
      <c r="AD211" s="513" t="n"/>
      <c r="AE211" s="513" t="n"/>
      <c r="AF211" s="513" t="n"/>
      <c r="AG211" s="513" t="n"/>
      <c r="AH211" s="513" t="n"/>
      <c r="AI211" s="513" t="n"/>
      <c r="AJ211" s="513" t="n"/>
      <c r="AK211" s="513" t="n"/>
      <c r="AL211" s="513" t="n"/>
      <c r="AM211" s="513" t="n"/>
      <c r="AN211" s="513" t="n"/>
      <c r="AO211" s="513" t="n"/>
      <c r="AP211" s="513" t="n"/>
      <c r="AQ211" s="513" t="n"/>
      <c r="AR211" s="513" t="n"/>
      <c r="AS211" s="513" t="n"/>
      <c r="AT211" s="513" t="n"/>
      <c r="AU211" s="513" t="n"/>
      <c r="AV211" s="513" t="n"/>
      <c r="AW211" s="513" t="n"/>
      <c r="AX211" s="513" t="n"/>
      <c r="AY211" s="513" t="n"/>
      <c r="AZ211" s="513" t="n"/>
      <c r="BA211" s="513" t="n"/>
      <c r="BB211" s="513" t="n"/>
      <c r="BC211" s="513" t="n"/>
      <c r="BD211" s="513" t="n"/>
      <c r="BE211" s="513" t="n"/>
      <c r="BF211" s="513" t="n"/>
      <c r="BG211" s="513" t="n"/>
      <c r="BH211" s="513" t="n"/>
      <c r="BI211" s="513" t="n"/>
      <c r="BJ211" s="513" t="n"/>
      <c r="BK211" s="513" t="n"/>
      <c r="BL211" s="513" t="n"/>
      <c r="BM211" s="513" t="n"/>
      <c r="BN211" s="513" t="n"/>
      <c r="BO211" s="513" t="n"/>
      <c r="BP211" s="513" t="n"/>
      <c r="BQ211" s="513" t="n"/>
      <c r="BR211" s="513" t="n"/>
      <c r="BS211" s="513" t="n"/>
      <c r="BT211" s="513" t="n"/>
    </row>
    <row outlineLevel="0" r="212">
      <c r="I212" s="429" t="s">
        <v>493</v>
      </c>
      <c r="L212" s="244" t="n"/>
      <c r="M212" s="244" t="n"/>
      <c r="N212" s="244" t="n"/>
      <c r="O212" s="244" t="n"/>
      <c r="P212" s="244" t="n"/>
      <c r="Q212" s="244" t="n"/>
      <c r="R212" s="244" t="n"/>
      <c r="S212" s="244" t="n"/>
      <c r="T212" s="244" t="n"/>
      <c r="U212" s="244" t="n"/>
      <c r="V212" s="244" t="n"/>
      <c r="W212" s="244" t="n"/>
      <c r="X212" s="244" t="n"/>
      <c r="Y212" s="244" t="n"/>
      <c r="Z212" s="244" t="n"/>
      <c r="AA212" s="244" t="n"/>
      <c r="AB212" s="244" t="n"/>
      <c r="AC212" s="244" t="n"/>
      <c r="AD212" s="244" t="n"/>
      <c r="AE212" s="244" t="n"/>
      <c r="AF212" s="244" t="n"/>
      <c r="AG212" s="244" t="n"/>
      <c r="AH212" s="244" t="n"/>
      <c r="AI212" s="244" t="n"/>
      <c r="AJ212" s="244" t="n"/>
      <c r="AK212" s="244" t="n"/>
      <c r="AL212" s="244" t="n"/>
      <c r="AM212" s="244" t="n"/>
      <c r="AN212" s="244" t="n"/>
      <c r="AO212" s="244" t="n"/>
      <c r="AP212" s="244" t="n"/>
      <c r="AQ212" s="244" t="n"/>
      <c r="AR212" s="244" t="n"/>
      <c r="AS212" s="244" t="n"/>
      <c r="AT212" s="244" t="n"/>
      <c r="AU212" s="244" t="n"/>
      <c r="AV212" s="244" t="n"/>
      <c r="AW212" s="244" t="n"/>
      <c r="AX212" s="244" t="n"/>
      <c r="AY212" s="244" t="n"/>
      <c r="AZ212" s="244" t="n"/>
      <c r="BA212" s="244" t="n"/>
      <c r="BB212" s="244" t="n"/>
      <c r="BC212" s="244" t="n"/>
      <c r="BD212" s="244" t="n"/>
      <c r="BE212" s="244" t="n"/>
      <c r="BF212" s="244" t="n"/>
      <c r="BG212" s="244" t="n"/>
      <c r="BH212" s="244" t="n"/>
      <c r="BI212" s="244" t="n"/>
      <c r="BJ212" s="244" t="n"/>
      <c r="BK212" s="244" t="n"/>
      <c r="BL212" s="244" t="n"/>
      <c r="BM212" s="244" t="n"/>
      <c r="BN212" s="244" t="n"/>
      <c r="BO212" s="244" t="n"/>
      <c r="BP212" s="244" t="n"/>
      <c r="BQ212" s="244" t="n"/>
      <c r="BR212" s="244" t="n"/>
      <c r="BS212" s="244" t="n"/>
      <c r="BT212" s="244" t="n"/>
    </row>
    <row outlineLevel="0" r="213">
      <c r="I213" s="436" t="s">
        <v>494</v>
      </c>
    </row>
    <row outlineLevel="0" r="214">
      <c r="L214" s="244" t="n"/>
      <c r="M214" s="244" t="n"/>
      <c r="N214" s="244" t="n"/>
      <c r="O214" s="244" t="n"/>
      <c r="P214" s="244" t="n"/>
      <c r="Q214" s="244" t="n"/>
      <c r="R214" s="244" t="n"/>
      <c r="S214" s="244" t="n"/>
      <c r="T214" s="244" t="n"/>
      <c r="U214" s="244" t="n"/>
      <c r="V214" s="244" t="n"/>
      <c r="W214" s="244" t="n"/>
      <c r="X214" s="244" t="n"/>
      <c r="Y214" s="244" t="n"/>
      <c r="Z214" s="244" t="n"/>
      <c r="AA214" s="244" t="n"/>
      <c r="AB214" s="244" t="n"/>
      <c r="AC214" s="244" t="n"/>
      <c r="AD214" s="244" t="n"/>
      <c r="AE214" s="244" t="n"/>
      <c r="AF214" s="244" t="n"/>
      <c r="AG214" s="244" t="n"/>
      <c r="AH214" s="244" t="n"/>
      <c r="AI214" s="244" t="n"/>
      <c r="AJ214" s="244" t="n"/>
      <c r="AK214" s="244" t="n"/>
      <c r="AL214" s="244" t="n"/>
      <c r="AM214" s="244" t="n"/>
      <c r="AN214" s="244" t="n"/>
      <c r="AO214" s="244" t="n"/>
      <c r="AP214" s="244" t="n"/>
      <c r="AQ214" s="244" t="n"/>
      <c r="AR214" s="244" t="n"/>
      <c r="AS214" s="244" t="n"/>
      <c r="AT214" s="244" t="n"/>
      <c r="AU214" s="244" t="n"/>
      <c r="AV214" s="244" t="n"/>
      <c r="AW214" s="244" t="n"/>
      <c r="AX214" s="244" t="n"/>
      <c r="AY214" s="244" t="n"/>
      <c r="AZ214" s="244" t="n"/>
      <c r="BA214" s="244" t="n"/>
      <c r="BB214" s="244" t="n"/>
      <c r="BC214" s="244" t="n"/>
      <c r="BD214" s="244" t="n"/>
      <c r="BE214" s="244" t="n"/>
      <c r="BF214" s="244" t="n"/>
      <c r="BG214" s="244" t="n"/>
      <c r="BH214" s="244" t="n"/>
      <c r="BI214" s="244" t="n"/>
      <c r="BJ214" s="244" t="n"/>
      <c r="BK214" s="244" t="n"/>
      <c r="BL214" s="244" t="n"/>
      <c r="BM214" s="244" t="n"/>
      <c r="BN214" s="244" t="n"/>
      <c r="BO214" s="244" t="n"/>
      <c r="BP214" s="244" t="n"/>
      <c r="BQ214" s="244" t="n"/>
      <c r="BR214" s="244" t="n"/>
      <c r="BS214" s="244" t="n"/>
      <c r="BT214" s="244" t="n"/>
    </row>
  </sheetData>
  <mergeCells count="6">
    <mergeCell ref="I6:Z6"/>
    <mergeCell ref="I2:I3"/>
    <mergeCell ref="J2:J3"/>
    <mergeCell ref="K2:K3"/>
    <mergeCell ref="L2:L3"/>
    <mergeCell ref="M2:BT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14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476"/>
  <sheetViews>
    <sheetView showZeros="true" workbookViewId="0">
      <pane activePane="bottomRight" state="frozen" topLeftCell="K6" xSplit="10" ySplit="5"/>
    </sheetView>
  </sheetViews>
  <sheetFormatPr baseColWidth="8" customHeight="false" defaultColWidth="8.85546864361033" defaultRowHeight="16.5" zeroHeight="false"/>
  <cols>
    <col customWidth="true" hidden="true" max="7" min="1" outlineLevel="1" style="482" width="3.85546881277651"/>
    <col customWidth="true" max="8" min="8" outlineLevel="0" style="585" width="3.71093762555303"/>
    <col customWidth="true" max="9" min="9" outlineLevel="0" style="1" width="52.4257797757432"/>
    <col customWidth="true" max="10" min="10" outlineLevel="0" style="1" width="21.8554681361118"/>
    <col customWidth="true" max="11" min="11" outlineLevel="0" style="170" width="14.7109374563868"/>
    <col customWidth="true" max="12" min="12" outlineLevel="0" style="252" width="13.5703121471299"/>
    <col customWidth="true" max="13" min="13" outlineLevel="0" style="170" width="18.855468305278"/>
    <col customWidth="true" max="14" min="14" outlineLevel="0" style="170" width="20.2851566656466"/>
    <col customWidth="true" max="15" min="15" outlineLevel="0" style="170" width="16.8554693202751"/>
    <col customWidth="true" max="23" min="16" outlineLevel="0" style="170" width="14.7109374563868"/>
    <col customWidth="true" max="24" min="24" outlineLevel="0" style="170" width="11.2851564964804"/>
    <col customWidth="true" max="32" min="25" outlineLevel="0" style="170" width="14.2851556506495"/>
    <col customWidth="true" max="33" min="33" outlineLevel="0" style="530" width="14.2851556506495"/>
    <col customWidth="true" max="50" min="34" outlineLevel="0" style="1" width="14.2851556506495"/>
    <col customWidth="true" max="52" min="51" outlineLevel="0" style="1" width="10.8554689819427"/>
    <col customWidth="true" max="53" min="53" outlineLevel="0" style="1" width="11.710937625553"/>
    <col customWidth="true" max="54" min="54" outlineLevel="0" style="1" width="12.2851566656466"/>
    <col customWidth="true" max="55" min="55" outlineLevel="0" style="1" width="10.8554689819427"/>
    <col customWidth="true" max="56" min="56" outlineLevel="0" style="1" width="11.710937625553"/>
    <col customWidth="true" max="57" min="57" outlineLevel="0" style="1" width="12.2851566656466"/>
    <col customWidth="true" max="58" min="58" outlineLevel="0" style="1" width="10.8554689819427"/>
    <col customWidth="true" max="59" min="59" outlineLevel="0" style="1" width="12.4257811290726"/>
    <col customWidth="true" max="61" min="60" outlineLevel="0" style="1" width="10.8554689819427"/>
    <col customWidth="true" max="62" min="62" outlineLevel="0" style="1" width="11.710937625553"/>
    <col customWidth="true" max="63" min="63" outlineLevel="0" style="1" width="10.8554689819427"/>
    <col customWidth="true" max="64" min="64" outlineLevel="0" style="1" width="12.2851566656466"/>
    <col customWidth="true" max="65" min="65" outlineLevel="0" style="1" width="11.710937625553"/>
    <col customWidth="true" max="67" min="66" outlineLevel="0" style="1" width="10.8554689819427"/>
    <col customWidth="true" max="68" min="68" outlineLevel="0" style="1" width="11.710937625553"/>
    <col customWidth="true" max="69" min="69" outlineLevel="0" style="1" width="12.4257811290726"/>
    <col customWidth="true" max="70" min="70" outlineLevel="0" style="1" width="10.8554689819427"/>
    <col customWidth="true" max="71" min="71" outlineLevel="0" style="1" width="12.2851566656466"/>
    <col customWidth="true" max="72" min="72" outlineLevel="0" style="1" width="10.8554689819427"/>
    <col bestFit="true" customWidth="true" max="1024" min="73" outlineLevel="0" style="1" width="8.85546864361033"/>
  </cols>
  <sheetData>
    <row ht="33.75" outlineLevel="0" r="1">
      <c r="A1" s="586" t="n"/>
      <c r="B1" s="586" t="n"/>
      <c r="C1" s="586" t="n"/>
      <c r="D1" s="586" t="n"/>
      <c r="E1" s="586" t="n"/>
      <c r="F1" s="586" t="n"/>
      <c r="G1" s="586" t="n"/>
      <c r="I1" s="18" t="s">
        <v>620</v>
      </c>
      <c r="J1" s="170" t="n"/>
      <c r="P1" s="19" t="str">
        <f aca="false" ca="false" dt2D="false" dtr="false" t="normal">'Контроль'!$D$4</f>
        <v>тыс. руб.</v>
      </c>
      <c r="Y1" s="533" t="n"/>
      <c r="Z1" s="533" t="n"/>
      <c r="AA1" s="533" t="n"/>
      <c r="AB1" s="533" t="n"/>
      <c r="AC1" s="533" t="n"/>
      <c r="AD1" s="533" t="n"/>
      <c r="AE1" s="533" t="n"/>
      <c r="AF1" s="19" t="n"/>
    </row>
    <row customHeight="true" ht="14.4499998092651" outlineLevel="0" r="2">
      <c r="I2" s="377" t="s">
        <v>390</v>
      </c>
      <c r="J2" s="587" t="s">
        <v>565</v>
      </c>
      <c r="K2" s="486" t="s">
        <v>566</v>
      </c>
      <c r="L2" s="486" t="s">
        <v>621</v>
      </c>
      <c r="M2" s="380" t="s">
        <v>394</v>
      </c>
      <c r="N2" s="381" t="s"/>
      <c r="O2" s="381" t="s"/>
      <c r="P2" s="381" t="s"/>
      <c r="Q2" s="381" t="s"/>
      <c r="R2" s="381" t="s"/>
      <c r="S2" s="381" t="s"/>
      <c r="T2" s="381" t="s"/>
      <c r="U2" s="381" t="s"/>
      <c r="V2" s="381" t="s"/>
      <c r="W2" s="381" t="s"/>
      <c r="X2" s="381" t="s"/>
      <c r="Y2" s="381" t="s"/>
      <c r="Z2" s="381" t="s"/>
      <c r="AA2" s="381" t="s"/>
      <c r="AB2" s="381" t="s"/>
      <c r="AC2" s="381" t="s"/>
      <c r="AD2" s="381" t="s"/>
      <c r="AE2" s="381" t="s"/>
      <c r="AF2" s="381" t="s"/>
      <c r="AG2" s="381" t="s"/>
      <c r="AH2" s="381" t="s"/>
      <c r="AI2" s="381" t="s"/>
      <c r="AJ2" s="381" t="s"/>
      <c r="AK2" s="381" t="s"/>
      <c r="AL2" s="381" t="s"/>
      <c r="AM2" s="381" t="s"/>
      <c r="AN2" s="381" t="s"/>
      <c r="AO2" s="381" t="s"/>
      <c r="AP2" s="381" t="s"/>
      <c r="AQ2" s="381" t="s"/>
      <c r="AR2" s="381" t="s"/>
      <c r="AS2" s="381" t="s"/>
      <c r="AT2" s="381" t="s"/>
      <c r="AU2" s="381" t="s"/>
      <c r="AV2" s="381" t="s"/>
      <c r="AW2" s="381" t="s"/>
      <c r="AX2" s="381" t="s"/>
      <c r="AY2" s="381" t="s"/>
      <c r="AZ2" s="381" t="s"/>
      <c r="BA2" s="381" t="s"/>
      <c r="BB2" s="381" t="s"/>
      <c r="BC2" s="381" t="s"/>
      <c r="BD2" s="381" t="s"/>
      <c r="BE2" s="381" t="s"/>
      <c r="BF2" s="381" t="s"/>
      <c r="BG2" s="381" t="s"/>
      <c r="BH2" s="381" t="s"/>
      <c r="BI2" s="381" t="s"/>
      <c r="BJ2" s="381" t="s"/>
      <c r="BK2" s="381" t="s"/>
      <c r="BL2" s="381" t="s"/>
      <c r="BM2" s="381" t="s"/>
      <c r="BN2" s="381" t="s"/>
      <c r="BO2" s="381" t="s"/>
      <c r="BP2" s="381" t="s"/>
      <c r="BQ2" s="381" t="s"/>
      <c r="BR2" s="381" t="s"/>
      <c r="BS2" s="381" t="s"/>
      <c r="BT2" s="382" t="s"/>
    </row>
    <row outlineLevel="0" r="3">
      <c r="A3" s="482" t="s">
        <v>622</v>
      </c>
      <c r="B3" s="482" t="s">
        <v>623</v>
      </c>
      <c r="C3" s="548" t="s">
        <v>39</v>
      </c>
      <c r="D3" s="548" t="s">
        <v>624</v>
      </c>
      <c r="E3" s="548" t="s">
        <v>625</v>
      </c>
      <c r="F3" s="548" t="s">
        <v>626</v>
      </c>
      <c r="G3" s="548" t="s">
        <v>399</v>
      </c>
      <c r="I3" s="385" t="s"/>
      <c r="J3" s="588" t="s"/>
      <c r="K3" s="490" t="s"/>
      <c r="L3" s="490" t="s"/>
      <c r="M3" s="589" t="str">
        <f aca="false" ca="false" dt2D="false" dtr="false" t="normal">'Периоды'!L37</f>
        <v>декабрь 1899</v>
      </c>
      <c r="N3" s="589" t="str">
        <f aca="false" ca="false" dt2D="false" dtr="false" t="normal">'Периоды'!M37</f>
        <v>январь 1900</v>
      </c>
      <c r="O3" s="589" t="str">
        <f aca="false" ca="false" dt2D="false" dtr="false" t="normal">'Периоды'!N37</f>
        <v>февраль 1900</v>
      </c>
      <c r="P3" s="589" t="str">
        <f aca="false" ca="false" dt2D="false" dtr="false" t="normal">'Периоды'!O37</f>
        <v>март 1900</v>
      </c>
      <c r="Q3" s="589" t="str">
        <f aca="false" ca="false" dt2D="false" dtr="false" t="normal">'Периоды'!P37</f>
        <v>апрель 1900</v>
      </c>
      <c r="R3" s="589" t="str">
        <f aca="false" ca="false" dt2D="false" dtr="false" t="normal">'Периоды'!Q37</f>
        <v>май 1900</v>
      </c>
      <c r="S3" s="589" t="str">
        <f aca="false" ca="false" dt2D="false" dtr="false" t="normal">'Периоды'!R37</f>
        <v>июнь 1900</v>
      </c>
      <c r="T3" s="589" t="str">
        <f aca="false" ca="false" dt2D="false" dtr="false" t="normal">'Периоды'!S37</f>
        <v>июль 1900</v>
      </c>
      <c r="U3" s="589" t="str">
        <f aca="false" ca="false" dt2D="false" dtr="false" t="normal">'Периоды'!T37</f>
        <v>август 1900</v>
      </c>
      <c r="V3" s="589" t="str">
        <f aca="false" ca="false" dt2D="false" dtr="false" t="normal">'Периоды'!U37</f>
        <v>сентябрь 1900</v>
      </c>
      <c r="W3" s="589" t="str">
        <f aca="false" ca="false" dt2D="false" dtr="false" t="normal">'Периоды'!V37</f>
        <v>октябрь 1900</v>
      </c>
      <c r="X3" s="589" t="str">
        <f aca="false" ca="false" dt2D="false" dtr="false" t="normal">'Периоды'!W37</f>
        <v>ноябрь 1900</v>
      </c>
      <c r="Y3" s="589" t="str">
        <f aca="false" ca="false" dt2D="false" dtr="false" t="normal">'Периоды'!X37</f>
        <v>1 квартал 1901</v>
      </c>
      <c r="Z3" s="589" t="str">
        <f aca="false" ca="false" dt2D="false" dtr="false" t="normal">'Периоды'!Y37</f>
        <v>2 квартал 1901</v>
      </c>
      <c r="AA3" s="589" t="str">
        <f aca="false" ca="false" dt2D="false" dtr="false" t="normal">'Периоды'!Z37</f>
        <v>3 квартал 1901</v>
      </c>
      <c r="AB3" s="589" t="str">
        <f aca="false" ca="false" dt2D="false" dtr="false" t="normal">'Периоды'!AA37</f>
        <v>4 квартал 1901</v>
      </c>
      <c r="AC3" s="589" t="n">
        <f aca="false" ca="false" dt2D="false" dtr="false" t="normal">'Периоды'!AB37</f>
        <v>1902</v>
      </c>
      <c r="AD3" s="589" t="n">
        <f aca="false" ca="false" dt2D="false" dtr="false" t="normal">'Периоды'!AC37</f>
        <v>1903</v>
      </c>
      <c r="AE3" s="589" t="n">
        <f aca="false" ca="false" dt2D="false" dtr="false" t="normal">'Периоды'!AD37</f>
        <v>1904</v>
      </c>
      <c r="AF3" s="589" t="n">
        <f aca="false" ca="false" dt2D="false" dtr="false" t="normal">'Периоды'!AE37</f>
        <v>1905</v>
      </c>
      <c r="AG3" s="590" t="n">
        <f aca="false" ca="false" dt2D="false" dtr="false" t="normal">'Периоды'!AF37</f>
        <v>1906</v>
      </c>
      <c r="AH3" s="589" t="n">
        <f aca="false" ca="false" dt2D="false" dtr="false" t="normal">'Периоды'!AG37</f>
        <v>1907</v>
      </c>
      <c r="AI3" s="589" t="n">
        <f aca="false" ca="false" dt2D="false" dtr="false" t="normal">'Периоды'!AH37</f>
        <v>1908</v>
      </c>
      <c r="AJ3" s="589" t="n">
        <f aca="false" ca="false" dt2D="false" dtr="false" t="normal">'Периоды'!AI37</f>
        <v>1909</v>
      </c>
      <c r="AK3" s="589" t="n">
        <f aca="false" ca="false" dt2D="false" dtr="false" t="normal">'Периоды'!AJ37</f>
        <v>1910</v>
      </c>
      <c r="AL3" s="589" t="n">
        <f aca="false" ca="false" dt2D="false" dtr="false" t="normal">'Периоды'!AK37</f>
        <v>1911</v>
      </c>
      <c r="AM3" s="589" t="n">
        <f aca="false" ca="false" dt2D="false" dtr="false" t="normal">'Периоды'!AL37</f>
        <v>1912</v>
      </c>
      <c r="AN3" s="589" t="n">
        <f aca="false" ca="false" dt2D="false" dtr="false" t="normal">'Периоды'!AM37</f>
        <v>1913</v>
      </c>
      <c r="AO3" s="589" t="n">
        <f aca="false" ca="false" dt2D="false" dtr="false" t="normal">'Периоды'!AN37</f>
        <v>1914</v>
      </c>
      <c r="AP3" s="589" t="n">
        <f aca="false" ca="false" dt2D="false" dtr="false" t="normal">'Периоды'!AO37</f>
        <v>1915</v>
      </c>
      <c r="AQ3" s="589" t="n">
        <f aca="false" ca="false" dt2D="false" dtr="false" t="normal">'Периоды'!AP37</f>
        <v>1916</v>
      </c>
      <c r="AR3" s="589" t="n">
        <f aca="false" ca="false" dt2D="false" dtr="false" t="normal">'Периоды'!AQ37</f>
        <v>1917</v>
      </c>
      <c r="AS3" s="589" t="n">
        <f aca="false" ca="false" dt2D="false" dtr="false" t="normal">'Периоды'!AR37</f>
        <v>1918</v>
      </c>
      <c r="AT3" s="589" t="n">
        <f aca="false" ca="false" dt2D="false" dtr="false" t="normal">'Периоды'!AS37</f>
        <v>1919</v>
      </c>
      <c r="AU3" s="589" t="n">
        <f aca="false" ca="false" dt2D="false" dtr="false" t="normal">'Периоды'!AT37</f>
        <v>1920</v>
      </c>
      <c r="AV3" s="589" t="n">
        <f aca="false" ca="false" dt2D="false" dtr="false" t="normal">'Периоды'!AU37</f>
        <v>1921</v>
      </c>
      <c r="AW3" s="589" t="n">
        <f aca="false" ca="false" dt2D="false" dtr="false" t="normal">'Периоды'!AV37</f>
        <v>1922</v>
      </c>
      <c r="AX3" s="589" t="n">
        <f aca="false" ca="false" dt2D="false" dtr="false" t="normal">'Периоды'!AW37</f>
        <v>1923</v>
      </c>
      <c r="AY3" s="589" t="n">
        <f aca="false" ca="false" dt2D="false" dtr="false" t="normal">'Периоды'!AX37</f>
        <v>1924</v>
      </c>
      <c r="AZ3" s="589" t="n">
        <f aca="false" ca="false" dt2D="false" dtr="false" t="normal">'Периоды'!AY37</f>
        <v>1925</v>
      </c>
      <c r="BA3" s="589" t="n">
        <f aca="false" ca="false" dt2D="false" dtr="false" t="normal">'Периоды'!AZ37</f>
        <v>1926</v>
      </c>
      <c r="BB3" s="589" t="n">
        <f aca="false" ca="false" dt2D="false" dtr="false" t="normal">'Периоды'!BA37</f>
        <v>1927</v>
      </c>
      <c r="BC3" s="589" t="n">
        <f aca="false" ca="false" dt2D="false" dtr="false" t="normal">'Периоды'!BB37</f>
        <v>1928</v>
      </c>
      <c r="BD3" s="589" t="n">
        <f aca="false" ca="false" dt2D="false" dtr="false" t="normal">'Периоды'!BC37</f>
        <v>1929</v>
      </c>
      <c r="BE3" s="589" t="n">
        <f aca="false" ca="false" dt2D="false" dtr="false" t="normal">'Периоды'!BD37</f>
        <v>1930</v>
      </c>
      <c r="BF3" s="589" t="n">
        <f aca="false" ca="false" dt2D="false" dtr="false" t="normal">'Периоды'!BE37</f>
        <v>1931</v>
      </c>
      <c r="BG3" s="589" t="n">
        <f aca="false" ca="false" dt2D="false" dtr="false" t="normal">'Периоды'!BF37</f>
        <v>1932</v>
      </c>
      <c r="BH3" s="589" t="n">
        <f aca="false" ca="false" dt2D="false" dtr="false" t="normal">'Периоды'!BG37</f>
        <v>1933</v>
      </c>
      <c r="BI3" s="589" t="n">
        <f aca="false" ca="false" dt2D="false" dtr="false" t="normal">'Периоды'!BH37</f>
        <v>1934</v>
      </c>
      <c r="BJ3" s="589" t="n">
        <f aca="false" ca="false" dt2D="false" dtr="false" t="normal">'Периоды'!BI37</f>
        <v>1935</v>
      </c>
      <c r="BK3" s="589" t="n">
        <f aca="false" ca="false" dt2D="false" dtr="false" t="normal">'Периоды'!BJ37</f>
        <v>1936</v>
      </c>
      <c r="BL3" s="589" t="n">
        <f aca="false" ca="false" dt2D="false" dtr="false" t="normal">'Периоды'!BK37</f>
        <v>1937</v>
      </c>
      <c r="BM3" s="589" t="n">
        <f aca="false" ca="false" dt2D="false" dtr="false" t="normal">'Периоды'!BL37</f>
        <v>1938</v>
      </c>
      <c r="BN3" s="589" t="n">
        <f aca="false" ca="false" dt2D="false" dtr="false" t="normal">'Периоды'!BM37</f>
        <v>1939</v>
      </c>
      <c r="BO3" s="589" t="n">
        <f aca="false" ca="false" dt2D="false" dtr="false" t="normal">'Периоды'!BN37</f>
        <v>1940</v>
      </c>
      <c r="BP3" s="589" t="n">
        <f aca="false" ca="false" dt2D="false" dtr="false" t="normal">'Периоды'!BO37</f>
        <v>1941</v>
      </c>
      <c r="BQ3" s="589" t="n">
        <f aca="false" ca="false" dt2D="false" dtr="false" t="normal">'Периоды'!BP37</f>
        <v>1942</v>
      </c>
      <c r="BR3" s="589" t="n">
        <f aca="false" ca="false" dt2D="false" dtr="false" t="normal">'Периоды'!BQ37</f>
        <v>1943</v>
      </c>
      <c r="BS3" s="589" t="n">
        <f aca="false" ca="false" dt2D="false" dtr="false" t="normal">'Периоды'!BR37</f>
        <v>1944</v>
      </c>
      <c r="BT3" s="589" t="n">
        <f aca="false" ca="false" dt2D="false" dtr="false" t="normal">'Периоды'!BS37</f>
        <v>1945</v>
      </c>
      <c r="BU3" s="173" t="s">
        <v>79</v>
      </c>
    </row>
    <row customFormat="true" ht="27" outlineLevel="0" r="5" s="361">
      <c r="A5" s="482" t="n"/>
      <c r="B5" s="482" t="n"/>
      <c r="C5" s="482" t="n"/>
      <c r="D5" s="548" t="n"/>
      <c r="E5" s="548" t="n"/>
      <c r="F5" s="548" t="n"/>
      <c r="G5" s="548" t="n"/>
      <c r="H5" s="591" t="n"/>
      <c r="I5" s="108" t="s">
        <v>627</v>
      </c>
      <c r="J5" s="109" t="s"/>
      <c r="K5" s="109" t="s"/>
      <c r="L5" s="109" t="s"/>
      <c r="M5" s="109" t="s"/>
      <c r="N5" s="109" t="s"/>
      <c r="O5" s="109" t="s"/>
      <c r="P5" s="109" t="s"/>
      <c r="Q5" s="109" t="s"/>
      <c r="R5" s="109" t="s"/>
      <c r="S5" s="109" t="s"/>
      <c r="T5" s="109" t="s"/>
      <c r="U5" s="109" t="s"/>
      <c r="V5" s="109" t="s"/>
      <c r="W5" s="109" t="s"/>
      <c r="X5" s="109" t="s"/>
      <c r="Y5" s="109" t="s"/>
      <c r="Z5" s="110" t="s"/>
      <c r="AG5" s="537" t="n"/>
    </row>
    <row customFormat="true" ht="18" outlineLevel="0" r="6" s="361">
      <c r="A6" s="482" t="n"/>
      <c r="B6" s="482" t="n"/>
      <c r="C6" s="482" t="n"/>
      <c r="D6" s="482" t="n"/>
      <c r="E6" s="482" t="n"/>
      <c r="F6" s="482" t="n"/>
      <c r="G6" s="482" t="n"/>
      <c r="H6" s="100" t="n"/>
      <c r="I6" s="445" t="n"/>
      <c r="J6" s="445" t="n"/>
      <c r="K6" s="445" t="n"/>
      <c r="L6" s="445" t="n"/>
      <c r="M6" s="445" t="n"/>
      <c r="AG6" s="537" t="n"/>
    </row>
    <row ht="18" outlineLevel="0" r="7">
      <c r="A7" s="586" t="n"/>
      <c r="B7" s="586" t="n"/>
      <c r="C7" s="586" t="n"/>
      <c r="D7" s="586" t="n"/>
      <c r="E7" s="586" t="n"/>
      <c r="F7" s="586" t="n"/>
      <c r="G7" s="586" t="n"/>
      <c r="I7" s="502" t="s">
        <v>579</v>
      </c>
      <c r="J7" s="502" t="n"/>
      <c r="K7" s="502" t="n"/>
      <c r="L7" s="502" t="n"/>
      <c r="M7" s="502" t="n"/>
      <c r="N7" s="502" t="n"/>
      <c r="O7" s="502" t="n"/>
      <c r="P7" s="502" t="n"/>
      <c r="Q7" s="502" t="n"/>
      <c r="R7" s="502" t="n"/>
      <c r="S7" s="502" t="n"/>
      <c r="T7" s="502" t="n"/>
      <c r="U7" s="502" t="n"/>
      <c r="V7" s="502" t="n"/>
      <c r="W7" s="502" t="n"/>
      <c r="X7" s="502" t="n"/>
      <c r="Y7" s="502" t="n"/>
      <c r="Z7" s="502" t="n"/>
      <c r="AA7" s="502" t="n"/>
      <c r="AB7" s="502" t="n"/>
      <c r="AC7" s="502" t="n"/>
      <c r="AD7" s="502" t="n"/>
      <c r="AE7" s="502" t="n"/>
      <c r="AF7" s="502" t="n"/>
      <c r="AG7" s="502" t="n"/>
      <c r="AH7" s="502" t="n"/>
      <c r="AI7" s="502" t="n"/>
      <c r="AJ7" s="502" t="n"/>
      <c r="AK7" s="502" t="n"/>
      <c r="AL7" s="502" t="n"/>
      <c r="AM7" s="502" t="n"/>
      <c r="AN7" s="502" t="n"/>
      <c r="AO7" s="502" t="n"/>
      <c r="AP7" s="502" t="n"/>
      <c r="AQ7" s="502" t="n"/>
      <c r="AR7" s="502" t="n"/>
      <c r="AS7" s="502" t="n"/>
      <c r="AT7" s="502" t="n"/>
      <c r="AU7" s="502" t="n"/>
      <c r="AV7" s="502" t="n"/>
      <c r="AW7" s="502" t="n"/>
      <c r="AX7" s="502" t="n"/>
      <c r="AY7" s="502" t="n"/>
      <c r="AZ7" s="502" t="n"/>
      <c r="BA7" s="502" t="n"/>
      <c r="BB7" s="502" t="n"/>
      <c r="BC7" s="502" t="n"/>
      <c r="BD7" s="502" t="n"/>
      <c r="BE7" s="502" t="n"/>
      <c r="BF7" s="502" t="n"/>
      <c r="BG7" s="502" t="n"/>
      <c r="BH7" s="502" t="n"/>
      <c r="BI7" s="502" t="n"/>
      <c r="BJ7" s="502" t="n"/>
      <c r="BK7" s="502" t="n"/>
      <c r="BL7" s="502" t="n"/>
      <c r="BM7" s="502" t="n"/>
      <c r="BN7" s="502" t="n"/>
      <c r="BO7" s="502" t="n"/>
      <c r="BP7" s="502" t="n"/>
      <c r="BQ7" s="502" t="n"/>
      <c r="BR7" s="502" t="n"/>
      <c r="BS7" s="502" t="n"/>
      <c r="BT7" s="502" t="n"/>
    </row>
    <row hidden="true" ht="16.5" outlineLevel="1" r="8">
      <c r="B8" s="482" t="s">
        <v>628</v>
      </c>
      <c r="D8" s="482" t="str">
        <f aca="false" ca="false" dt2D="false" dtr="false" t="normal">I7</f>
        <v>Транспортная инфраструктура</v>
      </c>
      <c r="I8" s="85" t="s">
        <v>628</v>
      </c>
      <c r="J8" s="17" t="n"/>
      <c r="L8" s="235" t="e">
        <f aca="false" ca="true" dt2D="false" dtr="false" t="normal">SUM(M8:BT8)</f>
        <v>#VALUE!</v>
      </c>
      <c r="M8" s="592" t="e">
        <f aca="false" ca="true" dt2D="false" dtr="false" t="normal">SUM(M9:M13)</f>
        <v>#VALUE!</v>
      </c>
      <c r="N8" s="592" t="e">
        <f aca="false" ca="true" dt2D="false" dtr="false" t="normal">SUM(N9:N13)</f>
        <v>#VALUE!</v>
      </c>
      <c r="O8" s="592" t="e">
        <f aca="false" ca="true" dt2D="false" dtr="false" t="normal">SUM(O9:O13)</f>
        <v>#VALUE!</v>
      </c>
      <c r="P8" s="592" t="e">
        <f aca="false" ca="true" dt2D="false" dtr="false" t="normal">SUM(P9:P13)</f>
        <v>#VALUE!</v>
      </c>
      <c r="Q8" s="592" t="e">
        <f aca="false" ca="true" dt2D="false" dtr="false" t="normal">SUM(Q9:Q13)</f>
        <v>#VALUE!</v>
      </c>
      <c r="R8" s="592" t="e">
        <f aca="false" ca="true" dt2D="false" dtr="false" t="normal">SUM(R9:R13)</f>
        <v>#VALUE!</v>
      </c>
      <c r="S8" s="592" t="e">
        <f aca="false" ca="true" dt2D="false" dtr="false" t="normal">SUM(S9:S13)</f>
        <v>#VALUE!</v>
      </c>
      <c r="T8" s="592" t="e">
        <f aca="false" ca="true" dt2D="false" dtr="false" t="normal">SUM(T9:T13)</f>
        <v>#VALUE!</v>
      </c>
      <c r="U8" s="592" t="e">
        <f aca="false" ca="true" dt2D="false" dtr="false" t="normal">SUM(U9:U13)</f>
        <v>#VALUE!</v>
      </c>
      <c r="V8" s="592" t="e">
        <f aca="false" ca="true" dt2D="false" dtr="false" t="normal">SUM(V9:V13)</f>
        <v>#VALUE!</v>
      </c>
      <c r="W8" s="592" t="e">
        <f aca="false" ca="true" dt2D="false" dtr="false" t="normal">SUM(W9:W13)</f>
        <v>#VALUE!</v>
      </c>
      <c r="X8" s="592" t="e">
        <f aca="false" ca="true" dt2D="false" dtr="false" t="normal">SUM(X9:X13)</f>
        <v>#VALUE!</v>
      </c>
      <c r="Y8" s="592" t="e">
        <f aca="false" ca="true" dt2D="false" dtr="false" t="normal">SUM(Y9:Y13)</f>
        <v>#VALUE!</v>
      </c>
      <c r="Z8" s="592" t="e">
        <f aca="false" ca="true" dt2D="false" dtr="false" t="normal">SUM(Z9:Z13)</f>
        <v>#VALUE!</v>
      </c>
      <c r="AA8" s="592" t="e">
        <f aca="false" ca="true" dt2D="false" dtr="false" t="normal">SUM(AA9:AA13)</f>
        <v>#VALUE!</v>
      </c>
      <c r="AB8" s="592" t="e">
        <f aca="false" ca="true" dt2D="false" dtr="false" t="normal">SUM(AB9:AB13)</f>
        <v>#VALUE!</v>
      </c>
      <c r="AC8" s="592" t="e">
        <f aca="false" ca="true" dt2D="false" dtr="false" t="normal">SUM(AC9:AC13)</f>
        <v>#VALUE!</v>
      </c>
      <c r="AD8" s="592" t="e">
        <f aca="false" ca="true" dt2D="false" dtr="false" t="normal">SUM(AD9:AD13)</f>
        <v>#VALUE!</v>
      </c>
      <c r="AE8" s="592" t="e">
        <f aca="false" ca="true" dt2D="false" dtr="false" t="normal">SUM(AE9:AE13)</f>
        <v>#VALUE!</v>
      </c>
      <c r="AF8" s="592" t="e">
        <f aca="false" ca="true" dt2D="false" dtr="false" t="normal">SUM(AF9:AF13)</f>
        <v>#VALUE!</v>
      </c>
      <c r="AG8" s="592" t="e">
        <f aca="false" ca="true" dt2D="false" dtr="false" t="normal">SUM(AG9:AG13)</f>
        <v>#VALUE!</v>
      </c>
      <c r="AH8" s="592" t="e">
        <f aca="false" ca="true" dt2D="false" dtr="false" t="normal">SUM(AH9:AH13)</f>
        <v>#VALUE!</v>
      </c>
      <c r="AI8" s="592" t="e">
        <f aca="false" ca="true" dt2D="false" dtr="false" t="normal">SUM(AI9:AI13)</f>
        <v>#VALUE!</v>
      </c>
      <c r="AJ8" s="592" t="e">
        <f aca="false" ca="true" dt2D="false" dtr="false" t="normal">SUM(AJ9:AJ13)</f>
        <v>#VALUE!</v>
      </c>
      <c r="AK8" s="592" t="e">
        <f aca="false" ca="true" dt2D="false" dtr="false" t="normal">SUM(AK9:AK13)</f>
        <v>#VALUE!</v>
      </c>
      <c r="AL8" s="592" t="e">
        <f aca="false" ca="true" dt2D="false" dtr="false" t="normal">SUM(AL9:AL13)</f>
        <v>#VALUE!</v>
      </c>
      <c r="AM8" s="592" t="e">
        <f aca="false" ca="true" dt2D="false" dtr="false" t="normal">SUM(AM9:AM13)</f>
        <v>#VALUE!</v>
      </c>
      <c r="AN8" s="592" t="e">
        <f aca="false" ca="true" dt2D="false" dtr="false" t="normal">SUM(AN9:AN13)</f>
        <v>#VALUE!</v>
      </c>
      <c r="AO8" s="592" t="e">
        <f aca="false" ca="true" dt2D="false" dtr="false" t="normal">SUM(AO9:AO13)</f>
        <v>#VALUE!</v>
      </c>
      <c r="AP8" s="592" t="e">
        <f aca="false" ca="true" dt2D="false" dtr="false" t="normal">SUM(AP9:AP13)</f>
        <v>#VALUE!</v>
      </c>
      <c r="AQ8" s="592" t="e">
        <f aca="false" ca="true" dt2D="false" dtr="false" t="normal">SUM(AQ9:AQ13)</f>
        <v>#VALUE!</v>
      </c>
      <c r="AR8" s="592" t="e">
        <f aca="false" ca="true" dt2D="false" dtr="false" t="normal">SUM(AR9:AR13)</f>
        <v>#VALUE!</v>
      </c>
      <c r="AS8" s="592" t="e">
        <f aca="false" ca="true" dt2D="false" dtr="false" t="normal">SUM(AS9:AS13)</f>
        <v>#VALUE!</v>
      </c>
      <c r="AT8" s="592" t="e">
        <f aca="false" ca="true" dt2D="false" dtr="false" t="normal">SUM(AT9:AT13)</f>
        <v>#VALUE!</v>
      </c>
      <c r="AU8" s="592" t="e">
        <f aca="false" ca="true" dt2D="false" dtr="false" t="normal">SUM(AU9:AU13)</f>
        <v>#VALUE!</v>
      </c>
      <c r="AV8" s="592" t="e">
        <f aca="false" ca="true" dt2D="false" dtr="false" t="normal">SUM(AV9:AV13)</f>
        <v>#VALUE!</v>
      </c>
      <c r="AW8" s="592" t="e">
        <f aca="false" ca="true" dt2D="false" dtr="false" t="normal">SUM(AW9:AW13)</f>
        <v>#VALUE!</v>
      </c>
      <c r="AX8" s="592" t="e">
        <f aca="false" ca="true" dt2D="false" dtr="false" t="normal">SUM(AX9:AX13)</f>
        <v>#VALUE!</v>
      </c>
      <c r="AY8" s="592" t="e">
        <f aca="false" ca="true" dt2D="false" dtr="false" t="normal">SUM(AY9:AY13)</f>
        <v>#VALUE!</v>
      </c>
      <c r="AZ8" s="592" t="e">
        <f aca="false" ca="true" dt2D="false" dtr="false" t="normal">SUM(AZ9:AZ13)</f>
        <v>#VALUE!</v>
      </c>
      <c r="BA8" s="592" t="e">
        <f aca="false" ca="true" dt2D="false" dtr="false" t="normal">SUM(BA9:BA13)</f>
        <v>#VALUE!</v>
      </c>
      <c r="BB8" s="592" t="e">
        <f aca="false" ca="true" dt2D="false" dtr="false" t="normal">SUM(BB9:BB13)</f>
        <v>#VALUE!</v>
      </c>
      <c r="BC8" s="592" t="e">
        <f aca="false" ca="true" dt2D="false" dtr="false" t="normal">SUM(BC9:BC13)</f>
        <v>#VALUE!</v>
      </c>
      <c r="BD8" s="592" t="e">
        <f aca="false" ca="true" dt2D="false" dtr="false" t="normal">SUM(BD9:BD13)</f>
        <v>#VALUE!</v>
      </c>
      <c r="BE8" s="592" t="e">
        <f aca="false" ca="true" dt2D="false" dtr="false" t="normal">SUM(BE9:BE13)</f>
        <v>#VALUE!</v>
      </c>
      <c r="BF8" s="592" t="e">
        <f aca="false" ca="true" dt2D="false" dtr="false" t="normal">SUM(BF9:BF13)</f>
        <v>#VALUE!</v>
      </c>
      <c r="BG8" s="592" t="e">
        <f aca="false" ca="true" dt2D="false" dtr="false" t="normal">SUM(BG9:BG13)</f>
        <v>#VALUE!</v>
      </c>
      <c r="BH8" s="592" t="e">
        <f aca="false" ca="true" dt2D="false" dtr="false" t="normal">SUM(BH9:BH13)</f>
        <v>#VALUE!</v>
      </c>
      <c r="BI8" s="592" t="e">
        <f aca="false" ca="true" dt2D="false" dtr="false" t="normal">SUM(BI9:BI13)</f>
        <v>#VALUE!</v>
      </c>
      <c r="BJ8" s="592" t="e">
        <f aca="false" ca="true" dt2D="false" dtr="false" t="normal">SUM(BJ9:BJ13)</f>
        <v>#VALUE!</v>
      </c>
      <c r="BK8" s="592" t="e">
        <f aca="false" ca="true" dt2D="false" dtr="false" t="normal">SUM(BK9:BK13)</f>
        <v>#VALUE!</v>
      </c>
      <c r="BL8" s="592" t="e">
        <f aca="false" ca="true" dt2D="false" dtr="false" t="normal">SUM(BL9:BL13)</f>
        <v>#VALUE!</v>
      </c>
      <c r="BM8" s="592" t="e">
        <f aca="false" ca="true" dt2D="false" dtr="false" t="normal">SUM(BM9:BM13)</f>
        <v>#VALUE!</v>
      </c>
      <c r="BN8" s="592" t="e">
        <f aca="false" ca="true" dt2D="false" dtr="false" t="normal">SUM(BN9:BN13)</f>
        <v>#VALUE!</v>
      </c>
      <c r="BO8" s="592" t="e">
        <f aca="false" ca="true" dt2D="false" dtr="false" t="normal">SUM(BO9:BO13)</f>
        <v>#VALUE!</v>
      </c>
      <c r="BP8" s="592" t="e">
        <f aca="false" ca="true" dt2D="false" dtr="false" t="normal">SUM(BP9:BP13)</f>
        <v>#VALUE!</v>
      </c>
      <c r="BQ8" s="592" t="e">
        <f aca="false" ca="true" dt2D="false" dtr="false" t="normal">SUM(BQ9:BQ13)</f>
        <v>#VALUE!</v>
      </c>
      <c r="BR8" s="592" t="e">
        <f aca="false" ca="true" dt2D="false" dtr="false" t="normal">SUM(BR9:BR13)</f>
        <v>#VALUE!</v>
      </c>
      <c r="BS8" s="592" t="e">
        <f aca="false" ca="true" dt2D="false" dtr="false" t="normal">SUM(BS9:BS13)</f>
        <v>#VALUE!</v>
      </c>
      <c r="BT8" s="592" t="e">
        <f aca="false" ca="true" dt2D="false" dtr="false" t="normal">SUM(BT9:BT13)</f>
        <v>#VALUE!</v>
      </c>
    </row>
    <row hidden="true" ht="16.5" outlineLevel="2" r="9">
      <c r="B9" s="482" t="s">
        <v>628</v>
      </c>
      <c r="D9" s="482" t="str">
        <f aca="false" ca="false" dt2D="false" dtr="false" t="normal">D8</f>
        <v>Транспортная инфраструктура</v>
      </c>
      <c r="I9" s="1" t="s">
        <v>629</v>
      </c>
      <c r="L9" s="244" t="e">
        <f aca="false" ca="false" dt2D="false" dtr="false" t="normal">SUM(M9:BT9)</f>
        <v>#VALUE!</v>
      </c>
      <c r="M9" s="244" t="e">
        <f aca="false" ca="false" dt2D="false" dtr="false" t="normal">SUMIFS(M:M, $E:$E, $I$9, $D:$D, $I$7, $B:$B, $I$8)</f>
        <v>#VALUE!</v>
      </c>
      <c r="N9" s="244" t="e">
        <f aca="false" ca="false" dt2D="false" dtr="false" t="normal">SUMIFS(N:N, $E:$E, $I$9, $D:$D, $I$7, $B:$B, $I$8)</f>
        <v>#VALUE!</v>
      </c>
      <c r="O9" s="244" t="e">
        <f aca="false" ca="false" dt2D="false" dtr="false" t="normal">SUMIFS(O:O, $E:$E, $I$9, $D:$D, $I$7, $B:$B, $I$8)</f>
        <v>#VALUE!</v>
      </c>
      <c r="P9" s="244" t="e">
        <f aca="false" ca="false" dt2D="false" dtr="false" t="normal">SUMIFS(P:P, $E:$E, $I$9, $D:$D, $I$7, $B:$B, $I$8)</f>
        <v>#VALUE!</v>
      </c>
      <c r="Q9" s="244" t="e">
        <f aca="false" ca="false" dt2D="false" dtr="false" t="normal">SUMIFS(Q:Q, $E:$E, $I$9, $D:$D, $I$7, $B:$B, $I$8)</f>
        <v>#VALUE!</v>
      </c>
      <c r="R9" s="244" t="e">
        <f aca="false" ca="false" dt2D="false" dtr="false" t="normal">SUMIFS(R:R, $E:$E, $I$9, $D:$D, $I$7, $B:$B, $I$8)</f>
        <v>#VALUE!</v>
      </c>
      <c r="S9" s="244" t="e">
        <f aca="false" ca="false" dt2D="false" dtr="false" t="normal">SUMIFS(S:S, $E:$E, $I$9, $D:$D, $I$7, $B:$B, $I$8)</f>
        <v>#VALUE!</v>
      </c>
      <c r="T9" s="244" t="e">
        <f aca="false" ca="false" dt2D="false" dtr="false" t="normal">SUMIFS(T:T, $E:$E, $I$9, $D:$D, $I$7, $B:$B, $I$8)</f>
        <v>#VALUE!</v>
      </c>
      <c r="U9" s="244" t="e">
        <f aca="false" ca="false" dt2D="false" dtr="false" t="normal">SUMIFS(U:U, $E:$E, $I$9, $D:$D, $I$7, $B:$B, $I$8)</f>
        <v>#VALUE!</v>
      </c>
      <c r="V9" s="244" t="e">
        <f aca="false" ca="false" dt2D="false" dtr="false" t="normal">SUMIFS(V:V, $E:$E, $I$9, $D:$D, $I$7, $B:$B, $I$8)</f>
        <v>#VALUE!</v>
      </c>
      <c r="W9" s="244" t="e">
        <f aca="false" ca="false" dt2D="false" dtr="false" t="normal">SUMIFS(W:W, $E:$E, $I$9, $D:$D, $I$7, $B:$B, $I$8)</f>
        <v>#VALUE!</v>
      </c>
      <c r="X9" s="244" t="e">
        <f aca="false" ca="false" dt2D="false" dtr="false" t="normal">SUMIFS(X:X, $E:$E, $I$9, $D:$D, $I$7, $B:$B, $I$8)</f>
        <v>#VALUE!</v>
      </c>
      <c r="Y9" s="244" t="e">
        <f aca="false" ca="false" dt2D="false" dtr="false" t="normal">SUMIFS(Y:Y, $E:$E, $I$9, $D:$D, $I$7, $B:$B, $I$8)</f>
        <v>#VALUE!</v>
      </c>
      <c r="Z9" s="244" t="e">
        <f aca="false" ca="false" dt2D="false" dtr="false" t="normal">SUMIFS(Z:Z, $E:$E, $I$9, $D:$D, $I$7, $B:$B, $I$8)</f>
        <v>#VALUE!</v>
      </c>
      <c r="AA9" s="244" t="e">
        <f aca="false" ca="false" dt2D="false" dtr="false" t="normal">SUMIFS(AA:AA, $E:$E, $I$9, $D:$D, $I$7, $B:$B, $I$8)</f>
        <v>#VALUE!</v>
      </c>
      <c r="AB9" s="244" t="e">
        <f aca="false" ca="false" dt2D="false" dtr="false" t="normal">SUMIFS(AB:AB, $E:$E, $I$9, $D:$D, $I$7, $B:$B, $I$8)</f>
        <v>#VALUE!</v>
      </c>
      <c r="AC9" s="244" t="e">
        <f aca="false" ca="false" dt2D="false" dtr="false" t="normal">SUMIFS(AC:AC, $E:$E, $I$9, $D:$D, $I$7, $B:$B, $I$8)</f>
        <v>#VALUE!</v>
      </c>
      <c r="AD9" s="244" t="e">
        <f aca="false" ca="false" dt2D="false" dtr="false" t="normal">SUMIFS(AD:AD, $E:$E, $I$9, $D:$D, $I$7, $B:$B, $I$8)</f>
        <v>#VALUE!</v>
      </c>
      <c r="AE9" s="244" t="e">
        <f aca="false" ca="false" dt2D="false" dtr="false" t="normal">SUMIFS(AE:AE, $E:$E, $I$9, $D:$D, $I$7, $B:$B, $I$8)</f>
        <v>#VALUE!</v>
      </c>
      <c r="AF9" s="244" t="e">
        <f aca="false" ca="false" dt2D="false" dtr="false" t="normal">SUMIFS(AF:AF, $E:$E, $I$9, $D:$D, $I$7, $B:$B, $I$8)</f>
        <v>#VALUE!</v>
      </c>
      <c r="AG9" s="244" t="e">
        <f aca="false" ca="false" dt2D="false" dtr="false" t="normal">SUMIFS(AG:AG, $E:$E, $I$9, $D:$D, $I$7, $B:$B, $I$8)</f>
        <v>#VALUE!</v>
      </c>
      <c r="AH9" s="244" t="e">
        <f aca="false" ca="false" dt2D="false" dtr="false" t="normal">SUMIFS(AH:AH, $E:$E, $I$9, $D:$D, $I$7, $B:$B, $I$8)</f>
        <v>#VALUE!</v>
      </c>
      <c r="AI9" s="244" t="e">
        <f aca="false" ca="false" dt2D="false" dtr="false" t="normal">SUMIFS(AI:AI, $E:$E, $I$9, $D:$D, $I$7, $B:$B, $I$8)</f>
        <v>#VALUE!</v>
      </c>
      <c r="AJ9" s="244" t="e">
        <f aca="false" ca="false" dt2D="false" dtr="false" t="normal">SUMIFS(AJ:AJ, $E:$E, $I$9, $D:$D, $I$7, $B:$B, $I$8)</f>
        <v>#VALUE!</v>
      </c>
      <c r="AK9" s="244" t="e">
        <f aca="false" ca="false" dt2D="false" dtr="false" t="normal">SUMIFS(AK:AK, $E:$E, $I$9, $D:$D, $I$7, $B:$B, $I$8)</f>
        <v>#VALUE!</v>
      </c>
      <c r="AL9" s="244" t="e">
        <f aca="false" ca="false" dt2D="false" dtr="false" t="normal">SUMIFS(AL:AL, $E:$E, $I$9, $D:$D, $I$7, $B:$B, $I$8)</f>
        <v>#VALUE!</v>
      </c>
      <c r="AM9" s="244" t="e">
        <f aca="false" ca="false" dt2D="false" dtr="false" t="normal">SUMIFS(AM:AM, $E:$E, $I$9, $D:$D, $I$7, $B:$B, $I$8)</f>
        <v>#VALUE!</v>
      </c>
      <c r="AN9" s="244" t="e">
        <f aca="false" ca="false" dt2D="false" dtr="false" t="normal">SUMIFS(AN:AN, $E:$E, $I$9, $D:$D, $I$7, $B:$B, $I$8)</f>
        <v>#VALUE!</v>
      </c>
      <c r="AO9" s="244" t="e">
        <f aca="false" ca="false" dt2D="false" dtr="false" t="normal">SUMIFS(AO:AO, $E:$E, $I$9, $D:$D, $I$7, $B:$B, $I$8)</f>
        <v>#VALUE!</v>
      </c>
      <c r="AP9" s="244" t="e">
        <f aca="false" ca="false" dt2D="false" dtr="false" t="normal">SUMIFS(AP:AP, $E:$E, $I$9, $D:$D, $I$7, $B:$B, $I$8)</f>
        <v>#VALUE!</v>
      </c>
      <c r="AQ9" s="244" t="e">
        <f aca="false" ca="false" dt2D="false" dtr="false" t="normal">SUMIFS(AQ:AQ, $E:$E, $I$9, $D:$D, $I$7, $B:$B, $I$8)</f>
        <v>#VALUE!</v>
      </c>
      <c r="AR9" s="244" t="e">
        <f aca="false" ca="false" dt2D="false" dtr="false" t="normal">SUMIFS(AR:AR, $E:$E, $I$9, $D:$D, $I$7, $B:$B, $I$8)</f>
        <v>#VALUE!</v>
      </c>
      <c r="AS9" s="244" t="e">
        <f aca="false" ca="false" dt2D="false" dtr="false" t="normal">SUMIFS(AS:AS, $E:$E, $I$9, $D:$D, $I$7, $B:$B, $I$8)</f>
        <v>#VALUE!</v>
      </c>
      <c r="AT9" s="244" t="e">
        <f aca="false" ca="false" dt2D="false" dtr="false" t="normal">SUMIFS(AT:AT, $E:$E, $I$9, $D:$D, $I$7, $B:$B, $I$8)</f>
        <v>#VALUE!</v>
      </c>
      <c r="AU9" s="244" t="e">
        <f aca="false" ca="false" dt2D="false" dtr="false" t="normal">SUMIFS(AU:AU, $E:$E, $I$9, $D:$D, $I$7, $B:$B, $I$8)</f>
        <v>#VALUE!</v>
      </c>
      <c r="AV9" s="244" t="e">
        <f aca="false" ca="false" dt2D="false" dtr="false" t="normal">SUMIFS(AV:AV, $E:$E, $I$9, $D:$D, $I$7, $B:$B, $I$8)</f>
        <v>#VALUE!</v>
      </c>
      <c r="AW9" s="244" t="e">
        <f aca="false" ca="false" dt2D="false" dtr="false" t="normal">SUMIFS(AW:AW, $E:$E, $I$9, $D:$D, $I$7, $B:$B, $I$8)</f>
        <v>#VALUE!</v>
      </c>
      <c r="AX9" s="244" t="e">
        <f aca="false" ca="false" dt2D="false" dtr="false" t="normal">SUMIFS(AX:AX, $E:$E, $I$9, $D:$D, $I$7, $B:$B, $I$8)</f>
        <v>#VALUE!</v>
      </c>
      <c r="AY9" s="244" t="e">
        <f aca="false" ca="false" dt2D="false" dtr="false" t="normal">SUMIFS(AY:AY, $E:$E, $I$9, $D:$D, $I$7, $B:$B, $I$8)</f>
        <v>#VALUE!</v>
      </c>
      <c r="AZ9" s="244" t="e">
        <f aca="false" ca="false" dt2D="false" dtr="false" t="normal">SUMIFS(AZ:AZ, $E:$E, $I$9, $D:$D, $I$7, $B:$B, $I$8)</f>
        <v>#VALUE!</v>
      </c>
      <c r="BA9" s="244" t="e">
        <f aca="false" ca="false" dt2D="false" dtr="false" t="normal">SUMIFS(BA:BA, $E:$E, $I$9, $D:$D, $I$7, $B:$B, $I$8)</f>
        <v>#VALUE!</v>
      </c>
      <c r="BB9" s="244" t="e">
        <f aca="false" ca="false" dt2D="false" dtr="false" t="normal">SUMIFS(BB:BB, $E:$E, $I$9, $D:$D, $I$7, $B:$B, $I$8)</f>
        <v>#VALUE!</v>
      </c>
      <c r="BC9" s="244" t="e">
        <f aca="false" ca="false" dt2D="false" dtr="false" t="normal">SUMIFS(BC:BC, $E:$E, $I$9, $D:$D, $I$7, $B:$B, $I$8)</f>
        <v>#VALUE!</v>
      </c>
      <c r="BD9" s="244" t="e">
        <f aca="false" ca="false" dt2D="false" dtr="false" t="normal">SUMIFS(BD:BD, $E:$E, $I$9, $D:$D, $I$7, $B:$B, $I$8)</f>
        <v>#VALUE!</v>
      </c>
      <c r="BE9" s="244" t="e">
        <f aca="false" ca="false" dt2D="false" dtr="false" t="normal">SUMIFS(BE:BE, $E:$E, $I$9, $D:$D, $I$7, $B:$B, $I$8)</f>
        <v>#VALUE!</v>
      </c>
      <c r="BF9" s="244" t="e">
        <f aca="false" ca="false" dt2D="false" dtr="false" t="normal">SUMIFS(BF:BF, $E:$E, $I$9, $D:$D, $I$7, $B:$B, $I$8)</f>
        <v>#VALUE!</v>
      </c>
      <c r="BG9" s="244" t="e">
        <f aca="false" ca="false" dt2D="false" dtr="false" t="normal">SUMIFS(BG:BG, $E:$E, $I$9, $D:$D, $I$7, $B:$B, $I$8)</f>
        <v>#VALUE!</v>
      </c>
      <c r="BH9" s="244" t="e">
        <f aca="false" ca="false" dt2D="false" dtr="false" t="normal">SUMIFS(BH:BH, $E:$E, $I$9, $D:$D, $I$7, $B:$B, $I$8)</f>
        <v>#VALUE!</v>
      </c>
      <c r="BI9" s="244" t="e">
        <f aca="false" ca="false" dt2D="false" dtr="false" t="normal">SUMIFS(BI:BI, $E:$E, $I$9, $D:$D, $I$7, $B:$B, $I$8)</f>
        <v>#VALUE!</v>
      </c>
      <c r="BJ9" s="244" t="e">
        <f aca="false" ca="false" dt2D="false" dtr="false" t="normal">SUMIFS(BJ:BJ, $E:$E, $I$9, $D:$D, $I$7, $B:$B, $I$8)</f>
        <v>#VALUE!</v>
      </c>
      <c r="BK9" s="244" t="e">
        <f aca="false" ca="false" dt2D="false" dtr="false" t="normal">SUMIFS(BK:BK, $E:$E, $I$9, $D:$D, $I$7, $B:$B, $I$8)</f>
        <v>#VALUE!</v>
      </c>
      <c r="BL9" s="244" t="e">
        <f aca="false" ca="false" dt2D="false" dtr="false" t="normal">SUMIFS(BL:BL, $E:$E, $I$9, $D:$D, $I$7, $B:$B, $I$8)</f>
        <v>#VALUE!</v>
      </c>
      <c r="BM9" s="244" t="e">
        <f aca="false" ca="false" dt2D="false" dtr="false" t="normal">SUMIFS(BM:BM, $E:$E, $I$9, $D:$D, $I$7, $B:$B, $I$8)</f>
        <v>#VALUE!</v>
      </c>
      <c r="BN9" s="244" t="e">
        <f aca="false" ca="false" dt2D="false" dtr="false" t="normal">SUMIFS(BN:BN, $E:$E, $I$9, $D:$D, $I$7, $B:$B, $I$8)</f>
        <v>#VALUE!</v>
      </c>
      <c r="BO9" s="244" t="e">
        <f aca="false" ca="false" dt2D="false" dtr="false" t="normal">SUMIFS(BO:BO, $E:$E, $I$9, $D:$D, $I$7, $B:$B, $I$8)</f>
        <v>#VALUE!</v>
      </c>
      <c r="BP9" s="244" t="e">
        <f aca="false" ca="false" dt2D="false" dtr="false" t="normal">SUMIFS(BP:BP, $E:$E, $I$9, $D:$D, $I$7, $B:$B, $I$8)</f>
        <v>#VALUE!</v>
      </c>
      <c r="BQ9" s="244" t="e">
        <f aca="false" ca="false" dt2D="false" dtr="false" t="normal">SUMIFS(BQ:BQ, $E:$E, $I$9, $D:$D, $I$7, $B:$B, $I$8)</f>
        <v>#VALUE!</v>
      </c>
      <c r="BR9" s="244" t="e">
        <f aca="false" ca="false" dt2D="false" dtr="false" t="normal">SUMIFS(BR:BR, $E:$E, $I$9, $D:$D, $I$7, $B:$B, $I$8)</f>
        <v>#VALUE!</v>
      </c>
      <c r="BS9" s="244" t="e">
        <f aca="false" ca="false" dt2D="false" dtr="false" t="normal">SUMIFS(BS:BS, $E:$E, $I$9, $D:$D, $I$7, $B:$B, $I$8)</f>
        <v>#VALUE!</v>
      </c>
      <c r="BT9" s="244" t="e">
        <f aca="false" ca="false" dt2D="false" dtr="false" t="normal">SUMIFS(BT:BT, $E:$E, $I$9, $D:$D, $I$7, $B:$B, $I$8)</f>
        <v>#VALUE!</v>
      </c>
    </row>
    <row hidden="true" ht="16.5" outlineLevel="2" r="10">
      <c r="B10" s="482" t="s">
        <v>628</v>
      </c>
      <c r="D10" s="482" t="str">
        <f aca="false" ca="false" dt2D="false" dtr="false" t="normal">D9</f>
        <v>Транспортная инфраструктура</v>
      </c>
      <c r="I10" s="1" t="s">
        <v>571</v>
      </c>
      <c r="L10" s="244" t="e">
        <f aca="false" ca="false" dt2D="false" dtr="false" t="normal">SUM(M10:BT10)</f>
        <v>#VALUE!</v>
      </c>
      <c r="M10" s="244" t="e">
        <f aca="false" ca="false" dt2D="false" dtr="false" t="normal">M9*'Допущения'!$D$36</f>
        <v>#VALUE!</v>
      </c>
      <c r="N10" s="244" t="e">
        <f aca="false" ca="false" dt2D="false" dtr="false" t="normal">N9*'Допущения'!$D$36</f>
        <v>#VALUE!</v>
      </c>
      <c r="O10" s="244" t="e">
        <f aca="false" ca="false" dt2D="false" dtr="false" t="normal">O9*'Допущения'!$D$36</f>
        <v>#VALUE!</v>
      </c>
      <c r="P10" s="244" t="e">
        <f aca="false" ca="false" dt2D="false" dtr="false" t="normal">P9*'Допущения'!$D$36</f>
        <v>#VALUE!</v>
      </c>
      <c r="Q10" s="244" t="e">
        <f aca="false" ca="false" dt2D="false" dtr="false" t="normal">Q9*'Допущения'!$D$36</f>
        <v>#VALUE!</v>
      </c>
      <c r="R10" s="244" t="e">
        <f aca="false" ca="false" dt2D="false" dtr="false" t="normal">R9*'Допущения'!$D$36</f>
        <v>#VALUE!</v>
      </c>
      <c r="S10" s="244" t="e">
        <f aca="false" ca="false" dt2D="false" dtr="false" t="normal">S9*'Допущения'!$D$36</f>
        <v>#VALUE!</v>
      </c>
      <c r="T10" s="244" t="e">
        <f aca="false" ca="false" dt2D="false" dtr="false" t="normal">T9*'Допущения'!$D$36</f>
        <v>#VALUE!</v>
      </c>
      <c r="U10" s="244" t="e">
        <f aca="false" ca="false" dt2D="false" dtr="false" t="normal">U9*'Допущения'!$D$36</f>
        <v>#VALUE!</v>
      </c>
      <c r="V10" s="244" t="e">
        <f aca="false" ca="false" dt2D="false" dtr="false" t="normal">V9*'Допущения'!$D$36</f>
        <v>#VALUE!</v>
      </c>
      <c r="W10" s="244" t="e">
        <f aca="false" ca="false" dt2D="false" dtr="false" t="normal">W9*'Допущения'!$D$36</f>
        <v>#VALUE!</v>
      </c>
      <c r="X10" s="244" t="e">
        <f aca="false" ca="false" dt2D="false" dtr="false" t="normal">X9*'Допущения'!$D$36</f>
        <v>#VALUE!</v>
      </c>
      <c r="Y10" s="244" t="e">
        <f aca="false" ca="false" dt2D="false" dtr="false" t="normal">Y9*'Допущения'!$D$36</f>
        <v>#VALUE!</v>
      </c>
      <c r="Z10" s="244" t="e">
        <f aca="false" ca="false" dt2D="false" dtr="false" t="normal">Z9*'Допущения'!$D$36</f>
        <v>#VALUE!</v>
      </c>
      <c r="AA10" s="244" t="e">
        <f aca="false" ca="false" dt2D="false" dtr="false" t="normal">AA9*'Допущения'!$D$36</f>
        <v>#VALUE!</v>
      </c>
      <c r="AB10" s="244" t="e">
        <f aca="false" ca="false" dt2D="false" dtr="false" t="normal">AB9*'Допущения'!$D$36</f>
        <v>#VALUE!</v>
      </c>
      <c r="AC10" s="244" t="e">
        <f aca="false" ca="false" dt2D="false" dtr="false" t="normal">AC9*'Допущения'!$D$36</f>
        <v>#VALUE!</v>
      </c>
      <c r="AD10" s="244" t="e">
        <f aca="false" ca="false" dt2D="false" dtr="false" t="normal">AD9*'Допущения'!$D$36</f>
        <v>#VALUE!</v>
      </c>
      <c r="AE10" s="244" t="e">
        <f aca="false" ca="false" dt2D="false" dtr="false" t="normal">AE9*'Допущения'!$D$36</f>
        <v>#VALUE!</v>
      </c>
      <c r="AF10" s="244" t="e">
        <f aca="false" ca="false" dt2D="false" dtr="false" t="normal">AF9*'Допущения'!$D$36</f>
        <v>#VALUE!</v>
      </c>
      <c r="AG10" s="244" t="e">
        <f aca="false" ca="false" dt2D="false" dtr="false" t="normal">AG9*'Допущения'!$D$36</f>
        <v>#VALUE!</v>
      </c>
      <c r="AH10" s="244" t="e">
        <f aca="false" ca="false" dt2D="false" dtr="false" t="normal">AH9*'Допущения'!$D$36</f>
        <v>#VALUE!</v>
      </c>
      <c r="AI10" s="244" t="e">
        <f aca="false" ca="false" dt2D="false" dtr="false" t="normal">AI9*'Допущения'!$D$36</f>
        <v>#VALUE!</v>
      </c>
      <c r="AJ10" s="244" t="e">
        <f aca="false" ca="false" dt2D="false" dtr="false" t="normal">AJ9*'Допущения'!$D$36</f>
        <v>#VALUE!</v>
      </c>
      <c r="AK10" s="244" t="e">
        <f aca="false" ca="false" dt2D="false" dtr="false" t="normal">AK9*'Допущения'!$D$36</f>
        <v>#VALUE!</v>
      </c>
      <c r="AL10" s="244" t="e">
        <f aca="false" ca="false" dt2D="false" dtr="false" t="normal">AL9*'Допущения'!$D$36</f>
        <v>#VALUE!</v>
      </c>
      <c r="AM10" s="244" t="e">
        <f aca="false" ca="false" dt2D="false" dtr="false" t="normal">AM9*'Допущения'!$D$36</f>
        <v>#VALUE!</v>
      </c>
      <c r="AN10" s="244" t="e">
        <f aca="false" ca="false" dt2D="false" dtr="false" t="normal">AN9*'Допущения'!$D$36</f>
        <v>#VALUE!</v>
      </c>
      <c r="AO10" s="244" t="e">
        <f aca="false" ca="false" dt2D="false" dtr="false" t="normal">AO9*'Допущения'!$D$36</f>
        <v>#VALUE!</v>
      </c>
      <c r="AP10" s="244" t="e">
        <f aca="false" ca="false" dt2D="false" dtr="false" t="normal">AP9*'Допущения'!$D$36</f>
        <v>#VALUE!</v>
      </c>
      <c r="AQ10" s="244" t="e">
        <f aca="false" ca="false" dt2D="false" dtr="false" t="normal">AQ9*'Допущения'!$D$36</f>
        <v>#VALUE!</v>
      </c>
      <c r="AR10" s="244" t="e">
        <f aca="false" ca="false" dt2D="false" dtr="false" t="normal">AR9*'Допущения'!$D$36</f>
        <v>#VALUE!</v>
      </c>
      <c r="AS10" s="244" t="e">
        <f aca="false" ca="false" dt2D="false" dtr="false" t="normal">AS9*'Допущения'!$D$36</f>
        <v>#VALUE!</v>
      </c>
      <c r="AT10" s="244" t="e">
        <f aca="false" ca="false" dt2D="false" dtr="false" t="normal">AT9*'Допущения'!$D$36</f>
        <v>#VALUE!</v>
      </c>
      <c r="AU10" s="244" t="e">
        <f aca="false" ca="false" dt2D="false" dtr="false" t="normal">AU9*'Допущения'!$D$36</f>
        <v>#VALUE!</v>
      </c>
      <c r="AV10" s="244" t="e">
        <f aca="false" ca="false" dt2D="false" dtr="false" t="normal">AV9*'Допущения'!$D$36</f>
        <v>#VALUE!</v>
      </c>
      <c r="AW10" s="244" t="e">
        <f aca="false" ca="false" dt2D="false" dtr="false" t="normal">AW9*'Допущения'!$D$36</f>
        <v>#VALUE!</v>
      </c>
      <c r="AX10" s="244" t="e">
        <f aca="false" ca="false" dt2D="false" dtr="false" t="normal">AX9*'Допущения'!$D$36</f>
        <v>#VALUE!</v>
      </c>
      <c r="AY10" s="244" t="e">
        <f aca="false" ca="false" dt2D="false" dtr="false" t="normal">AY9*'Допущения'!$D$36</f>
        <v>#VALUE!</v>
      </c>
      <c r="AZ10" s="244" t="e">
        <f aca="false" ca="false" dt2D="false" dtr="false" t="normal">AZ9*'Допущения'!$D$36</f>
        <v>#VALUE!</v>
      </c>
      <c r="BA10" s="244" t="e">
        <f aca="false" ca="false" dt2D="false" dtr="false" t="normal">BA9*'Допущения'!$D$36</f>
        <v>#VALUE!</v>
      </c>
      <c r="BB10" s="244" t="e">
        <f aca="false" ca="false" dt2D="false" dtr="false" t="normal">BB9*'Допущения'!$D$36</f>
        <v>#VALUE!</v>
      </c>
      <c r="BC10" s="244" t="e">
        <f aca="false" ca="false" dt2D="false" dtr="false" t="normal">BC9*'Допущения'!$D$36</f>
        <v>#VALUE!</v>
      </c>
      <c r="BD10" s="244" t="e">
        <f aca="false" ca="false" dt2D="false" dtr="false" t="normal">BD9*'Допущения'!$D$36</f>
        <v>#VALUE!</v>
      </c>
      <c r="BE10" s="244" t="e">
        <f aca="false" ca="false" dt2D="false" dtr="false" t="normal">BE9*'Допущения'!$D$36</f>
        <v>#VALUE!</v>
      </c>
      <c r="BF10" s="244" t="e">
        <f aca="false" ca="false" dt2D="false" dtr="false" t="normal">BF9*'Допущения'!$D$36</f>
        <v>#VALUE!</v>
      </c>
      <c r="BG10" s="244" t="e">
        <f aca="false" ca="false" dt2D="false" dtr="false" t="normal">BG9*'Допущения'!$D$36</f>
        <v>#VALUE!</v>
      </c>
      <c r="BH10" s="244" t="e">
        <f aca="false" ca="false" dt2D="false" dtr="false" t="normal">BH9*'Допущения'!$D$36</f>
        <v>#VALUE!</v>
      </c>
      <c r="BI10" s="244" t="e">
        <f aca="false" ca="false" dt2D="false" dtr="false" t="normal">BI9*'Допущения'!$D$36</f>
        <v>#VALUE!</v>
      </c>
      <c r="BJ10" s="244" t="e">
        <f aca="false" ca="false" dt2D="false" dtr="false" t="normal">BJ9*'Допущения'!$D$36</f>
        <v>#VALUE!</v>
      </c>
      <c r="BK10" s="244" t="e">
        <f aca="false" ca="false" dt2D="false" dtr="false" t="normal">BK9*'Допущения'!$D$36</f>
        <v>#VALUE!</v>
      </c>
      <c r="BL10" s="244" t="e">
        <f aca="false" ca="false" dt2D="false" dtr="false" t="normal">BL9*'Допущения'!$D$36</f>
        <v>#VALUE!</v>
      </c>
      <c r="BM10" s="244" t="e">
        <f aca="false" ca="false" dt2D="false" dtr="false" t="normal">BM9*'Допущения'!$D$36</f>
        <v>#VALUE!</v>
      </c>
      <c r="BN10" s="244" t="e">
        <f aca="false" ca="false" dt2D="false" dtr="false" t="normal">BN9*'Допущения'!$D$36</f>
        <v>#VALUE!</v>
      </c>
      <c r="BO10" s="244" t="e">
        <f aca="false" ca="false" dt2D="false" dtr="false" t="normal">BO9*'Допущения'!$D$36</f>
        <v>#VALUE!</v>
      </c>
      <c r="BP10" s="244" t="e">
        <f aca="false" ca="false" dt2D="false" dtr="false" t="normal">BP9*'Допущения'!$D$36</f>
        <v>#VALUE!</v>
      </c>
      <c r="BQ10" s="244" t="e">
        <f aca="false" ca="false" dt2D="false" dtr="false" t="normal">BQ9*'Допущения'!$D$36</f>
        <v>#VALUE!</v>
      </c>
      <c r="BR10" s="244" t="e">
        <f aca="false" ca="false" dt2D="false" dtr="false" t="normal">BR9*'Допущения'!$D$36</f>
        <v>#VALUE!</v>
      </c>
      <c r="BS10" s="244" t="e">
        <f aca="false" ca="false" dt2D="false" dtr="false" t="normal">BS9*'Допущения'!$D$36</f>
        <v>#VALUE!</v>
      </c>
      <c r="BT10" s="244" t="e">
        <f aca="false" ca="false" dt2D="false" dtr="false" t="normal">BT9*'Допущения'!$D$36</f>
        <v>#VALUE!</v>
      </c>
    </row>
    <row hidden="true" ht="16.5" outlineLevel="2" r="11">
      <c r="B11" s="482" t="s">
        <v>628</v>
      </c>
      <c r="D11" s="482" t="str">
        <f aca="false" ca="false" dt2D="false" dtr="false" t="normal">D10</f>
        <v>Транспортная инфраструктура</v>
      </c>
      <c r="I11" s="1" t="s">
        <v>572</v>
      </c>
      <c r="L11" s="244" t="e">
        <f aca="false" ca="true" dt2D="false" dtr="false" t="normal">SUM(M11:BT11)</f>
        <v>#VALUE!</v>
      </c>
      <c r="M11" s="244" t="e">
        <f aca="false" ca="true" dt2D="false" dtr="false" t="normal">SUM(M9:M10)*'Макро'!E$64</f>
        <v>#VALUE!</v>
      </c>
      <c r="N11" s="244" t="e">
        <f aca="false" ca="true" dt2D="false" dtr="false" t="normal">SUM(N9:N10)*'Макро'!F$64</f>
        <v>#VALUE!</v>
      </c>
      <c r="O11" s="244" t="e">
        <f aca="false" ca="true" dt2D="false" dtr="false" t="normal">SUM(O9:O10)*'Макро'!G$64</f>
        <v>#VALUE!</v>
      </c>
      <c r="P11" s="244" t="e">
        <f aca="false" ca="true" dt2D="false" dtr="false" t="normal">SUM(P9:P10)*'Макро'!H$64</f>
        <v>#VALUE!</v>
      </c>
      <c r="Q11" s="244" t="e">
        <f aca="false" ca="true" dt2D="false" dtr="false" t="normal">SUM(Q9:Q10)*'Макро'!I$64</f>
        <v>#VALUE!</v>
      </c>
      <c r="R11" s="244" t="e">
        <f aca="false" ca="true" dt2D="false" dtr="false" t="normal">SUM(R9:R10)*'Макро'!J$64</f>
        <v>#VALUE!</v>
      </c>
      <c r="S11" s="244" t="e">
        <f aca="false" ca="true" dt2D="false" dtr="false" t="normal">SUM(S9:S10)*'Макро'!K$64</f>
        <v>#VALUE!</v>
      </c>
      <c r="T11" s="244" t="e">
        <f aca="false" ca="true" dt2D="false" dtr="false" t="normal">SUM(T9:T10)*'Макро'!L$64</f>
        <v>#VALUE!</v>
      </c>
      <c r="U11" s="244" t="e">
        <f aca="false" ca="true" dt2D="false" dtr="false" t="normal">SUM(U9:U10)*'Макро'!M$64</f>
        <v>#VALUE!</v>
      </c>
      <c r="V11" s="244" t="e">
        <f aca="false" ca="true" dt2D="false" dtr="false" t="normal">SUM(V9:V10)*'Макро'!N$64</f>
        <v>#VALUE!</v>
      </c>
      <c r="W11" s="244" t="e">
        <f aca="false" ca="true" dt2D="false" dtr="false" t="normal">SUM(W9:W10)*'Макро'!O$64</f>
        <v>#VALUE!</v>
      </c>
      <c r="X11" s="244" t="e">
        <f aca="false" ca="true" dt2D="false" dtr="false" t="normal">SUM(X9:X10)*'Макро'!P$64</f>
        <v>#VALUE!</v>
      </c>
      <c r="Y11" s="244" t="e">
        <f aca="false" ca="true" dt2D="false" dtr="false" t="normal">SUM(Y9:Y10)*'Макро'!Q$64</f>
        <v>#VALUE!</v>
      </c>
      <c r="Z11" s="244" t="e">
        <f aca="false" ca="true" dt2D="false" dtr="false" t="normal">SUM(Z9:Z10)*'Макро'!R$64</f>
        <v>#VALUE!</v>
      </c>
      <c r="AA11" s="244" t="e">
        <f aca="false" ca="true" dt2D="false" dtr="false" t="normal">SUM(AA9:AA10)*'Макро'!S$64</f>
        <v>#VALUE!</v>
      </c>
      <c r="AB11" s="244" t="e">
        <f aca="false" ca="true" dt2D="false" dtr="false" t="normal">SUM(AB9:AB10)*'Макро'!T$64</f>
        <v>#VALUE!</v>
      </c>
      <c r="AC11" s="244" t="e">
        <f aca="false" ca="true" dt2D="false" dtr="false" t="normal">SUM(AC9:AC10)*'Макро'!U$64</f>
        <v>#VALUE!</v>
      </c>
      <c r="AD11" s="244" t="e">
        <f aca="false" ca="true" dt2D="false" dtr="false" t="normal">SUM(AD9:AD10)*'Макро'!V$64</f>
        <v>#VALUE!</v>
      </c>
      <c r="AE11" s="244" t="e">
        <f aca="false" ca="true" dt2D="false" dtr="false" t="normal">SUM(AE9:AE10)*'Макро'!W$64</f>
        <v>#VALUE!</v>
      </c>
      <c r="AF11" s="244" t="e">
        <f aca="false" ca="true" dt2D="false" dtr="false" t="normal">SUM(AF9:AF10)*'Макро'!X$64</f>
        <v>#VALUE!</v>
      </c>
      <c r="AG11" s="244" t="e">
        <f aca="false" ca="true" dt2D="false" dtr="false" t="normal">SUM(AG9:AG10)*'Макро'!Y$64</f>
        <v>#VALUE!</v>
      </c>
      <c r="AH11" s="244" t="e">
        <f aca="false" ca="true" dt2D="false" dtr="false" t="normal">SUM(AH9:AH10)*'Макро'!Z$64</f>
        <v>#VALUE!</v>
      </c>
      <c r="AI11" s="244" t="e">
        <f aca="false" ca="true" dt2D="false" dtr="false" t="normal">SUM(AI9:AI10)*'Макро'!AA$64</f>
        <v>#VALUE!</v>
      </c>
      <c r="AJ11" s="244" t="e">
        <f aca="false" ca="true" dt2D="false" dtr="false" t="normal">SUM(AJ9:AJ10)*'Макро'!AB$64</f>
        <v>#VALUE!</v>
      </c>
      <c r="AK11" s="244" t="e">
        <f aca="false" ca="true" dt2D="false" dtr="false" t="normal">SUM(AK9:AK10)*'Макро'!AC$64</f>
        <v>#VALUE!</v>
      </c>
      <c r="AL11" s="244" t="e">
        <f aca="false" ca="true" dt2D="false" dtr="false" t="normal">SUM(AL9:AL10)*'Макро'!AD$64</f>
        <v>#VALUE!</v>
      </c>
      <c r="AM11" s="244" t="e">
        <f aca="false" ca="true" dt2D="false" dtr="false" t="normal">SUM(AM9:AM10)*'Макро'!AE$64</f>
        <v>#VALUE!</v>
      </c>
      <c r="AN11" s="244" t="e">
        <f aca="false" ca="true" dt2D="false" dtr="false" t="normal">SUM(AN9:AN10)*'Макро'!AF$64</f>
        <v>#VALUE!</v>
      </c>
      <c r="AO11" s="244" t="e">
        <f aca="false" ca="true" dt2D="false" dtr="false" t="normal">SUM(AO9:AO10)*'Макро'!AG$64</f>
        <v>#VALUE!</v>
      </c>
      <c r="AP11" s="244" t="e">
        <f aca="false" ca="true" dt2D="false" dtr="false" t="normal">SUM(AP9:AP10)*'Макро'!AH$64</f>
        <v>#VALUE!</v>
      </c>
      <c r="AQ11" s="244" t="e">
        <f aca="false" ca="true" dt2D="false" dtr="false" t="normal">SUM(AQ9:AQ10)*'Макро'!AI$64</f>
        <v>#VALUE!</v>
      </c>
      <c r="AR11" s="244" t="e">
        <f aca="false" ca="true" dt2D="false" dtr="false" t="normal">SUM(AR9:AR10)*'Макро'!AJ$64</f>
        <v>#VALUE!</v>
      </c>
      <c r="AS11" s="244" t="e">
        <f aca="false" ca="true" dt2D="false" dtr="false" t="normal">SUM(AS9:AS10)*'Макро'!AK$64</f>
        <v>#VALUE!</v>
      </c>
      <c r="AT11" s="244" t="e">
        <f aca="false" ca="true" dt2D="false" dtr="false" t="normal">SUM(AT9:AT10)*'Макро'!AL$64</f>
        <v>#VALUE!</v>
      </c>
      <c r="AU11" s="244" t="e">
        <f aca="false" ca="true" dt2D="false" dtr="false" t="normal">SUM(AU9:AU10)*'Макро'!AM$64</f>
        <v>#VALUE!</v>
      </c>
      <c r="AV11" s="244" t="e">
        <f aca="false" ca="true" dt2D="false" dtr="false" t="normal">SUM(AV9:AV10)*'Макро'!AN$64</f>
        <v>#VALUE!</v>
      </c>
      <c r="AW11" s="244" t="e">
        <f aca="false" ca="true" dt2D="false" dtr="false" t="normal">SUM(AW9:AW10)*'Макро'!AO$64</f>
        <v>#VALUE!</v>
      </c>
      <c r="AX11" s="244" t="e">
        <f aca="false" ca="true" dt2D="false" dtr="false" t="normal">SUM(AX9:AX10)*'Макро'!AP$64</f>
        <v>#VALUE!</v>
      </c>
      <c r="AY11" s="244" t="e">
        <f aca="false" ca="true" dt2D="false" dtr="false" t="normal">SUM(AY9:AY10)*'Макро'!AQ$64</f>
        <v>#VALUE!</v>
      </c>
      <c r="AZ11" s="244" t="e">
        <f aca="false" ca="true" dt2D="false" dtr="false" t="normal">SUM(AZ9:AZ10)*'Макро'!AR$64</f>
        <v>#VALUE!</v>
      </c>
      <c r="BA11" s="244" t="e">
        <f aca="false" ca="true" dt2D="false" dtr="false" t="normal">SUM(BA9:BA10)*'Макро'!AS$64</f>
        <v>#VALUE!</v>
      </c>
      <c r="BB11" s="244" t="e">
        <f aca="false" ca="true" dt2D="false" dtr="false" t="normal">SUM(BB9:BB10)*'Макро'!AT$64</f>
        <v>#VALUE!</v>
      </c>
      <c r="BC11" s="244" t="e">
        <f aca="false" ca="true" dt2D="false" dtr="false" t="normal">SUM(BC9:BC10)*'Макро'!AU$64</f>
        <v>#VALUE!</v>
      </c>
      <c r="BD11" s="244" t="e">
        <f aca="false" ca="true" dt2D="false" dtr="false" t="normal">SUM(BD9:BD10)*'Макро'!AV$64</f>
        <v>#VALUE!</v>
      </c>
      <c r="BE11" s="244" t="e">
        <f aca="false" ca="true" dt2D="false" dtr="false" t="normal">SUM(BE9:BE10)*'Макро'!AW$64</f>
        <v>#VALUE!</v>
      </c>
      <c r="BF11" s="244" t="e">
        <f aca="false" ca="true" dt2D="false" dtr="false" t="normal">SUM(BF9:BF10)*'Макро'!AX$64</f>
        <v>#VALUE!</v>
      </c>
      <c r="BG11" s="244" t="e">
        <f aca="false" ca="true" dt2D="false" dtr="false" t="normal">SUM(BG9:BG10)*'Макро'!AY$64</f>
        <v>#VALUE!</v>
      </c>
      <c r="BH11" s="244" t="e">
        <f aca="false" ca="true" dt2D="false" dtr="false" t="normal">SUM(BH9:BH10)*'Макро'!AZ$64</f>
        <v>#VALUE!</v>
      </c>
      <c r="BI11" s="244" t="e">
        <f aca="false" ca="true" dt2D="false" dtr="false" t="normal">SUM(BI9:BI10)*'Макро'!BA$64</f>
        <v>#VALUE!</v>
      </c>
      <c r="BJ11" s="244" t="e">
        <f aca="false" ca="true" dt2D="false" dtr="false" t="normal">SUM(BJ9:BJ10)*'Макро'!BB$64</f>
        <v>#VALUE!</v>
      </c>
      <c r="BK11" s="244" t="e">
        <f aca="false" ca="true" dt2D="false" dtr="false" t="normal">SUM(BK9:BK10)*'Макро'!BC$64</f>
        <v>#VALUE!</v>
      </c>
      <c r="BL11" s="244" t="e">
        <f aca="false" ca="true" dt2D="false" dtr="false" t="normal">SUM(BL9:BL10)*'Макро'!BD$64</f>
        <v>#VALUE!</v>
      </c>
      <c r="BM11" s="244" t="e">
        <f aca="false" ca="true" dt2D="false" dtr="false" t="normal">SUM(BM9:BM10)*'Макро'!BE$64</f>
        <v>#VALUE!</v>
      </c>
      <c r="BN11" s="244" t="e">
        <f aca="false" ca="true" dt2D="false" dtr="false" t="normal">SUM(BN9:BN10)*'Макро'!BF$64</f>
        <v>#VALUE!</v>
      </c>
      <c r="BO11" s="244" t="e">
        <f aca="false" ca="true" dt2D="false" dtr="false" t="normal">SUM(BO9:BO10)*'Макро'!BG$64</f>
        <v>#VALUE!</v>
      </c>
      <c r="BP11" s="244" t="e">
        <f aca="false" ca="true" dt2D="false" dtr="false" t="normal">SUM(BP9:BP10)*'Макро'!BH$64</f>
        <v>#VALUE!</v>
      </c>
      <c r="BQ11" s="244" t="e">
        <f aca="false" ca="true" dt2D="false" dtr="false" t="normal">SUM(BQ9:BQ10)*'Макро'!BI$64</f>
        <v>#VALUE!</v>
      </c>
      <c r="BR11" s="244" t="e">
        <f aca="false" ca="true" dt2D="false" dtr="false" t="normal">SUM(BR9:BR10)*'Макро'!BJ$64</f>
        <v>#VALUE!</v>
      </c>
      <c r="BS11" s="244" t="e">
        <f aca="false" ca="true" dt2D="false" dtr="false" t="normal">SUM(BS9:BS10)*'Макро'!BK$64</f>
        <v>#VALUE!</v>
      </c>
      <c r="BT11" s="244" t="e">
        <f aca="false" ca="true" dt2D="false" dtr="false" t="normal">SUM(BT9:BT10)*'Макро'!BL$64</f>
        <v>#VALUE!</v>
      </c>
    </row>
    <row hidden="true" ht="16.5" outlineLevel="2" r="12">
      <c r="B12" s="482" t="s">
        <v>628</v>
      </c>
      <c r="D12" s="482" t="str">
        <f aca="false" ca="false" dt2D="false" dtr="false" t="normal">D11</f>
        <v>Транспортная инфраструктура</v>
      </c>
      <c r="I12" s="1" t="s">
        <v>573</v>
      </c>
      <c r="J12" s="593" t="e">
        <f aca="false" ca="false" dt2D="false" dtr="false" t="normal">SUM(L9:L10)*'Допущения'!$D$37</f>
        <v>#VALUE!</v>
      </c>
      <c r="K12" s="1" t="n"/>
      <c r="L12" s="244" t="e">
        <f aca="false" ca="false" dt2D="false" dtr="false" t="normal">SUM(M12:BT12)</f>
        <v>#VALUE!</v>
      </c>
      <c r="M12" s="244" t="e">
        <f aca="false" ca="false" dt2D="false" dtr="false" t="normal">IF(SUMIFS('Периоды'!L$83:L$86, 'Периоды'!$K$83:$K$86, $I7)=1, IF('Периоды'!L$39&lt;365, IF(SUM(J12:L12)=0, $J12*'Макро'!E$57, 0), $J12*'Макро'!E$57), 0)</f>
        <v>#VALUE!</v>
      </c>
      <c r="N12" s="244" t="e">
        <f aca="false" ca="false" dt2D="false" dtr="false" t="normal">IF(SUMIFS('Периоды'!M$83:M$86, 'Периоды'!$K$83:$K$86, $I7)=1, IF('Периоды'!M$39&lt;365, IF(SUM(K12:M12)=0, $J12*'Макро'!F$57, 0), $J12*'Макро'!F$57), 0)</f>
        <v>#VALUE!</v>
      </c>
      <c r="O12" s="244" t="e">
        <f aca="false" ca="false" dt2D="false" dtr="false" t="normal">IF(SUMIFS('Периоды'!N$83:N$86, 'Периоды'!$K$83:$K$86, $I7)=1, IF('Периоды'!N$39&lt;365, IF(SUM(L12:N12)=0, $J12*'Макро'!G$57, 0), $J12*'Макро'!G$57), 0)</f>
        <v>#VALUE!</v>
      </c>
      <c r="P12" s="244" t="e">
        <f aca="false" ca="false" dt2D="false" dtr="false" t="normal">IF(SUMIFS('Периоды'!O$83:O$86, 'Периоды'!$K$83:$K$86, $I7)=1, IF('Периоды'!O$39&lt;365, IF(SUM(M12:O12)=0, $J12*'Макро'!H$57, 0), $J12*'Макро'!H$57), 0)</f>
        <v>#VALUE!</v>
      </c>
      <c r="Q12" s="244" t="e">
        <f aca="false" ca="false" dt2D="false" dtr="false" t="normal">IF(SUMIFS('Периоды'!P$83:P$86, 'Периоды'!$K$83:$K$86, $I7)=1, IF('Периоды'!P$39&lt;365, IF(SUM(N12:P12)=0, $J12*'Макро'!I$57, 0), $J12*'Макро'!I$57), 0)</f>
        <v>#VALUE!</v>
      </c>
      <c r="R12" s="244" t="e">
        <f aca="false" ca="false" dt2D="false" dtr="false" t="normal">IF(SUMIFS('Периоды'!Q$83:Q$86, 'Периоды'!$K$83:$K$86, $I7)=1, IF('Периоды'!Q$39&lt;365, IF(SUM(O12:Q12)=0, $J12*'Макро'!J$57, 0), $J12*'Макро'!J$57), 0)</f>
        <v>#VALUE!</v>
      </c>
      <c r="S12" s="244" t="e">
        <f aca="false" ca="false" dt2D="false" dtr="false" t="normal">IF(SUMIFS('Периоды'!R$83:R$86, 'Периоды'!$K$83:$K$86, $I7)=1, IF('Периоды'!R$39&lt;365, IF(SUM(P12:R12)=0, $J12*'Макро'!K$57, 0), $J12*'Макро'!K$57), 0)</f>
        <v>#VALUE!</v>
      </c>
      <c r="T12" s="244" t="e">
        <f aca="false" ca="false" dt2D="false" dtr="false" t="normal">IF(SUMIFS('Периоды'!S$83:S$86, 'Периоды'!$K$83:$K$86, $I7)=1, IF('Периоды'!S$39&lt;365, IF(SUM(Q12:S12)=0, $J12*'Макро'!L$57, 0), $J12*'Макро'!L$57), 0)</f>
        <v>#VALUE!</v>
      </c>
      <c r="U12" s="244" t="e">
        <f aca="false" ca="false" dt2D="false" dtr="false" t="normal">IF(SUMIFS('Периоды'!T$83:T$86, 'Периоды'!$K$83:$K$86, $I7)=1, IF('Периоды'!T$39&lt;365, IF(SUM(R12:T12)=0, $J12*'Макро'!M$57, 0), $J12*'Макро'!M$57), 0)</f>
        <v>#VALUE!</v>
      </c>
      <c r="V12" s="244" t="e">
        <f aca="false" ca="false" dt2D="false" dtr="false" t="normal">IF(SUMIFS('Периоды'!U$83:U$86, 'Периоды'!$K$83:$K$86, $I7)=1, IF('Периоды'!U$39&lt;365, IF(SUM(S12:U12)=0, $J12*'Макро'!N$57, 0), $J12*'Макро'!N$57), 0)</f>
        <v>#VALUE!</v>
      </c>
      <c r="W12" s="244" t="e">
        <f aca="false" ca="false" dt2D="false" dtr="false" t="normal">IF(SUMIFS('Периоды'!V$83:V$86, 'Периоды'!$K$83:$K$86, $I7)=1, IF('Периоды'!V$39&lt;365, IF(SUM(T12:V12)=0, $J12*'Макро'!O$57, 0), $J12*'Макро'!O$57), 0)</f>
        <v>#VALUE!</v>
      </c>
      <c r="X12" s="244" t="e">
        <f aca="false" ca="false" dt2D="false" dtr="false" t="normal">IF(SUMIFS('Периоды'!W$83:W$86, 'Периоды'!$K$83:$K$86, $I7)=1, IF('Периоды'!W$39&lt;365, IF(SUM(U12:W12)=0, $J12*'Макро'!P$57, 0), $J12*'Макро'!P$57), 0)</f>
        <v>#VALUE!</v>
      </c>
      <c r="Y12" s="244" t="e">
        <f aca="false" ca="false" dt2D="false" dtr="false" t="normal">IF(SUMIFS('Периоды'!X$83:X$86, 'Периоды'!$K$83:$K$86, $I7)=1, IF('Периоды'!X$39&lt;365, IF(SUM(V12:X12)=0, $J12*'Макро'!Q$57, 0), $J12*'Макро'!Q$57), 0)</f>
        <v>#VALUE!</v>
      </c>
      <c r="Z12" s="244" t="e">
        <f aca="false" ca="false" dt2D="false" dtr="false" t="normal">IF(SUMIFS('Периоды'!Y$83:Y$86, 'Периоды'!$K$83:$K$86, $I7)=1, IF('Периоды'!Y$39&lt;365, IF(SUM(W12:Y12)=0, $J12*'Макро'!R$57, 0), $J12*'Макро'!R$57), 0)</f>
        <v>#VALUE!</v>
      </c>
      <c r="AA12" s="244" t="e">
        <f aca="false" ca="false" dt2D="false" dtr="false" t="normal">IF(SUMIFS('Периоды'!Z$83:Z$86, 'Периоды'!$K$83:$K$86, $I7)=1, IF('Периоды'!Z$39&lt;365, IF(SUM(X12:Z12)=0, $J12*'Макро'!S$57, 0), $J12*'Макро'!S$57), 0)</f>
        <v>#VALUE!</v>
      </c>
      <c r="AB12" s="244" t="e">
        <f aca="false" ca="false" dt2D="false" dtr="false" t="normal">IF(SUMIFS('Периоды'!AA$83:AA$86, 'Периоды'!$K$83:$K$86, $I7)=1, IF('Периоды'!AA$39&lt;365, IF(SUM(Y12:AA12)=0, $J12*'Макро'!T$57, 0), $J12*'Макро'!T$57), 0)</f>
        <v>#VALUE!</v>
      </c>
      <c r="AC12" s="244" t="e">
        <f aca="false" ca="false" dt2D="false" dtr="false" t="normal">IF(SUMIFS('Периоды'!AB$83:AB$86, 'Периоды'!$K$83:$K$86, $I7)=1, IF('Периоды'!AB$39&lt;365, IF(SUM(Z12:AB12)=0, $J12*'Макро'!U$57, 0), $J12*'Макро'!U$57), 0)</f>
        <v>#VALUE!</v>
      </c>
      <c r="AD12" s="244" t="e">
        <f aca="false" ca="false" dt2D="false" dtr="false" t="normal">IF(SUMIFS('Периоды'!AC$83:AC$86, 'Периоды'!$K$83:$K$86, $I7)=1, IF('Периоды'!AC$39&lt;365, IF(SUM(AA12:AC12)=0, $J12*'Макро'!V$57, 0), $J12*'Макро'!V$57), 0)</f>
        <v>#VALUE!</v>
      </c>
      <c r="AE12" s="244" t="e">
        <f aca="false" ca="false" dt2D="false" dtr="false" t="normal">IF(SUMIFS('Периоды'!AD$83:AD$86, 'Периоды'!$K$83:$K$86, $I7)=1, IF('Периоды'!AD$39&lt;365, IF(SUM(AB12:AD12)=0, $J12*'Макро'!W$57, 0), $J12*'Макро'!W$57), 0)</f>
        <v>#VALUE!</v>
      </c>
      <c r="AF12" s="244" t="e">
        <f aca="false" ca="false" dt2D="false" dtr="false" t="normal">IF(SUMIFS('Периоды'!AE$83:AE$86, 'Периоды'!$K$83:$K$86, $I7)=1, IF('Периоды'!AE$39&lt;365, IF(SUM(AC12:AE12)=0, $J12*'Макро'!X$57, 0), $J12*'Макро'!X$57), 0)</f>
        <v>#VALUE!</v>
      </c>
      <c r="AG12" s="244" t="e">
        <f aca="false" ca="false" dt2D="false" dtr="false" t="normal">IF(SUMIFS('Периоды'!AF$83:AF$86, 'Периоды'!$K$83:$K$86, $I7)=1, IF('Периоды'!AF$39&lt;365, IF(SUM(AD12:AF12)=0, $J12*'Макро'!Y$57, 0), $J12*'Макро'!Y$57), 0)</f>
        <v>#VALUE!</v>
      </c>
      <c r="AH12" s="244" t="e">
        <f aca="false" ca="false" dt2D="false" dtr="false" t="normal">IF(SUMIFS('Периоды'!AG$83:AG$86, 'Периоды'!$K$83:$K$86, $I7)=1, IF('Периоды'!AG$39&lt;365, IF(SUM(AE12:AG12)=0, $J12*'Макро'!Z$57, 0), $J12*'Макро'!Z$57), 0)</f>
        <v>#VALUE!</v>
      </c>
      <c r="AI12" s="244" t="e">
        <f aca="false" ca="false" dt2D="false" dtr="false" t="normal">IF(SUMIFS('Периоды'!AH$83:AH$86, 'Периоды'!$K$83:$K$86, $I7)=1, IF('Периоды'!AH$39&lt;365, IF(SUM(AF12:AH12)=0, $J12*'Макро'!AA$57, 0), $J12*'Макро'!AA$57), 0)</f>
        <v>#VALUE!</v>
      </c>
      <c r="AJ12" s="244" t="e">
        <f aca="false" ca="false" dt2D="false" dtr="false" t="normal">IF(SUMIFS('Периоды'!AI$83:AI$86, 'Периоды'!$K$83:$K$86, $I7)=1, IF('Периоды'!AI$39&lt;365, IF(SUM(AG12:AI12)=0, $J12*'Макро'!AB$57, 0), $J12*'Макро'!AB$57), 0)</f>
        <v>#VALUE!</v>
      </c>
      <c r="AK12" s="244" t="e">
        <f aca="false" ca="false" dt2D="false" dtr="false" t="normal">IF(SUMIFS('Периоды'!AJ$83:AJ$86, 'Периоды'!$K$83:$K$86, $I7)=1, IF('Периоды'!AJ$39&lt;365, IF(SUM(AH12:AJ12)=0, $J12*'Макро'!AC$57, 0), $J12*'Макро'!AC$57), 0)</f>
        <v>#VALUE!</v>
      </c>
      <c r="AL12" s="244" t="e">
        <f aca="false" ca="false" dt2D="false" dtr="false" t="normal">IF(SUMIFS('Периоды'!AK$83:AK$86, 'Периоды'!$K$83:$K$86, $I7)=1, IF('Периоды'!AK$39&lt;365, IF(SUM(AI12:AK12)=0, $J12*'Макро'!AD$57, 0), $J12*'Макро'!AD$57), 0)</f>
        <v>#VALUE!</v>
      </c>
      <c r="AM12" s="244" t="e">
        <f aca="false" ca="false" dt2D="false" dtr="false" t="normal">IF(SUMIFS('Периоды'!AL$83:AL$86, 'Периоды'!$K$83:$K$86, $I7)=1, IF('Периоды'!AL$39&lt;365, IF(SUM(AJ12:AL12)=0, $J12*'Макро'!AE$57, 0), $J12*'Макро'!AE$57), 0)</f>
        <v>#VALUE!</v>
      </c>
      <c r="AN12" s="244" t="e">
        <f aca="false" ca="false" dt2D="false" dtr="false" t="normal">IF(SUMIFS('Периоды'!AM$83:AM$86, 'Периоды'!$K$83:$K$86, $I7)=1, IF('Периоды'!AM$39&lt;365, IF(SUM(AK12:AM12)=0, $J12*'Макро'!AF$57, 0), $J12*'Макро'!AF$57), 0)</f>
        <v>#VALUE!</v>
      </c>
      <c r="AO12" s="244" t="e">
        <f aca="false" ca="false" dt2D="false" dtr="false" t="normal">IF(SUMIFS('Периоды'!AN$83:AN$86, 'Периоды'!$K$83:$K$86, $I7)=1, IF('Периоды'!AN$39&lt;365, IF(SUM(AL12:AN12)=0, $J12*'Макро'!AG$57, 0), $J12*'Макро'!AG$57), 0)</f>
        <v>#VALUE!</v>
      </c>
      <c r="AP12" s="244" t="e">
        <f aca="false" ca="false" dt2D="false" dtr="false" t="normal">IF(SUMIFS('Периоды'!AO$83:AO$86, 'Периоды'!$K$83:$K$86, $I7)=1, IF('Периоды'!AO$39&lt;365, IF(SUM(AM12:AO12)=0, $J12*'Макро'!AH$57, 0), $J12*'Макро'!AH$57), 0)</f>
        <v>#VALUE!</v>
      </c>
      <c r="AQ12" s="244" t="e">
        <f aca="false" ca="false" dt2D="false" dtr="false" t="normal">IF(SUMIFS('Периоды'!AP$83:AP$86, 'Периоды'!$K$83:$K$86, $I7)=1, IF('Периоды'!AP$39&lt;365, IF(SUM(AN12:AP12)=0, $J12*'Макро'!AI$57, 0), $J12*'Макро'!AI$57), 0)</f>
        <v>#VALUE!</v>
      </c>
      <c r="AR12" s="244" t="e">
        <f aca="false" ca="false" dt2D="false" dtr="false" t="normal">IF(SUMIFS('Периоды'!AQ$83:AQ$86, 'Периоды'!$K$83:$K$86, $I7)=1, IF('Периоды'!AQ$39&lt;365, IF(SUM(AO12:AQ12)=0, $J12*'Макро'!AJ$57, 0), $J12*'Макро'!AJ$57), 0)</f>
        <v>#VALUE!</v>
      </c>
      <c r="AS12" s="244" t="e">
        <f aca="false" ca="false" dt2D="false" dtr="false" t="normal">IF(SUMIFS('Периоды'!AR$83:AR$86, 'Периоды'!$K$83:$K$86, $I7)=1, IF('Периоды'!AR$39&lt;365, IF(SUM(AP12:AR12)=0, $J12*'Макро'!AK$57, 0), $J12*'Макро'!AK$57), 0)</f>
        <v>#VALUE!</v>
      </c>
      <c r="AT12" s="244" t="e">
        <f aca="false" ca="false" dt2D="false" dtr="false" t="normal">IF(SUMIFS('Периоды'!AS$83:AS$86, 'Периоды'!$K$83:$K$86, $I7)=1, IF('Периоды'!AS$39&lt;365, IF(SUM(AQ12:AS12)=0, $J12*'Макро'!AL$57, 0), $J12*'Макро'!AL$57), 0)</f>
        <v>#VALUE!</v>
      </c>
      <c r="AU12" s="244" t="e">
        <f aca="false" ca="false" dt2D="false" dtr="false" t="normal">IF(SUMIFS('Периоды'!AT$83:AT$86, 'Периоды'!$K$83:$K$86, $I7)=1, IF('Периоды'!AT$39&lt;365, IF(SUM(AR12:AT12)=0, $J12*'Макро'!AM$57, 0), $J12*'Макро'!AM$57), 0)</f>
        <v>#VALUE!</v>
      </c>
      <c r="AV12" s="244" t="e">
        <f aca="false" ca="false" dt2D="false" dtr="false" t="normal">IF(SUMIFS('Периоды'!AU$83:AU$86, 'Периоды'!$K$83:$K$86, $I7)=1, IF('Периоды'!AU$39&lt;365, IF(SUM(AS12:AU12)=0, $J12*'Макро'!AN$57, 0), $J12*'Макро'!AN$57), 0)</f>
        <v>#VALUE!</v>
      </c>
      <c r="AW12" s="244" t="e">
        <f aca="false" ca="false" dt2D="false" dtr="false" t="normal">IF(SUMIFS('Периоды'!AV$83:AV$86, 'Периоды'!$K$83:$K$86, $I7)=1, IF('Периоды'!AV$39&lt;365, IF(SUM(AT12:AV12)=0, $J12*'Макро'!AO$57, 0), $J12*'Макро'!AO$57), 0)</f>
        <v>#VALUE!</v>
      </c>
      <c r="AX12" s="244" t="e">
        <f aca="false" ca="false" dt2D="false" dtr="false" t="normal">IF(SUMIFS('Периоды'!AW$83:AW$86, 'Периоды'!$K$83:$K$86, $I7)=1, IF('Периоды'!AW$39&lt;365, IF(SUM(AU12:AW12)=0, $J12*'Макро'!AP$57, 0), $J12*'Макро'!AP$57), 0)</f>
        <v>#VALUE!</v>
      </c>
      <c r="AY12" s="244" t="e">
        <f aca="false" ca="false" dt2D="false" dtr="false" t="normal">IF(SUMIFS('Периоды'!AX$83:AX$86, 'Периоды'!$K$83:$K$86, $I7)=1, IF('Периоды'!AX$39&lt;365, IF(SUM(AV12:AX12)=0, $J12*'Макро'!AQ$57, 0), $J12*'Макро'!AQ$57), 0)</f>
        <v>#VALUE!</v>
      </c>
      <c r="AZ12" s="244" t="e">
        <f aca="false" ca="false" dt2D="false" dtr="false" t="normal">IF(SUMIFS('Периоды'!AY$83:AY$86, 'Периоды'!$K$83:$K$86, $I7)=1, IF('Периоды'!AY$39&lt;365, IF(SUM(AW12:AY12)=0, $J12*'Макро'!AR$57, 0), $J12*'Макро'!AR$57), 0)</f>
        <v>#VALUE!</v>
      </c>
      <c r="BA12" s="244" t="e">
        <f aca="false" ca="false" dt2D="false" dtr="false" t="normal">IF(SUMIFS('Периоды'!AZ$83:AZ$86, 'Периоды'!$K$83:$K$86, $I7)=1, IF('Периоды'!AZ$39&lt;365, IF(SUM(AX12:AZ12)=0, $J12*'Макро'!AS$57, 0), $J12*'Макро'!AS$57), 0)</f>
        <v>#VALUE!</v>
      </c>
      <c r="BB12" s="244" t="e">
        <f aca="false" ca="false" dt2D="false" dtr="false" t="normal">IF(SUMIFS('Периоды'!BA$83:BA$86, 'Периоды'!$K$83:$K$86, $I7)=1, IF('Периоды'!BA$39&lt;365, IF(SUM(AY12:BA12)=0, $J12*'Макро'!AT$57, 0), $J12*'Макро'!AT$57), 0)</f>
        <v>#VALUE!</v>
      </c>
      <c r="BC12" s="244" t="e">
        <f aca="false" ca="false" dt2D="false" dtr="false" t="normal">IF(SUMIFS('Периоды'!BB$83:BB$86, 'Периоды'!$K$83:$K$86, $I7)=1, IF('Периоды'!BB$39&lt;365, IF(SUM(AZ12:BB12)=0, $J12*'Макро'!AU$57, 0), $J12*'Макро'!AU$57), 0)</f>
        <v>#VALUE!</v>
      </c>
      <c r="BD12" s="244" t="e">
        <f aca="false" ca="false" dt2D="false" dtr="false" t="normal">IF(SUMIFS('Периоды'!BC$83:BC$86, 'Периоды'!$K$83:$K$86, $I7)=1, IF('Периоды'!BC$39&lt;365, IF(SUM(BA12:BC12)=0, $J12*'Макро'!AV$57, 0), $J12*'Макро'!AV$57), 0)</f>
        <v>#VALUE!</v>
      </c>
      <c r="BE12" s="244" t="e">
        <f aca="false" ca="false" dt2D="false" dtr="false" t="normal">IF(SUMIFS('Периоды'!BD$83:BD$86, 'Периоды'!$K$83:$K$86, $I7)=1, IF('Периоды'!BD$39&lt;365, IF(SUM(BB12:BD12)=0, $J12*'Макро'!AW$57, 0), $J12*'Макро'!AW$57), 0)</f>
        <v>#VALUE!</v>
      </c>
      <c r="BF12" s="244" t="e">
        <f aca="false" ca="false" dt2D="false" dtr="false" t="normal">IF(SUMIFS('Периоды'!BE$83:BE$86, 'Периоды'!$K$83:$K$86, $I7)=1, IF('Периоды'!BE$39&lt;365, IF(SUM(BC12:BE12)=0, $J12*'Макро'!AX$57, 0), $J12*'Макро'!AX$57), 0)</f>
        <v>#VALUE!</v>
      </c>
      <c r="BG12" s="244" t="e">
        <f aca="false" ca="false" dt2D="false" dtr="false" t="normal">IF(SUMIFS('Периоды'!BF$83:BF$86, 'Периоды'!$K$83:$K$86, $I7)=1, IF('Периоды'!BF$39&lt;365, IF(SUM(BD12:BF12)=0, $J12*'Макро'!AY$57, 0), $J12*'Макро'!AY$57), 0)</f>
        <v>#VALUE!</v>
      </c>
      <c r="BH12" s="244" t="e">
        <f aca="false" ca="false" dt2D="false" dtr="false" t="normal">IF(SUMIFS('Периоды'!BG$83:BG$86, 'Периоды'!$K$83:$K$86, $I7)=1, IF('Периоды'!BG$39&lt;365, IF(SUM(BE12:BG12)=0, $J12*'Макро'!AZ$57, 0), $J12*'Макро'!AZ$57), 0)</f>
        <v>#VALUE!</v>
      </c>
      <c r="BI12" s="244" t="e">
        <f aca="false" ca="false" dt2D="false" dtr="false" t="normal">IF(SUMIFS('Периоды'!BH$83:BH$86, 'Периоды'!$K$83:$K$86, $I7)=1, IF('Периоды'!BH$39&lt;365, IF(SUM(BF12:BH12)=0, $J12*'Макро'!BA$57, 0), $J12*'Макро'!BA$57), 0)</f>
        <v>#VALUE!</v>
      </c>
      <c r="BJ12" s="244" t="e">
        <f aca="false" ca="false" dt2D="false" dtr="false" t="normal">IF(SUMIFS('Периоды'!BI$83:BI$86, 'Периоды'!$K$83:$K$86, $I7)=1, IF('Периоды'!BI$39&lt;365, IF(SUM(BG12:BI12)=0, $J12*'Макро'!BB$57, 0), $J12*'Макро'!BB$57), 0)</f>
        <v>#VALUE!</v>
      </c>
      <c r="BK12" s="244" t="e">
        <f aca="false" ca="false" dt2D="false" dtr="false" t="normal">IF(SUMIFS('Периоды'!BJ$83:BJ$86, 'Периоды'!$K$83:$K$86, $I7)=1, IF('Периоды'!BJ$39&lt;365, IF(SUM(BH12:BJ12)=0, $J12*'Макро'!BC$57, 0), $J12*'Макро'!BC$57), 0)</f>
        <v>#VALUE!</v>
      </c>
      <c r="BL12" s="244" t="e">
        <f aca="false" ca="false" dt2D="false" dtr="false" t="normal">IF(SUMIFS('Периоды'!BK$83:BK$86, 'Периоды'!$K$83:$K$86, $I7)=1, IF('Периоды'!BK$39&lt;365, IF(SUM(BI12:BK12)=0, $J12*'Макро'!BD$57, 0), $J12*'Макро'!BD$57), 0)</f>
        <v>#VALUE!</v>
      </c>
      <c r="BM12" s="244" t="e">
        <f aca="false" ca="false" dt2D="false" dtr="false" t="normal">IF(SUMIFS('Периоды'!BL$83:BL$86, 'Периоды'!$K$83:$K$86, $I7)=1, IF('Периоды'!BL$39&lt;365, IF(SUM(BJ12:BL12)=0, $J12*'Макро'!BE$57, 0), $J12*'Макро'!BE$57), 0)</f>
        <v>#VALUE!</v>
      </c>
      <c r="BN12" s="244" t="e">
        <f aca="false" ca="false" dt2D="false" dtr="false" t="normal">IF(SUMIFS('Периоды'!BM$83:BM$86, 'Периоды'!$K$83:$K$86, $I7)=1, IF('Периоды'!BM$39&lt;365, IF(SUM(BK12:BM12)=0, $J12*'Макро'!BF$57, 0), $J12*'Макро'!BF$57), 0)</f>
        <v>#VALUE!</v>
      </c>
      <c r="BO12" s="244" t="e">
        <f aca="false" ca="false" dt2D="false" dtr="false" t="normal">IF(SUMIFS('Периоды'!BN$83:BN$86, 'Периоды'!$K$83:$K$86, $I7)=1, IF('Периоды'!BN$39&lt;365, IF(SUM(BL12:BN12)=0, $J12*'Макро'!BG$57, 0), $J12*'Макро'!BG$57), 0)</f>
        <v>#VALUE!</v>
      </c>
      <c r="BP12" s="244" t="e">
        <f aca="false" ca="false" dt2D="false" dtr="false" t="normal">IF(SUMIFS('Периоды'!BO$83:BO$86, 'Периоды'!$K$83:$K$86, $I7)=1, IF('Периоды'!BO$39&lt;365, IF(SUM(BM12:BO12)=0, $J12*'Макро'!BH$57, 0), $J12*'Макро'!BH$57), 0)</f>
        <v>#VALUE!</v>
      </c>
      <c r="BQ12" s="244" t="e">
        <f aca="false" ca="false" dt2D="false" dtr="false" t="normal">IF(SUMIFS('Периоды'!BP$83:BP$86, 'Периоды'!$K$83:$K$86, $I7)=1, IF('Периоды'!BP$39&lt;365, IF(SUM(BN12:BP12)=0, $J12*'Макро'!BI$57, 0), $J12*'Макро'!BI$57), 0)</f>
        <v>#VALUE!</v>
      </c>
      <c r="BR12" s="244" t="e">
        <f aca="false" ca="false" dt2D="false" dtr="false" t="normal">IF(SUMIFS('Периоды'!BQ$83:BQ$86, 'Периоды'!$K$83:$K$86, $I7)=1, IF('Периоды'!BQ$39&lt;365, IF(SUM(BO12:BQ12)=0, $J12*'Макро'!BJ$57, 0), $J12*'Макро'!BJ$57), 0)</f>
        <v>#VALUE!</v>
      </c>
      <c r="BS12" s="244" t="e">
        <f aca="false" ca="false" dt2D="false" dtr="false" t="normal">IF(SUMIFS('Периоды'!BR$83:BR$86, 'Периоды'!$K$83:$K$86, $I7)=1, IF('Периоды'!BR$39&lt;365, IF(SUM(BP12:BR12)=0, $J12*'Макро'!BK$57, 0), $J12*'Макро'!BK$57), 0)</f>
        <v>#VALUE!</v>
      </c>
      <c r="BT12" s="244" t="e">
        <f aca="false" ca="false" dt2D="false" dtr="false" t="normal">IF(SUMIFS('Периоды'!BS$83:BS$86, 'Периоды'!$K$83:$K$86, $I7)=1, IF('Периоды'!BS$39&lt;365, IF(SUM(BQ12:BS12)=0, $J12*'Макро'!BL$57, 0), $J12*'Макро'!BL$57), 0)</f>
        <v>#VALUE!</v>
      </c>
      <c r="BU12" s="170" t="n"/>
    </row>
    <row hidden="true" ht="16.5" outlineLevel="2" r="13">
      <c r="B13" s="482" t="s">
        <v>628</v>
      </c>
      <c r="D13" s="482" t="str">
        <f aca="false" ca="false" dt2D="false" dtr="false" t="normal">D12</f>
        <v>Транспортная инфраструктура</v>
      </c>
      <c r="I13" s="1" t="s">
        <v>574</v>
      </c>
      <c r="L13" s="244" t="e">
        <f aca="false" ca="true" dt2D="false" dtr="false" t="normal">SUM(M13:BT13)</f>
        <v>#VALUE!</v>
      </c>
      <c r="M13" s="244" t="e">
        <f aca="false" ca="true" dt2D="false" dtr="false" t="normal">M12*'Макро'!E$64</f>
        <v>#VALUE!</v>
      </c>
      <c r="N13" s="244" t="e">
        <f aca="false" ca="true" dt2D="false" dtr="false" t="normal">N12*'Макро'!F$64</f>
        <v>#VALUE!</v>
      </c>
      <c r="O13" s="244" t="e">
        <f aca="false" ca="true" dt2D="false" dtr="false" t="normal">O12*'Макро'!G$64</f>
        <v>#VALUE!</v>
      </c>
      <c r="P13" s="244" t="e">
        <f aca="false" ca="true" dt2D="false" dtr="false" t="normal">P12*'Макро'!H$64</f>
        <v>#VALUE!</v>
      </c>
      <c r="Q13" s="244" t="e">
        <f aca="false" ca="true" dt2D="false" dtr="false" t="normal">Q12*'Макро'!I$64</f>
        <v>#VALUE!</v>
      </c>
      <c r="R13" s="244" t="e">
        <f aca="false" ca="true" dt2D="false" dtr="false" t="normal">R12*'Макро'!J$64</f>
        <v>#VALUE!</v>
      </c>
      <c r="S13" s="244" t="e">
        <f aca="false" ca="true" dt2D="false" dtr="false" t="normal">S12*'Макро'!K$64</f>
        <v>#VALUE!</v>
      </c>
      <c r="T13" s="244" t="e">
        <f aca="false" ca="true" dt2D="false" dtr="false" t="normal">T12*'Макро'!L$64</f>
        <v>#VALUE!</v>
      </c>
      <c r="U13" s="244" t="e">
        <f aca="false" ca="true" dt2D="false" dtr="false" t="normal">U12*'Макро'!M$64</f>
        <v>#VALUE!</v>
      </c>
      <c r="V13" s="244" t="e">
        <f aca="false" ca="true" dt2D="false" dtr="false" t="normal">V12*'Макро'!N$64</f>
        <v>#VALUE!</v>
      </c>
      <c r="W13" s="244" t="e">
        <f aca="false" ca="true" dt2D="false" dtr="false" t="normal">W12*'Макро'!O$64</f>
        <v>#VALUE!</v>
      </c>
      <c r="X13" s="244" t="e">
        <f aca="false" ca="true" dt2D="false" dtr="false" t="normal">X12*'Макро'!P$64</f>
        <v>#VALUE!</v>
      </c>
      <c r="Y13" s="244" t="e">
        <f aca="false" ca="true" dt2D="false" dtr="false" t="normal">Y12*'Макро'!Q$64</f>
        <v>#VALUE!</v>
      </c>
      <c r="Z13" s="244" t="e">
        <f aca="false" ca="true" dt2D="false" dtr="false" t="normal">Z12*'Макро'!R$64</f>
        <v>#VALUE!</v>
      </c>
      <c r="AA13" s="244" t="e">
        <f aca="false" ca="true" dt2D="false" dtr="false" t="normal">AA12*'Макро'!S$64</f>
        <v>#VALUE!</v>
      </c>
      <c r="AB13" s="244" t="e">
        <f aca="false" ca="true" dt2D="false" dtr="false" t="normal">AB12*'Макро'!T$64</f>
        <v>#VALUE!</v>
      </c>
      <c r="AC13" s="244" t="e">
        <f aca="false" ca="true" dt2D="false" dtr="false" t="normal">AC12*'Макро'!U$64</f>
        <v>#VALUE!</v>
      </c>
      <c r="AD13" s="244" t="e">
        <f aca="false" ca="true" dt2D="false" dtr="false" t="normal">AD12*'Макро'!V$64</f>
        <v>#VALUE!</v>
      </c>
      <c r="AE13" s="244" t="e">
        <f aca="false" ca="true" dt2D="false" dtr="false" t="normal">AE12*'Макро'!W$64</f>
        <v>#VALUE!</v>
      </c>
      <c r="AF13" s="244" t="e">
        <f aca="false" ca="true" dt2D="false" dtr="false" t="normal">AF12*'Макро'!X$64</f>
        <v>#VALUE!</v>
      </c>
      <c r="AG13" s="244" t="e">
        <f aca="false" ca="true" dt2D="false" dtr="false" t="normal">AG12*'Макро'!Y$64</f>
        <v>#VALUE!</v>
      </c>
      <c r="AH13" s="244" t="e">
        <f aca="false" ca="true" dt2D="false" dtr="false" t="normal">AH12*'Макро'!Z$64</f>
        <v>#VALUE!</v>
      </c>
      <c r="AI13" s="244" t="e">
        <f aca="false" ca="true" dt2D="false" dtr="false" t="normal">AI12*'Макро'!AA$64</f>
        <v>#VALUE!</v>
      </c>
      <c r="AJ13" s="244" t="e">
        <f aca="false" ca="true" dt2D="false" dtr="false" t="normal">AJ12*'Макро'!AB$64</f>
        <v>#VALUE!</v>
      </c>
      <c r="AK13" s="244" t="e">
        <f aca="false" ca="true" dt2D="false" dtr="false" t="normal">AK12*'Макро'!AC$64</f>
        <v>#VALUE!</v>
      </c>
      <c r="AL13" s="244" t="e">
        <f aca="false" ca="true" dt2D="false" dtr="false" t="normal">AL12*'Макро'!AD$64</f>
        <v>#VALUE!</v>
      </c>
      <c r="AM13" s="244" t="e">
        <f aca="false" ca="true" dt2D="false" dtr="false" t="normal">AM12*'Макро'!AE$64</f>
        <v>#VALUE!</v>
      </c>
      <c r="AN13" s="244" t="e">
        <f aca="false" ca="true" dt2D="false" dtr="false" t="normal">AN12*'Макро'!AF$64</f>
        <v>#VALUE!</v>
      </c>
      <c r="AO13" s="244" t="e">
        <f aca="false" ca="true" dt2D="false" dtr="false" t="normal">AO12*'Макро'!AG$64</f>
        <v>#VALUE!</v>
      </c>
      <c r="AP13" s="244" t="e">
        <f aca="false" ca="true" dt2D="false" dtr="false" t="normal">AP12*'Макро'!AH$64</f>
        <v>#VALUE!</v>
      </c>
      <c r="AQ13" s="244" t="e">
        <f aca="false" ca="true" dt2D="false" dtr="false" t="normal">AQ12*'Макро'!AI$64</f>
        <v>#VALUE!</v>
      </c>
      <c r="AR13" s="244" t="e">
        <f aca="false" ca="true" dt2D="false" dtr="false" t="normal">AR12*'Макро'!AJ$64</f>
        <v>#VALUE!</v>
      </c>
      <c r="AS13" s="244" t="e">
        <f aca="false" ca="true" dt2D="false" dtr="false" t="normal">AS12*'Макро'!AK$64</f>
        <v>#VALUE!</v>
      </c>
      <c r="AT13" s="244" t="e">
        <f aca="false" ca="true" dt2D="false" dtr="false" t="normal">AT12*'Макро'!AL$64</f>
        <v>#VALUE!</v>
      </c>
      <c r="AU13" s="244" t="e">
        <f aca="false" ca="true" dt2D="false" dtr="false" t="normal">AU12*'Макро'!AM$64</f>
        <v>#VALUE!</v>
      </c>
      <c r="AV13" s="244" t="e">
        <f aca="false" ca="true" dt2D="false" dtr="false" t="normal">AV12*'Макро'!AN$64</f>
        <v>#VALUE!</v>
      </c>
      <c r="AW13" s="244" t="e">
        <f aca="false" ca="true" dt2D="false" dtr="false" t="normal">AW12*'Макро'!AO$64</f>
        <v>#VALUE!</v>
      </c>
      <c r="AX13" s="244" t="e">
        <f aca="false" ca="true" dt2D="false" dtr="false" t="normal">AX12*'Макро'!AP$64</f>
        <v>#VALUE!</v>
      </c>
      <c r="AY13" s="244" t="e">
        <f aca="false" ca="true" dt2D="false" dtr="false" t="normal">AY12*'Макро'!AQ$64</f>
        <v>#VALUE!</v>
      </c>
      <c r="AZ13" s="244" t="e">
        <f aca="false" ca="true" dt2D="false" dtr="false" t="normal">AZ12*'Макро'!AR$64</f>
        <v>#VALUE!</v>
      </c>
      <c r="BA13" s="244" t="e">
        <f aca="false" ca="true" dt2D="false" dtr="false" t="normal">BA12*'Макро'!AS$64</f>
        <v>#VALUE!</v>
      </c>
      <c r="BB13" s="244" t="e">
        <f aca="false" ca="true" dt2D="false" dtr="false" t="normal">BB12*'Макро'!AT$64</f>
        <v>#VALUE!</v>
      </c>
      <c r="BC13" s="244" t="e">
        <f aca="false" ca="true" dt2D="false" dtr="false" t="normal">BC12*'Макро'!AU$64</f>
        <v>#VALUE!</v>
      </c>
      <c r="BD13" s="244" t="e">
        <f aca="false" ca="true" dt2D="false" dtr="false" t="normal">BD12*'Макро'!AV$64</f>
        <v>#VALUE!</v>
      </c>
      <c r="BE13" s="244" t="e">
        <f aca="false" ca="true" dt2D="false" dtr="false" t="normal">BE12*'Макро'!AW$64</f>
        <v>#VALUE!</v>
      </c>
      <c r="BF13" s="244" t="e">
        <f aca="false" ca="true" dt2D="false" dtr="false" t="normal">BF12*'Макро'!AX$64</f>
        <v>#VALUE!</v>
      </c>
      <c r="BG13" s="244" t="e">
        <f aca="false" ca="true" dt2D="false" dtr="false" t="normal">BG12*'Макро'!AY$64</f>
        <v>#VALUE!</v>
      </c>
      <c r="BH13" s="244" t="e">
        <f aca="false" ca="true" dt2D="false" dtr="false" t="normal">BH12*'Макро'!AZ$64</f>
        <v>#VALUE!</v>
      </c>
      <c r="BI13" s="244" t="e">
        <f aca="false" ca="true" dt2D="false" dtr="false" t="normal">BI12*'Макро'!BA$64</f>
        <v>#VALUE!</v>
      </c>
      <c r="BJ13" s="244" t="e">
        <f aca="false" ca="true" dt2D="false" dtr="false" t="normal">BJ12*'Макро'!BB$64</f>
        <v>#VALUE!</v>
      </c>
      <c r="BK13" s="244" t="e">
        <f aca="false" ca="true" dt2D="false" dtr="false" t="normal">BK12*'Макро'!BC$64</f>
        <v>#VALUE!</v>
      </c>
      <c r="BL13" s="244" t="e">
        <f aca="false" ca="true" dt2D="false" dtr="false" t="normal">BL12*'Макро'!BD$64</f>
        <v>#VALUE!</v>
      </c>
      <c r="BM13" s="244" t="e">
        <f aca="false" ca="true" dt2D="false" dtr="false" t="normal">BM12*'Макро'!BE$64</f>
        <v>#VALUE!</v>
      </c>
      <c r="BN13" s="244" t="e">
        <f aca="false" ca="true" dt2D="false" dtr="false" t="normal">BN12*'Макро'!BF$64</f>
        <v>#VALUE!</v>
      </c>
      <c r="BO13" s="244" t="e">
        <f aca="false" ca="true" dt2D="false" dtr="false" t="normal">BO12*'Макро'!BG$64</f>
        <v>#VALUE!</v>
      </c>
      <c r="BP13" s="244" t="e">
        <f aca="false" ca="true" dt2D="false" dtr="false" t="normal">BP12*'Макро'!BH$64</f>
        <v>#VALUE!</v>
      </c>
      <c r="BQ13" s="244" t="e">
        <f aca="false" ca="true" dt2D="false" dtr="false" t="normal">BQ12*'Макро'!BI$64</f>
        <v>#VALUE!</v>
      </c>
      <c r="BR13" s="244" t="e">
        <f aca="false" ca="true" dt2D="false" dtr="false" t="normal">BR12*'Макро'!BJ$64</f>
        <v>#VALUE!</v>
      </c>
      <c r="BS13" s="244" t="e">
        <f aca="false" ca="true" dt2D="false" dtr="false" t="normal">BS12*'Макро'!BK$64</f>
        <v>#VALUE!</v>
      </c>
      <c r="BT13" s="244" t="e">
        <f aca="false" ca="true" dt2D="false" dtr="false" t="normal">BT12*'Макро'!BL$64</f>
        <v>#VALUE!</v>
      </c>
    </row>
    <row customFormat="true" hidden="true" ht="16.5" outlineLevel="1" r="14" s="130">
      <c r="A14" s="574" t="n"/>
      <c r="B14" s="482" t="s">
        <v>628</v>
      </c>
      <c r="C14" s="574" t="n"/>
      <c r="D14" s="482" t="str">
        <f aca="false" ca="false" dt2D="false" dtr="false" t="normal">D13</f>
        <v>Транспортная инфраструктура</v>
      </c>
      <c r="E14" s="574" t="n"/>
      <c r="F14" s="574" t="n"/>
      <c r="G14" s="574" t="n"/>
      <c r="H14" s="594" t="n"/>
      <c r="K14" s="575" t="n"/>
      <c r="L14" s="235" t="n"/>
      <c r="M14" s="244" t="n"/>
      <c r="N14" s="244" t="n"/>
      <c r="O14" s="244" t="n"/>
      <c r="P14" s="244" t="n"/>
      <c r="Q14" s="244" t="n"/>
      <c r="R14" s="244" t="n"/>
      <c r="S14" s="244" t="n"/>
      <c r="T14" s="244" t="n"/>
      <c r="U14" s="244" t="n"/>
      <c r="V14" s="244" t="n"/>
      <c r="W14" s="244" t="n"/>
      <c r="X14" s="244" t="n"/>
      <c r="Y14" s="244" t="n"/>
      <c r="Z14" s="244" t="n"/>
      <c r="AA14" s="244" t="n"/>
      <c r="AB14" s="244" t="n"/>
      <c r="AC14" s="244" t="n"/>
      <c r="AD14" s="244" t="n"/>
      <c r="AE14" s="244" t="n"/>
      <c r="AF14" s="244" t="n"/>
      <c r="AG14" s="244" t="n"/>
      <c r="AH14" s="244" t="n"/>
      <c r="AI14" s="244" t="n"/>
      <c r="AJ14" s="244" t="n"/>
      <c r="AK14" s="244" t="n"/>
      <c r="AL14" s="244" t="n"/>
      <c r="AM14" s="244" t="n"/>
      <c r="AN14" s="244" t="n"/>
      <c r="AO14" s="244" t="n"/>
      <c r="AP14" s="244" t="n"/>
      <c r="AQ14" s="244" t="n"/>
      <c r="AR14" s="244" t="n"/>
      <c r="AS14" s="244" t="n"/>
      <c r="AT14" s="244" t="n"/>
      <c r="AU14" s="244" t="n"/>
      <c r="AV14" s="244" t="n"/>
      <c r="AW14" s="244" t="n"/>
      <c r="AX14" s="244" t="n"/>
      <c r="AY14" s="244" t="n"/>
      <c r="AZ14" s="244" t="n"/>
      <c r="BA14" s="244" t="n"/>
      <c r="BB14" s="244" t="n"/>
      <c r="BC14" s="244" t="n"/>
      <c r="BD14" s="244" t="n"/>
      <c r="BE14" s="244" t="n"/>
      <c r="BF14" s="244" t="n"/>
      <c r="BG14" s="244" t="n"/>
      <c r="BH14" s="244" t="n"/>
      <c r="BI14" s="244" t="n"/>
      <c r="BJ14" s="244" t="n"/>
      <c r="BK14" s="244" t="n"/>
      <c r="BL14" s="244" t="n"/>
      <c r="BM14" s="244" t="n"/>
      <c r="BN14" s="244" t="n"/>
      <c r="BO14" s="244" t="n"/>
      <c r="BP14" s="244" t="n"/>
      <c r="BQ14" s="244" t="n"/>
      <c r="BR14" s="244" t="n"/>
      <c r="BS14" s="244" t="n"/>
      <c r="BT14" s="244" t="n"/>
    </row>
    <row customFormat="true" hidden="true" ht="16.5" outlineLevel="1" r="15" s="130">
      <c r="A15" s="574" t="n"/>
      <c r="B15" s="482" t="s">
        <v>628</v>
      </c>
      <c r="C15" s="574" t="n"/>
      <c r="D15" s="482" t="str">
        <f aca="false" ca="false" dt2D="false" dtr="false" t="normal">D14</f>
        <v>Транспортная инфраструктура</v>
      </c>
      <c r="E15" s="574" t="n"/>
      <c r="F15" s="574" t="n"/>
      <c r="G15" s="574" t="n"/>
      <c r="H15" s="594" t="n"/>
      <c r="I15" s="85" t="s">
        <v>630</v>
      </c>
      <c r="K15" s="575" t="n"/>
      <c r="L15" s="235" t="n"/>
      <c r="M15" s="244" t="n"/>
      <c r="N15" s="244" t="n"/>
      <c r="O15" s="244" t="n"/>
      <c r="P15" s="244" t="n"/>
      <c r="Q15" s="244" t="n"/>
      <c r="R15" s="244" t="n"/>
      <c r="S15" s="244" t="n"/>
      <c r="T15" s="244" t="n"/>
      <c r="U15" s="244" t="n"/>
      <c r="V15" s="244" t="n"/>
      <c r="W15" s="244" t="n"/>
      <c r="X15" s="244" t="n"/>
      <c r="Y15" s="244" t="n"/>
      <c r="Z15" s="244" t="n"/>
      <c r="AA15" s="244" t="n"/>
      <c r="AB15" s="244" t="n"/>
      <c r="AC15" s="244" t="n"/>
      <c r="AD15" s="244" t="n"/>
      <c r="AE15" s="244" t="n"/>
      <c r="AF15" s="244" t="n"/>
      <c r="AG15" s="244" t="n"/>
      <c r="AH15" s="244" t="n"/>
      <c r="AI15" s="244" t="n"/>
      <c r="AJ15" s="244" t="n"/>
      <c r="AK15" s="244" t="n"/>
      <c r="AL15" s="244" t="n"/>
      <c r="AM15" s="244" t="n"/>
      <c r="AN15" s="244" t="n"/>
      <c r="AO15" s="244" t="n"/>
      <c r="AP15" s="244" t="n"/>
      <c r="AQ15" s="244" t="n"/>
      <c r="AR15" s="244" t="n"/>
      <c r="AS15" s="244" t="n"/>
      <c r="AT15" s="244" t="n"/>
      <c r="AU15" s="244" t="n"/>
      <c r="AV15" s="244" t="n"/>
      <c r="AW15" s="244" t="n"/>
      <c r="AX15" s="244" t="n"/>
      <c r="AY15" s="244" t="n"/>
      <c r="AZ15" s="244" t="n"/>
      <c r="BA15" s="244" t="n"/>
      <c r="BB15" s="244" t="n"/>
      <c r="BC15" s="244" t="n"/>
      <c r="BD15" s="244" t="n"/>
      <c r="BE15" s="244" t="n"/>
      <c r="BF15" s="244" t="n"/>
      <c r="BG15" s="244" t="n"/>
      <c r="BH15" s="244" t="n"/>
      <c r="BI15" s="244" t="n"/>
      <c r="BJ15" s="244" t="n"/>
      <c r="BK15" s="244" t="n"/>
      <c r="BL15" s="244" t="n"/>
      <c r="BM15" s="244" t="n"/>
      <c r="BN15" s="244" t="n"/>
      <c r="BO15" s="244" t="n"/>
      <c r="BP15" s="244" t="n"/>
      <c r="BQ15" s="244" t="n"/>
      <c r="BR15" s="244" t="n"/>
      <c r="BS15" s="244" t="n"/>
      <c r="BT15" s="244" t="n"/>
    </row>
    <row customFormat="true" hidden="true" ht="16.5" outlineLevel="1" r="16" s="130">
      <c r="A16" s="574" t="n"/>
      <c r="B16" s="482" t="s">
        <v>628</v>
      </c>
      <c r="C16" s="574" t="n"/>
      <c r="D16" s="482" t="str">
        <f aca="false" ca="false" dt2D="false" dtr="false" t="normal">D15</f>
        <v>Транспортная инфраструктура</v>
      </c>
      <c r="E16" s="574" t="n"/>
      <c r="F16" s="574" t="n"/>
      <c r="G16" s="574" t="n"/>
      <c r="H16" s="594" t="n"/>
      <c r="I16" s="595" t="s">
        <v>523</v>
      </c>
      <c r="J16" s="596" t="s">
        <v>303</v>
      </c>
      <c r="K16" s="520" t="s">
        <v>177</v>
      </c>
      <c r="L16" s="235" t="e">
        <f aca="false" ca="true" dt2D="false" dtr="false" t="normal">SUM(M16:BT16)</f>
        <v>#VALUE!</v>
      </c>
      <c r="M16" s="239" t="e">
        <f aca="false" ca="true" dt2D="false" dtr="false" t="normal">M8*'Допущения'!$D$21</f>
        <v>#VALUE!</v>
      </c>
      <c r="N16" s="239" t="e">
        <f aca="false" ca="true" dt2D="false" dtr="false" t="normal">N8*'Допущения'!$D$21</f>
        <v>#VALUE!</v>
      </c>
      <c r="O16" s="239" t="e">
        <f aca="false" ca="true" dt2D="false" dtr="false" t="normal">O8*'Допущения'!$D$21</f>
        <v>#VALUE!</v>
      </c>
      <c r="P16" s="239" t="e">
        <f aca="false" ca="true" dt2D="false" dtr="false" t="normal">P8*'Допущения'!$D$21</f>
        <v>#VALUE!</v>
      </c>
      <c r="Q16" s="239" t="e">
        <f aca="false" ca="true" dt2D="false" dtr="false" t="normal">Q8*'Допущения'!$D$21</f>
        <v>#VALUE!</v>
      </c>
      <c r="R16" s="239" t="e">
        <f aca="false" ca="true" dt2D="false" dtr="false" t="normal">R8*'Допущения'!$D$21</f>
        <v>#VALUE!</v>
      </c>
      <c r="S16" s="239" t="e">
        <f aca="false" ca="true" dt2D="false" dtr="false" t="normal">S8*'Допущения'!$D$21</f>
        <v>#VALUE!</v>
      </c>
      <c r="T16" s="239" t="e">
        <f aca="false" ca="true" dt2D="false" dtr="false" t="normal">T8*'Допущения'!$D$21</f>
        <v>#VALUE!</v>
      </c>
      <c r="U16" s="239" t="e">
        <f aca="false" ca="true" dt2D="false" dtr="false" t="normal">U8*'Допущения'!$D$21</f>
        <v>#VALUE!</v>
      </c>
      <c r="V16" s="239" t="e">
        <f aca="false" ca="true" dt2D="false" dtr="false" t="normal">V8*'Допущения'!$D$21</f>
        <v>#VALUE!</v>
      </c>
      <c r="W16" s="239" t="e">
        <f aca="false" ca="true" dt2D="false" dtr="false" t="normal">W8*'Допущения'!$D$21</f>
        <v>#VALUE!</v>
      </c>
      <c r="X16" s="239" t="e">
        <f aca="false" ca="true" dt2D="false" dtr="false" t="normal">X8*'Допущения'!$D$21</f>
        <v>#VALUE!</v>
      </c>
      <c r="Y16" s="239" t="e">
        <f aca="false" ca="true" dt2D="false" dtr="false" t="normal">Y8*'Допущения'!$D$21</f>
        <v>#VALUE!</v>
      </c>
      <c r="Z16" s="239" t="e">
        <f aca="false" ca="true" dt2D="false" dtr="false" t="normal">Z8*'Допущения'!$D$21</f>
        <v>#VALUE!</v>
      </c>
      <c r="AA16" s="239" t="e">
        <f aca="false" ca="true" dt2D="false" dtr="false" t="normal">AA8*'Допущения'!$D$21</f>
        <v>#VALUE!</v>
      </c>
      <c r="AB16" s="239" t="e">
        <f aca="false" ca="true" dt2D="false" dtr="false" t="normal">AB8*'Допущения'!$D$21</f>
        <v>#VALUE!</v>
      </c>
      <c r="AC16" s="239" t="e">
        <f aca="false" ca="true" dt2D="false" dtr="false" t="normal">AC8*'Допущения'!$D$21</f>
        <v>#VALUE!</v>
      </c>
      <c r="AD16" s="239" t="e">
        <f aca="false" ca="true" dt2D="false" dtr="false" t="normal">AD8*'Допущения'!$D$21</f>
        <v>#VALUE!</v>
      </c>
      <c r="AE16" s="239" t="e">
        <f aca="false" ca="true" dt2D="false" dtr="false" t="normal">AE8*'Допущения'!$D$21</f>
        <v>#VALUE!</v>
      </c>
      <c r="AF16" s="239" t="e">
        <f aca="false" ca="true" dt2D="false" dtr="false" t="normal">AF8*'Допущения'!$D$21</f>
        <v>#VALUE!</v>
      </c>
      <c r="AG16" s="239" t="e">
        <f aca="false" ca="true" dt2D="false" dtr="false" t="normal">AG8*'Допущения'!$D$21</f>
        <v>#VALUE!</v>
      </c>
      <c r="AH16" s="239" t="e">
        <f aca="false" ca="true" dt2D="false" dtr="false" t="normal">AH8*'Допущения'!$D$21</f>
        <v>#VALUE!</v>
      </c>
      <c r="AI16" s="239" t="e">
        <f aca="false" ca="true" dt2D="false" dtr="false" t="normal">AI8*'Допущения'!$D$21</f>
        <v>#VALUE!</v>
      </c>
      <c r="AJ16" s="239" t="e">
        <f aca="false" ca="true" dt2D="false" dtr="false" t="normal">AJ8*'Допущения'!$D$21</f>
        <v>#VALUE!</v>
      </c>
      <c r="AK16" s="239" t="e">
        <f aca="false" ca="true" dt2D="false" dtr="false" t="normal">AK8*'Допущения'!$D$21</f>
        <v>#VALUE!</v>
      </c>
      <c r="AL16" s="239" t="e">
        <f aca="false" ca="true" dt2D="false" dtr="false" t="normal">AL8*'Допущения'!$D$21</f>
        <v>#VALUE!</v>
      </c>
      <c r="AM16" s="239" t="e">
        <f aca="false" ca="true" dt2D="false" dtr="false" t="normal">AM8*'Допущения'!$D$21</f>
        <v>#VALUE!</v>
      </c>
      <c r="AN16" s="239" t="e">
        <f aca="false" ca="true" dt2D="false" dtr="false" t="normal">AN8*'Допущения'!$D$21</f>
        <v>#VALUE!</v>
      </c>
      <c r="AO16" s="239" t="e">
        <f aca="false" ca="true" dt2D="false" dtr="false" t="normal">AO8*'Допущения'!$D$21</f>
        <v>#VALUE!</v>
      </c>
      <c r="AP16" s="239" t="e">
        <f aca="false" ca="true" dt2D="false" dtr="false" t="normal">AP8*'Допущения'!$D$21</f>
        <v>#VALUE!</v>
      </c>
      <c r="AQ16" s="239" t="e">
        <f aca="false" ca="true" dt2D="false" dtr="false" t="normal">AQ8*'Допущения'!$D$21</f>
        <v>#VALUE!</v>
      </c>
      <c r="AR16" s="239" t="e">
        <f aca="false" ca="true" dt2D="false" dtr="false" t="normal">AR8*'Допущения'!$D$21</f>
        <v>#VALUE!</v>
      </c>
      <c r="AS16" s="239" t="e">
        <f aca="false" ca="true" dt2D="false" dtr="false" t="normal">AS8*'Допущения'!$D$21</f>
        <v>#VALUE!</v>
      </c>
      <c r="AT16" s="239" t="e">
        <f aca="false" ca="true" dt2D="false" dtr="false" t="normal">AT8*'Допущения'!$D$21</f>
        <v>#VALUE!</v>
      </c>
      <c r="AU16" s="239" t="e">
        <f aca="false" ca="true" dt2D="false" dtr="false" t="normal">AU8*'Допущения'!$D$21</f>
        <v>#VALUE!</v>
      </c>
      <c r="AV16" s="239" t="e">
        <f aca="false" ca="true" dt2D="false" dtr="false" t="normal">AV8*'Допущения'!$D$21</f>
        <v>#VALUE!</v>
      </c>
      <c r="AW16" s="239" t="e">
        <f aca="false" ca="true" dt2D="false" dtr="false" t="normal">AW8*'Допущения'!$D$21</f>
        <v>#VALUE!</v>
      </c>
      <c r="AX16" s="239" t="e">
        <f aca="false" ca="true" dt2D="false" dtr="false" t="normal">AX8*'Допущения'!$D$21</f>
        <v>#VALUE!</v>
      </c>
      <c r="AY16" s="239" t="e">
        <f aca="false" ca="true" dt2D="false" dtr="false" t="normal">AY8*'Допущения'!$D$21</f>
        <v>#VALUE!</v>
      </c>
      <c r="AZ16" s="239" t="e">
        <f aca="false" ca="true" dt2D="false" dtr="false" t="normal">AZ8*'Допущения'!$D$21</f>
        <v>#VALUE!</v>
      </c>
      <c r="BA16" s="239" t="e">
        <f aca="false" ca="true" dt2D="false" dtr="false" t="normal">BA8*'Допущения'!$D$21</f>
        <v>#VALUE!</v>
      </c>
      <c r="BB16" s="239" t="e">
        <f aca="false" ca="true" dt2D="false" dtr="false" t="normal">BB8*'Допущения'!$D$21</f>
        <v>#VALUE!</v>
      </c>
      <c r="BC16" s="239" t="e">
        <f aca="false" ca="true" dt2D="false" dtr="false" t="normal">BC8*'Допущения'!$D$21</f>
        <v>#VALUE!</v>
      </c>
      <c r="BD16" s="239" t="e">
        <f aca="false" ca="true" dt2D="false" dtr="false" t="normal">BD8*'Допущения'!$D$21</f>
        <v>#VALUE!</v>
      </c>
      <c r="BE16" s="239" t="e">
        <f aca="false" ca="true" dt2D="false" dtr="false" t="normal">BE8*'Допущения'!$D$21</f>
        <v>#VALUE!</v>
      </c>
      <c r="BF16" s="239" t="e">
        <f aca="false" ca="true" dt2D="false" dtr="false" t="normal">BF8*'Допущения'!$D$21</f>
        <v>#VALUE!</v>
      </c>
      <c r="BG16" s="239" t="e">
        <f aca="false" ca="true" dt2D="false" dtr="false" t="normal">BG8*'Допущения'!$D$21</f>
        <v>#VALUE!</v>
      </c>
      <c r="BH16" s="239" t="e">
        <f aca="false" ca="true" dt2D="false" dtr="false" t="normal">BH8*'Допущения'!$D$21</f>
        <v>#VALUE!</v>
      </c>
      <c r="BI16" s="239" t="e">
        <f aca="false" ca="true" dt2D="false" dtr="false" t="normal">BI8*'Допущения'!$D$21</f>
        <v>#VALUE!</v>
      </c>
      <c r="BJ16" s="239" t="e">
        <f aca="false" ca="true" dt2D="false" dtr="false" t="normal">BJ8*'Допущения'!$D$21</f>
        <v>#VALUE!</v>
      </c>
      <c r="BK16" s="239" t="e">
        <f aca="false" ca="true" dt2D="false" dtr="false" t="normal">BK8*'Допущения'!$D$21</f>
        <v>#VALUE!</v>
      </c>
      <c r="BL16" s="239" t="e">
        <f aca="false" ca="true" dt2D="false" dtr="false" t="normal">BL8*'Допущения'!$D$21</f>
        <v>#VALUE!</v>
      </c>
      <c r="BM16" s="239" t="e">
        <f aca="false" ca="true" dt2D="false" dtr="false" t="normal">BM8*'Допущения'!$D$21</f>
        <v>#VALUE!</v>
      </c>
      <c r="BN16" s="239" t="e">
        <f aca="false" ca="true" dt2D="false" dtr="false" t="normal">BN8*'Допущения'!$D$21</f>
        <v>#VALUE!</v>
      </c>
      <c r="BO16" s="239" t="e">
        <f aca="false" ca="true" dt2D="false" dtr="false" t="normal">BO8*'Допущения'!$D$21</f>
        <v>#VALUE!</v>
      </c>
      <c r="BP16" s="239" t="e">
        <f aca="false" ca="true" dt2D="false" dtr="false" t="normal">BP8*'Допущения'!$D$21</f>
        <v>#VALUE!</v>
      </c>
      <c r="BQ16" s="239" t="e">
        <f aca="false" ca="true" dt2D="false" dtr="false" t="normal">BQ8*'Допущения'!$D$21</f>
        <v>#VALUE!</v>
      </c>
      <c r="BR16" s="239" t="e">
        <f aca="false" ca="true" dt2D="false" dtr="false" t="normal">BR8*'Допущения'!$D$21</f>
        <v>#VALUE!</v>
      </c>
      <c r="BS16" s="239" t="e">
        <f aca="false" ca="true" dt2D="false" dtr="false" t="normal">BS8*'Допущения'!$D$21</f>
        <v>#VALUE!</v>
      </c>
      <c r="BT16" s="239" t="e">
        <f aca="false" ca="true" dt2D="false" dtr="false" t="normal">BT8*'Допущения'!$D$21</f>
        <v>#VALUE!</v>
      </c>
    </row>
    <row customFormat="true" hidden="true" ht="33" outlineLevel="1" r="17" s="130">
      <c r="A17" s="574" t="n"/>
      <c r="B17" s="482" t="s">
        <v>628</v>
      </c>
      <c r="C17" s="574" t="n"/>
      <c r="D17" s="482" t="str">
        <f aca="false" ca="false" dt2D="false" dtr="false" t="normal">D16</f>
        <v>Транспортная инфраструктура</v>
      </c>
      <c r="E17" s="574" t="n"/>
      <c r="F17" s="574" t="n"/>
      <c r="G17" s="574" t="n"/>
      <c r="H17" s="594" t="n"/>
      <c r="I17" s="597" t="s">
        <v>631</v>
      </c>
      <c r="K17" s="575" t="n"/>
      <c r="L17" s="235" t="e">
        <f aca="false" ca="true" dt2D="false" dtr="false" t="normal">SUM(M17:BT17)</f>
        <v>#VALUE!</v>
      </c>
      <c r="M17" s="239" t="e">
        <f aca="false" ca="true" dt2D="false" dtr="false" t="normal">M8-M16</f>
        <v>#VALUE!</v>
      </c>
      <c r="N17" s="239" t="e">
        <f aca="false" ca="true" dt2D="false" dtr="false" t="normal">N8-N16</f>
        <v>#VALUE!</v>
      </c>
      <c r="O17" s="239" t="e">
        <f aca="false" ca="true" dt2D="false" dtr="false" t="normal">O8-O16</f>
        <v>#VALUE!</v>
      </c>
      <c r="P17" s="239" t="e">
        <f aca="false" ca="true" dt2D="false" dtr="false" t="normal">P8-P16</f>
        <v>#VALUE!</v>
      </c>
      <c r="Q17" s="239" t="e">
        <f aca="false" ca="true" dt2D="false" dtr="false" t="normal">Q8-Q16</f>
        <v>#VALUE!</v>
      </c>
      <c r="R17" s="239" t="e">
        <f aca="false" ca="true" dt2D="false" dtr="false" t="normal">R8-R16</f>
        <v>#VALUE!</v>
      </c>
      <c r="S17" s="239" t="e">
        <f aca="false" ca="true" dt2D="false" dtr="false" t="normal">S8-S16</f>
        <v>#VALUE!</v>
      </c>
      <c r="T17" s="239" t="e">
        <f aca="false" ca="true" dt2D="false" dtr="false" t="normal">T8-T16</f>
        <v>#VALUE!</v>
      </c>
      <c r="U17" s="239" t="e">
        <f aca="false" ca="true" dt2D="false" dtr="false" t="normal">U8-U16</f>
        <v>#VALUE!</v>
      </c>
      <c r="V17" s="239" t="e">
        <f aca="false" ca="true" dt2D="false" dtr="false" t="normal">V8-V16</f>
        <v>#VALUE!</v>
      </c>
      <c r="W17" s="239" t="e">
        <f aca="false" ca="true" dt2D="false" dtr="false" t="normal">W8-W16</f>
        <v>#VALUE!</v>
      </c>
      <c r="X17" s="239" t="e">
        <f aca="false" ca="true" dt2D="false" dtr="false" t="normal">X8-X16</f>
        <v>#VALUE!</v>
      </c>
      <c r="Y17" s="239" t="e">
        <f aca="false" ca="true" dt2D="false" dtr="false" t="normal">Y8-Y16</f>
        <v>#VALUE!</v>
      </c>
      <c r="Z17" s="239" t="e">
        <f aca="false" ca="true" dt2D="false" dtr="false" t="normal">Z8-Z16</f>
        <v>#VALUE!</v>
      </c>
      <c r="AA17" s="239" t="e">
        <f aca="false" ca="true" dt2D="false" dtr="false" t="normal">AA8-AA16</f>
        <v>#VALUE!</v>
      </c>
      <c r="AB17" s="239" t="e">
        <f aca="false" ca="true" dt2D="false" dtr="false" t="normal">AB8-AB16</f>
        <v>#VALUE!</v>
      </c>
      <c r="AC17" s="239" t="e">
        <f aca="false" ca="true" dt2D="false" dtr="false" t="normal">AC8-AC16</f>
        <v>#VALUE!</v>
      </c>
      <c r="AD17" s="239" t="e">
        <f aca="false" ca="true" dt2D="false" dtr="false" t="normal">AD8-AD16</f>
        <v>#VALUE!</v>
      </c>
      <c r="AE17" s="239" t="e">
        <f aca="false" ca="true" dt2D="false" dtr="false" t="normal">AE8-AE16</f>
        <v>#VALUE!</v>
      </c>
      <c r="AF17" s="239" t="e">
        <f aca="false" ca="true" dt2D="false" dtr="false" t="normal">AF8-AF16</f>
        <v>#VALUE!</v>
      </c>
      <c r="AG17" s="239" t="e">
        <f aca="false" ca="true" dt2D="false" dtr="false" t="normal">AG8-AG16</f>
        <v>#VALUE!</v>
      </c>
      <c r="AH17" s="239" t="e">
        <f aca="false" ca="true" dt2D="false" dtr="false" t="normal">AH8-AH16</f>
        <v>#VALUE!</v>
      </c>
      <c r="AI17" s="239" t="e">
        <f aca="false" ca="true" dt2D="false" dtr="false" t="normal">AI8-AI16</f>
        <v>#VALUE!</v>
      </c>
      <c r="AJ17" s="239" t="e">
        <f aca="false" ca="true" dt2D="false" dtr="false" t="normal">AJ8-AJ16</f>
        <v>#VALUE!</v>
      </c>
      <c r="AK17" s="239" t="e">
        <f aca="false" ca="true" dt2D="false" dtr="false" t="normal">AK8-AK16</f>
        <v>#VALUE!</v>
      </c>
      <c r="AL17" s="239" t="e">
        <f aca="false" ca="true" dt2D="false" dtr="false" t="normal">AL8-AL16</f>
        <v>#VALUE!</v>
      </c>
      <c r="AM17" s="239" t="e">
        <f aca="false" ca="true" dt2D="false" dtr="false" t="normal">AM8-AM16</f>
        <v>#VALUE!</v>
      </c>
      <c r="AN17" s="239" t="e">
        <f aca="false" ca="true" dt2D="false" dtr="false" t="normal">AN8-AN16</f>
        <v>#VALUE!</v>
      </c>
      <c r="AO17" s="239" t="e">
        <f aca="false" ca="true" dt2D="false" dtr="false" t="normal">AO8-AO16</f>
        <v>#VALUE!</v>
      </c>
      <c r="AP17" s="239" t="e">
        <f aca="false" ca="true" dt2D="false" dtr="false" t="normal">AP8-AP16</f>
        <v>#VALUE!</v>
      </c>
      <c r="AQ17" s="239" t="e">
        <f aca="false" ca="true" dt2D="false" dtr="false" t="normal">AQ8-AQ16</f>
        <v>#VALUE!</v>
      </c>
      <c r="AR17" s="239" t="e">
        <f aca="false" ca="true" dt2D="false" dtr="false" t="normal">AR8-AR16</f>
        <v>#VALUE!</v>
      </c>
      <c r="AS17" s="239" t="e">
        <f aca="false" ca="true" dt2D="false" dtr="false" t="normal">AS8-AS16</f>
        <v>#VALUE!</v>
      </c>
      <c r="AT17" s="239" t="e">
        <f aca="false" ca="true" dt2D="false" dtr="false" t="normal">AT8-AT16</f>
        <v>#VALUE!</v>
      </c>
      <c r="AU17" s="239" t="e">
        <f aca="false" ca="true" dt2D="false" dtr="false" t="normal">AU8-AU16</f>
        <v>#VALUE!</v>
      </c>
      <c r="AV17" s="239" t="e">
        <f aca="false" ca="true" dt2D="false" dtr="false" t="normal">AV8-AV16</f>
        <v>#VALUE!</v>
      </c>
      <c r="AW17" s="239" t="e">
        <f aca="false" ca="true" dt2D="false" dtr="false" t="normal">AW8-AW16</f>
        <v>#VALUE!</v>
      </c>
      <c r="AX17" s="239" t="e">
        <f aca="false" ca="true" dt2D="false" dtr="false" t="normal">AX8-AX16</f>
        <v>#VALUE!</v>
      </c>
      <c r="AY17" s="239" t="e">
        <f aca="false" ca="true" dt2D="false" dtr="false" t="normal">AY8-AY16</f>
        <v>#VALUE!</v>
      </c>
      <c r="AZ17" s="239" t="e">
        <f aca="false" ca="true" dt2D="false" dtr="false" t="normal">AZ8-AZ16</f>
        <v>#VALUE!</v>
      </c>
      <c r="BA17" s="239" t="e">
        <f aca="false" ca="true" dt2D="false" dtr="false" t="normal">BA8-BA16</f>
        <v>#VALUE!</v>
      </c>
      <c r="BB17" s="239" t="e">
        <f aca="false" ca="true" dt2D="false" dtr="false" t="normal">BB8-BB16</f>
        <v>#VALUE!</v>
      </c>
      <c r="BC17" s="239" t="e">
        <f aca="false" ca="true" dt2D="false" dtr="false" t="normal">BC8-BC16</f>
        <v>#VALUE!</v>
      </c>
      <c r="BD17" s="239" t="e">
        <f aca="false" ca="true" dt2D="false" dtr="false" t="normal">BD8-BD16</f>
        <v>#VALUE!</v>
      </c>
      <c r="BE17" s="239" t="e">
        <f aca="false" ca="true" dt2D="false" dtr="false" t="normal">BE8-BE16</f>
        <v>#VALUE!</v>
      </c>
      <c r="BF17" s="239" t="e">
        <f aca="false" ca="true" dt2D="false" dtr="false" t="normal">BF8-BF16</f>
        <v>#VALUE!</v>
      </c>
      <c r="BG17" s="239" t="e">
        <f aca="false" ca="true" dt2D="false" dtr="false" t="normal">BG8-BG16</f>
        <v>#VALUE!</v>
      </c>
      <c r="BH17" s="239" t="e">
        <f aca="false" ca="true" dt2D="false" dtr="false" t="normal">BH8-BH16</f>
        <v>#VALUE!</v>
      </c>
      <c r="BI17" s="239" t="e">
        <f aca="false" ca="true" dt2D="false" dtr="false" t="normal">BI8-BI16</f>
        <v>#VALUE!</v>
      </c>
      <c r="BJ17" s="239" t="e">
        <f aca="false" ca="true" dt2D="false" dtr="false" t="normal">BJ8-BJ16</f>
        <v>#VALUE!</v>
      </c>
      <c r="BK17" s="239" t="e">
        <f aca="false" ca="true" dt2D="false" dtr="false" t="normal">BK8-BK16</f>
        <v>#VALUE!</v>
      </c>
      <c r="BL17" s="239" t="e">
        <f aca="false" ca="true" dt2D="false" dtr="false" t="normal">BL8-BL16</f>
        <v>#VALUE!</v>
      </c>
      <c r="BM17" s="239" t="e">
        <f aca="false" ca="true" dt2D="false" dtr="false" t="normal">BM8-BM16</f>
        <v>#VALUE!</v>
      </c>
      <c r="BN17" s="239" t="e">
        <f aca="false" ca="true" dt2D="false" dtr="false" t="normal">BN8-BN16</f>
        <v>#VALUE!</v>
      </c>
      <c r="BO17" s="239" t="e">
        <f aca="false" ca="true" dt2D="false" dtr="false" t="normal">BO8-BO16</f>
        <v>#VALUE!</v>
      </c>
      <c r="BP17" s="239" t="e">
        <f aca="false" ca="true" dt2D="false" dtr="false" t="normal">BP8-BP16</f>
        <v>#VALUE!</v>
      </c>
      <c r="BQ17" s="239" t="e">
        <f aca="false" ca="true" dt2D="false" dtr="false" t="normal">BQ8-BQ16</f>
        <v>#VALUE!</v>
      </c>
      <c r="BR17" s="239" t="e">
        <f aca="false" ca="true" dt2D="false" dtr="false" t="normal">BR8-BR16</f>
        <v>#VALUE!</v>
      </c>
      <c r="BS17" s="239" t="e">
        <f aca="false" ca="true" dt2D="false" dtr="false" t="normal">BS8-BS16</f>
        <v>#VALUE!</v>
      </c>
      <c r="BT17" s="239" t="e">
        <f aca="false" ca="true" dt2D="false" dtr="false" t="normal">BT8-BT16</f>
        <v>#VALUE!</v>
      </c>
    </row>
    <row hidden="true" ht="16.5" outlineLevel="2" r="18">
      <c r="B18" s="482" t="s">
        <v>628</v>
      </c>
      <c r="D18" s="482" t="str">
        <f aca="false" ca="false" dt2D="false" dtr="false" t="normal">D17</f>
        <v>Транспортная инфраструктура</v>
      </c>
      <c r="I18" s="598" t="s">
        <v>632</v>
      </c>
      <c r="L18" s="235" t="n"/>
      <c r="M18" s="244" t="n"/>
      <c r="N18" s="244" t="n"/>
      <c r="O18" s="244" t="n"/>
      <c r="P18" s="244" t="n"/>
      <c r="Q18" s="244" t="n"/>
      <c r="R18" s="244" t="n"/>
      <c r="S18" s="244" t="n"/>
      <c r="T18" s="244" t="n"/>
      <c r="U18" s="244" t="n"/>
      <c r="V18" s="244" t="n"/>
      <c r="W18" s="244" t="n"/>
      <c r="X18" s="244" t="n"/>
      <c r="Y18" s="244" t="n"/>
      <c r="Z18" s="244" t="n"/>
      <c r="AA18" s="244" t="n"/>
      <c r="AB18" s="244" t="n"/>
      <c r="AC18" s="244" t="n"/>
      <c r="AD18" s="244" t="n"/>
      <c r="AE18" s="244" t="n"/>
      <c r="AF18" s="244" t="n"/>
      <c r="AG18" s="244" t="n"/>
      <c r="AH18" s="244" t="n"/>
      <c r="AI18" s="244" t="n"/>
      <c r="AJ18" s="244" t="n"/>
      <c r="AK18" s="244" t="n"/>
      <c r="AL18" s="244" t="n"/>
      <c r="AM18" s="244" t="n"/>
      <c r="AN18" s="244" t="n"/>
      <c r="AO18" s="244" t="n"/>
      <c r="AP18" s="244" t="n"/>
      <c r="AQ18" s="244" t="n"/>
      <c r="AR18" s="244" t="n"/>
      <c r="AS18" s="244" t="n"/>
      <c r="AT18" s="244" t="n"/>
      <c r="AU18" s="244" t="n"/>
      <c r="AV18" s="244" t="n"/>
      <c r="AW18" s="244" t="n"/>
      <c r="AX18" s="244" t="n"/>
      <c r="AY18" s="244" t="n"/>
      <c r="AZ18" s="244" t="n"/>
      <c r="BA18" s="244" t="n"/>
      <c r="BB18" s="244" t="n"/>
      <c r="BC18" s="244" t="n"/>
      <c r="BD18" s="244" t="n"/>
      <c r="BE18" s="244" t="n"/>
      <c r="BF18" s="244" t="n"/>
      <c r="BG18" s="244" t="n"/>
      <c r="BH18" s="244" t="n"/>
      <c r="BI18" s="244" t="n"/>
      <c r="BJ18" s="244" t="n"/>
      <c r="BK18" s="244" t="n"/>
      <c r="BL18" s="244" t="n"/>
      <c r="BM18" s="244" t="n"/>
      <c r="BN18" s="244" t="n"/>
      <c r="BO18" s="244" t="n"/>
      <c r="BP18" s="244" t="n"/>
      <c r="BQ18" s="244" t="n"/>
      <c r="BR18" s="244" t="n"/>
      <c r="BS18" s="244" t="n"/>
      <c r="BT18" s="244" t="n"/>
    </row>
    <row hidden="true" ht="16.5" outlineLevel="2" r="19">
      <c r="B19" s="482" t="s">
        <v>628</v>
      </c>
      <c r="D19" s="482" t="str">
        <f aca="false" ca="false" dt2D="false" dtr="false" t="normal">D18</f>
        <v>Транспортная инфраструктура</v>
      </c>
      <c r="F19" s="482" t="str">
        <f aca="false" ca="false" dt2D="false" dtr="false" t="normal">VLOOKUP(G19, 'ТехЛист'!L:M, 2, 0)</f>
        <v>Дополнительная туристическая инфраструктура</v>
      </c>
      <c r="G19" s="482" t="str">
        <f aca="false" ca="false" dt2D="false" dtr="false" t="normal">I19</f>
        <v>Гостиничный комплекс (в т.ч. СПА-комплекс) (Размещение)</v>
      </c>
      <c r="I19" s="599" t="str">
        <f aca="false" ca="false" dt2D="false" dtr="false" t="normal">'Допущения'!$B$27</f>
        <v>Гостиничный комплекс (в т.ч. СПА-комплекс) (Размещение)</v>
      </c>
      <c r="K19" s="600" t="n">
        <f aca="false" ca="false" dt2D="false" dtr="false" t="normal">IFERROR(VLOOKUP(I19, 'Допущения'!$B$27:$G$33, 3, 0), 0)</f>
        <v>0</v>
      </c>
      <c r="L19" s="235" t="e">
        <f aca="false" ca="true" dt2D="false" dtr="false" t="normal">SUM(M19:BT19)</f>
        <v>#VALUE!</v>
      </c>
      <c r="M19" s="244" t="e">
        <f aca="false" ca="true" dt2D="false" dtr="false" t="normal">M$17/'Допущения'!$D$20*$K19</f>
        <v>#VALUE!</v>
      </c>
      <c r="N19" s="244" t="e">
        <f aca="false" ca="true" dt2D="false" dtr="false" t="normal">N$17/'Допущения'!$D$20*$K19</f>
        <v>#VALUE!</v>
      </c>
      <c r="O19" s="244" t="e">
        <f aca="false" ca="true" dt2D="false" dtr="false" t="normal">O$17/'Допущения'!$D$20*$K19</f>
        <v>#VALUE!</v>
      </c>
      <c r="P19" s="244" t="e">
        <f aca="false" ca="true" dt2D="false" dtr="false" t="normal">P$17/'Допущения'!$D$20*$K19</f>
        <v>#VALUE!</v>
      </c>
      <c r="Q19" s="244" t="e">
        <f aca="false" ca="true" dt2D="false" dtr="false" t="normal">Q$17/'Допущения'!$D$20*$K19</f>
        <v>#VALUE!</v>
      </c>
      <c r="R19" s="244" t="e">
        <f aca="false" ca="true" dt2D="false" dtr="false" t="normal">R$17/'Допущения'!$D$20*$K19</f>
        <v>#VALUE!</v>
      </c>
      <c r="S19" s="244" t="e">
        <f aca="false" ca="true" dt2D="false" dtr="false" t="normal">S$17/'Допущения'!$D$20*$K19</f>
        <v>#VALUE!</v>
      </c>
      <c r="T19" s="244" t="e">
        <f aca="false" ca="true" dt2D="false" dtr="false" t="normal">T$17/'Допущения'!$D$20*$K19</f>
        <v>#VALUE!</v>
      </c>
      <c r="U19" s="244" t="e">
        <f aca="false" ca="true" dt2D="false" dtr="false" t="normal">U$17/'Допущения'!$D$20*$K19</f>
        <v>#VALUE!</v>
      </c>
      <c r="V19" s="244" t="e">
        <f aca="false" ca="true" dt2D="false" dtr="false" t="normal">V$17/'Допущения'!$D$20*$K19</f>
        <v>#VALUE!</v>
      </c>
      <c r="W19" s="244" t="e">
        <f aca="false" ca="true" dt2D="false" dtr="false" t="normal">W$17/'Допущения'!$D$20*$K19</f>
        <v>#VALUE!</v>
      </c>
      <c r="X19" s="244" t="e">
        <f aca="false" ca="true" dt2D="false" dtr="false" t="normal">X$17/'Допущения'!$D$20*$K19</f>
        <v>#VALUE!</v>
      </c>
      <c r="Y19" s="244" t="e">
        <f aca="false" ca="true" dt2D="false" dtr="false" t="normal">Y$17/'Допущения'!$D$20*$K19</f>
        <v>#VALUE!</v>
      </c>
      <c r="Z19" s="244" t="e">
        <f aca="false" ca="true" dt2D="false" dtr="false" t="normal">Z$17/'Допущения'!$D$20*$K19</f>
        <v>#VALUE!</v>
      </c>
      <c r="AA19" s="244" t="e">
        <f aca="false" ca="true" dt2D="false" dtr="false" t="normal">AA$17/'Допущения'!$D$20*$K19</f>
        <v>#VALUE!</v>
      </c>
      <c r="AB19" s="244" t="e">
        <f aca="false" ca="true" dt2D="false" dtr="false" t="normal">AB$17/'Допущения'!$D$20*$K19</f>
        <v>#VALUE!</v>
      </c>
      <c r="AC19" s="244" t="e">
        <f aca="false" ca="true" dt2D="false" dtr="false" t="normal">AC$17/'Допущения'!$D$20*$K19</f>
        <v>#VALUE!</v>
      </c>
      <c r="AD19" s="244" t="e">
        <f aca="false" ca="true" dt2D="false" dtr="false" t="normal">AD$17/'Допущения'!$D$20*$K19</f>
        <v>#VALUE!</v>
      </c>
      <c r="AE19" s="244" t="e">
        <f aca="false" ca="true" dt2D="false" dtr="false" t="normal">AE$17/'Допущения'!$D$20*$K19</f>
        <v>#VALUE!</v>
      </c>
      <c r="AF19" s="244" t="e">
        <f aca="false" ca="true" dt2D="false" dtr="false" t="normal">AF$17/'Допущения'!$D$20*$K19</f>
        <v>#VALUE!</v>
      </c>
      <c r="AG19" s="244" t="e">
        <f aca="false" ca="true" dt2D="false" dtr="false" t="normal">AG$17/'Допущения'!$D$20*$K19</f>
        <v>#VALUE!</v>
      </c>
      <c r="AH19" s="244" t="e">
        <f aca="false" ca="true" dt2D="false" dtr="false" t="normal">AH$17/'Допущения'!$D$20*$K19</f>
        <v>#VALUE!</v>
      </c>
      <c r="AI19" s="244" t="e">
        <f aca="false" ca="true" dt2D="false" dtr="false" t="normal">AI$17/'Допущения'!$D$20*$K19</f>
        <v>#VALUE!</v>
      </c>
      <c r="AJ19" s="244" t="e">
        <f aca="false" ca="true" dt2D="false" dtr="false" t="normal">AJ$17/'Допущения'!$D$20*$K19</f>
        <v>#VALUE!</v>
      </c>
      <c r="AK19" s="244" t="e">
        <f aca="false" ca="true" dt2D="false" dtr="false" t="normal">AK$17/'Допущения'!$D$20*$K19</f>
        <v>#VALUE!</v>
      </c>
      <c r="AL19" s="244" t="e">
        <f aca="false" ca="true" dt2D="false" dtr="false" t="normal">AL$17/'Допущения'!$D$20*$K19</f>
        <v>#VALUE!</v>
      </c>
      <c r="AM19" s="244" t="e">
        <f aca="false" ca="true" dt2D="false" dtr="false" t="normal">AM$17/'Допущения'!$D$20*$K19</f>
        <v>#VALUE!</v>
      </c>
      <c r="AN19" s="244" t="e">
        <f aca="false" ca="true" dt2D="false" dtr="false" t="normal">AN$17/'Допущения'!$D$20*$K19</f>
        <v>#VALUE!</v>
      </c>
      <c r="AO19" s="244" t="e">
        <f aca="false" ca="true" dt2D="false" dtr="false" t="normal">AO$17/'Допущения'!$D$20*$K19</f>
        <v>#VALUE!</v>
      </c>
      <c r="AP19" s="244" t="e">
        <f aca="false" ca="true" dt2D="false" dtr="false" t="normal">AP$17/'Допущения'!$D$20*$K19</f>
        <v>#VALUE!</v>
      </c>
      <c r="AQ19" s="244" t="e">
        <f aca="false" ca="true" dt2D="false" dtr="false" t="normal">AQ$17/'Допущения'!$D$20*$K19</f>
        <v>#VALUE!</v>
      </c>
      <c r="AR19" s="244" t="e">
        <f aca="false" ca="true" dt2D="false" dtr="false" t="normal">AR$17/'Допущения'!$D$20*$K19</f>
        <v>#VALUE!</v>
      </c>
      <c r="AS19" s="244" t="e">
        <f aca="false" ca="true" dt2D="false" dtr="false" t="normal">AS$17/'Допущения'!$D$20*$K19</f>
        <v>#VALUE!</v>
      </c>
      <c r="AT19" s="244" t="e">
        <f aca="false" ca="true" dt2D="false" dtr="false" t="normal">AT$17/'Допущения'!$D$20*$K19</f>
        <v>#VALUE!</v>
      </c>
      <c r="AU19" s="244" t="e">
        <f aca="false" ca="true" dt2D="false" dtr="false" t="normal">AU$17/'Допущения'!$D$20*$K19</f>
        <v>#VALUE!</v>
      </c>
      <c r="AV19" s="244" t="e">
        <f aca="false" ca="true" dt2D="false" dtr="false" t="normal">AV$17/'Допущения'!$D$20*$K19</f>
        <v>#VALUE!</v>
      </c>
      <c r="AW19" s="244" t="e">
        <f aca="false" ca="true" dt2D="false" dtr="false" t="normal">AW$17/'Допущения'!$D$20*$K19</f>
        <v>#VALUE!</v>
      </c>
      <c r="AX19" s="244" t="e">
        <f aca="false" ca="true" dt2D="false" dtr="false" t="normal">AX$17/'Допущения'!$D$20*$K19</f>
        <v>#VALUE!</v>
      </c>
      <c r="AY19" s="244" t="e">
        <f aca="false" ca="true" dt2D="false" dtr="false" t="normal">AY$17/'Допущения'!$D$20*$K19</f>
        <v>#VALUE!</v>
      </c>
      <c r="AZ19" s="244" t="e">
        <f aca="false" ca="true" dt2D="false" dtr="false" t="normal">AZ$17/'Допущения'!$D$20*$K19</f>
        <v>#VALUE!</v>
      </c>
      <c r="BA19" s="244" t="e">
        <f aca="false" ca="true" dt2D="false" dtr="false" t="normal">BA$17/'Допущения'!$D$20*$K19</f>
        <v>#VALUE!</v>
      </c>
      <c r="BB19" s="244" t="e">
        <f aca="false" ca="true" dt2D="false" dtr="false" t="normal">BB$17/'Допущения'!$D$20*$K19</f>
        <v>#VALUE!</v>
      </c>
      <c r="BC19" s="244" t="e">
        <f aca="false" ca="true" dt2D="false" dtr="false" t="normal">BC$17/'Допущения'!$D$20*$K19</f>
        <v>#VALUE!</v>
      </c>
      <c r="BD19" s="244" t="e">
        <f aca="false" ca="true" dt2D="false" dtr="false" t="normal">BD$17/'Допущения'!$D$20*$K19</f>
        <v>#VALUE!</v>
      </c>
      <c r="BE19" s="244" t="e">
        <f aca="false" ca="true" dt2D="false" dtr="false" t="normal">BE$17/'Допущения'!$D$20*$K19</f>
        <v>#VALUE!</v>
      </c>
      <c r="BF19" s="244" t="e">
        <f aca="false" ca="true" dt2D="false" dtr="false" t="normal">BF$17/'Допущения'!$D$20*$K19</f>
        <v>#VALUE!</v>
      </c>
      <c r="BG19" s="244" t="e">
        <f aca="false" ca="true" dt2D="false" dtr="false" t="normal">BG$17/'Допущения'!$D$20*$K19</f>
        <v>#VALUE!</v>
      </c>
      <c r="BH19" s="244" t="e">
        <f aca="false" ca="true" dt2D="false" dtr="false" t="normal">BH$17/'Допущения'!$D$20*$K19</f>
        <v>#VALUE!</v>
      </c>
      <c r="BI19" s="244" t="e">
        <f aca="false" ca="true" dt2D="false" dtr="false" t="normal">BI$17/'Допущения'!$D$20*$K19</f>
        <v>#VALUE!</v>
      </c>
      <c r="BJ19" s="244" t="e">
        <f aca="false" ca="true" dt2D="false" dtr="false" t="normal">BJ$17/'Допущения'!$D$20*$K19</f>
        <v>#VALUE!</v>
      </c>
      <c r="BK19" s="244" t="e">
        <f aca="false" ca="true" dt2D="false" dtr="false" t="normal">BK$17/'Допущения'!$D$20*$K19</f>
        <v>#VALUE!</v>
      </c>
      <c r="BL19" s="244" t="e">
        <f aca="false" ca="true" dt2D="false" dtr="false" t="normal">BL$17/'Допущения'!$D$20*$K19</f>
        <v>#VALUE!</v>
      </c>
      <c r="BM19" s="244" t="e">
        <f aca="false" ca="true" dt2D="false" dtr="false" t="normal">BM$17/'Допущения'!$D$20*$K19</f>
        <v>#VALUE!</v>
      </c>
      <c r="BN19" s="244" t="e">
        <f aca="false" ca="true" dt2D="false" dtr="false" t="normal">BN$17/'Допущения'!$D$20*$K19</f>
        <v>#VALUE!</v>
      </c>
      <c r="BO19" s="244" t="e">
        <f aca="false" ca="true" dt2D="false" dtr="false" t="normal">BO$17/'Допущения'!$D$20*$K19</f>
        <v>#VALUE!</v>
      </c>
      <c r="BP19" s="244" t="e">
        <f aca="false" ca="true" dt2D="false" dtr="false" t="normal">BP$17/'Допущения'!$D$20*$K19</f>
        <v>#VALUE!</v>
      </c>
      <c r="BQ19" s="244" t="e">
        <f aca="false" ca="true" dt2D="false" dtr="false" t="normal">BQ$17/'Допущения'!$D$20*$K19</f>
        <v>#VALUE!</v>
      </c>
      <c r="BR19" s="244" t="e">
        <f aca="false" ca="true" dt2D="false" dtr="false" t="normal">BR$17/'Допущения'!$D$20*$K19</f>
        <v>#VALUE!</v>
      </c>
      <c r="BS19" s="244" t="e">
        <f aca="false" ca="true" dt2D="false" dtr="false" t="normal">BS$17/'Допущения'!$D$20*$K19</f>
        <v>#VALUE!</v>
      </c>
      <c r="BT19" s="244" t="e">
        <f aca="false" ca="true" dt2D="false" dtr="false" t="normal">BT$17/'Допущения'!$D$20*$K19</f>
        <v>#VALUE!</v>
      </c>
    </row>
    <row hidden="true" ht="16.5" outlineLevel="2" r="20">
      <c r="B20" s="482" t="s">
        <v>628</v>
      </c>
      <c r="D20" s="482" t="str">
        <f aca="false" ca="false" dt2D="false" dtr="false" t="normal">D19</f>
        <v>Транспортная инфраструктура</v>
      </c>
      <c r="F20" s="482" t="str">
        <f aca="false" ca="false" dt2D="false" dtr="false" t="normal">VLOOKUP(G20, 'ТехЛист'!L:M, 2, 0)</f>
        <v>Дополнительная туристическая инфраструктура</v>
      </c>
      <c r="G20" s="482" t="str">
        <f aca="false" ca="false" dt2D="false" dtr="false" t="normal">I20</f>
        <v>Бары (Общественное питание)</v>
      </c>
      <c r="I20" s="599" t="str">
        <f aca="false" ca="false" dt2D="false" dtr="false" t="normal">'Допущения'!$B$28</f>
        <v>Бары (Общественное питание)</v>
      </c>
      <c r="K20" s="600" t="n">
        <f aca="false" ca="false" dt2D="false" dtr="false" t="normal">IFERROR(VLOOKUP(I20, 'Допущения'!$B$27:$G$33, 3, 0), 0)</f>
        <v>0</v>
      </c>
      <c r="L20" s="235" t="e">
        <f aca="false" ca="true" dt2D="false" dtr="false" t="normal">SUM(M20:BT20)</f>
        <v>#VALUE!</v>
      </c>
      <c r="M20" s="244" t="e">
        <f aca="false" ca="true" dt2D="false" dtr="false" t="normal">M$17/'Допущения'!$D$20*$K20</f>
        <v>#VALUE!</v>
      </c>
      <c r="N20" s="244" t="e">
        <f aca="false" ca="true" dt2D="false" dtr="false" t="normal">N$17/'Допущения'!$D$20*$K20</f>
        <v>#VALUE!</v>
      </c>
      <c r="O20" s="244" t="e">
        <f aca="false" ca="true" dt2D="false" dtr="false" t="normal">O$17/'Допущения'!$D$20*$K20</f>
        <v>#VALUE!</v>
      </c>
      <c r="P20" s="244" t="e">
        <f aca="false" ca="true" dt2D="false" dtr="false" t="normal">P$17/'Допущения'!$D$20*$K20</f>
        <v>#VALUE!</v>
      </c>
      <c r="Q20" s="244" t="e">
        <f aca="false" ca="true" dt2D="false" dtr="false" t="normal">Q$17/'Допущения'!$D$20*$K20</f>
        <v>#VALUE!</v>
      </c>
      <c r="R20" s="244" t="e">
        <f aca="false" ca="true" dt2D="false" dtr="false" t="normal">R$17/'Допущения'!$D$20*$K20</f>
        <v>#VALUE!</v>
      </c>
      <c r="S20" s="244" t="e">
        <f aca="false" ca="true" dt2D="false" dtr="false" t="normal">S$17/'Допущения'!$D$20*$K20</f>
        <v>#VALUE!</v>
      </c>
      <c r="T20" s="244" t="e">
        <f aca="false" ca="true" dt2D="false" dtr="false" t="normal">T$17/'Допущения'!$D$20*$K20</f>
        <v>#VALUE!</v>
      </c>
      <c r="U20" s="244" t="e">
        <f aca="false" ca="true" dt2D="false" dtr="false" t="normal">U$17/'Допущения'!$D$20*$K20</f>
        <v>#VALUE!</v>
      </c>
      <c r="V20" s="244" t="e">
        <f aca="false" ca="true" dt2D="false" dtr="false" t="normal">V$17/'Допущения'!$D$20*$K20</f>
        <v>#VALUE!</v>
      </c>
      <c r="W20" s="244" t="e">
        <f aca="false" ca="true" dt2D="false" dtr="false" t="normal">W$17/'Допущения'!$D$20*$K20</f>
        <v>#VALUE!</v>
      </c>
      <c r="X20" s="244" t="e">
        <f aca="false" ca="true" dt2D="false" dtr="false" t="normal">X$17/'Допущения'!$D$20*$K20</f>
        <v>#VALUE!</v>
      </c>
      <c r="Y20" s="244" t="e">
        <f aca="false" ca="true" dt2D="false" dtr="false" t="normal">Y$17/'Допущения'!$D$20*$K20</f>
        <v>#VALUE!</v>
      </c>
      <c r="Z20" s="244" t="e">
        <f aca="false" ca="true" dt2D="false" dtr="false" t="normal">Z$17/'Допущения'!$D$20*$K20</f>
        <v>#VALUE!</v>
      </c>
      <c r="AA20" s="244" t="e">
        <f aca="false" ca="true" dt2D="false" dtr="false" t="normal">AA$17/'Допущения'!$D$20*$K20</f>
        <v>#VALUE!</v>
      </c>
      <c r="AB20" s="244" t="e">
        <f aca="false" ca="true" dt2D="false" dtr="false" t="normal">AB$17/'Допущения'!$D$20*$K20</f>
        <v>#VALUE!</v>
      </c>
      <c r="AC20" s="244" t="e">
        <f aca="false" ca="true" dt2D="false" dtr="false" t="normal">AC$17/'Допущения'!$D$20*$K20</f>
        <v>#VALUE!</v>
      </c>
      <c r="AD20" s="244" t="e">
        <f aca="false" ca="true" dt2D="false" dtr="false" t="normal">AD$17/'Допущения'!$D$20*$K20</f>
        <v>#VALUE!</v>
      </c>
      <c r="AE20" s="244" t="e">
        <f aca="false" ca="true" dt2D="false" dtr="false" t="normal">AE$17/'Допущения'!$D$20*$K20</f>
        <v>#VALUE!</v>
      </c>
      <c r="AF20" s="244" t="e">
        <f aca="false" ca="true" dt2D="false" dtr="false" t="normal">AF$17/'Допущения'!$D$20*$K20</f>
        <v>#VALUE!</v>
      </c>
      <c r="AG20" s="244" t="e">
        <f aca="false" ca="true" dt2D="false" dtr="false" t="normal">AG$17/'Допущения'!$D$20*$K20</f>
        <v>#VALUE!</v>
      </c>
      <c r="AH20" s="244" t="e">
        <f aca="false" ca="true" dt2D="false" dtr="false" t="normal">AH$17/'Допущения'!$D$20*$K20</f>
        <v>#VALUE!</v>
      </c>
      <c r="AI20" s="244" t="e">
        <f aca="false" ca="true" dt2D="false" dtr="false" t="normal">AI$17/'Допущения'!$D$20*$K20</f>
        <v>#VALUE!</v>
      </c>
      <c r="AJ20" s="244" t="e">
        <f aca="false" ca="true" dt2D="false" dtr="false" t="normal">AJ$17/'Допущения'!$D$20*$K20</f>
        <v>#VALUE!</v>
      </c>
      <c r="AK20" s="244" t="e">
        <f aca="false" ca="true" dt2D="false" dtr="false" t="normal">AK$17/'Допущения'!$D$20*$K20</f>
        <v>#VALUE!</v>
      </c>
      <c r="AL20" s="244" t="e">
        <f aca="false" ca="true" dt2D="false" dtr="false" t="normal">AL$17/'Допущения'!$D$20*$K20</f>
        <v>#VALUE!</v>
      </c>
      <c r="AM20" s="244" t="e">
        <f aca="false" ca="true" dt2D="false" dtr="false" t="normal">AM$17/'Допущения'!$D$20*$K20</f>
        <v>#VALUE!</v>
      </c>
      <c r="AN20" s="244" t="e">
        <f aca="false" ca="true" dt2D="false" dtr="false" t="normal">AN$17/'Допущения'!$D$20*$K20</f>
        <v>#VALUE!</v>
      </c>
      <c r="AO20" s="244" t="e">
        <f aca="false" ca="true" dt2D="false" dtr="false" t="normal">AO$17/'Допущения'!$D$20*$K20</f>
        <v>#VALUE!</v>
      </c>
      <c r="AP20" s="244" t="e">
        <f aca="false" ca="true" dt2D="false" dtr="false" t="normal">AP$17/'Допущения'!$D$20*$K20</f>
        <v>#VALUE!</v>
      </c>
      <c r="AQ20" s="244" t="e">
        <f aca="false" ca="true" dt2D="false" dtr="false" t="normal">AQ$17/'Допущения'!$D$20*$K20</f>
        <v>#VALUE!</v>
      </c>
      <c r="AR20" s="244" t="e">
        <f aca="false" ca="true" dt2D="false" dtr="false" t="normal">AR$17/'Допущения'!$D$20*$K20</f>
        <v>#VALUE!</v>
      </c>
      <c r="AS20" s="244" t="e">
        <f aca="false" ca="true" dt2D="false" dtr="false" t="normal">AS$17/'Допущения'!$D$20*$K20</f>
        <v>#VALUE!</v>
      </c>
      <c r="AT20" s="244" t="e">
        <f aca="false" ca="true" dt2D="false" dtr="false" t="normal">AT$17/'Допущения'!$D$20*$K20</f>
        <v>#VALUE!</v>
      </c>
      <c r="AU20" s="244" t="e">
        <f aca="false" ca="true" dt2D="false" dtr="false" t="normal">AU$17/'Допущения'!$D$20*$K20</f>
        <v>#VALUE!</v>
      </c>
      <c r="AV20" s="244" t="e">
        <f aca="false" ca="true" dt2D="false" dtr="false" t="normal">AV$17/'Допущения'!$D$20*$K20</f>
        <v>#VALUE!</v>
      </c>
      <c r="AW20" s="244" t="e">
        <f aca="false" ca="true" dt2D="false" dtr="false" t="normal">AW$17/'Допущения'!$D$20*$K20</f>
        <v>#VALUE!</v>
      </c>
      <c r="AX20" s="244" t="e">
        <f aca="false" ca="true" dt2D="false" dtr="false" t="normal">AX$17/'Допущения'!$D$20*$K20</f>
        <v>#VALUE!</v>
      </c>
      <c r="AY20" s="244" t="e">
        <f aca="false" ca="true" dt2D="false" dtr="false" t="normal">AY$17/'Допущения'!$D$20*$K20</f>
        <v>#VALUE!</v>
      </c>
      <c r="AZ20" s="244" t="e">
        <f aca="false" ca="true" dt2D="false" dtr="false" t="normal">AZ$17/'Допущения'!$D$20*$K20</f>
        <v>#VALUE!</v>
      </c>
      <c r="BA20" s="244" t="e">
        <f aca="false" ca="true" dt2D="false" dtr="false" t="normal">BA$17/'Допущения'!$D$20*$K20</f>
        <v>#VALUE!</v>
      </c>
      <c r="BB20" s="244" t="e">
        <f aca="false" ca="true" dt2D="false" dtr="false" t="normal">BB$17/'Допущения'!$D$20*$K20</f>
        <v>#VALUE!</v>
      </c>
      <c r="BC20" s="244" t="e">
        <f aca="false" ca="true" dt2D="false" dtr="false" t="normal">BC$17/'Допущения'!$D$20*$K20</f>
        <v>#VALUE!</v>
      </c>
      <c r="BD20" s="244" t="e">
        <f aca="false" ca="true" dt2D="false" dtr="false" t="normal">BD$17/'Допущения'!$D$20*$K20</f>
        <v>#VALUE!</v>
      </c>
      <c r="BE20" s="244" t="e">
        <f aca="false" ca="true" dt2D="false" dtr="false" t="normal">BE$17/'Допущения'!$D$20*$K20</f>
        <v>#VALUE!</v>
      </c>
      <c r="BF20" s="244" t="e">
        <f aca="false" ca="true" dt2D="false" dtr="false" t="normal">BF$17/'Допущения'!$D$20*$K20</f>
        <v>#VALUE!</v>
      </c>
      <c r="BG20" s="244" t="e">
        <f aca="false" ca="true" dt2D="false" dtr="false" t="normal">BG$17/'Допущения'!$D$20*$K20</f>
        <v>#VALUE!</v>
      </c>
      <c r="BH20" s="244" t="e">
        <f aca="false" ca="true" dt2D="false" dtr="false" t="normal">BH$17/'Допущения'!$D$20*$K20</f>
        <v>#VALUE!</v>
      </c>
      <c r="BI20" s="244" t="e">
        <f aca="false" ca="true" dt2D="false" dtr="false" t="normal">BI$17/'Допущения'!$D$20*$K20</f>
        <v>#VALUE!</v>
      </c>
      <c r="BJ20" s="244" t="e">
        <f aca="false" ca="true" dt2D="false" dtr="false" t="normal">BJ$17/'Допущения'!$D$20*$K20</f>
        <v>#VALUE!</v>
      </c>
      <c r="BK20" s="244" t="e">
        <f aca="false" ca="true" dt2D="false" dtr="false" t="normal">BK$17/'Допущения'!$D$20*$K20</f>
        <v>#VALUE!</v>
      </c>
      <c r="BL20" s="244" t="e">
        <f aca="false" ca="true" dt2D="false" dtr="false" t="normal">BL$17/'Допущения'!$D$20*$K20</f>
        <v>#VALUE!</v>
      </c>
      <c r="BM20" s="244" t="e">
        <f aca="false" ca="true" dt2D="false" dtr="false" t="normal">BM$17/'Допущения'!$D$20*$K20</f>
        <v>#VALUE!</v>
      </c>
      <c r="BN20" s="244" t="e">
        <f aca="false" ca="true" dt2D="false" dtr="false" t="normal">BN$17/'Допущения'!$D$20*$K20</f>
        <v>#VALUE!</v>
      </c>
      <c r="BO20" s="244" t="e">
        <f aca="false" ca="true" dt2D="false" dtr="false" t="normal">BO$17/'Допущения'!$D$20*$K20</f>
        <v>#VALUE!</v>
      </c>
      <c r="BP20" s="244" t="e">
        <f aca="false" ca="true" dt2D="false" dtr="false" t="normal">BP$17/'Допущения'!$D$20*$K20</f>
        <v>#VALUE!</v>
      </c>
      <c r="BQ20" s="244" t="e">
        <f aca="false" ca="true" dt2D="false" dtr="false" t="normal">BQ$17/'Допущения'!$D$20*$K20</f>
        <v>#VALUE!</v>
      </c>
      <c r="BR20" s="244" t="e">
        <f aca="false" ca="true" dt2D="false" dtr="false" t="normal">BR$17/'Допущения'!$D$20*$K20</f>
        <v>#VALUE!</v>
      </c>
      <c r="BS20" s="244" t="e">
        <f aca="false" ca="true" dt2D="false" dtr="false" t="normal">BS$17/'Допущения'!$D$20*$K20</f>
        <v>#VALUE!</v>
      </c>
      <c r="BT20" s="244" t="e">
        <f aca="false" ca="true" dt2D="false" dtr="false" t="normal">BT$17/'Допущения'!$D$20*$K20</f>
        <v>#VALUE!</v>
      </c>
    </row>
    <row hidden="true" ht="33" outlineLevel="2" r="21">
      <c r="B21" s="482" t="s">
        <v>628</v>
      </c>
      <c r="D21" s="482" t="str">
        <f aca="false" ca="false" dt2D="false" dtr="false" t="normal">D20</f>
        <v>Транспортная инфраструктура</v>
      </c>
      <c r="F21" s="482" t="str">
        <f aca="false" ca="false" dt2D="false" dtr="false" t="normal">VLOOKUP(G21, 'ТехЛист'!L:M, 2, 0)</f>
        <v>Якорная туристическая инфраструктура</v>
      </c>
      <c r="G21" s="482" t="str">
        <f aca="false" ca="false" dt2D="false" dtr="false" t="normal">I21</f>
        <v>Ботанические сады (Познавательный, культурно-развлекательный, деловой)</v>
      </c>
      <c r="I21" s="599" t="str">
        <f aca="false" ca="false" dt2D="false" dtr="false" t="normal">'Допущения'!$B$29</f>
        <v>Ботанические сады (Познавательный, культурно-развлекательный, деловой)</v>
      </c>
      <c r="K21" s="600" t="n">
        <f aca="false" ca="false" dt2D="false" dtr="false" t="normal">IFERROR(VLOOKUP(I21, 'Допущения'!$B$27:$G$33, 3, 0), 0)</f>
        <v>0</v>
      </c>
      <c r="L21" s="235" t="e">
        <f aca="false" ca="true" dt2D="false" dtr="false" t="normal">SUM(M21:BT21)</f>
        <v>#VALUE!</v>
      </c>
      <c r="M21" s="244" t="e">
        <f aca="false" ca="true" dt2D="false" dtr="false" t="normal">M$17/'Допущения'!$D$20*$K21</f>
        <v>#VALUE!</v>
      </c>
      <c r="N21" s="244" t="e">
        <f aca="false" ca="true" dt2D="false" dtr="false" t="normal">N$17/'Допущения'!$D$20*$K21</f>
        <v>#VALUE!</v>
      </c>
      <c r="O21" s="244" t="e">
        <f aca="false" ca="true" dt2D="false" dtr="false" t="normal">O$17/'Допущения'!$D$20*$K21</f>
        <v>#VALUE!</v>
      </c>
      <c r="P21" s="244" t="e">
        <f aca="false" ca="true" dt2D="false" dtr="false" t="normal">P$17/'Допущения'!$D$20*$K21</f>
        <v>#VALUE!</v>
      </c>
      <c r="Q21" s="244" t="e">
        <f aca="false" ca="true" dt2D="false" dtr="false" t="normal">Q$17/'Допущения'!$D$20*$K21</f>
        <v>#VALUE!</v>
      </c>
      <c r="R21" s="244" t="e">
        <f aca="false" ca="true" dt2D="false" dtr="false" t="normal">R$17/'Допущения'!$D$20*$K21</f>
        <v>#VALUE!</v>
      </c>
      <c r="S21" s="244" t="e">
        <f aca="false" ca="true" dt2D="false" dtr="false" t="normal">S$17/'Допущения'!$D$20*$K21</f>
        <v>#VALUE!</v>
      </c>
      <c r="T21" s="244" t="e">
        <f aca="false" ca="true" dt2D="false" dtr="false" t="normal">T$17/'Допущения'!$D$20*$K21</f>
        <v>#VALUE!</v>
      </c>
      <c r="U21" s="244" t="e">
        <f aca="false" ca="true" dt2D="false" dtr="false" t="normal">U$17/'Допущения'!$D$20*$K21</f>
        <v>#VALUE!</v>
      </c>
      <c r="V21" s="244" t="e">
        <f aca="false" ca="true" dt2D="false" dtr="false" t="normal">V$17/'Допущения'!$D$20*$K21</f>
        <v>#VALUE!</v>
      </c>
      <c r="W21" s="244" t="e">
        <f aca="false" ca="true" dt2D="false" dtr="false" t="normal">W$17/'Допущения'!$D$20*$K21</f>
        <v>#VALUE!</v>
      </c>
      <c r="X21" s="244" t="e">
        <f aca="false" ca="true" dt2D="false" dtr="false" t="normal">X$17/'Допущения'!$D$20*$K21</f>
        <v>#VALUE!</v>
      </c>
      <c r="Y21" s="244" t="e">
        <f aca="false" ca="true" dt2D="false" dtr="false" t="normal">Y$17/'Допущения'!$D$20*$K21</f>
        <v>#VALUE!</v>
      </c>
      <c r="Z21" s="244" t="e">
        <f aca="false" ca="true" dt2D="false" dtr="false" t="normal">Z$17/'Допущения'!$D$20*$K21</f>
        <v>#VALUE!</v>
      </c>
      <c r="AA21" s="244" t="e">
        <f aca="false" ca="true" dt2D="false" dtr="false" t="normal">AA$17/'Допущения'!$D$20*$K21</f>
        <v>#VALUE!</v>
      </c>
      <c r="AB21" s="244" t="e">
        <f aca="false" ca="true" dt2D="false" dtr="false" t="normal">AB$17/'Допущения'!$D$20*$K21</f>
        <v>#VALUE!</v>
      </c>
      <c r="AC21" s="244" t="e">
        <f aca="false" ca="true" dt2D="false" dtr="false" t="normal">AC$17/'Допущения'!$D$20*$K21</f>
        <v>#VALUE!</v>
      </c>
      <c r="AD21" s="244" t="e">
        <f aca="false" ca="true" dt2D="false" dtr="false" t="normal">AD$17/'Допущения'!$D$20*$K21</f>
        <v>#VALUE!</v>
      </c>
      <c r="AE21" s="244" t="e">
        <f aca="false" ca="true" dt2D="false" dtr="false" t="normal">AE$17/'Допущения'!$D$20*$K21</f>
        <v>#VALUE!</v>
      </c>
      <c r="AF21" s="244" t="e">
        <f aca="false" ca="true" dt2D="false" dtr="false" t="normal">AF$17/'Допущения'!$D$20*$K21</f>
        <v>#VALUE!</v>
      </c>
      <c r="AG21" s="244" t="e">
        <f aca="false" ca="true" dt2D="false" dtr="false" t="normal">AG$17/'Допущения'!$D$20*$K21</f>
        <v>#VALUE!</v>
      </c>
      <c r="AH21" s="244" t="e">
        <f aca="false" ca="true" dt2D="false" dtr="false" t="normal">AH$17/'Допущения'!$D$20*$K21</f>
        <v>#VALUE!</v>
      </c>
      <c r="AI21" s="244" t="e">
        <f aca="false" ca="true" dt2D="false" dtr="false" t="normal">AI$17/'Допущения'!$D$20*$K21</f>
        <v>#VALUE!</v>
      </c>
      <c r="AJ21" s="244" t="e">
        <f aca="false" ca="true" dt2D="false" dtr="false" t="normal">AJ$17/'Допущения'!$D$20*$K21</f>
        <v>#VALUE!</v>
      </c>
      <c r="AK21" s="244" t="e">
        <f aca="false" ca="true" dt2D="false" dtr="false" t="normal">AK$17/'Допущения'!$D$20*$K21</f>
        <v>#VALUE!</v>
      </c>
      <c r="AL21" s="244" t="e">
        <f aca="false" ca="true" dt2D="false" dtr="false" t="normal">AL$17/'Допущения'!$D$20*$K21</f>
        <v>#VALUE!</v>
      </c>
      <c r="AM21" s="244" t="e">
        <f aca="false" ca="true" dt2D="false" dtr="false" t="normal">AM$17/'Допущения'!$D$20*$K21</f>
        <v>#VALUE!</v>
      </c>
      <c r="AN21" s="244" t="e">
        <f aca="false" ca="true" dt2D="false" dtr="false" t="normal">AN$17/'Допущения'!$D$20*$K21</f>
        <v>#VALUE!</v>
      </c>
      <c r="AO21" s="244" t="e">
        <f aca="false" ca="true" dt2D="false" dtr="false" t="normal">AO$17/'Допущения'!$D$20*$K21</f>
        <v>#VALUE!</v>
      </c>
      <c r="AP21" s="244" t="e">
        <f aca="false" ca="true" dt2D="false" dtr="false" t="normal">AP$17/'Допущения'!$D$20*$K21</f>
        <v>#VALUE!</v>
      </c>
      <c r="AQ21" s="244" t="e">
        <f aca="false" ca="true" dt2D="false" dtr="false" t="normal">AQ$17/'Допущения'!$D$20*$K21</f>
        <v>#VALUE!</v>
      </c>
      <c r="AR21" s="244" t="e">
        <f aca="false" ca="true" dt2D="false" dtr="false" t="normal">AR$17/'Допущения'!$D$20*$K21</f>
        <v>#VALUE!</v>
      </c>
      <c r="AS21" s="244" t="e">
        <f aca="false" ca="true" dt2D="false" dtr="false" t="normal">AS$17/'Допущения'!$D$20*$K21</f>
        <v>#VALUE!</v>
      </c>
      <c r="AT21" s="244" t="e">
        <f aca="false" ca="true" dt2D="false" dtr="false" t="normal">AT$17/'Допущения'!$D$20*$K21</f>
        <v>#VALUE!</v>
      </c>
      <c r="AU21" s="244" t="e">
        <f aca="false" ca="true" dt2D="false" dtr="false" t="normal">AU$17/'Допущения'!$D$20*$K21</f>
        <v>#VALUE!</v>
      </c>
      <c r="AV21" s="244" t="e">
        <f aca="false" ca="true" dt2D="false" dtr="false" t="normal">AV$17/'Допущения'!$D$20*$K21</f>
        <v>#VALUE!</v>
      </c>
      <c r="AW21" s="244" t="e">
        <f aca="false" ca="true" dt2D="false" dtr="false" t="normal">AW$17/'Допущения'!$D$20*$K21</f>
        <v>#VALUE!</v>
      </c>
      <c r="AX21" s="244" t="e">
        <f aca="false" ca="true" dt2D="false" dtr="false" t="normal">AX$17/'Допущения'!$D$20*$K21</f>
        <v>#VALUE!</v>
      </c>
      <c r="AY21" s="244" t="e">
        <f aca="false" ca="true" dt2D="false" dtr="false" t="normal">AY$17/'Допущения'!$D$20*$K21</f>
        <v>#VALUE!</v>
      </c>
      <c r="AZ21" s="244" t="e">
        <f aca="false" ca="true" dt2D="false" dtr="false" t="normal">AZ$17/'Допущения'!$D$20*$K21</f>
        <v>#VALUE!</v>
      </c>
      <c r="BA21" s="244" t="e">
        <f aca="false" ca="true" dt2D="false" dtr="false" t="normal">BA$17/'Допущения'!$D$20*$K21</f>
        <v>#VALUE!</v>
      </c>
      <c r="BB21" s="244" t="e">
        <f aca="false" ca="true" dt2D="false" dtr="false" t="normal">BB$17/'Допущения'!$D$20*$K21</f>
        <v>#VALUE!</v>
      </c>
      <c r="BC21" s="244" t="e">
        <f aca="false" ca="true" dt2D="false" dtr="false" t="normal">BC$17/'Допущения'!$D$20*$K21</f>
        <v>#VALUE!</v>
      </c>
      <c r="BD21" s="244" t="e">
        <f aca="false" ca="true" dt2D="false" dtr="false" t="normal">BD$17/'Допущения'!$D$20*$K21</f>
        <v>#VALUE!</v>
      </c>
      <c r="BE21" s="244" t="e">
        <f aca="false" ca="true" dt2D="false" dtr="false" t="normal">BE$17/'Допущения'!$D$20*$K21</f>
        <v>#VALUE!</v>
      </c>
      <c r="BF21" s="244" t="e">
        <f aca="false" ca="true" dt2D="false" dtr="false" t="normal">BF$17/'Допущения'!$D$20*$K21</f>
        <v>#VALUE!</v>
      </c>
      <c r="BG21" s="244" t="e">
        <f aca="false" ca="true" dt2D="false" dtr="false" t="normal">BG$17/'Допущения'!$D$20*$K21</f>
        <v>#VALUE!</v>
      </c>
      <c r="BH21" s="244" t="e">
        <f aca="false" ca="true" dt2D="false" dtr="false" t="normal">BH$17/'Допущения'!$D$20*$K21</f>
        <v>#VALUE!</v>
      </c>
      <c r="BI21" s="244" t="e">
        <f aca="false" ca="true" dt2D="false" dtr="false" t="normal">BI$17/'Допущения'!$D$20*$K21</f>
        <v>#VALUE!</v>
      </c>
      <c r="BJ21" s="244" t="e">
        <f aca="false" ca="true" dt2D="false" dtr="false" t="normal">BJ$17/'Допущения'!$D$20*$K21</f>
        <v>#VALUE!</v>
      </c>
      <c r="BK21" s="244" t="e">
        <f aca="false" ca="true" dt2D="false" dtr="false" t="normal">BK$17/'Допущения'!$D$20*$K21</f>
        <v>#VALUE!</v>
      </c>
      <c r="BL21" s="244" t="e">
        <f aca="false" ca="true" dt2D="false" dtr="false" t="normal">BL$17/'Допущения'!$D$20*$K21</f>
        <v>#VALUE!</v>
      </c>
      <c r="BM21" s="244" t="e">
        <f aca="false" ca="true" dt2D="false" dtr="false" t="normal">BM$17/'Допущения'!$D$20*$K21</f>
        <v>#VALUE!</v>
      </c>
      <c r="BN21" s="244" t="e">
        <f aca="false" ca="true" dt2D="false" dtr="false" t="normal">BN$17/'Допущения'!$D$20*$K21</f>
        <v>#VALUE!</v>
      </c>
      <c r="BO21" s="244" t="e">
        <f aca="false" ca="true" dt2D="false" dtr="false" t="normal">BO$17/'Допущения'!$D$20*$K21</f>
        <v>#VALUE!</v>
      </c>
      <c r="BP21" s="244" t="e">
        <f aca="false" ca="true" dt2D="false" dtr="false" t="normal">BP$17/'Допущения'!$D$20*$K21</f>
        <v>#VALUE!</v>
      </c>
      <c r="BQ21" s="244" t="e">
        <f aca="false" ca="true" dt2D="false" dtr="false" t="normal">BQ$17/'Допущения'!$D$20*$K21</f>
        <v>#VALUE!</v>
      </c>
      <c r="BR21" s="244" t="e">
        <f aca="false" ca="true" dt2D="false" dtr="false" t="normal">BR$17/'Допущения'!$D$20*$K21</f>
        <v>#VALUE!</v>
      </c>
      <c r="BS21" s="244" t="e">
        <f aca="false" ca="true" dt2D="false" dtr="false" t="normal">BS$17/'Допущения'!$D$20*$K21</f>
        <v>#VALUE!</v>
      </c>
      <c r="BT21" s="244" t="e">
        <f aca="false" ca="true" dt2D="false" dtr="false" t="normal">BT$17/'Допущения'!$D$20*$K21</f>
        <v>#VALUE!</v>
      </c>
    </row>
    <row hidden="true" ht="16.5" outlineLevel="2" r="22">
      <c r="B22" s="482" t="s">
        <v>628</v>
      </c>
      <c r="D22" s="482" t="str">
        <f aca="false" ca="false" dt2D="false" dtr="false" t="normal">D20</f>
        <v>Транспортная инфраструктура</v>
      </c>
      <c r="F22" s="482" t="str">
        <f aca="false" ca="false" dt2D="false" dtr="false" t="normal">VLOOKUP(G22, 'ТехЛист'!L:M, 2, 0)</f>
        <v>Якорная туристическая инфраструктура</v>
      </c>
      <c r="G22" s="482" t="str">
        <f aca="false" ca="false" dt2D="false" dtr="false" t="normal">I22</f>
        <v>Аквапарки (Рекреационный, водный, круизный)</v>
      </c>
      <c r="I22" s="599" t="str">
        <f aca="false" ca="false" dt2D="false" dtr="false" t="normal">'Допущения'!$B$30</f>
        <v>Аквапарки (Рекреационный, водный, круизный)</v>
      </c>
      <c r="K22" s="600" t="n">
        <f aca="false" ca="false" dt2D="false" dtr="false" t="normal">IFERROR(VLOOKUP(I22, 'Допущения'!$B$27:$G$33, 3, 0), 0)</f>
        <v>0</v>
      </c>
      <c r="L22" s="235" t="e">
        <f aca="false" ca="true" dt2D="false" dtr="false" t="normal">SUM(M22:BT22)</f>
        <v>#VALUE!</v>
      </c>
      <c r="M22" s="244" t="e">
        <f aca="false" ca="true" dt2D="false" dtr="false" t="normal">M$17/'Допущения'!$D$20*$K22</f>
        <v>#VALUE!</v>
      </c>
      <c r="N22" s="244" t="e">
        <f aca="false" ca="true" dt2D="false" dtr="false" t="normal">N$17/'Допущения'!$D$20*$K22</f>
        <v>#VALUE!</v>
      </c>
      <c r="O22" s="244" t="e">
        <f aca="false" ca="true" dt2D="false" dtr="false" t="normal">O$17/'Допущения'!$D$20*$K22</f>
        <v>#VALUE!</v>
      </c>
      <c r="P22" s="244" t="e">
        <f aca="false" ca="true" dt2D="false" dtr="false" t="normal">P$17/'Допущения'!$D$20*$K22</f>
        <v>#VALUE!</v>
      </c>
      <c r="Q22" s="244" t="e">
        <f aca="false" ca="true" dt2D="false" dtr="false" t="normal">Q$17/'Допущения'!$D$20*$K22</f>
        <v>#VALUE!</v>
      </c>
      <c r="R22" s="244" t="e">
        <f aca="false" ca="true" dt2D="false" dtr="false" t="normal">R$17/'Допущения'!$D$20*$K22</f>
        <v>#VALUE!</v>
      </c>
      <c r="S22" s="244" t="e">
        <f aca="false" ca="true" dt2D="false" dtr="false" t="normal">S$17/'Допущения'!$D$20*$K22</f>
        <v>#VALUE!</v>
      </c>
      <c r="T22" s="244" t="e">
        <f aca="false" ca="true" dt2D="false" dtr="false" t="normal">T$17/'Допущения'!$D$20*$K22</f>
        <v>#VALUE!</v>
      </c>
      <c r="U22" s="244" t="e">
        <f aca="false" ca="true" dt2D="false" dtr="false" t="normal">U$17/'Допущения'!$D$20*$K22</f>
        <v>#VALUE!</v>
      </c>
      <c r="V22" s="244" t="e">
        <f aca="false" ca="true" dt2D="false" dtr="false" t="normal">V$17/'Допущения'!$D$20*$K22</f>
        <v>#VALUE!</v>
      </c>
      <c r="W22" s="244" t="e">
        <f aca="false" ca="true" dt2D="false" dtr="false" t="normal">W$17/'Допущения'!$D$20*$K22</f>
        <v>#VALUE!</v>
      </c>
      <c r="X22" s="244" t="e">
        <f aca="false" ca="true" dt2D="false" dtr="false" t="normal">X$17/'Допущения'!$D$20*$K22</f>
        <v>#VALUE!</v>
      </c>
      <c r="Y22" s="244" t="e">
        <f aca="false" ca="true" dt2D="false" dtr="false" t="normal">Y$17/'Допущения'!$D$20*$K22</f>
        <v>#VALUE!</v>
      </c>
      <c r="Z22" s="244" t="e">
        <f aca="false" ca="true" dt2D="false" dtr="false" t="normal">Z$17/'Допущения'!$D$20*$K22</f>
        <v>#VALUE!</v>
      </c>
      <c r="AA22" s="244" t="e">
        <f aca="false" ca="true" dt2D="false" dtr="false" t="normal">AA$17/'Допущения'!$D$20*$K22</f>
        <v>#VALUE!</v>
      </c>
      <c r="AB22" s="244" t="e">
        <f aca="false" ca="true" dt2D="false" dtr="false" t="normal">AB$17/'Допущения'!$D$20*$K22</f>
        <v>#VALUE!</v>
      </c>
      <c r="AC22" s="244" t="e">
        <f aca="false" ca="true" dt2D="false" dtr="false" t="normal">AC$17/'Допущения'!$D$20*$K22</f>
        <v>#VALUE!</v>
      </c>
      <c r="AD22" s="244" t="e">
        <f aca="false" ca="true" dt2D="false" dtr="false" t="normal">AD$17/'Допущения'!$D$20*$K22</f>
        <v>#VALUE!</v>
      </c>
      <c r="AE22" s="244" t="e">
        <f aca="false" ca="true" dt2D="false" dtr="false" t="normal">AE$17/'Допущения'!$D$20*$K22</f>
        <v>#VALUE!</v>
      </c>
      <c r="AF22" s="244" t="e">
        <f aca="false" ca="true" dt2D="false" dtr="false" t="normal">AF$17/'Допущения'!$D$20*$K22</f>
        <v>#VALUE!</v>
      </c>
      <c r="AG22" s="244" t="e">
        <f aca="false" ca="true" dt2D="false" dtr="false" t="normal">AG$17/'Допущения'!$D$20*$K22</f>
        <v>#VALUE!</v>
      </c>
      <c r="AH22" s="244" t="e">
        <f aca="false" ca="true" dt2D="false" dtr="false" t="normal">AH$17/'Допущения'!$D$20*$K22</f>
        <v>#VALUE!</v>
      </c>
      <c r="AI22" s="244" t="e">
        <f aca="false" ca="true" dt2D="false" dtr="false" t="normal">AI$17/'Допущения'!$D$20*$K22</f>
        <v>#VALUE!</v>
      </c>
      <c r="AJ22" s="244" t="e">
        <f aca="false" ca="true" dt2D="false" dtr="false" t="normal">AJ$17/'Допущения'!$D$20*$K22</f>
        <v>#VALUE!</v>
      </c>
      <c r="AK22" s="244" t="e">
        <f aca="false" ca="true" dt2D="false" dtr="false" t="normal">AK$17/'Допущения'!$D$20*$K22</f>
        <v>#VALUE!</v>
      </c>
      <c r="AL22" s="244" t="e">
        <f aca="false" ca="true" dt2D="false" dtr="false" t="normal">AL$17/'Допущения'!$D$20*$K22</f>
        <v>#VALUE!</v>
      </c>
      <c r="AM22" s="244" t="e">
        <f aca="false" ca="true" dt2D="false" dtr="false" t="normal">AM$17/'Допущения'!$D$20*$K22</f>
        <v>#VALUE!</v>
      </c>
      <c r="AN22" s="244" t="e">
        <f aca="false" ca="true" dt2D="false" dtr="false" t="normal">AN$17/'Допущения'!$D$20*$K22</f>
        <v>#VALUE!</v>
      </c>
      <c r="AO22" s="244" t="e">
        <f aca="false" ca="true" dt2D="false" dtr="false" t="normal">AO$17/'Допущения'!$D$20*$K22</f>
        <v>#VALUE!</v>
      </c>
      <c r="AP22" s="244" t="e">
        <f aca="false" ca="true" dt2D="false" dtr="false" t="normal">AP$17/'Допущения'!$D$20*$K22</f>
        <v>#VALUE!</v>
      </c>
      <c r="AQ22" s="244" t="e">
        <f aca="false" ca="true" dt2D="false" dtr="false" t="normal">AQ$17/'Допущения'!$D$20*$K22</f>
        <v>#VALUE!</v>
      </c>
      <c r="AR22" s="244" t="e">
        <f aca="false" ca="true" dt2D="false" dtr="false" t="normal">AR$17/'Допущения'!$D$20*$K22</f>
        <v>#VALUE!</v>
      </c>
      <c r="AS22" s="244" t="e">
        <f aca="false" ca="true" dt2D="false" dtr="false" t="normal">AS$17/'Допущения'!$D$20*$K22</f>
        <v>#VALUE!</v>
      </c>
      <c r="AT22" s="244" t="e">
        <f aca="false" ca="true" dt2D="false" dtr="false" t="normal">AT$17/'Допущения'!$D$20*$K22</f>
        <v>#VALUE!</v>
      </c>
      <c r="AU22" s="244" t="e">
        <f aca="false" ca="true" dt2D="false" dtr="false" t="normal">AU$17/'Допущения'!$D$20*$K22</f>
        <v>#VALUE!</v>
      </c>
      <c r="AV22" s="244" t="e">
        <f aca="false" ca="true" dt2D="false" dtr="false" t="normal">AV$17/'Допущения'!$D$20*$K22</f>
        <v>#VALUE!</v>
      </c>
      <c r="AW22" s="244" t="e">
        <f aca="false" ca="true" dt2D="false" dtr="false" t="normal">AW$17/'Допущения'!$D$20*$K22</f>
        <v>#VALUE!</v>
      </c>
      <c r="AX22" s="244" t="e">
        <f aca="false" ca="true" dt2D="false" dtr="false" t="normal">AX$17/'Допущения'!$D$20*$K22</f>
        <v>#VALUE!</v>
      </c>
      <c r="AY22" s="244" t="e">
        <f aca="false" ca="true" dt2D="false" dtr="false" t="normal">AY$17/'Допущения'!$D$20*$K22</f>
        <v>#VALUE!</v>
      </c>
      <c r="AZ22" s="244" t="e">
        <f aca="false" ca="true" dt2D="false" dtr="false" t="normal">AZ$17/'Допущения'!$D$20*$K22</f>
        <v>#VALUE!</v>
      </c>
      <c r="BA22" s="244" t="e">
        <f aca="false" ca="true" dt2D="false" dtr="false" t="normal">BA$17/'Допущения'!$D$20*$K22</f>
        <v>#VALUE!</v>
      </c>
      <c r="BB22" s="244" t="e">
        <f aca="false" ca="true" dt2D="false" dtr="false" t="normal">BB$17/'Допущения'!$D$20*$K22</f>
        <v>#VALUE!</v>
      </c>
      <c r="BC22" s="244" t="e">
        <f aca="false" ca="true" dt2D="false" dtr="false" t="normal">BC$17/'Допущения'!$D$20*$K22</f>
        <v>#VALUE!</v>
      </c>
      <c r="BD22" s="244" t="e">
        <f aca="false" ca="true" dt2D="false" dtr="false" t="normal">BD$17/'Допущения'!$D$20*$K22</f>
        <v>#VALUE!</v>
      </c>
      <c r="BE22" s="244" t="e">
        <f aca="false" ca="true" dt2D="false" dtr="false" t="normal">BE$17/'Допущения'!$D$20*$K22</f>
        <v>#VALUE!</v>
      </c>
      <c r="BF22" s="244" t="e">
        <f aca="false" ca="true" dt2D="false" dtr="false" t="normal">BF$17/'Допущения'!$D$20*$K22</f>
        <v>#VALUE!</v>
      </c>
      <c r="BG22" s="244" t="e">
        <f aca="false" ca="true" dt2D="false" dtr="false" t="normal">BG$17/'Допущения'!$D$20*$K22</f>
        <v>#VALUE!</v>
      </c>
      <c r="BH22" s="244" t="e">
        <f aca="false" ca="true" dt2D="false" dtr="false" t="normal">BH$17/'Допущения'!$D$20*$K22</f>
        <v>#VALUE!</v>
      </c>
      <c r="BI22" s="244" t="e">
        <f aca="false" ca="true" dt2D="false" dtr="false" t="normal">BI$17/'Допущения'!$D$20*$K22</f>
        <v>#VALUE!</v>
      </c>
      <c r="BJ22" s="244" t="e">
        <f aca="false" ca="true" dt2D="false" dtr="false" t="normal">BJ$17/'Допущения'!$D$20*$K22</f>
        <v>#VALUE!</v>
      </c>
      <c r="BK22" s="244" t="e">
        <f aca="false" ca="true" dt2D="false" dtr="false" t="normal">BK$17/'Допущения'!$D$20*$K22</f>
        <v>#VALUE!</v>
      </c>
      <c r="BL22" s="244" t="e">
        <f aca="false" ca="true" dt2D="false" dtr="false" t="normal">BL$17/'Допущения'!$D$20*$K22</f>
        <v>#VALUE!</v>
      </c>
      <c r="BM22" s="244" t="e">
        <f aca="false" ca="true" dt2D="false" dtr="false" t="normal">BM$17/'Допущения'!$D$20*$K22</f>
        <v>#VALUE!</v>
      </c>
      <c r="BN22" s="244" t="e">
        <f aca="false" ca="true" dt2D="false" dtr="false" t="normal">BN$17/'Допущения'!$D$20*$K22</f>
        <v>#VALUE!</v>
      </c>
      <c r="BO22" s="244" t="e">
        <f aca="false" ca="true" dt2D="false" dtr="false" t="normal">BO$17/'Допущения'!$D$20*$K22</f>
        <v>#VALUE!</v>
      </c>
      <c r="BP22" s="244" t="e">
        <f aca="false" ca="true" dt2D="false" dtr="false" t="normal">BP$17/'Допущения'!$D$20*$K22</f>
        <v>#VALUE!</v>
      </c>
      <c r="BQ22" s="244" t="e">
        <f aca="false" ca="true" dt2D="false" dtr="false" t="normal">BQ$17/'Допущения'!$D$20*$K22</f>
        <v>#VALUE!</v>
      </c>
      <c r="BR22" s="244" t="e">
        <f aca="false" ca="true" dt2D="false" dtr="false" t="normal">BR$17/'Допущения'!$D$20*$K22</f>
        <v>#VALUE!</v>
      </c>
      <c r="BS22" s="244" t="e">
        <f aca="false" ca="true" dt2D="false" dtr="false" t="normal">BS$17/'Допущения'!$D$20*$K22</f>
        <v>#VALUE!</v>
      </c>
      <c r="BT22" s="244" t="e">
        <f aca="false" ca="true" dt2D="false" dtr="false" t="normal">BT$17/'Допущения'!$D$20*$K22</f>
        <v>#VALUE!</v>
      </c>
    </row>
    <row hidden="true" ht="16.5" outlineLevel="2" r="23">
      <c r="B23" s="482" t="s">
        <v>628</v>
      </c>
      <c r="D23" s="482" t="str">
        <f aca="false" ca="false" dt2D="false" dtr="false" t="normal">D20</f>
        <v>Транспортная инфраструктура</v>
      </c>
      <c r="F23" s="482" t="e">
        <f aca="false" ca="false" dt2D="false" dtr="false" t="normal">VLOOKUP(G23, 'ТехЛист'!L:M, 2, 0)</f>
        <v>#N/A</v>
      </c>
      <c r="G23" s="482" t="n">
        <f aca="false" ca="false" dt2D="false" dtr="false" t="normal">I23</f>
        <v>0</v>
      </c>
      <c r="I23" s="601" t="n">
        <f aca="false" ca="false" dt2D="false" dtr="false" t="normal">'Допущения'!$B$31</f>
        <v>0</v>
      </c>
      <c r="K23" s="600" t="n">
        <f aca="false" ca="false" dt2D="false" dtr="false" t="normal">IFERROR(VLOOKUP(I23, 'Допущения'!$B$27:$G$33, 3, 0), 0)</f>
        <v>0</v>
      </c>
      <c r="L23" s="235" t="e">
        <f aca="false" ca="true" dt2D="false" dtr="false" t="normal">SUM(M23:BT23)</f>
        <v>#VALUE!</v>
      </c>
      <c r="M23" s="244" t="e">
        <f aca="false" ca="true" dt2D="false" dtr="false" t="normal">M$17/'Допущения'!$D$20*$K23</f>
        <v>#VALUE!</v>
      </c>
      <c r="N23" s="244" t="e">
        <f aca="false" ca="true" dt2D="false" dtr="false" t="normal">N$17/'Допущения'!$D$20*$K23</f>
        <v>#VALUE!</v>
      </c>
      <c r="O23" s="244" t="e">
        <f aca="false" ca="true" dt2D="false" dtr="false" t="normal">O$17/'Допущения'!$D$20*$K23</f>
        <v>#VALUE!</v>
      </c>
      <c r="P23" s="244" t="e">
        <f aca="false" ca="true" dt2D="false" dtr="false" t="normal">P$17/'Допущения'!$D$20*$K23</f>
        <v>#VALUE!</v>
      </c>
      <c r="Q23" s="244" t="e">
        <f aca="false" ca="true" dt2D="false" dtr="false" t="normal">Q$17/'Допущения'!$D$20*$K23</f>
        <v>#VALUE!</v>
      </c>
      <c r="R23" s="244" t="e">
        <f aca="false" ca="true" dt2D="false" dtr="false" t="normal">R$17/'Допущения'!$D$20*$K23</f>
        <v>#VALUE!</v>
      </c>
      <c r="S23" s="244" t="e">
        <f aca="false" ca="true" dt2D="false" dtr="false" t="normal">S$17/'Допущения'!$D$20*$K23</f>
        <v>#VALUE!</v>
      </c>
      <c r="T23" s="244" t="e">
        <f aca="false" ca="true" dt2D="false" dtr="false" t="normal">T$17/'Допущения'!$D$20*$K23</f>
        <v>#VALUE!</v>
      </c>
      <c r="U23" s="244" t="e">
        <f aca="false" ca="true" dt2D="false" dtr="false" t="normal">U$17/'Допущения'!$D$20*$K23</f>
        <v>#VALUE!</v>
      </c>
      <c r="V23" s="244" t="e">
        <f aca="false" ca="true" dt2D="false" dtr="false" t="normal">V$17/'Допущения'!$D$20*$K23</f>
        <v>#VALUE!</v>
      </c>
      <c r="W23" s="244" t="e">
        <f aca="false" ca="true" dt2D="false" dtr="false" t="normal">W$17/'Допущения'!$D$20*$K23</f>
        <v>#VALUE!</v>
      </c>
      <c r="X23" s="244" t="e">
        <f aca="false" ca="true" dt2D="false" dtr="false" t="normal">X$17/'Допущения'!$D$20*$K23</f>
        <v>#VALUE!</v>
      </c>
      <c r="Y23" s="244" t="e">
        <f aca="false" ca="true" dt2D="false" dtr="false" t="normal">Y$17/'Допущения'!$D$20*$K23</f>
        <v>#VALUE!</v>
      </c>
      <c r="Z23" s="244" t="e">
        <f aca="false" ca="true" dt2D="false" dtr="false" t="normal">Z$17/'Допущения'!$D$20*$K23</f>
        <v>#VALUE!</v>
      </c>
      <c r="AA23" s="244" t="e">
        <f aca="false" ca="true" dt2D="false" dtr="false" t="normal">AA$17/'Допущения'!$D$20*$K23</f>
        <v>#VALUE!</v>
      </c>
      <c r="AB23" s="244" t="e">
        <f aca="false" ca="true" dt2D="false" dtr="false" t="normal">AB$17/'Допущения'!$D$20*$K23</f>
        <v>#VALUE!</v>
      </c>
      <c r="AC23" s="244" t="e">
        <f aca="false" ca="true" dt2D="false" dtr="false" t="normal">AC$17/'Допущения'!$D$20*$K23</f>
        <v>#VALUE!</v>
      </c>
      <c r="AD23" s="244" t="e">
        <f aca="false" ca="true" dt2D="false" dtr="false" t="normal">AD$17/'Допущения'!$D$20*$K23</f>
        <v>#VALUE!</v>
      </c>
      <c r="AE23" s="244" t="e">
        <f aca="false" ca="true" dt2D="false" dtr="false" t="normal">AE$17/'Допущения'!$D$20*$K23</f>
        <v>#VALUE!</v>
      </c>
      <c r="AF23" s="244" t="e">
        <f aca="false" ca="true" dt2D="false" dtr="false" t="normal">AF$17/'Допущения'!$D$20*$K23</f>
        <v>#VALUE!</v>
      </c>
      <c r="AG23" s="244" t="e">
        <f aca="false" ca="true" dt2D="false" dtr="false" t="normal">AG$17/'Допущения'!$D$20*$K23</f>
        <v>#VALUE!</v>
      </c>
      <c r="AH23" s="244" t="e">
        <f aca="false" ca="true" dt2D="false" dtr="false" t="normal">AH$17/'Допущения'!$D$20*$K23</f>
        <v>#VALUE!</v>
      </c>
      <c r="AI23" s="244" t="e">
        <f aca="false" ca="true" dt2D="false" dtr="false" t="normal">AI$17/'Допущения'!$D$20*$K23</f>
        <v>#VALUE!</v>
      </c>
      <c r="AJ23" s="244" t="e">
        <f aca="false" ca="true" dt2D="false" dtr="false" t="normal">AJ$17/'Допущения'!$D$20*$K23</f>
        <v>#VALUE!</v>
      </c>
      <c r="AK23" s="244" t="e">
        <f aca="false" ca="true" dt2D="false" dtr="false" t="normal">AK$17/'Допущения'!$D$20*$K23</f>
        <v>#VALUE!</v>
      </c>
      <c r="AL23" s="244" t="e">
        <f aca="false" ca="true" dt2D="false" dtr="false" t="normal">AL$17/'Допущения'!$D$20*$K23</f>
        <v>#VALUE!</v>
      </c>
      <c r="AM23" s="244" t="e">
        <f aca="false" ca="true" dt2D="false" dtr="false" t="normal">AM$17/'Допущения'!$D$20*$K23</f>
        <v>#VALUE!</v>
      </c>
      <c r="AN23" s="244" t="e">
        <f aca="false" ca="true" dt2D="false" dtr="false" t="normal">AN$17/'Допущения'!$D$20*$K23</f>
        <v>#VALUE!</v>
      </c>
      <c r="AO23" s="244" t="e">
        <f aca="false" ca="true" dt2D="false" dtr="false" t="normal">AO$17/'Допущения'!$D$20*$K23</f>
        <v>#VALUE!</v>
      </c>
      <c r="AP23" s="244" t="e">
        <f aca="false" ca="true" dt2D="false" dtr="false" t="normal">AP$17/'Допущения'!$D$20*$K23</f>
        <v>#VALUE!</v>
      </c>
      <c r="AQ23" s="244" t="e">
        <f aca="false" ca="true" dt2D="false" dtr="false" t="normal">AQ$17/'Допущения'!$D$20*$K23</f>
        <v>#VALUE!</v>
      </c>
      <c r="AR23" s="244" t="e">
        <f aca="false" ca="true" dt2D="false" dtr="false" t="normal">AR$17/'Допущения'!$D$20*$K23</f>
        <v>#VALUE!</v>
      </c>
      <c r="AS23" s="244" t="e">
        <f aca="false" ca="true" dt2D="false" dtr="false" t="normal">AS$17/'Допущения'!$D$20*$K23</f>
        <v>#VALUE!</v>
      </c>
      <c r="AT23" s="244" t="e">
        <f aca="false" ca="true" dt2D="false" dtr="false" t="normal">AT$17/'Допущения'!$D$20*$K23</f>
        <v>#VALUE!</v>
      </c>
      <c r="AU23" s="244" t="e">
        <f aca="false" ca="true" dt2D="false" dtr="false" t="normal">AU$17/'Допущения'!$D$20*$K23</f>
        <v>#VALUE!</v>
      </c>
      <c r="AV23" s="244" t="e">
        <f aca="false" ca="true" dt2D="false" dtr="false" t="normal">AV$17/'Допущения'!$D$20*$K23</f>
        <v>#VALUE!</v>
      </c>
      <c r="AW23" s="244" t="e">
        <f aca="false" ca="true" dt2D="false" dtr="false" t="normal">AW$17/'Допущения'!$D$20*$K23</f>
        <v>#VALUE!</v>
      </c>
      <c r="AX23" s="244" t="e">
        <f aca="false" ca="true" dt2D="false" dtr="false" t="normal">AX$17/'Допущения'!$D$20*$K23</f>
        <v>#VALUE!</v>
      </c>
      <c r="AY23" s="244" t="e">
        <f aca="false" ca="true" dt2D="false" dtr="false" t="normal">AY$17/'Допущения'!$D$20*$K23</f>
        <v>#VALUE!</v>
      </c>
      <c r="AZ23" s="244" t="e">
        <f aca="false" ca="true" dt2D="false" dtr="false" t="normal">AZ$17/'Допущения'!$D$20*$K23</f>
        <v>#VALUE!</v>
      </c>
      <c r="BA23" s="244" t="e">
        <f aca="false" ca="true" dt2D="false" dtr="false" t="normal">BA$17/'Допущения'!$D$20*$K23</f>
        <v>#VALUE!</v>
      </c>
      <c r="BB23" s="244" t="e">
        <f aca="false" ca="true" dt2D="false" dtr="false" t="normal">BB$17/'Допущения'!$D$20*$K23</f>
        <v>#VALUE!</v>
      </c>
      <c r="BC23" s="244" t="e">
        <f aca="false" ca="true" dt2D="false" dtr="false" t="normal">BC$17/'Допущения'!$D$20*$K23</f>
        <v>#VALUE!</v>
      </c>
      <c r="BD23" s="244" t="e">
        <f aca="false" ca="true" dt2D="false" dtr="false" t="normal">BD$17/'Допущения'!$D$20*$K23</f>
        <v>#VALUE!</v>
      </c>
      <c r="BE23" s="244" t="e">
        <f aca="false" ca="true" dt2D="false" dtr="false" t="normal">BE$17/'Допущения'!$D$20*$K23</f>
        <v>#VALUE!</v>
      </c>
      <c r="BF23" s="244" t="e">
        <f aca="false" ca="true" dt2D="false" dtr="false" t="normal">BF$17/'Допущения'!$D$20*$K23</f>
        <v>#VALUE!</v>
      </c>
      <c r="BG23" s="244" t="e">
        <f aca="false" ca="true" dt2D="false" dtr="false" t="normal">BG$17/'Допущения'!$D$20*$K23</f>
        <v>#VALUE!</v>
      </c>
      <c r="BH23" s="244" t="e">
        <f aca="false" ca="true" dt2D="false" dtr="false" t="normal">BH$17/'Допущения'!$D$20*$K23</f>
        <v>#VALUE!</v>
      </c>
      <c r="BI23" s="244" t="e">
        <f aca="false" ca="true" dt2D="false" dtr="false" t="normal">BI$17/'Допущения'!$D$20*$K23</f>
        <v>#VALUE!</v>
      </c>
      <c r="BJ23" s="244" t="e">
        <f aca="false" ca="true" dt2D="false" dtr="false" t="normal">BJ$17/'Допущения'!$D$20*$K23</f>
        <v>#VALUE!</v>
      </c>
      <c r="BK23" s="244" t="e">
        <f aca="false" ca="true" dt2D="false" dtr="false" t="normal">BK$17/'Допущения'!$D$20*$K23</f>
        <v>#VALUE!</v>
      </c>
      <c r="BL23" s="244" t="e">
        <f aca="false" ca="true" dt2D="false" dtr="false" t="normal">BL$17/'Допущения'!$D$20*$K23</f>
        <v>#VALUE!</v>
      </c>
      <c r="BM23" s="244" t="e">
        <f aca="false" ca="true" dt2D="false" dtr="false" t="normal">BM$17/'Допущения'!$D$20*$K23</f>
        <v>#VALUE!</v>
      </c>
      <c r="BN23" s="244" t="e">
        <f aca="false" ca="true" dt2D="false" dtr="false" t="normal">BN$17/'Допущения'!$D$20*$K23</f>
        <v>#VALUE!</v>
      </c>
      <c r="BO23" s="244" t="e">
        <f aca="false" ca="true" dt2D="false" dtr="false" t="normal">BO$17/'Допущения'!$D$20*$K23</f>
        <v>#VALUE!</v>
      </c>
      <c r="BP23" s="244" t="e">
        <f aca="false" ca="true" dt2D="false" dtr="false" t="normal">BP$17/'Допущения'!$D$20*$K23</f>
        <v>#VALUE!</v>
      </c>
      <c r="BQ23" s="244" t="e">
        <f aca="false" ca="true" dt2D="false" dtr="false" t="normal">BQ$17/'Допущения'!$D$20*$K23</f>
        <v>#VALUE!</v>
      </c>
      <c r="BR23" s="244" t="e">
        <f aca="false" ca="true" dt2D="false" dtr="false" t="normal">BR$17/'Допущения'!$D$20*$K23</f>
        <v>#VALUE!</v>
      </c>
      <c r="BS23" s="244" t="e">
        <f aca="false" ca="true" dt2D="false" dtr="false" t="normal">BS$17/'Допущения'!$D$20*$K23</f>
        <v>#VALUE!</v>
      </c>
      <c r="BT23" s="244" t="e">
        <f aca="false" ca="true" dt2D="false" dtr="false" t="normal">BT$17/'Допущения'!$D$20*$K23</f>
        <v>#VALUE!</v>
      </c>
    </row>
    <row hidden="true" ht="16.5" outlineLevel="2" r="24">
      <c r="B24" s="482" t="s">
        <v>628</v>
      </c>
      <c r="D24" s="482" t="str">
        <f aca="false" ca="false" dt2D="false" dtr="false" t="normal">D20</f>
        <v>Транспортная инфраструктура</v>
      </c>
      <c r="F24" s="482" t="e">
        <f aca="false" ca="false" dt2D="false" dtr="false" t="normal">VLOOKUP(G24, 'ТехЛист'!L:M, 2, 0)</f>
        <v>#N/A</v>
      </c>
      <c r="G24" s="482" t="n">
        <f aca="false" ca="false" dt2D="false" dtr="false" t="normal">I24</f>
        <v>0</v>
      </c>
      <c r="I24" s="601" t="n">
        <f aca="false" ca="false" dt2D="false" dtr="false" t="normal">'Допущения'!$B$32</f>
        <v>0</v>
      </c>
      <c r="K24" s="600" t="n">
        <f aca="false" ca="false" dt2D="false" dtr="false" t="normal">IFERROR(VLOOKUP(I24, 'Допущения'!$B$27:$G$33, 3, 0), 0)</f>
        <v>0</v>
      </c>
      <c r="L24" s="235" t="e">
        <f aca="false" ca="true" dt2D="false" dtr="false" t="normal">SUM(M24:BT24)</f>
        <v>#VALUE!</v>
      </c>
      <c r="M24" s="244" t="e">
        <f aca="false" ca="true" dt2D="false" dtr="false" t="normal">M$17/'Допущения'!$D$20*$K24</f>
        <v>#VALUE!</v>
      </c>
      <c r="N24" s="244" t="e">
        <f aca="false" ca="true" dt2D="false" dtr="false" t="normal">N$17/'Допущения'!$D$20*$K24</f>
        <v>#VALUE!</v>
      </c>
      <c r="O24" s="244" t="e">
        <f aca="false" ca="true" dt2D="false" dtr="false" t="normal">O$17/'Допущения'!$D$20*$K24</f>
        <v>#VALUE!</v>
      </c>
      <c r="P24" s="244" t="e">
        <f aca="false" ca="true" dt2D="false" dtr="false" t="normal">P$17/'Допущения'!$D$20*$K24</f>
        <v>#VALUE!</v>
      </c>
      <c r="Q24" s="244" t="e">
        <f aca="false" ca="true" dt2D="false" dtr="false" t="normal">Q$17/'Допущения'!$D$20*$K24</f>
        <v>#VALUE!</v>
      </c>
      <c r="R24" s="244" t="e">
        <f aca="false" ca="true" dt2D="false" dtr="false" t="normal">R$17/'Допущения'!$D$20*$K24</f>
        <v>#VALUE!</v>
      </c>
      <c r="S24" s="244" t="e">
        <f aca="false" ca="true" dt2D="false" dtr="false" t="normal">S$17/'Допущения'!$D$20*$K24</f>
        <v>#VALUE!</v>
      </c>
      <c r="T24" s="244" t="e">
        <f aca="false" ca="true" dt2D="false" dtr="false" t="normal">T$17/'Допущения'!$D$20*$K24</f>
        <v>#VALUE!</v>
      </c>
      <c r="U24" s="244" t="e">
        <f aca="false" ca="true" dt2D="false" dtr="false" t="normal">U$17/'Допущения'!$D$20*$K24</f>
        <v>#VALUE!</v>
      </c>
      <c r="V24" s="244" t="e">
        <f aca="false" ca="true" dt2D="false" dtr="false" t="normal">V$17/'Допущения'!$D$20*$K24</f>
        <v>#VALUE!</v>
      </c>
      <c r="W24" s="244" t="e">
        <f aca="false" ca="true" dt2D="false" dtr="false" t="normal">W$17/'Допущения'!$D$20*$K24</f>
        <v>#VALUE!</v>
      </c>
      <c r="X24" s="244" t="e">
        <f aca="false" ca="true" dt2D="false" dtr="false" t="normal">X$17/'Допущения'!$D$20*$K24</f>
        <v>#VALUE!</v>
      </c>
      <c r="Y24" s="244" t="e">
        <f aca="false" ca="true" dt2D="false" dtr="false" t="normal">Y$17/'Допущения'!$D$20*$K24</f>
        <v>#VALUE!</v>
      </c>
      <c r="Z24" s="244" t="e">
        <f aca="false" ca="true" dt2D="false" dtr="false" t="normal">Z$17/'Допущения'!$D$20*$K24</f>
        <v>#VALUE!</v>
      </c>
      <c r="AA24" s="244" t="e">
        <f aca="false" ca="true" dt2D="false" dtr="false" t="normal">AA$17/'Допущения'!$D$20*$K24</f>
        <v>#VALUE!</v>
      </c>
      <c r="AB24" s="244" t="e">
        <f aca="false" ca="true" dt2D="false" dtr="false" t="normal">AB$17/'Допущения'!$D$20*$K24</f>
        <v>#VALUE!</v>
      </c>
      <c r="AC24" s="244" t="e">
        <f aca="false" ca="true" dt2D="false" dtr="false" t="normal">AC$17/'Допущения'!$D$20*$K24</f>
        <v>#VALUE!</v>
      </c>
      <c r="AD24" s="244" t="e">
        <f aca="false" ca="true" dt2D="false" dtr="false" t="normal">AD$17/'Допущения'!$D$20*$K24</f>
        <v>#VALUE!</v>
      </c>
      <c r="AE24" s="244" t="e">
        <f aca="false" ca="true" dt2D="false" dtr="false" t="normal">AE$17/'Допущения'!$D$20*$K24</f>
        <v>#VALUE!</v>
      </c>
      <c r="AF24" s="244" t="e">
        <f aca="false" ca="true" dt2D="false" dtr="false" t="normal">AF$17/'Допущения'!$D$20*$K24</f>
        <v>#VALUE!</v>
      </c>
      <c r="AG24" s="244" t="e">
        <f aca="false" ca="true" dt2D="false" dtr="false" t="normal">AG$17/'Допущения'!$D$20*$K24</f>
        <v>#VALUE!</v>
      </c>
      <c r="AH24" s="244" t="e">
        <f aca="false" ca="true" dt2D="false" dtr="false" t="normal">AH$17/'Допущения'!$D$20*$K24</f>
        <v>#VALUE!</v>
      </c>
      <c r="AI24" s="244" t="e">
        <f aca="false" ca="true" dt2D="false" dtr="false" t="normal">AI$17/'Допущения'!$D$20*$K24</f>
        <v>#VALUE!</v>
      </c>
      <c r="AJ24" s="244" t="e">
        <f aca="false" ca="true" dt2D="false" dtr="false" t="normal">AJ$17/'Допущения'!$D$20*$K24</f>
        <v>#VALUE!</v>
      </c>
      <c r="AK24" s="244" t="e">
        <f aca="false" ca="true" dt2D="false" dtr="false" t="normal">AK$17/'Допущения'!$D$20*$K24</f>
        <v>#VALUE!</v>
      </c>
      <c r="AL24" s="244" t="e">
        <f aca="false" ca="true" dt2D="false" dtr="false" t="normal">AL$17/'Допущения'!$D$20*$K24</f>
        <v>#VALUE!</v>
      </c>
      <c r="AM24" s="244" t="e">
        <f aca="false" ca="true" dt2D="false" dtr="false" t="normal">AM$17/'Допущения'!$D$20*$K24</f>
        <v>#VALUE!</v>
      </c>
      <c r="AN24" s="244" t="e">
        <f aca="false" ca="true" dt2D="false" dtr="false" t="normal">AN$17/'Допущения'!$D$20*$K24</f>
        <v>#VALUE!</v>
      </c>
      <c r="AO24" s="244" t="e">
        <f aca="false" ca="true" dt2D="false" dtr="false" t="normal">AO$17/'Допущения'!$D$20*$K24</f>
        <v>#VALUE!</v>
      </c>
      <c r="AP24" s="244" t="e">
        <f aca="false" ca="true" dt2D="false" dtr="false" t="normal">AP$17/'Допущения'!$D$20*$K24</f>
        <v>#VALUE!</v>
      </c>
      <c r="AQ24" s="244" t="e">
        <f aca="false" ca="true" dt2D="false" dtr="false" t="normal">AQ$17/'Допущения'!$D$20*$K24</f>
        <v>#VALUE!</v>
      </c>
      <c r="AR24" s="244" t="e">
        <f aca="false" ca="true" dt2D="false" dtr="false" t="normal">AR$17/'Допущения'!$D$20*$K24</f>
        <v>#VALUE!</v>
      </c>
      <c r="AS24" s="244" t="e">
        <f aca="false" ca="true" dt2D="false" dtr="false" t="normal">AS$17/'Допущения'!$D$20*$K24</f>
        <v>#VALUE!</v>
      </c>
      <c r="AT24" s="244" t="e">
        <f aca="false" ca="true" dt2D="false" dtr="false" t="normal">AT$17/'Допущения'!$D$20*$K24</f>
        <v>#VALUE!</v>
      </c>
      <c r="AU24" s="244" t="e">
        <f aca="false" ca="true" dt2D="false" dtr="false" t="normal">AU$17/'Допущения'!$D$20*$K24</f>
        <v>#VALUE!</v>
      </c>
      <c r="AV24" s="244" t="e">
        <f aca="false" ca="true" dt2D="false" dtr="false" t="normal">AV$17/'Допущения'!$D$20*$K24</f>
        <v>#VALUE!</v>
      </c>
      <c r="AW24" s="244" t="e">
        <f aca="false" ca="true" dt2D="false" dtr="false" t="normal">AW$17/'Допущения'!$D$20*$K24</f>
        <v>#VALUE!</v>
      </c>
      <c r="AX24" s="244" t="e">
        <f aca="false" ca="true" dt2D="false" dtr="false" t="normal">AX$17/'Допущения'!$D$20*$K24</f>
        <v>#VALUE!</v>
      </c>
      <c r="AY24" s="244" t="e">
        <f aca="false" ca="true" dt2D="false" dtr="false" t="normal">AY$17/'Допущения'!$D$20*$K24</f>
        <v>#VALUE!</v>
      </c>
      <c r="AZ24" s="244" t="e">
        <f aca="false" ca="true" dt2D="false" dtr="false" t="normal">AZ$17/'Допущения'!$D$20*$K24</f>
        <v>#VALUE!</v>
      </c>
      <c r="BA24" s="244" t="e">
        <f aca="false" ca="true" dt2D="false" dtr="false" t="normal">BA$17/'Допущения'!$D$20*$K24</f>
        <v>#VALUE!</v>
      </c>
      <c r="BB24" s="244" t="e">
        <f aca="false" ca="true" dt2D="false" dtr="false" t="normal">BB$17/'Допущения'!$D$20*$K24</f>
        <v>#VALUE!</v>
      </c>
      <c r="BC24" s="244" t="e">
        <f aca="false" ca="true" dt2D="false" dtr="false" t="normal">BC$17/'Допущения'!$D$20*$K24</f>
        <v>#VALUE!</v>
      </c>
      <c r="BD24" s="244" t="e">
        <f aca="false" ca="true" dt2D="false" dtr="false" t="normal">BD$17/'Допущения'!$D$20*$K24</f>
        <v>#VALUE!</v>
      </c>
      <c r="BE24" s="244" t="e">
        <f aca="false" ca="true" dt2D="false" dtr="false" t="normal">BE$17/'Допущения'!$D$20*$K24</f>
        <v>#VALUE!</v>
      </c>
      <c r="BF24" s="244" t="e">
        <f aca="false" ca="true" dt2D="false" dtr="false" t="normal">BF$17/'Допущения'!$D$20*$K24</f>
        <v>#VALUE!</v>
      </c>
      <c r="BG24" s="244" t="e">
        <f aca="false" ca="true" dt2D="false" dtr="false" t="normal">BG$17/'Допущения'!$D$20*$K24</f>
        <v>#VALUE!</v>
      </c>
      <c r="BH24" s="244" t="e">
        <f aca="false" ca="true" dt2D="false" dtr="false" t="normal">BH$17/'Допущения'!$D$20*$K24</f>
        <v>#VALUE!</v>
      </c>
      <c r="BI24" s="244" t="e">
        <f aca="false" ca="true" dt2D="false" dtr="false" t="normal">BI$17/'Допущения'!$D$20*$K24</f>
        <v>#VALUE!</v>
      </c>
      <c r="BJ24" s="244" t="e">
        <f aca="false" ca="true" dt2D="false" dtr="false" t="normal">BJ$17/'Допущения'!$D$20*$K24</f>
        <v>#VALUE!</v>
      </c>
      <c r="BK24" s="244" t="e">
        <f aca="false" ca="true" dt2D="false" dtr="false" t="normal">BK$17/'Допущения'!$D$20*$K24</f>
        <v>#VALUE!</v>
      </c>
      <c r="BL24" s="244" t="e">
        <f aca="false" ca="true" dt2D="false" dtr="false" t="normal">BL$17/'Допущения'!$D$20*$K24</f>
        <v>#VALUE!</v>
      </c>
      <c r="BM24" s="244" t="e">
        <f aca="false" ca="true" dt2D="false" dtr="false" t="normal">BM$17/'Допущения'!$D$20*$K24</f>
        <v>#VALUE!</v>
      </c>
      <c r="BN24" s="244" t="e">
        <f aca="false" ca="true" dt2D="false" dtr="false" t="normal">BN$17/'Допущения'!$D$20*$K24</f>
        <v>#VALUE!</v>
      </c>
      <c r="BO24" s="244" t="e">
        <f aca="false" ca="true" dt2D="false" dtr="false" t="normal">BO$17/'Допущения'!$D$20*$K24</f>
        <v>#VALUE!</v>
      </c>
      <c r="BP24" s="244" t="e">
        <f aca="false" ca="true" dt2D="false" dtr="false" t="normal">BP$17/'Допущения'!$D$20*$K24</f>
        <v>#VALUE!</v>
      </c>
      <c r="BQ24" s="244" t="e">
        <f aca="false" ca="true" dt2D="false" dtr="false" t="normal">BQ$17/'Допущения'!$D$20*$K24</f>
        <v>#VALUE!</v>
      </c>
      <c r="BR24" s="244" t="e">
        <f aca="false" ca="true" dt2D="false" dtr="false" t="normal">BR$17/'Допущения'!$D$20*$K24</f>
        <v>#VALUE!</v>
      </c>
      <c r="BS24" s="244" t="e">
        <f aca="false" ca="true" dt2D="false" dtr="false" t="normal">BS$17/'Допущения'!$D$20*$K24</f>
        <v>#VALUE!</v>
      </c>
      <c r="BT24" s="244" t="e">
        <f aca="false" ca="true" dt2D="false" dtr="false" t="normal">BT$17/'Допущения'!$D$20*$K24</f>
        <v>#VALUE!</v>
      </c>
    </row>
    <row hidden="true" ht="16.5" outlineLevel="2" r="25">
      <c r="B25" s="482" t="s">
        <v>628</v>
      </c>
      <c r="D25" s="482" t="str">
        <f aca="false" ca="false" dt2D="false" dtr="false" t="normal">D21</f>
        <v>Транспортная инфраструктура</v>
      </c>
      <c r="F25" s="482" t="e">
        <f aca="false" ca="false" dt2D="false" dtr="false" t="normal">VLOOKUP(G25, 'ТехЛист'!L:M, 2, 0)</f>
        <v>#N/A</v>
      </c>
      <c r="G25" s="482" t="n">
        <f aca="false" ca="false" dt2D="false" dtr="false" t="normal">I25</f>
        <v>0</v>
      </c>
      <c r="I25" s="601" t="n">
        <f aca="false" ca="false" dt2D="false" dtr="false" t="normal">'Допущения'!$B$33</f>
        <v>0</v>
      </c>
      <c r="K25" s="600" t="n">
        <f aca="false" ca="false" dt2D="false" dtr="false" t="normal">IFERROR(VLOOKUP(I25, 'Допущения'!$B$27:$G$33, 3, 0), 0)</f>
        <v>0</v>
      </c>
      <c r="L25" s="235" t="e">
        <f aca="false" ca="true" dt2D="false" dtr="false" t="normal">SUM(M25:BT25)</f>
        <v>#VALUE!</v>
      </c>
      <c r="M25" s="244" t="e">
        <f aca="false" ca="true" dt2D="false" dtr="false" t="normal">M$17/'Допущения'!$D$20*$K25</f>
        <v>#VALUE!</v>
      </c>
      <c r="N25" s="244" t="e">
        <f aca="false" ca="true" dt2D="false" dtr="false" t="normal">N$17/'Допущения'!$D$20*$K25</f>
        <v>#VALUE!</v>
      </c>
      <c r="O25" s="244" t="e">
        <f aca="false" ca="true" dt2D="false" dtr="false" t="normal">O$17/'Допущения'!$D$20*$K25</f>
        <v>#VALUE!</v>
      </c>
      <c r="P25" s="244" t="e">
        <f aca="false" ca="true" dt2D="false" dtr="false" t="normal">P$17/'Допущения'!$D$20*$K25</f>
        <v>#VALUE!</v>
      </c>
      <c r="Q25" s="244" t="e">
        <f aca="false" ca="true" dt2D="false" dtr="false" t="normal">Q$17/'Допущения'!$D$20*$K25</f>
        <v>#VALUE!</v>
      </c>
      <c r="R25" s="244" t="e">
        <f aca="false" ca="true" dt2D="false" dtr="false" t="normal">R$17/'Допущения'!$D$20*$K25</f>
        <v>#VALUE!</v>
      </c>
      <c r="S25" s="244" t="e">
        <f aca="false" ca="true" dt2D="false" dtr="false" t="normal">S$17/'Допущения'!$D$20*$K25</f>
        <v>#VALUE!</v>
      </c>
      <c r="T25" s="244" t="e">
        <f aca="false" ca="true" dt2D="false" dtr="false" t="normal">T$17/'Допущения'!$D$20*$K25</f>
        <v>#VALUE!</v>
      </c>
      <c r="U25" s="244" t="e">
        <f aca="false" ca="true" dt2D="false" dtr="false" t="normal">U$17/'Допущения'!$D$20*$K25</f>
        <v>#VALUE!</v>
      </c>
      <c r="V25" s="244" t="e">
        <f aca="false" ca="true" dt2D="false" dtr="false" t="normal">V$17/'Допущения'!$D$20*$K25</f>
        <v>#VALUE!</v>
      </c>
      <c r="W25" s="244" t="e">
        <f aca="false" ca="true" dt2D="false" dtr="false" t="normal">W$17/'Допущения'!$D$20*$K25</f>
        <v>#VALUE!</v>
      </c>
      <c r="X25" s="244" t="e">
        <f aca="false" ca="true" dt2D="false" dtr="false" t="normal">X$17/'Допущения'!$D$20*$K25</f>
        <v>#VALUE!</v>
      </c>
      <c r="Y25" s="244" t="e">
        <f aca="false" ca="true" dt2D="false" dtr="false" t="normal">Y$17/'Допущения'!$D$20*$K25</f>
        <v>#VALUE!</v>
      </c>
      <c r="Z25" s="244" t="e">
        <f aca="false" ca="true" dt2D="false" dtr="false" t="normal">Z$17/'Допущения'!$D$20*$K25</f>
        <v>#VALUE!</v>
      </c>
      <c r="AA25" s="244" t="e">
        <f aca="false" ca="true" dt2D="false" dtr="false" t="normal">AA$17/'Допущения'!$D$20*$K25</f>
        <v>#VALUE!</v>
      </c>
      <c r="AB25" s="244" t="e">
        <f aca="false" ca="true" dt2D="false" dtr="false" t="normal">AB$17/'Допущения'!$D$20*$K25</f>
        <v>#VALUE!</v>
      </c>
      <c r="AC25" s="244" t="e">
        <f aca="false" ca="true" dt2D="false" dtr="false" t="normal">AC$17/'Допущения'!$D$20*$K25</f>
        <v>#VALUE!</v>
      </c>
      <c r="AD25" s="244" t="e">
        <f aca="false" ca="true" dt2D="false" dtr="false" t="normal">AD$17/'Допущения'!$D$20*$K25</f>
        <v>#VALUE!</v>
      </c>
      <c r="AE25" s="244" t="e">
        <f aca="false" ca="true" dt2D="false" dtr="false" t="normal">AE$17/'Допущения'!$D$20*$K25</f>
        <v>#VALUE!</v>
      </c>
      <c r="AF25" s="244" t="e">
        <f aca="false" ca="true" dt2D="false" dtr="false" t="normal">AF$17/'Допущения'!$D$20*$K25</f>
        <v>#VALUE!</v>
      </c>
      <c r="AG25" s="244" t="e">
        <f aca="false" ca="true" dt2D="false" dtr="false" t="normal">AG$17/'Допущения'!$D$20*$K25</f>
        <v>#VALUE!</v>
      </c>
      <c r="AH25" s="244" t="e">
        <f aca="false" ca="true" dt2D="false" dtr="false" t="normal">AH$17/'Допущения'!$D$20*$K25</f>
        <v>#VALUE!</v>
      </c>
      <c r="AI25" s="244" t="e">
        <f aca="false" ca="true" dt2D="false" dtr="false" t="normal">AI$17/'Допущения'!$D$20*$K25</f>
        <v>#VALUE!</v>
      </c>
      <c r="AJ25" s="244" t="e">
        <f aca="false" ca="true" dt2D="false" dtr="false" t="normal">AJ$17/'Допущения'!$D$20*$K25</f>
        <v>#VALUE!</v>
      </c>
      <c r="AK25" s="244" t="e">
        <f aca="false" ca="true" dt2D="false" dtr="false" t="normal">AK$17/'Допущения'!$D$20*$K25</f>
        <v>#VALUE!</v>
      </c>
      <c r="AL25" s="244" t="e">
        <f aca="false" ca="true" dt2D="false" dtr="false" t="normal">AL$17/'Допущения'!$D$20*$K25</f>
        <v>#VALUE!</v>
      </c>
      <c r="AM25" s="244" t="e">
        <f aca="false" ca="true" dt2D="false" dtr="false" t="normal">AM$17/'Допущения'!$D$20*$K25</f>
        <v>#VALUE!</v>
      </c>
      <c r="AN25" s="244" t="e">
        <f aca="false" ca="true" dt2D="false" dtr="false" t="normal">AN$17/'Допущения'!$D$20*$K25</f>
        <v>#VALUE!</v>
      </c>
      <c r="AO25" s="244" t="e">
        <f aca="false" ca="true" dt2D="false" dtr="false" t="normal">AO$17/'Допущения'!$D$20*$K25</f>
        <v>#VALUE!</v>
      </c>
      <c r="AP25" s="244" t="e">
        <f aca="false" ca="true" dt2D="false" dtr="false" t="normal">AP$17/'Допущения'!$D$20*$K25</f>
        <v>#VALUE!</v>
      </c>
      <c r="AQ25" s="244" t="e">
        <f aca="false" ca="true" dt2D="false" dtr="false" t="normal">AQ$17/'Допущения'!$D$20*$K25</f>
        <v>#VALUE!</v>
      </c>
      <c r="AR25" s="244" t="e">
        <f aca="false" ca="true" dt2D="false" dtr="false" t="normal">AR$17/'Допущения'!$D$20*$K25</f>
        <v>#VALUE!</v>
      </c>
      <c r="AS25" s="244" t="e">
        <f aca="false" ca="true" dt2D="false" dtr="false" t="normal">AS$17/'Допущения'!$D$20*$K25</f>
        <v>#VALUE!</v>
      </c>
      <c r="AT25" s="244" t="e">
        <f aca="false" ca="true" dt2D="false" dtr="false" t="normal">AT$17/'Допущения'!$D$20*$K25</f>
        <v>#VALUE!</v>
      </c>
      <c r="AU25" s="244" t="e">
        <f aca="false" ca="true" dt2D="false" dtr="false" t="normal">AU$17/'Допущения'!$D$20*$K25</f>
        <v>#VALUE!</v>
      </c>
      <c r="AV25" s="244" t="e">
        <f aca="false" ca="true" dt2D="false" dtr="false" t="normal">AV$17/'Допущения'!$D$20*$K25</f>
        <v>#VALUE!</v>
      </c>
      <c r="AW25" s="244" t="e">
        <f aca="false" ca="true" dt2D="false" dtr="false" t="normal">AW$17/'Допущения'!$D$20*$K25</f>
        <v>#VALUE!</v>
      </c>
      <c r="AX25" s="244" t="e">
        <f aca="false" ca="true" dt2D="false" dtr="false" t="normal">AX$17/'Допущения'!$D$20*$K25</f>
        <v>#VALUE!</v>
      </c>
      <c r="AY25" s="244" t="e">
        <f aca="false" ca="true" dt2D="false" dtr="false" t="normal">AY$17/'Допущения'!$D$20*$K25</f>
        <v>#VALUE!</v>
      </c>
      <c r="AZ25" s="244" t="e">
        <f aca="false" ca="true" dt2D="false" dtr="false" t="normal">AZ$17/'Допущения'!$D$20*$K25</f>
        <v>#VALUE!</v>
      </c>
      <c r="BA25" s="244" t="e">
        <f aca="false" ca="true" dt2D="false" dtr="false" t="normal">BA$17/'Допущения'!$D$20*$K25</f>
        <v>#VALUE!</v>
      </c>
      <c r="BB25" s="244" t="e">
        <f aca="false" ca="true" dt2D="false" dtr="false" t="normal">BB$17/'Допущения'!$D$20*$K25</f>
        <v>#VALUE!</v>
      </c>
      <c r="BC25" s="244" t="e">
        <f aca="false" ca="true" dt2D="false" dtr="false" t="normal">BC$17/'Допущения'!$D$20*$K25</f>
        <v>#VALUE!</v>
      </c>
      <c r="BD25" s="244" t="e">
        <f aca="false" ca="true" dt2D="false" dtr="false" t="normal">BD$17/'Допущения'!$D$20*$K25</f>
        <v>#VALUE!</v>
      </c>
      <c r="BE25" s="244" t="e">
        <f aca="false" ca="true" dt2D="false" dtr="false" t="normal">BE$17/'Допущения'!$D$20*$K25</f>
        <v>#VALUE!</v>
      </c>
      <c r="BF25" s="244" t="e">
        <f aca="false" ca="true" dt2D="false" dtr="false" t="normal">BF$17/'Допущения'!$D$20*$K25</f>
        <v>#VALUE!</v>
      </c>
      <c r="BG25" s="244" t="e">
        <f aca="false" ca="true" dt2D="false" dtr="false" t="normal">BG$17/'Допущения'!$D$20*$K25</f>
        <v>#VALUE!</v>
      </c>
      <c r="BH25" s="244" t="e">
        <f aca="false" ca="true" dt2D="false" dtr="false" t="normal">BH$17/'Допущения'!$D$20*$K25</f>
        <v>#VALUE!</v>
      </c>
      <c r="BI25" s="244" t="e">
        <f aca="false" ca="true" dt2D="false" dtr="false" t="normal">BI$17/'Допущения'!$D$20*$K25</f>
        <v>#VALUE!</v>
      </c>
      <c r="BJ25" s="244" t="e">
        <f aca="false" ca="true" dt2D="false" dtr="false" t="normal">BJ$17/'Допущения'!$D$20*$K25</f>
        <v>#VALUE!</v>
      </c>
      <c r="BK25" s="244" t="e">
        <f aca="false" ca="true" dt2D="false" dtr="false" t="normal">BK$17/'Допущения'!$D$20*$K25</f>
        <v>#VALUE!</v>
      </c>
      <c r="BL25" s="244" t="e">
        <f aca="false" ca="true" dt2D="false" dtr="false" t="normal">BL$17/'Допущения'!$D$20*$K25</f>
        <v>#VALUE!</v>
      </c>
      <c r="BM25" s="244" t="e">
        <f aca="false" ca="true" dt2D="false" dtr="false" t="normal">BM$17/'Допущения'!$D$20*$K25</f>
        <v>#VALUE!</v>
      </c>
      <c r="BN25" s="244" t="e">
        <f aca="false" ca="true" dt2D="false" dtr="false" t="normal">BN$17/'Допущения'!$D$20*$K25</f>
        <v>#VALUE!</v>
      </c>
      <c r="BO25" s="244" t="e">
        <f aca="false" ca="true" dt2D="false" dtr="false" t="normal">BO$17/'Допущения'!$D$20*$K25</f>
        <v>#VALUE!</v>
      </c>
      <c r="BP25" s="244" t="e">
        <f aca="false" ca="true" dt2D="false" dtr="false" t="normal">BP$17/'Допущения'!$D$20*$K25</f>
        <v>#VALUE!</v>
      </c>
      <c r="BQ25" s="244" t="e">
        <f aca="false" ca="true" dt2D="false" dtr="false" t="normal">BQ$17/'Допущения'!$D$20*$K25</f>
        <v>#VALUE!</v>
      </c>
      <c r="BR25" s="244" t="e">
        <f aca="false" ca="true" dt2D="false" dtr="false" t="normal">BR$17/'Допущения'!$D$20*$K25</f>
        <v>#VALUE!</v>
      </c>
      <c r="BS25" s="244" t="e">
        <f aca="false" ca="true" dt2D="false" dtr="false" t="normal">BS$17/'Допущения'!$D$20*$K25</f>
        <v>#VALUE!</v>
      </c>
      <c r="BT25" s="244" t="e">
        <f aca="false" ca="true" dt2D="false" dtr="false" t="normal">BT$17/'Допущения'!$D$20*$K25</f>
        <v>#VALUE!</v>
      </c>
    </row>
    <row hidden="true" ht="16.5" outlineLevel="1" r="26">
      <c r="B26" s="482" t="s">
        <v>628</v>
      </c>
      <c r="D26" s="482" t="str">
        <f aca="false" ca="false" dt2D="false" dtr="false" t="normal">D25</f>
        <v>Транспортная инфраструктура</v>
      </c>
      <c r="I26" s="598" t="n"/>
      <c r="L26" s="235" t="n"/>
      <c r="M26" s="244" t="n"/>
      <c r="N26" s="244" t="n"/>
      <c r="O26" s="244" t="n"/>
      <c r="P26" s="244" t="n"/>
      <c r="Q26" s="244" t="n"/>
      <c r="R26" s="244" t="n"/>
      <c r="S26" s="244" t="n"/>
      <c r="T26" s="244" t="n"/>
      <c r="U26" s="244" t="n"/>
      <c r="V26" s="244" t="n"/>
      <c r="W26" s="244" t="n"/>
      <c r="X26" s="244" t="n"/>
      <c r="Y26" s="244" t="n"/>
      <c r="Z26" s="244" t="n"/>
      <c r="AA26" s="244" t="n"/>
      <c r="AB26" s="244" t="n"/>
      <c r="AC26" s="244" t="n"/>
      <c r="AD26" s="244" t="n"/>
      <c r="AE26" s="244" t="n"/>
      <c r="AF26" s="244" t="n"/>
      <c r="AG26" s="244" t="n"/>
      <c r="AH26" s="244" t="n"/>
      <c r="AI26" s="244" t="n"/>
      <c r="AJ26" s="244" t="n"/>
      <c r="AK26" s="244" t="n"/>
      <c r="AL26" s="244" t="n"/>
      <c r="AM26" s="244" t="n"/>
      <c r="AN26" s="244" t="n"/>
      <c r="AO26" s="244" t="n"/>
      <c r="AP26" s="244" t="n"/>
      <c r="AQ26" s="244" t="n"/>
      <c r="AR26" s="244" t="n"/>
      <c r="AS26" s="244" t="n"/>
      <c r="AT26" s="244" t="n"/>
      <c r="AU26" s="244" t="n"/>
      <c r="AV26" s="244" t="n"/>
      <c r="AW26" s="244" t="n"/>
      <c r="AX26" s="244" t="n"/>
      <c r="AY26" s="244" t="n"/>
      <c r="AZ26" s="244" t="n"/>
      <c r="BA26" s="244" t="n"/>
      <c r="BB26" s="244" t="n"/>
      <c r="BC26" s="244" t="n"/>
      <c r="BD26" s="244" t="n"/>
      <c r="BE26" s="244" t="n"/>
      <c r="BF26" s="244" t="n"/>
      <c r="BG26" s="244" t="n"/>
      <c r="BH26" s="244" t="n"/>
      <c r="BI26" s="244" t="n"/>
      <c r="BJ26" s="244" t="n"/>
      <c r="BK26" s="244" t="n"/>
      <c r="BL26" s="244" t="n"/>
      <c r="BM26" s="244" t="n"/>
      <c r="BN26" s="244" t="n"/>
      <c r="BO26" s="244" t="n"/>
      <c r="BP26" s="244" t="n"/>
      <c r="BQ26" s="244" t="n"/>
      <c r="BR26" s="244" t="n"/>
      <c r="BS26" s="244" t="n"/>
      <c r="BT26" s="244" t="n"/>
    </row>
    <row outlineLevel="0" r="27">
      <c r="I27" s="598" t="n"/>
      <c r="L27" s="235" t="n"/>
      <c r="M27" s="244" t="n"/>
      <c r="N27" s="244" t="n"/>
      <c r="O27" s="244" t="n"/>
      <c r="P27" s="244" t="n"/>
      <c r="Q27" s="244" t="n"/>
      <c r="R27" s="244" t="n"/>
      <c r="S27" s="244" t="n"/>
      <c r="T27" s="244" t="n"/>
      <c r="U27" s="244" t="n"/>
      <c r="V27" s="244" t="n"/>
      <c r="W27" s="244" t="n"/>
      <c r="X27" s="244" t="n"/>
      <c r="Y27" s="244" t="n"/>
      <c r="Z27" s="244" t="n"/>
      <c r="AA27" s="244" t="n"/>
      <c r="AB27" s="244" t="n"/>
      <c r="AC27" s="244" t="n"/>
      <c r="AD27" s="244" t="n"/>
      <c r="AE27" s="244" t="n"/>
      <c r="AF27" s="244" t="n"/>
      <c r="AG27" s="244" t="n"/>
      <c r="AH27" s="244" t="n"/>
      <c r="AI27" s="244" t="n"/>
      <c r="AJ27" s="244" t="n"/>
      <c r="AK27" s="244" t="n"/>
      <c r="AL27" s="244" t="n"/>
      <c r="AM27" s="244" t="n"/>
      <c r="AN27" s="244" t="n"/>
      <c r="AO27" s="244" t="n"/>
      <c r="AP27" s="244" t="n"/>
      <c r="AQ27" s="244" t="n"/>
      <c r="AR27" s="244" t="n"/>
      <c r="AS27" s="244" t="n"/>
      <c r="AT27" s="244" t="n"/>
      <c r="AU27" s="244" t="n"/>
      <c r="AV27" s="244" t="n"/>
      <c r="AW27" s="244" t="n"/>
      <c r="AX27" s="244" t="n"/>
      <c r="AY27" s="244" t="n"/>
      <c r="AZ27" s="244" t="n"/>
      <c r="BA27" s="244" t="n"/>
      <c r="BB27" s="244" t="n"/>
      <c r="BC27" s="244" t="n"/>
      <c r="BD27" s="244" t="n"/>
      <c r="BE27" s="244" t="n"/>
      <c r="BF27" s="244" t="n"/>
      <c r="BG27" s="244" t="n"/>
      <c r="BH27" s="244" t="n"/>
      <c r="BI27" s="244" t="n"/>
      <c r="BJ27" s="244" t="n"/>
      <c r="BK27" s="244" t="n"/>
      <c r="BL27" s="244" t="n"/>
      <c r="BM27" s="244" t="n"/>
      <c r="BN27" s="244" t="n"/>
      <c r="BO27" s="244" t="n"/>
      <c r="BP27" s="244" t="n"/>
      <c r="BQ27" s="244" t="n"/>
      <c r="BR27" s="244" t="n"/>
      <c r="BS27" s="244" t="n"/>
      <c r="BT27" s="244" t="n"/>
    </row>
    <row ht="18" outlineLevel="0" r="28">
      <c r="A28" s="586" t="n"/>
      <c r="B28" s="586" t="n"/>
      <c r="C28" s="586" t="n"/>
      <c r="D28" s="586" t="str">
        <f aca="false" ca="false" dt2D="false" dtr="false" t="normal">I28</f>
        <v>Коммунальная инфраструктура</v>
      </c>
      <c r="E28" s="586" t="n"/>
      <c r="F28" s="586" t="n"/>
      <c r="G28" s="586" t="n"/>
      <c r="I28" s="502" t="s">
        <v>580</v>
      </c>
      <c r="J28" s="502" t="n"/>
      <c r="K28" s="502" t="n"/>
      <c r="L28" s="502" t="n"/>
      <c r="M28" s="502" t="n"/>
      <c r="N28" s="502" t="n"/>
      <c r="O28" s="502" t="n"/>
      <c r="P28" s="502" t="n"/>
      <c r="Q28" s="502" t="n"/>
      <c r="R28" s="502" t="n"/>
      <c r="S28" s="502" t="n"/>
      <c r="T28" s="502" t="n"/>
      <c r="U28" s="502" t="n"/>
      <c r="V28" s="502" t="n"/>
      <c r="W28" s="502" t="n"/>
      <c r="X28" s="502" t="n"/>
      <c r="Y28" s="502" t="n"/>
      <c r="Z28" s="502" t="n"/>
      <c r="AA28" s="502" t="n"/>
      <c r="AB28" s="502" t="n"/>
      <c r="AC28" s="502" t="n"/>
      <c r="AD28" s="502" t="n"/>
      <c r="AE28" s="502" t="n"/>
      <c r="AF28" s="502" t="n"/>
      <c r="AG28" s="502" t="n"/>
      <c r="AH28" s="502" t="n"/>
      <c r="AI28" s="502" t="n"/>
      <c r="AJ28" s="502" t="n"/>
      <c r="AK28" s="502" t="n"/>
      <c r="AL28" s="502" t="n"/>
      <c r="AM28" s="502" t="n"/>
      <c r="AN28" s="502" t="n"/>
      <c r="AO28" s="502" t="n"/>
      <c r="AP28" s="502" t="n"/>
      <c r="AQ28" s="502" t="n"/>
      <c r="AR28" s="502" t="n"/>
      <c r="AS28" s="502" t="n"/>
      <c r="AT28" s="502" t="n"/>
      <c r="AU28" s="502" t="n"/>
      <c r="AV28" s="502" t="n"/>
      <c r="AW28" s="502" t="n"/>
      <c r="AX28" s="502" t="n"/>
      <c r="AY28" s="502" t="n"/>
      <c r="AZ28" s="502" t="n"/>
      <c r="BA28" s="502" t="n"/>
      <c r="BB28" s="502" t="n"/>
      <c r="BC28" s="502" t="n"/>
      <c r="BD28" s="502" t="n"/>
      <c r="BE28" s="502" t="n"/>
      <c r="BF28" s="502" t="n"/>
      <c r="BG28" s="502" t="n"/>
      <c r="BH28" s="502" t="n"/>
      <c r="BI28" s="502" t="n"/>
      <c r="BJ28" s="502" t="n"/>
      <c r="BK28" s="502" t="n"/>
      <c r="BL28" s="502" t="n"/>
      <c r="BM28" s="502" t="n"/>
      <c r="BN28" s="502" t="n"/>
      <c r="BO28" s="502" t="n"/>
      <c r="BP28" s="502" t="n"/>
      <c r="BQ28" s="502" t="n"/>
      <c r="BR28" s="502" t="n"/>
      <c r="BS28" s="502" t="n"/>
      <c r="BT28" s="502" t="n"/>
    </row>
    <row hidden="true" ht="16.5" outlineLevel="1" r="29">
      <c r="B29" s="482" t="s">
        <v>628</v>
      </c>
      <c r="D29" s="482" t="str">
        <f aca="false" ca="false" dt2D="false" dtr="false" t="normal">D28</f>
        <v>Коммунальная инфраструктура</v>
      </c>
      <c r="I29" s="85" t="s">
        <v>628</v>
      </c>
      <c r="J29" s="17" t="n"/>
      <c r="L29" s="235" t="e">
        <f aca="false" ca="true" dt2D="false" dtr="false" t="normal">SUM(M29:BT29)</f>
        <v>#VALUE!</v>
      </c>
      <c r="M29" s="592" t="e">
        <f aca="false" ca="true" dt2D="false" dtr="false" t="normal">SUM(M30:M34)</f>
        <v>#VALUE!</v>
      </c>
      <c r="N29" s="592" t="e">
        <f aca="false" ca="true" dt2D="false" dtr="false" t="normal">SUM(N30:N34)</f>
        <v>#VALUE!</v>
      </c>
      <c r="O29" s="592" t="e">
        <f aca="false" ca="true" dt2D="false" dtr="false" t="normal">SUM(O30:O34)</f>
        <v>#VALUE!</v>
      </c>
      <c r="P29" s="592" t="e">
        <f aca="false" ca="true" dt2D="false" dtr="false" t="normal">SUM(P30:P34)</f>
        <v>#VALUE!</v>
      </c>
      <c r="Q29" s="592" t="e">
        <f aca="false" ca="true" dt2D="false" dtr="false" t="normal">SUM(Q30:Q34)</f>
        <v>#VALUE!</v>
      </c>
      <c r="R29" s="592" t="e">
        <f aca="false" ca="true" dt2D="false" dtr="false" t="normal">SUM(R30:R34)</f>
        <v>#VALUE!</v>
      </c>
      <c r="S29" s="592" t="e">
        <f aca="false" ca="true" dt2D="false" dtr="false" t="normal">SUM(S30:S34)</f>
        <v>#VALUE!</v>
      </c>
      <c r="T29" s="592" t="e">
        <f aca="false" ca="true" dt2D="false" dtr="false" t="normal">SUM(T30:T34)</f>
        <v>#VALUE!</v>
      </c>
      <c r="U29" s="592" t="e">
        <f aca="false" ca="true" dt2D="false" dtr="false" t="normal">SUM(U30:U34)</f>
        <v>#VALUE!</v>
      </c>
      <c r="V29" s="592" t="e">
        <f aca="false" ca="true" dt2D="false" dtr="false" t="normal">SUM(V30:V34)</f>
        <v>#VALUE!</v>
      </c>
      <c r="W29" s="592" t="e">
        <f aca="false" ca="true" dt2D="false" dtr="false" t="normal">SUM(W30:W34)</f>
        <v>#VALUE!</v>
      </c>
      <c r="X29" s="592" t="e">
        <f aca="false" ca="true" dt2D="false" dtr="false" t="normal">SUM(X30:X34)</f>
        <v>#VALUE!</v>
      </c>
      <c r="Y29" s="592" t="e">
        <f aca="false" ca="true" dt2D="false" dtr="false" t="normal">SUM(Y30:Y34)</f>
        <v>#VALUE!</v>
      </c>
      <c r="Z29" s="592" t="e">
        <f aca="false" ca="true" dt2D="false" dtr="false" t="normal">SUM(Z30:Z34)</f>
        <v>#VALUE!</v>
      </c>
      <c r="AA29" s="592" t="e">
        <f aca="false" ca="true" dt2D="false" dtr="false" t="normal">SUM(AA30:AA34)</f>
        <v>#VALUE!</v>
      </c>
      <c r="AB29" s="592" t="e">
        <f aca="false" ca="true" dt2D="false" dtr="false" t="normal">SUM(AB30:AB34)</f>
        <v>#VALUE!</v>
      </c>
      <c r="AC29" s="592" t="e">
        <f aca="false" ca="true" dt2D="false" dtr="false" t="normal">SUM(AC30:AC34)</f>
        <v>#VALUE!</v>
      </c>
      <c r="AD29" s="592" t="e">
        <f aca="false" ca="true" dt2D="false" dtr="false" t="normal">SUM(AD30:AD34)</f>
        <v>#VALUE!</v>
      </c>
      <c r="AE29" s="592" t="e">
        <f aca="false" ca="true" dt2D="false" dtr="false" t="normal">SUM(AE30:AE34)</f>
        <v>#VALUE!</v>
      </c>
      <c r="AF29" s="592" t="e">
        <f aca="false" ca="true" dt2D="false" dtr="false" t="normal">SUM(AF30:AF34)</f>
        <v>#VALUE!</v>
      </c>
      <c r="AG29" s="592" t="e">
        <f aca="false" ca="true" dt2D="false" dtr="false" t="normal">SUM(AG30:AG34)</f>
        <v>#VALUE!</v>
      </c>
      <c r="AH29" s="592" t="e">
        <f aca="false" ca="true" dt2D="false" dtr="false" t="normal">SUM(AH30:AH34)</f>
        <v>#VALUE!</v>
      </c>
      <c r="AI29" s="592" t="e">
        <f aca="false" ca="true" dt2D="false" dtr="false" t="normal">SUM(AI30:AI34)</f>
        <v>#VALUE!</v>
      </c>
      <c r="AJ29" s="592" t="e">
        <f aca="false" ca="true" dt2D="false" dtr="false" t="normal">SUM(AJ30:AJ34)</f>
        <v>#VALUE!</v>
      </c>
      <c r="AK29" s="592" t="e">
        <f aca="false" ca="true" dt2D="false" dtr="false" t="normal">SUM(AK30:AK34)</f>
        <v>#VALUE!</v>
      </c>
      <c r="AL29" s="592" t="e">
        <f aca="false" ca="true" dt2D="false" dtr="false" t="normal">SUM(AL30:AL34)</f>
        <v>#VALUE!</v>
      </c>
      <c r="AM29" s="592" t="e">
        <f aca="false" ca="true" dt2D="false" dtr="false" t="normal">SUM(AM30:AM34)</f>
        <v>#VALUE!</v>
      </c>
      <c r="AN29" s="592" t="e">
        <f aca="false" ca="true" dt2D="false" dtr="false" t="normal">SUM(AN30:AN34)</f>
        <v>#VALUE!</v>
      </c>
      <c r="AO29" s="592" t="e">
        <f aca="false" ca="true" dt2D="false" dtr="false" t="normal">SUM(AO30:AO34)</f>
        <v>#VALUE!</v>
      </c>
      <c r="AP29" s="592" t="e">
        <f aca="false" ca="true" dt2D="false" dtr="false" t="normal">SUM(AP30:AP34)</f>
        <v>#VALUE!</v>
      </c>
      <c r="AQ29" s="592" t="e">
        <f aca="false" ca="true" dt2D="false" dtr="false" t="normal">SUM(AQ30:AQ34)</f>
        <v>#VALUE!</v>
      </c>
      <c r="AR29" s="592" t="e">
        <f aca="false" ca="true" dt2D="false" dtr="false" t="normal">SUM(AR30:AR34)</f>
        <v>#VALUE!</v>
      </c>
      <c r="AS29" s="592" t="e">
        <f aca="false" ca="true" dt2D="false" dtr="false" t="normal">SUM(AS30:AS34)</f>
        <v>#VALUE!</v>
      </c>
      <c r="AT29" s="592" t="e">
        <f aca="false" ca="true" dt2D="false" dtr="false" t="normal">SUM(AT30:AT34)</f>
        <v>#VALUE!</v>
      </c>
      <c r="AU29" s="592" t="e">
        <f aca="false" ca="true" dt2D="false" dtr="false" t="normal">SUM(AU30:AU34)</f>
        <v>#VALUE!</v>
      </c>
      <c r="AV29" s="592" t="e">
        <f aca="false" ca="true" dt2D="false" dtr="false" t="normal">SUM(AV30:AV34)</f>
        <v>#VALUE!</v>
      </c>
      <c r="AW29" s="592" t="e">
        <f aca="false" ca="true" dt2D="false" dtr="false" t="normal">SUM(AW30:AW34)</f>
        <v>#VALUE!</v>
      </c>
      <c r="AX29" s="592" t="e">
        <f aca="false" ca="true" dt2D="false" dtr="false" t="normal">SUM(AX30:AX34)</f>
        <v>#VALUE!</v>
      </c>
      <c r="AY29" s="592" t="e">
        <f aca="false" ca="true" dt2D="false" dtr="false" t="normal">SUM(AY30:AY34)</f>
        <v>#VALUE!</v>
      </c>
      <c r="AZ29" s="592" t="e">
        <f aca="false" ca="true" dt2D="false" dtr="false" t="normal">SUM(AZ30:AZ34)</f>
        <v>#VALUE!</v>
      </c>
      <c r="BA29" s="592" t="e">
        <f aca="false" ca="true" dt2D="false" dtr="false" t="normal">SUM(BA30:BA34)</f>
        <v>#VALUE!</v>
      </c>
      <c r="BB29" s="592" t="e">
        <f aca="false" ca="true" dt2D="false" dtr="false" t="normal">SUM(BB30:BB34)</f>
        <v>#VALUE!</v>
      </c>
      <c r="BC29" s="592" t="e">
        <f aca="false" ca="true" dt2D="false" dtr="false" t="normal">SUM(BC30:BC34)</f>
        <v>#VALUE!</v>
      </c>
      <c r="BD29" s="592" t="e">
        <f aca="false" ca="true" dt2D="false" dtr="false" t="normal">SUM(BD30:BD34)</f>
        <v>#VALUE!</v>
      </c>
      <c r="BE29" s="592" t="e">
        <f aca="false" ca="true" dt2D="false" dtr="false" t="normal">SUM(BE30:BE34)</f>
        <v>#VALUE!</v>
      </c>
      <c r="BF29" s="592" t="e">
        <f aca="false" ca="true" dt2D="false" dtr="false" t="normal">SUM(BF30:BF34)</f>
        <v>#VALUE!</v>
      </c>
      <c r="BG29" s="592" t="e">
        <f aca="false" ca="true" dt2D="false" dtr="false" t="normal">SUM(BG30:BG34)</f>
        <v>#VALUE!</v>
      </c>
      <c r="BH29" s="592" t="e">
        <f aca="false" ca="true" dt2D="false" dtr="false" t="normal">SUM(BH30:BH34)</f>
        <v>#VALUE!</v>
      </c>
      <c r="BI29" s="592" t="e">
        <f aca="false" ca="true" dt2D="false" dtr="false" t="normal">SUM(BI30:BI34)</f>
        <v>#VALUE!</v>
      </c>
      <c r="BJ29" s="592" t="e">
        <f aca="false" ca="true" dt2D="false" dtr="false" t="normal">SUM(BJ30:BJ34)</f>
        <v>#VALUE!</v>
      </c>
      <c r="BK29" s="592" t="e">
        <f aca="false" ca="true" dt2D="false" dtr="false" t="normal">SUM(BK30:BK34)</f>
        <v>#VALUE!</v>
      </c>
      <c r="BL29" s="592" t="e">
        <f aca="false" ca="true" dt2D="false" dtr="false" t="normal">SUM(BL30:BL34)</f>
        <v>#VALUE!</v>
      </c>
      <c r="BM29" s="592" t="e">
        <f aca="false" ca="true" dt2D="false" dtr="false" t="normal">SUM(BM30:BM34)</f>
        <v>#VALUE!</v>
      </c>
      <c r="BN29" s="592" t="e">
        <f aca="false" ca="true" dt2D="false" dtr="false" t="normal">SUM(BN30:BN34)</f>
        <v>#VALUE!</v>
      </c>
      <c r="BO29" s="592" t="e">
        <f aca="false" ca="true" dt2D="false" dtr="false" t="normal">SUM(BO30:BO34)</f>
        <v>#VALUE!</v>
      </c>
      <c r="BP29" s="592" t="e">
        <f aca="false" ca="true" dt2D="false" dtr="false" t="normal">SUM(BP30:BP34)</f>
        <v>#VALUE!</v>
      </c>
      <c r="BQ29" s="592" t="e">
        <f aca="false" ca="true" dt2D="false" dtr="false" t="normal">SUM(BQ30:BQ34)</f>
        <v>#VALUE!</v>
      </c>
      <c r="BR29" s="592" t="e">
        <f aca="false" ca="true" dt2D="false" dtr="false" t="normal">SUM(BR30:BR34)</f>
        <v>#VALUE!</v>
      </c>
      <c r="BS29" s="592" t="e">
        <f aca="false" ca="true" dt2D="false" dtr="false" t="normal">SUM(BS30:BS34)</f>
        <v>#VALUE!</v>
      </c>
      <c r="BT29" s="592" t="e">
        <f aca="false" ca="true" dt2D="false" dtr="false" t="normal">SUM(BT30:BT34)</f>
        <v>#VALUE!</v>
      </c>
    </row>
    <row hidden="true" ht="16.5" outlineLevel="2" r="30">
      <c r="B30" s="482" t="s">
        <v>628</v>
      </c>
      <c r="D30" s="482" t="str">
        <f aca="false" ca="false" dt2D="false" dtr="false" t="normal">D29</f>
        <v>Коммунальная инфраструктура</v>
      </c>
      <c r="I30" s="1" t="s">
        <v>629</v>
      </c>
      <c r="L30" s="244" t="e">
        <f aca="false" ca="false" dt2D="false" dtr="false" t="normal">SUM(M30:BT30)</f>
        <v>#VALUE!</v>
      </c>
      <c r="M30" s="244" t="e">
        <f aca="false" ca="false" dt2D="false" dtr="false" t="normal">SUMIFS(M:M, $E:$E, $I$30, $D:$D, $I$28, $B:$B, $I$29)</f>
        <v>#VALUE!</v>
      </c>
      <c r="N30" s="244" t="e">
        <f aca="false" ca="false" dt2D="false" dtr="false" t="normal">SUMIFS(N:N, $E:$E, $I$30, $D:$D, $I$28, $B:$B, $I$29)</f>
        <v>#VALUE!</v>
      </c>
      <c r="O30" s="244" t="e">
        <f aca="false" ca="false" dt2D="false" dtr="false" t="normal">SUMIFS(O:O, $E:$E, $I$30, $D:$D, $I$28, $B:$B, $I$29)</f>
        <v>#VALUE!</v>
      </c>
      <c r="P30" s="244" t="e">
        <f aca="false" ca="false" dt2D="false" dtr="false" t="normal">SUMIFS(P:P, $E:$E, $I$30, $D:$D, $I$28, $B:$B, $I$29)</f>
        <v>#VALUE!</v>
      </c>
      <c r="Q30" s="244" t="e">
        <f aca="false" ca="false" dt2D="false" dtr="false" t="normal">SUMIFS(Q:Q, $E:$E, $I$30, $D:$D, $I$28, $B:$B, $I$29)</f>
        <v>#VALUE!</v>
      </c>
      <c r="R30" s="244" t="e">
        <f aca="false" ca="false" dt2D="false" dtr="false" t="normal">SUMIFS(R:R, $E:$E, $I$30, $D:$D, $I$28, $B:$B, $I$29)</f>
        <v>#VALUE!</v>
      </c>
      <c r="S30" s="244" t="e">
        <f aca="false" ca="false" dt2D="false" dtr="false" t="normal">SUMIFS(S:S, $E:$E, $I$30, $D:$D, $I$28, $B:$B, $I$29)</f>
        <v>#VALUE!</v>
      </c>
      <c r="T30" s="244" t="e">
        <f aca="false" ca="false" dt2D="false" dtr="false" t="normal">SUMIFS(T:T, $E:$E, $I$30, $D:$D, $I$28, $B:$B, $I$29)</f>
        <v>#VALUE!</v>
      </c>
      <c r="U30" s="244" t="e">
        <f aca="false" ca="false" dt2D="false" dtr="false" t="normal">SUMIFS(U:U, $E:$E, $I$30, $D:$D, $I$28, $B:$B, $I$29)</f>
        <v>#VALUE!</v>
      </c>
      <c r="V30" s="244" t="e">
        <f aca="false" ca="false" dt2D="false" dtr="false" t="normal">SUMIFS(V:V, $E:$E, $I$30, $D:$D, $I$28, $B:$B, $I$29)</f>
        <v>#VALUE!</v>
      </c>
      <c r="W30" s="244" t="e">
        <f aca="false" ca="false" dt2D="false" dtr="false" t="normal">SUMIFS(W:W, $E:$E, $I$30, $D:$D, $I$28, $B:$B, $I$29)</f>
        <v>#VALUE!</v>
      </c>
      <c r="X30" s="244" t="e">
        <f aca="false" ca="false" dt2D="false" dtr="false" t="normal">SUMIFS(X:X, $E:$E, $I$30, $D:$D, $I$28, $B:$B, $I$29)</f>
        <v>#VALUE!</v>
      </c>
      <c r="Y30" s="244" t="e">
        <f aca="false" ca="false" dt2D="false" dtr="false" t="normal">SUMIFS(Y:Y, $E:$E, $I$30, $D:$D, $I$28, $B:$B, $I$29)</f>
        <v>#VALUE!</v>
      </c>
      <c r="Z30" s="244" t="e">
        <f aca="false" ca="false" dt2D="false" dtr="false" t="normal">SUMIFS(Z:Z, $E:$E, $I$30, $D:$D, $I$28, $B:$B, $I$29)</f>
        <v>#VALUE!</v>
      </c>
      <c r="AA30" s="244" t="e">
        <f aca="false" ca="false" dt2D="false" dtr="false" t="normal">SUMIFS(AA:AA, $E:$E, $I$30, $D:$D, $I$28, $B:$B, $I$29)</f>
        <v>#VALUE!</v>
      </c>
      <c r="AB30" s="244" t="e">
        <f aca="false" ca="false" dt2D="false" dtr="false" t="normal">SUMIFS(AB:AB, $E:$E, $I$30, $D:$D, $I$28, $B:$B, $I$29)</f>
        <v>#VALUE!</v>
      </c>
      <c r="AC30" s="244" t="e">
        <f aca="false" ca="false" dt2D="false" dtr="false" t="normal">SUMIFS(AC:AC, $E:$E, $I$30, $D:$D, $I$28, $B:$B, $I$29)</f>
        <v>#VALUE!</v>
      </c>
      <c r="AD30" s="244" t="e">
        <f aca="false" ca="false" dt2D="false" dtr="false" t="normal">SUMIFS(AD:AD, $E:$E, $I$30, $D:$D, $I$28, $B:$B, $I$29)</f>
        <v>#VALUE!</v>
      </c>
      <c r="AE30" s="244" t="e">
        <f aca="false" ca="false" dt2D="false" dtr="false" t="normal">SUMIFS(AE:AE, $E:$E, $I$30, $D:$D, $I$28, $B:$B, $I$29)</f>
        <v>#VALUE!</v>
      </c>
      <c r="AF30" s="244" t="e">
        <f aca="false" ca="false" dt2D="false" dtr="false" t="normal">SUMIFS(AF:AF, $E:$E, $I$30, $D:$D, $I$28, $B:$B, $I$29)</f>
        <v>#VALUE!</v>
      </c>
      <c r="AG30" s="244" t="e">
        <f aca="false" ca="false" dt2D="false" dtr="false" t="normal">SUMIFS(AG:AG, $E:$E, $I$30, $D:$D, $I$28, $B:$B, $I$29)</f>
        <v>#VALUE!</v>
      </c>
      <c r="AH30" s="244" t="e">
        <f aca="false" ca="false" dt2D="false" dtr="false" t="normal">SUMIFS(AH:AH, $E:$E, $I$30, $D:$D, $I$28, $B:$B, $I$29)</f>
        <v>#VALUE!</v>
      </c>
      <c r="AI30" s="244" t="e">
        <f aca="false" ca="false" dt2D="false" dtr="false" t="normal">SUMIFS(AI:AI, $E:$E, $I$30, $D:$D, $I$28, $B:$B, $I$29)</f>
        <v>#VALUE!</v>
      </c>
      <c r="AJ30" s="244" t="e">
        <f aca="false" ca="false" dt2D="false" dtr="false" t="normal">SUMIFS(AJ:AJ, $E:$E, $I$30, $D:$D, $I$28, $B:$B, $I$29)</f>
        <v>#VALUE!</v>
      </c>
      <c r="AK30" s="244" t="e">
        <f aca="false" ca="false" dt2D="false" dtr="false" t="normal">SUMIFS(AK:AK, $E:$E, $I$30, $D:$D, $I$28, $B:$B, $I$29)</f>
        <v>#VALUE!</v>
      </c>
      <c r="AL30" s="244" t="e">
        <f aca="false" ca="false" dt2D="false" dtr="false" t="normal">SUMIFS(AL:AL, $E:$E, $I$30, $D:$D, $I$28, $B:$B, $I$29)</f>
        <v>#VALUE!</v>
      </c>
      <c r="AM30" s="244" t="e">
        <f aca="false" ca="false" dt2D="false" dtr="false" t="normal">SUMIFS(AM:AM, $E:$E, $I$30, $D:$D, $I$28, $B:$B, $I$29)</f>
        <v>#VALUE!</v>
      </c>
      <c r="AN30" s="244" t="e">
        <f aca="false" ca="false" dt2D="false" dtr="false" t="normal">SUMIFS(AN:AN, $E:$E, $I$30, $D:$D, $I$28, $B:$B, $I$29)</f>
        <v>#VALUE!</v>
      </c>
      <c r="AO30" s="244" t="e">
        <f aca="false" ca="false" dt2D="false" dtr="false" t="normal">SUMIFS(AO:AO, $E:$E, $I$30, $D:$D, $I$28, $B:$B, $I$29)</f>
        <v>#VALUE!</v>
      </c>
      <c r="AP30" s="244" t="e">
        <f aca="false" ca="false" dt2D="false" dtr="false" t="normal">SUMIFS(AP:AP, $E:$E, $I$30, $D:$D, $I$28, $B:$B, $I$29)</f>
        <v>#VALUE!</v>
      </c>
      <c r="AQ30" s="244" t="e">
        <f aca="false" ca="false" dt2D="false" dtr="false" t="normal">SUMIFS(AQ:AQ, $E:$E, $I$30, $D:$D, $I$28, $B:$B, $I$29)</f>
        <v>#VALUE!</v>
      </c>
      <c r="AR30" s="244" t="e">
        <f aca="false" ca="false" dt2D="false" dtr="false" t="normal">SUMIFS(AR:AR, $E:$E, $I$30, $D:$D, $I$28, $B:$B, $I$29)</f>
        <v>#VALUE!</v>
      </c>
      <c r="AS30" s="244" t="e">
        <f aca="false" ca="false" dt2D="false" dtr="false" t="normal">SUMIFS(AS:AS, $E:$E, $I$30, $D:$D, $I$28, $B:$B, $I$29)</f>
        <v>#VALUE!</v>
      </c>
      <c r="AT30" s="244" t="e">
        <f aca="false" ca="false" dt2D="false" dtr="false" t="normal">SUMIFS(AT:AT, $E:$E, $I$30, $D:$D, $I$28, $B:$B, $I$29)</f>
        <v>#VALUE!</v>
      </c>
      <c r="AU30" s="244" t="e">
        <f aca="false" ca="false" dt2D="false" dtr="false" t="normal">SUMIFS(AU:AU, $E:$E, $I$30, $D:$D, $I$28, $B:$B, $I$29)</f>
        <v>#VALUE!</v>
      </c>
      <c r="AV30" s="244" t="e">
        <f aca="false" ca="false" dt2D="false" dtr="false" t="normal">SUMIFS(AV:AV, $E:$E, $I$30, $D:$D, $I$28, $B:$B, $I$29)</f>
        <v>#VALUE!</v>
      </c>
      <c r="AW30" s="244" t="e">
        <f aca="false" ca="false" dt2D="false" dtr="false" t="normal">SUMIFS(AW:AW, $E:$E, $I$30, $D:$D, $I$28, $B:$B, $I$29)</f>
        <v>#VALUE!</v>
      </c>
      <c r="AX30" s="244" t="e">
        <f aca="false" ca="false" dt2D="false" dtr="false" t="normal">SUMIFS(AX:AX, $E:$E, $I$30, $D:$D, $I$28, $B:$B, $I$29)</f>
        <v>#VALUE!</v>
      </c>
      <c r="AY30" s="244" t="e">
        <f aca="false" ca="false" dt2D="false" dtr="false" t="normal">SUMIFS(AY:AY, $E:$E, $I$30, $D:$D, $I$28, $B:$B, $I$29)</f>
        <v>#VALUE!</v>
      </c>
      <c r="AZ30" s="244" t="e">
        <f aca="false" ca="false" dt2D="false" dtr="false" t="normal">SUMIFS(AZ:AZ, $E:$E, $I$30, $D:$D, $I$28, $B:$B, $I$29)</f>
        <v>#VALUE!</v>
      </c>
      <c r="BA30" s="244" t="e">
        <f aca="false" ca="false" dt2D="false" dtr="false" t="normal">SUMIFS(BA:BA, $E:$E, $I$30, $D:$D, $I$28, $B:$B, $I$29)</f>
        <v>#VALUE!</v>
      </c>
      <c r="BB30" s="244" t="e">
        <f aca="false" ca="false" dt2D="false" dtr="false" t="normal">SUMIFS(BB:BB, $E:$E, $I$30, $D:$D, $I$28, $B:$B, $I$29)</f>
        <v>#VALUE!</v>
      </c>
      <c r="BC30" s="244" t="e">
        <f aca="false" ca="false" dt2D="false" dtr="false" t="normal">SUMIFS(BC:BC, $E:$E, $I$30, $D:$D, $I$28, $B:$B, $I$29)</f>
        <v>#VALUE!</v>
      </c>
      <c r="BD30" s="244" t="e">
        <f aca="false" ca="false" dt2D="false" dtr="false" t="normal">SUMIFS(BD:BD, $E:$E, $I$30, $D:$D, $I$28, $B:$B, $I$29)</f>
        <v>#VALUE!</v>
      </c>
      <c r="BE30" s="244" t="e">
        <f aca="false" ca="false" dt2D="false" dtr="false" t="normal">SUMIFS(BE:BE, $E:$E, $I$30, $D:$D, $I$28, $B:$B, $I$29)</f>
        <v>#VALUE!</v>
      </c>
      <c r="BF30" s="244" t="e">
        <f aca="false" ca="false" dt2D="false" dtr="false" t="normal">SUMIFS(BF:BF, $E:$E, $I$30, $D:$D, $I$28, $B:$B, $I$29)</f>
        <v>#VALUE!</v>
      </c>
      <c r="BG30" s="244" t="e">
        <f aca="false" ca="false" dt2D="false" dtr="false" t="normal">SUMIFS(BG:BG, $E:$E, $I$30, $D:$D, $I$28, $B:$B, $I$29)</f>
        <v>#VALUE!</v>
      </c>
      <c r="BH30" s="244" t="e">
        <f aca="false" ca="false" dt2D="false" dtr="false" t="normal">SUMIFS(BH:BH, $E:$E, $I$30, $D:$D, $I$28, $B:$B, $I$29)</f>
        <v>#VALUE!</v>
      </c>
      <c r="BI30" s="244" t="e">
        <f aca="false" ca="false" dt2D="false" dtr="false" t="normal">SUMIFS(BI:BI, $E:$E, $I$30, $D:$D, $I$28, $B:$B, $I$29)</f>
        <v>#VALUE!</v>
      </c>
      <c r="BJ30" s="244" t="e">
        <f aca="false" ca="false" dt2D="false" dtr="false" t="normal">SUMIFS(BJ:BJ, $E:$E, $I$30, $D:$D, $I$28, $B:$B, $I$29)</f>
        <v>#VALUE!</v>
      </c>
      <c r="BK30" s="244" t="e">
        <f aca="false" ca="false" dt2D="false" dtr="false" t="normal">SUMIFS(BK:BK, $E:$E, $I$30, $D:$D, $I$28, $B:$B, $I$29)</f>
        <v>#VALUE!</v>
      </c>
      <c r="BL30" s="244" t="e">
        <f aca="false" ca="false" dt2D="false" dtr="false" t="normal">SUMIFS(BL:BL, $E:$E, $I$30, $D:$D, $I$28, $B:$B, $I$29)</f>
        <v>#VALUE!</v>
      </c>
      <c r="BM30" s="244" t="e">
        <f aca="false" ca="false" dt2D="false" dtr="false" t="normal">SUMIFS(BM:BM, $E:$E, $I$30, $D:$D, $I$28, $B:$B, $I$29)</f>
        <v>#VALUE!</v>
      </c>
      <c r="BN30" s="244" t="e">
        <f aca="false" ca="false" dt2D="false" dtr="false" t="normal">SUMIFS(BN:BN, $E:$E, $I$30, $D:$D, $I$28, $B:$B, $I$29)</f>
        <v>#VALUE!</v>
      </c>
      <c r="BO30" s="244" t="e">
        <f aca="false" ca="false" dt2D="false" dtr="false" t="normal">SUMIFS(BO:BO, $E:$E, $I$30, $D:$D, $I$28, $B:$B, $I$29)</f>
        <v>#VALUE!</v>
      </c>
      <c r="BP30" s="244" t="e">
        <f aca="false" ca="false" dt2D="false" dtr="false" t="normal">SUMIFS(BP:BP, $E:$E, $I$30, $D:$D, $I$28, $B:$B, $I$29)</f>
        <v>#VALUE!</v>
      </c>
      <c r="BQ30" s="244" t="e">
        <f aca="false" ca="false" dt2D="false" dtr="false" t="normal">SUMIFS(BQ:BQ, $E:$E, $I$30, $D:$D, $I$28, $B:$B, $I$29)</f>
        <v>#VALUE!</v>
      </c>
      <c r="BR30" s="244" t="e">
        <f aca="false" ca="false" dt2D="false" dtr="false" t="normal">SUMIFS(BR:BR, $E:$E, $I$30, $D:$D, $I$28, $B:$B, $I$29)</f>
        <v>#VALUE!</v>
      </c>
      <c r="BS30" s="244" t="e">
        <f aca="false" ca="false" dt2D="false" dtr="false" t="normal">SUMIFS(BS:BS, $E:$E, $I$30, $D:$D, $I$28, $B:$B, $I$29)</f>
        <v>#VALUE!</v>
      </c>
      <c r="BT30" s="244" t="e">
        <f aca="false" ca="false" dt2D="false" dtr="false" t="normal">SUMIFS(BT:BT, $E:$E, $I$30, $D:$D, $I$28, $B:$B, $I$29)</f>
        <v>#VALUE!</v>
      </c>
    </row>
    <row hidden="true" ht="16.5" outlineLevel="2" r="31">
      <c r="B31" s="482" t="s">
        <v>628</v>
      </c>
      <c r="D31" s="482" t="str">
        <f aca="false" ca="false" dt2D="false" dtr="false" t="normal">D30</f>
        <v>Коммунальная инфраструктура</v>
      </c>
      <c r="I31" s="1" t="s">
        <v>571</v>
      </c>
      <c r="L31" s="244" t="e">
        <f aca="false" ca="false" dt2D="false" dtr="false" t="normal">SUM(M31:BT31)</f>
        <v>#VALUE!</v>
      </c>
      <c r="M31" s="244" t="e">
        <f aca="false" ca="false" dt2D="false" dtr="false" t="normal">M30*'Допущения'!$D$36</f>
        <v>#VALUE!</v>
      </c>
      <c r="N31" s="244" t="e">
        <f aca="false" ca="false" dt2D="false" dtr="false" t="normal">N30*'Допущения'!$D$36</f>
        <v>#VALUE!</v>
      </c>
      <c r="O31" s="244" t="e">
        <f aca="false" ca="false" dt2D="false" dtr="false" t="normal">O30*'Допущения'!$D$36</f>
        <v>#VALUE!</v>
      </c>
      <c r="P31" s="244" t="e">
        <f aca="false" ca="false" dt2D="false" dtr="false" t="normal">P30*'Допущения'!$D$36</f>
        <v>#VALUE!</v>
      </c>
      <c r="Q31" s="244" t="e">
        <f aca="false" ca="false" dt2D="false" dtr="false" t="normal">Q30*'Допущения'!$D$36</f>
        <v>#VALUE!</v>
      </c>
      <c r="R31" s="244" t="e">
        <f aca="false" ca="false" dt2D="false" dtr="false" t="normal">R30*'Допущения'!$D$36</f>
        <v>#VALUE!</v>
      </c>
      <c r="S31" s="244" t="e">
        <f aca="false" ca="false" dt2D="false" dtr="false" t="normal">S30*'Допущения'!$D$36</f>
        <v>#VALUE!</v>
      </c>
      <c r="T31" s="244" t="e">
        <f aca="false" ca="false" dt2D="false" dtr="false" t="normal">T30*'Допущения'!$D$36</f>
        <v>#VALUE!</v>
      </c>
      <c r="U31" s="244" t="e">
        <f aca="false" ca="false" dt2D="false" dtr="false" t="normal">U30*'Допущения'!$D$36</f>
        <v>#VALUE!</v>
      </c>
      <c r="V31" s="244" t="e">
        <f aca="false" ca="false" dt2D="false" dtr="false" t="normal">V30*'Допущения'!$D$36</f>
        <v>#VALUE!</v>
      </c>
      <c r="W31" s="244" t="e">
        <f aca="false" ca="false" dt2D="false" dtr="false" t="normal">W30*'Допущения'!$D$36</f>
        <v>#VALUE!</v>
      </c>
      <c r="X31" s="244" t="e">
        <f aca="false" ca="false" dt2D="false" dtr="false" t="normal">X30*'Допущения'!$D$36</f>
        <v>#VALUE!</v>
      </c>
      <c r="Y31" s="244" t="e">
        <f aca="false" ca="false" dt2D="false" dtr="false" t="normal">Y30*'Допущения'!$D$36</f>
        <v>#VALUE!</v>
      </c>
      <c r="Z31" s="244" t="e">
        <f aca="false" ca="false" dt2D="false" dtr="false" t="normal">Z30*'Допущения'!$D$36</f>
        <v>#VALUE!</v>
      </c>
      <c r="AA31" s="244" t="e">
        <f aca="false" ca="false" dt2D="false" dtr="false" t="normal">AA30*'Допущения'!$D$36</f>
        <v>#VALUE!</v>
      </c>
      <c r="AB31" s="244" t="e">
        <f aca="false" ca="false" dt2D="false" dtr="false" t="normal">AB30*'Допущения'!$D$36</f>
        <v>#VALUE!</v>
      </c>
      <c r="AC31" s="244" t="e">
        <f aca="false" ca="false" dt2D="false" dtr="false" t="normal">AC30*'Допущения'!$D$36</f>
        <v>#VALUE!</v>
      </c>
      <c r="AD31" s="244" t="e">
        <f aca="false" ca="false" dt2D="false" dtr="false" t="normal">AD30*'Допущения'!$D$36</f>
        <v>#VALUE!</v>
      </c>
      <c r="AE31" s="244" t="e">
        <f aca="false" ca="false" dt2D="false" dtr="false" t="normal">AE30*'Допущения'!$D$36</f>
        <v>#VALUE!</v>
      </c>
      <c r="AF31" s="244" t="e">
        <f aca="false" ca="false" dt2D="false" dtr="false" t="normal">AF30*'Допущения'!$D$36</f>
        <v>#VALUE!</v>
      </c>
      <c r="AG31" s="244" t="e">
        <f aca="false" ca="false" dt2D="false" dtr="false" t="normal">AG30*'Допущения'!$D$36</f>
        <v>#VALUE!</v>
      </c>
      <c r="AH31" s="244" t="e">
        <f aca="false" ca="false" dt2D="false" dtr="false" t="normal">AH30*'Допущения'!$D$36</f>
        <v>#VALUE!</v>
      </c>
      <c r="AI31" s="244" t="e">
        <f aca="false" ca="false" dt2D="false" dtr="false" t="normal">AI30*'Допущения'!$D$36</f>
        <v>#VALUE!</v>
      </c>
      <c r="AJ31" s="244" t="e">
        <f aca="false" ca="false" dt2D="false" dtr="false" t="normal">AJ30*'Допущения'!$D$36</f>
        <v>#VALUE!</v>
      </c>
      <c r="AK31" s="244" t="e">
        <f aca="false" ca="false" dt2D="false" dtr="false" t="normal">AK30*'Допущения'!$D$36</f>
        <v>#VALUE!</v>
      </c>
      <c r="AL31" s="244" t="e">
        <f aca="false" ca="false" dt2D="false" dtr="false" t="normal">AL30*'Допущения'!$D$36</f>
        <v>#VALUE!</v>
      </c>
      <c r="AM31" s="244" t="e">
        <f aca="false" ca="false" dt2D="false" dtr="false" t="normal">AM30*'Допущения'!$D$36</f>
        <v>#VALUE!</v>
      </c>
      <c r="AN31" s="244" t="e">
        <f aca="false" ca="false" dt2D="false" dtr="false" t="normal">AN30*'Допущения'!$D$36</f>
        <v>#VALUE!</v>
      </c>
      <c r="AO31" s="244" t="e">
        <f aca="false" ca="false" dt2D="false" dtr="false" t="normal">AO30*'Допущения'!$D$36</f>
        <v>#VALUE!</v>
      </c>
      <c r="AP31" s="244" t="e">
        <f aca="false" ca="false" dt2D="false" dtr="false" t="normal">AP30*'Допущения'!$D$36</f>
        <v>#VALUE!</v>
      </c>
      <c r="AQ31" s="244" t="e">
        <f aca="false" ca="false" dt2D="false" dtr="false" t="normal">AQ30*'Допущения'!$D$36</f>
        <v>#VALUE!</v>
      </c>
      <c r="AR31" s="244" t="e">
        <f aca="false" ca="false" dt2D="false" dtr="false" t="normal">AR30*'Допущения'!$D$36</f>
        <v>#VALUE!</v>
      </c>
      <c r="AS31" s="244" t="e">
        <f aca="false" ca="false" dt2D="false" dtr="false" t="normal">AS30*'Допущения'!$D$36</f>
        <v>#VALUE!</v>
      </c>
      <c r="AT31" s="244" t="e">
        <f aca="false" ca="false" dt2D="false" dtr="false" t="normal">AT30*'Допущения'!$D$36</f>
        <v>#VALUE!</v>
      </c>
      <c r="AU31" s="244" t="e">
        <f aca="false" ca="false" dt2D="false" dtr="false" t="normal">AU30*'Допущения'!$D$36</f>
        <v>#VALUE!</v>
      </c>
      <c r="AV31" s="244" t="e">
        <f aca="false" ca="false" dt2D="false" dtr="false" t="normal">AV30*'Допущения'!$D$36</f>
        <v>#VALUE!</v>
      </c>
      <c r="AW31" s="244" t="e">
        <f aca="false" ca="false" dt2D="false" dtr="false" t="normal">AW30*'Допущения'!$D$36</f>
        <v>#VALUE!</v>
      </c>
      <c r="AX31" s="244" t="e">
        <f aca="false" ca="false" dt2D="false" dtr="false" t="normal">AX30*'Допущения'!$D$36</f>
        <v>#VALUE!</v>
      </c>
      <c r="AY31" s="244" t="e">
        <f aca="false" ca="false" dt2D="false" dtr="false" t="normal">AY30*'Допущения'!$D$36</f>
        <v>#VALUE!</v>
      </c>
      <c r="AZ31" s="244" t="e">
        <f aca="false" ca="false" dt2D="false" dtr="false" t="normal">AZ30*'Допущения'!$D$36</f>
        <v>#VALUE!</v>
      </c>
      <c r="BA31" s="244" t="e">
        <f aca="false" ca="false" dt2D="false" dtr="false" t="normal">BA30*'Допущения'!$D$36</f>
        <v>#VALUE!</v>
      </c>
      <c r="BB31" s="244" t="e">
        <f aca="false" ca="false" dt2D="false" dtr="false" t="normal">BB30*'Допущения'!$D$36</f>
        <v>#VALUE!</v>
      </c>
      <c r="BC31" s="244" t="e">
        <f aca="false" ca="false" dt2D="false" dtr="false" t="normal">BC30*'Допущения'!$D$36</f>
        <v>#VALUE!</v>
      </c>
      <c r="BD31" s="244" t="e">
        <f aca="false" ca="false" dt2D="false" dtr="false" t="normal">BD30*'Допущения'!$D$36</f>
        <v>#VALUE!</v>
      </c>
      <c r="BE31" s="244" t="e">
        <f aca="false" ca="false" dt2D="false" dtr="false" t="normal">BE30*'Допущения'!$D$36</f>
        <v>#VALUE!</v>
      </c>
      <c r="BF31" s="244" t="e">
        <f aca="false" ca="false" dt2D="false" dtr="false" t="normal">BF30*'Допущения'!$D$36</f>
        <v>#VALUE!</v>
      </c>
      <c r="BG31" s="244" t="e">
        <f aca="false" ca="false" dt2D="false" dtr="false" t="normal">BG30*'Допущения'!$D$36</f>
        <v>#VALUE!</v>
      </c>
      <c r="BH31" s="244" t="e">
        <f aca="false" ca="false" dt2D="false" dtr="false" t="normal">BH30*'Допущения'!$D$36</f>
        <v>#VALUE!</v>
      </c>
      <c r="BI31" s="244" t="e">
        <f aca="false" ca="false" dt2D="false" dtr="false" t="normal">BI30*'Допущения'!$D$36</f>
        <v>#VALUE!</v>
      </c>
      <c r="BJ31" s="244" t="e">
        <f aca="false" ca="false" dt2D="false" dtr="false" t="normal">BJ30*'Допущения'!$D$36</f>
        <v>#VALUE!</v>
      </c>
      <c r="BK31" s="244" t="e">
        <f aca="false" ca="false" dt2D="false" dtr="false" t="normal">BK30*'Допущения'!$D$36</f>
        <v>#VALUE!</v>
      </c>
      <c r="BL31" s="244" t="e">
        <f aca="false" ca="false" dt2D="false" dtr="false" t="normal">BL30*'Допущения'!$D$36</f>
        <v>#VALUE!</v>
      </c>
      <c r="BM31" s="244" t="e">
        <f aca="false" ca="false" dt2D="false" dtr="false" t="normal">BM30*'Допущения'!$D$36</f>
        <v>#VALUE!</v>
      </c>
      <c r="BN31" s="244" t="e">
        <f aca="false" ca="false" dt2D="false" dtr="false" t="normal">BN30*'Допущения'!$D$36</f>
        <v>#VALUE!</v>
      </c>
      <c r="BO31" s="244" t="e">
        <f aca="false" ca="false" dt2D="false" dtr="false" t="normal">BO30*'Допущения'!$D$36</f>
        <v>#VALUE!</v>
      </c>
      <c r="BP31" s="244" t="e">
        <f aca="false" ca="false" dt2D="false" dtr="false" t="normal">BP30*'Допущения'!$D$36</f>
        <v>#VALUE!</v>
      </c>
      <c r="BQ31" s="244" t="e">
        <f aca="false" ca="false" dt2D="false" dtr="false" t="normal">BQ30*'Допущения'!$D$36</f>
        <v>#VALUE!</v>
      </c>
      <c r="BR31" s="244" t="e">
        <f aca="false" ca="false" dt2D="false" dtr="false" t="normal">BR30*'Допущения'!$D$36</f>
        <v>#VALUE!</v>
      </c>
      <c r="BS31" s="244" t="e">
        <f aca="false" ca="false" dt2D="false" dtr="false" t="normal">BS30*'Допущения'!$D$36</f>
        <v>#VALUE!</v>
      </c>
      <c r="BT31" s="244" t="e">
        <f aca="false" ca="false" dt2D="false" dtr="false" t="normal">BT30*'Допущения'!$D$36</f>
        <v>#VALUE!</v>
      </c>
    </row>
    <row hidden="true" ht="16.5" outlineLevel="2" r="32">
      <c r="B32" s="482" t="s">
        <v>628</v>
      </c>
      <c r="D32" s="482" t="str">
        <f aca="false" ca="false" dt2D="false" dtr="false" t="normal">D31</f>
        <v>Коммунальная инфраструктура</v>
      </c>
      <c r="I32" s="1" t="s">
        <v>572</v>
      </c>
      <c r="L32" s="244" t="e">
        <f aca="false" ca="true" dt2D="false" dtr="false" t="normal">SUM(M32:BT32)</f>
        <v>#VALUE!</v>
      </c>
      <c r="M32" s="244" t="e">
        <f aca="false" ca="true" dt2D="false" dtr="false" t="normal">SUM(M30:M31)*'Макро'!E$64</f>
        <v>#VALUE!</v>
      </c>
      <c r="N32" s="244" t="e">
        <f aca="false" ca="true" dt2D="false" dtr="false" t="normal">SUM(N30:N31)*'Макро'!F$64</f>
        <v>#VALUE!</v>
      </c>
      <c r="O32" s="244" t="e">
        <f aca="false" ca="true" dt2D="false" dtr="false" t="normal">SUM(O30:O31)*'Макро'!G$64</f>
        <v>#VALUE!</v>
      </c>
      <c r="P32" s="244" t="e">
        <f aca="false" ca="true" dt2D="false" dtr="false" t="normal">SUM(P30:P31)*'Макро'!H$64</f>
        <v>#VALUE!</v>
      </c>
      <c r="Q32" s="244" t="e">
        <f aca="false" ca="true" dt2D="false" dtr="false" t="normal">SUM(Q30:Q31)*'Макро'!I$64</f>
        <v>#VALUE!</v>
      </c>
      <c r="R32" s="244" t="e">
        <f aca="false" ca="true" dt2D="false" dtr="false" t="normal">SUM(R30:R31)*'Макро'!J$64</f>
        <v>#VALUE!</v>
      </c>
      <c r="S32" s="244" t="e">
        <f aca="false" ca="true" dt2D="false" dtr="false" t="normal">SUM(S30:S31)*'Макро'!K$64</f>
        <v>#VALUE!</v>
      </c>
      <c r="T32" s="244" t="e">
        <f aca="false" ca="true" dt2D="false" dtr="false" t="normal">SUM(T30:T31)*'Макро'!L$64</f>
        <v>#VALUE!</v>
      </c>
      <c r="U32" s="244" t="e">
        <f aca="false" ca="true" dt2D="false" dtr="false" t="normal">SUM(U30:U31)*'Макро'!M$64</f>
        <v>#VALUE!</v>
      </c>
      <c r="V32" s="244" t="e">
        <f aca="false" ca="true" dt2D="false" dtr="false" t="normal">SUM(V30:V31)*'Макро'!N$64</f>
        <v>#VALUE!</v>
      </c>
      <c r="W32" s="244" t="e">
        <f aca="false" ca="true" dt2D="false" dtr="false" t="normal">SUM(W30:W31)*'Макро'!O$64</f>
        <v>#VALUE!</v>
      </c>
      <c r="X32" s="244" t="e">
        <f aca="false" ca="true" dt2D="false" dtr="false" t="normal">SUM(X30:X31)*'Макро'!P$64</f>
        <v>#VALUE!</v>
      </c>
      <c r="Y32" s="244" t="e">
        <f aca="false" ca="true" dt2D="false" dtr="false" t="normal">SUM(Y30:Y31)*'Макро'!Q$64</f>
        <v>#VALUE!</v>
      </c>
      <c r="Z32" s="244" t="e">
        <f aca="false" ca="true" dt2D="false" dtr="false" t="normal">SUM(Z30:Z31)*'Макро'!R$64</f>
        <v>#VALUE!</v>
      </c>
      <c r="AA32" s="244" t="e">
        <f aca="false" ca="true" dt2D="false" dtr="false" t="normal">SUM(AA30:AA31)*'Макро'!S$64</f>
        <v>#VALUE!</v>
      </c>
      <c r="AB32" s="244" t="e">
        <f aca="false" ca="true" dt2D="false" dtr="false" t="normal">SUM(AB30:AB31)*'Макро'!T$64</f>
        <v>#VALUE!</v>
      </c>
      <c r="AC32" s="244" t="e">
        <f aca="false" ca="true" dt2D="false" dtr="false" t="normal">SUM(AC30:AC31)*'Макро'!U$64</f>
        <v>#VALUE!</v>
      </c>
      <c r="AD32" s="244" t="e">
        <f aca="false" ca="true" dt2D="false" dtr="false" t="normal">SUM(AD30:AD31)*'Макро'!V$64</f>
        <v>#VALUE!</v>
      </c>
      <c r="AE32" s="244" t="e">
        <f aca="false" ca="true" dt2D="false" dtr="false" t="normal">SUM(AE30:AE31)*'Макро'!W$64</f>
        <v>#VALUE!</v>
      </c>
      <c r="AF32" s="244" t="e">
        <f aca="false" ca="true" dt2D="false" dtr="false" t="normal">SUM(AF30:AF31)*'Макро'!X$64</f>
        <v>#VALUE!</v>
      </c>
      <c r="AG32" s="244" t="e">
        <f aca="false" ca="true" dt2D="false" dtr="false" t="normal">SUM(AG30:AG31)*'Макро'!Y$64</f>
        <v>#VALUE!</v>
      </c>
      <c r="AH32" s="244" t="e">
        <f aca="false" ca="true" dt2D="false" dtr="false" t="normal">SUM(AH30:AH31)*'Макро'!Z$64</f>
        <v>#VALUE!</v>
      </c>
      <c r="AI32" s="244" t="e">
        <f aca="false" ca="true" dt2D="false" dtr="false" t="normal">SUM(AI30:AI31)*'Макро'!AA$64</f>
        <v>#VALUE!</v>
      </c>
      <c r="AJ32" s="244" t="e">
        <f aca="false" ca="true" dt2D="false" dtr="false" t="normal">SUM(AJ30:AJ31)*'Макро'!AB$64</f>
        <v>#VALUE!</v>
      </c>
      <c r="AK32" s="244" t="e">
        <f aca="false" ca="true" dt2D="false" dtr="false" t="normal">SUM(AK30:AK31)*'Макро'!AC$64</f>
        <v>#VALUE!</v>
      </c>
      <c r="AL32" s="244" t="e">
        <f aca="false" ca="true" dt2D="false" dtr="false" t="normal">SUM(AL30:AL31)*'Макро'!AD$64</f>
        <v>#VALUE!</v>
      </c>
      <c r="AM32" s="244" t="e">
        <f aca="false" ca="true" dt2D="false" dtr="false" t="normal">SUM(AM30:AM31)*'Макро'!AE$64</f>
        <v>#VALUE!</v>
      </c>
      <c r="AN32" s="244" t="e">
        <f aca="false" ca="true" dt2D="false" dtr="false" t="normal">SUM(AN30:AN31)*'Макро'!AF$64</f>
        <v>#VALUE!</v>
      </c>
      <c r="AO32" s="244" t="e">
        <f aca="false" ca="true" dt2D="false" dtr="false" t="normal">SUM(AO30:AO31)*'Макро'!AG$64</f>
        <v>#VALUE!</v>
      </c>
      <c r="AP32" s="244" t="e">
        <f aca="false" ca="true" dt2D="false" dtr="false" t="normal">SUM(AP30:AP31)*'Макро'!AH$64</f>
        <v>#VALUE!</v>
      </c>
      <c r="AQ32" s="244" t="e">
        <f aca="false" ca="true" dt2D="false" dtr="false" t="normal">SUM(AQ30:AQ31)*'Макро'!AI$64</f>
        <v>#VALUE!</v>
      </c>
      <c r="AR32" s="244" t="e">
        <f aca="false" ca="true" dt2D="false" dtr="false" t="normal">SUM(AR30:AR31)*'Макро'!AJ$64</f>
        <v>#VALUE!</v>
      </c>
      <c r="AS32" s="244" t="e">
        <f aca="false" ca="true" dt2D="false" dtr="false" t="normal">SUM(AS30:AS31)*'Макро'!AK$64</f>
        <v>#VALUE!</v>
      </c>
      <c r="AT32" s="244" t="e">
        <f aca="false" ca="true" dt2D="false" dtr="false" t="normal">SUM(AT30:AT31)*'Макро'!AL$64</f>
        <v>#VALUE!</v>
      </c>
      <c r="AU32" s="244" t="e">
        <f aca="false" ca="true" dt2D="false" dtr="false" t="normal">SUM(AU30:AU31)*'Макро'!AM$64</f>
        <v>#VALUE!</v>
      </c>
      <c r="AV32" s="244" t="e">
        <f aca="false" ca="true" dt2D="false" dtr="false" t="normal">SUM(AV30:AV31)*'Макро'!AN$64</f>
        <v>#VALUE!</v>
      </c>
      <c r="AW32" s="244" t="e">
        <f aca="false" ca="true" dt2D="false" dtr="false" t="normal">SUM(AW30:AW31)*'Макро'!AO$64</f>
        <v>#VALUE!</v>
      </c>
      <c r="AX32" s="244" t="e">
        <f aca="false" ca="true" dt2D="false" dtr="false" t="normal">SUM(AX30:AX31)*'Макро'!AP$64</f>
        <v>#VALUE!</v>
      </c>
      <c r="AY32" s="244" t="e">
        <f aca="false" ca="true" dt2D="false" dtr="false" t="normal">SUM(AY30:AY31)*'Макро'!AQ$64</f>
        <v>#VALUE!</v>
      </c>
      <c r="AZ32" s="244" t="e">
        <f aca="false" ca="true" dt2D="false" dtr="false" t="normal">SUM(AZ30:AZ31)*'Макро'!AR$64</f>
        <v>#VALUE!</v>
      </c>
      <c r="BA32" s="244" t="e">
        <f aca="false" ca="true" dt2D="false" dtr="false" t="normal">SUM(BA30:BA31)*'Макро'!AS$64</f>
        <v>#VALUE!</v>
      </c>
      <c r="BB32" s="244" t="e">
        <f aca="false" ca="true" dt2D="false" dtr="false" t="normal">SUM(BB30:BB31)*'Макро'!AT$64</f>
        <v>#VALUE!</v>
      </c>
      <c r="BC32" s="244" t="e">
        <f aca="false" ca="true" dt2D="false" dtr="false" t="normal">SUM(BC30:BC31)*'Макро'!AU$64</f>
        <v>#VALUE!</v>
      </c>
      <c r="BD32" s="244" t="e">
        <f aca="false" ca="true" dt2D="false" dtr="false" t="normal">SUM(BD30:BD31)*'Макро'!AV$64</f>
        <v>#VALUE!</v>
      </c>
      <c r="BE32" s="244" t="e">
        <f aca="false" ca="true" dt2D="false" dtr="false" t="normal">SUM(BE30:BE31)*'Макро'!AW$64</f>
        <v>#VALUE!</v>
      </c>
      <c r="BF32" s="244" t="e">
        <f aca="false" ca="true" dt2D="false" dtr="false" t="normal">SUM(BF30:BF31)*'Макро'!AX$64</f>
        <v>#VALUE!</v>
      </c>
      <c r="BG32" s="244" t="e">
        <f aca="false" ca="true" dt2D="false" dtr="false" t="normal">SUM(BG30:BG31)*'Макро'!AY$64</f>
        <v>#VALUE!</v>
      </c>
      <c r="BH32" s="244" t="e">
        <f aca="false" ca="true" dt2D="false" dtr="false" t="normal">SUM(BH30:BH31)*'Макро'!AZ$64</f>
        <v>#VALUE!</v>
      </c>
      <c r="BI32" s="244" t="e">
        <f aca="false" ca="true" dt2D="false" dtr="false" t="normal">SUM(BI30:BI31)*'Макро'!BA$64</f>
        <v>#VALUE!</v>
      </c>
      <c r="BJ32" s="244" t="e">
        <f aca="false" ca="true" dt2D="false" dtr="false" t="normal">SUM(BJ30:BJ31)*'Макро'!BB$64</f>
        <v>#VALUE!</v>
      </c>
      <c r="BK32" s="244" t="e">
        <f aca="false" ca="true" dt2D="false" dtr="false" t="normal">SUM(BK30:BK31)*'Макро'!BC$64</f>
        <v>#VALUE!</v>
      </c>
      <c r="BL32" s="244" t="e">
        <f aca="false" ca="true" dt2D="false" dtr="false" t="normal">SUM(BL30:BL31)*'Макро'!BD$64</f>
        <v>#VALUE!</v>
      </c>
      <c r="BM32" s="244" t="e">
        <f aca="false" ca="true" dt2D="false" dtr="false" t="normal">SUM(BM30:BM31)*'Макро'!BE$64</f>
        <v>#VALUE!</v>
      </c>
      <c r="BN32" s="244" t="e">
        <f aca="false" ca="true" dt2D="false" dtr="false" t="normal">SUM(BN30:BN31)*'Макро'!BF$64</f>
        <v>#VALUE!</v>
      </c>
      <c r="BO32" s="244" t="e">
        <f aca="false" ca="true" dt2D="false" dtr="false" t="normal">SUM(BO30:BO31)*'Макро'!BG$64</f>
        <v>#VALUE!</v>
      </c>
      <c r="BP32" s="244" t="e">
        <f aca="false" ca="true" dt2D="false" dtr="false" t="normal">SUM(BP30:BP31)*'Макро'!BH$64</f>
        <v>#VALUE!</v>
      </c>
      <c r="BQ32" s="244" t="e">
        <f aca="false" ca="true" dt2D="false" dtr="false" t="normal">SUM(BQ30:BQ31)*'Макро'!BI$64</f>
        <v>#VALUE!</v>
      </c>
      <c r="BR32" s="244" t="e">
        <f aca="false" ca="true" dt2D="false" dtr="false" t="normal">SUM(BR30:BR31)*'Макро'!BJ$64</f>
        <v>#VALUE!</v>
      </c>
      <c r="BS32" s="244" t="e">
        <f aca="false" ca="true" dt2D="false" dtr="false" t="normal">SUM(BS30:BS31)*'Макро'!BK$64</f>
        <v>#VALUE!</v>
      </c>
      <c r="BT32" s="244" t="e">
        <f aca="false" ca="true" dt2D="false" dtr="false" t="normal">SUM(BT30:BT31)*'Макро'!BL$64</f>
        <v>#VALUE!</v>
      </c>
    </row>
    <row hidden="true" ht="16.5" outlineLevel="2" r="33">
      <c r="B33" s="482" t="s">
        <v>628</v>
      </c>
      <c r="D33" s="482" t="str">
        <f aca="false" ca="false" dt2D="false" dtr="false" t="normal">D32</f>
        <v>Коммунальная инфраструктура</v>
      </c>
      <c r="I33" s="1" t="s">
        <v>573</v>
      </c>
      <c r="J33" s="593" t="e">
        <f aca="false" ca="false" dt2D="false" dtr="false" t="normal">SUM(L30:L31)*'Допущения'!$D$37</f>
        <v>#VALUE!</v>
      </c>
      <c r="L33" s="244" t="e">
        <f aca="false" ca="false" dt2D="false" dtr="false" t="normal">SUM(M33:BT33)</f>
        <v>#VALUE!</v>
      </c>
      <c r="M33" s="244" t="e">
        <f aca="false" ca="false" dt2D="false" dtr="false" t="normal">IF(SUMIFS('Периоды'!L$83:L$86, 'Периоды'!$K$83:$K$86, $I28)=1, IF('Периоды'!L$39&lt;365, IF(SUM(J33:L33)=0, $J33*'Макро'!E$57, 0), $J33*'Макро'!E$57), 0)</f>
        <v>#VALUE!</v>
      </c>
      <c r="N33" s="244" t="e">
        <f aca="false" ca="false" dt2D="false" dtr="false" t="normal">IF(SUMIFS('Периоды'!M$83:M$86, 'Периоды'!$K$83:$K$86, $I28)=1, IF('Периоды'!M$39&lt;365, IF(SUM(K33:M33)=0, $J33*'Макро'!F$57, 0), $J33*'Макро'!F$57), 0)</f>
        <v>#VALUE!</v>
      </c>
      <c r="O33" s="244" t="e">
        <f aca="false" ca="false" dt2D="false" dtr="false" t="normal">IF(SUMIFS('Периоды'!N$83:N$86, 'Периоды'!$K$83:$K$86, $I28)=1, IF('Периоды'!N$39&lt;365, IF(SUM(L33:N33)=0, $J33*'Макро'!G$57, 0), $J33*'Макро'!G$57), 0)</f>
        <v>#VALUE!</v>
      </c>
      <c r="P33" s="244" t="e">
        <f aca="false" ca="false" dt2D="false" dtr="false" t="normal">IF(SUMIFS('Периоды'!O$83:O$86, 'Периоды'!$K$83:$K$86, $I28)=1, IF('Периоды'!O$39&lt;365, IF(SUM(M33:O33)=0, $J33*'Макро'!H$57, 0), $J33*'Макро'!H$57), 0)</f>
        <v>#VALUE!</v>
      </c>
      <c r="Q33" s="244" t="e">
        <f aca="false" ca="false" dt2D="false" dtr="false" t="normal">IF(SUMIFS('Периоды'!P$83:P$86, 'Периоды'!$K$83:$K$86, $I28)=1, IF('Периоды'!P$39&lt;365, IF(SUM(N33:P33)=0, $J33*'Макро'!I$57, 0), $J33*'Макро'!I$57), 0)</f>
        <v>#VALUE!</v>
      </c>
      <c r="R33" s="244" t="e">
        <f aca="false" ca="false" dt2D="false" dtr="false" t="normal">IF(SUMIFS('Периоды'!Q$83:Q$86, 'Периоды'!$K$83:$K$86, $I28)=1, IF('Периоды'!Q$39&lt;365, IF(SUM(O33:Q33)=0, $J33*'Макро'!J$57, 0), $J33*'Макро'!J$57), 0)</f>
        <v>#VALUE!</v>
      </c>
      <c r="S33" s="244" t="e">
        <f aca="false" ca="false" dt2D="false" dtr="false" t="normal">IF(SUMIFS('Периоды'!R$83:R$86, 'Периоды'!$K$83:$K$86, $I28)=1, IF('Периоды'!R$39&lt;365, IF(SUM(P33:R33)=0, $J33*'Макро'!K$57, 0), $J33*'Макро'!K$57), 0)</f>
        <v>#VALUE!</v>
      </c>
      <c r="T33" s="244" t="e">
        <f aca="false" ca="false" dt2D="false" dtr="false" t="normal">IF(SUMIFS('Периоды'!S$83:S$86, 'Периоды'!$K$83:$K$86, $I28)=1, IF('Периоды'!S$39&lt;365, IF(SUM(Q33:S33)=0, $J33*'Макро'!L$57, 0), $J33*'Макро'!L$57), 0)</f>
        <v>#VALUE!</v>
      </c>
      <c r="U33" s="244" t="e">
        <f aca="false" ca="false" dt2D="false" dtr="false" t="normal">IF(SUMIFS('Периоды'!T$83:T$86, 'Периоды'!$K$83:$K$86, $I28)=1, IF('Периоды'!T$39&lt;365, IF(SUM(R33:T33)=0, $J33*'Макро'!M$57, 0), $J33*'Макро'!M$57), 0)</f>
        <v>#VALUE!</v>
      </c>
      <c r="V33" s="244" t="e">
        <f aca="false" ca="false" dt2D="false" dtr="false" t="normal">IF(SUMIFS('Периоды'!U$83:U$86, 'Периоды'!$K$83:$K$86, $I28)=1, IF('Периоды'!U$39&lt;365, IF(SUM(S33:U33)=0, $J33*'Макро'!N$57, 0), $J33*'Макро'!N$57), 0)</f>
        <v>#VALUE!</v>
      </c>
      <c r="W33" s="244" t="e">
        <f aca="false" ca="false" dt2D="false" dtr="false" t="normal">IF(SUMIFS('Периоды'!V$83:V$86, 'Периоды'!$K$83:$K$86, $I28)=1, IF('Периоды'!V$39&lt;365, IF(SUM(T33:V33)=0, $J33*'Макро'!O$57, 0), $J33*'Макро'!O$57), 0)</f>
        <v>#VALUE!</v>
      </c>
      <c r="X33" s="244" t="e">
        <f aca="false" ca="false" dt2D="false" dtr="false" t="normal">IF(SUMIFS('Периоды'!W$83:W$86, 'Периоды'!$K$83:$K$86, $I28)=1, IF('Периоды'!W$39&lt;365, IF(SUM(U33:W33)=0, $J33*'Макро'!P$57, 0), $J33*'Макро'!P$57), 0)</f>
        <v>#VALUE!</v>
      </c>
      <c r="Y33" s="244" t="e">
        <f aca="false" ca="false" dt2D="false" dtr="false" t="normal">IF(SUMIFS('Периоды'!X$83:X$86, 'Периоды'!$K$83:$K$86, $I28)=1, IF('Периоды'!X$39&lt;365, IF(SUM(V33:X33)=0, $J33*'Макро'!Q$57, 0), $J33*'Макро'!Q$57), 0)</f>
        <v>#VALUE!</v>
      </c>
      <c r="Z33" s="244" t="e">
        <f aca="false" ca="false" dt2D="false" dtr="false" t="normal">IF(SUMIFS('Периоды'!Y$83:Y$86, 'Периоды'!$K$83:$K$86, $I28)=1, IF('Периоды'!Y$39&lt;365, IF(SUM(W33:Y33)=0, $J33*'Макро'!R$57, 0), $J33*'Макро'!R$57), 0)</f>
        <v>#VALUE!</v>
      </c>
      <c r="AA33" s="244" t="e">
        <f aca="false" ca="false" dt2D="false" dtr="false" t="normal">IF(SUMIFS('Периоды'!Z$83:Z$86, 'Периоды'!$K$83:$K$86, $I28)=1, IF('Периоды'!Z$39&lt;365, IF(SUM(X33:Z33)=0, $J33*'Макро'!S$57, 0), $J33*'Макро'!S$57), 0)</f>
        <v>#VALUE!</v>
      </c>
      <c r="AB33" s="244" t="e">
        <f aca="false" ca="false" dt2D="false" dtr="false" t="normal">IF(SUMIFS('Периоды'!AA$83:AA$86, 'Периоды'!$K$83:$K$86, $I28)=1, IF('Периоды'!AA$39&lt;365, IF(SUM(Y33:AA33)=0, $J33*'Макро'!T$57, 0), $J33*'Макро'!T$57), 0)</f>
        <v>#VALUE!</v>
      </c>
      <c r="AC33" s="244" t="e">
        <f aca="false" ca="false" dt2D="false" dtr="false" t="normal">IF(SUMIFS('Периоды'!AB$83:AB$86, 'Периоды'!$K$83:$K$86, $I28)=1, IF('Периоды'!AB$39&lt;365, IF(SUM(Z33:AB33)=0, $J33*'Макро'!U$57, 0), $J33*'Макро'!U$57), 0)</f>
        <v>#VALUE!</v>
      </c>
      <c r="AD33" s="244" t="e">
        <f aca="false" ca="false" dt2D="false" dtr="false" t="normal">IF(SUMIFS('Периоды'!AC$83:AC$86, 'Периоды'!$K$83:$K$86, $I28)=1, IF('Периоды'!AC$39&lt;365, IF(SUM(AA33:AC33)=0, $J33*'Макро'!V$57, 0), $J33*'Макро'!V$57), 0)</f>
        <v>#VALUE!</v>
      </c>
      <c r="AE33" s="244" t="e">
        <f aca="false" ca="false" dt2D="false" dtr="false" t="normal">IF(SUMIFS('Периоды'!AD$83:AD$86, 'Периоды'!$K$83:$K$86, $I28)=1, IF('Периоды'!AD$39&lt;365, IF(SUM(AB33:AD33)=0, $J33*'Макро'!W$57, 0), $J33*'Макро'!W$57), 0)</f>
        <v>#VALUE!</v>
      </c>
      <c r="AF33" s="244" t="e">
        <f aca="false" ca="false" dt2D="false" dtr="false" t="normal">IF(SUMIFS('Периоды'!AE$83:AE$86, 'Периоды'!$K$83:$K$86, $I28)=1, IF('Периоды'!AE$39&lt;365, IF(SUM(AC33:AE33)=0, $J33*'Макро'!X$57, 0), $J33*'Макро'!X$57), 0)</f>
        <v>#VALUE!</v>
      </c>
      <c r="AG33" s="244" t="e">
        <f aca="false" ca="false" dt2D="false" dtr="false" t="normal">IF(SUMIFS('Периоды'!AF$83:AF$86, 'Периоды'!$K$83:$K$86, $I28)=1, IF('Периоды'!AF$39&lt;365, IF(SUM(AD33:AF33)=0, $J33*'Макро'!Y$57, 0), $J33*'Макро'!Y$57), 0)</f>
        <v>#VALUE!</v>
      </c>
      <c r="AH33" s="244" t="e">
        <f aca="false" ca="false" dt2D="false" dtr="false" t="normal">IF(SUMIFS('Периоды'!AG$83:AG$86, 'Периоды'!$K$83:$K$86, $I28)=1, IF('Периоды'!AG$39&lt;365, IF(SUM(AE33:AG33)=0, $J33*'Макро'!Z$57, 0), $J33*'Макро'!Z$57), 0)</f>
        <v>#VALUE!</v>
      </c>
      <c r="AI33" s="244" t="e">
        <f aca="false" ca="false" dt2D="false" dtr="false" t="normal">IF(SUMIFS('Периоды'!AH$83:AH$86, 'Периоды'!$K$83:$K$86, $I28)=1, IF('Периоды'!AH$39&lt;365, IF(SUM(AF33:AH33)=0, $J33*'Макро'!AA$57, 0), $J33*'Макро'!AA$57), 0)</f>
        <v>#VALUE!</v>
      </c>
      <c r="AJ33" s="244" t="e">
        <f aca="false" ca="false" dt2D="false" dtr="false" t="normal">IF(SUMIFS('Периоды'!AI$83:AI$86, 'Периоды'!$K$83:$K$86, $I28)=1, IF('Периоды'!AI$39&lt;365, IF(SUM(AG33:AI33)=0, $J33*'Макро'!AB$57, 0), $J33*'Макро'!AB$57), 0)</f>
        <v>#VALUE!</v>
      </c>
      <c r="AK33" s="244" t="e">
        <f aca="false" ca="false" dt2D="false" dtr="false" t="normal">IF(SUMIFS('Периоды'!AJ$83:AJ$86, 'Периоды'!$K$83:$K$86, $I28)=1, IF('Периоды'!AJ$39&lt;365, IF(SUM(AH33:AJ33)=0, $J33*'Макро'!AC$57, 0), $J33*'Макро'!AC$57), 0)</f>
        <v>#VALUE!</v>
      </c>
      <c r="AL33" s="244" t="e">
        <f aca="false" ca="false" dt2D="false" dtr="false" t="normal">IF(SUMIFS('Периоды'!AK$83:AK$86, 'Периоды'!$K$83:$K$86, $I28)=1, IF('Периоды'!AK$39&lt;365, IF(SUM(AI33:AK33)=0, $J33*'Макро'!AD$57, 0), $J33*'Макро'!AD$57), 0)</f>
        <v>#VALUE!</v>
      </c>
      <c r="AM33" s="244" t="e">
        <f aca="false" ca="false" dt2D="false" dtr="false" t="normal">IF(SUMIFS('Периоды'!AL$83:AL$86, 'Периоды'!$K$83:$K$86, $I28)=1, IF('Периоды'!AL$39&lt;365, IF(SUM(AJ33:AL33)=0, $J33*'Макро'!AE$57, 0), $J33*'Макро'!AE$57), 0)</f>
        <v>#VALUE!</v>
      </c>
      <c r="AN33" s="244" t="e">
        <f aca="false" ca="false" dt2D="false" dtr="false" t="normal">IF(SUMIFS('Периоды'!AM$83:AM$86, 'Периоды'!$K$83:$K$86, $I28)=1, IF('Периоды'!AM$39&lt;365, IF(SUM(AK33:AM33)=0, $J33*'Макро'!AF$57, 0), $J33*'Макро'!AF$57), 0)</f>
        <v>#VALUE!</v>
      </c>
      <c r="AO33" s="244" t="e">
        <f aca="false" ca="false" dt2D="false" dtr="false" t="normal">IF(SUMIFS('Периоды'!AN$83:AN$86, 'Периоды'!$K$83:$K$86, $I28)=1, IF('Периоды'!AN$39&lt;365, IF(SUM(AL33:AN33)=0, $J33*'Макро'!AG$57, 0), $J33*'Макро'!AG$57), 0)</f>
        <v>#VALUE!</v>
      </c>
      <c r="AP33" s="244" t="e">
        <f aca="false" ca="false" dt2D="false" dtr="false" t="normal">IF(SUMIFS('Периоды'!AO$83:AO$86, 'Периоды'!$K$83:$K$86, $I28)=1, IF('Периоды'!AO$39&lt;365, IF(SUM(AM33:AO33)=0, $J33*'Макро'!AH$57, 0), $J33*'Макро'!AH$57), 0)</f>
        <v>#VALUE!</v>
      </c>
      <c r="AQ33" s="244" t="e">
        <f aca="false" ca="false" dt2D="false" dtr="false" t="normal">IF(SUMIFS('Периоды'!AP$83:AP$86, 'Периоды'!$K$83:$K$86, $I28)=1, IF('Периоды'!AP$39&lt;365, IF(SUM(AN33:AP33)=0, $J33*'Макро'!AI$57, 0), $J33*'Макро'!AI$57), 0)</f>
        <v>#VALUE!</v>
      </c>
      <c r="AR33" s="244" t="e">
        <f aca="false" ca="false" dt2D="false" dtr="false" t="normal">IF(SUMIFS('Периоды'!AQ$83:AQ$86, 'Периоды'!$K$83:$K$86, $I28)=1, IF('Периоды'!AQ$39&lt;365, IF(SUM(AO33:AQ33)=0, $J33*'Макро'!AJ$57, 0), $J33*'Макро'!AJ$57), 0)</f>
        <v>#VALUE!</v>
      </c>
      <c r="AS33" s="244" t="e">
        <f aca="false" ca="false" dt2D="false" dtr="false" t="normal">IF(SUMIFS('Периоды'!AR$83:AR$86, 'Периоды'!$K$83:$K$86, $I28)=1, IF('Периоды'!AR$39&lt;365, IF(SUM(AP33:AR33)=0, $J33*'Макро'!AK$57, 0), $J33*'Макро'!AK$57), 0)</f>
        <v>#VALUE!</v>
      </c>
      <c r="AT33" s="244" t="e">
        <f aca="false" ca="false" dt2D="false" dtr="false" t="normal">IF(SUMIFS('Периоды'!AS$83:AS$86, 'Периоды'!$K$83:$K$86, $I28)=1, IF('Периоды'!AS$39&lt;365, IF(SUM(AQ33:AS33)=0, $J33*'Макро'!AL$57, 0), $J33*'Макро'!AL$57), 0)</f>
        <v>#VALUE!</v>
      </c>
      <c r="AU33" s="244" t="e">
        <f aca="false" ca="false" dt2D="false" dtr="false" t="normal">IF(SUMIFS('Периоды'!AT$83:AT$86, 'Периоды'!$K$83:$K$86, $I28)=1, IF('Периоды'!AT$39&lt;365, IF(SUM(AR33:AT33)=0, $J33*'Макро'!AM$57, 0), $J33*'Макро'!AM$57), 0)</f>
        <v>#VALUE!</v>
      </c>
      <c r="AV33" s="244" t="e">
        <f aca="false" ca="false" dt2D="false" dtr="false" t="normal">IF(SUMIFS('Периоды'!AU$83:AU$86, 'Периоды'!$K$83:$K$86, $I28)=1, IF('Периоды'!AU$39&lt;365, IF(SUM(AS33:AU33)=0, $J33*'Макро'!AN$57, 0), $J33*'Макро'!AN$57), 0)</f>
        <v>#VALUE!</v>
      </c>
      <c r="AW33" s="244" t="e">
        <f aca="false" ca="false" dt2D="false" dtr="false" t="normal">IF(SUMIFS('Периоды'!AV$83:AV$86, 'Периоды'!$K$83:$K$86, $I28)=1, IF('Периоды'!AV$39&lt;365, IF(SUM(AT33:AV33)=0, $J33*'Макро'!AO$57, 0), $J33*'Макро'!AO$57), 0)</f>
        <v>#VALUE!</v>
      </c>
      <c r="AX33" s="244" t="e">
        <f aca="false" ca="false" dt2D="false" dtr="false" t="normal">IF(SUMIFS('Периоды'!AW$83:AW$86, 'Периоды'!$K$83:$K$86, $I28)=1, IF('Периоды'!AW$39&lt;365, IF(SUM(AU33:AW33)=0, $J33*'Макро'!AP$57, 0), $J33*'Макро'!AP$57), 0)</f>
        <v>#VALUE!</v>
      </c>
      <c r="AY33" s="244" t="e">
        <f aca="false" ca="false" dt2D="false" dtr="false" t="normal">IF(SUMIFS('Периоды'!AX$83:AX$86, 'Периоды'!$K$83:$K$86, $I28)=1, IF('Периоды'!AX$39&lt;365, IF(SUM(AV33:AX33)=0, $J33*'Макро'!AQ$57, 0), $J33*'Макро'!AQ$57), 0)</f>
        <v>#VALUE!</v>
      </c>
      <c r="AZ33" s="244" t="e">
        <f aca="false" ca="false" dt2D="false" dtr="false" t="normal">IF(SUMIFS('Периоды'!AY$83:AY$86, 'Периоды'!$K$83:$K$86, $I28)=1, IF('Периоды'!AY$39&lt;365, IF(SUM(AW33:AY33)=0, $J33*'Макро'!AR$57, 0), $J33*'Макро'!AR$57), 0)</f>
        <v>#VALUE!</v>
      </c>
      <c r="BA33" s="244" t="e">
        <f aca="false" ca="false" dt2D="false" dtr="false" t="normal">IF(SUMIFS('Периоды'!AZ$83:AZ$86, 'Периоды'!$K$83:$K$86, $I28)=1, IF('Периоды'!AZ$39&lt;365, IF(SUM(AX33:AZ33)=0, $J33*'Макро'!AS$57, 0), $J33*'Макро'!AS$57), 0)</f>
        <v>#VALUE!</v>
      </c>
      <c r="BB33" s="244" t="e">
        <f aca="false" ca="false" dt2D="false" dtr="false" t="normal">IF(SUMIFS('Периоды'!BA$83:BA$86, 'Периоды'!$K$83:$K$86, $I28)=1, IF('Периоды'!BA$39&lt;365, IF(SUM(AY33:BA33)=0, $J33*'Макро'!AT$57, 0), $J33*'Макро'!AT$57), 0)</f>
        <v>#VALUE!</v>
      </c>
      <c r="BC33" s="244" t="e">
        <f aca="false" ca="false" dt2D="false" dtr="false" t="normal">IF(SUMIFS('Периоды'!BB$83:BB$86, 'Периоды'!$K$83:$K$86, $I28)=1, IF('Периоды'!BB$39&lt;365, IF(SUM(AZ33:BB33)=0, $J33*'Макро'!AU$57, 0), $J33*'Макро'!AU$57), 0)</f>
        <v>#VALUE!</v>
      </c>
      <c r="BD33" s="244" t="e">
        <f aca="false" ca="false" dt2D="false" dtr="false" t="normal">IF(SUMIFS('Периоды'!BC$83:BC$86, 'Периоды'!$K$83:$K$86, $I28)=1, IF('Периоды'!BC$39&lt;365, IF(SUM(BA33:BC33)=0, $J33*'Макро'!AV$57, 0), $J33*'Макро'!AV$57), 0)</f>
        <v>#VALUE!</v>
      </c>
      <c r="BE33" s="244" t="e">
        <f aca="false" ca="false" dt2D="false" dtr="false" t="normal">IF(SUMIFS('Периоды'!BD$83:BD$86, 'Периоды'!$K$83:$K$86, $I28)=1, IF('Периоды'!BD$39&lt;365, IF(SUM(BB33:BD33)=0, $J33*'Макро'!AW$57, 0), $J33*'Макро'!AW$57), 0)</f>
        <v>#VALUE!</v>
      </c>
      <c r="BF33" s="244" t="e">
        <f aca="false" ca="false" dt2D="false" dtr="false" t="normal">IF(SUMIFS('Периоды'!BE$83:BE$86, 'Периоды'!$K$83:$K$86, $I28)=1, IF('Периоды'!BE$39&lt;365, IF(SUM(BC33:BE33)=0, $J33*'Макро'!AX$57, 0), $J33*'Макро'!AX$57), 0)</f>
        <v>#VALUE!</v>
      </c>
      <c r="BG33" s="244" t="e">
        <f aca="false" ca="false" dt2D="false" dtr="false" t="normal">IF(SUMIFS('Периоды'!BF$83:BF$86, 'Периоды'!$K$83:$K$86, $I28)=1, IF('Периоды'!BF$39&lt;365, IF(SUM(BD33:BF33)=0, $J33*'Макро'!AY$57, 0), $J33*'Макро'!AY$57), 0)</f>
        <v>#VALUE!</v>
      </c>
      <c r="BH33" s="244" t="e">
        <f aca="false" ca="false" dt2D="false" dtr="false" t="normal">IF(SUMIFS('Периоды'!BG$83:BG$86, 'Периоды'!$K$83:$K$86, $I28)=1, IF('Периоды'!BG$39&lt;365, IF(SUM(BE33:BG33)=0, $J33*'Макро'!AZ$57, 0), $J33*'Макро'!AZ$57), 0)</f>
        <v>#VALUE!</v>
      </c>
      <c r="BI33" s="244" t="e">
        <f aca="false" ca="false" dt2D="false" dtr="false" t="normal">IF(SUMIFS('Периоды'!BH$83:BH$86, 'Периоды'!$K$83:$K$86, $I28)=1, IF('Периоды'!BH$39&lt;365, IF(SUM(BF33:BH33)=0, $J33*'Макро'!BA$57, 0), $J33*'Макро'!BA$57), 0)</f>
        <v>#VALUE!</v>
      </c>
      <c r="BJ33" s="244" t="e">
        <f aca="false" ca="false" dt2D="false" dtr="false" t="normal">IF(SUMIFS('Периоды'!BI$83:BI$86, 'Периоды'!$K$83:$K$86, $I28)=1, IF('Периоды'!BI$39&lt;365, IF(SUM(BG33:BI33)=0, $J33*'Макро'!BB$57, 0), $J33*'Макро'!BB$57), 0)</f>
        <v>#VALUE!</v>
      </c>
      <c r="BK33" s="244" t="e">
        <f aca="false" ca="false" dt2D="false" dtr="false" t="normal">IF(SUMIFS('Периоды'!BJ$83:BJ$86, 'Периоды'!$K$83:$K$86, $I28)=1, IF('Периоды'!BJ$39&lt;365, IF(SUM(BH33:BJ33)=0, $J33*'Макро'!BC$57, 0), $J33*'Макро'!BC$57), 0)</f>
        <v>#VALUE!</v>
      </c>
      <c r="BL33" s="244" t="e">
        <f aca="false" ca="false" dt2D="false" dtr="false" t="normal">IF(SUMIFS('Периоды'!BK$83:BK$86, 'Периоды'!$K$83:$K$86, $I28)=1, IF('Периоды'!BK$39&lt;365, IF(SUM(BI33:BK33)=0, $J33*'Макро'!BD$57, 0), $J33*'Макро'!BD$57), 0)</f>
        <v>#VALUE!</v>
      </c>
      <c r="BM33" s="244" t="e">
        <f aca="false" ca="false" dt2D="false" dtr="false" t="normal">IF(SUMIFS('Периоды'!BL$83:BL$86, 'Периоды'!$K$83:$K$86, $I28)=1, IF('Периоды'!BL$39&lt;365, IF(SUM(BJ33:BL33)=0, $J33*'Макро'!BE$57, 0), $J33*'Макро'!BE$57), 0)</f>
        <v>#VALUE!</v>
      </c>
      <c r="BN33" s="244" t="e">
        <f aca="false" ca="false" dt2D="false" dtr="false" t="normal">IF(SUMIFS('Периоды'!BM$83:BM$86, 'Периоды'!$K$83:$K$86, $I28)=1, IF('Периоды'!BM$39&lt;365, IF(SUM(BK33:BM33)=0, $J33*'Макро'!BF$57, 0), $J33*'Макро'!BF$57), 0)</f>
        <v>#VALUE!</v>
      </c>
      <c r="BO33" s="244" t="e">
        <f aca="false" ca="false" dt2D="false" dtr="false" t="normal">IF(SUMIFS('Периоды'!BN$83:BN$86, 'Периоды'!$K$83:$K$86, $I28)=1, IF('Периоды'!BN$39&lt;365, IF(SUM(BL33:BN33)=0, $J33*'Макро'!BG$57, 0), $J33*'Макро'!BG$57), 0)</f>
        <v>#VALUE!</v>
      </c>
      <c r="BP33" s="244" t="e">
        <f aca="false" ca="false" dt2D="false" dtr="false" t="normal">IF(SUMIFS('Периоды'!BO$83:BO$86, 'Периоды'!$K$83:$K$86, $I28)=1, IF('Периоды'!BO$39&lt;365, IF(SUM(BM33:BO33)=0, $J33*'Макро'!BH$57, 0), $J33*'Макро'!BH$57), 0)</f>
        <v>#VALUE!</v>
      </c>
      <c r="BQ33" s="244" t="e">
        <f aca="false" ca="false" dt2D="false" dtr="false" t="normal">IF(SUMIFS('Периоды'!BP$83:BP$86, 'Периоды'!$K$83:$K$86, $I28)=1, IF('Периоды'!BP$39&lt;365, IF(SUM(BN33:BP33)=0, $J33*'Макро'!BI$57, 0), $J33*'Макро'!BI$57), 0)</f>
        <v>#VALUE!</v>
      </c>
      <c r="BR33" s="244" t="e">
        <f aca="false" ca="false" dt2D="false" dtr="false" t="normal">IF(SUMIFS('Периоды'!BQ$83:BQ$86, 'Периоды'!$K$83:$K$86, $I28)=1, IF('Периоды'!BQ$39&lt;365, IF(SUM(BO33:BQ33)=0, $J33*'Макро'!BJ$57, 0), $J33*'Макро'!BJ$57), 0)</f>
        <v>#VALUE!</v>
      </c>
      <c r="BS33" s="244" t="e">
        <f aca="false" ca="false" dt2D="false" dtr="false" t="normal">IF(SUMIFS('Периоды'!BR$83:BR$86, 'Периоды'!$K$83:$K$86, $I28)=1, IF('Периоды'!BR$39&lt;365, IF(SUM(BP33:BR33)=0, $J33*'Макро'!BK$57, 0), $J33*'Макро'!BK$57), 0)</f>
        <v>#VALUE!</v>
      </c>
      <c r="BT33" s="244" t="e">
        <f aca="false" ca="false" dt2D="false" dtr="false" t="normal">IF(SUMIFS('Периоды'!BS$83:BS$86, 'Периоды'!$K$83:$K$86, $I28)=1, IF('Периоды'!BS$39&lt;365, IF(SUM(BQ33:BS33)=0, $J33*'Макро'!BL$57, 0), $J33*'Макро'!BL$57), 0)</f>
        <v>#VALUE!</v>
      </c>
    </row>
    <row hidden="true" ht="16.5" outlineLevel="2" r="34">
      <c r="B34" s="482" t="s">
        <v>628</v>
      </c>
      <c r="D34" s="482" t="str">
        <f aca="false" ca="false" dt2D="false" dtr="false" t="normal">D33</f>
        <v>Коммунальная инфраструктура</v>
      </c>
      <c r="I34" s="1" t="s">
        <v>574</v>
      </c>
      <c r="L34" s="244" t="e">
        <f aca="false" ca="true" dt2D="false" dtr="false" t="normal">SUM(M34:BT34)</f>
        <v>#VALUE!</v>
      </c>
      <c r="M34" s="244" t="e">
        <f aca="false" ca="true" dt2D="false" dtr="false" t="normal">M33*'Макро'!E$64</f>
        <v>#VALUE!</v>
      </c>
      <c r="N34" s="244" t="e">
        <f aca="false" ca="true" dt2D="false" dtr="false" t="normal">N33*'Макро'!F$64</f>
        <v>#VALUE!</v>
      </c>
      <c r="O34" s="244" t="e">
        <f aca="false" ca="true" dt2D="false" dtr="false" t="normal">O33*'Макро'!G$64</f>
        <v>#VALUE!</v>
      </c>
      <c r="P34" s="244" t="e">
        <f aca="false" ca="true" dt2D="false" dtr="false" t="normal">P33*'Макро'!H$64</f>
        <v>#VALUE!</v>
      </c>
      <c r="Q34" s="244" t="e">
        <f aca="false" ca="true" dt2D="false" dtr="false" t="normal">Q33*'Макро'!I$64</f>
        <v>#VALUE!</v>
      </c>
      <c r="R34" s="244" t="e">
        <f aca="false" ca="true" dt2D="false" dtr="false" t="normal">R33*'Макро'!J$64</f>
        <v>#VALUE!</v>
      </c>
      <c r="S34" s="244" t="e">
        <f aca="false" ca="true" dt2D="false" dtr="false" t="normal">S33*'Макро'!K$64</f>
        <v>#VALUE!</v>
      </c>
      <c r="T34" s="244" t="e">
        <f aca="false" ca="true" dt2D="false" dtr="false" t="normal">T33*'Макро'!L$64</f>
        <v>#VALUE!</v>
      </c>
      <c r="U34" s="244" t="e">
        <f aca="false" ca="true" dt2D="false" dtr="false" t="normal">U33*'Макро'!M$64</f>
        <v>#VALUE!</v>
      </c>
      <c r="V34" s="244" t="e">
        <f aca="false" ca="true" dt2D="false" dtr="false" t="normal">V33*'Макро'!N$64</f>
        <v>#VALUE!</v>
      </c>
      <c r="W34" s="244" t="e">
        <f aca="false" ca="true" dt2D="false" dtr="false" t="normal">W33*'Макро'!O$64</f>
        <v>#VALUE!</v>
      </c>
      <c r="X34" s="244" t="e">
        <f aca="false" ca="true" dt2D="false" dtr="false" t="normal">X33*'Макро'!P$64</f>
        <v>#VALUE!</v>
      </c>
      <c r="Y34" s="244" t="e">
        <f aca="false" ca="true" dt2D="false" dtr="false" t="normal">Y33*'Макро'!Q$64</f>
        <v>#VALUE!</v>
      </c>
      <c r="Z34" s="244" t="e">
        <f aca="false" ca="true" dt2D="false" dtr="false" t="normal">Z33*'Макро'!R$64</f>
        <v>#VALUE!</v>
      </c>
      <c r="AA34" s="244" t="e">
        <f aca="false" ca="true" dt2D="false" dtr="false" t="normal">AA33*'Макро'!S$64</f>
        <v>#VALUE!</v>
      </c>
      <c r="AB34" s="244" t="e">
        <f aca="false" ca="true" dt2D="false" dtr="false" t="normal">AB33*'Макро'!T$64</f>
        <v>#VALUE!</v>
      </c>
      <c r="AC34" s="244" t="e">
        <f aca="false" ca="true" dt2D="false" dtr="false" t="normal">AC33*'Макро'!U$64</f>
        <v>#VALUE!</v>
      </c>
      <c r="AD34" s="244" t="e">
        <f aca="false" ca="true" dt2D="false" dtr="false" t="normal">AD33*'Макро'!V$64</f>
        <v>#VALUE!</v>
      </c>
      <c r="AE34" s="244" t="e">
        <f aca="false" ca="true" dt2D="false" dtr="false" t="normal">AE33*'Макро'!W$64</f>
        <v>#VALUE!</v>
      </c>
      <c r="AF34" s="244" t="e">
        <f aca="false" ca="true" dt2D="false" dtr="false" t="normal">AF33*'Макро'!X$64</f>
        <v>#VALUE!</v>
      </c>
      <c r="AG34" s="244" t="e">
        <f aca="false" ca="true" dt2D="false" dtr="false" t="normal">AG33*'Макро'!Y$64</f>
        <v>#VALUE!</v>
      </c>
      <c r="AH34" s="244" t="e">
        <f aca="false" ca="true" dt2D="false" dtr="false" t="normal">AH33*'Макро'!Z$64</f>
        <v>#VALUE!</v>
      </c>
      <c r="AI34" s="244" t="e">
        <f aca="false" ca="true" dt2D="false" dtr="false" t="normal">AI33*'Макро'!AA$64</f>
        <v>#VALUE!</v>
      </c>
      <c r="AJ34" s="244" t="e">
        <f aca="false" ca="true" dt2D="false" dtr="false" t="normal">AJ33*'Макро'!AB$64</f>
        <v>#VALUE!</v>
      </c>
      <c r="AK34" s="244" t="e">
        <f aca="false" ca="true" dt2D="false" dtr="false" t="normal">AK33*'Макро'!AC$64</f>
        <v>#VALUE!</v>
      </c>
      <c r="AL34" s="244" t="e">
        <f aca="false" ca="true" dt2D="false" dtr="false" t="normal">AL33*'Макро'!AD$64</f>
        <v>#VALUE!</v>
      </c>
      <c r="AM34" s="244" t="e">
        <f aca="false" ca="true" dt2D="false" dtr="false" t="normal">AM33*'Макро'!AE$64</f>
        <v>#VALUE!</v>
      </c>
      <c r="AN34" s="244" t="e">
        <f aca="false" ca="true" dt2D="false" dtr="false" t="normal">AN33*'Макро'!AF$64</f>
        <v>#VALUE!</v>
      </c>
      <c r="AO34" s="244" t="e">
        <f aca="false" ca="true" dt2D="false" dtr="false" t="normal">AO33*'Макро'!AG$64</f>
        <v>#VALUE!</v>
      </c>
      <c r="AP34" s="244" t="e">
        <f aca="false" ca="true" dt2D="false" dtr="false" t="normal">AP33*'Макро'!AH$64</f>
        <v>#VALUE!</v>
      </c>
      <c r="AQ34" s="244" t="e">
        <f aca="false" ca="true" dt2D="false" dtr="false" t="normal">AQ33*'Макро'!AI$64</f>
        <v>#VALUE!</v>
      </c>
      <c r="AR34" s="244" t="e">
        <f aca="false" ca="true" dt2D="false" dtr="false" t="normal">AR33*'Макро'!AJ$64</f>
        <v>#VALUE!</v>
      </c>
      <c r="AS34" s="244" t="e">
        <f aca="false" ca="true" dt2D="false" dtr="false" t="normal">AS33*'Макро'!AK$64</f>
        <v>#VALUE!</v>
      </c>
      <c r="AT34" s="244" t="e">
        <f aca="false" ca="true" dt2D="false" dtr="false" t="normal">AT33*'Макро'!AL$64</f>
        <v>#VALUE!</v>
      </c>
      <c r="AU34" s="244" t="e">
        <f aca="false" ca="true" dt2D="false" dtr="false" t="normal">AU33*'Макро'!AM$64</f>
        <v>#VALUE!</v>
      </c>
      <c r="AV34" s="244" t="e">
        <f aca="false" ca="true" dt2D="false" dtr="false" t="normal">AV33*'Макро'!AN$64</f>
        <v>#VALUE!</v>
      </c>
      <c r="AW34" s="244" t="e">
        <f aca="false" ca="true" dt2D="false" dtr="false" t="normal">AW33*'Макро'!AO$64</f>
        <v>#VALUE!</v>
      </c>
      <c r="AX34" s="244" t="e">
        <f aca="false" ca="true" dt2D="false" dtr="false" t="normal">AX33*'Макро'!AP$64</f>
        <v>#VALUE!</v>
      </c>
      <c r="AY34" s="244" t="e">
        <f aca="false" ca="true" dt2D="false" dtr="false" t="normal">AY33*'Макро'!AQ$64</f>
        <v>#VALUE!</v>
      </c>
      <c r="AZ34" s="244" t="e">
        <f aca="false" ca="true" dt2D="false" dtr="false" t="normal">AZ33*'Макро'!AR$64</f>
        <v>#VALUE!</v>
      </c>
      <c r="BA34" s="244" t="e">
        <f aca="false" ca="true" dt2D="false" dtr="false" t="normal">BA33*'Макро'!AS$64</f>
        <v>#VALUE!</v>
      </c>
      <c r="BB34" s="244" t="e">
        <f aca="false" ca="true" dt2D="false" dtr="false" t="normal">BB33*'Макро'!AT$64</f>
        <v>#VALUE!</v>
      </c>
      <c r="BC34" s="244" t="e">
        <f aca="false" ca="true" dt2D="false" dtr="false" t="normal">BC33*'Макро'!AU$64</f>
        <v>#VALUE!</v>
      </c>
      <c r="BD34" s="244" t="e">
        <f aca="false" ca="true" dt2D="false" dtr="false" t="normal">BD33*'Макро'!AV$64</f>
        <v>#VALUE!</v>
      </c>
      <c r="BE34" s="244" t="e">
        <f aca="false" ca="true" dt2D="false" dtr="false" t="normal">BE33*'Макро'!AW$64</f>
        <v>#VALUE!</v>
      </c>
      <c r="BF34" s="244" t="e">
        <f aca="false" ca="true" dt2D="false" dtr="false" t="normal">BF33*'Макро'!AX$64</f>
        <v>#VALUE!</v>
      </c>
      <c r="BG34" s="244" t="e">
        <f aca="false" ca="true" dt2D="false" dtr="false" t="normal">BG33*'Макро'!AY$64</f>
        <v>#VALUE!</v>
      </c>
      <c r="BH34" s="244" t="e">
        <f aca="false" ca="true" dt2D="false" dtr="false" t="normal">BH33*'Макро'!AZ$64</f>
        <v>#VALUE!</v>
      </c>
      <c r="BI34" s="244" t="e">
        <f aca="false" ca="true" dt2D="false" dtr="false" t="normal">BI33*'Макро'!BA$64</f>
        <v>#VALUE!</v>
      </c>
      <c r="BJ34" s="244" t="e">
        <f aca="false" ca="true" dt2D="false" dtr="false" t="normal">BJ33*'Макро'!BB$64</f>
        <v>#VALUE!</v>
      </c>
      <c r="BK34" s="244" t="e">
        <f aca="false" ca="true" dt2D="false" dtr="false" t="normal">BK33*'Макро'!BC$64</f>
        <v>#VALUE!</v>
      </c>
      <c r="BL34" s="244" t="e">
        <f aca="false" ca="true" dt2D="false" dtr="false" t="normal">BL33*'Макро'!BD$64</f>
        <v>#VALUE!</v>
      </c>
      <c r="BM34" s="244" t="e">
        <f aca="false" ca="true" dt2D="false" dtr="false" t="normal">BM33*'Макро'!BE$64</f>
        <v>#VALUE!</v>
      </c>
      <c r="BN34" s="244" t="e">
        <f aca="false" ca="true" dt2D="false" dtr="false" t="normal">BN33*'Макро'!BF$64</f>
        <v>#VALUE!</v>
      </c>
      <c r="BO34" s="244" t="e">
        <f aca="false" ca="true" dt2D="false" dtr="false" t="normal">BO33*'Макро'!BG$64</f>
        <v>#VALUE!</v>
      </c>
      <c r="BP34" s="244" t="e">
        <f aca="false" ca="true" dt2D="false" dtr="false" t="normal">BP33*'Макро'!BH$64</f>
        <v>#VALUE!</v>
      </c>
      <c r="BQ34" s="244" t="e">
        <f aca="false" ca="true" dt2D="false" dtr="false" t="normal">BQ33*'Макро'!BI$64</f>
        <v>#VALUE!</v>
      </c>
      <c r="BR34" s="244" t="e">
        <f aca="false" ca="true" dt2D="false" dtr="false" t="normal">BR33*'Макро'!BJ$64</f>
        <v>#VALUE!</v>
      </c>
      <c r="BS34" s="244" t="e">
        <f aca="false" ca="true" dt2D="false" dtr="false" t="normal">BS33*'Макро'!BK$64</f>
        <v>#VALUE!</v>
      </c>
      <c r="BT34" s="244" t="e">
        <f aca="false" ca="true" dt2D="false" dtr="false" t="normal">BT33*'Макро'!BL$64</f>
        <v>#VALUE!</v>
      </c>
    </row>
    <row customFormat="true" hidden="true" ht="16.5" outlineLevel="1" r="35" s="130">
      <c r="A35" s="574" t="n"/>
      <c r="B35" s="482" t="s">
        <v>628</v>
      </c>
      <c r="C35" s="574" t="n"/>
      <c r="D35" s="482" t="str">
        <f aca="false" ca="false" dt2D="false" dtr="false" t="normal">D34</f>
        <v>Коммунальная инфраструктура</v>
      </c>
      <c r="E35" s="574" t="n"/>
      <c r="F35" s="574" t="n"/>
      <c r="G35" s="574" t="n"/>
      <c r="H35" s="594" t="n"/>
      <c r="K35" s="575" t="n"/>
      <c r="L35" s="235" t="n"/>
      <c r="M35" s="244" t="n"/>
      <c r="N35" s="244" t="n"/>
      <c r="O35" s="244" t="n"/>
      <c r="P35" s="244" t="n"/>
      <c r="Q35" s="244" t="n"/>
      <c r="R35" s="244" t="n"/>
      <c r="S35" s="244" t="n"/>
      <c r="T35" s="244" t="n"/>
      <c r="U35" s="244" t="n"/>
      <c r="V35" s="244" t="n"/>
      <c r="W35" s="244" t="n"/>
      <c r="X35" s="244" t="n"/>
      <c r="Y35" s="244" t="n"/>
      <c r="Z35" s="244" t="n"/>
      <c r="AA35" s="244" t="n"/>
      <c r="AB35" s="244" t="n"/>
      <c r="AC35" s="244" t="n"/>
      <c r="AD35" s="244" t="n"/>
      <c r="AE35" s="244" t="n"/>
      <c r="AF35" s="244" t="n"/>
      <c r="AG35" s="244" t="n"/>
      <c r="AH35" s="244" t="n"/>
      <c r="AI35" s="244" t="n"/>
      <c r="AJ35" s="244" t="n"/>
      <c r="AK35" s="244" t="n"/>
      <c r="AL35" s="244" t="n"/>
      <c r="AM35" s="244" t="n"/>
      <c r="AN35" s="244" t="n"/>
      <c r="AO35" s="244" t="n"/>
      <c r="AP35" s="244" t="n"/>
      <c r="AQ35" s="244" t="n"/>
      <c r="AR35" s="244" t="n"/>
      <c r="AS35" s="244" t="n"/>
      <c r="AT35" s="244" t="n"/>
      <c r="AU35" s="244" t="n"/>
      <c r="AV35" s="244" t="n"/>
      <c r="AW35" s="244" t="n"/>
      <c r="AX35" s="244" t="n"/>
      <c r="AY35" s="244" t="n"/>
      <c r="AZ35" s="244" t="n"/>
      <c r="BA35" s="244" t="n"/>
      <c r="BB35" s="244" t="n"/>
      <c r="BC35" s="244" t="n"/>
      <c r="BD35" s="244" t="n"/>
      <c r="BE35" s="244" t="n"/>
      <c r="BF35" s="244" t="n"/>
      <c r="BG35" s="244" t="n"/>
      <c r="BH35" s="244" t="n"/>
      <c r="BI35" s="244" t="n"/>
      <c r="BJ35" s="244" t="n"/>
      <c r="BK35" s="244" t="n"/>
      <c r="BL35" s="244" t="n"/>
      <c r="BM35" s="244" t="n"/>
      <c r="BN35" s="244" t="n"/>
      <c r="BO35" s="244" t="n"/>
      <c r="BP35" s="244" t="n"/>
      <c r="BQ35" s="244" t="n"/>
      <c r="BR35" s="244" t="n"/>
      <c r="BS35" s="244" t="n"/>
      <c r="BT35" s="244" t="n"/>
    </row>
    <row customFormat="true" hidden="true" ht="16.5" outlineLevel="1" r="36" s="130">
      <c r="A36" s="574" t="n"/>
      <c r="B36" s="482" t="s">
        <v>628</v>
      </c>
      <c r="C36" s="574" t="n"/>
      <c r="D36" s="482" t="str">
        <f aca="false" ca="false" dt2D="false" dtr="false" t="normal">D35</f>
        <v>Коммунальная инфраструктура</v>
      </c>
      <c r="E36" s="574" t="n"/>
      <c r="F36" s="574" t="n"/>
      <c r="G36" s="574" t="n"/>
      <c r="H36" s="594" t="n"/>
      <c r="I36" s="85" t="s">
        <v>630</v>
      </c>
      <c r="K36" s="575" t="n"/>
      <c r="L36" s="235" t="n"/>
      <c r="M36" s="244" t="n"/>
      <c r="N36" s="244" t="n"/>
      <c r="O36" s="244" t="n"/>
      <c r="P36" s="244" t="n"/>
      <c r="Q36" s="244" t="n"/>
      <c r="R36" s="244" t="n"/>
      <c r="S36" s="244" t="n"/>
      <c r="T36" s="244" t="n"/>
      <c r="U36" s="244" t="n"/>
      <c r="V36" s="244" t="n"/>
      <c r="W36" s="244" t="n"/>
      <c r="X36" s="244" t="n"/>
      <c r="Y36" s="244" t="n"/>
      <c r="Z36" s="244" t="n"/>
      <c r="AA36" s="244" t="n"/>
      <c r="AB36" s="244" t="n"/>
      <c r="AC36" s="244" t="n"/>
      <c r="AD36" s="244" t="n"/>
      <c r="AE36" s="244" t="n"/>
      <c r="AF36" s="244" t="n"/>
      <c r="AG36" s="244" t="n"/>
      <c r="AH36" s="244" t="n"/>
      <c r="AI36" s="244" t="n"/>
      <c r="AJ36" s="244" t="n"/>
      <c r="AK36" s="244" t="n"/>
      <c r="AL36" s="244" t="n"/>
      <c r="AM36" s="244" t="n"/>
      <c r="AN36" s="244" t="n"/>
      <c r="AO36" s="244" t="n"/>
      <c r="AP36" s="244" t="n"/>
      <c r="AQ36" s="244" t="n"/>
      <c r="AR36" s="244" t="n"/>
      <c r="AS36" s="244" t="n"/>
      <c r="AT36" s="244" t="n"/>
      <c r="AU36" s="244" t="n"/>
      <c r="AV36" s="244" t="n"/>
      <c r="AW36" s="244" t="n"/>
      <c r="AX36" s="244" t="n"/>
      <c r="AY36" s="244" t="n"/>
      <c r="AZ36" s="244" t="n"/>
      <c r="BA36" s="244" t="n"/>
      <c r="BB36" s="244" t="n"/>
      <c r="BC36" s="244" t="n"/>
      <c r="BD36" s="244" t="n"/>
      <c r="BE36" s="244" t="n"/>
      <c r="BF36" s="244" t="n"/>
      <c r="BG36" s="244" t="n"/>
      <c r="BH36" s="244" t="n"/>
      <c r="BI36" s="244" t="n"/>
      <c r="BJ36" s="244" t="n"/>
      <c r="BK36" s="244" t="n"/>
      <c r="BL36" s="244" t="n"/>
      <c r="BM36" s="244" t="n"/>
      <c r="BN36" s="244" t="n"/>
      <c r="BO36" s="244" t="n"/>
      <c r="BP36" s="244" t="n"/>
      <c r="BQ36" s="244" t="n"/>
      <c r="BR36" s="244" t="n"/>
      <c r="BS36" s="244" t="n"/>
      <c r="BT36" s="244" t="n"/>
    </row>
    <row customFormat="true" hidden="true" ht="33" outlineLevel="1" r="37" s="130">
      <c r="A37" s="574" t="n"/>
      <c r="B37" s="482" t="s">
        <v>628</v>
      </c>
      <c r="C37" s="574" t="n"/>
      <c r="D37" s="482" t="str">
        <f aca="false" ca="false" dt2D="false" dtr="false" t="normal">D36</f>
        <v>Коммунальная инфраструктура</v>
      </c>
      <c r="E37" s="574" t="n"/>
      <c r="F37" s="574" t="n"/>
      <c r="G37" s="574" t="n"/>
      <c r="H37" s="594" t="n"/>
      <c r="I37" s="595" t="s">
        <v>523</v>
      </c>
      <c r="J37" s="596" t="s">
        <v>301</v>
      </c>
      <c r="K37" s="520" t="s">
        <v>177</v>
      </c>
      <c r="L37" s="235" t="e">
        <f aca="false" ca="true" dt2D="false" dtr="false" t="normal">SUM(M37:BT37)</f>
        <v>#VALUE!</v>
      </c>
      <c r="M37" s="239" t="e">
        <f aca="false" ca="true" dt2D="false" dtr="false" t="normal">M29*'Допущения'!$E$21</f>
        <v>#VALUE!</v>
      </c>
      <c r="N37" s="239" t="e">
        <f aca="false" ca="true" dt2D="false" dtr="false" t="normal">N29*'Допущения'!$E$21</f>
        <v>#VALUE!</v>
      </c>
      <c r="O37" s="239" t="e">
        <f aca="false" ca="true" dt2D="false" dtr="false" t="normal">O29*'Допущения'!$E$21</f>
        <v>#VALUE!</v>
      </c>
      <c r="P37" s="239" t="e">
        <f aca="false" ca="true" dt2D="false" dtr="false" t="normal">P29*'Допущения'!$E$21</f>
        <v>#VALUE!</v>
      </c>
      <c r="Q37" s="239" t="e">
        <f aca="false" ca="true" dt2D="false" dtr="false" t="normal">Q29*'Допущения'!$E$21</f>
        <v>#VALUE!</v>
      </c>
      <c r="R37" s="239" t="e">
        <f aca="false" ca="true" dt2D="false" dtr="false" t="normal">R29*'Допущения'!$E$21</f>
        <v>#VALUE!</v>
      </c>
      <c r="S37" s="239" t="e">
        <f aca="false" ca="true" dt2D="false" dtr="false" t="normal">S29*'Допущения'!$E$21</f>
        <v>#VALUE!</v>
      </c>
      <c r="T37" s="239" t="e">
        <f aca="false" ca="true" dt2D="false" dtr="false" t="normal">T29*'Допущения'!$E$21</f>
        <v>#VALUE!</v>
      </c>
      <c r="U37" s="239" t="e">
        <f aca="false" ca="true" dt2D="false" dtr="false" t="normal">U29*'Допущения'!$E$21</f>
        <v>#VALUE!</v>
      </c>
      <c r="V37" s="239" t="e">
        <f aca="false" ca="true" dt2D="false" dtr="false" t="normal">V29*'Допущения'!$E$21</f>
        <v>#VALUE!</v>
      </c>
      <c r="W37" s="239" t="e">
        <f aca="false" ca="true" dt2D="false" dtr="false" t="normal">W29*'Допущения'!$E$21</f>
        <v>#VALUE!</v>
      </c>
      <c r="X37" s="239" t="e">
        <f aca="false" ca="true" dt2D="false" dtr="false" t="normal">X29*'Допущения'!$E$21</f>
        <v>#VALUE!</v>
      </c>
      <c r="Y37" s="239" t="e">
        <f aca="false" ca="true" dt2D="false" dtr="false" t="normal">Y29*'Допущения'!$E$21</f>
        <v>#VALUE!</v>
      </c>
      <c r="Z37" s="239" t="e">
        <f aca="false" ca="true" dt2D="false" dtr="false" t="normal">Z29*'Допущения'!$E$21</f>
        <v>#VALUE!</v>
      </c>
      <c r="AA37" s="239" t="e">
        <f aca="false" ca="true" dt2D="false" dtr="false" t="normal">AA29*'Допущения'!$E$21</f>
        <v>#VALUE!</v>
      </c>
      <c r="AB37" s="239" t="e">
        <f aca="false" ca="true" dt2D="false" dtr="false" t="normal">AB29*'Допущения'!$E$21</f>
        <v>#VALUE!</v>
      </c>
      <c r="AC37" s="239" t="e">
        <f aca="false" ca="true" dt2D="false" dtr="false" t="normal">AC29*'Допущения'!$E$21</f>
        <v>#VALUE!</v>
      </c>
      <c r="AD37" s="239" t="e">
        <f aca="false" ca="true" dt2D="false" dtr="false" t="normal">AD29*'Допущения'!$E$21</f>
        <v>#VALUE!</v>
      </c>
      <c r="AE37" s="239" t="e">
        <f aca="false" ca="true" dt2D="false" dtr="false" t="normal">AE29*'Допущения'!$E$21</f>
        <v>#VALUE!</v>
      </c>
      <c r="AF37" s="239" t="e">
        <f aca="false" ca="true" dt2D="false" dtr="false" t="normal">AF29*'Допущения'!$E$21</f>
        <v>#VALUE!</v>
      </c>
      <c r="AG37" s="239" t="e">
        <f aca="false" ca="true" dt2D="false" dtr="false" t="normal">AG29*'Допущения'!$E$21</f>
        <v>#VALUE!</v>
      </c>
      <c r="AH37" s="239" t="e">
        <f aca="false" ca="true" dt2D="false" dtr="false" t="normal">AH29*'Допущения'!$E$21</f>
        <v>#VALUE!</v>
      </c>
      <c r="AI37" s="239" t="e">
        <f aca="false" ca="true" dt2D="false" dtr="false" t="normal">AI29*'Допущения'!$E$21</f>
        <v>#VALUE!</v>
      </c>
      <c r="AJ37" s="239" t="e">
        <f aca="false" ca="true" dt2D="false" dtr="false" t="normal">AJ29*'Допущения'!$E$21</f>
        <v>#VALUE!</v>
      </c>
      <c r="AK37" s="239" t="e">
        <f aca="false" ca="true" dt2D="false" dtr="false" t="normal">AK29*'Допущения'!$E$21</f>
        <v>#VALUE!</v>
      </c>
      <c r="AL37" s="239" t="e">
        <f aca="false" ca="true" dt2D="false" dtr="false" t="normal">AL29*'Допущения'!$E$21</f>
        <v>#VALUE!</v>
      </c>
      <c r="AM37" s="239" t="e">
        <f aca="false" ca="true" dt2D="false" dtr="false" t="normal">AM29*'Допущения'!$E$21</f>
        <v>#VALUE!</v>
      </c>
      <c r="AN37" s="239" t="e">
        <f aca="false" ca="true" dt2D="false" dtr="false" t="normal">AN29*'Допущения'!$E$21</f>
        <v>#VALUE!</v>
      </c>
      <c r="AO37" s="239" t="e">
        <f aca="false" ca="true" dt2D="false" dtr="false" t="normal">AO29*'Допущения'!$E$21</f>
        <v>#VALUE!</v>
      </c>
      <c r="AP37" s="239" t="e">
        <f aca="false" ca="true" dt2D="false" dtr="false" t="normal">AP29*'Допущения'!$E$21</f>
        <v>#VALUE!</v>
      </c>
      <c r="AQ37" s="239" t="e">
        <f aca="false" ca="true" dt2D="false" dtr="false" t="normal">AQ29*'Допущения'!$E$21</f>
        <v>#VALUE!</v>
      </c>
      <c r="AR37" s="239" t="e">
        <f aca="false" ca="true" dt2D="false" dtr="false" t="normal">AR29*'Допущения'!$E$21</f>
        <v>#VALUE!</v>
      </c>
      <c r="AS37" s="239" t="e">
        <f aca="false" ca="true" dt2D="false" dtr="false" t="normal">AS29*'Допущения'!$E$21</f>
        <v>#VALUE!</v>
      </c>
      <c r="AT37" s="239" t="e">
        <f aca="false" ca="true" dt2D="false" dtr="false" t="normal">AT29*'Допущения'!$E$21</f>
        <v>#VALUE!</v>
      </c>
      <c r="AU37" s="239" t="e">
        <f aca="false" ca="true" dt2D="false" dtr="false" t="normal">AU29*'Допущения'!$E$21</f>
        <v>#VALUE!</v>
      </c>
      <c r="AV37" s="239" t="e">
        <f aca="false" ca="true" dt2D="false" dtr="false" t="normal">AV29*'Допущения'!$E$21</f>
        <v>#VALUE!</v>
      </c>
      <c r="AW37" s="239" t="e">
        <f aca="false" ca="true" dt2D="false" dtr="false" t="normal">AW29*'Допущения'!$E$21</f>
        <v>#VALUE!</v>
      </c>
      <c r="AX37" s="239" t="e">
        <f aca="false" ca="true" dt2D="false" dtr="false" t="normal">AX29*'Допущения'!$E$21</f>
        <v>#VALUE!</v>
      </c>
      <c r="AY37" s="239" t="e">
        <f aca="false" ca="true" dt2D="false" dtr="false" t="normal">AY29*'Допущения'!$E$21</f>
        <v>#VALUE!</v>
      </c>
      <c r="AZ37" s="239" t="e">
        <f aca="false" ca="true" dt2D="false" dtr="false" t="normal">AZ29*'Допущения'!$E$21</f>
        <v>#VALUE!</v>
      </c>
      <c r="BA37" s="239" t="e">
        <f aca="false" ca="true" dt2D="false" dtr="false" t="normal">BA29*'Допущения'!$E$21</f>
        <v>#VALUE!</v>
      </c>
      <c r="BB37" s="239" t="e">
        <f aca="false" ca="true" dt2D="false" dtr="false" t="normal">BB29*'Допущения'!$E$21</f>
        <v>#VALUE!</v>
      </c>
      <c r="BC37" s="239" t="e">
        <f aca="false" ca="true" dt2D="false" dtr="false" t="normal">BC29*'Допущения'!$E$21</f>
        <v>#VALUE!</v>
      </c>
      <c r="BD37" s="239" t="e">
        <f aca="false" ca="true" dt2D="false" dtr="false" t="normal">BD29*'Допущения'!$E$21</f>
        <v>#VALUE!</v>
      </c>
      <c r="BE37" s="239" t="e">
        <f aca="false" ca="true" dt2D="false" dtr="false" t="normal">BE29*'Допущения'!$E$21</f>
        <v>#VALUE!</v>
      </c>
      <c r="BF37" s="239" t="e">
        <f aca="false" ca="true" dt2D="false" dtr="false" t="normal">BF29*'Допущения'!$E$21</f>
        <v>#VALUE!</v>
      </c>
      <c r="BG37" s="239" t="e">
        <f aca="false" ca="true" dt2D="false" dtr="false" t="normal">BG29*'Допущения'!$E$21</f>
        <v>#VALUE!</v>
      </c>
      <c r="BH37" s="239" t="e">
        <f aca="false" ca="true" dt2D="false" dtr="false" t="normal">BH29*'Допущения'!$E$21</f>
        <v>#VALUE!</v>
      </c>
      <c r="BI37" s="239" t="e">
        <f aca="false" ca="true" dt2D="false" dtr="false" t="normal">BI29*'Допущения'!$E$21</f>
        <v>#VALUE!</v>
      </c>
      <c r="BJ37" s="239" t="e">
        <f aca="false" ca="true" dt2D="false" dtr="false" t="normal">BJ29*'Допущения'!$E$21</f>
        <v>#VALUE!</v>
      </c>
      <c r="BK37" s="239" t="e">
        <f aca="false" ca="true" dt2D="false" dtr="false" t="normal">BK29*'Допущения'!$E$21</f>
        <v>#VALUE!</v>
      </c>
      <c r="BL37" s="239" t="e">
        <f aca="false" ca="true" dt2D="false" dtr="false" t="normal">BL29*'Допущения'!$E$21</f>
        <v>#VALUE!</v>
      </c>
      <c r="BM37" s="239" t="e">
        <f aca="false" ca="true" dt2D="false" dtr="false" t="normal">BM29*'Допущения'!$E$21</f>
        <v>#VALUE!</v>
      </c>
      <c r="BN37" s="239" t="e">
        <f aca="false" ca="true" dt2D="false" dtr="false" t="normal">BN29*'Допущения'!$E$21</f>
        <v>#VALUE!</v>
      </c>
      <c r="BO37" s="239" t="e">
        <f aca="false" ca="true" dt2D="false" dtr="false" t="normal">BO29*'Допущения'!$E$21</f>
        <v>#VALUE!</v>
      </c>
      <c r="BP37" s="239" t="e">
        <f aca="false" ca="true" dt2D="false" dtr="false" t="normal">BP29*'Допущения'!$E$21</f>
        <v>#VALUE!</v>
      </c>
      <c r="BQ37" s="239" t="e">
        <f aca="false" ca="true" dt2D="false" dtr="false" t="normal">BQ29*'Допущения'!$E$21</f>
        <v>#VALUE!</v>
      </c>
      <c r="BR37" s="239" t="e">
        <f aca="false" ca="true" dt2D="false" dtr="false" t="normal">BR29*'Допущения'!$E$21</f>
        <v>#VALUE!</v>
      </c>
      <c r="BS37" s="239" t="e">
        <f aca="false" ca="true" dt2D="false" dtr="false" t="normal">BS29*'Допущения'!$E$21</f>
        <v>#VALUE!</v>
      </c>
      <c r="BT37" s="239" t="e">
        <f aca="false" ca="true" dt2D="false" dtr="false" t="normal">BT29*'Допущения'!$E$21</f>
        <v>#VALUE!</v>
      </c>
    </row>
    <row customFormat="true" hidden="true" ht="16.5" outlineLevel="1" r="38" s="130">
      <c r="A38" s="574" t="n"/>
      <c r="B38" s="482" t="s">
        <v>628</v>
      </c>
      <c r="C38" s="574" t="n"/>
      <c r="D38" s="482" t="str">
        <f aca="false" ca="false" dt2D="false" dtr="false" t="normal">D37</f>
        <v>Коммунальная инфраструктура</v>
      </c>
      <c r="E38" s="574" t="n"/>
      <c r="F38" s="574" t="n"/>
      <c r="G38" s="574" t="n"/>
      <c r="H38" s="594" t="n"/>
      <c r="I38" s="595" t="s">
        <v>631</v>
      </c>
      <c r="K38" s="575" t="n"/>
      <c r="L38" s="235" t="e">
        <f aca="false" ca="true" dt2D="false" dtr="false" t="normal">SUM(M38:BT38)</f>
        <v>#VALUE!</v>
      </c>
      <c r="M38" s="239" t="e">
        <f aca="false" ca="true" dt2D="false" dtr="false" t="normal">M29-M37</f>
        <v>#VALUE!</v>
      </c>
      <c r="N38" s="239" t="e">
        <f aca="false" ca="true" dt2D="false" dtr="false" t="normal">N29-N37</f>
        <v>#VALUE!</v>
      </c>
      <c r="O38" s="239" t="e">
        <f aca="false" ca="true" dt2D="false" dtr="false" t="normal">O29-O37</f>
        <v>#VALUE!</v>
      </c>
      <c r="P38" s="239" t="e">
        <f aca="false" ca="true" dt2D="false" dtr="false" t="normal">P29-P37</f>
        <v>#VALUE!</v>
      </c>
      <c r="Q38" s="239" t="e">
        <f aca="false" ca="true" dt2D="false" dtr="false" t="normal">Q29-Q37</f>
        <v>#VALUE!</v>
      </c>
      <c r="R38" s="239" t="e">
        <f aca="false" ca="true" dt2D="false" dtr="false" t="normal">R29-R37</f>
        <v>#VALUE!</v>
      </c>
      <c r="S38" s="239" t="e">
        <f aca="false" ca="true" dt2D="false" dtr="false" t="normal">S29-S37</f>
        <v>#VALUE!</v>
      </c>
      <c r="T38" s="239" t="e">
        <f aca="false" ca="true" dt2D="false" dtr="false" t="normal">T29-T37</f>
        <v>#VALUE!</v>
      </c>
      <c r="U38" s="239" t="e">
        <f aca="false" ca="true" dt2D="false" dtr="false" t="normal">U29-U37</f>
        <v>#VALUE!</v>
      </c>
      <c r="V38" s="239" t="e">
        <f aca="false" ca="true" dt2D="false" dtr="false" t="normal">V29-V37</f>
        <v>#VALUE!</v>
      </c>
      <c r="W38" s="239" t="e">
        <f aca="false" ca="true" dt2D="false" dtr="false" t="normal">W29-W37</f>
        <v>#VALUE!</v>
      </c>
      <c r="X38" s="239" t="e">
        <f aca="false" ca="true" dt2D="false" dtr="false" t="normal">X29-X37</f>
        <v>#VALUE!</v>
      </c>
      <c r="Y38" s="239" t="e">
        <f aca="false" ca="true" dt2D="false" dtr="false" t="normal">Y29-Y37</f>
        <v>#VALUE!</v>
      </c>
      <c r="Z38" s="239" t="e">
        <f aca="false" ca="true" dt2D="false" dtr="false" t="normal">Z29-Z37</f>
        <v>#VALUE!</v>
      </c>
      <c r="AA38" s="239" t="e">
        <f aca="false" ca="true" dt2D="false" dtr="false" t="normal">AA29-AA37</f>
        <v>#VALUE!</v>
      </c>
      <c r="AB38" s="239" t="e">
        <f aca="false" ca="true" dt2D="false" dtr="false" t="normal">AB29-AB37</f>
        <v>#VALUE!</v>
      </c>
      <c r="AC38" s="239" t="e">
        <f aca="false" ca="true" dt2D="false" dtr="false" t="normal">AC29-AC37</f>
        <v>#VALUE!</v>
      </c>
      <c r="AD38" s="239" t="e">
        <f aca="false" ca="true" dt2D="false" dtr="false" t="normal">AD29-AD37</f>
        <v>#VALUE!</v>
      </c>
      <c r="AE38" s="239" t="e">
        <f aca="false" ca="true" dt2D="false" dtr="false" t="normal">AE29-AE37</f>
        <v>#VALUE!</v>
      </c>
      <c r="AF38" s="239" t="e">
        <f aca="false" ca="true" dt2D="false" dtr="false" t="normal">AF29-AF37</f>
        <v>#VALUE!</v>
      </c>
      <c r="AG38" s="239" t="e">
        <f aca="false" ca="true" dt2D="false" dtr="false" t="normal">AG29-AG37</f>
        <v>#VALUE!</v>
      </c>
      <c r="AH38" s="239" t="e">
        <f aca="false" ca="true" dt2D="false" dtr="false" t="normal">AH29-AH37</f>
        <v>#VALUE!</v>
      </c>
      <c r="AI38" s="239" t="e">
        <f aca="false" ca="true" dt2D="false" dtr="false" t="normal">AI29-AI37</f>
        <v>#VALUE!</v>
      </c>
      <c r="AJ38" s="239" t="e">
        <f aca="false" ca="true" dt2D="false" dtr="false" t="normal">AJ29-AJ37</f>
        <v>#VALUE!</v>
      </c>
      <c r="AK38" s="239" t="e">
        <f aca="false" ca="true" dt2D="false" dtr="false" t="normal">AK29-AK37</f>
        <v>#VALUE!</v>
      </c>
      <c r="AL38" s="239" t="e">
        <f aca="false" ca="true" dt2D="false" dtr="false" t="normal">AL29-AL37</f>
        <v>#VALUE!</v>
      </c>
      <c r="AM38" s="239" t="e">
        <f aca="false" ca="true" dt2D="false" dtr="false" t="normal">AM29-AM37</f>
        <v>#VALUE!</v>
      </c>
      <c r="AN38" s="239" t="e">
        <f aca="false" ca="true" dt2D="false" dtr="false" t="normal">AN29-AN37</f>
        <v>#VALUE!</v>
      </c>
      <c r="AO38" s="239" t="e">
        <f aca="false" ca="true" dt2D="false" dtr="false" t="normal">AO29-AO37</f>
        <v>#VALUE!</v>
      </c>
      <c r="AP38" s="239" t="e">
        <f aca="false" ca="true" dt2D="false" dtr="false" t="normal">AP29-AP37</f>
        <v>#VALUE!</v>
      </c>
      <c r="AQ38" s="239" t="e">
        <f aca="false" ca="true" dt2D="false" dtr="false" t="normal">AQ29-AQ37</f>
        <v>#VALUE!</v>
      </c>
      <c r="AR38" s="239" t="e">
        <f aca="false" ca="true" dt2D="false" dtr="false" t="normal">AR29-AR37</f>
        <v>#VALUE!</v>
      </c>
      <c r="AS38" s="239" t="e">
        <f aca="false" ca="true" dt2D="false" dtr="false" t="normal">AS29-AS37</f>
        <v>#VALUE!</v>
      </c>
      <c r="AT38" s="239" t="e">
        <f aca="false" ca="true" dt2D="false" dtr="false" t="normal">AT29-AT37</f>
        <v>#VALUE!</v>
      </c>
      <c r="AU38" s="239" t="e">
        <f aca="false" ca="true" dt2D="false" dtr="false" t="normal">AU29-AU37</f>
        <v>#VALUE!</v>
      </c>
      <c r="AV38" s="239" t="e">
        <f aca="false" ca="true" dt2D="false" dtr="false" t="normal">AV29-AV37</f>
        <v>#VALUE!</v>
      </c>
      <c r="AW38" s="239" t="e">
        <f aca="false" ca="true" dt2D="false" dtr="false" t="normal">AW29-AW37</f>
        <v>#VALUE!</v>
      </c>
      <c r="AX38" s="239" t="e">
        <f aca="false" ca="true" dt2D="false" dtr="false" t="normal">AX29-AX37</f>
        <v>#VALUE!</v>
      </c>
      <c r="AY38" s="239" t="e">
        <f aca="false" ca="true" dt2D="false" dtr="false" t="normal">AY29-AY37</f>
        <v>#VALUE!</v>
      </c>
      <c r="AZ38" s="239" t="e">
        <f aca="false" ca="true" dt2D="false" dtr="false" t="normal">AZ29-AZ37</f>
        <v>#VALUE!</v>
      </c>
      <c r="BA38" s="239" t="e">
        <f aca="false" ca="true" dt2D="false" dtr="false" t="normal">BA29-BA37</f>
        <v>#VALUE!</v>
      </c>
      <c r="BB38" s="239" t="e">
        <f aca="false" ca="true" dt2D="false" dtr="false" t="normal">BB29-BB37</f>
        <v>#VALUE!</v>
      </c>
      <c r="BC38" s="239" t="e">
        <f aca="false" ca="true" dt2D="false" dtr="false" t="normal">BC29-BC37</f>
        <v>#VALUE!</v>
      </c>
      <c r="BD38" s="239" t="e">
        <f aca="false" ca="true" dt2D="false" dtr="false" t="normal">BD29-BD37</f>
        <v>#VALUE!</v>
      </c>
      <c r="BE38" s="239" t="e">
        <f aca="false" ca="true" dt2D="false" dtr="false" t="normal">BE29-BE37</f>
        <v>#VALUE!</v>
      </c>
      <c r="BF38" s="239" t="e">
        <f aca="false" ca="true" dt2D="false" dtr="false" t="normal">BF29-BF37</f>
        <v>#VALUE!</v>
      </c>
      <c r="BG38" s="239" t="e">
        <f aca="false" ca="true" dt2D="false" dtr="false" t="normal">BG29-BG37</f>
        <v>#VALUE!</v>
      </c>
      <c r="BH38" s="239" t="e">
        <f aca="false" ca="true" dt2D="false" dtr="false" t="normal">BH29-BH37</f>
        <v>#VALUE!</v>
      </c>
      <c r="BI38" s="239" t="e">
        <f aca="false" ca="true" dt2D="false" dtr="false" t="normal">BI29-BI37</f>
        <v>#VALUE!</v>
      </c>
      <c r="BJ38" s="239" t="e">
        <f aca="false" ca="true" dt2D="false" dtr="false" t="normal">BJ29-BJ37</f>
        <v>#VALUE!</v>
      </c>
      <c r="BK38" s="239" t="e">
        <f aca="false" ca="true" dt2D="false" dtr="false" t="normal">BK29-BK37</f>
        <v>#VALUE!</v>
      </c>
      <c r="BL38" s="239" t="e">
        <f aca="false" ca="true" dt2D="false" dtr="false" t="normal">BL29-BL37</f>
        <v>#VALUE!</v>
      </c>
      <c r="BM38" s="239" t="e">
        <f aca="false" ca="true" dt2D="false" dtr="false" t="normal">BM29-BM37</f>
        <v>#VALUE!</v>
      </c>
      <c r="BN38" s="239" t="e">
        <f aca="false" ca="true" dt2D="false" dtr="false" t="normal">BN29-BN37</f>
        <v>#VALUE!</v>
      </c>
      <c r="BO38" s="239" t="e">
        <f aca="false" ca="true" dt2D="false" dtr="false" t="normal">BO29-BO37</f>
        <v>#VALUE!</v>
      </c>
      <c r="BP38" s="239" t="e">
        <f aca="false" ca="true" dt2D="false" dtr="false" t="normal">BP29-BP37</f>
        <v>#VALUE!</v>
      </c>
      <c r="BQ38" s="239" t="e">
        <f aca="false" ca="true" dt2D="false" dtr="false" t="normal">BQ29-BQ37</f>
        <v>#VALUE!</v>
      </c>
      <c r="BR38" s="239" t="e">
        <f aca="false" ca="true" dt2D="false" dtr="false" t="normal">BR29-BR37</f>
        <v>#VALUE!</v>
      </c>
      <c r="BS38" s="239" t="e">
        <f aca="false" ca="true" dt2D="false" dtr="false" t="normal">BS29-BS37</f>
        <v>#VALUE!</v>
      </c>
      <c r="BT38" s="239" t="e">
        <f aca="false" ca="true" dt2D="false" dtr="false" t="normal">BT29-BT37</f>
        <v>#VALUE!</v>
      </c>
    </row>
    <row hidden="true" ht="16.5" outlineLevel="2" r="39">
      <c r="B39" s="482" t="s">
        <v>628</v>
      </c>
      <c r="D39" s="482" t="str">
        <f aca="false" ca="false" dt2D="false" dtr="false" t="normal">D38</f>
        <v>Коммунальная инфраструктура</v>
      </c>
      <c r="I39" s="598" t="s">
        <v>632</v>
      </c>
      <c r="L39" s="235" t="n"/>
      <c r="M39" s="244" t="n"/>
      <c r="N39" s="244" t="n"/>
      <c r="O39" s="244" t="n"/>
      <c r="P39" s="244" t="n"/>
      <c r="Q39" s="244" t="n"/>
      <c r="R39" s="244" t="n"/>
      <c r="S39" s="244" t="n"/>
      <c r="T39" s="244" t="n"/>
      <c r="U39" s="244" t="n"/>
      <c r="V39" s="244" t="n"/>
      <c r="W39" s="244" t="n"/>
      <c r="X39" s="244" t="n"/>
      <c r="Y39" s="244" t="n"/>
      <c r="Z39" s="244" t="n"/>
      <c r="AA39" s="244" t="n"/>
      <c r="AB39" s="244" t="n"/>
      <c r="AC39" s="244" t="n"/>
      <c r="AD39" s="244" t="n"/>
      <c r="AE39" s="244" t="n"/>
      <c r="AF39" s="244" t="n"/>
      <c r="AG39" s="244" t="n"/>
      <c r="AH39" s="244" t="n"/>
      <c r="AI39" s="244" t="n"/>
      <c r="AJ39" s="244" t="n"/>
      <c r="AK39" s="244" t="n"/>
      <c r="AL39" s="244" t="n"/>
      <c r="AM39" s="244" t="n"/>
      <c r="AN39" s="244" t="n"/>
      <c r="AO39" s="244" t="n"/>
      <c r="AP39" s="244" t="n"/>
      <c r="AQ39" s="244" t="n"/>
      <c r="AR39" s="244" t="n"/>
      <c r="AS39" s="244" t="n"/>
      <c r="AT39" s="244" t="n"/>
      <c r="AU39" s="244" t="n"/>
      <c r="AV39" s="244" t="n"/>
      <c r="AW39" s="244" t="n"/>
      <c r="AX39" s="244" t="n"/>
      <c r="AY39" s="244" t="n"/>
      <c r="AZ39" s="244" t="n"/>
      <c r="BA39" s="244" t="n"/>
      <c r="BB39" s="244" t="n"/>
      <c r="BC39" s="244" t="n"/>
      <c r="BD39" s="244" t="n"/>
      <c r="BE39" s="244" t="n"/>
      <c r="BF39" s="244" t="n"/>
      <c r="BG39" s="244" t="n"/>
      <c r="BH39" s="244" t="n"/>
      <c r="BI39" s="244" t="n"/>
      <c r="BJ39" s="244" t="n"/>
      <c r="BK39" s="244" t="n"/>
      <c r="BL39" s="244" t="n"/>
      <c r="BM39" s="244" t="n"/>
      <c r="BN39" s="244" t="n"/>
      <c r="BO39" s="244" t="n"/>
      <c r="BP39" s="244" t="n"/>
      <c r="BQ39" s="244" t="n"/>
      <c r="BR39" s="244" t="n"/>
      <c r="BS39" s="244" t="n"/>
      <c r="BT39" s="244" t="n"/>
    </row>
    <row hidden="true" ht="16.5" outlineLevel="2" r="40">
      <c r="B40" s="482" t="s">
        <v>628</v>
      </c>
      <c r="D40" s="482" t="str">
        <f aca="false" ca="false" dt2D="false" dtr="false" t="normal">D39</f>
        <v>Коммунальная инфраструктура</v>
      </c>
      <c r="F40" s="482" t="str">
        <f aca="false" ca="false" dt2D="false" dtr="false" t="normal">VLOOKUP(G40, 'ТехЛист'!L:M, 2, 0)</f>
        <v>Дополнительная туристическая инфраструктура</v>
      </c>
      <c r="G40" s="482" t="str">
        <f aca="false" ca="false" dt2D="false" dtr="false" t="normal">I40</f>
        <v>Гостиничный комплекс (в т.ч. СПА-комплекс) (Размещение)</v>
      </c>
      <c r="I40" s="599" t="str">
        <f aca="false" ca="false" dt2D="false" dtr="false" t="normal">'Допущения'!$B$27</f>
        <v>Гостиничный комплекс (в т.ч. СПА-комплекс) (Размещение)</v>
      </c>
      <c r="K40" s="600" t="n">
        <f aca="false" ca="false" dt2D="false" dtr="false" t="normal">IFERROR(VLOOKUP(I40, 'Допущения'!$B$27:$G$33, 4, 0), 0)</f>
        <v>0</v>
      </c>
      <c r="L40" s="235" t="e">
        <f aca="false" ca="true" dt2D="false" dtr="false" t="normal">SUM(M40:BT40)</f>
        <v>#VALUE!</v>
      </c>
      <c r="M40" s="244" t="e">
        <f aca="false" ca="true" dt2D="false" dtr="false" t="normal">M$38/'Допущения'!$E$20*$K40</f>
        <v>#VALUE!</v>
      </c>
      <c r="N40" s="244" t="e">
        <f aca="false" ca="true" dt2D="false" dtr="false" t="normal">N$38/'Допущения'!$E$20*$K40</f>
        <v>#VALUE!</v>
      </c>
      <c r="O40" s="244" t="e">
        <f aca="false" ca="true" dt2D="false" dtr="false" t="normal">O$38/'Допущения'!$E$20*$K40</f>
        <v>#VALUE!</v>
      </c>
      <c r="P40" s="244" t="e">
        <f aca="false" ca="true" dt2D="false" dtr="false" t="normal">P$38/'Допущения'!$E$20*$K40</f>
        <v>#VALUE!</v>
      </c>
      <c r="Q40" s="244" t="e">
        <f aca="false" ca="true" dt2D="false" dtr="false" t="normal">Q$38/'Допущения'!$E$20*$K40</f>
        <v>#VALUE!</v>
      </c>
      <c r="R40" s="244" t="e">
        <f aca="false" ca="true" dt2D="false" dtr="false" t="normal">R$38/'Допущения'!$E$20*$K40</f>
        <v>#VALUE!</v>
      </c>
      <c r="S40" s="244" t="e">
        <f aca="false" ca="true" dt2D="false" dtr="false" t="normal">S$38/'Допущения'!$E$20*$K40</f>
        <v>#VALUE!</v>
      </c>
      <c r="T40" s="244" t="e">
        <f aca="false" ca="true" dt2D="false" dtr="false" t="normal">T$38/'Допущения'!$E$20*$K40</f>
        <v>#VALUE!</v>
      </c>
      <c r="U40" s="244" t="e">
        <f aca="false" ca="true" dt2D="false" dtr="false" t="normal">U$38/'Допущения'!$E$20*$K40</f>
        <v>#VALUE!</v>
      </c>
      <c r="V40" s="244" t="e">
        <f aca="false" ca="true" dt2D="false" dtr="false" t="normal">V$38/'Допущения'!$E$20*$K40</f>
        <v>#VALUE!</v>
      </c>
      <c r="W40" s="244" t="e">
        <f aca="false" ca="true" dt2D="false" dtr="false" t="normal">W$38/'Допущения'!$E$20*$K40</f>
        <v>#VALUE!</v>
      </c>
      <c r="X40" s="244" t="e">
        <f aca="false" ca="true" dt2D="false" dtr="false" t="normal">X$38/'Допущения'!$E$20*$K40</f>
        <v>#VALUE!</v>
      </c>
      <c r="Y40" s="244" t="e">
        <f aca="false" ca="true" dt2D="false" dtr="false" t="normal">Y$38/'Допущения'!$E$20*$K40</f>
        <v>#VALUE!</v>
      </c>
      <c r="Z40" s="244" t="e">
        <f aca="false" ca="true" dt2D="false" dtr="false" t="normal">Z$38/'Допущения'!$E$20*$K40</f>
        <v>#VALUE!</v>
      </c>
      <c r="AA40" s="244" t="e">
        <f aca="false" ca="true" dt2D="false" dtr="false" t="normal">AA$38/'Допущения'!$E$20*$K40</f>
        <v>#VALUE!</v>
      </c>
      <c r="AB40" s="244" t="e">
        <f aca="false" ca="true" dt2D="false" dtr="false" t="normal">AB$38/'Допущения'!$E$20*$K40</f>
        <v>#VALUE!</v>
      </c>
      <c r="AC40" s="244" t="e">
        <f aca="false" ca="true" dt2D="false" dtr="false" t="normal">AC$38/'Допущения'!$E$20*$K40</f>
        <v>#VALUE!</v>
      </c>
      <c r="AD40" s="244" t="e">
        <f aca="false" ca="true" dt2D="false" dtr="false" t="normal">AD$38/'Допущения'!$E$20*$K40</f>
        <v>#VALUE!</v>
      </c>
      <c r="AE40" s="244" t="e">
        <f aca="false" ca="true" dt2D="false" dtr="false" t="normal">AE$38/'Допущения'!$E$20*$K40</f>
        <v>#VALUE!</v>
      </c>
      <c r="AF40" s="244" t="e">
        <f aca="false" ca="true" dt2D="false" dtr="false" t="normal">AF$38/'Допущения'!$E$20*$K40</f>
        <v>#VALUE!</v>
      </c>
      <c r="AG40" s="244" t="e">
        <f aca="false" ca="true" dt2D="false" dtr="false" t="normal">AG$38/'Допущения'!$E$20*$K40</f>
        <v>#VALUE!</v>
      </c>
      <c r="AH40" s="244" t="e">
        <f aca="false" ca="true" dt2D="false" dtr="false" t="normal">AH$38/'Допущения'!$E$20*$K40</f>
        <v>#VALUE!</v>
      </c>
      <c r="AI40" s="244" t="e">
        <f aca="false" ca="true" dt2D="false" dtr="false" t="normal">AI$38/'Допущения'!$E$20*$K40</f>
        <v>#VALUE!</v>
      </c>
      <c r="AJ40" s="244" t="e">
        <f aca="false" ca="true" dt2D="false" dtr="false" t="normal">AJ$38/'Допущения'!$E$20*$K40</f>
        <v>#VALUE!</v>
      </c>
      <c r="AK40" s="244" t="e">
        <f aca="false" ca="true" dt2D="false" dtr="false" t="normal">AK$38/'Допущения'!$E$20*$K40</f>
        <v>#VALUE!</v>
      </c>
      <c r="AL40" s="244" t="e">
        <f aca="false" ca="true" dt2D="false" dtr="false" t="normal">AL$38/'Допущения'!$E$20*$K40</f>
        <v>#VALUE!</v>
      </c>
      <c r="AM40" s="244" t="e">
        <f aca="false" ca="true" dt2D="false" dtr="false" t="normal">AM$38/'Допущения'!$E$20*$K40</f>
        <v>#VALUE!</v>
      </c>
      <c r="AN40" s="244" t="e">
        <f aca="false" ca="true" dt2D="false" dtr="false" t="normal">AN$38/'Допущения'!$E$20*$K40</f>
        <v>#VALUE!</v>
      </c>
      <c r="AO40" s="244" t="e">
        <f aca="false" ca="true" dt2D="false" dtr="false" t="normal">AO$38/'Допущения'!$E$20*$K40</f>
        <v>#VALUE!</v>
      </c>
      <c r="AP40" s="244" t="e">
        <f aca="false" ca="true" dt2D="false" dtr="false" t="normal">AP$38/'Допущения'!$E$20*$K40</f>
        <v>#VALUE!</v>
      </c>
      <c r="AQ40" s="244" t="e">
        <f aca="false" ca="true" dt2D="false" dtr="false" t="normal">AQ$38/'Допущения'!$E$20*$K40</f>
        <v>#VALUE!</v>
      </c>
      <c r="AR40" s="244" t="e">
        <f aca="false" ca="true" dt2D="false" dtr="false" t="normal">AR$38/'Допущения'!$E$20*$K40</f>
        <v>#VALUE!</v>
      </c>
      <c r="AS40" s="244" t="e">
        <f aca="false" ca="true" dt2D="false" dtr="false" t="normal">AS$38/'Допущения'!$E$20*$K40</f>
        <v>#VALUE!</v>
      </c>
      <c r="AT40" s="244" t="e">
        <f aca="false" ca="true" dt2D="false" dtr="false" t="normal">AT$38/'Допущения'!$E$20*$K40</f>
        <v>#VALUE!</v>
      </c>
      <c r="AU40" s="244" t="e">
        <f aca="false" ca="true" dt2D="false" dtr="false" t="normal">AU$38/'Допущения'!$E$20*$K40</f>
        <v>#VALUE!</v>
      </c>
      <c r="AV40" s="244" t="e">
        <f aca="false" ca="true" dt2D="false" dtr="false" t="normal">AV$38/'Допущения'!$E$20*$K40</f>
        <v>#VALUE!</v>
      </c>
      <c r="AW40" s="244" t="e">
        <f aca="false" ca="true" dt2D="false" dtr="false" t="normal">AW$38/'Допущения'!$E$20*$K40</f>
        <v>#VALUE!</v>
      </c>
      <c r="AX40" s="244" t="e">
        <f aca="false" ca="true" dt2D="false" dtr="false" t="normal">AX$38/'Допущения'!$E$20*$K40</f>
        <v>#VALUE!</v>
      </c>
      <c r="AY40" s="244" t="e">
        <f aca="false" ca="true" dt2D="false" dtr="false" t="normal">AY$38/'Допущения'!$E$20*$K40</f>
        <v>#VALUE!</v>
      </c>
      <c r="AZ40" s="244" t="e">
        <f aca="false" ca="true" dt2D="false" dtr="false" t="normal">AZ$38/'Допущения'!$E$20*$K40</f>
        <v>#VALUE!</v>
      </c>
      <c r="BA40" s="244" t="e">
        <f aca="false" ca="true" dt2D="false" dtr="false" t="normal">BA$38/'Допущения'!$E$20*$K40</f>
        <v>#VALUE!</v>
      </c>
      <c r="BB40" s="244" t="e">
        <f aca="false" ca="true" dt2D="false" dtr="false" t="normal">BB$38/'Допущения'!$E$20*$K40</f>
        <v>#VALUE!</v>
      </c>
      <c r="BC40" s="244" t="e">
        <f aca="false" ca="true" dt2D="false" dtr="false" t="normal">BC$38/'Допущения'!$E$20*$K40</f>
        <v>#VALUE!</v>
      </c>
      <c r="BD40" s="244" t="e">
        <f aca="false" ca="true" dt2D="false" dtr="false" t="normal">BD$38/'Допущения'!$E$20*$K40</f>
        <v>#VALUE!</v>
      </c>
      <c r="BE40" s="244" t="e">
        <f aca="false" ca="true" dt2D="false" dtr="false" t="normal">BE$38/'Допущения'!$E$20*$K40</f>
        <v>#VALUE!</v>
      </c>
      <c r="BF40" s="244" t="e">
        <f aca="false" ca="true" dt2D="false" dtr="false" t="normal">BF$38/'Допущения'!$E$20*$K40</f>
        <v>#VALUE!</v>
      </c>
      <c r="BG40" s="244" t="e">
        <f aca="false" ca="true" dt2D="false" dtr="false" t="normal">BG$38/'Допущения'!$E$20*$K40</f>
        <v>#VALUE!</v>
      </c>
      <c r="BH40" s="244" t="e">
        <f aca="false" ca="true" dt2D="false" dtr="false" t="normal">BH$38/'Допущения'!$E$20*$K40</f>
        <v>#VALUE!</v>
      </c>
      <c r="BI40" s="244" t="e">
        <f aca="false" ca="true" dt2D="false" dtr="false" t="normal">BI$38/'Допущения'!$E$20*$K40</f>
        <v>#VALUE!</v>
      </c>
      <c r="BJ40" s="244" t="e">
        <f aca="false" ca="true" dt2D="false" dtr="false" t="normal">BJ$38/'Допущения'!$E$20*$K40</f>
        <v>#VALUE!</v>
      </c>
      <c r="BK40" s="244" t="e">
        <f aca="false" ca="true" dt2D="false" dtr="false" t="normal">BK$38/'Допущения'!$E$20*$K40</f>
        <v>#VALUE!</v>
      </c>
      <c r="BL40" s="244" t="e">
        <f aca="false" ca="true" dt2D="false" dtr="false" t="normal">BL$38/'Допущения'!$E$20*$K40</f>
        <v>#VALUE!</v>
      </c>
      <c r="BM40" s="244" t="e">
        <f aca="false" ca="true" dt2D="false" dtr="false" t="normal">BM$38/'Допущения'!$E$20*$K40</f>
        <v>#VALUE!</v>
      </c>
      <c r="BN40" s="244" t="e">
        <f aca="false" ca="true" dt2D="false" dtr="false" t="normal">BN$38/'Допущения'!$E$20*$K40</f>
        <v>#VALUE!</v>
      </c>
      <c r="BO40" s="244" t="e">
        <f aca="false" ca="true" dt2D="false" dtr="false" t="normal">BO$38/'Допущения'!$E$20*$K40</f>
        <v>#VALUE!</v>
      </c>
      <c r="BP40" s="244" t="e">
        <f aca="false" ca="true" dt2D="false" dtr="false" t="normal">BP$38/'Допущения'!$E$20*$K40</f>
        <v>#VALUE!</v>
      </c>
      <c r="BQ40" s="244" t="e">
        <f aca="false" ca="true" dt2D="false" dtr="false" t="normal">BQ$38/'Допущения'!$E$20*$K40</f>
        <v>#VALUE!</v>
      </c>
      <c r="BR40" s="244" t="e">
        <f aca="false" ca="true" dt2D="false" dtr="false" t="normal">BR$38/'Допущения'!$E$20*$K40</f>
        <v>#VALUE!</v>
      </c>
      <c r="BS40" s="244" t="e">
        <f aca="false" ca="true" dt2D="false" dtr="false" t="normal">BS$38/'Допущения'!$E$20*$K40</f>
        <v>#VALUE!</v>
      </c>
      <c r="BT40" s="244" t="e">
        <f aca="false" ca="true" dt2D="false" dtr="false" t="normal">BT$38/'Допущения'!$E$20*$K40</f>
        <v>#VALUE!</v>
      </c>
    </row>
    <row hidden="true" ht="16.5" outlineLevel="2" r="41">
      <c r="B41" s="482" t="s">
        <v>628</v>
      </c>
      <c r="D41" s="482" t="str">
        <f aca="false" ca="false" dt2D="false" dtr="false" t="normal">D40</f>
        <v>Коммунальная инфраструктура</v>
      </c>
      <c r="F41" s="482" t="str">
        <f aca="false" ca="false" dt2D="false" dtr="false" t="normal">VLOOKUP(G41, 'ТехЛист'!L:M, 2, 0)</f>
        <v>Дополнительная туристическая инфраструктура</v>
      </c>
      <c r="G41" s="482" t="str">
        <f aca="false" ca="false" dt2D="false" dtr="false" t="normal">I41</f>
        <v>Бары (Общественное питание)</v>
      </c>
      <c r="I41" s="599" t="str">
        <f aca="false" ca="false" dt2D="false" dtr="false" t="normal">'Допущения'!$B$28</f>
        <v>Бары (Общественное питание)</v>
      </c>
      <c r="K41" s="600" t="n">
        <f aca="false" ca="false" dt2D="false" dtr="false" t="normal">IFERROR(VLOOKUP(I41, 'Допущения'!$B$27:$G$33, 4, 0), 0)</f>
        <v>0</v>
      </c>
      <c r="L41" s="235" t="e">
        <f aca="false" ca="true" dt2D="false" dtr="false" t="normal">SUM(M41:BT41)</f>
        <v>#VALUE!</v>
      </c>
      <c r="M41" s="244" t="e">
        <f aca="false" ca="true" dt2D="false" dtr="false" t="normal">M$38/'Допущения'!$E$20*$K41</f>
        <v>#VALUE!</v>
      </c>
      <c r="N41" s="244" t="e">
        <f aca="false" ca="true" dt2D="false" dtr="false" t="normal">N$38/'Допущения'!$E$20*$K41</f>
        <v>#VALUE!</v>
      </c>
      <c r="O41" s="244" t="e">
        <f aca="false" ca="true" dt2D="false" dtr="false" t="normal">O$38/'Допущения'!$E$20*$K41</f>
        <v>#VALUE!</v>
      </c>
      <c r="P41" s="244" t="e">
        <f aca="false" ca="true" dt2D="false" dtr="false" t="normal">P$38/'Допущения'!$E$20*$K41</f>
        <v>#VALUE!</v>
      </c>
      <c r="Q41" s="244" t="e">
        <f aca="false" ca="true" dt2D="false" dtr="false" t="normal">Q$38/'Допущения'!$E$20*$K41</f>
        <v>#VALUE!</v>
      </c>
      <c r="R41" s="244" t="e">
        <f aca="false" ca="true" dt2D="false" dtr="false" t="normal">R$38/'Допущения'!$E$20*$K41</f>
        <v>#VALUE!</v>
      </c>
      <c r="S41" s="244" t="e">
        <f aca="false" ca="true" dt2D="false" dtr="false" t="normal">S$38/'Допущения'!$E$20*$K41</f>
        <v>#VALUE!</v>
      </c>
      <c r="T41" s="244" t="e">
        <f aca="false" ca="true" dt2D="false" dtr="false" t="normal">T$38/'Допущения'!$E$20*$K41</f>
        <v>#VALUE!</v>
      </c>
      <c r="U41" s="244" t="e">
        <f aca="false" ca="true" dt2D="false" dtr="false" t="normal">U$38/'Допущения'!$E$20*$K41</f>
        <v>#VALUE!</v>
      </c>
      <c r="V41" s="244" t="e">
        <f aca="false" ca="true" dt2D="false" dtr="false" t="normal">V$38/'Допущения'!$E$20*$K41</f>
        <v>#VALUE!</v>
      </c>
      <c r="W41" s="244" t="e">
        <f aca="false" ca="true" dt2D="false" dtr="false" t="normal">W$38/'Допущения'!$E$20*$K41</f>
        <v>#VALUE!</v>
      </c>
      <c r="X41" s="244" t="e">
        <f aca="false" ca="true" dt2D="false" dtr="false" t="normal">X$38/'Допущения'!$E$20*$K41</f>
        <v>#VALUE!</v>
      </c>
      <c r="Y41" s="244" t="e">
        <f aca="false" ca="true" dt2D="false" dtr="false" t="normal">Y$38/'Допущения'!$E$20*$K41</f>
        <v>#VALUE!</v>
      </c>
      <c r="Z41" s="244" t="e">
        <f aca="false" ca="true" dt2D="false" dtr="false" t="normal">Z$38/'Допущения'!$E$20*$K41</f>
        <v>#VALUE!</v>
      </c>
      <c r="AA41" s="244" t="e">
        <f aca="false" ca="true" dt2D="false" dtr="false" t="normal">AA$38/'Допущения'!$E$20*$K41</f>
        <v>#VALUE!</v>
      </c>
      <c r="AB41" s="244" t="e">
        <f aca="false" ca="true" dt2D="false" dtr="false" t="normal">AB$38/'Допущения'!$E$20*$K41</f>
        <v>#VALUE!</v>
      </c>
      <c r="AC41" s="244" t="e">
        <f aca="false" ca="true" dt2D="false" dtr="false" t="normal">AC$38/'Допущения'!$E$20*$K41</f>
        <v>#VALUE!</v>
      </c>
      <c r="AD41" s="244" t="e">
        <f aca="false" ca="true" dt2D="false" dtr="false" t="normal">AD$38/'Допущения'!$E$20*$K41</f>
        <v>#VALUE!</v>
      </c>
      <c r="AE41" s="244" t="e">
        <f aca="false" ca="true" dt2D="false" dtr="false" t="normal">AE$38/'Допущения'!$E$20*$K41</f>
        <v>#VALUE!</v>
      </c>
      <c r="AF41" s="244" t="e">
        <f aca="false" ca="true" dt2D="false" dtr="false" t="normal">AF$38/'Допущения'!$E$20*$K41</f>
        <v>#VALUE!</v>
      </c>
      <c r="AG41" s="244" t="e">
        <f aca="false" ca="true" dt2D="false" dtr="false" t="normal">AG$38/'Допущения'!$E$20*$K41</f>
        <v>#VALUE!</v>
      </c>
      <c r="AH41" s="244" t="e">
        <f aca="false" ca="true" dt2D="false" dtr="false" t="normal">AH$38/'Допущения'!$E$20*$K41</f>
        <v>#VALUE!</v>
      </c>
      <c r="AI41" s="244" t="e">
        <f aca="false" ca="true" dt2D="false" dtr="false" t="normal">AI$38/'Допущения'!$E$20*$K41</f>
        <v>#VALUE!</v>
      </c>
      <c r="AJ41" s="244" t="e">
        <f aca="false" ca="true" dt2D="false" dtr="false" t="normal">AJ$38/'Допущения'!$E$20*$K41</f>
        <v>#VALUE!</v>
      </c>
      <c r="AK41" s="244" t="e">
        <f aca="false" ca="true" dt2D="false" dtr="false" t="normal">AK$38/'Допущения'!$E$20*$K41</f>
        <v>#VALUE!</v>
      </c>
      <c r="AL41" s="244" t="e">
        <f aca="false" ca="true" dt2D="false" dtr="false" t="normal">AL$38/'Допущения'!$E$20*$K41</f>
        <v>#VALUE!</v>
      </c>
      <c r="AM41" s="244" t="e">
        <f aca="false" ca="true" dt2D="false" dtr="false" t="normal">AM$38/'Допущения'!$E$20*$K41</f>
        <v>#VALUE!</v>
      </c>
      <c r="AN41" s="244" t="e">
        <f aca="false" ca="true" dt2D="false" dtr="false" t="normal">AN$38/'Допущения'!$E$20*$K41</f>
        <v>#VALUE!</v>
      </c>
      <c r="AO41" s="244" t="e">
        <f aca="false" ca="true" dt2D="false" dtr="false" t="normal">AO$38/'Допущения'!$E$20*$K41</f>
        <v>#VALUE!</v>
      </c>
      <c r="AP41" s="244" t="e">
        <f aca="false" ca="true" dt2D="false" dtr="false" t="normal">AP$38/'Допущения'!$E$20*$K41</f>
        <v>#VALUE!</v>
      </c>
      <c r="AQ41" s="244" t="e">
        <f aca="false" ca="true" dt2D="false" dtr="false" t="normal">AQ$38/'Допущения'!$E$20*$K41</f>
        <v>#VALUE!</v>
      </c>
      <c r="AR41" s="244" t="e">
        <f aca="false" ca="true" dt2D="false" dtr="false" t="normal">AR$38/'Допущения'!$E$20*$K41</f>
        <v>#VALUE!</v>
      </c>
      <c r="AS41" s="244" t="e">
        <f aca="false" ca="true" dt2D="false" dtr="false" t="normal">AS$38/'Допущения'!$E$20*$K41</f>
        <v>#VALUE!</v>
      </c>
      <c r="AT41" s="244" t="e">
        <f aca="false" ca="true" dt2D="false" dtr="false" t="normal">AT$38/'Допущения'!$E$20*$K41</f>
        <v>#VALUE!</v>
      </c>
      <c r="AU41" s="244" t="e">
        <f aca="false" ca="true" dt2D="false" dtr="false" t="normal">AU$38/'Допущения'!$E$20*$K41</f>
        <v>#VALUE!</v>
      </c>
      <c r="AV41" s="244" t="e">
        <f aca="false" ca="true" dt2D="false" dtr="false" t="normal">AV$38/'Допущения'!$E$20*$K41</f>
        <v>#VALUE!</v>
      </c>
      <c r="AW41" s="244" t="e">
        <f aca="false" ca="true" dt2D="false" dtr="false" t="normal">AW$38/'Допущения'!$E$20*$K41</f>
        <v>#VALUE!</v>
      </c>
      <c r="AX41" s="244" t="e">
        <f aca="false" ca="true" dt2D="false" dtr="false" t="normal">AX$38/'Допущения'!$E$20*$K41</f>
        <v>#VALUE!</v>
      </c>
      <c r="AY41" s="244" t="e">
        <f aca="false" ca="true" dt2D="false" dtr="false" t="normal">AY$38/'Допущения'!$E$20*$K41</f>
        <v>#VALUE!</v>
      </c>
      <c r="AZ41" s="244" t="e">
        <f aca="false" ca="true" dt2D="false" dtr="false" t="normal">AZ$38/'Допущения'!$E$20*$K41</f>
        <v>#VALUE!</v>
      </c>
      <c r="BA41" s="244" t="e">
        <f aca="false" ca="true" dt2D="false" dtr="false" t="normal">BA$38/'Допущения'!$E$20*$K41</f>
        <v>#VALUE!</v>
      </c>
      <c r="BB41" s="244" t="e">
        <f aca="false" ca="true" dt2D="false" dtr="false" t="normal">BB$38/'Допущения'!$E$20*$K41</f>
        <v>#VALUE!</v>
      </c>
      <c r="BC41" s="244" t="e">
        <f aca="false" ca="true" dt2D="false" dtr="false" t="normal">BC$38/'Допущения'!$E$20*$K41</f>
        <v>#VALUE!</v>
      </c>
      <c r="BD41" s="244" t="e">
        <f aca="false" ca="true" dt2D="false" dtr="false" t="normal">BD$38/'Допущения'!$E$20*$K41</f>
        <v>#VALUE!</v>
      </c>
      <c r="BE41" s="244" t="e">
        <f aca="false" ca="true" dt2D="false" dtr="false" t="normal">BE$38/'Допущения'!$E$20*$K41</f>
        <v>#VALUE!</v>
      </c>
      <c r="BF41" s="244" t="e">
        <f aca="false" ca="true" dt2D="false" dtr="false" t="normal">BF$38/'Допущения'!$E$20*$K41</f>
        <v>#VALUE!</v>
      </c>
      <c r="BG41" s="244" t="e">
        <f aca="false" ca="true" dt2D="false" dtr="false" t="normal">BG$38/'Допущения'!$E$20*$K41</f>
        <v>#VALUE!</v>
      </c>
      <c r="BH41" s="244" t="e">
        <f aca="false" ca="true" dt2D="false" dtr="false" t="normal">BH$38/'Допущения'!$E$20*$K41</f>
        <v>#VALUE!</v>
      </c>
      <c r="BI41" s="244" t="e">
        <f aca="false" ca="true" dt2D="false" dtr="false" t="normal">BI$38/'Допущения'!$E$20*$K41</f>
        <v>#VALUE!</v>
      </c>
      <c r="BJ41" s="244" t="e">
        <f aca="false" ca="true" dt2D="false" dtr="false" t="normal">BJ$38/'Допущения'!$E$20*$K41</f>
        <v>#VALUE!</v>
      </c>
      <c r="BK41" s="244" t="e">
        <f aca="false" ca="true" dt2D="false" dtr="false" t="normal">BK$38/'Допущения'!$E$20*$K41</f>
        <v>#VALUE!</v>
      </c>
      <c r="BL41" s="244" t="e">
        <f aca="false" ca="true" dt2D="false" dtr="false" t="normal">BL$38/'Допущения'!$E$20*$K41</f>
        <v>#VALUE!</v>
      </c>
      <c r="BM41" s="244" t="e">
        <f aca="false" ca="true" dt2D="false" dtr="false" t="normal">BM$38/'Допущения'!$E$20*$K41</f>
        <v>#VALUE!</v>
      </c>
      <c r="BN41" s="244" t="e">
        <f aca="false" ca="true" dt2D="false" dtr="false" t="normal">BN$38/'Допущения'!$E$20*$K41</f>
        <v>#VALUE!</v>
      </c>
      <c r="BO41" s="244" t="e">
        <f aca="false" ca="true" dt2D="false" dtr="false" t="normal">BO$38/'Допущения'!$E$20*$K41</f>
        <v>#VALUE!</v>
      </c>
      <c r="BP41" s="244" t="e">
        <f aca="false" ca="true" dt2D="false" dtr="false" t="normal">BP$38/'Допущения'!$E$20*$K41</f>
        <v>#VALUE!</v>
      </c>
      <c r="BQ41" s="244" t="e">
        <f aca="false" ca="true" dt2D="false" dtr="false" t="normal">BQ$38/'Допущения'!$E$20*$K41</f>
        <v>#VALUE!</v>
      </c>
      <c r="BR41" s="244" t="e">
        <f aca="false" ca="true" dt2D="false" dtr="false" t="normal">BR$38/'Допущения'!$E$20*$K41</f>
        <v>#VALUE!</v>
      </c>
      <c r="BS41" s="244" t="e">
        <f aca="false" ca="true" dt2D="false" dtr="false" t="normal">BS$38/'Допущения'!$E$20*$K41</f>
        <v>#VALUE!</v>
      </c>
      <c r="BT41" s="244" t="e">
        <f aca="false" ca="true" dt2D="false" dtr="false" t="normal">BT$38/'Допущения'!$E$20*$K41</f>
        <v>#VALUE!</v>
      </c>
    </row>
    <row hidden="true" ht="33" outlineLevel="2" r="42">
      <c r="B42" s="482" t="s">
        <v>628</v>
      </c>
      <c r="D42" s="482" t="str">
        <f aca="false" ca="false" dt2D="false" dtr="false" t="normal">D41</f>
        <v>Коммунальная инфраструктура</v>
      </c>
      <c r="F42" s="482" t="str">
        <f aca="false" ca="false" dt2D="false" dtr="false" t="normal">VLOOKUP(G42, 'ТехЛист'!L:M, 2, 0)</f>
        <v>Якорная туристическая инфраструктура</v>
      </c>
      <c r="G42" s="482" t="str">
        <f aca="false" ca="false" dt2D="false" dtr="false" t="normal">I42</f>
        <v>Ботанические сады (Познавательный, культурно-развлекательный, деловой)</v>
      </c>
      <c r="I42" s="599" t="str">
        <f aca="false" ca="false" dt2D="false" dtr="false" t="normal">'Допущения'!$B$29</f>
        <v>Ботанические сады (Познавательный, культурно-развлекательный, деловой)</v>
      </c>
      <c r="K42" s="600" t="n">
        <f aca="false" ca="false" dt2D="false" dtr="false" t="normal">IFERROR(VLOOKUP(I42, 'Допущения'!$B$27:$G$33, 4, 0), 0)</f>
        <v>0</v>
      </c>
      <c r="L42" s="235" t="e">
        <f aca="false" ca="true" dt2D="false" dtr="false" t="normal">SUM(M42:BT42)</f>
        <v>#VALUE!</v>
      </c>
      <c r="M42" s="244" t="e">
        <f aca="false" ca="true" dt2D="false" dtr="false" t="normal">M$38/'Допущения'!$E$20*$K42</f>
        <v>#VALUE!</v>
      </c>
      <c r="N42" s="244" t="e">
        <f aca="false" ca="true" dt2D="false" dtr="false" t="normal">N$38/'Допущения'!$E$20*$K42</f>
        <v>#VALUE!</v>
      </c>
      <c r="O42" s="244" t="e">
        <f aca="false" ca="true" dt2D="false" dtr="false" t="normal">O$38/'Допущения'!$E$20*$K42</f>
        <v>#VALUE!</v>
      </c>
      <c r="P42" s="244" t="e">
        <f aca="false" ca="true" dt2D="false" dtr="false" t="normal">P$38/'Допущения'!$E$20*$K42</f>
        <v>#VALUE!</v>
      </c>
      <c r="Q42" s="244" t="e">
        <f aca="false" ca="true" dt2D="false" dtr="false" t="normal">Q$38/'Допущения'!$E$20*$K42</f>
        <v>#VALUE!</v>
      </c>
      <c r="R42" s="244" t="e">
        <f aca="false" ca="true" dt2D="false" dtr="false" t="normal">R$38/'Допущения'!$E$20*$K42</f>
        <v>#VALUE!</v>
      </c>
      <c r="S42" s="244" t="e">
        <f aca="false" ca="true" dt2D="false" dtr="false" t="normal">S$38/'Допущения'!$E$20*$K42</f>
        <v>#VALUE!</v>
      </c>
      <c r="T42" s="244" t="e">
        <f aca="false" ca="true" dt2D="false" dtr="false" t="normal">T$38/'Допущения'!$E$20*$K42</f>
        <v>#VALUE!</v>
      </c>
      <c r="U42" s="244" t="e">
        <f aca="false" ca="true" dt2D="false" dtr="false" t="normal">U$38/'Допущения'!$E$20*$K42</f>
        <v>#VALUE!</v>
      </c>
      <c r="V42" s="244" t="e">
        <f aca="false" ca="true" dt2D="false" dtr="false" t="normal">V$38/'Допущения'!$E$20*$K42</f>
        <v>#VALUE!</v>
      </c>
      <c r="W42" s="244" t="e">
        <f aca="false" ca="true" dt2D="false" dtr="false" t="normal">W$38/'Допущения'!$E$20*$K42</f>
        <v>#VALUE!</v>
      </c>
      <c r="X42" s="244" t="e">
        <f aca="false" ca="true" dt2D="false" dtr="false" t="normal">X$38/'Допущения'!$E$20*$K42</f>
        <v>#VALUE!</v>
      </c>
      <c r="Y42" s="244" t="e">
        <f aca="false" ca="true" dt2D="false" dtr="false" t="normal">Y$38/'Допущения'!$E$20*$K42</f>
        <v>#VALUE!</v>
      </c>
      <c r="Z42" s="244" t="e">
        <f aca="false" ca="true" dt2D="false" dtr="false" t="normal">Z$38/'Допущения'!$E$20*$K42</f>
        <v>#VALUE!</v>
      </c>
      <c r="AA42" s="244" t="e">
        <f aca="false" ca="true" dt2D="false" dtr="false" t="normal">AA$38/'Допущения'!$E$20*$K42</f>
        <v>#VALUE!</v>
      </c>
      <c r="AB42" s="244" t="e">
        <f aca="false" ca="true" dt2D="false" dtr="false" t="normal">AB$38/'Допущения'!$E$20*$K42</f>
        <v>#VALUE!</v>
      </c>
      <c r="AC42" s="244" t="e">
        <f aca="false" ca="true" dt2D="false" dtr="false" t="normal">AC$38/'Допущения'!$E$20*$K42</f>
        <v>#VALUE!</v>
      </c>
      <c r="AD42" s="244" t="e">
        <f aca="false" ca="true" dt2D="false" dtr="false" t="normal">AD$38/'Допущения'!$E$20*$K42</f>
        <v>#VALUE!</v>
      </c>
      <c r="AE42" s="244" t="e">
        <f aca="false" ca="true" dt2D="false" dtr="false" t="normal">AE$38/'Допущения'!$E$20*$K42</f>
        <v>#VALUE!</v>
      </c>
      <c r="AF42" s="244" t="e">
        <f aca="false" ca="true" dt2D="false" dtr="false" t="normal">AF$38/'Допущения'!$E$20*$K42</f>
        <v>#VALUE!</v>
      </c>
      <c r="AG42" s="244" t="e">
        <f aca="false" ca="true" dt2D="false" dtr="false" t="normal">AG$38/'Допущения'!$E$20*$K42</f>
        <v>#VALUE!</v>
      </c>
      <c r="AH42" s="244" t="e">
        <f aca="false" ca="true" dt2D="false" dtr="false" t="normal">AH$38/'Допущения'!$E$20*$K42</f>
        <v>#VALUE!</v>
      </c>
      <c r="AI42" s="244" t="e">
        <f aca="false" ca="true" dt2D="false" dtr="false" t="normal">AI$38/'Допущения'!$E$20*$K42</f>
        <v>#VALUE!</v>
      </c>
      <c r="AJ42" s="244" t="e">
        <f aca="false" ca="true" dt2D="false" dtr="false" t="normal">AJ$38/'Допущения'!$E$20*$K42</f>
        <v>#VALUE!</v>
      </c>
      <c r="AK42" s="244" t="e">
        <f aca="false" ca="true" dt2D="false" dtr="false" t="normal">AK$38/'Допущения'!$E$20*$K42</f>
        <v>#VALUE!</v>
      </c>
      <c r="AL42" s="244" t="e">
        <f aca="false" ca="true" dt2D="false" dtr="false" t="normal">AL$38/'Допущения'!$E$20*$K42</f>
        <v>#VALUE!</v>
      </c>
      <c r="AM42" s="244" t="e">
        <f aca="false" ca="true" dt2D="false" dtr="false" t="normal">AM$38/'Допущения'!$E$20*$K42</f>
        <v>#VALUE!</v>
      </c>
      <c r="AN42" s="244" t="e">
        <f aca="false" ca="true" dt2D="false" dtr="false" t="normal">AN$38/'Допущения'!$E$20*$K42</f>
        <v>#VALUE!</v>
      </c>
      <c r="AO42" s="244" t="e">
        <f aca="false" ca="true" dt2D="false" dtr="false" t="normal">AO$38/'Допущения'!$E$20*$K42</f>
        <v>#VALUE!</v>
      </c>
      <c r="AP42" s="244" t="e">
        <f aca="false" ca="true" dt2D="false" dtr="false" t="normal">AP$38/'Допущения'!$E$20*$K42</f>
        <v>#VALUE!</v>
      </c>
      <c r="AQ42" s="244" t="e">
        <f aca="false" ca="true" dt2D="false" dtr="false" t="normal">AQ$38/'Допущения'!$E$20*$K42</f>
        <v>#VALUE!</v>
      </c>
      <c r="AR42" s="244" t="e">
        <f aca="false" ca="true" dt2D="false" dtr="false" t="normal">AR$38/'Допущения'!$E$20*$K42</f>
        <v>#VALUE!</v>
      </c>
      <c r="AS42" s="244" t="e">
        <f aca="false" ca="true" dt2D="false" dtr="false" t="normal">AS$38/'Допущения'!$E$20*$K42</f>
        <v>#VALUE!</v>
      </c>
      <c r="AT42" s="244" t="e">
        <f aca="false" ca="true" dt2D="false" dtr="false" t="normal">AT$38/'Допущения'!$E$20*$K42</f>
        <v>#VALUE!</v>
      </c>
      <c r="AU42" s="244" t="e">
        <f aca="false" ca="true" dt2D="false" dtr="false" t="normal">AU$38/'Допущения'!$E$20*$K42</f>
        <v>#VALUE!</v>
      </c>
      <c r="AV42" s="244" t="e">
        <f aca="false" ca="true" dt2D="false" dtr="false" t="normal">AV$38/'Допущения'!$E$20*$K42</f>
        <v>#VALUE!</v>
      </c>
      <c r="AW42" s="244" t="e">
        <f aca="false" ca="true" dt2D="false" dtr="false" t="normal">AW$38/'Допущения'!$E$20*$K42</f>
        <v>#VALUE!</v>
      </c>
      <c r="AX42" s="244" t="e">
        <f aca="false" ca="true" dt2D="false" dtr="false" t="normal">AX$38/'Допущения'!$E$20*$K42</f>
        <v>#VALUE!</v>
      </c>
      <c r="AY42" s="244" t="e">
        <f aca="false" ca="true" dt2D="false" dtr="false" t="normal">AY$38/'Допущения'!$E$20*$K42</f>
        <v>#VALUE!</v>
      </c>
      <c r="AZ42" s="244" t="e">
        <f aca="false" ca="true" dt2D="false" dtr="false" t="normal">AZ$38/'Допущения'!$E$20*$K42</f>
        <v>#VALUE!</v>
      </c>
      <c r="BA42" s="244" t="e">
        <f aca="false" ca="true" dt2D="false" dtr="false" t="normal">BA$38/'Допущения'!$E$20*$K42</f>
        <v>#VALUE!</v>
      </c>
      <c r="BB42" s="244" t="e">
        <f aca="false" ca="true" dt2D="false" dtr="false" t="normal">BB$38/'Допущения'!$E$20*$K42</f>
        <v>#VALUE!</v>
      </c>
      <c r="BC42" s="244" t="e">
        <f aca="false" ca="true" dt2D="false" dtr="false" t="normal">BC$38/'Допущения'!$E$20*$K42</f>
        <v>#VALUE!</v>
      </c>
      <c r="BD42" s="244" t="e">
        <f aca="false" ca="true" dt2D="false" dtr="false" t="normal">BD$38/'Допущения'!$E$20*$K42</f>
        <v>#VALUE!</v>
      </c>
      <c r="BE42" s="244" t="e">
        <f aca="false" ca="true" dt2D="false" dtr="false" t="normal">BE$38/'Допущения'!$E$20*$K42</f>
        <v>#VALUE!</v>
      </c>
      <c r="BF42" s="244" t="e">
        <f aca="false" ca="true" dt2D="false" dtr="false" t="normal">BF$38/'Допущения'!$E$20*$K42</f>
        <v>#VALUE!</v>
      </c>
      <c r="BG42" s="244" t="e">
        <f aca="false" ca="true" dt2D="false" dtr="false" t="normal">BG$38/'Допущения'!$E$20*$K42</f>
        <v>#VALUE!</v>
      </c>
      <c r="BH42" s="244" t="e">
        <f aca="false" ca="true" dt2D="false" dtr="false" t="normal">BH$38/'Допущения'!$E$20*$K42</f>
        <v>#VALUE!</v>
      </c>
      <c r="BI42" s="244" t="e">
        <f aca="false" ca="true" dt2D="false" dtr="false" t="normal">BI$38/'Допущения'!$E$20*$K42</f>
        <v>#VALUE!</v>
      </c>
      <c r="BJ42" s="244" t="e">
        <f aca="false" ca="true" dt2D="false" dtr="false" t="normal">BJ$38/'Допущения'!$E$20*$K42</f>
        <v>#VALUE!</v>
      </c>
      <c r="BK42" s="244" t="e">
        <f aca="false" ca="true" dt2D="false" dtr="false" t="normal">BK$38/'Допущения'!$E$20*$K42</f>
        <v>#VALUE!</v>
      </c>
      <c r="BL42" s="244" t="e">
        <f aca="false" ca="true" dt2D="false" dtr="false" t="normal">BL$38/'Допущения'!$E$20*$K42</f>
        <v>#VALUE!</v>
      </c>
      <c r="BM42" s="244" t="e">
        <f aca="false" ca="true" dt2D="false" dtr="false" t="normal">BM$38/'Допущения'!$E$20*$K42</f>
        <v>#VALUE!</v>
      </c>
      <c r="BN42" s="244" t="e">
        <f aca="false" ca="true" dt2D="false" dtr="false" t="normal">BN$38/'Допущения'!$E$20*$K42</f>
        <v>#VALUE!</v>
      </c>
      <c r="BO42" s="244" t="e">
        <f aca="false" ca="true" dt2D="false" dtr="false" t="normal">BO$38/'Допущения'!$E$20*$K42</f>
        <v>#VALUE!</v>
      </c>
      <c r="BP42" s="244" t="e">
        <f aca="false" ca="true" dt2D="false" dtr="false" t="normal">BP$38/'Допущения'!$E$20*$K42</f>
        <v>#VALUE!</v>
      </c>
      <c r="BQ42" s="244" t="e">
        <f aca="false" ca="true" dt2D="false" dtr="false" t="normal">BQ$38/'Допущения'!$E$20*$K42</f>
        <v>#VALUE!</v>
      </c>
      <c r="BR42" s="244" t="e">
        <f aca="false" ca="true" dt2D="false" dtr="false" t="normal">BR$38/'Допущения'!$E$20*$K42</f>
        <v>#VALUE!</v>
      </c>
      <c r="BS42" s="244" t="e">
        <f aca="false" ca="true" dt2D="false" dtr="false" t="normal">BS$38/'Допущения'!$E$20*$K42</f>
        <v>#VALUE!</v>
      </c>
      <c r="BT42" s="244" t="e">
        <f aca="false" ca="true" dt2D="false" dtr="false" t="normal">BT$38/'Допущения'!$E$20*$K42</f>
        <v>#VALUE!</v>
      </c>
    </row>
    <row hidden="true" ht="16.5" outlineLevel="2" r="43">
      <c r="B43" s="482" t="s">
        <v>628</v>
      </c>
      <c r="D43" s="482" t="str">
        <f aca="false" ca="false" dt2D="false" dtr="false" t="normal">D42</f>
        <v>Коммунальная инфраструктура</v>
      </c>
      <c r="F43" s="482" t="str">
        <f aca="false" ca="false" dt2D="false" dtr="false" t="normal">VLOOKUP(G43, 'ТехЛист'!L:M, 2, 0)</f>
        <v>Якорная туристическая инфраструктура</v>
      </c>
      <c r="G43" s="482" t="str">
        <f aca="false" ca="false" dt2D="false" dtr="false" t="normal">I43</f>
        <v>Аквапарки (Рекреационный, водный, круизный)</v>
      </c>
      <c r="I43" s="599" t="str">
        <f aca="false" ca="false" dt2D="false" dtr="false" t="normal">'Допущения'!$B$30</f>
        <v>Аквапарки (Рекреационный, водный, круизный)</v>
      </c>
      <c r="K43" s="600" t="n">
        <f aca="false" ca="false" dt2D="false" dtr="false" t="normal">IFERROR(VLOOKUP(I43, 'Допущения'!$B$27:$G$33, 4, 0), 0)</f>
        <v>0</v>
      </c>
      <c r="L43" s="235" t="e">
        <f aca="false" ca="true" dt2D="false" dtr="false" t="normal">SUM(M43:BT43)</f>
        <v>#VALUE!</v>
      </c>
      <c r="M43" s="244" t="e">
        <f aca="false" ca="true" dt2D="false" dtr="false" t="normal">M$38/'Допущения'!$E$20*$K43</f>
        <v>#VALUE!</v>
      </c>
      <c r="N43" s="244" t="e">
        <f aca="false" ca="true" dt2D="false" dtr="false" t="normal">N$38/'Допущения'!$E$20*$K43</f>
        <v>#VALUE!</v>
      </c>
      <c r="O43" s="244" t="e">
        <f aca="false" ca="true" dt2D="false" dtr="false" t="normal">O$38/'Допущения'!$E$20*$K43</f>
        <v>#VALUE!</v>
      </c>
      <c r="P43" s="244" t="e">
        <f aca="false" ca="true" dt2D="false" dtr="false" t="normal">P$38/'Допущения'!$E$20*$K43</f>
        <v>#VALUE!</v>
      </c>
      <c r="Q43" s="244" t="e">
        <f aca="false" ca="true" dt2D="false" dtr="false" t="normal">Q$38/'Допущения'!$E$20*$K43</f>
        <v>#VALUE!</v>
      </c>
      <c r="R43" s="244" t="e">
        <f aca="false" ca="true" dt2D="false" dtr="false" t="normal">R$38/'Допущения'!$E$20*$K43</f>
        <v>#VALUE!</v>
      </c>
      <c r="S43" s="244" t="e">
        <f aca="false" ca="true" dt2D="false" dtr="false" t="normal">S$38/'Допущения'!$E$20*$K43</f>
        <v>#VALUE!</v>
      </c>
      <c r="T43" s="244" t="e">
        <f aca="false" ca="true" dt2D="false" dtr="false" t="normal">T$38/'Допущения'!$E$20*$K43</f>
        <v>#VALUE!</v>
      </c>
      <c r="U43" s="244" t="e">
        <f aca="false" ca="true" dt2D="false" dtr="false" t="normal">U$38/'Допущения'!$E$20*$K43</f>
        <v>#VALUE!</v>
      </c>
      <c r="V43" s="244" t="e">
        <f aca="false" ca="true" dt2D="false" dtr="false" t="normal">V$38/'Допущения'!$E$20*$K43</f>
        <v>#VALUE!</v>
      </c>
      <c r="W43" s="244" t="e">
        <f aca="false" ca="true" dt2D="false" dtr="false" t="normal">W$38/'Допущения'!$E$20*$K43</f>
        <v>#VALUE!</v>
      </c>
      <c r="X43" s="244" t="e">
        <f aca="false" ca="true" dt2D="false" dtr="false" t="normal">X$38/'Допущения'!$E$20*$K43</f>
        <v>#VALUE!</v>
      </c>
      <c r="Y43" s="244" t="e">
        <f aca="false" ca="true" dt2D="false" dtr="false" t="normal">Y$38/'Допущения'!$E$20*$K43</f>
        <v>#VALUE!</v>
      </c>
      <c r="Z43" s="244" t="e">
        <f aca="false" ca="true" dt2D="false" dtr="false" t="normal">Z$38/'Допущения'!$E$20*$K43</f>
        <v>#VALUE!</v>
      </c>
      <c r="AA43" s="244" t="e">
        <f aca="false" ca="true" dt2D="false" dtr="false" t="normal">AA$38/'Допущения'!$E$20*$K43</f>
        <v>#VALUE!</v>
      </c>
      <c r="AB43" s="244" t="e">
        <f aca="false" ca="true" dt2D="false" dtr="false" t="normal">AB$38/'Допущения'!$E$20*$K43</f>
        <v>#VALUE!</v>
      </c>
      <c r="AC43" s="244" t="e">
        <f aca="false" ca="true" dt2D="false" dtr="false" t="normal">AC$38/'Допущения'!$E$20*$K43</f>
        <v>#VALUE!</v>
      </c>
      <c r="AD43" s="244" t="e">
        <f aca="false" ca="true" dt2D="false" dtr="false" t="normal">AD$38/'Допущения'!$E$20*$K43</f>
        <v>#VALUE!</v>
      </c>
      <c r="AE43" s="244" t="e">
        <f aca="false" ca="true" dt2D="false" dtr="false" t="normal">AE$38/'Допущения'!$E$20*$K43</f>
        <v>#VALUE!</v>
      </c>
      <c r="AF43" s="244" t="e">
        <f aca="false" ca="true" dt2D="false" dtr="false" t="normal">AF$38/'Допущения'!$E$20*$K43</f>
        <v>#VALUE!</v>
      </c>
      <c r="AG43" s="244" t="e">
        <f aca="false" ca="true" dt2D="false" dtr="false" t="normal">AG$38/'Допущения'!$E$20*$K43</f>
        <v>#VALUE!</v>
      </c>
      <c r="AH43" s="244" t="e">
        <f aca="false" ca="true" dt2D="false" dtr="false" t="normal">AH$38/'Допущения'!$E$20*$K43</f>
        <v>#VALUE!</v>
      </c>
      <c r="AI43" s="244" t="e">
        <f aca="false" ca="true" dt2D="false" dtr="false" t="normal">AI$38/'Допущения'!$E$20*$K43</f>
        <v>#VALUE!</v>
      </c>
      <c r="AJ43" s="244" t="e">
        <f aca="false" ca="true" dt2D="false" dtr="false" t="normal">AJ$38/'Допущения'!$E$20*$K43</f>
        <v>#VALUE!</v>
      </c>
      <c r="AK43" s="244" t="e">
        <f aca="false" ca="true" dt2D="false" dtr="false" t="normal">AK$38/'Допущения'!$E$20*$K43</f>
        <v>#VALUE!</v>
      </c>
      <c r="AL43" s="244" t="e">
        <f aca="false" ca="true" dt2D="false" dtr="false" t="normal">AL$38/'Допущения'!$E$20*$K43</f>
        <v>#VALUE!</v>
      </c>
      <c r="AM43" s="244" t="e">
        <f aca="false" ca="true" dt2D="false" dtr="false" t="normal">AM$38/'Допущения'!$E$20*$K43</f>
        <v>#VALUE!</v>
      </c>
      <c r="AN43" s="244" t="e">
        <f aca="false" ca="true" dt2D="false" dtr="false" t="normal">AN$38/'Допущения'!$E$20*$K43</f>
        <v>#VALUE!</v>
      </c>
      <c r="AO43" s="244" t="e">
        <f aca="false" ca="true" dt2D="false" dtr="false" t="normal">AO$38/'Допущения'!$E$20*$K43</f>
        <v>#VALUE!</v>
      </c>
      <c r="AP43" s="244" t="e">
        <f aca="false" ca="true" dt2D="false" dtr="false" t="normal">AP$38/'Допущения'!$E$20*$K43</f>
        <v>#VALUE!</v>
      </c>
      <c r="AQ43" s="244" t="e">
        <f aca="false" ca="true" dt2D="false" dtr="false" t="normal">AQ$38/'Допущения'!$E$20*$K43</f>
        <v>#VALUE!</v>
      </c>
      <c r="AR43" s="244" t="e">
        <f aca="false" ca="true" dt2D="false" dtr="false" t="normal">AR$38/'Допущения'!$E$20*$K43</f>
        <v>#VALUE!</v>
      </c>
      <c r="AS43" s="244" t="e">
        <f aca="false" ca="true" dt2D="false" dtr="false" t="normal">AS$38/'Допущения'!$E$20*$K43</f>
        <v>#VALUE!</v>
      </c>
      <c r="AT43" s="244" t="e">
        <f aca="false" ca="true" dt2D="false" dtr="false" t="normal">AT$38/'Допущения'!$E$20*$K43</f>
        <v>#VALUE!</v>
      </c>
      <c r="AU43" s="244" t="e">
        <f aca="false" ca="true" dt2D="false" dtr="false" t="normal">AU$38/'Допущения'!$E$20*$K43</f>
        <v>#VALUE!</v>
      </c>
      <c r="AV43" s="244" t="e">
        <f aca="false" ca="true" dt2D="false" dtr="false" t="normal">AV$38/'Допущения'!$E$20*$K43</f>
        <v>#VALUE!</v>
      </c>
      <c r="AW43" s="244" t="e">
        <f aca="false" ca="true" dt2D="false" dtr="false" t="normal">AW$38/'Допущения'!$E$20*$K43</f>
        <v>#VALUE!</v>
      </c>
      <c r="AX43" s="244" t="e">
        <f aca="false" ca="true" dt2D="false" dtr="false" t="normal">AX$38/'Допущения'!$E$20*$K43</f>
        <v>#VALUE!</v>
      </c>
      <c r="AY43" s="244" t="e">
        <f aca="false" ca="true" dt2D="false" dtr="false" t="normal">AY$38/'Допущения'!$E$20*$K43</f>
        <v>#VALUE!</v>
      </c>
      <c r="AZ43" s="244" t="e">
        <f aca="false" ca="true" dt2D="false" dtr="false" t="normal">AZ$38/'Допущения'!$E$20*$K43</f>
        <v>#VALUE!</v>
      </c>
      <c r="BA43" s="244" t="e">
        <f aca="false" ca="true" dt2D="false" dtr="false" t="normal">BA$38/'Допущения'!$E$20*$K43</f>
        <v>#VALUE!</v>
      </c>
      <c r="BB43" s="244" t="e">
        <f aca="false" ca="true" dt2D="false" dtr="false" t="normal">BB$38/'Допущения'!$E$20*$K43</f>
        <v>#VALUE!</v>
      </c>
      <c r="BC43" s="244" t="e">
        <f aca="false" ca="true" dt2D="false" dtr="false" t="normal">BC$38/'Допущения'!$E$20*$K43</f>
        <v>#VALUE!</v>
      </c>
      <c r="BD43" s="244" t="e">
        <f aca="false" ca="true" dt2D="false" dtr="false" t="normal">BD$38/'Допущения'!$E$20*$K43</f>
        <v>#VALUE!</v>
      </c>
      <c r="BE43" s="244" t="e">
        <f aca="false" ca="true" dt2D="false" dtr="false" t="normal">BE$38/'Допущения'!$E$20*$K43</f>
        <v>#VALUE!</v>
      </c>
      <c r="BF43" s="244" t="e">
        <f aca="false" ca="true" dt2D="false" dtr="false" t="normal">BF$38/'Допущения'!$E$20*$K43</f>
        <v>#VALUE!</v>
      </c>
      <c r="BG43" s="244" t="e">
        <f aca="false" ca="true" dt2D="false" dtr="false" t="normal">BG$38/'Допущения'!$E$20*$K43</f>
        <v>#VALUE!</v>
      </c>
      <c r="BH43" s="244" t="e">
        <f aca="false" ca="true" dt2D="false" dtr="false" t="normal">BH$38/'Допущения'!$E$20*$K43</f>
        <v>#VALUE!</v>
      </c>
      <c r="BI43" s="244" t="e">
        <f aca="false" ca="true" dt2D="false" dtr="false" t="normal">BI$38/'Допущения'!$E$20*$K43</f>
        <v>#VALUE!</v>
      </c>
      <c r="BJ43" s="244" t="e">
        <f aca="false" ca="true" dt2D="false" dtr="false" t="normal">BJ$38/'Допущения'!$E$20*$K43</f>
        <v>#VALUE!</v>
      </c>
      <c r="BK43" s="244" t="e">
        <f aca="false" ca="true" dt2D="false" dtr="false" t="normal">BK$38/'Допущения'!$E$20*$K43</f>
        <v>#VALUE!</v>
      </c>
      <c r="BL43" s="244" t="e">
        <f aca="false" ca="true" dt2D="false" dtr="false" t="normal">BL$38/'Допущения'!$E$20*$K43</f>
        <v>#VALUE!</v>
      </c>
      <c r="BM43" s="244" t="e">
        <f aca="false" ca="true" dt2D="false" dtr="false" t="normal">BM$38/'Допущения'!$E$20*$K43</f>
        <v>#VALUE!</v>
      </c>
      <c r="BN43" s="244" t="e">
        <f aca="false" ca="true" dt2D="false" dtr="false" t="normal">BN$38/'Допущения'!$E$20*$K43</f>
        <v>#VALUE!</v>
      </c>
      <c r="BO43" s="244" t="e">
        <f aca="false" ca="true" dt2D="false" dtr="false" t="normal">BO$38/'Допущения'!$E$20*$K43</f>
        <v>#VALUE!</v>
      </c>
      <c r="BP43" s="244" t="e">
        <f aca="false" ca="true" dt2D="false" dtr="false" t="normal">BP$38/'Допущения'!$E$20*$K43</f>
        <v>#VALUE!</v>
      </c>
      <c r="BQ43" s="244" t="e">
        <f aca="false" ca="true" dt2D="false" dtr="false" t="normal">BQ$38/'Допущения'!$E$20*$K43</f>
        <v>#VALUE!</v>
      </c>
      <c r="BR43" s="244" t="e">
        <f aca="false" ca="true" dt2D="false" dtr="false" t="normal">BR$38/'Допущения'!$E$20*$K43</f>
        <v>#VALUE!</v>
      </c>
      <c r="BS43" s="244" t="e">
        <f aca="false" ca="true" dt2D="false" dtr="false" t="normal">BS$38/'Допущения'!$E$20*$K43</f>
        <v>#VALUE!</v>
      </c>
      <c r="BT43" s="244" t="e">
        <f aca="false" ca="true" dt2D="false" dtr="false" t="normal">BT$38/'Допущения'!$E$20*$K43</f>
        <v>#VALUE!</v>
      </c>
    </row>
    <row hidden="true" ht="16.5" outlineLevel="2" r="44">
      <c r="B44" s="482" t="s">
        <v>628</v>
      </c>
      <c r="D44" s="482" t="str">
        <f aca="false" ca="false" dt2D="false" dtr="false" t="normal">D43</f>
        <v>Коммунальная инфраструктура</v>
      </c>
      <c r="F44" s="482" t="e">
        <f aca="false" ca="false" dt2D="false" dtr="false" t="normal">VLOOKUP(G44, 'ТехЛист'!L:M, 2, 0)</f>
        <v>#N/A</v>
      </c>
      <c r="G44" s="482" t="n">
        <f aca="false" ca="false" dt2D="false" dtr="false" t="normal">I44</f>
        <v>0</v>
      </c>
      <c r="I44" s="601" t="n">
        <f aca="false" ca="false" dt2D="false" dtr="false" t="normal">'Допущения'!$B$31</f>
        <v>0</v>
      </c>
      <c r="K44" s="600" t="n">
        <f aca="false" ca="false" dt2D="false" dtr="false" t="normal">IFERROR(VLOOKUP(I44, 'Допущения'!$B$27:$G$33, 4, 0), 0)</f>
        <v>0</v>
      </c>
      <c r="L44" s="235" t="e">
        <f aca="false" ca="true" dt2D="false" dtr="false" t="normal">SUM(M44:BT44)</f>
        <v>#VALUE!</v>
      </c>
      <c r="M44" s="244" t="e">
        <f aca="false" ca="true" dt2D="false" dtr="false" t="normal">M$38/'Допущения'!$E$20*$K44</f>
        <v>#VALUE!</v>
      </c>
      <c r="N44" s="244" t="e">
        <f aca="false" ca="true" dt2D="false" dtr="false" t="normal">N$38/'Допущения'!$E$20*$K44</f>
        <v>#VALUE!</v>
      </c>
      <c r="O44" s="244" t="e">
        <f aca="false" ca="true" dt2D="false" dtr="false" t="normal">O$38/'Допущения'!$E$20*$K44</f>
        <v>#VALUE!</v>
      </c>
      <c r="P44" s="244" t="e">
        <f aca="false" ca="true" dt2D="false" dtr="false" t="normal">P$38/'Допущения'!$E$20*$K44</f>
        <v>#VALUE!</v>
      </c>
      <c r="Q44" s="244" t="e">
        <f aca="false" ca="true" dt2D="false" dtr="false" t="normal">Q$38/'Допущения'!$E$20*$K44</f>
        <v>#VALUE!</v>
      </c>
      <c r="R44" s="244" t="e">
        <f aca="false" ca="true" dt2D="false" dtr="false" t="normal">R$38/'Допущения'!$E$20*$K44</f>
        <v>#VALUE!</v>
      </c>
      <c r="S44" s="244" t="e">
        <f aca="false" ca="true" dt2D="false" dtr="false" t="normal">S$38/'Допущения'!$E$20*$K44</f>
        <v>#VALUE!</v>
      </c>
      <c r="T44" s="244" t="e">
        <f aca="false" ca="true" dt2D="false" dtr="false" t="normal">T$38/'Допущения'!$E$20*$K44</f>
        <v>#VALUE!</v>
      </c>
      <c r="U44" s="244" t="e">
        <f aca="false" ca="true" dt2D="false" dtr="false" t="normal">U$38/'Допущения'!$E$20*$K44</f>
        <v>#VALUE!</v>
      </c>
      <c r="V44" s="244" t="e">
        <f aca="false" ca="true" dt2D="false" dtr="false" t="normal">V$38/'Допущения'!$E$20*$K44</f>
        <v>#VALUE!</v>
      </c>
      <c r="W44" s="244" t="e">
        <f aca="false" ca="true" dt2D="false" dtr="false" t="normal">W$38/'Допущения'!$E$20*$K44</f>
        <v>#VALUE!</v>
      </c>
      <c r="X44" s="244" t="e">
        <f aca="false" ca="true" dt2D="false" dtr="false" t="normal">X$38/'Допущения'!$E$20*$K44</f>
        <v>#VALUE!</v>
      </c>
      <c r="Y44" s="244" t="e">
        <f aca="false" ca="true" dt2D="false" dtr="false" t="normal">Y$38/'Допущения'!$E$20*$K44</f>
        <v>#VALUE!</v>
      </c>
      <c r="Z44" s="244" t="e">
        <f aca="false" ca="true" dt2D="false" dtr="false" t="normal">Z$38/'Допущения'!$E$20*$K44</f>
        <v>#VALUE!</v>
      </c>
      <c r="AA44" s="244" t="e">
        <f aca="false" ca="true" dt2D="false" dtr="false" t="normal">AA$38/'Допущения'!$E$20*$K44</f>
        <v>#VALUE!</v>
      </c>
      <c r="AB44" s="244" t="e">
        <f aca="false" ca="true" dt2D="false" dtr="false" t="normal">AB$38/'Допущения'!$E$20*$K44</f>
        <v>#VALUE!</v>
      </c>
      <c r="AC44" s="244" t="e">
        <f aca="false" ca="true" dt2D="false" dtr="false" t="normal">AC$38/'Допущения'!$E$20*$K44</f>
        <v>#VALUE!</v>
      </c>
      <c r="AD44" s="244" t="e">
        <f aca="false" ca="true" dt2D="false" dtr="false" t="normal">AD$38/'Допущения'!$E$20*$K44</f>
        <v>#VALUE!</v>
      </c>
      <c r="AE44" s="244" t="e">
        <f aca="false" ca="true" dt2D="false" dtr="false" t="normal">AE$38/'Допущения'!$E$20*$K44</f>
        <v>#VALUE!</v>
      </c>
      <c r="AF44" s="244" t="e">
        <f aca="false" ca="true" dt2D="false" dtr="false" t="normal">AF$38/'Допущения'!$E$20*$K44</f>
        <v>#VALUE!</v>
      </c>
      <c r="AG44" s="244" t="e">
        <f aca="false" ca="true" dt2D="false" dtr="false" t="normal">AG$38/'Допущения'!$E$20*$K44</f>
        <v>#VALUE!</v>
      </c>
      <c r="AH44" s="244" t="e">
        <f aca="false" ca="true" dt2D="false" dtr="false" t="normal">AH$38/'Допущения'!$E$20*$K44</f>
        <v>#VALUE!</v>
      </c>
      <c r="AI44" s="244" t="e">
        <f aca="false" ca="true" dt2D="false" dtr="false" t="normal">AI$38/'Допущения'!$E$20*$K44</f>
        <v>#VALUE!</v>
      </c>
      <c r="AJ44" s="244" t="e">
        <f aca="false" ca="true" dt2D="false" dtr="false" t="normal">AJ$38/'Допущения'!$E$20*$K44</f>
        <v>#VALUE!</v>
      </c>
      <c r="AK44" s="244" t="e">
        <f aca="false" ca="true" dt2D="false" dtr="false" t="normal">AK$38/'Допущения'!$E$20*$K44</f>
        <v>#VALUE!</v>
      </c>
      <c r="AL44" s="244" t="e">
        <f aca="false" ca="true" dt2D="false" dtr="false" t="normal">AL$38/'Допущения'!$E$20*$K44</f>
        <v>#VALUE!</v>
      </c>
      <c r="AM44" s="244" t="e">
        <f aca="false" ca="true" dt2D="false" dtr="false" t="normal">AM$38/'Допущения'!$E$20*$K44</f>
        <v>#VALUE!</v>
      </c>
      <c r="AN44" s="244" t="e">
        <f aca="false" ca="true" dt2D="false" dtr="false" t="normal">AN$38/'Допущения'!$E$20*$K44</f>
        <v>#VALUE!</v>
      </c>
      <c r="AO44" s="244" t="e">
        <f aca="false" ca="true" dt2D="false" dtr="false" t="normal">AO$38/'Допущения'!$E$20*$K44</f>
        <v>#VALUE!</v>
      </c>
      <c r="AP44" s="244" t="e">
        <f aca="false" ca="true" dt2D="false" dtr="false" t="normal">AP$38/'Допущения'!$E$20*$K44</f>
        <v>#VALUE!</v>
      </c>
      <c r="AQ44" s="244" t="e">
        <f aca="false" ca="true" dt2D="false" dtr="false" t="normal">AQ$38/'Допущения'!$E$20*$K44</f>
        <v>#VALUE!</v>
      </c>
      <c r="AR44" s="244" t="e">
        <f aca="false" ca="true" dt2D="false" dtr="false" t="normal">AR$38/'Допущения'!$E$20*$K44</f>
        <v>#VALUE!</v>
      </c>
      <c r="AS44" s="244" t="e">
        <f aca="false" ca="true" dt2D="false" dtr="false" t="normal">AS$38/'Допущения'!$E$20*$K44</f>
        <v>#VALUE!</v>
      </c>
      <c r="AT44" s="244" t="e">
        <f aca="false" ca="true" dt2D="false" dtr="false" t="normal">AT$38/'Допущения'!$E$20*$K44</f>
        <v>#VALUE!</v>
      </c>
      <c r="AU44" s="244" t="e">
        <f aca="false" ca="true" dt2D="false" dtr="false" t="normal">AU$38/'Допущения'!$E$20*$K44</f>
        <v>#VALUE!</v>
      </c>
      <c r="AV44" s="244" t="e">
        <f aca="false" ca="true" dt2D="false" dtr="false" t="normal">AV$38/'Допущения'!$E$20*$K44</f>
        <v>#VALUE!</v>
      </c>
      <c r="AW44" s="244" t="e">
        <f aca="false" ca="true" dt2D="false" dtr="false" t="normal">AW$38/'Допущения'!$E$20*$K44</f>
        <v>#VALUE!</v>
      </c>
      <c r="AX44" s="244" t="e">
        <f aca="false" ca="true" dt2D="false" dtr="false" t="normal">AX$38/'Допущения'!$E$20*$K44</f>
        <v>#VALUE!</v>
      </c>
      <c r="AY44" s="244" t="e">
        <f aca="false" ca="true" dt2D="false" dtr="false" t="normal">AY$38/'Допущения'!$E$20*$K44</f>
        <v>#VALUE!</v>
      </c>
      <c r="AZ44" s="244" t="e">
        <f aca="false" ca="true" dt2D="false" dtr="false" t="normal">AZ$38/'Допущения'!$E$20*$K44</f>
        <v>#VALUE!</v>
      </c>
      <c r="BA44" s="244" t="e">
        <f aca="false" ca="true" dt2D="false" dtr="false" t="normal">BA$38/'Допущения'!$E$20*$K44</f>
        <v>#VALUE!</v>
      </c>
      <c r="BB44" s="244" t="e">
        <f aca="false" ca="true" dt2D="false" dtr="false" t="normal">BB$38/'Допущения'!$E$20*$K44</f>
        <v>#VALUE!</v>
      </c>
      <c r="BC44" s="244" t="e">
        <f aca="false" ca="true" dt2D="false" dtr="false" t="normal">BC$38/'Допущения'!$E$20*$K44</f>
        <v>#VALUE!</v>
      </c>
      <c r="BD44" s="244" t="e">
        <f aca="false" ca="true" dt2D="false" dtr="false" t="normal">BD$38/'Допущения'!$E$20*$K44</f>
        <v>#VALUE!</v>
      </c>
      <c r="BE44" s="244" t="e">
        <f aca="false" ca="true" dt2D="false" dtr="false" t="normal">BE$38/'Допущения'!$E$20*$K44</f>
        <v>#VALUE!</v>
      </c>
      <c r="BF44" s="244" t="e">
        <f aca="false" ca="true" dt2D="false" dtr="false" t="normal">BF$38/'Допущения'!$E$20*$K44</f>
        <v>#VALUE!</v>
      </c>
      <c r="BG44" s="244" t="e">
        <f aca="false" ca="true" dt2D="false" dtr="false" t="normal">BG$38/'Допущения'!$E$20*$K44</f>
        <v>#VALUE!</v>
      </c>
      <c r="BH44" s="244" t="e">
        <f aca="false" ca="true" dt2D="false" dtr="false" t="normal">BH$38/'Допущения'!$E$20*$K44</f>
        <v>#VALUE!</v>
      </c>
      <c r="BI44" s="244" t="e">
        <f aca="false" ca="true" dt2D="false" dtr="false" t="normal">BI$38/'Допущения'!$E$20*$K44</f>
        <v>#VALUE!</v>
      </c>
      <c r="BJ44" s="244" t="e">
        <f aca="false" ca="true" dt2D="false" dtr="false" t="normal">BJ$38/'Допущения'!$E$20*$K44</f>
        <v>#VALUE!</v>
      </c>
      <c r="BK44" s="244" t="e">
        <f aca="false" ca="true" dt2D="false" dtr="false" t="normal">BK$38/'Допущения'!$E$20*$K44</f>
        <v>#VALUE!</v>
      </c>
      <c r="BL44" s="244" t="e">
        <f aca="false" ca="true" dt2D="false" dtr="false" t="normal">BL$38/'Допущения'!$E$20*$K44</f>
        <v>#VALUE!</v>
      </c>
      <c r="BM44" s="244" t="e">
        <f aca="false" ca="true" dt2D="false" dtr="false" t="normal">BM$38/'Допущения'!$E$20*$K44</f>
        <v>#VALUE!</v>
      </c>
      <c r="BN44" s="244" t="e">
        <f aca="false" ca="true" dt2D="false" dtr="false" t="normal">BN$38/'Допущения'!$E$20*$K44</f>
        <v>#VALUE!</v>
      </c>
      <c r="BO44" s="244" t="e">
        <f aca="false" ca="true" dt2D="false" dtr="false" t="normal">BO$38/'Допущения'!$E$20*$K44</f>
        <v>#VALUE!</v>
      </c>
      <c r="BP44" s="244" t="e">
        <f aca="false" ca="true" dt2D="false" dtr="false" t="normal">BP$38/'Допущения'!$E$20*$K44</f>
        <v>#VALUE!</v>
      </c>
      <c r="BQ44" s="244" t="e">
        <f aca="false" ca="true" dt2D="false" dtr="false" t="normal">BQ$38/'Допущения'!$E$20*$K44</f>
        <v>#VALUE!</v>
      </c>
      <c r="BR44" s="244" t="e">
        <f aca="false" ca="true" dt2D="false" dtr="false" t="normal">BR$38/'Допущения'!$E$20*$K44</f>
        <v>#VALUE!</v>
      </c>
      <c r="BS44" s="244" t="e">
        <f aca="false" ca="true" dt2D="false" dtr="false" t="normal">BS$38/'Допущения'!$E$20*$K44</f>
        <v>#VALUE!</v>
      </c>
      <c r="BT44" s="244" t="e">
        <f aca="false" ca="true" dt2D="false" dtr="false" t="normal">BT$38/'Допущения'!$E$20*$K44</f>
        <v>#VALUE!</v>
      </c>
    </row>
    <row hidden="true" ht="16.5" outlineLevel="2" r="45">
      <c r="B45" s="482" t="s">
        <v>628</v>
      </c>
      <c r="D45" s="482" t="str">
        <f aca="false" ca="false" dt2D="false" dtr="false" t="normal">D44</f>
        <v>Коммунальная инфраструктура</v>
      </c>
      <c r="F45" s="482" t="e">
        <f aca="false" ca="false" dt2D="false" dtr="false" t="normal">VLOOKUP(G45, 'ТехЛист'!L:M, 2, 0)</f>
        <v>#N/A</v>
      </c>
      <c r="G45" s="482" t="n">
        <f aca="false" ca="false" dt2D="false" dtr="false" t="normal">I45</f>
        <v>0</v>
      </c>
      <c r="I45" s="601" t="n">
        <f aca="false" ca="false" dt2D="false" dtr="false" t="normal">'Допущения'!$B$32</f>
        <v>0</v>
      </c>
      <c r="K45" s="600" t="n">
        <f aca="false" ca="false" dt2D="false" dtr="false" t="normal">IFERROR(VLOOKUP(I45, 'Допущения'!$B$27:$G$33, 4, 0), 0)</f>
        <v>0</v>
      </c>
      <c r="L45" s="235" t="e">
        <f aca="false" ca="true" dt2D="false" dtr="false" t="normal">SUM(M45:BT45)</f>
        <v>#VALUE!</v>
      </c>
      <c r="M45" s="244" t="e">
        <f aca="false" ca="true" dt2D="false" dtr="false" t="normal">M$38/'Допущения'!$E$20*$K45</f>
        <v>#VALUE!</v>
      </c>
      <c r="N45" s="244" t="e">
        <f aca="false" ca="true" dt2D="false" dtr="false" t="normal">N$38/'Допущения'!$E$20*$K45</f>
        <v>#VALUE!</v>
      </c>
      <c r="O45" s="244" t="e">
        <f aca="false" ca="true" dt2D="false" dtr="false" t="normal">O$38/'Допущения'!$E$20*$K45</f>
        <v>#VALUE!</v>
      </c>
      <c r="P45" s="244" t="e">
        <f aca="false" ca="true" dt2D="false" dtr="false" t="normal">P$38/'Допущения'!$E$20*$K45</f>
        <v>#VALUE!</v>
      </c>
      <c r="Q45" s="244" t="e">
        <f aca="false" ca="true" dt2D="false" dtr="false" t="normal">Q$38/'Допущения'!$E$20*$K45</f>
        <v>#VALUE!</v>
      </c>
      <c r="R45" s="244" t="e">
        <f aca="false" ca="true" dt2D="false" dtr="false" t="normal">R$38/'Допущения'!$E$20*$K45</f>
        <v>#VALUE!</v>
      </c>
      <c r="S45" s="244" t="e">
        <f aca="false" ca="true" dt2D="false" dtr="false" t="normal">S$38/'Допущения'!$E$20*$K45</f>
        <v>#VALUE!</v>
      </c>
      <c r="T45" s="244" t="e">
        <f aca="false" ca="true" dt2D="false" dtr="false" t="normal">T$38/'Допущения'!$E$20*$K45</f>
        <v>#VALUE!</v>
      </c>
      <c r="U45" s="244" t="e">
        <f aca="false" ca="true" dt2D="false" dtr="false" t="normal">U$38/'Допущения'!$E$20*$K45</f>
        <v>#VALUE!</v>
      </c>
      <c r="V45" s="244" t="e">
        <f aca="false" ca="true" dt2D="false" dtr="false" t="normal">V$38/'Допущения'!$E$20*$K45</f>
        <v>#VALUE!</v>
      </c>
      <c r="W45" s="244" t="e">
        <f aca="false" ca="true" dt2D="false" dtr="false" t="normal">W$38/'Допущения'!$E$20*$K45</f>
        <v>#VALUE!</v>
      </c>
      <c r="X45" s="244" t="e">
        <f aca="false" ca="true" dt2D="false" dtr="false" t="normal">X$38/'Допущения'!$E$20*$K45</f>
        <v>#VALUE!</v>
      </c>
      <c r="Y45" s="244" t="e">
        <f aca="false" ca="true" dt2D="false" dtr="false" t="normal">Y$38/'Допущения'!$E$20*$K45</f>
        <v>#VALUE!</v>
      </c>
      <c r="Z45" s="244" t="e">
        <f aca="false" ca="true" dt2D="false" dtr="false" t="normal">Z$38/'Допущения'!$E$20*$K45</f>
        <v>#VALUE!</v>
      </c>
      <c r="AA45" s="244" t="e">
        <f aca="false" ca="true" dt2D="false" dtr="false" t="normal">AA$38/'Допущения'!$E$20*$K45</f>
        <v>#VALUE!</v>
      </c>
      <c r="AB45" s="244" t="e">
        <f aca="false" ca="true" dt2D="false" dtr="false" t="normal">AB$38/'Допущения'!$E$20*$K45</f>
        <v>#VALUE!</v>
      </c>
      <c r="AC45" s="244" t="e">
        <f aca="false" ca="true" dt2D="false" dtr="false" t="normal">AC$38/'Допущения'!$E$20*$K45</f>
        <v>#VALUE!</v>
      </c>
      <c r="AD45" s="244" t="e">
        <f aca="false" ca="true" dt2D="false" dtr="false" t="normal">AD$38/'Допущения'!$E$20*$K45</f>
        <v>#VALUE!</v>
      </c>
      <c r="AE45" s="244" t="e">
        <f aca="false" ca="true" dt2D="false" dtr="false" t="normal">AE$38/'Допущения'!$E$20*$K45</f>
        <v>#VALUE!</v>
      </c>
      <c r="AF45" s="244" t="e">
        <f aca="false" ca="true" dt2D="false" dtr="false" t="normal">AF$38/'Допущения'!$E$20*$K45</f>
        <v>#VALUE!</v>
      </c>
      <c r="AG45" s="244" t="e">
        <f aca="false" ca="true" dt2D="false" dtr="false" t="normal">AG$38/'Допущения'!$E$20*$K45</f>
        <v>#VALUE!</v>
      </c>
      <c r="AH45" s="244" t="e">
        <f aca="false" ca="true" dt2D="false" dtr="false" t="normal">AH$38/'Допущения'!$E$20*$K45</f>
        <v>#VALUE!</v>
      </c>
      <c r="AI45" s="244" t="e">
        <f aca="false" ca="true" dt2D="false" dtr="false" t="normal">AI$38/'Допущения'!$E$20*$K45</f>
        <v>#VALUE!</v>
      </c>
      <c r="AJ45" s="244" t="e">
        <f aca="false" ca="true" dt2D="false" dtr="false" t="normal">AJ$38/'Допущения'!$E$20*$K45</f>
        <v>#VALUE!</v>
      </c>
      <c r="AK45" s="244" t="e">
        <f aca="false" ca="true" dt2D="false" dtr="false" t="normal">AK$38/'Допущения'!$E$20*$K45</f>
        <v>#VALUE!</v>
      </c>
      <c r="AL45" s="244" t="e">
        <f aca="false" ca="true" dt2D="false" dtr="false" t="normal">AL$38/'Допущения'!$E$20*$K45</f>
        <v>#VALUE!</v>
      </c>
      <c r="AM45" s="244" t="e">
        <f aca="false" ca="true" dt2D="false" dtr="false" t="normal">AM$38/'Допущения'!$E$20*$K45</f>
        <v>#VALUE!</v>
      </c>
      <c r="AN45" s="244" t="e">
        <f aca="false" ca="true" dt2D="false" dtr="false" t="normal">AN$38/'Допущения'!$E$20*$K45</f>
        <v>#VALUE!</v>
      </c>
      <c r="AO45" s="244" t="e">
        <f aca="false" ca="true" dt2D="false" dtr="false" t="normal">AO$38/'Допущения'!$E$20*$K45</f>
        <v>#VALUE!</v>
      </c>
      <c r="AP45" s="244" t="e">
        <f aca="false" ca="true" dt2D="false" dtr="false" t="normal">AP$38/'Допущения'!$E$20*$K45</f>
        <v>#VALUE!</v>
      </c>
      <c r="AQ45" s="244" t="e">
        <f aca="false" ca="true" dt2D="false" dtr="false" t="normal">AQ$38/'Допущения'!$E$20*$K45</f>
        <v>#VALUE!</v>
      </c>
      <c r="AR45" s="244" t="e">
        <f aca="false" ca="true" dt2D="false" dtr="false" t="normal">AR$38/'Допущения'!$E$20*$K45</f>
        <v>#VALUE!</v>
      </c>
      <c r="AS45" s="244" t="e">
        <f aca="false" ca="true" dt2D="false" dtr="false" t="normal">AS$38/'Допущения'!$E$20*$K45</f>
        <v>#VALUE!</v>
      </c>
      <c r="AT45" s="244" t="e">
        <f aca="false" ca="true" dt2D="false" dtr="false" t="normal">AT$38/'Допущения'!$E$20*$K45</f>
        <v>#VALUE!</v>
      </c>
      <c r="AU45" s="244" t="e">
        <f aca="false" ca="true" dt2D="false" dtr="false" t="normal">AU$38/'Допущения'!$E$20*$K45</f>
        <v>#VALUE!</v>
      </c>
      <c r="AV45" s="244" t="e">
        <f aca="false" ca="true" dt2D="false" dtr="false" t="normal">AV$38/'Допущения'!$E$20*$K45</f>
        <v>#VALUE!</v>
      </c>
      <c r="AW45" s="244" t="e">
        <f aca="false" ca="true" dt2D="false" dtr="false" t="normal">AW$38/'Допущения'!$E$20*$K45</f>
        <v>#VALUE!</v>
      </c>
      <c r="AX45" s="244" t="e">
        <f aca="false" ca="true" dt2D="false" dtr="false" t="normal">AX$38/'Допущения'!$E$20*$K45</f>
        <v>#VALUE!</v>
      </c>
      <c r="AY45" s="244" t="e">
        <f aca="false" ca="true" dt2D="false" dtr="false" t="normal">AY$38/'Допущения'!$E$20*$K45</f>
        <v>#VALUE!</v>
      </c>
      <c r="AZ45" s="244" t="e">
        <f aca="false" ca="true" dt2D="false" dtr="false" t="normal">AZ$38/'Допущения'!$E$20*$K45</f>
        <v>#VALUE!</v>
      </c>
      <c r="BA45" s="244" t="e">
        <f aca="false" ca="true" dt2D="false" dtr="false" t="normal">BA$38/'Допущения'!$E$20*$K45</f>
        <v>#VALUE!</v>
      </c>
      <c r="BB45" s="244" t="e">
        <f aca="false" ca="true" dt2D="false" dtr="false" t="normal">BB$38/'Допущения'!$E$20*$K45</f>
        <v>#VALUE!</v>
      </c>
      <c r="BC45" s="244" t="e">
        <f aca="false" ca="true" dt2D="false" dtr="false" t="normal">BC$38/'Допущения'!$E$20*$K45</f>
        <v>#VALUE!</v>
      </c>
      <c r="BD45" s="244" t="e">
        <f aca="false" ca="true" dt2D="false" dtr="false" t="normal">BD$38/'Допущения'!$E$20*$K45</f>
        <v>#VALUE!</v>
      </c>
      <c r="BE45" s="244" t="e">
        <f aca="false" ca="true" dt2D="false" dtr="false" t="normal">BE$38/'Допущения'!$E$20*$K45</f>
        <v>#VALUE!</v>
      </c>
      <c r="BF45" s="244" t="e">
        <f aca="false" ca="true" dt2D="false" dtr="false" t="normal">BF$38/'Допущения'!$E$20*$K45</f>
        <v>#VALUE!</v>
      </c>
      <c r="BG45" s="244" t="e">
        <f aca="false" ca="true" dt2D="false" dtr="false" t="normal">BG$38/'Допущения'!$E$20*$K45</f>
        <v>#VALUE!</v>
      </c>
      <c r="BH45" s="244" t="e">
        <f aca="false" ca="true" dt2D="false" dtr="false" t="normal">BH$38/'Допущения'!$E$20*$K45</f>
        <v>#VALUE!</v>
      </c>
      <c r="BI45" s="244" t="e">
        <f aca="false" ca="true" dt2D="false" dtr="false" t="normal">BI$38/'Допущения'!$E$20*$K45</f>
        <v>#VALUE!</v>
      </c>
      <c r="BJ45" s="244" t="e">
        <f aca="false" ca="true" dt2D="false" dtr="false" t="normal">BJ$38/'Допущения'!$E$20*$K45</f>
        <v>#VALUE!</v>
      </c>
      <c r="BK45" s="244" t="e">
        <f aca="false" ca="true" dt2D="false" dtr="false" t="normal">BK$38/'Допущения'!$E$20*$K45</f>
        <v>#VALUE!</v>
      </c>
      <c r="BL45" s="244" t="e">
        <f aca="false" ca="true" dt2D="false" dtr="false" t="normal">BL$38/'Допущения'!$E$20*$K45</f>
        <v>#VALUE!</v>
      </c>
      <c r="BM45" s="244" t="e">
        <f aca="false" ca="true" dt2D="false" dtr="false" t="normal">BM$38/'Допущения'!$E$20*$K45</f>
        <v>#VALUE!</v>
      </c>
      <c r="BN45" s="244" t="e">
        <f aca="false" ca="true" dt2D="false" dtr="false" t="normal">BN$38/'Допущения'!$E$20*$K45</f>
        <v>#VALUE!</v>
      </c>
      <c r="BO45" s="244" t="e">
        <f aca="false" ca="true" dt2D="false" dtr="false" t="normal">BO$38/'Допущения'!$E$20*$K45</f>
        <v>#VALUE!</v>
      </c>
      <c r="BP45" s="244" t="e">
        <f aca="false" ca="true" dt2D="false" dtr="false" t="normal">BP$38/'Допущения'!$E$20*$K45</f>
        <v>#VALUE!</v>
      </c>
      <c r="BQ45" s="244" t="e">
        <f aca="false" ca="true" dt2D="false" dtr="false" t="normal">BQ$38/'Допущения'!$E$20*$K45</f>
        <v>#VALUE!</v>
      </c>
      <c r="BR45" s="244" t="e">
        <f aca="false" ca="true" dt2D="false" dtr="false" t="normal">BR$38/'Допущения'!$E$20*$K45</f>
        <v>#VALUE!</v>
      </c>
      <c r="BS45" s="244" t="e">
        <f aca="false" ca="true" dt2D="false" dtr="false" t="normal">BS$38/'Допущения'!$E$20*$K45</f>
        <v>#VALUE!</v>
      </c>
      <c r="BT45" s="244" t="e">
        <f aca="false" ca="true" dt2D="false" dtr="false" t="normal">BT$38/'Допущения'!$E$20*$K45</f>
        <v>#VALUE!</v>
      </c>
    </row>
    <row hidden="true" ht="16.5" outlineLevel="2" r="46">
      <c r="B46" s="482" t="s">
        <v>628</v>
      </c>
      <c r="D46" s="482" t="str">
        <f aca="false" ca="false" dt2D="false" dtr="false" t="normal">D45</f>
        <v>Коммунальная инфраструктура</v>
      </c>
      <c r="F46" s="482" t="e">
        <f aca="false" ca="false" dt2D="false" dtr="false" t="normal">VLOOKUP(G46, 'ТехЛист'!L:M, 2, 0)</f>
        <v>#N/A</v>
      </c>
      <c r="G46" s="482" t="n">
        <f aca="false" ca="false" dt2D="false" dtr="false" t="normal">I46</f>
        <v>0</v>
      </c>
      <c r="I46" s="602" t="n">
        <f aca="false" ca="false" dt2D="false" dtr="false" t="normal">'Допущения'!$B$33</f>
        <v>0</v>
      </c>
      <c r="K46" s="600" t="n">
        <f aca="false" ca="false" dt2D="false" dtr="false" t="normal">IFERROR(VLOOKUP(I46, 'Допущения'!$B$27:$G$33, 4, 0), 0)</f>
        <v>0</v>
      </c>
      <c r="L46" s="235" t="e">
        <f aca="false" ca="true" dt2D="false" dtr="false" t="normal">SUM(M46:BT46)</f>
        <v>#VALUE!</v>
      </c>
      <c r="M46" s="244" t="e">
        <f aca="false" ca="true" dt2D="false" dtr="false" t="normal">M$38/'Допущения'!$E$20*$K46</f>
        <v>#VALUE!</v>
      </c>
      <c r="N46" s="244" t="e">
        <f aca="false" ca="true" dt2D="false" dtr="false" t="normal">N$38/'Допущения'!$E$20*$K46</f>
        <v>#VALUE!</v>
      </c>
      <c r="O46" s="244" t="e">
        <f aca="false" ca="true" dt2D="false" dtr="false" t="normal">O$38/'Допущения'!$E$20*$K46</f>
        <v>#VALUE!</v>
      </c>
      <c r="P46" s="244" t="e">
        <f aca="false" ca="true" dt2D="false" dtr="false" t="normal">P$38/'Допущения'!$E$20*$K46</f>
        <v>#VALUE!</v>
      </c>
      <c r="Q46" s="244" t="e">
        <f aca="false" ca="true" dt2D="false" dtr="false" t="normal">Q$38/'Допущения'!$E$20*$K46</f>
        <v>#VALUE!</v>
      </c>
      <c r="R46" s="244" t="e">
        <f aca="false" ca="true" dt2D="false" dtr="false" t="normal">R$38/'Допущения'!$E$20*$K46</f>
        <v>#VALUE!</v>
      </c>
      <c r="S46" s="244" t="e">
        <f aca="false" ca="true" dt2D="false" dtr="false" t="normal">S$38/'Допущения'!$E$20*$K46</f>
        <v>#VALUE!</v>
      </c>
      <c r="T46" s="244" t="e">
        <f aca="false" ca="true" dt2D="false" dtr="false" t="normal">T$38/'Допущения'!$E$20*$K46</f>
        <v>#VALUE!</v>
      </c>
      <c r="U46" s="244" t="e">
        <f aca="false" ca="true" dt2D="false" dtr="false" t="normal">U$38/'Допущения'!$E$20*$K46</f>
        <v>#VALUE!</v>
      </c>
      <c r="V46" s="244" t="e">
        <f aca="false" ca="true" dt2D="false" dtr="false" t="normal">V$38/'Допущения'!$E$20*$K46</f>
        <v>#VALUE!</v>
      </c>
      <c r="W46" s="244" t="e">
        <f aca="false" ca="true" dt2D="false" dtr="false" t="normal">W$38/'Допущения'!$E$20*$K46</f>
        <v>#VALUE!</v>
      </c>
      <c r="X46" s="244" t="e">
        <f aca="false" ca="true" dt2D="false" dtr="false" t="normal">X$38/'Допущения'!$E$20*$K46</f>
        <v>#VALUE!</v>
      </c>
      <c r="Y46" s="244" t="e">
        <f aca="false" ca="true" dt2D="false" dtr="false" t="normal">Y$38/'Допущения'!$E$20*$K46</f>
        <v>#VALUE!</v>
      </c>
      <c r="Z46" s="244" t="e">
        <f aca="false" ca="true" dt2D="false" dtr="false" t="normal">Z$38/'Допущения'!$E$20*$K46</f>
        <v>#VALUE!</v>
      </c>
      <c r="AA46" s="244" t="e">
        <f aca="false" ca="true" dt2D="false" dtr="false" t="normal">AA$38/'Допущения'!$E$20*$K46</f>
        <v>#VALUE!</v>
      </c>
      <c r="AB46" s="244" t="e">
        <f aca="false" ca="true" dt2D="false" dtr="false" t="normal">AB$38/'Допущения'!$E$20*$K46</f>
        <v>#VALUE!</v>
      </c>
      <c r="AC46" s="244" t="e">
        <f aca="false" ca="true" dt2D="false" dtr="false" t="normal">AC$38/'Допущения'!$E$20*$K46</f>
        <v>#VALUE!</v>
      </c>
      <c r="AD46" s="244" t="e">
        <f aca="false" ca="true" dt2D="false" dtr="false" t="normal">AD$38/'Допущения'!$E$20*$K46</f>
        <v>#VALUE!</v>
      </c>
      <c r="AE46" s="244" t="e">
        <f aca="false" ca="true" dt2D="false" dtr="false" t="normal">AE$38/'Допущения'!$E$20*$K46</f>
        <v>#VALUE!</v>
      </c>
      <c r="AF46" s="244" t="e">
        <f aca="false" ca="true" dt2D="false" dtr="false" t="normal">AF$38/'Допущения'!$E$20*$K46</f>
        <v>#VALUE!</v>
      </c>
      <c r="AG46" s="244" t="e">
        <f aca="false" ca="true" dt2D="false" dtr="false" t="normal">AG$38/'Допущения'!$E$20*$K46</f>
        <v>#VALUE!</v>
      </c>
      <c r="AH46" s="244" t="e">
        <f aca="false" ca="true" dt2D="false" dtr="false" t="normal">AH$38/'Допущения'!$E$20*$K46</f>
        <v>#VALUE!</v>
      </c>
      <c r="AI46" s="244" t="e">
        <f aca="false" ca="true" dt2D="false" dtr="false" t="normal">AI$38/'Допущения'!$E$20*$K46</f>
        <v>#VALUE!</v>
      </c>
      <c r="AJ46" s="244" t="e">
        <f aca="false" ca="true" dt2D="false" dtr="false" t="normal">AJ$38/'Допущения'!$E$20*$K46</f>
        <v>#VALUE!</v>
      </c>
      <c r="AK46" s="244" t="e">
        <f aca="false" ca="true" dt2D="false" dtr="false" t="normal">AK$38/'Допущения'!$E$20*$K46</f>
        <v>#VALUE!</v>
      </c>
      <c r="AL46" s="244" t="e">
        <f aca="false" ca="true" dt2D="false" dtr="false" t="normal">AL$38/'Допущения'!$E$20*$K46</f>
        <v>#VALUE!</v>
      </c>
      <c r="AM46" s="244" t="e">
        <f aca="false" ca="true" dt2D="false" dtr="false" t="normal">AM$38/'Допущения'!$E$20*$K46</f>
        <v>#VALUE!</v>
      </c>
      <c r="AN46" s="244" t="e">
        <f aca="false" ca="true" dt2D="false" dtr="false" t="normal">AN$38/'Допущения'!$E$20*$K46</f>
        <v>#VALUE!</v>
      </c>
      <c r="AO46" s="244" t="e">
        <f aca="false" ca="true" dt2D="false" dtr="false" t="normal">AO$38/'Допущения'!$E$20*$K46</f>
        <v>#VALUE!</v>
      </c>
      <c r="AP46" s="244" t="e">
        <f aca="false" ca="true" dt2D="false" dtr="false" t="normal">AP$38/'Допущения'!$E$20*$K46</f>
        <v>#VALUE!</v>
      </c>
      <c r="AQ46" s="244" t="e">
        <f aca="false" ca="true" dt2D="false" dtr="false" t="normal">AQ$38/'Допущения'!$E$20*$K46</f>
        <v>#VALUE!</v>
      </c>
      <c r="AR46" s="244" t="e">
        <f aca="false" ca="true" dt2D="false" dtr="false" t="normal">AR$38/'Допущения'!$E$20*$K46</f>
        <v>#VALUE!</v>
      </c>
      <c r="AS46" s="244" t="e">
        <f aca="false" ca="true" dt2D="false" dtr="false" t="normal">AS$38/'Допущения'!$E$20*$K46</f>
        <v>#VALUE!</v>
      </c>
      <c r="AT46" s="244" t="e">
        <f aca="false" ca="true" dt2D="false" dtr="false" t="normal">AT$38/'Допущения'!$E$20*$K46</f>
        <v>#VALUE!</v>
      </c>
      <c r="AU46" s="244" t="e">
        <f aca="false" ca="true" dt2D="false" dtr="false" t="normal">AU$38/'Допущения'!$E$20*$K46</f>
        <v>#VALUE!</v>
      </c>
      <c r="AV46" s="244" t="e">
        <f aca="false" ca="true" dt2D="false" dtr="false" t="normal">AV$38/'Допущения'!$E$20*$K46</f>
        <v>#VALUE!</v>
      </c>
      <c r="AW46" s="244" t="e">
        <f aca="false" ca="true" dt2D="false" dtr="false" t="normal">AW$38/'Допущения'!$E$20*$K46</f>
        <v>#VALUE!</v>
      </c>
      <c r="AX46" s="244" t="e">
        <f aca="false" ca="true" dt2D="false" dtr="false" t="normal">AX$38/'Допущения'!$E$20*$K46</f>
        <v>#VALUE!</v>
      </c>
      <c r="AY46" s="244" t="e">
        <f aca="false" ca="true" dt2D="false" dtr="false" t="normal">AY$38/'Допущения'!$E$20*$K46</f>
        <v>#VALUE!</v>
      </c>
      <c r="AZ46" s="244" t="e">
        <f aca="false" ca="true" dt2D="false" dtr="false" t="normal">AZ$38/'Допущения'!$E$20*$K46</f>
        <v>#VALUE!</v>
      </c>
      <c r="BA46" s="244" t="e">
        <f aca="false" ca="true" dt2D="false" dtr="false" t="normal">BA$38/'Допущения'!$E$20*$K46</f>
        <v>#VALUE!</v>
      </c>
      <c r="BB46" s="244" t="e">
        <f aca="false" ca="true" dt2D="false" dtr="false" t="normal">BB$38/'Допущения'!$E$20*$K46</f>
        <v>#VALUE!</v>
      </c>
      <c r="BC46" s="244" t="e">
        <f aca="false" ca="true" dt2D="false" dtr="false" t="normal">BC$38/'Допущения'!$E$20*$K46</f>
        <v>#VALUE!</v>
      </c>
      <c r="BD46" s="244" t="e">
        <f aca="false" ca="true" dt2D="false" dtr="false" t="normal">BD$38/'Допущения'!$E$20*$K46</f>
        <v>#VALUE!</v>
      </c>
      <c r="BE46" s="244" t="e">
        <f aca="false" ca="true" dt2D="false" dtr="false" t="normal">BE$38/'Допущения'!$E$20*$K46</f>
        <v>#VALUE!</v>
      </c>
      <c r="BF46" s="244" t="e">
        <f aca="false" ca="true" dt2D="false" dtr="false" t="normal">BF$38/'Допущения'!$E$20*$K46</f>
        <v>#VALUE!</v>
      </c>
      <c r="BG46" s="244" t="e">
        <f aca="false" ca="true" dt2D="false" dtr="false" t="normal">BG$38/'Допущения'!$E$20*$K46</f>
        <v>#VALUE!</v>
      </c>
      <c r="BH46" s="244" t="e">
        <f aca="false" ca="true" dt2D="false" dtr="false" t="normal">BH$38/'Допущения'!$E$20*$K46</f>
        <v>#VALUE!</v>
      </c>
      <c r="BI46" s="244" t="e">
        <f aca="false" ca="true" dt2D="false" dtr="false" t="normal">BI$38/'Допущения'!$E$20*$K46</f>
        <v>#VALUE!</v>
      </c>
      <c r="BJ46" s="244" t="e">
        <f aca="false" ca="true" dt2D="false" dtr="false" t="normal">BJ$38/'Допущения'!$E$20*$K46</f>
        <v>#VALUE!</v>
      </c>
      <c r="BK46" s="244" t="e">
        <f aca="false" ca="true" dt2D="false" dtr="false" t="normal">BK$38/'Допущения'!$E$20*$K46</f>
        <v>#VALUE!</v>
      </c>
      <c r="BL46" s="244" t="e">
        <f aca="false" ca="true" dt2D="false" dtr="false" t="normal">BL$38/'Допущения'!$E$20*$K46</f>
        <v>#VALUE!</v>
      </c>
      <c r="BM46" s="244" t="e">
        <f aca="false" ca="true" dt2D="false" dtr="false" t="normal">BM$38/'Допущения'!$E$20*$K46</f>
        <v>#VALUE!</v>
      </c>
      <c r="BN46" s="244" t="e">
        <f aca="false" ca="true" dt2D="false" dtr="false" t="normal">BN$38/'Допущения'!$E$20*$K46</f>
        <v>#VALUE!</v>
      </c>
      <c r="BO46" s="244" t="e">
        <f aca="false" ca="true" dt2D="false" dtr="false" t="normal">BO$38/'Допущения'!$E$20*$K46</f>
        <v>#VALUE!</v>
      </c>
      <c r="BP46" s="244" t="e">
        <f aca="false" ca="true" dt2D="false" dtr="false" t="normal">BP$38/'Допущения'!$E$20*$K46</f>
        <v>#VALUE!</v>
      </c>
      <c r="BQ46" s="244" t="e">
        <f aca="false" ca="true" dt2D="false" dtr="false" t="normal">BQ$38/'Допущения'!$E$20*$K46</f>
        <v>#VALUE!</v>
      </c>
      <c r="BR46" s="244" t="e">
        <f aca="false" ca="true" dt2D="false" dtr="false" t="normal">BR$38/'Допущения'!$E$20*$K46</f>
        <v>#VALUE!</v>
      </c>
      <c r="BS46" s="244" t="e">
        <f aca="false" ca="true" dt2D="false" dtr="false" t="normal">BS$38/'Допущения'!$E$20*$K46</f>
        <v>#VALUE!</v>
      </c>
      <c r="BT46" s="244" t="e">
        <f aca="false" ca="true" dt2D="false" dtr="false" t="normal">BT$38/'Допущения'!$E$20*$K46</f>
        <v>#VALUE!</v>
      </c>
    </row>
    <row hidden="true" ht="16.5" outlineLevel="1" r="47">
      <c r="B47" s="482" t="s">
        <v>628</v>
      </c>
      <c r="D47" s="482" t="str">
        <f aca="false" ca="false" dt2D="false" dtr="false" t="normal">D46</f>
        <v>Коммунальная инфраструктура</v>
      </c>
      <c r="I47" s="598" t="n"/>
      <c r="L47" s="235" t="n"/>
      <c r="M47" s="244" t="n"/>
      <c r="N47" s="244" t="n"/>
      <c r="O47" s="244" t="n"/>
      <c r="P47" s="244" t="n"/>
      <c r="Q47" s="244" t="n"/>
      <c r="R47" s="244" t="n"/>
      <c r="S47" s="244" t="n"/>
      <c r="T47" s="244" t="n"/>
      <c r="U47" s="244" t="n"/>
      <c r="V47" s="244" t="n"/>
      <c r="W47" s="244" t="n"/>
      <c r="X47" s="244" t="n"/>
      <c r="Y47" s="244" t="n"/>
      <c r="Z47" s="244" t="n"/>
      <c r="AA47" s="244" t="n"/>
      <c r="AB47" s="244" t="n"/>
      <c r="AC47" s="244" t="n"/>
      <c r="AD47" s="244" t="n"/>
      <c r="AE47" s="244" t="n"/>
      <c r="AF47" s="244" t="n"/>
      <c r="AG47" s="244" t="n"/>
      <c r="AH47" s="244" t="n"/>
      <c r="AI47" s="244" t="n"/>
      <c r="AJ47" s="244" t="n"/>
      <c r="AK47" s="244" t="n"/>
      <c r="AL47" s="244" t="n"/>
      <c r="AM47" s="244" t="n"/>
      <c r="AN47" s="244" t="n"/>
      <c r="AO47" s="244" t="n"/>
      <c r="AP47" s="244" t="n"/>
      <c r="AQ47" s="244" t="n"/>
      <c r="AR47" s="244" t="n"/>
      <c r="AS47" s="244" t="n"/>
      <c r="AT47" s="244" t="n"/>
      <c r="AU47" s="244" t="n"/>
      <c r="AV47" s="244" t="n"/>
      <c r="AW47" s="244" t="n"/>
      <c r="AX47" s="244" t="n"/>
      <c r="AY47" s="244" t="n"/>
      <c r="AZ47" s="244" t="n"/>
      <c r="BA47" s="244" t="n"/>
      <c r="BB47" s="244" t="n"/>
      <c r="BC47" s="244" t="n"/>
      <c r="BD47" s="244" t="n"/>
      <c r="BE47" s="244" t="n"/>
      <c r="BF47" s="244" t="n"/>
      <c r="BG47" s="244" t="n"/>
      <c r="BH47" s="244" t="n"/>
      <c r="BI47" s="244" t="n"/>
      <c r="BJ47" s="244" t="n"/>
      <c r="BK47" s="244" t="n"/>
      <c r="BL47" s="244" t="n"/>
      <c r="BM47" s="244" t="n"/>
      <c r="BN47" s="244" t="n"/>
      <c r="BO47" s="244" t="n"/>
      <c r="BP47" s="244" t="n"/>
      <c r="BQ47" s="244" t="n"/>
      <c r="BR47" s="244" t="n"/>
      <c r="BS47" s="244" t="n"/>
      <c r="BT47" s="244" t="n"/>
    </row>
    <row outlineLevel="0" r="48">
      <c r="L48" s="235" t="n"/>
      <c r="M48" s="244" t="n"/>
      <c r="N48" s="244" t="n"/>
      <c r="O48" s="244" t="n"/>
      <c r="P48" s="244" t="n"/>
      <c r="Q48" s="244" t="n"/>
      <c r="R48" s="244" t="n"/>
      <c r="S48" s="244" t="n"/>
      <c r="T48" s="244" t="n"/>
      <c r="U48" s="244" t="n"/>
      <c r="V48" s="244" t="n"/>
      <c r="W48" s="244" t="n"/>
      <c r="X48" s="244" t="n"/>
      <c r="Y48" s="244" t="n"/>
      <c r="Z48" s="244" t="n"/>
      <c r="AA48" s="244" t="n"/>
      <c r="AB48" s="244" t="n"/>
      <c r="AC48" s="244" t="n"/>
      <c r="AD48" s="244" t="n"/>
      <c r="AE48" s="244" t="n"/>
      <c r="AF48" s="244" t="n"/>
      <c r="AG48" s="513" t="n"/>
      <c r="AH48" s="244" t="n"/>
      <c r="AI48" s="244" t="n"/>
      <c r="AJ48" s="244" t="n"/>
      <c r="AK48" s="244" t="n"/>
      <c r="AL48" s="244" t="n"/>
      <c r="AM48" s="244" t="n"/>
      <c r="AN48" s="244" t="n"/>
      <c r="AO48" s="244" t="n"/>
      <c r="AP48" s="244" t="n"/>
      <c r="AQ48" s="244" t="n"/>
      <c r="AR48" s="244" t="n"/>
      <c r="AS48" s="244" t="n"/>
      <c r="AT48" s="244" t="n"/>
      <c r="AU48" s="244" t="n"/>
      <c r="AV48" s="244" t="n"/>
      <c r="AW48" s="244" t="n"/>
      <c r="AX48" s="244" t="n"/>
      <c r="AY48" s="244" t="n"/>
      <c r="AZ48" s="244" t="n"/>
      <c r="BA48" s="244" t="n"/>
      <c r="BB48" s="244" t="n"/>
      <c r="BC48" s="244" t="n"/>
      <c r="BD48" s="244" t="n"/>
      <c r="BE48" s="244" t="n"/>
      <c r="BF48" s="244" t="n"/>
      <c r="BG48" s="244" t="n"/>
      <c r="BH48" s="244" t="n"/>
      <c r="BI48" s="244" t="n"/>
      <c r="BJ48" s="244" t="n"/>
      <c r="BK48" s="244" t="n"/>
      <c r="BL48" s="244" t="n"/>
      <c r="BM48" s="244" t="n"/>
      <c r="BN48" s="244" t="n"/>
      <c r="BO48" s="244" t="n"/>
      <c r="BP48" s="244" t="n"/>
      <c r="BQ48" s="244" t="n"/>
      <c r="BR48" s="244" t="n"/>
      <c r="BS48" s="244" t="n"/>
      <c r="BT48" s="244" t="n"/>
    </row>
    <row ht="18" outlineLevel="0" r="49">
      <c r="A49" s="586" t="n"/>
      <c r="B49" s="586" t="n"/>
      <c r="C49" s="586" t="n"/>
      <c r="D49" s="586" t="str">
        <f aca="false" ca="false" dt2D="false" dtr="false" t="normal">I49</f>
        <v>Коммуникационная инфраструктура</v>
      </c>
      <c r="E49" s="586" t="n"/>
      <c r="F49" s="586" t="n"/>
      <c r="G49" s="586" t="n"/>
      <c r="I49" s="502" t="s">
        <v>581</v>
      </c>
      <c r="J49" s="502" t="n"/>
      <c r="K49" s="502" t="n"/>
      <c r="L49" s="502" t="n"/>
      <c r="M49" s="502" t="n"/>
      <c r="N49" s="502" t="n"/>
      <c r="O49" s="502" t="n"/>
      <c r="P49" s="502" t="n"/>
      <c r="Q49" s="502" t="n"/>
      <c r="R49" s="502" t="n"/>
      <c r="S49" s="502" t="n"/>
      <c r="T49" s="502" t="n"/>
      <c r="U49" s="502" t="n"/>
      <c r="V49" s="502" t="n"/>
      <c r="W49" s="502" t="n"/>
      <c r="X49" s="502" t="n"/>
      <c r="Y49" s="502" t="n"/>
      <c r="Z49" s="502" t="n"/>
      <c r="AA49" s="502" t="n"/>
      <c r="AB49" s="502" t="n"/>
      <c r="AC49" s="502" t="n"/>
      <c r="AD49" s="502" t="n"/>
      <c r="AE49" s="502" t="n"/>
      <c r="AF49" s="502" t="n"/>
      <c r="AG49" s="502" t="n"/>
      <c r="AH49" s="502" t="n"/>
      <c r="AI49" s="502" t="n"/>
      <c r="AJ49" s="502" t="n"/>
      <c r="AK49" s="502" t="n"/>
      <c r="AL49" s="502" t="n"/>
      <c r="AM49" s="502" t="n"/>
      <c r="AN49" s="502" t="n"/>
      <c r="AO49" s="502" t="n"/>
      <c r="AP49" s="502" t="n"/>
      <c r="AQ49" s="502" t="n"/>
      <c r="AR49" s="502" t="n"/>
      <c r="AS49" s="502" t="n"/>
      <c r="AT49" s="502" t="n"/>
      <c r="AU49" s="502" t="n"/>
      <c r="AV49" s="502" t="n"/>
      <c r="AW49" s="502" t="n"/>
      <c r="AX49" s="502" t="n"/>
      <c r="AY49" s="502" t="n"/>
      <c r="AZ49" s="502" t="n"/>
      <c r="BA49" s="502" t="n"/>
      <c r="BB49" s="502" t="n"/>
      <c r="BC49" s="502" t="n"/>
      <c r="BD49" s="502" t="n"/>
      <c r="BE49" s="502" t="n"/>
      <c r="BF49" s="502" t="n"/>
      <c r="BG49" s="502" t="n"/>
      <c r="BH49" s="502" t="n"/>
      <c r="BI49" s="502" t="n"/>
      <c r="BJ49" s="502" t="n"/>
      <c r="BK49" s="502" t="n"/>
      <c r="BL49" s="502" t="n"/>
      <c r="BM49" s="502" t="n"/>
      <c r="BN49" s="502" t="n"/>
      <c r="BO49" s="502" t="n"/>
      <c r="BP49" s="502" t="n"/>
      <c r="BQ49" s="502" t="n"/>
      <c r="BR49" s="502" t="n"/>
      <c r="BS49" s="502" t="n"/>
      <c r="BT49" s="502" t="n"/>
    </row>
    <row hidden="true" ht="16.5" outlineLevel="1" r="50">
      <c r="B50" s="482" t="s">
        <v>628</v>
      </c>
      <c r="D50" s="482" t="str">
        <f aca="false" ca="false" dt2D="false" dtr="false" t="normal">D49</f>
        <v>Коммуникационная инфраструктура</v>
      </c>
      <c r="I50" s="85" t="s">
        <v>628</v>
      </c>
      <c r="J50" s="17" t="n"/>
      <c r="L50" s="235" t="e">
        <f aca="false" ca="true" dt2D="false" dtr="false" t="normal">SUM(M50:BT50)</f>
        <v>#VALUE!</v>
      </c>
      <c r="M50" s="592" t="e">
        <f aca="false" ca="true" dt2D="false" dtr="false" t="normal">SUM(M51:M55)</f>
        <v>#VALUE!</v>
      </c>
      <c r="N50" s="592" t="e">
        <f aca="false" ca="true" dt2D="false" dtr="false" t="normal">SUM(N51:N55)</f>
        <v>#VALUE!</v>
      </c>
      <c r="O50" s="592" t="e">
        <f aca="false" ca="true" dt2D="false" dtr="false" t="normal">SUM(O51:O55)</f>
        <v>#VALUE!</v>
      </c>
      <c r="P50" s="592" t="e">
        <f aca="false" ca="true" dt2D="false" dtr="false" t="normal">SUM(P51:P55)</f>
        <v>#VALUE!</v>
      </c>
      <c r="Q50" s="592" t="e">
        <f aca="false" ca="true" dt2D="false" dtr="false" t="normal">SUM(Q51:Q55)</f>
        <v>#VALUE!</v>
      </c>
      <c r="R50" s="592" t="e">
        <f aca="false" ca="true" dt2D="false" dtr="false" t="normal">SUM(R51:R55)</f>
        <v>#VALUE!</v>
      </c>
      <c r="S50" s="592" t="e">
        <f aca="false" ca="true" dt2D="false" dtr="false" t="normal">SUM(S51:S55)</f>
        <v>#VALUE!</v>
      </c>
      <c r="T50" s="592" t="e">
        <f aca="false" ca="true" dt2D="false" dtr="false" t="normal">SUM(T51:T55)</f>
        <v>#VALUE!</v>
      </c>
      <c r="U50" s="592" t="e">
        <f aca="false" ca="true" dt2D="false" dtr="false" t="normal">SUM(U51:U55)</f>
        <v>#VALUE!</v>
      </c>
      <c r="V50" s="592" t="e">
        <f aca="false" ca="true" dt2D="false" dtr="false" t="normal">SUM(V51:V55)</f>
        <v>#VALUE!</v>
      </c>
      <c r="W50" s="592" t="e">
        <f aca="false" ca="true" dt2D="false" dtr="false" t="normal">SUM(W51:W55)</f>
        <v>#VALUE!</v>
      </c>
      <c r="X50" s="592" t="e">
        <f aca="false" ca="true" dt2D="false" dtr="false" t="normal">SUM(X51:X55)</f>
        <v>#VALUE!</v>
      </c>
      <c r="Y50" s="592" t="e">
        <f aca="false" ca="true" dt2D="false" dtr="false" t="normal">SUM(Y51:Y55)</f>
        <v>#VALUE!</v>
      </c>
      <c r="Z50" s="592" t="e">
        <f aca="false" ca="true" dt2D="false" dtr="false" t="normal">SUM(Z51:Z55)</f>
        <v>#VALUE!</v>
      </c>
      <c r="AA50" s="592" t="e">
        <f aca="false" ca="true" dt2D="false" dtr="false" t="normal">SUM(AA51:AA55)</f>
        <v>#VALUE!</v>
      </c>
      <c r="AB50" s="592" t="e">
        <f aca="false" ca="true" dt2D="false" dtr="false" t="normal">SUM(AB51:AB55)</f>
        <v>#VALUE!</v>
      </c>
      <c r="AC50" s="592" t="e">
        <f aca="false" ca="true" dt2D="false" dtr="false" t="normal">SUM(AC51:AC55)</f>
        <v>#VALUE!</v>
      </c>
      <c r="AD50" s="592" t="e">
        <f aca="false" ca="true" dt2D="false" dtr="false" t="normal">SUM(AD51:AD55)</f>
        <v>#VALUE!</v>
      </c>
      <c r="AE50" s="592" t="e">
        <f aca="false" ca="true" dt2D="false" dtr="false" t="normal">SUM(AE51:AE55)</f>
        <v>#VALUE!</v>
      </c>
      <c r="AF50" s="592" t="e">
        <f aca="false" ca="true" dt2D="false" dtr="false" t="normal">SUM(AF51:AF55)</f>
        <v>#VALUE!</v>
      </c>
      <c r="AG50" s="592" t="e">
        <f aca="false" ca="true" dt2D="false" dtr="false" t="normal">SUM(AG51:AG55)</f>
        <v>#VALUE!</v>
      </c>
      <c r="AH50" s="592" t="e">
        <f aca="false" ca="true" dt2D="false" dtr="false" t="normal">SUM(AH51:AH55)</f>
        <v>#VALUE!</v>
      </c>
      <c r="AI50" s="592" t="e">
        <f aca="false" ca="true" dt2D="false" dtr="false" t="normal">SUM(AI51:AI55)</f>
        <v>#VALUE!</v>
      </c>
      <c r="AJ50" s="592" t="e">
        <f aca="false" ca="true" dt2D="false" dtr="false" t="normal">SUM(AJ51:AJ55)</f>
        <v>#VALUE!</v>
      </c>
      <c r="AK50" s="592" t="e">
        <f aca="false" ca="true" dt2D="false" dtr="false" t="normal">SUM(AK51:AK55)</f>
        <v>#VALUE!</v>
      </c>
      <c r="AL50" s="592" t="e">
        <f aca="false" ca="true" dt2D="false" dtr="false" t="normal">SUM(AL51:AL55)</f>
        <v>#VALUE!</v>
      </c>
      <c r="AM50" s="592" t="e">
        <f aca="false" ca="true" dt2D="false" dtr="false" t="normal">SUM(AM51:AM55)</f>
        <v>#VALUE!</v>
      </c>
      <c r="AN50" s="592" t="e">
        <f aca="false" ca="true" dt2D="false" dtr="false" t="normal">SUM(AN51:AN55)</f>
        <v>#VALUE!</v>
      </c>
      <c r="AO50" s="592" t="e">
        <f aca="false" ca="true" dt2D="false" dtr="false" t="normal">SUM(AO51:AO55)</f>
        <v>#VALUE!</v>
      </c>
      <c r="AP50" s="592" t="e">
        <f aca="false" ca="true" dt2D="false" dtr="false" t="normal">SUM(AP51:AP55)</f>
        <v>#VALUE!</v>
      </c>
      <c r="AQ50" s="592" t="e">
        <f aca="false" ca="true" dt2D="false" dtr="false" t="normal">SUM(AQ51:AQ55)</f>
        <v>#VALUE!</v>
      </c>
      <c r="AR50" s="592" t="e">
        <f aca="false" ca="true" dt2D="false" dtr="false" t="normal">SUM(AR51:AR55)</f>
        <v>#VALUE!</v>
      </c>
      <c r="AS50" s="592" t="e">
        <f aca="false" ca="true" dt2D="false" dtr="false" t="normal">SUM(AS51:AS55)</f>
        <v>#VALUE!</v>
      </c>
      <c r="AT50" s="592" t="e">
        <f aca="false" ca="true" dt2D="false" dtr="false" t="normal">SUM(AT51:AT55)</f>
        <v>#VALUE!</v>
      </c>
      <c r="AU50" s="592" t="e">
        <f aca="false" ca="true" dt2D="false" dtr="false" t="normal">SUM(AU51:AU55)</f>
        <v>#VALUE!</v>
      </c>
      <c r="AV50" s="592" t="e">
        <f aca="false" ca="true" dt2D="false" dtr="false" t="normal">SUM(AV51:AV55)</f>
        <v>#VALUE!</v>
      </c>
      <c r="AW50" s="592" t="e">
        <f aca="false" ca="true" dt2D="false" dtr="false" t="normal">SUM(AW51:AW55)</f>
        <v>#VALUE!</v>
      </c>
      <c r="AX50" s="592" t="e">
        <f aca="false" ca="true" dt2D="false" dtr="false" t="normal">SUM(AX51:AX55)</f>
        <v>#VALUE!</v>
      </c>
      <c r="AY50" s="592" t="e">
        <f aca="false" ca="true" dt2D="false" dtr="false" t="normal">SUM(AY51:AY55)</f>
        <v>#VALUE!</v>
      </c>
      <c r="AZ50" s="592" t="e">
        <f aca="false" ca="true" dt2D="false" dtr="false" t="normal">SUM(AZ51:AZ55)</f>
        <v>#VALUE!</v>
      </c>
      <c r="BA50" s="592" t="e">
        <f aca="false" ca="true" dt2D="false" dtr="false" t="normal">SUM(BA51:BA55)</f>
        <v>#VALUE!</v>
      </c>
      <c r="BB50" s="592" t="e">
        <f aca="false" ca="true" dt2D="false" dtr="false" t="normal">SUM(BB51:BB55)</f>
        <v>#VALUE!</v>
      </c>
      <c r="BC50" s="592" t="e">
        <f aca="false" ca="true" dt2D="false" dtr="false" t="normal">SUM(BC51:BC55)</f>
        <v>#VALUE!</v>
      </c>
      <c r="BD50" s="592" t="e">
        <f aca="false" ca="true" dt2D="false" dtr="false" t="normal">SUM(BD51:BD55)</f>
        <v>#VALUE!</v>
      </c>
      <c r="BE50" s="592" t="e">
        <f aca="false" ca="true" dt2D="false" dtr="false" t="normal">SUM(BE51:BE55)</f>
        <v>#VALUE!</v>
      </c>
      <c r="BF50" s="592" t="e">
        <f aca="false" ca="true" dt2D="false" dtr="false" t="normal">SUM(BF51:BF55)</f>
        <v>#VALUE!</v>
      </c>
      <c r="BG50" s="592" t="e">
        <f aca="false" ca="true" dt2D="false" dtr="false" t="normal">SUM(BG51:BG55)</f>
        <v>#VALUE!</v>
      </c>
      <c r="BH50" s="592" t="e">
        <f aca="false" ca="true" dt2D="false" dtr="false" t="normal">SUM(BH51:BH55)</f>
        <v>#VALUE!</v>
      </c>
      <c r="BI50" s="592" t="e">
        <f aca="false" ca="true" dt2D="false" dtr="false" t="normal">SUM(BI51:BI55)</f>
        <v>#VALUE!</v>
      </c>
      <c r="BJ50" s="592" t="e">
        <f aca="false" ca="true" dt2D="false" dtr="false" t="normal">SUM(BJ51:BJ55)</f>
        <v>#VALUE!</v>
      </c>
      <c r="BK50" s="592" t="e">
        <f aca="false" ca="true" dt2D="false" dtr="false" t="normal">SUM(BK51:BK55)</f>
        <v>#VALUE!</v>
      </c>
      <c r="BL50" s="592" t="e">
        <f aca="false" ca="true" dt2D="false" dtr="false" t="normal">SUM(BL51:BL55)</f>
        <v>#VALUE!</v>
      </c>
      <c r="BM50" s="592" t="e">
        <f aca="false" ca="true" dt2D="false" dtr="false" t="normal">SUM(BM51:BM55)</f>
        <v>#VALUE!</v>
      </c>
      <c r="BN50" s="592" t="e">
        <f aca="false" ca="true" dt2D="false" dtr="false" t="normal">SUM(BN51:BN55)</f>
        <v>#VALUE!</v>
      </c>
      <c r="BO50" s="592" t="e">
        <f aca="false" ca="true" dt2D="false" dtr="false" t="normal">SUM(BO51:BO55)</f>
        <v>#VALUE!</v>
      </c>
      <c r="BP50" s="592" t="e">
        <f aca="false" ca="true" dt2D="false" dtr="false" t="normal">SUM(BP51:BP55)</f>
        <v>#VALUE!</v>
      </c>
      <c r="BQ50" s="592" t="e">
        <f aca="false" ca="true" dt2D="false" dtr="false" t="normal">SUM(BQ51:BQ55)</f>
        <v>#VALUE!</v>
      </c>
      <c r="BR50" s="592" t="e">
        <f aca="false" ca="true" dt2D="false" dtr="false" t="normal">SUM(BR51:BR55)</f>
        <v>#VALUE!</v>
      </c>
      <c r="BS50" s="592" t="e">
        <f aca="false" ca="true" dt2D="false" dtr="false" t="normal">SUM(BS51:BS55)</f>
        <v>#VALUE!</v>
      </c>
      <c r="BT50" s="592" t="e">
        <f aca="false" ca="true" dt2D="false" dtr="false" t="normal">SUM(BT51:BT55)</f>
        <v>#VALUE!</v>
      </c>
    </row>
    <row hidden="true" ht="16.5" outlineLevel="2" r="51">
      <c r="B51" s="482" t="s">
        <v>628</v>
      </c>
      <c r="D51" s="482" t="str">
        <f aca="false" ca="false" dt2D="false" dtr="false" t="normal">D50</f>
        <v>Коммуникационная инфраструктура</v>
      </c>
      <c r="I51" s="1" t="s">
        <v>629</v>
      </c>
      <c r="L51" s="244" t="e">
        <f aca="false" ca="false" dt2D="false" dtr="false" t="normal">SUM(M51:BT51)</f>
        <v>#VALUE!</v>
      </c>
      <c r="M51" s="244" t="e">
        <f aca="false" ca="false" dt2D="false" dtr="false" t="normal">SUMIFS(M:M, $E:$E, $I$51, $D:$D, $I$49, $B:$B, $I$50)</f>
        <v>#VALUE!</v>
      </c>
      <c r="N51" s="244" t="e">
        <f aca="false" ca="false" dt2D="false" dtr="false" t="normal">SUMIFS(N:N, $E:$E, $I$30, $D:$D, $I$28, $B:$B, $I$29)</f>
        <v>#VALUE!</v>
      </c>
      <c r="O51" s="244" t="e">
        <f aca="false" ca="false" dt2D="false" dtr="false" t="normal">SUMIFS(O:O, $E:$E, $I$30, $D:$D, $I$28, $B:$B, $I$29)</f>
        <v>#VALUE!</v>
      </c>
      <c r="P51" s="244" t="e">
        <f aca="false" ca="false" dt2D="false" dtr="false" t="normal">SUMIFS(P:P, $E:$E, $I$30, $D:$D, $I$28, $B:$B, $I$29)</f>
        <v>#VALUE!</v>
      </c>
      <c r="Q51" s="244" t="e">
        <f aca="false" ca="false" dt2D="false" dtr="false" t="normal">SUMIFS(Q:Q, $E:$E, $I$30, $D:$D, $I$28, $B:$B, $I$29)</f>
        <v>#VALUE!</v>
      </c>
      <c r="R51" s="244" t="e">
        <f aca="false" ca="false" dt2D="false" dtr="false" t="normal">SUMIFS(R:R, $E:$E, $I$30, $D:$D, $I$28, $B:$B, $I$29)</f>
        <v>#VALUE!</v>
      </c>
      <c r="S51" s="244" t="e">
        <f aca="false" ca="false" dt2D="false" dtr="false" t="normal">SUMIFS(S:S, $E:$E, $I$30, $D:$D, $I$28, $B:$B, $I$29)</f>
        <v>#VALUE!</v>
      </c>
      <c r="T51" s="244" t="e">
        <f aca="false" ca="false" dt2D="false" dtr="false" t="normal">SUMIFS(T:T, $E:$E, $I$30, $D:$D, $I$28, $B:$B, $I$29)</f>
        <v>#VALUE!</v>
      </c>
      <c r="U51" s="244" t="e">
        <f aca="false" ca="false" dt2D="false" dtr="false" t="normal">SUMIFS(U:U, $E:$E, $I$30, $D:$D, $I$28, $B:$B, $I$29)</f>
        <v>#VALUE!</v>
      </c>
      <c r="V51" s="244" t="e">
        <f aca="false" ca="false" dt2D="false" dtr="false" t="normal">SUMIFS(V:V, $E:$E, $I$30, $D:$D, $I$28, $B:$B, $I$29)</f>
        <v>#VALUE!</v>
      </c>
      <c r="W51" s="244" t="e">
        <f aca="false" ca="false" dt2D="false" dtr="false" t="normal">SUMIFS(W:W, $E:$E, $I$30, $D:$D, $I$28, $B:$B, $I$29)</f>
        <v>#VALUE!</v>
      </c>
      <c r="X51" s="244" t="e">
        <f aca="false" ca="false" dt2D="false" dtr="false" t="normal">SUMIFS(X:X, $E:$E, $I$30, $D:$D, $I$28, $B:$B, $I$29)</f>
        <v>#VALUE!</v>
      </c>
      <c r="Y51" s="244" t="e">
        <f aca="false" ca="false" dt2D="false" dtr="false" t="normal">SUMIFS(Y:Y, $E:$E, $I$30, $D:$D, $I$28, $B:$B, $I$29)</f>
        <v>#VALUE!</v>
      </c>
      <c r="Z51" s="244" t="e">
        <f aca="false" ca="false" dt2D="false" dtr="false" t="normal">SUMIFS(Z:Z, $E:$E, $I$30, $D:$D, $I$28, $B:$B, $I$29)</f>
        <v>#VALUE!</v>
      </c>
      <c r="AA51" s="244" t="e">
        <f aca="false" ca="false" dt2D="false" dtr="false" t="normal">SUMIFS(AA:AA, $E:$E, $I$30, $D:$D, $I$28, $B:$B, $I$29)</f>
        <v>#VALUE!</v>
      </c>
      <c r="AB51" s="244" t="e">
        <f aca="false" ca="false" dt2D="false" dtr="false" t="normal">SUMIFS(AB:AB, $E:$E, $I$30, $D:$D, $I$28, $B:$B, $I$29)</f>
        <v>#VALUE!</v>
      </c>
      <c r="AC51" s="244" t="e">
        <f aca="false" ca="false" dt2D="false" dtr="false" t="normal">SUMIFS(AC:AC, $E:$E, $I$30, $D:$D, $I$28, $B:$B, $I$29)</f>
        <v>#VALUE!</v>
      </c>
      <c r="AD51" s="244" t="e">
        <f aca="false" ca="false" dt2D="false" dtr="false" t="normal">SUMIFS(AD:AD, $E:$E, $I$30, $D:$D, $I$28, $B:$B, $I$29)</f>
        <v>#VALUE!</v>
      </c>
      <c r="AE51" s="244" t="e">
        <f aca="false" ca="false" dt2D="false" dtr="false" t="normal">SUMIFS(AE:AE, $E:$E, $I$30, $D:$D, $I$28, $B:$B, $I$29)</f>
        <v>#VALUE!</v>
      </c>
      <c r="AF51" s="244" t="e">
        <f aca="false" ca="false" dt2D="false" dtr="false" t="normal">SUMIFS(AF:AF, $E:$E, $I$30, $D:$D, $I$28, $B:$B, $I$29)</f>
        <v>#VALUE!</v>
      </c>
      <c r="AG51" s="244" t="e">
        <f aca="false" ca="false" dt2D="false" dtr="false" t="normal">SUMIFS(AG:AG, $E:$E, $I$30, $D:$D, $I$28, $B:$B, $I$29)</f>
        <v>#VALUE!</v>
      </c>
      <c r="AH51" s="244" t="e">
        <f aca="false" ca="false" dt2D="false" dtr="false" t="normal">SUMIFS(AH:AH, $E:$E, $I$30, $D:$D, $I$28, $B:$B, $I$29)</f>
        <v>#VALUE!</v>
      </c>
      <c r="AI51" s="244" t="e">
        <f aca="false" ca="false" dt2D="false" dtr="false" t="normal">SUMIFS(AI:AI, $E:$E, $I$30, $D:$D, $I$28, $B:$B, $I$29)</f>
        <v>#VALUE!</v>
      </c>
      <c r="AJ51" s="244" t="e">
        <f aca="false" ca="false" dt2D="false" dtr="false" t="normal">SUMIFS(AJ:AJ, $E:$E, $I$30, $D:$D, $I$28, $B:$B, $I$29)</f>
        <v>#VALUE!</v>
      </c>
      <c r="AK51" s="244" t="e">
        <f aca="false" ca="false" dt2D="false" dtr="false" t="normal">SUMIFS(AK:AK, $E:$E, $I$30, $D:$D, $I$28, $B:$B, $I$29)</f>
        <v>#VALUE!</v>
      </c>
      <c r="AL51" s="244" t="e">
        <f aca="false" ca="false" dt2D="false" dtr="false" t="normal">SUMIFS(AL:AL, $E:$E, $I$30, $D:$D, $I$28, $B:$B, $I$29)</f>
        <v>#VALUE!</v>
      </c>
      <c r="AM51" s="244" t="e">
        <f aca="false" ca="false" dt2D="false" dtr="false" t="normal">SUMIFS(AM:AM, $E:$E, $I$30, $D:$D, $I$28, $B:$B, $I$29)</f>
        <v>#VALUE!</v>
      </c>
      <c r="AN51" s="244" t="e">
        <f aca="false" ca="false" dt2D="false" dtr="false" t="normal">SUMIFS(AN:AN, $E:$E, $I$30, $D:$D, $I$28, $B:$B, $I$29)</f>
        <v>#VALUE!</v>
      </c>
      <c r="AO51" s="244" t="e">
        <f aca="false" ca="false" dt2D="false" dtr="false" t="normal">SUMIFS(AO:AO, $E:$E, $I$30, $D:$D, $I$28, $B:$B, $I$29)</f>
        <v>#VALUE!</v>
      </c>
      <c r="AP51" s="244" t="e">
        <f aca="false" ca="false" dt2D="false" dtr="false" t="normal">SUMIFS(AP:AP, $E:$E, $I$30, $D:$D, $I$28, $B:$B, $I$29)</f>
        <v>#VALUE!</v>
      </c>
      <c r="AQ51" s="244" t="e">
        <f aca="false" ca="false" dt2D="false" dtr="false" t="normal">SUMIFS(AQ:AQ, $E:$E, $I$30, $D:$D, $I$28, $B:$B, $I$29)</f>
        <v>#VALUE!</v>
      </c>
      <c r="AR51" s="244" t="e">
        <f aca="false" ca="false" dt2D="false" dtr="false" t="normal">SUMIFS(AR:AR, $E:$E, $I$30, $D:$D, $I$28, $B:$B, $I$29)</f>
        <v>#VALUE!</v>
      </c>
      <c r="AS51" s="244" t="e">
        <f aca="false" ca="false" dt2D="false" dtr="false" t="normal">SUMIFS(AS:AS, $E:$E, $I$30, $D:$D, $I$28, $B:$B, $I$29)</f>
        <v>#VALUE!</v>
      </c>
      <c r="AT51" s="244" t="e">
        <f aca="false" ca="false" dt2D="false" dtr="false" t="normal">SUMIFS(AT:AT, $E:$E, $I$30, $D:$D, $I$28, $B:$B, $I$29)</f>
        <v>#VALUE!</v>
      </c>
      <c r="AU51" s="244" t="e">
        <f aca="false" ca="false" dt2D="false" dtr="false" t="normal">SUMIFS(AU:AU, $E:$E, $I$30, $D:$D, $I$28, $B:$B, $I$29)</f>
        <v>#VALUE!</v>
      </c>
      <c r="AV51" s="244" t="e">
        <f aca="false" ca="false" dt2D="false" dtr="false" t="normal">SUMIFS(AV:AV, $E:$E, $I$30, $D:$D, $I$28, $B:$B, $I$29)</f>
        <v>#VALUE!</v>
      </c>
      <c r="AW51" s="244" t="e">
        <f aca="false" ca="false" dt2D="false" dtr="false" t="normal">SUMIFS(AW:AW, $E:$E, $I$30, $D:$D, $I$28, $B:$B, $I$29)</f>
        <v>#VALUE!</v>
      </c>
      <c r="AX51" s="244" t="e">
        <f aca="false" ca="false" dt2D="false" dtr="false" t="normal">SUMIFS(AX:AX, $E:$E, $I$30, $D:$D, $I$28, $B:$B, $I$29)</f>
        <v>#VALUE!</v>
      </c>
      <c r="AY51" s="244" t="e">
        <f aca="false" ca="false" dt2D="false" dtr="false" t="normal">SUMIFS(AY:AY, $E:$E, $I$30, $D:$D, $I$28, $B:$B, $I$29)</f>
        <v>#VALUE!</v>
      </c>
      <c r="AZ51" s="244" t="e">
        <f aca="false" ca="false" dt2D="false" dtr="false" t="normal">SUMIFS(AZ:AZ, $E:$E, $I$30, $D:$D, $I$28, $B:$B, $I$29)</f>
        <v>#VALUE!</v>
      </c>
      <c r="BA51" s="244" t="e">
        <f aca="false" ca="false" dt2D="false" dtr="false" t="normal">SUMIFS(BA:BA, $E:$E, $I$30, $D:$D, $I$28, $B:$B, $I$29)</f>
        <v>#VALUE!</v>
      </c>
      <c r="BB51" s="244" t="e">
        <f aca="false" ca="false" dt2D="false" dtr="false" t="normal">SUMIFS(BB:BB, $E:$E, $I$30, $D:$D, $I$28, $B:$B, $I$29)</f>
        <v>#VALUE!</v>
      </c>
      <c r="BC51" s="244" t="e">
        <f aca="false" ca="false" dt2D="false" dtr="false" t="normal">SUMIFS(BC:BC, $E:$E, $I$30, $D:$D, $I$28, $B:$B, $I$29)</f>
        <v>#VALUE!</v>
      </c>
      <c r="BD51" s="244" t="e">
        <f aca="false" ca="false" dt2D="false" dtr="false" t="normal">SUMIFS(BD:BD, $E:$E, $I$30, $D:$D, $I$28, $B:$B, $I$29)</f>
        <v>#VALUE!</v>
      </c>
      <c r="BE51" s="244" t="e">
        <f aca="false" ca="false" dt2D="false" dtr="false" t="normal">SUMIFS(BE:BE, $E:$E, $I$30, $D:$D, $I$28, $B:$B, $I$29)</f>
        <v>#VALUE!</v>
      </c>
      <c r="BF51" s="244" t="e">
        <f aca="false" ca="false" dt2D="false" dtr="false" t="normal">SUMIFS(BF:BF, $E:$E, $I$30, $D:$D, $I$28, $B:$B, $I$29)</f>
        <v>#VALUE!</v>
      </c>
      <c r="BG51" s="244" t="e">
        <f aca="false" ca="false" dt2D="false" dtr="false" t="normal">SUMIFS(BG:BG, $E:$E, $I$30, $D:$D, $I$28, $B:$B, $I$29)</f>
        <v>#VALUE!</v>
      </c>
      <c r="BH51" s="244" t="e">
        <f aca="false" ca="false" dt2D="false" dtr="false" t="normal">SUMIFS(BH:BH, $E:$E, $I$30, $D:$D, $I$28, $B:$B, $I$29)</f>
        <v>#VALUE!</v>
      </c>
      <c r="BI51" s="244" t="e">
        <f aca="false" ca="false" dt2D="false" dtr="false" t="normal">SUMIFS(BI:BI, $E:$E, $I$30, $D:$D, $I$28, $B:$B, $I$29)</f>
        <v>#VALUE!</v>
      </c>
      <c r="BJ51" s="244" t="e">
        <f aca="false" ca="false" dt2D="false" dtr="false" t="normal">SUMIFS(BJ:BJ, $E:$E, $I$30, $D:$D, $I$28, $B:$B, $I$29)</f>
        <v>#VALUE!</v>
      </c>
      <c r="BK51" s="244" t="e">
        <f aca="false" ca="false" dt2D="false" dtr="false" t="normal">SUMIFS(BK:BK, $E:$E, $I$30, $D:$D, $I$28, $B:$B, $I$29)</f>
        <v>#VALUE!</v>
      </c>
      <c r="BL51" s="244" t="e">
        <f aca="false" ca="false" dt2D="false" dtr="false" t="normal">SUMIFS(BL:BL, $E:$E, $I$30, $D:$D, $I$28, $B:$B, $I$29)</f>
        <v>#VALUE!</v>
      </c>
      <c r="BM51" s="244" t="e">
        <f aca="false" ca="false" dt2D="false" dtr="false" t="normal">SUMIFS(BM:BM, $E:$E, $I$30, $D:$D, $I$28, $B:$B, $I$29)</f>
        <v>#VALUE!</v>
      </c>
      <c r="BN51" s="244" t="e">
        <f aca="false" ca="false" dt2D="false" dtr="false" t="normal">SUMIFS(BN:BN, $E:$E, $I$30, $D:$D, $I$28, $B:$B, $I$29)</f>
        <v>#VALUE!</v>
      </c>
      <c r="BO51" s="244" t="e">
        <f aca="false" ca="false" dt2D="false" dtr="false" t="normal">SUMIFS(BO:BO, $E:$E, $I$30, $D:$D, $I$28, $B:$B, $I$29)</f>
        <v>#VALUE!</v>
      </c>
      <c r="BP51" s="244" t="e">
        <f aca="false" ca="false" dt2D="false" dtr="false" t="normal">SUMIFS(BP:BP, $E:$E, $I$30, $D:$D, $I$28, $B:$B, $I$29)</f>
        <v>#VALUE!</v>
      </c>
      <c r="BQ51" s="244" t="e">
        <f aca="false" ca="false" dt2D="false" dtr="false" t="normal">SUMIFS(BQ:BQ, $E:$E, $I$30, $D:$D, $I$28, $B:$B, $I$29)</f>
        <v>#VALUE!</v>
      </c>
      <c r="BR51" s="244" t="e">
        <f aca="false" ca="false" dt2D="false" dtr="false" t="normal">SUMIFS(BR:BR, $E:$E, $I$30, $D:$D, $I$28, $B:$B, $I$29)</f>
        <v>#VALUE!</v>
      </c>
      <c r="BS51" s="244" t="e">
        <f aca="false" ca="false" dt2D="false" dtr="false" t="normal">SUMIFS(BS:BS, $E:$E, $I$30, $D:$D, $I$28, $B:$B, $I$29)</f>
        <v>#VALUE!</v>
      </c>
      <c r="BT51" s="244" t="e">
        <f aca="false" ca="false" dt2D="false" dtr="false" t="normal">SUMIFS(BT:BT, $E:$E, $I$30, $D:$D, $I$28, $B:$B, $I$29)</f>
        <v>#VALUE!</v>
      </c>
    </row>
    <row hidden="true" ht="16.5" outlineLevel="2" r="52">
      <c r="B52" s="482" t="s">
        <v>628</v>
      </c>
      <c r="D52" s="482" t="str">
        <f aca="false" ca="false" dt2D="false" dtr="false" t="normal">D51</f>
        <v>Коммуникационная инфраструктура</v>
      </c>
      <c r="I52" s="1" t="s">
        <v>571</v>
      </c>
      <c r="L52" s="244" t="e">
        <f aca="false" ca="false" dt2D="false" dtr="false" t="normal">SUM(M52:BT52)</f>
        <v>#VALUE!</v>
      </c>
      <c r="M52" s="244" t="e">
        <f aca="false" ca="false" dt2D="false" dtr="false" t="normal">M51*'Допущения'!$D$36</f>
        <v>#VALUE!</v>
      </c>
      <c r="N52" s="244" t="e">
        <f aca="false" ca="false" dt2D="false" dtr="false" t="normal">N51*'Допущения'!$D$36</f>
        <v>#VALUE!</v>
      </c>
      <c r="O52" s="244" t="e">
        <f aca="false" ca="false" dt2D="false" dtr="false" t="normal">O51*'Допущения'!$D$36</f>
        <v>#VALUE!</v>
      </c>
      <c r="P52" s="244" t="e">
        <f aca="false" ca="false" dt2D="false" dtr="false" t="normal">P51*'Допущения'!$D$36</f>
        <v>#VALUE!</v>
      </c>
      <c r="Q52" s="244" t="e">
        <f aca="false" ca="false" dt2D="false" dtr="false" t="normal">Q51*'Допущения'!$D$36</f>
        <v>#VALUE!</v>
      </c>
      <c r="R52" s="244" t="e">
        <f aca="false" ca="false" dt2D="false" dtr="false" t="normal">R51*'Допущения'!$D$36</f>
        <v>#VALUE!</v>
      </c>
      <c r="S52" s="244" t="e">
        <f aca="false" ca="false" dt2D="false" dtr="false" t="normal">S51*'Допущения'!$D$36</f>
        <v>#VALUE!</v>
      </c>
      <c r="T52" s="244" t="e">
        <f aca="false" ca="false" dt2D="false" dtr="false" t="normal">T51*'Допущения'!$D$36</f>
        <v>#VALUE!</v>
      </c>
      <c r="U52" s="244" t="e">
        <f aca="false" ca="false" dt2D="false" dtr="false" t="normal">U51*'Допущения'!$D$36</f>
        <v>#VALUE!</v>
      </c>
      <c r="V52" s="244" t="e">
        <f aca="false" ca="false" dt2D="false" dtr="false" t="normal">V51*'Допущения'!$D$36</f>
        <v>#VALUE!</v>
      </c>
      <c r="W52" s="244" t="e">
        <f aca="false" ca="false" dt2D="false" dtr="false" t="normal">W51*'Допущения'!$D$36</f>
        <v>#VALUE!</v>
      </c>
      <c r="X52" s="244" t="e">
        <f aca="false" ca="false" dt2D="false" dtr="false" t="normal">X51*'Допущения'!$D$36</f>
        <v>#VALUE!</v>
      </c>
      <c r="Y52" s="244" t="e">
        <f aca="false" ca="false" dt2D="false" dtr="false" t="normal">Y51*'Допущения'!$D$36</f>
        <v>#VALUE!</v>
      </c>
      <c r="Z52" s="244" t="e">
        <f aca="false" ca="false" dt2D="false" dtr="false" t="normal">Z51*'Допущения'!$D$36</f>
        <v>#VALUE!</v>
      </c>
      <c r="AA52" s="244" t="e">
        <f aca="false" ca="false" dt2D="false" dtr="false" t="normal">AA51*'Допущения'!$D$36</f>
        <v>#VALUE!</v>
      </c>
      <c r="AB52" s="244" t="e">
        <f aca="false" ca="false" dt2D="false" dtr="false" t="normal">AB51*'Допущения'!$D$36</f>
        <v>#VALUE!</v>
      </c>
      <c r="AC52" s="244" t="e">
        <f aca="false" ca="false" dt2D="false" dtr="false" t="normal">AC51*'Допущения'!$D$36</f>
        <v>#VALUE!</v>
      </c>
      <c r="AD52" s="244" t="e">
        <f aca="false" ca="false" dt2D="false" dtr="false" t="normal">AD51*'Допущения'!$D$36</f>
        <v>#VALUE!</v>
      </c>
      <c r="AE52" s="244" t="e">
        <f aca="false" ca="false" dt2D="false" dtr="false" t="normal">AE51*'Допущения'!$D$36</f>
        <v>#VALUE!</v>
      </c>
      <c r="AF52" s="244" t="e">
        <f aca="false" ca="false" dt2D="false" dtr="false" t="normal">AF51*'Допущения'!$D$36</f>
        <v>#VALUE!</v>
      </c>
      <c r="AG52" s="244" t="e">
        <f aca="false" ca="false" dt2D="false" dtr="false" t="normal">AG51*'Допущения'!$D$36</f>
        <v>#VALUE!</v>
      </c>
      <c r="AH52" s="244" t="e">
        <f aca="false" ca="false" dt2D="false" dtr="false" t="normal">AH51*'Допущения'!$D$36</f>
        <v>#VALUE!</v>
      </c>
      <c r="AI52" s="244" t="e">
        <f aca="false" ca="false" dt2D="false" dtr="false" t="normal">AI51*'Допущения'!$D$36</f>
        <v>#VALUE!</v>
      </c>
      <c r="AJ52" s="244" t="e">
        <f aca="false" ca="false" dt2D="false" dtr="false" t="normal">AJ51*'Допущения'!$D$36</f>
        <v>#VALUE!</v>
      </c>
      <c r="AK52" s="244" t="e">
        <f aca="false" ca="false" dt2D="false" dtr="false" t="normal">AK51*'Допущения'!$D$36</f>
        <v>#VALUE!</v>
      </c>
      <c r="AL52" s="244" t="e">
        <f aca="false" ca="false" dt2D="false" dtr="false" t="normal">AL51*'Допущения'!$D$36</f>
        <v>#VALUE!</v>
      </c>
      <c r="AM52" s="244" t="e">
        <f aca="false" ca="false" dt2D="false" dtr="false" t="normal">AM51*'Допущения'!$D$36</f>
        <v>#VALUE!</v>
      </c>
      <c r="AN52" s="244" t="e">
        <f aca="false" ca="false" dt2D="false" dtr="false" t="normal">AN51*'Допущения'!$D$36</f>
        <v>#VALUE!</v>
      </c>
      <c r="AO52" s="244" t="e">
        <f aca="false" ca="false" dt2D="false" dtr="false" t="normal">AO51*'Допущения'!$D$36</f>
        <v>#VALUE!</v>
      </c>
      <c r="AP52" s="244" t="e">
        <f aca="false" ca="false" dt2D="false" dtr="false" t="normal">AP51*'Допущения'!$D$36</f>
        <v>#VALUE!</v>
      </c>
      <c r="AQ52" s="244" t="e">
        <f aca="false" ca="false" dt2D="false" dtr="false" t="normal">AQ51*'Допущения'!$D$36</f>
        <v>#VALUE!</v>
      </c>
      <c r="AR52" s="244" t="e">
        <f aca="false" ca="false" dt2D="false" dtr="false" t="normal">AR51*'Допущения'!$D$36</f>
        <v>#VALUE!</v>
      </c>
      <c r="AS52" s="244" t="e">
        <f aca="false" ca="false" dt2D="false" dtr="false" t="normal">AS51*'Допущения'!$D$36</f>
        <v>#VALUE!</v>
      </c>
      <c r="AT52" s="244" t="e">
        <f aca="false" ca="false" dt2D="false" dtr="false" t="normal">AT51*'Допущения'!$D$36</f>
        <v>#VALUE!</v>
      </c>
      <c r="AU52" s="244" t="e">
        <f aca="false" ca="false" dt2D="false" dtr="false" t="normal">AU51*'Допущения'!$D$36</f>
        <v>#VALUE!</v>
      </c>
      <c r="AV52" s="244" t="e">
        <f aca="false" ca="false" dt2D="false" dtr="false" t="normal">AV51*'Допущения'!$D$36</f>
        <v>#VALUE!</v>
      </c>
      <c r="AW52" s="244" t="e">
        <f aca="false" ca="false" dt2D="false" dtr="false" t="normal">AW51*'Допущения'!$D$36</f>
        <v>#VALUE!</v>
      </c>
      <c r="AX52" s="244" t="e">
        <f aca="false" ca="false" dt2D="false" dtr="false" t="normal">AX51*'Допущения'!$D$36</f>
        <v>#VALUE!</v>
      </c>
      <c r="AY52" s="244" t="e">
        <f aca="false" ca="false" dt2D="false" dtr="false" t="normal">AY51*'Допущения'!$D$36</f>
        <v>#VALUE!</v>
      </c>
      <c r="AZ52" s="244" t="e">
        <f aca="false" ca="false" dt2D="false" dtr="false" t="normal">AZ51*'Допущения'!$D$36</f>
        <v>#VALUE!</v>
      </c>
      <c r="BA52" s="244" t="e">
        <f aca="false" ca="false" dt2D="false" dtr="false" t="normal">BA51*'Допущения'!$D$36</f>
        <v>#VALUE!</v>
      </c>
      <c r="BB52" s="244" t="e">
        <f aca="false" ca="false" dt2D="false" dtr="false" t="normal">BB51*'Допущения'!$D$36</f>
        <v>#VALUE!</v>
      </c>
      <c r="BC52" s="244" t="e">
        <f aca="false" ca="false" dt2D="false" dtr="false" t="normal">BC51*'Допущения'!$D$36</f>
        <v>#VALUE!</v>
      </c>
      <c r="BD52" s="244" t="e">
        <f aca="false" ca="false" dt2D="false" dtr="false" t="normal">BD51*'Допущения'!$D$36</f>
        <v>#VALUE!</v>
      </c>
      <c r="BE52" s="244" t="e">
        <f aca="false" ca="false" dt2D="false" dtr="false" t="normal">BE51*'Допущения'!$D$36</f>
        <v>#VALUE!</v>
      </c>
      <c r="BF52" s="244" t="e">
        <f aca="false" ca="false" dt2D="false" dtr="false" t="normal">BF51*'Допущения'!$D$36</f>
        <v>#VALUE!</v>
      </c>
      <c r="BG52" s="244" t="e">
        <f aca="false" ca="false" dt2D="false" dtr="false" t="normal">BG51*'Допущения'!$D$36</f>
        <v>#VALUE!</v>
      </c>
      <c r="BH52" s="244" t="e">
        <f aca="false" ca="false" dt2D="false" dtr="false" t="normal">BH51*'Допущения'!$D$36</f>
        <v>#VALUE!</v>
      </c>
      <c r="BI52" s="244" t="e">
        <f aca="false" ca="false" dt2D="false" dtr="false" t="normal">BI51*'Допущения'!$D$36</f>
        <v>#VALUE!</v>
      </c>
      <c r="BJ52" s="244" t="e">
        <f aca="false" ca="false" dt2D="false" dtr="false" t="normal">BJ51*'Допущения'!$D$36</f>
        <v>#VALUE!</v>
      </c>
      <c r="BK52" s="244" t="e">
        <f aca="false" ca="false" dt2D="false" dtr="false" t="normal">BK51*'Допущения'!$D$36</f>
        <v>#VALUE!</v>
      </c>
      <c r="BL52" s="244" t="e">
        <f aca="false" ca="false" dt2D="false" dtr="false" t="normal">BL51*'Допущения'!$D$36</f>
        <v>#VALUE!</v>
      </c>
      <c r="BM52" s="244" t="e">
        <f aca="false" ca="false" dt2D="false" dtr="false" t="normal">BM51*'Допущения'!$D$36</f>
        <v>#VALUE!</v>
      </c>
      <c r="BN52" s="244" t="e">
        <f aca="false" ca="false" dt2D="false" dtr="false" t="normal">BN51*'Допущения'!$D$36</f>
        <v>#VALUE!</v>
      </c>
      <c r="BO52" s="244" t="e">
        <f aca="false" ca="false" dt2D="false" dtr="false" t="normal">BO51*'Допущения'!$D$36</f>
        <v>#VALUE!</v>
      </c>
      <c r="BP52" s="244" t="e">
        <f aca="false" ca="false" dt2D="false" dtr="false" t="normal">BP51*'Допущения'!$D$36</f>
        <v>#VALUE!</v>
      </c>
      <c r="BQ52" s="244" t="e">
        <f aca="false" ca="false" dt2D="false" dtr="false" t="normal">BQ51*'Допущения'!$D$36</f>
        <v>#VALUE!</v>
      </c>
      <c r="BR52" s="244" t="e">
        <f aca="false" ca="false" dt2D="false" dtr="false" t="normal">BR51*'Допущения'!$D$36</f>
        <v>#VALUE!</v>
      </c>
      <c r="BS52" s="244" t="e">
        <f aca="false" ca="false" dt2D="false" dtr="false" t="normal">BS51*'Допущения'!$D$36</f>
        <v>#VALUE!</v>
      </c>
      <c r="BT52" s="244" t="e">
        <f aca="false" ca="false" dt2D="false" dtr="false" t="normal">BT51*'Допущения'!$D$36</f>
        <v>#VALUE!</v>
      </c>
    </row>
    <row hidden="true" ht="16.5" outlineLevel="2" r="53">
      <c r="B53" s="482" t="s">
        <v>628</v>
      </c>
      <c r="D53" s="482" t="str">
        <f aca="false" ca="false" dt2D="false" dtr="false" t="normal">D52</f>
        <v>Коммуникационная инфраструктура</v>
      </c>
      <c r="I53" s="1" t="s">
        <v>572</v>
      </c>
      <c r="L53" s="244" t="e">
        <f aca="false" ca="true" dt2D="false" dtr="false" t="normal">SUM(M53:BT53)</f>
        <v>#VALUE!</v>
      </c>
      <c r="M53" s="244" t="e">
        <f aca="false" ca="true" dt2D="false" dtr="false" t="normal">SUM(M51:M52)*'Макро'!E$64</f>
        <v>#VALUE!</v>
      </c>
      <c r="N53" s="244" t="e">
        <f aca="false" ca="true" dt2D="false" dtr="false" t="normal">SUM(N51:N52)*'Макро'!F$64</f>
        <v>#VALUE!</v>
      </c>
      <c r="O53" s="244" t="e">
        <f aca="false" ca="true" dt2D="false" dtr="false" t="normal">SUM(O51:O52)*'Макро'!G$64</f>
        <v>#VALUE!</v>
      </c>
      <c r="P53" s="244" t="e">
        <f aca="false" ca="true" dt2D="false" dtr="false" t="normal">SUM(P51:P52)*'Макро'!H$64</f>
        <v>#VALUE!</v>
      </c>
      <c r="Q53" s="244" t="e">
        <f aca="false" ca="true" dt2D="false" dtr="false" t="normal">SUM(Q51:Q52)*'Макро'!I$64</f>
        <v>#VALUE!</v>
      </c>
      <c r="R53" s="244" t="e">
        <f aca="false" ca="true" dt2D="false" dtr="false" t="normal">SUM(R51:R52)*'Макро'!J$64</f>
        <v>#VALUE!</v>
      </c>
      <c r="S53" s="244" t="e">
        <f aca="false" ca="true" dt2D="false" dtr="false" t="normal">SUM(S51:S52)*'Макро'!K$64</f>
        <v>#VALUE!</v>
      </c>
      <c r="T53" s="244" t="e">
        <f aca="false" ca="true" dt2D="false" dtr="false" t="normal">SUM(T51:T52)*'Макро'!L$64</f>
        <v>#VALUE!</v>
      </c>
      <c r="U53" s="244" t="e">
        <f aca="false" ca="true" dt2D="false" dtr="false" t="normal">SUM(U51:U52)*'Макро'!M$64</f>
        <v>#VALUE!</v>
      </c>
      <c r="V53" s="244" t="e">
        <f aca="false" ca="true" dt2D="false" dtr="false" t="normal">SUM(V51:V52)*'Макро'!N$64</f>
        <v>#VALUE!</v>
      </c>
      <c r="W53" s="244" t="e">
        <f aca="false" ca="true" dt2D="false" dtr="false" t="normal">SUM(W51:W52)*'Макро'!O$64</f>
        <v>#VALUE!</v>
      </c>
      <c r="X53" s="244" t="e">
        <f aca="false" ca="true" dt2D="false" dtr="false" t="normal">SUM(X51:X52)*'Макро'!P$64</f>
        <v>#VALUE!</v>
      </c>
      <c r="Y53" s="244" t="e">
        <f aca="false" ca="true" dt2D="false" dtr="false" t="normal">SUM(Y51:Y52)*'Макро'!Q$64</f>
        <v>#VALUE!</v>
      </c>
      <c r="Z53" s="244" t="e">
        <f aca="false" ca="true" dt2D="false" dtr="false" t="normal">SUM(Z51:Z52)*'Макро'!R$64</f>
        <v>#VALUE!</v>
      </c>
      <c r="AA53" s="244" t="e">
        <f aca="false" ca="true" dt2D="false" dtr="false" t="normal">SUM(AA51:AA52)*'Макро'!S$64</f>
        <v>#VALUE!</v>
      </c>
      <c r="AB53" s="244" t="e">
        <f aca="false" ca="true" dt2D="false" dtr="false" t="normal">SUM(AB51:AB52)*'Макро'!T$64</f>
        <v>#VALUE!</v>
      </c>
      <c r="AC53" s="244" t="e">
        <f aca="false" ca="true" dt2D="false" dtr="false" t="normal">SUM(AC51:AC52)*'Макро'!U$64</f>
        <v>#VALUE!</v>
      </c>
      <c r="AD53" s="244" t="e">
        <f aca="false" ca="true" dt2D="false" dtr="false" t="normal">SUM(AD51:AD52)*'Макро'!V$64</f>
        <v>#VALUE!</v>
      </c>
      <c r="AE53" s="244" t="e">
        <f aca="false" ca="true" dt2D="false" dtr="false" t="normal">SUM(AE51:AE52)*'Макро'!W$64</f>
        <v>#VALUE!</v>
      </c>
      <c r="AF53" s="244" t="e">
        <f aca="false" ca="true" dt2D="false" dtr="false" t="normal">SUM(AF51:AF52)*'Макро'!X$64</f>
        <v>#VALUE!</v>
      </c>
      <c r="AG53" s="244" t="e">
        <f aca="false" ca="true" dt2D="false" dtr="false" t="normal">SUM(AG51:AG52)*'Макро'!Y$64</f>
        <v>#VALUE!</v>
      </c>
      <c r="AH53" s="244" t="e">
        <f aca="false" ca="true" dt2D="false" dtr="false" t="normal">SUM(AH51:AH52)*'Макро'!Z$64</f>
        <v>#VALUE!</v>
      </c>
      <c r="AI53" s="244" t="e">
        <f aca="false" ca="true" dt2D="false" dtr="false" t="normal">SUM(AI51:AI52)*'Макро'!AA$64</f>
        <v>#VALUE!</v>
      </c>
      <c r="AJ53" s="244" t="e">
        <f aca="false" ca="true" dt2D="false" dtr="false" t="normal">SUM(AJ51:AJ52)*'Макро'!AB$64</f>
        <v>#VALUE!</v>
      </c>
      <c r="AK53" s="244" t="e">
        <f aca="false" ca="true" dt2D="false" dtr="false" t="normal">SUM(AK51:AK52)*'Макро'!AC$64</f>
        <v>#VALUE!</v>
      </c>
      <c r="AL53" s="244" t="e">
        <f aca="false" ca="true" dt2D="false" dtr="false" t="normal">SUM(AL51:AL52)*'Макро'!AD$64</f>
        <v>#VALUE!</v>
      </c>
      <c r="AM53" s="244" t="e">
        <f aca="false" ca="true" dt2D="false" dtr="false" t="normal">SUM(AM51:AM52)*'Макро'!AE$64</f>
        <v>#VALUE!</v>
      </c>
      <c r="AN53" s="244" t="e">
        <f aca="false" ca="true" dt2D="false" dtr="false" t="normal">SUM(AN51:AN52)*'Макро'!AF$64</f>
        <v>#VALUE!</v>
      </c>
      <c r="AO53" s="244" t="e">
        <f aca="false" ca="true" dt2D="false" dtr="false" t="normal">SUM(AO51:AO52)*'Макро'!AG$64</f>
        <v>#VALUE!</v>
      </c>
      <c r="AP53" s="244" t="e">
        <f aca="false" ca="true" dt2D="false" dtr="false" t="normal">SUM(AP51:AP52)*'Макро'!AH$64</f>
        <v>#VALUE!</v>
      </c>
      <c r="AQ53" s="244" t="e">
        <f aca="false" ca="true" dt2D="false" dtr="false" t="normal">SUM(AQ51:AQ52)*'Макро'!AI$64</f>
        <v>#VALUE!</v>
      </c>
      <c r="AR53" s="244" t="e">
        <f aca="false" ca="true" dt2D="false" dtr="false" t="normal">SUM(AR51:AR52)*'Макро'!AJ$64</f>
        <v>#VALUE!</v>
      </c>
      <c r="AS53" s="244" t="e">
        <f aca="false" ca="true" dt2D="false" dtr="false" t="normal">SUM(AS51:AS52)*'Макро'!AK$64</f>
        <v>#VALUE!</v>
      </c>
      <c r="AT53" s="244" t="e">
        <f aca="false" ca="true" dt2D="false" dtr="false" t="normal">SUM(AT51:AT52)*'Макро'!AL$64</f>
        <v>#VALUE!</v>
      </c>
      <c r="AU53" s="244" t="e">
        <f aca="false" ca="true" dt2D="false" dtr="false" t="normal">SUM(AU51:AU52)*'Макро'!AM$64</f>
        <v>#VALUE!</v>
      </c>
      <c r="AV53" s="244" t="e">
        <f aca="false" ca="true" dt2D="false" dtr="false" t="normal">SUM(AV51:AV52)*'Макро'!AN$64</f>
        <v>#VALUE!</v>
      </c>
      <c r="AW53" s="244" t="e">
        <f aca="false" ca="true" dt2D="false" dtr="false" t="normal">SUM(AW51:AW52)*'Макро'!AO$64</f>
        <v>#VALUE!</v>
      </c>
      <c r="AX53" s="244" t="e">
        <f aca="false" ca="true" dt2D="false" dtr="false" t="normal">SUM(AX51:AX52)*'Макро'!AP$64</f>
        <v>#VALUE!</v>
      </c>
      <c r="AY53" s="244" t="e">
        <f aca="false" ca="true" dt2D="false" dtr="false" t="normal">SUM(AY51:AY52)*'Макро'!AQ$64</f>
        <v>#VALUE!</v>
      </c>
      <c r="AZ53" s="244" t="e">
        <f aca="false" ca="true" dt2D="false" dtr="false" t="normal">SUM(AZ51:AZ52)*'Макро'!AR$64</f>
        <v>#VALUE!</v>
      </c>
      <c r="BA53" s="244" t="e">
        <f aca="false" ca="true" dt2D="false" dtr="false" t="normal">SUM(BA51:BA52)*'Макро'!AS$64</f>
        <v>#VALUE!</v>
      </c>
      <c r="BB53" s="244" t="e">
        <f aca="false" ca="true" dt2D="false" dtr="false" t="normal">SUM(BB51:BB52)*'Макро'!AT$64</f>
        <v>#VALUE!</v>
      </c>
      <c r="BC53" s="244" t="e">
        <f aca="false" ca="true" dt2D="false" dtr="false" t="normal">SUM(BC51:BC52)*'Макро'!AU$64</f>
        <v>#VALUE!</v>
      </c>
      <c r="BD53" s="244" t="e">
        <f aca="false" ca="true" dt2D="false" dtr="false" t="normal">SUM(BD51:BD52)*'Макро'!AV$64</f>
        <v>#VALUE!</v>
      </c>
      <c r="BE53" s="244" t="e">
        <f aca="false" ca="true" dt2D="false" dtr="false" t="normal">SUM(BE51:BE52)*'Макро'!AW$64</f>
        <v>#VALUE!</v>
      </c>
      <c r="BF53" s="244" t="e">
        <f aca="false" ca="true" dt2D="false" dtr="false" t="normal">SUM(BF51:BF52)*'Макро'!AX$64</f>
        <v>#VALUE!</v>
      </c>
      <c r="BG53" s="244" t="e">
        <f aca="false" ca="true" dt2D="false" dtr="false" t="normal">SUM(BG51:BG52)*'Макро'!AY$64</f>
        <v>#VALUE!</v>
      </c>
      <c r="BH53" s="244" t="e">
        <f aca="false" ca="true" dt2D="false" dtr="false" t="normal">SUM(BH51:BH52)*'Макро'!AZ$64</f>
        <v>#VALUE!</v>
      </c>
      <c r="BI53" s="244" t="e">
        <f aca="false" ca="true" dt2D="false" dtr="false" t="normal">SUM(BI51:BI52)*'Макро'!BA$64</f>
        <v>#VALUE!</v>
      </c>
      <c r="BJ53" s="244" t="e">
        <f aca="false" ca="true" dt2D="false" dtr="false" t="normal">SUM(BJ51:BJ52)*'Макро'!BB$64</f>
        <v>#VALUE!</v>
      </c>
      <c r="BK53" s="244" t="e">
        <f aca="false" ca="true" dt2D="false" dtr="false" t="normal">SUM(BK51:BK52)*'Макро'!BC$64</f>
        <v>#VALUE!</v>
      </c>
      <c r="BL53" s="244" t="e">
        <f aca="false" ca="true" dt2D="false" dtr="false" t="normal">SUM(BL51:BL52)*'Макро'!BD$64</f>
        <v>#VALUE!</v>
      </c>
      <c r="BM53" s="244" t="e">
        <f aca="false" ca="true" dt2D="false" dtr="false" t="normal">SUM(BM51:BM52)*'Макро'!BE$64</f>
        <v>#VALUE!</v>
      </c>
      <c r="BN53" s="244" t="e">
        <f aca="false" ca="true" dt2D="false" dtr="false" t="normal">SUM(BN51:BN52)*'Макро'!BF$64</f>
        <v>#VALUE!</v>
      </c>
      <c r="BO53" s="244" t="e">
        <f aca="false" ca="true" dt2D="false" dtr="false" t="normal">SUM(BO51:BO52)*'Макро'!BG$64</f>
        <v>#VALUE!</v>
      </c>
      <c r="BP53" s="244" t="e">
        <f aca="false" ca="true" dt2D="false" dtr="false" t="normal">SUM(BP51:BP52)*'Макро'!BH$64</f>
        <v>#VALUE!</v>
      </c>
      <c r="BQ53" s="244" t="e">
        <f aca="false" ca="true" dt2D="false" dtr="false" t="normal">SUM(BQ51:BQ52)*'Макро'!BI$64</f>
        <v>#VALUE!</v>
      </c>
      <c r="BR53" s="244" t="e">
        <f aca="false" ca="true" dt2D="false" dtr="false" t="normal">SUM(BR51:BR52)*'Макро'!BJ$64</f>
        <v>#VALUE!</v>
      </c>
      <c r="BS53" s="244" t="e">
        <f aca="false" ca="true" dt2D="false" dtr="false" t="normal">SUM(BS51:BS52)*'Макро'!BK$64</f>
        <v>#VALUE!</v>
      </c>
      <c r="BT53" s="244" t="e">
        <f aca="false" ca="true" dt2D="false" dtr="false" t="normal">SUM(BT51:BT52)*'Макро'!BL$64</f>
        <v>#VALUE!</v>
      </c>
    </row>
    <row hidden="true" ht="16.5" outlineLevel="2" r="54">
      <c r="B54" s="482" t="s">
        <v>628</v>
      </c>
      <c r="D54" s="482" t="str">
        <f aca="false" ca="false" dt2D="false" dtr="false" t="normal">D53</f>
        <v>Коммуникационная инфраструктура</v>
      </c>
      <c r="I54" s="1" t="s">
        <v>573</v>
      </c>
      <c r="J54" s="593" t="e">
        <f aca="false" ca="false" dt2D="false" dtr="false" t="normal">SUM(L51:L52)*'Допущения'!$D$37</f>
        <v>#VALUE!</v>
      </c>
      <c r="L54" s="244" t="e">
        <f aca="false" ca="false" dt2D="false" dtr="false" t="normal">SUM(M54:BT54)</f>
        <v>#VALUE!</v>
      </c>
      <c r="M54" s="244" t="e">
        <f aca="false" ca="false" dt2D="false" dtr="false" t="normal">IF(SUMIFS('Периоды'!L$83:L$86, 'Периоды'!$K$83:$K$86, $I49)=1, IF('Периоды'!L$39&lt;365, IF(SUM(K54:L54)=0, $J54*'Макро'!E$57, 0), $J54*'Макро'!E$57), 0)</f>
        <v>#VALUE!</v>
      </c>
      <c r="N54" s="244" t="e">
        <f aca="false" ca="false" dt2D="false" dtr="false" t="normal">IF(SUMIFS('Периоды'!M$83:M$86, 'Периоды'!$K$83:$K$86, $I49)=1, IF('Периоды'!M$39&lt;365, IF(SUM(K54:M54)=0, $J54*'Макро'!F$57, 0), $J54*'Макро'!F$57), 0)</f>
        <v>#VALUE!</v>
      </c>
      <c r="O54" s="244" t="e">
        <f aca="false" ca="false" dt2D="false" dtr="false" t="normal">IF(SUMIFS('Периоды'!N$83:N$86, 'Периоды'!$K$83:$K$86, $I49)=1, IF('Периоды'!N$39&lt;365, IF(SUM(L54:N54)=0, $J54*'Макро'!G$57, 0), $J54*'Макро'!G$57), 0)</f>
        <v>#VALUE!</v>
      </c>
      <c r="P54" s="244" t="e">
        <f aca="false" ca="false" dt2D="false" dtr="false" t="normal">IF(SUMIFS('Периоды'!O$83:O$86, 'Периоды'!$K$83:$K$86, $I49)=1, IF('Периоды'!O$39&lt;365, IF(SUM(M54:O54)=0, $J54*'Макро'!H$57, 0), $J54*'Макро'!H$57), 0)</f>
        <v>#VALUE!</v>
      </c>
      <c r="Q54" s="244" t="e">
        <f aca="false" ca="false" dt2D="false" dtr="false" t="normal">IF(SUMIFS('Периоды'!P$83:P$86, 'Периоды'!$K$83:$K$86, $I49)=1, IF('Периоды'!P$39&lt;365, IF(SUM(N54:P54)=0, $J54*'Макро'!I$57, 0), $J54*'Макро'!I$57), 0)</f>
        <v>#VALUE!</v>
      </c>
      <c r="R54" s="244" t="e">
        <f aca="false" ca="false" dt2D="false" dtr="false" t="normal">IF(SUMIFS('Периоды'!Q$83:Q$86, 'Периоды'!$K$83:$K$86, $I49)=1, IF('Периоды'!Q$39&lt;365, IF(SUM(O54:Q54)=0, $J54*'Макро'!J$57, 0), $J54*'Макро'!J$57), 0)</f>
        <v>#VALUE!</v>
      </c>
      <c r="S54" s="244" t="e">
        <f aca="false" ca="false" dt2D="false" dtr="false" t="normal">IF(SUMIFS('Периоды'!R$83:R$86, 'Периоды'!$K$83:$K$86, $I49)=1, IF('Периоды'!R$39&lt;365, IF(SUM(P54:R54)=0, $J54*'Макро'!K$57, 0), $J54*'Макро'!K$57), 0)</f>
        <v>#VALUE!</v>
      </c>
      <c r="T54" s="244" t="e">
        <f aca="false" ca="false" dt2D="false" dtr="false" t="normal">IF(SUMIFS('Периоды'!S$83:S$86, 'Периоды'!$K$83:$K$86, $I49)=1, IF('Периоды'!S$39&lt;365, IF(SUM(Q54:S54)=0, $J54*'Макро'!L$57, 0), $J54*'Макро'!L$57), 0)</f>
        <v>#VALUE!</v>
      </c>
      <c r="U54" s="244" t="e">
        <f aca="false" ca="false" dt2D="false" dtr="false" t="normal">IF(SUMIFS('Периоды'!T$83:T$86, 'Периоды'!$K$83:$K$86, $I49)=1, IF('Периоды'!T$39&lt;365, IF(SUM(R54:T54)=0, $J54*'Макро'!M$57, 0), $J54*'Макро'!M$57), 0)</f>
        <v>#VALUE!</v>
      </c>
      <c r="V54" s="244" t="e">
        <f aca="false" ca="false" dt2D="false" dtr="false" t="normal">IF(SUMIFS('Периоды'!U$83:U$86, 'Периоды'!$K$83:$K$86, $I49)=1, IF('Периоды'!U$39&lt;365, IF(SUM(S54:U54)=0, $J54*'Макро'!N$57, 0), $J54*'Макро'!N$57), 0)</f>
        <v>#VALUE!</v>
      </c>
      <c r="W54" s="244" t="e">
        <f aca="false" ca="false" dt2D="false" dtr="false" t="normal">IF(SUMIFS('Периоды'!V$83:V$86, 'Периоды'!$K$83:$K$86, $I49)=1, IF('Периоды'!V$39&lt;365, IF(SUM(T54:V54)=0, $J54*'Макро'!O$57, 0), $J54*'Макро'!O$57), 0)</f>
        <v>#VALUE!</v>
      </c>
      <c r="X54" s="244" t="e">
        <f aca="false" ca="false" dt2D="false" dtr="false" t="normal">IF(SUMIFS('Периоды'!W$83:W$86, 'Периоды'!$K$83:$K$86, $I49)=1, IF('Периоды'!W$39&lt;365, IF(SUM(U54:W54)=0, $J54*'Макро'!P$57, 0), $J54*'Макро'!P$57), 0)</f>
        <v>#VALUE!</v>
      </c>
      <c r="Y54" s="244" t="e">
        <f aca="false" ca="false" dt2D="false" dtr="false" t="normal">IF(SUMIFS('Периоды'!X$83:X$86, 'Периоды'!$K$83:$K$86, $I49)=1, IF('Периоды'!X$39&lt;365, IF(SUM(V54:X54)=0, $J54*'Макро'!Q$57, 0), $J54*'Макро'!Q$57), 0)</f>
        <v>#VALUE!</v>
      </c>
      <c r="Z54" s="244" t="e">
        <f aca="false" ca="false" dt2D="false" dtr="false" t="normal">IF(SUMIFS('Периоды'!Y$83:Y$86, 'Периоды'!$K$83:$K$86, $I49)=1, IF('Периоды'!Y$39&lt;365, IF(SUM(W54:Y54)=0, $J54*'Макро'!R$57, 0), $J54*'Макро'!R$57), 0)</f>
        <v>#VALUE!</v>
      </c>
      <c r="AA54" s="244" t="e">
        <f aca="false" ca="false" dt2D="false" dtr="false" t="normal">IF(SUMIFS('Периоды'!Z$83:Z$86, 'Периоды'!$K$83:$K$86, $I49)=1, IF('Периоды'!Z$39&lt;365, IF(SUM(X54:Z54)=0, $J54*'Макро'!S$57, 0), $J54*'Макро'!S$57), 0)</f>
        <v>#VALUE!</v>
      </c>
      <c r="AB54" s="244" t="e">
        <f aca="false" ca="false" dt2D="false" dtr="false" t="normal">IF(SUMIFS('Периоды'!AA$83:AA$86, 'Периоды'!$K$83:$K$86, $I49)=1, IF('Периоды'!AA$39&lt;365, IF(SUM(Y54:AA54)=0, $J54*'Макро'!T$57, 0), $J54*'Макро'!T$57), 0)</f>
        <v>#VALUE!</v>
      </c>
      <c r="AC54" s="244" t="e">
        <f aca="false" ca="false" dt2D="false" dtr="false" t="normal">IF(SUMIFS('Периоды'!AB$83:AB$86, 'Периоды'!$K$83:$K$86, $I49)=1, IF('Периоды'!AB$39&lt;365, IF(SUM(Z54:AB54)=0, $J54*'Макро'!U$57, 0), $J54*'Макро'!U$57), 0)</f>
        <v>#VALUE!</v>
      </c>
      <c r="AD54" s="244" t="e">
        <f aca="false" ca="false" dt2D="false" dtr="false" t="normal">IF(SUMIFS('Периоды'!AC$83:AC$86, 'Периоды'!$K$83:$K$86, $I49)=1, IF('Периоды'!AC$39&lt;365, IF(SUM(AA54:AC54)=0, $J54*'Макро'!V$57, 0), $J54*'Макро'!V$57), 0)</f>
        <v>#VALUE!</v>
      </c>
      <c r="AE54" s="244" t="e">
        <f aca="false" ca="false" dt2D="false" dtr="false" t="normal">IF(SUMIFS('Периоды'!AD$83:AD$86, 'Периоды'!$K$83:$K$86, $I49)=1, IF('Периоды'!AD$39&lt;365, IF(SUM(AB54:AD54)=0, $J54*'Макро'!W$57, 0), $J54*'Макро'!W$57), 0)</f>
        <v>#VALUE!</v>
      </c>
      <c r="AF54" s="244" t="e">
        <f aca="false" ca="false" dt2D="false" dtr="false" t="normal">IF(SUMIFS('Периоды'!AE$83:AE$86, 'Периоды'!$K$83:$K$86, $I49)=1, IF('Периоды'!AE$39&lt;365, IF(SUM(AC54:AE54)=0, $J54*'Макро'!X$57, 0), $J54*'Макро'!X$57), 0)</f>
        <v>#VALUE!</v>
      </c>
      <c r="AG54" s="244" t="e">
        <f aca="false" ca="false" dt2D="false" dtr="false" t="normal">IF(SUMIFS('Периоды'!AF$83:AF$86, 'Периоды'!$K$83:$K$86, $I49)=1, IF('Периоды'!AF$39&lt;365, IF(SUM(AD54:AF54)=0, $J54*'Макро'!Y$57, 0), $J54*'Макро'!Y$57), 0)</f>
        <v>#VALUE!</v>
      </c>
      <c r="AH54" s="244" t="e">
        <f aca="false" ca="false" dt2D="false" dtr="false" t="normal">IF(SUMIFS('Периоды'!AG$83:AG$86, 'Периоды'!$K$83:$K$86, $I49)=1, IF('Периоды'!AG$39&lt;365, IF(SUM(AE54:AG54)=0, $J54*'Макро'!Z$57, 0), $J54*'Макро'!Z$57), 0)</f>
        <v>#VALUE!</v>
      </c>
      <c r="AI54" s="244" t="e">
        <f aca="false" ca="false" dt2D="false" dtr="false" t="normal">IF(SUMIFS('Периоды'!AH$83:AH$86, 'Периоды'!$K$83:$K$86, $I49)=1, IF('Периоды'!AH$39&lt;365, IF(SUM(AF54:AH54)=0, $J54*'Макро'!AA$57, 0), $J54*'Макро'!AA$57), 0)</f>
        <v>#VALUE!</v>
      </c>
      <c r="AJ54" s="244" t="e">
        <f aca="false" ca="false" dt2D="false" dtr="false" t="normal">IF(SUMIFS('Периоды'!AI$83:AI$86, 'Периоды'!$K$83:$K$86, $I49)=1, IF('Периоды'!AI$39&lt;365, IF(SUM(AG54:AI54)=0, $J54*'Макро'!AB$57, 0), $J54*'Макро'!AB$57), 0)</f>
        <v>#VALUE!</v>
      </c>
      <c r="AK54" s="244" t="e">
        <f aca="false" ca="false" dt2D="false" dtr="false" t="normal">IF(SUMIFS('Периоды'!AJ$83:AJ$86, 'Периоды'!$K$83:$K$86, $I49)=1, IF('Периоды'!AJ$39&lt;365, IF(SUM(AH54:AJ54)=0, $J54*'Макро'!AC$57, 0), $J54*'Макро'!AC$57), 0)</f>
        <v>#VALUE!</v>
      </c>
      <c r="AL54" s="244" t="e">
        <f aca="false" ca="false" dt2D="false" dtr="false" t="normal">IF(SUMIFS('Периоды'!AK$83:AK$86, 'Периоды'!$K$83:$K$86, $I49)=1, IF('Периоды'!AK$39&lt;365, IF(SUM(AI54:AK54)=0, $J54*'Макро'!AD$57, 0), $J54*'Макро'!AD$57), 0)</f>
        <v>#VALUE!</v>
      </c>
      <c r="AM54" s="244" t="e">
        <f aca="false" ca="false" dt2D="false" dtr="false" t="normal">IF(SUMIFS('Периоды'!AL$83:AL$86, 'Периоды'!$K$83:$K$86, $I49)=1, IF('Периоды'!AL$39&lt;365, IF(SUM(AJ54:AL54)=0, $J54*'Макро'!AE$57, 0), $J54*'Макро'!AE$57), 0)</f>
        <v>#VALUE!</v>
      </c>
      <c r="AN54" s="244" t="e">
        <f aca="false" ca="false" dt2D="false" dtr="false" t="normal">IF(SUMIFS('Периоды'!AM$83:AM$86, 'Периоды'!$K$83:$K$86, $I49)=1, IF('Периоды'!AM$39&lt;365, IF(SUM(AK54:AM54)=0, $J54*'Макро'!AF$57, 0), $J54*'Макро'!AF$57), 0)</f>
        <v>#VALUE!</v>
      </c>
      <c r="AO54" s="244" t="e">
        <f aca="false" ca="false" dt2D="false" dtr="false" t="normal">IF(SUMIFS('Периоды'!AN$83:AN$86, 'Периоды'!$K$83:$K$86, $I49)=1, IF('Периоды'!AN$39&lt;365, IF(SUM(AL54:AN54)=0, $J54*'Макро'!AG$57, 0), $J54*'Макро'!AG$57), 0)</f>
        <v>#VALUE!</v>
      </c>
      <c r="AP54" s="244" t="e">
        <f aca="false" ca="false" dt2D="false" dtr="false" t="normal">IF(SUMIFS('Периоды'!AO$83:AO$86, 'Периоды'!$K$83:$K$86, $I49)=1, IF('Периоды'!AO$39&lt;365, IF(SUM(AM54:AO54)=0, $J54*'Макро'!AH$57, 0), $J54*'Макро'!AH$57), 0)</f>
        <v>#VALUE!</v>
      </c>
      <c r="AQ54" s="244" t="e">
        <f aca="false" ca="false" dt2D="false" dtr="false" t="normal">IF(SUMIFS('Периоды'!AP$83:AP$86, 'Периоды'!$K$83:$K$86, $I49)=1, IF('Периоды'!AP$39&lt;365, IF(SUM(AN54:AP54)=0, $J54*'Макро'!AI$57, 0), $J54*'Макро'!AI$57), 0)</f>
        <v>#VALUE!</v>
      </c>
      <c r="AR54" s="244" t="e">
        <f aca="false" ca="false" dt2D="false" dtr="false" t="normal">IF(SUMIFS('Периоды'!AQ$83:AQ$86, 'Периоды'!$K$83:$K$86, $I49)=1, IF('Периоды'!AQ$39&lt;365, IF(SUM(AO54:AQ54)=0, $J54*'Макро'!AJ$57, 0), $J54*'Макро'!AJ$57), 0)</f>
        <v>#VALUE!</v>
      </c>
      <c r="AS54" s="244" t="e">
        <f aca="false" ca="false" dt2D="false" dtr="false" t="normal">IF(SUMIFS('Периоды'!AR$83:AR$86, 'Периоды'!$K$83:$K$86, $I49)=1, IF('Периоды'!AR$39&lt;365, IF(SUM(AP54:AR54)=0, $J54*'Макро'!AK$57, 0), $J54*'Макро'!AK$57), 0)</f>
        <v>#VALUE!</v>
      </c>
      <c r="AT54" s="244" t="e">
        <f aca="false" ca="false" dt2D="false" dtr="false" t="normal">IF(SUMIFS('Периоды'!AS$83:AS$86, 'Периоды'!$K$83:$K$86, $I49)=1, IF('Периоды'!AS$39&lt;365, IF(SUM(AQ54:AS54)=0, $J54*'Макро'!AL$57, 0), $J54*'Макро'!AL$57), 0)</f>
        <v>#VALUE!</v>
      </c>
      <c r="AU54" s="244" t="e">
        <f aca="false" ca="false" dt2D="false" dtr="false" t="normal">IF(SUMIFS('Периоды'!AT$83:AT$86, 'Периоды'!$K$83:$K$86, $I49)=1, IF('Периоды'!AT$39&lt;365, IF(SUM(AR54:AT54)=0, $J54*'Макро'!AM$57, 0), $J54*'Макро'!AM$57), 0)</f>
        <v>#VALUE!</v>
      </c>
      <c r="AV54" s="244" t="e">
        <f aca="false" ca="false" dt2D="false" dtr="false" t="normal">IF(SUMIFS('Периоды'!AU$83:AU$86, 'Периоды'!$K$83:$K$86, $I49)=1, IF('Периоды'!AU$39&lt;365, IF(SUM(AS54:AU54)=0, $J54*'Макро'!AN$57, 0), $J54*'Макро'!AN$57), 0)</f>
        <v>#VALUE!</v>
      </c>
      <c r="AW54" s="244" t="e">
        <f aca="false" ca="false" dt2D="false" dtr="false" t="normal">IF(SUMIFS('Периоды'!AV$83:AV$86, 'Периоды'!$K$83:$K$86, $I49)=1, IF('Периоды'!AV$39&lt;365, IF(SUM(AT54:AV54)=0, $J54*'Макро'!AO$57, 0), $J54*'Макро'!AO$57), 0)</f>
        <v>#VALUE!</v>
      </c>
      <c r="AX54" s="244" t="e">
        <f aca="false" ca="false" dt2D="false" dtr="false" t="normal">IF(SUMIFS('Периоды'!AW$83:AW$86, 'Периоды'!$K$83:$K$86, $I49)=1, IF('Периоды'!AW$39&lt;365, IF(SUM(AU54:AW54)=0, $J54*'Макро'!AP$57, 0), $J54*'Макро'!AP$57), 0)</f>
        <v>#VALUE!</v>
      </c>
      <c r="AY54" s="244" t="e">
        <f aca="false" ca="false" dt2D="false" dtr="false" t="normal">IF(SUMIFS('Периоды'!AX$83:AX$86, 'Периоды'!$K$83:$K$86, $I49)=1, IF('Периоды'!AX$39&lt;365, IF(SUM(AV54:AX54)=0, $J54*'Макро'!AQ$57, 0), $J54*'Макро'!AQ$57), 0)</f>
        <v>#VALUE!</v>
      </c>
      <c r="AZ54" s="244" t="e">
        <f aca="false" ca="false" dt2D="false" dtr="false" t="normal">IF(SUMIFS('Периоды'!AY$83:AY$86, 'Периоды'!$K$83:$K$86, $I49)=1, IF('Периоды'!AY$39&lt;365, IF(SUM(AW54:AY54)=0, $J54*'Макро'!AR$57, 0), $J54*'Макро'!AR$57), 0)</f>
        <v>#VALUE!</v>
      </c>
      <c r="BA54" s="244" t="e">
        <f aca="false" ca="false" dt2D="false" dtr="false" t="normal">IF(SUMIFS('Периоды'!AZ$83:AZ$86, 'Периоды'!$K$83:$K$86, $I49)=1, IF('Периоды'!AZ$39&lt;365, IF(SUM(AX54:AZ54)=0, $J54*'Макро'!AS$57, 0), $J54*'Макро'!AS$57), 0)</f>
        <v>#VALUE!</v>
      </c>
      <c r="BB54" s="244" t="e">
        <f aca="false" ca="false" dt2D="false" dtr="false" t="normal">IF(SUMIFS('Периоды'!BA$83:BA$86, 'Периоды'!$K$83:$K$86, $I49)=1, IF('Периоды'!BA$39&lt;365, IF(SUM(AY54:BA54)=0, $J54*'Макро'!AT$57, 0), $J54*'Макро'!AT$57), 0)</f>
        <v>#VALUE!</v>
      </c>
      <c r="BC54" s="244" t="e">
        <f aca="false" ca="false" dt2D="false" dtr="false" t="normal">IF(SUMIFS('Периоды'!BB$83:BB$86, 'Периоды'!$K$83:$K$86, $I49)=1, IF('Периоды'!BB$39&lt;365, IF(SUM(AZ54:BB54)=0, $J54*'Макро'!AU$57, 0), $J54*'Макро'!AU$57), 0)</f>
        <v>#VALUE!</v>
      </c>
      <c r="BD54" s="244" t="e">
        <f aca="false" ca="false" dt2D="false" dtr="false" t="normal">IF(SUMIFS('Периоды'!BC$83:BC$86, 'Периоды'!$K$83:$K$86, $I49)=1, IF('Периоды'!BC$39&lt;365, IF(SUM(BA54:BC54)=0, $J54*'Макро'!AV$57, 0), $J54*'Макро'!AV$57), 0)</f>
        <v>#VALUE!</v>
      </c>
      <c r="BE54" s="244" t="e">
        <f aca="false" ca="false" dt2D="false" dtr="false" t="normal">IF(SUMIFS('Периоды'!BD$83:BD$86, 'Периоды'!$K$83:$K$86, $I49)=1, IF('Периоды'!BD$39&lt;365, IF(SUM(BB54:BD54)=0, $J54*'Макро'!AW$57, 0), $J54*'Макро'!AW$57), 0)</f>
        <v>#VALUE!</v>
      </c>
      <c r="BF54" s="244" t="e">
        <f aca="false" ca="false" dt2D="false" dtr="false" t="normal">IF(SUMIFS('Периоды'!BE$83:BE$86, 'Периоды'!$K$83:$K$86, $I49)=1, IF('Периоды'!BE$39&lt;365, IF(SUM(BC54:BE54)=0, $J54*'Макро'!AX$57, 0), $J54*'Макро'!AX$57), 0)</f>
        <v>#VALUE!</v>
      </c>
      <c r="BG54" s="244" t="e">
        <f aca="false" ca="false" dt2D="false" dtr="false" t="normal">IF(SUMIFS('Периоды'!BF$83:BF$86, 'Периоды'!$K$83:$K$86, $I49)=1, IF('Периоды'!BF$39&lt;365, IF(SUM(BD54:BF54)=0, $J54*'Макро'!AY$57, 0), $J54*'Макро'!AY$57), 0)</f>
        <v>#VALUE!</v>
      </c>
      <c r="BH54" s="244" t="e">
        <f aca="false" ca="false" dt2D="false" dtr="false" t="normal">IF(SUMIFS('Периоды'!BG$83:BG$86, 'Периоды'!$K$83:$K$86, $I49)=1, IF('Периоды'!BG$39&lt;365, IF(SUM(BE54:BG54)=0, $J54*'Макро'!AZ$57, 0), $J54*'Макро'!AZ$57), 0)</f>
        <v>#VALUE!</v>
      </c>
      <c r="BI54" s="244" t="e">
        <f aca="false" ca="false" dt2D="false" dtr="false" t="normal">IF(SUMIFS('Периоды'!BH$83:BH$86, 'Периоды'!$K$83:$K$86, $I49)=1, IF('Периоды'!BH$39&lt;365, IF(SUM(BF54:BH54)=0, $J54*'Макро'!BA$57, 0), $J54*'Макро'!BA$57), 0)</f>
        <v>#VALUE!</v>
      </c>
      <c r="BJ54" s="244" t="e">
        <f aca="false" ca="false" dt2D="false" dtr="false" t="normal">IF(SUMIFS('Периоды'!BI$83:BI$86, 'Периоды'!$K$83:$K$86, $I49)=1, IF('Периоды'!BI$39&lt;365, IF(SUM(BG54:BI54)=0, $J54*'Макро'!BB$57, 0), $J54*'Макро'!BB$57), 0)</f>
        <v>#VALUE!</v>
      </c>
      <c r="BK54" s="244" t="e">
        <f aca="false" ca="false" dt2D="false" dtr="false" t="normal">IF(SUMIFS('Периоды'!BJ$83:BJ$86, 'Периоды'!$K$83:$K$86, $I49)=1, IF('Периоды'!BJ$39&lt;365, IF(SUM(BH54:BJ54)=0, $J54*'Макро'!BC$57, 0), $J54*'Макро'!BC$57), 0)</f>
        <v>#VALUE!</v>
      </c>
      <c r="BL54" s="244" t="e">
        <f aca="false" ca="false" dt2D="false" dtr="false" t="normal">IF(SUMIFS('Периоды'!BK$83:BK$86, 'Периоды'!$K$83:$K$86, $I49)=1, IF('Периоды'!BK$39&lt;365, IF(SUM(BI54:BK54)=0, $J54*'Макро'!BD$57, 0), $J54*'Макро'!BD$57), 0)</f>
        <v>#VALUE!</v>
      </c>
      <c r="BM54" s="244" t="e">
        <f aca="false" ca="false" dt2D="false" dtr="false" t="normal">IF(SUMIFS('Периоды'!BL$83:BL$86, 'Периоды'!$K$83:$K$86, $I49)=1, IF('Периоды'!BL$39&lt;365, IF(SUM(BJ54:BL54)=0, $J54*'Макро'!BE$57, 0), $J54*'Макро'!BE$57), 0)</f>
        <v>#VALUE!</v>
      </c>
      <c r="BN54" s="244" t="e">
        <f aca="false" ca="false" dt2D="false" dtr="false" t="normal">IF(SUMIFS('Периоды'!BM$83:BM$86, 'Периоды'!$K$83:$K$86, $I49)=1, IF('Периоды'!BM$39&lt;365, IF(SUM(BK54:BM54)=0, $J54*'Макро'!BF$57, 0), $J54*'Макро'!BF$57), 0)</f>
        <v>#VALUE!</v>
      </c>
      <c r="BO54" s="244" t="e">
        <f aca="false" ca="false" dt2D="false" dtr="false" t="normal">IF(SUMIFS('Периоды'!BN$83:BN$86, 'Периоды'!$K$83:$K$86, $I49)=1, IF('Периоды'!BN$39&lt;365, IF(SUM(BL54:BN54)=0, $J54*'Макро'!BG$57, 0), $J54*'Макро'!BG$57), 0)</f>
        <v>#VALUE!</v>
      </c>
      <c r="BP54" s="244" t="e">
        <f aca="false" ca="false" dt2D="false" dtr="false" t="normal">IF(SUMIFS('Периоды'!BO$83:BO$86, 'Периоды'!$K$83:$K$86, $I49)=1, IF('Периоды'!BO$39&lt;365, IF(SUM(BM54:BO54)=0, $J54*'Макро'!BH$57, 0), $J54*'Макро'!BH$57), 0)</f>
        <v>#VALUE!</v>
      </c>
      <c r="BQ54" s="244" t="e">
        <f aca="false" ca="false" dt2D="false" dtr="false" t="normal">IF(SUMIFS('Периоды'!BP$83:BP$86, 'Периоды'!$K$83:$K$86, $I49)=1, IF('Периоды'!BP$39&lt;365, IF(SUM(BN54:BP54)=0, $J54*'Макро'!BI$57, 0), $J54*'Макро'!BI$57), 0)</f>
        <v>#VALUE!</v>
      </c>
      <c r="BR54" s="244" t="e">
        <f aca="false" ca="false" dt2D="false" dtr="false" t="normal">IF(SUMIFS('Периоды'!BQ$83:BQ$86, 'Периоды'!$K$83:$K$86, $I49)=1, IF('Периоды'!BQ$39&lt;365, IF(SUM(BO54:BQ54)=0, $J54*'Макро'!BJ$57, 0), $J54*'Макро'!BJ$57), 0)</f>
        <v>#VALUE!</v>
      </c>
      <c r="BS54" s="244" t="e">
        <f aca="false" ca="false" dt2D="false" dtr="false" t="normal">IF(SUMIFS('Периоды'!BR$83:BR$86, 'Периоды'!$K$83:$K$86, $I49)=1, IF('Периоды'!BR$39&lt;365, IF(SUM(BP54:BR54)=0, $J54*'Макро'!BK$57, 0), $J54*'Макро'!BK$57), 0)</f>
        <v>#VALUE!</v>
      </c>
      <c r="BT54" s="244" t="e">
        <f aca="false" ca="false" dt2D="false" dtr="false" t="normal">IF(SUMIFS('Периоды'!BS$83:BS$86, 'Периоды'!$K$83:$K$86, $I49)=1, IF('Периоды'!BS$39&lt;365, IF(SUM(BQ54:BS54)=0, $J54*'Макро'!BL$57, 0), $J54*'Макро'!BL$57), 0)</f>
        <v>#VALUE!</v>
      </c>
    </row>
    <row hidden="true" ht="16.5" outlineLevel="2" r="55">
      <c r="B55" s="482" t="s">
        <v>628</v>
      </c>
      <c r="D55" s="482" t="str">
        <f aca="false" ca="false" dt2D="false" dtr="false" t="normal">D54</f>
        <v>Коммуникационная инфраструктура</v>
      </c>
      <c r="I55" s="1" t="s">
        <v>574</v>
      </c>
      <c r="L55" s="244" t="e">
        <f aca="false" ca="true" dt2D="false" dtr="false" t="normal">SUM(M55:BT55)</f>
        <v>#VALUE!</v>
      </c>
      <c r="M55" s="244" t="e">
        <f aca="false" ca="true" dt2D="false" dtr="false" t="normal">M54*'Макро'!E$64</f>
        <v>#VALUE!</v>
      </c>
      <c r="N55" s="244" t="e">
        <f aca="false" ca="true" dt2D="false" dtr="false" t="normal">N54*'Макро'!F$64</f>
        <v>#VALUE!</v>
      </c>
      <c r="O55" s="244" t="e">
        <f aca="false" ca="true" dt2D="false" dtr="false" t="normal">O54*'Макро'!G$64</f>
        <v>#VALUE!</v>
      </c>
      <c r="P55" s="244" t="e">
        <f aca="false" ca="true" dt2D="false" dtr="false" t="normal">P54*'Макро'!H$64</f>
        <v>#VALUE!</v>
      </c>
      <c r="Q55" s="244" t="e">
        <f aca="false" ca="true" dt2D="false" dtr="false" t="normal">Q54*'Макро'!I$64</f>
        <v>#VALUE!</v>
      </c>
      <c r="R55" s="244" t="e">
        <f aca="false" ca="true" dt2D="false" dtr="false" t="normal">R54*'Макро'!J$64</f>
        <v>#VALUE!</v>
      </c>
      <c r="S55" s="244" t="e">
        <f aca="false" ca="true" dt2D="false" dtr="false" t="normal">S54*'Макро'!K$64</f>
        <v>#VALUE!</v>
      </c>
      <c r="T55" s="244" t="e">
        <f aca="false" ca="true" dt2D="false" dtr="false" t="normal">T54*'Макро'!L$64</f>
        <v>#VALUE!</v>
      </c>
      <c r="U55" s="244" t="e">
        <f aca="false" ca="true" dt2D="false" dtr="false" t="normal">U54*'Макро'!M$64</f>
        <v>#VALUE!</v>
      </c>
      <c r="V55" s="244" t="e">
        <f aca="false" ca="true" dt2D="false" dtr="false" t="normal">V54*'Макро'!N$64</f>
        <v>#VALUE!</v>
      </c>
      <c r="W55" s="244" t="e">
        <f aca="false" ca="true" dt2D="false" dtr="false" t="normal">W54*'Макро'!O$64</f>
        <v>#VALUE!</v>
      </c>
      <c r="X55" s="244" t="e">
        <f aca="false" ca="true" dt2D="false" dtr="false" t="normal">X54*'Макро'!P$64</f>
        <v>#VALUE!</v>
      </c>
      <c r="Y55" s="244" t="e">
        <f aca="false" ca="true" dt2D="false" dtr="false" t="normal">Y54*'Макро'!Q$64</f>
        <v>#VALUE!</v>
      </c>
      <c r="Z55" s="244" t="e">
        <f aca="false" ca="true" dt2D="false" dtr="false" t="normal">Z54*'Макро'!R$64</f>
        <v>#VALUE!</v>
      </c>
      <c r="AA55" s="244" t="e">
        <f aca="false" ca="true" dt2D="false" dtr="false" t="normal">AA54*'Макро'!S$64</f>
        <v>#VALUE!</v>
      </c>
      <c r="AB55" s="244" t="e">
        <f aca="false" ca="true" dt2D="false" dtr="false" t="normal">AB54*'Макро'!T$64</f>
        <v>#VALUE!</v>
      </c>
      <c r="AC55" s="244" t="e">
        <f aca="false" ca="true" dt2D="false" dtr="false" t="normal">AC54*'Макро'!U$64</f>
        <v>#VALUE!</v>
      </c>
      <c r="AD55" s="244" t="e">
        <f aca="false" ca="true" dt2D="false" dtr="false" t="normal">AD54*'Макро'!V$64</f>
        <v>#VALUE!</v>
      </c>
      <c r="AE55" s="244" t="e">
        <f aca="false" ca="true" dt2D="false" dtr="false" t="normal">AE54*'Макро'!W$64</f>
        <v>#VALUE!</v>
      </c>
      <c r="AF55" s="244" t="e">
        <f aca="false" ca="true" dt2D="false" dtr="false" t="normal">AF54*'Макро'!X$64</f>
        <v>#VALUE!</v>
      </c>
      <c r="AG55" s="244" t="e">
        <f aca="false" ca="true" dt2D="false" dtr="false" t="normal">AG54*'Макро'!Y$64</f>
        <v>#VALUE!</v>
      </c>
      <c r="AH55" s="244" t="e">
        <f aca="false" ca="true" dt2D="false" dtr="false" t="normal">AH54*'Макро'!Z$64</f>
        <v>#VALUE!</v>
      </c>
      <c r="AI55" s="244" t="e">
        <f aca="false" ca="true" dt2D="false" dtr="false" t="normal">AI54*'Макро'!AA$64</f>
        <v>#VALUE!</v>
      </c>
      <c r="AJ55" s="244" t="e">
        <f aca="false" ca="true" dt2D="false" dtr="false" t="normal">AJ54*'Макро'!AB$64</f>
        <v>#VALUE!</v>
      </c>
      <c r="AK55" s="244" t="e">
        <f aca="false" ca="true" dt2D="false" dtr="false" t="normal">AK54*'Макро'!AC$64</f>
        <v>#VALUE!</v>
      </c>
      <c r="AL55" s="244" t="e">
        <f aca="false" ca="true" dt2D="false" dtr="false" t="normal">AL54*'Макро'!AD$64</f>
        <v>#VALUE!</v>
      </c>
      <c r="AM55" s="244" t="e">
        <f aca="false" ca="true" dt2D="false" dtr="false" t="normal">AM54*'Макро'!AE$64</f>
        <v>#VALUE!</v>
      </c>
      <c r="AN55" s="244" t="e">
        <f aca="false" ca="true" dt2D="false" dtr="false" t="normal">AN54*'Макро'!AF$64</f>
        <v>#VALUE!</v>
      </c>
      <c r="AO55" s="244" t="e">
        <f aca="false" ca="true" dt2D="false" dtr="false" t="normal">AO54*'Макро'!AG$64</f>
        <v>#VALUE!</v>
      </c>
      <c r="AP55" s="244" t="e">
        <f aca="false" ca="true" dt2D="false" dtr="false" t="normal">AP54*'Макро'!AH$64</f>
        <v>#VALUE!</v>
      </c>
      <c r="AQ55" s="244" t="e">
        <f aca="false" ca="true" dt2D="false" dtr="false" t="normal">AQ54*'Макро'!AI$64</f>
        <v>#VALUE!</v>
      </c>
      <c r="AR55" s="244" t="e">
        <f aca="false" ca="true" dt2D="false" dtr="false" t="normal">AR54*'Макро'!AJ$64</f>
        <v>#VALUE!</v>
      </c>
      <c r="AS55" s="244" t="e">
        <f aca="false" ca="true" dt2D="false" dtr="false" t="normal">AS54*'Макро'!AK$64</f>
        <v>#VALUE!</v>
      </c>
      <c r="AT55" s="244" t="e">
        <f aca="false" ca="true" dt2D="false" dtr="false" t="normal">AT54*'Макро'!AL$64</f>
        <v>#VALUE!</v>
      </c>
      <c r="AU55" s="244" t="e">
        <f aca="false" ca="true" dt2D="false" dtr="false" t="normal">AU54*'Макро'!AM$64</f>
        <v>#VALUE!</v>
      </c>
      <c r="AV55" s="244" t="e">
        <f aca="false" ca="true" dt2D="false" dtr="false" t="normal">AV54*'Макро'!AN$64</f>
        <v>#VALUE!</v>
      </c>
      <c r="AW55" s="244" t="e">
        <f aca="false" ca="true" dt2D="false" dtr="false" t="normal">AW54*'Макро'!AO$64</f>
        <v>#VALUE!</v>
      </c>
      <c r="AX55" s="244" t="e">
        <f aca="false" ca="true" dt2D="false" dtr="false" t="normal">AX54*'Макро'!AP$64</f>
        <v>#VALUE!</v>
      </c>
      <c r="AY55" s="244" t="e">
        <f aca="false" ca="true" dt2D="false" dtr="false" t="normal">AY54*'Макро'!AQ$64</f>
        <v>#VALUE!</v>
      </c>
      <c r="AZ55" s="244" t="e">
        <f aca="false" ca="true" dt2D="false" dtr="false" t="normal">AZ54*'Макро'!AR$64</f>
        <v>#VALUE!</v>
      </c>
      <c r="BA55" s="244" t="e">
        <f aca="false" ca="true" dt2D="false" dtr="false" t="normal">BA54*'Макро'!AS$64</f>
        <v>#VALUE!</v>
      </c>
      <c r="BB55" s="244" t="e">
        <f aca="false" ca="true" dt2D="false" dtr="false" t="normal">BB54*'Макро'!AT$64</f>
        <v>#VALUE!</v>
      </c>
      <c r="BC55" s="244" t="e">
        <f aca="false" ca="true" dt2D="false" dtr="false" t="normal">BC54*'Макро'!AU$64</f>
        <v>#VALUE!</v>
      </c>
      <c r="BD55" s="244" t="e">
        <f aca="false" ca="true" dt2D="false" dtr="false" t="normal">BD54*'Макро'!AV$64</f>
        <v>#VALUE!</v>
      </c>
      <c r="BE55" s="244" t="e">
        <f aca="false" ca="true" dt2D="false" dtr="false" t="normal">BE54*'Макро'!AW$64</f>
        <v>#VALUE!</v>
      </c>
      <c r="BF55" s="244" t="e">
        <f aca="false" ca="true" dt2D="false" dtr="false" t="normal">BF54*'Макро'!AX$64</f>
        <v>#VALUE!</v>
      </c>
      <c r="BG55" s="244" t="e">
        <f aca="false" ca="true" dt2D="false" dtr="false" t="normal">BG54*'Макро'!AY$64</f>
        <v>#VALUE!</v>
      </c>
      <c r="BH55" s="244" t="e">
        <f aca="false" ca="true" dt2D="false" dtr="false" t="normal">BH54*'Макро'!AZ$64</f>
        <v>#VALUE!</v>
      </c>
      <c r="BI55" s="244" t="e">
        <f aca="false" ca="true" dt2D="false" dtr="false" t="normal">BI54*'Макро'!BA$64</f>
        <v>#VALUE!</v>
      </c>
      <c r="BJ55" s="244" t="e">
        <f aca="false" ca="true" dt2D="false" dtr="false" t="normal">BJ54*'Макро'!BB$64</f>
        <v>#VALUE!</v>
      </c>
      <c r="BK55" s="244" t="e">
        <f aca="false" ca="true" dt2D="false" dtr="false" t="normal">BK54*'Макро'!BC$64</f>
        <v>#VALUE!</v>
      </c>
      <c r="BL55" s="244" t="e">
        <f aca="false" ca="true" dt2D="false" dtr="false" t="normal">BL54*'Макро'!BD$64</f>
        <v>#VALUE!</v>
      </c>
      <c r="BM55" s="244" t="e">
        <f aca="false" ca="true" dt2D="false" dtr="false" t="normal">BM54*'Макро'!BE$64</f>
        <v>#VALUE!</v>
      </c>
      <c r="BN55" s="244" t="e">
        <f aca="false" ca="true" dt2D="false" dtr="false" t="normal">BN54*'Макро'!BF$64</f>
        <v>#VALUE!</v>
      </c>
      <c r="BO55" s="244" t="e">
        <f aca="false" ca="true" dt2D="false" dtr="false" t="normal">BO54*'Макро'!BG$64</f>
        <v>#VALUE!</v>
      </c>
      <c r="BP55" s="244" t="e">
        <f aca="false" ca="true" dt2D="false" dtr="false" t="normal">BP54*'Макро'!BH$64</f>
        <v>#VALUE!</v>
      </c>
      <c r="BQ55" s="244" t="e">
        <f aca="false" ca="true" dt2D="false" dtr="false" t="normal">BQ54*'Макро'!BI$64</f>
        <v>#VALUE!</v>
      </c>
      <c r="BR55" s="244" t="e">
        <f aca="false" ca="true" dt2D="false" dtr="false" t="normal">BR54*'Макро'!BJ$64</f>
        <v>#VALUE!</v>
      </c>
      <c r="BS55" s="244" t="e">
        <f aca="false" ca="true" dt2D="false" dtr="false" t="normal">BS54*'Макро'!BK$64</f>
        <v>#VALUE!</v>
      </c>
      <c r="BT55" s="244" t="e">
        <f aca="false" ca="true" dt2D="false" dtr="false" t="normal">BT54*'Макро'!BL$64</f>
        <v>#VALUE!</v>
      </c>
    </row>
    <row customFormat="true" hidden="true" ht="16.5" outlineLevel="1" r="56" s="130">
      <c r="A56" s="574" t="n"/>
      <c r="B56" s="482" t="s">
        <v>628</v>
      </c>
      <c r="C56" s="574" t="n"/>
      <c r="D56" s="482" t="str">
        <f aca="false" ca="false" dt2D="false" dtr="false" t="normal">D55</f>
        <v>Коммуникационная инфраструктура</v>
      </c>
      <c r="E56" s="574" t="n"/>
      <c r="F56" s="574" t="n"/>
      <c r="G56" s="574" t="n"/>
      <c r="H56" s="594" t="n"/>
      <c r="K56" s="575" t="n"/>
      <c r="L56" s="235" t="n"/>
      <c r="M56" s="244" t="n"/>
      <c r="N56" s="244" t="n"/>
      <c r="O56" s="244" t="n"/>
      <c r="P56" s="244" t="n"/>
      <c r="Q56" s="244" t="n"/>
      <c r="R56" s="244" t="n"/>
      <c r="S56" s="244" t="n"/>
      <c r="T56" s="244" t="n"/>
      <c r="U56" s="244" t="n"/>
      <c r="V56" s="244" t="n"/>
      <c r="W56" s="244" t="n"/>
      <c r="X56" s="244" t="n"/>
      <c r="Y56" s="244" t="n"/>
      <c r="Z56" s="244" t="n"/>
      <c r="AA56" s="244" t="n"/>
      <c r="AB56" s="244" t="n"/>
      <c r="AC56" s="244" t="n"/>
      <c r="AD56" s="244" t="n"/>
      <c r="AE56" s="244" t="n"/>
      <c r="AF56" s="244" t="n"/>
      <c r="AG56" s="244" t="n"/>
      <c r="AH56" s="244" t="n"/>
      <c r="AI56" s="244" t="n"/>
      <c r="AJ56" s="244" t="n"/>
      <c r="AK56" s="244" t="n"/>
      <c r="AL56" s="244" t="n"/>
      <c r="AM56" s="244" t="n"/>
      <c r="AN56" s="244" t="n"/>
      <c r="AO56" s="244" t="n"/>
      <c r="AP56" s="244" t="n"/>
      <c r="AQ56" s="244" t="n"/>
      <c r="AR56" s="244" t="n"/>
      <c r="AS56" s="244" t="n"/>
      <c r="AT56" s="244" t="n"/>
      <c r="AU56" s="244" t="n"/>
      <c r="AV56" s="244" t="n"/>
      <c r="AW56" s="244" t="n"/>
      <c r="AX56" s="244" t="n"/>
      <c r="AY56" s="244" t="n"/>
      <c r="AZ56" s="244" t="n"/>
      <c r="BA56" s="244" t="n"/>
      <c r="BB56" s="244" t="n"/>
      <c r="BC56" s="244" t="n"/>
      <c r="BD56" s="244" t="n"/>
      <c r="BE56" s="244" t="n"/>
      <c r="BF56" s="244" t="n"/>
      <c r="BG56" s="244" t="n"/>
      <c r="BH56" s="244" t="n"/>
      <c r="BI56" s="244" t="n"/>
      <c r="BJ56" s="244" t="n"/>
      <c r="BK56" s="244" t="n"/>
      <c r="BL56" s="244" t="n"/>
      <c r="BM56" s="244" t="n"/>
      <c r="BN56" s="244" t="n"/>
      <c r="BO56" s="244" t="n"/>
      <c r="BP56" s="244" t="n"/>
      <c r="BQ56" s="244" t="n"/>
      <c r="BR56" s="244" t="n"/>
      <c r="BS56" s="244" t="n"/>
      <c r="BT56" s="244" t="n"/>
    </row>
    <row customFormat="true" hidden="true" ht="16.5" outlineLevel="1" r="57" s="130">
      <c r="A57" s="574" t="n"/>
      <c r="B57" s="482" t="s">
        <v>628</v>
      </c>
      <c r="C57" s="574" t="n"/>
      <c r="D57" s="482" t="str">
        <f aca="false" ca="false" dt2D="false" dtr="false" t="normal">D56</f>
        <v>Коммуникационная инфраструктура</v>
      </c>
      <c r="E57" s="574" t="n"/>
      <c r="F57" s="574" t="n"/>
      <c r="G57" s="574" t="n"/>
      <c r="H57" s="594" t="n"/>
      <c r="I57" s="85" t="s">
        <v>630</v>
      </c>
      <c r="J57" s="603" t="n"/>
      <c r="K57" s="575" t="n"/>
      <c r="L57" s="235" t="n"/>
      <c r="M57" s="244" t="n"/>
      <c r="N57" s="244" t="n"/>
      <c r="O57" s="244" t="n"/>
      <c r="P57" s="244" t="n"/>
      <c r="Q57" s="244" t="n"/>
      <c r="R57" s="244" t="n"/>
      <c r="S57" s="244" t="n"/>
      <c r="T57" s="244" t="n"/>
      <c r="U57" s="244" t="n"/>
      <c r="V57" s="244" t="n"/>
      <c r="W57" s="244" t="n"/>
      <c r="X57" s="244" t="n"/>
      <c r="Y57" s="244" t="n"/>
      <c r="Z57" s="244" t="n"/>
      <c r="AA57" s="244" t="n"/>
      <c r="AB57" s="244" t="n"/>
      <c r="AC57" s="244" t="n"/>
      <c r="AD57" s="244" t="n"/>
      <c r="AE57" s="244" t="n"/>
      <c r="AF57" s="244" t="n"/>
      <c r="AG57" s="244" t="n"/>
      <c r="AH57" s="244" t="n"/>
      <c r="AI57" s="244" t="n"/>
      <c r="AJ57" s="244" t="n"/>
      <c r="AK57" s="244" t="n"/>
      <c r="AL57" s="244" t="n"/>
      <c r="AM57" s="244" t="n"/>
      <c r="AN57" s="244" t="n"/>
      <c r="AO57" s="244" t="n"/>
      <c r="AP57" s="244" t="n"/>
      <c r="AQ57" s="244" t="n"/>
      <c r="AR57" s="244" t="n"/>
      <c r="AS57" s="244" t="n"/>
      <c r="AT57" s="244" t="n"/>
      <c r="AU57" s="244" t="n"/>
      <c r="AV57" s="244" t="n"/>
      <c r="AW57" s="244" t="n"/>
      <c r="AX57" s="244" t="n"/>
      <c r="AY57" s="244" t="n"/>
      <c r="AZ57" s="244" t="n"/>
      <c r="BA57" s="244" t="n"/>
      <c r="BB57" s="244" t="n"/>
      <c r="BC57" s="244" t="n"/>
      <c r="BD57" s="244" t="n"/>
      <c r="BE57" s="244" t="n"/>
      <c r="BF57" s="244" t="n"/>
      <c r="BG57" s="244" t="n"/>
      <c r="BH57" s="244" t="n"/>
      <c r="BI57" s="244" t="n"/>
      <c r="BJ57" s="244" t="n"/>
      <c r="BK57" s="244" t="n"/>
      <c r="BL57" s="244" t="n"/>
      <c r="BM57" s="244" t="n"/>
      <c r="BN57" s="244" t="n"/>
      <c r="BO57" s="244" t="n"/>
      <c r="BP57" s="244" t="n"/>
      <c r="BQ57" s="244" t="n"/>
      <c r="BR57" s="244" t="n"/>
      <c r="BS57" s="244" t="n"/>
      <c r="BT57" s="244" t="n"/>
    </row>
    <row customFormat="true" hidden="true" ht="16.5" outlineLevel="1" r="58" s="130">
      <c r="A58" s="574" t="n"/>
      <c r="B58" s="482" t="s">
        <v>628</v>
      </c>
      <c r="C58" s="574" t="n"/>
      <c r="D58" s="482" t="str">
        <f aca="false" ca="false" dt2D="false" dtr="false" t="normal">D57</f>
        <v>Коммуникационная инфраструктура</v>
      </c>
      <c r="E58" s="574" t="n"/>
      <c r="F58" s="574" t="n"/>
      <c r="G58" s="574" t="n"/>
      <c r="H58" s="594" t="n"/>
      <c r="I58" s="595" t="s">
        <v>523</v>
      </c>
      <c r="J58" s="596" t="s">
        <v>302</v>
      </c>
      <c r="K58" s="520" t="s">
        <v>177</v>
      </c>
      <c r="L58" s="235" t="e">
        <f aca="false" ca="true" dt2D="false" dtr="false" t="normal">SUM(M58:BT58)</f>
        <v>#VALUE!</v>
      </c>
      <c r="M58" s="239" t="e">
        <f aca="false" ca="true" dt2D="false" dtr="false" t="normal">M50*'Допущения'!$F$21</f>
        <v>#VALUE!</v>
      </c>
      <c r="N58" s="239" t="e">
        <f aca="false" ca="true" dt2D="false" dtr="false" t="normal">N50*'Допущения'!$E$21</f>
        <v>#VALUE!</v>
      </c>
      <c r="O58" s="239" t="e">
        <f aca="false" ca="true" dt2D="false" dtr="false" t="normal">O50*'Допущения'!$E$21</f>
        <v>#VALUE!</v>
      </c>
      <c r="P58" s="239" t="e">
        <f aca="false" ca="true" dt2D="false" dtr="false" t="normal">P50*'Допущения'!$E$21</f>
        <v>#VALUE!</v>
      </c>
      <c r="Q58" s="239" t="e">
        <f aca="false" ca="true" dt2D="false" dtr="false" t="normal">Q50*'Допущения'!$E$21</f>
        <v>#VALUE!</v>
      </c>
      <c r="R58" s="239" t="e">
        <f aca="false" ca="true" dt2D="false" dtr="false" t="normal">R50*'Допущения'!$E$21</f>
        <v>#VALUE!</v>
      </c>
      <c r="S58" s="239" t="e">
        <f aca="false" ca="true" dt2D="false" dtr="false" t="normal">S50*'Допущения'!$E$21</f>
        <v>#VALUE!</v>
      </c>
      <c r="T58" s="239" t="e">
        <f aca="false" ca="true" dt2D="false" dtr="false" t="normal">T50*'Допущения'!$E$21</f>
        <v>#VALUE!</v>
      </c>
      <c r="U58" s="239" t="e">
        <f aca="false" ca="true" dt2D="false" dtr="false" t="normal">U50*'Допущения'!$E$21</f>
        <v>#VALUE!</v>
      </c>
      <c r="V58" s="239" t="e">
        <f aca="false" ca="true" dt2D="false" dtr="false" t="normal">V50*'Допущения'!$E$21</f>
        <v>#VALUE!</v>
      </c>
      <c r="W58" s="239" t="e">
        <f aca="false" ca="true" dt2D="false" dtr="false" t="normal">W50*'Допущения'!$E$21</f>
        <v>#VALUE!</v>
      </c>
      <c r="X58" s="239" t="e">
        <f aca="false" ca="true" dt2D="false" dtr="false" t="normal">X50*'Допущения'!$E$21</f>
        <v>#VALUE!</v>
      </c>
      <c r="Y58" s="239" t="e">
        <f aca="false" ca="true" dt2D="false" dtr="false" t="normal">Y50*'Допущения'!$E$21</f>
        <v>#VALUE!</v>
      </c>
      <c r="Z58" s="239" t="e">
        <f aca="false" ca="true" dt2D="false" dtr="false" t="normal">Z50*'Допущения'!$E$21</f>
        <v>#VALUE!</v>
      </c>
      <c r="AA58" s="239" t="e">
        <f aca="false" ca="true" dt2D="false" dtr="false" t="normal">AA50*'Допущения'!$E$21</f>
        <v>#VALUE!</v>
      </c>
      <c r="AB58" s="239" t="e">
        <f aca="false" ca="true" dt2D="false" dtr="false" t="normal">AB50*'Допущения'!$E$21</f>
        <v>#VALUE!</v>
      </c>
      <c r="AC58" s="239" t="e">
        <f aca="false" ca="true" dt2D="false" dtr="false" t="normal">AC50*'Допущения'!$E$21</f>
        <v>#VALUE!</v>
      </c>
      <c r="AD58" s="239" t="e">
        <f aca="false" ca="true" dt2D="false" dtr="false" t="normal">AD50*'Допущения'!$E$21</f>
        <v>#VALUE!</v>
      </c>
      <c r="AE58" s="239" t="e">
        <f aca="false" ca="true" dt2D="false" dtr="false" t="normal">AE50*'Допущения'!$E$21</f>
        <v>#VALUE!</v>
      </c>
      <c r="AF58" s="239" t="e">
        <f aca="false" ca="true" dt2D="false" dtr="false" t="normal">AF50*'Допущения'!$E$21</f>
        <v>#VALUE!</v>
      </c>
      <c r="AG58" s="239" t="e">
        <f aca="false" ca="true" dt2D="false" dtr="false" t="normal">AG50*'Допущения'!$E$21</f>
        <v>#VALUE!</v>
      </c>
      <c r="AH58" s="239" t="e">
        <f aca="false" ca="true" dt2D="false" dtr="false" t="normal">AH50*'Допущения'!$E$21</f>
        <v>#VALUE!</v>
      </c>
      <c r="AI58" s="239" t="e">
        <f aca="false" ca="true" dt2D="false" dtr="false" t="normal">AI50*'Допущения'!$E$21</f>
        <v>#VALUE!</v>
      </c>
      <c r="AJ58" s="239" t="e">
        <f aca="false" ca="true" dt2D="false" dtr="false" t="normal">AJ50*'Допущения'!$E$21</f>
        <v>#VALUE!</v>
      </c>
      <c r="AK58" s="239" t="e">
        <f aca="false" ca="true" dt2D="false" dtr="false" t="normal">AK50*'Допущения'!$E$21</f>
        <v>#VALUE!</v>
      </c>
      <c r="AL58" s="239" t="e">
        <f aca="false" ca="true" dt2D="false" dtr="false" t="normal">AL50*'Допущения'!$E$21</f>
        <v>#VALUE!</v>
      </c>
      <c r="AM58" s="239" t="e">
        <f aca="false" ca="true" dt2D="false" dtr="false" t="normal">AM50*'Допущения'!$E$21</f>
        <v>#VALUE!</v>
      </c>
      <c r="AN58" s="239" t="e">
        <f aca="false" ca="true" dt2D="false" dtr="false" t="normal">AN50*'Допущения'!$E$21</f>
        <v>#VALUE!</v>
      </c>
      <c r="AO58" s="239" t="e">
        <f aca="false" ca="true" dt2D="false" dtr="false" t="normal">AO50*'Допущения'!$E$21</f>
        <v>#VALUE!</v>
      </c>
      <c r="AP58" s="239" t="e">
        <f aca="false" ca="true" dt2D="false" dtr="false" t="normal">AP50*'Допущения'!$E$21</f>
        <v>#VALUE!</v>
      </c>
      <c r="AQ58" s="239" t="e">
        <f aca="false" ca="true" dt2D="false" dtr="false" t="normal">AQ50*'Допущения'!$E$21</f>
        <v>#VALUE!</v>
      </c>
      <c r="AR58" s="239" t="e">
        <f aca="false" ca="true" dt2D="false" dtr="false" t="normal">AR50*'Допущения'!$E$21</f>
        <v>#VALUE!</v>
      </c>
      <c r="AS58" s="239" t="e">
        <f aca="false" ca="true" dt2D="false" dtr="false" t="normal">AS50*'Допущения'!$E$21</f>
        <v>#VALUE!</v>
      </c>
      <c r="AT58" s="239" t="e">
        <f aca="false" ca="true" dt2D="false" dtr="false" t="normal">AT50*'Допущения'!$E$21</f>
        <v>#VALUE!</v>
      </c>
      <c r="AU58" s="239" t="e">
        <f aca="false" ca="true" dt2D="false" dtr="false" t="normal">AU50*'Допущения'!$E$21</f>
        <v>#VALUE!</v>
      </c>
      <c r="AV58" s="239" t="e">
        <f aca="false" ca="true" dt2D="false" dtr="false" t="normal">AV50*'Допущения'!$E$21</f>
        <v>#VALUE!</v>
      </c>
      <c r="AW58" s="239" t="e">
        <f aca="false" ca="true" dt2D="false" dtr="false" t="normal">AW50*'Допущения'!$E$21</f>
        <v>#VALUE!</v>
      </c>
      <c r="AX58" s="239" t="e">
        <f aca="false" ca="true" dt2D="false" dtr="false" t="normal">AX50*'Допущения'!$E$21</f>
        <v>#VALUE!</v>
      </c>
      <c r="AY58" s="239" t="e">
        <f aca="false" ca="true" dt2D="false" dtr="false" t="normal">AY50*'Допущения'!$E$21</f>
        <v>#VALUE!</v>
      </c>
      <c r="AZ58" s="239" t="e">
        <f aca="false" ca="true" dt2D="false" dtr="false" t="normal">AZ50*'Допущения'!$E$21</f>
        <v>#VALUE!</v>
      </c>
      <c r="BA58" s="239" t="e">
        <f aca="false" ca="true" dt2D="false" dtr="false" t="normal">BA50*'Допущения'!$E$21</f>
        <v>#VALUE!</v>
      </c>
      <c r="BB58" s="239" t="e">
        <f aca="false" ca="true" dt2D="false" dtr="false" t="normal">BB50*'Допущения'!$E$21</f>
        <v>#VALUE!</v>
      </c>
      <c r="BC58" s="239" t="e">
        <f aca="false" ca="true" dt2D="false" dtr="false" t="normal">BC50*'Допущения'!$E$21</f>
        <v>#VALUE!</v>
      </c>
      <c r="BD58" s="239" t="e">
        <f aca="false" ca="true" dt2D="false" dtr="false" t="normal">BD50*'Допущения'!$E$21</f>
        <v>#VALUE!</v>
      </c>
      <c r="BE58" s="239" t="e">
        <f aca="false" ca="true" dt2D="false" dtr="false" t="normal">BE50*'Допущения'!$E$21</f>
        <v>#VALUE!</v>
      </c>
      <c r="BF58" s="239" t="e">
        <f aca="false" ca="true" dt2D="false" dtr="false" t="normal">BF50*'Допущения'!$E$21</f>
        <v>#VALUE!</v>
      </c>
      <c r="BG58" s="239" t="e">
        <f aca="false" ca="true" dt2D="false" dtr="false" t="normal">BG50*'Допущения'!$E$21</f>
        <v>#VALUE!</v>
      </c>
      <c r="BH58" s="239" t="e">
        <f aca="false" ca="true" dt2D="false" dtr="false" t="normal">BH50*'Допущения'!$E$21</f>
        <v>#VALUE!</v>
      </c>
      <c r="BI58" s="239" t="e">
        <f aca="false" ca="true" dt2D="false" dtr="false" t="normal">BI50*'Допущения'!$E$21</f>
        <v>#VALUE!</v>
      </c>
      <c r="BJ58" s="239" t="e">
        <f aca="false" ca="true" dt2D="false" dtr="false" t="normal">BJ50*'Допущения'!$E$21</f>
        <v>#VALUE!</v>
      </c>
      <c r="BK58" s="239" t="e">
        <f aca="false" ca="true" dt2D="false" dtr="false" t="normal">BK50*'Допущения'!$E$21</f>
        <v>#VALUE!</v>
      </c>
      <c r="BL58" s="239" t="e">
        <f aca="false" ca="true" dt2D="false" dtr="false" t="normal">BL50*'Допущения'!$E$21</f>
        <v>#VALUE!</v>
      </c>
      <c r="BM58" s="239" t="e">
        <f aca="false" ca="true" dt2D="false" dtr="false" t="normal">BM50*'Допущения'!$E$21</f>
        <v>#VALUE!</v>
      </c>
      <c r="BN58" s="239" t="e">
        <f aca="false" ca="true" dt2D="false" dtr="false" t="normal">BN50*'Допущения'!$E$21</f>
        <v>#VALUE!</v>
      </c>
      <c r="BO58" s="239" t="e">
        <f aca="false" ca="true" dt2D="false" dtr="false" t="normal">BO50*'Допущения'!$E$21</f>
        <v>#VALUE!</v>
      </c>
      <c r="BP58" s="239" t="e">
        <f aca="false" ca="true" dt2D="false" dtr="false" t="normal">BP50*'Допущения'!$E$21</f>
        <v>#VALUE!</v>
      </c>
      <c r="BQ58" s="239" t="e">
        <f aca="false" ca="true" dt2D="false" dtr="false" t="normal">BQ50*'Допущения'!$E$21</f>
        <v>#VALUE!</v>
      </c>
      <c r="BR58" s="239" t="e">
        <f aca="false" ca="true" dt2D="false" dtr="false" t="normal">BR50*'Допущения'!$E$21</f>
        <v>#VALUE!</v>
      </c>
      <c r="BS58" s="239" t="e">
        <f aca="false" ca="true" dt2D="false" dtr="false" t="normal">BS50*'Допущения'!$E$21</f>
        <v>#VALUE!</v>
      </c>
      <c r="BT58" s="239" t="e">
        <f aca="false" ca="true" dt2D="false" dtr="false" t="normal">BT50*'Допущения'!$E$21</f>
        <v>#VALUE!</v>
      </c>
    </row>
    <row customFormat="true" hidden="true" ht="16.5" outlineLevel="1" r="59" s="130">
      <c r="A59" s="574" t="n"/>
      <c r="B59" s="482" t="s">
        <v>628</v>
      </c>
      <c r="C59" s="574" t="n"/>
      <c r="D59" s="482" t="str">
        <f aca="false" ca="false" dt2D="false" dtr="false" t="normal">D58</f>
        <v>Коммуникационная инфраструктура</v>
      </c>
      <c r="E59" s="574" t="n"/>
      <c r="F59" s="574" t="n"/>
      <c r="G59" s="574" t="n"/>
      <c r="H59" s="594" t="n"/>
      <c r="I59" s="595" t="s">
        <v>631</v>
      </c>
      <c r="K59" s="575" t="n"/>
      <c r="L59" s="235" t="e">
        <f aca="false" ca="true" dt2D="false" dtr="false" t="normal">SUM(M59:BT59)</f>
        <v>#VALUE!</v>
      </c>
      <c r="M59" s="239" t="e">
        <f aca="false" ca="true" dt2D="false" dtr="false" t="normal">M50-M58</f>
        <v>#VALUE!</v>
      </c>
      <c r="N59" s="239" t="e">
        <f aca="false" ca="true" dt2D="false" dtr="false" t="normal">N50-N58</f>
        <v>#VALUE!</v>
      </c>
      <c r="O59" s="239" t="e">
        <f aca="false" ca="true" dt2D="false" dtr="false" t="normal">O50-O58</f>
        <v>#VALUE!</v>
      </c>
      <c r="P59" s="239" t="e">
        <f aca="false" ca="true" dt2D="false" dtr="false" t="normal">P50-P58</f>
        <v>#VALUE!</v>
      </c>
      <c r="Q59" s="239" t="e">
        <f aca="false" ca="true" dt2D="false" dtr="false" t="normal">Q50-Q58</f>
        <v>#VALUE!</v>
      </c>
      <c r="R59" s="239" t="e">
        <f aca="false" ca="true" dt2D="false" dtr="false" t="normal">R50-R58</f>
        <v>#VALUE!</v>
      </c>
      <c r="S59" s="239" t="e">
        <f aca="false" ca="true" dt2D="false" dtr="false" t="normal">S50-S58</f>
        <v>#VALUE!</v>
      </c>
      <c r="T59" s="239" t="e">
        <f aca="false" ca="true" dt2D="false" dtr="false" t="normal">T50-T58</f>
        <v>#VALUE!</v>
      </c>
      <c r="U59" s="239" t="e">
        <f aca="false" ca="true" dt2D="false" dtr="false" t="normal">U50-U58</f>
        <v>#VALUE!</v>
      </c>
      <c r="V59" s="239" t="e">
        <f aca="false" ca="true" dt2D="false" dtr="false" t="normal">V50-V58</f>
        <v>#VALUE!</v>
      </c>
      <c r="W59" s="239" t="e">
        <f aca="false" ca="true" dt2D="false" dtr="false" t="normal">W50-W58</f>
        <v>#VALUE!</v>
      </c>
      <c r="X59" s="239" t="e">
        <f aca="false" ca="true" dt2D="false" dtr="false" t="normal">X50-X58</f>
        <v>#VALUE!</v>
      </c>
      <c r="Y59" s="239" t="e">
        <f aca="false" ca="true" dt2D="false" dtr="false" t="normal">Y50-Y58</f>
        <v>#VALUE!</v>
      </c>
      <c r="Z59" s="239" t="e">
        <f aca="false" ca="true" dt2D="false" dtr="false" t="normal">Z50-Z58</f>
        <v>#VALUE!</v>
      </c>
      <c r="AA59" s="239" t="e">
        <f aca="false" ca="true" dt2D="false" dtr="false" t="normal">AA50-AA58</f>
        <v>#VALUE!</v>
      </c>
      <c r="AB59" s="239" t="e">
        <f aca="false" ca="true" dt2D="false" dtr="false" t="normal">AB50-AB58</f>
        <v>#VALUE!</v>
      </c>
      <c r="AC59" s="239" t="e">
        <f aca="false" ca="true" dt2D="false" dtr="false" t="normal">AC50-AC58</f>
        <v>#VALUE!</v>
      </c>
      <c r="AD59" s="239" t="e">
        <f aca="false" ca="true" dt2D="false" dtr="false" t="normal">AD50-AD58</f>
        <v>#VALUE!</v>
      </c>
      <c r="AE59" s="239" t="e">
        <f aca="false" ca="true" dt2D="false" dtr="false" t="normal">AE50-AE58</f>
        <v>#VALUE!</v>
      </c>
      <c r="AF59" s="239" t="e">
        <f aca="false" ca="true" dt2D="false" dtr="false" t="normal">AF50-AF58</f>
        <v>#VALUE!</v>
      </c>
      <c r="AG59" s="239" t="e">
        <f aca="false" ca="true" dt2D="false" dtr="false" t="normal">AG50-AG58</f>
        <v>#VALUE!</v>
      </c>
      <c r="AH59" s="239" t="e">
        <f aca="false" ca="true" dt2D="false" dtr="false" t="normal">AH50-AH58</f>
        <v>#VALUE!</v>
      </c>
      <c r="AI59" s="239" t="e">
        <f aca="false" ca="true" dt2D="false" dtr="false" t="normal">AI50-AI58</f>
        <v>#VALUE!</v>
      </c>
      <c r="AJ59" s="239" t="e">
        <f aca="false" ca="true" dt2D="false" dtr="false" t="normal">AJ50-AJ58</f>
        <v>#VALUE!</v>
      </c>
      <c r="AK59" s="239" t="e">
        <f aca="false" ca="true" dt2D="false" dtr="false" t="normal">AK50-AK58</f>
        <v>#VALUE!</v>
      </c>
      <c r="AL59" s="239" t="e">
        <f aca="false" ca="true" dt2D="false" dtr="false" t="normal">AL50-AL58</f>
        <v>#VALUE!</v>
      </c>
      <c r="AM59" s="239" t="e">
        <f aca="false" ca="true" dt2D="false" dtr="false" t="normal">AM50-AM58</f>
        <v>#VALUE!</v>
      </c>
      <c r="AN59" s="239" t="e">
        <f aca="false" ca="true" dt2D="false" dtr="false" t="normal">AN50-AN58</f>
        <v>#VALUE!</v>
      </c>
      <c r="AO59" s="239" t="e">
        <f aca="false" ca="true" dt2D="false" dtr="false" t="normal">AO50-AO58</f>
        <v>#VALUE!</v>
      </c>
      <c r="AP59" s="239" t="e">
        <f aca="false" ca="true" dt2D="false" dtr="false" t="normal">AP50-AP58</f>
        <v>#VALUE!</v>
      </c>
      <c r="AQ59" s="239" t="e">
        <f aca="false" ca="true" dt2D="false" dtr="false" t="normal">AQ50-AQ58</f>
        <v>#VALUE!</v>
      </c>
      <c r="AR59" s="239" t="e">
        <f aca="false" ca="true" dt2D="false" dtr="false" t="normal">AR50-AR58</f>
        <v>#VALUE!</v>
      </c>
      <c r="AS59" s="239" t="e">
        <f aca="false" ca="true" dt2D="false" dtr="false" t="normal">AS50-AS58</f>
        <v>#VALUE!</v>
      </c>
      <c r="AT59" s="239" t="e">
        <f aca="false" ca="true" dt2D="false" dtr="false" t="normal">AT50-AT58</f>
        <v>#VALUE!</v>
      </c>
      <c r="AU59" s="239" t="e">
        <f aca="false" ca="true" dt2D="false" dtr="false" t="normal">AU50-AU58</f>
        <v>#VALUE!</v>
      </c>
      <c r="AV59" s="239" t="e">
        <f aca="false" ca="true" dt2D="false" dtr="false" t="normal">AV50-AV58</f>
        <v>#VALUE!</v>
      </c>
      <c r="AW59" s="239" t="e">
        <f aca="false" ca="true" dt2D="false" dtr="false" t="normal">AW50-AW58</f>
        <v>#VALUE!</v>
      </c>
      <c r="AX59" s="239" t="e">
        <f aca="false" ca="true" dt2D="false" dtr="false" t="normal">AX50-AX58</f>
        <v>#VALUE!</v>
      </c>
      <c r="AY59" s="239" t="e">
        <f aca="false" ca="true" dt2D="false" dtr="false" t="normal">AY50-AY58</f>
        <v>#VALUE!</v>
      </c>
      <c r="AZ59" s="239" t="e">
        <f aca="false" ca="true" dt2D="false" dtr="false" t="normal">AZ50-AZ58</f>
        <v>#VALUE!</v>
      </c>
      <c r="BA59" s="239" t="e">
        <f aca="false" ca="true" dt2D="false" dtr="false" t="normal">BA50-BA58</f>
        <v>#VALUE!</v>
      </c>
      <c r="BB59" s="239" t="e">
        <f aca="false" ca="true" dt2D="false" dtr="false" t="normal">BB50-BB58</f>
        <v>#VALUE!</v>
      </c>
      <c r="BC59" s="239" t="e">
        <f aca="false" ca="true" dt2D="false" dtr="false" t="normal">BC50-BC58</f>
        <v>#VALUE!</v>
      </c>
      <c r="BD59" s="239" t="e">
        <f aca="false" ca="true" dt2D="false" dtr="false" t="normal">BD50-BD58</f>
        <v>#VALUE!</v>
      </c>
      <c r="BE59" s="239" t="e">
        <f aca="false" ca="true" dt2D="false" dtr="false" t="normal">BE50-BE58</f>
        <v>#VALUE!</v>
      </c>
      <c r="BF59" s="239" t="e">
        <f aca="false" ca="true" dt2D="false" dtr="false" t="normal">BF50-BF58</f>
        <v>#VALUE!</v>
      </c>
      <c r="BG59" s="239" t="e">
        <f aca="false" ca="true" dt2D="false" dtr="false" t="normal">BG50-BG58</f>
        <v>#VALUE!</v>
      </c>
      <c r="BH59" s="239" t="e">
        <f aca="false" ca="true" dt2D="false" dtr="false" t="normal">BH50-BH58</f>
        <v>#VALUE!</v>
      </c>
      <c r="BI59" s="239" t="e">
        <f aca="false" ca="true" dt2D="false" dtr="false" t="normal">BI50-BI58</f>
        <v>#VALUE!</v>
      </c>
      <c r="BJ59" s="239" t="e">
        <f aca="false" ca="true" dt2D="false" dtr="false" t="normal">BJ50-BJ58</f>
        <v>#VALUE!</v>
      </c>
      <c r="BK59" s="239" t="e">
        <f aca="false" ca="true" dt2D="false" dtr="false" t="normal">BK50-BK58</f>
        <v>#VALUE!</v>
      </c>
      <c r="BL59" s="239" t="e">
        <f aca="false" ca="true" dt2D="false" dtr="false" t="normal">BL50-BL58</f>
        <v>#VALUE!</v>
      </c>
      <c r="BM59" s="239" t="e">
        <f aca="false" ca="true" dt2D="false" dtr="false" t="normal">BM50-BM58</f>
        <v>#VALUE!</v>
      </c>
      <c r="BN59" s="239" t="e">
        <f aca="false" ca="true" dt2D="false" dtr="false" t="normal">BN50-BN58</f>
        <v>#VALUE!</v>
      </c>
      <c r="BO59" s="239" t="e">
        <f aca="false" ca="true" dt2D="false" dtr="false" t="normal">BO50-BO58</f>
        <v>#VALUE!</v>
      </c>
      <c r="BP59" s="239" t="e">
        <f aca="false" ca="true" dt2D="false" dtr="false" t="normal">BP50-BP58</f>
        <v>#VALUE!</v>
      </c>
      <c r="BQ59" s="239" t="e">
        <f aca="false" ca="true" dt2D="false" dtr="false" t="normal">BQ50-BQ58</f>
        <v>#VALUE!</v>
      </c>
      <c r="BR59" s="239" t="e">
        <f aca="false" ca="true" dt2D="false" dtr="false" t="normal">BR50-BR58</f>
        <v>#VALUE!</v>
      </c>
      <c r="BS59" s="239" t="e">
        <f aca="false" ca="true" dt2D="false" dtr="false" t="normal">BS50-BS58</f>
        <v>#VALUE!</v>
      </c>
      <c r="BT59" s="239" t="e">
        <f aca="false" ca="true" dt2D="false" dtr="false" t="normal">BT50-BT58</f>
        <v>#VALUE!</v>
      </c>
    </row>
    <row hidden="true" ht="16.5" outlineLevel="2" r="60">
      <c r="B60" s="482" t="s">
        <v>628</v>
      </c>
      <c r="D60" s="482" t="str">
        <f aca="false" ca="false" dt2D="false" dtr="false" t="normal">D59</f>
        <v>Коммуникационная инфраструктура</v>
      </c>
      <c r="I60" s="598" t="s">
        <v>632</v>
      </c>
      <c r="L60" s="235" t="n"/>
      <c r="M60" s="244" t="n"/>
      <c r="N60" s="244" t="n"/>
      <c r="O60" s="244" t="n"/>
      <c r="P60" s="244" t="n"/>
      <c r="Q60" s="244" t="n"/>
      <c r="R60" s="244" t="n"/>
      <c r="S60" s="244" t="n"/>
      <c r="T60" s="244" t="n"/>
      <c r="U60" s="244" t="n"/>
      <c r="V60" s="244" t="n"/>
      <c r="W60" s="244" t="n"/>
      <c r="X60" s="244" t="n"/>
      <c r="Y60" s="244" t="n"/>
      <c r="Z60" s="244" t="n"/>
      <c r="AA60" s="244" t="n"/>
      <c r="AB60" s="244" t="n"/>
      <c r="AC60" s="244" t="n"/>
      <c r="AD60" s="244" t="n"/>
      <c r="AE60" s="244" t="n"/>
      <c r="AF60" s="244" t="n"/>
      <c r="AG60" s="244" t="n"/>
      <c r="AH60" s="244" t="n"/>
      <c r="AI60" s="244" t="n"/>
      <c r="AJ60" s="244" t="n"/>
      <c r="AK60" s="244" t="n"/>
      <c r="AL60" s="244" t="n"/>
      <c r="AM60" s="244" t="n"/>
      <c r="AN60" s="244" t="n"/>
      <c r="AO60" s="244" t="n"/>
      <c r="AP60" s="244" t="n"/>
      <c r="AQ60" s="244" t="n"/>
      <c r="AR60" s="244" t="n"/>
      <c r="AS60" s="244" t="n"/>
      <c r="AT60" s="244" t="n"/>
      <c r="AU60" s="244" t="n"/>
      <c r="AV60" s="244" t="n"/>
      <c r="AW60" s="244" t="n"/>
      <c r="AX60" s="244" t="n"/>
      <c r="AY60" s="244" t="n"/>
      <c r="AZ60" s="244" t="n"/>
      <c r="BA60" s="244" t="n"/>
      <c r="BB60" s="244" t="n"/>
      <c r="BC60" s="244" t="n"/>
      <c r="BD60" s="244" t="n"/>
      <c r="BE60" s="244" t="n"/>
      <c r="BF60" s="244" t="n"/>
      <c r="BG60" s="244" t="n"/>
      <c r="BH60" s="244" t="n"/>
      <c r="BI60" s="244" t="n"/>
      <c r="BJ60" s="244" t="n"/>
      <c r="BK60" s="244" t="n"/>
      <c r="BL60" s="244" t="n"/>
      <c r="BM60" s="244" t="n"/>
      <c r="BN60" s="244" t="n"/>
      <c r="BO60" s="244" t="n"/>
      <c r="BP60" s="244" t="n"/>
      <c r="BQ60" s="244" t="n"/>
      <c r="BR60" s="244" t="n"/>
      <c r="BS60" s="244" t="n"/>
      <c r="BT60" s="244" t="n"/>
    </row>
    <row hidden="true" ht="16.5" outlineLevel="2" r="61">
      <c r="B61" s="482" t="s">
        <v>628</v>
      </c>
      <c r="D61" s="482" t="str">
        <f aca="false" ca="false" dt2D="false" dtr="false" t="normal">D57</f>
        <v>Коммуникационная инфраструктура</v>
      </c>
      <c r="F61" s="482" t="str">
        <f aca="false" ca="false" dt2D="false" dtr="false" t="normal">VLOOKUP(G61, 'ТехЛист'!L:M, 2, 0)</f>
        <v>Дополнительная туристическая инфраструктура</v>
      </c>
      <c r="G61" s="482" t="str">
        <f aca="false" ca="false" dt2D="false" dtr="false" t="normal">I61</f>
        <v>Гостиничный комплекс (в т.ч. СПА-комплекс) (Размещение)</v>
      </c>
      <c r="I61" s="604" t="str">
        <f aca="false" ca="false" dt2D="false" dtr="false" t="normal">'Допущения'!$B$27</f>
        <v>Гостиничный комплекс (в т.ч. СПА-комплекс) (Размещение)</v>
      </c>
      <c r="K61" s="600" t="n">
        <f aca="false" ca="false" dt2D="false" dtr="false" t="normal">IFERROR(VLOOKUP(I61, 'Допущения'!$B$27:$G$33, 5, 0), 0)</f>
        <v>0</v>
      </c>
      <c r="L61" s="235" t="e">
        <f aca="false" ca="true" dt2D="false" dtr="false" t="normal">SUM(M61:BT61)</f>
        <v>#VALUE!</v>
      </c>
      <c r="M61" s="244" t="e">
        <f aca="false" ca="true" dt2D="false" dtr="false" t="normal">M$59/'Допущения'!$F$20*$K61</f>
        <v>#VALUE!</v>
      </c>
      <c r="N61" s="244" t="e">
        <f aca="false" ca="true" dt2D="false" dtr="false" t="normal">N$59/'Допущения'!$F$20*$K61</f>
        <v>#VALUE!</v>
      </c>
      <c r="O61" s="244" t="e">
        <f aca="false" ca="true" dt2D="false" dtr="false" t="normal">O$59/'Допущения'!$F$20*$K61</f>
        <v>#VALUE!</v>
      </c>
      <c r="P61" s="244" t="e">
        <f aca="false" ca="true" dt2D="false" dtr="false" t="normal">P$59/'Допущения'!$F$20*$K61</f>
        <v>#VALUE!</v>
      </c>
      <c r="Q61" s="244" t="e">
        <f aca="false" ca="true" dt2D="false" dtr="false" t="normal">Q$59/'Допущения'!$F$20*$K61</f>
        <v>#VALUE!</v>
      </c>
      <c r="R61" s="244" t="e">
        <f aca="false" ca="true" dt2D="false" dtr="false" t="normal">R$59/'Допущения'!$F$20*$K61</f>
        <v>#VALUE!</v>
      </c>
      <c r="S61" s="244" t="e">
        <f aca="false" ca="true" dt2D="false" dtr="false" t="normal">S$59/'Допущения'!$F$20*$K61</f>
        <v>#VALUE!</v>
      </c>
      <c r="T61" s="244" t="e">
        <f aca="false" ca="true" dt2D="false" dtr="false" t="normal">T$59/'Допущения'!$F$20*$K61</f>
        <v>#VALUE!</v>
      </c>
      <c r="U61" s="244" t="e">
        <f aca="false" ca="true" dt2D="false" dtr="false" t="normal">U$59/'Допущения'!$F$20*$K61</f>
        <v>#VALUE!</v>
      </c>
      <c r="V61" s="244" t="e">
        <f aca="false" ca="true" dt2D="false" dtr="false" t="normal">V$59/'Допущения'!$F$20*$K61</f>
        <v>#VALUE!</v>
      </c>
      <c r="W61" s="244" t="e">
        <f aca="false" ca="true" dt2D="false" dtr="false" t="normal">W$59/'Допущения'!$F$20*$K61</f>
        <v>#VALUE!</v>
      </c>
      <c r="X61" s="244" t="e">
        <f aca="false" ca="true" dt2D="false" dtr="false" t="normal">X$59/'Допущения'!$F$20*$K61</f>
        <v>#VALUE!</v>
      </c>
      <c r="Y61" s="244" t="e">
        <f aca="false" ca="true" dt2D="false" dtr="false" t="normal">Y$59/'Допущения'!$F$20*$K61</f>
        <v>#VALUE!</v>
      </c>
      <c r="Z61" s="244" t="e">
        <f aca="false" ca="true" dt2D="false" dtr="false" t="normal">Z$59/'Допущения'!$F$20*$K61</f>
        <v>#VALUE!</v>
      </c>
      <c r="AA61" s="244" t="e">
        <f aca="false" ca="true" dt2D="false" dtr="false" t="normal">AA$59/'Допущения'!$F$20*$K61</f>
        <v>#VALUE!</v>
      </c>
      <c r="AB61" s="244" t="e">
        <f aca="false" ca="true" dt2D="false" dtr="false" t="normal">AB$59/'Допущения'!$F$20*$K61</f>
        <v>#VALUE!</v>
      </c>
      <c r="AC61" s="244" t="e">
        <f aca="false" ca="true" dt2D="false" dtr="false" t="normal">AC$59/'Допущения'!$F$20*$K61</f>
        <v>#VALUE!</v>
      </c>
      <c r="AD61" s="244" t="e">
        <f aca="false" ca="true" dt2D="false" dtr="false" t="normal">AD$59/'Допущения'!$F$20*$K61</f>
        <v>#VALUE!</v>
      </c>
      <c r="AE61" s="244" t="e">
        <f aca="false" ca="true" dt2D="false" dtr="false" t="normal">AE$59/'Допущения'!$F$20*$K61</f>
        <v>#VALUE!</v>
      </c>
      <c r="AF61" s="244" t="e">
        <f aca="false" ca="true" dt2D="false" dtr="false" t="normal">AF$59/'Допущения'!$F$20*$K61</f>
        <v>#VALUE!</v>
      </c>
      <c r="AG61" s="244" t="e">
        <f aca="false" ca="true" dt2D="false" dtr="false" t="normal">AG$59/'Допущения'!$F$20*$K61</f>
        <v>#VALUE!</v>
      </c>
      <c r="AH61" s="244" t="e">
        <f aca="false" ca="true" dt2D="false" dtr="false" t="normal">AH$59/'Допущения'!$F$20*$K61</f>
        <v>#VALUE!</v>
      </c>
      <c r="AI61" s="244" t="e">
        <f aca="false" ca="true" dt2D="false" dtr="false" t="normal">AI$59/'Допущения'!$F$20*$K61</f>
        <v>#VALUE!</v>
      </c>
      <c r="AJ61" s="244" t="e">
        <f aca="false" ca="true" dt2D="false" dtr="false" t="normal">AJ$59/'Допущения'!$F$20*$K61</f>
        <v>#VALUE!</v>
      </c>
      <c r="AK61" s="244" t="e">
        <f aca="false" ca="true" dt2D="false" dtr="false" t="normal">AK$59/'Допущения'!$F$20*$K61</f>
        <v>#VALUE!</v>
      </c>
      <c r="AL61" s="244" t="e">
        <f aca="false" ca="true" dt2D="false" dtr="false" t="normal">AL$59/'Допущения'!$F$20*$K61</f>
        <v>#VALUE!</v>
      </c>
      <c r="AM61" s="244" t="e">
        <f aca="false" ca="true" dt2D="false" dtr="false" t="normal">AM$59/'Допущения'!$F$20*$K61</f>
        <v>#VALUE!</v>
      </c>
      <c r="AN61" s="244" t="e">
        <f aca="false" ca="true" dt2D="false" dtr="false" t="normal">AN$59/'Допущения'!$F$20*$K61</f>
        <v>#VALUE!</v>
      </c>
      <c r="AO61" s="244" t="e">
        <f aca="false" ca="true" dt2D="false" dtr="false" t="normal">AO$59/'Допущения'!$F$20*$K61</f>
        <v>#VALUE!</v>
      </c>
      <c r="AP61" s="244" t="e">
        <f aca="false" ca="true" dt2D="false" dtr="false" t="normal">AP$59/'Допущения'!$F$20*$K61</f>
        <v>#VALUE!</v>
      </c>
      <c r="AQ61" s="244" t="e">
        <f aca="false" ca="true" dt2D="false" dtr="false" t="normal">AQ$59/'Допущения'!$F$20*$K61</f>
        <v>#VALUE!</v>
      </c>
      <c r="AR61" s="244" t="e">
        <f aca="false" ca="true" dt2D="false" dtr="false" t="normal">AR$59/'Допущения'!$F$20*$K61</f>
        <v>#VALUE!</v>
      </c>
      <c r="AS61" s="244" t="e">
        <f aca="false" ca="true" dt2D="false" dtr="false" t="normal">AS$59/'Допущения'!$F$20*$K61</f>
        <v>#VALUE!</v>
      </c>
      <c r="AT61" s="244" t="e">
        <f aca="false" ca="true" dt2D="false" dtr="false" t="normal">AT$59/'Допущения'!$F$20*$K61</f>
        <v>#VALUE!</v>
      </c>
      <c r="AU61" s="244" t="e">
        <f aca="false" ca="true" dt2D="false" dtr="false" t="normal">AU$59/'Допущения'!$F$20*$K61</f>
        <v>#VALUE!</v>
      </c>
      <c r="AV61" s="244" t="e">
        <f aca="false" ca="true" dt2D="false" dtr="false" t="normal">AV$59/'Допущения'!$F$20*$K61</f>
        <v>#VALUE!</v>
      </c>
      <c r="AW61" s="244" t="e">
        <f aca="false" ca="true" dt2D="false" dtr="false" t="normal">AW$59/'Допущения'!$F$20*$K61</f>
        <v>#VALUE!</v>
      </c>
      <c r="AX61" s="244" t="e">
        <f aca="false" ca="true" dt2D="false" dtr="false" t="normal">AX$59/'Допущения'!$F$20*$K61</f>
        <v>#VALUE!</v>
      </c>
      <c r="AY61" s="244" t="e">
        <f aca="false" ca="true" dt2D="false" dtr="false" t="normal">AY$59/'Допущения'!$F$20*$K61</f>
        <v>#VALUE!</v>
      </c>
      <c r="AZ61" s="244" t="e">
        <f aca="false" ca="true" dt2D="false" dtr="false" t="normal">AZ$59/'Допущения'!$F$20*$K61</f>
        <v>#VALUE!</v>
      </c>
      <c r="BA61" s="244" t="e">
        <f aca="false" ca="true" dt2D="false" dtr="false" t="normal">BA$59/'Допущения'!$F$20*$K61</f>
        <v>#VALUE!</v>
      </c>
      <c r="BB61" s="244" t="e">
        <f aca="false" ca="true" dt2D="false" dtr="false" t="normal">BB$59/'Допущения'!$F$20*$K61</f>
        <v>#VALUE!</v>
      </c>
      <c r="BC61" s="244" t="e">
        <f aca="false" ca="true" dt2D="false" dtr="false" t="normal">BC$59/'Допущения'!$F$20*$K61</f>
        <v>#VALUE!</v>
      </c>
      <c r="BD61" s="244" t="e">
        <f aca="false" ca="true" dt2D="false" dtr="false" t="normal">BD$59/'Допущения'!$F$20*$K61</f>
        <v>#VALUE!</v>
      </c>
      <c r="BE61" s="244" t="e">
        <f aca="false" ca="true" dt2D="false" dtr="false" t="normal">BE$59/'Допущения'!$F$20*$K61</f>
        <v>#VALUE!</v>
      </c>
      <c r="BF61" s="244" t="e">
        <f aca="false" ca="true" dt2D="false" dtr="false" t="normal">BF$59/'Допущения'!$F$20*$K61</f>
        <v>#VALUE!</v>
      </c>
      <c r="BG61" s="244" t="e">
        <f aca="false" ca="true" dt2D="false" dtr="false" t="normal">BG$59/'Допущения'!$F$20*$K61</f>
        <v>#VALUE!</v>
      </c>
      <c r="BH61" s="244" t="e">
        <f aca="false" ca="true" dt2D="false" dtr="false" t="normal">BH$59/'Допущения'!$F$20*$K61</f>
        <v>#VALUE!</v>
      </c>
      <c r="BI61" s="244" t="e">
        <f aca="false" ca="true" dt2D="false" dtr="false" t="normal">BI$59/'Допущения'!$F$20*$K61</f>
        <v>#VALUE!</v>
      </c>
      <c r="BJ61" s="244" t="e">
        <f aca="false" ca="true" dt2D="false" dtr="false" t="normal">BJ$59/'Допущения'!$F$20*$K61</f>
        <v>#VALUE!</v>
      </c>
      <c r="BK61" s="244" t="e">
        <f aca="false" ca="true" dt2D="false" dtr="false" t="normal">BK$59/'Допущения'!$F$20*$K61</f>
        <v>#VALUE!</v>
      </c>
      <c r="BL61" s="244" t="e">
        <f aca="false" ca="true" dt2D="false" dtr="false" t="normal">BL$59/'Допущения'!$F$20*$K61</f>
        <v>#VALUE!</v>
      </c>
      <c r="BM61" s="244" t="e">
        <f aca="false" ca="true" dt2D="false" dtr="false" t="normal">BM$59/'Допущения'!$F$20*$K61</f>
        <v>#VALUE!</v>
      </c>
      <c r="BN61" s="244" t="e">
        <f aca="false" ca="true" dt2D="false" dtr="false" t="normal">BN$59/'Допущения'!$F$20*$K61</f>
        <v>#VALUE!</v>
      </c>
      <c r="BO61" s="244" t="e">
        <f aca="false" ca="true" dt2D="false" dtr="false" t="normal">BO$59/'Допущения'!$F$20*$K61</f>
        <v>#VALUE!</v>
      </c>
      <c r="BP61" s="244" t="e">
        <f aca="false" ca="true" dt2D="false" dtr="false" t="normal">BP$59/'Допущения'!$F$20*$K61</f>
        <v>#VALUE!</v>
      </c>
      <c r="BQ61" s="244" t="e">
        <f aca="false" ca="true" dt2D="false" dtr="false" t="normal">BQ$59/'Допущения'!$F$20*$K61</f>
        <v>#VALUE!</v>
      </c>
      <c r="BR61" s="244" t="e">
        <f aca="false" ca="true" dt2D="false" dtr="false" t="normal">BR$59/'Допущения'!$F$20*$K61</f>
        <v>#VALUE!</v>
      </c>
      <c r="BS61" s="244" t="e">
        <f aca="false" ca="true" dt2D="false" dtr="false" t="normal">BS$59/'Допущения'!$F$20*$K61</f>
        <v>#VALUE!</v>
      </c>
      <c r="BT61" s="244" t="e">
        <f aca="false" ca="true" dt2D="false" dtr="false" t="normal">BT$59/'Допущения'!$F$20*$K61</f>
        <v>#VALUE!</v>
      </c>
    </row>
    <row hidden="true" ht="16.5" outlineLevel="2" r="62">
      <c r="B62" s="482" t="s">
        <v>628</v>
      </c>
      <c r="D62" s="482" t="str">
        <f aca="false" ca="false" dt2D="false" dtr="false" t="normal">D61</f>
        <v>Коммуникационная инфраструктура</v>
      </c>
      <c r="F62" s="482" t="str">
        <f aca="false" ca="false" dt2D="false" dtr="false" t="normal">VLOOKUP(G62, 'ТехЛист'!L:M, 2, 0)</f>
        <v>Дополнительная туристическая инфраструктура</v>
      </c>
      <c r="G62" s="482" t="str">
        <f aca="false" ca="false" dt2D="false" dtr="false" t="normal">I62</f>
        <v>Бары (Общественное питание)</v>
      </c>
      <c r="I62" s="604" t="str">
        <f aca="false" ca="false" dt2D="false" dtr="false" t="normal">'Допущения'!$B$28</f>
        <v>Бары (Общественное питание)</v>
      </c>
      <c r="K62" s="600" t="n">
        <f aca="false" ca="false" dt2D="false" dtr="false" t="normal">IFERROR(VLOOKUP(I62, 'Допущения'!$B$27:$G$33, 5, 0), 0)</f>
        <v>0</v>
      </c>
      <c r="L62" s="235" t="e">
        <f aca="false" ca="true" dt2D="false" dtr="false" t="normal">SUM(M62:BT62)</f>
        <v>#VALUE!</v>
      </c>
      <c r="M62" s="244" t="e">
        <f aca="false" ca="true" dt2D="false" dtr="false" t="normal">M$59/'Допущения'!$F$20*$K62</f>
        <v>#VALUE!</v>
      </c>
      <c r="N62" s="244" t="e">
        <f aca="false" ca="true" dt2D="false" dtr="false" t="normal">N$59/'Допущения'!$F$20*$K62</f>
        <v>#VALUE!</v>
      </c>
      <c r="O62" s="244" t="e">
        <f aca="false" ca="true" dt2D="false" dtr="false" t="normal">O$59/'Допущения'!$F$20*$K62</f>
        <v>#VALUE!</v>
      </c>
      <c r="P62" s="244" t="e">
        <f aca="false" ca="true" dt2D="false" dtr="false" t="normal">P$59/'Допущения'!$F$20*$K62</f>
        <v>#VALUE!</v>
      </c>
      <c r="Q62" s="244" t="e">
        <f aca="false" ca="true" dt2D="false" dtr="false" t="normal">Q$59/'Допущения'!$F$20*$K62</f>
        <v>#VALUE!</v>
      </c>
      <c r="R62" s="244" t="e">
        <f aca="false" ca="true" dt2D="false" dtr="false" t="normal">R$59/'Допущения'!$F$20*$K62</f>
        <v>#VALUE!</v>
      </c>
      <c r="S62" s="244" t="e">
        <f aca="false" ca="true" dt2D="false" dtr="false" t="normal">S$59/'Допущения'!$F$20*$K62</f>
        <v>#VALUE!</v>
      </c>
      <c r="T62" s="244" t="e">
        <f aca="false" ca="true" dt2D="false" dtr="false" t="normal">T$59/'Допущения'!$F$20*$K62</f>
        <v>#VALUE!</v>
      </c>
      <c r="U62" s="244" t="e">
        <f aca="false" ca="true" dt2D="false" dtr="false" t="normal">U$59/'Допущения'!$F$20*$K62</f>
        <v>#VALUE!</v>
      </c>
      <c r="V62" s="244" t="e">
        <f aca="false" ca="true" dt2D="false" dtr="false" t="normal">V$59/'Допущения'!$F$20*$K62</f>
        <v>#VALUE!</v>
      </c>
      <c r="W62" s="244" t="e">
        <f aca="false" ca="true" dt2D="false" dtr="false" t="normal">W$59/'Допущения'!$F$20*$K62</f>
        <v>#VALUE!</v>
      </c>
      <c r="X62" s="244" t="e">
        <f aca="false" ca="true" dt2D="false" dtr="false" t="normal">X$59/'Допущения'!$F$20*$K62</f>
        <v>#VALUE!</v>
      </c>
      <c r="Y62" s="244" t="e">
        <f aca="false" ca="true" dt2D="false" dtr="false" t="normal">Y$59/'Допущения'!$F$20*$K62</f>
        <v>#VALUE!</v>
      </c>
      <c r="Z62" s="244" t="e">
        <f aca="false" ca="true" dt2D="false" dtr="false" t="normal">Z$59/'Допущения'!$F$20*$K62</f>
        <v>#VALUE!</v>
      </c>
      <c r="AA62" s="244" t="e">
        <f aca="false" ca="true" dt2D="false" dtr="false" t="normal">AA$59/'Допущения'!$F$20*$K62</f>
        <v>#VALUE!</v>
      </c>
      <c r="AB62" s="244" t="e">
        <f aca="false" ca="true" dt2D="false" dtr="false" t="normal">AB$59/'Допущения'!$F$20*$K62</f>
        <v>#VALUE!</v>
      </c>
      <c r="AC62" s="244" t="e">
        <f aca="false" ca="true" dt2D="false" dtr="false" t="normal">AC$59/'Допущения'!$F$20*$K62</f>
        <v>#VALUE!</v>
      </c>
      <c r="AD62" s="244" t="e">
        <f aca="false" ca="true" dt2D="false" dtr="false" t="normal">AD$59/'Допущения'!$F$20*$K62</f>
        <v>#VALUE!</v>
      </c>
      <c r="AE62" s="244" t="e">
        <f aca="false" ca="true" dt2D="false" dtr="false" t="normal">AE$59/'Допущения'!$F$20*$K62</f>
        <v>#VALUE!</v>
      </c>
      <c r="AF62" s="244" t="e">
        <f aca="false" ca="true" dt2D="false" dtr="false" t="normal">AF$59/'Допущения'!$F$20*$K62</f>
        <v>#VALUE!</v>
      </c>
      <c r="AG62" s="244" t="e">
        <f aca="false" ca="true" dt2D="false" dtr="false" t="normal">AG$59/'Допущения'!$F$20*$K62</f>
        <v>#VALUE!</v>
      </c>
      <c r="AH62" s="244" t="e">
        <f aca="false" ca="true" dt2D="false" dtr="false" t="normal">AH$59/'Допущения'!$F$20*$K62</f>
        <v>#VALUE!</v>
      </c>
      <c r="AI62" s="244" t="e">
        <f aca="false" ca="true" dt2D="false" dtr="false" t="normal">AI$59/'Допущения'!$F$20*$K62</f>
        <v>#VALUE!</v>
      </c>
      <c r="AJ62" s="244" t="e">
        <f aca="false" ca="true" dt2D="false" dtr="false" t="normal">AJ$59/'Допущения'!$F$20*$K62</f>
        <v>#VALUE!</v>
      </c>
      <c r="AK62" s="244" t="e">
        <f aca="false" ca="true" dt2D="false" dtr="false" t="normal">AK$59/'Допущения'!$F$20*$K62</f>
        <v>#VALUE!</v>
      </c>
      <c r="AL62" s="244" t="e">
        <f aca="false" ca="true" dt2D="false" dtr="false" t="normal">AL$59/'Допущения'!$F$20*$K62</f>
        <v>#VALUE!</v>
      </c>
      <c r="AM62" s="244" t="e">
        <f aca="false" ca="true" dt2D="false" dtr="false" t="normal">AM$59/'Допущения'!$F$20*$K62</f>
        <v>#VALUE!</v>
      </c>
      <c r="AN62" s="244" t="e">
        <f aca="false" ca="true" dt2D="false" dtr="false" t="normal">AN$59/'Допущения'!$F$20*$K62</f>
        <v>#VALUE!</v>
      </c>
      <c r="AO62" s="244" t="e">
        <f aca="false" ca="true" dt2D="false" dtr="false" t="normal">AO$59/'Допущения'!$F$20*$K62</f>
        <v>#VALUE!</v>
      </c>
      <c r="AP62" s="244" t="e">
        <f aca="false" ca="true" dt2D="false" dtr="false" t="normal">AP$59/'Допущения'!$F$20*$K62</f>
        <v>#VALUE!</v>
      </c>
      <c r="AQ62" s="244" t="e">
        <f aca="false" ca="true" dt2D="false" dtr="false" t="normal">AQ$59/'Допущения'!$F$20*$K62</f>
        <v>#VALUE!</v>
      </c>
      <c r="AR62" s="244" t="e">
        <f aca="false" ca="true" dt2D="false" dtr="false" t="normal">AR$59/'Допущения'!$F$20*$K62</f>
        <v>#VALUE!</v>
      </c>
      <c r="AS62" s="244" t="e">
        <f aca="false" ca="true" dt2D="false" dtr="false" t="normal">AS$59/'Допущения'!$F$20*$K62</f>
        <v>#VALUE!</v>
      </c>
      <c r="AT62" s="244" t="e">
        <f aca="false" ca="true" dt2D="false" dtr="false" t="normal">AT$59/'Допущения'!$F$20*$K62</f>
        <v>#VALUE!</v>
      </c>
      <c r="AU62" s="244" t="e">
        <f aca="false" ca="true" dt2D="false" dtr="false" t="normal">AU$59/'Допущения'!$F$20*$K62</f>
        <v>#VALUE!</v>
      </c>
      <c r="AV62" s="244" t="e">
        <f aca="false" ca="true" dt2D="false" dtr="false" t="normal">AV$59/'Допущения'!$F$20*$K62</f>
        <v>#VALUE!</v>
      </c>
      <c r="AW62" s="244" t="e">
        <f aca="false" ca="true" dt2D="false" dtr="false" t="normal">AW$59/'Допущения'!$F$20*$K62</f>
        <v>#VALUE!</v>
      </c>
      <c r="AX62" s="244" t="e">
        <f aca="false" ca="true" dt2D="false" dtr="false" t="normal">AX$59/'Допущения'!$F$20*$K62</f>
        <v>#VALUE!</v>
      </c>
      <c r="AY62" s="244" t="e">
        <f aca="false" ca="true" dt2D="false" dtr="false" t="normal">AY$59/'Допущения'!$F$20*$K62</f>
        <v>#VALUE!</v>
      </c>
      <c r="AZ62" s="244" t="e">
        <f aca="false" ca="true" dt2D="false" dtr="false" t="normal">AZ$59/'Допущения'!$F$20*$K62</f>
        <v>#VALUE!</v>
      </c>
      <c r="BA62" s="244" t="e">
        <f aca="false" ca="true" dt2D="false" dtr="false" t="normal">BA$59/'Допущения'!$F$20*$K62</f>
        <v>#VALUE!</v>
      </c>
      <c r="BB62" s="244" t="e">
        <f aca="false" ca="true" dt2D="false" dtr="false" t="normal">BB$59/'Допущения'!$F$20*$K62</f>
        <v>#VALUE!</v>
      </c>
      <c r="BC62" s="244" t="e">
        <f aca="false" ca="true" dt2D="false" dtr="false" t="normal">BC$59/'Допущения'!$F$20*$K62</f>
        <v>#VALUE!</v>
      </c>
      <c r="BD62" s="244" t="e">
        <f aca="false" ca="true" dt2D="false" dtr="false" t="normal">BD$59/'Допущения'!$F$20*$K62</f>
        <v>#VALUE!</v>
      </c>
      <c r="BE62" s="244" t="e">
        <f aca="false" ca="true" dt2D="false" dtr="false" t="normal">BE$59/'Допущения'!$F$20*$K62</f>
        <v>#VALUE!</v>
      </c>
      <c r="BF62" s="244" t="e">
        <f aca="false" ca="true" dt2D="false" dtr="false" t="normal">BF$59/'Допущения'!$F$20*$K62</f>
        <v>#VALUE!</v>
      </c>
      <c r="BG62" s="244" t="e">
        <f aca="false" ca="true" dt2D="false" dtr="false" t="normal">BG$59/'Допущения'!$F$20*$K62</f>
        <v>#VALUE!</v>
      </c>
      <c r="BH62" s="244" t="e">
        <f aca="false" ca="true" dt2D="false" dtr="false" t="normal">BH$59/'Допущения'!$F$20*$K62</f>
        <v>#VALUE!</v>
      </c>
      <c r="BI62" s="244" t="e">
        <f aca="false" ca="true" dt2D="false" dtr="false" t="normal">BI$59/'Допущения'!$F$20*$K62</f>
        <v>#VALUE!</v>
      </c>
      <c r="BJ62" s="244" t="e">
        <f aca="false" ca="true" dt2D="false" dtr="false" t="normal">BJ$59/'Допущения'!$F$20*$K62</f>
        <v>#VALUE!</v>
      </c>
      <c r="BK62" s="244" t="e">
        <f aca="false" ca="true" dt2D="false" dtr="false" t="normal">BK$59/'Допущения'!$F$20*$K62</f>
        <v>#VALUE!</v>
      </c>
      <c r="BL62" s="244" t="e">
        <f aca="false" ca="true" dt2D="false" dtr="false" t="normal">BL$59/'Допущения'!$F$20*$K62</f>
        <v>#VALUE!</v>
      </c>
      <c r="BM62" s="244" t="e">
        <f aca="false" ca="true" dt2D="false" dtr="false" t="normal">BM$59/'Допущения'!$F$20*$K62</f>
        <v>#VALUE!</v>
      </c>
      <c r="BN62" s="244" t="e">
        <f aca="false" ca="true" dt2D="false" dtr="false" t="normal">BN$59/'Допущения'!$F$20*$K62</f>
        <v>#VALUE!</v>
      </c>
      <c r="BO62" s="244" t="e">
        <f aca="false" ca="true" dt2D="false" dtr="false" t="normal">BO$59/'Допущения'!$F$20*$K62</f>
        <v>#VALUE!</v>
      </c>
      <c r="BP62" s="244" t="e">
        <f aca="false" ca="true" dt2D="false" dtr="false" t="normal">BP$59/'Допущения'!$F$20*$K62</f>
        <v>#VALUE!</v>
      </c>
      <c r="BQ62" s="244" t="e">
        <f aca="false" ca="true" dt2D="false" dtr="false" t="normal">BQ$59/'Допущения'!$F$20*$K62</f>
        <v>#VALUE!</v>
      </c>
      <c r="BR62" s="244" t="e">
        <f aca="false" ca="true" dt2D="false" dtr="false" t="normal">BR$59/'Допущения'!$F$20*$K62</f>
        <v>#VALUE!</v>
      </c>
      <c r="BS62" s="244" t="e">
        <f aca="false" ca="true" dt2D="false" dtr="false" t="normal">BS$59/'Допущения'!$F$20*$K62</f>
        <v>#VALUE!</v>
      </c>
      <c r="BT62" s="244" t="e">
        <f aca="false" ca="true" dt2D="false" dtr="false" t="normal">BT$59/'Допущения'!$F$20*$K62</f>
        <v>#VALUE!</v>
      </c>
    </row>
    <row hidden="true" ht="33" outlineLevel="2" r="63">
      <c r="B63" s="482" t="s">
        <v>628</v>
      </c>
      <c r="D63" s="482" t="str">
        <f aca="false" ca="false" dt2D="false" dtr="false" t="normal">D62</f>
        <v>Коммуникационная инфраструктура</v>
      </c>
      <c r="F63" s="482" t="str">
        <f aca="false" ca="false" dt2D="false" dtr="false" t="normal">VLOOKUP(G63, 'ТехЛист'!L:M, 2, 0)</f>
        <v>Якорная туристическая инфраструктура</v>
      </c>
      <c r="G63" s="482" t="str">
        <f aca="false" ca="false" dt2D="false" dtr="false" t="normal">I63</f>
        <v>Ботанические сады (Познавательный, культурно-развлекательный, деловой)</v>
      </c>
      <c r="I63" s="604" t="str">
        <f aca="false" ca="false" dt2D="false" dtr="false" t="normal">'Допущения'!$B$29</f>
        <v>Ботанические сады (Познавательный, культурно-развлекательный, деловой)</v>
      </c>
      <c r="K63" s="600" t="n">
        <f aca="false" ca="false" dt2D="false" dtr="false" t="normal">IFERROR(VLOOKUP(I63, 'Допущения'!$B$27:$G$33, 5, 0), 0)</f>
        <v>0</v>
      </c>
      <c r="L63" s="235" t="e">
        <f aca="false" ca="true" dt2D="false" dtr="false" t="normal">SUM(M63:BT63)</f>
        <v>#VALUE!</v>
      </c>
      <c r="M63" s="244" t="e">
        <f aca="false" ca="true" dt2D="false" dtr="false" t="normal">M$59/'Допущения'!$F$20*$K63</f>
        <v>#VALUE!</v>
      </c>
      <c r="N63" s="244" t="e">
        <f aca="false" ca="true" dt2D="false" dtr="false" t="normal">N$59/'Допущения'!$F$20*$K63</f>
        <v>#VALUE!</v>
      </c>
      <c r="O63" s="244" t="e">
        <f aca="false" ca="true" dt2D="false" dtr="false" t="normal">O$59/'Допущения'!$F$20*$K63</f>
        <v>#VALUE!</v>
      </c>
      <c r="P63" s="244" t="e">
        <f aca="false" ca="true" dt2D="false" dtr="false" t="normal">P$59/'Допущения'!$F$20*$K63</f>
        <v>#VALUE!</v>
      </c>
      <c r="Q63" s="244" t="e">
        <f aca="false" ca="true" dt2D="false" dtr="false" t="normal">Q$59/'Допущения'!$F$20*$K63</f>
        <v>#VALUE!</v>
      </c>
      <c r="R63" s="244" t="e">
        <f aca="false" ca="true" dt2D="false" dtr="false" t="normal">R$59/'Допущения'!$F$20*$K63</f>
        <v>#VALUE!</v>
      </c>
      <c r="S63" s="244" t="e">
        <f aca="false" ca="true" dt2D="false" dtr="false" t="normal">S$59/'Допущения'!$F$20*$K63</f>
        <v>#VALUE!</v>
      </c>
      <c r="T63" s="244" t="e">
        <f aca="false" ca="true" dt2D="false" dtr="false" t="normal">T$59/'Допущения'!$F$20*$K63</f>
        <v>#VALUE!</v>
      </c>
      <c r="U63" s="244" t="e">
        <f aca="false" ca="true" dt2D="false" dtr="false" t="normal">U$59/'Допущения'!$F$20*$K63</f>
        <v>#VALUE!</v>
      </c>
      <c r="V63" s="244" t="e">
        <f aca="false" ca="true" dt2D="false" dtr="false" t="normal">V$59/'Допущения'!$F$20*$K63</f>
        <v>#VALUE!</v>
      </c>
      <c r="W63" s="244" t="e">
        <f aca="false" ca="true" dt2D="false" dtr="false" t="normal">W$59/'Допущения'!$F$20*$K63</f>
        <v>#VALUE!</v>
      </c>
      <c r="X63" s="244" t="e">
        <f aca="false" ca="true" dt2D="false" dtr="false" t="normal">X$59/'Допущения'!$F$20*$K63</f>
        <v>#VALUE!</v>
      </c>
      <c r="Y63" s="244" t="e">
        <f aca="false" ca="true" dt2D="false" dtr="false" t="normal">Y$59/'Допущения'!$F$20*$K63</f>
        <v>#VALUE!</v>
      </c>
      <c r="Z63" s="244" t="e">
        <f aca="false" ca="true" dt2D="false" dtr="false" t="normal">Z$59/'Допущения'!$F$20*$K63</f>
        <v>#VALUE!</v>
      </c>
      <c r="AA63" s="244" t="e">
        <f aca="false" ca="true" dt2D="false" dtr="false" t="normal">AA$59/'Допущения'!$F$20*$K63</f>
        <v>#VALUE!</v>
      </c>
      <c r="AB63" s="244" t="e">
        <f aca="false" ca="true" dt2D="false" dtr="false" t="normal">AB$59/'Допущения'!$F$20*$K63</f>
        <v>#VALUE!</v>
      </c>
      <c r="AC63" s="244" t="e">
        <f aca="false" ca="true" dt2D="false" dtr="false" t="normal">AC$59/'Допущения'!$F$20*$K63</f>
        <v>#VALUE!</v>
      </c>
      <c r="AD63" s="244" t="e">
        <f aca="false" ca="true" dt2D="false" dtr="false" t="normal">AD$59/'Допущения'!$F$20*$K63</f>
        <v>#VALUE!</v>
      </c>
      <c r="AE63" s="244" t="e">
        <f aca="false" ca="true" dt2D="false" dtr="false" t="normal">AE$59/'Допущения'!$F$20*$K63</f>
        <v>#VALUE!</v>
      </c>
      <c r="AF63" s="244" t="e">
        <f aca="false" ca="true" dt2D="false" dtr="false" t="normal">AF$59/'Допущения'!$F$20*$K63</f>
        <v>#VALUE!</v>
      </c>
      <c r="AG63" s="244" t="e">
        <f aca="false" ca="true" dt2D="false" dtr="false" t="normal">AG$59/'Допущения'!$F$20*$K63</f>
        <v>#VALUE!</v>
      </c>
      <c r="AH63" s="244" t="e">
        <f aca="false" ca="true" dt2D="false" dtr="false" t="normal">AH$59/'Допущения'!$F$20*$K63</f>
        <v>#VALUE!</v>
      </c>
      <c r="AI63" s="244" t="e">
        <f aca="false" ca="true" dt2D="false" dtr="false" t="normal">AI$59/'Допущения'!$F$20*$K63</f>
        <v>#VALUE!</v>
      </c>
      <c r="AJ63" s="244" t="e">
        <f aca="false" ca="true" dt2D="false" dtr="false" t="normal">AJ$59/'Допущения'!$F$20*$K63</f>
        <v>#VALUE!</v>
      </c>
      <c r="AK63" s="244" t="e">
        <f aca="false" ca="true" dt2D="false" dtr="false" t="normal">AK$59/'Допущения'!$F$20*$K63</f>
        <v>#VALUE!</v>
      </c>
      <c r="AL63" s="244" t="e">
        <f aca="false" ca="true" dt2D="false" dtr="false" t="normal">AL$59/'Допущения'!$F$20*$K63</f>
        <v>#VALUE!</v>
      </c>
      <c r="AM63" s="244" t="e">
        <f aca="false" ca="true" dt2D="false" dtr="false" t="normal">AM$59/'Допущения'!$F$20*$K63</f>
        <v>#VALUE!</v>
      </c>
      <c r="AN63" s="244" t="e">
        <f aca="false" ca="true" dt2D="false" dtr="false" t="normal">AN$59/'Допущения'!$F$20*$K63</f>
        <v>#VALUE!</v>
      </c>
      <c r="AO63" s="244" t="e">
        <f aca="false" ca="true" dt2D="false" dtr="false" t="normal">AO$59/'Допущения'!$F$20*$K63</f>
        <v>#VALUE!</v>
      </c>
      <c r="AP63" s="244" t="e">
        <f aca="false" ca="true" dt2D="false" dtr="false" t="normal">AP$59/'Допущения'!$F$20*$K63</f>
        <v>#VALUE!</v>
      </c>
      <c r="AQ63" s="244" t="e">
        <f aca="false" ca="true" dt2D="false" dtr="false" t="normal">AQ$59/'Допущения'!$F$20*$K63</f>
        <v>#VALUE!</v>
      </c>
      <c r="AR63" s="244" t="e">
        <f aca="false" ca="true" dt2D="false" dtr="false" t="normal">AR$59/'Допущения'!$F$20*$K63</f>
        <v>#VALUE!</v>
      </c>
      <c r="AS63" s="244" t="e">
        <f aca="false" ca="true" dt2D="false" dtr="false" t="normal">AS$59/'Допущения'!$F$20*$K63</f>
        <v>#VALUE!</v>
      </c>
      <c r="AT63" s="244" t="e">
        <f aca="false" ca="true" dt2D="false" dtr="false" t="normal">AT$59/'Допущения'!$F$20*$K63</f>
        <v>#VALUE!</v>
      </c>
      <c r="AU63" s="244" t="e">
        <f aca="false" ca="true" dt2D="false" dtr="false" t="normal">AU$59/'Допущения'!$F$20*$K63</f>
        <v>#VALUE!</v>
      </c>
      <c r="AV63" s="244" t="e">
        <f aca="false" ca="true" dt2D="false" dtr="false" t="normal">AV$59/'Допущения'!$F$20*$K63</f>
        <v>#VALUE!</v>
      </c>
      <c r="AW63" s="244" t="e">
        <f aca="false" ca="true" dt2D="false" dtr="false" t="normal">AW$59/'Допущения'!$F$20*$K63</f>
        <v>#VALUE!</v>
      </c>
      <c r="AX63" s="244" t="e">
        <f aca="false" ca="true" dt2D="false" dtr="false" t="normal">AX$59/'Допущения'!$F$20*$K63</f>
        <v>#VALUE!</v>
      </c>
      <c r="AY63" s="244" t="e">
        <f aca="false" ca="true" dt2D="false" dtr="false" t="normal">AY$59/'Допущения'!$F$20*$K63</f>
        <v>#VALUE!</v>
      </c>
      <c r="AZ63" s="244" t="e">
        <f aca="false" ca="true" dt2D="false" dtr="false" t="normal">AZ$59/'Допущения'!$F$20*$K63</f>
        <v>#VALUE!</v>
      </c>
      <c r="BA63" s="244" t="e">
        <f aca="false" ca="true" dt2D="false" dtr="false" t="normal">BA$59/'Допущения'!$F$20*$K63</f>
        <v>#VALUE!</v>
      </c>
      <c r="BB63" s="244" t="e">
        <f aca="false" ca="true" dt2D="false" dtr="false" t="normal">BB$59/'Допущения'!$F$20*$K63</f>
        <v>#VALUE!</v>
      </c>
      <c r="BC63" s="244" t="e">
        <f aca="false" ca="true" dt2D="false" dtr="false" t="normal">BC$59/'Допущения'!$F$20*$K63</f>
        <v>#VALUE!</v>
      </c>
      <c r="BD63" s="244" t="e">
        <f aca="false" ca="true" dt2D="false" dtr="false" t="normal">BD$59/'Допущения'!$F$20*$K63</f>
        <v>#VALUE!</v>
      </c>
      <c r="BE63" s="244" t="e">
        <f aca="false" ca="true" dt2D="false" dtr="false" t="normal">BE$59/'Допущения'!$F$20*$K63</f>
        <v>#VALUE!</v>
      </c>
      <c r="BF63" s="244" t="e">
        <f aca="false" ca="true" dt2D="false" dtr="false" t="normal">BF$59/'Допущения'!$F$20*$K63</f>
        <v>#VALUE!</v>
      </c>
      <c r="BG63" s="244" t="e">
        <f aca="false" ca="true" dt2D="false" dtr="false" t="normal">BG$59/'Допущения'!$F$20*$K63</f>
        <v>#VALUE!</v>
      </c>
      <c r="BH63" s="244" t="e">
        <f aca="false" ca="true" dt2D="false" dtr="false" t="normal">BH$59/'Допущения'!$F$20*$K63</f>
        <v>#VALUE!</v>
      </c>
      <c r="BI63" s="244" t="e">
        <f aca="false" ca="true" dt2D="false" dtr="false" t="normal">BI$59/'Допущения'!$F$20*$K63</f>
        <v>#VALUE!</v>
      </c>
      <c r="BJ63" s="244" t="e">
        <f aca="false" ca="true" dt2D="false" dtr="false" t="normal">BJ$59/'Допущения'!$F$20*$K63</f>
        <v>#VALUE!</v>
      </c>
      <c r="BK63" s="244" t="e">
        <f aca="false" ca="true" dt2D="false" dtr="false" t="normal">BK$59/'Допущения'!$F$20*$K63</f>
        <v>#VALUE!</v>
      </c>
      <c r="BL63" s="244" t="e">
        <f aca="false" ca="true" dt2D="false" dtr="false" t="normal">BL$59/'Допущения'!$F$20*$K63</f>
        <v>#VALUE!</v>
      </c>
      <c r="BM63" s="244" t="e">
        <f aca="false" ca="true" dt2D="false" dtr="false" t="normal">BM$59/'Допущения'!$F$20*$K63</f>
        <v>#VALUE!</v>
      </c>
      <c r="BN63" s="244" t="e">
        <f aca="false" ca="true" dt2D="false" dtr="false" t="normal">BN$59/'Допущения'!$F$20*$K63</f>
        <v>#VALUE!</v>
      </c>
      <c r="BO63" s="244" t="e">
        <f aca="false" ca="true" dt2D="false" dtr="false" t="normal">BO$59/'Допущения'!$F$20*$K63</f>
        <v>#VALUE!</v>
      </c>
      <c r="BP63" s="244" t="e">
        <f aca="false" ca="true" dt2D="false" dtr="false" t="normal">BP$59/'Допущения'!$F$20*$K63</f>
        <v>#VALUE!</v>
      </c>
      <c r="BQ63" s="244" t="e">
        <f aca="false" ca="true" dt2D="false" dtr="false" t="normal">BQ$59/'Допущения'!$F$20*$K63</f>
        <v>#VALUE!</v>
      </c>
      <c r="BR63" s="244" t="e">
        <f aca="false" ca="true" dt2D="false" dtr="false" t="normal">BR$59/'Допущения'!$F$20*$K63</f>
        <v>#VALUE!</v>
      </c>
      <c r="BS63" s="244" t="e">
        <f aca="false" ca="true" dt2D="false" dtr="false" t="normal">BS$59/'Допущения'!$F$20*$K63</f>
        <v>#VALUE!</v>
      </c>
      <c r="BT63" s="244" t="e">
        <f aca="false" ca="true" dt2D="false" dtr="false" t="normal">BT$59/'Допущения'!$F$20*$K63</f>
        <v>#VALUE!</v>
      </c>
    </row>
    <row hidden="true" ht="16.5" outlineLevel="2" r="64">
      <c r="B64" s="482" t="s">
        <v>628</v>
      </c>
      <c r="D64" s="482" t="str">
        <f aca="false" ca="false" dt2D="false" dtr="false" t="normal">D60</f>
        <v>Коммуникационная инфраструктура</v>
      </c>
      <c r="F64" s="482" t="str">
        <f aca="false" ca="false" dt2D="false" dtr="false" t="normal">VLOOKUP(G64, 'ТехЛист'!L:M, 2, 0)</f>
        <v>Якорная туристическая инфраструктура</v>
      </c>
      <c r="G64" s="482" t="str">
        <f aca="false" ca="false" dt2D="false" dtr="false" t="normal">I64</f>
        <v>Аквапарки (Рекреационный, водный, круизный)</v>
      </c>
      <c r="I64" s="599" t="str">
        <f aca="false" ca="false" dt2D="false" dtr="false" t="normal">'Допущения'!$B$30</f>
        <v>Аквапарки (Рекреационный, водный, круизный)</v>
      </c>
      <c r="K64" s="600" t="n">
        <f aca="false" ca="false" dt2D="false" dtr="false" t="normal">IFERROR(VLOOKUP(I64, 'Допущения'!$B$27:$G$33, 5, 0), 0)</f>
        <v>0</v>
      </c>
      <c r="L64" s="235" t="e">
        <f aca="false" ca="true" dt2D="false" dtr="false" t="normal">SUM(M64:BT64)</f>
        <v>#VALUE!</v>
      </c>
      <c r="M64" s="244" t="e">
        <f aca="false" ca="true" dt2D="false" dtr="false" t="normal">M$59/'Допущения'!$F$20*$K64</f>
        <v>#VALUE!</v>
      </c>
      <c r="N64" s="244" t="e">
        <f aca="false" ca="true" dt2D="false" dtr="false" t="normal">N$59/'Допущения'!$F$20*$K64</f>
        <v>#VALUE!</v>
      </c>
      <c r="O64" s="244" t="e">
        <f aca="false" ca="true" dt2D="false" dtr="false" t="normal">O$59/'Допущения'!$F$20*$K64</f>
        <v>#VALUE!</v>
      </c>
      <c r="P64" s="244" t="e">
        <f aca="false" ca="true" dt2D="false" dtr="false" t="normal">P$59/'Допущения'!$F$20*$K64</f>
        <v>#VALUE!</v>
      </c>
      <c r="Q64" s="244" t="e">
        <f aca="false" ca="true" dt2D="false" dtr="false" t="normal">Q$59/'Допущения'!$F$20*$K64</f>
        <v>#VALUE!</v>
      </c>
      <c r="R64" s="244" t="e">
        <f aca="false" ca="true" dt2D="false" dtr="false" t="normal">R$59/'Допущения'!$F$20*$K64</f>
        <v>#VALUE!</v>
      </c>
      <c r="S64" s="244" t="e">
        <f aca="false" ca="true" dt2D="false" dtr="false" t="normal">S$59/'Допущения'!$F$20*$K64</f>
        <v>#VALUE!</v>
      </c>
      <c r="T64" s="244" t="e">
        <f aca="false" ca="true" dt2D="false" dtr="false" t="normal">T$59/'Допущения'!$F$20*$K64</f>
        <v>#VALUE!</v>
      </c>
      <c r="U64" s="244" t="e">
        <f aca="false" ca="true" dt2D="false" dtr="false" t="normal">U$59/'Допущения'!$F$20*$K64</f>
        <v>#VALUE!</v>
      </c>
      <c r="V64" s="244" t="e">
        <f aca="false" ca="true" dt2D="false" dtr="false" t="normal">V$59/'Допущения'!$F$20*$K64</f>
        <v>#VALUE!</v>
      </c>
      <c r="W64" s="244" t="e">
        <f aca="false" ca="true" dt2D="false" dtr="false" t="normal">W$59/'Допущения'!$F$20*$K64</f>
        <v>#VALUE!</v>
      </c>
      <c r="X64" s="244" t="e">
        <f aca="false" ca="true" dt2D="false" dtr="false" t="normal">X$59/'Допущения'!$F$20*$K64</f>
        <v>#VALUE!</v>
      </c>
      <c r="Y64" s="244" t="e">
        <f aca="false" ca="true" dt2D="false" dtr="false" t="normal">Y$59/'Допущения'!$F$20*$K64</f>
        <v>#VALUE!</v>
      </c>
      <c r="Z64" s="244" t="e">
        <f aca="false" ca="true" dt2D="false" dtr="false" t="normal">Z$59/'Допущения'!$F$20*$K64</f>
        <v>#VALUE!</v>
      </c>
      <c r="AA64" s="244" t="e">
        <f aca="false" ca="true" dt2D="false" dtr="false" t="normal">AA$59/'Допущения'!$F$20*$K64</f>
        <v>#VALUE!</v>
      </c>
      <c r="AB64" s="244" t="e">
        <f aca="false" ca="true" dt2D="false" dtr="false" t="normal">AB$59/'Допущения'!$F$20*$K64</f>
        <v>#VALUE!</v>
      </c>
      <c r="AC64" s="244" t="e">
        <f aca="false" ca="true" dt2D="false" dtr="false" t="normal">AC$59/'Допущения'!$F$20*$K64</f>
        <v>#VALUE!</v>
      </c>
      <c r="AD64" s="244" t="e">
        <f aca="false" ca="true" dt2D="false" dtr="false" t="normal">AD$59/'Допущения'!$F$20*$K64</f>
        <v>#VALUE!</v>
      </c>
      <c r="AE64" s="244" t="e">
        <f aca="false" ca="true" dt2D="false" dtr="false" t="normal">AE$59/'Допущения'!$F$20*$K64</f>
        <v>#VALUE!</v>
      </c>
      <c r="AF64" s="244" t="e">
        <f aca="false" ca="true" dt2D="false" dtr="false" t="normal">AF$59/'Допущения'!$F$20*$K64</f>
        <v>#VALUE!</v>
      </c>
      <c r="AG64" s="244" t="e">
        <f aca="false" ca="true" dt2D="false" dtr="false" t="normal">AG$59/'Допущения'!$F$20*$K64</f>
        <v>#VALUE!</v>
      </c>
      <c r="AH64" s="244" t="e">
        <f aca="false" ca="true" dt2D="false" dtr="false" t="normal">AH$59/'Допущения'!$F$20*$K64</f>
        <v>#VALUE!</v>
      </c>
      <c r="AI64" s="244" t="e">
        <f aca="false" ca="true" dt2D="false" dtr="false" t="normal">AI$59/'Допущения'!$F$20*$K64</f>
        <v>#VALUE!</v>
      </c>
      <c r="AJ64" s="244" t="e">
        <f aca="false" ca="true" dt2D="false" dtr="false" t="normal">AJ$59/'Допущения'!$F$20*$K64</f>
        <v>#VALUE!</v>
      </c>
      <c r="AK64" s="244" t="e">
        <f aca="false" ca="true" dt2D="false" dtr="false" t="normal">AK$59/'Допущения'!$F$20*$K64</f>
        <v>#VALUE!</v>
      </c>
      <c r="AL64" s="244" t="e">
        <f aca="false" ca="true" dt2D="false" dtr="false" t="normal">AL$59/'Допущения'!$F$20*$K64</f>
        <v>#VALUE!</v>
      </c>
      <c r="AM64" s="244" t="e">
        <f aca="false" ca="true" dt2D="false" dtr="false" t="normal">AM$59/'Допущения'!$F$20*$K64</f>
        <v>#VALUE!</v>
      </c>
      <c r="AN64" s="244" t="e">
        <f aca="false" ca="true" dt2D="false" dtr="false" t="normal">AN$59/'Допущения'!$F$20*$K64</f>
        <v>#VALUE!</v>
      </c>
      <c r="AO64" s="244" t="e">
        <f aca="false" ca="true" dt2D="false" dtr="false" t="normal">AO$59/'Допущения'!$F$20*$K64</f>
        <v>#VALUE!</v>
      </c>
      <c r="AP64" s="244" t="e">
        <f aca="false" ca="true" dt2D="false" dtr="false" t="normal">AP$59/'Допущения'!$F$20*$K64</f>
        <v>#VALUE!</v>
      </c>
      <c r="AQ64" s="244" t="e">
        <f aca="false" ca="true" dt2D="false" dtr="false" t="normal">AQ$59/'Допущения'!$F$20*$K64</f>
        <v>#VALUE!</v>
      </c>
      <c r="AR64" s="244" t="e">
        <f aca="false" ca="true" dt2D="false" dtr="false" t="normal">AR$59/'Допущения'!$F$20*$K64</f>
        <v>#VALUE!</v>
      </c>
      <c r="AS64" s="244" t="e">
        <f aca="false" ca="true" dt2D="false" dtr="false" t="normal">AS$59/'Допущения'!$F$20*$K64</f>
        <v>#VALUE!</v>
      </c>
      <c r="AT64" s="244" t="e">
        <f aca="false" ca="true" dt2D="false" dtr="false" t="normal">AT$59/'Допущения'!$F$20*$K64</f>
        <v>#VALUE!</v>
      </c>
      <c r="AU64" s="244" t="e">
        <f aca="false" ca="true" dt2D="false" dtr="false" t="normal">AU$59/'Допущения'!$F$20*$K64</f>
        <v>#VALUE!</v>
      </c>
      <c r="AV64" s="244" t="e">
        <f aca="false" ca="true" dt2D="false" dtr="false" t="normal">AV$59/'Допущения'!$F$20*$K64</f>
        <v>#VALUE!</v>
      </c>
      <c r="AW64" s="244" t="e">
        <f aca="false" ca="true" dt2D="false" dtr="false" t="normal">AW$59/'Допущения'!$F$20*$K64</f>
        <v>#VALUE!</v>
      </c>
      <c r="AX64" s="244" t="e">
        <f aca="false" ca="true" dt2D="false" dtr="false" t="normal">AX$59/'Допущения'!$F$20*$K64</f>
        <v>#VALUE!</v>
      </c>
      <c r="AY64" s="244" t="e">
        <f aca="false" ca="true" dt2D="false" dtr="false" t="normal">AY$59/'Допущения'!$F$20*$K64</f>
        <v>#VALUE!</v>
      </c>
      <c r="AZ64" s="244" t="e">
        <f aca="false" ca="true" dt2D="false" dtr="false" t="normal">AZ$59/'Допущения'!$F$20*$K64</f>
        <v>#VALUE!</v>
      </c>
      <c r="BA64" s="244" t="e">
        <f aca="false" ca="true" dt2D="false" dtr="false" t="normal">BA$59/'Допущения'!$F$20*$K64</f>
        <v>#VALUE!</v>
      </c>
      <c r="BB64" s="244" t="e">
        <f aca="false" ca="true" dt2D="false" dtr="false" t="normal">BB$59/'Допущения'!$F$20*$K64</f>
        <v>#VALUE!</v>
      </c>
      <c r="BC64" s="244" t="e">
        <f aca="false" ca="true" dt2D="false" dtr="false" t="normal">BC$59/'Допущения'!$F$20*$K64</f>
        <v>#VALUE!</v>
      </c>
      <c r="BD64" s="244" t="e">
        <f aca="false" ca="true" dt2D="false" dtr="false" t="normal">BD$59/'Допущения'!$F$20*$K64</f>
        <v>#VALUE!</v>
      </c>
      <c r="BE64" s="244" t="e">
        <f aca="false" ca="true" dt2D="false" dtr="false" t="normal">BE$59/'Допущения'!$F$20*$K64</f>
        <v>#VALUE!</v>
      </c>
      <c r="BF64" s="244" t="e">
        <f aca="false" ca="true" dt2D="false" dtr="false" t="normal">BF$59/'Допущения'!$F$20*$K64</f>
        <v>#VALUE!</v>
      </c>
      <c r="BG64" s="244" t="e">
        <f aca="false" ca="true" dt2D="false" dtr="false" t="normal">BG$59/'Допущения'!$F$20*$K64</f>
        <v>#VALUE!</v>
      </c>
      <c r="BH64" s="244" t="e">
        <f aca="false" ca="true" dt2D="false" dtr="false" t="normal">BH$59/'Допущения'!$F$20*$K64</f>
        <v>#VALUE!</v>
      </c>
      <c r="BI64" s="244" t="e">
        <f aca="false" ca="true" dt2D="false" dtr="false" t="normal">BI$59/'Допущения'!$F$20*$K64</f>
        <v>#VALUE!</v>
      </c>
      <c r="BJ64" s="244" t="e">
        <f aca="false" ca="true" dt2D="false" dtr="false" t="normal">BJ$59/'Допущения'!$F$20*$K64</f>
        <v>#VALUE!</v>
      </c>
      <c r="BK64" s="244" t="e">
        <f aca="false" ca="true" dt2D="false" dtr="false" t="normal">BK$59/'Допущения'!$F$20*$K64</f>
        <v>#VALUE!</v>
      </c>
      <c r="BL64" s="244" t="e">
        <f aca="false" ca="true" dt2D="false" dtr="false" t="normal">BL$59/'Допущения'!$F$20*$K64</f>
        <v>#VALUE!</v>
      </c>
      <c r="BM64" s="244" t="e">
        <f aca="false" ca="true" dt2D="false" dtr="false" t="normal">BM$59/'Допущения'!$F$20*$K64</f>
        <v>#VALUE!</v>
      </c>
      <c r="BN64" s="244" t="e">
        <f aca="false" ca="true" dt2D="false" dtr="false" t="normal">BN$59/'Допущения'!$F$20*$K64</f>
        <v>#VALUE!</v>
      </c>
      <c r="BO64" s="244" t="e">
        <f aca="false" ca="true" dt2D="false" dtr="false" t="normal">BO$59/'Допущения'!$F$20*$K64</f>
        <v>#VALUE!</v>
      </c>
      <c r="BP64" s="244" t="e">
        <f aca="false" ca="true" dt2D="false" dtr="false" t="normal">BP$59/'Допущения'!$F$20*$K64</f>
        <v>#VALUE!</v>
      </c>
      <c r="BQ64" s="244" t="e">
        <f aca="false" ca="true" dt2D="false" dtr="false" t="normal">BQ$59/'Допущения'!$F$20*$K64</f>
        <v>#VALUE!</v>
      </c>
      <c r="BR64" s="244" t="e">
        <f aca="false" ca="true" dt2D="false" dtr="false" t="normal">BR$59/'Допущения'!$F$20*$K64</f>
        <v>#VALUE!</v>
      </c>
      <c r="BS64" s="244" t="e">
        <f aca="false" ca="true" dt2D="false" dtr="false" t="normal">BS$59/'Допущения'!$F$20*$K64</f>
        <v>#VALUE!</v>
      </c>
      <c r="BT64" s="244" t="e">
        <f aca="false" ca="true" dt2D="false" dtr="false" t="normal">BT$59/'Допущения'!$F$20*$K64</f>
        <v>#VALUE!</v>
      </c>
    </row>
    <row hidden="true" ht="16.5" outlineLevel="2" r="65">
      <c r="B65" s="482" t="s">
        <v>628</v>
      </c>
      <c r="D65" s="482" t="str">
        <f aca="false" ca="false" dt2D="false" dtr="false" t="normal">D64</f>
        <v>Коммуникационная инфраструктура</v>
      </c>
      <c r="F65" s="482" t="e">
        <f aca="false" ca="false" dt2D="false" dtr="false" t="normal">VLOOKUP(G65, 'ТехЛист'!L:M, 2, 0)</f>
        <v>#N/A</v>
      </c>
      <c r="G65" s="482" t="n">
        <f aca="false" ca="false" dt2D="false" dtr="false" t="normal">I65</f>
        <v>0</v>
      </c>
      <c r="I65" s="601" t="n">
        <f aca="false" ca="false" dt2D="false" dtr="false" t="normal">'Допущения'!$B$31</f>
        <v>0</v>
      </c>
      <c r="K65" s="600" t="n">
        <f aca="false" ca="false" dt2D="false" dtr="false" t="normal">IFERROR(VLOOKUP(I65, 'Допущения'!$B$27:$G$33, 5, 0), 0)</f>
        <v>0</v>
      </c>
      <c r="L65" s="235" t="e">
        <f aca="false" ca="true" dt2D="false" dtr="false" t="normal">SUM(M65:BT65)</f>
        <v>#VALUE!</v>
      </c>
      <c r="M65" s="244" t="e">
        <f aca="false" ca="true" dt2D="false" dtr="false" t="normal">M$59/'Допущения'!$F$20*$K65</f>
        <v>#VALUE!</v>
      </c>
      <c r="N65" s="244" t="e">
        <f aca="false" ca="true" dt2D="false" dtr="false" t="normal">N$59/'Допущения'!$F$20*$K65</f>
        <v>#VALUE!</v>
      </c>
      <c r="O65" s="244" t="e">
        <f aca="false" ca="true" dt2D="false" dtr="false" t="normal">O$59/'Допущения'!$F$20*$K65</f>
        <v>#VALUE!</v>
      </c>
      <c r="P65" s="244" t="e">
        <f aca="false" ca="true" dt2D="false" dtr="false" t="normal">P$59/'Допущения'!$F$20*$K65</f>
        <v>#VALUE!</v>
      </c>
      <c r="Q65" s="244" t="e">
        <f aca="false" ca="true" dt2D="false" dtr="false" t="normal">Q$59/'Допущения'!$F$20*$K65</f>
        <v>#VALUE!</v>
      </c>
      <c r="R65" s="244" t="e">
        <f aca="false" ca="true" dt2D="false" dtr="false" t="normal">R$59/'Допущения'!$F$20*$K65</f>
        <v>#VALUE!</v>
      </c>
      <c r="S65" s="244" t="e">
        <f aca="false" ca="true" dt2D="false" dtr="false" t="normal">S$59/'Допущения'!$F$20*$K65</f>
        <v>#VALUE!</v>
      </c>
      <c r="T65" s="244" t="e">
        <f aca="false" ca="true" dt2D="false" dtr="false" t="normal">T$59/'Допущения'!$F$20*$K65</f>
        <v>#VALUE!</v>
      </c>
      <c r="U65" s="244" t="e">
        <f aca="false" ca="true" dt2D="false" dtr="false" t="normal">U$59/'Допущения'!$F$20*$K65</f>
        <v>#VALUE!</v>
      </c>
      <c r="V65" s="244" t="e">
        <f aca="false" ca="true" dt2D="false" dtr="false" t="normal">V$59/'Допущения'!$F$20*$K65</f>
        <v>#VALUE!</v>
      </c>
      <c r="W65" s="244" t="e">
        <f aca="false" ca="true" dt2D="false" dtr="false" t="normal">W$59/'Допущения'!$F$20*$K65</f>
        <v>#VALUE!</v>
      </c>
      <c r="X65" s="244" t="e">
        <f aca="false" ca="true" dt2D="false" dtr="false" t="normal">X$59/'Допущения'!$F$20*$K65</f>
        <v>#VALUE!</v>
      </c>
      <c r="Y65" s="244" t="e">
        <f aca="false" ca="true" dt2D="false" dtr="false" t="normal">Y$59/'Допущения'!$F$20*$K65</f>
        <v>#VALUE!</v>
      </c>
      <c r="Z65" s="244" t="e">
        <f aca="false" ca="true" dt2D="false" dtr="false" t="normal">Z$59/'Допущения'!$F$20*$K65</f>
        <v>#VALUE!</v>
      </c>
      <c r="AA65" s="244" t="e">
        <f aca="false" ca="true" dt2D="false" dtr="false" t="normal">AA$59/'Допущения'!$F$20*$K65</f>
        <v>#VALUE!</v>
      </c>
      <c r="AB65" s="244" t="e">
        <f aca="false" ca="true" dt2D="false" dtr="false" t="normal">AB$59/'Допущения'!$F$20*$K65</f>
        <v>#VALUE!</v>
      </c>
      <c r="AC65" s="244" t="e">
        <f aca="false" ca="true" dt2D="false" dtr="false" t="normal">AC$59/'Допущения'!$F$20*$K65</f>
        <v>#VALUE!</v>
      </c>
      <c r="AD65" s="244" t="e">
        <f aca="false" ca="true" dt2D="false" dtr="false" t="normal">AD$59/'Допущения'!$F$20*$K65</f>
        <v>#VALUE!</v>
      </c>
      <c r="AE65" s="244" t="e">
        <f aca="false" ca="true" dt2D="false" dtr="false" t="normal">AE$59/'Допущения'!$F$20*$K65</f>
        <v>#VALUE!</v>
      </c>
      <c r="AF65" s="244" t="e">
        <f aca="false" ca="true" dt2D="false" dtr="false" t="normal">AF$59/'Допущения'!$F$20*$K65</f>
        <v>#VALUE!</v>
      </c>
      <c r="AG65" s="244" t="e">
        <f aca="false" ca="true" dt2D="false" dtr="false" t="normal">AG$59/'Допущения'!$F$20*$K65</f>
        <v>#VALUE!</v>
      </c>
      <c r="AH65" s="244" t="e">
        <f aca="false" ca="true" dt2D="false" dtr="false" t="normal">AH$59/'Допущения'!$F$20*$K65</f>
        <v>#VALUE!</v>
      </c>
      <c r="AI65" s="244" t="e">
        <f aca="false" ca="true" dt2D="false" dtr="false" t="normal">AI$59/'Допущения'!$F$20*$K65</f>
        <v>#VALUE!</v>
      </c>
      <c r="AJ65" s="244" t="e">
        <f aca="false" ca="true" dt2D="false" dtr="false" t="normal">AJ$59/'Допущения'!$F$20*$K65</f>
        <v>#VALUE!</v>
      </c>
      <c r="AK65" s="244" t="e">
        <f aca="false" ca="true" dt2D="false" dtr="false" t="normal">AK$59/'Допущения'!$F$20*$K65</f>
        <v>#VALUE!</v>
      </c>
      <c r="AL65" s="244" t="e">
        <f aca="false" ca="true" dt2D="false" dtr="false" t="normal">AL$59/'Допущения'!$F$20*$K65</f>
        <v>#VALUE!</v>
      </c>
      <c r="AM65" s="244" t="e">
        <f aca="false" ca="true" dt2D="false" dtr="false" t="normal">AM$59/'Допущения'!$F$20*$K65</f>
        <v>#VALUE!</v>
      </c>
      <c r="AN65" s="244" t="e">
        <f aca="false" ca="true" dt2D="false" dtr="false" t="normal">AN$59/'Допущения'!$F$20*$K65</f>
        <v>#VALUE!</v>
      </c>
      <c r="AO65" s="244" t="e">
        <f aca="false" ca="true" dt2D="false" dtr="false" t="normal">AO$59/'Допущения'!$F$20*$K65</f>
        <v>#VALUE!</v>
      </c>
      <c r="AP65" s="244" t="e">
        <f aca="false" ca="true" dt2D="false" dtr="false" t="normal">AP$59/'Допущения'!$F$20*$K65</f>
        <v>#VALUE!</v>
      </c>
      <c r="AQ65" s="244" t="e">
        <f aca="false" ca="true" dt2D="false" dtr="false" t="normal">AQ$59/'Допущения'!$F$20*$K65</f>
        <v>#VALUE!</v>
      </c>
      <c r="AR65" s="244" t="e">
        <f aca="false" ca="true" dt2D="false" dtr="false" t="normal">AR$59/'Допущения'!$F$20*$K65</f>
        <v>#VALUE!</v>
      </c>
      <c r="AS65" s="244" t="e">
        <f aca="false" ca="true" dt2D="false" dtr="false" t="normal">AS$59/'Допущения'!$F$20*$K65</f>
        <v>#VALUE!</v>
      </c>
      <c r="AT65" s="244" t="e">
        <f aca="false" ca="true" dt2D="false" dtr="false" t="normal">AT$59/'Допущения'!$F$20*$K65</f>
        <v>#VALUE!</v>
      </c>
      <c r="AU65" s="244" t="e">
        <f aca="false" ca="true" dt2D="false" dtr="false" t="normal">AU$59/'Допущения'!$F$20*$K65</f>
        <v>#VALUE!</v>
      </c>
      <c r="AV65" s="244" t="e">
        <f aca="false" ca="true" dt2D="false" dtr="false" t="normal">AV$59/'Допущения'!$F$20*$K65</f>
        <v>#VALUE!</v>
      </c>
      <c r="AW65" s="244" t="e">
        <f aca="false" ca="true" dt2D="false" dtr="false" t="normal">AW$59/'Допущения'!$F$20*$K65</f>
        <v>#VALUE!</v>
      </c>
      <c r="AX65" s="244" t="e">
        <f aca="false" ca="true" dt2D="false" dtr="false" t="normal">AX$59/'Допущения'!$F$20*$K65</f>
        <v>#VALUE!</v>
      </c>
      <c r="AY65" s="244" t="e">
        <f aca="false" ca="true" dt2D="false" dtr="false" t="normal">AY$59/'Допущения'!$F$20*$K65</f>
        <v>#VALUE!</v>
      </c>
      <c r="AZ65" s="244" t="e">
        <f aca="false" ca="true" dt2D="false" dtr="false" t="normal">AZ$59/'Допущения'!$F$20*$K65</f>
        <v>#VALUE!</v>
      </c>
      <c r="BA65" s="244" t="e">
        <f aca="false" ca="true" dt2D="false" dtr="false" t="normal">BA$59/'Допущения'!$F$20*$K65</f>
        <v>#VALUE!</v>
      </c>
      <c r="BB65" s="244" t="e">
        <f aca="false" ca="true" dt2D="false" dtr="false" t="normal">BB$59/'Допущения'!$F$20*$K65</f>
        <v>#VALUE!</v>
      </c>
      <c r="BC65" s="244" t="e">
        <f aca="false" ca="true" dt2D="false" dtr="false" t="normal">BC$59/'Допущения'!$F$20*$K65</f>
        <v>#VALUE!</v>
      </c>
      <c r="BD65" s="244" t="e">
        <f aca="false" ca="true" dt2D="false" dtr="false" t="normal">BD$59/'Допущения'!$F$20*$K65</f>
        <v>#VALUE!</v>
      </c>
      <c r="BE65" s="244" t="e">
        <f aca="false" ca="true" dt2D="false" dtr="false" t="normal">BE$59/'Допущения'!$F$20*$K65</f>
        <v>#VALUE!</v>
      </c>
      <c r="BF65" s="244" t="e">
        <f aca="false" ca="true" dt2D="false" dtr="false" t="normal">BF$59/'Допущения'!$F$20*$K65</f>
        <v>#VALUE!</v>
      </c>
      <c r="BG65" s="244" t="e">
        <f aca="false" ca="true" dt2D="false" dtr="false" t="normal">BG$59/'Допущения'!$F$20*$K65</f>
        <v>#VALUE!</v>
      </c>
      <c r="BH65" s="244" t="e">
        <f aca="false" ca="true" dt2D="false" dtr="false" t="normal">BH$59/'Допущения'!$F$20*$K65</f>
        <v>#VALUE!</v>
      </c>
      <c r="BI65" s="244" t="e">
        <f aca="false" ca="true" dt2D="false" dtr="false" t="normal">BI$59/'Допущения'!$F$20*$K65</f>
        <v>#VALUE!</v>
      </c>
      <c r="BJ65" s="244" t="e">
        <f aca="false" ca="true" dt2D="false" dtr="false" t="normal">BJ$59/'Допущения'!$F$20*$K65</f>
        <v>#VALUE!</v>
      </c>
      <c r="BK65" s="244" t="e">
        <f aca="false" ca="true" dt2D="false" dtr="false" t="normal">BK$59/'Допущения'!$F$20*$K65</f>
        <v>#VALUE!</v>
      </c>
      <c r="BL65" s="244" t="e">
        <f aca="false" ca="true" dt2D="false" dtr="false" t="normal">BL$59/'Допущения'!$F$20*$K65</f>
        <v>#VALUE!</v>
      </c>
      <c r="BM65" s="244" t="e">
        <f aca="false" ca="true" dt2D="false" dtr="false" t="normal">BM$59/'Допущения'!$F$20*$K65</f>
        <v>#VALUE!</v>
      </c>
      <c r="BN65" s="244" t="e">
        <f aca="false" ca="true" dt2D="false" dtr="false" t="normal">BN$59/'Допущения'!$F$20*$K65</f>
        <v>#VALUE!</v>
      </c>
      <c r="BO65" s="244" t="e">
        <f aca="false" ca="true" dt2D="false" dtr="false" t="normal">BO$59/'Допущения'!$F$20*$K65</f>
        <v>#VALUE!</v>
      </c>
      <c r="BP65" s="244" t="e">
        <f aca="false" ca="true" dt2D="false" dtr="false" t="normal">BP$59/'Допущения'!$F$20*$K65</f>
        <v>#VALUE!</v>
      </c>
      <c r="BQ65" s="244" t="e">
        <f aca="false" ca="true" dt2D="false" dtr="false" t="normal">BQ$59/'Допущения'!$F$20*$K65</f>
        <v>#VALUE!</v>
      </c>
      <c r="BR65" s="244" t="e">
        <f aca="false" ca="true" dt2D="false" dtr="false" t="normal">BR$59/'Допущения'!$F$20*$K65</f>
        <v>#VALUE!</v>
      </c>
      <c r="BS65" s="244" t="e">
        <f aca="false" ca="true" dt2D="false" dtr="false" t="normal">BS$59/'Допущения'!$F$20*$K65</f>
        <v>#VALUE!</v>
      </c>
      <c r="BT65" s="244" t="e">
        <f aca="false" ca="true" dt2D="false" dtr="false" t="normal">BT$59/'Допущения'!$F$20*$K65</f>
        <v>#VALUE!</v>
      </c>
    </row>
    <row hidden="true" ht="16.5" outlineLevel="2" r="66">
      <c r="B66" s="482" t="s">
        <v>628</v>
      </c>
      <c r="D66" s="482" t="str">
        <f aca="false" ca="false" dt2D="false" dtr="false" t="normal">D65</f>
        <v>Коммуникационная инфраструктура</v>
      </c>
      <c r="F66" s="482" t="e">
        <f aca="false" ca="false" dt2D="false" dtr="false" t="normal">VLOOKUP(G66, 'ТехЛист'!L:M, 2, 0)</f>
        <v>#N/A</v>
      </c>
      <c r="G66" s="482" t="n">
        <f aca="false" ca="false" dt2D="false" dtr="false" t="normal">I66</f>
        <v>0</v>
      </c>
      <c r="I66" s="601" t="n">
        <f aca="false" ca="false" dt2D="false" dtr="false" t="normal">'Допущения'!$B$32</f>
        <v>0</v>
      </c>
      <c r="K66" s="600" t="n">
        <f aca="false" ca="false" dt2D="false" dtr="false" t="normal">IFERROR(VLOOKUP(I66, 'Допущения'!$B$27:$G$33, 5, 0), 0)</f>
        <v>0</v>
      </c>
      <c r="L66" s="235" t="e">
        <f aca="false" ca="true" dt2D="false" dtr="false" t="normal">SUM(M66:BT66)</f>
        <v>#VALUE!</v>
      </c>
      <c r="M66" s="244" t="e">
        <f aca="false" ca="true" dt2D="false" dtr="false" t="normal">M$59/'Допущения'!$F$20*$K66</f>
        <v>#VALUE!</v>
      </c>
      <c r="N66" s="244" t="e">
        <f aca="false" ca="true" dt2D="false" dtr="false" t="normal">N$59/'Допущения'!$F$20*$K66</f>
        <v>#VALUE!</v>
      </c>
      <c r="O66" s="244" t="e">
        <f aca="false" ca="true" dt2D="false" dtr="false" t="normal">O$59/'Допущения'!$F$20*$K66</f>
        <v>#VALUE!</v>
      </c>
      <c r="P66" s="244" t="e">
        <f aca="false" ca="true" dt2D="false" dtr="false" t="normal">P$59/'Допущения'!$F$20*$K66</f>
        <v>#VALUE!</v>
      </c>
      <c r="Q66" s="244" t="e">
        <f aca="false" ca="true" dt2D="false" dtr="false" t="normal">Q$59/'Допущения'!$F$20*$K66</f>
        <v>#VALUE!</v>
      </c>
      <c r="R66" s="244" t="e">
        <f aca="false" ca="true" dt2D="false" dtr="false" t="normal">R$59/'Допущения'!$F$20*$K66</f>
        <v>#VALUE!</v>
      </c>
      <c r="S66" s="244" t="e">
        <f aca="false" ca="true" dt2D="false" dtr="false" t="normal">S$59/'Допущения'!$F$20*$K66</f>
        <v>#VALUE!</v>
      </c>
      <c r="T66" s="244" t="e">
        <f aca="false" ca="true" dt2D="false" dtr="false" t="normal">T$59/'Допущения'!$F$20*$K66</f>
        <v>#VALUE!</v>
      </c>
      <c r="U66" s="244" t="e">
        <f aca="false" ca="true" dt2D="false" dtr="false" t="normal">U$59/'Допущения'!$F$20*$K66</f>
        <v>#VALUE!</v>
      </c>
      <c r="V66" s="244" t="e">
        <f aca="false" ca="true" dt2D="false" dtr="false" t="normal">V$59/'Допущения'!$F$20*$K66</f>
        <v>#VALUE!</v>
      </c>
      <c r="W66" s="244" t="e">
        <f aca="false" ca="true" dt2D="false" dtr="false" t="normal">W$59/'Допущения'!$F$20*$K66</f>
        <v>#VALUE!</v>
      </c>
      <c r="X66" s="244" t="e">
        <f aca="false" ca="true" dt2D="false" dtr="false" t="normal">X$59/'Допущения'!$F$20*$K66</f>
        <v>#VALUE!</v>
      </c>
      <c r="Y66" s="244" t="e">
        <f aca="false" ca="true" dt2D="false" dtr="false" t="normal">Y$59/'Допущения'!$F$20*$K66</f>
        <v>#VALUE!</v>
      </c>
      <c r="Z66" s="244" t="e">
        <f aca="false" ca="true" dt2D="false" dtr="false" t="normal">Z$59/'Допущения'!$F$20*$K66</f>
        <v>#VALUE!</v>
      </c>
      <c r="AA66" s="244" t="e">
        <f aca="false" ca="true" dt2D="false" dtr="false" t="normal">AA$59/'Допущения'!$F$20*$K66</f>
        <v>#VALUE!</v>
      </c>
      <c r="AB66" s="244" t="e">
        <f aca="false" ca="true" dt2D="false" dtr="false" t="normal">AB$59/'Допущения'!$F$20*$K66</f>
        <v>#VALUE!</v>
      </c>
      <c r="AC66" s="244" t="e">
        <f aca="false" ca="true" dt2D="false" dtr="false" t="normal">AC$59/'Допущения'!$F$20*$K66</f>
        <v>#VALUE!</v>
      </c>
      <c r="AD66" s="244" t="e">
        <f aca="false" ca="true" dt2D="false" dtr="false" t="normal">AD$59/'Допущения'!$F$20*$K66</f>
        <v>#VALUE!</v>
      </c>
      <c r="AE66" s="244" t="e">
        <f aca="false" ca="true" dt2D="false" dtr="false" t="normal">AE$59/'Допущения'!$F$20*$K66</f>
        <v>#VALUE!</v>
      </c>
      <c r="AF66" s="244" t="e">
        <f aca="false" ca="true" dt2D="false" dtr="false" t="normal">AF$59/'Допущения'!$F$20*$K66</f>
        <v>#VALUE!</v>
      </c>
      <c r="AG66" s="244" t="e">
        <f aca="false" ca="true" dt2D="false" dtr="false" t="normal">AG$59/'Допущения'!$F$20*$K66</f>
        <v>#VALUE!</v>
      </c>
      <c r="AH66" s="244" t="e">
        <f aca="false" ca="true" dt2D="false" dtr="false" t="normal">AH$59/'Допущения'!$F$20*$K66</f>
        <v>#VALUE!</v>
      </c>
      <c r="AI66" s="244" t="e">
        <f aca="false" ca="true" dt2D="false" dtr="false" t="normal">AI$59/'Допущения'!$F$20*$K66</f>
        <v>#VALUE!</v>
      </c>
      <c r="AJ66" s="244" t="e">
        <f aca="false" ca="true" dt2D="false" dtr="false" t="normal">AJ$59/'Допущения'!$F$20*$K66</f>
        <v>#VALUE!</v>
      </c>
      <c r="AK66" s="244" t="e">
        <f aca="false" ca="true" dt2D="false" dtr="false" t="normal">AK$59/'Допущения'!$F$20*$K66</f>
        <v>#VALUE!</v>
      </c>
      <c r="AL66" s="244" t="e">
        <f aca="false" ca="true" dt2D="false" dtr="false" t="normal">AL$59/'Допущения'!$F$20*$K66</f>
        <v>#VALUE!</v>
      </c>
      <c r="AM66" s="244" t="e">
        <f aca="false" ca="true" dt2D="false" dtr="false" t="normal">AM$59/'Допущения'!$F$20*$K66</f>
        <v>#VALUE!</v>
      </c>
      <c r="AN66" s="244" t="e">
        <f aca="false" ca="true" dt2D="false" dtr="false" t="normal">AN$59/'Допущения'!$F$20*$K66</f>
        <v>#VALUE!</v>
      </c>
      <c r="AO66" s="244" t="e">
        <f aca="false" ca="true" dt2D="false" dtr="false" t="normal">AO$59/'Допущения'!$F$20*$K66</f>
        <v>#VALUE!</v>
      </c>
      <c r="AP66" s="244" t="e">
        <f aca="false" ca="true" dt2D="false" dtr="false" t="normal">AP$59/'Допущения'!$F$20*$K66</f>
        <v>#VALUE!</v>
      </c>
      <c r="AQ66" s="244" t="e">
        <f aca="false" ca="true" dt2D="false" dtr="false" t="normal">AQ$59/'Допущения'!$F$20*$K66</f>
        <v>#VALUE!</v>
      </c>
      <c r="AR66" s="244" t="e">
        <f aca="false" ca="true" dt2D="false" dtr="false" t="normal">AR$59/'Допущения'!$F$20*$K66</f>
        <v>#VALUE!</v>
      </c>
      <c r="AS66" s="244" t="e">
        <f aca="false" ca="true" dt2D="false" dtr="false" t="normal">AS$59/'Допущения'!$F$20*$K66</f>
        <v>#VALUE!</v>
      </c>
      <c r="AT66" s="244" t="e">
        <f aca="false" ca="true" dt2D="false" dtr="false" t="normal">AT$59/'Допущения'!$F$20*$K66</f>
        <v>#VALUE!</v>
      </c>
      <c r="AU66" s="244" t="e">
        <f aca="false" ca="true" dt2D="false" dtr="false" t="normal">AU$59/'Допущения'!$F$20*$K66</f>
        <v>#VALUE!</v>
      </c>
      <c r="AV66" s="244" t="e">
        <f aca="false" ca="true" dt2D="false" dtr="false" t="normal">AV$59/'Допущения'!$F$20*$K66</f>
        <v>#VALUE!</v>
      </c>
      <c r="AW66" s="244" t="e">
        <f aca="false" ca="true" dt2D="false" dtr="false" t="normal">AW$59/'Допущения'!$F$20*$K66</f>
        <v>#VALUE!</v>
      </c>
      <c r="AX66" s="244" t="e">
        <f aca="false" ca="true" dt2D="false" dtr="false" t="normal">AX$59/'Допущения'!$F$20*$K66</f>
        <v>#VALUE!</v>
      </c>
      <c r="AY66" s="244" t="e">
        <f aca="false" ca="true" dt2D="false" dtr="false" t="normal">AY$59/'Допущения'!$F$20*$K66</f>
        <v>#VALUE!</v>
      </c>
      <c r="AZ66" s="244" t="e">
        <f aca="false" ca="true" dt2D="false" dtr="false" t="normal">AZ$59/'Допущения'!$F$20*$K66</f>
        <v>#VALUE!</v>
      </c>
      <c r="BA66" s="244" t="e">
        <f aca="false" ca="true" dt2D="false" dtr="false" t="normal">BA$59/'Допущения'!$F$20*$K66</f>
        <v>#VALUE!</v>
      </c>
      <c r="BB66" s="244" t="e">
        <f aca="false" ca="true" dt2D="false" dtr="false" t="normal">BB$59/'Допущения'!$F$20*$K66</f>
        <v>#VALUE!</v>
      </c>
      <c r="BC66" s="244" t="e">
        <f aca="false" ca="true" dt2D="false" dtr="false" t="normal">BC$59/'Допущения'!$F$20*$K66</f>
        <v>#VALUE!</v>
      </c>
      <c r="BD66" s="244" t="e">
        <f aca="false" ca="true" dt2D="false" dtr="false" t="normal">BD$59/'Допущения'!$F$20*$K66</f>
        <v>#VALUE!</v>
      </c>
      <c r="BE66" s="244" t="e">
        <f aca="false" ca="true" dt2D="false" dtr="false" t="normal">BE$59/'Допущения'!$F$20*$K66</f>
        <v>#VALUE!</v>
      </c>
      <c r="BF66" s="244" t="e">
        <f aca="false" ca="true" dt2D="false" dtr="false" t="normal">BF$59/'Допущения'!$F$20*$K66</f>
        <v>#VALUE!</v>
      </c>
      <c r="BG66" s="244" t="e">
        <f aca="false" ca="true" dt2D="false" dtr="false" t="normal">BG$59/'Допущения'!$F$20*$K66</f>
        <v>#VALUE!</v>
      </c>
      <c r="BH66" s="244" t="e">
        <f aca="false" ca="true" dt2D="false" dtr="false" t="normal">BH$59/'Допущения'!$F$20*$K66</f>
        <v>#VALUE!</v>
      </c>
      <c r="BI66" s="244" t="e">
        <f aca="false" ca="true" dt2D="false" dtr="false" t="normal">BI$59/'Допущения'!$F$20*$K66</f>
        <v>#VALUE!</v>
      </c>
      <c r="BJ66" s="244" t="e">
        <f aca="false" ca="true" dt2D="false" dtr="false" t="normal">BJ$59/'Допущения'!$F$20*$K66</f>
        <v>#VALUE!</v>
      </c>
      <c r="BK66" s="244" t="e">
        <f aca="false" ca="true" dt2D="false" dtr="false" t="normal">BK$59/'Допущения'!$F$20*$K66</f>
        <v>#VALUE!</v>
      </c>
      <c r="BL66" s="244" t="e">
        <f aca="false" ca="true" dt2D="false" dtr="false" t="normal">BL$59/'Допущения'!$F$20*$K66</f>
        <v>#VALUE!</v>
      </c>
      <c r="BM66" s="244" t="e">
        <f aca="false" ca="true" dt2D="false" dtr="false" t="normal">BM$59/'Допущения'!$F$20*$K66</f>
        <v>#VALUE!</v>
      </c>
      <c r="BN66" s="244" t="e">
        <f aca="false" ca="true" dt2D="false" dtr="false" t="normal">BN$59/'Допущения'!$F$20*$K66</f>
        <v>#VALUE!</v>
      </c>
      <c r="BO66" s="244" t="e">
        <f aca="false" ca="true" dt2D="false" dtr="false" t="normal">BO$59/'Допущения'!$F$20*$K66</f>
        <v>#VALUE!</v>
      </c>
      <c r="BP66" s="244" t="e">
        <f aca="false" ca="true" dt2D="false" dtr="false" t="normal">BP$59/'Допущения'!$F$20*$K66</f>
        <v>#VALUE!</v>
      </c>
      <c r="BQ66" s="244" t="e">
        <f aca="false" ca="true" dt2D="false" dtr="false" t="normal">BQ$59/'Допущения'!$F$20*$K66</f>
        <v>#VALUE!</v>
      </c>
      <c r="BR66" s="244" t="e">
        <f aca="false" ca="true" dt2D="false" dtr="false" t="normal">BR$59/'Допущения'!$F$20*$K66</f>
        <v>#VALUE!</v>
      </c>
      <c r="BS66" s="244" t="e">
        <f aca="false" ca="true" dt2D="false" dtr="false" t="normal">BS$59/'Допущения'!$F$20*$K66</f>
        <v>#VALUE!</v>
      </c>
      <c r="BT66" s="244" t="e">
        <f aca="false" ca="true" dt2D="false" dtr="false" t="normal">BT$59/'Допущения'!$F$20*$K66</f>
        <v>#VALUE!</v>
      </c>
    </row>
    <row hidden="true" ht="16.5" outlineLevel="2" r="67">
      <c r="B67" s="482" t="s">
        <v>628</v>
      </c>
      <c r="D67" s="482" t="str">
        <f aca="false" ca="false" dt2D="false" dtr="false" t="normal">D66</f>
        <v>Коммуникационная инфраструктура</v>
      </c>
      <c r="F67" s="482" t="e">
        <f aca="false" ca="false" dt2D="false" dtr="false" t="normal">VLOOKUP(G67, 'ТехЛист'!L:M, 2, 0)</f>
        <v>#N/A</v>
      </c>
      <c r="G67" s="482" t="n">
        <f aca="false" ca="false" dt2D="false" dtr="false" t="normal">I67</f>
        <v>0</v>
      </c>
      <c r="I67" s="602" t="n">
        <f aca="false" ca="false" dt2D="false" dtr="false" t="normal">'Допущения'!$B$33</f>
        <v>0</v>
      </c>
      <c r="K67" s="600" t="n">
        <f aca="false" ca="false" dt2D="false" dtr="false" t="normal">IFERROR(VLOOKUP(I67, 'Допущения'!$B$27:$G$33, 5, 0), 0)</f>
        <v>0</v>
      </c>
      <c r="L67" s="235" t="e">
        <f aca="false" ca="true" dt2D="false" dtr="false" t="normal">SUM(M67:BT67)</f>
        <v>#VALUE!</v>
      </c>
      <c r="M67" s="244" t="e">
        <f aca="false" ca="true" dt2D="false" dtr="false" t="normal">M$59/'Допущения'!$F$20*$K67</f>
        <v>#VALUE!</v>
      </c>
      <c r="N67" s="244" t="e">
        <f aca="false" ca="true" dt2D="false" dtr="false" t="normal">N$59/'Допущения'!$F$20*$K67</f>
        <v>#VALUE!</v>
      </c>
      <c r="O67" s="244" t="e">
        <f aca="false" ca="true" dt2D="false" dtr="false" t="normal">O$59/'Допущения'!$F$20*$K67</f>
        <v>#VALUE!</v>
      </c>
      <c r="P67" s="244" t="e">
        <f aca="false" ca="true" dt2D="false" dtr="false" t="normal">P$59/'Допущения'!$F$20*$K67</f>
        <v>#VALUE!</v>
      </c>
      <c r="Q67" s="244" t="e">
        <f aca="false" ca="true" dt2D="false" dtr="false" t="normal">Q$59/'Допущения'!$F$20*$K67</f>
        <v>#VALUE!</v>
      </c>
      <c r="R67" s="244" t="e">
        <f aca="false" ca="true" dt2D="false" dtr="false" t="normal">R$59/'Допущения'!$F$20*$K67</f>
        <v>#VALUE!</v>
      </c>
      <c r="S67" s="244" t="e">
        <f aca="false" ca="true" dt2D="false" dtr="false" t="normal">S$59/'Допущения'!$F$20*$K67</f>
        <v>#VALUE!</v>
      </c>
      <c r="T67" s="244" t="e">
        <f aca="false" ca="true" dt2D="false" dtr="false" t="normal">T$59/'Допущения'!$F$20*$K67</f>
        <v>#VALUE!</v>
      </c>
      <c r="U67" s="244" t="e">
        <f aca="false" ca="true" dt2D="false" dtr="false" t="normal">U$59/'Допущения'!$F$20*$K67</f>
        <v>#VALUE!</v>
      </c>
      <c r="V67" s="244" t="e">
        <f aca="false" ca="true" dt2D="false" dtr="false" t="normal">V$59/'Допущения'!$F$20*$K67</f>
        <v>#VALUE!</v>
      </c>
      <c r="W67" s="244" t="e">
        <f aca="false" ca="true" dt2D="false" dtr="false" t="normal">W$59/'Допущения'!$F$20*$K67</f>
        <v>#VALUE!</v>
      </c>
      <c r="X67" s="244" t="e">
        <f aca="false" ca="true" dt2D="false" dtr="false" t="normal">X$59/'Допущения'!$F$20*$K67</f>
        <v>#VALUE!</v>
      </c>
      <c r="Y67" s="244" t="e">
        <f aca="false" ca="true" dt2D="false" dtr="false" t="normal">Y$59/'Допущения'!$F$20*$K67</f>
        <v>#VALUE!</v>
      </c>
      <c r="Z67" s="244" t="e">
        <f aca="false" ca="true" dt2D="false" dtr="false" t="normal">Z$59/'Допущения'!$F$20*$K67</f>
        <v>#VALUE!</v>
      </c>
      <c r="AA67" s="244" t="e">
        <f aca="false" ca="true" dt2D="false" dtr="false" t="normal">AA$59/'Допущения'!$F$20*$K67</f>
        <v>#VALUE!</v>
      </c>
      <c r="AB67" s="244" t="e">
        <f aca="false" ca="true" dt2D="false" dtr="false" t="normal">AB$59/'Допущения'!$F$20*$K67</f>
        <v>#VALUE!</v>
      </c>
      <c r="AC67" s="244" t="e">
        <f aca="false" ca="true" dt2D="false" dtr="false" t="normal">AC$59/'Допущения'!$F$20*$K67</f>
        <v>#VALUE!</v>
      </c>
      <c r="AD67" s="244" t="e">
        <f aca="false" ca="true" dt2D="false" dtr="false" t="normal">AD$59/'Допущения'!$F$20*$K67</f>
        <v>#VALUE!</v>
      </c>
      <c r="AE67" s="244" t="e">
        <f aca="false" ca="true" dt2D="false" dtr="false" t="normal">AE$59/'Допущения'!$F$20*$K67</f>
        <v>#VALUE!</v>
      </c>
      <c r="AF67" s="244" t="e">
        <f aca="false" ca="true" dt2D="false" dtr="false" t="normal">AF$59/'Допущения'!$F$20*$K67</f>
        <v>#VALUE!</v>
      </c>
      <c r="AG67" s="244" t="e">
        <f aca="false" ca="true" dt2D="false" dtr="false" t="normal">AG$59/'Допущения'!$F$20*$K67</f>
        <v>#VALUE!</v>
      </c>
      <c r="AH67" s="244" t="e">
        <f aca="false" ca="true" dt2D="false" dtr="false" t="normal">AH$59/'Допущения'!$F$20*$K67</f>
        <v>#VALUE!</v>
      </c>
      <c r="AI67" s="244" t="e">
        <f aca="false" ca="true" dt2D="false" dtr="false" t="normal">AI$59/'Допущения'!$F$20*$K67</f>
        <v>#VALUE!</v>
      </c>
      <c r="AJ67" s="244" t="e">
        <f aca="false" ca="true" dt2D="false" dtr="false" t="normal">AJ$59/'Допущения'!$F$20*$K67</f>
        <v>#VALUE!</v>
      </c>
      <c r="AK67" s="244" t="e">
        <f aca="false" ca="true" dt2D="false" dtr="false" t="normal">AK$59/'Допущения'!$F$20*$K67</f>
        <v>#VALUE!</v>
      </c>
      <c r="AL67" s="244" t="e">
        <f aca="false" ca="true" dt2D="false" dtr="false" t="normal">AL$59/'Допущения'!$F$20*$K67</f>
        <v>#VALUE!</v>
      </c>
      <c r="AM67" s="244" t="e">
        <f aca="false" ca="true" dt2D="false" dtr="false" t="normal">AM$59/'Допущения'!$F$20*$K67</f>
        <v>#VALUE!</v>
      </c>
      <c r="AN67" s="244" t="e">
        <f aca="false" ca="true" dt2D="false" dtr="false" t="normal">AN$59/'Допущения'!$F$20*$K67</f>
        <v>#VALUE!</v>
      </c>
      <c r="AO67" s="244" t="e">
        <f aca="false" ca="true" dt2D="false" dtr="false" t="normal">AO$59/'Допущения'!$F$20*$K67</f>
        <v>#VALUE!</v>
      </c>
      <c r="AP67" s="244" t="e">
        <f aca="false" ca="true" dt2D="false" dtr="false" t="normal">AP$59/'Допущения'!$F$20*$K67</f>
        <v>#VALUE!</v>
      </c>
      <c r="AQ67" s="244" t="e">
        <f aca="false" ca="true" dt2D="false" dtr="false" t="normal">AQ$59/'Допущения'!$F$20*$K67</f>
        <v>#VALUE!</v>
      </c>
      <c r="AR67" s="244" t="e">
        <f aca="false" ca="true" dt2D="false" dtr="false" t="normal">AR$59/'Допущения'!$F$20*$K67</f>
        <v>#VALUE!</v>
      </c>
      <c r="AS67" s="244" t="e">
        <f aca="false" ca="true" dt2D="false" dtr="false" t="normal">AS$59/'Допущения'!$F$20*$K67</f>
        <v>#VALUE!</v>
      </c>
      <c r="AT67" s="244" t="e">
        <f aca="false" ca="true" dt2D="false" dtr="false" t="normal">AT$59/'Допущения'!$F$20*$K67</f>
        <v>#VALUE!</v>
      </c>
      <c r="AU67" s="244" t="e">
        <f aca="false" ca="true" dt2D="false" dtr="false" t="normal">AU$59/'Допущения'!$F$20*$K67</f>
        <v>#VALUE!</v>
      </c>
      <c r="AV67" s="244" t="e">
        <f aca="false" ca="true" dt2D="false" dtr="false" t="normal">AV$59/'Допущения'!$F$20*$K67</f>
        <v>#VALUE!</v>
      </c>
      <c r="AW67" s="244" t="e">
        <f aca="false" ca="true" dt2D="false" dtr="false" t="normal">AW$59/'Допущения'!$F$20*$K67</f>
        <v>#VALUE!</v>
      </c>
      <c r="AX67" s="244" t="e">
        <f aca="false" ca="true" dt2D="false" dtr="false" t="normal">AX$59/'Допущения'!$F$20*$K67</f>
        <v>#VALUE!</v>
      </c>
      <c r="AY67" s="244" t="e">
        <f aca="false" ca="true" dt2D="false" dtr="false" t="normal">AY$59/'Допущения'!$F$20*$K67</f>
        <v>#VALUE!</v>
      </c>
      <c r="AZ67" s="244" t="e">
        <f aca="false" ca="true" dt2D="false" dtr="false" t="normal">AZ$59/'Допущения'!$F$20*$K67</f>
        <v>#VALUE!</v>
      </c>
      <c r="BA67" s="244" t="e">
        <f aca="false" ca="true" dt2D="false" dtr="false" t="normal">BA$59/'Допущения'!$F$20*$K67</f>
        <v>#VALUE!</v>
      </c>
      <c r="BB67" s="244" t="e">
        <f aca="false" ca="true" dt2D="false" dtr="false" t="normal">BB$59/'Допущения'!$F$20*$K67</f>
        <v>#VALUE!</v>
      </c>
      <c r="BC67" s="244" t="e">
        <f aca="false" ca="true" dt2D="false" dtr="false" t="normal">BC$59/'Допущения'!$F$20*$K67</f>
        <v>#VALUE!</v>
      </c>
      <c r="BD67" s="244" t="e">
        <f aca="false" ca="true" dt2D="false" dtr="false" t="normal">BD$59/'Допущения'!$F$20*$K67</f>
        <v>#VALUE!</v>
      </c>
      <c r="BE67" s="244" t="e">
        <f aca="false" ca="true" dt2D="false" dtr="false" t="normal">BE$59/'Допущения'!$F$20*$K67</f>
        <v>#VALUE!</v>
      </c>
      <c r="BF67" s="244" t="e">
        <f aca="false" ca="true" dt2D="false" dtr="false" t="normal">BF$59/'Допущения'!$F$20*$K67</f>
        <v>#VALUE!</v>
      </c>
      <c r="BG67" s="244" t="e">
        <f aca="false" ca="true" dt2D="false" dtr="false" t="normal">BG$59/'Допущения'!$F$20*$K67</f>
        <v>#VALUE!</v>
      </c>
      <c r="BH67" s="244" t="e">
        <f aca="false" ca="true" dt2D="false" dtr="false" t="normal">BH$59/'Допущения'!$F$20*$K67</f>
        <v>#VALUE!</v>
      </c>
      <c r="BI67" s="244" t="e">
        <f aca="false" ca="true" dt2D="false" dtr="false" t="normal">BI$59/'Допущения'!$F$20*$K67</f>
        <v>#VALUE!</v>
      </c>
      <c r="BJ67" s="244" t="e">
        <f aca="false" ca="true" dt2D="false" dtr="false" t="normal">BJ$59/'Допущения'!$F$20*$K67</f>
        <v>#VALUE!</v>
      </c>
      <c r="BK67" s="244" t="e">
        <f aca="false" ca="true" dt2D="false" dtr="false" t="normal">BK$59/'Допущения'!$F$20*$K67</f>
        <v>#VALUE!</v>
      </c>
      <c r="BL67" s="244" t="e">
        <f aca="false" ca="true" dt2D="false" dtr="false" t="normal">BL$59/'Допущения'!$F$20*$K67</f>
        <v>#VALUE!</v>
      </c>
      <c r="BM67" s="244" t="e">
        <f aca="false" ca="true" dt2D="false" dtr="false" t="normal">BM$59/'Допущения'!$F$20*$K67</f>
        <v>#VALUE!</v>
      </c>
      <c r="BN67" s="244" t="e">
        <f aca="false" ca="true" dt2D="false" dtr="false" t="normal">BN$59/'Допущения'!$F$20*$K67</f>
        <v>#VALUE!</v>
      </c>
      <c r="BO67" s="244" t="e">
        <f aca="false" ca="true" dt2D="false" dtr="false" t="normal">BO$59/'Допущения'!$F$20*$K67</f>
        <v>#VALUE!</v>
      </c>
      <c r="BP67" s="244" t="e">
        <f aca="false" ca="true" dt2D="false" dtr="false" t="normal">BP$59/'Допущения'!$F$20*$K67</f>
        <v>#VALUE!</v>
      </c>
      <c r="BQ67" s="244" t="e">
        <f aca="false" ca="true" dt2D="false" dtr="false" t="normal">BQ$59/'Допущения'!$F$20*$K67</f>
        <v>#VALUE!</v>
      </c>
      <c r="BR67" s="244" t="e">
        <f aca="false" ca="true" dt2D="false" dtr="false" t="normal">BR$59/'Допущения'!$F$20*$K67</f>
        <v>#VALUE!</v>
      </c>
      <c r="BS67" s="244" t="e">
        <f aca="false" ca="true" dt2D="false" dtr="false" t="normal">BS$59/'Допущения'!$F$20*$K67</f>
        <v>#VALUE!</v>
      </c>
      <c r="BT67" s="244" t="e">
        <f aca="false" ca="true" dt2D="false" dtr="false" t="normal">BT$59/'Допущения'!$F$20*$K67</f>
        <v>#VALUE!</v>
      </c>
    </row>
    <row hidden="true" ht="16.5" outlineLevel="1" r="68">
      <c r="B68" s="482" t="s">
        <v>628</v>
      </c>
      <c r="D68" s="482" t="str">
        <f aca="false" ca="false" dt2D="false" dtr="false" t="normal">D67</f>
        <v>Коммуникационная инфраструктура</v>
      </c>
      <c r="I68" s="598" t="n"/>
      <c r="L68" s="235" t="n"/>
      <c r="M68" s="244" t="n"/>
      <c r="N68" s="244" t="n"/>
      <c r="O68" s="244" t="n"/>
      <c r="P68" s="244" t="n"/>
      <c r="Q68" s="244" t="n"/>
      <c r="R68" s="244" t="n"/>
      <c r="S68" s="244" t="n"/>
      <c r="T68" s="244" t="n"/>
      <c r="U68" s="244" t="n"/>
      <c r="V68" s="244" t="n"/>
      <c r="W68" s="244" t="n"/>
      <c r="X68" s="244" t="n"/>
      <c r="Y68" s="244" t="n"/>
      <c r="Z68" s="244" t="n"/>
      <c r="AA68" s="244" t="n"/>
      <c r="AB68" s="244" t="n"/>
      <c r="AC68" s="244" t="n"/>
      <c r="AD68" s="244" t="n"/>
      <c r="AE68" s="244" t="n"/>
      <c r="AF68" s="244" t="n"/>
      <c r="AG68" s="244" t="n"/>
      <c r="AH68" s="244" t="n"/>
      <c r="AI68" s="244" t="n"/>
      <c r="AJ68" s="244" t="n"/>
      <c r="AK68" s="244" t="n"/>
      <c r="AL68" s="244" t="n"/>
      <c r="AM68" s="244" t="n"/>
      <c r="AN68" s="244" t="n"/>
      <c r="AO68" s="244" t="n"/>
      <c r="AP68" s="244" t="n"/>
      <c r="AQ68" s="244" t="n"/>
      <c r="AR68" s="244" t="n"/>
      <c r="AS68" s="244" t="n"/>
      <c r="AT68" s="244" t="n"/>
      <c r="AU68" s="244" t="n"/>
      <c r="AV68" s="244" t="n"/>
      <c r="AW68" s="244" t="n"/>
      <c r="AX68" s="244" t="n"/>
      <c r="AY68" s="244" t="n"/>
      <c r="AZ68" s="244" t="n"/>
      <c r="BA68" s="244" t="n"/>
      <c r="BB68" s="244" t="n"/>
      <c r="BC68" s="244" t="n"/>
      <c r="BD68" s="244" t="n"/>
      <c r="BE68" s="244" t="n"/>
      <c r="BF68" s="244" t="n"/>
      <c r="BG68" s="244" t="n"/>
      <c r="BH68" s="244" t="n"/>
      <c r="BI68" s="244" t="n"/>
      <c r="BJ68" s="244" t="n"/>
      <c r="BK68" s="244" t="n"/>
      <c r="BL68" s="244" t="n"/>
      <c r="BM68" s="244" t="n"/>
      <c r="BN68" s="244" t="n"/>
      <c r="BO68" s="244" t="n"/>
      <c r="BP68" s="244" t="n"/>
      <c r="BQ68" s="244" t="n"/>
      <c r="BR68" s="244" t="n"/>
      <c r="BS68" s="244" t="n"/>
      <c r="BT68" s="244" t="n"/>
    </row>
    <row outlineLevel="0" r="69">
      <c r="L69" s="235" t="n"/>
      <c r="M69" s="244" t="n"/>
      <c r="N69" s="244" t="n"/>
      <c r="O69" s="244" t="n"/>
      <c r="P69" s="244" t="n"/>
      <c r="Q69" s="244" t="n"/>
      <c r="R69" s="244" t="n"/>
      <c r="S69" s="244" t="n"/>
      <c r="T69" s="244" t="n"/>
      <c r="U69" s="244" t="n"/>
      <c r="V69" s="244" t="n"/>
      <c r="W69" s="244" t="n"/>
      <c r="X69" s="244" t="n"/>
      <c r="Y69" s="244" t="n"/>
      <c r="Z69" s="244" t="n"/>
      <c r="AA69" s="244" t="n"/>
      <c r="AB69" s="244" t="n"/>
      <c r="AC69" s="244" t="n"/>
      <c r="AD69" s="244" t="n"/>
      <c r="AE69" s="244" t="n"/>
      <c r="AF69" s="244" t="n"/>
      <c r="AG69" s="513" t="n"/>
      <c r="AH69" s="244" t="n"/>
      <c r="AI69" s="244" t="n"/>
      <c r="AJ69" s="244" t="n"/>
      <c r="AK69" s="244" t="n"/>
      <c r="AL69" s="244" t="n"/>
      <c r="AM69" s="244" t="n"/>
      <c r="AN69" s="244" t="n"/>
      <c r="AO69" s="244" t="n"/>
      <c r="AP69" s="244" t="n"/>
      <c r="AQ69" s="244" t="n"/>
      <c r="AR69" s="244" t="n"/>
      <c r="AS69" s="244" t="n"/>
      <c r="AT69" s="244" t="n"/>
      <c r="AU69" s="244" t="n"/>
      <c r="AV69" s="244" t="n"/>
      <c r="AW69" s="244" t="n"/>
      <c r="AX69" s="244" t="n"/>
      <c r="AY69" s="244" t="n"/>
      <c r="AZ69" s="244" t="n"/>
      <c r="BA69" s="244" t="n"/>
      <c r="BB69" s="244" t="n"/>
      <c r="BC69" s="244" t="n"/>
      <c r="BD69" s="244" t="n"/>
      <c r="BE69" s="244" t="n"/>
      <c r="BF69" s="244" t="n"/>
      <c r="BG69" s="244" t="n"/>
      <c r="BH69" s="244" t="n"/>
      <c r="BI69" s="244" t="n"/>
      <c r="BJ69" s="244" t="n"/>
      <c r="BK69" s="244" t="n"/>
      <c r="BL69" s="244" t="n"/>
      <c r="BM69" s="244" t="n"/>
      <c r="BN69" s="244" t="n"/>
      <c r="BO69" s="244" t="n"/>
      <c r="BP69" s="244" t="n"/>
      <c r="BQ69" s="244" t="n"/>
      <c r="BR69" s="244" t="n"/>
      <c r="BS69" s="244" t="n"/>
      <c r="BT69" s="244" t="n"/>
    </row>
    <row ht="18" outlineLevel="0" r="70">
      <c r="A70" s="586" t="n"/>
      <c r="B70" s="586" t="n"/>
      <c r="C70" s="586" t="n"/>
      <c r="D70" s="586" t="str">
        <f aca="false" ca="false" dt2D="false" dtr="false" t="normal">I70</f>
        <v>Прочая обеспечивающая инфраструктура</v>
      </c>
      <c r="E70" s="586" t="n"/>
      <c r="F70" s="586" t="n"/>
      <c r="G70" s="586" t="n"/>
      <c r="I70" s="502" t="s">
        <v>582</v>
      </c>
      <c r="J70" s="502" t="n"/>
      <c r="K70" s="502" t="n"/>
      <c r="L70" s="502" t="n"/>
      <c r="M70" s="502" t="n"/>
      <c r="N70" s="502" t="n"/>
      <c r="O70" s="502" t="n"/>
      <c r="P70" s="502" t="n"/>
      <c r="Q70" s="502" t="n"/>
      <c r="R70" s="502" t="n"/>
      <c r="S70" s="502" t="n"/>
      <c r="T70" s="502" t="n"/>
      <c r="U70" s="502" t="n"/>
      <c r="V70" s="502" t="n"/>
      <c r="W70" s="502" t="n"/>
      <c r="X70" s="502" t="n"/>
      <c r="Y70" s="502" t="n"/>
      <c r="Z70" s="502" t="n"/>
      <c r="AA70" s="502" t="n"/>
      <c r="AB70" s="502" t="n"/>
      <c r="AC70" s="502" t="n"/>
      <c r="AD70" s="502" t="n"/>
      <c r="AE70" s="502" t="n"/>
      <c r="AF70" s="502" t="n"/>
      <c r="AG70" s="502" t="n"/>
      <c r="AH70" s="502" t="n"/>
      <c r="AI70" s="502" t="n"/>
      <c r="AJ70" s="502" t="n"/>
      <c r="AK70" s="502" t="n"/>
      <c r="AL70" s="502" t="n"/>
      <c r="AM70" s="502" t="n"/>
      <c r="AN70" s="502" t="n"/>
      <c r="AO70" s="502" t="n"/>
      <c r="AP70" s="502" t="n"/>
      <c r="AQ70" s="502" t="n"/>
      <c r="AR70" s="502" t="n"/>
      <c r="AS70" s="502" t="n"/>
      <c r="AT70" s="502" t="n"/>
      <c r="AU70" s="502" t="n"/>
      <c r="AV70" s="502" t="n"/>
      <c r="AW70" s="502" t="n"/>
      <c r="AX70" s="502" t="n"/>
      <c r="AY70" s="502" t="n"/>
      <c r="AZ70" s="502" t="n"/>
      <c r="BA70" s="502" t="n"/>
      <c r="BB70" s="502" t="n"/>
      <c r="BC70" s="502" t="n"/>
      <c r="BD70" s="502" t="n"/>
      <c r="BE70" s="502" t="n"/>
      <c r="BF70" s="502" t="n"/>
      <c r="BG70" s="502" t="n"/>
      <c r="BH70" s="502" t="n"/>
      <c r="BI70" s="502" t="n"/>
      <c r="BJ70" s="502" t="n"/>
      <c r="BK70" s="502" t="n"/>
      <c r="BL70" s="502" t="n"/>
      <c r="BM70" s="502" t="n"/>
      <c r="BN70" s="502" t="n"/>
      <c r="BO70" s="502" t="n"/>
      <c r="BP70" s="502" t="n"/>
      <c r="BQ70" s="502" t="n"/>
      <c r="BR70" s="502" t="n"/>
      <c r="BS70" s="502" t="n"/>
      <c r="BT70" s="502" t="n"/>
    </row>
    <row hidden="true" ht="16.5" outlineLevel="1" r="71">
      <c r="B71" s="482" t="s">
        <v>628</v>
      </c>
      <c r="D71" s="482" t="str">
        <f aca="false" ca="false" dt2D="false" dtr="false" t="normal">D70</f>
        <v>Прочая обеспечивающая инфраструктура</v>
      </c>
      <c r="I71" s="85" t="s">
        <v>628</v>
      </c>
      <c r="J71" s="17" t="n"/>
      <c r="L71" s="235" t="e">
        <f aca="false" ca="true" dt2D="false" dtr="false" t="normal">SUM(M71:BT71)</f>
        <v>#VALUE!</v>
      </c>
      <c r="M71" s="592" t="e">
        <f aca="false" ca="true" dt2D="false" dtr="false" t="normal">SUM(M72:M76)</f>
        <v>#VALUE!</v>
      </c>
      <c r="N71" s="592" t="e">
        <f aca="false" ca="true" dt2D="false" dtr="false" t="normal">SUM(N72:N76)</f>
        <v>#VALUE!</v>
      </c>
      <c r="O71" s="592" t="e">
        <f aca="false" ca="true" dt2D="false" dtr="false" t="normal">SUM(O72:O76)</f>
        <v>#VALUE!</v>
      </c>
      <c r="P71" s="592" t="e">
        <f aca="false" ca="true" dt2D="false" dtr="false" t="normal">SUM(P72:P76)</f>
        <v>#VALUE!</v>
      </c>
      <c r="Q71" s="592" t="e">
        <f aca="false" ca="true" dt2D="false" dtr="false" t="normal">SUM(Q72:Q76)</f>
        <v>#VALUE!</v>
      </c>
      <c r="R71" s="592" t="e">
        <f aca="false" ca="true" dt2D="false" dtr="false" t="normal">SUM(R72:R76)</f>
        <v>#VALUE!</v>
      </c>
      <c r="S71" s="592" t="e">
        <f aca="false" ca="true" dt2D="false" dtr="false" t="normal">SUM(S72:S76)</f>
        <v>#VALUE!</v>
      </c>
      <c r="T71" s="592" t="e">
        <f aca="false" ca="true" dt2D="false" dtr="false" t="normal">SUM(T72:T76)</f>
        <v>#VALUE!</v>
      </c>
      <c r="U71" s="592" t="e">
        <f aca="false" ca="true" dt2D="false" dtr="false" t="normal">SUM(U72:U76)</f>
        <v>#VALUE!</v>
      </c>
      <c r="V71" s="592" t="e">
        <f aca="false" ca="true" dt2D="false" dtr="false" t="normal">SUM(V72:V76)</f>
        <v>#VALUE!</v>
      </c>
      <c r="W71" s="592" t="e">
        <f aca="false" ca="true" dt2D="false" dtr="false" t="normal">SUM(W72:W76)</f>
        <v>#VALUE!</v>
      </c>
      <c r="X71" s="592" t="e">
        <f aca="false" ca="true" dt2D="false" dtr="false" t="normal">SUM(X72:X76)</f>
        <v>#VALUE!</v>
      </c>
      <c r="Y71" s="592" t="e">
        <f aca="false" ca="true" dt2D="false" dtr="false" t="normal">SUM(Y72:Y76)</f>
        <v>#VALUE!</v>
      </c>
      <c r="Z71" s="592" t="e">
        <f aca="false" ca="true" dt2D="false" dtr="false" t="normal">SUM(Z72:Z76)</f>
        <v>#VALUE!</v>
      </c>
      <c r="AA71" s="592" t="e">
        <f aca="false" ca="true" dt2D="false" dtr="false" t="normal">SUM(AA72:AA76)</f>
        <v>#VALUE!</v>
      </c>
      <c r="AB71" s="592" t="e">
        <f aca="false" ca="true" dt2D="false" dtr="false" t="normal">SUM(AB72:AB76)</f>
        <v>#VALUE!</v>
      </c>
      <c r="AC71" s="592" t="e">
        <f aca="false" ca="true" dt2D="false" dtr="false" t="normal">SUM(AC72:AC76)</f>
        <v>#VALUE!</v>
      </c>
      <c r="AD71" s="592" t="e">
        <f aca="false" ca="true" dt2D="false" dtr="false" t="normal">SUM(AD72:AD76)</f>
        <v>#VALUE!</v>
      </c>
      <c r="AE71" s="592" t="e">
        <f aca="false" ca="true" dt2D="false" dtr="false" t="normal">SUM(AE72:AE76)</f>
        <v>#VALUE!</v>
      </c>
      <c r="AF71" s="592" t="e">
        <f aca="false" ca="true" dt2D="false" dtr="false" t="normal">SUM(AF72:AF76)</f>
        <v>#VALUE!</v>
      </c>
      <c r="AG71" s="592" t="e">
        <f aca="false" ca="true" dt2D="false" dtr="false" t="normal">SUM(AG72:AG76)</f>
        <v>#VALUE!</v>
      </c>
      <c r="AH71" s="592" t="e">
        <f aca="false" ca="true" dt2D="false" dtr="false" t="normal">SUM(AH72:AH76)</f>
        <v>#VALUE!</v>
      </c>
      <c r="AI71" s="592" t="e">
        <f aca="false" ca="true" dt2D="false" dtr="false" t="normal">SUM(AI72:AI76)</f>
        <v>#VALUE!</v>
      </c>
      <c r="AJ71" s="592" t="e">
        <f aca="false" ca="true" dt2D="false" dtr="false" t="normal">SUM(AJ72:AJ76)</f>
        <v>#VALUE!</v>
      </c>
      <c r="AK71" s="592" t="e">
        <f aca="false" ca="true" dt2D="false" dtr="false" t="normal">SUM(AK72:AK76)</f>
        <v>#VALUE!</v>
      </c>
      <c r="AL71" s="592" t="e">
        <f aca="false" ca="true" dt2D="false" dtr="false" t="normal">SUM(AL72:AL76)</f>
        <v>#VALUE!</v>
      </c>
      <c r="AM71" s="592" t="e">
        <f aca="false" ca="true" dt2D="false" dtr="false" t="normal">SUM(AM72:AM76)</f>
        <v>#VALUE!</v>
      </c>
      <c r="AN71" s="592" t="e">
        <f aca="false" ca="true" dt2D="false" dtr="false" t="normal">SUM(AN72:AN76)</f>
        <v>#VALUE!</v>
      </c>
      <c r="AO71" s="592" t="e">
        <f aca="false" ca="true" dt2D="false" dtr="false" t="normal">SUM(AO72:AO76)</f>
        <v>#VALUE!</v>
      </c>
      <c r="AP71" s="592" t="e">
        <f aca="false" ca="true" dt2D="false" dtr="false" t="normal">SUM(AP72:AP76)</f>
        <v>#VALUE!</v>
      </c>
      <c r="AQ71" s="592" t="e">
        <f aca="false" ca="true" dt2D="false" dtr="false" t="normal">SUM(AQ72:AQ76)</f>
        <v>#VALUE!</v>
      </c>
      <c r="AR71" s="592" t="e">
        <f aca="false" ca="true" dt2D="false" dtr="false" t="normal">SUM(AR72:AR76)</f>
        <v>#VALUE!</v>
      </c>
      <c r="AS71" s="592" t="e">
        <f aca="false" ca="true" dt2D="false" dtr="false" t="normal">SUM(AS72:AS76)</f>
        <v>#VALUE!</v>
      </c>
      <c r="AT71" s="592" t="e">
        <f aca="false" ca="true" dt2D="false" dtr="false" t="normal">SUM(AT72:AT76)</f>
        <v>#VALUE!</v>
      </c>
      <c r="AU71" s="592" t="e">
        <f aca="false" ca="true" dt2D="false" dtr="false" t="normal">SUM(AU72:AU76)</f>
        <v>#VALUE!</v>
      </c>
      <c r="AV71" s="592" t="e">
        <f aca="false" ca="true" dt2D="false" dtr="false" t="normal">SUM(AV72:AV76)</f>
        <v>#VALUE!</v>
      </c>
      <c r="AW71" s="592" t="e">
        <f aca="false" ca="true" dt2D="false" dtr="false" t="normal">SUM(AW72:AW76)</f>
        <v>#VALUE!</v>
      </c>
      <c r="AX71" s="592" t="e">
        <f aca="false" ca="true" dt2D="false" dtr="false" t="normal">SUM(AX72:AX76)</f>
        <v>#VALUE!</v>
      </c>
      <c r="AY71" s="592" t="e">
        <f aca="false" ca="true" dt2D="false" dtr="false" t="normal">SUM(AY72:AY76)</f>
        <v>#VALUE!</v>
      </c>
      <c r="AZ71" s="592" t="e">
        <f aca="false" ca="true" dt2D="false" dtr="false" t="normal">SUM(AZ72:AZ76)</f>
        <v>#VALUE!</v>
      </c>
      <c r="BA71" s="592" t="e">
        <f aca="false" ca="true" dt2D="false" dtr="false" t="normal">SUM(BA72:BA76)</f>
        <v>#VALUE!</v>
      </c>
      <c r="BB71" s="592" t="e">
        <f aca="false" ca="true" dt2D="false" dtr="false" t="normal">SUM(BB72:BB76)</f>
        <v>#VALUE!</v>
      </c>
      <c r="BC71" s="592" t="e">
        <f aca="false" ca="true" dt2D="false" dtr="false" t="normal">SUM(BC72:BC76)</f>
        <v>#VALUE!</v>
      </c>
      <c r="BD71" s="592" t="e">
        <f aca="false" ca="true" dt2D="false" dtr="false" t="normal">SUM(BD72:BD76)</f>
        <v>#VALUE!</v>
      </c>
      <c r="BE71" s="592" t="e">
        <f aca="false" ca="true" dt2D="false" dtr="false" t="normal">SUM(BE72:BE76)</f>
        <v>#VALUE!</v>
      </c>
      <c r="BF71" s="592" t="e">
        <f aca="false" ca="true" dt2D="false" dtr="false" t="normal">SUM(BF72:BF76)</f>
        <v>#VALUE!</v>
      </c>
      <c r="BG71" s="592" t="e">
        <f aca="false" ca="true" dt2D="false" dtr="false" t="normal">SUM(BG72:BG76)</f>
        <v>#VALUE!</v>
      </c>
      <c r="BH71" s="592" t="e">
        <f aca="false" ca="true" dt2D="false" dtr="false" t="normal">SUM(BH72:BH76)</f>
        <v>#VALUE!</v>
      </c>
      <c r="BI71" s="592" t="e">
        <f aca="false" ca="true" dt2D="false" dtr="false" t="normal">SUM(BI72:BI76)</f>
        <v>#VALUE!</v>
      </c>
      <c r="BJ71" s="592" t="e">
        <f aca="false" ca="true" dt2D="false" dtr="false" t="normal">SUM(BJ72:BJ76)</f>
        <v>#VALUE!</v>
      </c>
      <c r="BK71" s="592" t="e">
        <f aca="false" ca="true" dt2D="false" dtr="false" t="normal">SUM(BK72:BK76)</f>
        <v>#VALUE!</v>
      </c>
      <c r="BL71" s="592" t="e">
        <f aca="false" ca="true" dt2D="false" dtr="false" t="normal">SUM(BL72:BL76)</f>
        <v>#VALUE!</v>
      </c>
      <c r="BM71" s="592" t="e">
        <f aca="false" ca="true" dt2D="false" dtr="false" t="normal">SUM(BM72:BM76)</f>
        <v>#VALUE!</v>
      </c>
      <c r="BN71" s="592" t="e">
        <f aca="false" ca="true" dt2D="false" dtr="false" t="normal">SUM(BN72:BN76)</f>
        <v>#VALUE!</v>
      </c>
      <c r="BO71" s="592" t="e">
        <f aca="false" ca="true" dt2D="false" dtr="false" t="normal">SUM(BO72:BO76)</f>
        <v>#VALUE!</v>
      </c>
      <c r="BP71" s="592" t="e">
        <f aca="false" ca="true" dt2D="false" dtr="false" t="normal">SUM(BP72:BP76)</f>
        <v>#VALUE!</v>
      </c>
      <c r="BQ71" s="592" t="e">
        <f aca="false" ca="true" dt2D="false" dtr="false" t="normal">SUM(BQ72:BQ76)</f>
        <v>#VALUE!</v>
      </c>
      <c r="BR71" s="592" t="e">
        <f aca="false" ca="true" dt2D="false" dtr="false" t="normal">SUM(BR72:BR76)</f>
        <v>#VALUE!</v>
      </c>
      <c r="BS71" s="592" t="e">
        <f aca="false" ca="true" dt2D="false" dtr="false" t="normal">SUM(BS72:BS76)</f>
        <v>#VALUE!</v>
      </c>
      <c r="BT71" s="592" t="e">
        <f aca="false" ca="true" dt2D="false" dtr="false" t="normal">SUM(BT72:BT76)</f>
        <v>#VALUE!</v>
      </c>
    </row>
    <row hidden="true" ht="16.5" outlineLevel="2" r="72">
      <c r="B72" s="482" t="s">
        <v>628</v>
      </c>
      <c r="D72" s="482" t="str">
        <f aca="false" ca="false" dt2D="false" dtr="false" t="normal">D71</f>
        <v>Прочая обеспечивающая инфраструктура</v>
      </c>
      <c r="I72" s="1" t="s">
        <v>629</v>
      </c>
      <c r="L72" s="244" t="e">
        <f aca="false" ca="false" dt2D="false" dtr="false" t="normal">SUM(M72:BT72)</f>
        <v>#VALUE!</v>
      </c>
      <c r="M72" s="244" t="e">
        <f aca="false" ca="false" dt2D="false" dtr="false" t="normal">SUMIFS(M:M, $E:$E, $I$72, $D:$D, $I$70, $B:$B, $I$71)</f>
        <v>#VALUE!</v>
      </c>
      <c r="N72" s="244" t="e">
        <f aca="false" ca="false" dt2D="false" dtr="false" t="normal">SUMIFS(N:N, $E:$E, $I$72, $D:$D, $I$70, $B:$B, $I$71)</f>
        <v>#VALUE!</v>
      </c>
      <c r="O72" s="244" t="e">
        <f aca="false" ca="false" dt2D="false" dtr="false" t="normal">SUMIFS(O:O, $E:$E, $I$72, $D:$D, $I$70, $B:$B, $I$71)</f>
        <v>#VALUE!</v>
      </c>
      <c r="P72" s="244" t="e">
        <f aca="false" ca="false" dt2D="false" dtr="false" t="normal">SUMIFS(P:P, $E:$E, $I$72, $D:$D, $I$70, $B:$B, $I$71)</f>
        <v>#VALUE!</v>
      </c>
      <c r="Q72" s="244" t="e">
        <f aca="false" ca="false" dt2D="false" dtr="false" t="normal">SUMIFS(Q:Q, $E:$E, $I$72, $D:$D, $I$70, $B:$B, $I$71)</f>
        <v>#VALUE!</v>
      </c>
      <c r="R72" s="244" t="e">
        <f aca="false" ca="false" dt2D="false" dtr="false" t="normal">SUMIFS(R:R, $E:$E, $I$72, $D:$D, $I$70, $B:$B, $I$71)</f>
        <v>#VALUE!</v>
      </c>
      <c r="S72" s="244" t="e">
        <f aca="false" ca="false" dt2D="false" dtr="false" t="normal">SUMIFS(S:S, $E:$E, $I$72, $D:$D, $I$70, $B:$B, $I$71)</f>
        <v>#VALUE!</v>
      </c>
      <c r="T72" s="244" t="e">
        <f aca="false" ca="false" dt2D="false" dtr="false" t="normal">SUMIFS(T:T, $E:$E, $I$72, $D:$D, $I$70, $B:$B, $I$71)</f>
        <v>#VALUE!</v>
      </c>
      <c r="U72" s="244" t="e">
        <f aca="false" ca="false" dt2D="false" dtr="false" t="normal">SUMIFS(U:U, $E:$E, $I$72, $D:$D, $I$70, $B:$B, $I$71)</f>
        <v>#VALUE!</v>
      </c>
      <c r="V72" s="244" t="e">
        <f aca="false" ca="false" dt2D="false" dtr="false" t="normal">SUMIFS(V:V, $E:$E, $I$72, $D:$D, $I$70, $B:$B, $I$71)</f>
        <v>#VALUE!</v>
      </c>
      <c r="W72" s="244" t="e">
        <f aca="false" ca="false" dt2D="false" dtr="false" t="normal">SUMIFS(W:W, $E:$E, $I$72, $D:$D, $I$70, $B:$B, $I$71)</f>
        <v>#VALUE!</v>
      </c>
      <c r="X72" s="244" t="e">
        <f aca="false" ca="false" dt2D="false" dtr="false" t="normal">SUMIFS(X:X, $E:$E, $I$72, $D:$D, $I$70, $B:$B, $I$71)</f>
        <v>#VALUE!</v>
      </c>
      <c r="Y72" s="244" t="e">
        <f aca="false" ca="false" dt2D="false" dtr="false" t="normal">SUMIFS(Y:Y, $E:$E, $I$72, $D:$D, $I$70, $B:$B, $I$71)</f>
        <v>#VALUE!</v>
      </c>
      <c r="Z72" s="244" t="e">
        <f aca="false" ca="false" dt2D="false" dtr="false" t="normal">SUMIFS(Z:Z, $E:$E, $I$72, $D:$D, $I$70, $B:$B, $I$71)</f>
        <v>#VALUE!</v>
      </c>
      <c r="AA72" s="244" t="e">
        <f aca="false" ca="false" dt2D="false" dtr="false" t="normal">SUMIFS(AA:AA, $E:$E, $I$72, $D:$D, $I$70, $B:$B, $I$71)</f>
        <v>#VALUE!</v>
      </c>
      <c r="AB72" s="244" t="e">
        <f aca="false" ca="false" dt2D="false" dtr="false" t="normal">SUMIFS(AB:AB, $E:$E, $I$72, $D:$D, $I$70, $B:$B, $I$71)</f>
        <v>#VALUE!</v>
      </c>
      <c r="AC72" s="244" t="e">
        <f aca="false" ca="false" dt2D="false" dtr="false" t="normal">SUMIFS(AC:AC, $E:$E, $I$72, $D:$D, $I$70, $B:$B, $I$71)</f>
        <v>#VALUE!</v>
      </c>
      <c r="AD72" s="244" t="e">
        <f aca="false" ca="false" dt2D="false" dtr="false" t="normal">SUMIFS(AD:AD, $E:$E, $I$72, $D:$D, $I$70, $B:$B, $I$71)</f>
        <v>#VALUE!</v>
      </c>
      <c r="AE72" s="244" t="e">
        <f aca="false" ca="false" dt2D="false" dtr="false" t="normal">SUMIFS(AE:AE, $E:$E, $I$72, $D:$D, $I$70, $B:$B, $I$71)</f>
        <v>#VALUE!</v>
      </c>
      <c r="AF72" s="244" t="e">
        <f aca="false" ca="false" dt2D="false" dtr="false" t="normal">SUMIFS(AF:AF, $E:$E, $I$72, $D:$D, $I$70, $B:$B, $I$71)</f>
        <v>#VALUE!</v>
      </c>
      <c r="AG72" s="244" t="e">
        <f aca="false" ca="false" dt2D="false" dtr="false" t="normal">SUMIFS(AG:AG, $E:$E, $I$72, $D:$D, $I$70, $B:$B, $I$71)</f>
        <v>#VALUE!</v>
      </c>
      <c r="AH72" s="244" t="e">
        <f aca="false" ca="false" dt2D="false" dtr="false" t="normal">SUMIFS(AH:AH, $E:$E, $I$72, $D:$D, $I$70, $B:$B, $I$71)</f>
        <v>#VALUE!</v>
      </c>
      <c r="AI72" s="244" t="e">
        <f aca="false" ca="false" dt2D="false" dtr="false" t="normal">SUMIFS(AI:AI, $E:$E, $I$72, $D:$D, $I$70, $B:$B, $I$71)</f>
        <v>#VALUE!</v>
      </c>
      <c r="AJ72" s="244" t="e">
        <f aca="false" ca="false" dt2D="false" dtr="false" t="normal">SUMIFS(AJ:AJ, $E:$E, $I$72, $D:$D, $I$70, $B:$B, $I$71)</f>
        <v>#VALUE!</v>
      </c>
      <c r="AK72" s="244" t="e">
        <f aca="false" ca="false" dt2D="false" dtr="false" t="normal">SUMIFS(AK:AK, $E:$E, $I$72, $D:$D, $I$70, $B:$B, $I$71)</f>
        <v>#VALUE!</v>
      </c>
      <c r="AL72" s="244" t="e">
        <f aca="false" ca="false" dt2D="false" dtr="false" t="normal">SUMIFS(AL:AL, $E:$E, $I$72, $D:$D, $I$70, $B:$B, $I$71)</f>
        <v>#VALUE!</v>
      </c>
      <c r="AM72" s="244" t="e">
        <f aca="false" ca="false" dt2D="false" dtr="false" t="normal">SUMIFS(AM:AM, $E:$E, $I$72, $D:$D, $I$70, $B:$B, $I$71)</f>
        <v>#VALUE!</v>
      </c>
      <c r="AN72" s="244" t="e">
        <f aca="false" ca="false" dt2D="false" dtr="false" t="normal">SUMIFS(AN:AN, $E:$E, $I$72, $D:$D, $I$70, $B:$B, $I$71)</f>
        <v>#VALUE!</v>
      </c>
      <c r="AO72" s="244" t="e">
        <f aca="false" ca="false" dt2D="false" dtr="false" t="normal">SUMIFS(AO:AO, $E:$E, $I$72, $D:$D, $I$70, $B:$B, $I$71)</f>
        <v>#VALUE!</v>
      </c>
      <c r="AP72" s="244" t="e">
        <f aca="false" ca="false" dt2D="false" dtr="false" t="normal">SUMIFS(AP:AP, $E:$E, $I$72, $D:$D, $I$70, $B:$B, $I$71)</f>
        <v>#VALUE!</v>
      </c>
      <c r="AQ72" s="244" t="e">
        <f aca="false" ca="false" dt2D="false" dtr="false" t="normal">SUMIFS(AQ:AQ, $E:$E, $I$72, $D:$D, $I$70, $B:$B, $I$71)</f>
        <v>#VALUE!</v>
      </c>
      <c r="AR72" s="244" t="e">
        <f aca="false" ca="false" dt2D="false" dtr="false" t="normal">SUMIFS(AR:AR, $E:$E, $I$72, $D:$D, $I$70, $B:$B, $I$71)</f>
        <v>#VALUE!</v>
      </c>
      <c r="AS72" s="244" t="e">
        <f aca="false" ca="false" dt2D="false" dtr="false" t="normal">SUMIFS(AS:AS, $E:$E, $I$72, $D:$D, $I$70, $B:$B, $I$71)</f>
        <v>#VALUE!</v>
      </c>
      <c r="AT72" s="244" t="e">
        <f aca="false" ca="false" dt2D="false" dtr="false" t="normal">SUMIFS(AT:AT, $E:$E, $I$72, $D:$D, $I$70, $B:$B, $I$71)</f>
        <v>#VALUE!</v>
      </c>
      <c r="AU72" s="244" t="e">
        <f aca="false" ca="false" dt2D="false" dtr="false" t="normal">SUMIFS(AU:AU, $E:$E, $I$72, $D:$D, $I$70, $B:$B, $I$71)</f>
        <v>#VALUE!</v>
      </c>
      <c r="AV72" s="244" t="e">
        <f aca="false" ca="false" dt2D="false" dtr="false" t="normal">SUMIFS(AV:AV, $E:$E, $I$72, $D:$D, $I$70, $B:$B, $I$71)</f>
        <v>#VALUE!</v>
      </c>
      <c r="AW72" s="244" t="e">
        <f aca="false" ca="false" dt2D="false" dtr="false" t="normal">SUMIFS(AW:AW, $E:$E, $I$72, $D:$D, $I$70, $B:$B, $I$71)</f>
        <v>#VALUE!</v>
      </c>
      <c r="AX72" s="244" t="e">
        <f aca="false" ca="false" dt2D="false" dtr="false" t="normal">SUMIFS(AX:AX, $E:$E, $I$72, $D:$D, $I$70, $B:$B, $I$71)</f>
        <v>#VALUE!</v>
      </c>
      <c r="AY72" s="244" t="e">
        <f aca="false" ca="false" dt2D="false" dtr="false" t="normal">SUMIFS(AY:AY, $E:$E, $I$72, $D:$D, $I$70, $B:$B, $I$71)</f>
        <v>#VALUE!</v>
      </c>
      <c r="AZ72" s="244" t="e">
        <f aca="false" ca="false" dt2D="false" dtr="false" t="normal">SUMIFS(AZ:AZ, $E:$E, $I$72, $D:$D, $I$70, $B:$B, $I$71)</f>
        <v>#VALUE!</v>
      </c>
      <c r="BA72" s="244" t="e">
        <f aca="false" ca="false" dt2D="false" dtr="false" t="normal">SUMIFS(BA:BA, $E:$E, $I$72, $D:$D, $I$70, $B:$B, $I$71)</f>
        <v>#VALUE!</v>
      </c>
      <c r="BB72" s="244" t="e">
        <f aca="false" ca="false" dt2D="false" dtr="false" t="normal">SUMIFS(BB:BB, $E:$E, $I$72, $D:$D, $I$70, $B:$B, $I$71)</f>
        <v>#VALUE!</v>
      </c>
      <c r="BC72" s="244" t="e">
        <f aca="false" ca="false" dt2D="false" dtr="false" t="normal">SUMIFS(BC:BC, $E:$E, $I$72, $D:$D, $I$70, $B:$B, $I$71)</f>
        <v>#VALUE!</v>
      </c>
      <c r="BD72" s="244" t="e">
        <f aca="false" ca="false" dt2D="false" dtr="false" t="normal">SUMIFS(BD:BD, $E:$E, $I$72, $D:$D, $I$70, $B:$B, $I$71)</f>
        <v>#VALUE!</v>
      </c>
      <c r="BE72" s="244" t="e">
        <f aca="false" ca="false" dt2D="false" dtr="false" t="normal">SUMIFS(BE:BE, $E:$E, $I$72, $D:$D, $I$70, $B:$B, $I$71)</f>
        <v>#VALUE!</v>
      </c>
      <c r="BF72" s="244" t="e">
        <f aca="false" ca="false" dt2D="false" dtr="false" t="normal">SUMIFS(BF:BF, $E:$E, $I$72, $D:$D, $I$70, $B:$B, $I$71)</f>
        <v>#VALUE!</v>
      </c>
      <c r="BG72" s="244" t="e">
        <f aca="false" ca="false" dt2D="false" dtr="false" t="normal">SUMIFS(BG:BG, $E:$E, $I$72, $D:$D, $I$70, $B:$B, $I$71)</f>
        <v>#VALUE!</v>
      </c>
      <c r="BH72" s="244" t="e">
        <f aca="false" ca="false" dt2D="false" dtr="false" t="normal">SUMIFS(BH:BH, $E:$E, $I$72, $D:$D, $I$70, $B:$B, $I$71)</f>
        <v>#VALUE!</v>
      </c>
      <c r="BI72" s="244" t="e">
        <f aca="false" ca="false" dt2D="false" dtr="false" t="normal">SUMIFS(BI:BI, $E:$E, $I$72, $D:$D, $I$70, $B:$B, $I$71)</f>
        <v>#VALUE!</v>
      </c>
      <c r="BJ72" s="244" t="e">
        <f aca="false" ca="false" dt2D="false" dtr="false" t="normal">SUMIFS(BJ:BJ, $E:$E, $I$72, $D:$D, $I$70, $B:$B, $I$71)</f>
        <v>#VALUE!</v>
      </c>
      <c r="BK72" s="244" t="e">
        <f aca="false" ca="false" dt2D="false" dtr="false" t="normal">SUMIFS(BK:BK, $E:$E, $I$72, $D:$D, $I$70, $B:$B, $I$71)</f>
        <v>#VALUE!</v>
      </c>
      <c r="BL72" s="244" t="e">
        <f aca="false" ca="false" dt2D="false" dtr="false" t="normal">SUMIFS(BL:BL, $E:$E, $I$72, $D:$D, $I$70, $B:$B, $I$71)</f>
        <v>#VALUE!</v>
      </c>
      <c r="BM72" s="244" t="e">
        <f aca="false" ca="false" dt2D="false" dtr="false" t="normal">SUMIFS(BM:BM, $E:$E, $I$72, $D:$D, $I$70, $B:$B, $I$71)</f>
        <v>#VALUE!</v>
      </c>
      <c r="BN72" s="244" t="e">
        <f aca="false" ca="false" dt2D="false" dtr="false" t="normal">SUMIFS(BN:BN, $E:$E, $I$72, $D:$D, $I$70, $B:$B, $I$71)</f>
        <v>#VALUE!</v>
      </c>
      <c r="BO72" s="244" t="e">
        <f aca="false" ca="false" dt2D="false" dtr="false" t="normal">SUMIFS(BO:BO, $E:$E, $I$72, $D:$D, $I$70, $B:$B, $I$71)</f>
        <v>#VALUE!</v>
      </c>
      <c r="BP72" s="244" t="e">
        <f aca="false" ca="false" dt2D="false" dtr="false" t="normal">SUMIFS(BP:BP, $E:$E, $I$72, $D:$D, $I$70, $B:$B, $I$71)</f>
        <v>#VALUE!</v>
      </c>
      <c r="BQ72" s="244" t="e">
        <f aca="false" ca="false" dt2D="false" dtr="false" t="normal">SUMIFS(BQ:BQ, $E:$E, $I$72, $D:$D, $I$70, $B:$B, $I$71)</f>
        <v>#VALUE!</v>
      </c>
      <c r="BR72" s="244" t="e">
        <f aca="false" ca="false" dt2D="false" dtr="false" t="normal">SUMIFS(BR:BR, $E:$E, $I$72, $D:$D, $I$70, $B:$B, $I$71)</f>
        <v>#VALUE!</v>
      </c>
      <c r="BS72" s="244" t="e">
        <f aca="false" ca="false" dt2D="false" dtr="false" t="normal">SUMIFS(BS:BS, $E:$E, $I$72, $D:$D, $I$70, $B:$B, $I$71)</f>
        <v>#VALUE!</v>
      </c>
      <c r="BT72" s="244" t="e">
        <f aca="false" ca="false" dt2D="false" dtr="false" t="normal">SUMIFS(BT:BT, $E:$E, $I$72, $D:$D, $I$70, $B:$B, $I$71)</f>
        <v>#VALUE!</v>
      </c>
      <c r="BU72" s="170" t="n"/>
    </row>
    <row hidden="true" ht="16.5" outlineLevel="2" r="73">
      <c r="B73" s="482" t="s">
        <v>628</v>
      </c>
      <c r="D73" s="482" t="str">
        <f aca="false" ca="false" dt2D="false" dtr="false" t="normal">D72</f>
        <v>Прочая обеспечивающая инфраструктура</v>
      </c>
      <c r="I73" s="1" t="s">
        <v>571</v>
      </c>
      <c r="L73" s="244" t="e">
        <f aca="false" ca="false" dt2D="false" dtr="false" t="normal">SUM(M73:BT73)</f>
        <v>#VALUE!</v>
      </c>
      <c r="M73" s="244" t="e">
        <f aca="false" ca="false" dt2D="false" dtr="false" t="normal">M72*'Допущения'!$D$36</f>
        <v>#VALUE!</v>
      </c>
      <c r="N73" s="244" t="e">
        <f aca="false" ca="false" dt2D="false" dtr="false" t="normal">N72*'Допущения'!$D$36</f>
        <v>#VALUE!</v>
      </c>
      <c r="O73" s="244" t="e">
        <f aca="false" ca="false" dt2D="false" dtr="false" t="normal">O72*'Допущения'!$D$36</f>
        <v>#VALUE!</v>
      </c>
      <c r="P73" s="244" t="e">
        <f aca="false" ca="false" dt2D="false" dtr="false" t="normal">P72*'Допущения'!$D$36</f>
        <v>#VALUE!</v>
      </c>
      <c r="Q73" s="244" t="e">
        <f aca="false" ca="false" dt2D="false" dtr="false" t="normal">Q72*'Допущения'!$D$36</f>
        <v>#VALUE!</v>
      </c>
      <c r="R73" s="244" t="e">
        <f aca="false" ca="false" dt2D="false" dtr="false" t="normal">R72*'Допущения'!$D$36</f>
        <v>#VALUE!</v>
      </c>
      <c r="S73" s="244" t="e">
        <f aca="false" ca="false" dt2D="false" dtr="false" t="normal">S72*'Допущения'!$D$36</f>
        <v>#VALUE!</v>
      </c>
      <c r="T73" s="244" t="e">
        <f aca="false" ca="false" dt2D="false" dtr="false" t="normal">T72*'Допущения'!$D$36</f>
        <v>#VALUE!</v>
      </c>
      <c r="U73" s="244" t="e">
        <f aca="false" ca="false" dt2D="false" dtr="false" t="normal">U72*'Допущения'!$D$36</f>
        <v>#VALUE!</v>
      </c>
      <c r="V73" s="244" t="e">
        <f aca="false" ca="false" dt2D="false" dtr="false" t="normal">V72*'Допущения'!$D$36</f>
        <v>#VALUE!</v>
      </c>
      <c r="W73" s="244" t="e">
        <f aca="false" ca="false" dt2D="false" dtr="false" t="normal">W72*'Допущения'!$D$36</f>
        <v>#VALUE!</v>
      </c>
      <c r="X73" s="244" t="e">
        <f aca="false" ca="false" dt2D="false" dtr="false" t="normal">X72*'Допущения'!$D$36</f>
        <v>#VALUE!</v>
      </c>
      <c r="Y73" s="244" t="e">
        <f aca="false" ca="false" dt2D="false" dtr="false" t="normal">Y72*'Допущения'!$D$36</f>
        <v>#VALUE!</v>
      </c>
      <c r="Z73" s="244" t="e">
        <f aca="false" ca="false" dt2D="false" dtr="false" t="normal">Z72*'Допущения'!$D$36</f>
        <v>#VALUE!</v>
      </c>
      <c r="AA73" s="244" t="e">
        <f aca="false" ca="false" dt2D="false" dtr="false" t="normal">AA72*'Допущения'!$D$36</f>
        <v>#VALUE!</v>
      </c>
      <c r="AB73" s="244" t="e">
        <f aca="false" ca="false" dt2D="false" dtr="false" t="normal">AB72*'Допущения'!$D$36</f>
        <v>#VALUE!</v>
      </c>
      <c r="AC73" s="244" t="e">
        <f aca="false" ca="false" dt2D="false" dtr="false" t="normal">AC72*'Допущения'!$D$36</f>
        <v>#VALUE!</v>
      </c>
      <c r="AD73" s="244" t="e">
        <f aca="false" ca="false" dt2D="false" dtr="false" t="normal">AD72*'Допущения'!$D$36</f>
        <v>#VALUE!</v>
      </c>
      <c r="AE73" s="244" t="e">
        <f aca="false" ca="false" dt2D="false" dtr="false" t="normal">AE72*'Допущения'!$D$36</f>
        <v>#VALUE!</v>
      </c>
      <c r="AF73" s="244" t="e">
        <f aca="false" ca="false" dt2D="false" dtr="false" t="normal">AF72*'Допущения'!$D$36</f>
        <v>#VALUE!</v>
      </c>
      <c r="AG73" s="244" t="e">
        <f aca="false" ca="false" dt2D="false" dtr="false" t="normal">AG72*'Допущения'!$D$36</f>
        <v>#VALUE!</v>
      </c>
      <c r="AH73" s="244" t="e">
        <f aca="false" ca="false" dt2D="false" dtr="false" t="normal">AH72*'Допущения'!$D$36</f>
        <v>#VALUE!</v>
      </c>
      <c r="AI73" s="244" t="e">
        <f aca="false" ca="false" dt2D="false" dtr="false" t="normal">AI72*'Допущения'!$D$36</f>
        <v>#VALUE!</v>
      </c>
      <c r="AJ73" s="244" t="e">
        <f aca="false" ca="false" dt2D="false" dtr="false" t="normal">AJ72*'Допущения'!$D$36</f>
        <v>#VALUE!</v>
      </c>
      <c r="AK73" s="244" t="e">
        <f aca="false" ca="false" dt2D="false" dtr="false" t="normal">AK72*'Допущения'!$D$36</f>
        <v>#VALUE!</v>
      </c>
      <c r="AL73" s="244" t="e">
        <f aca="false" ca="false" dt2D="false" dtr="false" t="normal">AL72*'Допущения'!$D$36</f>
        <v>#VALUE!</v>
      </c>
      <c r="AM73" s="244" t="e">
        <f aca="false" ca="false" dt2D="false" dtr="false" t="normal">AM72*'Допущения'!$D$36</f>
        <v>#VALUE!</v>
      </c>
      <c r="AN73" s="244" t="e">
        <f aca="false" ca="false" dt2D="false" dtr="false" t="normal">AN72*'Допущения'!$D$36</f>
        <v>#VALUE!</v>
      </c>
      <c r="AO73" s="244" t="e">
        <f aca="false" ca="false" dt2D="false" dtr="false" t="normal">AO72*'Допущения'!$D$36</f>
        <v>#VALUE!</v>
      </c>
      <c r="AP73" s="244" t="e">
        <f aca="false" ca="false" dt2D="false" dtr="false" t="normal">AP72*'Допущения'!$D$36</f>
        <v>#VALUE!</v>
      </c>
      <c r="AQ73" s="244" t="e">
        <f aca="false" ca="false" dt2D="false" dtr="false" t="normal">AQ72*'Допущения'!$D$36</f>
        <v>#VALUE!</v>
      </c>
      <c r="AR73" s="244" t="e">
        <f aca="false" ca="false" dt2D="false" dtr="false" t="normal">AR72*'Допущения'!$D$36</f>
        <v>#VALUE!</v>
      </c>
      <c r="AS73" s="244" t="e">
        <f aca="false" ca="false" dt2D="false" dtr="false" t="normal">AS72*'Допущения'!$D$36</f>
        <v>#VALUE!</v>
      </c>
      <c r="AT73" s="244" t="e">
        <f aca="false" ca="false" dt2D="false" dtr="false" t="normal">AT72*'Допущения'!$D$36</f>
        <v>#VALUE!</v>
      </c>
      <c r="AU73" s="244" t="e">
        <f aca="false" ca="false" dt2D="false" dtr="false" t="normal">AU72*'Допущения'!$D$36</f>
        <v>#VALUE!</v>
      </c>
      <c r="AV73" s="244" t="e">
        <f aca="false" ca="false" dt2D="false" dtr="false" t="normal">AV72*'Допущения'!$D$36</f>
        <v>#VALUE!</v>
      </c>
      <c r="AW73" s="244" t="e">
        <f aca="false" ca="false" dt2D="false" dtr="false" t="normal">AW72*'Допущения'!$D$36</f>
        <v>#VALUE!</v>
      </c>
      <c r="AX73" s="244" t="e">
        <f aca="false" ca="false" dt2D="false" dtr="false" t="normal">AX72*'Допущения'!$D$36</f>
        <v>#VALUE!</v>
      </c>
      <c r="AY73" s="244" t="e">
        <f aca="false" ca="false" dt2D="false" dtr="false" t="normal">AY72*'Допущения'!$D$36</f>
        <v>#VALUE!</v>
      </c>
      <c r="AZ73" s="244" t="e">
        <f aca="false" ca="false" dt2D="false" dtr="false" t="normal">AZ72*'Допущения'!$D$36</f>
        <v>#VALUE!</v>
      </c>
      <c r="BA73" s="244" t="e">
        <f aca="false" ca="false" dt2D="false" dtr="false" t="normal">BA72*'Допущения'!$D$36</f>
        <v>#VALUE!</v>
      </c>
      <c r="BB73" s="244" t="e">
        <f aca="false" ca="false" dt2D="false" dtr="false" t="normal">BB72*'Допущения'!$D$36</f>
        <v>#VALUE!</v>
      </c>
      <c r="BC73" s="244" t="e">
        <f aca="false" ca="false" dt2D="false" dtr="false" t="normal">BC72*'Допущения'!$D$36</f>
        <v>#VALUE!</v>
      </c>
      <c r="BD73" s="244" t="e">
        <f aca="false" ca="false" dt2D="false" dtr="false" t="normal">BD72*'Допущения'!$D$36</f>
        <v>#VALUE!</v>
      </c>
      <c r="BE73" s="244" t="e">
        <f aca="false" ca="false" dt2D="false" dtr="false" t="normal">BE72*'Допущения'!$D$36</f>
        <v>#VALUE!</v>
      </c>
      <c r="BF73" s="244" t="e">
        <f aca="false" ca="false" dt2D="false" dtr="false" t="normal">BF72*'Допущения'!$D$36</f>
        <v>#VALUE!</v>
      </c>
      <c r="BG73" s="244" t="e">
        <f aca="false" ca="false" dt2D="false" dtr="false" t="normal">BG72*'Допущения'!$D$36</f>
        <v>#VALUE!</v>
      </c>
      <c r="BH73" s="244" t="e">
        <f aca="false" ca="false" dt2D="false" dtr="false" t="normal">BH72*'Допущения'!$D$36</f>
        <v>#VALUE!</v>
      </c>
      <c r="BI73" s="244" t="e">
        <f aca="false" ca="false" dt2D="false" dtr="false" t="normal">BI72*'Допущения'!$D$36</f>
        <v>#VALUE!</v>
      </c>
      <c r="BJ73" s="244" t="e">
        <f aca="false" ca="false" dt2D="false" dtr="false" t="normal">BJ72*'Допущения'!$D$36</f>
        <v>#VALUE!</v>
      </c>
      <c r="BK73" s="244" t="e">
        <f aca="false" ca="false" dt2D="false" dtr="false" t="normal">BK72*'Допущения'!$D$36</f>
        <v>#VALUE!</v>
      </c>
      <c r="BL73" s="244" t="e">
        <f aca="false" ca="false" dt2D="false" dtr="false" t="normal">BL72*'Допущения'!$D$36</f>
        <v>#VALUE!</v>
      </c>
      <c r="BM73" s="244" t="e">
        <f aca="false" ca="false" dt2D="false" dtr="false" t="normal">BM72*'Допущения'!$D$36</f>
        <v>#VALUE!</v>
      </c>
      <c r="BN73" s="244" t="e">
        <f aca="false" ca="false" dt2D="false" dtr="false" t="normal">BN72*'Допущения'!$D$36</f>
        <v>#VALUE!</v>
      </c>
      <c r="BO73" s="244" t="e">
        <f aca="false" ca="false" dt2D="false" dtr="false" t="normal">BO72*'Допущения'!$D$36</f>
        <v>#VALUE!</v>
      </c>
      <c r="BP73" s="244" t="e">
        <f aca="false" ca="false" dt2D="false" dtr="false" t="normal">BP72*'Допущения'!$D$36</f>
        <v>#VALUE!</v>
      </c>
      <c r="BQ73" s="244" t="e">
        <f aca="false" ca="false" dt2D="false" dtr="false" t="normal">BQ72*'Допущения'!$D$36</f>
        <v>#VALUE!</v>
      </c>
      <c r="BR73" s="244" t="e">
        <f aca="false" ca="false" dt2D="false" dtr="false" t="normal">BR72*'Допущения'!$D$36</f>
        <v>#VALUE!</v>
      </c>
      <c r="BS73" s="244" t="e">
        <f aca="false" ca="false" dt2D="false" dtr="false" t="normal">BS72*'Допущения'!$D$36</f>
        <v>#VALUE!</v>
      </c>
      <c r="BT73" s="244" t="e">
        <f aca="false" ca="false" dt2D="false" dtr="false" t="normal">BT72*'Допущения'!$D$36</f>
        <v>#VALUE!</v>
      </c>
    </row>
    <row hidden="true" ht="16.5" outlineLevel="2" r="74">
      <c r="B74" s="482" t="s">
        <v>628</v>
      </c>
      <c r="D74" s="482" t="str">
        <f aca="false" ca="false" dt2D="false" dtr="false" t="normal">D73</f>
        <v>Прочая обеспечивающая инфраструктура</v>
      </c>
      <c r="I74" s="1" t="s">
        <v>572</v>
      </c>
      <c r="L74" s="244" t="e">
        <f aca="false" ca="true" dt2D="false" dtr="false" t="normal">SUM(M74:BT74)</f>
        <v>#VALUE!</v>
      </c>
      <c r="M74" s="244" t="e">
        <f aca="false" ca="true" dt2D="false" dtr="false" t="normal">SUM(M72:M73)*'Макро'!E$64</f>
        <v>#VALUE!</v>
      </c>
      <c r="N74" s="244" t="e">
        <f aca="false" ca="true" dt2D="false" dtr="false" t="normal">SUM(N72:N73)*'Макро'!F$64</f>
        <v>#VALUE!</v>
      </c>
      <c r="O74" s="244" t="e">
        <f aca="false" ca="true" dt2D="false" dtr="false" t="normal">SUM(O72:O73)*'Макро'!G$64</f>
        <v>#VALUE!</v>
      </c>
      <c r="P74" s="244" t="e">
        <f aca="false" ca="true" dt2D="false" dtr="false" t="normal">SUM(P72:P73)*'Макро'!H$64</f>
        <v>#VALUE!</v>
      </c>
      <c r="Q74" s="244" t="e">
        <f aca="false" ca="true" dt2D="false" dtr="false" t="normal">SUM(Q72:Q73)*'Макро'!I$64</f>
        <v>#VALUE!</v>
      </c>
      <c r="R74" s="244" t="e">
        <f aca="false" ca="true" dt2D="false" dtr="false" t="normal">SUM(R72:R73)*'Макро'!J$64</f>
        <v>#VALUE!</v>
      </c>
      <c r="S74" s="244" t="e">
        <f aca="false" ca="true" dt2D="false" dtr="false" t="normal">SUM(S72:S73)*'Макро'!K$64</f>
        <v>#VALUE!</v>
      </c>
      <c r="T74" s="244" t="e">
        <f aca="false" ca="true" dt2D="false" dtr="false" t="normal">SUM(T72:T73)*'Макро'!L$64</f>
        <v>#VALUE!</v>
      </c>
      <c r="U74" s="244" t="e">
        <f aca="false" ca="true" dt2D="false" dtr="false" t="normal">SUM(U72:U73)*'Макро'!M$64</f>
        <v>#VALUE!</v>
      </c>
      <c r="V74" s="244" t="e">
        <f aca="false" ca="true" dt2D="false" dtr="false" t="normal">SUM(V72:V73)*'Макро'!N$64</f>
        <v>#VALUE!</v>
      </c>
      <c r="W74" s="244" t="e">
        <f aca="false" ca="true" dt2D="false" dtr="false" t="normal">SUM(W72:W73)*'Макро'!O$64</f>
        <v>#VALUE!</v>
      </c>
      <c r="X74" s="244" t="e">
        <f aca="false" ca="true" dt2D="false" dtr="false" t="normal">SUM(X72:X73)*'Макро'!P$64</f>
        <v>#VALUE!</v>
      </c>
      <c r="Y74" s="244" t="e">
        <f aca="false" ca="true" dt2D="false" dtr="false" t="normal">SUM(Y72:Y73)*'Макро'!Q$64</f>
        <v>#VALUE!</v>
      </c>
      <c r="Z74" s="244" t="e">
        <f aca="false" ca="true" dt2D="false" dtr="false" t="normal">SUM(Z72:Z73)*'Макро'!R$64</f>
        <v>#VALUE!</v>
      </c>
      <c r="AA74" s="244" t="e">
        <f aca="false" ca="true" dt2D="false" dtr="false" t="normal">SUM(AA72:AA73)*'Макро'!S$64</f>
        <v>#VALUE!</v>
      </c>
      <c r="AB74" s="244" t="e">
        <f aca="false" ca="true" dt2D="false" dtr="false" t="normal">SUM(AB72:AB73)*'Макро'!T$64</f>
        <v>#VALUE!</v>
      </c>
      <c r="AC74" s="244" t="e">
        <f aca="false" ca="true" dt2D="false" dtr="false" t="normal">SUM(AC72:AC73)*'Макро'!U$64</f>
        <v>#VALUE!</v>
      </c>
      <c r="AD74" s="244" t="e">
        <f aca="false" ca="true" dt2D="false" dtr="false" t="normal">SUM(AD72:AD73)*'Макро'!V$64</f>
        <v>#VALUE!</v>
      </c>
      <c r="AE74" s="244" t="e">
        <f aca="false" ca="true" dt2D="false" dtr="false" t="normal">SUM(AE72:AE73)*'Макро'!W$64</f>
        <v>#VALUE!</v>
      </c>
      <c r="AF74" s="244" t="e">
        <f aca="false" ca="true" dt2D="false" dtr="false" t="normal">SUM(AF72:AF73)*'Макро'!X$64</f>
        <v>#VALUE!</v>
      </c>
      <c r="AG74" s="244" t="e">
        <f aca="false" ca="true" dt2D="false" dtr="false" t="normal">SUM(AG72:AG73)*'Макро'!Y$64</f>
        <v>#VALUE!</v>
      </c>
      <c r="AH74" s="244" t="e">
        <f aca="false" ca="true" dt2D="false" dtr="false" t="normal">SUM(AH72:AH73)*'Макро'!Z$64</f>
        <v>#VALUE!</v>
      </c>
      <c r="AI74" s="244" t="e">
        <f aca="false" ca="true" dt2D="false" dtr="false" t="normal">SUM(AI72:AI73)*'Макро'!AA$64</f>
        <v>#VALUE!</v>
      </c>
      <c r="AJ74" s="244" t="e">
        <f aca="false" ca="true" dt2D="false" dtr="false" t="normal">SUM(AJ72:AJ73)*'Макро'!AB$64</f>
        <v>#VALUE!</v>
      </c>
      <c r="AK74" s="244" t="e">
        <f aca="false" ca="true" dt2D="false" dtr="false" t="normal">SUM(AK72:AK73)*'Макро'!AC$64</f>
        <v>#VALUE!</v>
      </c>
      <c r="AL74" s="244" t="e">
        <f aca="false" ca="true" dt2D="false" dtr="false" t="normal">SUM(AL72:AL73)*'Макро'!AD$64</f>
        <v>#VALUE!</v>
      </c>
      <c r="AM74" s="244" t="e">
        <f aca="false" ca="true" dt2D="false" dtr="false" t="normal">SUM(AM72:AM73)*'Макро'!AE$64</f>
        <v>#VALUE!</v>
      </c>
      <c r="AN74" s="244" t="e">
        <f aca="false" ca="true" dt2D="false" dtr="false" t="normal">SUM(AN72:AN73)*'Макро'!AF$64</f>
        <v>#VALUE!</v>
      </c>
      <c r="AO74" s="244" t="e">
        <f aca="false" ca="true" dt2D="false" dtr="false" t="normal">SUM(AO72:AO73)*'Макро'!AG$64</f>
        <v>#VALUE!</v>
      </c>
      <c r="AP74" s="244" t="e">
        <f aca="false" ca="true" dt2D="false" dtr="false" t="normal">SUM(AP72:AP73)*'Макро'!AH$64</f>
        <v>#VALUE!</v>
      </c>
      <c r="AQ74" s="244" t="e">
        <f aca="false" ca="true" dt2D="false" dtr="false" t="normal">SUM(AQ72:AQ73)*'Макро'!AI$64</f>
        <v>#VALUE!</v>
      </c>
      <c r="AR74" s="244" t="e">
        <f aca="false" ca="true" dt2D="false" dtr="false" t="normal">SUM(AR72:AR73)*'Макро'!AJ$64</f>
        <v>#VALUE!</v>
      </c>
      <c r="AS74" s="244" t="e">
        <f aca="false" ca="true" dt2D="false" dtr="false" t="normal">SUM(AS72:AS73)*'Макро'!AK$64</f>
        <v>#VALUE!</v>
      </c>
      <c r="AT74" s="244" t="e">
        <f aca="false" ca="true" dt2D="false" dtr="false" t="normal">SUM(AT72:AT73)*'Макро'!AL$64</f>
        <v>#VALUE!</v>
      </c>
      <c r="AU74" s="244" t="e">
        <f aca="false" ca="true" dt2D="false" dtr="false" t="normal">SUM(AU72:AU73)*'Макро'!AM$64</f>
        <v>#VALUE!</v>
      </c>
      <c r="AV74" s="244" t="e">
        <f aca="false" ca="true" dt2D="false" dtr="false" t="normal">SUM(AV72:AV73)*'Макро'!AN$64</f>
        <v>#VALUE!</v>
      </c>
      <c r="AW74" s="244" t="e">
        <f aca="false" ca="true" dt2D="false" dtr="false" t="normal">SUM(AW72:AW73)*'Макро'!AO$64</f>
        <v>#VALUE!</v>
      </c>
      <c r="AX74" s="244" t="e">
        <f aca="false" ca="true" dt2D="false" dtr="false" t="normal">SUM(AX72:AX73)*'Макро'!AP$64</f>
        <v>#VALUE!</v>
      </c>
      <c r="AY74" s="244" t="e">
        <f aca="false" ca="true" dt2D="false" dtr="false" t="normal">SUM(AY72:AY73)*'Макро'!AQ$64</f>
        <v>#VALUE!</v>
      </c>
      <c r="AZ74" s="244" t="e">
        <f aca="false" ca="true" dt2D="false" dtr="false" t="normal">SUM(AZ72:AZ73)*'Макро'!AR$64</f>
        <v>#VALUE!</v>
      </c>
      <c r="BA74" s="244" t="e">
        <f aca="false" ca="true" dt2D="false" dtr="false" t="normal">SUM(BA72:BA73)*'Макро'!AS$64</f>
        <v>#VALUE!</v>
      </c>
      <c r="BB74" s="244" t="e">
        <f aca="false" ca="true" dt2D="false" dtr="false" t="normal">SUM(BB72:BB73)*'Макро'!AT$64</f>
        <v>#VALUE!</v>
      </c>
      <c r="BC74" s="244" t="e">
        <f aca="false" ca="true" dt2D="false" dtr="false" t="normal">SUM(BC72:BC73)*'Макро'!AU$64</f>
        <v>#VALUE!</v>
      </c>
      <c r="BD74" s="244" t="e">
        <f aca="false" ca="true" dt2D="false" dtr="false" t="normal">SUM(BD72:BD73)*'Макро'!AV$64</f>
        <v>#VALUE!</v>
      </c>
      <c r="BE74" s="244" t="e">
        <f aca="false" ca="true" dt2D="false" dtr="false" t="normal">SUM(BE72:BE73)*'Макро'!AW$64</f>
        <v>#VALUE!</v>
      </c>
      <c r="BF74" s="244" t="e">
        <f aca="false" ca="true" dt2D="false" dtr="false" t="normal">SUM(BF72:BF73)*'Макро'!AX$64</f>
        <v>#VALUE!</v>
      </c>
      <c r="BG74" s="244" t="e">
        <f aca="false" ca="true" dt2D="false" dtr="false" t="normal">SUM(BG72:BG73)*'Макро'!AY$64</f>
        <v>#VALUE!</v>
      </c>
      <c r="BH74" s="244" t="e">
        <f aca="false" ca="true" dt2D="false" dtr="false" t="normal">SUM(BH72:BH73)*'Макро'!AZ$64</f>
        <v>#VALUE!</v>
      </c>
      <c r="BI74" s="244" t="e">
        <f aca="false" ca="true" dt2D="false" dtr="false" t="normal">SUM(BI72:BI73)*'Макро'!BA$64</f>
        <v>#VALUE!</v>
      </c>
      <c r="BJ74" s="244" t="e">
        <f aca="false" ca="true" dt2D="false" dtr="false" t="normal">SUM(BJ72:BJ73)*'Макро'!BB$64</f>
        <v>#VALUE!</v>
      </c>
      <c r="BK74" s="244" t="e">
        <f aca="false" ca="true" dt2D="false" dtr="false" t="normal">SUM(BK72:BK73)*'Макро'!BC$64</f>
        <v>#VALUE!</v>
      </c>
      <c r="BL74" s="244" t="e">
        <f aca="false" ca="true" dt2D="false" dtr="false" t="normal">SUM(BL72:BL73)*'Макро'!BD$64</f>
        <v>#VALUE!</v>
      </c>
      <c r="BM74" s="244" t="e">
        <f aca="false" ca="true" dt2D="false" dtr="false" t="normal">SUM(BM72:BM73)*'Макро'!BE$64</f>
        <v>#VALUE!</v>
      </c>
      <c r="BN74" s="244" t="e">
        <f aca="false" ca="true" dt2D="false" dtr="false" t="normal">SUM(BN72:BN73)*'Макро'!BF$64</f>
        <v>#VALUE!</v>
      </c>
      <c r="BO74" s="244" t="e">
        <f aca="false" ca="true" dt2D="false" dtr="false" t="normal">SUM(BO72:BO73)*'Макро'!BG$64</f>
        <v>#VALUE!</v>
      </c>
      <c r="BP74" s="244" t="e">
        <f aca="false" ca="true" dt2D="false" dtr="false" t="normal">SUM(BP72:BP73)*'Макро'!BH$64</f>
        <v>#VALUE!</v>
      </c>
      <c r="BQ74" s="244" t="e">
        <f aca="false" ca="true" dt2D="false" dtr="false" t="normal">SUM(BQ72:BQ73)*'Макро'!BI$64</f>
        <v>#VALUE!</v>
      </c>
      <c r="BR74" s="244" t="e">
        <f aca="false" ca="true" dt2D="false" dtr="false" t="normal">SUM(BR72:BR73)*'Макро'!BJ$64</f>
        <v>#VALUE!</v>
      </c>
      <c r="BS74" s="244" t="e">
        <f aca="false" ca="true" dt2D="false" dtr="false" t="normal">SUM(BS72:BS73)*'Макро'!BK$64</f>
        <v>#VALUE!</v>
      </c>
      <c r="BT74" s="244" t="e">
        <f aca="false" ca="true" dt2D="false" dtr="false" t="normal">SUM(BT72:BT73)*'Макро'!BL$64</f>
        <v>#VALUE!</v>
      </c>
    </row>
    <row hidden="true" ht="16.5" outlineLevel="2" r="75">
      <c r="B75" s="482" t="s">
        <v>628</v>
      </c>
      <c r="D75" s="482" t="str">
        <f aca="false" ca="false" dt2D="false" dtr="false" t="normal">D74</f>
        <v>Прочая обеспечивающая инфраструктура</v>
      </c>
      <c r="I75" s="1" t="s">
        <v>573</v>
      </c>
      <c r="J75" s="593" t="e">
        <f aca="false" ca="false" dt2D="false" dtr="false" t="normal">SUM(L72:L73)*'Допущения'!$D$37</f>
        <v>#VALUE!</v>
      </c>
      <c r="L75" s="244" t="e">
        <f aca="false" ca="false" dt2D="false" dtr="false" t="normal">SUM(M75:BT75)</f>
        <v>#VALUE!</v>
      </c>
      <c r="M75" s="244" t="e">
        <f aca="false" ca="false" dt2D="false" dtr="false" t="normal">IF(SUMIFS('Периоды'!L$83:L$86, 'Периоды'!$K$83:$K$86, $I70)=1, IF('Периоды'!L$39&lt;365, IF(SUM(J75:L75)=0, $J75*'Макро'!E$57, 0), $J75*'Макро'!E$57), 0)</f>
        <v>#VALUE!</v>
      </c>
      <c r="N75" s="244" t="e">
        <f aca="false" ca="false" dt2D="false" dtr="false" t="normal">IF(SUMIFS('Периоды'!M$83:M$86, 'Периоды'!$K$83:$K$86, $I70)=1, IF('Периоды'!M$39&lt;365, IF(SUM(K75:M75)=0, $J75*'Макро'!F$57, 0), $J75*'Макро'!F$57), 0)</f>
        <v>#VALUE!</v>
      </c>
      <c r="O75" s="244" t="e">
        <f aca="false" ca="false" dt2D="false" dtr="false" t="normal">IF(SUMIFS('Периоды'!N$83:N$86, 'Периоды'!$K$83:$K$86, $I70)=1, IF('Периоды'!N$39&lt;365, IF(SUM(L75:N75)=0, $J75*'Макро'!G$57, 0), $J75*'Макро'!G$57), 0)</f>
        <v>#VALUE!</v>
      </c>
      <c r="P75" s="244" t="e">
        <f aca="false" ca="false" dt2D="false" dtr="false" t="normal">IF(SUMIFS('Периоды'!O$83:O$86, 'Периоды'!$K$83:$K$86, $I70)=1, IF('Периоды'!O$39&lt;365, IF(SUM(M75:O75)=0, $J75*'Макро'!H$57, 0), $J75*'Макро'!H$57), 0)</f>
        <v>#VALUE!</v>
      </c>
      <c r="Q75" s="244" t="e">
        <f aca="false" ca="false" dt2D="false" dtr="false" t="normal">IF(SUMIFS('Периоды'!P$83:P$86, 'Периоды'!$K$83:$K$86, $I70)=1, IF('Периоды'!P$39&lt;365, IF(SUM(N75:P75)=0, $J75*'Макро'!I$57, 0), $J75*'Макро'!I$57), 0)</f>
        <v>#VALUE!</v>
      </c>
      <c r="R75" s="244" t="e">
        <f aca="false" ca="false" dt2D="false" dtr="false" t="normal">IF(SUMIFS('Периоды'!Q$83:Q$86, 'Периоды'!$K$83:$K$86, $I70)=1, IF('Периоды'!Q$39&lt;365, IF(SUM(O75:Q75)=0, $J75*'Макро'!J$57, 0), $J75*'Макро'!J$57), 0)</f>
        <v>#VALUE!</v>
      </c>
      <c r="S75" s="244" t="e">
        <f aca="false" ca="false" dt2D="false" dtr="false" t="normal">IF(SUMIFS('Периоды'!R$83:R$86, 'Периоды'!$K$83:$K$86, $I70)=1, IF('Периоды'!R$39&lt;365, IF(SUM(P75:R75)=0, $J75*'Макро'!K$57, 0), $J75*'Макро'!K$57), 0)</f>
        <v>#VALUE!</v>
      </c>
      <c r="T75" s="244" t="e">
        <f aca="false" ca="false" dt2D="false" dtr="false" t="normal">IF(SUMIFS('Периоды'!S$83:S$86, 'Периоды'!$K$83:$K$86, $I70)=1, IF('Периоды'!S$39&lt;365, IF(SUM(Q75:S75)=0, $J75*'Макро'!L$57, 0), $J75*'Макро'!L$57), 0)</f>
        <v>#VALUE!</v>
      </c>
      <c r="U75" s="244" t="e">
        <f aca="false" ca="false" dt2D="false" dtr="false" t="normal">IF(SUMIFS('Периоды'!T$83:T$86, 'Периоды'!$K$83:$K$86, $I70)=1, IF('Периоды'!T$39&lt;365, IF(SUM(R75:T75)=0, $J75*'Макро'!M$57, 0), $J75*'Макро'!M$57), 0)</f>
        <v>#VALUE!</v>
      </c>
      <c r="V75" s="244" t="e">
        <f aca="false" ca="false" dt2D="false" dtr="false" t="normal">IF(SUMIFS('Периоды'!U$83:U$86, 'Периоды'!$K$83:$K$86, $I70)=1, IF('Периоды'!U$39&lt;365, IF(SUM(S75:U75)=0, $J75*'Макро'!N$57, 0), $J75*'Макро'!N$57), 0)</f>
        <v>#VALUE!</v>
      </c>
      <c r="W75" s="244" t="e">
        <f aca="false" ca="false" dt2D="false" dtr="false" t="normal">IF(SUMIFS('Периоды'!V$83:V$86, 'Периоды'!$K$83:$K$86, $I70)=1, IF('Периоды'!V$39&lt;365, IF(SUM(T75:V75)=0, $J75*'Макро'!O$57, 0), $J75*'Макро'!O$57), 0)</f>
        <v>#VALUE!</v>
      </c>
      <c r="X75" s="244" t="e">
        <f aca="false" ca="false" dt2D="false" dtr="false" t="normal">IF(SUMIFS('Периоды'!W$83:W$86, 'Периоды'!$K$83:$K$86, $I70)=1, IF('Периоды'!W$39&lt;365, IF(SUM(U75:W75)=0, $J75*'Макро'!P$57, 0), $J75*'Макро'!P$57), 0)</f>
        <v>#VALUE!</v>
      </c>
      <c r="Y75" s="244" t="e">
        <f aca="false" ca="false" dt2D="false" dtr="false" t="normal">IF(SUMIFS('Периоды'!X$83:X$86, 'Периоды'!$K$83:$K$86, $I70)=1, IF('Периоды'!X$39&lt;365, IF(SUM(V75:X75)=0, $J75*'Макро'!Q$57, 0), $J75*'Макро'!Q$57), 0)</f>
        <v>#VALUE!</v>
      </c>
      <c r="Z75" s="244" t="e">
        <f aca="false" ca="false" dt2D="false" dtr="false" t="normal">IF(SUMIFS('Периоды'!Y$83:Y$86, 'Периоды'!$K$83:$K$86, $I70)=1, IF('Периоды'!Y$39&lt;365, IF(SUM(W75:Y75)=0, $J75*'Макро'!R$57, 0), $J75*'Макро'!R$57), 0)</f>
        <v>#VALUE!</v>
      </c>
      <c r="AA75" s="244" t="e">
        <f aca="false" ca="false" dt2D="false" dtr="false" t="normal">IF(SUMIFS('Периоды'!Z$83:Z$86, 'Периоды'!$K$83:$K$86, $I70)=1, IF('Периоды'!Z$39&lt;365, IF(SUM(X75:Z75)=0, $J75*'Макро'!S$57, 0), $J75*'Макро'!S$57), 0)</f>
        <v>#VALUE!</v>
      </c>
      <c r="AB75" s="244" t="e">
        <f aca="false" ca="false" dt2D="false" dtr="false" t="normal">IF(SUMIFS('Периоды'!AA$83:AA$86, 'Периоды'!$K$83:$K$86, $I70)=1, IF('Периоды'!AA$39&lt;365, IF(SUM(Y75:AA75)=0, $J75*'Макро'!T$57, 0), $J75*'Макро'!T$57), 0)</f>
        <v>#VALUE!</v>
      </c>
      <c r="AC75" s="244" t="e">
        <f aca="false" ca="false" dt2D="false" dtr="false" t="normal">IF(SUMIFS('Периоды'!AB$83:AB$86, 'Периоды'!$K$83:$K$86, $I70)=1, IF('Периоды'!AB$39&lt;365, IF(SUM(Z75:AB75)=0, $J75*'Макро'!U$57, 0), $J75*'Макро'!U$57), 0)</f>
        <v>#VALUE!</v>
      </c>
      <c r="AD75" s="244" t="e">
        <f aca="false" ca="false" dt2D="false" dtr="false" t="normal">IF(SUMIFS('Периоды'!AC$83:AC$86, 'Периоды'!$K$83:$K$86, $I70)=1, IF('Периоды'!AC$39&lt;365, IF(SUM(AA75:AC75)=0, $J75*'Макро'!V$57, 0), $J75*'Макро'!V$57), 0)</f>
        <v>#VALUE!</v>
      </c>
      <c r="AE75" s="244" t="e">
        <f aca="false" ca="false" dt2D="false" dtr="false" t="normal">IF(SUMIFS('Периоды'!AD$83:AD$86, 'Периоды'!$K$83:$K$86, $I70)=1, IF('Периоды'!AD$39&lt;365, IF(SUM(AB75:AD75)=0, $J75*'Макро'!W$57, 0), $J75*'Макро'!W$57), 0)</f>
        <v>#VALUE!</v>
      </c>
      <c r="AF75" s="244" t="e">
        <f aca="false" ca="false" dt2D="false" dtr="false" t="normal">IF(SUMIFS('Периоды'!AE$83:AE$86, 'Периоды'!$K$83:$K$86, $I70)=1, IF('Периоды'!AE$39&lt;365, IF(SUM(AC75:AE75)=0, $J75*'Макро'!X$57, 0), $J75*'Макро'!X$57), 0)</f>
        <v>#VALUE!</v>
      </c>
      <c r="AG75" s="244" t="e">
        <f aca="false" ca="false" dt2D="false" dtr="false" t="normal">IF(SUMIFS('Периоды'!AF$83:AF$86, 'Периоды'!$K$83:$K$86, $I70)=1, IF('Периоды'!AF$39&lt;365, IF(SUM(AD75:AF75)=0, $J75*'Макро'!Y$57, 0), $J75*'Макро'!Y$57), 0)</f>
        <v>#VALUE!</v>
      </c>
      <c r="AH75" s="244" t="e">
        <f aca="false" ca="false" dt2D="false" dtr="false" t="normal">IF(SUMIFS('Периоды'!AG$83:AG$86, 'Периоды'!$K$83:$K$86, $I70)=1, IF('Периоды'!AG$39&lt;365, IF(SUM(AE75:AG75)=0, $J75*'Макро'!Z$57, 0), $J75*'Макро'!Z$57), 0)</f>
        <v>#VALUE!</v>
      </c>
      <c r="AI75" s="244" t="e">
        <f aca="false" ca="false" dt2D="false" dtr="false" t="normal">IF(SUMIFS('Периоды'!AH$83:AH$86, 'Периоды'!$K$83:$K$86, $I70)=1, IF('Периоды'!AH$39&lt;365, IF(SUM(AF75:AH75)=0, $J75*'Макро'!AA$57, 0), $J75*'Макро'!AA$57), 0)</f>
        <v>#VALUE!</v>
      </c>
      <c r="AJ75" s="244" t="e">
        <f aca="false" ca="false" dt2D="false" dtr="false" t="normal">IF(SUMIFS('Периоды'!AI$83:AI$86, 'Периоды'!$K$83:$K$86, $I70)=1, IF('Периоды'!AI$39&lt;365, IF(SUM(AG75:AI75)=0, $J75*'Макро'!AB$57, 0), $J75*'Макро'!AB$57), 0)</f>
        <v>#VALUE!</v>
      </c>
      <c r="AK75" s="244" t="e">
        <f aca="false" ca="false" dt2D="false" dtr="false" t="normal">IF(SUMIFS('Периоды'!AJ$83:AJ$86, 'Периоды'!$K$83:$K$86, $I70)=1, IF('Периоды'!AJ$39&lt;365, IF(SUM(AH75:AJ75)=0, $J75*'Макро'!AC$57, 0), $J75*'Макро'!AC$57), 0)</f>
        <v>#VALUE!</v>
      </c>
      <c r="AL75" s="244" t="e">
        <f aca="false" ca="false" dt2D="false" dtr="false" t="normal">IF(SUMIFS('Периоды'!AK$83:AK$86, 'Периоды'!$K$83:$K$86, $I70)=1, IF('Периоды'!AK$39&lt;365, IF(SUM(AI75:AK75)=0, $J75*'Макро'!AD$57, 0), $J75*'Макро'!AD$57), 0)</f>
        <v>#VALUE!</v>
      </c>
      <c r="AM75" s="244" t="e">
        <f aca="false" ca="false" dt2D="false" dtr="false" t="normal">IF(SUMIFS('Периоды'!AL$83:AL$86, 'Периоды'!$K$83:$K$86, $I70)=1, IF('Периоды'!AL$39&lt;365, IF(SUM(AJ75:AL75)=0, $J75*'Макро'!AE$57, 0), $J75*'Макро'!AE$57), 0)</f>
        <v>#VALUE!</v>
      </c>
      <c r="AN75" s="244" t="e">
        <f aca="false" ca="false" dt2D="false" dtr="false" t="normal">IF(SUMIFS('Периоды'!AM$83:AM$86, 'Периоды'!$K$83:$K$86, $I70)=1, IF('Периоды'!AM$39&lt;365, IF(SUM(AK75:AM75)=0, $J75*'Макро'!AF$57, 0), $J75*'Макро'!AF$57), 0)</f>
        <v>#VALUE!</v>
      </c>
      <c r="AO75" s="244" t="e">
        <f aca="false" ca="false" dt2D="false" dtr="false" t="normal">IF(SUMIFS('Периоды'!AN$83:AN$86, 'Периоды'!$K$83:$K$86, $I70)=1, IF('Периоды'!AN$39&lt;365, IF(SUM(AL75:AN75)=0, $J75*'Макро'!AG$57, 0), $J75*'Макро'!AG$57), 0)</f>
        <v>#VALUE!</v>
      </c>
      <c r="AP75" s="244" t="e">
        <f aca="false" ca="false" dt2D="false" dtr="false" t="normal">IF(SUMIFS('Периоды'!AO$83:AO$86, 'Периоды'!$K$83:$K$86, $I70)=1, IF('Периоды'!AO$39&lt;365, IF(SUM(AM75:AO75)=0, $J75*'Макро'!AH$57, 0), $J75*'Макро'!AH$57), 0)</f>
        <v>#VALUE!</v>
      </c>
      <c r="AQ75" s="244" t="e">
        <f aca="false" ca="false" dt2D="false" dtr="false" t="normal">IF(SUMIFS('Периоды'!AP$83:AP$86, 'Периоды'!$K$83:$K$86, $I70)=1, IF('Периоды'!AP$39&lt;365, IF(SUM(AN75:AP75)=0, $J75*'Макро'!AI$57, 0), $J75*'Макро'!AI$57), 0)</f>
        <v>#VALUE!</v>
      </c>
      <c r="AR75" s="244" t="e">
        <f aca="false" ca="false" dt2D="false" dtr="false" t="normal">IF(SUMIFS('Периоды'!AQ$83:AQ$86, 'Периоды'!$K$83:$K$86, $I70)=1, IF('Периоды'!AQ$39&lt;365, IF(SUM(AO75:AQ75)=0, $J75*'Макро'!AJ$57, 0), $J75*'Макро'!AJ$57), 0)</f>
        <v>#VALUE!</v>
      </c>
      <c r="AS75" s="244" t="e">
        <f aca="false" ca="false" dt2D="false" dtr="false" t="normal">IF(SUMIFS('Периоды'!AR$83:AR$86, 'Периоды'!$K$83:$K$86, $I70)=1, IF('Периоды'!AR$39&lt;365, IF(SUM(AP75:AR75)=0, $J75*'Макро'!AK$57, 0), $J75*'Макро'!AK$57), 0)</f>
        <v>#VALUE!</v>
      </c>
      <c r="AT75" s="244" t="e">
        <f aca="false" ca="false" dt2D="false" dtr="false" t="normal">IF(SUMIFS('Периоды'!AS$83:AS$86, 'Периоды'!$K$83:$K$86, $I70)=1, IF('Периоды'!AS$39&lt;365, IF(SUM(AQ75:AS75)=0, $J75*'Макро'!AL$57, 0), $J75*'Макро'!AL$57), 0)</f>
        <v>#VALUE!</v>
      </c>
      <c r="AU75" s="244" t="e">
        <f aca="false" ca="false" dt2D="false" dtr="false" t="normal">IF(SUMIFS('Периоды'!AT$83:AT$86, 'Периоды'!$K$83:$K$86, $I70)=1, IF('Периоды'!AT$39&lt;365, IF(SUM(AR75:AT75)=0, $J75*'Макро'!AM$57, 0), $J75*'Макро'!AM$57), 0)</f>
        <v>#VALUE!</v>
      </c>
      <c r="AV75" s="244" t="e">
        <f aca="false" ca="false" dt2D="false" dtr="false" t="normal">IF(SUMIFS('Периоды'!AU$83:AU$86, 'Периоды'!$K$83:$K$86, $I70)=1, IF('Периоды'!AU$39&lt;365, IF(SUM(AS75:AU75)=0, $J75*'Макро'!AN$57, 0), $J75*'Макро'!AN$57), 0)</f>
        <v>#VALUE!</v>
      </c>
      <c r="AW75" s="244" t="e">
        <f aca="false" ca="false" dt2D="false" dtr="false" t="normal">IF(SUMIFS('Периоды'!AV$83:AV$86, 'Периоды'!$K$83:$K$86, $I70)=1, IF('Периоды'!AV$39&lt;365, IF(SUM(AT75:AV75)=0, $J75*'Макро'!AO$57, 0), $J75*'Макро'!AO$57), 0)</f>
        <v>#VALUE!</v>
      </c>
      <c r="AX75" s="244" t="e">
        <f aca="false" ca="false" dt2D="false" dtr="false" t="normal">IF(SUMIFS('Периоды'!AW$83:AW$86, 'Периоды'!$K$83:$K$86, $I70)=1, IF('Периоды'!AW$39&lt;365, IF(SUM(AU75:AW75)=0, $J75*'Макро'!AP$57, 0), $J75*'Макро'!AP$57), 0)</f>
        <v>#VALUE!</v>
      </c>
      <c r="AY75" s="244" t="e">
        <f aca="false" ca="false" dt2D="false" dtr="false" t="normal">IF(SUMIFS('Периоды'!AX$83:AX$86, 'Периоды'!$K$83:$K$86, $I70)=1, IF('Периоды'!AX$39&lt;365, IF(SUM(AV75:AX75)=0, $J75*'Макро'!AQ$57, 0), $J75*'Макро'!AQ$57), 0)</f>
        <v>#VALUE!</v>
      </c>
      <c r="AZ75" s="244" t="e">
        <f aca="false" ca="false" dt2D="false" dtr="false" t="normal">IF(SUMIFS('Периоды'!AY$83:AY$86, 'Периоды'!$K$83:$K$86, $I70)=1, IF('Периоды'!AY$39&lt;365, IF(SUM(AW75:AY75)=0, $J75*'Макро'!AR$57, 0), $J75*'Макро'!AR$57), 0)</f>
        <v>#VALUE!</v>
      </c>
      <c r="BA75" s="244" t="e">
        <f aca="false" ca="false" dt2D="false" dtr="false" t="normal">IF(SUMIFS('Периоды'!AZ$83:AZ$86, 'Периоды'!$K$83:$K$86, $I70)=1, IF('Периоды'!AZ$39&lt;365, IF(SUM(AX75:AZ75)=0, $J75*'Макро'!AS$57, 0), $J75*'Макро'!AS$57), 0)</f>
        <v>#VALUE!</v>
      </c>
      <c r="BB75" s="244" t="e">
        <f aca="false" ca="false" dt2D="false" dtr="false" t="normal">IF(SUMIFS('Периоды'!BA$83:BA$86, 'Периоды'!$K$83:$K$86, $I70)=1, IF('Периоды'!BA$39&lt;365, IF(SUM(AY75:BA75)=0, $J75*'Макро'!AT$57, 0), $J75*'Макро'!AT$57), 0)</f>
        <v>#VALUE!</v>
      </c>
      <c r="BC75" s="244" t="e">
        <f aca="false" ca="false" dt2D="false" dtr="false" t="normal">IF(SUMIFS('Периоды'!BB$83:BB$86, 'Периоды'!$K$83:$K$86, $I70)=1, IF('Периоды'!BB$39&lt;365, IF(SUM(AZ75:BB75)=0, $J75*'Макро'!AU$57, 0), $J75*'Макро'!AU$57), 0)</f>
        <v>#VALUE!</v>
      </c>
      <c r="BD75" s="244" t="e">
        <f aca="false" ca="false" dt2D="false" dtr="false" t="normal">IF(SUMIFS('Периоды'!BC$83:BC$86, 'Периоды'!$K$83:$K$86, $I70)=1, IF('Периоды'!BC$39&lt;365, IF(SUM(BA75:BC75)=0, $J75*'Макро'!AV$57, 0), $J75*'Макро'!AV$57), 0)</f>
        <v>#VALUE!</v>
      </c>
      <c r="BE75" s="244" t="e">
        <f aca="false" ca="false" dt2D="false" dtr="false" t="normal">IF(SUMIFS('Периоды'!BD$83:BD$86, 'Периоды'!$K$83:$K$86, $I70)=1, IF('Периоды'!BD$39&lt;365, IF(SUM(BB75:BD75)=0, $J75*'Макро'!AW$57, 0), $J75*'Макро'!AW$57), 0)</f>
        <v>#VALUE!</v>
      </c>
      <c r="BF75" s="244" t="e">
        <f aca="false" ca="false" dt2D="false" dtr="false" t="normal">IF(SUMIFS('Периоды'!BE$83:BE$86, 'Периоды'!$K$83:$K$86, $I70)=1, IF('Периоды'!BE$39&lt;365, IF(SUM(BC75:BE75)=0, $J75*'Макро'!AX$57, 0), $J75*'Макро'!AX$57), 0)</f>
        <v>#VALUE!</v>
      </c>
      <c r="BG75" s="244" t="e">
        <f aca="false" ca="false" dt2D="false" dtr="false" t="normal">IF(SUMIFS('Периоды'!BF$83:BF$86, 'Периоды'!$K$83:$K$86, $I70)=1, IF('Периоды'!BF$39&lt;365, IF(SUM(BD75:BF75)=0, $J75*'Макро'!AY$57, 0), $J75*'Макро'!AY$57), 0)</f>
        <v>#VALUE!</v>
      </c>
      <c r="BH75" s="244" t="e">
        <f aca="false" ca="false" dt2D="false" dtr="false" t="normal">IF(SUMIFS('Периоды'!BG$83:BG$86, 'Периоды'!$K$83:$K$86, $I70)=1, IF('Периоды'!BG$39&lt;365, IF(SUM(BE75:BG75)=0, $J75*'Макро'!AZ$57, 0), $J75*'Макро'!AZ$57), 0)</f>
        <v>#VALUE!</v>
      </c>
      <c r="BI75" s="244" t="e">
        <f aca="false" ca="false" dt2D="false" dtr="false" t="normal">IF(SUMIFS('Периоды'!BH$83:BH$86, 'Периоды'!$K$83:$K$86, $I70)=1, IF('Периоды'!BH$39&lt;365, IF(SUM(BF75:BH75)=0, $J75*'Макро'!BA$57, 0), $J75*'Макро'!BA$57), 0)</f>
        <v>#VALUE!</v>
      </c>
      <c r="BJ75" s="244" t="e">
        <f aca="false" ca="false" dt2D="false" dtr="false" t="normal">IF(SUMIFS('Периоды'!BI$83:BI$86, 'Периоды'!$K$83:$K$86, $I70)=1, IF('Периоды'!BI$39&lt;365, IF(SUM(BG75:BI75)=0, $J75*'Макро'!BB$57, 0), $J75*'Макро'!BB$57), 0)</f>
        <v>#VALUE!</v>
      </c>
      <c r="BK75" s="244" t="e">
        <f aca="false" ca="false" dt2D="false" dtr="false" t="normal">IF(SUMIFS('Периоды'!BJ$83:BJ$86, 'Периоды'!$K$83:$K$86, $I70)=1, IF('Периоды'!BJ$39&lt;365, IF(SUM(BH75:BJ75)=0, $J75*'Макро'!BC$57, 0), $J75*'Макро'!BC$57), 0)</f>
        <v>#VALUE!</v>
      </c>
      <c r="BL75" s="244" t="e">
        <f aca="false" ca="false" dt2D="false" dtr="false" t="normal">IF(SUMIFS('Периоды'!BK$83:BK$86, 'Периоды'!$K$83:$K$86, $I70)=1, IF('Периоды'!BK$39&lt;365, IF(SUM(BI75:BK75)=0, $J75*'Макро'!BD$57, 0), $J75*'Макро'!BD$57), 0)</f>
        <v>#VALUE!</v>
      </c>
      <c r="BM75" s="244" t="e">
        <f aca="false" ca="false" dt2D="false" dtr="false" t="normal">IF(SUMIFS('Периоды'!BL$83:BL$86, 'Периоды'!$K$83:$K$86, $I70)=1, IF('Периоды'!BL$39&lt;365, IF(SUM(BJ75:BL75)=0, $J75*'Макро'!BE$57, 0), $J75*'Макро'!BE$57), 0)</f>
        <v>#VALUE!</v>
      </c>
      <c r="BN75" s="244" t="e">
        <f aca="false" ca="false" dt2D="false" dtr="false" t="normal">IF(SUMIFS('Периоды'!BM$83:BM$86, 'Периоды'!$K$83:$K$86, $I70)=1, IF('Периоды'!BM$39&lt;365, IF(SUM(BK75:BM75)=0, $J75*'Макро'!BF$57, 0), $J75*'Макро'!BF$57), 0)</f>
        <v>#VALUE!</v>
      </c>
      <c r="BO75" s="244" t="e">
        <f aca="false" ca="false" dt2D="false" dtr="false" t="normal">IF(SUMIFS('Периоды'!BN$83:BN$86, 'Периоды'!$K$83:$K$86, $I70)=1, IF('Периоды'!BN$39&lt;365, IF(SUM(BL75:BN75)=0, $J75*'Макро'!BG$57, 0), $J75*'Макро'!BG$57), 0)</f>
        <v>#VALUE!</v>
      </c>
      <c r="BP75" s="244" t="e">
        <f aca="false" ca="false" dt2D="false" dtr="false" t="normal">IF(SUMIFS('Периоды'!BO$83:BO$86, 'Периоды'!$K$83:$K$86, $I70)=1, IF('Периоды'!BO$39&lt;365, IF(SUM(BM75:BO75)=0, $J75*'Макро'!BH$57, 0), $J75*'Макро'!BH$57), 0)</f>
        <v>#VALUE!</v>
      </c>
      <c r="BQ75" s="244" t="e">
        <f aca="false" ca="false" dt2D="false" dtr="false" t="normal">IF(SUMIFS('Периоды'!BP$83:BP$86, 'Периоды'!$K$83:$K$86, $I70)=1, IF('Периоды'!BP$39&lt;365, IF(SUM(BN75:BP75)=0, $J75*'Макро'!BI$57, 0), $J75*'Макро'!BI$57), 0)</f>
        <v>#VALUE!</v>
      </c>
      <c r="BR75" s="244" t="e">
        <f aca="false" ca="false" dt2D="false" dtr="false" t="normal">IF(SUMIFS('Периоды'!BQ$83:BQ$86, 'Периоды'!$K$83:$K$86, $I70)=1, IF('Периоды'!BQ$39&lt;365, IF(SUM(BO75:BQ75)=0, $J75*'Макро'!BJ$57, 0), $J75*'Макро'!BJ$57), 0)</f>
        <v>#VALUE!</v>
      </c>
      <c r="BS75" s="244" t="e">
        <f aca="false" ca="false" dt2D="false" dtr="false" t="normal">IF(SUMIFS('Периоды'!BR$83:BR$86, 'Периоды'!$K$83:$K$86, $I70)=1, IF('Периоды'!BR$39&lt;365, IF(SUM(BP75:BR75)=0, $J75*'Макро'!BK$57, 0), $J75*'Макро'!BK$57), 0)</f>
        <v>#VALUE!</v>
      </c>
      <c r="BT75" s="244" t="e">
        <f aca="false" ca="false" dt2D="false" dtr="false" t="normal">IF(SUMIFS('Периоды'!BS$83:BS$86, 'Периоды'!$K$83:$K$86, $I70)=1, IF('Периоды'!BS$39&lt;365, IF(SUM(BQ75:BS75)=0, $J75*'Макро'!BL$57, 0), $J75*'Макро'!BL$57), 0)</f>
        <v>#VALUE!</v>
      </c>
    </row>
    <row hidden="true" ht="16.5" outlineLevel="2" r="76">
      <c r="B76" s="482" t="s">
        <v>628</v>
      </c>
      <c r="D76" s="482" t="str">
        <f aca="false" ca="false" dt2D="false" dtr="false" t="normal">D75</f>
        <v>Прочая обеспечивающая инфраструктура</v>
      </c>
      <c r="I76" s="1" t="s">
        <v>574</v>
      </c>
      <c r="L76" s="244" t="e">
        <f aca="false" ca="true" dt2D="false" dtr="false" t="normal">SUM(M76:BT76)</f>
        <v>#VALUE!</v>
      </c>
      <c r="M76" s="244" t="e">
        <f aca="false" ca="true" dt2D="false" dtr="false" t="normal">M75*'Макро'!E$64</f>
        <v>#VALUE!</v>
      </c>
      <c r="N76" s="244" t="e">
        <f aca="false" ca="true" dt2D="false" dtr="false" t="normal">N75*'Макро'!F$64</f>
        <v>#VALUE!</v>
      </c>
      <c r="O76" s="244" t="e">
        <f aca="false" ca="true" dt2D="false" dtr="false" t="normal">O75*'Макро'!G$64</f>
        <v>#VALUE!</v>
      </c>
      <c r="P76" s="244" t="e">
        <f aca="false" ca="true" dt2D="false" dtr="false" t="normal">P75*'Макро'!H$64</f>
        <v>#VALUE!</v>
      </c>
      <c r="Q76" s="244" t="e">
        <f aca="false" ca="true" dt2D="false" dtr="false" t="normal">Q75*'Макро'!I$64</f>
        <v>#VALUE!</v>
      </c>
      <c r="R76" s="244" t="e">
        <f aca="false" ca="true" dt2D="false" dtr="false" t="normal">R75*'Макро'!J$64</f>
        <v>#VALUE!</v>
      </c>
      <c r="S76" s="244" t="e">
        <f aca="false" ca="true" dt2D="false" dtr="false" t="normal">S75*'Макро'!K$64</f>
        <v>#VALUE!</v>
      </c>
      <c r="T76" s="244" t="e">
        <f aca="false" ca="true" dt2D="false" dtr="false" t="normal">T75*'Макро'!L$64</f>
        <v>#VALUE!</v>
      </c>
      <c r="U76" s="244" t="e">
        <f aca="false" ca="true" dt2D="false" dtr="false" t="normal">U75*'Макро'!M$64</f>
        <v>#VALUE!</v>
      </c>
      <c r="V76" s="244" t="e">
        <f aca="false" ca="true" dt2D="false" dtr="false" t="normal">V75*'Макро'!N$64</f>
        <v>#VALUE!</v>
      </c>
      <c r="W76" s="244" t="e">
        <f aca="false" ca="true" dt2D="false" dtr="false" t="normal">W75*'Макро'!O$64</f>
        <v>#VALUE!</v>
      </c>
      <c r="X76" s="244" t="e">
        <f aca="false" ca="true" dt2D="false" dtr="false" t="normal">X75*'Макро'!P$64</f>
        <v>#VALUE!</v>
      </c>
      <c r="Y76" s="244" t="e">
        <f aca="false" ca="true" dt2D="false" dtr="false" t="normal">Y75*'Макро'!Q$64</f>
        <v>#VALUE!</v>
      </c>
      <c r="Z76" s="244" t="e">
        <f aca="false" ca="true" dt2D="false" dtr="false" t="normal">Z75*'Макро'!R$64</f>
        <v>#VALUE!</v>
      </c>
      <c r="AA76" s="244" t="e">
        <f aca="false" ca="true" dt2D="false" dtr="false" t="normal">AA75*'Макро'!S$64</f>
        <v>#VALUE!</v>
      </c>
      <c r="AB76" s="244" t="e">
        <f aca="false" ca="true" dt2D="false" dtr="false" t="normal">AB75*'Макро'!T$64</f>
        <v>#VALUE!</v>
      </c>
      <c r="AC76" s="244" t="e">
        <f aca="false" ca="true" dt2D="false" dtr="false" t="normal">AC75*'Макро'!U$64</f>
        <v>#VALUE!</v>
      </c>
      <c r="AD76" s="244" t="e">
        <f aca="false" ca="true" dt2D="false" dtr="false" t="normal">AD75*'Макро'!V$64</f>
        <v>#VALUE!</v>
      </c>
      <c r="AE76" s="244" t="e">
        <f aca="false" ca="true" dt2D="false" dtr="false" t="normal">AE75*'Макро'!W$64</f>
        <v>#VALUE!</v>
      </c>
      <c r="AF76" s="244" t="e">
        <f aca="false" ca="true" dt2D="false" dtr="false" t="normal">AF75*'Макро'!X$64</f>
        <v>#VALUE!</v>
      </c>
      <c r="AG76" s="244" t="e">
        <f aca="false" ca="true" dt2D="false" dtr="false" t="normal">AG75*'Макро'!Y$64</f>
        <v>#VALUE!</v>
      </c>
      <c r="AH76" s="244" t="e">
        <f aca="false" ca="true" dt2D="false" dtr="false" t="normal">AH75*'Макро'!Z$64</f>
        <v>#VALUE!</v>
      </c>
      <c r="AI76" s="244" t="e">
        <f aca="false" ca="true" dt2D="false" dtr="false" t="normal">AI75*'Макро'!AA$64</f>
        <v>#VALUE!</v>
      </c>
      <c r="AJ76" s="244" t="e">
        <f aca="false" ca="true" dt2D="false" dtr="false" t="normal">AJ75*'Макро'!AB$64</f>
        <v>#VALUE!</v>
      </c>
      <c r="AK76" s="244" t="e">
        <f aca="false" ca="true" dt2D="false" dtr="false" t="normal">AK75*'Макро'!AC$64</f>
        <v>#VALUE!</v>
      </c>
      <c r="AL76" s="244" t="e">
        <f aca="false" ca="true" dt2D="false" dtr="false" t="normal">AL75*'Макро'!AD$64</f>
        <v>#VALUE!</v>
      </c>
      <c r="AM76" s="244" t="e">
        <f aca="false" ca="true" dt2D="false" dtr="false" t="normal">AM75*'Макро'!AE$64</f>
        <v>#VALUE!</v>
      </c>
      <c r="AN76" s="244" t="e">
        <f aca="false" ca="true" dt2D="false" dtr="false" t="normal">AN75*'Макро'!AF$64</f>
        <v>#VALUE!</v>
      </c>
      <c r="AO76" s="244" t="e">
        <f aca="false" ca="true" dt2D="false" dtr="false" t="normal">AO75*'Макро'!AG$64</f>
        <v>#VALUE!</v>
      </c>
      <c r="AP76" s="244" t="e">
        <f aca="false" ca="true" dt2D="false" dtr="false" t="normal">AP75*'Макро'!AH$64</f>
        <v>#VALUE!</v>
      </c>
      <c r="AQ76" s="244" t="e">
        <f aca="false" ca="true" dt2D="false" dtr="false" t="normal">AQ75*'Макро'!AI$64</f>
        <v>#VALUE!</v>
      </c>
      <c r="AR76" s="244" t="e">
        <f aca="false" ca="true" dt2D="false" dtr="false" t="normal">AR75*'Макро'!AJ$64</f>
        <v>#VALUE!</v>
      </c>
      <c r="AS76" s="244" t="e">
        <f aca="false" ca="true" dt2D="false" dtr="false" t="normal">AS75*'Макро'!AK$64</f>
        <v>#VALUE!</v>
      </c>
      <c r="AT76" s="244" t="e">
        <f aca="false" ca="true" dt2D="false" dtr="false" t="normal">AT75*'Макро'!AL$64</f>
        <v>#VALUE!</v>
      </c>
      <c r="AU76" s="244" t="e">
        <f aca="false" ca="true" dt2D="false" dtr="false" t="normal">AU75*'Макро'!AM$64</f>
        <v>#VALUE!</v>
      </c>
      <c r="AV76" s="244" t="e">
        <f aca="false" ca="true" dt2D="false" dtr="false" t="normal">AV75*'Макро'!AN$64</f>
        <v>#VALUE!</v>
      </c>
      <c r="AW76" s="244" t="e">
        <f aca="false" ca="true" dt2D="false" dtr="false" t="normal">AW75*'Макро'!AO$64</f>
        <v>#VALUE!</v>
      </c>
      <c r="AX76" s="244" t="e">
        <f aca="false" ca="true" dt2D="false" dtr="false" t="normal">AX75*'Макро'!AP$64</f>
        <v>#VALUE!</v>
      </c>
      <c r="AY76" s="244" t="e">
        <f aca="false" ca="true" dt2D="false" dtr="false" t="normal">AY75*'Макро'!AQ$64</f>
        <v>#VALUE!</v>
      </c>
      <c r="AZ76" s="244" t="e">
        <f aca="false" ca="true" dt2D="false" dtr="false" t="normal">AZ75*'Макро'!AR$64</f>
        <v>#VALUE!</v>
      </c>
      <c r="BA76" s="244" t="e">
        <f aca="false" ca="true" dt2D="false" dtr="false" t="normal">BA75*'Макро'!AS$64</f>
        <v>#VALUE!</v>
      </c>
      <c r="BB76" s="244" t="e">
        <f aca="false" ca="true" dt2D="false" dtr="false" t="normal">BB75*'Макро'!AT$64</f>
        <v>#VALUE!</v>
      </c>
      <c r="BC76" s="244" t="e">
        <f aca="false" ca="true" dt2D="false" dtr="false" t="normal">BC75*'Макро'!AU$64</f>
        <v>#VALUE!</v>
      </c>
      <c r="BD76" s="244" t="e">
        <f aca="false" ca="true" dt2D="false" dtr="false" t="normal">BD75*'Макро'!AV$64</f>
        <v>#VALUE!</v>
      </c>
      <c r="BE76" s="244" t="e">
        <f aca="false" ca="true" dt2D="false" dtr="false" t="normal">BE75*'Макро'!AW$64</f>
        <v>#VALUE!</v>
      </c>
      <c r="BF76" s="244" t="e">
        <f aca="false" ca="true" dt2D="false" dtr="false" t="normal">BF75*'Макро'!AX$64</f>
        <v>#VALUE!</v>
      </c>
      <c r="BG76" s="244" t="e">
        <f aca="false" ca="true" dt2D="false" dtr="false" t="normal">BG75*'Макро'!AY$64</f>
        <v>#VALUE!</v>
      </c>
      <c r="BH76" s="244" t="e">
        <f aca="false" ca="true" dt2D="false" dtr="false" t="normal">BH75*'Макро'!AZ$64</f>
        <v>#VALUE!</v>
      </c>
      <c r="BI76" s="244" t="e">
        <f aca="false" ca="true" dt2D="false" dtr="false" t="normal">BI75*'Макро'!BA$64</f>
        <v>#VALUE!</v>
      </c>
      <c r="BJ76" s="244" t="e">
        <f aca="false" ca="true" dt2D="false" dtr="false" t="normal">BJ75*'Макро'!BB$64</f>
        <v>#VALUE!</v>
      </c>
      <c r="BK76" s="244" t="e">
        <f aca="false" ca="true" dt2D="false" dtr="false" t="normal">BK75*'Макро'!BC$64</f>
        <v>#VALUE!</v>
      </c>
      <c r="BL76" s="244" t="e">
        <f aca="false" ca="true" dt2D="false" dtr="false" t="normal">BL75*'Макро'!BD$64</f>
        <v>#VALUE!</v>
      </c>
      <c r="BM76" s="244" t="e">
        <f aca="false" ca="true" dt2D="false" dtr="false" t="normal">BM75*'Макро'!BE$64</f>
        <v>#VALUE!</v>
      </c>
      <c r="BN76" s="244" t="e">
        <f aca="false" ca="true" dt2D="false" dtr="false" t="normal">BN75*'Макро'!BF$64</f>
        <v>#VALUE!</v>
      </c>
      <c r="BO76" s="244" t="e">
        <f aca="false" ca="true" dt2D="false" dtr="false" t="normal">BO75*'Макро'!BG$64</f>
        <v>#VALUE!</v>
      </c>
      <c r="BP76" s="244" t="e">
        <f aca="false" ca="true" dt2D="false" dtr="false" t="normal">BP75*'Макро'!BH$64</f>
        <v>#VALUE!</v>
      </c>
      <c r="BQ76" s="244" t="e">
        <f aca="false" ca="true" dt2D="false" dtr="false" t="normal">BQ75*'Макро'!BI$64</f>
        <v>#VALUE!</v>
      </c>
      <c r="BR76" s="244" t="e">
        <f aca="false" ca="true" dt2D="false" dtr="false" t="normal">BR75*'Макро'!BJ$64</f>
        <v>#VALUE!</v>
      </c>
      <c r="BS76" s="244" t="e">
        <f aca="false" ca="true" dt2D="false" dtr="false" t="normal">BS75*'Макро'!BK$64</f>
        <v>#VALUE!</v>
      </c>
      <c r="BT76" s="244" t="e">
        <f aca="false" ca="true" dt2D="false" dtr="false" t="normal">BT75*'Макро'!BL$64</f>
        <v>#VALUE!</v>
      </c>
    </row>
    <row customFormat="true" hidden="true" ht="16.5" outlineLevel="1" r="77" s="130">
      <c r="A77" s="574" t="n"/>
      <c r="B77" s="482" t="s">
        <v>628</v>
      </c>
      <c r="C77" s="574" t="n"/>
      <c r="D77" s="482" t="str">
        <f aca="false" ca="false" dt2D="false" dtr="false" t="normal">D76</f>
        <v>Прочая обеспечивающая инфраструктура</v>
      </c>
      <c r="E77" s="574" t="n"/>
      <c r="F77" s="574" t="n"/>
      <c r="G77" s="574" t="n"/>
      <c r="H77" s="594" t="n"/>
      <c r="K77" s="575" t="n"/>
      <c r="L77" s="235" t="n"/>
      <c r="M77" s="244" t="n"/>
      <c r="N77" s="244" t="n"/>
      <c r="O77" s="244" t="n"/>
      <c r="P77" s="244" t="n"/>
      <c r="Q77" s="244" t="n"/>
      <c r="R77" s="244" t="n"/>
      <c r="S77" s="244" t="n"/>
      <c r="T77" s="244" t="n"/>
      <c r="U77" s="244" t="n"/>
      <c r="V77" s="244" t="n"/>
      <c r="W77" s="244" t="n"/>
      <c r="X77" s="244" t="n"/>
      <c r="Y77" s="244" t="n"/>
      <c r="Z77" s="244" t="n"/>
      <c r="AA77" s="244" t="n"/>
      <c r="AB77" s="244" t="n"/>
      <c r="AC77" s="244" t="n"/>
      <c r="AD77" s="244" t="n"/>
      <c r="AE77" s="244" t="n"/>
      <c r="AF77" s="244" t="n"/>
      <c r="AG77" s="244" t="n"/>
      <c r="AH77" s="244" t="n"/>
      <c r="AI77" s="244" t="n"/>
      <c r="AJ77" s="244" t="n"/>
      <c r="AK77" s="244" t="n"/>
      <c r="AL77" s="244" t="n"/>
      <c r="AM77" s="244" t="n"/>
      <c r="AN77" s="244" t="n"/>
      <c r="AO77" s="244" t="n"/>
      <c r="AP77" s="244" t="n"/>
      <c r="AQ77" s="244" t="n"/>
      <c r="AR77" s="244" t="n"/>
      <c r="AS77" s="244" t="n"/>
      <c r="AT77" s="244" t="n"/>
      <c r="AU77" s="244" t="n"/>
      <c r="AV77" s="244" t="n"/>
      <c r="AW77" s="244" t="n"/>
      <c r="AX77" s="244" t="n"/>
      <c r="AY77" s="244" t="n"/>
      <c r="AZ77" s="244" t="n"/>
      <c r="BA77" s="244" t="n"/>
      <c r="BB77" s="244" t="n"/>
      <c r="BC77" s="244" t="n"/>
      <c r="BD77" s="244" t="n"/>
      <c r="BE77" s="244" t="n"/>
      <c r="BF77" s="244" t="n"/>
      <c r="BG77" s="244" t="n"/>
      <c r="BH77" s="244" t="n"/>
      <c r="BI77" s="244" t="n"/>
      <c r="BJ77" s="244" t="n"/>
      <c r="BK77" s="244" t="n"/>
      <c r="BL77" s="244" t="n"/>
      <c r="BM77" s="244" t="n"/>
      <c r="BN77" s="244" t="n"/>
      <c r="BO77" s="244" t="n"/>
      <c r="BP77" s="244" t="n"/>
      <c r="BQ77" s="244" t="n"/>
      <c r="BR77" s="244" t="n"/>
      <c r="BS77" s="244" t="n"/>
      <c r="BT77" s="244" t="n"/>
    </row>
    <row customFormat="true" hidden="true" ht="16.5" outlineLevel="1" r="78" s="130">
      <c r="A78" s="574" t="n"/>
      <c r="B78" s="482" t="s">
        <v>628</v>
      </c>
      <c r="C78" s="574" t="n"/>
      <c r="D78" s="482" t="str">
        <f aca="false" ca="false" dt2D="false" dtr="false" t="normal">D77</f>
        <v>Прочая обеспечивающая инфраструктура</v>
      </c>
      <c r="E78" s="574" t="n"/>
      <c r="F78" s="574" t="n"/>
      <c r="G78" s="574" t="n"/>
      <c r="H78" s="594" t="n"/>
      <c r="I78" s="85" t="s">
        <v>630</v>
      </c>
      <c r="K78" s="575" t="n"/>
      <c r="L78" s="235" t="n"/>
      <c r="M78" s="244" t="n"/>
      <c r="N78" s="244" t="n"/>
      <c r="O78" s="244" t="n"/>
      <c r="P78" s="244" t="n"/>
      <c r="Q78" s="244" t="n"/>
      <c r="R78" s="244" t="n"/>
      <c r="S78" s="244" t="n"/>
      <c r="T78" s="244" t="n"/>
      <c r="U78" s="244" t="n"/>
      <c r="V78" s="244" t="n"/>
      <c r="W78" s="244" t="n"/>
      <c r="X78" s="244" t="n"/>
      <c r="Y78" s="244" t="n"/>
      <c r="Z78" s="244" t="n"/>
      <c r="AA78" s="244" t="n"/>
      <c r="AB78" s="244" t="n"/>
      <c r="AC78" s="244" t="n"/>
      <c r="AD78" s="244" t="n"/>
      <c r="AE78" s="244" t="n"/>
      <c r="AF78" s="244" t="n"/>
      <c r="AG78" s="244" t="n"/>
      <c r="AH78" s="244" t="n"/>
      <c r="AI78" s="244" t="n"/>
      <c r="AJ78" s="244" t="n"/>
      <c r="AK78" s="244" t="n"/>
      <c r="AL78" s="244" t="n"/>
      <c r="AM78" s="244" t="n"/>
      <c r="AN78" s="244" t="n"/>
      <c r="AO78" s="244" t="n"/>
      <c r="AP78" s="244" t="n"/>
      <c r="AQ78" s="244" t="n"/>
      <c r="AR78" s="244" t="n"/>
      <c r="AS78" s="244" t="n"/>
      <c r="AT78" s="244" t="n"/>
      <c r="AU78" s="244" t="n"/>
      <c r="AV78" s="244" t="n"/>
      <c r="AW78" s="244" t="n"/>
      <c r="AX78" s="244" t="n"/>
      <c r="AY78" s="244" t="n"/>
      <c r="AZ78" s="244" t="n"/>
      <c r="BA78" s="244" t="n"/>
      <c r="BB78" s="244" t="n"/>
      <c r="BC78" s="244" t="n"/>
      <c r="BD78" s="244" t="n"/>
      <c r="BE78" s="244" t="n"/>
      <c r="BF78" s="244" t="n"/>
      <c r="BG78" s="244" t="n"/>
      <c r="BH78" s="244" t="n"/>
      <c r="BI78" s="244" t="n"/>
      <c r="BJ78" s="244" t="n"/>
      <c r="BK78" s="244" t="n"/>
      <c r="BL78" s="244" t="n"/>
      <c r="BM78" s="244" t="n"/>
      <c r="BN78" s="244" t="n"/>
      <c r="BO78" s="244" t="n"/>
      <c r="BP78" s="244" t="n"/>
      <c r="BQ78" s="244" t="n"/>
      <c r="BR78" s="244" t="n"/>
      <c r="BS78" s="244" t="n"/>
      <c r="BT78" s="244" t="n"/>
    </row>
    <row customFormat="true" hidden="true" ht="16.5" outlineLevel="1" r="79" s="130">
      <c r="A79" s="574" t="n"/>
      <c r="B79" s="482" t="s">
        <v>628</v>
      </c>
      <c r="C79" s="574" t="n"/>
      <c r="D79" s="482" t="str">
        <f aca="false" ca="false" dt2D="false" dtr="false" t="normal">D78</f>
        <v>Прочая обеспечивающая инфраструктура</v>
      </c>
      <c r="E79" s="574" t="n"/>
      <c r="F79" s="574" t="n"/>
      <c r="G79" s="574" t="n"/>
      <c r="H79" s="594" t="n"/>
      <c r="I79" s="595" t="s">
        <v>523</v>
      </c>
      <c r="J79" s="596" t="s">
        <v>302</v>
      </c>
      <c r="K79" s="520" t="s">
        <v>177</v>
      </c>
      <c r="L79" s="235" t="e">
        <f aca="false" ca="true" dt2D="false" dtr="false" t="normal">SUM(M79:BT79)</f>
        <v>#VALUE!</v>
      </c>
      <c r="M79" s="239" t="e">
        <f aca="false" ca="true" dt2D="false" dtr="false" t="normal">M71*'Допущения'!$F$21</f>
        <v>#VALUE!</v>
      </c>
      <c r="N79" s="239" t="e">
        <f aca="false" ca="true" dt2D="false" dtr="false" t="normal">N71*'Допущения'!$E$21</f>
        <v>#VALUE!</v>
      </c>
      <c r="O79" s="239" t="e">
        <f aca="false" ca="true" dt2D="false" dtr="false" t="normal">O71*'Допущения'!$E$21</f>
        <v>#VALUE!</v>
      </c>
      <c r="P79" s="239" t="e">
        <f aca="false" ca="true" dt2D="false" dtr="false" t="normal">P71*'Допущения'!$E$21</f>
        <v>#VALUE!</v>
      </c>
      <c r="Q79" s="239" t="e">
        <f aca="false" ca="true" dt2D="false" dtr="false" t="normal">Q71*'Допущения'!$E$21</f>
        <v>#VALUE!</v>
      </c>
      <c r="R79" s="239" t="e">
        <f aca="false" ca="true" dt2D="false" dtr="false" t="normal">R71*'Допущения'!$E$21</f>
        <v>#VALUE!</v>
      </c>
      <c r="S79" s="239" t="e">
        <f aca="false" ca="true" dt2D="false" dtr="false" t="normal">S71*'Допущения'!$E$21</f>
        <v>#VALUE!</v>
      </c>
      <c r="T79" s="239" t="e">
        <f aca="false" ca="true" dt2D="false" dtr="false" t="normal">T71*'Допущения'!$E$21</f>
        <v>#VALUE!</v>
      </c>
      <c r="U79" s="239" t="e">
        <f aca="false" ca="true" dt2D="false" dtr="false" t="normal">U71*'Допущения'!$E$21</f>
        <v>#VALUE!</v>
      </c>
      <c r="V79" s="239" t="e">
        <f aca="false" ca="true" dt2D="false" dtr="false" t="normal">V71*'Допущения'!$E$21</f>
        <v>#VALUE!</v>
      </c>
      <c r="W79" s="239" t="e">
        <f aca="false" ca="true" dt2D="false" dtr="false" t="normal">W71*'Допущения'!$E$21</f>
        <v>#VALUE!</v>
      </c>
      <c r="X79" s="239" t="e">
        <f aca="false" ca="true" dt2D="false" dtr="false" t="normal">X71*'Допущения'!$E$21</f>
        <v>#VALUE!</v>
      </c>
      <c r="Y79" s="239" t="e">
        <f aca="false" ca="true" dt2D="false" dtr="false" t="normal">Y71*'Допущения'!$E$21</f>
        <v>#VALUE!</v>
      </c>
      <c r="Z79" s="239" t="e">
        <f aca="false" ca="true" dt2D="false" dtr="false" t="normal">Z71*'Допущения'!$E$21</f>
        <v>#VALUE!</v>
      </c>
      <c r="AA79" s="239" t="e">
        <f aca="false" ca="true" dt2D="false" dtr="false" t="normal">AA71*'Допущения'!$E$21</f>
        <v>#VALUE!</v>
      </c>
      <c r="AB79" s="239" t="e">
        <f aca="false" ca="true" dt2D="false" dtr="false" t="normal">AB71*'Допущения'!$E$21</f>
        <v>#VALUE!</v>
      </c>
      <c r="AC79" s="239" t="e">
        <f aca="false" ca="true" dt2D="false" dtr="false" t="normal">AC71*'Допущения'!$E$21</f>
        <v>#VALUE!</v>
      </c>
      <c r="AD79" s="239" t="e">
        <f aca="false" ca="true" dt2D="false" dtr="false" t="normal">AD71*'Допущения'!$E$21</f>
        <v>#VALUE!</v>
      </c>
      <c r="AE79" s="239" t="e">
        <f aca="false" ca="true" dt2D="false" dtr="false" t="normal">AE71*'Допущения'!$E$21</f>
        <v>#VALUE!</v>
      </c>
      <c r="AF79" s="239" t="e">
        <f aca="false" ca="true" dt2D="false" dtr="false" t="normal">AF71*'Допущения'!$E$21</f>
        <v>#VALUE!</v>
      </c>
      <c r="AG79" s="239" t="e">
        <f aca="false" ca="true" dt2D="false" dtr="false" t="normal">AG71*'Допущения'!$E$21</f>
        <v>#VALUE!</v>
      </c>
      <c r="AH79" s="239" t="e">
        <f aca="false" ca="true" dt2D="false" dtr="false" t="normal">AH71*'Допущения'!$E$21</f>
        <v>#VALUE!</v>
      </c>
      <c r="AI79" s="239" t="e">
        <f aca="false" ca="true" dt2D="false" dtr="false" t="normal">AI71*'Допущения'!$E$21</f>
        <v>#VALUE!</v>
      </c>
      <c r="AJ79" s="239" t="e">
        <f aca="false" ca="true" dt2D="false" dtr="false" t="normal">AJ71*'Допущения'!$E$21</f>
        <v>#VALUE!</v>
      </c>
      <c r="AK79" s="239" t="e">
        <f aca="false" ca="true" dt2D="false" dtr="false" t="normal">AK71*'Допущения'!$E$21</f>
        <v>#VALUE!</v>
      </c>
      <c r="AL79" s="239" t="e">
        <f aca="false" ca="true" dt2D="false" dtr="false" t="normal">AL71*'Допущения'!$E$21</f>
        <v>#VALUE!</v>
      </c>
      <c r="AM79" s="239" t="e">
        <f aca="false" ca="true" dt2D="false" dtr="false" t="normal">AM71*'Допущения'!$E$21</f>
        <v>#VALUE!</v>
      </c>
      <c r="AN79" s="239" t="e">
        <f aca="false" ca="true" dt2D="false" dtr="false" t="normal">AN71*'Допущения'!$E$21</f>
        <v>#VALUE!</v>
      </c>
      <c r="AO79" s="239" t="e">
        <f aca="false" ca="true" dt2D="false" dtr="false" t="normal">AO71*'Допущения'!$E$21</f>
        <v>#VALUE!</v>
      </c>
      <c r="AP79" s="239" t="e">
        <f aca="false" ca="true" dt2D="false" dtr="false" t="normal">AP71*'Допущения'!$E$21</f>
        <v>#VALUE!</v>
      </c>
      <c r="AQ79" s="239" t="e">
        <f aca="false" ca="true" dt2D="false" dtr="false" t="normal">AQ71*'Допущения'!$E$21</f>
        <v>#VALUE!</v>
      </c>
      <c r="AR79" s="239" t="e">
        <f aca="false" ca="true" dt2D="false" dtr="false" t="normal">AR71*'Допущения'!$E$21</f>
        <v>#VALUE!</v>
      </c>
      <c r="AS79" s="239" t="e">
        <f aca="false" ca="true" dt2D="false" dtr="false" t="normal">AS71*'Допущения'!$E$21</f>
        <v>#VALUE!</v>
      </c>
      <c r="AT79" s="239" t="e">
        <f aca="false" ca="true" dt2D="false" dtr="false" t="normal">AT71*'Допущения'!$E$21</f>
        <v>#VALUE!</v>
      </c>
      <c r="AU79" s="239" t="e">
        <f aca="false" ca="true" dt2D="false" dtr="false" t="normal">AU71*'Допущения'!$E$21</f>
        <v>#VALUE!</v>
      </c>
      <c r="AV79" s="239" t="e">
        <f aca="false" ca="true" dt2D="false" dtr="false" t="normal">AV71*'Допущения'!$E$21</f>
        <v>#VALUE!</v>
      </c>
      <c r="AW79" s="239" t="e">
        <f aca="false" ca="true" dt2D="false" dtr="false" t="normal">AW71*'Допущения'!$E$21</f>
        <v>#VALUE!</v>
      </c>
      <c r="AX79" s="239" t="e">
        <f aca="false" ca="true" dt2D="false" dtr="false" t="normal">AX71*'Допущения'!$E$21</f>
        <v>#VALUE!</v>
      </c>
      <c r="AY79" s="239" t="e">
        <f aca="false" ca="true" dt2D="false" dtr="false" t="normal">AY71*'Допущения'!$E$21</f>
        <v>#VALUE!</v>
      </c>
      <c r="AZ79" s="239" t="e">
        <f aca="false" ca="true" dt2D="false" dtr="false" t="normal">AZ71*'Допущения'!$E$21</f>
        <v>#VALUE!</v>
      </c>
      <c r="BA79" s="239" t="e">
        <f aca="false" ca="true" dt2D="false" dtr="false" t="normal">BA71*'Допущения'!$E$21</f>
        <v>#VALUE!</v>
      </c>
      <c r="BB79" s="239" t="e">
        <f aca="false" ca="true" dt2D="false" dtr="false" t="normal">BB71*'Допущения'!$E$21</f>
        <v>#VALUE!</v>
      </c>
      <c r="BC79" s="239" t="e">
        <f aca="false" ca="true" dt2D="false" dtr="false" t="normal">BC71*'Допущения'!$E$21</f>
        <v>#VALUE!</v>
      </c>
      <c r="BD79" s="239" t="e">
        <f aca="false" ca="true" dt2D="false" dtr="false" t="normal">BD71*'Допущения'!$E$21</f>
        <v>#VALUE!</v>
      </c>
      <c r="BE79" s="239" t="e">
        <f aca="false" ca="true" dt2D="false" dtr="false" t="normal">BE71*'Допущения'!$E$21</f>
        <v>#VALUE!</v>
      </c>
      <c r="BF79" s="239" t="e">
        <f aca="false" ca="true" dt2D="false" dtr="false" t="normal">BF71*'Допущения'!$E$21</f>
        <v>#VALUE!</v>
      </c>
      <c r="BG79" s="239" t="e">
        <f aca="false" ca="true" dt2D="false" dtr="false" t="normal">BG71*'Допущения'!$E$21</f>
        <v>#VALUE!</v>
      </c>
      <c r="BH79" s="239" t="e">
        <f aca="false" ca="true" dt2D="false" dtr="false" t="normal">BH71*'Допущения'!$E$21</f>
        <v>#VALUE!</v>
      </c>
      <c r="BI79" s="239" t="e">
        <f aca="false" ca="true" dt2D="false" dtr="false" t="normal">BI71*'Допущения'!$E$21</f>
        <v>#VALUE!</v>
      </c>
      <c r="BJ79" s="239" t="e">
        <f aca="false" ca="true" dt2D="false" dtr="false" t="normal">BJ71*'Допущения'!$E$21</f>
        <v>#VALUE!</v>
      </c>
      <c r="BK79" s="239" t="e">
        <f aca="false" ca="true" dt2D="false" dtr="false" t="normal">BK71*'Допущения'!$E$21</f>
        <v>#VALUE!</v>
      </c>
      <c r="BL79" s="239" t="e">
        <f aca="false" ca="true" dt2D="false" dtr="false" t="normal">BL71*'Допущения'!$E$21</f>
        <v>#VALUE!</v>
      </c>
      <c r="BM79" s="239" t="e">
        <f aca="false" ca="true" dt2D="false" dtr="false" t="normal">BM71*'Допущения'!$E$21</f>
        <v>#VALUE!</v>
      </c>
      <c r="BN79" s="239" t="e">
        <f aca="false" ca="true" dt2D="false" dtr="false" t="normal">BN71*'Допущения'!$E$21</f>
        <v>#VALUE!</v>
      </c>
      <c r="BO79" s="239" t="e">
        <f aca="false" ca="true" dt2D="false" dtr="false" t="normal">BO71*'Допущения'!$E$21</f>
        <v>#VALUE!</v>
      </c>
      <c r="BP79" s="239" t="e">
        <f aca="false" ca="true" dt2D="false" dtr="false" t="normal">BP71*'Допущения'!$E$21</f>
        <v>#VALUE!</v>
      </c>
      <c r="BQ79" s="239" t="e">
        <f aca="false" ca="true" dt2D="false" dtr="false" t="normal">BQ71*'Допущения'!$E$21</f>
        <v>#VALUE!</v>
      </c>
      <c r="BR79" s="239" t="e">
        <f aca="false" ca="true" dt2D="false" dtr="false" t="normal">BR71*'Допущения'!$E$21</f>
        <v>#VALUE!</v>
      </c>
      <c r="BS79" s="239" t="e">
        <f aca="false" ca="true" dt2D="false" dtr="false" t="normal">BS71*'Допущения'!$E$21</f>
        <v>#VALUE!</v>
      </c>
      <c r="BT79" s="239" t="e">
        <f aca="false" ca="true" dt2D="false" dtr="false" t="normal">BT71*'Допущения'!$E$21</f>
        <v>#VALUE!</v>
      </c>
    </row>
    <row customFormat="true" hidden="true" ht="16.5" outlineLevel="1" r="80" s="130">
      <c r="A80" s="574" t="n"/>
      <c r="B80" s="482" t="s">
        <v>628</v>
      </c>
      <c r="C80" s="574" t="n"/>
      <c r="D80" s="482" t="str">
        <f aca="false" ca="false" dt2D="false" dtr="false" t="normal">D79</f>
        <v>Прочая обеспечивающая инфраструктура</v>
      </c>
      <c r="E80" s="574" t="n"/>
      <c r="F80" s="574" t="n"/>
      <c r="G80" s="574" t="n"/>
      <c r="H80" s="594" t="n"/>
      <c r="I80" s="595" t="s">
        <v>631</v>
      </c>
      <c r="K80" s="575" t="n"/>
      <c r="L80" s="235" t="e">
        <f aca="false" ca="true" dt2D="false" dtr="false" t="normal">SUM(M80:BT80)</f>
        <v>#VALUE!</v>
      </c>
      <c r="M80" s="239" t="e">
        <f aca="false" ca="true" dt2D="false" dtr="false" t="normal">M71-M79</f>
        <v>#VALUE!</v>
      </c>
      <c r="N80" s="239" t="e">
        <f aca="false" ca="true" dt2D="false" dtr="false" t="normal">N71-N79</f>
        <v>#VALUE!</v>
      </c>
      <c r="O80" s="239" t="e">
        <f aca="false" ca="true" dt2D="false" dtr="false" t="normal">O71-O79</f>
        <v>#VALUE!</v>
      </c>
      <c r="P80" s="239" t="e">
        <f aca="false" ca="true" dt2D="false" dtr="false" t="normal">P71-P79</f>
        <v>#VALUE!</v>
      </c>
      <c r="Q80" s="239" t="e">
        <f aca="false" ca="true" dt2D="false" dtr="false" t="normal">Q71-Q79</f>
        <v>#VALUE!</v>
      </c>
      <c r="R80" s="239" t="e">
        <f aca="false" ca="true" dt2D="false" dtr="false" t="normal">R71-R79</f>
        <v>#VALUE!</v>
      </c>
      <c r="S80" s="239" t="e">
        <f aca="false" ca="true" dt2D="false" dtr="false" t="normal">S71-S79</f>
        <v>#VALUE!</v>
      </c>
      <c r="T80" s="239" t="e">
        <f aca="false" ca="true" dt2D="false" dtr="false" t="normal">T71-T79</f>
        <v>#VALUE!</v>
      </c>
      <c r="U80" s="239" t="e">
        <f aca="false" ca="true" dt2D="false" dtr="false" t="normal">U71-U79</f>
        <v>#VALUE!</v>
      </c>
      <c r="V80" s="239" t="e">
        <f aca="false" ca="true" dt2D="false" dtr="false" t="normal">V71-V79</f>
        <v>#VALUE!</v>
      </c>
      <c r="W80" s="239" t="e">
        <f aca="false" ca="true" dt2D="false" dtr="false" t="normal">W71-W79</f>
        <v>#VALUE!</v>
      </c>
      <c r="X80" s="239" t="e">
        <f aca="false" ca="true" dt2D="false" dtr="false" t="normal">X71-X79</f>
        <v>#VALUE!</v>
      </c>
      <c r="Y80" s="239" t="e">
        <f aca="false" ca="true" dt2D="false" dtr="false" t="normal">Y71-Y79</f>
        <v>#VALUE!</v>
      </c>
      <c r="Z80" s="239" t="e">
        <f aca="false" ca="true" dt2D="false" dtr="false" t="normal">Z71-Z79</f>
        <v>#VALUE!</v>
      </c>
      <c r="AA80" s="239" t="e">
        <f aca="false" ca="true" dt2D="false" dtr="false" t="normal">AA71-AA79</f>
        <v>#VALUE!</v>
      </c>
      <c r="AB80" s="239" t="e">
        <f aca="false" ca="true" dt2D="false" dtr="false" t="normal">AB71-AB79</f>
        <v>#VALUE!</v>
      </c>
      <c r="AC80" s="239" t="e">
        <f aca="false" ca="true" dt2D="false" dtr="false" t="normal">AC71-AC79</f>
        <v>#VALUE!</v>
      </c>
      <c r="AD80" s="239" t="e">
        <f aca="false" ca="true" dt2D="false" dtr="false" t="normal">AD71-AD79</f>
        <v>#VALUE!</v>
      </c>
      <c r="AE80" s="239" t="e">
        <f aca="false" ca="true" dt2D="false" dtr="false" t="normal">AE71-AE79</f>
        <v>#VALUE!</v>
      </c>
      <c r="AF80" s="239" t="e">
        <f aca="false" ca="true" dt2D="false" dtr="false" t="normal">AF71-AF79</f>
        <v>#VALUE!</v>
      </c>
      <c r="AG80" s="239" t="e">
        <f aca="false" ca="true" dt2D="false" dtr="false" t="normal">AG71-AG79</f>
        <v>#VALUE!</v>
      </c>
      <c r="AH80" s="239" t="e">
        <f aca="false" ca="true" dt2D="false" dtr="false" t="normal">AH71-AH79</f>
        <v>#VALUE!</v>
      </c>
      <c r="AI80" s="239" t="e">
        <f aca="false" ca="true" dt2D="false" dtr="false" t="normal">AI71-AI79</f>
        <v>#VALUE!</v>
      </c>
      <c r="AJ80" s="239" t="e">
        <f aca="false" ca="true" dt2D="false" dtr="false" t="normal">AJ71-AJ79</f>
        <v>#VALUE!</v>
      </c>
      <c r="AK80" s="239" t="e">
        <f aca="false" ca="true" dt2D="false" dtr="false" t="normal">AK71-AK79</f>
        <v>#VALUE!</v>
      </c>
      <c r="AL80" s="239" t="e">
        <f aca="false" ca="true" dt2D="false" dtr="false" t="normal">AL71-AL79</f>
        <v>#VALUE!</v>
      </c>
      <c r="AM80" s="239" t="e">
        <f aca="false" ca="true" dt2D="false" dtr="false" t="normal">AM71-AM79</f>
        <v>#VALUE!</v>
      </c>
      <c r="AN80" s="239" t="e">
        <f aca="false" ca="true" dt2D="false" dtr="false" t="normal">AN71-AN79</f>
        <v>#VALUE!</v>
      </c>
      <c r="AO80" s="239" t="e">
        <f aca="false" ca="true" dt2D="false" dtr="false" t="normal">AO71-AO79</f>
        <v>#VALUE!</v>
      </c>
      <c r="AP80" s="239" t="e">
        <f aca="false" ca="true" dt2D="false" dtr="false" t="normal">AP71-AP79</f>
        <v>#VALUE!</v>
      </c>
      <c r="AQ80" s="239" t="e">
        <f aca="false" ca="true" dt2D="false" dtr="false" t="normal">AQ71-AQ79</f>
        <v>#VALUE!</v>
      </c>
      <c r="AR80" s="239" t="e">
        <f aca="false" ca="true" dt2D="false" dtr="false" t="normal">AR71-AR79</f>
        <v>#VALUE!</v>
      </c>
      <c r="AS80" s="239" t="e">
        <f aca="false" ca="true" dt2D="false" dtr="false" t="normal">AS71-AS79</f>
        <v>#VALUE!</v>
      </c>
      <c r="AT80" s="239" t="e">
        <f aca="false" ca="true" dt2D="false" dtr="false" t="normal">AT71-AT79</f>
        <v>#VALUE!</v>
      </c>
      <c r="AU80" s="239" t="e">
        <f aca="false" ca="true" dt2D="false" dtr="false" t="normal">AU71-AU79</f>
        <v>#VALUE!</v>
      </c>
      <c r="AV80" s="239" t="e">
        <f aca="false" ca="true" dt2D="false" dtr="false" t="normal">AV71-AV79</f>
        <v>#VALUE!</v>
      </c>
      <c r="AW80" s="239" t="e">
        <f aca="false" ca="true" dt2D="false" dtr="false" t="normal">AW71-AW79</f>
        <v>#VALUE!</v>
      </c>
      <c r="AX80" s="239" t="e">
        <f aca="false" ca="true" dt2D="false" dtr="false" t="normal">AX71-AX79</f>
        <v>#VALUE!</v>
      </c>
      <c r="AY80" s="239" t="e">
        <f aca="false" ca="true" dt2D="false" dtr="false" t="normal">AY71-AY79</f>
        <v>#VALUE!</v>
      </c>
      <c r="AZ80" s="239" t="e">
        <f aca="false" ca="true" dt2D="false" dtr="false" t="normal">AZ71-AZ79</f>
        <v>#VALUE!</v>
      </c>
      <c r="BA80" s="239" t="e">
        <f aca="false" ca="true" dt2D="false" dtr="false" t="normal">BA71-BA79</f>
        <v>#VALUE!</v>
      </c>
      <c r="BB80" s="239" t="e">
        <f aca="false" ca="true" dt2D="false" dtr="false" t="normal">BB71-BB79</f>
        <v>#VALUE!</v>
      </c>
      <c r="BC80" s="239" t="e">
        <f aca="false" ca="true" dt2D="false" dtr="false" t="normal">BC71-BC79</f>
        <v>#VALUE!</v>
      </c>
      <c r="BD80" s="239" t="e">
        <f aca="false" ca="true" dt2D="false" dtr="false" t="normal">BD71-BD79</f>
        <v>#VALUE!</v>
      </c>
      <c r="BE80" s="239" t="e">
        <f aca="false" ca="true" dt2D="false" dtr="false" t="normal">BE71-BE79</f>
        <v>#VALUE!</v>
      </c>
      <c r="BF80" s="239" t="e">
        <f aca="false" ca="true" dt2D="false" dtr="false" t="normal">BF71-BF79</f>
        <v>#VALUE!</v>
      </c>
      <c r="BG80" s="239" t="e">
        <f aca="false" ca="true" dt2D="false" dtr="false" t="normal">BG71-BG79</f>
        <v>#VALUE!</v>
      </c>
      <c r="BH80" s="239" t="e">
        <f aca="false" ca="true" dt2D="false" dtr="false" t="normal">BH71-BH79</f>
        <v>#VALUE!</v>
      </c>
      <c r="BI80" s="239" t="e">
        <f aca="false" ca="true" dt2D="false" dtr="false" t="normal">BI71-BI79</f>
        <v>#VALUE!</v>
      </c>
      <c r="BJ80" s="239" t="e">
        <f aca="false" ca="true" dt2D="false" dtr="false" t="normal">BJ71-BJ79</f>
        <v>#VALUE!</v>
      </c>
      <c r="BK80" s="239" t="e">
        <f aca="false" ca="true" dt2D="false" dtr="false" t="normal">BK71-BK79</f>
        <v>#VALUE!</v>
      </c>
      <c r="BL80" s="239" t="e">
        <f aca="false" ca="true" dt2D="false" dtr="false" t="normal">BL71-BL79</f>
        <v>#VALUE!</v>
      </c>
      <c r="BM80" s="239" t="e">
        <f aca="false" ca="true" dt2D="false" dtr="false" t="normal">BM71-BM79</f>
        <v>#VALUE!</v>
      </c>
      <c r="BN80" s="239" t="e">
        <f aca="false" ca="true" dt2D="false" dtr="false" t="normal">BN71-BN79</f>
        <v>#VALUE!</v>
      </c>
      <c r="BO80" s="239" t="e">
        <f aca="false" ca="true" dt2D="false" dtr="false" t="normal">BO71-BO79</f>
        <v>#VALUE!</v>
      </c>
      <c r="BP80" s="239" t="e">
        <f aca="false" ca="true" dt2D="false" dtr="false" t="normal">BP71-BP79</f>
        <v>#VALUE!</v>
      </c>
      <c r="BQ80" s="239" t="e">
        <f aca="false" ca="true" dt2D="false" dtr="false" t="normal">BQ71-BQ79</f>
        <v>#VALUE!</v>
      </c>
      <c r="BR80" s="239" t="e">
        <f aca="false" ca="true" dt2D="false" dtr="false" t="normal">BR71-BR79</f>
        <v>#VALUE!</v>
      </c>
      <c r="BS80" s="239" t="e">
        <f aca="false" ca="true" dt2D="false" dtr="false" t="normal">BS71-BS79</f>
        <v>#VALUE!</v>
      </c>
      <c r="BT80" s="239" t="e">
        <f aca="false" ca="true" dt2D="false" dtr="false" t="normal">BT71-BT79</f>
        <v>#VALUE!</v>
      </c>
    </row>
    <row hidden="true" ht="16.5" outlineLevel="2" r="81">
      <c r="B81" s="482" t="s">
        <v>628</v>
      </c>
      <c r="D81" s="482" t="str">
        <f aca="false" ca="false" dt2D="false" dtr="false" t="normal">D80</f>
        <v>Прочая обеспечивающая инфраструктура</v>
      </c>
      <c r="I81" s="598" t="s">
        <v>632</v>
      </c>
      <c r="L81" s="235" t="n"/>
      <c r="M81" s="244" t="n"/>
      <c r="N81" s="244" t="n"/>
      <c r="O81" s="244" t="n"/>
      <c r="P81" s="244" t="n"/>
      <c r="Q81" s="244" t="n"/>
      <c r="R81" s="244" t="n"/>
      <c r="S81" s="244" t="n"/>
      <c r="T81" s="244" t="n"/>
      <c r="U81" s="244" t="n"/>
      <c r="V81" s="244" t="n"/>
      <c r="W81" s="244" t="n"/>
      <c r="X81" s="244" t="n"/>
      <c r="Y81" s="244" t="n"/>
      <c r="Z81" s="244" t="n"/>
      <c r="AA81" s="244" t="n"/>
      <c r="AB81" s="244" t="n"/>
      <c r="AC81" s="244" t="n"/>
      <c r="AD81" s="244" t="n"/>
      <c r="AE81" s="244" t="n"/>
      <c r="AF81" s="244" t="n"/>
      <c r="AG81" s="244" t="n"/>
      <c r="AH81" s="244" t="n"/>
      <c r="AI81" s="244" t="n"/>
      <c r="AJ81" s="244" t="n"/>
      <c r="AK81" s="244" t="n"/>
      <c r="AL81" s="244" t="n"/>
      <c r="AM81" s="244" t="n"/>
      <c r="AN81" s="244" t="n"/>
      <c r="AO81" s="244" t="n"/>
      <c r="AP81" s="244" t="n"/>
      <c r="AQ81" s="244" t="n"/>
      <c r="AR81" s="244" t="n"/>
      <c r="AS81" s="244" t="n"/>
      <c r="AT81" s="244" t="n"/>
      <c r="AU81" s="244" t="n"/>
      <c r="AV81" s="244" t="n"/>
      <c r="AW81" s="244" t="n"/>
      <c r="AX81" s="244" t="n"/>
      <c r="AY81" s="244" t="n"/>
      <c r="AZ81" s="244" t="n"/>
      <c r="BA81" s="244" t="n"/>
      <c r="BB81" s="244" t="n"/>
      <c r="BC81" s="244" t="n"/>
      <c r="BD81" s="244" t="n"/>
      <c r="BE81" s="244" t="n"/>
      <c r="BF81" s="244" t="n"/>
      <c r="BG81" s="244" t="n"/>
      <c r="BH81" s="244" t="n"/>
      <c r="BI81" s="244" t="n"/>
      <c r="BJ81" s="244" t="n"/>
      <c r="BK81" s="244" t="n"/>
      <c r="BL81" s="244" t="n"/>
      <c r="BM81" s="244" t="n"/>
      <c r="BN81" s="244" t="n"/>
      <c r="BO81" s="244" t="n"/>
      <c r="BP81" s="244" t="n"/>
      <c r="BQ81" s="244" t="n"/>
      <c r="BR81" s="244" t="n"/>
      <c r="BS81" s="244" t="n"/>
      <c r="BT81" s="244" t="n"/>
    </row>
    <row hidden="true" ht="16.5" outlineLevel="2" r="82">
      <c r="B82" s="482" t="s">
        <v>628</v>
      </c>
      <c r="D82" s="482" t="str">
        <f aca="false" ca="false" dt2D="false" dtr="false" t="normal">D78</f>
        <v>Прочая обеспечивающая инфраструктура</v>
      </c>
      <c r="F82" s="482" t="str">
        <f aca="false" ca="false" dt2D="false" dtr="false" t="normal">VLOOKUP(G82, 'ТехЛист'!L:M, 2, 0)</f>
        <v>Дополнительная туристическая инфраструктура</v>
      </c>
      <c r="G82" s="482" t="str">
        <f aca="false" ca="false" dt2D="false" dtr="false" t="normal">I82</f>
        <v>Гостиничный комплекс (в т.ч. СПА-комплекс) (Размещение)</v>
      </c>
      <c r="I82" s="599" t="str">
        <f aca="false" ca="false" dt2D="false" dtr="false" t="normal">'Допущения'!$B$27</f>
        <v>Гостиничный комплекс (в т.ч. СПА-комплекс) (Размещение)</v>
      </c>
      <c r="K82" s="600" t="n">
        <f aca="false" ca="false" dt2D="false" dtr="false" t="normal">IFERROR(VLOOKUP(I82, 'Допущения'!$B$27:$G$33, 6, 0), 0)</f>
        <v>0</v>
      </c>
      <c r="L82" s="235" t="e">
        <f aca="false" ca="true" dt2D="false" dtr="false" t="normal">SUM(M82:BT82)</f>
        <v>#VALUE!</v>
      </c>
      <c r="M82" s="244" t="e">
        <f aca="false" ca="true" dt2D="false" dtr="false" t="normal">M$80/'Допущения'!$G$20*$K82</f>
        <v>#VALUE!</v>
      </c>
      <c r="N82" s="244" t="e">
        <f aca="false" ca="true" dt2D="false" dtr="false" t="normal">N$80/'Допущения'!$G$20*$K82</f>
        <v>#VALUE!</v>
      </c>
      <c r="O82" s="244" t="e">
        <f aca="false" ca="true" dt2D="false" dtr="false" t="normal">O$80/'Допущения'!$G$20*$K82</f>
        <v>#VALUE!</v>
      </c>
      <c r="P82" s="244" t="e">
        <f aca="false" ca="true" dt2D="false" dtr="false" t="normal">P$80/'Допущения'!$G$20*$K82</f>
        <v>#VALUE!</v>
      </c>
      <c r="Q82" s="244" t="e">
        <f aca="false" ca="true" dt2D="false" dtr="false" t="normal">Q$80/'Допущения'!$G$20*$K82</f>
        <v>#VALUE!</v>
      </c>
      <c r="R82" s="244" t="e">
        <f aca="false" ca="true" dt2D="false" dtr="false" t="normal">R$80/'Допущения'!$G$20*$K82</f>
        <v>#VALUE!</v>
      </c>
      <c r="S82" s="244" t="e">
        <f aca="false" ca="true" dt2D="false" dtr="false" t="normal">S$80/'Допущения'!$G$20*$K82</f>
        <v>#VALUE!</v>
      </c>
      <c r="T82" s="244" t="e">
        <f aca="false" ca="true" dt2D="false" dtr="false" t="normal">T$80/'Допущения'!$G$20*$K82</f>
        <v>#VALUE!</v>
      </c>
      <c r="U82" s="244" t="e">
        <f aca="false" ca="true" dt2D="false" dtr="false" t="normal">U$80/'Допущения'!$G$20*$K82</f>
        <v>#VALUE!</v>
      </c>
      <c r="V82" s="244" t="e">
        <f aca="false" ca="true" dt2D="false" dtr="false" t="normal">V$80/'Допущения'!$G$20*$K82</f>
        <v>#VALUE!</v>
      </c>
      <c r="W82" s="244" t="e">
        <f aca="false" ca="true" dt2D="false" dtr="false" t="normal">W$80/'Допущения'!$G$20*$K82</f>
        <v>#VALUE!</v>
      </c>
      <c r="X82" s="244" t="e">
        <f aca="false" ca="true" dt2D="false" dtr="false" t="normal">X$80/'Допущения'!$G$20*$K82</f>
        <v>#VALUE!</v>
      </c>
      <c r="Y82" s="244" t="e">
        <f aca="false" ca="true" dt2D="false" dtr="false" t="normal">Y$80/'Допущения'!$G$20*$K82</f>
        <v>#VALUE!</v>
      </c>
      <c r="Z82" s="244" t="e">
        <f aca="false" ca="true" dt2D="false" dtr="false" t="normal">Z$80/'Допущения'!$G$20*$K82</f>
        <v>#VALUE!</v>
      </c>
      <c r="AA82" s="244" t="e">
        <f aca="false" ca="true" dt2D="false" dtr="false" t="normal">AA$80/'Допущения'!$G$20*$K82</f>
        <v>#VALUE!</v>
      </c>
      <c r="AB82" s="244" t="e">
        <f aca="false" ca="true" dt2D="false" dtr="false" t="normal">AB$80/'Допущения'!$G$20*$K82</f>
        <v>#VALUE!</v>
      </c>
      <c r="AC82" s="244" t="e">
        <f aca="false" ca="true" dt2D="false" dtr="false" t="normal">AC$80/'Допущения'!$G$20*$K82</f>
        <v>#VALUE!</v>
      </c>
      <c r="AD82" s="244" t="e">
        <f aca="false" ca="true" dt2D="false" dtr="false" t="normal">AD$80/'Допущения'!$G$20*$K82</f>
        <v>#VALUE!</v>
      </c>
      <c r="AE82" s="244" t="e">
        <f aca="false" ca="true" dt2D="false" dtr="false" t="normal">AE$80/'Допущения'!$G$20*$K82</f>
        <v>#VALUE!</v>
      </c>
      <c r="AF82" s="244" t="e">
        <f aca="false" ca="true" dt2D="false" dtr="false" t="normal">AF$80/'Допущения'!$G$20*$K82</f>
        <v>#VALUE!</v>
      </c>
      <c r="AG82" s="244" t="e">
        <f aca="false" ca="true" dt2D="false" dtr="false" t="normal">AG$80/'Допущения'!$G$20*$K82</f>
        <v>#VALUE!</v>
      </c>
      <c r="AH82" s="244" t="e">
        <f aca="false" ca="true" dt2D="false" dtr="false" t="normal">AH$80/'Допущения'!$G$20*$K82</f>
        <v>#VALUE!</v>
      </c>
      <c r="AI82" s="244" t="e">
        <f aca="false" ca="true" dt2D="false" dtr="false" t="normal">AI$80/'Допущения'!$G$20*$K82</f>
        <v>#VALUE!</v>
      </c>
      <c r="AJ82" s="244" t="e">
        <f aca="false" ca="true" dt2D="false" dtr="false" t="normal">AJ$80/'Допущения'!$G$20*$K82</f>
        <v>#VALUE!</v>
      </c>
      <c r="AK82" s="244" t="e">
        <f aca="false" ca="true" dt2D="false" dtr="false" t="normal">AK$80/'Допущения'!$G$20*$K82</f>
        <v>#VALUE!</v>
      </c>
      <c r="AL82" s="244" t="e">
        <f aca="false" ca="true" dt2D="false" dtr="false" t="normal">AL$80/'Допущения'!$G$20*$K82</f>
        <v>#VALUE!</v>
      </c>
      <c r="AM82" s="244" t="e">
        <f aca="false" ca="true" dt2D="false" dtr="false" t="normal">AM$80/'Допущения'!$G$20*$K82</f>
        <v>#VALUE!</v>
      </c>
      <c r="AN82" s="244" t="e">
        <f aca="false" ca="true" dt2D="false" dtr="false" t="normal">AN$80/'Допущения'!$G$20*$K82</f>
        <v>#VALUE!</v>
      </c>
      <c r="AO82" s="244" t="e">
        <f aca="false" ca="true" dt2D="false" dtr="false" t="normal">AO$80/'Допущения'!$G$20*$K82</f>
        <v>#VALUE!</v>
      </c>
      <c r="AP82" s="244" t="e">
        <f aca="false" ca="true" dt2D="false" dtr="false" t="normal">AP$80/'Допущения'!$G$20*$K82</f>
        <v>#VALUE!</v>
      </c>
      <c r="AQ82" s="244" t="e">
        <f aca="false" ca="true" dt2D="false" dtr="false" t="normal">AQ$80/'Допущения'!$G$20*$K82</f>
        <v>#VALUE!</v>
      </c>
      <c r="AR82" s="244" t="e">
        <f aca="false" ca="true" dt2D="false" dtr="false" t="normal">AR$80/'Допущения'!$G$20*$K82</f>
        <v>#VALUE!</v>
      </c>
      <c r="AS82" s="244" t="e">
        <f aca="false" ca="true" dt2D="false" dtr="false" t="normal">AS$80/'Допущения'!$G$20*$K82</f>
        <v>#VALUE!</v>
      </c>
      <c r="AT82" s="244" t="e">
        <f aca="false" ca="true" dt2D="false" dtr="false" t="normal">AT$80/'Допущения'!$G$20*$K82</f>
        <v>#VALUE!</v>
      </c>
      <c r="AU82" s="244" t="e">
        <f aca="false" ca="true" dt2D="false" dtr="false" t="normal">AU$80/'Допущения'!$G$20*$K82</f>
        <v>#VALUE!</v>
      </c>
      <c r="AV82" s="244" t="e">
        <f aca="false" ca="true" dt2D="false" dtr="false" t="normal">AV$80/'Допущения'!$G$20*$K82</f>
        <v>#VALUE!</v>
      </c>
      <c r="AW82" s="244" t="e">
        <f aca="false" ca="true" dt2D="false" dtr="false" t="normal">AW$80/'Допущения'!$G$20*$K82</f>
        <v>#VALUE!</v>
      </c>
      <c r="AX82" s="244" t="e">
        <f aca="false" ca="true" dt2D="false" dtr="false" t="normal">AX$80/'Допущения'!$G$20*$K82</f>
        <v>#VALUE!</v>
      </c>
      <c r="AY82" s="244" t="e">
        <f aca="false" ca="true" dt2D="false" dtr="false" t="normal">AY$80/'Допущения'!$G$20*$K82</f>
        <v>#VALUE!</v>
      </c>
      <c r="AZ82" s="244" t="e">
        <f aca="false" ca="true" dt2D="false" dtr="false" t="normal">AZ$80/'Допущения'!$G$20*$K82</f>
        <v>#VALUE!</v>
      </c>
      <c r="BA82" s="244" t="e">
        <f aca="false" ca="true" dt2D="false" dtr="false" t="normal">BA$80/'Допущения'!$G$20*$K82</f>
        <v>#VALUE!</v>
      </c>
      <c r="BB82" s="244" t="e">
        <f aca="false" ca="true" dt2D="false" dtr="false" t="normal">BB$80/'Допущения'!$G$20*$K82</f>
        <v>#VALUE!</v>
      </c>
      <c r="BC82" s="244" t="e">
        <f aca="false" ca="true" dt2D="false" dtr="false" t="normal">BC$80/'Допущения'!$G$20*$K82</f>
        <v>#VALUE!</v>
      </c>
      <c r="BD82" s="244" t="e">
        <f aca="false" ca="true" dt2D="false" dtr="false" t="normal">BD$80/'Допущения'!$G$20*$K82</f>
        <v>#VALUE!</v>
      </c>
      <c r="BE82" s="244" t="e">
        <f aca="false" ca="true" dt2D="false" dtr="false" t="normal">BE$80/'Допущения'!$G$20*$K82</f>
        <v>#VALUE!</v>
      </c>
      <c r="BF82" s="244" t="e">
        <f aca="false" ca="true" dt2D="false" dtr="false" t="normal">BF$80/'Допущения'!$G$20*$K82</f>
        <v>#VALUE!</v>
      </c>
      <c r="BG82" s="244" t="e">
        <f aca="false" ca="true" dt2D="false" dtr="false" t="normal">BG$80/'Допущения'!$G$20*$K82</f>
        <v>#VALUE!</v>
      </c>
      <c r="BH82" s="244" t="e">
        <f aca="false" ca="true" dt2D="false" dtr="false" t="normal">BH$80/'Допущения'!$G$20*$K82</f>
        <v>#VALUE!</v>
      </c>
      <c r="BI82" s="244" t="e">
        <f aca="false" ca="true" dt2D="false" dtr="false" t="normal">BI$80/'Допущения'!$G$20*$K82</f>
        <v>#VALUE!</v>
      </c>
      <c r="BJ82" s="244" t="e">
        <f aca="false" ca="true" dt2D="false" dtr="false" t="normal">BJ$80/'Допущения'!$G$20*$K82</f>
        <v>#VALUE!</v>
      </c>
      <c r="BK82" s="244" t="e">
        <f aca="false" ca="true" dt2D="false" dtr="false" t="normal">BK$80/'Допущения'!$G$20*$K82</f>
        <v>#VALUE!</v>
      </c>
      <c r="BL82" s="244" t="e">
        <f aca="false" ca="true" dt2D="false" dtr="false" t="normal">BL$80/'Допущения'!$G$20*$K82</f>
        <v>#VALUE!</v>
      </c>
      <c r="BM82" s="244" t="e">
        <f aca="false" ca="true" dt2D="false" dtr="false" t="normal">BM$80/'Допущения'!$G$20*$K82</f>
        <v>#VALUE!</v>
      </c>
      <c r="BN82" s="244" t="e">
        <f aca="false" ca="true" dt2D="false" dtr="false" t="normal">BN$80/'Допущения'!$G$20*$K82</f>
        <v>#VALUE!</v>
      </c>
      <c r="BO82" s="244" t="e">
        <f aca="false" ca="true" dt2D="false" dtr="false" t="normal">BO$80/'Допущения'!$G$20*$K82</f>
        <v>#VALUE!</v>
      </c>
      <c r="BP82" s="244" t="e">
        <f aca="false" ca="true" dt2D="false" dtr="false" t="normal">BP$80/'Допущения'!$G$20*$K82</f>
        <v>#VALUE!</v>
      </c>
      <c r="BQ82" s="244" t="e">
        <f aca="false" ca="true" dt2D="false" dtr="false" t="normal">BQ$80/'Допущения'!$G$20*$K82</f>
        <v>#VALUE!</v>
      </c>
      <c r="BR82" s="244" t="e">
        <f aca="false" ca="true" dt2D="false" dtr="false" t="normal">BR$80/'Допущения'!$G$20*$K82</f>
        <v>#VALUE!</v>
      </c>
      <c r="BS82" s="244" t="e">
        <f aca="false" ca="true" dt2D="false" dtr="false" t="normal">BS$80/'Допущения'!$G$20*$K82</f>
        <v>#VALUE!</v>
      </c>
      <c r="BT82" s="244" t="e">
        <f aca="false" ca="true" dt2D="false" dtr="false" t="normal">BT$80/'Допущения'!$G$20*$K82</f>
        <v>#VALUE!</v>
      </c>
    </row>
    <row hidden="true" ht="16.5" outlineLevel="2" r="83">
      <c r="B83" s="482" t="s">
        <v>628</v>
      </c>
      <c r="D83" s="482" t="str">
        <f aca="false" ca="false" dt2D="false" dtr="false" t="normal">D82</f>
        <v>Прочая обеспечивающая инфраструктура</v>
      </c>
      <c r="F83" s="482" t="str">
        <f aca="false" ca="false" dt2D="false" dtr="false" t="normal">VLOOKUP(G83, 'ТехЛист'!L:M, 2, 0)</f>
        <v>Дополнительная туристическая инфраструктура</v>
      </c>
      <c r="G83" s="482" t="str">
        <f aca="false" ca="false" dt2D="false" dtr="false" t="normal">I83</f>
        <v>Бары (Общественное питание)</v>
      </c>
      <c r="I83" s="599" t="str">
        <f aca="false" ca="false" dt2D="false" dtr="false" t="normal">'Допущения'!$B$28</f>
        <v>Бары (Общественное питание)</v>
      </c>
      <c r="K83" s="600" t="n">
        <f aca="false" ca="false" dt2D="false" dtr="false" t="normal">IFERROR(VLOOKUP(I83, 'Допущения'!$B$27:$G$33, 6, 0), 0)</f>
        <v>0</v>
      </c>
      <c r="L83" s="235" t="e">
        <f aca="false" ca="true" dt2D="false" dtr="false" t="normal">SUM(M83:BT83)</f>
        <v>#VALUE!</v>
      </c>
      <c r="M83" s="244" t="e">
        <f aca="false" ca="true" dt2D="false" dtr="false" t="normal">M$80/'Допущения'!$G$20*$K83</f>
        <v>#VALUE!</v>
      </c>
      <c r="N83" s="244" t="e">
        <f aca="false" ca="true" dt2D="false" dtr="false" t="normal">N$80/'Допущения'!$G$20*$K83</f>
        <v>#VALUE!</v>
      </c>
      <c r="O83" s="244" t="e">
        <f aca="false" ca="true" dt2D="false" dtr="false" t="normal">O$80/'Допущения'!$G$20*$K83</f>
        <v>#VALUE!</v>
      </c>
      <c r="P83" s="244" t="e">
        <f aca="false" ca="true" dt2D="false" dtr="false" t="normal">P$80/'Допущения'!$G$20*$K83</f>
        <v>#VALUE!</v>
      </c>
      <c r="Q83" s="244" t="e">
        <f aca="false" ca="true" dt2D="false" dtr="false" t="normal">Q$80/'Допущения'!$G$20*$K83</f>
        <v>#VALUE!</v>
      </c>
      <c r="R83" s="244" t="e">
        <f aca="false" ca="true" dt2D="false" dtr="false" t="normal">R$80/'Допущения'!$G$20*$K83</f>
        <v>#VALUE!</v>
      </c>
      <c r="S83" s="244" t="e">
        <f aca="false" ca="true" dt2D="false" dtr="false" t="normal">S$80/'Допущения'!$G$20*$K83</f>
        <v>#VALUE!</v>
      </c>
      <c r="T83" s="244" t="e">
        <f aca="false" ca="true" dt2D="false" dtr="false" t="normal">T$80/'Допущения'!$G$20*$K83</f>
        <v>#VALUE!</v>
      </c>
      <c r="U83" s="244" t="e">
        <f aca="false" ca="true" dt2D="false" dtr="false" t="normal">U$80/'Допущения'!$G$20*$K83</f>
        <v>#VALUE!</v>
      </c>
      <c r="V83" s="244" t="e">
        <f aca="false" ca="true" dt2D="false" dtr="false" t="normal">V$80/'Допущения'!$G$20*$K83</f>
        <v>#VALUE!</v>
      </c>
      <c r="W83" s="244" t="e">
        <f aca="false" ca="true" dt2D="false" dtr="false" t="normal">W$80/'Допущения'!$G$20*$K83</f>
        <v>#VALUE!</v>
      </c>
      <c r="X83" s="244" t="e">
        <f aca="false" ca="true" dt2D="false" dtr="false" t="normal">X$80/'Допущения'!$G$20*$K83</f>
        <v>#VALUE!</v>
      </c>
      <c r="Y83" s="244" t="e">
        <f aca="false" ca="true" dt2D="false" dtr="false" t="normal">Y$80/'Допущения'!$G$20*$K83</f>
        <v>#VALUE!</v>
      </c>
      <c r="Z83" s="244" t="e">
        <f aca="false" ca="true" dt2D="false" dtr="false" t="normal">Z$80/'Допущения'!$G$20*$K83</f>
        <v>#VALUE!</v>
      </c>
      <c r="AA83" s="244" t="e">
        <f aca="false" ca="true" dt2D="false" dtr="false" t="normal">AA$80/'Допущения'!$G$20*$K83</f>
        <v>#VALUE!</v>
      </c>
      <c r="AB83" s="244" t="e">
        <f aca="false" ca="true" dt2D="false" dtr="false" t="normal">AB$80/'Допущения'!$G$20*$K83</f>
        <v>#VALUE!</v>
      </c>
      <c r="AC83" s="244" t="e">
        <f aca="false" ca="true" dt2D="false" dtr="false" t="normal">AC$80/'Допущения'!$G$20*$K83</f>
        <v>#VALUE!</v>
      </c>
      <c r="AD83" s="244" t="e">
        <f aca="false" ca="true" dt2D="false" dtr="false" t="normal">AD$80/'Допущения'!$G$20*$K83</f>
        <v>#VALUE!</v>
      </c>
      <c r="AE83" s="244" t="e">
        <f aca="false" ca="true" dt2D="false" dtr="false" t="normal">AE$80/'Допущения'!$G$20*$K83</f>
        <v>#VALUE!</v>
      </c>
      <c r="AF83" s="244" t="e">
        <f aca="false" ca="true" dt2D="false" dtr="false" t="normal">AF$80/'Допущения'!$G$20*$K83</f>
        <v>#VALUE!</v>
      </c>
      <c r="AG83" s="244" t="e">
        <f aca="false" ca="true" dt2D="false" dtr="false" t="normal">AG$80/'Допущения'!$G$20*$K83</f>
        <v>#VALUE!</v>
      </c>
      <c r="AH83" s="244" t="e">
        <f aca="false" ca="true" dt2D="false" dtr="false" t="normal">AH$80/'Допущения'!$G$20*$K83</f>
        <v>#VALUE!</v>
      </c>
      <c r="AI83" s="244" t="e">
        <f aca="false" ca="true" dt2D="false" dtr="false" t="normal">AI$80/'Допущения'!$G$20*$K83</f>
        <v>#VALUE!</v>
      </c>
      <c r="AJ83" s="244" t="e">
        <f aca="false" ca="true" dt2D="false" dtr="false" t="normal">AJ$80/'Допущения'!$G$20*$K83</f>
        <v>#VALUE!</v>
      </c>
      <c r="AK83" s="244" t="e">
        <f aca="false" ca="true" dt2D="false" dtr="false" t="normal">AK$80/'Допущения'!$G$20*$K83</f>
        <v>#VALUE!</v>
      </c>
      <c r="AL83" s="244" t="e">
        <f aca="false" ca="true" dt2D="false" dtr="false" t="normal">AL$80/'Допущения'!$G$20*$K83</f>
        <v>#VALUE!</v>
      </c>
      <c r="AM83" s="244" t="e">
        <f aca="false" ca="true" dt2D="false" dtr="false" t="normal">AM$80/'Допущения'!$G$20*$K83</f>
        <v>#VALUE!</v>
      </c>
      <c r="AN83" s="244" t="e">
        <f aca="false" ca="true" dt2D="false" dtr="false" t="normal">AN$80/'Допущения'!$G$20*$K83</f>
        <v>#VALUE!</v>
      </c>
      <c r="AO83" s="244" t="e">
        <f aca="false" ca="true" dt2D="false" dtr="false" t="normal">AO$80/'Допущения'!$G$20*$K83</f>
        <v>#VALUE!</v>
      </c>
      <c r="AP83" s="244" t="e">
        <f aca="false" ca="true" dt2D="false" dtr="false" t="normal">AP$80/'Допущения'!$G$20*$K83</f>
        <v>#VALUE!</v>
      </c>
      <c r="AQ83" s="244" t="e">
        <f aca="false" ca="true" dt2D="false" dtr="false" t="normal">AQ$80/'Допущения'!$G$20*$K83</f>
        <v>#VALUE!</v>
      </c>
      <c r="AR83" s="244" t="e">
        <f aca="false" ca="true" dt2D="false" dtr="false" t="normal">AR$80/'Допущения'!$G$20*$K83</f>
        <v>#VALUE!</v>
      </c>
      <c r="AS83" s="244" t="e">
        <f aca="false" ca="true" dt2D="false" dtr="false" t="normal">AS$80/'Допущения'!$G$20*$K83</f>
        <v>#VALUE!</v>
      </c>
      <c r="AT83" s="244" t="e">
        <f aca="false" ca="true" dt2D="false" dtr="false" t="normal">AT$80/'Допущения'!$G$20*$K83</f>
        <v>#VALUE!</v>
      </c>
      <c r="AU83" s="244" t="e">
        <f aca="false" ca="true" dt2D="false" dtr="false" t="normal">AU$80/'Допущения'!$G$20*$K83</f>
        <v>#VALUE!</v>
      </c>
      <c r="AV83" s="244" t="e">
        <f aca="false" ca="true" dt2D="false" dtr="false" t="normal">AV$80/'Допущения'!$G$20*$K83</f>
        <v>#VALUE!</v>
      </c>
      <c r="AW83" s="244" t="e">
        <f aca="false" ca="true" dt2D="false" dtr="false" t="normal">AW$80/'Допущения'!$G$20*$K83</f>
        <v>#VALUE!</v>
      </c>
      <c r="AX83" s="244" t="e">
        <f aca="false" ca="true" dt2D="false" dtr="false" t="normal">AX$80/'Допущения'!$G$20*$K83</f>
        <v>#VALUE!</v>
      </c>
      <c r="AY83" s="244" t="e">
        <f aca="false" ca="true" dt2D="false" dtr="false" t="normal">AY$80/'Допущения'!$G$20*$K83</f>
        <v>#VALUE!</v>
      </c>
      <c r="AZ83" s="244" t="e">
        <f aca="false" ca="true" dt2D="false" dtr="false" t="normal">AZ$80/'Допущения'!$G$20*$K83</f>
        <v>#VALUE!</v>
      </c>
      <c r="BA83" s="244" t="e">
        <f aca="false" ca="true" dt2D="false" dtr="false" t="normal">BA$80/'Допущения'!$G$20*$K83</f>
        <v>#VALUE!</v>
      </c>
      <c r="BB83" s="244" t="e">
        <f aca="false" ca="true" dt2D="false" dtr="false" t="normal">BB$80/'Допущения'!$G$20*$K83</f>
        <v>#VALUE!</v>
      </c>
      <c r="BC83" s="244" t="e">
        <f aca="false" ca="true" dt2D="false" dtr="false" t="normal">BC$80/'Допущения'!$G$20*$K83</f>
        <v>#VALUE!</v>
      </c>
      <c r="BD83" s="244" t="e">
        <f aca="false" ca="true" dt2D="false" dtr="false" t="normal">BD$80/'Допущения'!$G$20*$K83</f>
        <v>#VALUE!</v>
      </c>
      <c r="BE83" s="244" t="e">
        <f aca="false" ca="true" dt2D="false" dtr="false" t="normal">BE$80/'Допущения'!$G$20*$K83</f>
        <v>#VALUE!</v>
      </c>
      <c r="BF83" s="244" t="e">
        <f aca="false" ca="true" dt2D="false" dtr="false" t="normal">BF$80/'Допущения'!$G$20*$K83</f>
        <v>#VALUE!</v>
      </c>
      <c r="BG83" s="244" t="e">
        <f aca="false" ca="true" dt2D="false" dtr="false" t="normal">BG$80/'Допущения'!$G$20*$K83</f>
        <v>#VALUE!</v>
      </c>
      <c r="BH83" s="244" t="e">
        <f aca="false" ca="true" dt2D="false" dtr="false" t="normal">BH$80/'Допущения'!$G$20*$K83</f>
        <v>#VALUE!</v>
      </c>
      <c r="BI83" s="244" t="e">
        <f aca="false" ca="true" dt2D="false" dtr="false" t="normal">BI$80/'Допущения'!$G$20*$K83</f>
        <v>#VALUE!</v>
      </c>
      <c r="BJ83" s="244" t="e">
        <f aca="false" ca="true" dt2D="false" dtr="false" t="normal">BJ$80/'Допущения'!$G$20*$K83</f>
        <v>#VALUE!</v>
      </c>
      <c r="BK83" s="244" t="e">
        <f aca="false" ca="true" dt2D="false" dtr="false" t="normal">BK$80/'Допущения'!$G$20*$K83</f>
        <v>#VALUE!</v>
      </c>
      <c r="BL83" s="244" t="e">
        <f aca="false" ca="true" dt2D="false" dtr="false" t="normal">BL$80/'Допущения'!$G$20*$K83</f>
        <v>#VALUE!</v>
      </c>
      <c r="BM83" s="244" t="e">
        <f aca="false" ca="true" dt2D="false" dtr="false" t="normal">BM$80/'Допущения'!$G$20*$K83</f>
        <v>#VALUE!</v>
      </c>
      <c r="BN83" s="244" t="e">
        <f aca="false" ca="true" dt2D="false" dtr="false" t="normal">BN$80/'Допущения'!$G$20*$K83</f>
        <v>#VALUE!</v>
      </c>
      <c r="BO83" s="244" t="e">
        <f aca="false" ca="true" dt2D="false" dtr="false" t="normal">BO$80/'Допущения'!$G$20*$K83</f>
        <v>#VALUE!</v>
      </c>
      <c r="BP83" s="244" t="e">
        <f aca="false" ca="true" dt2D="false" dtr="false" t="normal">BP$80/'Допущения'!$G$20*$K83</f>
        <v>#VALUE!</v>
      </c>
      <c r="BQ83" s="244" t="e">
        <f aca="false" ca="true" dt2D="false" dtr="false" t="normal">BQ$80/'Допущения'!$G$20*$K83</f>
        <v>#VALUE!</v>
      </c>
      <c r="BR83" s="244" t="e">
        <f aca="false" ca="true" dt2D="false" dtr="false" t="normal">BR$80/'Допущения'!$G$20*$K83</f>
        <v>#VALUE!</v>
      </c>
      <c r="BS83" s="244" t="e">
        <f aca="false" ca="true" dt2D="false" dtr="false" t="normal">BS$80/'Допущения'!$G$20*$K83</f>
        <v>#VALUE!</v>
      </c>
      <c r="BT83" s="244" t="e">
        <f aca="false" ca="true" dt2D="false" dtr="false" t="normal">BT$80/'Допущения'!$G$20*$K83</f>
        <v>#VALUE!</v>
      </c>
    </row>
    <row hidden="true" ht="33" outlineLevel="2" r="84">
      <c r="B84" s="482" t="s">
        <v>628</v>
      </c>
      <c r="D84" s="482" t="str">
        <f aca="false" ca="false" dt2D="false" dtr="false" t="normal">D83</f>
        <v>Прочая обеспечивающая инфраструктура</v>
      </c>
      <c r="F84" s="482" t="str">
        <f aca="false" ca="false" dt2D="false" dtr="false" t="normal">VLOOKUP(G84, 'ТехЛист'!L:M, 2, 0)</f>
        <v>Якорная туристическая инфраструктура</v>
      </c>
      <c r="G84" s="482" t="str">
        <f aca="false" ca="false" dt2D="false" dtr="false" t="normal">I84</f>
        <v>Ботанические сады (Познавательный, культурно-развлекательный, деловой)</v>
      </c>
      <c r="I84" s="599" t="str">
        <f aca="false" ca="false" dt2D="false" dtr="false" t="normal">'Допущения'!$B$29</f>
        <v>Ботанические сады (Познавательный, культурно-развлекательный, деловой)</v>
      </c>
      <c r="K84" s="600" t="n">
        <f aca="false" ca="false" dt2D="false" dtr="false" t="normal">IFERROR(VLOOKUP(I84, 'Допущения'!$B$27:$G$33, 6, 0), 0)</f>
        <v>0</v>
      </c>
      <c r="L84" s="235" t="e">
        <f aca="false" ca="true" dt2D="false" dtr="false" t="normal">SUM(M84:BT84)</f>
        <v>#VALUE!</v>
      </c>
      <c r="M84" s="244" t="e">
        <f aca="false" ca="true" dt2D="false" dtr="false" t="normal">M$80/'Допущения'!$G$20*$K84</f>
        <v>#VALUE!</v>
      </c>
      <c r="N84" s="244" t="e">
        <f aca="false" ca="true" dt2D="false" dtr="false" t="normal">N$80/'Допущения'!$G$20*$K84</f>
        <v>#VALUE!</v>
      </c>
      <c r="O84" s="244" t="e">
        <f aca="false" ca="true" dt2D="false" dtr="false" t="normal">O$80/'Допущения'!$G$20*$K84</f>
        <v>#VALUE!</v>
      </c>
      <c r="P84" s="244" t="e">
        <f aca="false" ca="true" dt2D="false" dtr="false" t="normal">P$80/'Допущения'!$G$20*$K84</f>
        <v>#VALUE!</v>
      </c>
      <c r="Q84" s="244" t="e">
        <f aca="false" ca="true" dt2D="false" dtr="false" t="normal">Q$80/'Допущения'!$G$20*$K84</f>
        <v>#VALUE!</v>
      </c>
      <c r="R84" s="244" t="e">
        <f aca="false" ca="true" dt2D="false" dtr="false" t="normal">R$80/'Допущения'!$G$20*$K84</f>
        <v>#VALUE!</v>
      </c>
      <c r="S84" s="244" t="e">
        <f aca="false" ca="true" dt2D="false" dtr="false" t="normal">S$80/'Допущения'!$G$20*$K84</f>
        <v>#VALUE!</v>
      </c>
      <c r="T84" s="244" t="e">
        <f aca="false" ca="true" dt2D="false" dtr="false" t="normal">T$80/'Допущения'!$G$20*$K84</f>
        <v>#VALUE!</v>
      </c>
      <c r="U84" s="244" t="e">
        <f aca="false" ca="true" dt2D="false" dtr="false" t="normal">U$80/'Допущения'!$G$20*$K84</f>
        <v>#VALUE!</v>
      </c>
      <c r="V84" s="244" t="e">
        <f aca="false" ca="true" dt2D="false" dtr="false" t="normal">V$80/'Допущения'!$G$20*$K84</f>
        <v>#VALUE!</v>
      </c>
      <c r="W84" s="244" t="e">
        <f aca="false" ca="true" dt2D="false" dtr="false" t="normal">W$80/'Допущения'!$G$20*$K84</f>
        <v>#VALUE!</v>
      </c>
      <c r="X84" s="244" t="e">
        <f aca="false" ca="true" dt2D="false" dtr="false" t="normal">X$80/'Допущения'!$G$20*$K84</f>
        <v>#VALUE!</v>
      </c>
      <c r="Y84" s="244" t="e">
        <f aca="false" ca="true" dt2D="false" dtr="false" t="normal">Y$80/'Допущения'!$G$20*$K84</f>
        <v>#VALUE!</v>
      </c>
      <c r="Z84" s="244" t="e">
        <f aca="false" ca="true" dt2D="false" dtr="false" t="normal">Z$80/'Допущения'!$G$20*$K84</f>
        <v>#VALUE!</v>
      </c>
      <c r="AA84" s="244" t="e">
        <f aca="false" ca="true" dt2D="false" dtr="false" t="normal">AA$80/'Допущения'!$G$20*$K84</f>
        <v>#VALUE!</v>
      </c>
      <c r="AB84" s="244" t="e">
        <f aca="false" ca="true" dt2D="false" dtr="false" t="normal">AB$80/'Допущения'!$G$20*$K84</f>
        <v>#VALUE!</v>
      </c>
      <c r="AC84" s="244" t="e">
        <f aca="false" ca="true" dt2D="false" dtr="false" t="normal">AC$80/'Допущения'!$G$20*$K84</f>
        <v>#VALUE!</v>
      </c>
      <c r="AD84" s="244" t="e">
        <f aca="false" ca="true" dt2D="false" dtr="false" t="normal">AD$80/'Допущения'!$G$20*$K84</f>
        <v>#VALUE!</v>
      </c>
      <c r="AE84" s="244" t="e">
        <f aca="false" ca="true" dt2D="false" dtr="false" t="normal">AE$80/'Допущения'!$G$20*$K84</f>
        <v>#VALUE!</v>
      </c>
      <c r="AF84" s="244" t="e">
        <f aca="false" ca="true" dt2D="false" dtr="false" t="normal">AF$80/'Допущения'!$G$20*$K84</f>
        <v>#VALUE!</v>
      </c>
      <c r="AG84" s="244" t="e">
        <f aca="false" ca="true" dt2D="false" dtr="false" t="normal">AG$80/'Допущения'!$G$20*$K84</f>
        <v>#VALUE!</v>
      </c>
      <c r="AH84" s="244" t="e">
        <f aca="false" ca="true" dt2D="false" dtr="false" t="normal">AH$80/'Допущения'!$G$20*$K84</f>
        <v>#VALUE!</v>
      </c>
      <c r="AI84" s="244" t="e">
        <f aca="false" ca="true" dt2D="false" dtr="false" t="normal">AI$80/'Допущения'!$G$20*$K84</f>
        <v>#VALUE!</v>
      </c>
      <c r="AJ84" s="244" t="e">
        <f aca="false" ca="true" dt2D="false" dtr="false" t="normal">AJ$80/'Допущения'!$G$20*$K84</f>
        <v>#VALUE!</v>
      </c>
      <c r="AK84" s="244" t="e">
        <f aca="false" ca="true" dt2D="false" dtr="false" t="normal">AK$80/'Допущения'!$G$20*$K84</f>
        <v>#VALUE!</v>
      </c>
      <c r="AL84" s="244" t="e">
        <f aca="false" ca="true" dt2D="false" dtr="false" t="normal">AL$80/'Допущения'!$G$20*$K84</f>
        <v>#VALUE!</v>
      </c>
      <c r="AM84" s="244" t="e">
        <f aca="false" ca="true" dt2D="false" dtr="false" t="normal">AM$80/'Допущения'!$G$20*$K84</f>
        <v>#VALUE!</v>
      </c>
      <c r="AN84" s="244" t="e">
        <f aca="false" ca="true" dt2D="false" dtr="false" t="normal">AN$80/'Допущения'!$G$20*$K84</f>
        <v>#VALUE!</v>
      </c>
      <c r="AO84" s="244" t="e">
        <f aca="false" ca="true" dt2D="false" dtr="false" t="normal">AO$80/'Допущения'!$G$20*$K84</f>
        <v>#VALUE!</v>
      </c>
      <c r="AP84" s="244" t="e">
        <f aca="false" ca="true" dt2D="false" dtr="false" t="normal">AP$80/'Допущения'!$G$20*$K84</f>
        <v>#VALUE!</v>
      </c>
      <c r="AQ84" s="244" t="e">
        <f aca="false" ca="true" dt2D="false" dtr="false" t="normal">AQ$80/'Допущения'!$G$20*$K84</f>
        <v>#VALUE!</v>
      </c>
      <c r="AR84" s="244" t="e">
        <f aca="false" ca="true" dt2D="false" dtr="false" t="normal">AR$80/'Допущения'!$G$20*$K84</f>
        <v>#VALUE!</v>
      </c>
      <c r="AS84" s="244" t="e">
        <f aca="false" ca="true" dt2D="false" dtr="false" t="normal">AS$80/'Допущения'!$G$20*$K84</f>
        <v>#VALUE!</v>
      </c>
      <c r="AT84" s="244" t="e">
        <f aca="false" ca="true" dt2D="false" dtr="false" t="normal">AT$80/'Допущения'!$G$20*$K84</f>
        <v>#VALUE!</v>
      </c>
      <c r="AU84" s="244" t="e">
        <f aca="false" ca="true" dt2D="false" dtr="false" t="normal">AU$80/'Допущения'!$G$20*$K84</f>
        <v>#VALUE!</v>
      </c>
      <c r="AV84" s="244" t="e">
        <f aca="false" ca="true" dt2D="false" dtr="false" t="normal">AV$80/'Допущения'!$G$20*$K84</f>
        <v>#VALUE!</v>
      </c>
      <c r="AW84" s="244" t="e">
        <f aca="false" ca="true" dt2D="false" dtr="false" t="normal">AW$80/'Допущения'!$G$20*$K84</f>
        <v>#VALUE!</v>
      </c>
      <c r="AX84" s="244" t="e">
        <f aca="false" ca="true" dt2D="false" dtr="false" t="normal">AX$80/'Допущения'!$G$20*$K84</f>
        <v>#VALUE!</v>
      </c>
      <c r="AY84" s="244" t="e">
        <f aca="false" ca="true" dt2D="false" dtr="false" t="normal">AY$80/'Допущения'!$G$20*$K84</f>
        <v>#VALUE!</v>
      </c>
      <c r="AZ84" s="244" t="e">
        <f aca="false" ca="true" dt2D="false" dtr="false" t="normal">AZ$80/'Допущения'!$G$20*$K84</f>
        <v>#VALUE!</v>
      </c>
      <c r="BA84" s="244" t="e">
        <f aca="false" ca="true" dt2D="false" dtr="false" t="normal">BA$80/'Допущения'!$G$20*$K84</f>
        <v>#VALUE!</v>
      </c>
      <c r="BB84" s="244" t="e">
        <f aca="false" ca="true" dt2D="false" dtr="false" t="normal">BB$80/'Допущения'!$G$20*$K84</f>
        <v>#VALUE!</v>
      </c>
      <c r="BC84" s="244" t="e">
        <f aca="false" ca="true" dt2D="false" dtr="false" t="normal">BC$80/'Допущения'!$G$20*$K84</f>
        <v>#VALUE!</v>
      </c>
      <c r="BD84" s="244" t="e">
        <f aca="false" ca="true" dt2D="false" dtr="false" t="normal">BD$80/'Допущения'!$G$20*$K84</f>
        <v>#VALUE!</v>
      </c>
      <c r="BE84" s="244" t="e">
        <f aca="false" ca="true" dt2D="false" dtr="false" t="normal">BE$80/'Допущения'!$G$20*$K84</f>
        <v>#VALUE!</v>
      </c>
      <c r="BF84" s="244" t="e">
        <f aca="false" ca="true" dt2D="false" dtr="false" t="normal">BF$80/'Допущения'!$G$20*$K84</f>
        <v>#VALUE!</v>
      </c>
      <c r="BG84" s="244" t="e">
        <f aca="false" ca="true" dt2D="false" dtr="false" t="normal">BG$80/'Допущения'!$G$20*$K84</f>
        <v>#VALUE!</v>
      </c>
      <c r="BH84" s="244" t="e">
        <f aca="false" ca="true" dt2D="false" dtr="false" t="normal">BH$80/'Допущения'!$G$20*$K84</f>
        <v>#VALUE!</v>
      </c>
      <c r="BI84" s="244" t="e">
        <f aca="false" ca="true" dt2D="false" dtr="false" t="normal">BI$80/'Допущения'!$G$20*$K84</f>
        <v>#VALUE!</v>
      </c>
      <c r="BJ84" s="244" t="e">
        <f aca="false" ca="true" dt2D="false" dtr="false" t="normal">BJ$80/'Допущения'!$G$20*$K84</f>
        <v>#VALUE!</v>
      </c>
      <c r="BK84" s="244" t="e">
        <f aca="false" ca="true" dt2D="false" dtr="false" t="normal">BK$80/'Допущения'!$G$20*$K84</f>
        <v>#VALUE!</v>
      </c>
      <c r="BL84" s="244" t="e">
        <f aca="false" ca="true" dt2D="false" dtr="false" t="normal">BL$80/'Допущения'!$G$20*$K84</f>
        <v>#VALUE!</v>
      </c>
      <c r="BM84" s="244" t="e">
        <f aca="false" ca="true" dt2D="false" dtr="false" t="normal">BM$80/'Допущения'!$G$20*$K84</f>
        <v>#VALUE!</v>
      </c>
      <c r="BN84" s="244" t="e">
        <f aca="false" ca="true" dt2D="false" dtr="false" t="normal">BN$80/'Допущения'!$G$20*$K84</f>
        <v>#VALUE!</v>
      </c>
      <c r="BO84" s="244" t="e">
        <f aca="false" ca="true" dt2D="false" dtr="false" t="normal">BO$80/'Допущения'!$G$20*$K84</f>
        <v>#VALUE!</v>
      </c>
      <c r="BP84" s="244" t="e">
        <f aca="false" ca="true" dt2D="false" dtr="false" t="normal">BP$80/'Допущения'!$G$20*$K84</f>
        <v>#VALUE!</v>
      </c>
      <c r="BQ84" s="244" t="e">
        <f aca="false" ca="true" dt2D="false" dtr="false" t="normal">BQ$80/'Допущения'!$G$20*$K84</f>
        <v>#VALUE!</v>
      </c>
      <c r="BR84" s="244" t="e">
        <f aca="false" ca="true" dt2D="false" dtr="false" t="normal">BR$80/'Допущения'!$G$20*$K84</f>
        <v>#VALUE!</v>
      </c>
      <c r="BS84" s="244" t="e">
        <f aca="false" ca="true" dt2D="false" dtr="false" t="normal">BS$80/'Допущения'!$G$20*$K84</f>
        <v>#VALUE!</v>
      </c>
      <c r="BT84" s="244" t="e">
        <f aca="false" ca="true" dt2D="false" dtr="false" t="normal">BT$80/'Допущения'!$G$20*$K84</f>
        <v>#VALUE!</v>
      </c>
    </row>
    <row hidden="true" ht="16.5" outlineLevel="2" r="85">
      <c r="B85" s="482" t="s">
        <v>628</v>
      </c>
      <c r="D85" s="482" t="str">
        <f aca="false" ca="false" dt2D="false" dtr="false" t="normal">D81</f>
        <v>Прочая обеспечивающая инфраструктура</v>
      </c>
      <c r="F85" s="482" t="str">
        <f aca="false" ca="false" dt2D="false" dtr="false" t="normal">VLOOKUP(G85, 'ТехЛист'!L:M, 2, 0)</f>
        <v>Якорная туристическая инфраструктура</v>
      </c>
      <c r="G85" s="482" t="str">
        <f aca="false" ca="false" dt2D="false" dtr="false" t="normal">I85</f>
        <v>Аквапарки (Рекреационный, водный, круизный)</v>
      </c>
      <c r="I85" s="604" t="str">
        <f aca="false" ca="false" dt2D="false" dtr="false" t="normal">'Допущения'!$B$30</f>
        <v>Аквапарки (Рекреационный, водный, круизный)</v>
      </c>
      <c r="K85" s="600" t="n">
        <f aca="false" ca="false" dt2D="false" dtr="false" t="normal">IFERROR(VLOOKUP(I85, 'Допущения'!$B$27:$G$33, 6, 0), 0)</f>
        <v>0</v>
      </c>
      <c r="L85" s="235" t="e">
        <f aca="false" ca="true" dt2D="false" dtr="false" t="normal">SUM(M85:BT85)</f>
        <v>#VALUE!</v>
      </c>
      <c r="M85" s="244" t="e">
        <f aca="false" ca="true" dt2D="false" dtr="false" t="normal">M$80/'Допущения'!$G$20*$K85</f>
        <v>#VALUE!</v>
      </c>
      <c r="N85" s="244" t="e">
        <f aca="false" ca="true" dt2D="false" dtr="false" t="normal">N$80/'Допущения'!$G$20*$K85</f>
        <v>#VALUE!</v>
      </c>
      <c r="O85" s="244" t="e">
        <f aca="false" ca="true" dt2D="false" dtr="false" t="normal">O$80/'Допущения'!$G$20*$K85</f>
        <v>#VALUE!</v>
      </c>
      <c r="P85" s="244" t="e">
        <f aca="false" ca="true" dt2D="false" dtr="false" t="normal">P$80/'Допущения'!$G$20*$K85</f>
        <v>#VALUE!</v>
      </c>
      <c r="Q85" s="244" t="e">
        <f aca="false" ca="true" dt2D="false" dtr="false" t="normal">Q$80/'Допущения'!$G$20*$K85</f>
        <v>#VALUE!</v>
      </c>
      <c r="R85" s="244" t="e">
        <f aca="false" ca="true" dt2D="false" dtr="false" t="normal">R$80/'Допущения'!$G$20*$K85</f>
        <v>#VALUE!</v>
      </c>
      <c r="S85" s="244" t="e">
        <f aca="false" ca="true" dt2D="false" dtr="false" t="normal">S$80/'Допущения'!$G$20*$K85</f>
        <v>#VALUE!</v>
      </c>
      <c r="T85" s="244" t="e">
        <f aca="false" ca="true" dt2D="false" dtr="false" t="normal">T$80/'Допущения'!$G$20*$K85</f>
        <v>#VALUE!</v>
      </c>
      <c r="U85" s="244" t="e">
        <f aca="false" ca="true" dt2D="false" dtr="false" t="normal">U$80/'Допущения'!$G$20*$K85</f>
        <v>#VALUE!</v>
      </c>
      <c r="V85" s="244" t="e">
        <f aca="false" ca="true" dt2D="false" dtr="false" t="normal">V$80/'Допущения'!$G$20*$K85</f>
        <v>#VALUE!</v>
      </c>
      <c r="W85" s="244" t="e">
        <f aca="false" ca="true" dt2D="false" dtr="false" t="normal">W$80/'Допущения'!$G$20*$K85</f>
        <v>#VALUE!</v>
      </c>
      <c r="X85" s="244" t="e">
        <f aca="false" ca="true" dt2D="false" dtr="false" t="normal">X$80/'Допущения'!$G$20*$K85</f>
        <v>#VALUE!</v>
      </c>
      <c r="Y85" s="244" t="e">
        <f aca="false" ca="true" dt2D="false" dtr="false" t="normal">Y$80/'Допущения'!$G$20*$K85</f>
        <v>#VALUE!</v>
      </c>
      <c r="Z85" s="244" t="e">
        <f aca="false" ca="true" dt2D="false" dtr="false" t="normal">Z$80/'Допущения'!$G$20*$K85</f>
        <v>#VALUE!</v>
      </c>
      <c r="AA85" s="244" t="e">
        <f aca="false" ca="true" dt2D="false" dtr="false" t="normal">AA$80/'Допущения'!$G$20*$K85</f>
        <v>#VALUE!</v>
      </c>
      <c r="AB85" s="244" t="e">
        <f aca="false" ca="true" dt2D="false" dtr="false" t="normal">AB$80/'Допущения'!$G$20*$K85</f>
        <v>#VALUE!</v>
      </c>
      <c r="AC85" s="244" t="e">
        <f aca="false" ca="true" dt2D="false" dtr="false" t="normal">AC$80/'Допущения'!$G$20*$K85</f>
        <v>#VALUE!</v>
      </c>
      <c r="AD85" s="244" t="e">
        <f aca="false" ca="true" dt2D="false" dtr="false" t="normal">AD$80/'Допущения'!$G$20*$K85</f>
        <v>#VALUE!</v>
      </c>
      <c r="AE85" s="244" t="e">
        <f aca="false" ca="true" dt2D="false" dtr="false" t="normal">AE$80/'Допущения'!$G$20*$K85</f>
        <v>#VALUE!</v>
      </c>
      <c r="AF85" s="244" t="e">
        <f aca="false" ca="true" dt2D="false" dtr="false" t="normal">AF$80/'Допущения'!$G$20*$K85</f>
        <v>#VALUE!</v>
      </c>
      <c r="AG85" s="244" t="e">
        <f aca="false" ca="true" dt2D="false" dtr="false" t="normal">AG$80/'Допущения'!$G$20*$K85</f>
        <v>#VALUE!</v>
      </c>
      <c r="AH85" s="244" t="e">
        <f aca="false" ca="true" dt2D="false" dtr="false" t="normal">AH$80/'Допущения'!$G$20*$K85</f>
        <v>#VALUE!</v>
      </c>
      <c r="AI85" s="244" t="e">
        <f aca="false" ca="true" dt2D="false" dtr="false" t="normal">AI$80/'Допущения'!$G$20*$K85</f>
        <v>#VALUE!</v>
      </c>
      <c r="AJ85" s="244" t="e">
        <f aca="false" ca="true" dt2D="false" dtr="false" t="normal">AJ$80/'Допущения'!$G$20*$K85</f>
        <v>#VALUE!</v>
      </c>
      <c r="AK85" s="244" t="e">
        <f aca="false" ca="true" dt2D="false" dtr="false" t="normal">AK$80/'Допущения'!$G$20*$K85</f>
        <v>#VALUE!</v>
      </c>
      <c r="AL85" s="244" t="e">
        <f aca="false" ca="true" dt2D="false" dtr="false" t="normal">AL$80/'Допущения'!$G$20*$K85</f>
        <v>#VALUE!</v>
      </c>
      <c r="AM85" s="244" t="e">
        <f aca="false" ca="true" dt2D="false" dtr="false" t="normal">AM$80/'Допущения'!$G$20*$K85</f>
        <v>#VALUE!</v>
      </c>
      <c r="AN85" s="244" t="e">
        <f aca="false" ca="true" dt2D="false" dtr="false" t="normal">AN$80/'Допущения'!$G$20*$K85</f>
        <v>#VALUE!</v>
      </c>
      <c r="AO85" s="244" t="e">
        <f aca="false" ca="true" dt2D="false" dtr="false" t="normal">AO$80/'Допущения'!$G$20*$K85</f>
        <v>#VALUE!</v>
      </c>
      <c r="AP85" s="244" t="e">
        <f aca="false" ca="true" dt2D="false" dtr="false" t="normal">AP$80/'Допущения'!$G$20*$K85</f>
        <v>#VALUE!</v>
      </c>
      <c r="AQ85" s="244" t="e">
        <f aca="false" ca="true" dt2D="false" dtr="false" t="normal">AQ$80/'Допущения'!$G$20*$K85</f>
        <v>#VALUE!</v>
      </c>
      <c r="AR85" s="244" t="e">
        <f aca="false" ca="true" dt2D="false" dtr="false" t="normal">AR$80/'Допущения'!$G$20*$K85</f>
        <v>#VALUE!</v>
      </c>
      <c r="AS85" s="244" t="e">
        <f aca="false" ca="true" dt2D="false" dtr="false" t="normal">AS$80/'Допущения'!$G$20*$K85</f>
        <v>#VALUE!</v>
      </c>
      <c r="AT85" s="244" t="e">
        <f aca="false" ca="true" dt2D="false" dtr="false" t="normal">AT$80/'Допущения'!$G$20*$K85</f>
        <v>#VALUE!</v>
      </c>
      <c r="AU85" s="244" t="e">
        <f aca="false" ca="true" dt2D="false" dtr="false" t="normal">AU$80/'Допущения'!$G$20*$K85</f>
        <v>#VALUE!</v>
      </c>
      <c r="AV85" s="244" t="e">
        <f aca="false" ca="true" dt2D="false" dtr="false" t="normal">AV$80/'Допущения'!$G$20*$K85</f>
        <v>#VALUE!</v>
      </c>
      <c r="AW85" s="244" t="e">
        <f aca="false" ca="true" dt2D="false" dtr="false" t="normal">AW$80/'Допущения'!$G$20*$K85</f>
        <v>#VALUE!</v>
      </c>
      <c r="AX85" s="244" t="e">
        <f aca="false" ca="true" dt2D="false" dtr="false" t="normal">AX$80/'Допущения'!$G$20*$K85</f>
        <v>#VALUE!</v>
      </c>
      <c r="AY85" s="244" t="e">
        <f aca="false" ca="true" dt2D="false" dtr="false" t="normal">AY$80/'Допущения'!$G$20*$K85</f>
        <v>#VALUE!</v>
      </c>
      <c r="AZ85" s="244" t="e">
        <f aca="false" ca="true" dt2D="false" dtr="false" t="normal">AZ$80/'Допущения'!$G$20*$K85</f>
        <v>#VALUE!</v>
      </c>
      <c r="BA85" s="244" t="e">
        <f aca="false" ca="true" dt2D="false" dtr="false" t="normal">BA$80/'Допущения'!$G$20*$K85</f>
        <v>#VALUE!</v>
      </c>
      <c r="BB85" s="244" t="e">
        <f aca="false" ca="true" dt2D="false" dtr="false" t="normal">BB$80/'Допущения'!$G$20*$K85</f>
        <v>#VALUE!</v>
      </c>
      <c r="BC85" s="244" t="e">
        <f aca="false" ca="true" dt2D="false" dtr="false" t="normal">BC$80/'Допущения'!$G$20*$K85</f>
        <v>#VALUE!</v>
      </c>
      <c r="BD85" s="244" t="e">
        <f aca="false" ca="true" dt2D="false" dtr="false" t="normal">BD$80/'Допущения'!$G$20*$K85</f>
        <v>#VALUE!</v>
      </c>
      <c r="BE85" s="244" t="e">
        <f aca="false" ca="true" dt2D="false" dtr="false" t="normal">BE$80/'Допущения'!$G$20*$K85</f>
        <v>#VALUE!</v>
      </c>
      <c r="BF85" s="244" t="e">
        <f aca="false" ca="true" dt2D="false" dtr="false" t="normal">BF$80/'Допущения'!$G$20*$K85</f>
        <v>#VALUE!</v>
      </c>
      <c r="BG85" s="244" t="e">
        <f aca="false" ca="true" dt2D="false" dtr="false" t="normal">BG$80/'Допущения'!$G$20*$K85</f>
        <v>#VALUE!</v>
      </c>
      <c r="BH85" s="244" t="e">
        <f aca="false" ca="true" dt2D="false" dtr="false" t="normal">BH$80/'Допущения'!$G$20*$K85</f>
        <v>#VALUE!</v>
      </c>
      <c r="BI85" s="244" t="e">
        <f aca="false" ca="true" dt2D="false" dtr="false" t="normal">BI$80/'Допущения'!$G$20*$K85</f>
        <v>#VALUE!</v>
      </c>
      <c r="BJ85" s="244" t="e">
        <f aca="false" ca="true" dt2D="false" dtr="false" t="normal">BJ$80/'Допущения'!$G$20*$K85</f>
        <v>#VALUE!</v>
      </c>
      <c r="BK85" s="244" t="e">
        <f aca="false" ca="true" dt2D="false" dtr="false" t="normal">BK$80/'Допущения'!$G$20*$K85</f>
        <v>#VALUE!</v>
      </c>
      <c r="BL85" s="244" t="e">
        <f aca="false" ca="true" dt2D="false" dtr="false" t="normal">BL$80/'Допущения'!$G$20*$K85</f>
        <v>#VALUE!</v>
      </c>
      <c r="BM85" s="244" t="e">
        <f aca="false" ca="true" dt2D="false" dtr="false" t="normal">BM$80/'Допущения'!$G$20*$K85</f>
        <v>#VALUE!</v>
      </c>
      <c r="BN85" s="244" t="e">
        <f aca="false" ca="true" dt2D="false" dtr="false" t="normal">BN$80/'Допущения'!$G$20*$K85</f>
        <v>#VALUE!</v>
      </c>
      <c r="BO85" s="244" t="e">
        <f aca="false" ca="true" dt2D="false" dtr="false" t="normal">BO$80/'Допущения'!$G$20*$K85</f>
        <v>#VALUE!</v>
      </c>
      <c r="BP85" s="244" t="e">
        <f aca="false" ca="true" dt2D="false" dtr="false" t="normal">BP$80/'Допущения'!$G$20*$K85</f>
        <v>#VALUE!</v>
      </c>
      <c r="BQ85" s="244" t="e">
        <f aca="false" ca="true" dt2D="false" dtr="false" t="normal">BQ$80/'Допущения'!$G$20*$K85</f>
        <v>#VALUE!</v>
      </c>
      <c r="BR85" s="244" t="e">
        <f aca="false" ca="true" dt2D="false" dtr="false" t="normal">BR$80/'Допущения'!$G$20*$K85</f>
        <v>#VALUE!</v>
      </c>
      <c r="BS85" s="244" t="e">
        <f aca="false" ca="true" dt2D="false" dtr="false" t="normal">BS$80/'Допущения'!$G$20*$K85</f>
        <v>#VALUE!</v>
      </c>
      <c r="BT85" s="244" t="e">
        <f aca="false" ca="true" dt2D="false" dtr="false" t="normal">BT$80/'Допущения'!$G$20*$K85</f>
        <v>#VALUE!</v>
      </c>
    </row>
    <row hidden="true" ht="16.5" outlineLevel="2" r="86">
      <c r="B86" s="482" t="s">
        <v>628</v>
      </c>
      <c r="D86" s="482" t="str">
        <f aca="false" ca="false" dt2D="false" dtr="false" t="normal">D85</f>
        <v>Прочая обеспечивающая инфраструктура</v>
      </c>
      <c r="F86" s="482" t="e">
        <f aca="false" ca="false" dt2D="false" dtr="false" t="normal">VLOOKUP(G86, 'ТехЛист'!L:M, 2, 0)</f>
        <v>#N/A</v>
      </c>
      <c r="G86" s="482" t="n">
        <f aca="false" ca="false" dt2D="false" dtr="false" t="normal">I86</f>
        <v>0</v>
      </c>
      <c r="I86" s="605" t="n">
        <f aca="false" ca="false" dt2D="false" dtr="false" t="normal">'Допущения'!$B$31</f>
        <v>0</v>
      </c>
      <c r="K86" s="600" t="n">
        <f aca="false" ca="false" dt2D="false" dtr="false" t="normal">IFERROR(VLOOKUP(I86, 'Допущения'!$B$27:$G$33, 6, 0), 0)</f>
        <v>0</v>
      </c>
      <c r="L86" s="235" t="e">
        <f aca="false" ca="true" dt2D="false" dtr="false" t="normal">SUM(M86:BT86)</f>
        <v>#VALUE!</v>
      </c>
      <c r="M86" s="244" t="e">
        <f aca="false" ca="true" dt2D="false" dtr="false" t="normal">M$80/'Допущения'!$G$20*$K86</f>
        <v>#VALUE!</v>
      </c>
      <c r="N86" s="244" t="e">
        <f aca="false" ca="true" dt2D="false" dtr="false" t="normal">N$80/'Допущения'!$G$20*$K86</f>
        <v>#VALUE!</v>
      </c>
      <c r="O86" s="244" t="e">
        <f aca="false" ca="true" dt2D="false" dtr="false" t="normal">O$80/'Допущения'!$G$20*$K86</f>
        <v>#VALUE!</v>
      </c>
      <c r="P86" s="244" t="e">
        <f aca="false" ca="true" dt2D="false" dtr="false" t="normal">P$80/'Допущения'!$G$20*$K86</f>
        <v>#VALUE!</v>
      </c>
      <c r="Q86" s="244" t="e">
        <f aca="false" ca="true" dt2D="false" dtr="false" t="normal">Q$80/'Допущения'!$G$20*$K86</f>
        <v>#VALUE!</v>
      </c>
      <c r="R86" s="244" t="e">
        <f aca="false" ca="true" dt2D="false" dtr="false" t="normal">R$80/'Допущения'!$G$20*$K86</f>
        <v>#VALUE!</v>
      </c>
      <c r="S86" s="244" t="e">
        <f aca="false" ca="true" dt2D="false" dtr="false" t="normal">S$80/'Допущения'!$G$20*$K86</f>
        <v>#VALUE!</v>
      </c>
      <c r="T86" s="244" t="e">
        <f aca="false" ca="true" dt2D="false" dtr="false" t="normal">T$80/'Допущения'!$G$20*$K86</f>
        <v>#VALUE!</v>
      </c>
      <c r="U86" s="244" t="e">
        <f aca="false" ca="true" dt2D="false" dtr="false" t="normal">U$80/'Допущения'!$G$20*$K86</f>
        <v>#VALUE!</v>
      </c>
      <c r="V86" s="244" t="e">
        <f aca="false" ca="true" dt2D="false" dtr="false" t="normal">V$80/'Допущения'!$G$20*$K86</f>
        <v>#VALUE!</v>
      </c>
      <c r="W86" s="244" t="e">
        <f aca="false" ca="true" dt2D="false" dtr="false" t="normal">W$80/'Допущения'!$G$20*$K86</f>
        <v>#VALUE!</v>
      </c>
      <c r="X86" s="244" t="e">
        <f aca="false" ca="true" dt2D="false" dtr="false" t="normal">X$80/'Допущения'!$G$20*$K86</f>
        <v>#VALUE!</v>
      </c>
      <c r="Y86" s="244" t="e">
        <f aca="false" ca="true" dt2D="false" dtr="false" t="normal">Y$80/'Допущения'!$G$20*$K86</f>
        <v>#VALUE!</v>
      </c>
      <c r="Z86" s="244" t="e">
        <f aca="false" ca="true" dt2D="false" dtr="false" t="normal">Z$80/'Допущения'!$G$20*$K86</f>
        <v>#VALUE!</v>
      </c>
      <c r="AA86" s="244" t="e">
        <f aca="false" ca="true" dt2D="false" dtr="false" t="normal">AA$80/'Допущения'!$G$20*$K86</f>
        <v>#VALUE!</v>
      </c>
      <c r="AB86" s="244" t="e">
        <f aca="false" ca="true" dt2D="false" dtr="false" t="normal">AB$80/'Допущения'!$G$20*$K86</f>
        <v>#VALUE!</v>
      </c>
      <c r="AC86" s="244" t="e">
        <f aca="false" ca="true" dt2D="false" dtr="false" t="normal">AC$80/'Допущения'!$G$20*$K86</f>
        <v>#VALUE!</v>
      </c>
      <c r="AD86" s="244" t="e">
        <f aca="false" ca="true" dt2D="false" dtr="false" t="normal">AD$80/'Допущения'!$G$20*$K86</f>
        <v>#VALUE!</v>
      </c>
      <c r="AE86" s="244" t="e">
        <f aca="false" ca="true" dt2D="false" dtr="false" t="normal">AE$80/'Допущения'!$G$20*$K86</f>
        <v>#VALUE!</v>
      </c>
      <c r="AF86" s="244" t="e">
        <f aca="false" ca="true" dt2D="false" dtr="false" t="normal">AF$80/'Допущения'!$G$20*$K86</f>
        <v>#VALUE!</v>
      </c>
      <c r="AG86" s="244" t="e">
        <f aca="false" ca="true" dt2D="false" dtr="false" t="normal">AG$80/'Допущения'!$G$20*$K86</f>
        <v>#VALUE!</v>
      </c>
      <c r="AH86" s="244" t="e">
        <f aca="false" ca="true" dt2D="false" dtr="false" t="normal">AH$80/'Допущения'!$G$20*$K86</f>
        <v>#VALUE!</v>
      </c>
      <c r="AI86" s="244" t="e">
        <f aca="false" ca="true" dt2D="false" dtr="false" t="normal">AI$80/'Допущения'!$G$20*$K86</f>
        <v>#VALUE!</v>
      </c>
      <c r="AJ86" s="244" t="e">
        <f aca="false" ca="true" dt2D="false" dtr="false" t="normal">AJ$80/'Допущения'!$G$20*$K86</f>
        <v>#VALUE!</v>
      </c>
      <c r="AK86" s="244" t="e">
        <f aca="false" ca="true" dt2D="false" dtr="false" t="normal">AK$80/'Допущения'!$G$20*$K86</f>
        <v>#VALUE!</v>
      </c>
      <c r="AL86" s="244" t="e">
        <f aca="false" ca="true" dt2D="false" dtr="false" t="normal">AL$80/'Допущения'!$G$20*$K86</f>
        <v>#VALUE!</v>
      </c>
      <c r="AM86" s="244" t="e">
        <f aca="false" ca="true" dt2D="false" dtr="false" t="normal">AM$80/'Допущения'!$G$20*$K86</f>
        <v>#VALUE!</v>
      </c>
      <c r="AN86" s="244" t="e">
        <f aca="false" ca="true" dt2D="false" dtr="false" t="normal">AN$80/'Допущения'!$G$20*$K86</f>
        <v>#VALUE!</v>
      </c>
      <c r="AO86" s="244" t="e">
        <f aca="false" ca="true" dt2D="false" dtr="false" t="normal">AO$80/'Допущения'!$G$20*$K86</f>
        <v>#VALUE!</v>
      </c>
      <c r="AP86" s="244" t="e">
        <f aca="false" ca="true" dt2D="false" dtr="false" t="normal">AP$80/'Допущения'!$G$20*$K86</f>
        <v>#VALUE!</v>
      </c>
      <c r="AQ86" s="244" t="e">
        <f aca="false" ca="true" dt2D="false" dtr="false" t="normal">AQ$80/'Допущения'!$G$20*$K86</f>
        <v>#VALUE!</v>
      </c>
      <c r="AR86" s="244" t="e">
        <f aca="false" ca="true" dt2D="false" dtr="false" t="normal">AR$80/'Допущения'!$G$20*$K86</f>
        <v>#VALUE!</v>
      </c>
      <c r="AS86" s="244" t="e">
        <f aca="false" ca="true" dt2D="false" dtr="false" t="normal">AS$80/'Допущения'!$G$20*$K86</f>
        <v>#VALUE!</v>
      </c>
      <c r="AT86" s="244" t="e">
        <f aca="false" ca="true" dt2D="false" dtr="false" t="normal">AT$80/'Допущения'!$G$20*$K86</f>
        <v>#VALUE!</v>
      </c>
      <c r="AU86" s="244" t="e">
        <f aca="false" ca="true" dt2D="false" dtr="false" t="normal">AU$80/'Допущения'!$G$20*$K86</f>
        <v>#VALUE!</v>
      </c>
      <c r="AV86" s="244" t="e">
        <f aca="false" ca="true" dt2D="false" dtr="false" t="normal">AV$80/'Допущения'!$G$20*$K86</f>
        <v>#VALUE!</v>
      </c>
      <c r="AW86" s="244" t="e">
        <f aca="false" ca="true" dt2D="false" dtr="false" t="normal">AW$80/'Допущения'!$G$20*$K86</f>
        <v>#VALUE!</v>
      </c>
      <c r="AX86" s="244" t="e">
        <f aca="false" ca="true" dt2D="false" dtr="false" t="normal">AX$80/'Допущения'!$G$20*$K86</f>
        <v>#VALUE!</v>
      </c>
      <c r="AY86" s="244" t="e">
        <f aca="false" ca="true" dt2D="false" dtr="false" t="normal">AY$80/'Допущения'!$G$20*$K86</f>
        <v>#VALUE!</v>
      </c>
      <c r="AZ86" s="244" t="e">
        <f aca="false" ca="true" dt2D="false" dtr="false" t="normal">AZ$80/'Допущения'!$G$20*$K86</f>
        <v>#VALUE!</v>
      </c>
      <c r="BA86" s="244" t="e">
        <f aca="false" ca="true" dt2D="false" dtr="false" t="normal">BA$80/'Допущения'!$G$20*$K86</f>
        <v>#VALUE!</v>
      </c>
      <c r="BB86" s="244" t="e">
        <f aca="false" ca="true" dt2D="false" dtr="false" t="normal">BB$80/'Допущения'!$G$20*$K86</f>
        <v>#VALUE!</v>
      </c>
      <c r="BC86" s="244" t="e">
        <f aca="false" ca="true" dt2D="false" dtr="false" t="normal">BC$80/'Допущения'!$G$20*$K86</f>
        <v>#VALUE!</v>
      </c>
      <c r="BD86" s="244" t="e">
        <f aca="false" ca="true" dt2D="false" dtr="false" t="normal">BD$80/'Допущения'!$G$20*$K86</f>
        <v>#VALUE!</v>
      </c>
      <c r="BE86" s="244" t="e">
        <f aca="false" ca="true" dt2D="false" dtr="false" t="normal">BE$80/'Допущения'!$G$20*$K86</f>
        <v>#VALUE!</v>
      </c>
      <c r="BF86" s="244" t="e">
        <f aca="false" ca="true" dt2D="false" dtr="false" t="normal">BF$80/'Допущения'!$G$20*$K86</f>
        <v>#VALUE!</v>
      </c>
      <c r="BG86" s="244" t="e">
        <f aca="false" ca="true" dt2D="false" dtr="false" t="normal">BG$80/'Допущения'!$G$20*$K86</f>
        <v>#VALUE!</v>
      </c>
      <c r="BH86" s="244" t="e">
        <f aca="false" ca="true" dt2D="false" dtr="false" t="normal">BH$80/'Допущения'!$G$20*$K86</f>
        <v>#VALUE!</v>
      </c>
      <c r="BI86" s="244" t="e">
        <f aca="false" ca="true" dt2D="false" dtr="false" t="normal">BI$80/'Допущения'!$G$20*$K86</f>
        <v>#VALUE!</v>
      </c>
      <c r="BJ86" s="244" t="e">
        <f aca="false" ca="true" dt2D="false" dtr="false" t="normal">BJ$80/'Допущения'!$G$20*$K86</f>
        <v>#VALUE!</v>
      </c>
      <c r="BK86" s="244" t="e">
        <f aca="false" ca="true" dt2D="false" dtr="false" t="normal">BK$80/'Допущения'!$G$20*$K86</f>
        <v>#VALUE!</v>
      </c>
      <c r="BL86" s="244" t="e">
        <f aca="false" ca="true" dt2D="false" dtr="false" t="normal">BL$80/'Допущения'!$G$20*$K86</f>
        <v>#VALUE!</v>
      </c>
      <c r="BM86" s="244" t="e">
        <f aca="false" ca="true" dt2D="false" dtr="false" t="normal">BM$80/'Допущения'!$G$20*$K86</f>
        <v>#VALUE!</v>
      </c>
      <c r="BN86" s="244" t="e">
        <f aca="false" ca="true" dt2D="false" dtr="false" t="normal">BN$80/'Допущения'!$G$20*$K86</f>
        <v>#VALUE!</v>
      </c>
      <c r="BO86" s="244" t="e">
        <f aca="false" ca="true" dt2D="false" dtr="false" t="normal">BO$80/'Допущения'!$G$20*$K86</f>
        <v>#VALUE!</v>
      </c>
      <c r="BP86" s="244" t="e">
        <f aca="false" ca="true" dt2D="false" dtr="false" t="normal">BP$80/'Допущения'!$G$20*$K86</f>
        <v>#VALUE!</v>
      </c>
      <c r="BQ86" s="244" t="e">
        <f aca="false" ca="true" dt2D="false" dtr="false" t="normal">BQ$80/'Допущения'!$G$20*$K86</f>
        <v>#VALUE!</v>
      </c>
      <c r="BR86" s="244" t="e">
        <f aca="false" ca="true" dt2D="false" dtr="false" t="normal">BR$80/'Допущения'!$G$20*$K86</f>
        <v>#VALUE!</v>
      </c>
      <c r="BS86" s="244" t="e">
        <f aca="false" ca="true" dt2D="false" dtr="false" t="normal">BS$80/'Допущения'!$G$20*$K86</f>
        <v>#VALUE!</v>
      </c>
      <c r="BT86" s="244" t="e">
        <f aca="false" ca="true" dt2D="false" dtr="false" t="normal">BT$80/'Допущения'!$G$20*$K86</f>
        <v>#VALUE!</v>
      </c>
    </row>
    <row hidden="true" ht="16.5" outlineLevel="2" r="87">
      <c r="B87" s="482" t="s">
        <v>628</v>
      </c>
      <c r="D87" s="482" t="str">
        <f aca="false" ca="false" dt2D="false" dtr="false" t="normal">D86</f>
        <v>Прочая обеспечивающая инфраструктура</v>
      </c>
      <c r="F87" s="482" t="e">
        <f aca="false" ca="false" dt2D="false" dtr="false" t="normal">VLOOKUP(G87, 'ТехЛист'!L:M, 2, 0)</f>
        <v>#N/A</v>
      </c>
      <c r="G87" s="482" t="n">
        <f aca="false" ca="false" dt2D="false" dtr="false" t="normal">I87</f>
        <v>0</v>
      </c>
      <c r="H87" s="1" t="n"/>
      <c r="I87" s="606" t="n">
        <f aca="false" ca="false" dt2D="false" dtr="false" t="normal">'Допущения'!$B$32</f>
        <v>0</v>
      </c>
      <c r="K87" s="600" t="n">
        <f aca="false" ca="false" dt2D="false" dtr="false" t="normal">IFERROR(VLOOKUP(I87, 'Допущения'!$B$27:$G$33, 6, 0), 0)</f>
        <v>0</v>
      </c>
      <c r="L87" s="572" t="e">
        <f aca="false" ca="true" dt2D="false" dtr="false" t="normal">SUM(M87:BT87)</f>
        <v>#VALUE!</v>
      </c>
      <c r="M87" s="244" t="e">
        <f aca="false" ca="true" dt2D="false" dtr="false" t="normal">M$80/'Допущения'!$G$20*$K87</f>
        <v>#VALUE!</v>
      </c>
      <c r="N87" s="244" t="e">
        <f aca="false" ca="true" dt2D="false" dtr="false" t="normal">N$80/'Допущения'!$G$20*$K87</f>
        <v>#VALUE!</v>
      </c>
      <c r="O87" s="244" t="e">
        <f aca="false" ca="true" dt2D="false" dtr="false" t="normal">O$80/'Допущения'!$G$20*$K87</f>
        <v>#VALUE!</v>
      </c>
      <c r="P87" s="244" t="e">
        <f aca="false" ca="true" dt2D="false" dtr="false" t="normal">P$80/'Допущения'!$G$20*$K87</f>
        <v>#VALUE!</v>
      </c>
      <c r="Q87" s="244" t="e">
        <f aca="false" ca="true" dt2D="false" dtr="false" t="normal">Q$80/'Допущения'!$G$20*$K87</f>
        <v>#VALUE!</v>
      </c>
      <c r="R87" s="244" t="e">
        <f aca="false" ca="true" dt2D="false" dtr="false" t="normal">R$80/'Допущения'!$G$20*$K87</f>
        <v>#VALUE!</v>
      </c>
      <c r="S87" s="244" t="e">
        <f aca="false" ca="true" dt2D="false" dtr="false" t="normal">S$80/'Допущения'!$G$20*$K87</f>
        <v>#VALUE!</v>
      </c>
      <c r="T87" s="244" t="e">
        <f aca="false" ca="true" dt2D="false" dtr="false" t="normal">T$80/'Допущения'!$G$20*$K87</f>
        <v>#VALUE!</v>
      </c>
      <c r="U87" s="244" t="e">
        <f aca="false" ca="true" dt2D="false" dtr="false" t="normal">U$80/'Допущения'!$G$20*$K87</f>
        <v>#VALUE!</v>
      </c>
      <c r="V87" s="244" t="e">
        <f aca="false" ca="true" dt2D="false" dtr="false" t="normal">V$80/'Допущения'!$G$20*$K87</f>
        <v>#VALUE!</v>
      </c>
      <c r="W87" s="244" t="e">
        <f aca="false" ca="true" dt2D="false" dtr="false" t="normal">W$80/'Допущения'!$G$20*$K87</f>
        <v>#VALUE!</v>
      </c>
      <c r="X87" s="244" t="e">
        <f aca="false" ca="true" dt2D="false" dtr="false" t="normal">X$80/'Допущения'!$G$20*$K87</f>
        <v>#VALUE!</v>
      </c>
      <c r="Y87" s="244" t="e">
        <f aca="false" ca="true" dt2D="false" dtr="false" t="normal">Y$80/'Допущения'!$G$20*$K87</f>
        <v>#VALUE!</v>
      </c>
      <c r="Z87" s="244" t="e">
        <f aca="false" ca="true" dt2D="false" dtr="false" t="normal">Z$80/'Допущения'!$G$20*$K87</f>
        <v>#VALUE!</v>
      </c>
      <c r="AA87" s="244" t="e">
        <f aca="false" ca="true" dt2D="false" dtr="false" t="normal">AA$80/'Допущения'!$G$20*$K87</f>
        <v>#VALUE!</v>
      </c>
      <c r="AB87" s="244" t="e">
        <f aca="false" ca="true" dt2D="false" dtr="false" t="normal">AB$80/'Допущения'!$G$20*$K87</f>
        <v>#VALUE!</v>
      </c>
      <c r="AC87" s="244" t="e">
        <f aca="false" ca="true" dt2D="false" dtr="false" t="normal">AC$80/'Допущения'!$G$20*$K87</f>
        <v>#VALUE!</v>
      </c>
      <c r="AD87" s="244" t="e">
        <f aca="false" ca="true" dt2D="false" dtr="false" t="normal">AD$80/'Допущения'!$G$20*$K87</f>
        <v>#VALUE!</v>
      </c>
      <c r="AE87" s="244" t="e">
        <f aca="false" ca="true" dt2D="false" dtr="false" t="normal">AE$80/'Допущения'!$G$20*$K87</f>
        <v>#VALUE!</v>
      </c>
      <c r="AF87" s="244" t="e">
        <f aca="false" ca="true" dt2D="false" dtr="false" t="normal">AF$80/'Допущения'!$G$20*$K87</f>
        <v>#VALUE!</v>
      </c>
      <c r="AG87" s="244" t="e">
        <f aca="false" ca="true" dt2D="false" dtr="false" t="normal">AG$80/'Допущения'!$G$20*$K87</f>
        <v>#VALUE!</v>
      </c>
      <c r="AH87" s="244" t="e">
        <f aca="false" ca="true" dt2D="false" dtr="false" t="normal">AH$80/'Допущения'!$G$20*$K87</f>
        <v>#VALUE!</v>
      </c>
      <c r="AI87" s="244" t="e">
        <f aca="false" ca="true" dt2D="false" dtr="false" t="normal">AI$80/'Допущения'!$G$20*$K87</f>
        <v>#VALUE!</v>
      </c>
      <c r="AJ87" s="244" t="e">
        <f aca="false" ca="true" dt2D="false" dtr="false" t="normal">AJ$80/'Допущения'!$G$20*$K87</f>
        <v>#VALUE!</v>
      </c>
      <c r="AK87" s="244" t="e">
        <f aca="false" ca="true" dt2D="false" dtr="false" t="normal">AK$80/'Допущения'!$G$20*$K87</f>
        <v>#VALUE!</v>
      </c>
      <c r="AL87" s="244" t="e">
        <f aca="false" ca="true" dt2D="false" dtr="false" t="normal">AL$80/'Допущения'!$G$20*$K87</f>
        <v>#VALUE!</v>
      </c>
      <c r="AM87" s="244" t="e">
        <f aca="false" ca="true" dt2D="false" dtr="false" t="normal">AM$80/'Допущения'!$G$20*$K87</f>
        <v>#VALUE!</v>
      </c>
      <c r="AN87" s="244" t="e">
        <f aca="false" ca="true" dt2D="false" dtr="false" t="normal">AN$80/'Допущения'!$G$20*$K87</f>
        <v>#VALUE!</v>
      </c>
      <c r="AO87" s="244" t="e">
        <f aca="false" ca="true" dt2D="false" dtr="false" t="normal">AO$80/'Допущения'!$G$20*$K87</f>
        <v>#VALUE!</v>
      </c>
      <c r="AP87" s="244" t="e">
        <f aca="false" ca="true" dt2D="false" dtr="false" t="normal">AP$80/'Допущения'!$G$20*$K87</f>
        <v>#VALUE!</v>
      </c>
      <c r="AQ87" s="244" t="e">
        <f aca="false" ca="true" dt2D="false" dtr="false" t="normal">AQ$80/'Допущения'!$G$20*$K87</f>
        <v>#VALUE!</v>
      </c>
      <c r="AR87" s="244" t="e">
        <f aca="false" ca="true" dt2D="false" dtr="false" t="normal">AR$80/'Допущения'!$G$20*$K87</f>
        <v>#VALUE!</v>
      </c>
      <c r="AS87" s="244" t="e">
        <f aca="false" ca="true" dt2D="false" dtr="false" t="normal">AS$80/'Допущения'!$G$20*$K87</f>
        <v>#VALUE!</v>
      </c>
      <c r="AT87" s="244" t="e">
        <f aca="false" ca="true" dt2D="false" dtr="false" t="normal">AT$80/'Допущения'!$G$20*$K87</f>
        <v>#VALUE!</v>
      </c>
      <c r="AU87" s="244" t="e">
        <f aca="false" ca="true" dt2D="false" dtr="false" t="normal">AU$80/'Допущения'!$G$20*$K87</f>
        <v>#VALUE!</v>
      </c>
      <c r="AV87" s="244" t="e">
        <f aca="false" ca="true" dt2D="false" dtr="false" t="normal">AV$80/'Допущения'!$G$20*$K87</f>
        <v>#VALUE!</v>
      </c>
      <c r="AW87" s="244" t="e">
        <f aca="false" ca="true" dt2D="false" dtr="false" t="normal">AW$80/'Допущения'!$G$20*$K87</f>
        <v>#VALUE!</v>
      </c>
      <c r="AX87" s="244" t="e">
        <f aca="false" ca="true" dt2D="false" dtr="false" t="normal">AX$80/'Допущения'!$G$20*$K87</f>
        <v>#VALUE!</v>
      </c>
      <c r="AY87" s="244" t="e">
        <f aca="false" ca="true" dt2D="false" dtr="false" t="normal">AY$80/'Допущения'!$G$20*$K87</f>
        <v>#VALUE!</v>
      </c>
      <c r="AZ87" s="244" t="e">
        <f aca="false" ca="true" dt2D="false" dtr="false" t="normal">AZ$80/'Допущения'!$G$20*$K87</f>
        <v>#VALUE!</v>
      </c>
      <c r="BA87" s="244" t="e">
        <f aca="false" ca="true" dt2D="false" dtr="false" t="normal">BA$80/'Допущения'!$G$20*$K87</f>
        <v>#VALUE!</v>
      </c>
      <c r="BB87" s="244" t="e">
        <f aca="false" ca="true" dt2D="false" dtr="false" t="normal">BB$80/'Допущения'!$G$20*$K87</f>
        <v>#VALUE!</v>
      </c>
      <c r="BC87" s="244" t="e">
        <f aca="false" ca="true" dt2D="false" dtr="false" t="normal">BC$80/'Допущения'!$G$20*$K87</f>
        <v>#VALUE!</v>
      </c>
      <c r="BD87" s="244" t="e">
        <f aca="false" ca="true" dt2D="false" dtr="false" t="normal">BD$80/'Допущения'!$G$20*$K87</f>
        <v>#VALUE!</v>
      </c>
      <c r="BE87" s="244" t="e">
        <f aca="false" ca="true" dt2D="false" dtr="false" t="normal">BE$80/'Допущения'!$G$20*$K87</f>
        <v>#VALUE!</v>
      </c>
      <c r="BF87" s="244" t="e">
        <f aca="false" ca="true" dt2D="false" dtr="false" t="normal">BF$80/'Допущения'!$G$20*$K87</f>
        <v>#VALUE!</v>
      </c>
      <c r="BG87" s="244" t="e">
        <f aca="false" ca="true" dt2D="false" dtr="false" t="normal">BG$80/'Допущения'!$G$20*$K87</f>
        <v>#VALUE!</v>
      </c>
      <c r="BH87" s="244" t="e">
        <f aca="false" ca="true" dt2D="false" dtr="false" t="normal">BH$80/'Допущения'!$G$20*$K87</f>
        <v>#VALUE!</v>
      </c>
      <c r="BI87" s="244" t="e">
        <f aca="false" ca="true" dt2D="false" dtr="false" t="normal">BI$80/'Допущения'!$G$20*$K87</f>
        <v>#VALUE!</v>
      </c>
      <c r="BJ87" s="244" t="e">
        <f aca="false" ca="true" dt2D="false" dtr="false" t="normal">BJ$80/'Допущения'!$G$20*$K87</f>
        <v>#VALUE!</v>
      </c>
      <c r="BK87" s="244" t="e">
        <f aca="false" ca="true" dt2D="false" dtr="false" t="normal">BK$80/'Допущения'!$G$20*$K87</f>
        <v>#VALUE!</v>
      </c>
      <c r="BL87" s="244" t="e">
        <f aca="false" ca="true" dt2D="false" dtr="false" t="normal">BL$80/'Допущения'!$G$20*$K87</f>
        <v>#VALUE!</v>
      </c>
      <c r="BM87" s="244" t="e">
        <f aca="false" ca="true" dt2D="false" dtr="false" t="normal">BM$80/'Допущения'!$G$20*$K87</f>
        <v>#VALUE!</v>
      </c>
      <c r="BN87" s="244" t="e">
        <f aca="false" ca="true" dt2D="false" dtr="false" t="normal">BN$80/'Допущения'!$G$20*$K87</f>
        <v>#VALUE!</v>
      </c>
      <c r="BO87" s="244" t="e">
        <f aca="false" ca="true" dt2D="false" dtr="false" t="normal">BO$80/'Допущения'!$G$20*$K87</f>
        <v>#VALUE!</v>
      </c>
      <c r="BP87" s="244" t="e">
        <f aca="false" ca="true" dt2D="false" dtr="false" t="normal">BP$80/'Допущения'!$G$20*$K87</f>
        <v>#VALUE!</v>
      </c>
      <c r="BQ87" s="244" t="e">
        <f aca="false" ca="true" dt2D="false" dtr="false" t="normal">BQ$80/'Допущения'!$G$20*$K87</f>
        <v>#VALUE!</v>
      </c>
      <c r="BR87" s="244" t="e">
        <f aca="false" ca="true" dt2D="false" dtr="false" t="normal">BR$80/'Допущения'!$G$20*$K87</f>
        <v>#VALUE!</v>
      </c>
      <c r="BS87" s="244" t="e">
        <f aca="false" ca="true" dt2D="false" dtr="false" t="normal">BS$80/'Допущения'!$G$20*$K87</f>
        <v>#VALUE!</v>
      </c>
      <c r="BT87" s="244" t="e">
        <f aca="false" ca="true" dt2D="false" dtr="false" t="normal">BT$80/'Допущения'!$G$20*$K87</f>
        <v>#VALUE!</v>
      </c>
    </row>
    <row hidden="true" ht="16.5" outlineLevel="2" r="88">
      <c r="B88" s="482" t="s">
        <v>628</v>
      </c>
      <c r="D88" s="482" t="str">
        <f aca="false" ca="false" dt2D="false" dtr="false" t="normal">D87</f>
        <v>Прочая обеспечивающая инфраструктура</v>
      </c>
      <c r="F88" s="482" t="e">
        <f aca="false" ca="false" dt2D="false" dtr="false" t="normal">VLOOKUP(G88, 'ТехЛист'!L:M, 2, 0)</f>
        <v>#N/A</v>
      </c>
      <c r="G88" s="482" t="n">
        <f aca="false" ca="false" dt2D="false" dtr="false" t="normal">I88</f>
        <v>0</v>
      </c>
      <c r="H88" s="1" t="n"/>
      <c r="I88" s="606" t="n">
        <f aca="false" ca="false" dt2D="false" dtr="false" t="normal">'Допущения'!$B$33</f>
        <v>0</v>
      </c>
      <c r="K88" s="600" t="n">
        <f aca="false" ca="false" dt2D="false" dtr="false" t="normal">IFERROR(VLOOKUP(I88, 'Допущения'!$B$27:$G$33, 6, 0), 0)</f>
        <v>0</v>
      </c>
      <c r="L88" s="235" t="e">
        <f aca="false" ca="true" dt2D="false" dtr="false" t="normal">SUM(M88:BT88)</f>
        <v>#VALUE!</v>
      </c>
      <c r="M88" s="244" t="e">
        <f aca="false" ca="true" dt2D="false" dtr="false" t="normal">M$80/'Допущения'!$G$20*$K88</f>
        <v>#VALUE!</v>
      </c>
      <c r="N88" s="244" t="e">
        <f aca="false" ca="true" dt2D="false" dtr="false" t="normal">N$80/'Допущения'!$G$20*$K88</f>
        <v>#VALUE!</v>
      </c>
      <c r="O88" s="244" t="e">
        <f aca="false" ca="true" dt2D="false" dtr="false" t="normal">O$80/'Допущения'!$G$20*$K88</f>
        <v>#VALUE!</v>
      </c>
      <c r="P88" s="244" t="e">
        <f aca="false" ca="true" dt2D="false" dtr="false" t="normal">P$80/'Допущения'!$G$20*$K88</f>
        <v>#VALUE!</v>
      </c>
      <c r="Q88" s="244" t="e">
        <f aca="false" ca="true" dt2D="false" dtr="false" t="normal">Q$80/'Допущения'!$G$20*$K88</f>
        <v>#VALUE!</v>
      </c>
      <c r="R88" s="244" t="e">
        <f aca="false" ca="true" dt2D="false" dtr="false" t="normal">R$80/'Допущения'!$G$20*$K88</f>
        <v>#VALUE!</v>
      </c>
      <c r="S88" s="244" t="e">
        <f aca="false" ca="true" dt2D="false" dtr="false" t="normal">S$80/'Допущения'!$G$20*$K88</f>
        <v>#VALUE!</v>
      </c>
      <c r="T88" s="244" t="e">
        <f aca="false" ca="true" dt2D="false" dtr="false" t="normal">T$80/'Допущения'!$G$20*$K88</f>
        <v>#VALUE!</v>
      </c>
      <c r="U88" s="244" t="e">
        <f aca="false" ca="true" dt2D="false" dtr="false" t="normal">U$80/'Допущения'!$G$20*$K88</f>
        <v>#VALUE!</v>
      </c>
      <c r="V88" s="244" t="e">
        <f aca="false" ca="true" dt2D="false" dtr="false" t="normal">V$80/'Допущения'!$G$20*$K88</f>
        <v>#VALUE!</v>
      </c>
      <c r="W88" s="244" t="e">
        <f aca="false" ca="true" dt2D="false" dtr="false" t="normal">W$80/'Допущения'!$G$20*$K88</f>
        <v>#VALUE!</v>
      </c>
      <c r="X88" s="244" t="e">
        <f aca="false" ca="true" dt2D="false" dtr="false" t="normal">X$80/'Допущения'!$G$20*$K88</f>
        <v>#VALUE!</v>
      </c>
      <c r="Y88" s="244" t="e">
        <f aca="false" ca="true" dt2D="false" dtr="false" t="normal">Y$80/'Допущения'!$G$20*$K88</f>
        <v>#VALUE!</v>
      </c>
      <c r="Z88" s="244" t="e">
        <f aca="false" ca="true" dt2D="false" dtr="false" t="normal">Z$80/'Допущения'!$G$20*$K88</f>
        <v>#VALUE!</v>
      </c>
      <c r="AA88" s="244" t="e">
        <f aca="false" ca="true" dt2D="false" dtr="false" t="normal">AA$80/'Допущения'!$G$20*$K88</f>
        <v>#VALUE!</v>
      </c>
      <c r="AB88" s="244" t="e">
        <f aca="false" ca="true" dt2D="false" dtr="false" t="normal">AB$80/'Допущения'!$G$20*$K88</f>
        <v>#VALUE!</v>
      </c>
      <c r="AC88" s="244" t="e">
        <f aca="false" ca="true" dt2D="false" dtr="false" t="normal">AC$80/'Допущения'!$G$20*$K88</f>
        <v>#VALUE!</v>
      </c>
      <c r="AD88" s="244" t="e">
        <f aca="false" ca="true" dt2D="false" dtr="false" t="normal">AD$80/'Допущения'!$G$20*$K88</f>
        <v>#VALUE!</v>
      </c>
      <c r="AE88" s="244" t="e">
        <f aca="false" ca="true" dt2D="false" dtr="false" t="normal">AE$80/'Допущения'!$G$20*$K88</f>
        <v>#VALUE!</v>
      </c>
      <c r="AF88" s="244" t="e">
        <f aca="false" ca="true" dt2D="false" dtr="false" t="normal">AF$80/'Допущения'!$G$20*$K88</f>
        <v>#VALUE!</v>
      </c>
      <c r="AG88" s="244" t="e">
        <f aca="false" ca="true" dt2D="false" dtr="false" t="normal">AG$80/'Допущения'!$G$20*$K88</f>
        <v>#VALUE!</v>
      </c>
      <c r="AH88" s="244" t="e">
        <f aca="false" ca="true" dt2D="false" dtr="false" t="normal">AH$80/'Допущения'!$G$20*$K88</f>
        <v>#VALUE!</v>
      </c>
      <c r="AI88" s="244" t="e">
        <f aca="false" ca="true" dt2D="false" dtr="false" t="normal">AI$80/'Допущения'!$G$20*$K88</f>
        <v>#VALUE!</v>
      </c>
      <c r="AJ88" s="244" t="e">
        <f aca="false" ca="true" dt2D="false" dtr="false" t="normal">AJ$80/'Допущения'!$G$20*$K88</f>
        <v>#VALUE!</v>
      </c>
      <c r="AK88" s="244" t="e">
        <f aca="false" ca="true" dt2D="false" dtr="false" t="normal">AK$80/'Допущения'!$G$20*$K88</f>
        <v>#VALUE!</v>
      </c>
      <c r="AL88" s="244" t="e">
        <f aca="false" ca="true" dt2D="false" dtr="false" t="normal">AL$80/'Допущения'!$G$20*$K88</f>
        <v>#VALUE!</v>
      </c>
      <c r="AM88" s="244" t="e">
        <f aca="false" ca="true" dt2D="false" dtr="false" t="normal">AM$80/'Допущения'!$G$20*$K88</f>
        <v>#VALUE!</v>
      </c>
      <c r="AN88" s="244" t="e">
        <f aca="false" ca="true" dt2D="false" dtr="false" t="normal">AN$80/'Допущения'!$G$20*$K88</f>
        <v>#VALUE!</v>
      </c>
      <c r="AO88" s="244" t="e">
        <f aca="false" ca="true" dt2D="false" dtr="false" t="normal">AO$80/'Допущения'!$G$20*$K88</f>
        <v>#VALUE!</v>
      </c>
      <c r="AP88" s="244" t="e">
        <f aca="false" ca="true" dt2D="false" dtr="false" t="normal">AP$80/'Допущения'!$G$20*$K88</f>
        <v>#VALUE!</v>
      </c>
      <c r="AQ88" s="244" t="e">
        <f aca="false" ca="true" dt2D="false" dtr="false" t="normal">AQ$80/'Допущения'!$G$20*$K88</f>
        <v>#VALUE!</v>
      </c>
      <c r="AR88" s="244" t="e">
        <f aca="false" ca="true" dt2D="false" dtr="false" t="normal">AR$80/'Допущения'!$G$20*$K88</f>
        <v>#VALUE!</v>
      </c>
      <c r="AS88" s="244" t="e">
        <f aca="false" ca="true" dt2D="false" dtr="false" t="normal">AS$80/'Допущения'!$G$20*$K88</f>
        <v>#VALUE!</v>
      </c>
      <c r="AT88" s="244" t="e">
        <f aca="false" ca="true" dt2D="false" dtr="false" t="normal">AT$80/'Допущения'!$G$20*$K88</f>
        <v>#VALUE!</v>
      </c>
      <c r="AU88" s="244" t="e">
        <f aca="false" ca="true" dt2D="false" dtr="false" t="normal">AU$80/'Допущения'!$G$20*$K88</f>
        <v>#VALUE!</v>
      </c>
      <c r="AV88" s="244" t="e">
        <f aca="false" ca="true" dt2D="false" dtr="false" t="normal">AV$80/'Допущения'!$G$20*$K88</f>
        <v>#VALUE!</v>
      </c>
      <c r="AW88" s="244" t="e">
        <f aca="false" ca="true" dt2D="false" dtr="false" t="normal">AW$80/'Допущения'!$G$20*$K88</f>
        <v>#VALUE!</v>
      </c>
      <c r="AX88" s="244" t="e">
        <f aca="false" ca="true" dt2D="false" dtr="false" t="normal">AX$80/'Допущения'!$G$20*$K88</f>
        <v>#VALUE!</v>
      </c>
      <c r="AY88" s="244" t="e">
        <f aca="false" ca="true" dt2D="false" dtr="false" t="normal">AY$80/'Допущения'!$G$20*$K88</f>
        <v>#VALUE!</v>
      </c>
      <c r="AZ88" s="244" t="e">
        <f aca="false" ca="true" dt2D="false" dtr="false" t="normal">AZ$80/'Допущения'!$G$20*$K88</f>
        <v>#VALUE!</v>
      </c>
      <c r="BA88" s="244" t="e">
        <f aca="false" ca="true" dt2D="false" dtr="false" t="normal">BA$80/'Допущения'!$G$20*$K88</f>
        <v>#VALUE!</v>
      </c>
      <c r="BB88" s="244" t="e">
        <f aca="false" ca="true" dt2D="false" dtr="false" t="normal">BB$80/'Допущения'!$G$20*$K88</f>
        <v>#VALUE!</v>
      </c>
      <c r="BC88" s="244" t="e">
        <f aca="false" ca="true" dt2D="false" dtr="false" t="normal">BC$80/'Допущения'!$G$20*$K88</f>
        <v>#VALUE!</v>
      </c>
      <c r="BD88" s="244" t="e">
        <f aca="false" ca="true" dt2D="false" dtr="false" t="normal">BD$80/'Допущения'!$G$20*$K88</f>
        <v>#VALUE!</v>
      </c>
      <c r="BE88" s="244" t="e">
        <f aca="false" ca="true" dt2D="false" dtr="false" t="normal">BE$80/'Допущения'!$G$20*$K88</f>
        <v>#VALUE!</v>
      </c>
      <c r="BF88" s="244" t="e">
        <f aca="false" ca="true" dt2D="false" dtr="false" t="normal">BF$80/'Допущения'!$G$20*$K88</f>
        <v>#VALUE!</v>
      </c>
      <c r="BG88" s="244" t="e">
        <f aca="false" ca="true" dt2D="false" dtr="false" t="normal">BG$80/'Допущения'!$G$20*$K88</f>
        <v>#VALUE!</v>
      </c>
      <c r="BH88" s="244" t="e">
        <f aca="false" ca="true" dt2D="false" dtr="false" t="normal">BH$80/'Допущения'!$G$20*$K88</f>
        <v>#VALUE!</v>
      </c>
      <c r="BI88" s="244" t="e">
        <f aca="false" ca="true" dt2D="false" dtr="false" t="normal">BI$80/'Допущения'!$G$20*$K88</f>
        <v>#VALUE!</v>
      </c>
      <c r="BJ88" s="244" t="e">
        <f aca="false" ca="true" dt2D="false" dtr="false" t="normal">BJ$80/'Допущения'!$G$20*$K88</f>
        <v>#VALUE!</v>
      </c>
      <c r="BK88" s="244" t="e">
        <f aca="false" ca="true" dt2D="false" dtr="false" t="normal">BK$80/'Допущения'!$G$20*$K88</f>
        <v>#VALUE!</v>
      </c>
      <c r="BL88" s="244" t="e">
        <f aca="false" ca="true" dt2D="false" dtr="false" t="normal">BL$80/'Допущения'!$G$20*$K88</f>
        <v>#VALUE!</v>
      </c>
      <c r="BM88" s="244" t="e">
        <f aca="false" ca="true" dt2D="false" dtr="false" t="normal">BM$80/'Допущения'!$G$20*$K88</f>
        <v>#VALUE!</v>
      </c>
      <c r="BN88" s="244" t="e">
        <f aca="false" ca="true" dt2D="false" dtr="false" t="normal">BN$80/'Допущения'!$G$20*$K88</f>
        <v>#VALUE!</v>
      </c>
      <c r="BO88" s="244" t="e">
        <f aca="false" ca="true" dt2D="false" dtr="false" t="normal">BO$80/'Допущения'!$G$20*$K88</f>
        <v>#VALUE!</v>
      </c>
      <c r="BP88" s="244" t="e">
        <f aca="false" ca="true" dt2D="false" dtr="false" t="normal">BP$80/'Допущения'!$G$20*$K88</f>
        <v>#VALUE!</v>
      </c>
      <c r="BQ88" s="244" t="e">
        <f aca="false" ca="true" dt2D="false" dtr="false" t="normal">BQ$80/'Допущения'!$G$20*$K88</f>
        <v>#VALUE!</v>
      </c>
      <c r="BR88" s="244" t="e">
        <f aca="false" ca="true" dt2D="false" dtr="false" t="normal">BR$80/'Допущения'!$G$20*$K88</f>
        <v>#VALUE!</v>
      </c>
      <c r="BS88" s="244" t="e">
        <f aca="false" ca="true" dt2D="false" dtr="false" t="normal">BS$80/'Допущения'!$G$20*$K88</f>
        <v>#VALUE!</v>
      </c>
      <c r="BT88" s="244" t="e">
        <f aca="false" ca="true" dt2D="false" dtr="false" t="normal">BT$80/'Допущения'!$G$20*$K88</f>
        <v>#VALUE!</v>
      </c>
    </row>
    <row hidden="true" ht="16.5" outlineLevel="1" r="89">
      <c r="B89" s="482" t="s">
        <v>628</v>
      </c>
      <c r="D89" s="482" t="str">
        <f aca="false" ca="false" dt2D="false" dtr="false" t="normal">D88</f>
        <v>Прочая обеспечивающая инфраструктура</v>
      </c>
      <c r="H89" s="1" t="n"/>
      <c r="I89" s="607" t="n"/>
      <c r="L89" s="235" t="n"/>
      <c r="M89" s="244" t="n"/>
      <c r="N89" s="244" t="n"/>
      <c r="O89" s="244" t="n"/>
      <c r="P89" s="244" t="n"/>
      <c r="Q89" s="244" t="n"/>
      <c r="R89" s="244" t="n"/>
      <c r="S89" s="244" t="n"/>
      <c r="T89" s="244" t="n"/>
      <c r="U89" s="244" t="n"/>
      <c r="V89" s="244" t="n"/>
      <c r="W89" s="244" t="n"/>
      <c r="X89" s="244" t="n"/>
      <c r="Y89" s="244" t="n"/>
      <c r="Z89" s="244" t="n"/>
      <c r="AA89" s="244" t="n"/>
      <c r="AB89" s="244" t="n"/>
      <c r="AC89" s="244" t="n"/>
      <c r="AD89" s="244" t="n"/>
      <c r="AE89" s="244" t="n"/>
      <c r="AF89" s="244" t="n"/>
      <c r="AG89" s="244" t="n"/>
      <c r="AH89" s="244" t="n"/>
      <c r="AI89" s="244" t="n"/>
      <c r="AJ89" s="244" t="n"/>
      <c r="AK89" s="244" t="n"/>
      <c r="AL89" s="244" t="n"/>
      <c r="AM89" s="244" t="n"/>
      <c r="AN89" s="244" t="n"/>
      <c r="AO89" s="244" t="n"/>
      <c r="AP89" s="244" t="n"/>
      <c r="AQ89" s="244" t="n"/>
      <c r="AR89" s="244" t="n"/>
      <c r="AS89" s="244" t="n"/>
      <c r="AT89" s="244" t="n"/>
      <c r="AU89" s="244" t="n"/>
      <c r="AV89" s="244" t="n"/>
      <c r="AW89" s="244" t="n"/>
      <c r="AX89" s="244" t="n"/>
      <c r="AY89" s="244" t="n"/>
      <c r="AZ89" s="244" t="n"/>
      <c r="BA89" s="244" t="n"/>
      <c r="BB89" s="244" t="n"/>
      <c r="BC89" s="244" t="n"/>
      <c r="BD89" s="244" t="n"/>
      <c r="BE89" s="244" t="n"/>
      <c r="BF89" s="244" t="n"/>
      <c r="BG89" s="244" t="n"/>
      <c r="BH89" s="244" t="n"/>
      <c r="BI89" s="244" t="n"/>
      <c r="BJ89" s="244" t="n"/>
      <c r="BK89" s="244" t="n"/>
      <c r="BL89" s="244" t="n"/>
      <c r="BM89" s="244" t="n"/>
      <c r="BN89" s="244" t="n"/>
      <c r="BO89" s="244" t="n"/>
      <c r="BP89" s="244" t="n"/>
      <c r="BQ89" s="244" t="n"/>
      <c r="BR89" s="244" t="n"/>
      <c r="BS89" s="244" t="n"/>
      <c r="BT89" s="244" t="n"/>
    </row>
    <row customFormat="true" ht="16.5" outlineLevel="0" r="90" s="130">
      <c r="A90" s="574" t="n"/>
      <c r="B90" s="574" t="n"/>
      <c r="C90" s="574" t="n"/>
      <c r="D90" s="574" t="n"/>
      <c r="E90" s="574" t="n"/>
      <c r="F90" s="574" t="n"/>
      <c r="G90" s="574" t="n"/>
      <c r="I90" s="608" t="n"/>
      <c r="K90" s="575" t="n"/>
      <c r="L90" s="235" t="n"/>
      <c r="M90" s="239" t="n"/>
      <c r="N90" s="239" t="n"/>
      <c r="O90" s="239" t="n"/>
      <c r="P90" s="239" t="n"/>
      <c r="Q90" s="239" t="n"/>
      <c r="R90" s="239" t="n"/>
      <c r="S90" s="239" t="n"/>
      <c r="T90" s="239" t="n"/>
      <c r="U90" s="239" t="n"/>
      <c r="V90" s="239" t="n"/>
      <c r="W90" s="239" t="n"/>
      <c r="X90" s="239" t="n"/>
      <c r="Y90" s="239" t="n"/>
      <c r="Z90" s="239" t="n"/>
      <c r="AA90" s="239" t="n"/>
      <c r="AB90" s="239" t="n"/>
      <c r="AC90" s="239" t="n"/>
      <c r="AD90" s="239" t="n"/>
      <c r="AE90" s="239" t="n"/>
      <c r="AF90" s="239" t="n"/>
      <c r="AG90" s="239" t="n"/>
      <c r="AH90" s="239" t="n"/>
      <c r="AI90" s="239" t="n"/>
      <c r="AJ90" s="239" t="n"/>
      <c r="AK90" s="239" t="n"/>
      <c r="AL90" s="239" t="n"/>
      <c r="AM90" s="239" t="n"/>
      <c r="AN90" s="239" t="n"/>
      <c r="AO90" s="239" t="n"/>
      <c r="AP90" s="239" t="n"/>
      <c r="AQ90" s="239" t="n"/>
      <c r="AR90" s="239" t="n"/>
      <c r="AS90" s="239" t="n"/>
      <c r="AT90" s="239" t="n"/>
      <c r="AU90" s="239" t="n"/>
      <c r="AV90" s="239" t="n"/>
      <c r="AW90" s="239" t="n"/>
      <c r="AX90" s="239" t="n"/>
      <c r="AY90" s="239" t="n"/>
      <c r="AZ90" s="239" t="n"/>
      <c r="BA90" s="239" t="n"/>
      <c r="BB90" s="239" t="n"/>
      <c r="BC90" s="239" t="n"/>
      <c r="BD90" s="239" t="n"/>
      <c r="BE90" s="239" t="n"/>
      <c r="BF90" s="239" t="n"/>
      <c r="BG90" s="239" t="n"/>
      <c r="BH90" s="239" t="n"/>
      <c r="BI90" s="239" t="n"/>
      <c r="BJ90" s="239" t="n"/>
      <c r="BK90" s="239" t="n"/>
      <c r="BL90" s="239" t="n"/>
      <c r="BM90" s="239" t="n"/>
      <c r="BN90" s="239" t="n"/>
      <c r="BO90" s="239" t="n"/>
      <c r="BP90" s="239" t="n"/>
      <c r="BQ90" s="239" t="n"/>
      <c r="BR90" s="239" t="n"/>
      <c r="BS90" s="239" t="n"/>
      <c r="BT90" s="239" t="n"/>
    </row>
    <row ht="18" outlineLevel="0" r="91">
      <c r="A91" s="586" t="n"/>
      <c r="B91" s="586" t="n"/>
      <c r="C91" s="586" t="n"/>
      <c r="D91" s="586" t="n"/>
      <c r="E91" s="586" t="n"/>
      <c r="F91" s="586" t="n"/>
      <c r="G91" s="586" t="n"/>
      <c r="I91" s="502" t="s">
        <v>633</v>
      </c>
      <c r="J91" s="502" t="n"/>
      <c r="K91" s="502" t="n"/>
      <c r="L91" s="502" t="n"/>
      <c r="M91" s="502" t="n"/>
      <c r="N91" s="502" t="n"/>
      <c r="O91" s="502" t="n"/>
      <c r="P91" s="502" t="n"/>
      <c r="Q91" s="502" t="n"/>
      <c r="R91" s="502" t="n"/>
      <c r="S91" s="502" t="n"/>
      <c r="T91" s="502" t="n"/>
      <c r="U91" s="502" t="n"/>
      <c r="V91" s="502" t="n"/>
      <c r="W91" s="502" t="n"/>
      <c r="X91" s="502" t="n"/>
      <c r="Y91" s="502" t="n"/>
      <c r="Z91" s="502" t="n"/>
      <c r="AA91" s="502" t="n"/>
      <c r="AB91" s="502" t="n"/>
      <c r="AC91" s="502" t="n"/>
      <c r="AD91" s="502" t="n"/>
      <c r="AE91" s="502" t="n"/>
      <c r="AF91" s="502" t="n"/>
      <c r="AG91" s="502" t="n"/>
      <c r="AH91" s="502" t="n"/>
      <c r="AI91" s="502" t="n"/>
      <c r="AJ91" s="502" t="n"/>
      <c r="AK91" s="502" t="n"/>
      <c r="AL91" s="502" t="n"/>
      <c r="AM91" s="502" t="n"/>
      <c r="AN91" s="502" t="n"/>
      <c r="AO91" s="502" t="n"/>
      <c r="AP91" s="502" t="n"/>
      <c r="AQ91" s="502" t="n"/>
      <c r="AR91" s="502" t="n"/>
      <c r="AS91" s="502" t="n"/>
      <c r="AT91" s="502" t="n"/>
      <c r="AU91" s="502" t="n"/>
      <c r="AV91" s="502" t="n"/>
      <c r="AW91" s="502" t="n"/>
      <c r="AX91" s="502" t="n"/>
      <c r="AY91" s="502" t="n"/>
      <c r="AZ91" s="502" t="n"/>
      <c r="BA91" s="502" t="n"/>
      <c r="BB91" s="502" t="n"/>
      <c r="BC91" s="502" t="n"/>
      <c r="BD91" s="502" t="n"/>
      <c r="BE91" s="502" t="n"/>
      <c r="BF91" s="502" t="n"/>
      <c r="BG91" s="502" t="n"/>
      <c r="BH91" s="502" t="n"/>
      <c r="BI91" s="502" t="n"/>
      <c r="BJ91" s="502" t="n"/>
      <c r="BK91" s="502" t="n"/>
      <c r="BL91" s="502" t="n"/>
      <c r="BM91" s="502" t="n"/>
      <c r="BN91" s="502" t="n"/>
      <c r="BO91" s="502" t="n"/>
      <c r="BP91" s="502" t="n"/>
      <c r="BQ91" s="502" t="n"/>
      <c r="BR91" s="502" t="n"/>
      <c r="BS91" s="502" t="n"/>
      <c r="BT91" s="502" t="n"/>
    </row>
    <row hidden="true" ht="16.5" outlineLevel="1" r="92">
      <c r="I92" s="85" t="s">
        <v>628</v>
      </c>
      <c r="J92" s="17" t="n"/>
      <c r="L92" s="235" t="e">
        <f aca="false" ca="true" dt2D="false" dtr="false" t="normal">SUM(M92:BT92)</f>
        <v>#VALUE!</v>
      </c>
      <c r="M92" s="592" t="e">
        <f aca="false" ca="true" dt2D="false" dtr="false" t="normal">SUM(M93:M97)</f>
        <v>#VALUE!</v>
      </c>
      <c r="N92" s="592" t="e">
        <f aca="false" ca="true" dt2D="false" dtr="false" t="normal">SUM(N93:N97)</f>
        <v>#VALUE!</v>
      </c>
      <c r="O92" s="592" t="e">
        <f aca="false" ca="true" dt2D="false" dtr="false" t="normal">SUM(O93:O97)</f>
        <v>#VALUE!</v>
      </c>
      <c r="P92" s="592" t="e">
        <f aca="false" ca="true" dt2D="false" dtr="false" t="normal">SUM(P93:P97)</f>
        <v>#VALUE!</v>
      </c>
      <c r="Q92" s="592" t="e">
        <f aca="false" ca="true" dt2D="false" dtr="false" t="normal">SUM(Q93:Q97)</f>
        <v>#VALUE!</v>
      </c>
      <c r="R92" s="592" t="e">
        <f aca="false" ca="true" dt2D="false" dtr="false" t="normal">SUM(R93:R97)</f>
        <v>#VALUE!</v>
      </c>
      <c r="S92" s="592" t="e">
        <f aca="false" ca="true" dt2D="false" dtr="false" t="normal">SUM(S93:S97)</f>
        <v>#VALUE!</v>
      </c>
      <c r="T92" s="592" t="e">
        <f aca="false" ca="true" dt2D="false" dtr="false" t="normal">SUM(T93:T97)</f>
        <v>#VALUE!</v>
      </c>
      <c r="U92" s="592" t="e">
        <f aca="false" ca="true" dt2D="false" dtr="false" t="normal">SUM(U93:U97)</f>
        <v>#VALUE!</v>
      </c>
      <c r="V92" s="592" t="e">
        <f aca="false" ca="true" dt2D="false" dtr="false" t="normal">SUM(V93:V97)</f>
        <v>#VALUE!</v>
      </c>
      <c r="W92" s="592" t="e">
        <f aca="false" ca="true" dt2D="false" dtr="false" t="normal">SUM(W93:W97)</f>
        <v>#VALUE!</v>
      </c>
      <c r="X92" s="592" t="e">
        <f aca="false" ca="true" dt2D="false" dtr="false" t="normal">SUM(X93:X97)</f>
        <v>#VALUE!</v>
      </c>
      <c r="Y92" s="592" t="e">
        <f aca="false" ca="true" dt2D="false" dtr="false" t="normal">SUM(Y93:Y97)</f>
        <v>#VALUE!</v>
      </c>
      <c r="Z92" s="592" t="e">
        <f aca="false" ca="true" dt2D="false" dtr="false" t="normal">SUM(Z93:Z97)</f>
        <v>#VALUE!</v>
      </c>
      <c r="AA92" s="592" t="e">
        <f aca="false" ca="true" dt2D="false" dtr="false" t="normal">SUM(AA93:AA97)</f>
        <v>#VALUE!</v>
      </c>
      <c r="AB92" s="592" t="e">
        <f aca="false" ca="true" dt2D="false" dtr="false" t="normal">SUM(AB93:AB97)</f>
        <v>#VALUE!</v>
      </c>
      <c r="AC92" s="592" t="e">
        <f aca="false" ca="true" dt2D="false" dtr="false" t="normal">SUM(AC93:AC97)</f>
        <v>#VALUE!</v>
      </c>
      <c r="AD92" s="592" t="e">
        <f aca="false" ca="true" dt2D="false" dtr="false" t="normal">SUM(AD93:AD97)</f>
        <v>#VALUE!</v>
      </c>
      <c r="AE92" s="592" t="e">
        <f aca="false" ca="true" dt2D="false" dtr="false" t="normal">SUM(AE93:AE97)</f>
        <v>#VALUE!</v>
      </c>
      <c r="AF92" s="592" t="e">
        <f aca="false" ca="true" dt2D="false" dtr="false" t="normal">SUM(AF93:AF97)</f>
        <v>#VALUE!</v>
      </c>
      <c r="AG92" s="592" t="e">
        <f aca="false" ca="true" dt2D="false" dtr="false" t="normal">SUM(AG93:AG97)</f>
        <v>#VALUE!</v>
      </c>
      <c r="AH92" s="592" t="e">
        <f aca="false" ca="true" dt2D="false" dtr="false" t="normal">SUM(AH93:AH97)</f>
        <v>#VALUE!</v>
      </c>
      <c r="AI92" s="592" t="e">
        <f aca="false" ca="true" dt2D="false" dtr="false" t="normal">SUM(AI93:AI97)</f>
        <v>#VALUE!</v>
      </c>
      <c r="AJ92" s="592" t="e">
        <f aca="false" ca="true" dt2D="false" dtr="false" t="normal">SUM(AJ93:AJ97)</f>
        <v>#VALUE!</v>
      </c>
      <c r="AK92" s="592" t="e">
        <f aca="false" ca="true" dt2D="false" dtr="false" t="normal">SUM(AK93:AK97)</f>
        <v>#VALUE!</v>
      </c>
      <c r="AL92" s="592" t="e">
        <f aca="false" ca="true" dt2D="false" dtr="false" t="normal">SUM(AL93:AL97)</f>
        <v>#VALUE!</v>
      </c>
      <c r="AM92" s="592" t="e">
        <f aca="false" ca="true" dt2D="false" dtr="false" t="normal">SUM(AM93:AM97)</f>
        <v>#VALUE!</v>
      </c>
      <c r="AN92" s="592" t="e">
        <f aca="false" ca="true" dt2D="false" dtr="false" t="normal">SUM(AN93:AN97)</f>
        <v>#VALUE!</v>
      </c>
      <c r="AO92" s="592" t="e">
        <f aca="false" ca="true" dt2D="false" dtr="false" t="normal">SUM(AO93:AO97)</f>
        <v>#VALUE!</v>
      </c>
      <c r="AP92" s="592" t="e">
        <f aca="false" ca="true" dt2D="false" dtr="false" t="normal">SUM(AP93:AP97)</f>
        <v>#VALUE!</v>
      </c>
      <c r="AQ92" s="592" t="e">
        <f aca="false" ca="true" dt2D="false" dtr="false" t="normal">SUM(AQ93:AQ97)</f>
        <v>#VALUE!</v>
      </c>
      <c r="AR92" s="592" t="e">
        <f aca="false" ca="true" dt2D="false" dtr="false" t="normal">SUM(AR93:AR97)</f>
        <v>#VALUE!</v>
      </c>
      <c r="AS92" s="592" t="e">
        <f aca="false" ca="true" dt2D="false" dtr="false" t="normal">SUM(AS93:AS97)</f>
        <v>#VALUE!</v>
      </c>
      <c r="AT92" s="592" t="e">
        <f aca="false" ca="true" dt2D="false" dtr="false" t="normal">SUM(AT93:AT97)</f>
        <v>#VALUE!</v>
      </c>
      <c r="AU92" s="592" t="e">
        <f aca="false" ca="true" dt2D="false" dtr="false" t="normal">SUM(AU93:AU97)</f>
        <v>#VALUE!</v>
      </c>
      <c r="AV92" s="592" t="e">
        <f aca="false" ca="true" dt2D="false" dtr="false" t="normal">SUM(AV93:AV97)</f>
        <v>#VALUE!</v>
      </c>
      <c r="AW92" s="592" t="e">
        <f aca="false" ca="true" dt2D="false" dtr="false" t="normal">SUM(AW93:AW97)</f>
        <v>#VALUE!</v>
      </c>
      <c r="AX92" s="592" t="e">
        <f aca="false" ca="true" dt2D="false" dtr="false" t="normal">SUM(AX93:AX97)</f>
        <v>#VALUE!</v>
      </c>
      <c r="AY92" s="592" t="e">
        <f aca="false" ca="true" dt2D="false" dtr="false" t="normal">SUM(AY93:AY97)</f>
        <v>#VALUE!</v>
      </c>
      <c r="AZ92" s="592" t="e">
        <f aca="false" ca="true" dt2D="false" dtr="false" t="normal">SUM(AZ93:AZ97)</f>
        <v>#VALUE!</v>
      </c>
      <c r="BA92" s="592" t="e">
        <f aca="false" ca="true" dt2D="false" dtr="false" t="normal">SUM(BA93:BA97)</f>
        <v>#VALUE!</v>
      </c>
      <c r="BB92" s="592" t="e">
        <f aca="false" ca="true" dt2D="false" dtr="false" t="normal">SUM(BB93:BB97)</f>
        <v>#VALUE!</v>
      </c>
      <c r="BC92" s="592" t="e">
        <f aca="false" ca="true" dt2D="false" dtr="false" t="normal">SUM(BC93:BC97)</f>
        <v>#VALUE!</v>
      </c>
      <c r="BD92" s="592" t="e">
        <f aca="false" ca="true" dt2D="false" dtr="false" t="normal">SUM(BD93:BD97)</f>
        <v>#VALUE!</v>
      </c>
      <c r="BE92" s="592" t="e">
        <f aca="false" ca="true" dt2D="false" dtr="false" t="normal">SUM(BE93:BE97)</f>
        <v>#VALUE!</v>
      </c>
      <c r="BF92" s="592" t="e">
        <f aca="false" ca="true" dt2D="false" dtr="false" t="normal">SUM(BF93:BF97)</f>
        <v>#VALUE!</v>
      </c>
      <c r="BG92" s="592" t="e">
        <f aca="false" ca="true" dt2D="false" dtr="false" t="normal">SUM(BG93:BG97)</f>
        <v>#VALUE!</v>
      </c>
      <c r="BH92" s="592" t="e">
        <f aca="false" ca="true" dt2D="false" dtr="false" t="normal">SUM(BH93:BH97)</f>
        <v>#VALUE!</v>
      </c>
      <c r="BI92" s="592" t="e">
        <f aca="false" ca="true" dt2D="false" dtr="false" t="normal">SUM(BI93:BI97)</f>
        <v>#VALUE!</v>
      </c>
      <c r="BJ92" s="592" t="e">
        <f aca="false" ca="true" dt2D="false" dtr="false" t="normal">SUM(BJ93:BJ97)</f>
        <v>#VALUE!</v>
      </c>
      <c r="BK92" s="592" t="e">
        <f aca="false" ca="true" dt2D="false" dtr="false" t="normal">SUM(BK93:BK97)</f>
        <v>#VALUE!</v>
      </c>
      <c r="BL92" s="592" t="e">
        <f aca="false" ca="true" dt2D="false" dtr="false" t="normal">SUM(BL93:BL97)</f>
        <v>#VALUE!</v>
      </c>
      <c r="BM92" s="592" t="e">
        <f aca="false" ca="true" dt2D="false" dtr="false" t="normal">SUM(BM93:BM97)</f>
        <v>#VALUE!</v>
      </c>
      <c r="BN92" s="592" t="e">
        <f aca="false" ca="true" dt2D="false" dtr="false" t="normal">SUM(BN93:BN97)</f>
        <v>#VALUE!</v>
      </c>
      <c r="BO92" s="592" t="e">
        <f aca="false" ca="true" dt2D="false" dtr="false" t="normal">SUM(BO93:BO97)</f>
        <v>#VALUE!</v>
      </c>
      <c r="BP92" s="592" t="e">
        <f aca="false" ca="true" dt2D="false" dtr="false" t="normal">SUM(BP93:BP97)</f>
        <v>#VALUE!</v>
      </c>
      <c r="BQ92" s="592" t="e">
        <f aca="false" ca="true" dt2D="false" dtr="false" t="normal">SUM(BQ93:BQ97)</f>
        <v>#VALUE!</v>
      </c>
      <c r="BR92" s="592" t="e">
        <f aca="false" ca="true" dt2D="false" dtr="false" t="normal">SUM(BR93:BR97)</f>
        <v>#VALUE!</v>
      </c>
      <c r="BS92" s="592" t="e">
        <f aca="false" ca="true" dt2D="false" dtr="false" t="normal">SUM(BS93:BS97)</f>
        <v>#VALUE!</v>
      </c>
      <c r="BT92" s="592" t="e">
        <f aca="false" ca="true" dt2D="false" dtr="false" t="normal">SUM(BT93:BT97)</f>
        <v>#VALUE!</v>
      </c>
    </row>
    <row hidden="true" ht="16.5" outlineLevel="2" r="93">
      <c r="I93" s="1" t="s">
        <v>629</v>
      </c>
      <c r="L93" s="244" t="e">
        <f aca="false" ca="false" dt2D="false" dtr="false" t="normal">SUM(M93:BT93)</f>
        <v>#VALUE!</v>
      </c>
      <c r="M93" s="244" t="e">
        <f aca="false" ca="false" dt2D="false" dtr="false" t="normal">SUM(M9, M30, M51, M72)</f>
        <v>#VALUE!</v>
      </c>
      <c r="N93" s="244" t="e">
        <f aca="false" ca="false" dt2D="false" dtr="false" t="normal">SUM(N9, N30, N51, N72)</f>
        <v>#VALUE!</v>
      </c>
      <c r="O93" s="244" t="e">
        <f aca="false" ca="false" dt2D="false" dtr="false" t="normal">SUM(O9, O30, O51, O72)</f>
        <v>#VALUE!</v>
      </c>
      <c r="P93" s="244" t="e">
        <f aca="false" ca="false" dt2D="false" dtr="false" t="normal">SUM(P9, P30, P51, P72)</f>
        <v>#VALUE!</v>
      </c>
      <c r="Q93" s="244" t="e">
        <f aca="false" ca="false" dt2D="false" dtr="false" t="normal">SUM(Q9, Q30, Q51, Q72)</f>
        <v>#VALUE!</v>
      </c>
      <c r="R93" s="244" t="e">
        <f aca="false" ca="false" dt2D="false" dtr="false" t="normal">SUM(R9, R30, R51, R72)</f>
        <v>#VALUE!</v>
      </c>
      <c r="S93" s="244" t="e">
        <f aca="false" ca="false" dt2D="false" dtr="false" t="normal">SUM(S9, S30, S51, S72)</f>
        <v>#VALUE!</v>
      </c>
      <c r="T93" s="244" t="e">
        <f aca="false" ca="false" dt2D="false" dtr="false" t="normal">SUM(T9, T30, T51, T72)</f>
        <v>#VALUE!</v>
      </c>
      <c r="U93" s="244" t="e">
        <f aca="false" ca="false" dt2D="false" dtr="false" t="normal">SUM(U9, U30, U51, U72)</f>
        <v>#VALUE!</v>
      </c>
      <c r="V93" s="244" t="e">
        <f aca="false" ca="false" dt2D="false" dtr="false" t="normal">SUM(V9, V30, V51, V72)</f>
        <v>#VALUE!</v>
      </c>
      <c r="W93" s="244" t="e">
        <f aca="false" ca="false" dt2D="false" dtr="false" t="normal">SUM(W9, W30, W51, W72)</f>
        <v>#VALUE!</v>
      </c>
      <c r="X93" s="244" t="e">
        <f aca="false" ca="false" dt2D="false" dtr="false" t="normal">SUM(X9, X30, X51, X72)</f>
        <v>#VALUE!</v>
      </c>
      <c r="Y93" s="244" t="e">
        <f aca="false" ca="false" dt2D="false" dtr="false" t="normal">SUM(Y9, Y30, Y51, Y72)</f>
        <v>#VALUE!</v>
      </c>
      <c r="Z93" s="244" t="e">
        <f aca="false" ca="false" dt2D="false" dtr="false" t="normal">SUM(Z9, Z30, Z51, Z72)</f>
        <v>#VALUE!</v>
      </c>
      <c r="AA93" s="244" t="e">
        <f aca="false" ca="false" dt2D="false" dtr="false" t="normal">SUM(AA9, AA30, AA51, AA72)</f>
        <v>#VALUE!</v>
      </c>
      <c r="AB93" s="244" t="e">
        <f aca="false" ca="false" dt2D="false" dtr="false" t="normal">SUM(AB9, AB30, AB51, AB72)</f>
        <v>#VALUE!</v>
      </c>
      <c r="AC93" s="244" t="e">
        <f aca="false" ca="false" dt2D="false" dtr="false" t="normal">SUM(AC9, AC30, AC51, AC72)</f>
        <v>#VALUE!</v>
      </c>
      <c r="AD93" s="244" t="e">
        <f aca="false" ca="false" dt2D="false" dtr="false" t="normal">SUM(AD9, AD30, AD51, AD72)</f>
        <v>#VALUE!</v>
      </c>
      <c r="AE93" s="244" t="e">
        <f aca="false" ca="false" dt2D="false" dtr="false" t="normal">SUM(AE9, AE30, AE51, AE72)</f>
        <v>#VALUE!</v>
      </c>
      <c r="AF93" s="244" t="e">
        <f aca="false" ca="false" dt2D="false" dtr="false" t="normal">SUM(AF9, AF30, AF51, AF72)</f>
        <v>#VALUE!</v>
      </c>
      <c r="AG93" s="244" t="e">
        <f aca="false" ca="false" dt2D="false" dtr="false" t="normal">SUM(AG9, AG30, AG51, AG72)</f>
        <v>#VALUE!</v>
      </c>
      <c r="AH93" s="244" t="e">
        <f aca="false" ca="false" dt2D="false" dtr="false" t="normal">SUM(AH9, AH30, AH51, AH72)</f>
        <v>#VALUE!</v>
      </c>
      <c r="AI93" s="244" t="e">
        <f aca="false" ca="false" dt2D="false" dtr="false" t="normal">SUM(AI9, AI30, AI51, AI72)</f>
        <v>#VALUE!</v>
      </c>
      <c r="AJ93" s="244" t="e">
        <f aca="false" ca="false" dt2D="false" dtr="false" t="normal">SUM(AJ9, AJ30, AJ51, AJ72)</f>
        <v>#VALUE!</v>
      </c>
      <c r="AK93" s="244" t="e">
        <f aca="false" ca="false" dt2D="false" dtr="false" t="normal">SUM(AK9, AK30, AK51, AK72)</f>
        <v>#VALUE!</v>
      </c>
      <c r="AL93" s="244" t="e">
        <f aca="false" ca="false" dt2D="false" dtr="false" t="normal">SUM(AL9, AL30, AL51, AL72)</f>
        <v>#VALUE!</v>
      </c>
      <c r="AM93" s="244" t="e">
        <f aca="false" ca="false" dt2D="false" dtr="false" t="normal">SUM(AM9, AM30, AM51, AM72)</f>
        <v>#VALUE!</v>
      </c>
      <c r="AN93" s="244" t="e">
        <f aca="false" ca="false" dt2D="false" dtr="false" t="normal">SUM(AN9, AN30, AN51, AN72)</f>
        <v>#VALUE!</v>
      </c>
      <c r="AO93" s="244" t="e">
        <f aca="false" ca="false" dt2D="false" dtr="false" t="normal">SUM(AO9, AO30, AO51, AO72)</f>
        <v>#VALUE!</v>
      </c>
      <c r="AP93" s="244" t="e">
        <f aca="false" ca="false" dt2D="false" dtr="false" t="normal">SUM(AP9, AP30, AP51, AP72)</f>
        <v>#VALUE!</v>
      </c>
      <c r="AQ93" s="244" t="e">
        <f aca="false" ca="false" dt2D="false" dtr="false" t="normal">SUM(AQ9, AQ30, AQ51, AQ72)</f>
        <v>#VALUE!</v>
      </c>
      <c r="AR93" s="244" t="e">
        <f aca="false" ca="false" dt2D="false" dtr="false" t="normal">SUM(AR9, AR30, AR51, AR72)</f>
        <v>#VALUE!</v>
      </c>
      <c r="AS93" s="244" t="e">
        <f aca="false" ca="false" dt2D="false" dtr="false" t="normal">SUM(AS9, AS30, AS51, AS72)</f>
        <v>#VALUE!</v>
      </c>
      <c r="AT93" s="244" t="e">
        <f aca="false" ca="false" dt2D="false" dtr="false" t="normal">SUM(AT9, AT30, AT51, AT72)</f>
        <v>#VALUE!</v>
      </c>
      <c r="AU93" s="244" t="e">
        <f aca="false" ca="false" dt2D="false" dtr="false" t="normal">SUM(AU9, AU30, AU51, AU72)</f>
        <v>#VALUE!</v>
      </c>
      <c r="AV93" s="244" t="e">
        <f aca="false" ca="false" dt2D="false" dtr="false" t="normal">SUM(AV9, AV30, AV51, AV72)</f>
        <v>#VALUE!</v>
      </c>
      <c r="AW93" s="244" t="e">
        <f aca="false" ca="false" dt2D="false" dtr="false" t="normal">SUM(AW9, AW30, AW51, AW72)</f>
        <v>#VALUE!</v>
      </c>
      <c r="AX93" s="244" t="e">
        <f aca="false" ca="false" dt2D="false" dtr="false" t="normal">SUM(AX9, AX30, AX51, AX72)</f>
        <v>#VALUE!</v>
      </c>
      <c r="AY93" s="244" t="e">
        <f aca="false" ca="false" dt2D="false" dtr="false" t="normal">SUM(AY9, AY30, AY51, AY72)</f>
        <v>#VALUE!</v>
      </c>
      <c r="AZ93" s="244" t="e">
        <f aca="false" ca="false" dt2D="false" dtr="false" t="normal">SUM(AZ9, AZ30, AZ51, AZ72)</f>
        <v>#VALUE!</v>
      </c>
      <c r="BA93" s="244" t="e">
        <f aca="false" ca="false" dt2D="false" dtr="false" t="normal">SUM(BA9, BA30, BA51, BA72)</f>
        <v>#VALUE!</v>
      </c>
      <c r="BB93" s="244" t="e">
        <f aca="false" ca="false" dt2D="false" dtr="false" t="normal">SUM(BB9, BB30, BB51, BB72)</f>
        <v>#VALUE!</v>
      </c>
      <c r="BC93" s="244" t="e">
        <f aca="false" ca="false" dt2D="false" dtr="false" t="normal">SUM(BC9, BC30, BC51, BC72)</f>
        <v>#VALUE!</v>
      </c>
      <c r="BD93" s="244" t="e">
        <f aca="false" ca="false" dt2D="false" dtr="false" t="normal">SUM(BD9, BD30, BD51, BD72)</f>
        <v>#VALUE!</v>
      </c>
      <c r="BE93" s="244" t="e">
        <f aca="false" ca="false" dt2D="false" dtr="false" t="normal">SUM(BE9, BE30, BE51, BE72)</f>
        <v>#VALUE!</v>
      </c>
      <c r="BF93" s="244" t="e">
        <f aca="false" ca="false" dt2D="false" dtr="false" t="normal">SUM(BF9, BF30, BF51, BF72)</f>
        <v>#VALUE!</v>
      </c>
      <c r="BG93" s="244" t="e">
        <f aca="false" ca="false" dt2D="false" dtr="false" t="normal">SUM(BG9, BG30, BG51, BG72)</f>
        <v>#VALUE!</v>
      </c>
      <c r="BH93" s="244" t="e">
        <f aca="false" ca="false" dt2D="false" dtr="false" t="normal">SUM(BH9, BH30, BH51, BH72)</f>
        <v>#VALUE!</v>
      </c>
      <c r="BI93" s="244" t="e">
        <f aca="false" ca="false" dt2D="false" dtr="false" t="normal">SUM(BI9, BI30, BI51, BI72)</f>
        <v>#VALUE!</v>
      </c>
      <c r="BJ93" s="244" t="e">
        <f aca="false" ca="false" dt2D="false" dtr="false" t="normal">SUM(BJ9, BJ30, BJ51, BJ72)</f>
        <v>#VALUE!</v>
      </c>
      <c r="BK93" s="244" t="e">
        <f aca="false" ca="false" dt2D="false" dtr="false" t="normal">SUM(BK9, BK30, BK51, BK72)</f>
        <v>#VALUE!</v>
      </c>
      <c r="BL93" s="244" t="e">
        <f aca="false" ca="false" dt2D="false" dtr="false" t="normal">SUM(BL9, BL30, BL51, BL72)</f>
        <v>#VALUE!</v>
      </c>
      <c r="BM93" s="244" t="e">
        <f aca="false" ca="false" dt2D="false" dtr="false" t="normal">SUM(BM9, BM30, BM51, BM72)</f>
        <v>#VALUE!</v>
      </c>
      <c r="BN93" s="244" t="e">
        <f aca="false" ca="false" dt2D="false" dtr="false" t="normal">SUM(BN9, BN30, BN51, BN72)</f>
        <v>#VALUE!</v>
      </c>
      <c r="BO93" s="244" t="e">
        <f aca="false" ca="false" dt2D="false" dtr="false" t="normal">SUM(BO9, BO30, BO51, BO72)</f>
        <v>#VALUE!</v>
      </c>
      <c r="BP93" s="244" t="e">
        <f aca="false" ca="false" dt2D="false" dtr="false" t="normal">SUM(BP9, BP30, BP51, BP72)</f>
        <v>#VALUE!</v>
      </c>
      <c r="BQ93" s="244" t="e">
        <f aca="false" ca="false" dt2D="false" dtr="false" t="normal">SUM(BQ9, BQ30, BQ51, BQ72)</f>
        <v>#VALUE!</v>
      </c>
      <c r="BR93" s="244" t="e">
        <f aca="false" ca="false" dt2D="false" dtr="false" t="normal">SUM(BR9, BR30, BR51, BR72)</f>
        <v>#VALUE!</v>
      </c>
      <c r="BS93" s="244" t="e">
        <f aca="false" ca="false" dt2D="false" dtr="false" t="normal">SUM(BS9, BS30, BS51, BS72)</f>
        <v>#VALUE!</v>
      </c>
      <c r="BT93" s="244" t="e">
        <f aca="false" ca="false" dt2D="false" dtr="false" t="normal">SUM(BT9, BT30, BT51, BT72)</f>
        <v>#VALUE!</v>
      </c>
      <c r="BU93" s="170" t="n"/>
    </row>
    <row hidden="true" ht="16.5" outlineLevel="2" r="94">
      <c r="I94" s="1" t="s">
        <v>571</v>
      </c>
      <c r="L94" s="244" t="e">
        <f aca="false" ca="false" dt2D="false" dtr="false" t="normal">SUM(M94:BT94)</f>
        <v>#VALUE!</v>
      </c>
      <c r="M94" s="244" t="e">
        <f aca="false" ca="false" dt2D="false" dtr="false" t="normal">SUM(M10, M31, M52, M73)</f>
        <v>#VALUE!</v>
      </c>
      <c r="N94" s="244" t="e">
        <f aca="false" ca="false" dt2D="false" dtr="false" t="normal">SUM(N10, N31, N52, N73)</f>
        <v>#VALUE!</v>
      </c>
      <c r="O94" s="244" t="e">
        <f aca="false" ca="false" dt2D="false" dtr="false" t="normal">SUM(O10, O31, O52, O73)</f>
        <v>#VALUE!</v>
      </c>
      <c r="P94" s="244" t="e">
        <f aca="false" ca="false" dt2D="false" dtr="false" t="normal">SUM(P10, P31, P52, P73)</f>
        <v>#VALUE!</v>
      </c>
      <c r="Q94" s="244" t="e">
        <f aca="false" ca="false" dt2D="false" dtr="false" t="normal">SUM(Q10, Q31, Q52, Q73)</f>
        <v>#VALUE!</v>
      </c>
      <c r="R94" s="244" t="e">
        <f aca="false" ca="false" dt2D="false" dtr="false" t="normal">SUM(R10, R31, R52, R73)</f>
        <v>#VALUE!</v>
      </c>
      <c r="S94" s="244" t="e">
        <f aca="false" ca="false" dt2D="false" dtr="false" t="normal">SUM(S10, S31, S52, S73)</f>
        <v>#VALUE!</v>
      </c>
      <c r="T94" s="244" t="e">
        <f aca="false" ca="false" dt2D="false" dtr="false" t="normal">SUM(T10, T31, T52, T73)</f>
        <v>#VALUE!</v>
      </c>
      <c r="U94" s="244" t="e">
        <f aca="false" ca="false" dt2D="false" dtr="false" t="normal">SUM(U10, U31, U52, U73)</f>
        <v>#VALUE!</v>
      </c>
      <c r="V94" s="244" t="e">
        <f aca="false" ca="false" dt2D="false" dtr="false" t="normal">SUM(V10, V31, V52, V73)</f>
        <v>#VALUE!</v>
      </c>
      <c r="W94" s="244" t="e">
        <f aca="false" ca="false" dt2D="false" dtr="false" t="normal">SUM(W10, W31, W52, W73)</f>
        <v>#VALUE!</v>
      </c>
      <c r="X94" s="244" t="e">
        <f aca="false" ca="false" dt2D="false" dtr="false" t="normal">SUM(X10, X31, X52, X73)</f>
        <v>#VALUE!</v>
      </c>
      <c r="Y94" s="244" t="e">
        <f aca="false" ca="false" dt2D="false" dtr="false" t="normal">SUM(Y10, Y31, Y52, Y73)</f>
        <v>#VALUE!</v>
      </c>
      <c r="Z94" s="244" t="e">
        <f aca="false" ca="false" dt2D="false" dtr="false" t="normal">SUM(Z10, Z31, Z52, Z73)</f>
        <v>#VALUE!</v>
      </c>
      <c r="AA94" s="244" t="e">
        <f aca="false" ca="false" dt2D="false" dtr="false" t="normal">SUM(AA10, AA31, AA52, AA73)</f>
        <v>#VALUE!</v>
      </c>
      <c r="AB94" s="244" t="e">
        <f aca="false" ca="false" dt2D="false" dtr="false" t="normal">SUM(AB10, AB31, AB52, AB73)</f>
        <v>#VALUE!</v>
      </c>
      <c r="AC94" s="244" t="e">
        <f aca="false" ca="false" dt2D="false" dtr="false" t="normal">SUM(AC10, AC31, AC52, AC73)</f>
        <v>#VALUE!</v>
      </c>
      <c r="AD94" s="244" t="e">
        <f aca="false" ca="false" dt2D="false" dtr="false" t="normal">SUM(AD10, AD31, AD52, AD73)</f>
        <v>#VALUE!</v>
      </c>
      <c r="AE94" s="244" t="e">
        <f aca="false" ca="false" dt2D="false" dtr="false" t="normal">SUM(AE10, AE31, AE52, AE73)</f>
        <v>#VALUE!</v>
      </c>
      <c r="AF94" s="244" t="e">
        <f aca="false" ca="false" dt2D="false" dtr="false" t="normal">SUM(AF10, AF31, AF52, AF73)</f>
        <v>#VALUE!</v>
      </c>
      <c r="AG94" s="244" t="e">
        <f aca="false" ca="false" dt2D="false" dtr="false" t="normal">SUM(AG10, AG31, AG52, AG73)</f>
        <v>#VALUE!</v>
      </c>
      <c r="AH94" s="244" t="e">
        <f aca="false" ca="false" dt2D="false" dtr="false" t="normal">SUM(AH10, AH31, AH52, AH73)</f>
        <v>#VALUE!</v>
      </c>
      <c r="AI94" s="244" t="e">
        <f aca="false" ca="false" dt2D="false" dtr="false" t="normal">SUM(AI10, AI31, AI52, AI73)</f>
        <v>#VALUE!</v>
      </c>
      <c r="AJ94" s="244" t="e">
        <f aca="false" ca="false" dt2D="false" dtr="false" t="normal">SUM(AJ10, AJ31, AJ52, AJ73)</f>
        <v>#VALUE!</v>
      </c>
      <c r="AK94" s="244" t="e">
        <f aca="false" ca="false" dt2D="false" dtr="false" t="normal">SUM(AK10, AK31, AK52, AK73)</f>
        <v>#VALUE!</v>
      </c>
      <c r="AL94" s="244" t="e">
        <f aca="false" ca="false" dt2D="false" dtr="false" t="normal">SUM(AL10, AL31, AL52, AL73)</f>
        <v>#VALUE!</v>
      </c>
      <c r="AM94" s="244" t="e">
        <f aca="false" ca="false" dt2D="false" dtr="false" t="normal">SUM(AM10, AM31, AM52, AM73)</f>
        <v>#VALUE!</v>
      </c>
      <c r="AN94" s="244" t="e">
        <f aca="false" ca="false" dt2D="false" dtr="false" t="normal">SUM(AN10, AN31, AN52, AN73)</f>
        <v>#VALUE!</v>
      </c>
      <c r="AO94" s="244" t="e">
        <f aca="false" ca="false" dt2D="false" dtr="false" t="normal">SUM(AO10, AO31, AO52, AO73)</f>
        <v>#VALUE!</v>
      </c>
      <c r="AP94" s="244" t="e">
        <f aca="false" ca="false" dt2D="false" dtr="false" t="normal">SUM(AP10, AP31, AP52, AP73)</f>
        <v>#VALUE!</v>
      </c>
      <c r="AQ94" s="244" t="e">
        <f aca="false" ca="false" dt2D="false" dtr="false" t="normal">SUM(AQ10, AQ31, AQ52, AQ73)</f>
        <v>#VALUE!</v>
      </c>
      <c r="AR94" s="244" t="e">
        <f aca="false" ca="false" dt2D="false" dtr="false" t="normal">SUM(AR10, AR31, AR52, AR73)</f>
        <v>#VALUE!</v>
      </c>
      <c r="AS94" s="244" t="e">
        <f aca="false" ca="false" dt2D="false" dtr="false" t="normal">SUM(AS10, AS31, AS52, AS73)</f>
        <v>#VALUE!</v>
      </c>
      <c r="AT94" s="244" t="e">
        <f aca="false" ca="false" dt2D="false" dtr="false" t="normal">SUM(AT10, AT31, AT52, AT73)</f>
        <v>#VALUE!</v>
      </c>
      <c r="AU94" s="244" t="e">
        <f aca="false" ca="false" dt2D="false" dtr="false" t="normal">SUM(AU10, AU31, AU52, AU73)</f>
        <v>#VALUE!</v>
      </c>
      <c r="AV94" s="244" t="e">
        <f aca="false" ca="false" dt2D="false" dtr="false" t="normal">SUM(AV10, AV31, AV52, AV73)</f>
        <v>#VALUE!</v>
      </c>
      <c r="AW94" s="244" t="e">
        <f aca="false" ca="false" dt2D="false" dtr="false" t="normal">SUM(AW10, AW31, AW52, AW73)</f>
        <v>#VALUE!</v>
      </c>
      <c r="AX94" s="244" t="e">
        <f aca="false" ca="false" dt2D="false" dtr="false" t="normal">SUM(AX10, AX31, AX52, AX73)</f>
        <v>#VALUE!</v>
      </c>
      <c r="AY94" s="244" t="e">
        <f aca="false" ca="false" dt2D="false" dtr="false" t="normal">SUM(AY10, AY31, AY52, AY73)</f>
        <v>#VALUE!</v>
      </c>
      <c r="AZ94" s="244" t="e">
        <f aca="false" ca="false" dt2D="false" dtr="false" t="normal">SUM(AZ10, AZ31, AZ52, AZ73)</f>
        <v>#VALUE!</v>
      </c>
      <c r="BA94" s="244" t="e">
        <f aca="false" ca="false" dt2D="false" dtr="false" t="normal">SUM(BA10, BA31, BA52, BA73)</f>
        <v>#VALUE!</v>
      </c>
      <c r="BB94" s="244" t="e">
        <f aca="false" ca="false" dt2D="false" dtr="false" t="normal">SUM(BB10, BB31, BB52, BB73)</f>
        <v>#VALUE!</v>
      </c>
      <c r="BC94" s="244" t="e">
        <f aca="false" ca="false" dt2D="false" dtr="false" t="normal">SUM(BC10, BC31, BC52, BC73)</f>
        <v>#VALUE!</v>
      </c>
      <c r="BD94" s="244" t="e">
        <f aca="false" ca="false" dt2D="false" dtr="false" t="normal">SUM(BD10, BD31, BD52, BD73)</f>
        <v>#VALUE!</v>
      </c>
      <c r="BE94" s="244" t="e">
        <f aca="false" ca="false" dt2D="false" dtr="false" t="normal">SUM(BE10, BE31, BE52, BE73)</f>
        <v>#VALUE!</v>
      </c>
      <c r="BF94" s="244" t="e">
        <f aca="false" ca="false" dt2D="false" dtr="false" t="normal">SUM(BF10, BF31, BF52, BF73)</f>
        <v>#VALUE!</v>
      </c>
      <c r="BG94" s="244" t="e">
        <f aca="false" ca="false" dt2D="false" dtr="false" t="normal">SUM(BG10, BG31, BG52, BG73)</f>
        <v>#VALUE!</v>
      </c>
      <c r="BH94" s="244" t="e">
        <f aca="false" ca="false" dt2D="false" dtr="false" t="normal">SUM(BH10, BH31, BH52, BH73)</f>
        <v>#VALUE!</v>
      </c>
      <c r="BI94" s="244" t="e">
        <f aca="false" ca="false" dt2D="false" dtr="false" t="normal">SUM(BI10, BI31, BI52, BI73)</f>
        <v>#VALUE!</v>
      </c>
      <c r="BJ94" s="244" t="e">
        <f aca="false" ca="false" dt2D="false" dtr="false" t="normal">SUM(BJ10, BJ31, BJ52, BJ73)</f>
        <v>#VALUE!</v>
      </c>
      <c r="BK94" s="244" t="e">
        <f aca="false" ca="false" dt2D="false" dtr="false" t="normal">SUM(BK10, BK31, BK52, BK73)</f>
        <v>#VALUE!</v>
      </c>
      <c r="BL94" s="244" t="e">
        <f aca="false" ca="false" dt2D="false" dtr="false" t="normal">SUM(BL10, BL31, BL52, BL73)</f>
        <v>#VALUE!</v>
      </c>
      <c r="BM94" s="244" t="e">
        <f aca="false" ca="false" dt2D="false" dtr="false" t="normal">SUM(BM10, BM31, BM52, BM73)</f>
        <v>#VALUE!</v>
      </c>
      <c r="BN94" s="244" t="e">
        <f aca="false" ca="false" dt2D="false" dtr="false" t="normal">SUM(BN10, BN31, BN52, BN73)</f>
        <v>#VALUE!</v>
      </c>
      <c r="BO94" s="244" t="e">
        <f aca="false" ca="false" dt2D="false" dtr="false" t="normal">SUM(BO10, BO31, BO52, BO73)</f>
        <v>#VALUE!</v>
      </c>
      <c r="BP94" s="244" t="e">
        <f aca="false" ca="false" dt2D="false" dtr="false" t="normal">SUM(BP10, BP31, BP52, BP73)</f>
        <v>#VALUE!</v>
      </c>
      <c r="BQ94" s="244" t="e">
        <f aca="false" ca="false" dt2D="false" dtr="false" t="normal">SUM(BQ10, BQ31, BQ52, BQ73)</f>
        <v>#VALUE!</v>
      </c>
      <c r="BR94" s="244" t="e">
        <f aca="false" ca="false" dt2D="false" dtr="false" t="normal">SUM(BR10, BR31, BR52, BR73)</f>
        <v>#VALUE!</v>
      </c>
      <c r="BS94" s="244" t="e">
        <f aca="false" ca="false" dt2D="false" dtr="false" t="normal">SUM(BS10, BS31, BS52, BS73)</f>
        <v>#VALUE!</v>
      </c>
      <c r="BT94" s="244" t="e">
        <f aca="false" ca="false" dt2D="false" dtr="false" t="normal">SUM(BT10, BT31, BT52, BT73)</f>
        <v>#VALUE!</v>
      </c>
    </row>
    <row hidden="true" ht="16.5" outlineLevel="2" r="95">
      <c r="I95" s="1" t="s">
        <v>572</v>
      </c>
      <c r="L95" s="244" t="e">
        <f aca="false" ca="true" dt2D="false" dtr="false" t="normal">SUM(M95:BT95)</f>
        <v>#VALUE!</v>
      </c>
      <c r="M95" s="244" t="e">
        <f aca="false" ca="true" dt2D="false" dtr="false" t="normal">SUM(M11, M32, M53, M74)</f>
        <v>#VALUE!</v>
      </c>
      <c r="N95" s="244" t="e">
        <f aca="false" ca="true" dt2D="false" dtr="false" t="normal">SUM(N11, N32, N53, N74)</f>
        <v>#VALUE!</v>
      </c>
      <c r="O95" s="244" t="e">
        <f aca="false" ca="true" dt2D="false" dtr="false" t="normal">SUM(O11, O32, O53, O74)</f>
        <v>#VALUE!</v>
      </c>
      <c r="P95" s="244" t="e">
        <f aca="false" ca="true" dt2D="false" dtr="false" t="normal">SUM(P11, P32, P53, P74)</f>
        <v>#VALUE!</v>
      </c>
      <c r="Q95" s="244" t="e">
        <f aca="false" ca="true" dt2D="false" dtr="false" t="normal">SUM(Q11, Q32, Q53, Q74)</f>
        <v>#VALUE!</v>
      </c>
      <c r="R95" s="244" t="e">
        <f aca="false" ca="true" dt2D="false" dtr="false" t="normal">SUM(R11, R32, R53, R74)</f>
        <v>#VALUE!</v>
      </c>
      <c r="S95" s="244" t="e">
        <f aca="false" ca="true" dt2D="false" dtr="false" t="normal">SUM(S11, S32, S53, S74)</f>
        <v>#VALUE!</v>
      </c>
      <c r="T95" s="244" t="e">
        <f aca="false" ca="true" dt2D="false" dtr="false" t="normal">SUM(T11, T32, T53, T74)</f>
        <v>#VALUE!</v>
      </c>
      <c r="U95" s="244" t="e">
        <f aca="false" ca="true" dt2D="false" dtr="false" t="normal">SUM(U11, U32, U53, U74)</f>
        <v>#VALUE!</v>
      </c>
      <c r="V95" s="244" t="e">
        <f aca="false" ca="true" dt2D="false" dtr="false" t="normal">SUM(V11, V32, V53, V74)</f>
        <v>#VALUE!</v>
      </c>
      <c r="W95" s="244" t="e">
        <f aca="false" ca="true" dt2D="false" dtr="false" t="normal">SUM(W11, W32, W53, W74)</f>
        <v>#VALUE!</v>
      </c>
      <c r="X95" s="244" t="e">
        <f aca="false" ca="true" dt2D="false" dtr="false" t="normal">SUM(X11, X32, X53, X74)</f>
        <v>#VALUE!</v>
      </c>
      <c r="Y95" s="244" t="e">
        <f aca="false" ca="true" dt2D="false" dtr="false" t="normal">SUM(Y11, Y32, Y53, Y74)</f>
        <v>#VALUE!</v>
      </c>
      <c r="Z95" s="244" t="e">
        <f aca="false" ca="true" dt2D="false" dtr="false" t="normal">SUM(Z11, Z32, Z53, Z74)</f>
        <v>#VALUE!</v>
      </c>
      <c r="AA95" s="244" t="e">
        <f aca="false" ca="true" dt2D="false" dtr="false" t="normal">SUM(AA11, AA32, AA53, AA74)</f>
        <v>#VALUE!</v>
      </c>
      <c r="AB95" s="244" t="e">
        <f aca="false" ca="true" dt2D="false" dtr="false" t="normal">SUM(AB11, AB32, AB53, AB74)</f>
        <v>#VALUE!</v>
      </c>
      <c r="AC95" s="244" t="e">
        <f aca="false" ca="true" dt2D="false" dtr="false" t="normal">SUM(AC11, AC32, AC53, AC74)</f>
        <v>#VALUE!</v>
      </c>
      <c r="AD95" s="244" t="e">
        <f aca="false" ca="true" dt2D="false" dtr="false" t="normal">SUM(AD11, AD32, AD53, AD74)</f>
        <v>#VALUE!</v>
      </c>
      <c r="AE95" s="244" t="e">
        <f aca="false" ca="true" dt2D="false" dtr="false" t="normal">SUM(AE11, AE32, AE53, AE74)</f>
        <v>#VALUE!</v>
      </c>
      <c r="AF95" s="244" t="e">
        <f aca="false" ca="true" dt2D="false" dtr="false" t="normal">SUM(AF11, AF32, AF53, AF74)</f>
        <v>#VALUE!</v>
      </c>
      <c r="AG95" s="244" t="e">
        <f aca="false" ca="true" dt2D="false" dtr="false" t="normal">SUM(AG11, AG32, AG53, AG74)</f>
        <v>#VALUE!</v>
      </c>
      <c r="AH95" s="244" t="e">
        <f aca="false" ca="true" dt2D="false" dtr="false" t="normal">SUM(AH11, AH32, AH53, AH74)</f>
        <v>#VALUE!</v>
      </c>
      <c r="AI95" s="244" t="e">
        <f aca="false" ca="true" dt2D="false" dtr="false" t="normal">SUM(AI11, AI32, AI53, AI74)</f>
        <v>#VALUE!</v>
      </c>
      <c r="AJ95" s="244" t="e">
        <f aca="false" ca="true" dt2D="false" dtr="false" t="normal">SUM(AJ11, AJ32, AJ53, AJ74)</f>
        <v>#VALUE!</v>
      </c>
      <c r="AK95" s="244" t="e">
        <f aca="false" ca="true" dt2D="false" dtr="false" t="normal">SUM(AK11, AK32, AK53, AK74)</f>
        <v>#VALUE!</v>
      </c>
      <c r="AL95" s="244" t="e">
        <f aca="false" ca="true" dt2D="false" dtr="false" t="normal">SUM(AL11, AL32, AL53, AL74)</f>
        <v>#VALUE!</v>
      </c>
      <c r="AM95" s="244" t="e">
        <f aca="false" ca="true" dt2D="false" dtr="false" t="normal">SUM(AM11, AM32, AM53, AM74)</f>
        <v>#VALUE!</v>
      </c>
      <c r="AN95" s="244" t="e">
        <f aca="false" ca="true" dt2D="false" dtr="false" t="normal">SUM(AN11, AN32, AN53, AN74)</f>
        <v>#VALUE!</v>
      </c>
      <c r="AO95" s="244" t="e">
        <f aca="false" ca="true" dt2D="false" dtr="false" t="normal">SUM(AO11, AO32, AO53, AO74)</f>
        <v>#VALUE!</v>
      </c>
      <c r="AP95" s="244" t="e">
        <f aca="false" ca="true" dt2D="false" dtr="false" t="normal">SUM(AP11, AP32, AP53, AP74)</f>
        <v>#VALUE!</v>
      </c>
      <c r="AQ95" s="244" t="e">
        <f aca="false" ca="true" dt2D="false" dtr="false" t="normal">SUM(AQ11, AQ32, AQ53, AQ74)</f>
        <v>#VALUE!</v>
      </c>
      <c r="AR95" s="244" t="e">
        <f aca="false" ca="true" dt2D="false" dtr="false" t="normal">SUM(AR11, AR32, AR53, AR74)</f>
        <v>#VALUE!</v>
      </c>
      <c r="AS95" s="244" t="e">
        <f aca="false" ca="true" dt2D="false" dtr="false" t="normal">SUM(AS11, AS32, AS53, AS74)</f>
        <v>#VALUE!</v>
      </c>
      <c r="AT95" s="244" t="e">
        <f aca="false" ca="true" dt2D="false" dtr="false" t="normal">SUM(AT11, AT32, AT53, AT74)</f>
        <v>#VALUE!</v>
      </c>
      <c r="AU95" s="244" t="e">
        <f aca="false" ca="true" dt2D="false" dtr="false" t="normal">SUM(AU11, AU32, AU53, AU74)</f>
        <v>#VALUE!</v>
      </c>
      <c r="AV95" s="244" t="e">
        <f aca="false" ca="true" dt2D="false" dtr="false" t="normal">SUM(AV11, AV32, AV53, AV74)</f>
        <v>#VALUE!</v>
      </c>
      <c r="AW95" s="244" t="e">
        <f aca="false" ca="true" dt2D="false" dtr="false" t="normal">SUM(AW11, AW32, AW53, AW74)</f>
        <v>#VALUE!</v>
      </c>
      <c r="AX95" s="244" t="e">
        <f aca="false" ca="true" dt2D="false" dtr="false" t="normal">SUM(AX11, AX32, AX53, AX74)</f>
        <v>#VALUE!</v>
      </c>
      <c r="AY95" s="244" t="e">
        <f aca="false" ca="true" dt2D="false" dtr="false" t="normal">SUM(AY11, AY32, AY53, AY74)</f>
        <v>#VALUE!</v>
      </c>
      <c r="AZ95" s="244" t="e">
        <f aca="false" ca="true" dt2D="false" dtr="false" t="normal">SUM(AZ11, AZ32, AZ53, AZ74)</f>
        <v>#VALUE!</v>
      </c>
      <c r="BA95" s="244" t="e">
        <f aca="false" ca="true" dt2D="false" dtr="false" t="normal">SUM(BA11, BA32, BA53, BA74)</f>
        <v>#VALUE!</v>
      </c>
      <c r="BB95" s="244" t="e">
        <f aca="false" ca="true" dt2D="false" dtr="false" t="normal">SUM(BB11, BB32, BB53, BB74)</f>
        <v>#VALUE!</v>
      </c>
      <c r="BC95" s="244" t="e">
        <f aca="false" ca="true" dt2D="false" dtr="false" t="normal">SUM(BC11, BC32, BC53, BC74)</f>
        <v>#VALUE!</v>
      </c>
      <c r="BD95" s="244" t="e">
        <f aca="false" ca="true" dt2D="false" dtr="false" t="normal">SUM(BD11, BD32, BD53, BD74)</f>
        <v>#VALUE!</v>
      </c>
      <c r="BE95" s="244" t="e">
        <f aca="false" ca="true" dt2D="false" dtr="false" t="normal">SUM(BE11, BE32, BE53, BE74)</f>
        <v>#VALUE!</v>
      </c>
      <c r="BF95" s="244" t="e">
        <f aca="false" ca="true" dt2D="false" dtr="false" t="normal">SUM(BF11, BF32, BF53, BF74)</f>
        <v>#VALUE!</v>
      </c>
      <c r="BG95" s="244" t="e">
        <f aca="false" ca="true" dt2D="false" dtr="false" t="normal">SUM(BG11, BG32, BG53, BG74)</f>
        <v>#VALUE!</v>
      </c>
      <c r="BH95" s="244" t="e">
        <f aca="false" ca="true" dt2D="false" dtr="false" t="normal">SUM(BH11, BH32, BH53, BH74)</f>
        <v>#VALUE!</v>
      </c>
      <c r="BI95" s="244" t="e">
        <f aca="false" ca="true" dt2D="false" dtr="false" t="normal">SUM(BI11, BI32, BI53, BI74)</f>
        <v>#VALUE!</v>
      </c>
      <c r="BJ95" s="244" t="e">
        <f aca="false" ca="true" dt2D="false" dtr="false" t="normal">SUM(BJ11, BJ32, BJ53, BJ74)</f>
        <v>#VALUE!</v>
      </c>
      <c r="BK95" s="244" t="e">
        <f aca="false" ca="true" dt2D="false" dtr="false" t="normal">SUM(BK11, BK32, BK53, BK74)</f>
        <v>#VALUE!</v>
      </c>
      <c r="BL95" s="244" t="e">
        <f aca="false" ca="true" dt2D="false" dtr="false" t="normal">SUM(BL11, BL32, BL53, BL74)</f>
        <v>#VALUE!</v>
      </c>
      <c r="BM95" s="244" t="e">
        <f aca="false" ca="true" dt2D="false" dtr="false" t="normal">SUM(BM11, BM32, BM53, BM74)</f>
        <v>#VALUE!</v>
      </c>
      <c r="BN95" s="244" t="e">
        <f aca="false" ca="true" dt2D="false" dtr="false" t="normal">SUM(BN11, BN32, BN53, BN74)</f>
        <v>#VALUE!</v>
      </c>
      <c r="BO95" s="244" t="e">
        <f aca="false" ca="true" dt2D="false" dtr="false" t="normal">SUM(BO11, BO32, BO53, BO74)</f>
        <v>#VALUE!</v>
      </c>
      <c r="BP95" s="244" t="e">
        <f aca="false" ca="true" dt2D="false" dtr="false" t="normal">SUM(BP11, BP32, BP53, BP74)</f>
        <v>#VALUE!</v>
      </c>
      <c r="BQ95" s="244" t="e">
        <f aca="false" ca="true" dt2D="false" dtr="false" t="normal">SUM(BQ11, BQ32, BQ53, BQ74)</f>
        <v>#VALUE!</v>
      </c>
      <c r="BR95" s="244" t="e">
        <f aca="false" ca="true" dt2D="false" dtr="false" t="normal">SUM(BR11, BR32, BR53, BR74)</f>
        <v>#VALUE!</v>
      </c>
      <c r="BS95" s="244" t="e">
        <f aca="false" ca="true" dt2D="false" dtr="false" t="normal">SUM(BS11, BS32, BS53, BS74)</f>
        <v>#VALUE!</v>
      </c>
      <c r="BT95" s="244" t="e">
        <f aca="false" ca="true" dt2D="false" dtr="false" t="normal">SUM(BT11, BT32, BT53, BT74)</f>
        <v>#VALUE!</v>
      </c>
    </row>
    <row hidden="true" ht="16.5" outlineLevel="2" r="96">
      <c r="I96" s="1" t="s">
        <v>573</v>
      </c>
      <c r="L96" s="244" t="e">
        <f aca="false" ca="false" dt2D="false" dtr="false" t="normal">SUM(M96:BT96)</f>
        <v>#VALUE!</v>
      </c>
      <c r="M96" s="244" t="e">
        <f aca="false" ca="false" dt2D="false" dtr="false" t="normal">SUM(M12, M33, M54, M75)</f>
        <v>#VALUE!</v>
      </c>
      <c r="N96" s="244" t="e">
        <f aca="false" ca="false" dt2D="false" dtr="false" t="normal">SUM(N12, N33, N54, N75)</f>
        <v>#VALUE!</v>
      </c>
      <c r="O96" s="244" t="e">
        <f aca="false" ca="false" dt2D="false" dtr="false" t="normal">SUM(O12, O33, O54, O75)</f>
        <v>#VALUE!</v>
      </c>
      <c r="P96" s="244" t="e">
        <f aca="false" ca="false" dt2D="false" dtr="false" t="normal">SUM(P12, P33, P54, P75)</f>
        <v>#VALUE!</v>
      </c>
      <c r="Q96" s="244" t="e">
        <f aca="false" ca="false" dt2D="false" dtr="false" t="normal">SUM(Q12, Q33, Q54, Q75)</f>
        <v>#VALUE!</v>
      </c>
      <c r="R96" s="244" t="e">
        <f aca="false" ca="false" dt2D="false" dtr="false" t="normal">SUM(R12, R33, R54, R75)</f>
        <v>#VALUE!</v>
      </c>
      <c r="S96" s="244" t="e">
        <f aca="false" ca="false" dt2D="false" dtr="false" t="normal">SUM(S12, S33, S54, S75)</f>
        <v>#VALUE!</v>
      </c>
      <c r="T96" s="244" t="e">
        <f aca="false" ca="false" dt2D="false" dtr="false" t="normal">SUM(T12, T33, T54, T75)</f>
        <v>#VALUE!</v>
      </c>
      <c r="U96" s="244" t="e">
        <f aca="false" ca="false" dt2D="false" dtr="false" t="normal">SUM(U12, U33, U54, U75)</f>
        <v>#VALUE!</v>
      </c>
      <c r="V96" s="244" t="e">
        <f aca="false" ca="false" dt2D="false" dtr="false" t="normal">SUM(V12, V33, V54, V75)</f>
        <v>#VALUE!</v>
      </c>
      <c r="W96" s="244" t="e">
        <f aca="false" ca="false" dt2D="false" dtr="false" t="normal">SUM(W12, W33, W54, W75)</f>
        <v>#VALUE!</v>
      </c>
      <c r="X96" s="244" t="e">
        <f aca="false" ca="false" dt2D="false" dtr="false" t="normal">SUM(X12, X33, X54, X75)</f>
        <v>#VALUE!</v>
      </c>
      <c r="Y96" s="244" t="e">
        <f aca="false" ca="false" dt2D="false" dtr="false" t="normal">SUM(Y12, Y33, Y54, Y75)</f>
        <v>#VALUE!</v>
      </c>
      <c r="Z96" s="244" t="e">
        <f aca="false" ca="false" dt2D="false" dtr="false" t="normal">SUM(Z12, Z33, Z54, Z75)</f>
        <v>#VALUE!</v>
      </c>
      <c r="AA96" s="244" t="e">
        <f aca="false" ca="false" dt2D="false" dtr="false" t="normal">SUM(AA12, AA33, AA54, AA75)</f>
        <v>#VALUE!</v>
      </c>
      <c r="AB96" s="244" t="e">
        <f aca="false" ca="false" dt2D="false" dtr="false" t="normal">SUM(AB12, AB33, AB54, AB75)</f>
        <v>#VALUE!</v>
      </c>
      <c r="AC96" s="244" t="e">
        <f aca="false" ca="false" dt2D="false" dtr="false" t="normal">SUM(AC12, AC33, AC54, AC75)</f>
        <v>#VALUE!</v>
      </c>
      <c r="AD96" s="244" t="e">
        <f aca="false" ca="false" dt2D="false" dtr="false" t="normal">SUM(AD12, AD33, AD54, AD75)</f>
        <v>#VALUE!</v>
      </c>
      <c r="AE96" s="244" t="e">
        <f aca="false" ca="false" dt2D="false" dtr="false" t="normal">SUM(AE12, AE33, AE54, AE75)</f>
        <v>#VALUE!</v>
      </c>
      <c r="AF96" s="244" t="e">
        <f aca="false" ca="false" dt2D="false" dtr="false" t="normal">SUM(AF12, AF33, AF54, AF75)</f>
        <v>#VALUE!</v>
      </c>
      <c r="AG96" s="244" t="e">
        <f aca="false" ca="false" dt2D="false" dtr="false" t="normal">SUM(AG12, AG33, AG54, AG75)</f>
        <v>#VALUE!</v>
      </c>
      <c r="AH96" s="244" t="e">
        <f aca="false" ca="false" dt2D="false" dtr="false" t="normal">SUM(AH12, AH33, AH54, AH75)</f>
        <v>#VALUE!</v>
      </c>
      <c r="AI96" s="244" t="e">
        <f aca="false" ca="false" dt2D="false" dtr="false" t="normal">SUM(AI12, AI33, AI54, AI75)</f>
        <v>#VALUE!</v>
      </c>
      <c r="AJ96" s="244" t="e">
        <f aca="false" ca="false" dt2D="false" dtr="false" t="normal">SUM(AJ12, AJ33, AJ54, AJ75)</f>
        <v>#VALUE!</v>
      </c>
      <c r="AK96" s="244" t="e">
        <f aca="false" ca="false" dt2D="false" dtr="false" t="normal">SUM(AK12, AK33, AK54, AK75)</f>
        <v>#VALUE!</v>
      </c>
      <c r="AL96" s="244" t="e">
        <f aca="false" ca="false" dt2D="false" dtr="false" t="normal">SUM(AL12, AL33, AL54, AL75)</f>
        <v>#VALUE!</v>
      </c>
      <c r="AM96" s="244" t="e">
        <f aca="false" ca="false" dt2D="false" dtr="false" t="normal">SUM(AM12, AM33, AM54, AM75)</f>
        <v>#VALUE!</v>
      </c>
      <c r="AN96" s="244" t="e">
        <f aca="false" ca="false" dt2D="false" dtr="false" t="normal">SUM(AN12, AN33, AN54, AN75)</f>
        <v>#VALUE!</v>
      </c>
      <c r="AO96" s="244" t="e">
        <f aca="false" ca="false" dt2D="false" dtr="false" t="normal">SUM(AO12, AO33, AO54, AO75)</f>
        <v>#VALUE!</v>
      </c>
      <c r="AP96" s="244" t="e">
        <f aca="false" ca="false" dt2D="false" dtr="false" t="normal">SUM(AP12, AP33, AP54, AP75)</f>
        <v>#VALUE!</v>
      </c>
      <c r="AQ96" s="244" t="e">
        <f aca="false" ca="false" dt2D="false" dtr="false" t="normal">SUM(AQ12, AQ33, AQ54, AQ75)</f>
        <v>#VALUE!</v>
      </c>
      <c r="AR96" s="244" t="e">
        <f aca="false" ca="false" dt2D="false" dtr="false" t="normal">SUM(AR12, AR33, AR54, AR75)</f>
        <v>#VALUE!</v>
      </c>
      <c r="AS96" s="244" t="e">
        <f aca="false" ca="false" dt2D="false" dtr="false" t="normal">SUM(AS12, AS33, AS54, AS75)</f>
        <v>#VALUE!</v>
      </c>
      <c r="AT96" s="244" t="e">
        <f aca="false" ca="false" dt2D="false" dtr="false" t="normal">SUM(AT12, AT33, AT54, AT75)</f>
        <v>#VALUE!</v>
      </c>
      <c r="AU96" s="244" t="e">
        <f aca="false" ca="false" dt2D="false" dtr="false" t="normal">SUM(AU12, AU33, AU54, AU75)</f>
        <v>#VALUE!</v>
      </c>
      <c r="AV96" s="244" t="e">
        <f aca="false" ca="false" dt2D="false" dtr="false" t="normal">SUM(AV12, AV33, AV54, AV75)</f>
        <v>#VALUE!</v>
      </c>
      <c r="AW96" s="244" t="e">
        <f aca="false" ca="false" dt2D="false" dtr="false" t="normal">SUM(AW12, AW33, AW54, AW75)</f>
        <v>#VALUE!</v>
      </c>
      <c r="AX96" s="244" t="e">
        <f aca="false" ca="false" dt2D="false" dtr="false" t="normal">SUM(AX12, AX33, AX54, AX75)</f>
        <v>#VALUE!</v>
      </c>
      <c r="AY96" s="244" t="e">
        <f aca="false" ca="false" dt2D="false" dtr="false" t="normal">SUM(AY12, AY33, AY54, AY75)</f>
        <v>#VALUE!</v>
      </c>
      <c r="AZ96" s="244" t="e">
        <f aca="false" ca="false" dt2D="false" dtr="false" t="normal">SUM(AZ12, AZ33, AZ54, AZ75)</f>
        <v>#VALUE!</v>
      </c>
      <c r="BA96" s="244" t="e">
        <f aca="false" ca="false" dt2D="false" dtr="false" t="normal">SUM(BA12, BA33, BA54, BA75)</f>
        <v>#VALUE!</v>
      </c>
      <c r="BB96" s="244" t="e">
        <f aca="false" ca="false" dt2D="false" dtr="false" t="normal">SUM(BB12, BB33, BB54, BB75)</f>
        <v>#VALUE!</v>
      </c>
      <c r="BC96" s="244" t="e">
        <f aca="false" ca="false" dt2D="false" dtr="false" t="normal">SUM(BC12, BC33, BC54, BC75)</f>
        <v>#VALUE!</v>
      </c>
      <c r="BD96" s="244" t="e">
        <f aca="false" ca="false" dt2D="false" dtr="false" t="normal">SUM(BD12, BD33, BD54, BD75)</f>
        <v>#VALUE!</v>
      </c>
      <c r="BE96" s="244" t="e">
        <f aca="false" ca="false" dt2D="false" dtr="false" t="normal">SUM(BE12, BE33, BE54, BE75)</f>
        <v>#VALUE!</v>
      </c>
      <c r="BF96" s="244" t="e">
        <f aca="false" ca="false" dt2D="false" dtr="false" t="normal">SUM(BF12, BF33, BF54, BF75)</f>
        <v>#VALUE!</v>
      </c>
      <c r="BG96" s="244" t="e">
        <f aca="false" ca="false" dt2D="false" dtr="false" t="normal">SUM(BG12, BG33, BG54, BG75)</f>
        <v>#VALUE!</v>
      </c>
      <c r="BH96" s="244" t="e">
        <f aca="false" ca="false" dt2D="false" dtr="false" t="normal">SUM(BH12, BH33, BH54, BH75)</f>
        <v>#VALUE!</v>
      </c>
      <c r="BI96" s="244" t="e">
        <f aca="false" ca="false" dt2D="false" dtr="false" t="normal">SUM(BI12, BI33, BI54, BI75)</f>
        <v>#VALUE!</v>
      </c>
      <c r="BJ96" s="244" t="e">
        <f aca="false" ca="false" dt2D="false" dtr="false" t="normal">SUM(BJ12, BJ33, BJ54, BJ75)</f>
        <v>#VALUE!</v>
      </c>
      <c r="BK96" s="244" t="e">
        <f aca="false" ca="false" dt2D="false" dtr="false" t="normal">SUM(BK12, BK33, BK54, BK75)</f>
        <v>#VALUE!</v>
      </c>
      <c r="BL96" s="244" t="e">
        <f aca="false" ca="false" dt2D="false" dtr="false" t="normal">SUM(BL12, BL33, BL54, BL75)</f>
        <v>#VALUE!</v>
      </c>
      <c r="BM96" s="244" t="e">
        <f aca="false" ca="false" dt2D="false" dtr="false" t="normal">SUM(BM12, BM33, BM54, BM75)</f>
        <v>#VALUE!</v>
      </c>
      <c r="BN96" s="244" t="e">
        <f aca="false" ca="false" dt2D="false" dtr="false" t="normal">SUM(BN12, BN33, BN54, BN75)</f>
        <v>#VALUE!</v>
      </c>
      <c r="BO96" s="244" t="e">
        <f aca="false" ca="false" dt2D="false" dtr="false" t="normal">SUM(BO12, BO33, BO54, BO75)</f>
        <v>#VALUE!</v>
      </c>
      <c r="BP96" s="244" t="e">
        <f aca="false" ca="false" dt2D="false" dtr="false" t="normal">SUM(BP12, BP33, BP54, BP75)</f>
        <v>#VALUE!</v>
      </c>
      <c r="BQ96" s="244" t="e">
        <f aca="false" ca="false" dt2D="false" dtr="false" t="normal">SUM(BQ12, BQ33, BQ54, BQ75)</f>
        <v>#VALUE!</v>
      </c>
      <c r="BR96" s="244" t="e">
        <f aca="false" ca="false" dt2D="false" dtr="false" t="normal">SUM(BR12, BR33, BR54, BR75)</f>
        <v>#VALUE!</v>
      </c>
      <c r="BS96" s="244" t="e">
        <f aca="false" ca="false" dt2D="false" dtr="false" t="normal">SUM(BS12, BS33, BS54, BS75)</f>
        <v>#VALUE!</v>
      </c>
      <c r="BT96" s="244" t="e">
        <f aca="false" ca="false" dt2D="false" dtr="false" t="normal">SUM(BT12, BT33, BT54, BT75)</f>
        <v>#VALUE!</v>
      </c>
    </row>
    <row hidden="true" ht="16.5" outlineLevel="2" r="97">
      <c r="I97" s="1" t="s">
        <v>574</v>
      </c>
      <c r="L97" s="244" t="e">
        <f aca="false" ca="true" dt2D="false" dtr="false" t="normal">SUM(M97:BT97)</f>
        <v>#VALUE!</v>
      </c>
      <c r="M97" s="244" t="e">
        <f aca="false" ca="true" dt2D="false" dtr="false" t="normal">SUM(M13, M34, M55, M76)</f>
        <v>#VALUE!</v>
      </c>
      <c r="N97" s="244" t="e">
        <f aca="false" ca="true" dt2D="false" dtr="false" t="normal">SUM(N13, N34, N55, N76)</f>
        <v>#VALUE!</v>
      </c>
      <c r="O97" s="244" t="e">
        <f aca="false" ca="true" dt2D="false" dtr="false" t="normal">SUM(O13, O34, O55, O76)</f>
        <v>#VALUE!</v>
      </c>
      <c r="P97" s="244" t="e">
        <f aca="false" ca="true" dt2D="false" dtr="false" t="normal">SUM(P13, P34, P55, P76)</f>
        <v>#VALUE!</v>
      </c>
      <c r="Q97" s="244" t="e">
        <f aca="false" ca="true" dt2D="false" dtr="false" t="normal">SUM(Q13, Q34, Q55, Q76)</f>
        <v>#VALUE!</v>
      </c>
      <c r="R97" s="244" t="e">
        <f aca="false" ca="true" dt2D="false" dtr="false" t="normal">SUM(R13, R34, R55, R76)</f>
        <v>#VALUE!</v>
      </c>
      <c r="S97" s="244" t="e">
        <f aca="false" ca="true" dt2D="false" dtr="false" t="normal">SUM(S13, S34, S55, S76)</f>
        <v>#VALUE!</v>
      </c>
      <c r="T97" s="244" t="e">
        <f aca="false" ca="true" dt2D="false" dtr="false" t="normal">SUM(T13, T34, T55, T76)</f>
        <v>#VALUE!</v>
      </c>
      <c r="U97" s="244" t="e">
        <f aca="false" ca="true" dt2D="false" dtr="false" t="normal">SUM(U13, U34, U55, U76)</f>
        <v>#VALUE!</v>
      </c>
      <c r="V97" s="244" t="e">
        <f aca="false" ca="true" dt2D="false" dtr="false" t="normal">SUM(V13, V34, V55, V76)</f>
        <v>#VALUE!</v>
      </c>
      <c r="W97" s="244" t="e">
        <f aca="false" ca="true" dt2D="false" dtr="false" t="normal">SUM(W13, W34, W55, W76)</f>
        <v>#VALUE!</v>
      </c>
      <c r="X97" s="244" t="e">
        <f aca="false" ca="true" dt2D="false" dtr="false" t="normal">SUM(X13, X34, X55, X76)</f>
        <v>#VALUE!</v>
      </c>
      <c r="Y97" s="244" t="e">
        <f aca="false" ca="true" dt2D="false" dtr="false" t="normal">SUM(Y13, Y34, Y55, Y76)</f>
        <v>#VALUE!</v>
      </c>
      <c r="Z97" s="244" t="e">
        <f aca="false" ca="true" dt2D="false" dtr="false" t="normal">SUM(Z13, Z34, Z55, Z76)</f>
        <v>#VALUE!</v>
      </c>
      <c r="AA97" s="244" t="e">
        <f aca="false" ca="true" dt2D="false" dtr="false" t="normal">SUM(AA13, AA34, AA55, AA76)</f>
        <v>#VALUE!</v>
      </c>
      <c r="AB97" s="244" t="e">
        <f aca="false" ca="true" dt2D="false" dtr="false" t="normal">SUM(AB13, AB34, AB55, AB76)</f>
        <v>#VALUE!</v>
      </c>
      <c r="AC97" s="244" t="e">
        <f aca="false" ca="true" dt2D="false" dtr="false" t="normal">SUM(AC13, AC34, AC55, AC76)</f>
        <v>#VALUE!</v>
      </c>
      <c r="AD97" s="244" t="e">
        <f aca="false" ca="true" dt2D="false" dtr="false" t="normal">SUM(AD13, AD34, AD55, AD76)</f>
        <v>#VALUE!</v>
      </c>
      <c r="AE97" s="244" t="e">
        <f aca="false" ca="true" dt2D="false" dtr="false" t="normal">SUM(AE13, AE34, AE55, AE76)</f>
        <v>#VALUE!</v>
      </c>
      <c r="AF97" s="244" t="e">
        <f aca="false" ca="true" dt2D="false" dtr="false" t="normal">SUM(AF13, AF34, AF55, AF76)</f>
        <v>#VALUE!</v>
      </c>
      <c r="AG97" s="244" t="e">
        <f aca="false" ca="true" dt2D="false" dtr="false" t="normal">SUM(AG13, AG34, AG55, AG76)</f>
        <v>#VALUE!</v>
      </c>
      <c r="AH97" s="244" t="e">
        <f aca="false" ca="true" dt2D="false" dtr="false" t="normal">SUM(AH13, AH34, AH55, AH76)</f>
        <v>#VALUE!</v>
      </c>
      <c r="AI97" s="244" t="e">
        <f aca="false" ca="true" dt2D="false" dtr="false" t="normal">SUM(AI13, AI34, AI55, AI76)</f>
        <v>#VALUE!</v>
      </c>
      <c r="AJ97" s="244" t="e">
        <f aca="false" ca="true" dt2D="false" dtr="false" t="normal">SUM(AJ13, AJ34, AJ55, AJ76)</f>
        <v>#VALUE!</v>
      </c>
      <c r="AK97" s="244" t="e">
        <f aca="false" ca="true" dt2D="false" dtr="false" t="normal">SUM(AK13, AK34, AK55, AK76)</f>
        <v>#VALUE!</v>
      </c>
      <c r="AL97" s="244" t="e">
        <f aca="false" ca="true" dt2D="false" dtr="false" t="normal">SUM(AL13, AL34, AL55, AL76)</f>
        <v>#VALUE!</v>
      </c>
      <c r="AM97" s="244" t="e">
        <f aca="false" ca="true" dt2D="false" dtr="false" t="normal">SUM(AM13, AM34, AM55, AM76)</f>
        <v>#VALUE!</v>
      </c>
      <c r="AN97" s="244" t="e">
        <f aca="false" ca="true" dt2D="false" dtr="false" t="normal">SUM(AN13, AN34, AN55, AN76)</f>
        <v>#VALUE!</v>
      </c>
      <c r="AO97" s="244" t="e">
        <f aca="false" ca="true" dt2D="false" dtr="false" t="normal">SUM(AO13, AO34, AO55, AO76)</f>
        <v>#VALUE!</v>
      </c>
      <c r="AP97" s="244" t="e">
        <f aca="false" ca="true" dt2D="false" dtr="false" t="normal">SUM(AP13, AP34, AP55, AP76)</f>
        <v>#VALUE!</v>
      </c>
      <c r="AQ97" s="244" t="e">
        <f aca="false" ca="true" dt2D="false" dtr="false" t="normal">SUM(AQ13, AQ34, AQ55, AQ76)</f>
        <v>#VALUE!</v>
      </c>
      <c r="AR97" s="244" t="e">
        <f aca="false" ca="true" dt2D="false" dtr="false" t="normal">SUM(AR13, AR34, AR55, AR76)</f>
        <v>#VALUE!</v>
      </c>
      <c r="AS97" s="244" t="e">
        <f aca="false" ca="true" dt2D="false" dtr="false" t="normal">SUM(AS13, AS34, AS55, AS76)</f>
        <v>#VALUE!</v>
      </c>
      <c r="AT97" s="244" t="e">
        <f aca="false" ca="true" dt2D="false" dtr="false" t="normal">SUM(AT13, AT34, AT55, AT76)</f>
        <v>#VALUE!</v>
      </c>
      <c r="AU97" s="244" t="e">
        <f aca="false" ca="true" dt2D="false" dtr="false" t="normal">SUM(AU13, AU34, AU55, AU76)</f>
        <v>#VALUE!</v>
      </c>
      <c r="AV97" s="244" t="e">
        <f aca="false" ca="true" dt2D="false" dtr="false" t="normal">SUM(AV13, AV34, AV55, AV76)</f>
        <v>#VALUE!</v>
      </c>
      <c r="AW97" s="244" t="e">
        <f aca="false" ca="true" dt2D="false" dtr="false" t="normal">SUM(AW13, AW34, AW55, AW76)</f>
        <v>#VALUE!</v>
      </c>
      <c r="AX97" s="244" t="e">
        <f aca="false" ca="true" dt2D="false" dtr="false" t="normal">SUM(AX13, AX34, AX55, AX76)</f>
        <v>#VALUE!</v>
      </c>
      <c r="AY97" s="244" t="e">
        <f aca="false" ca="true" dt2D="false" dtr="false" t="normal">SUM(AY13, AY34, AY55, AY76)</f>
        <v>#VALUE!</v>
      </c>
      <c r="AZ97" s="244" t="e">
        <f aca="false" ca="true" dt2D="false" dtr="false" t="normal">SUM(AZ13, AZ34, AZ55, AZ76)</f>
        <v>#VALUE!</v>
      </c>
      <c r="BA97" s="244" t="e">
        <f aca="false" ca="true" dt2D="false" dtr="false" t="normal">SUM(BA13, BA34, BA55, BA76)</f>
        <v>#VALUE!</v>
      </c>
      <c r="BB97" s="244" t="e">
        <f aca="false" ca="true" dt2D="false" dtr="false" t="normal">SUM(BB13, BB34, BB55, BB76)</f>
        <v>#VALUE!</v>
      </c>
      <c r="BC97" s="244" t="e">
        <f aca="false" ca="true" dt2D="false" dtr="false" t="normal">SUM(BC13, BC34, BC55, BC76)</f>
        <v>#VALUE!</v>
      </c>
      <c r="BD97" s="244" t="e">
        <f aca="false" ca="true" dt2D="false" dtr="false" t="normal">SUM(BD13, BD34, BD55, BD76)</f>
        <v>#VALUE!</v>
      </c>
      <c r="BE97" s="244" t="e">
        <f aca="false" ca="true" dt2D="false" dtr="false" t="normal">SUM(BE13, BE34, BE55, BE76)</f>
        <v>#VALUE!</v>
      </c>
      <c r="BF97" s="244" t="e">
        <f aca="false" ca="true" dt2D="false" dtr="false" t="normal">SUM(BF13, BF34, BF55, BF76)</f>
        <v>#VALUE!</v>
      </c>
      <c r="BG97" s="244" t="e">
        <f aca="false" ca="true" dt2D="false" dtr="false" t="normal">SUM(BG13, BG34, BG55, BG76)</f>
        <v>#VALUE!</v>
      </c>
      <c r="BH97" s="244" t="e">
        <f aca="false" ca="true" dt2D="false" dtr="false" t="normal">SUM(BH13, BH34, BH55, BH76)</f>
        <v>#VALUE!</v>
      </c>
      <c r="BI97" s="244" t="e">
        <f aca="false" ca="true" dt2D="false" dtr="false" t="normal">SUM(BI13, BI34, BI55, BI76)</f>
        <v>#VALUE!</v>
      </c>
      <c r="BJ97" s="244" t="e">
        <f aca="false" ca="true" dt2D="false" dtr="false" t="normal">SUM(BJ13, BJ34, BJ55, BJ76)</f>
        <v>#VALUE!</v>
      </c>
      <c r="BK97" s="244" t="e">
        <f aca="false" ca="true" dt2D="false" dtr="false" t="normal">SUM(BK13, BK34, BK55, BK76)</f>
        <v>#VALUE!</v>
      </c>
      <c r="BL97" s="244" t="e">
        <f aca="false" ca="true" dt2D="false" dtr="false" t="normal">SUM(BL13, BL34, BL55, BL76)</f>
        <v>#VALUE!</v>
      </c>
      <c r="BM97" s="244" t="e">
        <f aca="false" ca="true" dt2D="false" dtr="false" t="normal">SUM(BM13, BM34, BM55, BM76)</f>
        <v>#VALUE!</v>
      </c>
      <c r="BN97" s="244" t="e">
        <f aca="false" ca="true" dt2D="false" dtr="false" t="normal">SUM(BN13, BN34, BN55, BN76)</f>
        <v>#VALUE!</v>
      </c>
      <c r="BO97" s="244" t="e">
        <f aca="false" ca="true" dt2D="false" dtr="false" t="normal">SUM(BO13, BO34, BO55, BO76)</f>
        <v>#VALUE!</v>
      </c>
      <c r="BP97" s="244" t="e">
        <f aca="false" ca="true" dt2D="false" dtr="false" t="normal">SUM(BP13, BP34, BP55, BP76)</f>
        <v>#VALUE!</v>
      </c>
      <c r="BQ97" s="244" t="e">
        <f aca="false" ca="true" dt2D="false" dtr="false" t="normal">SUM(BQ13, BQ34, BQ55, BQ76)</f>
        <v>#VALUE!</v>
      </c>
      <c r="BR97" s="244" t="e">
        <f aca="false" ca="true" dt2D="false" dtr="false" t="normal">SUM(BR13, BR34, BR55, BR76)</f>
        <v>#VALUE!</v>
      </c>
      <c r="BS97" s="244" t="e">
        <f aca="false" ca="true" dt2D="false" dtr="false" t="normal">SUM(BS13, BS34, BS55, BS76)</f>
        <v>#VALUE!</v>
      </c>
      <c r="BT97" s="244" t="e">
        <f aca="false" ca="true" dt2D="false" dtr="false" t="normal">SUM(BT13, BT34, BT55, BT76)</f>
        <v>#VALUE!</v>
      </c>
    </row>
    <row customFormat="true" hidden="true" ht="16.5" outlineLevel="1" r="98" s="130">
      <c r="A98" s="574" t="n"/>
      <c r="B98" s="482" t="n"/>
      <c r="C98" s="574" t="n"/>
      <c r="D98" s="482" t="n"/>
      <c r="E98" s="574" t="n"/>
      <c r="F98" s="574" t="n"/>
      <c r="G98" s="574" t="n"/>
      <c r="H98" s="594" t="n"/>
      <c r="K98" s="575" t="n"/>
      <c r="L98" s="235" t="n"/>
      <c r="M98" s="244" t="n"/>
      <c r="N98" s="244" t="n"/>
      <c r="O98" s="244" t="n"/>
      <c r="P98" s="244" t="n"/>
      <c r="Q98" s="244" t="n"/>
      <c r="R98" s="244" t="n"/>
      <c r="S98" s="244" t="n"/>
      <c r="T98" s="244" t="n"/>
      <c r="U98" s="244" t="n"/>
      <c r="V98" s="244" t="n"/>
      <c r="W98" s="244" t="n"/>
      <c r="X98" s="244" t="n"/>
      <c r="Y98" s="244" t="n"/>
      <c r="Z98" s="244" t="n"/>
      <c r="AA98" s="244" t="n"/>
      <c r="AB98" s="244" t="n"/>
      <c r="AC98" s="244" t="n"/>
      <c r="AD98" s="244" t="n"/>
      <c r="AE98" s="244" t="n"/>
      <c r="AF98" s="244" t="n"/>
      <c r="AG98" s="244" t="n"/>
      <c r="AH98" s="244" t="n"/>
      <c r="AI98" s="244" t="n"/>
      <c r="AJ98" s="244" t="n"/>
      <c r="AK98" s="244" t="n"/>
      <c r="AL98" s="244" t="n"/>
      <c r="AM98" s="244" t="n"/>
      <c r="AN98" s="244" t="n"/>
      <c r="AO98" s="244" t="n"/>
      <c r="AP98" s="244" t="n"/>
      <c r="AQ98" s="244" t="n"/>
      <c r="AR98" s="244" t="n"/>
      <c r="AS98" s="244" t="n"/>
      <c r="AT98" s="244" t="n"/>
      <c r="AU98" s="244" t="n"/>
      <c r="AV98" s="244" t="n"/>
      <c r="AW98" s="244" t="n"/>
      <c r="AX98" s="244" t="n"/>
      <c r="AY98" s="244" t="n"/>
      <c r="AZ98" s="244" t="n"/>
      <c r="BA98" s="244" t="n"/>
      <c r="BB98" s="244" t="n"/>
      <c r="BC98" s="244" t="n"/>
      <c r="BD98" s="244" t="n"/>
      <c r="BE98" s="244" t="n"/>
      <c r="BF98" s="244" t="n"/>
      <c r="BG98" s="244" t="n"/>
      <c r="BH98" s="244" t="n"/>
      <c r="BI98" s="244" t="n"/>
      <c r="BJ98" s="244" t="n"/>
      <c r="BK98" s="244" t="n"/>
      <c r="BL98" s="244" t="n"/>
      <c r="BM98" s="244" t="n"/>
      <c r="BN98" s="244" t="n"/>
      <c r="BO98" s="244" t="n"/>
      <c r="BP98" s="244" t="n"/>
      <c r="BQ98" s="244" t="n"/>
      <c r="BR98" s="244" t="n"/>
      <c r="BS98" s="244" t="n"/>
      <c r="BT98" s="244" t="n"/>
    </row>
    <row customFormat="true" hidden="true" ht="16.5" outlineLevel="1" r="99" s="130">
      <c r="A99" s="574" t="n"/>
      <c r="B99" s="482" t="n"/>
      <c r="C99" s="574" t="n"/>
      <c r="D99" s="482" t="n"/>
      <c r="E99" s="574" t="n"/>
      <c r="F99" s="574" t="n"/>
      <c r="G99" s="574" t="n"/>
      <c r="H99" s="594" t="n"/>
      <c r="I99" s="85" t="s">
        <v>630</v>
      </c>
      <c r="K99" s="575" t="n"/>
      <c r="L99" s="235" t="n"/>
      <c r="M99" s="244" t="n"/>
      <c r="N99" s="244" t="n"/>
      <c r="O99" s="244" t="n"/>
      <c r="P99" s="244" t="n"/>
      <c r="Q99" s="244" t="n"/>
      <c r="R99" s="244" t="n"/>
      <c r="S99" s="244" t="n"/>
      <c r="T99" s="244" t="n"/>
      <c r="U99" s="244" t="n"/>
      <c r="V99" s="244" t="n"/>
      <c r="W99" s="244" t="n"/>
      <c r="X99" s="244" t="n"/>
      <c r="Y99" s="244" t="n"/>
      <c r="Z99" s="244" t="n"/>
      <c r="AA99" s="244" t="n"/>
      <c r="AB99" s="244" t="n"/>
      <c r="AC99" s="244" t="n"/>
      <c r="AD99" s="244" t="n"/>
      <c r="AE99" s="244" t="n"/>
      <c r="AF99" s="244" t="n"/>
      <c r="AG99" s="244" t="n"/>
      <c r="AH99" s="244" t="n"/>
      <c r="AI99" s="244" t="n"/>
      <c r="AJ99" s="244" t="n"/>
      <c r="AK99" s="244" t="n"/>
      <c r="AL99" s="244" t="n"/>
      <c r="AM99" s="244" t="n"/>
      <c r="AN99" s="244" t="n"/>
      <c r="AO99" s="244" t="n"/>
      <c r="AP99" s="244" t="n"/>
      <c r="AQ99" s="244" t="n"/>
      <c r="AR99" s="244" t="n"/>
      <c r="AS99" s="244" t="n"/>
      <c r="AT99" s="244" t="n"/>
      <c r="AU99" s="244" t="n"/>
      <c r="AV99" s="244" t="n"/>
      <c r="AW99" s="244" t="n"/>
      <c r="AX99" s="244" t="n"/>
      <c r="AY99" s="244" t="n"/>
      <c r="AZ99" s="244" t="n"/>
      <c r="BA99" s="244" t="n"/>
      <c r="BB99" s="244" t="n"/>
      <c r="BC99" s="244" t="n"/>
      <c r="BD99" s="244" t="n"/>
      <c r="BE99" s="244" t="n"/>
      <c r="BF99" s="244" t="n"/>
      <c r="BG99" s="244" t="n"/>
      <c r="BH99" s="244" t="n"/>
      <c r="BI99" s="244" t="n"/>
      <c r="BJ99" s="244" t="n"/>
      <c r="BK99" s="244" t="n"/>
      <c r="BL99" s="244" t="n"/>
      <c r="BM99" s="244" t="n"/>
      <c r="BN99" s="244" t="n"/>
      <c r="BO99" s="244" t="n"/>
      <c r="BP99" s="244" t="n"/>
      <c r="BQ99" s="244" t="n"/>
      <c r="BR99" s="244" t="n"/>
      <c r="BS99" s="244" t="n"/>
      <c r="BT99" s="244" t="n"/>
    </row>
    <row customFormat="true" hidden="true" ht="16.5" outlineLevel="1" r="100" s="130">
      <c r="A100" s="574" t="n"/>
      <c r="B100" s="482" t="n"/>
      <c r="C100" s="574" t="n"/>
      <c r="D100" s="482" t="n"/>
      <c r="E100" s="574" t="n"/>
      <c r="F100" s="574" t="n"/>
      <c r="G100" s="574" t="n"/>
      <c r="H100" s="594" t="n"/>
      <c r="I100" s="595" t="s">
        <v>523</v>
      </c>
      <c r="J100" s="100" t="n"/>
      <c r="K100" s="575" t="n"/>
      <c r="L100" s="235" t="e">
        <f aca="false" ca="true" dt2D="false" dtr="false" t="normal">SUM(M100:BT100)</f>
        <v>#VALUE!</v>
      </c>
      <c r="M100" s="239" t="e">
        <f aca="false" ca="true" dt2D="false" dtr="false" t="normal">SUM(M16, M37, M58, M79)</f>
        <v>#VALUE!</v>
      </c>
      <c r="N100" s="239" t="e">
        <f aca="false" ca="true" dt2D="false" dtr="false" t="normal">SUM(N16, N37, N58, N79)</f>
        <v>#VALUE!</v>
      </c>
      <c r="O100" s="239" t="e">
        <f aca="false" ca="true" dt2D="false" dtr="false" t="normal">SUM(O16, O37, O58, O79)</f>
        <v>#VALUE!</v>
      </c>
      <c r="P100" s="239" t="e">
        <f aca="false" ca="true" dt2D="false" dtr="false" t="normal">SUM(P16, P37, P58, P79)</f>
        <v>#VALUE!</v>
      </c>
      <c r="Q100" s="239" t="e">
        <f aca="false" ca="true" dt2D="false" dtr="false" t="normal">SUM(Q16, Q37, Q58, Q79)</f>
        <v>#VALUE!</v>
      </c>
      <c r="R100" s="239" t="e">
        <f aca="false" ca="true" dt2D="false" dtr="false" t="normal">SUM(R16, R37, R58, R79)</f>
        <v>#VALUE!</v>
      </c>
      <c r="S100" s="239" t="e">
        <f aca="false" ca="true" dt2D="false" dtr="false" t="normal">SUM(S16, S37, S58, S79)</f>
        <v>#VALUE!</v>
      </c>
      <c r="T100" s="239" t="e">
        <f aca="false" ca="true" dt2D="false" dtr="false" t="normal">SUM(T16, T37, T58, T79)</f>
        <v>#VALUE!</v>
      </c>
      <c r="U100" s="239" t="e">
        <f aca="false" ca="true" dt2D="false" dtr="false" t="normal">SUM(U16, U37, U58, U79)</f>
        <v>#VALUE!</v>
      </c>
      <c r="V100" s="239" t="e">
        <f aca="false" ca="true" dt2D="false" dtr="false" t="normal">SUM(V16, V37, V58, V79)</f>
        <v>#VALUE!</v>
      </c>
      <c r="W100" s="239" t="e">
        <f aca="false" ca="true" dt2D="false" dtr="false" t="normal">SUM(W16, W37, W58, W79)</f>
        <v>#VALUE!</v>
      </c>
      <c r="X100" s="239" t="e">
        <f aca="false" ca="true" dt2D="false" dtr="false" t="normal">SUM(X16, X37, X58, X79)</f>
        <v>#VALUE!</v>
      </c>
      <c r="Y100" s="239" t="e">
        <f aca="false" ca="true" dt2D="false" dtr="false" t="normal">SUM(Y16, Y37, Y58, Y79)</f>
        <v>#VALUE!</v>
      </c>
      <c r="Z100" s="239" t="e">
        <f aca="false" ca="true" dt2D="false" dtr="false" t="normal">SUM(Z16, Z37, Z58, Z79)</f>
        <v>#VALUE!</v>
      </c>
      <c r="AA100" s="239" t="e">
        <f aca="false" ca="true" dt2D="false" dtr="false" t="normal">SUM(AA16, AA37, AA58, AA79)</f>
        <v>#VALUE!</v>
      </c>
      <c r="AB100" s="239" t="e">
        <f aca="false" ca="true" dt2D="false" dtr="false" t="normal">SUM(AB16, AB37, AB58, AB79)</f>
        <v>#VALUE!</v>
      </c>
      <c r="AC100" s="239" t="e">
        <f aca="false" ca="true" dt2D="false" dtr="false" t="normal">SUM(AC16, AC37, AC58, AC79)</f>
        <v>#VALUE!</v>
      </c>
      <c r="AD100" s="239" t="e">
        <f aca="false" ca="true" dt2D="false" dtr="false" t="normal">SUM(AD16, AD37, AD58, AD79)</f>
        <v>#VALUE!</v>
      </c>
      <c r="AE100" s="239" t="e">
        <f aca="false" ca="true" dt2D="false" dtr="false" t="normal">SUM(AE16, AE37, AE58, AE79)</f>
        <v>#VALUE!</v>
      </c>
      <c r="AF100" s="239" t="e">
        <f aca="false" ca="true" dt2D="false" dtr="false" t="normal">SUM(AF16, AF37, AF58, AF79)</f>
        <v>#VALUE!</v>
      </c>
      <c r="AG100" s="239" t="e">
        <f aca="false" ca="true" dt2D="false" dtr="false" t="normal">SUM(AG16, AG37, AG58, AG79)</f>
        <v>#VALUE!</v>
      </c>
      <c r="AH100" s="239" t="e">
        <f aca="false" ca="true" dt2D="false" dtr="false" t="normal">SUM(AH16, AH37, AH58, AH79)</f>
        <v>#VALUE!</v>
      </c>
      <c r="AI100" s="239" t="e">
        <f aca="false" ca="true" dt2D="false" dtr="false" t="normal">SUM(AI16, AI37, AI58, AI79)</f>
        <v>#VALUE!</v>
      </c>
      <c r="AJ100" s="239" t="e">
        <f aca="false" ca="true" dt2D="false" dtr="false" t="normal">SUM(AJ16, AJ37, AJ58, AJ79)</f>
        <v>#VALUE!</v>
      </c>
      <c r="AK100" s="239" t="e">
        <f aca="false" ca="true" dt2D="false" dtr="false" t="normal">SUM(AK16, AK37, AK58, AK79)</f>
        <v>#VALUE!</v>
      </c>
      <c r="AL100" s="239" t="e">
        <f aca="false" ca="true" dt2D="false" dtr="false" t="normal">SUM(AL16, AL37, AL58, AL79)</f>
        <v>#VALUE!</v>
      </c>
      <c r="AM100" s="239" t="e">
        <f aca="false" ca="true" dt2D="false" dtr="false" t="normal">SUM(AM16, AM37, AM58, AM79)</f>
        <v>#VALUE!</v>
      </c>
      <c r="AN100" s="239" t="e">
        <f aca="false" ca="true" dt2D="false" dtr="false" t="normal">SUM(AN16, AN37, AN58, AN79)</f>
        <v>#VALUE!</v>
      </c>
      <c r="AO100" s="239" t="e">
        <f aca="false" ca="true" dt2D="false" dtr="false" t="normal">SUM(AO16, AO37, AO58, AO79)</f>
        <v>#VALUE!</v>
      </c>
      <c r="AP100" s="239" t="e">
        <f aca="false" ca="true" dt2D="false" dtr="false" t="normal">SUM(AP16, AP37, AP58, AP79)</f>
        <v>#VALUE!</v>
      </c>
      <c r="AQ100" s="239" t="e">
        <f aca="false" ca="true" dt2D="false" dtr="false" t="normal">SUM(AQ16, AQ37, AQ58, AQ79)</f>
        <v>#VALUE!</v>
      </c>
      <c r="AR100" s="239" t="e">
        <f aca="false" ca="true" dt2D="false" dtr="false" t="normal">SUM(AR16, AR37, AR58, AR79)</f>
        <v>#VALUE!</v>
      </c>
      <c r="AS100" s="239" t="e">
        <f aca="false" ca="true" dt2D="false" dtr="false" t="normal">SUM(AS16, AS37, AS58, AS79)</f>
        <v>#VALUE!</v>
      </c>
      <c r="AT100" s="239" t="e">
        <f aca="false" ca="true" dt2D="false" dtr="false" t="normal">SUM(AT16, AT37, AT58, AT79)</f>
        <v>#VALUE!</v>
      </c>
      <c r="AU100" s="239" t="e">
        <f aca="false" ca="true" dt2D="false" dtr="false" t="normal">SUM(AU16, AU37, AU58, AU79)</f>
        <v>#VALUE!</v>
      </c>
      <c r="AV100" s="239" t="e">
        <f aca="false" ca="true" dt2D="false" dtr="false" t="normal">SUM(AV16, AV37, AV58, AV79)</f>
        <v>#VALUE!</v>
      </c>
      <c r="AW100" s="239" t="e">
        <f aca="false" ca="true" dt2D="false" dtr="false" t="normal">SUM(AW16, AW37, AW58, AW79)</f>
        <v>#VALUE!</v>
      </c>
      <c r="AX100" s="239" t="e">
        <f aca="false" ca="true" dt2D="false" dtr="false" t="normal">SUM(AX16, AX37, AX58, AX79)</f>
        <v>#VALUE!</v>
      </c>
      <c r="AY100" s="239" t="e">
        <f aca="false" ca="true" dt2D="false" dtr="false" t="normal">SUM(AY16, AY37, AY58, AY79)</f>
        <v>#VALUE!</v>
      </c>
      <c r="AZ100" s="239" t="e">
        <f aca="false" ca="true" dt2D="false" dtr="false" t="normal">SUM(AZ16, AZ37, AZ58, AZ79)</f>
        <v>#VALUE!</v>
      </c>
      <c r="BA100" s="239" t="e">
        <f aca="false" ca="true" dt2D="false" dtr="false" t="normal">SUM(BA16, BA37, BA58, BA79)</f>
        <v>#VALUE!</v>
      </c>
      <c r="BB100" s="239" t="e">
        <f aca="false" ca="true" dt2D="false" dtr="false" t="normal">SUM(BB16, BB37, BB58, BB79)</f>
        <v>#VALUE!</v>
      </c>
      <c r="BC100" s="239" t="e">
        <f aca="false" ca="true" dt2D="false" dtr="false" t="normal">SUM(BC16, BC37, BC58, BC79)</f>
        <v>#VALUE!</v>
      </c>
      <c r="BD100" s="239" t="e">
        <f aca="false" ca="true" dt2D="false" dtr="false" t="normal">SUM(BD16, BD37, BD58, BD79)</f>
        <v>#VALUE!</v>
      </c>
      <c r="BE100" s="239" t="e">
        <f aca="false" ca="true" dt2D="false" dtr="false" t="normal">SUM(BE16, BE37, BE58, BE79)</f>
        <v>#VALUE!</v>
      </c>
      <c r="BF100" s="239" t="e">
        <f aca="false" ca="true" dt2D="false" dtr="false" t="normal">SUM(BF16, BF37, BF58, BF79)</f>
        <v>#VALUE!</v>
      </c>
      <c r="BG100" s="239" t="e">
        <f aca="false" ca="true" dt2D="false" dtr="false" t="normal">SUM(BG16, BG37, BG58, BG79)</f>
        <v>#VALUE!</v>
      </c>
      <c r="BH100" s="239" t="e">
        <f aca="false" ca="true" dt2D="false" dtr="false" t="normal">SUM(BH16, BH37, BH58, BH79)</f>
        <v>#VALUE!</v>
      </c>
      <c r="BI100" s="239" t="e">
        <f aca="false" ca="true" dt2D="false" dtr="false" t="normal">SUM(BI16, BI37, BI58, BI79)</f>
        <v>#VALUE!</v>
      </c>
      <c r="BJ100" s="239" t="e">
        <f aca="false" ca="true" dt2D="false" dtr="false" t="normal">SUM(BJ16, BJ37, BJ58, BJ79)</f>
        <v>#VALUE!</v>
      </c>
      <c r="BK100" s="239" t="e">
        <f aca="false" ca="true" dt2D="false" dtr="false" t="normal">SUM(BK16, BK37, BK58, BK79)</f>
        <v>#VALUE!</v>
      </c>
      <c r="BL100" s="239" t="e">
        <f aca="false" ca="true" dt2D="false" dtr="false" t="normal">SUM(BL16, BL37, BL58, BL79)</f>
        <v>#VALUE!</v>
      </c>
      <c r="BM100" s="239" t="e">
        <f aca="false" ca="true" dt2D="false" dtr="false" t="normal">SUM(BM16, BM37, BM58, BM79)</f>
        <v>#VALUE!</v>
      </c>
      <c r="BN100" s="239" t="e">
        <f aca="false" ca="true" dt2D="false" dtr="false" t="normal">SUM(BN16, BN37, BN58, BN79)</f>
        <v>#VALUE!</v>
      </c>
      <c r="BO100" s="239" t="e">
        <f aca="false" ca="true" dt2D="false" dtr="false" t="normal">SUM(BO16, BO37, BO58, BO79)</f>
        <v>#VALUE!</v>
      </c>
      <c r="BP100" s="239" t="e">
        <f aca="false" ca="true" dt2D="false" dtr="false" t="normal">SUM(BP16, BP37, BP58, BP79)</f>
        <v>#VALUE!</v>
      </c>
      <c r="BQ100" s="239" t="e">
        <f aca="false" ca="true" dt2D="false" dtr="false" t="normal">SUM(BQ16, BQ37, BQ58, BQ79)</f>
        <v>#VALUE!</v>
      </c>
      <c r="BR100" s="239" t="e">
        <f aca="false" ca="true" dt2D="false" dtr="false" t="normal">SUM(BR16, BR37, BR58, BR79)</f>
        <v>#VALUE!</v>
      </c>
      <c r="BS100" s="239" t="e">
        <f aca="false" ca="true" dt2D="false" dtr="false" t="normal">SUM(BS16, BS37, BS58, BS79)</f>
        <v>#VALUE!</v>
      </c>
      <c r="BT100" s="239" t="e">
        <f aca="false" ca="true" dt2D="false" dtr="false" t="normal">SUM(BT16, BT37, BT58, BT79)</f>
        <v>#VALUE!</v>
      </c>
    </row>
    <row customFormat="true" hidden="true" ht="16.5" outlineLevel="1" r="101" s="130">
      <c r="A101" s="574" t="n"/>
      <c r="B101" s="482" t="n"/>
      <c r="C101" s="574" t="n"/>
      <c r="D101" s="482" t="n"/>
      <c r="E101" s="574" t="n"/>
      <c r="F101" s="574" t="n"/>
      <c r="G101" s="574" t="n"/>
      <c r="H101" s="594" t="n"/>
      <c r="I101" s="595" t="s">
        <v>631</v>
      </c>
      <c r="K101" s="575" t="n"/>
      <c r="L101" s="235" t="e">
        <f aca="false" ca="true" dt2D="false" dtr="false" t="normal">SUM(M101:BT101)</f>
        <v>#VALUE!</v>
      </c>
      <c r="M101" s="239" t="e">
        <f aca="false" ca="true" dt2D="false" dtr="false" t="normal">SUM(M17, M38, M59, M80)</f>
        <v>#VALUE!</v>
      </c>
      <c r="N101" s="239" t="e">
        <f aca="false" ca="true" dt2D="false" dtr="false" t="normal">SUM(N17, N38, N59, N80)</f>
        <v>#VALUE!</v>
      </c>
      <c r="O101" s="239" t="e">
        <f aca="false" ca="true" dt2D="false" dtr="false" t="normal">SUM(O17, O38, O59, O80)</f>
        <v>#VALUE!</v>
      </c>
      <c r="P101" s="239" t="e">
        <f aca="false" ca="true" dt2D="false" dtr="false" t="normal">SUM(P17, P38, P59, P80)</f>
        <v>#VALUE!</v>
      </c>
      <c r="Q101" s="239" t="e">
        <f aca="false" ca="true" dt2D="false" dtr="false" t="normal">SUM(Q17, Q38, Q59, Q80)</f>
        <v>#VALUE!</v>
      </c>
      <c r="R101" s="239" t="e">
        <f aca="false" ca="true" dt2D="false" dtr="false" t="normal">SUM(R17, R38, R59, R80)</f>
        <v>#VALUE!</v>
      </c>
      <c r="S101" s="239" t="e">
        <f aca="false" ca="true" dt2D="false" dtr="false" t="normal">SUM(S17, S38, S59, S80)</f>
        <v>#VALUE!</v>
      </c>
      <c r="T101" s="239" t="e">
        <f aca="false" ca="true" dt2D="false" dtr="false" t="normal">SUM(T17, T38, T59, T80)</f>
        <v>#VALUE!</v>
      </c>
      <c r="U101" s="239" t="e">
        <f aca="false" ca="true" dt2D="false" dtr="false" t="normal">SUM(U17, U38, U59, U80)</f>
        <v>#VALUE!</v>
      </c>
      <c r="V101" s="239" t="e">
        <f aca="false" ca="true" dt2D="false" dtr="false" t="normal">SUM(V17, V38, V59, V80)</f>
        <v>#VALUE!</v>
      </c>
      <c r="W101" s="239" t="e">
        <f aca="false" ca="true" dt2D="false" dtr="false" t="normal">SUM(W17, W38, W59, W80)</f>
        <v>#VALUE!</v>
      </c>
      <c r="X101" s="239" t="e">
        <f aca="false" ca="true" dt2D="false" dtr="false" t="normal">SUM(X17, X38, X59, X80)</f>
        <v>#VALUE!</v>
      </c>
      <c r="Y101" s="239" t="e">
        <f aca="false" ca="true" dt2D="false" dtr="false" t="normal">SUM(Y17, Y38, Y59, Y80)</f>
        <v>#VALUE!</v>
      </c>
      <c r="Z101" s="239" t="e">
        <f aca="false" ca="true" dt2D="false" dtr="false" t="normal">SUM(Z17, Z38, Z59, Z80)</f>
        <v>#VALUE!</v>
      </c>
      <c r="AA101" s="239" t="e">
        <f aca="false" ca="true" dt2D="false" dtr="false" t="normal">SUM(AA17, AA38, AA59, AA80)</f>
        <v>#VALUE!</v>
      </c>
      <c r="AB101" s="239" t="e">
        <f aca="false" ca="true" dt2D="false" dtr="false" t="normal">SUM(AB17, AB38, AB59, AB80)</f>
        <v>#VALUE!</v>
      </c>
      <c r="AC101" s="239" t="e">
        <f aca="false" ca="true" dt2D="false" dtr="false" t="normal">SUM(AC17, AC38, AC59, AC80)</f>
        <v>#VALUE!</v>
      </c>
      <c r="AD101" s="239" t="e">
        <f aca="false" ca="true" dt2D="false" dtr="false" t="normal">SUM(AD17, AD38, AD59, AD80)</f>
        <v>#VALUE!</v>
      </c>
      <c r="AE101" s="239" t="e">
        <f aca="false" ca="true" dt2D="false" dtr="false" t="normal">SUM(AE17, AE38, AE59, AE80)</f>
        <v>#VALUE!</v>
      </c>
      <c r="AF101" s="239" t="e">
        <f aca="false" ca="true" dt2D="false" dtr="false" t="normal">SUM(AF17, AF38, AF59, AF80)</f>
        <v>#VALUE!</v>
      </c>
      <c r="AG101" s="239" t="e">
        <f aca="false" ca="true" dt2D="false" dtr="false" t="normal">SUM(AG17, AG38, AG59, AG80)</f>
        <v>#VALUE!</v>
      </c>
      <c r="AH101" s="239" t="e">
        <f aca="false" ca="true" dt2D="false" dtr="false" t="normal">SUM(AH17, AH38, AH59, AH80)</f>
        <v>#VALUE!</v>
      </c>
      <c r="AI101" s="239" t="e">
        <f aca="false" ca="true" dt2D="false" dtr="false" t="normal">SUM(AI17, AI38, AI59, AI80)</f>
        <v>#VALUE!</v>
      </c>
      <c r="AJ101" s="239" t="e">
        <f aca="false" ca="true" dt2D="false" dtr="false" t="normal">SUM(AJ17, AJ38, AJ59, AJ80)</f>
        <v>#VALUE!</v>
      </c>
      <c r="AK101" s="239" t="e">
        <f aca="false" ca="true" dt2D="false" dtr="false" t="normal">SUM(AK17, AK38, AK59, AK80)</f>
        <v>#VALUE!</v>
      </c>
      <c r="AL101" s="239" t="e">
        <f aca="false" ca="true" dt2D="false" dtr="false" t="normal">SUM(AL17, AL38, AL59, AL80)</f>
        <v>#VALUE!</v>
      </c>
      <c r="AM101" s="239" t="e">
        <f aca="false" ca="true" dt2D="false" dtr="false" t="normal">SUM(AM17, AM38, AM59, AM80)</f>
        <v>#VALUE!</v>
      </c>
      <c r="AN101" s="239" t="e">
        <f aca="false" ca="true" dt2D="false" dtr="false" t="normal">SUM(AN17, AN38, AN59, AN80)</f>
        <v>#VALUE!</v>
      </c>
      <c r="AO101" s="239" t="e">
        <f aca="false" ca="true" dt2D="false" dtr="false" t="normal">SUM(AO17, AO38, AO59, AO80)</f>
        <v>#VALUE!</v>
      </c>
      <c r="AP101" s="239" t="e">
        <f aca="false" ca="true" dt2D="false" dtr="false" t="normal">SUM(AP17, AP38, AP59, AP80)</f>
        <v>#VALUE!</v>
      </c>
      <c r="AQ101" s="239" t="e">
        <f aca="false" ca="true" dt2D="false" dtr="false" t="normal">SUM(AQ17, AQ38, AQ59, AQ80)</f>
        <v>#VALUE!</v>
      </c>
      <c r="AR101" s="239" t="e">
        <f aca="false" ca="true" dt2D="false" dtr="false" t="normal">SUM(AR17, AR38, AR59, AR80)</f>
        <v>#VALUE!</v>
      </c>
      <c r="AS101" s="239" t="e">
        <f aca="false" ca="true" dt2D="false" dtr="false" t="normal">SUM(AS17, AS38, AS59, AS80)</f>
        <v>#VALUE!</v>
      </c>
      <c r="AT101" s="239" t="e">
        <f aca="false" ca="true" dt2D="false" dtr="false" t="normal">SUM(AT17, AT38, AT59, AT80)</f>
        <v>#VALUE!</v>
      </c>
      <c r="AU101" s="239" t="e">
        <f aca="false" ca="true" dt2D="false" dtr="false" t="normal">SUM(AU17, AU38, AU59, AU80)</f>
        <v>#VALUE!</v>
      </c>
      <c r="AV101" s="239" t="e">
        <f aca="false" ca="true" dt2D="false" dtr="false" t="normal">SUM(AV17, AV38, AV59, AV80)</f>
        <v>#VALUE!</v>
      </c>
      <c r="AW101" s="239" t="e">
        <f aca="false" ca="true" dt2D="false" dtr="false" t="normal">SUM(AW17, AW38, AW59, AW80)</f>
        <v>#VALUE!</v>
      </c>
      <c r="AX101" s="239" t="e">
        <f aca="false" ca="true" dt2D="false" dtr="false" t="normal">SUM(AX17, AX38, AX59, AX80)</f>
        <v>#VALUE!</v>
      </c>
      <c r="AY101" s="239" t="e">
        <f aca="false" ca="true" dt2D="false" dtr="false" t="normal">SUM(AY17, AY38, AY59, AY80)</f>
        <v>#VALUE!</v>
      </c>
      <c r="AZ101" s="239" t="e">
        <f aca="false" ca="true" dt2D="false" dtr="false" t="normal">SUM(AZ17, AZ38, AZ59, AZ80)</f>
        <v>#VALUE!</v>
      </c>
      <c r="BA101" s="239" t="e">
        <f aca="false" ca="true" dt2D="false" dtr="false" t="normal">SUM(BA17, BA38, BA59, BA80)</f>
        <v>#VALUE!</v>
      </c>
      <c r="BB101" s="239" t="e">
        <f aca="false" ca="true" dt2D="false" dtr="false" t="normal">SUM(BB17, BB38, BB59, BB80)</f>
        <v>#VALUE!</v>
      </c>
      <c r="BC101" s="239" t="e">
        <f aca="false" ca="true" dt2D="false" dtr="false" t="normal">SUM(BC17, BC38, BC59, BC80)</f>
        <v>#VALUE!</v>
      </c>
      <c r="BD101" s="239" t="e">
        <f aca="false" ca="true" dt2D="false" dtr="false" t="normal">SUM(BD17, BD38, BD59, BD80)</f>
        <v>#VALUE!</v>
      </c>
      <c r="BE101" s="239" t="e">
        <f aca="false" ca="true" dt2D="false" dtr="false" t="normal">SUM(BE17, BE38, BE59, BE80)</f>
        <v>#VALUE!</v>
      </c>
      <c r="BF101" s="239" t="e">
        <f aca="false" ca="true" dt2D="false" dtr="false" t="normal">SUM(BF17, BF38, BF59, BF80)</f>
        <v>#VALUE!</v>
      </c>
      <c r="BG101" s="239" t="e">
        <f aca="false" ca="true" dt2D="false" dtr="false" t="normal">SUM(BG17, BG38, BG59, BG80)</f>
        <v>#VALUE!</v>
      </c>
      <c r="BH101" s="239" t="e">
        <f aca="false" ca="true" dt2D="false" dtr="false" t="normal">SUM(BH17, BH38, BH59, BH80)</f>
        <v>#VALUE!</v>
      </c>
      <c r="BI101" s="239" t="e">
        <f aca="false" ca="true" dt2D="false" dtr="false" t="normal">SUM(BI17, BI38, BI59, BI80)</f>
        <v>#VALUE!</v>
      </c>
      <c r="BJ101" s="239" t="e">
        <f aca="false" ca="true" dt2D="false" dtr="false" t="normal">SUM(BJ17, BJ38, BJ59, BJ80)</f>
        <v>#VALUE!</v>
      </c>
      <c r="BK101" s="239" t="e">
        <f aca="false" ca="true" dt2D="false" dtr="false" t="normal">SUM(BK17, BK38, BK59, BK80)</f>
        <v>#VALUE!</v>
      </c>
      <c r="BL101" s="239" t="e">
        <f aca="false" ca="true" dt2D="false" dtr="false" t="normal">SUM(BL17, BL38, BL59, BL80)</f>
        <v>#VALUE!</v>
      </c>
      <c r="BM101" s="239" t="e">
        <f aca="false" ca="true" dt2D="false" dtr="false" t="normal">SUM(BM17, BM38, BM59, BM80)</f>
        <v>#VALUE!</v>
      </c>
      <c r="BN101" s="239" t="e">
        <f aca="false" ca="true" dt2D="false" dtr="false" t="normal">SUM(BN17, BN38, BN59, BN80)</f>
        <v>#VALUE!</v>
      </c>
      <c r="BO101" s="239" t="e">
        <f aca="false" ca="true" dt2D="false" dtr="false" t="normal">SUM(BO17, BO38, BO59, BO80)</f>
        <v>#VALUE!</v>
      </c>
      <c r="BP101" s="239" t="e">
        <f aca="false" ca="true" dt2D="false" dtr="false" t="normal">SUM(BP17, BP38, BP59, BP80)</f>
        <v>#VALUE!</v>
      </c>
      <c r="BQ101" s="239" t="e">
        <f aca="false" ca="true" dt2D="false" dtr="false" t="normal">SUM(BQ17, BQ38, BQ59, BQ80)</f>
        <v>#VALUE!</v>
      </c>
      <c r="BR101" s="239" t="e">
        <f aca="false" ca="true" dt2D="false" dtr="false" t="normal">SUM(BR17, BR38, BR59, BR80)</f>
        <v>#VALUE!</v>
      </c>
      <c r="BS101" s="239" t="e">
        <f aca="false" ca="true" dt2D="false" dtr="false" t="normal">SUM(BS17, BS38, BS59, BS80)</f>
        <v>#VALUE!</v>
      </c>
      <c r="BT101" s="239" t="e">
        <f aca="false" ca="true" dt2D="false" dtr="false" t="normal">SUM(BT17, BT38, BT59, BT80)</f>
        <v>#VALUE!</v>
      </c>
    </row>
    <row hidden="true" ht="16.5" outlineLevel="2" r="102">
      <c r="I102" s="598" t="s">
        <v>632</v>
      </c>
      <c r="L102" s="235" t="n"/>
      <c r="M102" s="244" t="n"/>
      <c r="N102" s="244" t="n"/>
      <c r="O102" s="244" t="n"/>
      <c r="P102" s="244" t="n"/>
      <c r="Q102" s="244" t="n"/>
      <c r="R102" s="244" t="n"/>
      <c r="S102" s="244" t="n"/>
      <c r="T102" s="244" t="n"/>
      <c r="U102" s="244" t="n"/>
      <c r="V102" s="244" t="n"/>
      <c r="W102" s="244" t="n"/>
      <c r="X102" s="244" t="n"/>
      <c r="Y102" s="244" t="n"/>
      <c r="Z102" s="244" t="n"/>
      <c r="AA102" s="244" t="n"/>
      <c r="AB102" s="244" t="n"/>
      <c r="AC102" s="244" t="n"/>
      <c r="AD102" s="244" t="n"/>
      <c r="AE102" s="244" t="n"/>
      <c r="AF102" s="244" t="n"/>
      <c r="AG102" s="244" t="n"/>
      <c r="AH102" s="244" t="n"/>
      <c r="AI102" s="244" t="n"/>
      <c r="AJ102" s="244" t="n"/>
      <c r="AK102" s="244" t="n"/>
      <c r="AL102" s="244" t="n"/>
      <c r="AM102" s="244" t="n"/>
      <c r="AN102" s="244" t="n"/>
      <c r="AO102" s="244" t="n"/>
      <c r="AP102" s="244" t="n"/>
      <c r="AQ102" s="244" t="n"/>
      <c r="AR102" s="244" t="n"/>
      <c r="AS102" s="244" t="n"/>
      <c r="AT102" s="244" t="n"/>
      <c r="AU102" s="244" t="n"/>
      <c r="AV102" s="244" t="n"/>
      <c r="AW102" s="244" t="n"/>
      <c r="AX102" s="244" t="n"/>
      <c r="AY102" s="244" t="n"/>
      <c r="AZ102" s="244" t="n"/>
      <c r="BA102" s="244" t="n"/>
      <c r="BB102" s="244" t="n"/>
      <c r="BC102" s="244" t="n"/>
      <c r="BD102" s="244" t="n"/>
      <c r="BE102" s="244" t="n"/>
      <c r="BF102" s="244" t="n"/>
      <c r="BG102" s="244" t="n"/>
      <c r="BH102" s="244" t="n"/>
      <c r="BI102" s="244" t="n"/>
      <c r="BJ102" s="244" t="n"/>
      <c r="BK102" s="244" t="n"/>
      <c r="BL102" s="244" t="n"/>
      <c r="BM102" s="244" t="n"/>
      <c r="BN102" s="244" t="n"/>
      <c r="BO102" s="244" t="n"/>
      <c r="BP102" s="244" t="n"/>
      <c r="BQ102" s="244" t="n"/>
      <c r="BR102" s="244" t="n"/>
      <c r="BS102" s="244" t="n"/>
      <c r="BT102" s="244" t="n"/>
    </row>
    <row hidden="true" ht="16.5" outlineLevel="2" r="103">
      <c r="I103" s="609" t="str">
        <f aca="false" ca="false" dt2D="false" dtr="false" t="normal">'Допущения'!$B$27</f>
        <v>Гостиничный комплекс (в т.ч. СПА-комплекс) (Размещение)</v>
      </c>
      <c r="K103" s="364" t="n"/>
      <c r="L103" s="235" t="e">
        <f aca="false" ca="true" dt2D="false" dtr="false" t="normal">SUM(M103:BT103)</f>
        <v>#VALUE!</v>
      </c>
      <c r="M103" s="244" t="e">
        <f aca="false" ca="true" dt2D="false" dtr="false" t="normal">SUM(M19, M40, M61, M82)</f>
        <v>#VALUE!</v>
      </c>
      <c r="N103" s="244" t="e">
        <f aca="false" ca="true" dt2D="false" dtr="false" t="normal">SUM(N19, N40, N61, N82)</f>
        <v>#VALUE!</v>
      </c>
      <c r="O103" s="244" t="e">
        <f aca="false" ca="true" dt2D="false" dtr="false" t="normal">SUM(O19, O40, O61, O82)</f>
        <v>#VALUE!</v>
      </c>
      <c r="P103" s="244" t="e">
        <f aca="false" ca="true" dt2D="false" dtr="false" t="normal">SUM(P19, P40, P61, P82)</f>
        <v>#VALUE!</v>
      </c>
      <c r="Q103" s="244" t="e">
        <f aca="false" ca="true" dt2D="false" dtr="false" t="normal">SUM(Q19, Q40, Q61, Q82)</f>
        <v>#VALUE!</v>
      </c>
      <c r="R103" s="244" t="e">
        <f aca="false" ca="true" dt2D="false" dtr="false" t="normal">SUM(R19, R40, R61, R82)</f>
        <v>#VALUE!</v>
      </c>
      <c r="S103" s="244" t="e">
        <f aca="false" ca="true" dt2D="false" dtr="false" t="normal">SUM(S19, S40, S61, S82)</f>
        <v>#VALUE!</v>
      </c>
      <c r="T103" s="244" t="e">
        <f aca="false" ca="true" dt2D="false" dtr="false" t="normal">SUM(T19, T40, T61, T82)</f>
        <v>#VALUE!</v>
      </c>
      <c r="U103" s="244" t="e">
        <f aca="false" ca="true" dt2D="false" dtr="false" t="normal">SUM(U19, U40, U61, U82)</f>
        <v>#VALUE!</v>
      </c>
      <c r="V103" s="244" t="e">
        <f aca="false" ca="true" dt2D="false" dtr="false" t="normal">SUM(V19, V40, V61, V82)</f>
        <v>#VALUE!</v>
      </c>
      <c r="W103" s="244" t="e">
        <f aca="false" ca="true" dt2D="false" dtr="false" t="normal">SUM(W19, W40, W61, W82)</f>
        <v>#VALUE!</v>
      </c>
      <c r="X103" s="244" t="e">
        <f aca="false" ca="true" dt2D="false" dtr="false" t="normal">SUM(X19, X40, X61, X82)</f>
        <v>#VALUE!</v>
      </c>
      <c r="Y103" s="244" t="e">
        <f aca="false" ca="true" dt2D="false" dtr="false" t="normal">SUM(Y19, Y40, Y61, Y82)</f>
        <v>#VALUE!</v>
      </c>
      <c r="Z103" s="244" t="e">
        <f aca="false" ca="true" dt2D="false" dtr="false" t="normal">SUM(Z19, Z40, Z61, Z82)</f>
        <v>#VALUE!</v>
      </c>
      <c r="AA103" s="244" t="e">
        <f aca="false" ca="true" dt2D="false" dtr="false" t="normal">SUM(AA19, AA40, AA61, AA82)</f>
        <v>#VALUE!</v>
      </c>
      <c r="AB103" s="244" t="e">
        <f aca="false" ca="true" dt2D="false" dtr="false" t="normal">SUM(AB19, AB40, AB61, AB82)</f>
        <v>#VALUE!</v>
      </c>
      <c r="AC103" s="244" t="e">
        <f aca="false" ca="true" dt2D="false" dtr="false" t="normal">SUM(AC19, AC40, AC61, AC82)</f>
        <v>#VALUE!</v>
      </c>
      <c r="AD103" s="244" t="e">
        <f aca="false" ca="true" dt2D="false" dtr="false" t="normal">SUM(AD19, AD40, AD61, AD82)</f>
        <v>#VALUE!</v>
      </c>
      <c r="AE103" s="244" t="e">
        <f aca="false" ca="true" dt2D="false" dtr="false" t="normal">SUM(AE19, AE40, AE61, AE82)</f>
        <v>#VALUE!</v>
      </c>
      <c r="AF103" s="244" t="e">
        <f aca="false" ca="true" dt2D="false" dtr="false" t="normal">SUM(AF19, AF40, AF61, AF82)</f>
        <v>#VALUE!</v>
      </c>
      <c r="AG103" s="244" t="e">
        <f aca="false" ca="true" dt2D="false" dtr="false" t="normal">SUM(AG19, AG40, AG61, AG82)</f>
        <v>#VALUE!</v>
      </c>
      <c r="AH103" s="244" t="e">
        <f aca="false" ca="true" dt2D="false" dtr="false" t="normal">SUM(AH19, AH40, AH61, AH82)</f>
        <v>#VALUE!</v>
      </c>
      <c r="AI103" s="244" t="e">
        <f aca="false" ca="true" dt2D="false" dtr="false" t="normal">SUM(AI19, AI40, AI61, AI82)</f>
        <v>#VALUE!</v>
      </c>
      <c r="AJ103" s="244" t="e">
        <f aca="false" ca="true" dt2D="false" dtr="false" t="normal">SUM(AJ19, AJ40, AJ61, AJ82)</f>
        <v>#VALUE!</v>
      </c>
      <c r="AK103" s="244" t="e">
        <f aca="false" ca="true" dt2D="false" dtr="false" t="normal">SUM(AK19, AK40, AK61, AK82)</f>
        <v>#VALUE!</v>
      </c>
      <c r="AL103" s="244" t="e">
        <f aca="false" ca="true" dt2D="false" dtr="false" t="normal">SUM(AL19, AL40, AL61, AL82)</f>
        <v>#VALUE!</v>
      </c>
      <c r="AM103" s="244" t="e">
        <f aca="false" ca="true" dt2D="false" dtr="false" t="normal">SUM(AM19, AM40, AM61, AM82)</f>
        <v>#VALUE!</v>
      </c>
      <c r="AN103" s="244" t="e">
        <f aca="false" ca="true" dt2D="false" dtr="false" t="normal">SUM(AN19, AN40, AN61, AN82)</f>
        <v>#VALUE!</v>
      </c>
      <c r="AO103" s="244" t="e">
        <f aca="false" ca="true" dt2D="false" dtr="false" t="normal">SUM(AO19, AO40, AO61, AO82)</f>
        <v>#VALUE!</v>
      </c>
      <c r="AP103" s="244" t="e">
        <f aca="false" ca="true" dt2D="false" dtr="false" t="normal">SUM(AP19, AP40, AP61, AP82)</f>
        <v>#VALUE!</v>
      </c>
      <c r="AQ103" s="244" t="e">
        <f aca="false" ca="true" dt2D="false" dtr="false" t="normal">SUM(AQ19, AQ40, AQ61, AQ82)</f>
        <v>#VALUE!</v>
      </c>
      <c r="AR103" s="244" t="e">
        <f aca="false" ca="true" dt2D="false" dtr="false" t="normal">SUM(AR19, AR40, AR61, AR82)</f>
        <v>#VALUE!</v>
      </c>
      <c r="AS103" s="244" t="e">
        <f aca="false" ca="true" dt2D="false" dtr="false" t="normal">SUM(AS19, AS40, AS61, AS82)</f>
        <v>#VALUE!</v>
      </c>
      <c r="AT103" s="244" t="e">
        <f aca="false" ca="true" dt2D="false" dtr="false" t="normal">SUM(AT19, AT40, AT61, AT82)</f>
        <v>#VALUE!</v>
      </c>
      <c r="AU103" s="244" t="e">
        <f aca="false" ca="true" dt2D="false" dtr="false" t="normal">SUM(AU19, AU40, AU61, AU82)</f>
        <v>#VALUE!</v>
      </c>
      <c r="AV103" s="244" t="e">
        <f aca="false" ca="true" dt2D="false" dtr="false" t="normal">SUM(AV19, AV40, AV61, AV82)</f>
        <v>#VALUE!</v>
      </c>
      <c r="AW103" s="244" t="e">
        <f aca="false" ca="true" dt2D="false" dtr="false" t="normal">SUM(AW19, AW40, AW61, AW82)</f>
        <v>#VALUE!</v>
      </c>
      <c r="AX103" s="244" t="e">
        <f aca="false" ca="true" dt2D="false" dtr="false" t="normal">SUM(AX19, AX40, AX61, AX82)</f>
        <v>#VALUE!</v>
      </c>
      <c r="AY103" s="244" t="e">
        <f aca="false" ca="true" dt2D="false" dtr="false" t="normal">SUM(AY19, AY40, AY61, AY82)</f>
        <v>#VALUE!</v>
      </c>
      <c r="AZ103" s="244" t="e">
        <f aca="false" ca="true" dt2D="false" dtr="false" t="normal">SUM(AZ19, AZ40, AZ61, AZ82)</f>
        <v>#VALUE!</v>
      </c>
      <c r="BA103" s="244" t="e">
        <f aca="false" ca="true" dt2D="false" dtr="false" t="normal">SUM(BA19, BA40, BA61, BA82)</f>
        <v>#VALUE!</v>
      </c>
      <c r="BB103" s="244" t="e">
        <f aca="false" ca="true" dt2D="false" dtr="false" t="normal">SUM(BB19, BB40, BB61, BB82)</f>
        <v>#VALUE!</v>
      </c>
      <c r="BC103" s="244" t="e">
        <f aca="false" ca="true" dt2D="false" dtr="false" t="normal">SUM(BC19, BC40, BC61, BC82)</f>
        <v>#VALUE!</v>
      </c>
      <c r="BD103" s="244" t="e">
        <f aca="false" ca="true" dt2D="false" dtr="false" t="normal">SUM(BD19, BD40, BD61, BD82)</f>
        <v>#VALUE!</v>
      </c>
      <c r="BE103" s="244" t="e">
        <f aca="false" ca="true" dt2D="false" dtr="false" t="normal">SUM(BE19, BE40, BE61, BE82)</f>
        <v>#VALUE!</v>
      </c>
      <c r="BF103" s="244" t="e">
        <f aca="false" ca="true" dt2D="false" dtr="false" t="normal">SUM(BF19, BF40, BF61, BF82)</f>
        <v>#VALUE!</v>
      </c>
      <c r="BG103" s="244" t="e">
        <f aca="false" ca="true" dt2D="false" dtr="false" t="normal">SUM(BG19, BG40, BG61, BG82)</f>
        <v>#VALUE!</v>
      </c>
      <c r="BH103" s="244" t="e">
        <f aca="false" ca="true" dt2D="false" dtr="false" t="normal">SUM(BH19, BH40, BH61, BH82)</f>
        <v>#VALUE!</v>
      </c>
      <c r="BI103" s="244" t="e">
        <f aca="false" ca="true" dt2D="false" dtr="false" t="normal">SUM(BI19, BI40, BI61, BI82)</f>
        <v>#VALUE!</v>
      </c>
      <c r="BJ103" s="244" t="e">
        <f aca="false" ca="true" dt2D="false" dtr="false" t="normal">SUM(BJ19, BJ40, BJ61, BJ82)</f>
        <v>#VALUE!</v>
      </c>
      <c r="BK103" s="244" t="e">
        <f aca="false" ca="true" dt2D="false" dtr="false" t="normal">SUM(BK19, BK40, BK61, BK82)</f>
        <v>#VALUE!</v>
      </c>
      <c r="BL103" s="244" t="e">
        <f aca="false" ca="true" dt2D="false" dtr="false" t="normal">SUM(BL19, BL40, BL61, BL82)</f>
        <v>#VALUE!</v>
      </c>
      <c r="BM103" s="244" t="e">
        <f aca="false" ca="true" dt2D="false" dtr="false" t="normal">SUM(BM19, BM40, BM61, BM82)</f>
        <v>#VALUE!</v>
      </c>
      <c r="BN103" s="244" t="e">
        <f aca="false" ca="true" dt2D="false" dtr="false" t="normal">SUM(BN19, BN40, BN61, BN82)</f>
        <v>#VALUE!</v>
      </c>
      <c r="BO103" s="244" t="e">
        <f aca="false" ca="true" dt2D="false" dtr="false" t="normal">SUM(BO19, BO40, BO61, BO82)</f>
        <v>#VALUE!</v>
      </c>
      <c r="BP103" s="244" t="e">
        <f aca="false" ca="true" dt2D="false" dtr="false" t="normal">SUM(BP19, BP40, BP61, BP82)</f>
        <v>#VALUE!</v>
      </c>
      <c r="BQ103" s="244" t="e">
        <f aca="false" ca="true" dt2D="false" dtr="false" t="normal">SUM(BQ19, BQ40, BQ61, BQ82)</f>
        <v>#VALUE!</v>
      </c>
      <c r="BR103" s="244" t="e">
        <f aca="false" ca="true" dt2D="false" dtr="false" t="normal">SUM(BR19, BR40, BR61, BR82)</f>
        <v>#VALUE!</v>
      </c>
      <c r="BS103" s="244" t="e">
        <f aca="false" ca="true" dt2D="false" dtr="false" t="normal">SUM(BS19, BS40, BS61, BS82)</f>
        <v>#VALUE!</v>
      </c>
      <c r="BT103" s="244" t="e">
        <f aca="false" ca="true" dt2D="false" dtr="false" t="normal">SUM(BT19, BT40, BT61, BT82)</f>
        <v>#VALUE!</v>
      </c>
    </row>
    <row hidden="true" ht="16.5" outlineLevel="2" r="104">
      <c r="I104" s="609" t="str">
        <f aca="false" ca="false" dt2D="false" dtr="false" t="normal">'Допущения'!$B$28</f>
        <v>Бары (Общественное питание)</v>
      </c>
      <c r="K104" s="364" t="n"/>
      <c r="L104" s="235" t="e">
        <f aca="false" ca="true" dt2D="false" dtr="false" t="normal">SUM(M104:BT104)</f>
        <v>#VALUE!</v>
      </c>
      <c r="M104" s="244" t="e">
        <f aca="false" ca="true" dt2D="false" dtr="false" t="normal">SUM(M20, M41, M62, M83)</f>
        <v>#VALUE!</v>
      </c>
      <c r="N104" s="244" t="e">
        <f aca="false" ca="true" dt2D="false" dtr="false" t="normal">SUM(N20, N41, N62, N83)</f>
        <v>#VALUE!</v>
      </c>
      <c r="O104" s="244" t="e">
        <f aca="false" ca="true" dt2D="false" dtr="false" t="normal">SUM(O20, O41, O62, O83)</f>
        <v>#VALUE!</v>
      </c>
      <c r="P104" s="244" t="e">
        <f aca="false" ca="true" dt2D="false" dtr="false" t="normal">SUM(P20, P41, P62, P83)</f>
        <v>#VALUE!</v>
      </c>
      <c r="Q104" s="244" t="e">
        <f aca="false" ca="true" dt2D="false" dtr="false" t="normal">SUM(Q20, Q41, Q62, Q83)</f>
        <v>#VALUE!</v>
      </c>
      <c r="R104" s="244" t="e">
        <f aca="false" ca="true" dt2D="false" dtr="false" t="normal">SUM(R20, R41, R62, R83)</f>
        <v>#VALUE!</v>
      </c>
      <c r="S104" s="244" t="e">
        <f aca="false" ca="true" dt2D="false" dtr="false" t="normal">SUM(S20, S41, S62, S83)</f>
        <v>#VALUE!</v>
      </c>
      <c r="T104" s="244" t="e">
        <f aca="false" ca="true" dt2D="false" dtr="false" t="normal">SUM(T20, T41, T62, T83)</f>
        <v>#VALUE!</v>
      </c>
      <c r="U104" s="244" t="e">
        <f aca="false" ca="true" dt2D="false" dtr="false" t="normal">SUM(U20, U41, U62, U83)</f>
        <v>#VALUE!</v>
      </c>
      <c r="V104" s="244" t="e">
        <f aca="false" ca="true" dt2D="false" dtr="false" t="normal">SUM(V20, V41, V62, V83)</f>
        <v>#VALUE!</v>
      </c>
      <c r="W104" s="244" t="e">
        <f aca="false" ca="true" dt2D="false" dtr="false" t="normal">SUM(W20, W41, W62, W83)</f>
        <v>#VALUE!</v>
      </c>
      <c r="X104" s="244" t="e">
        <f aca="false" ca="true" dt2D="false" dtr="false" t="normal">SUM(X20, X41, X62, X83)</f>
        <v>#VALUE!</v>
      </c>
      <c r="Y104" s="244" t="e">
        <f aca="false" ca="true" dt2D="false" dtr="false" t="normal">SUM(Y20, Y41, Y62, Y83)</f>
        <v>#VALUE!</v>
      </c>
      <c r="Z104" s="244" t="e">
        <f aca="false" ca="true" dt2D="false" dtr="false" t="normal">SUM(Z20, Z41, Z62, Z83)</f>
        <v>#VALUE!</v>
      </c>
      <c r="AA104" s="244" t="e">
        <f aca="false" ca="true" dt2D="false" dtr="false" t="normal">SUM(AA20, AA41, AA62, AA83)</f>
        <v>#VALUE!</v>
      </c>
      <c r="AB104" s="244" t="e">
        <f aca="false" ca="true" dt2D="false" dtr="false" t="normal">SUM(AB20, AB41, AB62, AB83)</f>
        <v>#VALUE!</v>
      </c>
      <c r="AC104" s="244" t="e">
        <f aca="false" ca="true" dt2D="false" dtr="false" t="normal">SUM(AC20, AC41, AC62, AC83)</f>
        <v>#VALUE!</v>
      </c>
      <c r="AD104" s="244" t="e">
        <f aca="false" ca="true" dt2D="false" dtr="false" t="normal">SUM(AD20, AD41, AD62, AD83)</f>
        <v>#VALUE!</v>
      </c>
      <c r="AE104" s="244" t="e">
        <f aca="false" ca="true" dt2D="false" dtr="false" t="normal">SUM(AE20, AE41, AE62, AE83)</f>
        <v>#VALUE!</v>
      </c>
      <c r="AF104" s="244" t="e">
        <f aca="false" ca="true" dt2D="false" dtr="false" t="normal">SUM(AF20, AF41, AF62, AF83)</f>
        <v>#VALUE!</v>
      </c>
      <c r="AG104" s="244" t="e">
        <f aca="false" ca="true" dt2D="false" dtr="false" t="normal">SUM(AG20, AG41, AG62, AG83)</f>
        <v>#VALUE!</v>
      </c>
      <c r="AH104" s="244" t="e">
        <f aca="false" ca="true" dt2D="false" dtr="false" t="normal">SUM(AH20, AH41, AH62, AH83)</f>
        <v>#VALUE!</v>
      </c>
      <c r="AI104" s="244" t="e">
        <f aca="false" ca="true" dt2D="false" dtr="false" t="normal">SUM(AI20, AI41, AI62, AI83)</f>
        <v>#VALUE!</v>
      </c>
      <c r="AJ104" s="244" t="e">
        <f aca="false" ca="true" dt2D="false" dtr="false" t="normal">SUM(AJ20, AJ41, AJ62, AJ83)</f>
        <v>#VALUE!</v>
      </c>
      <c r="AK104" s="244" t="e">
        <f aca="false" ca="true" dt2D="false" dtr="false" t="normal">SUM(AK20, AK41, AK62, AK83)</f>
        <v>#VALUE!</v>
      </c>
      <c r="AL104" s="244" t="e">
        <f aca="false" ca="true" dt2D="false" dtr="false" t="normal">SUM(AL20, AL41, AL62, AL83)</f>
        <v>#VALUE!</v>
      </c>
      <c r="AM104" s="244" t="e">
        <f aca="false" ca="true" dt2D="false" dtr="false" t="normal">SUM(AM20, AM41, AM62, AM83)</f>
        <v>#VALUE!</v>
      </c>
      <c r="AN104" s="244" t="e">
        <f aca="false" ca="true" dt2D="false" dtr="false" t="normal">SUM(AN20, AN41, AN62, AN83)</f>
        <v>#VALUE!</v>
      </c>
      <c r="AO104" s="244" t="e">
        <f aca="false" ca="true" dt2D="false" dtr="false" t="normal">SUM(AO20, AO41, AO62, AO83)</f>
        <v>#VALUE!</v>
      </c>
      <c r="AP104" s="244" t="e">
        <f aca="false" ca="true" dt2D="false" dtr="false" t="normal">SUM(AP20, AP41, AP62, AP83)</f>
        <v>#VALUE!</v>
      </c>
      <c r="AQ104" s="244" t="e">
        <f aca="false" ca="true" dt2D="false" dtr="false" t="normal">SUM(AQ20, AQ41, AQ62, AQ83)</f>
        <v>#VALUE!</v>
      </c>
      <c r="AR104" s="244" t="e">
        <f aca="false" ca="true" dt2D="false" dtr="false" t="normal">SUM(AR20, AR41, AR62, AR83)</f>
        <v>#VALUE!</v>
      </c>
      <c r="AS104" s="244" t="e">
        <f aca="false" ca="true" dt2D="false" dtr="false" t="normal">SUM(AS20, AS41, AS62, AS83)</f>
        <v>#VALUE!</v>
      </c>
      <c r="AT104" s="244" t="e">
        <f aca="false" ca="true" dt2D="false" dtr="false" t="normal">SUM(AT20, AT41, AT62, AT83)</f>
        <v>#VALUE!</v>
      </c>
      <c r="AU104" s="244" t="e">
        <f aca="false" ca="true" dt2D="false" dtr="false" t="normal">SUM(AU20, AU41, AU62, AU83)</f>
        <v>#VALUE!</v>
      </c>
      <c r="AV104" s="244" t="e">
        <f aca="false" ca="true" dt2D="false" dtr="false" t="normal">SUM(AV20, AV41, AV62, AV83)</f>
        <v>#VALUE!</v>
      </c>
      <c r="AW104" s="244" t="e">
        <f aca="false" ca="true" dt2D="false" dtr="false" t="normal">SUM(AW20, AW41, AW62, AW83)</f>
        <v>#VALUE!</v>
      </c>
      <c r="AX104" s="244" t="e">
        <f aca="false" ca="true" dt2D="false" dtr="false" t="normal">SUM(AX20, AX41, AX62, AX83)</f>
        <v>#VALUE!</v>
      </c>
      <c r="AY104" s="244" t="e">
        <f aca="false" ca="true" dt2D="false" dtr="false" t="normal">SUM(AY20, AY41, AY62, AY83)</f>
        <v>#VALUE!</v>
      </c>
      <c r="AZ104" s="244" t="e">
        <f aca="false" ca="true" dt2D="false" dtr="false" t="normal">SUM(AZ20, AZ41, AZ62, AZ83)</f>
        <v>#VALUE!</v>
      </c>
      <c r="BA104" s="244" t="e">
        <f aca="false" ca="true" dt2D="false" dtr="false" t="normal">SUM(BA20, BA41, BA62, BA83)</f>
        <v>#VALUE!</v>
      </c>
      <c r="BB104" s="244" t="e">
        <f aca="false" ca="true" dt2D="false" dtr="false" t="normal">SUM(BB20, BB41, BB62, BB83)</f>
        <v>#VALUE!</v>
      </c>
      <c r="BC104" s="244" t="e">
        <f aca="false" ca="true" dt2D="false" dtr="false" t="normal">SUM(BC20, BC41, BC62, BC83)</f>
        <v>#VALUE!</v>
      </c>
      <c r="BD104" s="244" t="e">
        <f aca="false" ca="true" dt2D="false" dtr="false" t="normal">SUM(BD20, BD41, BD62, BD83)</f>
        <v>#VALUE!</v>
      </c>
      <c r="BE104" s="244" t="e">
        <f aca="false" ca="true" dt2D="false" dtr="false" t="normal">SUM(BE20, BE41, BE62, BE83)</f>
        <v>#VALUE!</v>
      </c>
      <c r="BF104" s="244" t="e">
        <f aca="false" ca="true" dt2D="false" dtr="false" t="normal">SUM(BF20, BF41, BF62, BF83)</f>
        <v>#VALUE!</v>
      </c>
      <c r="BG104" s="244" t="e">
        <f aca="false" ca="true" dt2D="false" dtr="false" t="normal">SUM(BG20, BG41, BG62, BG83)</f>
        <v>#VALUE!</v>
      </c>
      <c r="BH104" s="244" t="e">
        <f aca="false" ca="true" dt2D="false" dtr="false" t="normal">SUM(BH20, BH41, BH62, BH83)</f>
        <v>#VALUE!</v>
      </c>
      <c r="BI104" s="244" t="e">
        <f aca="false" ca="true" dt2D="false" dtr="false" t="normal">SUM(BI20, BI41, BI62, BI83)</f>
        <v>#VALUE!</v>
      </c>
      <c r="BJ104" s="244" t="e">
        <f aca="false" ca="true" dt2D="false" dtr="false" t="normal">SUM(BJ20, BJ41, BJ62, BJ83)</f>
        <v>#VALUE!</v>
      </c>
      <c r="BK104" s="244" t="e">
        <f aca="false" ca="true" dt2D="false" dtr="false" t="normal">SUM(BK20, BK41, BK62, BK83)</f>
        <v>#VALUE!</v>
      </c>
      <c r="BL104" s="244" t="e">
        <f aca="false" ca="true" dt2D="false" dtr="false" t="normal">SUM(BL20, BL41, BL62, BL83)</f>
        <v>#VALUE!</v>
      </c>
      <c r="BM104" s="244" t="e">
        <f aca="false" ca="true" dt2D="false" dtr="false" t="normal">SUM(BM20, BM41, BM62, BM83)</f>
        <v>#VALUE!</v>
      </c>
      <c r="BN104" s="244" t="e">
        <f aca="false" ca="true" dt2D="false" dtr="false" t="normal">SUM(BN20, BN41, BN62, BN83)</f>
        <v>#VALUE!</v>
      </c>
      <c r="BO104" s="244" t="e">
        <f aca="false" ca="true" dt2D="false" dtr="false" t="normal">SUM(BO20, BO41, BO62, BO83)</f>
        <v>#VALUE!</v>
      </c>
      <c r="BP104" s="244" t="e">
        <f aca="false" ca="true" dt2D="false" dtr="false" t="normal">SUM(BP20, BP41, BP62, BP83)</f>
        <v>#VALUE!</v>
      </c>
      <c r="BQ104" s="244" t="e">
        <f aca="false" ca="true" dt2D="false" dtr="false" t="normal">SUM(BQ20, BQ41, BQ62, BQ83)</f>
        <v>#VALUE!</v>
      </c>
      <c r="BR104" s="244" t="e">
        <f aca="false" ca="true" dt2D="false" dtr="false" t="normal">SUM(BR20, BR41, BR62, BR83)</f>
        <v>#VALUE!</v>
      </c>
      <c r="BS104" s="244" t="e">
        <f aca="false" ca="true" dt2D="false" dtr="false" t="normal">SUM(BS20, BS41, BS62, BS83)</f>
        <v>#VALUE!</v>
      </c>
      <c r="BT104" s="244" t="e">
        <f aca="false" ca="true" dt2D="false" dtr="false" t="normal">SUM(BT20, BT41, BT62, BT83)</f>
        <v>#VALUE!</v>
      </c>
    </row>
    <row hidden="true" ht="16.5" outlineLevel="2" r="105">
      <c r="I105" s="609" t="str">
        <f aca="false" ca="false" dt2D="false" dtr="false" t="normal">'Допущения'!$B$29</f>
        <v>Ботанические сады (Познавательный, культурно-развлекательный, деловой)</v>
      </c>
      <c r="K105" s="364" t="n"/>
      <c r="L105" s="235" t="e">
        <f aca="false" ca="true" dt2D="false" dtr="false" t="normal">SUM(M105:BT105)</f>
        <v>#VALUE!</v>
      </c>
      <c r="M105" s="244" t="e">
        <f aca="false" ca="true" dt2D="false" dtr="false" t="normal">SUM(M21, M42, M63, M84)</f>
        <v>#VALUE!</v>
      </c>
      <c r="N105" s="244" t="e">
        <f aca="false" ca="true" dt2D="false" dtr="false" t="normal">SUM(N21, N42, N63, N84)</f>
        <v>#VALUE!</v>
      </c>
      <c r="O105" s="244" t="e">
        <f aca="false" ca="true" dt2D="false" dtr="false" t="normal">SUM(O21, O42, O63, O84)</f>
        <v>#VALUE!</v>
      </c>
      <c r="P105" s="244" t="e">
        <f aca="false" ca="true" dt2D="false" dtr="false" t="normal">SUM(P21, P42, P63, P84)</f>
        <v>#VALUE!</v>
      </c>
      <c r="Q105" s="244" t="e">
        <f aca="false" ca="true" dt2D="false" dtr="false" t="normal">SUM(Q21, Q42, Q63, Q84)</f>
        <v>#VALUE!</v>
      </c>
      <c r="R105" s="244" t="e">
        <f aca="false" ca="true" dt2D="false" dtr="false" t="normal">SUM(R21, R42, R63, R84)</f>
        <v>#VALUE!</v>
      </c>
      <c r="S105" s="244" t="e">
        <f aca="false" ca="true" dt2D="false" dtr="false" t="normal">SUM(S21, S42, S63, S84)</f>
        <v>#VALUE!</v>
      </c>
      <c r="T105" s="244" t="e">
        <f aca="false" ca="true" dt2D="false" dtr="false" t="normal">SUM(T21, T42, T63, T84)</f>
        <v>#VALUE!</v>
      </c>
      <c r="U105" s="244" t="e">
        <f aca="false" ca="true" dt2D="false" dtr="false" t="normal">SUM(U21, U42, U63, U84)</f>
        <v>#VALUE!</v>
      </c>
      <c r="V105" s="244" t="e">
        <f aca="false" ca="true" dt2D="false" dtr="false" t="normal">SUM(V21, V42, V63, V84)</f>
        <v>#VALUE!</v>
      </c>
      <c r="W105" s="244" t="e">
        <f aca="false" ca="true" dt2D="false" dtr="false" t="normal">SUM(W21, W42, W63, W84)</f>
        <v>#VALUE!</v>
      </c>
      <c r="X105" s="244" t="e">
        <f aca="false" ca="true" dt2D="false" dtr="false" t="normal">SUM(X21, X42, X63, X84)</f>
        <v>#VALUE!</v>
      </c>
      <c r="Y105" s="244" t="e">
        <f aca="false" ca="true" dt2D="false" dtr="false" t="normal">SUM(Y21, Y42, Y63, Y84)</f>
        <v>#VALUE!</v>
      </c>
      <c r="Z105" s="244" t="e">
        <f aca="false" ca="true" dt2D="false" dtr="false" t="normal">SUM(Z21, Z42, Z63, Z84)</f>
        <v>#VALUE!</v>
      </c>
      <c r="AA105" s="244" t="e">
        <f aca="false" ca="true" dt2D="false" dtr="false" t="normal">SUM(AA21, AA42, AA63, AA84)</f>
        <v>#VALUE!</v>
      </c>
      <c r="AB105" s="244" t="e">
        <f aca="false" ca="true" dt2D="false" dtr="false" t="normal">SUM(AB21, AB42, AB63, AB84)</f>
        <v>#VALUE!</v>
      </c>
      <c r="AC105" s="244" t="e">
        <f aca="false" ca="true" dt2D="false" dtr="false" t="normal">SUM(AC21, AC42, AC63, AC84)</f>
        <v>#VALUE!</v>
      </c>
      <c r="AD105" s="244" t="e">
        <f aca="false" ca="true" dt2D="false" dtr="false" t="normal">SUM(AD21, AD42, AD63, AD84)</f>
        <v>#VALUE!</v>
      </c>
      <c r="AE105" s="244" t="e">
        <f aca="false" ca="true" dt2D="false" dtr="false" t="normal">SUM(AE21, AE42, AE63, AE84)</f>
        <v>#VALUE!</v>
      </c>
      <c r="AF105" s="244" t="e">
        <f aca="false" ca="true" dt2D="false" dtr="false" t="normal">SUM(AF21, AF42, AF63, AF84)</f>
        <v>#VALUE!</v>
      </c>
      <c r="AG105" s="244" t="e">
        <f aca="false" ca="true" dt2D="false" dtr="false" t="normal">SUM(AG21, AG42, AG63, AG84)</f>
        <v>#VALUE!</v>
      </c>
      <c r="AH105" s="244" t="e">
        <f aca="false" ca="true" dt2D="false" dtr="false" t="normal">SUM(AH21, AH42, AH63, AH84)</f>
        <v>#VALUE!</v>
      </c>
      <c r="AI105" s="244" t="e">
        <f aca="false" ca="true" dt2D="false" dtr="false" t="normal">SUM(AI21, AI42, AI63, AI84)</f>
        <v>#VALUE!</v>
      </c>
      <c r="AJ105" s="244" t="e">
        <f aca="false" ca="true" dt2D="false" dtr="false" t="normal">SUM(AJ21, AJ42, AJ63, AJ84)</f>
        <v>#VALUE!</v>
      </c>
      <c r="AK105" s="244" t="e">
        <f aca="false" ca="true" dt2D="false" dtr="false" t="normal">SUM(AK21, AK42, AK63, AK84)</f>
        <v>#VALUE!</v>
      </c>
      <c r="AL105" s="244" t="e">
        <f aca="false" ca="true" dt2D="false" dtr="false" t="normal">SUM(AL21, AL42, AL63, AL84)</f>
        <v>#VALUE!</v>
      </c>
      <c r="AM105" s="244" t="e">
        <f aca="false" ca="true" dt2D="false" dtr="false" t="normal">SUM(AM21, AM42, AM63, AM84)</f>
        <v>#VALUE!</v>
      </c>
      <c r="AN105" s="244" t="e">
        <f aca="false" ca="true" dt2D="false" dtr="false" t="normal">SUM(AN21, AN42, AN63, AN84)</f>
        <v>#VALUE!</v>
      </c>
      <c r="AO105" s="244" t="e">
        <f aca="false" ca="true" dt2D="false" dtr="false" t="normal">SUM(AO21, AO42, AO63, AO84)</f>
        <v>#VALUE!</v>
      </c>
      <c r="AP105" s="244" t="e">
        <f aca="false" ca="true" dt2D="false" dtr="false" t="normal">SUM(AP21, AP42, AP63, AP84)</f>
        <v>#VALUE!</v>
      </c>
      <c r="AQ105" s="244" t="e">
        <f aca="false" ca="true" dt2D="false" dtr="false" t="normal">SUM(AQ21, AQ42, AQ63, AQ84)</f>
        <v>#VALUE!</v>
      </c>
      <c r="AR105" s="244" t="e">
        <f aca="false" ca="true" dt2D="false" dtr="false" t="normal">SUM(AR21, AR42, AR63, AR84)</f>
        <v>#VALUE!</v>
      </c>
      <c r="AS105" s="244" t="e">
        <f aca="false" ca="true" dt2D="false" dtr="false" t="normal">SUM(AS21, AS42, AS63, AS84)</f>
        <v>#VALUE!</v>
      </c>
      <c r="AT105" s="244" t="e">
        <f aca="false" ca="true" dt2D="false" dtr="false" t="normal">SUM(AT21, AT42, AT63, AT84)</f>
        <v>#VALUE!</v>
      </c>
      <c r="AU105" s="244" t="e">
        <f aca="false" ca="true" dt2D="false" dtr="false" t="normal">SUM(AU21, AU42, AU63, AU84)</f>
        <v>#VALUE!</v>
      </c>
      <c r="AV105" s="244" t="e">
        <f aca="false" ca="true" dt2D="false" dtr="false" t="normal">SUM(AV21, AV42, AV63, AV84)</f>
        <v>#VALUE!</v>
      </c>
      <c r="AW105" s="244" t="e">
        <f aca="false" ca="true" dt2D="false" dtr="false" t="normal">SUM(AW21, AW42, AW63, AW84)</f>
        <v>#VALUE!</v>
      </c>
      <c r="AX105" s="244" t="e">
        <f aca="false" ca="true" dt2D="false" dtr="false" t="normal">SUM(AX21, AX42, AX63, AX84)</f>
        <v>#VALUE!</v>
      </c>
      <c r="AY105" s="244" t="e">
        <f aca="false" ca="true" dt2D="false" dtr="false" t="normal">SUM(AY21, AY42, AY63, AY84)</f>
        <v>#VALUE!</v>
      </c>
      <c r="AZ105" s="244" t="e">
        <f aca="false" ca="true" dt2D="false" dtr="false" t="normal">SUM(AZ21, AZ42, AZ63, AZ84)</f>
        <v>#VALUE!</v>
      </c>
      <c r="BA105" s="244" t="e">
        <f aca="false" ca="true" dt2D="false" dtr="false" t="normal">SUM(BA21, BA42, BA63, BA84)</f>
        <v>#VALUE!</v>
      </c>
      <c r="BB105" s="244" t="e">
        <f aca="false" ca="true" dt2D="false" dtr="false" t="normal">SUM(BB21, BB42, BB63, BB84)</f>
        <v>#VALUE!</v>
      </c>
      <c r="BC105" s="244" t="e">
        <f aca="false" ca="true" dt2D="false" dtr="false" t="normal">SUM(BC21, BC42, BC63, BC84)</f>
        <v>#VALUE!</v>
      </c>
      <c r="BD105" s="244" t="e">
        <f aca="false" ca="true" dt2D="false" dtr="false" t="normal">SUM(BD21, BD42, BD63, BD84)</f>
        <v>#VALUE!</v>
      </c>
      <c r="BE105" s="244" t="e">
        <f aca="false" ca="true" dt2D="false" dtr="false" t="normal">SUM(BE21, BE42, BE63, BE84)</f>
        <v>#VALUE!</v>
      </c>
      <c r="BF105" s="244" t="e">
        <f aca="false" ca="true" dt2D="false" dtr="false" t="normal">SUM(BF21, BF42, BF63, BF84)</f>
        <v>#VALUE!</v>
      </c>
      <c r="BG105" s="244" t="e">
        <f aca="false" ca="true" dt2D="false" dtr="false" t="normal">SUM(BG21, BG42, BG63, BG84)</f>
        <v>#VALUE!</v>
      </c>
      <c r="BH105" s="244" t="e">
        <f aca="false" ca="true" dt2D="false" dtr="false" t="normal">SUM(BH21, BH42, BH63, BH84)</f>
        <v>#VALUE!</v>
      </c>
      <c r="BI105" s="244" t="e">
        <f aca="false" ca="true" dt2D="false" dtr="false" t="normal">SUM(BI21, BI42, BI63, BI84)</f>
        <v>#VALUE!</v>
      </c>
      <c r="BJ105" s="244" t="e">
        <f aca="false" ca="true" dt2D="false" dtr="false" t="normal">SUM(BJ21, BJ42, BJ63, BJ84)</f>
        <v>#VALUE!</v>
      </c>
      <c r="BK105" s="244" t="e">
        <f aca="false" ca="true" dt2D="false" dtr="false" t="normal">SUM(BK21, BK42, BK63, BK84)</f>
        <v>#VALUE!</v>
      </c>
      <c r="BL105" s="244" t="e">
        <f aca="false" ca="true" dt2D="false" dtr="false" t="normal">SUM(BL21, BL42, BL63, BL84)</f>
        <v>#VALUE!</v>
      </c>
      <c r="BM105" s="244" t="e">
        <f aca="false" ca="true" dt2D="false" dtr="false" t="normal">SUM(BM21, BM42, BM63, BM84)</f>
        <v>#VALUE!</v>
      </c>
      <c r="BN105" s="244" t="e">
        <f aca="false" ca="true" dt2D="false" dtr="false" t="normal">SUM(BN21, BN42, BN63, BN84)</f>
        <v>#VALUE!</v>
      </c>
      <c r="BO105" s="244" t="e">
        <f aca="false" ca="true" dt2D="false" dtr="false" t="normal">SUM(BO21, BO42, BO63, BO84)</f>
        <v>#VALUE!</v>
      </c>
      <c r="BP105" s="244" t="e">
        <f aca="false" ca="true" dt2D="false" dtr="false" t="normal">SUM(BP21, BP42, BP63, BP84)</f>
        <v>#VALUE!</v>
      </c>
      <c r="BQ105" s="244" t="e">
        <f aca="false" ca="true" dt2D="false" dtr="false" t="normal">SUM(BQ21, BQ42, BQ63, BQ84)</f>
        <v>#VALUE!</v>
      </c>
      <c r="BR105" s="244" t="e">
        <f aca="false" ca="true" dt2D="false" dtr="false" t="normal">SUM(BR21, BR42, BR63, BR84)</f>
        <v>#VALUE!</v>
      </c>
      <c r="BS105" s="244" t="e">
        <f aca="false" ca="true" dt2D="false" dtr="false" t="normal">SUM(BS21, BS42, BS63, BS84)</f>
        <v>#VALUE!</v>
      </c>
      <c r="BT105" s="244" t="e">
        <f aca="false" ca="true" dt2D="false" dtr="false" t="normal">SUM(BT21, BT42, BT63, BT84)</f>
        <v>#VALUE!</v>
      </c>
    </row>
    <row hidden="true" ht="16.5" outlineLevel="2" r="106">
      <c r="I106" s="153" t="str">
        <f aca="false" ca="false" dt2D="false" dtr="false" t="normal">'Допущения'!$B$30</f>
        <v>Аквапарки (Рекреационный, водный, круизный)</v>
      </c>
      <c r="K106" s="364" t="n"/>
      <c r="L106" s="235" t="e">
        <f aca="false" ca="true" dt2D="false" dtr="false" t="normal">SUM(M106:BT106)</f>
        <v>#VALUE!</v>
      </c>
      <c r="M106" s="244" t="e">
        <f aca="false" ca="true" dt2D="false" dtr="false" t="normal">SUM(M22, M43, M64, M85)</f>
        <v>#VALUE!</v>
      </c>
      <c r="N106" s="244" t="e">
        <f aca="false" ca="true" dt2D="false" dtr="false" t="normal">SUM(N22, N43, N64, N85)</f>
        <v>#VALUE!</v>
      </c>
      <c r="O106" s="244" t="e">
        <f aca="false" ca="true" dt2D="false" dtr="false" t="normal">SUM(O22, O43, O64, O85)</f>
        <v>#VALUE!</v>
      </c>
      <c r="P106" s="244" t="e">
        <f aca="false" ca="true" dt2D="false" dtr="false" t="normal">SUM(P22, P43, P64, P85)</f>
        <v>#VALUE!</v>
      </c>
      <c r="Q106" s="244" t="e">
        <f aca="false" ca="true" dt2D="false" dtr="false" t="normal">SUM(Q22, Q43, Q64, Q85)</f>
        <v>#VALUE!</v>
      </c>
      <c r="R106" s="244" t="e">
        <f aca="false" ca="true" dt2D="false" dtr="false" t="normal">SUM(R22, R43, R64, R85)</f>
        <v>#VALUE!</v>
      </c>
      <c r="S106" s="244" t="e">
        <f aca="false" ca="true" dt2D="false" dtr="false" t="normal">SUM(S22, S43, S64, S85)</f>
        <v>#VALUE!</v>
      </c>
      <c r="T106" s="244" t="e">
        <f aca="false" ca="true" dt2D="false" dtr="false" t="normal">SUM(T22, T43, T64, T85)</f>
        <v>#VALUE!</v>
      </c>
      <c r="U106" s="244" t="e">
        <f aca="false" ca="true" dt2D="false" dtr="false" t="normal">SUM(U22, U43, U64, U85)</f>
        <v>#VALUE!</v>
      </c>
      <c r="V106" s="244" t="e">
        <f aca="false" ca="true" dt2D="false" dtr="false" t="normal">SUM(V22, V43, V64, V85)</f>
        <v>#VALUE!</v>
      </c>
      <c r="W106" s="244" t="e">
        <f aca="false" ca="true" dt2D="false" dtr="false" t="normal">SUM(W22, W43, W64, W85)</f>
        <v>#VALUE!</v>
      </c>
      <c r="X106" s="244" t="e">
        <f aca="false" ca="true" dt2D="false" dtr="false" t="normal">SUM(X22, X43, X64, X85)</f>
        <v>#VALUE!</v>
      </c>
      <c r="Y106" s="244" t="e">
        <f aca="false" ca="true" dt2D="false" dtr="false" t="normal">SUM(Y22, Y43, Y64, Y85)</f>
        <v>#VALUE!</v>
      </c>
      <c r="Z106" s="244" t="e">
        <f aca="false" ca="true" dt2D="false" dtr="false" t="normal">SUM(Z22, Z43, Z64, Z85)</f>
        <v>#VALUE!</v>
      </c>
      <c r="AA106" s="244" t="e">
        <f aca="false" ca="true" dt2D="false" dtr="false" t="normal">SUM(AA22, AA43, AA64, AA85)</f>
        <v>#VALUE!</v>
      </c>
      <c r="AB106" s="244" t="e">
        <f aca="false" ca="true" dt2D="false" dtr="false" t="normal">SUM(AB22, AB43, AB64, AB85)</f>
        <v>#VALUE!</v>
      </c>
      <c r="AC106" s="244" t="e">
        <f aca="false" ca="true" dt2D="false" dtr="false" t="normal">SUM(AC22, AC43, AC64, AC85)</f>
        <v>#VALUE!</v>
      </c>
      <c r="AD106" s="244" t="e">
        <f aca="false" ca="true" dt2D="false" dtr="false" t="normal">SUM(AD22, AD43, AD64, AD85)</f>
        <v>#VALUE!</v>
      </c>
      <c r="AE106" s="244" t="e">
        <f aca="false" ca="true" dt2D="false" dtr="false" t="normal">SUM(AE22, AE43, AE64, AE85)</f>
        <v>#VALUE!</v>
      </c>
      <c r="AF106" s="244" t="e">
        <f aca="false" ca="true" dt2D="false" dtr="false" t="normal">SUM(AF22, AF43, AF64, AF85)</f>
        <v>#VALUE!</v>
      </c>
      <c r="AG106" s="244" t="e">
        <f aca="false" ca="true" dt2D="false" dtr="false" t="normal">SUM(AG22, AG43, AG64, AG85)</f>
        <v>#VALUE!</v>
      </c>
      <c r="AH106" s="244" t="e">
        <f aca="false" ca="true" dt2D="false" dtr="false" t="normal">SUM(AH22, AH43, AH64, AH85)</f>
        <v>#VALUE!</v>
      </c>
      <c r="AI106" s="244" t="e">
        <f aca="false" ca="true" dt2D="false" dtr="false" t="normal">SUM(AI22, AI43, AI64, AI85)</f>
        <v>#VALUE!</v>
      </c>
      <c r="AJ106" s="244" t="e">
        <f aca="false" ca="true" dt2D="false" dtr="false" t="normal">SUM(AJ22, AJ43, AJ64, AJ85)</f>
        <v>#VALUE!</v>
      </c>
      <c r="AK106" s="244" t="e">
        <f aca="false" ca="true" dt2D="false" dtr="false" t="normal">SUM(AK22, AK43, AK64, AK85)</f>
        <v>#VALUE!</v>
      </c>
      <c r="AL106" s="244" t="e">
        <f aca="false" ca="true" dt2D="false" dtr="false" t="normal">SUM(AL22, AL43, AL64, AL85)</f>
        <v>#VALUE!</v>
      </c>
      <c r="AM106" s="244" t="e">
        <f aca="false" ca="true" dt2D="false" dtr="false" t="normal">SUM(AM22, AM43, AM64, AM85)</f>
        <v>#VALUE!</v>
      </c>
      <c r="AN106" s="244" t="e">
        <f aca="false" ca="true" dt2D="false" dtr="false" t="normal">SUM(AN22, AN43, AN64, AN85)</f>
        <v>#VALUE!</v>
      </c>
      <c r="AO106" s="244" t="e">
        <f aca="false" ca="true" dt2D="false" dtr="false" t="normal">SUM(AO22, AO43, AO64, AO85)</f>
        <v>#VALUE!</v>
      </c>
      <c r="AP106" s="244" t="e">
        <f aca="false" ca="true" dt2D="false" dtr="false" t="normal">SUM(AP22, AP43, AP64, AP85)</f>
        <v>#VALUE!</v>
      </c>
      <c r="AQ106" s="244" t="e">
        <f aca="false" ca="true" dt2D="false" dtr="false" t="normal">SUM(AQ22, AQ43, AQ64, AQ85)</f>
        <v>#VALUE!</v>
      </c>
      <c r="AR106" s="244" t="e">
        <f aca="false" ca="true" dt2D="false" dtr="false" t="normal">SUM(AR22, AR43, AR64, AR85)</f>
        <v>#VALUE!</v>
      </c>
      <c r="AS106" s="244" t="e">
        <f aca="false" ca="true" dt2D="false" dtr="false" t="normal">SUM(AS22, AS43, AS64, AS85)</f>
        <v>#VALUE!</v>
      </c>
      <c r="AT106" s="244" t="e">
        <f aca="false" ca="true" dt2D="false" dtr="false" t="normal">SUM(AT22, AT43, AT64, AT85)</f>
        <v>#VALUE!</v>
      </c>
      <c r="AU106" s="244" t="e">
        <f aca="false" ca="true" dt2D="false" dtr="false" t="normal">SUM(AU22, AU43, AU64, AU85)</f>
        <v>#VALUE!</v>
      </c>
      <c r="AV106" s="244" t="e">
        <f aca="false" ca="true" dt2D="false" dtr="false" t="normal">SUM(AV22, AV43, AV64, AV85)</f>
        <v>#VALUE!</v>
      </c>
      <c r="AW106" s="244" t="e">
        <f aca="false" ca="true" dt2D="false" dtr="false" t="normal">SUM(AW22, AW43, AW64, AW85)</f>
        <v>#VALUE!</v>
      </c>
      <c r="AX106" s="244" t="e">
        <f aca="false" ca="true" dt2D="false" dtr="false" t="normal">SUM(AX22, AX43, AX64, AX85)</f>
        <v>#VALUE!</v>
      </c>
      <c r="AY106" s="244" t="e">
        <f aca="false" ca="true" dt2D="false" dtr="false" t="normal">SUM(AY22, AY43, AY64, AY85)</f>
        <v>#VALUE!</v>
      </c>
      <c r="AZ106" s="244" t="e">
        <f aca="false" ca="true" dt2D="false" dtr="false" t="normal">SUM(AZ22, AZ43, AZ64, AZ85)</f>
        <v>#VALUE!</v>
      </c>
      <c r="BA106" s="244" t="e">
        <f aca="false" ca="true" dt2D="false" dtr="false" t="normal">SUM(BA22, BA43, BA64, BA85)</f>
        <v>#VALUE!</v>
      </c>
      <c r="BB106" s="244" t="e">
        <f aca="false" ca="true" dt2D="false" dtr="false" t="normal">SUM(BB22, BB43, BB64, BB85)</f>
        <v>#VALUE!</v>
      </c>
      <c r="BC106" s="244" t="e">
        <f aca="false" ca="true" dt2D="false" dtr="false" t="normal">SUM(BC22, BC43, BC64, BC85)</f>
        <v>#VALUE!</v>
      </c>
      <c r="BD106" s="244" t="e">
        <f aca="false" ca="true" dt2D="false" dtr="false" t="normal">SUM(BD22, BD43, BD64, BD85)</f>
        <v>#VALUE!</v>
      </c>
      <c r="BE106" s="244" t="e">
        <f aca="false" ca="true" dt2D="false" dtr="false" t="normal">SUM(BE22, BE43, BE64, BE85)</f>
        <v>#VALUE!</v>
      </c>
      <c r="BF106" s="244" t="e">
        <f aca="false" ca="true" dt2D="false" dtr="false" t="normal">SUM(BF22, BF43, BF64, BF85)</f>
        <v>#VALUE!</v>
      </c>
      <c r="BG106" s="244" t="e">
        <f aca="false" ca="true" dt2D="false" dtr="false" t="normal">SUM(BG22, BG43, BG64, BG85)</f>
        <v>#VALUE!</v>
      </c>
      <c r="BH106" s="244" t="e">
        <f aca="false" ca="true" dt2D="false" dtr="false" t="normal">SUM(BH22, BH43, BH64, BH85)</f>
        <v>#VALUE!</v>
      </c>
      <c r="BI106" s="244" t="e">
        <f aca="false" ca="true" dt2D="false" dtr="false" t="normal">SUM(BI22, BI43, BI64, BI85)</f>
        <v>#VALUE!</v>
      </c>
      <c r="BJ106" s="244" t="e">
        <f aca="false" ca="true" dt2D="false" dtr="false" t="normal">SUM(BJ22, BJ43, BJ64, BJ85)</f>
        <v>#VALUE!</v>
      </c>
      <c r="BK106" s="244" t="e">
        <f aca="false" ca="true" dt2D="false" dtr="false" t="normal">SUM(BK22, BK43, BK64, BK85)</f>
        <v>#VALUE!</v>
      </c>
      <c r="BL106" s="244" t="e">
        <f aca="false" ca="true" dt2D="false" dtr="false" t="normal">SUM(BL22, BL43, BL64, BL85)</f>
        <v>#VALUE!</v>
      </c>
      <c r="BM106" s="244" t="e">
        <f aca="false" ca="true" dt2D="false" dtr="false" t="normal">SUM(BM22, BM43, BM64, BM85)</f>
        <v>#VALUE!</v>
      </c>
      <c r="BN106" s="244" t="e">
        <f aca="false" ca="true" dt2D="false" dtr="false" t="normal">SUM(BN22, BN43, BN64, BN85)</f>
        <v>#VALUE!</v>
      </c>
      <c r="BO106" s="244" t="e">
        <f aca="false" ca="true" dt2D="false" dtr="false" t="normal">SUM(BO22, BO43, BO64, BO85)</f>
        <v>#VALUE!</v>
      </c>
      <c r="BP106" s="244" t="e">
        <f aca="false" ca="true" dt2D="false" dtr="false" t="normal">SUM(BP22, BP43, BP64, BP85)</f>
        <v>#VALUE!</v>
      </c>
      <c r="BQ106" s="244" t="e">
        <f aca="false" ca="true" dt2D="false" dtr="false" t="normal">SUM(BQ22, BQ43, BQ64, BQ85)</f>
        <v>#VALUE!</v>
      </c>
      <c r="BR106" s="244" t="e">
        <f aca="false" ca="true" dt2D="false" dtr="false" t="normal">SUM(BR22, BR43, BR64, BR85)</f>
        <v>#VALUE!</v>
      </c>
      <c r="BS106" s="244" t="e">
        <f aca="false" ca="true" dt2D="false" dtr="false" t="normal">SUM(BS22, BS43, BS64, BS85)</f>
        <v>#VALUE!</v>
      </c>
      <c r="BT106" s="244" t="e">
        <f aca="false" ca="true" dt2D="false" dtr="false" t="normal">SUM(BT22, BT43, BT64, BT85)</f>
        <v>#VALUE!</v>
      </c>
    </row>
    <row hidden="true" ht="16.5" outlineLevel="2" r="107">
      <c r="I107" s="610" t="n">
        <f aca="false" ca="false" dt2D="false" dtr="false" t="normal">'Допущения'!$B$31</f>
        <v>0</v>
      </c>
      <c r="K107" s="364" t="n"/>
      <c r="L107" s="235" t="e">
        <f aca="false" ca="true" dt2D="false" dtr="false" t="normal">SUM(M107:BT107)</f>
        <v>#VALUE!</v>
      </c>
      <c r="M107" s="244" t="e">
        <f aca="false" ca="true" dt2D="false" dtr="false" t="normal">SUM(M23, M44, M65, M86)</f>
        <v>#VALUE!</v>
      </c>
      <c r="N107" s="244" t="e">
        <f aca="false" ca="true" dt2D="false" dtr="false" t="normal">SUM(N23, N44, N65, N86)</f>
        <v>#VALUE!</v>
      </c>
      <c r="O107" s="244" t="e">
        <f aca="false" ca="true" dt2D="false" dtr="false" t="normal">SUM(O23, O44, O65, O86)</f>
        <v>#VALUE!</v>
      </c>
      <c r="P107" s="244" t="e">
        <f aca="false" ca="true" dt2D="false" dtr="false" t="normal">SUM(P23, P44, P65, P86)</f>
        <v>#VALUE!</v>
      </c>
      <c r="Q107" s="244" t="e">
        <f aca="false" ca="true" dt2D="false" dtr="false" t="normal">SUM(Q23, Q44, Q65, Q86)</f>
        <v>#VALUE!</v>
      </c>
      <c r="R107" s="244" t="e">
        <f aca="false" ca="true" dt2D="false" dtr="false" t="normal">SUM(R23, R44, R65, R86)</f>
        <v>#VALUE!</v>
      </c>
      <c r="S107" s="244" t="e">
        <f aca="false" ca="true" dt2D="false" dtr="false" t="normal">SUM(S23, S44, S65, S86)</f>
        <v>#VALUE!</v>
      </c>
      <c r="T107" s="244" t="e">
        <f aca="false" ca="true" dt2D="false" dtr="false" t="normal">SUM(T23, T44, T65, T86)</f>
        <v>#VALUE!</v>
      </c>
      <c r="U107" s="244" t="e">
        <f aca="false" ca="true" dt2D="false" dtr="false" t="normal">SUM(U23, U44, U65, U86)</f>
        <v>#VALUE!</v>
      </c>
      <c r="V107" s="244" t="e">
        <f aca="false" ca="true" dt2D="false" dtr="false" t="normal">SUM(V23, V44, V65, V86)</f>
        <v>#VALUE!</v>
      </c>
      <c r="W107" s="244" t="e">
        <f aca="false" ca="true" dt2D="false" dtr="false" t="normal">SUM(W23, W44, W65, W86)</f>
        <v>#VALUE!</v>
      </c>
      <c r="X107" s="244" t="e">
        <f aca="false" ca="true" dt2D="false" dtr="false" t="normal">SUM(X23, X44, X65, X86)</f>
        <v>#VALUE!</v>
      </c>
      <c r="Y107" s="244" t="e">
        <f aca="false" ca="true" dt2D="false" dtr="false" t="normal">SUM(Y23, Y44, Y65, Y86)</f>
        <v>#VALUE!</v>
      </c>
      <c r="Z107" s="244" t="e">
        <f aca="false" ca="true" dt2D="false" dtr="false" t="normal">SUM(Z23, Z44, Z65, Z86)</f>
        <v>#VALUE!</v>
      </c>
      <c r="AA107" s="244" t="e">
        <f aca="false" ca="true" dt2D="false" dtr="false" t="normal">SUM(AA23, AA44, AA65, AA86)</f>
        <v>#VALUE!</v>
      </c>
      <c r="AB107" s="244" t="e">
        <f aca="false" ca="true" dt2D="false" dtr="false" t="normal">SUM(AB23, AB44, AB65, AB86)</f>
        <v>#VALUE!</v>
      </c>
      <c r="AC107" s="244" t="e">
        <f aca="false" ca="true" dt2D="false" dtr="false" t="normal">SUM(AC23, AC44, AC65, AC86)</f>
        <v>#VALUE!</v>
      </c>
      <c r="AD107" s="244" t="e">
        <f aca="false" ca="true" dt2D="false" dtr="false" t="normal">SUM(AD23, AD44, AD65, AD86)</f>
        <v>#VALUE!</v>
      </c>
      <c r="AE107" s="244" t="e">
        <f aca="false" ca="true" dt2D="false" dtr="false" t="normal">SUM(AE23, AE44, AE65, AE86)</f>
        <v>#VALUE!</v>
      </c>
      <c r="AF107" s="244" t="e">
        <f aca="false" ca="true" dt2D="false" dtr="false" t="normal">SUM(AF23, AF44, AF65, AF86)</f>
        <v>#VALUE!</v>
      </c>
      <c r="AG107" s="244" t="e">
        <f aca="false" ca="true" dt2D="false" dtr="false" t="normal">SUM(AG23, AG44, AG65, AG86)</f>
        <v>#VALUE!</v>
      </c>
      <c r="AH107" s="244" t="e">
        <f aca="false" ca="true" dt2D="false" dtr="false" t="normal">SUM(AH23, AH44, AH65, AH86)</f>
        <v>#VALUE!</v>
      </c>
      <c r="AI107" s="244" t="e">
        <f aca="false" ca="true" dt2D="false" dtr="false" t="normal">SUM(AI23, AI44, AI65, AI86)</f>
        <v>#VALUE!</v>
      </c>
      <c r="AJ107" s="244" t="e">
        <f aca="false" ca="true" dt2D="false" dtr="false" t="normal">SUM(AJ23, AJ44, AJ65, AJ86)</f>
        <v>#VALUE!</v>
      </c>
      <c r="AK107" s="244" t="e">
        <f aca="false" ca="true" dt2D="false" dtr="false" t="normal">SUM(AK23, AK44, AK65, AK86)</f>
        <v>#VALUE!</v>
      </c>
      <c r="AL107" s="244" t="e">
        <f aca="false" ca="true" dt2D="false" dtr="false" t="normal">SUM(AL23, AL44, AL65, AL86)</f>
        <v>#VALUE!</v>
      </c>
      <c r="AM107" s="244" t="e">
        <f aca="false" ca="true" dt2D="false" dtr="false" t="normal">SUM(AM23, AM44, AM65, AM86)</f>
        <v>#VALUE!</v>
      </c>
      <c r="AN107" s="244" t="e">
        <f aca="false" ca="true" dt2D="false" dtr="false" t="normal">SUM(AN23, AN44, AN65, AN86)</f>
        <v>#VALUE!</v>
      </c>
      <c r="AO107" s="244" t="e">
        <f aca="false" ca="true" dt2D="false" dtr="false" t="normal">SUM(AO23, AO44, AO65, AO86)</f>
        <v>#VALUE!</v>
      </c>
      <c r="AP107" s="244" t="e">
        <f aca="false" ca="true" dt2D="false" dtr="false" t="normal">SUM(AP23, AP44, AP65, AP86)</f>
        <v>#VALUE!</v>
      </c>
      <c r="AQ107" s="244" t="e">
        <f aca="false" ca="true" dt2D="false" dtr="false" t="normal">SUM(AQ23, AQ44, AQ65, AQ86)</f>
        <v>#VALUE!</v>
      </c>
      <c r="AR107" s="244" t="e">
        <f aca="false" ca="true" dt2D="false" dtr="false" t="normal">SUM(AR23, AR44, AR65, AR86)</f>
        <v>#VALUE!</v>
      </c>
      <c r="AS107" s="244" t="e">
        <f aca="false" ca="true" dt2D="false" dtr="false" t="normal">SUM(AS23, AS44, AS65, AS86)</f>
        <v>#VALUE!</v>
      </c>
      <c r="AT107" s="244" t="e">
        <f aca="false" ca="true" dt2D="false" dtr="false" t="normal">SUM(AT23, AT44, AT65, AT86)</f>
        <v>#VALUE!</v>
      </c>
      <c r="AU107" s="244" t="e">
        <f aca="false" ca="true" dt2D="false" dtr="false" t="normal">SUM(AU23, AU44, AU65, AU86)</f>
        <v>#VALUE!</v>
      </c>
      <c r="AV107" s="244" t="e">
        <f aca="false" ca="true" dt2D="false" dtr="false" t="normal">SUM(AV23, AV44, AV65, AV86)</f>
        <v>#VALUE!</v>
      </c>
      <c r="AW107" s="244" t="e">
        <f aca="false" ca="true" dt2D="false" dtr="false" t="normal">SUM(AW23, AW44, AW65, AW86)</f>
        <v>#VALUE!</v>
      </c>
      <c r="AX107" s="244" t="e">
        <f aca="false" ca="true" dt2D="false" dtr="false" t="normal">SUM(AX23, AX44, AX65, AX86)</f>
        <v>#VALUE!</v>
      </c>
      <c r="AY107" s="244" t="e">
        <f aca="false" ca="true" dt2D="false" dtr="false" t="normal">SUM(AY23, AY44, AY65, AY86)</f>
        <v>#VALUE!</v>
      </c>
      <c r="AZ107" s="244" t="e">
        <f aca="false" ca="true" dt2D="false" dtr="false" t="normal">SUM(AZ23, AZ44, AZ65, AZ86)</f>
        <v>#VALUE!</v>
      </c>
      <c r="BA107" s="244" t="e">
        <f aca="false" ca="true" dt2D="false" dtr="false" t="normal">SUM(BA23, BA44, BA65, BA86)</f>
        <v>#VALUE!</v>
      </c>
      <c r="BB107" s="244" t="e">
        <f aca="false" ca="true" dt2D="false" dtr="false" t="normal">SUM(BB23, BB44, BB65, BB86)</f>
        <v>#VALUE!</v>
      </c>
      <c r="BC107" s="244" t="e">
        <f aca="false" ca="true" dt2D="false" dtr="false" t="normal">SUM(BC23, BC44, BC65, BC86)</f>
        <v>#VALUE!</v>
      </c>
      <c r="BD107" s="244" t="e">
        <f aca="false" ca="true" dt2D="false" dtr="false" t="normal">SUM(BD23, BD44, BD65, BD86)</f>
        <v>#VALUE!</v>
      </c>
      <c r="BE107" s="244" t="e">
        <f aca="false" ca="true" dt2D="false" dtr="false" t="normal">SUM(BE23, BE44, BE65, BE86)</f>
        <v>#VALUE!</v>
      </c>
      <c r="BF107" s="244" t="e">
        <f aca="false" ca="true" dt2D="false" dtr="false" t="normal">SUM(BF23, BF44, BF65, BF86)</f>
        <v>#VALUE!</v>
      </c>
      <c r="BG107" s="244" t="e">
        <f aca="false" ca="true" dt2D="false" dtr="false" t="normal">SUM(BG23, BG44, BG65, BG86)</f>
        <v>#VALUE!</v>
      </c>
      <c r="BH107" s="244" t="e">
        <f aca="false" ca="true" dt2D="false" dtr="false" t="normal">SUM(BH23, BH44, BH65, BH86)</f>
        <v>#VALUE!</v>
      </c>
      <c r="BI107" s="244" t="e">
        <f aca="false" ca="true" dt2D="false" dtr="false" t="normal">SUM(BI23, BI44, BI65, BI86)</f>
        <v>#VALUE!</v>
      </c>
      <c r="BJ107" s="244" t="e">
        <f aca="false" ca="true" dt2D="false" dtr="false" t="normal">SUM(BJ23, BJ44, BJ65, BJ86)</f>
        <v>#VALUE!</v>
      </c>
      <c r="BK107" s="244" t="e">
        <f aca="false" ca="true" dt2D="false" dtr="false" t="normal">SUM(BK23, BK44, BK65, BK86)</f>
        <v>#VALUE!</v>
      </c>
      <c r="BL107" s="244" t="e">
        <f aca="false" ca="true" dt2D="false" dtr="false" t="normal">SUM(BL23, BL44, BL65, BL86)</f>
        <v>#VALUE!</v>
      </c>
      <c r="BM107" s="244" t="e">
        <f aca="false" ca="true" dt2D="false" dtr="false" t="normal">SUM(BM23, BM44, BM65, BM86)</f>
        <v>#VALUE!</v>
      </c>
      <c r="BN107" s="244" t="e">
        <f aca="false" ca="true" dt2D="false" dtr="false" t="normal">SUM(BN23, BN44, BN65, BN86)</f>
        <v>#VALUE!</v>
      </c>
      <c r="BO107" s="244" t="e">
        <f aca="false" ca="true" dt2D="false" dtr="false" t="normal">SUM(BO23, BO44, BO65, BO86)</f>
        <v>#VALUE!</v>
      </c>
      <c r="BP107" s="244" t="e">
        <f aca="false" ca="true" dt2D="false" dtr="false" t="normal">SUM(BP23, BP44, BP65, BP86)</f>
        <v>#VALUE!</v>
      </c>
      <c r="BQ107" s="244" t="e">
        <f aca="false" ca="true" dt2D="false" dtr="false" t="normal">SUM(BQ23, BQ44, BQ65, BQ86)</f>
        <v>#VALUE!</v>
      </c>
      <c r="BR107" s="244" t="e">
        <f aca="false" ca="true" dt2D="false" dtr="false" t="normal">SUM(BR23, BR44, BR65, BR86)</f>
        <v>#VALUE!</v>
      </c>
      <c r="BS107" s="244" t="e">
        <f aca="false" ca="true" dt2D="false" dtr="false" t="normal">SUM(BS23, BS44, BS65, BS86)</f>
        <v>#VALUE!</v>
      </c>
      <c r="BT107" s="244" t="e">
        <f aca="false" ca="true" dt2D="false" dtr="false" t="normal">SUM(BT23, BT44, BT65, BT86)</f>
        <v>#VALUE!</v>
      </c>
    </row>
    <row hidden="true" ht="16.5" outlineLevel="2" r="108">
      <c r="I108" s="610" t="n">
        <f aca="false" ca="false" dt2D="false" dtr="false" t="normal">'Допущения'!$B$32</f>
        <v>0</v>
      </c>
      <c r="K108" s="364" t="n"/>
      <c r="L108" s="235" t="e">
        <f aca="false" ca="true" dt2D="false" dtr="false" t="normal">SUM(M108:BT108)</f>
        <v>#VALUE!</v>
      </c>
      <c r="M108" s="244" t="e">
        <f aca="false" ca="true" dt2D="false" dtr="false" t="normal">SUM(M24, M45, M66, M87)</f>
        <v>#VALUE!</v>
      </c>
      <c r="N108" s="244" t="e">
        <f aca="false" ca="true" dt2D="false" dtr="false" t="normal">SUM(N24, N45, N66, N87)</f>
        <v>#VALUE!</v>
      </c>
      <c r="O108" s="244" t="e">
        <f aca="false" ca="true" dt2D="false" dtr="false" t="normal">SUM(O24, O45, O66, O87)</f>
        <v>#VALUE!</v>
      </c>
      <c r="P108" s="244" t="e">
        <f aca="false" ca="true" dt2D="false" dtr="false" t="normal">SUM(P24, P45, P66, P87)</f>
        <v>#VALUE!</v>
      </c>
      <c r="Q108" s="244" t="e">
        <f aca="false" ca="true" dt2D="false" dtr="false" t="normal">SUM(Q24, Q45, Q66, Q87)</f>
        <v>#VALUE!</v>
      </c>
      <c r="R108" s="244" t="e">
        <f aca="false" ca="true" dt2D="false" dtr="false" t="normal">SUM(R24, R45, R66, R87)</f>
        <v>#VALUE!</v>
      </c>
      <c r="S108" s="244" t="e">
        <f aca="false" ca="true" dt2D="false" dtr="false" t="normal">SUM(S24, S45, S66, S87)</f>
        <v>#VALUE!</v>
      </c>
      <c r="T108" s="244" t="e">
        <f aca="false" ca="true" dt2D="false" dtr="false" t="normal">SUM(T24, T45, T66, T87)</f>
        <v>#VALUE!</v>
      </c>
      <c r="U108" s="244" t="e">
        <f aca="false" ca="true" dt2D="false" dtr="false" t="normal">SUM(U24, U45, U66, U87)</f>
        <v>#VALUE!</v>
      </c>
      <c r="V108" s="244" t="e">
        <f aca="false" ca="true" dt2D="false" dtr="false" t="normal">SUM(V24, V45, V66, V87)</f>
        <v>#VALUE!</v>
      </c>
      <c r="W108" s="244" t="e">
        <f aca="false" ca="true" dt2D="false" dtr="false" t="normal">SUM(W24, W45, W66, W87)</f>
        <v>#VALUE!</v>
      </c>
      <c r="X108" s="244" t="e">
        <f aca="false" ca="true" dt2D="false" dtr="false" t="normal">SUM(X24, X45, X66, X87)</f>
        <v>#VALUE!</v>
      </c>
      <c r="Y108" s="244" t="e">
        <f aca="false" ca="true" dt2D="false" dtr="false" t="normal">SUM(Y24, Y45, Y66, Y87)</f>
        <v>#VALUE!</v>
      </c>
      <c r="Z108" s="244" t="e">
        <f aca="false" ca="true" dt2D="false" dtr="false" t="normal">SUM(Z24, Z45, Z66, Z87)</f>
        <v>#VALUE!</v>
      </c>
      <c r="AA108" s="244" t="e">
        <f aca="false" ca="true" dt2D="false" dtr="false" t="normal">SUM(AA24, AA45, AA66, AA87)</f>
        <v>#VALUE!</v>
      </c>
      <c r="AB108" s="244" t="e">
        <f aca="false" ca="true" dt2D="false" dtr="false" t="normal">SUM(AB24, AB45, AB66, AB87)</f>
        <v>#VALUE!</v>
      </c>
      <c r="AC108" s="244" t="e">
        <f aca="false" ca="true" dt2D="false" dtr="false" t="normal">SUM(AC24, AC45, AC66, AC87)</f>
        <v>#VALUE!</v>
      </c>
      <c r="AD108" s="244" t="e">
        <f aca="false" ca="true" dt2D="false" dtr="false" t="normal">SUM(AD24, AD45, AD66, AD87)</f>
        <v>#VALUE!</v>
      </c>
      <c r="AE108" s="244" t="e">
        <f aca="false" ca="true" dt2D="false" dtr="false" t="normal">SUM(AE24, AE45, AE66, AE87)</f>
        <v>#VALUE!</v>
      </c>
      <c r="AF108" s="244" t="e">
        <f aca="false" ca="true" dt2D="false" dtr="false" t="normal">SUM(AF24, AF45, AF66, AF87)</f>
        <v>#VALUE!</v>
      </c>
      <c r="AG108" s="244" t="e">
        <f aca="false" ca="true" dt2D="false" dtr="false" t="normal">SUM(AG24, AG45, AG66, AG87)</f>
        <v>#VALUE!</v>
      </c>
      <c r="AH108" s="244" t="e">
        <f aca="false" ca="true" dt2D="false" dtr="false" t="normal">SUM(AH24, AH45, AH66, AH87)</f>
        <v>#VALUE!</v>
      </c>
      <c r="AI108" s="244" t="e">
        <f aca="false" ca="true" dt2D="false" dtr="false" t="normal">SUM(AI24, AI45, AI66, AI87)</f>
        <v>#VALUE!</v>
      </c>
      <c r="AJ108" s="244" t="e">
        <f aca="false" ca="true" dt2D="false" dtr="false" t="normal">SUM(AJ24, AJ45, AJ66, AJ87)</f>
        <v>#VALUE!</v>
      </c>
      <c r="AK108" s="244" t="e">
        <f aca="false" ca="true" dt2D="false" dtr="false" t="normal">SUM(AK24, AK45, AK66, AK87)</f>
        <v>#VALUE!</v>
      </c>
      <c r="AL108" s="244" t="e">
        <f aca="false" ca="true" dt2D="false" dtr="false" t="normal">SUM(AL24, AL45, AL66, AL87)</f>
        <v>#VALUE!</v>
      </c>
      <c r="AM108" s="244" t="e">
        <f aca="false" ca="true" dt2D="false" dtr="false" t="normal">SUM(AM24, AM45, AM66, AM87)</f>
        <v>#VALUE!</v>
      </c>
      <c r="AN108" s="244" t="e">
        <f aca="false" ca="true" dt2D="false" dtr="false" t="normal">SUM(AN24, AN45, AN66, AN87)</f>
        <v>#VALUE!</v>
      </c>
      <c r="AO108" s="244" t="e">
        <f aca="false" ca="true" dt2D="false" dtr="false" t="normal">SUM(AO24, AO45, AO66, AO87)</f>
        <v>#VALUE!</v>
      </c>
      <c r="AP108" s="244" t="e">
        <f aca="false" ca="true" dt2D="false" dtr="false" t="normal">SUM(AP24, AP45, AP66, AP87)</f>
        <v>#VALUE!</v>
      </c>
      <c r="AQ108" s="244" t="e">
        <f aca="false" ca="true" dt2D="false" dtr="false" t="normal">SUM(AQ24, AQ45, AQ66, AQ87)</f>
        <v>#VALUE!</v>
      </c>
      <c r="AR108" s="244" t="e">
        <f aca="false" ca="true" dt2D="false" dtr="false" t="normal">SUM(AR24, AR45, AR66, AR87)</f>
        <v>#VALUE!</v>
      </c>
      <c r="AS108" s="244" t="e">
        <f aca="false" ca="true" dt2D="false" dtr="false" t="normal">SUM(AS24, AS45, AS66, AS87)</f>
        <v>#VALUE!</v>
      </c>
      <c r="AT108" s="244" t="e">
        <f aca="false" ca="true" dt2D="false" dtr="false" t="normal">SUM(AT24, AT45, AT66, AT87)</f>
        <v>#VALUE!</v>
      </c>
      <c r="AU108" s="244" t="e">
        <f aca="false" ca="true" dt2D="false" dtr="false" t="normal">SUM(AU24, AU45, AU66, AU87)</f>
        <v>#VALUE!</v>
      </c>
      <c r="AV108" s="244" t="e">
        <f aca="false" ca="true" dt2D="false" dtr="false" t="normal">SUM(AV24, AV45, AV66, AV87)</f>
        <v>#VALUE!</v>
      </c>
      <c r="AW108" s="244" t="e">
        <f aca="false" ca="true" dt2D="false" dtr="false" t="normal">SUM(AW24, AW45, AW66, AW87)</f>
        <v>#VALUE!</v>
      </c>
      <c r="AX108" s="244" t="e">
        <f aca="false" ca="true" dt2D="false" dtr="false" t="normal">SUM(AX24, AX45, AX66, AX87)</f>
        <v>#VALUE!</v>
      </c>
      <c r="AY108" s="244" t="e">
        <f aca="false" ca="true" dt2D="false" dtr="false" t="normal">SUM(AY24, AY45, AY66, AY87)</f>
        <v>#VALUE!</v>
      </c>
      <c r="AZ108" s="244" t="e">
        <f aca="false" ca="true" dt2D="false" dtr="false" t="normal">SUM(AZ24, AZ45, AZ66, AZ87)</f>
        <v>#VALUE!</v>
      </c>
      <c r="BA108" s="244" t="e">
        <f aca="false" ca="true" dt2D="false" dtr="false" t="normal">SUM(BA24, BA45, BA66, BA87)</f>
        <v>#VALUE!</v>
      </c>
      <c r="BB108" s="244" t="e">
        <f aca="false" ca="true" dt2D="false" dtr="false" t="normal">SUM(BB24, BB45, BB66, BB87)</f>
        <v>#VALUE!</v>
      </c>
      <c r="BC108" s="244" t="e">
        <f aca="false" ca="true" dt2D="false" dtr="false" t="normal">SUM(BC24, BC45, BC66, BC87)</f>
        <v>#VALUE!</v>
      </c>
      <c r="BD108" s="244" t="e">
        <f aca="false" ca="true" dt2D="false" dtr="false" t="normal">SUM(BD24, BD45, BD66, BD87)</f>
        <v>#VALUE!</v>
      </c>
      <c r="BE108" s="244" t="e">
        <f aca="false" ca="true" dt2D="false" dtr="false" t="normal">SUM(BE24, BE45, BE66, BE87)</f>
        <v>#VALUE!</v>
      </c>
      <c r="BF108" s="244" t="e">
        <f aca="false" ca="true" dt2D="false" dtr="false" t="normal">SUM(BF24, BF45, BF66, BF87)</f>
        <v>#VALUE!</v>
      </c>
      <c r="BG108" s="244" t="e">
        <f aca="false" ca="true" dt2D="false" dtr="false" t="normal">SUM(BG24, BG45, BG66, BG87)</f>
        <v>#VALUE!</v>
      </c>
      <c r="BH108" s="244" t="e">
        <f aca="false" ca="true" dt2D="false" dtr="false" t="normal">SUM(BH24, BH45, BH66, BH87)</f>
        <v>#VALUE!</v>
      </c>
      <c r="BI108" s="244" t="e">
        <f aca="false" ca="true" dt2D="false" dtr="false" t="normal">SUM(BI24, BI45, BI66, BI87)</f>
        <v>#VALUE!</v>
      </c>
      <c r="BJ108" s="244" t="e">
        <f aca="false" ca="true" dt2D="false" dtr="false" t="normal">SUM(BJ24, BJ45, BJ66, BJ87)</f>
        <v>#VALUE!</v>
      </c>
      <c r="BK108" s="244" t="e">
        <f aca="false" ca="true" dt2D="false" dtr="false" t="normal">SUM(BK24, BK45, BK66, BK87)</f>
        <v>#VALUE!</v>
      </c>
      <c r="BL108" s="244" t="e">
        <f aca="false" ca="true" dt2D="false" dtr="false" t="normal">SUM(BL24, BL45, BL66, BL87)</f>
        <v>#VALUE!</v>
      </c>
      <c r="BM108" s="244" t="e">
        <f aca="false" ca="true" dt2D="false" dtr="false" t="normal">SUM(BM24, BM45, BM66, BM87)</f>
        <v>#VALUE!</v>
      </c>
      <c r="BN108" s="244" t="e">
        <f aca="false" ca="true" dt2D="false" dtr="false" t="normal">SUM(BN24, BN45, BN66, BN87)</f>
        <v>#VALUE!</v>
      </c>
      <c r="BO108" s="244" t="e">
        <f aca="false" ca="true" dt2D="false" dtr="false" t="normal">SUM(BO24, BO45, BO66, BO87)</f>
        <v>#VALUE!</v>
      </c>
      <c r="BP108" s="244" t="e">
        <f aca="false" ca="true" dt2D="false" dtr="false" t="normal">SUM(BP24, BP45, BP66, BP87)</f>
        <v>#VALUE!</v>
      </c>
      <c r="BQ108" s="244" t="e">
        <f aca="false" ca="true" dt2D="false" dtr="false" t="normal">SUM(BQ24, BQ45, BQ66, BQ87)</f>
        <v>#VALUE!</v>
      </c>
      <c r="BR108" s="244" t="e">
        <f aca="false" ca="true" dt2D="false" dtr="false" t="normal">SUM(BR24, BR45, BR66, BR87)</f>
        <v>#VALUE!</v>
      </c>
      <c r="BS108" s="244" t="e">
        <f aca="false" ca="true" dt2D="false" dtr="false" t="normal">SUM(BS24, BS45, BS66, BS87)</f>
        <v>#VALUE!</v>
      </c>
      <c r="BT108" s="244" t="e">
        <f aca="false" ca="true" dt2D="false" dtr="false" t="normal">SUM(BT24, BT45, BT66, BT87)</f>
        <v>#VALUE!</v>
      </c>
    </row>
    <row hidden="true" ht="16.5" outlineLevel="2" r="109">
      <c r="I109" s="611" t="n">
        <f aca="false" ca="false" dt2D="false" dtr="false" t="normal">'Допущения'!$B$33</f>
        <v>0</v>
      </c>
      <c r="K109" s="364" t="n"/>
      <c r="L109" s="235" t="e">
        <f aca="false" ca="true" dt2D="false" dtr="false" t="normal">SUM(M109:BT109)</f>
        <v>#VALUE!</v>
      </c>
      <c r="M109" s="244" t="e">
        <f aca="false" ca="true" dt2D="false" dtr="false" t="normal">SUM(M25, M46, M67, M88)</f>
        <v>#VALUE!</v>
      </c>
      <c r="N109" s="244" t="e">
        <f aca="false" ca="true" dt2D="false" dtr="false" t="normal">SUM(N25, N46, N67, N88)</f>
        <v>#VALUE!</v>
      </c>
      <c r="O109" s="244" t="e">
        <f aca="false" ca="true" dt2D="false" dtr="false" t="normal">SUM(O25, O46, O67, O88)</f>
        <v>#VALUE!</v>
      </c>
      <c r="P109" s="244" t="e">
        <f aca="false" ca="true" dt2D="false" dtr="false" t="normal">SUM(P25, P46, P67, P88)</f>
        <v>#VALUE!</v>
      </c>
      <c r="Q109" s="244" t="e">
        <f aca="false" ca="true" dt2D="false" dtr="false" t="normal">SUM(Q25, Q46, Q67, Q88)</f>
        <v>#VALUE!</v>
      </c>
      <c r="R109" s="244" t="e">
        <f aca="false" ca="true" dt2D="false" dtr="false" t="normal">SUM(R25, R46, R67, R88)</f>
        <v>#VALUE!</v>
      </c>
      <c r="S109" s="244" t="e">
        <f aca="false" ca="true" dt2D="false" dtr="false" t="normal">SUM(S25, S46, S67, S88)</f>
        <v>#VALUE!</v>
      </c>
      <c r="T109" s="244" t="e">
        <f aca="false" ca="true" dt2D="false" dtr="false" t="normal">SUM(T25, T46, T67, T88)</f>
        <v>#VALUE!</v>
      </c>
      <c r="U109" s="244" t="e">
        <f aca="false" ca="true" dt2D="false" dtr="false" t="normal">SUM(U25, U46, U67, U88)</f>
        <v>#VALUE!</v>
      </c>
      <c r="V109" s="244" t="e">
        <f aca="false" ca="true" dt2D="false" dtr="false" t="normal">SUM(V25, V46, V67, V88)</f>
        <v>#VALUE!</v>
      </c>
      <c r="W109" s="244" t="e">
        <f aca="false" ca="true" dt2D="false" dtr="false" t="normal">SUM(W25, W46, W67, W88)</f>
        <v>#VALUE!</v>
      </c>
      <c r="X109" s="244" t="e">
        <f aca="false" ca="true" dt2D="false" dtr="false" t="normal">SUM(X25, X46, X67, X88)</f>
        <v>#VALUE!</v>
      </c>
      <c r="Y109" s="244" t="e">
        <f aca="false" ca="true" dt2D="false" dtr="false" t="normal">SUM(Y25, Y46, Y67, Y88)</f>
        <v>#VALUE!</v>
      </c>
      <c r="Z109" s="244" t="e">
        <f aca="false" ca="true" dt2D="false" dtr="false" t="normal">SUM(Z25, Z46, Z67, Z88)</f>
        <v>#VALUE!</v>
      </c>
      <c r="AA109" s="244" t="e">
        <f aca="false" ca="true" dt2D="false" dtr="false" t="normal">SUM(AA25, AA46, AA67, AA88)</f>
        <v>#VALUE!</v>
      </c>
      <c r="AB109" s="244" t="e">
        <f aca="false" ca="true" dt2D="false" dtr="false" t="normal">SUM(AB25, AB46, AB67, AB88)</f>
        <v>#VALUE!</v>
      </c>
      <c r="AC109" s="244" t="e">
        <f aca="false" ca="true" dt2D="false" dtr="false" t="normal">SUM(AC25, AC46, AC67, AC88)</f>
        <v>#VALUE!</v>
      </c>
      <c r="AD109" s="244" t="e">
        <f aca="false" ca="true" dt2D="false" dtr="false" t="normal">SUM(AD25, AD46, AD67, AD88)</f>
        <v>#VALUE!</v>
      </c>
      <c r="AE109" s="244" t="e">
        <f aca="false" ca="true" dt2D="false" dtr="false" t="normal">SUM(AE25, AE46, AE67, AE88)</f>
        <v>#VALUE!</v>
      </c>
      <c r="AF109" s="244" t="e">
        <f aca="false" ca="true" dt2D="false" dtr="false" t="normal">SUM(AF25, AF46, AF67, AF88)</f>
        <v>#VALUE!</v>
      </c>
      <c r="AG109" s="244" t="e">
        <f aca="false" ca="true" dt2D="false" dtr="false" t="normal">SUM(AG25, AG46, AG67, AG88)</f>
        <v>#VALUE!</v>
      </c>
      <c r="AH109" s="244" t="e">
        <f aca="false" ca="true" dt2D="false" dtr="false" t="normal">SUM(AH25, AH46, AH67, AH88)</f>
        <v>#VALUE!</v>
      </c>
      <c r="AI109" s="244" t="e">
        <f aca="false" ca="true" dt2D="false" dtr="false" t="normal">SUM(AI25, AI46, AI67, AI88)</f>
        <v>#VALUE!</v>
      </c>
      <c r="AJ109" s="244" t="e">
        <f aca="false" ca="true" dt2D="false" dtr="false" t="normal">SUM(AJ25, AJ46, AJ67, AJ88)</f>
        <v>#VALUE!</v>
      </c>
      <c r="AK109" s="244" t="e">
        <f aca="false" ca="true" dt2D="false" dtr="false" t="normal">SUM(AK25, AK46, AK67, AK88)</f>
        <v>#VALUE!</v>
      </c>
      <c r="AL109" s="244" t="e">
        <f aca="false" ca="true" dt2D="false" dtr="false" t="normal">SUM(AL25, AL46, AL67, AL88)</f>
        <v>#VALUE!</v>
      </c>
      <c r="AM109" s="244" t="e">
        <f aca="false" ca="true" dt2D="false" dtr="false" t="normal">SUM(AM25, AM46, AM67, AM88)</f>
        <v>#VALUE!</v>
      </c>
      <c r="AN109" s="244" t="e">
        <f aca="false" ca="true" dt2D="false" dtr="false" t="normal">SUM(AN25, AN46, AN67, AN88)</f>
        <v>#VALUE!</v>
      </c>
      <c r="AO109" s="244" t="e">
        <f aca="false" ca="true" dt2D="false" dtr="false" t="normal">SUM(AO25, AO46, AO67, AO88)</f>
        <v>#VALUE!</v>
      </c>
      <c r="AP109" s="244" t="e">
        <f aca="false" ca="true" dt2D="false" dtr="false" t="normal">SUM(AP25, AP46, AP67, AP88)</f>
        <v>#VALUE!</v>
      </c>
      <c r="AQ109" s="244" t="e">
        <f aca="false" ca="true" dt2D="false" dtr="false" t="normal">SUM(AQ25, AQ46, AQ67, AQ88)</f>
        <v>#VALUE!</v>
      </c>
      <c r="AR109" s="244" t="e">
        <f aca="false" ca="true" dt2D="false" dtr="false" t="normal">SUM(AR25, AR46, AR67, AR88)</f>
        <v>#VALUE!</v>
      </c>
      <c r="AS109" s="244" t="e">
        <f aca="false" ca="true" dt2D="false" dtr="false" t="normal">SUM(AS25, AS46, AS67, AS88)</f>
        <v>#VALUE!</v>
      </c>
      <c r="AT109" s="244" t="e">
        <f aca="false" ca="true" dt2D="false" dtr="false" t="normal">SUM(AT25, AT46, AT67, AT88)</f>
        <v>#VALUE!</v>
      </c>
      <c r="AU109" s="244" t="e">
        <f aca="false" ca="true" dt2D="false" dtr="false" t="normal">SUM(AU25, AU46, AU67, AU88)</f>
        <v>#VALUE!</v>
      </c>
      <c r="AV109" s="244" t="e">
        <f aca="false" ca="true" dt2D="false" dtr="false" t="normal">SUM(AV25, AV46, AV67, AV88)</f>
        <v>#VALUE!</v>
      </c>
      <c r="AW109" s="244" t="e">
        <f aca="false" ca="true" dt2D="false" dtr="false" t="normal">SUM(AW25, AW46, AW67, AW88)</f>
        <v>#VALUE!</v>
      </c>
      <c r="AX109" s="244" t="e">
        <f aca="false" ca="true" dt2D="false" dtr="false" t="normal">SUM(AX25, AX46, AX67, AX88)</f>
        <v>#VALUE!</v>
      </c>
      <c r="AY109" s="244" t="e">
        <f aca="false" ca="true" dt2D="false" dtr="false" t="normal">SUM(AY25, AY46, AY67, AY88)</f>
        <v>#VALUE!</v>
      </c>
      <c r="AZ109" s="244" t="e">
        <f aca="false" ca="true" dt2D="false" dtr="false" t="normal">SUM(AZ25, AZ46, AZ67, AZ88)</f>
        <v>#VALUE!</v>
      </c>
      <c r="BA109" s="244" t="e">
        <f aca="false" ca="true" dt2D="false" dtr="false" t="normal">SUM(BA25, BA46, BA67, BA88)</f>
        <v>#VALUE!</v>
      </c>
      <c r="BB109" s="244" t="e">
        <f aca="false" ca="true" dt2D="false" dtr="false" t="normal">SUM(BB25, BB46, BB67, BB88)</f>
        <v>#VALUE!</v>
      </c>
      <c r="BC109" s="244" t="e">
        <f aca="false" ca="true" dt2D="false" dtr="false" t="normal">SUM(BC25, BC46, BC67, BC88)</f>
        <v>#VALUE!</v>
      </c>
      <c r="BD109" s="244" t="e">
        <f aca="false" ca="true" dt2D="false" dtr="false" t="normal">SUM(BD25, BD46, BD67, BD88)</f>
        <v>#VALUE!</v>
      </c>
      <c r="BE109" s="244" t="e">
        <f aca="false" ca="true" dt2D="false" dtr="false" t="normal">SUM(BE25, BE46, BE67, BE88)</f>
        <v>#VALUE!</v>
      </c>
      <c r="BF109" s="244" t="e">
        <f aca="false" ca="true" dt2D="false" dtr="false" t="normal">SUM(BF25, BF46, BF67, BF88)</f>
        <v>#VALUE!</v>
      </c>
      <c r="BG109" s="244" t="e">
        <f aca="false" ca="true" dt2D="false" dtr="false" t="normal">SUM(BG25, BG46, BG67, BG88)</f>
        <v>#VALUE!</v>
      </c>
      <c r="BH109" s="244" t="e">
        <f aca="false" ca="true" dt2D="false" dtr="false" t="normal">SUM(BH25, BH46, BH67, BH88)</f>
        <v>#VALUE!</v>
      </c>
      <c r="BI109" s="244" t="e">
        <f aca="false" ca="true" dt2D="false" dtr="false" t="normal">SUM(BI25, BI46, BI67, BI88)</f>
        <v>#VALUE!</v>
      </c>
      <c r="BJ109" s="244" t="e">
        <f aca="false" ca="true" dt2D="false" dtr="false" t="normal">SUM(BJ25, BJ46, BJ67, BJ88)</f>
        <v>#VALUE!</v>
      </c>
      <c r="BK109" s="244" t="e">
        <f aca="false" ca="true" dt2D="false" dtr="false" t="normal">SUM(BK25, BK46, BK67, BK88)</f>
        <v>#VALUE!</v>
      </c>
      <c r="BL109" s="244" t="e">
        <f aca="false" ca="true" dt2D="false" dtr="false" t="normal">SUM(BL25, BL46, BL67, BL88)</f>
        <v>#VALUE!</v>
      </c>
      <c r="BM109" s="244" t="e">
        <f aca="false" ca="true" dt2D="false" dtr="false" t="normal">SUM(BM25, BM46, BM67, BM88)</f>
        <v>#VALUE!</v>
      </c>
      <c r="BN109" s="244" t="e">
        <f aca="false" ca="true" dt2D="false" dtr="false" t="normal">SUM(BN25, BN46, BN67, BN88)</f>
        <v>#VALUE!</v>
      </c>
      <c r="BO109" s="244" t="e">
        <f aca="false" ca="true" dt2D="false" dtr="false" t="normal">SUM(BO25, BO46, BO67, BO88)</f>
        <v>#VALUE!</v>
      </c>
      <c r="BP109" s="244" t="e">
        <f aca="false" ca="true" dt2D="false" dtr="false" t="normal">SUM(BP25, BP46, BP67, BP88)</f>
        <v>#VALUE!</v>
      </c>
      <c r="BQ109" s="244" t="e">
        <f aca="false" ca="true" dt2D="false" dtr="false" t="normal">SUM(BQ25, BQ46, BQ67, BQ88)</f>
        <v>#VALUE!</v>
      </c>
      <c r="BR109" s="244" t="e">
        <f aca="false" ca="true" dt2D="false" dtr="false" t="normal">SUM(BR25, BR46, BR67, BR88)</f>
        <v>#VALUE!</v>
      </c>
      <c r="BS109" s="244" t="e">
        <f aca="false" ca="true" dt2D="false" dtr="false" t="normal">SUM(BS25, BS46, BS67, BS88)</f>
        <v>#VALUE!</v>
      </c>
      <c r="BT109" s="244" t="e">
        <f aca="false" ca="true" dt2D="false" dtr="false" t="normal">SUM(BT25, BT46, BT67, BT88)</f>
        <v>#VALUE!</v>
      </c>
    </row>
    <row hidden="true" ht="16.5" outlineLevel="1" r="110">
      <c r="I110" s="598" t="n"/>
      <c r="L110" s="235" t="n">
        <f aca="false" ca="false" dt2D="false" dtr="false" t="normal">SUM(M110:BT110)</f>
        <v>0</v>
      </c>
      <c r="M110" s="244" t="n"/>
      <c r="N110" s="244" t="n"/>
      <c r="O110" s="244" t="n"/>
      <c r="P110" s="244" t="n"/>
      <c r="Q110" s="244" t="n"/>
      <c r="R110" s="244" t="n"/>
      <c r="S110" s="244" t="n"/>
      <c r="T110" s="244" t="n"/>
      <c r="U110" s="244" t="n"/>
      <c r="V110" s="244" t="n"/>
      <c r="W110" s="244" t="n"/>
      <c r="X110" s="244" t="n"/>
      <c r="Y110" s="244" t="n"/>
      <c r="Z110" s="244" t="n"/>
      <c r="AA110" s="244" t="n"/>
      <c r="AB110" s="244" t="n"/>
      <c r="AC110" s="244" t="n"/>
      <c r="AD110" s="244" t="n"/>
      <c r="AE110" s="244" t="n"/>
      <c r="AF110" s="244" t="n"/>
      <c r="AG110" s="244" t="n"/>
      <c r="AH110" s="244" t="n"/>
      <c r="AI110" s="244" t="n"/>
      <c r="AJ110" s="244" t="n"/>
      <c r="AK110" s="244" t="n"/>
      <c r="AL110" s="244" t="n"/>
      <c r="AM110" s="244" t="n"/>
      <c r="AN110" s="244" t="n"/>
      <c r="AO110" s="244" t="n"/>
      <c r="AP110" s="244" t="n"/>
      <c r="AQ110" s="244" t="n"/>
      <c r="AR110" s="244" t="n"/>
      <c r="AS110" s="244" t="n"/>
      <c r="AT110" s="244" t="n"/>
      <c r="AU110" s="244" t="n"/>
      <c r="AV110" s="244" t="n"/>
      <c r="AW110" s="244" t="n"/>
      <c r="AX110" s="244" t="n"/>
      <c r="AY110" s="244" t="n"/>
      <c r="AZ110" s="244" t="n"/>
      <c r="BA110" s="244" t="n"/>
      <c r="BB110" s="244" t="n"/>
      <c r="BC110" s="244" t="n"/>
      <c r="BD110" s="244" t="n"/>
      <c r="BE110" s="244" t="n"/>
      <c r="BF110" s="244" t="n"/>
      <c r="BG110" s="244" t="n"/>
      <c r="BH110" s="244" t="n"/>
      <c r="BI110" s="244" t="n"/>
      <c r="BJ110" s="244" t="n"/>
      <c r="BK110" s="244" t="n"/>
      <c r="BL110" s="244" t="n"/>
      <c r="BM110" s="244" t="n"/>
      <c r="BN110" s="244" t="n"/>
      <c r="BO110" s="244" t="n"/>
      <c r="BP110" s="244" t="n"/>
      <c r="BQ110" s="244" t="n"/>
      <c r="BR110" s="244" t="n"/>
      <c r="BS110" s="244" t="n"/>
      <c r="BT110" s="244" t="n"/>
    </row>
    <row customFormat="true" hidden="true" ht="16.5" outlineLevel="1" r="111" s="130">
      <c r="A111" s="574" t="n"/>
      <c r="B111" s="482" t="n"/>
      <c r="C111" s="574" t="n"/>
      <c r="D111" s="482" t="n"/>
      <c r="E111" s="574" t="n"/>
      <c r="F111" s="574" t="n"/>
      <c r="G111" s="574" t="n"/>
      <c r="H111" s="594" t="n"/>
      <c r="I111" s="85" t="s">
        <v>575</v>
      </c>
      <c r="K111" s="575" t="n"/>
      <c r="L111" s="235" t="e">
        <f aca="false" ca="false" dt2D="false" dtr="false" t="normal">SUM(M111:BT111)</f>
        <v>#VALUE!</v>
      </c>
      <c r="M111" s="592" t="e">
        <f aca="false" ca="false" dt2D="false" dtr="false" t="normal">SUM(M112, M116:M119)</f>
        <v>#VALUE!</v>
      </c>
      <c r="N111" s="592" t="e">
        <f aca="false" ca="false" dt2D="false" dtr="false" t="normal">SUM(N112, N116:N119)</f>
        <v>#VALUE!</v>
      </c>
      <c r="O111" s="592" t="e">
        <f aca="false" ca="false" dt2D="false" dtr="false" t="normal">SUM(O112, O116:O119)</f>
        <v>#VALUE!</v>
      </c>
      <c r="P111" s="592" t="e">
        <f aca="false" ca="false" dt2D="false" dtr="false" t="normal">SUM(P112, P116:P119)</f>
        <v>#VALUE!</v>
      </c>
      <c r="Q111" s="592" t="e">
        <f aca="false" ca="false" dt2D="false" dtr="false" t="normal">SUM(Q112, Q116:Q119)</f>
        <v>#VALUE!</v>
      </c>
      <c r="R111" s="592" t="e">
        <f aca="false" ca="false" dt2D="false" dtr="false" t="normal">SUM(R112, R116:R119)</f>
        <v>#VALUE!</v>
      </c>
      <c r="S111" s="592" t="e">
        <f aca="false" ca="false" dt2D="false" dtr="false" t="normal">SUM(S112, S116:S119)</f>
        <v>#VALUE!</v>
      </c>
      <c r="T111" s="592" t="e">
        <f aca="false" ca="false" dt2D="false" dtr="false" t="normal">SUM(T112, T116:T119)</f>
        <v>#VALUE!</v>
      </c>
      <c r="U111" s="592" t="e">
        <f aca="false" ca="false" dt2D="false" dtr="false" t="normal">SUM(U112, U116:U119)</f>
        <v>#VALUE!</v>
      </c>
      <c r="V111" s="592" t="e">
        <f aca="false" ca="false" dt2D="false" dtr="false" t="normal">SUM(V112, V116:V119)</f>
        <v>#VALUE!</v>
      </c>
      <c r="W111" s="592" t="e">
        <f aca="false" ca="false" dt2D="false" dtr="false" t="normal">SUM(W112, W116:W119)</f>
        <v>#VALUE!</v>
      </c>
      <c r="X111" s="592" t="e">
        <f aca="false" ca="false" dt2D="false" dtr="false" t="normal">SUM(X112, X116:X119)</f>
        <v>#VALUE!</v>
      </c>
      <c r="Y111" s="592" t="e">
        <f aca="false" ca="false" dt2D="false" dtr="false" t="normal">SUM(Y112, Y116:Y119)</f>
        <v>#VALUE!</v>
      </c>
      <c r="Z111" s="592" t="e">
        <f aca="false" ca="false" dt2D="false" dtr="false" t="normal">SUM(Z112, Z116:Z119)</f>
        <v>#VALUE!</v>
      </c>
      <c r="AA111" s="592" t="e">
        <f aca="false" ca="false" dt2D="false" dtr="false" t="normal">SUM(AA112, AA116:AA119)</f>
        <v>#VALUE!</v>
      </c>
      <c r="AB111" s="592" t="e">
        <f aca="false" ca="false" dt2D="false" dtr="false" t="normal">SUM(AB112, AB116:AB119)</f>
        <v>#VALUE!</v>
      </c>
      <c r="AC111" s="592" t="e">
        <f aca="false" ca="false" dt2D="false" dtr="false" t="normal">SUM(AC112, AC116:AC119)</f>
        <v>#VALUE!</v>
      </c>
      <c r="AD111" s="592" t="e">
        <f aca="false" ca="false" dt2D="false" dtr="false" t="normal">SUM(AD112, AD116:AD119)</f>
        <v>#VALUE!</v>
      </c>
      <c r="AE111" s="592" t="e">
        <f aca="false" ca="false" dt2D="false" dtr="false" t="normal">SUM(AE112, AE116:AE119)</f>
        <v>#VALUE!</v>
      </c>
      <c r="AF111" s="592" t="e">
        <f aca="false" ca="false" dt2D="false" dtr="false" t="normal">SUM(AF112, AF116:AF119)</f>
        <v>#VALUE!</v>
      </c>
      <c r="AG111" s="592" t="e">
        <f aca="false" ca="false" dt2D="false" dtr="false" t="normal">SUM(AG112, AG116:AG119)</f>
        <v>#VALUE!</v>
      </c>
      <c r="AH111" s="592" t="e">
        <f aca="false" ca="false" dt2D="false" dtr="false" t="normal">SUM(AH112, AH116:AH119)</f>
        <v>#VALUE!</v>
      </c>
      <c r="AI111" s="592" t="e">
        <f aca="false" ca="false" dt2D="false" dtr="false" t="normal">SUM(AI112, AI116:AI119)</f>
        <v>#VALUE!</v>
      </c>
      <c r="AJ111" s="592" t="e">
        <f aca="false" ca="false" dt2D="false" dtr="false" t="normal">SUM(AJ112, AJ116:AJ119)</f>
        <v>#VALUE!</v>
      </c>
      <c r="AK111" s="592" t="e">
        <f aca="false" ca="false" dt2D="false" dtr="false" t="normal">SUM(AK112, AK116:AK119)</f>
        <v>#VALUE!</v>
      </c>
      <c r="AL111" s="592" t="e">
        <f aca="false" ca="false" dt2D="false" dtr="false" t="normal">SUM(AL112, AL116:AL119)</f>
        <v>#VALUE!</v>
      </c>
      <c r="AM111" s="592" t="e">
        <f aca="false" ca="false" dt2D="false" dtr="false" t="normal">SUM(AM112, AM116:AM119)</f>
        <v>#VALUE!</v>
      </c>
      <c r="AN111" s="592" t="e">
        <f aca="false" ca="false" dt2D="false" dtr="false" t="normal">SUM(AN112, AN116:AN119)</f>
        <v>#VALUE!</v>
      </c>
      <c r="AO111" s="592" t="e">
        <f aca="false" ca="false" dt2D="false" dtr="false" t="normal">SUM(AO112, AO116:AO119)</f>
        <v>#VALUE!</v>
      </c>
      <c r="AP111" s="592" t="e">
        <f aca="false" ca="false" dt2D="false" dtr="false" t="normal">SUM(AP112, AP116:AP119)</f>
        <v>#VALUE!</v>
      </c>
      <c r="AQ111" s="592" t="e">
        <f aca="false" ca="false" dt2D="false" dtr="false" t="normal">SUM(AQ112, AQ116:AQ119)</f>
        <v>#VALUE!</v>
      </c>
      <c r="AR111" s="592" t="e">
        <f aca="false" ca="false" dt2D="false" dtr="false" t="normal">SUM(AR112, AR116:AR119)</f>
        <v>#VALUE!</v>
      </c>
      <c r="AS111" s="592" t="e">
        <f aca="false" ca="false" dt2D="false" dtr="false" t="normal">SUM(AS112, AS116:AS119)</f>
        <v>#VALUE!</v>
      </c>
      <c r="AT111" s="592" t="e">
        <f aca="false" ca="false" dt2D="false" dtr="false" t="normal">SUM(AT112, AT116:AT119)</f>
        <v>#VALUE!</v>
      </c>
      <c r="AU111" s="592" t="e">
        <f aca="false" ca="false" dt2D="false" dtr="false" t="normal">SUM(AU112, AU116:AU119)</f>
        <v>#VALUE!</v>
      </c>
      <c r="AV111" s="592" t="e">
        <f aca="false" ca="false" dt2D="false" dtr="false" t="normal">SUM(AV112, AV116:AV119)</f>
        <v>#VALUE!</v>
      </c>
      <c r="AW111" s="592" t="e">
        <f aca="false" ca="false" dt2D="false" dtr="false" t="normal">SUM(AW112, AW116:AW119)</f>
        <v>#VALUE!</v>
      </c>
      <c r="AX111" s="592" t="e">
        <f aca="false" ca="false" dt2D="false" dtr="false" t="normal">SUM(AX112, AX116:AX119)</f>
        <v>#VALUE!</v>
      </c>
      <c r="AY111" s="592" t="e">
        <f aca="false" ca="false" dt2D="false" dtr="false" t="normal">SUM(AY112, AY116:AY119)</f>
        <v>#VALUE!</v>
      </c>
      <c r="AZ111" s="592" t="e">
        <f aca="false" ca="false" dt2D="false" dtr="false" t="normal">SUM(AZ112, AZ116:AZ119)</f>
        <v>#VALUE!</v>
      </c>
      <c r="BA111" s="592" t="e">
        <f aca="false" ca="false" dt2D="false" dtr="false" t="normal">SUM(BA112, BA116:BA119)</f>
        <v>#VALUE!</v>
      </c>
      <c r="BB111" s="592" t="e">
        <f aca="false" ca="false" dt2D="false" dtr="false" t="normal">SUM(BB112, BB116:BB119)</f>
        <v>#VALUE!</v>
      </c>
      <c r="BC111" s="592" t="e">
        <f aca="false" ca="false" dt2D="false" dtr="false" t="normal">SUM(BC112, BC116:BC119)</f>
        <v>#VALUE!</v>
      </c>
      <c r="BD111" s="592" t="e">
        <f aca="false" ca="false" dt2D="false" dtr="false" t="normal">SUM(BD112, BD116:BD119)</f>
        <v>#VALUE!</v>
      </c>
      <c r="BE111" s="592" t="e">
        <f aca="false" ca="false" dt2D="false" dtr="false" t="normal">SUM(BE112, BE116:BE119)</f>
        <v>#VALUE!</v>
      </c>
      <c r="BF111" s="592" t="e">
        <f aca="false" ca="false" dt2D="false" dtr="false" t="normal">SUM(BF112, BF116:BF119)</f>
        <v>#VALUE!</v>
      </c>
      <c r="BG111" s="592" t="e">
        <f aca="false" ca="false" dt2D="false" dtr="false" t="normal">SUM(BG112, BG116:BG119)</f>
        <v>#VALUE!</v>
      </c>
      <c r="BH111" s="592" t="e">
        <f aca="false" ca="false" dt2D="false" dtr="false" t="normal">SUM(BH112, BH116:BH119)</f>
        <v>#VALUE!</v>
      </c>
      <c r="BI111" s="592" t="e">
        <f aca="false" ca="false" dt2D="false" dtr="false" t="normal">SUM(BI112, BI116:BI119)</f>
        <v>#VALUE!</v>
      </c>
      <c r="BJ111" s="592" t="e">
        <f aca="false" ca="false" dt2D="false" dtr="false" t="normal">SUM(BJ112, BJ116:BJ119)</f>
        <v>#VALUE!</v>
      </c>
      <c r="BK111" s="592" t="e">
        <f aca="false" ca="false" dt2D="false" dtr="false" t="normal">SUM(BK112, BK116:BK119)</f>
        <v>#VALUE!</v>
      </c>
      <c r="BL111" s="592" t="e">
        <f aca="false" ca="false" dt2D="false" dtr="false" t="normal">SUM(BL112, BL116:BL119)</f>
        <v>#VALUE!</v>
      </c>
      <c r="BM111" s="592" t="e">
        <f aca="false" ca="false" dt2D="false" dtr="false" t="normal">SUM(BM112, BM116:BM119)</f>
        <v>#VALUE!</v>
      </c>
      <c r="BN111" s="592" t="e">
        <f aca="false" ca="false" dt2D="false" dtr="false" t="normal">SUM(BN112, BN116:BN119)</f>
        <v>#VALUE!</v>
      </c>
      <c r="BO111" s="592" t="e">
        <f aca="false" ca="false" dt2D="false" dtr="false" t="normal">SUM(BO112, BO116:BO119)</f>
        <v>#VALUE!</v>
      </c>
      <c r="BP111" s="592" t="e">
        <f aca="false" ca="false" dt2D="false" dtr="false" t="normal">SUM(BP112, BP116:BP119)</f>
        <v>#VALUE!</v>
      </c>
      <c r="BQ111" s="592" t="e">
        <f aca="false" ca="false" dt2D="false" dtr="false" t="normal">SUM(BQ112, BQ116:BQ119)</f>
        <v>#VALUE!</v>
      </c>
      <c r="BR111" s="592" t="e">
        <f aca="false" ca="false" dt2D="false" dtr="false" t="normal">SUM(BR112, BR116:BR119)</f>
        <v>#VALUE!</v>
      </c>
      <c r="BS111" s="592" t="e">
        <f aca="false" ca="false" dt2D="false" dtr="false" t="normal">SUM(BS112, BS116:BS119)</f>
        <v>#VALUE!</v>
      </c>
      <c r="BT111" s="592" t="e">
        <f aca="false" ca="false" dt2D="false" dtr="false" t="normal">SUM(BT112, BT116:BT119)</f>
        <v>#VALUE!</v>
      </c>
    </row>
    <row hidden="true" ht="16.5" outlineLevel="2" r="112">
      <c r="I112" s="1" t="s">
        <v>629</v>
      </c>
      <c r="L112" s="235" t="e">
        <f aca="false" ca="false" dt2D="false" dtr="false" t="normal">SUM(M112:BT112)</f>
        <v>#VALUE!</v>
      </c>
      <c r="M112" s="244" t="e">
        <f aca="false" ca="false" dt2D="false" dtr="false" t="normal">SUM(M114:M115)</f>
        <v>#VALUE!</v>
      </c>
      <c r="N112" s="244" t="e">
        <f aca="false" ca="false" dt2D="false" dtr="false" t="normal">SUM(N114:N115)</f>
        <v>#VALUE!</v>
      </c>
      <c r="O112" s="244" t="e">
        <f aca="false" ca="false" dt2D="false" dtr="false" t="normal">SUM(O114:O115)</f>
        <v>#VALUE!</v>
      </c>
      <c r="P112" s="244" t="e">
        <f aca="false" ca="false" dt2D="false" dtr="false" t="normal">SUM(P114:P115)</f>
        <v>#VALUE!</v>
      </c>
      <c r="Q112" s="244" t="e">
        <f aca="false" ca="false" dt2D="false" dtr="false" t="normal">SUM(Q114:Q115)</f>
        <v>#VALUE!</v>
      </c>
      <c r="R112" s="244" t="e">
        <f aca="false" ca="false" dt2D="false" dtr="false" t="normal">SUM(R114:R115)</f>
        <v>#VALUE!</v>
      </c>
      <c r="S112" s="244" t="e">
        <f aca="false" ca="false" dt2D="false" dtr="false" t="normal">SUM(S114:S115)</f>
        <v>#VALUE!</v>
      </c>
      <c r="T112" s="244" t="e">
        <f aca="false" ca="false" dt2D="false" dtr="false" t="normal">SUM(T114:T115)</f>
        <v>#VALUE!</v>
      </c>
      <c r="U112" s="244" t="e">
        <f aca="false" ca="false" dt2D="false" dtr="false" t="normal">SUM(U114:U115)</f>
        <v>#VALUE!</v>
      </c>
      <c r="V112" s="244" t="e">
        <f aca="false" ca="false" dt2D="false" dtr="false" t="normal">SUM(V114:V115)</f>
        <v>#VALUE!</v>
      </c>
      <c r="W112" s="244" t="e">
        <f aca="false" ca="false" dt2D="false" dtr="false" t="normal">SUM(W114:W115)</f>
        <v>#VALUE!</v>
      </c>
      <c r="X112" s="244" t="e">
        <f aca="false" ca="false" dt2D="false" dtr="false" t="normal">SUM(X114:X115)</f>
        <v>#VALUE!</v>
      </c>
      <c r="Y112" s="244" t="e">
        <f aca="false" ca="false" dt2D="false" dtr="false" t="normal">SUM(Y114:Y115)</f>
        <v>#VALUE!</v>
      </c>
      <c r="Z112" s="244" t="e">
        <f aca="false" ca="false" dt2D="false" dtr="false" t="normal">SUM(Z114:Z115)</f>
        <v>#VALUE!</v>
      </c>
      <c r="AA112" s="244" t="e">
        <f aca="false" ca="false" dt2D="false" dtr="false" t="normal">SUM(AA114:AA115)</f>
        <v>#VALUE!</v>
      </c>
      <c r="AB112" s="244" t="e">
        <f aca="false" ca="false" dt2D="false" dtr="false" t="normal">SUM(AB114:AB115)</f>
        <v>#VALUE!</v>
      </c>
      <c r="AC112" s="244" t="e">
        <f aca="false" ca="false" dt2D="false" dtr="false" t="normal">SUM(AC114:AC115)</f>
        <v>#VALUE!</v>
      </c>
      <c r="AD112" s="244" t="e">
        <f aca="false" ca="false" dt2D="false" dtr="false" t="normal">SUM(AD114:AD115)</f>
        <v>#VALUE!</v>
      </c>
      <c r="AE112" s="244" t="e">
        <f aca="false" ca="false" dt2D="false" dtr="false" t="normal">SUM(AE114:AE115)</f>
        <v>#VALUE!</v>
      </c>
      <c r="AF112" s="244" t="e">
        <f aca="false" ca="false" dt2D="false" dtr="false" t="normal">SUM(AF114:AF115)</f>
        <v>#VALUE!</v>
      </c>
      <c r="AG112" s="244" t="e">
        <f aca="false" ca="false" dt2D="false" dtr="false" t="normal">SUM(AG114:AG115)</f>
        <v>#VALUE!</v>
      </c>
      <c r="AH112" s="244" t="e">
        <f aca="false" ca="false" dt2D="false" dtr="false" t="normal">SUM(AH114:AH115)</f>
        <v>#VALUE!</v>
      </c>
      <c r="AI112" s="244" t="e">
        <f aca="false" ca="false" dt2D="false" dtr="false" t="normal">SUM(AI114:AI115)</f>
        <v>#VALUE!</v>
      </c>
      <c r="AJ112" s="244" t="e">
        <f aca="false" ca="false" dt2D="false" dtr="false" t="normal">SUM(AJ114:AJ115)</f>
        <v>#VALUE!</v>
      </c>
      <c r="AK112" s="244" t="e">
        <f aca="false" ca="false" dt2D="false" dtr="false" t="normal">SUM(AK114:AK115)</f>
        <v>#VALUE!</v>
      </c>
      <c r="AL112" s="244" t="e">
        <f aca="false" ca="false" dt2D="false" dtr="false" t="normal">SUM(AL114:AL115)</f>
        <v>#VALUE!</v>
      </c>
      <c r="AM112" s="244" t="e">
        <f aca="false" ca="false" dt2D="false" dtr="false" t="normal">SUM(AM114:AM115)</f>
        <v>#VALUE!</v>
      </c>
      <c r="AN112" s="244" t="e">
        <f aca="false" ca="false" dt2D="false" dtr="false" t="normal">SUM(AN114:AN115)</f>
        <v>#VALUE!</v>
      </c>
      <c r="AO112" s="244" t="e">
        <f aca="false" ca="false" dt2D="false" dtr="false" t="normal">SUM(AO114:AO115)</f>
        <v>#VALUE!</v>
      </c>
      <c r="AP112" s="244" t="e">
        <f aca="false" ca="false" dt2D="false" dtr="false" t="normal">SUM(AP114:AP115)</f>
        <v>#VALUE!</v>
      </c>
      <c r="AQ112" s="244" t="e">
        <f aca="false" ca="false" dt2D="false" dtr="false" t="normal">SUM(AQ114:AQ115)</f>
        <v>#VALUE!</v>
      </c>
      <c r="AR112" s="244" t="e">
        <f aca="false" ca="false" dt2D="false" dtr="false" t="normal">SUM(AR114:AR115)</f>
        <v>#VALUE!</v>
      </c>
      <c r="AS112" s="244" t="e">
        <f aca="false" ca="false" dt2D="false" dtr="false" t="normal">SUM(AS114:AS115)</f>
        <v>#VALUE!</v>
      </c>
      <c r="AT112" s="244" t="e">
        <f aca="false" ca="false" dt2D="false" dtr="false" t="normal">SUM(AT114:AT115)</f>
        <v>#VALUE!</v>
      </c>
      <c r="AU112" s="244" t="e">
        <f aca="false" ca="false" dt2D="false" dtr="false" t="normal">SUM(AU114:AU115)</f>
        <v>#VALUE!</v>
      </c>
      <c r="AV112" s="244" t="e">
        <f aca="false" ca="false" dt2D="false" dtr="false" t="normal">SUM(AV114:AV115)</f>
        <v>#VALUE!</v>
      </c>
      <c r="AW112" s="244" t="e">
        <f aca="false" ca="false" dt2D="false" dtr="false" t="normal">SUM(AW114:AW115)</f>
        <v>#VALUE!</v>
      </c>
      <c r="AX112" s="244" t="e">
        <f aca="false" ca="false" dt2D="false" dtr="false" t="normal">SUM(AX114:AX115)</f>
        <v>#VALUE!</v>
      </c>
      <c r="AY112" s="244" t="e">
        <f aca="false" ca="false" dt2D="false" dtr="false" t="normal">SUM(AY114:AY115)</f>
        <v>#VALUE!</v>
      </c>
      <c r="AZ112" s="244" t="e">
        <f aca="false" ca="false" dt2D="false" dtr="false" t="normal">SUM(AZ114:AZ115)</f>
        <v>#VALUE!</v>
      </c>
      <c r="BA112" s="244" t="e">
        <f aca="false" ca="false" dt2D="false" dtr="false" t="normal">SUM(BA114:BA115)</f>
        <v>#VALUE!</v>
      </c>
      <c r="BB112" s="244" t="e">
        <f aca="false" ca="false" dt2D="false" dtr="false" t="normal">SUM(BB114:BB115)</f>
        <v>#VALUE!</v>
      </c>
      <c r="BC112" s="244" t="e">
        <f aca="false" ca="false" dt2D="false" dtr="false" t="normal">SUM(BC114:BC115)</f>
        <v>#VALUE!</v>
      </c>
      <c r="BD112" s="244" t="e">
        <f aca="false" ca="false" dt2D="false" dtr="false" t="normal">SUM(BD114:BD115)</f>
        <v>#VALUE!</v>
      </c>
      <c r="BE112" s="244" t="e">
        <f aca="false" ca="false" dt2D="false" dtr="false" t="normal">SUM(BE114:BE115)</f>
        <v>#VALUE!</v>
      </c>
      <c r="BF112" s="244" t="e">
        <f aca="false" ca="false" dt2D="false" dtr="false" t="normal">SUM(BF114:BF115)</f>
        <v>#VALUE!</v>
      </c>
      <c r="BG112" s="244" t="e">
        <f aca="false" ca="false" dt2D="false" dtr="false" t="normal">SUM(BG114:BG115)</f>
        <v>#VALUE!</v>
      </c>
      <c r="BH112" s="244" t="e">
        <f aca="false" ca="false" dt2D="false" dtr="false" t="normal">SUM(BH114:BH115)</f>
        <v>#VALUE!</v>
      </c>
      <c r="BI112" s="244" t="e">
        <f aca="false" ca="false" dt2D="false" dtr="false" t="normal">SUM(BI114:BI115)</f>
        <v>#VALUE!</v>
      </c>
      <c r="BJ112" s="244" t="e">
        <f aca="false" ca="false" dt2D="false" dtr="false" t="normal">SUM(BJ114:BJ115)</f>
        <v>#VALUE!</v>
      </c>
      <c r="BK112" s="244" t="e">
        <f aca="false" ca="false" dt2D="false" dtr="false" t="normal">SUM(BK114:BK115)</f>
        <v>#VALUE!</v>
      </c>
      <c r="BL112" s="244" t="e">
        <f aca="false" ca="false" dt2D="false" dtr="false" t="normal">SUM(BL114:BL115)</f>
        <v>#VALUE!</v>
      </c>
      <c r="BM112" s="244" t="e">
        <f aca="false" ca="false" dt2D="false" dtr="false" t="normal">SUM(BM114:BM115)</f>
        <v>#VALUE!</v>
      </c>
      <c r="BN112" s="244" t="e">
        <f aca="false" ca="false" dt2D="false" dtr="false" t="normal">SUM(BN114:BN115)</f>
        <v>#VALUE!</v>
      </c>
      <c r="BO112" s="244" t="e">
        <f aca="false" ca="false" dt2D="false" dtr="false" t="normal">SUM(BO114:BO115)</f>
        <v>#VALUE!</v>
      </c>
      <c r="BP112" s="244" t="e">
        <f aca="false" ca="false" dt2D="false" dtr="false" t="normal">SUM(BP114:BP115)</f>
        <v>#VALUE!</v>
      </c>
      <c r="BQ112" s="244" t="e">
        <f aca="false" ca="false" dt2D="false" dtr="false" t="normal">SUM(BQ114:BQ115)</f>
        <v>#VALUE!</v>
      </c>
      <c r="BR112" s="244" t="e">
        <f aca="false" ca="false" dt2D="false" dtr="false" t="normal">SUM(BR114:BR115)</f>
        <v>#VALUE!</v>
      </c>
      <c r="BS112" s="244" t="e">
        <f aca="false" ca="false" dt2D="false" dtr="false" t="normal">SUM(BS114:BS115)</f>
        <v>#VALUE!</v>
      </c>
      <c r="BT112" s="244" t="e">
        <f aca="false" ca="false" dt2D="false" dtr="false" t="normal">SUM(BT114:BT115)</f>
        <v>#VALUE!</v>
      </c>
    </row>
    <row hidden="true" ht="16.5" outlineLevel="2" r="113">
      <c r="H113" s="1" t="n"/>
      <c r="I113" s="607" t="s">
        <v>634</v>
      </c>
      <c r="L113" s="235" t="n">
        <f aca="false" ca="false" dt2D="false" dtr="false" t="normal">SUM(M113:BT113)</f>
        <v>0</v>
      </c>
      <c r="M113" s="244" t="n"/>
      <c r="N113" s="244" t="n"/>
      <c r="O113" s="244" t="n"/>
      <c r="P113" s="244" t="n"/>
      <c r="Q113" s="244" t="n"/>
      <c r="R113" s="244" t="n"/>
      <c r="S113" s="244" t="n"/>
      <c r="T113" s="244" t="n"/>
      <c r="U113" s="244" t="n"/>
      <c r="V113" s="244" t="n"/>
      <c r="W113" s="244" t="n"/>
      <c r="X113" s="244" t="n"/>
      <c r="Y113" s="244" t="n"/>
      <c r="Z113" s="244" t="n"/>
      <c r="AA113" s="244" t="n"/>
      <c r="AB113" s="244" t="n"/>
      <c r="AC113" s="244" t="n"/>
      <c r="AD113" s="244" t="n"/>
      <c r="AE113" s="244" t="n"/>
      <c r="AF113" s="244" t="n"/>
      <c r="AG113" s="244" t="n"/>
      <c r="AH113" s="244" t="n"/>
      <c r="AI113" s="244" t="n"/>
      <c r="AJ113" s="244" t="n"/>
      <c r="AK113" s="244" t="n"/>
      <c r="AL113" s="244" t="n"/>
      <c r="AM113" s="244" t="n"/>
      <c r="AN113" s="244" t="n"/>
      <c r="AO113" s="244" t="n"/>
      <c r="AP113" s="244" t="n"/>
      <c r="AQ113" s="244" t="n"/>
      <c r="AR113" s="244" t="n"/>
      <c r="AS113" s="244" t="n"/>
      <c r="AT113" s="244" t="n"/>
      <c r="AU113" s="244" t="n"/>
      <c r="AV113" s="244" t="n"/>
      <c r="AW113" s="244" t="n"/>
      <c r="AX113" s="244" t="n"/>
      <c r="AY113" s="244" t="n"/>
      <c r="AZ113" s="244" t="n"/>
      <c r="BA113" s="244" t="n"/>
      <c r="BB113" s="244" t="n"/>
      <c r="BC113" s="244" t="n"/>
      <c r="BD113" s="244" t="n"/>
      <c r="BE113" s="244" t="n"/>
      <c r="BF113" s="244" t="n"/>
      <c r="BG113" s="244" t="n"/>
      <c r="BH113" s="244" t="n"/>
      <c r="BI113" s="244" t="n"/>
      <c r="BJ113" s="244" t="n"/>
      <c r="BK113" s="244" t="n"/>
      <c r="BL113" s="244" t="n"/>
      <c r="BM113" s="244" t="n"/>
      <c r="BN113" s="244" t="n"/>
      <c r="BO113" s="244" t="n"/>
      <c r="BP113" s="244" t="n"/>
      <c r="BQ113" s="244" t="n"/>
      <c r="BR113" s="244" t="n"/>
      <c r="BS113" s="244" t="n"/>
      <c r="BT113" s="244" t="n"/>
    </row>
    <row hidden="true" ht="16.5" outlineLevel="2" r="114">
      <c r="H114" s="1" t="n"/>
      <c r="I114" s="612" t="s">
        <v>338</v>
      </c>
      <c r="L114" s="235" t="e">
        <f aca="false" ca="false" dt2D="false" dtr="false" t="normal">SUM(M114:BT114)</f>
        <v>#VALUE!</v>
      </c>
      <c r="M114" s="244" t="e">
        <f aca="false" ca="false" dt2D="false" dtr="false" t="normal">SUMIFS(M:M, $A:$A, "Да", $B:$B, $I111, $F:$F, $I114, $D:$D, $I112)</f>
        <v>#VALUE!</v>
      </c>
      <c r="N114" s="244" t="e">
        <f aca="false" ca="false" dt2D="false" dtr="false" t="normal">SUMIFS(N:N, $A:$A, "Да", $B:$B, $I111, $F:$F, $I114, $D:$D, $I112)</f>
        <v>#VALUE!</v>
      </c>
      <c r="O114" s="244" t="e">
        <f aca="false" ca="false" dt2D="false" dtr="false" t="normal">SUMIFS(O:O, $A:$A, "Да", $B:$B, $I111, $F:$F, $I114, $D:$D, $I112)</f>
        <v>#VALUE!</v>
      </c>
      <c r="P114" s="244" t="e">
        <f aca="false" ca="false" dt2D="false" dtr="false" t="normal">SUMIFS(P:P, $A:$A, "Да", $B:$B, $I111, $F:$F, $I114, $D:$D, $I112)</f>
        <v>#VALUE!</v>
      </c>
      <c r="Q114" s="244" t="e">
        <f aca="false" ca="false" dt2D="false" dtr="false" t="normal">SUMIFS(Q:Q, $A:$A, "Да", $B:$B, $I111, $F:$F, $I114, $D:$D, $I112)</f>
        <v>#VALUE!</v>
      </c>
      <c r="R114" s="244" t="e">
        <f aca="false" ca="false" dt2D="false" dtr="false" t="normal">SUMIFS(R:R, $A:$A, "Да", $B:$B, $I111, $F:$F, $I114, $D:$D, $I112)</f>
        <v>#VALUE!</v>
      </c>
      <c r="S114" s="244" t="e">
        <f aca="false" ca="false" dt2D="false" dtr="false" t="normal">SUMIFS(S:S, $A:$A, "Да", $B:$B, $I111, $F:$F, $I114, $D:$D, $I112)</f>
        <v>#VALUE!</v>
      </c>
      <c r="T114" s="244" t="e">
        <f aca="false" ca="false" dt2D="false" dtr="false" t="normal">SUMIFS(T:T, $A:$A, "Да", $B:$B, $I111, $F:$F, $I114, $D:$D, $I112)</f>
        <v>#VALUE!</v>
      </c>
      <c r="U114" s="244" t="e">
        <f aca="false" ca="false" dt2D="false" dtr="false" t="normal">SUMIFS(U:U, $A:$A, "Да", $B:$B, $I111, $F:$F, $I114, $D:$D, $I112)</f>
        <v>#VALUE!</v>
      </c>
      <c r="V114" s="244" t="e">
        <f aca="false" ca="false" dt2D="false" dtr="false" t="normal">SUMIFS(V:V, $A:$A, "Да", $B:$B, $I111, $F:$F, $I114, $D:$D, $I112)</f>
        <v>#VALUE!</v>
      </c>
      <c r="W114" s="244" t="e">
        <f aca="false" ca="false" dt2D="false" dtr="false" t="normal">SUMIFS(W:W, $A:$A, "Да", $B:$B, $I111, $F:$F, $I114, $D:$D, $I112)</f>
        <v>#VALUE!</v>
      </c>
      <c r="X114" s="244" t="e">
        <f aca="false" ca="false" dt2D="false" dtr="false" t="normal">SUMIFS(X:X, $A:$A, "Да", $B:$B, $I111, $F:$F, $I114, $D:$D, $I112)</f>
        <v>#VALUE!</v>
      </c>
      <c r="Y114" s="244" t="e">
        <f aca="false" ca="false" dt2D="false" dtr="false" t="normal">SUMIFS(Y:Y, $A:$A, "Да", $B:$B, $I111, $F:$F, $I114, $D:$D, $I112)</f>
        <v>#VALUE!</v>
      </c>
      <c r="Z114" s="244" t="e">
        <f aca="false" ca="false" dt2D="false" dtr="false" t="normal">SUMIFS(Z:Z, $A:$A, "Да", $B:$B, $I111, $F:$F, $I114, $D:$D, $I112)</f>
        <v>#VALUE!</v>
      </c>
      <c r="AA114" s="244" t="e">
        <f aca="false" ca="false" dt2D="false" dtr="false" t="normal">SUMIFS(AA:AA, $A:$A, "Да", $B:$B, $I111, $F:$F, $I114, $D:$D, $I112)</f>
        <v>#VALUE!</v>
      </c>
      <c r="AB114" s="244" t="e">
        <f aca="false" ca="false" dt2D="false" dtr="false" t="normal">SUMIFS(AB:AB, $A:$A, "Да", $B:$B, $I111, $F:$F, $I114, $D:$D, $I112)</f>
        <v>#VALUE!</v>
      </c>
      <c r="AC114" s="244" t="e">
        <f aca="false" ca="false" dt2D="false" dtr="false" t="normal">SUMIFS(AC:AC, $A:$A, "Да", $B:$B, $I111, $F:$F, $I114, $D:$D, $I112)</f>
        <v>#VALUE!</v>
      </c>
      <c r="AD114" s="244" t="e">
        <f aca="false" ca="false" dt2D="false" dtr="false" t="normal">SUMIFS(AD:AD, $A:$A, "Да", $B:$B, $I111, $F:$F, $I114, $D:$D, $I112)</f>
        <v>#VALUE!</v>
      </c>
      <c r="AE114" s="244" t="e">
        <f aca="false" ca="false" dt2D="false" dtr="false" t="normal">SUMIFS(AE:AE, $A:$A, "Да", $B:$B, $I111, $F:$F, $I114, $D:$D, $I112)</f>
        <v>#VALUE!</v>
      </c>
      <c r="AF114" s="244" t="e">
        <f aca="false" ca="false" dt2D="false" dtr="false" t="normal">SUMIFS(AF:AF, $A:$A, "Да", $B:$B, $I111, $F:$F, $I114, $D:$D, $I112)</f>
        <v>#VALUE!</v>
      </c>
      <c r="AG114" s="244" t="e">
        <f aca="false" ca="false" dt2D="false" dtr="false" t="normal">SUMIFS(AG:AG, $A:$A, "Да", $B:$B, $I111, $F:$F, $I114, $D:$D, $I112)</f>
        <v>#VALUE!</v>
      </c>
      <c r="AH114" s="244" t="e">
        <f aca="false" ca="false" dt2D="false" dtr="false" t="normal">SUMIFS(AH:AH, $A:$A, "Да", $B:$B, $I111, $F:$F, $I114, $D:$D, $I112)</f>
        <v>#VALUE!</v>
      </c>
      <c r="AI114" s="244" t="e">
        <f aca="false" ca="false" dt2D="false" dtr="false" t="normal">SUMIFS(AI:AI, $A:$A, "Да", $B:$B, $I111, $F:$F, $I114, $D:$D, $I112)</f>
        <v>#VALUE!</v>
      </c>
      <c r="AJ114" s="244" t="e">
        <f aca="false" ca="false" dt2D="false" dtr="false" t="normal">SUMIFS(AJ:AJ, $A:$A, "Да", $B:$B, $I111, $F:$F, $I114, $D:$D, $I112)</f>
        <v>#VALUE!</v>
      </c>
      <c r="AK114" s="244" t="e">
        <f aca="false" ca="false" dt2D="false" dtr="false" t="normal">SUMIFS(AK:AK, $A:$A, "Да", $B:$B, $I111, $F:$F, $I114, $D:$D, $I112)</f>
        <v>#VALUE!</v>
      </c>
      <c r="AL114" s="244" t="e">
        <f aca="false" ca="false" dt2D="false" dtr="false" t="normal">SUMIFS(AL:AL, $A:$A, "Да", $B:$B, $I111, $F:$F, $I114, $D:$D, $I112)</f>
        <v>#VALUE!</v>
      </c>
      <c r="AM114" s="244" t="e">
        <f aca="false" ca="false" dt2D="false" dtr="false" t="normal">SUMIFS(AM:AM, $A:$A, "Да", $B:$B, $I111, $F:$F, $I114, $D:$D, $I112)</f>
        <v>#VALUE!</v>
      </c>
      <c r="AN114" s="244" t="e">
        <f aca="false" ca="false" dt2D="false" dtr="false" t="normal">SUMIFS(AN:AN, $A:$A, "Да", $B:$B, $I111, $F:$F, $I114, $D:$D, $I112)</f>
        <v>#VALUE!</v>
      </c>
      <c r="AO114" s="244" t="e">
        <f aca="false" ca="false" dt2D="false" dtr="false" t="normal">SUMIFS(AO:AO, $A:$A, "Да", $B:$B, $I111, $F:$F, $I114, $D:$D, $I112)</f>
        <v>#VALUE!</v>
      </c>
      <c r="AP114" s="244" t="e">
        <f aca="false" ca="false" dt2D="false" dtr="false" t="normal">SUMIFS(AP:AP, $A:$A, "Да", $B:$B, $I111, $F:$F, $I114, $D:$D, $I112)</f>
        <v>#VALUE!</v>
      </c>
      <c r="AQ114" s="244" t="e">
        <f aca="false" ca="false" dt2D="false" dtr="false" t="normal">SUMIFS(AQ:AQ, $A:$A, "Да", $B:$B, $I111, $F:$F, $I114, $D:$D, $I112)</f>
        <v>#VALUE!</v>
      </c>
      <c r="AR114" s="244" t="e">
        <f aca="false" ca="false" dt2D="false" dtr="false" t="normal">SUMIFS(AR:AR, $A:$A, "Да", $B:$B, $I111, $F:$F, $I114, $D:$D, $I112)</f>
        <v>#VALUE!</v>
      </c>
      <c r="AS114" s="244" t="e">
        <f aca="false" ca="false" dt2D="false" dtr="false" t="normal">SUMIFS(AS:AS, $A:$A, "Да", $B:$B, $I111, $F:$F, $I114, $D:$D, $I112)</f>
        <v>#VALUE!</v>
      </c>
      <c r="AT114" s="244" t="e">
        <f aca="false" ca="false" dt2D="false" dtr="false" t="normal">SUMIFS(AT:AT, $A:$A, "Да", $B:$B, $I111, $F:$F, $I114, $D:$D, $I112)</f>
        <v>#VALUE!</v>
      </c>
      <c r="AU114" s="244" t="e">
        <f aca="false" ca="false" dt2D="false" dtr="false" t="normal">SUMIFS(AU:AU, $A:$A, "Да", $B:$B, $I111, $F:$F, $I114, $D:$D, $I112)</f>
        <v>#VALUE!</v>
      </c>
      <c r="AV114" s="244" t="e">
        <f aca="false" ca="false" dt2D="false" dtr="false" t="normal">SUMIFS(AV:AV, $A:$A, "Да", $B:$B, $I111, $F:$F, $I114, $D:$D, $I112)</f>
        <v>#VALUE!</v>
      </c>
      <c r="AW114" s="244" t="e">
        <f aca="false" ca="false" dt2D="false" dtr="false" t="normal">SUMIFS(AW:AW, $A:$A, "Да", $B:$B, $I111, $F:$F, $I114, $D:$D, $I112)</f>
        <v>#VALUE!</v>
      </c>
      <c r="AX114" s="244" t="e">
        <f aca="false" ca="false" dt2D="false" dtr="false" t="normal">SUMIFS(AX:AX, $A:$A, "Да", $B:$B, $I111, $F:$F, $I114, $D:$D, $I112)</f>
        <v>#VALUE!</v>
      </c>
      <c r="AY114" s="244" t="e">
        <f aca="false" ca="false" dt2D="false" dtr="false" t="normal">SUMIFS(AY:AY, $A:$A, "Да", $B:$B, $I111, $F:$F, $I114, $D:$D, $I112)</f>
        <v>#VALUE!</v>
      </c>
      <c r="AZ114" s="244" t="e">
        <f aca="false" ca="false" dt2D="false" dtr="false" t="normal">SUMIFS(AZ:AZ, $A:$A, "Да", $B:$B, $I111, $F:$F, $I114, $D:$D, $I112)</f>
        <v>#VALUE!</v>
      </c>
      <c r="BA114" s="244" t="e">
        <f aca="false" ca="false" dt2D="false" dtr="false" t="normal">SUMIFS(BA:BA, $A:$A, "Да", $B:$B, $I111, $F:$F, $I114, $D:$D, $I112)</f>
        <v>#VALUE!</v>
      </c>
      <c r="BB114" s="244" t="e">
        <f aca="false" ca="false" dt2D="false" dtr="false" t="normal">SUMIFS(BB:BB, $A:$A, "Да", $B:$B, $I111, $F:$F, $I114, $D:$D, $I112)</f>
        <v>#VALUE!</v>
      </c>
      <c r="BC114" s="244" t="e">
        <f aca="false" ca="false" dt2D="false" dtr="false" t="normal">SUMIFS(BC:BC, $A:$A, "Да", $B:$B, $I111, $F:$F, $I114, $D:$D, $I112)</f>
        <v>#VALUE!</v>
      </c>
      <c r="BD114" s="244" t="e">
        <f aca="false" ca="false" dt2D="false" dtr="false" t="normal">SUMIFS(BD:BD, $A:$A, "Да", $B:$B, $I111, $F:$F, $I114, $D:$D, $I112)</f>
        <v>#VALUE!</v>
      </c>
      <c r="BE114" s="244" t="e">
        <f aca="false" ca="false" dt2D="false" dtr="false" t="normal">SUMIFS(BE:BE, $A:$A, "Да", $B:$B, $I111, $F:$F, $I114, $D:$D, $I112)</f>
        <v>#VALUE!</v>
      </c>
      <c r="BF114" s="244" t="e">
        <f aca="false" ca="false" dt2D="false" dtr="false" t="normal">SUMIFS(BF:BF, $A:$A, "Да", $B:$B, $I111, $F:$F, $I114, $D:$D, $I112)</f>
        <v>#VALUE!</v>
      </c>
      <c r="BG114" s="244" t="e">
        <f aca="false" ca="false" dt2D="false" dtr="false" t="normal">SUMIFS(BG:BG, $A:$A, "Да", $B:$B, $I111, $F:$F, $I114, $D:$D, $I112)</f>
        <v>#VALUE!</v>
      </c>
      <c r="BH114" s="244" t="e">
        <f aca="false" ca="false" dt2D="false" dtr="false" t="normal">SUMIFS(BH:BH, $A:$A, "Да", $B:$B, $I111, $F:$F, $I114, $D:$D, $I112)</f>
        <v>#VALUE!</v>
      </c>
      <c r="BI114" s="244" t="e">
        <f aca="false" ca="false" dt2D="false" dtr="false" t="normal">SUMIFS(BI:BI, $A:$A, "Да", $B:$B, $I111, $F:$F, $I114, $D:$D, $I112)</f>
        <v>#VALUE!</v>
      </c>
      <c r="BJ114" s="244" t="e">
        <f aca="false" ca="false" dt2D="false" dtr="false" t="normal">SUMIFS(BJ:BJ, $A:$A, "Да", $B:$B, $I111, $F:$F, $I114, $D:$D, $I112)</f>
        <v>#VALUE!</v>
      </c>
      <c r="BK114" s="244" t="e">
        <f aca="false" ca="false" dt2D="false" dtr="false" t="normal">SUMIFS(BK:BK, $A:$A, "Да", $B:$B, $I111, $F:$F, $I114, $D:$D, $I112)</f>
        <v>#VALUE!</v>
      </c>
      <c r="BL114" s="244" t="e">
        <f aca="false" ca="false" dt2D="false" dtr="false" t="normal">SUMIFS(BL:BL, $A:$A, "Да", $B:$B, $I111, $F:$F, $I114, $D:$D, $I112)</f>
        <v>#VALUE!</v>
      </c>
      <c r="BM114" s="244" t="e">
        <f aca="false" ca="false" dt2D="false" dtr="false" t="normal">SUMIFS(BM:BM, $A:$A, "Да", $B:$B, $I111, $F:$F, $I114, $D:$D, $I112)</f>
        <v>#VALUE!</v>
      </c>
      <c r="BN114" s="244" t="e">
        <f aca="false" ca="false" dt2D="false" dtr="false" t="normal">SUMIFS(BN:BN, $A:$A, "Да", $B:$B, $I111, $F:$F, $I114, $D:$D, $I112)</f>
        <v>#VALUE!</v>
      </c>
      <c r="BO114" s="244" t="e">
        <f aca="false" ca="false" dt2D="false" dtr="false" t="normal">SUMIFS(BO:BO, $A:$A, "Да", $B:$B, $I111, $F:$F, $I114, $D:$D, $I112)</f>
        <v>#VALUE!</v>
      </c>
      <c r="BP114" s="244" t="e">
        <f aca="false" ca="false" dt2D="false" dtr="false" t="normal">SUMIFS(BP:BP, $A:$A, "Да", $B:$B, $I111, $F:$F, $I114, $D:$D, $I112)</f>
        <v>#VALUE!</v>
      </c>
      <c r="BQ114" s="244" t="e">
        <f aca="false" ca="false" dt2D="false" dtr="false" t="normal">SUMIFS(BQ:BQ, $A:$A, "Да", $B:$B, $I111, $F:$F, $I114, $D:$D, $I112)</f>
        <v>#VALUE!</v>
      </c>
      <c r="BR114" s="244" t="e">
        <f aca="false" ca="false" dt2D="false" dtr="false" t="normal">SUMIFS(BR:BR, $A:$A, "Да", $B:$B, $I111, $F:$F, $I114, $D:$D, $I112)</f>
        <v>#VALUE!</v>
      </c>
      <c r="BS114" s="244" t="e">
        <f aca="false" ca="false" dt2D="false" dtr="false" t="normal">SUMIFS(BS:BS, $A:$A, "Да", $B:$B, $I111, $F:$F, $I114, $D:$D, $I112)</f>
        <v>#VALUE!</v>
      </c>
      <c r="BT114" s="244" t="e">
        <f aca="false" ca="false" dt2D="false" dtr="false" t="normal">SUMIFS(BT:BT, $A:$A, "Да", $B:$B, $I111, $F:$F, $I114, $D:$D, $I112)</f>
        <v>#VALUE!</v>
      </c>
      <c r="BU114" s="244" t="n"/>
    </row>
    <row hidden="true" ht="16.5" outlineLevel="2" r="115">
      <c r="H115" s="1" t="n"/>
      <c r="I115" s="612" t="s">
        <v>339</v>
      </c>
      <c r="L115" s="235" t="e">
        <f aca="false" ca="false" dt2D="false" dtr="false" t="normal">SUM(M115:BT115)</f>
        <v>#VALUE!</v>
      </c>
      <c r="M115" s="244" t="e">
        <f aca="false" ca="false" dt2D="false" dtr="false" t="normal">SUMIFS(M:M, $A:$A, "Да", $B:$B, $I111, $F:$F, $I115, $D:$D, $I112)</f>
        <v>#VALUE!</v>
      </c>
      <c r="N115" s="244" t="e">
        <f aca="false" ca="false" dt2D="false" dtr="false" t="normal">SUMIFS(N:N, $A:$A, "Да", $B:$B, $I111, $F:$F, $I115, $D:$D, $I112)</f>
        <v>#VALUE!</v>
      </c>
      <c r="O115" s="244" t="e">
        <f aca="false" ca="false" dt2D="false" dtr="false" t="normal">SUMIFS(O:O, $A:$A, "Да", $B:$B, $I111, $F:$F, $I115, $D:$D, $I112)</f>
        <v>#VALUE!</v>
      </c>
      <c r="P115" s="244" t="e">
        <f aca="false" ca="false" dt2D="false" dtr="false" t="normal">SUMIFS(P:P, $A:$A, "Да", $B:$B, $I111, $F:$F, $I115, $D:$D, $I112)</f>
        <v>#VALUE!</v>
      </c>
      <c r="Q115" s="244" t="e">
        <f aca="false" ca="false" dt2D="false" dtr="false" t="normal">SUMIFS(Q:Q, $A:$A, "Да", $B:$B, $I111, $F:$F, $I115, $D:$D, $I112)</f>
        <v>#VALUE!</v>
      </c>
      <c r="R115" s="244" t="e">
        <f aca="false" ca="false" dt2D="false" dtr="false" t="normal">SUMIFS(R:R, $A:$A, "Да", $B:$B, $I111, $F:$F, $I115, $D:$D, $I112)</f>
        <v>#VALUE!</v>
      </c>
      <c r="S115" s="244" t="e">
        <f aca="false" ca="false" dt2D="false" dtr="false" t="normal">SUMIFS(S:S, $A:$A, "Да", $B:$B, $I111, $F:$F, $I115, $D:$D, $I112)</f>
        <v>#VALUE!</v>
      </c>
      <c r="T115" s="244" t="e">
        <f aca="false" ca="false" dt2D="false" dtr="false" t="normal">SUMIFS(T:T, $A:$A, "Да", $B:$B, $I111, $F:$F, $I115, $D:$D, $I112)</f>
        <v>#VALUE!</v>
      </c>
      <c r="U115" s="244" t="e">
        <f aca="false" ca="false" dt2D="false" dtr="false" t="normal">SUMIFS(U:U, $A:$A, "Да", $B:$B, $I111, $F:$F, $I115, $D:$D, $I112)</f>
        <v>#VALUE!</v>
      </c>
      <c r="V115" s="244" t="e">
        <f aca="false" ca="false" dt2D="false" dtr="false" t="normal">SUMIFS(V:V, $A:$A, "Да", $B:$B, $I111, $F:$F, $I115, $D:$D, $I112)</f>
        <v>#VALUE!</v>
      </c>
      <c r="W115" s="244" t="e">
        <f aca="false" ca="false" dt2D="false" dtr="false" t="normal">SUMIFS(W:W, $A:$A, "Да", $B:$B, $I111, $F:$F, $I115, $D:$D, $I112)</f>
        <v>#VALUE!</v>
      </c>
      <c r="X115" s="244" t="e">
        <f aca="false" ca="false" dt2D="false" dtr="false" t="normal">SUMIFS(X:X, $A:$A, "Да", $B:$B, $I111, $F:$F, $I115, $D:$D, $I112)</f>
        <v>#VALUE!</v>
      </c>
      <c r="Y115" s="244" t="e">
        <f aca="false" ca="false" dt2D="false" dtr="false" t="normal">SUMIFS(Y:Y, $A:$A, "Да", $B:$B, $I111, $F:$F, $I115, $D:$D, $I112)</f>
        <v>#VALUE!</v>
      </c>
      <c r="Z115" s="244" t="e">
        <f aca="false" ca="false" dt2D="false" dtr="false" t="normal">SUMIFS(Z:Z, $A:$A, "Да", $B:$B, $I111, $F:$F, $I115, $D:$D, $I112)</f>
        <v>#VALUE!</v>
      </c>
      <c r="AA115" s="244" t="e">
        <f aca="false" ca="false" dt2D="false" dtr="false" t="normal">SUMIFS(AA:AA, $A:$A, "Да", $B:$B, $I111, $F:$F, $I115, $D:$D, $I112)</f>
        <v>#VALUE!</v>
      </c>
      <c r="AB115" s="244" t="e">
        <f aca="false" ca="false" dt2D="false" dtr="false" t="normal">SUMIFS(AB:AB, $A:$A, "Да", $B:$B, $I111, $F:$F, $I115, $D:$D, $I112)</f>
        <v>#VALUE!</v>
      </c>
      <c r="AC115" s="244" t="e">
        <f aca="false" ca="false" dt2D="false" dtr="false" t="normal">SUMIFS(AC:AC, $A:$A, "Да", $B:$B, $I111, $F:$F, $I115, $D:$D, $I112)</f>
        <v>#VALUE!</v>
      </c>
      <c r="AD115" s="244" t="e">
        <f aca="false" ca="false" dt2D="false" dtr="false" t="normal">SUMIFS(AD:AD, $A:$A, "Да", $B:$B, $I111, $F:$F, $I115, $D:$D, $I112)</f>
        <v>#VALUE!</v>
      </c>
      <c r="AE115" s="244" t="e">
        <f aca="false" ca="false" dt2D="false" dtr="false" t="normal">SUMIFS(AE:AE, $A:$A, "Да", $B:$B, $I111, $F:$F, $I115, $D:$D, $I112)</f>
        <v>#VALUE!</v>
      </c>
      <c r="AF115" s="244" t="e">
        <f aca="false" ca="false" dt2D="false" dtr="false" t="normal">SUMIFS(AF:AF, $A:$A, "Да", $B:$B, $I111, $F:$F, $I115, $D:$D, $I112)</f>
        <v>#VALUE!</v>
      </c>
      <c r="AG115" s="244" t="e">
        <f aca="false" ca="false" dt2D="false" dtr="false" t="normal">SUMIFS(AG:AG, $A:$A, "Да", $B:$B, $I111, $F:$F, $I115, $D:$D, $I112)</f>
        <v>#VALUE!</v>
      </c>
      <c r="AH115" s="244" t="e">
        <f aca="false" ca="false" dt2D="false" dtr="false" t="normal">SUMIFS(AH:AH, $A:$A, "Да", $B:$B, $I111, $F:$F, $I115, $D:$D, $I112)</f>
        <v>#VALUE!</v>
      </c>
      <c r="AI115" s="244" t="e">
        <f aca="false" ca="false" dt2D="false" dtr="false" t="normal">SUMIFS(AI:AI, $A:$A, "Да", $B:$B, $I111, $F:$F, $I115, $D:$D, $I112)</f>
        <v>#VALUE!</v>
      </c>
      <c r="AJ115" s="244" t="e">
        <f aca="false" ca="false" dt2D="false" dtr="false" t="normal">SUMIFS(AJ:AJ, $A:$A, "Да", $B:$B, $I111, $F:$F, $I115, $D:$D, $I112)</f>
        <v>#VALUE!</v>
      </c>
      <c r="AK115" s="244" t="e">
        <f aca="false" ca="false" dt2D="false" dtr="false" t="normal">SUMIFS(AK:AK, $A:$A, "Да", $B:$B, $I111, $F:$F, $I115, $D:$D, $I112)</f>
        <v>#VALUE!</v>
      </c>
      <c r="AL115" s="244" t="e">
        <f aca="false" ca="false" dt2D="false" dtr="false" t="normal">SUMIFS(AL:AL, $A:$A, "Да", $B:$B, $I111, $F:$F, $I115, $D:$D, $I112)</f>
        <v>#VALUE!</v>
      </c>
      <c r="AM115" s="244" t="e">
        <f aca="false" ca="false" dt2D="false" dtr="false" t="normal">SUMIFS(AM:AM, $A:$A, "Да", $B:$B, $I111, $F:$F, $I115, $D:$D, $I112)</f>
        <v>#VALUE!</v>
      </c>
      <c r="AN115" s="244" t="e">
        <f aca="false" ca="false" dt2D="false" dtr="false" t="normal">SUMIFS(AN:AN, $A:$A, "Да", $B:$B, $I111, $F:$F, $I115, $D:$D, $I112)</f>
        <v>#VALUE!</v>
      </c>
      <c r="AO115" s="244" t="e">
        <f aca="false" ca="false" dt2D="false" dtr="false" t="normal">SUMIFS(AO:AO, $A:$A, "Да", $B:$B, $I111, $F:$F, $I115, $D:$D, $I112)</f>
        <v>#VALUE!</v>
      </c>
      <c r="AP115" s="244" t="e">
        <f aca="false" ca="false" dt2D="false" dtr="false" t="normal">SUMIFS(AP:AP, $A:$A, "Да", $B:$B, $I111, $F:$F, $I115, $D:$D, $I112)</f>
        <v>#VALUE!</v>
      </c>
      <c r="AQ115" s="244" t="e">
        <f aca="false" ca="false" dt2D="false" dtr="false" t="normal">SUMIFS(AQ:AQ, $A:$A, "Да", $B:$B, $I111, $F:$F, $I115, $D:$D, $I112)</f>
        <v>#VALUE!</v>
      </c>
      <c r="AR115" s="244" t="e">
        <f aca="false" ca="false" dt2D="false" dtr="false" t="normal">SUMIFS(AR:AR, $A:$A, "Да", $B:$B, $I111, $F:$F, $I115, $D:$D, $I112)</f>
        <v>#VALUE!</v>
      </c>
      <c r="AS115" s="244" t="e">
        <f aca="false" ca="false" dt2D="false" dtr="false" t="normal">SUMIFS(AS:AS, $A:$A, "Да", $B:$B, $I111, $F:$F, $I115, $D:$D, $I112)</f>
        <v>#VALUE!</v>
      </c>
      <c r="AT115" s="244" t="e">
        <f aca="false" ca="false" dt2D="false" dtr="false" t="normal">SUMIFS(AT:AT, $A:$A, "Да", $B:$B, $I111, $F:$F, $I115, $D:$D, $I112)</f>
        <v>#VALUE!</v>
      </c>
      <c r="AU115" s="244" t="e">
        <f aca="false" ca="false" dt2D="false" dtr="false" t="normal">SUMIFS(AU:AU, $A:$A, "Да", $B:$B, $I111, $F:$F, $I115, $D:$D, $I112)</f>
        <v>#VALUE!</v>
      </c>
      <c r="AV115" s="244" t="e">
        <f aca="false" ca="false" dt2D="false" dtr="false" t="normal">SUMIFS(AV:AV, $A:$A, "Да", $B:$B, $I111, $F:$F, $I115, $D:$D, $I112)</f>
        <v>#VALUE!</v>
      </c>
      <c r="AW115" s="244" t="e">
        <f aca="false" ca="false" dt2D="false" dtr="false" t="normal">SUMIFS(AW:AW, $A:$A, "Да", $B:$B, $I111, $F:$F, $I115, $D:$D, $I112)</f>
        <v>#VALUE!</v>
      </c>
      <c r="AX115" s="244" t="e">
        <f aca="false" ca="false" dt2D="false" dtr="false" t="normal">SUMIFS(AX:AX, $A:$A, "Да", $B:$B, $I111, $F:$F, $I115, $D:$D, $I112)</f>
        <v>#VALUE!</v>
      </c>
      <c r="AY115" s="244" t="e">
        <f aca="false" ca="false" dt2D="false" dtr="false" t="normal">SUMIFS(AY:AY, $A:$A, "Да", $B:$B, $I111, $F:$F, $I115, $D:$D, $I112)</f>
        <v>#VALUE!</v>
      </c>
      <c r="AZ115" s="244" t="e">
        <f aca="false" ca="false" dt2D="false" dtr="false" t="normal">SUMIFS(AZ:AZ, $A:$A, "Да", $B:$B, $I111, $F:$F, $I115, $D:$D, $I112)</f>
        <v>#VALUE!</v>
      </c>
      <c r="BA115" s="244" t="e">
        <f aca="false" ca="false" dt2D="false" dtr="false" t="normal">SUMIFS(BA:BA, $A:$A, "Да", $B:$B, $I111, $F:$F, $I115, $D:$D, $I112)</f>
        <v>#VALUE!</v>
      </c>
      <c r="BB115" s="244" t="e">
        <f aca="false" ca="false" dt2D="false" dtr="false" t="normal">SUMIFS(BB:BB, $A:$A, "Да", $B:$B, $I111, $F:$F, $I115, $D:$D, $I112)</f>
        <v>#VALUE!</v>
      </c>
      <c r="BC115" s="244" t="e">
        <f aca="false" ca="false" dt2D="false" dtr="false" t="normal">SUMIFS(BC:BC, $A:$A, "Да", $B:$B, $I111, $F:$F, $I115, $D:$D, $I112)</f>
        <v>#VALUE!</v>
      </c>
      <c r="BD115" s="244" t="e">
        <f aca="false" ca="false" dt2D="false" dtr="false" t="normal">SUMIFS(BD:BD, $A:$A, "Да", $B:$B, $I111, $F:$F, $I115, $D:$D, $I112)</f>
        <v>#VALUE!</v>
      </c>
      <c r="BE115" s="244" t="e">
        <f aca="false" ca="false" dt2D="false" dtr="false" t="normal">SUMIFS(BE:BE, $A:$A, "Да", $B:$B, $I111, $F:$F, $I115, $D:$D, $I112)</f>
        <v>#VALUE!</v>
      </c>
      <c r="BF115" s="244" t="e">
        <f aca="false" ca="false" dt2D="false" dtr="false" t="normal">SUMIFS(BF:BF, $A:$A, "Да", $B:$B, $I111, $F:$F, $I115, $D:$D, $I112)</f>
        <v>#VALUE!</v>
      </c>
      <c r="BG115" s="244" t="e">
        <f aca="false" ca="false" dt2D="false" dtr="false" t="normal">SUMIFS(BG:BG, $A:$A, "Да", $B:$B, $I111, $F:$F, $I115, $D:$D, $I112)</f>
        <v>#VALUE!</v>
      </c>
      <c r="BH115" s="244" t="e">
        <f aca="false" ca="false" dt2D="false" dtr="false" t="normal">SUMIFS(BH:BH, $A:$A, "Да", $B:$B, $I111, $F:$F, $I115, $D:$D, $I112)</f>
        <v>#VALUE!</v>
      </c>
      <c r="BI115" s="244" t="e">
        <f aca="false" ca="false" dt2D="false" dtr="false" t="normal">SUMIFS(BI:BI, $A:$A, "Да", $B:$B, $I111, $F:$F, $I115, $D:$D, $I112)</f>
        <v>#VALUE!</v>
      </c>
      <c r="BJ115" s="244" t="e">
        <f aca="false" ca="false" dt2D="false" dtr="false" t="normal">SUMIFS(BJ:BJ, $A:$A, "Да", $B:$B, $I111, $F:$F, $I115, $D:$D, $I112)</f>
        <v>#VALUE!</v>
      </c>
      <c r="BK115" s="244" t="e">
        <f aca="false" ca="false" dt2D="false" dtr="false" t="normal">SUMIFS(BK:BK, $A:$A, "Да", $B:$B, $I111, $F:$F, $I115, $D:$D, $I112)</f>
        <v>#VALUE!</v>
      </c>
      <c r="BL115" s="244" t="e">
        <f aca="false" ca="false" dt2D="false" dtr="false" t="normal">SUMIFS(BL:BL, $A:$A, "Да", $B:$B, $I111, $F:$F, $I115, $D:$D, $I112)</f>
        <v>#VALUE!</v>
      </c>
      <c r="BM115" s="244" t="e">
        <f aca="false" ca="false" dt2D="false" dtr="false" t="normal">SUMIFS(BM:BM, $A:$A, "Да", $B:$B, $I111, $F:$F, $I115, $D:$D, $I112)</f>
        <v>#VALUE!</v>
      </c>
      <c r="BN115" s="244" t="e">
        <f aca="false" ca="false" dt2D="false" dtr="false" t="normal">SUMIFS(BN:BN, $A:$A, "Да", $B:$B, $I111, $F:$F, $I115, $D:$D, $I112)</f>
        <v>#VALUE!</v>
      </c>
      <c r="BO115" s="244" t="e">
        <f aca="false" ca="false" dt2D="false" dtr="false" t="normal">SUMIFS(BO:BO, $A:$A, "Да", $B:$B, $I111, $F:$F, $I115, $D:$D, $I112)</f>
        <v>#VALUE!</v>
      </c>
      <c r="BP115" s="244" t="e">
        <f aca="false" ca="false" dt2D="false" dtr="false" t="normal">SUMIFS(BP:BP, $A:$A, "Да", $B:$B, $I111, $F:$F, $I115, $D:$D, $I112)</f>
        <v>#VALUE!</v>
      </c>
      <c r="BQ115" s="244" t="e">
        <f aca="false" ca="false" dt2D="false" dtr="false" t="normal">SUMIFS(BQ:BQ, $A:$A, "Да", $B:$B, $I111, $F:$F, $I115, $D:$D, $I112)</f>
        <v>#VALUE!</v>
      </c>
      <c r="BR115" s="244" t="e">
        <f aca="false" ca="false" dt2D="false" dtr="false" t="normal">SUMIFS(BR:BR, $A:$A, "Да", $B:$B, $I111, $F:$F, $I115, $D:$D, $I112)</f>
        <v>#VALUE!</v>
      </c>
      <c r="BS115" s="244" t="e">
        <f aca="false" ca="false" dt2D="false" dtr="false" t="normal">SUMIFS(BS:BS, $A:$A, "Да", $B:$B, $I111, $F:$F, $I115, $D:$D, $I112)</f>
        <v>#VALUE!</v>
      </c>
      <c r="BT115" s="244" t="e">
        <f aca="false" ca="false" dt2D="false" dtr="false" t="normal">SUMIFS(BT:BT, $A:$A, "Да", $B:$B, $I111, $F:$F, $I115, $D:$D, $I112)</f>
        <v>#VALUE!</v>
      </c>
      <c r="BU115" s="244" t="n"/>
    </row>
    <row hidden="true" ht="16.5" outlineLevel="2" r="116">
      <c r="I116" s="1" t="s">
        <v>571</v>
      </c>
      <c r="L116" s="235" t="e">
        <f aca="false" ca="false" dt2D="false" dtr="false" t="normal">SUM(M116:BT116)</f>
        <v>#VALUE!</v>
      </c>
      <c r="M116" s="244" t="e">
        <f aca="false" ca="false" dt2D="false" dtr="false" t="normal">SUMIFS(M:M, $A:$A, "Да", $B:$B, $I111, $D:$D, $I116)</f>
        <v>#VALUE!</v>
      </c>
      <c r="N116" s="244" t="e">
        <f aca="false" ca="false" dt2D="false" dtr="false" t="normal">SUMIFS(N:N, $A:$A, "Да", $B:$B, $I111, $D:$D, $I116)</f>
        <v>#VALUE!</v>
      </c>
      <c r="O116" s="244" t="e">
        <f aca="false" ca="false" dt2D="false" dtr="false" t="normal">SUMIFS(O:O, $A:$A, "Да", $B:$B, $I111, $D:$D, $I116)</f>
        <v>#VALUE!</v>
      </c>
      <c r="P116" s="244" t="e">
        <f aca="false" ca="false" dt2D="false" dtr="false" t="normal">SUMIFS(P:P, $A:$A, "Да", $B:$B, $I111, $D:$D, $I116)</f>
        <v>#VALUE!</v>
      </c>
      <c r="Q116" s="244" t="e">
        <f aca="false" ca="false" dt2D="false" dtr="false" t="normal">SUMIFS(Q:Q, $A:$A, "Да", $B:$B, $I111, $D:$D, $I116)</f>
        <v>#VALUE!</v>
      </c>
      <c r="R116" s="244" t="e">
        <f aca="false" ca="false" dt2D="false" dtr="false" t="normal">SUMIFS(R:R, $A:$A, "Да", $B:$B, $I111, $D:$D, $I116)</f>
        <v>#VALUE!</v>
      </c>
      <c r="S116" s="244" t="e">
        <f aca="false" ca="false" dt2D="false" dtr="false" t="normal">SUMIFS(S:S, $A:$A, "Да", $B:$B, $I111, $D:$D, $I116)</f>
        <v>#VALUE!</v>
      </c>
      <c r="T116" s="244" t="e">
        <f aca="false" ca="false" dt2D="false" dtr="false" t="normal">SUMIFS(T:T, $A:$A, "Да", $B:$B, $I111, $D:$D, $I116)</f>
        <v>#VALUE!</v>
      </c>
      <c r="U116" s="244" t="e">
        <f aca="false" ca="false" dt2D="false" dtr="false" t="normal">SUMIFS(U:U, $A:$A, "Да", $B:$B, $I111, $D:$D, $I116)</f>
        <v>#VALUE!</v>
      </c>
      <c r="V116" s="244" t="e">
        <f aca="false" ca="false" dt2D="false" dtr="false" t="normal">SUMIFS(V:V, $A:$A, "Да", $B:$B, $I111, $D:$D, $I116)</f>
        <v>#VALUE!</v>
      </c>
      <c r="W116" s="244" t="e">
        <f aca="false" ca="false" dt2D="false" dtr="false" t="normal">SUMIFS(W:W, $A:$A, "Да", $B:$B, $I111, $D:$D, $I116)</f>
        <v>#VALUE!</v>
      </c>
      <c r="X116" s="244" t="e">
        <f aca="false" ca="false" dt2D="false" dtr="false" t="normal">SUMIFS(X:X, $A:$A, "Да", $B:$B, $I111, $D:$D, $I116)</f>
        <v>#VALUE!</v>
      </c>
      <c r="Y116" s="244" t="e">
        <f aca="false" ca="false" dt2D="false" dtr="false" t="normal">SUMIFS(Y:Y, $A:$A, "Да", $B:$B, $I111, $D:$D, $I116)</f>
        <v>#VALUE!</v>
      </c>
      <c r="Z116" s="244" t="e">
        <f aca="false" ca="false" dt2D="false" dtr="false" t="normal">SUMIFS(Z:Z, $A:$A, "Да", $B:$B, $I111, $D:$D, $I116)</f>
        <v>#VALUE!</v>
      </c>
      <c r="AA116" s="244" t="e">
        <f aca="false" ca="false" dt2D="false" dtr="false" t="normal">SUMIFS(AA:AA, $A:$A, "Да", $B:$B, $I111, $D:$D, $I116)</f>
        <v>#VALUE!</v>
      </c>
      <c r="AB116" s="244" t="e">
        <f aca="false" ca="false" dt2D="false" dtr="false" t="normal">SUMIFS(AB:AB, $A:$A, "Да", $B:$B, $I111, $D:$D, $I116)</f>
        <v>#VALUE!</v>
      </c>
      <c r="AC116" s="244" t="e">
        <f aca="false" ca="false" dt2D="false" dtr="false" t="normal">SUMIFS(AC:AC, $A:$A, "Да", $B:$B, $I111, $D:$D, $I116)</f>
        <v>#VALUE!</v>
      </c>
      <c r="AD116" s="244" t="e">
        <f aca="false" ca="false" dt2D="false" dtr="false" t="normal">SUMIFS(AD:AD, $A:$A, "Да", $B:$B, $I111, $D:$D, $I116)</f>
        <v>#VALUE!</v>
      </c>
      <c r="AE116" s="244" t="e">
        <f aca="false" ca="false" dt2D="false" dtr="false" t="normal">SUMIFS(AE:AE, $A:$A, "Да", $B:$B, $I111, $D:$D, $I116)</f>
        <v>#VALUE!</v>
      </c>
      <c r="AF116" s="244" t="e">
        <f aca="false" ca="false" dt2D="false" dtr="false" t="normal">SUMIFS(AF:AF, $A:$A, "Да", $B:$B, $I111, $D:$D, $I116)</f>
        <v>#VALUE!</v>
      </c>
      <c r="AG116" s="244" t="e">
        <f aca="false" ca="false" dt2D="false" dtr="false" t="normal">SUMIFS(AG:AG, $A:$A, "Да", $B:$B, $I111, $D:$D, $I116)</f>
        <v>#VALUE!</v>
      </c>
      <c r="AH116" s="244" t="e">
        <f aca="false" ca="false" dt2D="false" dtr="false" t="normal">SUMIFS(AH:AH, $A:$A, "Да", $B:$B, $I111, $D:$D, $I116)</f>
        <v>#VALUE!</v>
      </c>
      <c r="AI116" s="244" t="e">
        <f aca="false" ca="false" dt2D="false" dtr="false" t="normal">SUMIFS(AI:AI, $A:$A, "Да", $B:$B, $I111, $D:$D, $I116)</f>
        <v>#VALUE!</v>
      </c>
      <c r="AJ116" s="244" t="e">
        <f aca="false" ca="false" dt2D="false" dtr="false" t="normal">SUMIFS(AJ:AJ, $A:$A, "Да", $B:$B, $I111, $D:$D, $I116)</f>
        <v>#VALUE!</v>
      </c>
      <c r="AK116" s="244" t="e">
        <f aca="false" ca="false" dt2D="false" dtr="false" t="normal">SUMIFS(AK:AK, $A:$A, "Да", $B:$B, $I111, $D:$D, $I116)</f>
        <v>#VALUE!</v>
      </c>
      <c r="AL116" s="244" t="e">
        <f aca="false" ca="false" dt2D="false" dtr="false" t="normal">SUMIFS(AL:AL, $A:$A, "Да", $B:$B, $I111, $D:$D, $I116)</f>
        <v>#VALUE!</v>
      </c>
      <c r="AM116" s="244" t="e">
        <f aca="false" ca="false" dt2D="false" dtr="false" t="normal">SUMIFS(AM:AM, $A:$A, "Да", $B:$B, $I111, $D:$D, $I116)</f>
        <v>#VALUE!</v>
      </c>
      <c r="AN116" s="244" t="e">
        <f aca="false" ca="false" dt2D="false" dtr="false" t="normal">SUMIFS(AN:AN, $A:$A, "Да", $B:$B, $I111, $D:$D, $I116)</f>
        <v>#VALUE!</v>
      </c>
      <c r="AO116" s="244" t="e">
        <f aca="false" ca="false" dt2D="false" dtr="false" t="normal">SUMIFS(AO:AO, $A:$A, "Да", $B:$B, $I111, $D:$D, $I116)</f>
        <v>#VALUE!</v>
      </c>
      <c r="AP116" s="244" t="e">
        <f aca="false" ca="false" dt2D="false" dtr="false" t="normal">SUMIFS(AP:AP, $A:$A, "Да", $B:$B, $I111, $D:$D, $I116)</f>
        <v>#VALUE!</v>
      </c>
      <c r="AQ116" s="244" t="e">
        <f aca="false" ca="false" dt2D="false" dtr="false" t="normal">SUMIFS(AQ:AQ, $A:$A, "Да", $B:$B, $I111, $D:$D, $I116)</f>
        <v>#VALUE!</v>
      </c>
      <c r="AR116" s="244" t="e">
        <f aca="false" ca="false" dt2D="false" dtr="false" t="normal">SUMIFS(AR:AR, $A:$A, "Да", $B:$B, $I111, $D:$D, $I116)</f>
        <v>#VALUE!</v>
      </c>
      <c r="AS116" s="244" t="e">
        <f aca="false" ca="false" dt2D="false" dtr="false" t="normal">SUMIFS(AS:AS, $A:$A, "Да", $B:$B, $I111, $D:$D, $I116)</f>
        <v>#VALUE!</v>
      </c>
      <c r="AT116" s="244" t="e">
        <f aca="false" ca="false" dt2D="false" dtr="false" t="normal">SUMIFS(AT:AT, $A:$A, "Да", $B:$B, $I111, $D:$D, $I116)</f>
        <v>#VALUE!</v>
      </c>
      <c r="AU116" s="244" t="e">
        <f aca="false" ca="false" dt2D="false" dtr="false" t="normal">SUMIFS(AU:AU, $A:$A, "Да", $B:$B, $I111, $D:$D, $I116)</f>
        <v>#VALUE!</v>
      </c>
      <c r="AV116" s="244" t="e">
        <f aca="false" ca="false" dt2D="false" dtr="false" t="normal">SUMIFS(AV:AV, $A:$A, "Да", $B:$B, $I111, $D:$D, $I116)</f>
        <v>#VALUE!</v>
      </c>
      <c r="AW116" s="244" t="e">
        <f aca="false" ca="false" dt2D="false" dtr="false" t="normal">SUMIFS(AW:AW, $A:$A, "Да", $B:$B, $I111, $D:$D, $I116)</f>
        <v>#VALUE!</v>
      </c>
      <c r="AX116" s="244" t="e">
        <f aca="false" ca="false" dt2D="false" dtr="false" t="normal">SUMIFS(AX:AX, $A:$A, "Да", $B:$B, $I111, $D:$D, $I116)</f>
        <v>#VALUE!</v>
      </c>
      <c r="AY116" s="244" t="e">
        <f aca="false" ca="false" dt2D="false" dtr="false" t="normal">SUMIFS(AY:AY, $A:$A, "Да", $B:$B, $I111, $D:$D, $I116)</f>
        <v>#VALUE!</v>
      </c>
      <c r="AZ116" s="244" t="e">
        <f aca="false" ca="false" dt2D="false" dtr="false" t="normal">SUMIFS(AZ:AZ, $A:$A, "Да", $B:$B, $I111, $D:$D, $I116)</f>
        <v>#VALUE!</v>
      </c>
      <c r="BA116" s="244" t="e">
        <f aca="false" ca="false" dt2D="false" dtr="false" t="normal">SUMIFS(BA:BA, $A:$A, "Да", $B:$B, $I111, $D:$D, $I116)</f>
        <v>#VALUE!</v>
      </c>
      <c r="BB116" s="244" t="e">
        <f aca="false" ca="false" dt2D="false" dtr="false" t="normal">SUMIFS(BB:BB, $A:$A, "Да", $B:$B, $I111, $D:$D, $I116)</f>
        <v>#VALUE!</v>
      </c>
      <c r="BC116" s="244" t="e">
        <f aca="false" ca="false" dt2D="false" dtr="false" t="normal">SUMIFS(BC:BC, $A:$A, "Да", $B:$B, $I111, $D:$D, $I116)</f>
        <v>#VALUE!</v>
      </c>
      <c r="BD116" s="244" t="e">
        <f aca="false" ca="false" dt2D="false" dtr="false" t="normal">SUMIFS(BD:BD, $A:$A, "Да", $B:$B, $I111, $D:$D, $I116)</f>
        <v>#VALUE!</v>
      </c>
      <c r="BE116" s="244" t="e">
        <f aca="false" ca="false" dt2D="false" dtr="false" t="normal">SUMIFS(BE:BE, $A:$A, "Да", $B:$B, $I111, $D:$D, $I116)</f>
        <v>#VALUE!</v>
      </c>
      <c r="BF116" s="244" t="e">
        <f aca="false" ca="false" dt2D="false" dtr="false" t="normal">SUMIFS(BF:BF, $A:$A, "Да", $B:$B, $I111, $D:$D, $I116)</f>
        <v>#VALUE!</v>
      </c>
      <c r="BG116" s="244" t="e">
        <f aca="false" ca="false" dt2D="false" dtr="false" t="normal">SUMIFS(BG:BG, $A:$A, "Да", $B:$B, $I111, $D:$D, $I116)</f>
        <v>#VALUE!</v>
      </c>
      <c r="BH116" s="244" t="e">
        <f aca="false" ca="false" dt2D="false" dtr="false" t="normal">SUMIFS(BH:BH, $A:$A, "Да", $B:$B, $I111, $D:$D, $I116)</f>
        <v>#VALUE!</v>
      </c>
      <c r="BI116" s="244" t="e">
        <f aca="false" ca="false" dt2D="false" dtr="false" t="normal">SUMIFS(BI:BI, $A:$A, "Да", $B:$B, $I111, $D:$D, $I116)</f>
        <v>#VALUE!</v>
      </c>
      <c r="BJ116" s="244" t="e">
        <f aca="false" ca="false" dt2D="false" dtr="false" t="normal">SUMIFS(BJ:BJ, $A:$A, "Да", $B:$B, $I111, $D:$D, $I116)</f>
        <v>#VALUE!</v>
      </c>
      <c r="BK116" s="244" t="e">
        <f aca="false" ca="false" dt2D="false" dtr="false" t="normal">SUMIFS(BK:BK, $A:$A, "Да", $B:$B, $I111, $D:$D, $I116)</f>
        <v>#VALUE!</v>
      </c>
      <c r="BL116" s="244" t="e">
        <f aca="false" ca="false" dt2D="false" dtr="false" t="normal">SUMIFS(BL:BL, $A:$A, "Да", $B:$B, $I111, $D:$D, $I116)</f>
        <v>#VALUE!</v>
      </c>
      <c r="BM116" s="244" t="e">
        <f aca="false" ca="false" dt2D="false" dtr="false" t="normal">SUMIFS(BM:BM, $A:$A, "Да", $B:$B, $I111, $D:$D, $I116)</f>
        <v>#VALUE!</v>
      </c>
      <c r="BN116" s="244" t="e">
        <f aca="false" ca="false" dt2D="false" dtr="false" t="normal">SUMIFS(BN:BN, $A:$A, "Да", $B:$B, $I111, $D:$D, $I116)</f>
        <v>#VALUE!</v>
      </c>
      <c r="BO116" s="244" t="e">
        <f aca="false" ca="false" dt2D="false" dtr="false" t="normal">SUMIFS(BO:BO, $A:$A, "Да", $B:$B, $I111, $D:$D, $I116)</f>
        <v>#VALUE!</v>
      </c>
      <c r="BP116" s="244" t="e">
        <f aca="false" ca="false" dt2D="false" dtr="false" t="normal">SUMIFS(BP:BP, $A:$A, "Да", $B:$B, $I111, $D:$D, $I116)</f>
        <v>#VALUE!</v>
      </c>
      <c r="BQ116" s="244" t="e">
        <f aca="false" ca="false" dt2D="false" dtr="false" t="normal">SUMIFS(BQ:BQ, $A:$A, "Да", $B:$B, $I111, $D:$D, $I116)</f>
        <v>#VALUE!</v>
      </c>
      <c r="BR116" s="244" t="e">
        <f aca="false" ca="false" dt2D="false" dtr="false" t="normal">SUMIFS(BR:BR, $A:$A, "Да", $B:$B, $I111, $D:$D, $I116)</f>
        <v>#VALUE!</v>
      </c>
      <c r="BS116" s="244" t="e">
        <f aca="false" ca="false" dt2D="false" dtr="false" t="normal">SUMIFS(BS:BS, $A:$A, "Да", $B:$B, $I111, $D:$D, $I116)</f>
        <v>#VALUE!</v>
      </c>
      <c r="BT116" s="244" t="e">
        <f aca="false" ca="false" dt2D="false" dtr="false" t="normal">SUMIFS(BT:BT, $A:$A, "Да", $B:$B, $I111, $D:$D, $I116)</f>
        <v>#VALUE!</v>
      </c>
      <c r="BU116" s="244" t="n"/>
    </row>
    <row hidden="true" ht="16.5" outlineLevel="2" r="117">
      <c r="I117" s="1" t="s">
        <v>572</v>
      </c>
      <c r="L117" s="235" t="e">
        <f aca="false" ca="false" dt2D="false" dtr="false" t="normal">SUM(M117:BT117)</f>
        <v>#VALUE!</v>
      </c>
      <c r="M117" s="244" t="e">
        <f aca="false" ca="false" dt2D="false" dtr="false" t="normal">SUMIFS(M:M, $A:$A, "Да", $B:$B, $I111, $D:$D, $I117)</f>
        <v>#VALUE!</v>
      </c>
      <c r="N117" s="244" t="e">
        <f aca="false" ca="false" dt2D="false" dtr="false" t="normal">SUMIFS(N:N, $A:$A, "Да", $B:$B, $I111, $D:$D, $I117)</f>
        <v>#VALUE!</v>
      </c>
      <c r="O117" s="244" t="e">
        <f aca="false" ca="false" dt2D="false" dtr="false" t="normal">SUMIFS(O:O, $A:$A, "Да", $B:$B, $I111, $D:$D, $I117)</f>
        <v>#VALUE!</v>
      </c>
      <c r="P117" s="244" t="e">
        <f aca="false" ca="false" dt2D="false" dtr="false" t="normal">SUMIFS(P:P, $A:$A, "Да", $B:$B, $I111, $D:$D, $I117)</f>
        <v>#VALUE!</v>
      </c>
      <c r="Q117" s="244" t="e">
        <f aca="false" ca="false" dt2D="false" dtr="false" t="normal">SUMIFS(Q:Q, $A:$A, "Да", $B:$B, $I111, $D:$D, $I117)</f>
        <v>#VALUE!</v>
      </c>
      <c r="R117" s="244" t="e">
        <f aca="false" ca="false" dt2D="false" dtr="false" t="normal">SUMIFS(R:R, $A:$A, "Да", $B:$B, $I111, $D:$D, $I117)</f>
        <v>#VALUE!</v>
      </c>
      <c r="S117" s="244" t="e">
        <f aca="false" ca="false" dt2D="false" dtr="false" t="normal">SUMIFS(S:S, $A:$A, "Да", $B:$B, $I111, $D:$D, $I117)</f>
        <v>#VALUE!</v>
      </c>
      <c r="T117" s="244" t="e">
        <f aca="false" ca="false" dt2D="false" dtr="false" t="normal">SUMIFS(T:T, $A:$A, "Да", $B:$B, $I111, $D:$D, $I117)</f>
        <v>#VALUE!</v>
      </c>
      <c r="U117" s="244" t="e">
        <f aca="false" ca="false" dt2D="false" dtr="false" t="normal">SUMIFS(U:U, $A:$A, "Да", $B:$B, $I111, $D:$D, $I117)</f>
        <v>#VALUE!</v>
      </c>
      <c r="V117" s="244" t="e">
        <f aca="false" ca="false" dt2D="false" dtr="false" t="normal">SUMIFS(V:V, $A:$A, "Да", $B:$B, $I111, $D:$D, $I117)</f>
        <v>#VALUE!</v>
      </c>
      <c r="W117" s="244" t="e">
        <f aca="false" ca="false" dt2D="false" dtr="false" t="normal">SUMIFS(W:W, $A:$A, "Да", $B:$B, $I111, $D:$D, $I117)</f>
        <v>#VALUE!</v>
      </c>
      <c r="X117" s="244" t="e">
        <f aca="false" ca="false" dt2D="false" dtr="false" t="normal">SUMIFS(X:X, $A:$A, "Да", $B:$B, $I111, $D:$D, $I117)</f>
        <v>#VALUE!</v>
      </c>
      <c r="Y117" s="244" t="e">
        <f aca="false" ca="false" dt2D="false" dtr="false" t="normal">SUMIFS(Y:Y, $A:$A, "Да", $B:$B, $I111, $D:$D, $I117)</f>
        <v>#VALUE!</v>
      </c>
      <c r="Z117" s="244" t="e">
        <f aca="false" ca="false" dt2D="false" dtr="false" t="normal">SUMIFS(Z:Z, $A:$A, "Да", $B:$B, $I111, $D:$D, $I117)</f>
        <v>#VALUE!</v>
      </c>
      <c r="AA117" s="244" t="e">
        <f aca="false" ca="false" dt2D="false" dtr="false" t="normal">SUMIFS(AA:AA, $A:$A, "Да", $B:$B, $I111, $D:$D, $I117)</f>
        <v>#VALUE!</v>
      </c>
      <c r="AB117" s="244" t="e">
        <f aca="false" ca="false" dt2D="false" dtr="false" t="normal">SUMIFS(AB:AB, $A:$A, "Да", $B:$B, $I111, $D:$D, $I117)</f>
        <v>#VALUE!</v>
      </c>
      <c r="AC117" s="244" t="e">
        <f aca="false" ca="false" dt2D="false" dtr="false" t="normal">SUMIFS(AC:AC, $A:$A, "Да", $B:$B, $I111, $D:$D, $I117)</f>
        <v>#VALUE!</v>
      </c>
      <c r="AD117" s="244" t="e">
        <f aca="false" ca="false" dt2D="false" dtr="false" t="normal">SUMIFS(AD:AD, $A:$A, "Да", $B:$B, $I111, $D:$D, $I117)</f>
        <v>#VALUE!</v>
      </c>
      <c r="AE117" s="244" t="e">
        <f aca="false" ca="false" dt2D="false" dtr="false" t="normal">SUMIFS(AE:AE, $A:$A, "Да", $B:$B, $I111, $D:$D, $I117)</f>
        <v>#VALUE!</v>
      </c>
      <c r="AF117" s="244" t="e">
        <f aca="false" ca="false" dt2D="false" dtr="false" t="normal">SUMIFS(AF:AF, $A:$A, "Да", $B:$B, $I111, $D:$D, $I117)</f>
        <v>#VALUE!</v>
      </c>
      <c r="AG117" s="244" t="e">
        <f aca="false" ca="false" dt2D="false" dtr="false" t="normal">SUMIFS(AG:AG, $A:$A, "Да", $B:$B, $I111, $D:$D, $I117)</f>
        <v>#VALUE!</v>
      </c>
      <c r="AH117" s="244" t="e">
        <f aca="false" ca="false" dt2D="false" dtr="false" t="normal">SUMIFS(AH:AH, $A:$A, "Да", $B:$B, $I111, $D:$D, $I117)</f>
        <v>#VALUE!</v>
      </c>
      <c r="AI117" s="244" t="e">
        <f aca="false" ca="false" dt2D="false" dtr="false" t="normal">SUMIFS(AI:AI, $A:$A, "Да", $B:$B, $I111, $D:$D, $I117)</f>
        <v>#VALUE!</v>
      </c>
      <c r="AJ117" s="244" t="e">
        <f aca="false" ca="false" dt2D="false" dtr="false" t="normal">SUMIFS(AJ:AJ, $A:$A, "Да", $B:$B, $I111, $D:$D, $I117)</f>
        <v>#VALUE!</v>
      </c>
      <c r="AK117" s="244" t="e">
        <f aca="false" ca="false" dt2D="false" dtr="false" t="normal">SUMIFS(AK:AK, $A:$A, "Да", $B:$B, $I111, $D:$D, $I117)</f>
        <v>#VALUE!</v>
      </c>
      <c r="AL117" s="244" t="e">
        <f aca="false" ca="false" dt2D="false" dtr="false" t="normal">SUMIFS(AL:AL, $A:$A, "Да", $B:$B, $I111, $D:$D, $I117)</f>
        <v>#VALUE!</v>
      </c>
      <c r="AM117" s="244" t="e">
        <f aca="false" ca="false" dt2D="false" dtr="false" t="normal">SUMIFS(AM:AM, $A:$A, "Да", $B:$B, $I111, $D:$D, $I117)</f>
        <v>#VALUE!</v>
      </c>
      <c r="AN117" s="244" t="e">
        <f aca="false" ca="false" dt2D="false" dtr="false" t="normal">SUMIFS(AN:AN, $A:$A, "Да", $B:$B, $I111, $D:$D, $I117)</f>
        <v>#VALUE!</v>
      </c>
      <c r="AO117" s="244" t="e">
        <f aca="false" ca="false" dt2D="false" dtr="false" t="normal">SUMIFS(AO:AO, $A:$A, "Да", $B:$B, $I111, $D:$D, $I117)</f>
        <v>#VALUE!</v>
      </c>
      <c r="AP117" s="244" t="e">
        <f aca="false" ca="false" dt2D="false" dtr="false" t="normal">SUMIFS(AP:AP, $A:$A, "Да", $B:$B, $I111, $D:$D, $I117)</f>
        <v>#VALUE!</v>
      </c>
      <c r="AQ117" s="244" t="e">
        <f aca="false" ca="false" dt2D="false" dtr="false" t="normal">SUMIFS(AQ:AQ, $A:$A, "Да", $B:$B, $I111, $D:$D, $I117)</f>
        <v>#VALUE!</v>
      </c>
      <c r="AR117" s="244" t="e">
        <f aca="false" ca="false" dt2D="false" dtr="false" t="normal">SUMIFS(AR:AR, $A:$A, "Да", $B:$B, $I111, $D:$D, $I117)</f>
        <v>#VALUE!</v>
      </c>
      <c r="AS117" s="244" t="e">
        <f aca="false" ca="false" dt2D="false" dtr="false" t="normal">SUMIFS(AS:AS, $A:$A, "Да", $B:$B, $I111, $D:$D, $I117)</f>
        <v>#VALUE!</v>
      </c>
      <c r="AT117" s="244" t="e">
        <f aca="false" ca="false" dt2D="false" dtr="false" t="normal">SUMIFS(AT:AT, $A:$A, "Да", $B:$B, $I111, $D:$D, $I117)</f>
        <v>#VALUE!</v>
      </c>
      <c r="AU117" s="244" t="e">
        <f aca="false" ca="false" dt2D="false" dtr="false" t="normal">SUMIFS(AU:AU, $A:$A, "Да", $B:$B, $I111, $D:$D, $I117)</f>
        <v>#VALUE!</v>
      </c>
      <c r="AV117" s="244" t="e">
        <f aca="false" ca="false" dt2D="false" dtr="false" t="normal">SUMIFS(AV:AV, $A:$A, "Да", $B:$B, $I111, $D:$D, $I117)</f>
        <v>#VALUE!</v>
      </c>
      <c r="AW117" s="244" t="e">
        <f aca="false" ca="false" dt2D="false" dtr="false" t="normal">SUMIFS(AW:AW, $A:$A, "Да", $B:$B, $I111, $D:$D, $I117)</f>
        <v>#VALUE!</v>
      </c>
      <c r="AX117" s="244" t="e">
        <f aca="false" ca="false" dt2D="false" dtr="false" t="normal">SUMIFS(AX:AX, $A:$A, "Да", $B:$B, $I111, $D:$D, $I117)</f>
        <v>#VALUE!</v>
      </c>
      <c r="AY117" s="244" t="e">
        <f aca="false" ca="false" dt2D="false" dtr="false" t="normal">SUMIFS(AY:AY, $A:$A, "Да", $B:$B, $I111, $D:$D, $I117)</f>
        <v>#VALUE!</v>
      </c>
      <c r="AZ117" s="244" t="e">
        <f aca="false" ca="false" dt2D="false" dtr="false" t="normal">SUMIFS(AZ:AZ, $A:$A, "Да", $B:$B, $I111, $D:$D, $I117)</f>
        <v>#VALUE!</v>
      </c>
      <c r="BA117" s="244" t="e">
        <f aca="false" ca="false" dt2D="false" dtr="false" t="normal">SUMIFS(BA:BA, $A:$A, "Да", $B:$B, $I111, $D:$D, $I117)</f>
        <v>#VALUE!</v>
      </c>
      <c r="BB117" s="244" t="e">
        <f aca="false" ca="false" dt2D="false" dtr="false" t="normal">SUMIFS(BB:BB, $A:$A, "Да", $B:$B, $I111, $D:$D, $I117)</f>
        <v>#VALUE!</v>
      </c>
      <c r="BC117" s="244" t="e">
        <f aca="false" ca="false" dt2D="false" dtr="false" t="normal">SUMIFS(BC:BC, $A:$A, "Да", $B:$B, $I111, $D:$D, $I117)</f>
        <v>#VALUE!</v>
      </c>
      <c r="BD117" s="244" t="e">
        <f aca="false" ca="false" dt2D="false" dtr="false" t="normal">SUMIFS(BD:BD, $A:$A, "Да", $B:$B, $I111, $D:$D, $I117)</f>
        <v>#VALUE!</v>
      </c>
      <c r="BE117" s="244" t="e">
        <f aca="false" ca="false" dt2D="false" dtr="false" t="normal">SUMIFS(BE:BE, $A:$A, "Да", $B:$B, $I111, $D:$D, $I117)</f>
        <v>#VALUE!</v>
      </c>
      <c r="BF117" s="244" t="e">
        <f aca="false" ca="false" dt2D="false" dtr="false" t="normal">SUMIFS(BF:BF, $A:$A, "Да", $B:$B, $I111, $D:$D, $I117)</f>
        <v>#VALUE!</v>
      </c>
      <c r="BG117" s="244" t="e">
        <f aca="false" ca="false" dt2D="false" dtr="false" t="normal">SUMIFS(BG:BG, $A:$A, "Да", $B:$B, $I111, $D:$D, $I117)</f>
        <v>#VALUE!</v>
      </c>
      <c r="BH117" s="244" t="e">
        <f aca="false" ca="false" dt2D="false" dtr="false" t="normal">SUMIFS(BH:BH, $A:$A, "Да", $B:$B, $I111, $D:$D, $I117)</f>
        <v>#VALUE!</v>
      </c>
      <c r="BI117" s="244" t="e">
        <f aca="false" ca="false" dt2D="false" dtr="false" t="normal">SUMIFS(BI:BI, $A:$A, "Да", $B:$B, $I111, $D:$D, $I117)</f>
        <v>#VALUE!</v>
      </c>
      <c r="BJ117" s="244" t="e">
        <f aca="false" ca="false" dt2D="false" dtr="false" t="normal">SUMIFS(BJ:BJ, $A:$A, "Да", $B:$B, $I111, $D:$D, $I117)</f>
        <v>#VALUE!</v>
      </c>
      <c r="BK117" s="244" t="e">
        <f aca="false" ca="false" dt2D="false" dtr="false" t="normal">SUMIFS(BK:BK, $A:$A, "Да", $B:$B, $I111, $D:$D, $I117)</f>
        <v>#VALUE!</v>
      </c>
      <c r="BL117" s="244" t="e">
        <f aca="false" ca="false" dt2D="false" dtr="false" t="normal">SUMIFS(BL:BL, $A:$A, "Да", $B:$B, $I111, $D:$D, $I117)</f>
        <v>#VALUE!</v>
      </c>
      <c r="BM117" s="244" t="e">
        <f aca="false" ca="false" dt2D="false" dtr="false" t="normal">SUMIFS(BM:BM, $A:$A, "Да", $B:$B, $I111, $D:$D, $I117)</f>
        <v>#VALUE!</v>
      </c>
      <c r="BN117" s="244" t="e">
        <f aca="false" ca="false" dt2D="false" dtr="false" t="normal">SUMIFS(BN:BN, $A:$A, "Да", $B:$B, $I111, $D:$D, $I117)</f>
        <v>#VALUE!</v>
      </c>
      <c r="BO117" s="244" t="e">
        <f aca="false" ca="false" dt2D="false" dtr="false" t="normal">SUMIFS(BO:BO, $A:$A, "Да", $B:$B, $I111, $D:$D, $I117)</f>
        <v>#VALUE!</v>
      </c>
      <c r="BP117" s="244" t="e">
        <f aca="false" ca="false" dt2D="false" dtr="false" t="normal">SUMIFS(BP:BP, $A:$A, "Да", $B:$B, $I111, $D:$D, $I117)</f>
        <v>#VALUE!</v>
      </c>
      <c r="BQ117" s="244" t="e">
        <f aca="false" ca="false" dt2D="false" dtr="false" t="normal">SUMIFS(BQ:BQ, $A:$A, "Да", $B:$B, $I111, $D:$D, $I117)</f>
        <v>#VALUE!</v>
      </c>
      <c r="BR117" s="244" t="e">
        <f aca="false" ca="false" dt2D="false" dtr="false" t="normal">SUMIFS(BR:BR, $A:$A, "Да", $B:$B, $I111, $D:$D, $I117)</f>
        <v>#VALUE!</v>
      </c>
      <c r="BS117" s="244" t="e">
        <f aca="false" ca="false" dt2D="false" dtr="false" t="normal">SUMIFS(BS:BS, $A:$A, "Да", $B:$B, $I111, $D:$D, $I117)</f>
        <v>#VALUE!</v>
      </c>
      <c r="BT117" s="244" t="e">
        <f aca="false" ca="false" dt2D="false" dtr="false" t="normal">SUMIFS(BT:BT, $A:$A, "Да", $B:$B, $I111, $D:$D, $I117)</f>
        <v>#VALUE!</v>
      </c>
      <c r="BU117" s="244" t="n"/>
    </row>
    <row hidden="true" ht="16.5" outlineLevel="2" r="118">
      <c r="I118" s="1" t="s">
        <v>573</v>
      </c>
      <c r="L118" s="235" t="e">
        <f aca="false" ca="false" dt2D="false" dtr="false" t="normal">SUM(M118:BT118)</f>
        <v>#VALUE!</v>
      </c>
      <c r="M118" s="244" t="e">
        <f aca="false" ca="false" dt2D="false" dtr="false" t="normal">SUMIFS(M:M, $A:$A, "Да", $B:$B, $I111, $D:$D, $I118)</f>
        <v>#VALUE!</v>
      </c>
      <c r="N118" s="244" t="e">
        <f aca="false" ca="false" dt2D="false" dtr="false" t="normal">SUMIFS(N:N, $A:$A, "Да", $B:$B, $I111, $D:$D, $I118)</f>
        <v>#VALUE!</v>
      </c>
      <c r="O118" s="244" t="e">
        <f aca="false" ca="false" dt2D="false" dtr="false" t="normal">SUMIFS(O:O, $A:$A, "Да", $B:$B, $I111, $D:$D, $I118)</f>
        <v>#VALUE!</v>
      </c>
      <c r="P118" s="244" t="e">
        <f aca="false" ca="false" dt2D="false" dtr="false" t="normal">SUMIFS(P:P, $A:$A, "Да", $B:$B, $I111, $D:$D, $I118)</f>
        <v>#VALUE!</v>
      </c>
      <c r="Q118" s="244" t="e">
        <f aca="false" ca="false" dt2D="false" dtr="false" t="normal">SUMIFS(Q:Q, $A:$A, "Да", $B:$B, $I111, $D:$D, $I118)</f>
        <v>#VALUE!</v>
      </c>
      <c r="R118" s="244" t="e">
        <f aca="false" ca="false" dt2D="false" dtr="false" t="normal">SUMIFS(R:R, $A:$A, "Да", $B:$B, $I111, $D:$D, $I118)</f>
        <v>#VALUE!</v>
      </c>
      <c r="S118" s="244" t="e">
        <f aca="false" ca="false" dt2D="false" dtr="false" t="normal">SUMIFS(S:S, $A:$A, "Да", $B:$B, $I111, $D:$D, $I118)</f>
        <v>#VALUE!</v>
      </c>
      <c r="T118" s="244" t="e">
        <f aca="false" ca="false" dt2D="false" dtr="false" t="normal">SUMIFS(T:T, $A:$A, "Да", $B:$B, $I111, $D:$D, $I118)</f>
        <v>#VALUE!</v>
      </c>
      <c r="U118" s="244" t="e">
        <f aca="false" ca="false" dt2D="false" dtr="false" t="normal">SUMIFS(U:U, $A:$A, "Да", $B:$B, $I111, $D:$D, $I118)</f>
        <v>#VALUE!</v>
      </c>
      <c r="V118" s="244" t="e">
        <f aca="false" ca="false" dt2D="false" dtr="false" t="normal">SUMIFS(V:V, $A:$A, "Да", $B:$B, $I111, $D:$D, $I118)</f>
        <v>#VALUE!</v>
      </c>
      <c r="W118" s="244" t="e">
        <f aca="false" ca="false" dt2D="false" dtr="false" t="normal">SUMIFS(W:W, $A:$A, "Да", $B:$B, $I111, $D:$D, $I118)</f>
        <v>#VALUE!</v>
      </c>
      <c r="X118" s="244" t="e">
        <f aca="false" ca="false" dt2D="false" dtr="false" t="normal">SUMIFS(X:X, $A:$A, "Да", $B:$B, $I111, $D:$D, $I118)</f>
        <v>#VALUE!</v>
      </c>
      <c r="Y118" s="244" t="e">
        <f aca="false" ca="false" dt2D="false" dtr="false" t="normal">SUMIFS(Y:Y, $A:$A, "Да", $B:$B, $I111, $D:$D, $I118)</f>
        <v>#VALUE!</v>
      </c>
      <c r="Z118" s="244" t="e">
        <f aca="false" ca="false" dt2D="false" dtr="false" t="normal">SUMIFS(Z:Z, $A:$A, "Да", $B:$B, $I111, $D:$D, $I118)</f>
        <v>#VALUE!</v>
      </c>
      <c r="AA118" s="244" t="e">
        <f aca="false" ca="false" dt2D="false" dtr="false" t="normal">SUMIFS(AA:AA, $A:$A, "Да", $B:$B, $I111, $D:$D, $I118)</f>
        <v>#VALUE!</v>
      </c>
      <c r="AB118" s="244" t="e">
        <f aca="false" ca="false" dt2D="false" dtr="false" t="normal">SUMIFS(AB:AB, $A:$A, "Да", $B:$B, $I111, $D:$D, $I118)</f>
        <v>#VALUE!</v>
      </c>
      <c r="AC118" s="244" t="e">
        <f aca="false" ca="false" dt2D="false" dtr="false" t="normal">SUMIFS(AC:AC, $A:$A, "Да", $B:$B, $I111, $D:$D, $I118)</f>
        <v>#VALUE!</v>
      </c>
      <c r="AD118" s="244" t="e">
        <f aca="false" ca="false" dt2D="false" dtr="false" t="normal">SUMIFS(AD:AD, $A:$A, "Да", $B:$B, $I111, $D:$D, $I118)</f>
        <v>#VALUE!</v>
      </c>
      <c r="AE118" s="244" t="e">
        <f aca="false" ca="false" dt2D="false" dtr="false" t="normal">SUMIFS(AE:AE, $A:$A, "Да", $B:$B, $I111, $D:$D, $I118)</f>
        <v>#VALUE!</v>
      </c>
      <c r="AF118" s="244" t="e">
        <f aca="false" ca="false" dt2D="false" dtr="false" t="normal">SUMIFS(AF:AF, $A:$A, "Да", $B:$B, $I111, $D:$D, $I118)</f>
        <v>#VALUE!</v>
      </c>
      <c r="AG118" s="244" t="e">
        <f aca="false" ca="false" dt2D="false" dtr="false" t="normal">SUMIFS(AG:AG, $A:$A, "Да", $B:$B, $I111, $D:$D, $I118)</f>
        <v>#VALUE!</v>
      </c>
      <c r="AH118" s="244" t="e">
        <f aca="false" ca="false" dt2D="false" dtr="false" t="normal">SUMIFS(AH:AH, $A:$A, "Да", $B:$B, $I111, $D:$D, $I118)</f>
        <v>#VALUE!</v>
      </c>
      <c r="AI118" s="244" t="e">
        <f aca="false" ca="false" dt2D="false" dtr="false" t="normal">SUMIFS(AI:AI, $A:$A, "Да", $B:$B, $I111, $D:$D, $I118)</f>
        <v>#VALUE!</v>
      </c>
      <c r="AJ118" s="244" t="e">
        <f aca="false" ca="false" dt2D="false" dtr="false" t="normal">SUMIFS(AJ:AJ, $A:$A, "Да", $B:$B, $I111, $D:$D, $I118)</f>
        <v>#VALUE!</v>
      </c>
      <c r="AK118" s="244" t="e">
        <f aca="false" ca="false" dt2D="false" dtr="false" t="normal">SUMIFS(AK:AK, $A:$A, "Да", $B:$B, $I111, $D:$D, $I118)</f>
        <v>#VALUE!</v>
      </c>
      <c r="AL118" s="244" t="e">
        <f aca="false" ca="false" dt2D="false" dtr="false" t="normal">SUMIFS(AL:AL, $A:$A, "Да", $B:$B, $I111, $D:$D, $I118)</f>
        <v>#VALUE!</v>
      </c>
      <c r="AM118" s="244" t="e">
        <f aca="false" ca="false" dt2D="false" dtr="false" t="normal">SUMIFS(AM:AM, $A:$A, "Да", $B:$B, $I111, $D:$D, $I118)</f>
        <v>#VALUE!</v>
      </c>
      <c r="AN118" s="244" t="e">
        <f aca="false" ca="false" dt2D="false" dtr="false" t="normal">SUMIFS(AN:AN, $A:$A, "Да", $B:$B, $I111, $D:$D, $I118)</f>
        <v>#VALUE!</v>
      </c>
      <c r="AO118" s="244" t="e">
        <f aca="false" ca="false" dt2D="false" dtr="false" t="normal">SUMIFS(AO:AO, $A:$A, "Да", $B:$B, $I111, $D:$D, $I118)</f>
        <v>#VALUE!</v>
      </c>
      <c r="AP118" s="244" t="e">
        <f aca="false" ca="false" dt2D="false" dtr="false" t="normal">SUMIFS(AP:AP, $A:$A, "Да", $B:$B, $I111, $D:$D, $I118)</f>
        <v>#VALUE!</v>
      </c>
      <c r="AQ118" s="244" t="e">
        <f aca="false" ca="false" dt2D="false" dtr="false" t="normal">SUMIFS(AQ:AQ, $A:$A, "Да", $B:$B, $I111, $D:$D, $I118)</f>
        <v>#VALUE!</v>
      </c>
      <c r="AR118" s="244" t="e">
        <f aca="false" ca="false" dt2D="false" dtr="false" t="normal">SUMIFS(AR:AR, $A:$A, "Да", $B:$B, $I111, $D:$D, $I118)</f>
        <v>#VALUE!</v>
      </c>
      <c r="AS118" s="244" t="e">
        <f aca="false" ca="false" dt2D="false" dtr="false" t="normal">SUMIFS(AS:AS, $A:$A, "Да", $B:$B, $I111, $D:$D, $I118)</f>
        <v>#VALUE!</v>
      </c>
      <c r="AT118" s="244" t="e">
        <f aca="false" ca="false" dt2D="false" dtr="false" t="normal">SUMIFS(AT:AT, $A:$A, "Да", $B:$B, $I111, $D:$D, $I118)</f>
        <v>#VALUE!</v>
      </c>
      <c r="AU118" s="244" t="e">
        <f aca="false" ca="false" dt2D="false" dtr="false" t="normal">SUMIFS(AU:AU, $A:$A, "Да", $B:$B, $I111, $D:$D, $I118)</f>
        <v>#VALUE!</v>
      </c>
      <c r="AV118" s="244" t="e">
        <f aca="false" ca="false" dt2D="false" dtr="false" t="normal">SUMIFS(AV:AV, $A:$A, "Да", $B:$B, $I111, $D:$D, $I118)</f>
        <v>#VALUE!</v>
      </c>
      <c r="AW118" s="244" t="e">
        <f aca="false" ca="false" dt2D="false" dtr="false" t="normal">SUMIFS(AW:AW, $A:$A, "Да", $B:$B, $I111, $D:$D, $I118)</f>
        <v>#VALUE!</v>
      </c>
      <c r="AX118" s="244" t="e">
        <f aca="false" ca="false" dt2D="false" dtr="false" t="normal">SUMIFS(AX:AX, $A:$A, "Да", $B:$B, $I111, $D:$D, $I118)</f>
        <v>#VALUE!</v>
      </c>
      <c r="AY118" s="244" t="e">
        <f aca="false" ca="false" dt2D="false" dtr="false" t="normal">SUMIFS(AY:AY, $A:$A, "Да", $B:$B, $I111, $D:$D, $I118)</f>
        <v>#VALUE!</v>
      </c>
      <c r="AZ118" s="244" t="e">
        <f aca="false" ca="false" dt2D="false" dtr="false" t="normal">SUMIFS(AZ:AZ, $A:$A, "Да", $B:$B, $I111, $D:$D, $I118)</f>
        <v>#VALUE!</v>
      </c>
      <c r="BA118" s="244" t="e">
        <f aca="false" ca="false" dt2D="false" dtr="false" t="normal">SUMIFS(BA:BA, $A:$A, "Да", $B:$B, $I111, $D:$D, $I118)</f>
        <v>#VALUE!</v>
      </c>
      <c r="BB118" s="244" t="e">
        <f aca="false" ca="false" dt2D="false" dtr="false" t="normal">SUMIFS(BB:BB, $A:$A, "Да", $B:$B, $I111, $D:$D, $I118)</f>
        <v>#VALUE!</v>
      </c>
      <c r="BC118" s="244" t="e">
        <f aca="false" ca="false" dt2D="false" dtr="false" t="normal">SUMIFS(BC:BC, $A:$A, "Да", $B:$B, $I111, $D:$D, $I118)</f>
        <v>#VALUE!</v>
      </c>
      <c r="BD118" s="244" t="e">
        <f aca="false" ca="false" dt2D="false" dtr="false" t="normal">SUMIFS(BD:BD, $A:$A, "Да", $B:$B, $I111, $D:$D, $I118)</f>
        <v>#VALUE!</v>
      </c>
      <c r="BE118" s="244" t="e">
        <f aca="false" ca="false" dt2D="false" dtr="false" t="normal">SUMIFS(BE:BE, $A:$A, "Да", $B:$B, $I111, $D:$D, $I118)</f>
        <v>#VALUE!</v>
      </c>
      <c r="BF118" s="244" t="e">
        <f aca="false" ca="false" dt2D="false" dtr="false" t="normal">SUMIFS(BF:BF, $A:$A, "Да", $B:$B, $I111, $D:$D, $I118)</f>
        <v>#VALUE!</v>
      </c>
      <c r="BG118" s="244" t="e">
        <f aca="false" ca="false" dt2D="false" dtr="false" t="normal">SUMIFS(BG:BG, $A:$A, "Да", $B:$B, $I111, $D:$D, $I118)</f>
        <v>#VALUE!</v>
      </c>
      <c r="BH118" s="244" t="e">
        <f aca="false" ca="false" dt2D="false" dtr="false" t="normal">SUMIFS(BH:BH, $A:$A, "Да", $B:$B, $I111, $D:$D, $I118)</f>
        <v>#VALUE!</v>
      </c>
      <c r="BI118" s="244" t="e">
        <f aca="false" ca="false" dt2D="false" dtr="false" t="normal">SUMIFS(BI:BI, $A:$A, "Да", $B:$B, $I111, $D:$D, $I118)</f>
        <v>#VALUE!</v>
      </c>
      <c r="BJ118" s="244" t="e">
        <f aca="false" ca="false" dt2D="false" dtr="false" t="normal">SUMIFS(BJ:BJ, $A:$A, "Да", $B:$B, $I111, $D:$D, $I118)</f>
        <v>#VALUE!</v>
      </c>
      <c r="BK118" s="244" t="e">
        <f aca="false" ca="false" dt2D="false" dtr="false" t="normal">SUMIFS(BK:BK, $A:$A, "Да", $B:$B, $I111, $D:$D, $I118)</f>
        <v>#VALUE!</v>
      </c>
      <c r="BL118" s="244" t="e">
        <f aca="false" ca="false" dt2D="false" dtr="false" t="normal">SUMIFS(BL:BL, $A:$A, "Да", $B:$B, $I111, $D:$D, $I118)</f>
        <v>#VALUE!</v>
      </c>
      <c r="BM118" s="244" t="e">
        <f aca="false" ca="false" dt2D="false" dtr="false" t="normal">SUMIFS(BM:BM, $A:$A, "Да", $B:$B, $I111, $D:$D, $I118)</f>
        <v>#VALUE!</v>
      </c>
      <c r="BN118" s="244" t="e">
        <f aca="false" ca="false" dt2D="false" dtr="false" t="normal">SUMIFS(BN:BN, $A:$A, "Да", $B:$B, $I111, $D:$D, $I118)</f>
        <v>#VALUE!</v>
      </c>
      <c r="BO118" s="244" t="e">
        <f aca="false" ca="false" dt2D="false" dtr="false" t="normal">SUMIFS(BO:BO, $A:$A, "Да", $B:$B, $I111, $D:$D, $I118)</f>
        <v>#VALUE!</v>
      </c>
      <c r="BP118" s="244" t="e">
        <f aca="false" ca="false" dt2D="false" dtr="false" t="normal">SUMIFS(BP:BP, $A:$A, "Да", $B:$B, $I111, $D:$D, $I118)</f>
        <v>#VALUE!</v>
      </c>
      <c r="BQ118" s="244" t="e">
        <f aca="false" ca="false" dt2D="false" dtr="false" t="normal">SUMIFS(BQ:BQ, $A:$A, "Да", $B:$B, $I111, $D:$D, $I118)</f>
        <v>#VALUE!</v>
      </c>
      <c r="BR118" s="244" t="e">
        <f aca="false" ca="false" dt2D="false" dtr="false" t="normal">SUMIFS(BR:BR, $A:$A, "Да", $B:$B, $I111, $D:$D, $I118)</f>
        <v>#VALUE!</v>
      </c>
      <c r="BS118" s="244" t="e">
        <f aca="false" ca="false" dt2D="false" dtr="false" t="normal">SUMIFS(BS:BS, $A:$A, "Да", $B:$B, $I111, $D:$D, $I118)</f>
        <v>#VALUE!</v>
      </c>
      <c r="BT118" s="244" t="e">
        <f aca="false" ca="false" dt2D="false" dtr="false" t="normal">SUMIFS(BT:BT, $A:$A, "Да", $B:$B, $I111, $D:$D, $I118)</f>
        <v>#VALUE!</v>
      </c>
      <c r="BU118" s="244" t="n"/>
    </row>
    <row hidden="true" ht="16.5" outlineLevel="2" r="119">
      <c r="I119" s="1" t="s">
        <v>574</v>
      </c>
      <c r="L119" s="235" t="e">
        <f aca="false" ca="false" dt2D="false" dtr="false" t="normal">SUM(M119:BT119)</f>
        <v>#VALUE!</v>
      </c>
      <c r="M119" s="244" t="e">
        <f aca="false" ca="false" dt2D="false" dtr="false" t="normal">SUMIFS(M:M, $A:$A, "Да", $B:$B, $I111, $D:$D, $I119)</f>
        <v>#VALUE!</v>
      </c>
      <c r="N119" s="244" t="e">
        <f aca="false" ca="false" dt2D="false" dtr="false" t="normal">SUMIFS(N:N, $A:$A, "Да", $B:$B, $I111, $D:$D, $I119)</f>
        <v>#VALUE!</v>
      </c>
      <c r="O119" s="244" t="e">
        <f aca="false" ca="false" dt2D="false" dtr="false" t="normal">SUMIFS(O:O, $A:$A, "Да", $B:$B, $I111, $D:$D, $I119)</f>
        <v>#VALUE!</v>
      </c>
      <c r="P119" s="244" t="e">
        <f aca="false" ca="false" dt2D="false" dtr="false" t="normal">SUMIFS(P:P, $A:$A, "Да", $B:$B, $I111, $D:$D, $I119)</f>
        <v>#VALUE!</v>
      </c>
      <c r="Q119" s="244" t="e">
        <f aca="false" ca="false" dt2D="false" dtr="false" t="normal">SUMIFS(Q:Q, $A:$A, "Да", $B:$B, $I111, $D:$D, $I119)</f>
        <v>#VALUE!</v>
      </c>
      <c r="R119" s="244" t="e">
        <f aca="false" ca="false" dt2D="false" dtr="false" t="normal">SUMIFS(R:R, $A:$A, "Да", $B:$B, $I111, $D:$D, $I119)</f>
        <v>#VALUE!</v>
      </c>
      <c r="S119" s="244" t="e">
        <f aca="false" ca="false" dt2D="false" dtr="false" t="normal">SUMIFS(S:S, $A:$A, "Да", $B:$B, $I111, $D:$D, $I119)</f>
        <v>#VALUE!</v>
      </c>
      <c r="T119" s="244" t="e">
        <f aca="false" ca="false" dt2D="false" dtr="false" t="normal">SUMIFS(T:T, $A:$A, "Да", $B:$B, $I111, $D:$D, $I119)</f>
        <v>#VALUE!</v>
      </c>
      <c r="U119" s="244" t="e">
        <f aca="false" ca="false" dt2D="false" dtr="false" t="normal">SUMIFS(U:U, $A:$A, "Да", $B:$B, $I111, $D:$D, $I119)</f>
        <v>#VALUE!</v>
      </c>
      <c r="V119" s="244" t="e">
        <f aca="false" ca="false" dt2D="false" dtr="false" t="normal">SUMIFS(V:V, $A:$A, "Да", $B:$B, $I111, $D:$D, $I119)</f>
        <v>#VALUE!</v>
      </c>
      <c r="W119" s="244" t="e">
        <f aca="false" ca="false" dt2D="false" dtr="false" t="normal">SUMIFS(W:W, $A:$A, "Да", $B:$B, $I111, $D:$D, $I119)</f>
        <v>#VALUE!</v>
      </c>
      <c r="X119" s="244" t="e">
        <f aca="false" ca="false" dt2D="false" dtr="false" t="normal">SUMIFS(X:X, $A:$A, "Да", $B:$B, $I111, $D:$D, $I119)</f>
        <v>#VALUE!</v>
      </c>
      <c r="Y119" s="244" t="e">
        <f aca="false" ca="false" dt2D="false" dtr="false" t="normal">SUMIFS(Y:Y, $A:$A, "Да", $B:$B, $I111, $D:$D, $I119)</f>
        <v>#VALUE!</v>
      </c>
      <c r="Z119" s="244" t="e">
        <f aca="false" ca="false" dt2D="false" dtr="false" t="normal">SUMIFS(Z:Z, $A:$A, "Да", $B:$B, $I111, $D:$D, $I119)</f>
        <v>#VALUE!</v>
      </c>
      <c r="AA119" s="244" t="e">
        <f aca="false" ca="false" dt2D="false" dtr="false" t="normal">SUMIFS(AA:AA, $A:$A, "Да", $B:$B, $I111, $D:$D, $I119)</f>
        <v>#VALUE!</v>
      </c>
      <c r="AB119" s="244" t="e">
        <f aca="false" ca="false" dt2D="false" dtr="false" t="normal">SUMIFS(AB:AB, $A:$A, "Да", $B:$B, $I111, $D:$D, $I119)</f>
        <v>#VALUE!</v>
      </c>
      <c r="AC119" s="244" t="e">
        <f aca="false" ca="false" dt2D="false" dtr="false" t="normal">SUMIFS(AC:AC, $A:$A, "Да", $B:$B, $I111, $D:$D, $I119)</f>
        <v>#VALUE!</v>
      </c>
      <c r="AD119" s="244" t="e">
        <f aca="false" ca="false" dt2D="false" dtr="false" t="normal">SUMIFS(AD:AD, $A:$A, "Да", $B:$B, $I111, $D:$D, $I119)</f>
        <v>#VALUE!</v>
      </c>
      <c r="AE119" s="244" t="e">
        <f aca="false" ca="false" dt2D="false" dtr="false" t="normal">SUMIFS(AE:AE, $A:$A, "Да", $B:$B, $I111, $D:$D, $I119)</f>
        <v>#VALUE!</v>
      </c>
      <c r="AF119" s="244" t="e">
        <f aca="false" ca="false" dt2D="false" dtr="false" t="normal">SUMIFS(AF:AF, $A:$A, "Да", $B:$B, $I111, $D:$D, $I119)</f>
        <v>#VALUE!</v>
      </c>
      <c r="AG119" s="244" t="e">
        <f aca="false" ca="false" dt2D="false" dtr="false" t="normal">SUMIFS(AG:AG, $A:$A, "Да", $B:$B, $I111, $D:$D, $I119)</f>
        <v>#VALUE!</v>
      </c>
      <c r="AH119" s="244" t="e">
        <f aca="false" ca="false" dt2D="false" dtr="false" t="normal">SUMIFS(AH:AH, $A:$A, "Да", $B:$B, $I111, $D:$D, $I119)</f>
        <v>#VALUE!</v>
      </c>
      <c r="AI119" s="244" t="e">
        <f aca="false" ca="false" dt2D="false" dtr="false" t="normal">SUMIFS(AI:AI, $A:$A, "Да", $B:$B, $I111, $D:$D, $I119)</f>
        <v>#VALUE!</v>
      </c>
      <c r="AJ119" s="244" t="e">
        <f aca="false" ca="false" dt2D="false" dtr="false" t="normal">SUMIFS(AJ:AJ, $A:$A, "Да", $B:$B, $I111, $D:$D, $I119)</f>
        <v>#VALUE!</v>
      </c>
      <c r="AK119" s="244" t="e">
        <f aca="false" ca="false" dt2D="false" dtr="false" t="normal">SUMIFS(AK:AK, $A:$A, "Да", $B:$B, $I111, $D:$D, $I119)</f>
        <v>#VALUE!</v>
      </c>
      <c r="AL119" s="244" t="e">
        <f aca="false" ca="false" dt2D="false" dtr="false" t="normal">SUMIFS(AL:AL, $A:$A, "Да", $B:$B, $I111, $D:$D, $I119)</f>
        <v>#VALUE!</v>
      </c>
      <c r="AM119" s="244" t="e">
        <f aca="false" ca="false" dt2D="false" dtr="false" t="normal">SUMIFS(AM:AM, $A:$A, "Да", $B:$B, $I111, $D:$D, $I119)</f>
        <v>#VALUE!</v>
      </c>
      <c r="AN119" s="244" t="e">
        <f aca="false" ca="false" dt2D="false" dtr="false" t="normal">SUMIFS(AN:AN, $A:$A, "Да", $B:$B, $I111, $D:$D, $I119)</f>
        <v>#VALUE!</v>
      </c>
      <c r="AO119" s="244" t="e">
        <f aca="false" ca="false" dt2D="false" dtr="false" t="normal">SUMIFS(AO:AO, $A:$A, "Да", $B:$B, $I111, $D:$D, $I119)</f>
        <v>#VALUE!</v>
      </c>
      <c r="AP119" s="244" t="e">
        <f aca="false" ca="false" dt2D="false" dtr="false" t="normal">SUMIFS(AP:AP, $A:$A, "Да", $B:$B, $I111, $D:$D, $I119)</f>
        <v>#VALUE!</v>
      </c>
      <c r="AQ119" s="244" t="e">
        <f aca="false" ca="false" dt2D="false" dtr="false" t="normal">SUMIFS(AQ:AQ, $A:$A, "Да", $B:$B, $I111, $D:$D, $I119)</f>
        <v>#VALUE!</v>
      </c>
      <c r="AR119" s="244" t="e">
        <f aca="false" ca="false" dt2D="false" dtr="false" t="normal">SUMIFS(AR:AR, $A:$A, "Да", $B:$B, $I111, $D:$D, $I119)</f>
        <v>#VALUE!</v>
      </c>
      <c r="AS119" s="244" t="e">
        <f aca="false" ca="false" dt2D="false" dtr="false" t="normal">SUMIFS(AS:AS, $A:$A, "Да", $B:$B, $I111, $D:$D, $I119)</f>
        <v>#VALUE!</v>
      </c>
      <c r="AT119" s="244" t="e">
        <f aca="false" ca="false" dt2D="false" dtr="false" t="normal">SUMIFS(AT:AT, $A:$A, "Да", $B:$B, $I111, $D:$D, $I119)</f>
        <v>#VALUE!</v>
      </c>
      <c r="AU119" s="244" t="e">
        <f aca="false" ca="false" dt2D="false" dtr="false" t="normal">SUMIFS(AU:AU, $A:$A, "Да", $B:$B, $I111, $D:$D, $I119)</f>
        <v>#VALUE!</v>
      </c>
      <c r="AV119" s="244" t="e">
        <f aca="false" ca="false" dt2D="false" dtr="false" t="normal">SUMIFS(AV:AV, $A:$A, "Да", $B:$B, $I111, $D:$D, $I119)</f>
        <v>#VALUE!</v>
      </c>
      <c r="AW119" s="244" t="e">
        <f aca="false" ca="false" dt2D="false" dtr="false" t="normal">SUMIFS(AW:AW, $A:$A, "Да", $B:$B, $I111, $D:$D, $I119)</f>
        <v>#VALUE!</v>
      </c>
      <c r="AX119" s="244" t="e">
        <f aca="false" ca="false" dt2D="false" dtr="false" t="normal">SUMIFS(AX:AX, $A:$A, "Да", $B:$B, $I111, $D:$D, $I119)</f>
        <v>#VALUE!</v>
      </c>
      <c r="AY119" s="244" t="e">
        <f aca="false" ca="false" dt2D="false" dtr="false" t="normal">SUMIFS(AY:AY, $A:$A, "Да", $B:$B, $I111, $D:$D, $I119)</f>
        <v>#VALUE!</v>
      </c>
      <c r="AZ119" s="244" t="e">
        <f aca="false" ca="false" dt2D="false" dtr="false" t="normal">SUMIFS(AZ:AZ, $A:$A, "Да", $B:$B, $I111, $D:$D, $I119)</f>
        <v>#VALUE!</v>
      </c>
      <c r="BA119" s="244" t="e">
        <f aca="false" ca="false" dt2D="false" dtr="false" t="normal">SUMIFS(BA:BA, $A:$A, "Да", $B:$B, $I111, $D:$D, $I119)</f>
        <v>#VALUE!</v>
      </c>
      <c r="BB119" s="244" t="e">
        <f aca="false" ca="false" dt2D="false" dtr="false" t="normal">SUMIFS(BB:BB, $A:$A, "Да", $B:$B, $I111, $D:$D, $I119)</f>
        <v>#VALUE!</v>
      </c>
      <c r="BC119" s="244" t="e">
        <f aca="false" ca="false" dt2D="false" dtr="false" t="normal">SUMIFS(BC:BC, $A:$A, "Да", $B:$B, $I111, $D:$D, $I119)</f>
        <v>#VALUE!</v>
      </c>
      <c r="BD119" s="244" t="e">
        <f aca="false" ca="false" dt2D="false" dtr="false" t="normal">SUMIFS(BD:BD, $A:$A, "Да", $B:$B, $I111, $D:$D, $I119)</f>
        <v>#VALUE!</v>
      </c>
      <c r="BE119" s="244" t="e">
        <f aca="false" ca="false" dt2D="false" dtr="false" t="normal">SUMIFS(BE:BE, $A:$A, "Да", $B:$B, $I111, $D:$D, $I119)</f>
        <v>#VALUE!</v>
      </c>
      <c r="BF119" s="244" t="e">
        <f aca="false" ca="false" dt2D="false" dtr="false" t="normal">SUMIFS(BF:BF, $A:$A, "Да", $B:$B, $I111, $D:$D, $I119)</f>
        <v>#VALUE!</v>
      </c>
      <c r="BG119" s="244" t="e">
        <f aca="false" ca="false" dt2D="false" dtr="false" t="normal">SUMIFS(BG:BG, $A:$A, "Да", $B:$B, $I111, $D:$D, $I119)</f>
        <v>#VALUE!</v>
      </c>
      <c r="BH119" s="244" t="e">
        <f aca="false" ca="false" dt2D="false" dtr="false" t="normal">SUMIFS(BH:BH, $A:$A, "Да", $B:$B, $I111, $D:$D, $I119)</f>
        <v>#VALUE!</v>
      </c>
      <c r="BI119" s="244" t="e">
        <f aca="false" ca="false" dt2D="false" dtr="false" t="normal">SUMIFS(BI:BI, $A:$A, "Да", $B:$B, $I111, $D:$D, $I119)</f>
        <v>#VALUE!</v>
      </c>
      <c r="BJ119" s="244" t="e">
        <f aca="false" ca="false" dt2D="false" dtr="false" t="normal">SUMIFS(BJ:BJ, $A:$A, "Да", $B:$B, $I111, $D:$D, $I119)</f>
        <v>#VALUE!</v>
      </c>
      <c r="BK119" s="244" t="e">
        <f aca="false" ca="false" dt2D="false" dtr="false" t="normal">SUMIFS(BK:BK, $A:$A, "Да", $B:$B, $I111, $D:$D, $I119)</f>
        <v>#VALUE!</v>
      </c>
      <c r="BL119" s="244" t="e">
        <f aca="false" ca="false" dt2D="false" dtr="false" t="normal">SUMIFS(BL:BL, $A:$A, "Да", $B:$B, $I111, $D:$D, $I119)</f>
        <v>#VALUE!</v>
      </c>
      <c r="BM119" s="244" t="e">
        <f aca="false" ca="false" dt2D="false" dtr="false" t="normal">SUMIFS(BM:BM, $A:$A, "Да", $B:$B, $I111, $D:$D, $I119)</f>
        <v>#VALUE!</v>
      </c>
      <c r="BN119" s="244" t="e">
        <f aca="false" ca="false" dt2D="false" dtr="false" t="normal">SUMIFS(BN:BN, $A:$A, "Да", $B:$B, $I111, $D:$D, $I119)</f>
        <v>#VALUE!</v>
      </c>
      <c r="BO119" s="244" t="e">
        <f aca="false" ca="false" dt2D="false" dtr="false" t="normal">SUMIFS(BO:BO, $A:$A, "Да", $B:$B, $I111, $D:$D, $I119)</f>
        <v>#VALUE!</v>
      </c>
      <c r="BP119" s="244" t="e">
        <f aca="false" ca="false" dt2D="false" dtr="false" t="normal">SUMIFS(BP:BP, $A:$A, "Да", $B:$B, $I111, $D:$D, $I119)</f>
        <v>#VALUE!</v>
      </c>
      <c r="BQ119" s="244" t="e">
        <f aca="false" ca="false" dt2D="false" dtr="false" t="normal">SUMIFS(BQ:BQ, $A:$A, "Да", $B:$B, $I111, $D:$D, $I119)</f>
        <v>#VALUE!</v>
      </c>
      <c r="BR119" s="244" t="e">
        <f aca="false" ca="false" dt2D="false" dtr="false" t="normal">SUMIFS(BR:BR, $A:$A, "Да", $B:$B, $I111, $D:$D, $I119)</f>
        <v>#VALUE!</v>
      </c>
      <c r="BS119" s="244" t="e">
        <f aca="false" ca="false" dt2D="false" dtr="false" t="normal">SUMIFS(BS:BS, $A:$A, "Да", $B:$B, $I111, $D:$D, $I119)</f>
        <v>#VALUE!</v>
      </c>
      <c r="BT119" s="244" t="e">
        <f aca="false" ca="false" dt2D="false" dtr="false" t="normal">SUMIFS(BT:BT, $A:$A, "Да", $B:$B, $I111, $D:$D, $I119)</f>
        <v>#VALUE!</v>
      </c>
      <c r="BU119" s="244" t="n"/>
    </row>
    <row hidden="true" ht="16.5" outlineLevel="1" r="120">
      <c r="L120" s="244" t="n"/>
      <c r="M120" s="244" t="n"/>
      <c r="N120" s="244" t="n"/>
      <c r="O120" s="244" t="n"/>
      <c r="P120" s="244" t="n"/>
      <c r="Q120" s="244" t="n"/>
      <c r="R120" s="244" t="n"/>
      <c r="S120" s="244" t="n"/>
      <c r="T120" s="244" t="n"/>
      <c r="U120" s="244" t="n"/>
      <c r="V120" s="244" t="n"/>
      <c r="W120" s="244" t="n"/>
      <c r="X120" s="244" t="n"/>
      <c r="Y120" s="244" t="n"/>
      <c r="Z120" s="244" t="n"/>
      <c r="AA120" s="244" t="n"/>
      <c r="AB120" s="244" t="n"/>
      <c r="AC120" s="244" t="n"/>
      <c r="AD120" s="244" t="n"/>
      <c r="AE120" s="244" t="n"/>
      <c r="AF120" s="244" t="n"/>
      <c r="AG120" s="244" t="n"/>
      <c r="AH120" s="244" t="n"/>
      <c r="AI120" s="244" t="n"/>
      <c r="AJ120" s="244" t="n"/>
      <c r="AK120" s="244" t="n"/>
      <c r="AL120" s="244" t="n"/>
      <c r="AM120" s="244" t="n"/>
      <c r="AN120" s="244" t="n"/>
      <c r="AO120" s="244" t="n"/>
      <c r="AP120" s="244" t="n"/>
      <c r="AQ120" s="244" t="n"/>
      <c r="AR120" s="244" t="n"/>
      <c r="AS120" s="244" t="n"/>
      <c r="AT120" s="244" t="n"/>
      <c r="AU120" s="244" t="n"/>
      <c r="AV120" s="244" t="n"/>
      <c r="AW120" s="244" t="n"/>
      <c r="AX120" s="244" t="n"/>
      <c r="AY120" s="244" t="n"/>
      <c r="AZ120" s="244" t="n"/>
      <c r="BA120" s="244" t="n"/>
      <c r="BB120" s="244" t="n"/>
      <c r="BC120" s="244" t="n"/>
      <c r="BD120" s="244" t="n"/>
      <c r="BE120" s="244" t="n"/>
      <c r="BF120" s="244" t="n"/>
      <c r="BG120" s="244" t="n"/>
      <c r="BH120" s="244" t="n"/>
      <c r="BI120" s="244" t="n"/>
      <c r="BJ120" s="244" t="n"/>
      <c r="BK120" s="244" t="n"/>
      <c r="BL120" s="244" t="n"/>
      <c r="BM120" s="244" t="n"/>
      <c r="BN120" s="244" t="n"/>
      <c r="BO120" s="244" t="n"/>
      <c r="BP120" s="244" t="n"/>
      <c r="BQ120" s="244" t="n"/>
      <c r="BR120" s="244" t="n"/>
      <c r="BS120" s="244" t="n"/>
      <c r="BT120" s="244" t="n"/>
    </row>
    <row customFormat="true" ht="18" outlineLevel="0" r="121" s="228">
      <c r="A121" s="542" t="n"/>
      <c r="B121" s="542" t="n"/>
      <c r="C121" s="542" t="n"/>
      <c r="D121" s="542" t="n"/>
      <c r="E121" s="542" t="n"/>
      <c r="F121" s="542" t="n"/>
      <c r="G121" s="542" t="n"/>
      <c r="H121" s="613" t="n"/>
      <c r="I121" s="228" t="s">
        <v>635</v>
      </c>
      <c r="K121" s="614" t="n"/>
      <c r="L121" s="615" t="e">
        <f aca="false" ca="true" dt2D="false" dtr="false" t="normal">SUM(M121:BT121)</f>
        <v>#VALUE!</v>
      </c>
      <c r="M121" s="615" t="e">
        <f aca="false" ca="true" dt2D="false" dtr="false" t="normal">SUM(M122:M126)</f>
        <v>#VALUE!</v>
      </c>
      <c r="N121" s="615" t="e">
        <f aca="false" ca="true" dt2D="false" dtr="false" t="normal">SUM(N122:N126)</f>
        <v>#VALUE!</v>
      </c>
      <c r="O121" s="615" t="e">
        <f aca="false" ca="true" dt2D="false" dtr="false" t="normal">SUM(O122:O126)</f>
        <v>#VALUE!</v>
      </c>
      <c r="P121" s="615" t="e">
        <f aca="false" ca="true" dt2D="false" dtr="false" t="normal">SUM(P122:P126)</f>
        <v>#VALUE!</v>
      </c>
      <c r="Q121" s="615" t="e">
        <f aca="false" ca="true" dt2D="false" dtr="false" t="normal">SUM(Q122:Q126)</f>
        <v>#VALUE!</v>
      </c>
      <c r="R121" s="615" t="e">
        <f aca="false" ca="true" dt2D="false" dtr="false" t="normal">SUM(R122:R126)</f>
        <v>#VALUE!</v>
      </c>
      <c r="S121" s="615" t="e">
        <f aca="false" ca="true" dt2D="false" dtr="false" t="normal">SUM(S122:S126)</f>
        <v>#VALUE!</v>
      </c>
      <c r="T121" s="615" t="e">
        <f aca="false" ca="true" dt2D="false" dtr="false" t="normal">SUM(T122:T126)</f>
        <v>#VALUE!</v>
      </c>
      <c r="U121" s="615" t="e">
        <f aca="false" ca="true" dt2D="false" dtr="false" t="normal">SUM(U122:U126)</f>
        <v>#VALUE!</v>
      </c>
      <c r="V121" s="615" t="e">
        <f aca="false" ca="true" dt2D="false" dtr="false" t="normal">SUM(V122:V126)</f>
        <v>#VALUE!</v>
      </c>
      <c r="W121" s="615" t="e">
        <f aca="false" ca="true" dt2D="false" dtr="false" t="normal">SUM(W122:W126)</f>
        <v>#VALUE!</v>
      </c>
      <c r="X121" s="615" t="e">
        <f aca="false" ca="true" dt2D="false" dtr="false" t="normal">SUM(X122:X126)</f>
        <v>#VALUE!</v>
      </c>
      <c r="Y121" s="615" t="e">
        <f aca="false" ca="true" dt2D="false" dtr="false" t="normal">SUM(Y122:Y126)</f>
        <v>#VALUE!</v>
      </c>
      <c r="Z121" s="615" t="e">
        <f aca="false" ca="true" dt2D="false" dtr="false" t="normal">SUM(Z122:Z126)</f>
        <v>#VALUE!</v>
      </c>
      <c r="AA121" s="615" t="e">
        <f aca="false" ca="true" dt2D="false" dtr="false" t="normal">SUM(AA122:AA126)</f>
        <v>#VALUE!</v>
      </c>
      <c r="AB121" s="615" t="e">
        <f aca="false" ca="true" dt2D="false" dtr="false" t="normal">SUM(AB122:AB126)</f>
        <v>#VALUE!</v>
      </c>
      <c r="AC121" s="615" t="e">
        <f aca="false" ca="true" dt2D="false" dtr="false" t="normal">SUM(AC122:AC126)</f>
        <v>#VALUE!</v>
      </c>
      <c r="AD121" s="615" t="e">
        <f aca="false" ca="true" dt2D="false" dtr="false" t="normal">SUM(AD122:AD126)</f>
        <v>#VALUE!</v>
      </c>
      <c r="AE121" s="615" t="e">
        <f aca="false" ca="true" dt2D="false" dtr="false" t="normal">SUM(AE122:AE126)</f>
        <v>#VALUE!</v>
      </c>
      <c r="AF121" s="615" t="e">
        <f aca="false" ca="true" dt2D="false" dtr="false" t="normal">SUM(AF122:AF126)</f>
        <v>#VALUE!</v>
      </c>
      <c r="AG121" s="615" t="e">
        <f aca="false" ca="true" dt2D="false" dtr="false" t="normal">SUM(AG122:AG126)</f>
        <v>#VALUE!</v>
      </c>
      <c r="AH121" s="615" t="e">
        <f aca="false" ca="true" dt2D="false" dtr="false" t="normal">SUM(AH122:AH126)</f>
        <v>#VALUE!</v>
      </c>
      <c r="AI121" s="615" t="e">
        <f aca="false" ca="true" dt2D="false" dtr="false" t="normal">SUM(AI122:AI126)</f>
        <v>#VALUE!</v>
      </c>
      <c r="AJ121" s="615" t="e">
        <f aca="false" ca="true" dt2D="false" dtr="false" t="normal">SUM(AJ122:AJ126)</f>
        <v>#VALUE!</v>
      </c>
      <c r="AK121" s="615" t="e">
        <f aca="false" ca="true" dt2D="false" dtr="false" t="normal">SUM(AK122:AK126)</f>
        <v>#VALUE!</v>
      </c>
      <c r="AL121" s="615" t="e">
        <f aca="false" ca="true" dt2D="false" dtr="false" t="normal">SUM(AL122:AL126)</f>
        <v>#VALUE!</v>
      </c>
      <c r="AM121" s="615" t="e">
        <f aca="false" ca="true" dt2D="false" dtr="false" t="normal">SUM(AM122:AM126)</f>
        <v>#VALUE!</v>
      </c>
      <c r="AN121" s="615" t="e">
        <f aca="false" ca="true" dt2D="false" dtr="false" t="normal">SUM(AN122:AN126)</f>
        <v>#VALUE!</v>
      </c>
      <c r="AO121" s="615" t="e">
        <f aca="false" ca="true" dt2D="false" dtr="false" t="normal">SUM(AO122:AO126)</f>
        <v>#VALUE!</v>
      </c>
      <c r="AP121" s="615" t="e">
        <f aca="false" ca="true" dt2D="false" dtr="false" t="normal">SUM(AP122:AP126)</f>
        <v>#VALUE!</v>
      </c>
      <c r="AQ121" s="615" t="e">
        <f aca="false" ca="true" dt2D="false" dtr="false" t="normal">SUM(AQ122:AQ126)</f>
        <v>#VALUE!</v>
      </c>
      <c r="AR121" s="615" t="e">
        <f aca="false" ca="true" dt2D="false" dtr="false" t="normal">SUM(AR122:AR126)</f>
        <v>#VALUE!</v>
      </c>
      <c r="AS121" s="615" t="e">
        <f aca="false" ca="true" dt2D="false" dtr="false" t="normal">SUM(AS122:AS126)</f>
        <v>#VALUE!</v>
      </c>
      <c r="AT121" s="615" t="e">
        <f aca="false" ca="true" dt2D="false" dtr="false" t="normal">SUM(AT122:AT126)</f>
        <v>#VALUE!</v>
      </c>
      <c r="AU121" s="615" t="e">
        <f aca="false" ca="true" dt2D="false" dtr="false" t="normal">SUM(AU122:AU126)</f>
        <v>#VALUE!</v>
      </c>
      <c r="AV121" s="615" t="e">
        <f aca="false" ca="true" dt2D="false" dtr="false" t="normal">SUM(AV122:AV126)</f>
        <v>#VALUE!</v>
      </c>
      <c r="AW121" s="615" t="e">
        <f aca="false" ca="true" dt2D="false" dtr="false" t="normal">SUM(AW122:AW126)</f>
        <v>#VALUE!</v>
      </c>
      <c r="AX121" s="615" t="e">
        <f aca="false" ca="true" dt2D="false" dtr="false" t="normal">SUM(AX122:AX126)</f>
        <v>#VALUE!</v>
      </c>
      <c r="AY121" s="615" t="e">
        <f aca="false" ca="true" dt2D="false" dtr="false" t="normal">SUM(AY122:AY126)</f>
        <v>#VALUE!</v>
      </c>
      <c r="AZ121" s="615" t="e">
        <f aca="false" ca="true" dt2D="false" dtr="false" t="normal">SUM(AZ122:AZ126)</f>
        <v>#VALUE!</v>
      </c>
      <c r="BA121" s="615" t="e">
        <f aca="false" ca="true" dt2D="false" dtr="false" t="normal">SUM(BA122:BA126)</f>
        <v>#VALUE!</v>
      </c>
      <c r="BB121" s="615" t="e">
        <f aca="false" ca="true" dt2D="false" dtr="false" t="normal">SUM(BB122:BB126)</f>
        <v>#VALUE!</v>
      </c>
      <c r="BC121" s="615" t="e">
        <f aca="false" ca="true" dt2D="false" dtr="false" t="normal">SUM(BC122:BC126)</f>
        <v>#VALUE!</v>
      </c>
      <c r="BD121" s="615" t="e">
        <f aca="false" ca="true" dt2D="false" dtr="false" t="normal">SUM(BD122:BD126)</f>
        <v>#VALUE!</v>
      </c>
      <c r="BE121" s="615" t="e">
        <f aca="false" ca="true" dt2D="false" dtr="false" t="normal">SUM(BE122:BE126)</f>
        <v>#VALUE!</v>
      </c>
      <c r="BF121" s="615" t="e">
        <f aca="false" ca="true" dt2D="false" dtr="false" t="normal">SUM(BF122:BF126)</f>
        <v>#VALUE!</v>
      </c>
      <c r="BG121" s="615" t="e">
        <f aca="false" ca="true" dt2D="false" dtr="false" t="normal">SUM(BG122:BG126)</f>
        <v>#VALUE!</v>
      </c>
      <c r="BH121" s="615" t="e">
        <f aca="false" ca="true" dt2D="false" dtr="false" t="normal">SUM(BH122:BH126)</f>
        <v>#VALUE!</v>
      </c>
      <c r="BI121" s="615" t="e">
        <f aca="false" ca="true" dt2D="false" dtr="false" t="normal">SUM(BI122:BI126)</f>
        <v>#VALUE!</v>
      </c>
      <c r="BJ121" s="615" t="e">
        <f aca="false" ca="true" dt2D="false" dtr="false" t="normal">SUM(BJ122:BJ126)</f>
        <v>#VALUE!</v>
      </c>
      <c r="BK121" s="615" t="e">
        <f aca="false" ca="true" dt2D="false" dtr="false" t="normal">SUM(BK122:BK126)</f>
        <v>#VALUE!</v>
      </c>
      <c r="BL121" s="615" t="e">
        <f aca="false" ca="true" dt2D="false" dtr="false" t="normal">SUM(BL122:BL126)</f>
        <v>#VALUE!</v>
      </c>
      <c r="BM121" s="615" t="e">
        <f aca="false" ca="true" dt2D="false" dtr="false" t="normal">SUM(BM122:BM126)</f>
        <v>#VALUE!</v>
      </c>
      <c r="BN121" s="615" t="e">
        <f aca="false" ca="true" dt2D="false" dtr="false" t="normal">SUM(BN122:BN126)</f>
        <v>#VALUE!</v>
      </c>
      <c r="BO121" s="615" t="e">
        <f aca="false" ca="true" dt2D="false" dtr="false" t="normal">SUM(BO122:BO126)</f>
        <v>#VALUE!</v>
      </c>
      <c r="BP121" s="615" t="e">
        <f aca="false" ca="true" dt2D="false" dtr="false" t="normal">SUM(BP122:BP126)</f>
        <v>#VALUE!</v>
      </c>
      <c r="BQ121" s="615" t="e">
        <f aca="false" ca="true" dt2D="false" dtr="false" t="normal">SUM(BQ122:BQ126)</f>
        <v>#VALUE!</v>
      </c>
      <c r="BR121" s="615" t="e">
        <f aca="false" ca="true" dt2D="false" dtr="false" t="normal">SUM(BR122:BR126)</f>
        <v>#VALUE!</v>
      </c>
      <c r="BS121" s="615" t="e">
        <f aca="false" ca="true" dt2D="false" dtr="false" t="normal">SUM(BS122:BS126)</f>
        <v>#VALUE!</v>
      </c>
      <c r="BT121" s="615" t="e">
        <f aca="false" ca="true" dt2D="false" dtr="false" t="normal">SUM(BT122:BT126)</f>
        <v>#VALUE!</v>
      </c>
    </row>
    <row hidden="true" ht="16.5" outlineLevel="2" r="122">
      <c r="I122" s="1" t="s">
        <v>629</v>
      </c>
      <c r="L122" s="244" t="e">
        <f aca="false" ca="false" dt2D="false" dtr="false" t="normal">SUM(M122:BT122)</f>
        <v>#VALUE!</v>
      </c>
      <c r="M122" s="244" t="e">
        <f aca="false" ca="false" dt2D="false" dtr="false" t="normal">SUM(M93, M112)</f>
        <v>#VALUE!</v>
      </c>
      <c r="N122" s="244" t="e">
        <f aca="false" ca="false" dt2D="false" dtr="false" t="normal">SUM(N93, N112)</f>
        <v>#VALUE!</v>
      </c>
      <c r="O122" s="244" t="e">
        <f aca="false" ca="false" dt2D="false" dtr="false" t="normal">SUM(O93, O112)</f>
        <v>#VALUE!</v>
      </c>
      <c r="P122" s="244" t="e">
        <f aca="false" ca="false" dt2D="false" dtr="false" t="normal">SUM(P93, P112)</f>
        <v>#VALUE!</v>
      </c>
      <c r="Q122" s="244" t="e">
        <f aca="false" ca="false" dt2D="false" dtr="false" t="normal">SUM(Q93, Q112)</f>
        <v>#VALUE!</v>
      </c>
      <c r="R122" s="244" t="e">
        <f aca="false" ca="false" dt2D="false" dtr="false" t="normal">SUM(R93, R112)</f>
        <v>#VALUE!</v>
      </c>
      <c r="S122" s="244" t="e">
        <f aca="false" ca="false" dt2D="false" dtr="false" t="normal">SUM(S93, S112)</f>
        <v>#VALUE!</v>
      </c>
      <c r="T122" s="244" t="e">
        <f aca="false" ca="false" dt2D="false" dtr="false" t="normal">SUM(T93, T112)</f>
        <v>#VALUE!</v>
      </c>
      <c r="U122" s="244" t="e">
        <f aca="false" ca="false" dt2D="false" dtr="false" t="normal">SUM(U93, U112)</f>
        <v>#VALUE!</v>
      </c>
      <c r="V122" s="244" t="e">
        <f aca="false" ca="false" dt2D="false" dtr="false" t="normal">SUM(V93, V112)</f>
        <v>#VALUE!</v>
      </c>
      <c r="W122" s="244" t="e">
        <f aca="false" ca="false" dt2D="false" dtr="false" t="normal">SUM(W93, W112)</f>
        <v>#VALUE!</v>
      </c>
      <c r="X122" s="244" t="e">
        <f aca="false" ca="false" dt2D="false" dtr="false" t="normal">SUM(X93, X112)</f>
        <v>#VALUE!</v>
      </c>
      <c r="Y122" s="244" t="e">
        <f aca="false" ca="false" dt2D="false" dtr="false" t="normal">SUM(Y93, Y112)</f>
        <v>#VALUE!</v>
      </c>
      <c r="Z122" s="244" t="e">
        <f aca="false" ca="false" dt2D="false" dtr="false" t="normal">SUM(Z93, Z112)</f>
        <v>#VALUE!</v>
      </c>
      <c r="AA122" s="244" t="e">
        <f aca="false" ca="false" dt2D="false" dtr="false" t="normal">SUM(AA93, AA112)</f>
        <v>#VALUE!</v>
      </c>
      <c r="AB122" s="244" t="e">
        <f aca="false" ca="false" dt2D="false" dtr="false" t="normal">SUM(AB93, AB112)</f>
        <v>#VALUE!</v>
      </c>
      <c r="AC122" s="244" t="e">
        <f aca="false" ca="false" dt2D="false" dtr="false" t="normal">SUM(AC93, AC112)</f>
        <v>#VALUE!</v>
      </c>
      <c r="AD122" s="244" t="e">
        <f aca="false" ca="false" dt2D="false" dtr="false" t="normal">SUM(AD93, AD112)</f>
        <v>#VALUE!</v>
      </c>
      <c r="AE122" s="244" t="e">
        <f aca="false" ca="false" dt2D="false" dtr="false" t="normal">SUM(AE93, AE112)</f>
        <v>#VALUE!</v>
      </c>
      <c r="AF122" s="244" t="e">
        <f aca="false" ca="false" dt2D="false" dtr="false" t="normal">SUM(AF93, AF112)</f>
        <v>#VALUE!</v>
      </c>
      <c r="AG122" s="244" t="e">
        <f aca="false" ca="false" dt2D="false" dtr="false" t="normal">SUM(AG93, AG112)</f>
        <v>#VALUE!</v>
      </c>
      <c r="AH122" s="244" t="e">
        <f aca="false" ca="false" dt2D="false" dtr="false" t="normal">SUM(AH93, AH112)</f>
        <v>#VALUE!</v>
      </c>
      <c r="AI122" s="244" t="e">
        <f aca="false" ca="false" dt2D="false" dtr="false" t="normal">SUM(AI93, AI112)</f>
        <v>#VALUE!</v>
      </c>
      <c r="AJ122" s="244" t="e">
        <f aca="false" ca="false" dt2D="false" dtr="false" t="normal">SUM(AJ93, AJ112)</f>
        <v>#VALUE!</v>
      </c>
      <c r="AK122" s="244" t="e">
        <f aca="false" ca="false" dt2D="false" dtr="false" t="normal">SUM(AK93, AK112)</f>
        <v>#VALUE!</v>
      </c>
      <c r="AL122" s="244" t="e">
        <f aca="false" ca="false" dt2D="false" dtr="false" t="normal">SUM(AL93, AL112)</f>
        <v>#VALUE!</v>
      </c>
      <c r="AM122" s="244" t="e">
        <f aca="false" ca="false" dt2D="false" dtr="false" t="normal">SUM(AM93, AM112)</f>
        <v>#VALUE!</v>
      </c>
      <c r="AN122" s="244" t="e">
        <f aca="false" ca="false" dt2D="false" dtr="false" t="normal">SUM(AN93, AN112)</f>
        <v>#VALUE!</v>
      </c>
      <c r="AO122" s="244" t="e">
        <f aca="false" ca="false" dt2D="false" dtr="false" t="normal">SUM(AO93, AO112)</f>
        <v>#VALUE!</v>
      </c>
      <c r="AP122" s="244" t="e">
        <f aca="false" ca="false" dt2D="false" dtr="false" t="normal">SUM(AP93, AP112)</f>
        <v>#VALUE!</v>
      </c>
      <c r="AQ122" s="244" t="e">
        <f aca="false" ca="false" dt2D="false" dtr="false" t="normal">SUM(AQ93, AQ112)</f>
        <v>#VALUE!</v>
      </c>
      <c r="AR122" s="244" t="e">
        <f aca="false" ca="false" dt2D="false" dtr="false" t="normal">SUM(AR93, AR112)</f>
        <v>#VALUE!</v>
      </c>
      <c r="AS122" s="244" t="e">
        <f aca="false" ca="false" dt2D="false" dtr="false" t="normal">SUM(AS93, AS112)</f>
        <v>#VALUE!</v>
      </c>
      <c r="AT122" s="244" t="e">
        <f aca="false" ca="false" dt2D="false" dtr="false" t="normal">SUM(AT93, AT112)</f>
        <v>#VALUE!</v>
      </c>
      <c r="AU122" s="244" t="e">
        <f aca="false" ca="false" dt2D="false" dtr="false" t="normal">SUM(AU93, AU112)</f>
        <v>#VALUE!</v>
      </c>
      <c r="AV122" s="244" t="e">
        <f aca="false" ca="false" dt2D="false" dtr="false" t="normal">SUM(AV93, AV112)</f>
        <v>#VALUE!</v>
      </c>
      <c r="AW122" s="244" t="e">
        <f aca="false" ca="false" dt2D="false" dtr="false" t="normal">SUM(AW93, AW112)</f>
        <v>#VALUE!</v>
      </c>
      <c r="AX122" s="244" t="e">
        <f aca="false" ca="false" dt2D="false" dtr="false" t="normal">SUM(AX93, AX112)</f>
        <v>#VALUE!</v>
      </c>
      <c r="AY122" s="244" t="e">
        <f aca="false" ca="false" dt2D="false" dtr="false" t="normal">SUM(AY93, AY112)</f>
        <v>#VALUE!</v>
      </c>
      <c r="AZ122" s="244" t="e">
        <f aca="false" ca="false" dt2D="false" dtr="false" t="normal">SUM(AZ93, AZ112)</f>
        <v>#VALUE!</v>
      </c>
      <c r="BA122" s="244" t="e">
        <f aca="false" ca="false" dt2D="false" dtr="false" t="normal">SUM(BA93, BA112)</f>
        <v>#VALUE!</v>
      </c>
      <c r="BB122" s="244" t="e">
        <f aca="false" ca="false" dt2D="false" dtr="false" t="normal">SUM(BB93, BB112)</f>
        <v>#VALUE!</v>
      </c>
      <c r="BC122" s="244" t="e">
        <f aca="false" ca="false" dt2D="false" dtr="false" t="normal">SUM(BC93, BC112)</f>
        <v>#VALUE!</v>
      </c>
      <c r="BD122" s="244" t="e">
        <f aca="false" ca="false" dt2D="false" dtr="false" t="normal">SUM(BD93, BD112)</f>
        <v>#VALUE!</v>
      </c>
      <c r="BE122" s="244" t="e">
        <f aca="false" ca="false" dt2D="false" dtr="false" t="normal">SUM(BE93, BE112)</f>
        <v>#VALUE!</v>
      </c>
      <c r="BF122" s="244" t="e">
        <f aca="false" ca="false" dt2D="false" dtr="false" t="normal">SUM(BF93, BF112)</f>
        <v>#VALUE!</v>
      </c>
      <c r="BG122" s="244" t="e">
        <f aca="false" ca="false" dt2D="false" dtr="false" t="normal">SUM(BG93, BG112)</f>
        <v>#VALUE!</v>
      </c>
      <c r="BH122" s="244" t="e">
        <f aca="false" ca="false" dt2D="false" dtr="false" t="normal">SUM(BH93, BH112)</f>
        <v>#VALUE!</v>
      </c>
      <c r="BI122" s="244" t="e">
        <f aca="false" ca="false" dt2D="false" dtr="false" t="normal">SUM(BI93, BI112)</f>
        <v>#VALUE!</v>
      </c>
      <c r="BJ122" s="244" t="e">
        <f aca="false" ca="false" dt2D="false" dtr="false" t="normal">SUM(BJ93, BJ112)</f>
        <v>#VALUE!</v>
      </c>
      <c r="BK122" s="244" t="e">
        <f aca="false" ca="false" dt2D="false" dtr="false" t="normal">SUM(BK93, BK112)</f>
        <v>#VALUE!</v>
      </c>
      <c r="BL122" s="244" t="e">
        <f aca="false" ca="false" dt2D="false" dtr="false" t="normal">SUM(BL93, BL112)</f>
        <v>#VALUE!</v>
      </c>
      <c r="BM122" s="244" t="e">
        <f aca="false" ca="false" dt2D="false" dtr="false" t="normal">SUM(BM93, BM112)</f>
        <v>#VALUE!</v>
      </c>
      <c r="BN122" s="244" t="e">
        <f aca="false" ca="false" dt2D="false" dtr="false" t="normal">SUM(BN93, BN112)</f>
        <v>#VALUE!</v>
      </c>
      <c r="BO122" s="244" t="e">
        <f aca="false" ca="false" dt2D="false" dtr="false" t="normal">SUM(BO93, BO112)</f>
        <v>#VALUE!</v>
      </c>
      <c r="BP122" s="244" t="e">
        <f aca="false" ca="false" dt2D="false" dtr="false" t="normal">SUM(BP93, BP112)</f>
        <v>#VALUE!</v>
      </c>
      <c r="BQ122" s="244" t="e">
        <f aca="false" ca="false" dt2D="false" dtr="false" t="normal">SUM(BQ93, BQ112)</f>
        <v>#VALUE!</v>
      </c>
      <c r="BR122" s="244" t="e">
        <f aca="false" ca="false" dt2D="false" dtr="false" t="normal">SUM(BR93, BR112)</f>
        <v>#VALUE!</v>
      </c>
      <c r="BS122" s="244" t="e">
        <f aca="false" ca="false" dt2D="false" dtr="false" t="normal">SUM(BS93, BS112)</f>
        <v>#VALUE!</v>
      </c>
      <c r="BT122" s="244" t="e">
        <f aca="false" ca="false" dt2D="false" dtr="false" t="normal">SUM(BT93, BT112)</f>
        <v>#VALUE!</v>
      </c>
      <c r="BU122" s="170" t="n"/>
    </row>
    <row hidden="true" ht="16.5" outlineLevel="2" r="123">
      <c r="I123" s="1" t="s">
        <v>571</v>
      </c>
      <c r="L123" s="244" t="e">
        <f aca="false" ca="false" dt2D="false" dtr="false" t="normal">SUM(M123:BT123)</f>
        <v>#VALUE!</v>
      </c>
      <c r="M123" s="244" t="e">
        <f aca="false" ca="false" dt2D="false" dtr="false" t="normal">SUM(M94, M116)</f>
        <v>#VALUE!</v>
      </c>
      <c r="N123" s="244" t="e">
        <f aca="false" ca="false" dt2D="false" dtr="false" t="normal">SUM(N94, N116)</f>
        <v>#VALUE!</v>
      </c>
      <c r="O123" s="244" t="e">
        <f aca="false" ca="false" dt2D="false" dtr="false" t="normal">SUM(O94, O116)</f>
        <v>#VALUE!</v>
      </c>
      <c r="P123" s="244" t="e">
        <f aca="false" ca="false" dt2D="false" dtr="false" t="normal">SUM(P94, P116)</f>
        <v>#VALUE!</v>
      </c>
      <c r="Q123" s="244" t="e">
        <f aca="false" ca="false" dt2D="false" dtr="false" t="normal">SUM(Q94, Q116)</f>
        <v>#VALUE!</v>
      </c>
      <c r="R123" s="244" t="e">
        <f aca="false" ca="false" dt2D="false" dtr="false" t="normal">SUM(R94, R116)</f>
        <v>#VALUE!</v>
      </c>
      <c r="S123" s="244" t="e">
        <f aca="false" ca="false" dt2D="false" dtr="false" t="normal">SUM(S94, S116)</f>
        <v>#VALUE!</v>
      </c>
      <c r="T123" s="244" t="e">
        <f aca="false" ca="false" dt2D="false" dtr="false" t="normal">SUM(T94, T116)</f>
        <v>#VALUE!</v>
      </c>
      <c r="U123" s="244" t="e">
        <f aca="false" ca="false" dt2D="false" dtr="false" t="normal">SUM(U94, U116)</f>
        <v>#VALUE!</v>
      </c>
      <c r="V123" s="244" t="e">
        <f aca="false" ca="false" dt2D="false" dtr="false" t="normal">SUM(V94, V116)</f>
        <v>#VALUE!</v>
      </c>
      <c r="W123" s="244" t="e">
        <f aca="false" ca="false" dt2D="false" dtr="false" t="normal">SUM(W94, W116)</f>
        <v>#VALUE!</v>
      </c>
      <c r="X123" s="244" t="e">
        <f aca="false" ca="false" dt2D="false" dtr="false" t="normal">SUM(X94, X116)</f>
        <v>#VALUE!</v>
      </c>
      <c r="Y123" s="244" t="e">
        <f aca="false" ca="false" dt2D="false" dtr="false" t="normal">SUM(Y94, Y116)</f>
        <v>#VALUE!</v>
      </c>
      <c r="Z123" s="244" t="e">
        <f aca="false" ca="false" dt2D="false" dtr="false" t="normal">SUM(Z94, Z116)</f>
        <v>#VALUE!</v>
      </c>
      <c r="AA123" s="244" t="e">
        <f aca="false" ca="false" dt2D="false" dtr="false" t="normal">SUM(AA94, AA116)</f>
        <v>#VALUE!</v>
      </c>
      <c r="AB123" s="244" t="e">
        <f aca="false" ca="false" dt2D="false" dtr="false" t="normal">SUM(AB94, AB116)</f>
        <v>#VALUE!</v>
      </c>
      <c r="AC123" s="244" t="e">
        <f aca="false" ca="false" dt2D="false" dtr="false" t="normal">SUM(AC94, AC116)</f>
        <v>#VALUE!</v>
      </c>
      <c r="AD123" s="244" t="e">
        <f aca="false" ca="false" dt2D="false" dtr="false" t="normal">SUM(AD94, AD116)</f>
        <v>#VALUE!</v>
      </c>
      <c r="AE123" s="244" t="e">
        <f aca="false" ca="false" dt2D="false" dtr="false" t="normal">SUM(AE94, AE116)</f>
        <v>#VALUE!</v>
      </c>
      <c r="AF123" s="244" t="e">
        <f aca="false" ca="false" dt2D="false" dtr="false" t="normal">SUM(AF94, AF116)</f>
        <v>#VALUE!</v>
      </c>
      <c r="AG123" s="244" t="e">
        <f aca="false" ca="false" dt2D="false" dtr="false" t="normal">SUM(AG94, AG116)</f>
        <v>#VALUE!</v>
      </c>
      <c r="AH123" s="244" t="e">
        <f aca="false" ca="false" dt2D="false" dtr="false" t="normal">SUM(AH94, AH116)</f>
        <v>#VALUE!</v>
      </c>
      <c r="AI123" s="244" t="e">
        <f aca="false" ca="false" dt2D="false" dtr="false" t="normal">SUM(AI94, AI116)</f>
        <v>#VALUE!</v>
      </c>
      <c r="AJ123" s="244" t="e">
        <f aca="false" ca="false" dt2D="false" dtr="false" t="normal">SUM(AJ94, AJ116)</f>
        <v>#VALUE!</v>
      </c>
      <c r="AK123" s="244" t="e">
        <f aca="false" ca="false" dt2D="false" dtr="false" t="normal">SUM(AK94, AK116)</f>
        <v>#VALUE!</v>
      </c>
      <c r="AL123" s="244" t="e">
        <f aca="false" ca="false" dt2D="false" dtr="false" t="normal">SUM(AL94, AL116)</f>
        <v>#VALUE!</v>
      </c>
      <c r="AM123" s="244" t="e">
        <f aca="false" ca="false" dt2D="false" dtr="false" t="normal">SUM(AM94, AM116)</f>
        <v>#VALUE!</v>
      </c>
      <c r="AN123" s="244" t="e">
        <f aca="false" ca="false" dt2D="false" dtr="false" t="normal">SUM(AN94, AN116)</f>
        <v>#VALUE!</v>
      </c>
      <c r="AO123" s="244" t="e">
        <f aca="false" ca="false" dt2D="false" dtr="false" t="normal">SUM(AO94, AO116)</f>
        <v>#VALUE!</v>
      </c>
      <c r="AP123" s="244" t="e">
        <f aca="false" ca="false" dt2D="false" dtr="false" t="normal">SUM(AP94, AP116)</f>
        <v>#VALUE!</v>
      </c>
      <c r="AQ123" s="244" t="e">
        <f aca="false" ca="false" dt2D="false" dtr="false" t="normal">SUM(AQ94, AQ116)</f>
        <v>#VALUE!</v>
      </c>
      <c r="AR123" s="244" t="e">
        <f aca="false" ca="false" dt2D="false" dtr="false" t="normal">SUM(AR94, AR116)</f>
        <v>#VALUE!</v>
      </c>
      <c r="AS123" s="244" t="e">
        <f aca="false" ca="false" dt2D="false" dtr="false" t="normal">SUM(AS94, AS116)</f>
        <v>#VALUE!</v>
      </c>
      <c r="AT123" s="244" t="e">
        <f aca="false" ca="false" dt2D="false" dtr="false" t="normal">SUM(AT94, AT116)</f>
        <v>#VALUE!</v>
      </c>
      <c r="AU123" s="244" t="e">
        <f aca="false" ca="false" dt2D="false" dtr="false" t="normal">SUM(AU94, AU116)</f>
        <v>#VALUE!</v>
      </c>
      <c r="AV123" s="244" t="e">
        <f aca="false" ca="false" dt2D="false" dtr="false" t="normal">SUM(AV94, AV116)</f>
        <v>#VALUE!</v>
      </c>
      <c r="AW123" s="244" t="e">
        <f aca="false" ca="false" dt2D="false" dtr="false" t="normal">SUM(AW94, AW116)</f>
        <v>#VALUE!</v>
      </c>
      <c r="AX123" s="244" t="e">
        <f aca="false" ca="false" dt2D="false" dtr="false" t="normal">SUM(AX94, AX116)</f>
        <v>#VALUE!</v>
      </c>
      <c r="AY123" s="244" t="e">
        <f aca="false" ca="false" dt2D="false" dtr="false" t="normal">SUM(AY94, AY116)</f>
        <v>#VALUE!</v>
      </c>
      <c r="AZ123" s="244" t="e">
        <f aca="false" ca="false" dt2D="false" dtr="false" t="normal">SUM(AZ94, AZ116)</f>
        <v>#VALUE!</v>
      </c>
      <c r="BA123" s="244" t="e">
        <f aca="false" ca="false" dt2D="false" dtr="false" t="normal">SUM(BA94, BA116)</f>
        <v>#VALUE!</v>
      </c>
      <c r="BB123" s="244" t="e">
        <f aca="false" ca="false" dt2D="false" dtr="false" t="normal">SUM(BB94, BB116)</f>
        <v>#VALUE!</v>
      </c>
      <c r="BC123" s="244" t="e">
        <f aca="false" ca="false" dt2D="false" dtr="false" t="normal">SUM(BC94, BC116)</f>
        <v>#VALUE!</v>
      </c>
      <c r="BD123" s="244" t="e">
        <f aca="false" ca="false" dt2D="false" dtr="false" t="normal">SUM(BD94, BD116)</f>
        <v>#VALUE!</v>
      </c>
      <c r="BE123" s="244" t="e">
        <f aca="false" ca="false" dt2D="false" dtr="false" t="normal">SUM(BE94, BE116)</f>
        <v>#VALUE!</v>
      </c>
      <c r="BF123" s="244" t="e">
        <f aca="false" ca="false" dt2D="false" dtr="false" t="normal">SUM(BF94, BF116)</f>
        <v>#VALUE!</v>
      </c>
      <c r="BG123" s="244" t="e">
        <f aca="false" ca="false" dt2D="false" dtr="false" t="normal">SUM(BG94, BG116)</f>
        <v>#VALUE!</v>
      </c>
      <c r="BH123" s="244" t="e">
        <f aca="false" ca="false" dt2D="false" dtr="false" t="normal">SUM(BH94, BH116)</f>
        <v>#VALUE!</v>
      </c>
      <c r="BI123" s="244" t="e">
        <f aca="false" ca="false" dt2D="false" dtr="false" t="normal">SUM(BI94, BI116)</f>
        <v>#VALUE!</v>
      </c>
      <c r="BJ123" s="244" t="e">
        <f aca="false" ca="false" dt2D="false" dtr="false" t="normal">SUM(BJ94, BJ116)</f>
        <v>#VALUE!</v>
      </c>
      <c r="BK123" s="244" t="e">
        <f aca="false" ca="false" dt2D="false" dtr="false" t="normal">SUM(BK94, BK116)</f>
        <v>#VALUE!</v>
      </c>
      <c r="BL123" s="244" t="e">
        <f aca="false" ca="false" dt2D="false" dtr="false" t="normal">SUM(BL94, BL116)</f>
        <v>#VALUE!</v>
      </c>
      <c r="BM123" s="244" t="e">
        <f aca="false" ca="false" dt2D="false" dtr="false" t="normal">SUM(BM94, BM116)</f>
        <v>#VALUE!</v>
      </c>
      <c r="BN123" s="244" t="e">
        <f aca="false" ca="false" dt2D="false" dtr="false" t="normal">SUM(BN94, BN116)</f>
        <v>#VALUE!</v>
      </c>
      <c r="BO123" s="244" t="e">
        <f aca="false" ca="false" dt2D="false" dtr="false" t="normal">SUM(BO94, BO116)</f>
        <v>#VALUE!</v>
      </c>
      <c r="BP123" s="244" t="e">
        <f aca="false" ca="false" dt2D="false" dtr="false" t="normal">SUM(BP94, BP116)</f>
        <v>#VALUE!</v>
      </c>
      <c r="BQ123" s="244" t="e">
        <f aca="false" ca="false" dt2D="false" dtr="false" t="normal">SUM(BQ94, BQ116)</f>
        <v>#VALUE!</v>
      </c>
      <c r="BR123" s="244" t="e">
        <f aca="false" ca="false" dt2D="false" dtr="false" t="normal">SUM(BR94, BR116)</f>
        <v>#VALUE!</v>
      </c>
      <c r="BS123" s="244" t="e">
        <f aca="false" ca="false" dt2D="false" dtr="false" t="normal">SUM(BS94, BS116)</f>
        <v>#VALUE!</v>
      </c>
      <c r="BT123" s="244" t="e">
        <f aca="false" ca="false" dt2D="false" dtr="false" t="normal">SUM(BT94, BT116)</f>
        <v>#VALUE!</v>
      </c>
    </row>
    <row hidden="true" ht="16.5" outlineLevel="2" r="124">
      <c r="I124" s="1" t="s">
        <v>572</v>
      </c>
      <c r="L124" s="244" t="e">
        <f aca="false" ca="true" dt2D="false" dtr="false" t="normal">SUM(M124:BT124)</f>
        <v>#VALUE!</v>
      </c>
      <c r="M124" s="244" t="e">
        <f aca="false" ca="true" dt2D="false" dtr="false" t="normal">SUM(M95, M117)</f>
        <v>#VALUE!</v>
      </c>
      <c r="N124" s="244" t="e">
        <f aca="false" ca="true" dt2D="false" dtr="false" t="normal">SUM(N95, N117)</f>
        <v>#VALUE!</v>
      </c>
      <c r="O124" s="244" t="e">
        <f aca="false" ca="true" dt2D="false" dtr="false" t="normal">SUM(O95, O117)</f>
        <v>#VALUE!</v>
      </c>
      <c r="P124" s="244" t="e">
        <f aca="false" ca="true" dt2D="false" dtr="false" t="normal">SUM(P95, P117)</f>
        <v>#VALUE!</v>
      </c>
      <c r="Q124" s="244" t="e">
        <f aca="false" ca="true" dt2D="false" dtr="false" t="normal">SUM(Q95, Q117)</f>
        <v>#VALUE!</v>
      </c>
      <c r="R124" s="244" t="e">
        <f aca="false" ca="true" dt2D="false" dtr="false" t="normal">SUM(R95, R117)</f>
        <v>#VALUE!</v>
      </c>
      <c r="S124" s="244" t="e">
        <f aca="false" ca="true" dt2D="false" dtr="false" t="normal">SUM(S95, S117)</f>
        <v>#VALUE!</v>
      </c>
      <c r="T124" s="244" t="e">
        <f aca="false" ca="true" dt2D="false" dtr="false" t="normal">SUM(T95, T117)</f>
        <v>#VALUE!</v>
      </c>
      <c r="U124" s="244" t="e">
        <f aca="false" ca="true" dt2D="false" dtr="false" t="normal">SUM(U95, U117)</f>
        <v>#VALUE!</v>
      </c>
      <c r="V124" s="244" t="e">
        <f aca="false" ca="true" dt2D="false" dtr="false" t="normal">SUM(V95, V117)</f>
        <v>#VALUE!</v>
      </c>
      <c r="W124" s="244" t="e">
        <f aca="false" ca="true" dt2D="false" dtr="false" t="normal">SUM(W95, W117)</f>
        <v>#VALUE!</v>
      </c>
      <c r="X124" s="244" t="e">
        <f aca="false" ca="true" dt2D="false" dtr="false" t="normal">SUM(X95, X117)</f>
        <v>#VALUE!</v>
      </c>
      <c r="Y124" s="244" t="e">
        <f aca="false" ca="true" dt2D="false" dtr="false" t="normal">SUM(Y95, Y117)</f>
        <v>#VALUE!</v>
      </c>
      <c r="Z124" s="244" t="e">
        <f aca="false" ca="true" dt2D="false" dtr="false" t="normal">SUM(Z95, Z117)</f>
        <v>#VALUE!</v>
      </c>
      <c r="AA124" s="244" t="e">
        <f aca="false" ca="true" dt2D="false" dtr="false" t="normal">SUM(AA95, AA117)</f>
        <v>#VALUE!</v>
      </c>
      <c r="AB124" s="244" t="e">
        <f aca="false" ca="true" dt2D="false" dtr="false" t="normal">SUM(AB95, AB117)</f>
        <v>#VALUE!</v>
      </c>
      <c r="AC124" s="244" t="e">
        <f aca="false" ca="true" dt2D="false" dtr="false" t="normal">SUM(AC95, AC117)</f>
        <v>#VALUE!</v>
      </c>
      <c r="AD124" s="244" t="e">
        <f aca="false" ca="true" dt2D="false" dtr="false" t="normal">SUM(AD95, AD117)</f>
        <v>#VALUE!</v>
      </c>
      <c r="AE124" s="244" t="e">
        <f aca="false" ca="true" dt2D="false" dtr="false" t="normal">SUM(AE95, AE117)</f>
        <v>#VALUE!</v>
      </c>
      <c r="AF124" s="244" t="e">
        <f aca="false" ca="true" dt2D="false" dtr="false" t="normal">SUM(AF95, AF117)</f>
        <v>#VALUE!</v>
      </c>
      <c r="AG124" s="244" t="e">
        <f aca="false" ca="true" dt2D="false" dtr="false" t="normal">SUM(AG95, AG117)</f>
        <v>#VALUE!</v>
      </c>
      <c r="AH124" s="244" t="e">
        <f aca="false" ca="true" dt2D="false" dtr="false" t="normal">SUM(AH95, AH117)</f>
        <v>#VALUE!</v>
      </c>
      <c r="AI124" s="244" t="e">
        <f aca="false" ca="true" dt2D="false" dtr="false" t="normal">SUM(AI95, AI117)</f>
        <v>#VALUE!</v>
      </c>
      <c r="AJ124" s="244" t="e">
        <f aca="false" ca="true" dt2D="false" dtr="false" t="normal">SUM(AJ95, AJ117)</f>
        <v>#VALUE!</v>
      </c>
      <c r="AK124" s="244" t="e">
        <f aca="false" ca="true" dt2D="false" dtr="false" t="normal">SUM(AK95, AK117)</f>
        <v>#VALUE!</v>
      </c>
      <c r="AL124" s="244" t="e">
        <f aca="false" ca="true" dt2D="false" dtr="false" t="normal">SUM(AL95, AL117)</f>
        <v>#VALUE!</v>
      </c>
      <c r="AM124" s="244" t="e">
        <f aca="false" ca="true" dt2D="false" dtr="false" t="normal">SUM(AM95, AM117)</f>
        <v>#VALUE!</v>
      </c>
      <c r="AN124" s="244" t="e">
        <f aca="false" ca="true" dt2D="false" dtr="false" t="normal">SUM(AN95, AN117)</f>
        <v>#VALUE!</v>
      </c>
      <c r="AO124" s="244" t="e">
        <f aca="false" ca="true" dt2D="false" dtr="false" t="normal">SUM(AO95, AO117)</f>
        <v>#VALUE!</v>
      </c>
      <c r="AP124" s="244" t="e">
        <f aca="false" ca="true" dt2D="false" dtr="false" t="normal">SUM(AP95, AP117)</f>
        <v>#VALUE!</v>
      </c>
      <c r="AQ124" s="244" t="e">
        <f aca="false" ca="true" dt2D="false" dtr="false" t="normal">SUM(AQ95, AQ117)</f>
        <v>#VALUE!</v>
      </c>
      <c r="AR124" s="244" t="e">
        <f aca="false" ca="true" dt2D="false" dtr="false" t="normal">SUM(AR95, AR117)</f>
        <v>#VALUE!</v>
      </c>
      <c r="AS124" s="244" t="e">
        <f aca="false" ca="true" dt2D="false" dtr="false" t="normal">SUM(AS95, AS117)</f>
        <v>#VALUE!</v>
      </c>
      <c r="AT124" s="244" t="e">
        <f aca="false" ca="true" dt2D="false" dtr="false" t="normal">SUM(AT95, AT117)</f>
        <v>#VALUE!</v>
      </c>
      <c r="AU124" s="244" t="e">
        <f aca="false" ca="true" dt2D="false" dtr="false" t="normal">SUM(AU95, AU117)</f>
        <v>#VALUE!</v>
      </c>
      <c r="AV124" s="244" t="e">
        <f aca="false" ca="true" dt2D="false" dtr="false" t="normal">SUM(AV95, AV117)</f>
        <v>#VALUE!</v>
      </c>
      <c r="AW124" s="244" t="e">
        <f aca="false" ca="true" dt2D="false" dtr="false" t="normal">SUM(AW95, AW117)</f>
        <v>#VALUE!</v>
      </c>
      <c r="AX124" s="244" t="e">
        <f aca="false" ca="true" dt2D="false" dtr="false" t="normal">SUM(AX95, AX117)</f>
        <v>#VALUE!</v>
      </c>
      <c r="AY124" s="244" t="e">
        <f aca="false" ca="true" dt2D="false" dtr="false" t="normal">SUM(AY95, AY117)</f>
        <v>#VALUE!</v>
      </c>
      <c r="AZ124" s="244" t="e">
        <f aca="false" ca="true" dt2D="false" dtr="false" t="normal">SUM(AZ95, AZ117)</f>
        <v>#VALUE!</v>
      </c>
      <c r="BA124" s="244" t="e">
        <f aca="false" ca="true" dt2D="false" dtr="false" t="normal">SUM(BA95, BA117)</f>
        <v>#VALUE!</v>
      </c>
      <c r="BB124" s="244" t="e">
        <f aca="false" ca="true" dt2D="false" dtr="false" t="normal">SUM(BB95, BB117)</f>
        <v>#VALUE!</v>
      </c>
      <c r="BC124" s="244" t="e">
        <f aca="false" ca="true" dt2D="false" dtr="false" t="normal">SUM(BC95, BC117)</f>
        <v>#VALUE!</v>
      </c>
      <c r="BD124" s="244" t="e">
        <f aca="false" ca="true" dt2D="false" dtr="false" t="normal">SUM(BD95, BD117)</f>
        <v>#VALUE!</v>
      </c>
      <c r="BE124" s="244" t="e">
        <f aca="false" ca="true" dt2D="false" dtr="false" t="normal">SUM(BE95, BE117)</f>
        <v>#VALUE!</v>
      </c>
      <c r="BF124" s="244" t="e">
        <f aca="false" ca="true" dt2D="false" dtr="false" t="normal">SUM(BF95, BF117)</f>
        <v>#VALUE!</v>
      </c>
      <c r="BG124" s="244" t="e">
        <f aca="false" ca="true" dt2D="false" dtr="false" t="normal">SUM(BG95, BG117)</f>
        <v>#VALUE!</v>
      </c>
      <c r="BH124" s="244" t="e">
        <f aca="false" ca="true" dt2D="false" dtr="false" t="normal">SUM(BH95, BH117)</f>
        <v>#VALUE!</v>
      </c>
      <c r="BI124" s="244" t="e">
        <f aca="false" ca="true" dt2D="false" dtr="false" t="normal">SUM(BI95, BI117)</f>
        <v>#VALUE!</v>
      </c>
      <c r="BJ124" s="244" t="e">
        <f aca="false" ca="true" dt2D="false" dtr="false" t="normal">SUM(BJ95, BJ117)</f>
        <v>#VALUE!</v>
      </c>
      <c r="BK124" s="244" t="e">
        <f aca="false" ca="true" dt2D="false" dtr="false" t="normal">SUM(BK95, BK117)</f>
        <v>#VALUE!</v>
      </c>
      <c r="BL124" s="244" t="e">
        <f aca="false" ca="true" dt2D="false" dtr="false" t="normal">SUM(BL95, BL117)</f>
        <v>#VALUE!</v>
      </c>
      <c r="BM124" s="244" t="e">
        <f aca="false" ca="true" dt2D="false" dtr="false" t="normal">SUM(BM95, BM117)</f>
        <v>#VALUE!</v>
      </c>
      <c r="BN124" s="244" t="e">
        <f aca="false" ca="true" dt2D="false" dtr="false" t="normal">SUM(BN95, BN117)</f>
        <v>#VALUE!</v>
      </c>
      <c r="BO124" s="244" t="e">
        <f aca="false" ca="true" dt2D="false" dtr="false" t="normal">SUM(BO95, BO117)</f>
        <v>#VALUE!</v>
      </c>
      <c r="BP124" s="244" t="e">
        <f aca="false" ca="true" dt2D="false" dtr="false" t="normal">SUM(BP95, BP117)</f>
        <v>#VALUE!</v>
      </c>
      <c r="BQ124" s="244" t="e">
        <f aca="false" ca="true" dt2D="false" dtr="false" t="normal">SUM(BQ95, BQ117)</f>
        <v>#VALUE!</v>
      </c>
      <c r="BR124" s="244" t="e">
        <f aca="false" ca="true" dt2D="false" dtr="false" t="normal">SUM(BR95, BR117)</f>
        <v>#VALUE!</v>
      </c>
      <c r="BS124" s="244" t="e">
        <f aca="false" ca="true" dt2D="false" dtr="false" t="normal">SUM(BS95, BS117)</f>
        <v>#VALUE!</v>
      </c>
      <c r="BT124" s="244" t="e">
        <f aca="false" ca="true" dt2D="false" dtr="false" t="normal">SUM(BT95, BT117)</f>
        <v>#VALUE!</v>
      </c>
    </row>
    <row hidden="true" ht="16.5" outlineLevel="2" r="125">
      <c r="I125" s="1" t="s">
        <v>573</v>
      </c>
      <c r="L125" s="244" t="e">
        <f aca="false" ca="false" dt2D="false" dtr="false" t="normal">SUM(M125:BT125)</f>
        <v>#VALUE!</v>
      </c>
      <c r="M125" s="244" t="e">
        <f aca="false" ca="false" dt2D="false" dtr="false" t="normal">SUM(M96, M118)</f>
        <v>#VALUE!</v>
      </c>
      <c r="N125" s="244" t="e">
        <f aca="false" ca="false" dt2D="false" dtr="false" t="normal">SUM(N96, N118)</f>
        <v>#VALUE!</v>
      </c>
      <c r="O125" s="244" t="e">
        <f aca="false" ca="false" dt2D="false" dtr="false" t="normal">SUM(O96, O118)</f>
        <v>#VALUE!</v>
      </c>
      <c r="P125" s="244" t="e">
        <f aca="false" ca="false" dt2D="false" dtr="false" t="normal">SUM(P96, P118)</f>
        <v>#VALUE!</v>
      </c>
      <c r="Q125" s="244" t="e">
        <f aca="false" ca="false" dt2D="false" dtr="false" t="normal">SUM(Q96, Q118)</f>
        <v>#VALUE!</v>
      </c>
      <c r="R125" s="244" t="e">
        <f aca="false" ca="false" dt2D="false" dtr="false" t="normal">SUM(R96, R118)</f>
        <v>#VALUE!</v>
      </c>
      <c r="S125" s="244" t="e">
        <f aca="false" ca="false" dt2D="false" dtr="false" t="normal">SUM(S96, S118)</f>
        <v>#VALUE!</v>
      </c>
      <c r="T125" s="244" t="e">
        <f aca="false" ca="false" dt2D="false" dtr="false" t="normal">SUM(T96, T118)</f>
        <v>#VALUE!</v>
      </c>
      <c r="U125" s="244" t="e">
        <f aca="false" ca="false" dt2D="false" dtr="false" t="normal">SUM(U96, U118)</f>
        <v>#VALUE!</v>
      </c>
      <c r="V125" s="244" t="e">
        <f aca="false" ca="false" dt2D="false" dtr="false" t="normal">SUM(V96, V118)</f>
        <v>#VALUE!</v>
      </c>
      <c r="W125" s="244" t="e">
        <f aca="false" ca="false" dt2D="false" dtr="false" t="normal">SUM(W96, W118)</f>
        <v>#VALUE!</v>
      </c>
      <c r="X125" s="244" t="e">
        <f aca="false" ca="false" dt2D="false" dtr="false" t="normal">SUM(X96, X118)</f>
        <v>#VALUE!</v>
      </c>
      <c r="Y125" s="244" t="e">
        <f aca="false" ca="false" dt2D="false" dtr="false" t="normal">SUM(Y96, Y118)</f>
        <v>#VALUE!</v>
      </c>
      <c r="Z125" s="244" t="e">
        <f aca="false" ca="false" dt2D="false" dtr="false" t="normal">SUM(Z96, Z118)</f>
        <v>#VALUE!</v>
      </c>
      <c r="AA125" s="244" t="e">
        <f aca="false" ca="false" dt2D="false" dtr="false" t="normal">SUM(AA96, AA118)</f>
        <v>#VALUE!</v>
      </c>
      <c r="AB125" s="244" t="e">
        <f aca="false" ca="false" dt2D="false" dtr="false" t="normal">SUM(AB96, AB118)</f>
        <v>#VALUE!</v>
      </c>
      <c r="AC125" s="244" t="e">
        <f aca="false" ca="false" dt2D="false" dtr="false" t="normal">SUM(AC96, AC118)</f>
        <v>#VALUE!</v>
      </c>
      <c r="AD125" s="244" t="e">
        <f aca="false" ca="false" dt2D="false" dtr="false" t="normal">SUM(AD96, AD118)</f>
        <v>#VALUE!</v>
      </c>
      <c r="AE125" s="244" t="e">
        <f aca="false" ca="false" dt2D="false" dtr="false" t="normal">SUM(AE96, AE118)</f>
        <v>#VALUE!</v>
      </c>
      <c r="AF125" s="244" t="e">
        <f aca="false" ca="false" dt2D="false" dtr="false" t="normal">SUM(AF96, AF118)</f>
        <v>#VALUE!</v>
      </c>
      <c r="AG125" s="244" t="e">
        <f aca="false" ca="false" dt2D="false" dtr="false" t="normal">SUM(AG96, AG118)</f>
        <v>#VALUE!</v>
      </c>
      <c r="AH125" s="244" t="e">
        <f aca="false" ca="false" dt2D="false" dtr="false" t="normal">SUM(AH96, AH118)</f>
        <v>#VALUE!</v>
      </c>
      <c r="AI125" s="244" t="e">
        <f aca="false" ca="false" dt2D="false" dtr="false" t="normal">SUM(AI96, AI118)</f>
        <v>#VALUE!</v>
      </c>
      <c r="AJ125" s="244" t="e">
        <f aca="false" ca="false" dt2D="false" dtr="false" t="normal">SUM(AJ96, AJ118)</f>
        <v>#VALUE!</v>
      </c>
      <c r="AK125" s="244" t="e">
        <f aca="false" ca="false" dt2D="false" dtr="false" t="normal">SUM(AK96, AK118)</f>
        <v>#VALUE!</v>
      </c>
      <c r="AL125" s="244" t="e">
        <f aca="false" ca="false" dt2D="false" dtr="false" t="normal">SUM(AL96, AL118)</f>
        <v>#VALUE!</v>
      </c>
      <c r="AM125" s="244" t="e">
        <f aca="false" ca="false" dt2D="false" dtr="false" t="normal">SUM(AM96, AM118)</f>
        <v>#VALUE!</v>
      </c>
      <c r="AN125" s="244" t="e">
        <f aca="false" ca="false" dt2D="false" dtr="false" t="normal">SUM(AN96, AN118)</f>
        <v>#VALUE!</v>
      </c>
      <c r="AO125" s="244" t="e">
        <f aca="false" ca="false" dt2D="false" dtr="false" t="normal">SUM(AO96, AO118)</f>
        <v>#VALUE!</v>
      </c>
      <c r="AP125" s="244" t="e">
        <f aca="false" ca="false" dt2D="false" dtr="false" t="normal">SUM(AP96, AP118)</f>
        <v>#VALUE!</v>
      </c>
      <c r="AQ125" s="244" t="e">
        <f aca="false" ca="false" dt2D="false" dtr="false" t="normal">SUM(AQ96, AQ118)</f>
        <v>#VALUE!</v>
      </c>
      <c r="AR125" s="244" t="e">
        <f aca="false" ca="false" dt2D="false" dtr="false" t="normal">SUM(AR96, AR118)</f>
        <v>#VALUE!</v>
      </c>
      <c r="AS125" s="244" t="e">
        <f aca="false" ca="false" dt2D="false" dtr="false" t="normal">SUM(AS96, AS118)</f>
        <v>#VALUE!</v>
      </c>
      <c r="AT125" s="244" t="e">
        <f aca="false" ca="false" dt2D="false" dtr="false" t="normal">SUM(AT96, AT118)</f>
        <v>#VALUE!</v>
      </c>
      <c r="AU125" s="244" t="e">
        <f aca="false" ca="false" dt2D="false" dtr="false" t="normal">SUM(AU96, AU118)</f>
        <v>#VALUE!</v>
      </c>
      <c r="AV125" s="244" t="e">
        <f aca="false" ca="false" dt2D="false" dtr="false" t="normal">SUM(AV96, AV118)</f>
        <v>#VALUE!</v>
      </c>
      <c r="AW125" s="244" t="e">
        <f aca="false" ca="false" dt2D="false" dtr="false" t="normal">SUM(AW96, AW118)</f>
        <v>#VALUE!</v>
      </c>
      <c r="AX125" s="244" t="e">
        <f aca="false" ca="false" dt2D="false" dtr="false" t="normal">SUM(AX96, AX118)</f>
        <v>#VALUE!</v>
      </c>
      <c r="AY125" s="244" t="e">
        <f aca="false" ca="false" dt2D="false" dtr="false" t="normal">SUM(AY96, AY118)</f>
        <v>#VALUE!</v>
      </c>
      <c r="AZ125" s="244" t="e">
        <f aca="false" ca="false" dt2D="false" dtr="false" t="normal">SUM(AZ96, AZ118)</f>
        <v>#VALUE!</v>
      </c>
      <c r="BA125" s="244" t="e">
        <f aca="false" ca="false" dt2D="false" dtr="false" t="normal">SUM(BA96, BA118)</f>
        <v>#VALUE!</v>
      </c>
      <c r="BB125" s="244" t="e">
        <f aca="false" ca="false" dt2D="false" dtr="false" t="normal">SUM(BB96, BB118)</f>
        <v>#VALUE!</v>
      </c>
      <c r="BC125" s="244" t="e">
        <f aca="false" ca="false" dt2D="false" dtr="false" t="normal">SUM(BC96, BC118)</f>
        <v>#VALUE!</v>
      </c>
      <c r="BD125" s="244" t="e">
        <f aca="false" ca="false" dt2D="false" dtr="false" t="normal">SUM(BD96, BD118)</f>
        <v>#VALUE!</v>
      </c>
      <c r="BE125" s="244" t="e">
        <f aca="false" ca="false" dt2D="false" dtr="false" t="normal">SUM(BE96, BE118)</f>
        <v>#VALUE!</v>
      </c>
      <c r="BF125" s="244" t="e">
        <f aca="false" ca="false" dt2D="false" dtr="false" t="normal">SUM(BF96, BF118)</f>
        <v>#VALUE!</v>
      </c>
      <c r="BG125" s="244" t="e">
        <f aca="false" ca="false" dt2D="false" dtr="false" t="normal">SUM(BG96, BG118)</f>
        <v>#VALUE!</v>
      </c>
      <c r="BH125" s="244" t="e">
        <f aca="false" ca="false" dt2D="false" dtr="false" t="normal">SUM(BH96, BH118)</f>
        <v>#VALUE!</v>
      </c>
      <c r="BI125" s="244" t="e">
        <f aca="false" ca="false" dt2D="false" dtr="false" t="normal">SUM(BI96, BI118)</f>
        <v>#VALUE!</v>
      </c>
      <c r="BJ125" s="244" t="e">
        <f aca="false" ca="false" dt2D="false" dtr="false" t="normal">SUM(BJ96, BJ118)</f>
        <v>#VALUE!</v>
      </c>
      <c r="BK125" s="244" t="e">
        <f aca="false" ca="false" dt2D="false" dtr="false" t="normal">SUM(BK96, BK118)</f>
        <v>#VALUE!</v>
      </c>
      <c r="BL125" s="244" t="e">
        <f aca="false" ca="false" dt2D="false" dtr="false" t="normal">SUM(BL96, BL118)</f>
        <v>#VALUE!</v>
      </c>
      <c r="BM125" s="244" t="e">
        <f aca="false" ca="false" dt2D="false" dtr="false" t="normal">SUM(BM96, BM118)</f>
        <v>#VALUE!</v>
      </c>
      <c r="BN125" s="244" t="e">
        <f aca="false" ca="false" dt2D="false" dtr="false" t="normal">SUM(BN96, BN118)</f>
        <v>#VALUE!</v>
      </c>
      <c r="BO125" s="244" t="e">
        <f aca="false" ca="false" dt2D="false" dtr="false" t="normal">SUM(BO96, BO118)</f>
        <v>#VALUE!</v>
      </c>
      <c r="BP125" s="244" t="e">
        <f aca="false" ca="false" dt2D="false" dtr="false" t="normal">SUM(BP96, BP118)</f>
        <v>#VALUE!</v>
      </c>
      <c r="BQ125" s="244" t="e">
        <f aca="false" ca="false" dt2D="false" dtr="false" t="normal">SUM(BQ96, BQ118)</f>
        <v>#VALUE!</v>
      </c>
      <c r="BR125" s="244" t="e">
        <f aca="false" ca="false" dt2D="false" dtr="false" t="normal">SUM(BR96, BR118)</f>
        <v>#VALUE!</v>
      </c>
      <c r="BS125" s="244" t="e">
        <f aca="false" ca="false" dt2D="false" dtr="false" t="normal">SUM(BS96, BS118)</f>
        <v>#VALUE!</v>
      </c>
      <c r="BT125" s="244" t="e">
        <f aca="false" ca="false" dt2D="false" dtr="false" t="normal">SUM(BT96, BT118)</f>
        <v>#VALUE!</v>
      </c>
    </row>
    <row hidden="true" ht="16.5" outlineLevel="2" r="126">
      <c r="I126" s="1" t="s">
        <v>574</v>
      </c>
      <c r="L126" s="244" t="e">
        <f aca="false" ca="true" dt2D="false" dtr="false" t="normal">SUM(M126:BT126)</f>
        <v>#VALUE!</v>
      </c>
      <c r="M126" s="244" t="e">
        <f aca="false" ca="true" dt2D="false" dtr="false" t="normal">SUM(M97, M119)</f>
        <v>#VALUE!</v>
      </c>
      <c r="N126" s="244" t="e">
        <f aca="false" ca="true" dt2D="false" dtr="false" t="normal">SUM(N97, N119)</f>
        <v>#VALUE!</v>
      </c>
      <c r="O126" s="244" t="e">
        <f aca="false" ca="true" dt2D="false" dtr="false" t="normal">SUM(O97, O119)</f>
        <v>#VALUE!</v>
      </c>
      <c r="P126" s="244" t="e">
        <f aca="false" ca="true" dt2D="false" dtr="false" t="normal">SUM(P97, P119)</f>
        <v>#VALUE!</v>
      </c>
      <c r="Q126" s="244" t="e">
        <f aca="false" ca="true" dt2D="false" dtr="false" t="normal">SUM(Q97, Q119)</f>
        <v>#VALUE!</v>
      </c>
      <c r="R126" s="244" t="e">
        <f aca="false" ca="true" dt2D="false" dtr="false" t="normal">SUM(R97, R119)</f>
        <v>#VALUE!</v>
      </c>
      <c r="S126" s="244" t="e">
        <f aca="false" ca="true" dt2D="false" dtr="false" t="normal">SUM(S97, S119)</f>
        <v>#VALUE!</v>
      </c>
      <c r="T126" s="244" t="e">
        <f aca="false" ca="true" dt2D="false" dtr="false" t="normal">SUM(T97, T119)</f>
        <v>#VALUE!</v>
      </c>
      <c r="U126" s="244" t="e">
        <f aca="false" ca="true" dt2D="false" dtr="false" t="normal">SUM(U97, U119)</f>
        <v>#VALUE!</v>
      </c>
      <c r="V126" s="244" t="e">
        <f aca="false" ca="true" dt2D="false" dtr="false" t="normal">SUM(V97, V119)</f>
        <v>#VALUE!</v>
      </c>
      <c r="W126" s="244" t="e">
        <f aca="false" ca="true" dt2D="false" dtr="false" t="normal">SUM(W97, W119)</f>
        <v>#VALUE!</v>
      </c>
      <c r="X126" s="244" t="e">
        <f aca="false" ca="true" dt2D="false" dtr="false" t="normal">SUM(X97, X119)</f>
        <v>#VALUE!</v>
      </c>
      <c r="Y126" s="244" t="e">
        <f aca="false" ca="true" dt2D="false" dtr="false" t="normal">SUM(Y97, Y119)</f>
        <v>#VALUE!</v>
      </c>
      <c r="Z126" s="244" t="e">
        <f aca="false" ca="true" dt2D="false" dtr="false" t="normal">SUM(Z97, Z119)</f>
        <v>#VALUE!</v>
      </c>
      <c r="AA126" s="244" t="e">
        <f aca="false" ca="true" dt2D="false" dtr="false" t="normal">SUM(AA97, AA119)</f>
        <v>#VALUE!</v>
      </c>
      <c r="AB126" s="244" t="e">
        <f aca="false" ca="true" dt2D="false" dtr="false" t="normal">SUM(AB97, AB119)</f>
        <v>#VALUE!</v>
      </c>
      <c r="AC126" s="244" t="e">
        <f aca="false" ca="true" dt2D="false" dtr="false" t="normal">SUM(AC97, AC119)</f>
        <v>#VALUE!</v>
      </c>
      <c r="AD126" s="244" t="e">
        <f aca="false" ca="true" dt2D="false" dtr="false" t="normal">SUM(AD97, AD119)</f>
        <v>#VALUE!</v>
      </c>
      <c r="AE126" s="244" t="e">
        <f aca="false" ca="true" dt2D="false" dtr="false" t="normal">SUM(AE97, AE119)</f>
        <v>#VALUE!</v>
      </c>
      <c r="AF126" s="244" t="e">
        <f aca="false" ca="true" dt2D="false" dtr="false" t="normal">SUM(AF97, AF119)</f>
        <v>#VALUE!</v>
      </c>
      <c r="AG126" s="244" t="e">
        <f aca="false" ca="true" dt2D="false" dtr="false" t="normal">SUM(AG97, AG119)</f>
        <v>#VALUE!</v>
      </c>
      <c r="AH126" s="244" t="e">
        <f aca="false" ca="true" dt2D="false" dtr="false" t="normal">SUM(AH97, AH119)</f>
        <v>#VALUE!</v>
      </c>
      <c r="AI126" s="244" t="e">
        <f aca="false" ca="true" dt2D="false" dtr="false" t="normal">SUM(AI97, AI119)</f>
        <v>#VALUE!</v>
      </c>
      <c r="AJ126" s="244" t="e">
        <f aca="false" ca="true" dt2D="false" dtr="false" t="normal">SUM(AJ97, AJ119)</f>
        <v>#VALUE!</v>
      </c>
      <c r="AK126" s="244" t="e">
        <f aca="false" ca="true" dt2D="false" dtr="false" t="normal">SUM(AK97, AK119)</f>
        <v>#VALUE!</v>
      </c>
      <c r="AL126" s="244" t="e">
        <f aca="false" ca="true" dt2D="false" dtr="false" t="normal">SUM(AL97, AL119)</f>
        <v>#VALUE!</v>
      </c>
      <c r="AM126" s="244" t="e">
        <f aca="false" ca="true" dt2D="false" dtr="false" t="normal">SUM(AM97, AM119)</f>
        <v>#VALUE!</v>
      </c>
      <c r="AN126" s="244" t="e">
        <f aca="false" ca="true" dt2D="false" dtr="false" t="normal">SUM(AN97, AN119)</f>
        <v>#VALUE!</v>
      </c>
      <c r="AO126" s="244" t="e">
        <f aca="false" ca="true" dt2D="false" dtr="false" t="normal">SUM(AO97, AO119)</f>
        <v>#VALUE!</v>
      </c>
      <c r="AP126" s="244" t="e">
        <f aca="false" ca="true" dt2D="false" dtr="false" t="normal">SUM(AP97, AP119)</f>
        <v>#VALUE!</v>
      </c>
      <c r="AQ126" s="244" t="e">
        <f aca="false" ca="true" dt2D="false" dtr="false" t="normal">SUM(AQ97, AQ119)</f>
        <v>#VALUE!</v>
      </c>
      <c r="AR126" s="244" t="e">
        <f aca="false" ca="true" dt2D="false" dtr="false" t="normal">SUM(AR97, AR119)</f>
        <v>#VALUE!</v>
      </c>
      <c r="AS126" s="244" t="e">
        <f aca="false" ca="true" dt2D="false" dtr="false" t="normal">SUM(AS97, AS119)</f>
        <v>#VALUE!</v>
      </c>
      <c r="AT126" s="244" t="e">
        <f aca="false" ca="true" dt2D="false" dtr="false" t="normal">SUM(AT97, AT119)</f>
        <v>#VALUE!</v>
      </c>
      <c r="AU126" s="244" t="e">
        <f aca="false" ca="true" dt2D="false" dtr="false" t="normal">SUM(AU97, AU119)</f>
        <v>#VALUE!</v>
      </c>
      <c r="AV126" s="244" t="e">
        <f aca="false" ca="true" dt2D="false" dtr="false" t="normal">SUM(AV97, AV119)</f>
        <v>#VALUE!</v>
      </c>
      <c r="AW126" s="244" t="e">
        <f aca="false" ca="true" dt2D="false" dtr="false" t="normal">SUM(AW97, AW119)</f>
        <v>#VALUE!</v>
      </c>
      <c r="AX126" s="244" t="e">
        <f aca="false" ca="true" dt2D="false" dtr="false" t="normal">SUM(AX97, AX119)</f>
        <v>#VALUE!</v>
      </c>
      <c r="AY126" s="244" t="e">
        <f aca="false" ca="true" dt2D="false" dtr="false" t="normal">SUM(AY97, AY119)</f>
        <v>#VALUE!</v>
      </c>
      <c r="AZ126" s="244" t="e">
        <f aca="false" ca="true" dt2D="false" dtr="false" t="normal">SUM(AZ97, AZ119)</f>
        <v>#VALUE!</v>
      </c>
      <c r="BA126" s="244" t="e">
        <f aca="false" ca="true" dt2D="false" dtr="false" t="normal">SUM(BA97, BA119)</f>
        <v>#VALUE!</v>
      </c>
      <c r="BB126" s="244" t="e">
        <f aca="false" ca="true" dt2D="false" dtr="false" t="normal">SUM(BB97, BB119)</f>
        <v>#VALUE!</v>
      </c>
      <c r="BC126" s="244" t="e">
        <f aca="false" ca="true" dt2D="false" dtr="false" t="normal">SUM(BC97, BC119)</f>
        <v>#VALUE!</v>
      </c>
      <c r="BD126" s="244" t="e">
        <f aca="false" ca="true" dt2D="false" dtr="false" t="normal">SUM(BD97, BD119)</f>
        <v>#VALUE!</v>
      </c>
      <c r="BE126" s="244" t="e">
        <f aca="false" ca="true" dt2D="false" dtr="false" t="normal">SUM(BE97, BE119)</f>
        <v>#VALUE!</v>
      </c>
      <c r="BF126" s="244" t="e">
        <f aca="false" ca="true" dt2D="false" dtr="false" t="normal">SUM(BF97, BF119)</f>
        <v>#VALUE!</v>
      </c>
      <c r="BG126" s="244" t="e">
        <f aca="false" ca="true" dt2D="false" dtr="false" t="normal">SUM(BG97, BG119)</f>
        <v>#VALUE!</v>
      </c>
      <c r="BH126" s="244" t="e">
        <f aca="false" ca="true" dt2D="false" dtr="false" t="normal">SUM(BH97, BH119)</f>
        <v>#VALUE!</v>
      </c>
      <c r="BI126" s="244" t="e">
        <f aca="false" ca="true" dt2D="false" dtr="false" t="normal">SUM(BI97, BI119)</f>
        <v>#VALUE!</v>
      </c>
      <c r="BJ126" s="244" t="e">
        <f aca="false" ca="true" dt2D="false" dtr="false" t="normal">SUM(BJ97, BJ119)</f>
        <v>#VALUE!</v>
      </c>
      <c r="BK126" s="244" t="e">
        <f aca="false" ca="true" dt2D="false" dtr="false" t="normal">SUM(BK97, BK119)</f>
        <v>#VALUE!</v>
      </c>
      <c r="BL126" s="244" t="e">
        <f aca="false" ca="true" dt2D="false" dtr="false" t="normal">SUM(BL97, BL119)</f>
        <v>#VALUE!</v>
      </c>
      <c r="BM126" s="244" t="e">
        <f aca="false" ca="true" dt2D="false" dtr="false" t="normal">SUM(BM97, BM119)</f>
        <v>#VALUE!</v>
      </c>
      <c r="BN126" s="244" t="e">
        <f aca="false" ca="true" dt2D="false" dtr="false" t="normal">SUM(BN97, BN119)</f>
        <v>#VALUE!</v>
      </c>
      <c r="BO126" s="244" t="e">
        <f aca="false" ca="true" dt2D="false" dtr="false" t="normal">SUM(BO97, BO119)</f>
        <v>#VALUE!</v>
      </c>
      <c r="BP126" s="244" t="e">
        <f aca="false" ca="true" dt2D="false" dtr="false" t="normal">SUM(BP97, BP119)</f>
        <v>#VALUE!</v>
      </c>
      <c r="BQ126" s="244" t="e">
        <f aca="false" ca="true" dt2D="false" dtr="false" t="normal">SUM(BQ97, BQ119)</f>
        <v>#VALUE!</v>
      </c>
      <c r="BR126" s="244" t="e">
        <f aca="false" ca="true" dt2D="false" dtr="false" t="normal">SUM(BR97, BR119)</f>
        <v>#VALUE!</v>
      </c>
      <c r="BS126" s="244" t="e">
        <f aca="false" ca="true" dt2D="false" dtr="false" t="normal">SUM(BS97, BS119)</f>
        <v>#VALUE!</v>
      </c>
      <c r="BT126" s="244" t="e">
        <f aca="false" ca="true" dt2D="false" dtr="false" t="normal">SUM(BT97, BT119)</f>
        <v>#VALUE!</v>
      </c>
    </row>
    <row hidden="true" ht="16.5" outlineLevel="1" r="127">
      <c r="L127" s="244" t="n"/>
      <c r="M127" s="244" t="n"/>
      <c r="N127" s="244" t="n"/>
      <c r="O127" s="244" t="n"/>
      <c r="P127" s="244" t="n"/>
      <c r="Q127" s="244" t="n"/>
      <c r="R127" s="244" t="n"/>
      <c r="S127" s="244" t="n"/>
      <c r="T127" s="244" t="n"/>
      <c r="U127" s="244" t="n"/>
      <c r="V127" s="244" t="n"/>
      <c r="W127" s="244" t="n"/>
      <c r="X127" s="244" t="n"/>
      <c r="Y127" s="244" t="n"/>
      <c r="Z127" s="244" t="n"/>
      <c r="AA127" s="244" t="n"/>
      <c r="AB127" s="244" t="n"/>
      <c r="AC127" s="244" t="n"/>
      <c r="AD127" s="244" t="n"/>
      <c r="AE127" s="244" t="n"/>
      <c r="AF127" s="244" t="n"/>
      <c r="AG127" s="244" t="n"/>
      <c r="AH127" s="244" t="n"/>
      <c r="AI127" s="244" t="n"/>
      <c r="AJ127" s="244" t="n"/>
      <c r="AK127" s="244" t="n"/>
      <c r="AL127" s="244" t="n"/>
      <c r="AM127" s="244" t="n"/>
      <c r="AN127" s="244" t="n"/>
      <c r="AO127" s="244" t="n"/>
      <c r="AP127" s="244" t="n"/>
      <c r="AQ127" s="244" t="n"/>
      <c r="AR127" s="244" t="n"/>
      <c r="AS127" s="244" t="n"/>
      <c r="AT127" s="244" t="n"/>
      <c r="AU127" s="244" t="n"/>
      <c r="AV127" s="244" t="n"/>
      <c r="AW127" s="244" t="n"/>
      <c r="AX127" s="244" t="n"/>
      <c r="AY127" s="244" t="n"/>
      <c r="AZ127" s="244" t="n"/>
      <c r="BA127" s="244" t="n"/>
      <c r="BB127" s="244" t="n"/>
      <c r="BC127" s="244" t="n"/>
      <c r="BD127" s="244" t="n"/>
      <c r="BE127" s="244" t="n"/>
      <c r="BF127" s="244" t="n"/>
      <c r="BG127" s="244" t="n"/>
      <c r="BH127" s="244" t="n"/>
      <c r="BI127" s="244" t="n"/>
      <c r="BJ127" s="244" t="n"/>
      <c r="BK127" s="244" t="n"/>
      <c r="BL127" s="244" t="n"/>
      <c r="BM127" s="244" t="n"/>
      <c r="BN127" s="244" t="n"/>
      <c r="BO127" s="244" t="n"/>
      <c r="BP127" s="244" t="n"/>
      <c r="BQ127" s="244" t="n"/>
      <c r="BR127" s="244" t="n"/>
      <c r="BS127" s="244" t="n"/>
      <c r="BT127" s="244" t="n"/>
    </row>
    <row customFormat="true" hidden="true" ht="16.5" outlineLevel="1" r="128" s="130">
      <c r="A128" s="574" t="n"/>
      <c r="B128" s="482" t="n"/>
      <c r="C128" s="574" t="n"/>
      <c r="D128" s="482" t="n"/>
      <c r="E128" s="574" t="n"/>
      <c r="F128" s="574" t="n"/>
      <c r="G128" s="574" t="n"/>
      <c r="H128" s="594" t="n"/>
      <c r="I128" s="1" t="s">
        <v>630</v>
      </c>
      <c r="K128" s="575" t="n"/>
      <c r="L128" s="235" t="n"/>
      <c r="M128" s="244" t="n"/>
      <c r="N128" s="244" t="n"/>
      <c r="O128" s="244" t="n"/>
      <c r="P128" s="244" t="n"/>
      <c r="Q128" s="244" t="n"/>
      <c r="R128" s="244" t="n"/>
      <c r="S128" s="244" t="n"/>
      <c r="T128" s="244" t="n"/>
      <c r="U128" s="244" t="n"/>
      <c r="V128" s="244" t="n"/>
      <c r="W128" s="244" t="n"/>
      <c r="X128" s="244" t="n"/>
      <c r="Y128" s="244" t="n"/>
      <c r="Z128" s="244" t="n"/>
      <c r="AA128" s="244" t="n"/>
      <c r="AB128" s="244" t="n"/>
      <c r="AC128" s="244" t="n"/>
      <c r="AD128" s="244" t="n"/>
      <c r="AE128" s="244" t="n"/>
      <c r="AF128" s="244" t="n"/>
      <c r="AG128" s="244" t="n"/>
      <c r="AH128" s="244" t="n"/>
      <c r="AI128" s="244" t="n"/>
      <c r="AJ128" s="244" t="n"/>
      <c r="AK128" s="244" t="n"/>
      <c r="AL128" s="244" t="n"/>
      <c r="AM128" s="244" t="n"/>
      <c r="AN128" s="244" t="n"/>
      <c r="AO128" s="244" t="n"/>
      <c r="AP128" s="244" t="n"/>
      <c r="AQ128" s="244" t="n"/>
      <c r="AR128" s="244" t="n"/>
      <c r="AS128" s="244" t="n"/>
      <c r="AT128" s="244" t="n"/>
      <c r="AU128" s="244" t="n"/>
      <c r="AV128" s="244" t="n"/>
      <c r="AW128" s="244" t="n"/>
      <c r="AX128" s="244" t="n"/>
      <c r="AY128" s="244" t="n"/>
      <c r="AZ128" s="244" t="n"/>
      <c r="BA128" s="244" t="n"/>
      <c r="BB128" s="244" t="n"/>
      <c r="BC128" s="244" t="n"/>
      <c r="BD128" s="244" t="n"/>
      <c r="BE128" s="244" t="n"/>
      <c r="BF128" s="244" t="n"/>
      <c r="BG128" s="244" t="n"/>
      <c r="BH128" s="244" t="n"/>
      <c r="BI128" s="244" t="n"/>
      <c r="BJ128" s="244" t="n"/>
      <c r="BK128" s="244" t="n"/>
      <c r="BL128" s="244" t="n"/>
      <c r="BM128" s="244" t="n"/>
      <c r="BN128" s="244" t="n"/>
      <c r="BO128" s="244" t="n"/>
      <c r="BP128" s="244" t="n"/>
      <c r="BQ128" s="244" t="n"/>
      <c r="BR128" s="244" t="n"/>
      <c r="BS128" s="244" t="n"/>
      <c r="BT128" s="244" t="n"/>
    </row>
    <row customFormat="true" hidden="true" ht="16.5" outlineLevel="2" r="129" s="130">
      <c r="A129" s="574" t="n"/>
      <c r="B129" s="482" t="n"/>
      <c r="C129" s="574" t="n"/>
      <c r="D129" s="482" t="n"/>
      <c r="E129" s="574" t="n"/>
      <c r="F129" s="574" t="n"/>
      <c r="G129" s="574" t="n"/>
      <c r="H129" s="594" t="n"/>
      <c r="I129" s="608" t="s">
        <v>523</v>
      </c>
      <c r="K129" s="575" t="n"/>
      <c r="L129" s="235" t="e">
        <f aca="false" ca="true" dt2D="false" dtr="false" t="normal">SUM(M129:BT129)</f>
        <v>#VALUE!</v>
      </c>
      <c r="M129" s="239" t="e">
        <f aca="false" ca="true" dt2D="false" dtr="false" t="normal">SUM(M131:M133)</f>
        <v>#VALUE!</v>
      </c>
      <c r="N129" s="239" t="e">
        <f aca="false" ca="true" dt2D="false" dtr="false" t="normal">SUM(N131:N133)</f>
        <v>#VALUE!</v>
      </c>
      <c r="O129" s="239" t="e">
        <f aca="false" ca="true" dt2D="false" dtr="false" t="normal">SUM(O131:O133)</f>
        <v>#VALUE!</v>
      </c>
      <c r="P129" s="239" t="e">
        <f aca="false" ca="true" dt2D="false" dtr="false" t="normal">SUM(P131:P133)</f>
        <v>#VALUE!</v>
      </c>
      <c r="Q129" s="239" t="e">
        <f aca="false" ca="true" dt2D="false" dtr="false" t="normal">SUM(Q131:Q133)</f>
        <v>#VALUE!</v>
      </c>
      <c r="R129" s="239" t="e">
        <f aca="false" ca="true" dt2D="false" dtr="false" t="normal">SUM(R131:R133)</f>
        <v>#VALUE!</v>
      </c>
      <c r="S129" s="239" t="e">
        <f aca="false" ca="true" dt2D="false" dtr="false" t="normal">SUM(S131:S133)</f>
        <v>#VALUE!</v>
      </c>
      <c r="T129" s="239" t="e">
        <f aca="false" ca="true" dt2D="false" dtr="false" t="normal">SUM(T131:T133)</f>
        <v>#VALUE!</v>
      </c>
      <c r="U129" s="239" t="e">
        <f aca="false" ca="true" dt2D="false" dtr="false" t="normal">SUM(U131:U133)</f>
        <v>#VALUE!</v>
      </c>
      <c r="V129" s="239" t="e">
        <f aca="false" ca="true" dt2D="false" dtr="false" t="normal">SUM(V131:V133)</f>
        <v>#VALUE!</v>
      </c>
      <c r="W129" s="239" t="e">
        <f aca="false" ca="true" dt2D="false" dtr="false" t="normal">SUM(W131:W133)</f>
        <v>#VALUE!</v>
      </c>
      <c r="X129" s="239" t="e">
        <f aca="false" ca="true" dt2D="false" dtr="false" t="normal">SUM(X131:X133)</f>
        <v>#VALUE!</v>
      </c>
      <c r="Y129" s="239" t="e">
        <f aca="false" ca="true" dt2D="false" dtr="false" t="normal">SUM(Y131:Y133)</f>
        <v>#VALUE!</v>
      </c>
      <c r="Z129" s="239" t="e">
        <f aca="false" ca="true" dt2D="false" dtr="false" t="normal">SUM(Z131:Z133)</f>
        <v>#VALUE!</v>
      </c>
      <c r="AA129" s="239" t="e">
        <f aca="false" ca="true" dt2D="false" dtr="false" t="normal">SUM(AA131:AA133)</f>
        <v>#VALUE!</v>
      </c>
      <c r="AB129" s="239" t="e">
        <f aca="false" ca="true" dt2D="false" dtr="false" t="normal">SUM(AB131:AB133)</f>
        <v>#VALUE!</v>
      </c>
      <c r="AC129" s="239" t="e">
        <f aca="false" ca="true" dt2D="false" dtr="false" t="normal">SUM(AC131:AC133)</f>
        <v>#VALUE!</v>
      </c>
      <c r="AD129" s="239" t="e">
        <f aca="false" ca="true" dt2D="false" dtr="false" t="normal">SUM(AD131:AD133)</f>
        <v>#VALUE!</v>
      </c>
      <c r="AE129" s="239" t="e">
        <f aca="false" ca="true" dt2D="false" dtr="false" t="normal">SUM(AE131:AE133)</f>
        <v>#VALUE!</v>
      </c>
      <c r="AF129" s="239" t="e">
        <f aca="false" ca="true" dt2D="false" dtr="false" t="normal">SUM(AF131:AF133)</f>
        <v>#VALUE!</v>
      </c>
      <c r="AG129" s="239" t="e">
        <f aca="false" ca="true" dt2D="false" dtr="false" t="normal">SUM(AG131:AG133)</f>
        <v>#VALUE!</v>
      </c>
      <c r="AH129" s="239" t="e">
        <f aca="false" ca="true" dt2D="false" dtr="false" t="normal">SUM(AH131:AH133)</f>
        <v>#VALUE!</v>
      </c>
      <c r="AI129" s="239" t="e">
        <f aca="false" ca="true" dt2D="false" dtr="false" t="normal">SUM(AI131:AI133)</f>
        <v>#VALUE!</v>
      </c>
      <c r="AJ129" s="239" t="e">
        <f aca="false" ca="true" dt2D="false" dtr="false" t="normal">SUM(AJ131:AJ133)</f>
        <v>#VALUE!</v>
      </c>
      <c r="AK129" s="239" t="e">
        <f aca="false" ca="true" dt2D="false" dtr="false" t="normal">SUM(AK131:AK133)</f>
        <v>#VALUE!</v>
      </c>
      <c r="AL129" s="239" t="e">
        <f aca="false" ca="true" dt2D="false" dtr="false" t="normal">SUM(AL131:AL133)</f>
        <v>#VALUE!</v>
      </c>
      <c r="AM129" s="239" t="e">
        <f aca="false" ca="true" dt2D="false" dtr="false" t="normal">SUM(AM131:AM133)</f>
        <v>#VALUE!</v>
      </c>
      <c r="AN129" s="239" t="e">
        <f aca="false" ca="true" dt2D="false" dtr="false" t="normal">SUM(AN131:AN133)</f>
        <v>#VALUE!</v>
      </c>
      <c r="AO129" s="239" t="e">
        <f aca="false" ca="true" dt2D="false" dtr="false" t="normal">SUM(AO131:AO133)</f>
        <v>#VALUE!</v>
      </c>
      <c r="AP129" s="239" t="e">
        <f aca="false" ca="true" dt2D="false" dtr="false" t="normal">SUM(AP131:AP133)</f>
        <v>#VALUE!</v>
      </c>
      <c r="AQ129" s="239" t="e">
        <f aca="false" ca="true" dt2D="false" dtr="false" t="normal">SUM(AQ131:AQ133)</f>
        <v>#VALUE!</v>
      </c>
      <c r="AR129" s="239" t="e">
        <f aca="false" ca="true" dt2D="false" dtr="false" t="normal">SUM(AR131:AR133)</f>
        <v>#VALUE!</v>
      </c>
      <c r="AS129" s="239" t="e">
        <f aca="false" ca="true" dt2D="false" dtr="false" t="normal">SUM(AS131:AS133)</f>
        <v>#VALUE!</v>
      </c>
      <c r="AT129" s="239" t="e">
        <f aca="false" ca="true" dt2D="false" dtr="false" t="normal">SUM(AT131:AT133)</f>
        <v>#VALUE!</v>
      </c>
      <c r="AU129" s="239" t="e">
        <f aca="false" ca="true" dt2D="false" dtr="false" t="normal">SUM(AU131:AU133)</f>
        <v>#VALUE!</v>
      </c>
      <c r="AV129" s="239" t="e">
        <f aca="false" ca="true" dt2D="false" dtr="false" t="normal">SUM(AV131:AV133)</f>
        <v>#VALUE!</v>
      </c>
      <c r="AW129" s="239" t="e">
        <f aca="false" ca="true" dt2D="false" dtr="false" t="normal">SUM(AW131:AW133)</f>
        <v>#VALUE!</v>
      </c>
      <c r="AX129" s="239" t="e">
        <f aca="false" ca="true" dt2D="false" dtr="false" t="normal">SUM(AX131:AX133)</f>
        <v>#VALUE!</v>
      </c>
      <c r="AY129" s="239" t="e">
        <f aca="false" ca="true" dt2D="false" dtr="false" t="normal">SUM(AY131:AY133)</f>
        <v>#VALUE!</v>
      </c>
      <c r="AZ129" s="239" t="e">
        <f aca="false" ca="true" dt2D="false" dtr="false" t="normal">SUM(AZ131:AZ133)</f>
        <v>#VALUE!</v>
      </c>
      <c r="BA129" s="239" t="e">
        <f aca="false" ca="true" dt2D="false" dtr="false" t="normal">SUM(BA131:BA133)</f>
        <v>#VALUE!</v>
      </c>
      <c r="BB129" s="239" t="e">
        <f aca="false" ca="true" dt2D="false" dtr="false" t="normal">SUM(BB131:BB133)</f>
        <v>#VALUE!</v>
      </c>
      <c r="BC129" s="239" t="e">
        <f aca="false" ca="true" dt2D="false" dtr="false" t="normal">SUM(BC131:BC133)</f>
        <v>#VALUE!</v>
      </c>
      <c r="BD129" s="239" t="e">
        <f aca="false" ca="true" dt2D="false" dtr="false" t="normal">SUM(BD131:BD133)</f>
        <v>#VALUE!</v>
      </c>
      <c r="BE129" s="239" t="e">
        <f aca="false" ca="true" dt2D="false" dtr="false" t="normal">SUM(BE131:BE133)</f>
        <v>#VALUE!</v>
      </c>
      <c r="BF129" s="239" t="e">
        <f aca="false" ca="true" dt2D="false" dtr="false" t="normal">SUM(BF131:BF133)</f>
        <v>#VALUE!</v>
      </c>
      <c r="BG129" s="239" t="e">
        <f aca="false" ca="true" dt2D="false" dtr="false" t="normal">SUM(BG131:BG133)</f>
        <v>#VALUE!</v>
      </c>
      <c r="BH129" s="239" t="e">
        <f aca="false" ca="true" dt2D="false" dtr="false" t="normal">SUM(BH131:BH133)</f>
        <v>#VALUE!</v>
      </c>
      <c r="BI129" s="239" t="e">
        <f aca="false" ca="true" dt2D="false" dtr="false" t="normal">SUM(BI131:BI133)</f>
        <v>#VALUE!</v>
      </c>
      <c r="BJ129" s="239" t="e">
        <f aca="false" ca="true" dt2D="false" dtr="false" t="normal">SUM(BJ131:BJ133)</f>
        <v>#VALUE!</v>
      </c>
      <c r="BK129" s="239" t="e">
        <f aca="false" ca="true" dt2D="false" dtr="false" t="normal">SUM(BK131:BK133)</f>
        <v>#VALUE!</v>
      </c>
      <c r="BL129" s="239" t="e">
        <f aca="false" ca="true" dt2D="false" dtr="false" t="normal">SUM(BL131:BL133)</f>
        <v>#VALUE!</v>
      </c>
      <c r="BM129" s="239" t="e">
        <f aca="false" ca="true" dt2D="false" dtr="false" t="normal">SUM(BM131:BM133)</f>
        <v>#VALUE!</v>
      </c>
      <c r="BN129" s="239" t="e">
        <f aca="false" ca="true" dt2D="false" dtr="false" t="normal">SUM(BN131:BN133)</f>
        <v>#VALUE!</v>
      </c>
      <c r="BO129" s="239" t="e">
        <f aca="false" ca="true" dt2D="false" dtr="false" t="normal">SUM(BO131:BO133)</f>
        <v>#VALUE!</v>
      </c>
      <c r="BP129" s="239" t="e">
        <f aca="false" ca="true" dt2D="false" dtr="false" t="normal">SUM(BP131:BP133)</f>
        <v>#VALUE!</v>
      </c>
      <c r="BQ129" s="239" t="e">
        <f aca="false" ca="true" dt2D="false" dtr="false" t="normal">SUM(BQ131:BQ133)</f>
        <v>#VALUE!</v>
      </c>
      <c r="BR129" s="239" t="e">
        <f aca="false" ca="true" dt2D="false" dtr="false" t="normal">SUM(BR131:BR133)</f>
        <v>#VALUE!</v>
      </c>
      <c r="BS129" s="239" t="e">
        <f aca="false" ca="true" dt2D="false" dtr="false" t="normal">SUM(BS131:BS133)</f>
        <v>#VALUE!</v>
      </c>
      <c r="BT129" s="239" t="e">
        <f aca="false" ca="true" dt2D="false" dtr="false" t="normal">SUM(BT131:BT133)</f>
        <v>#VALUE!</v>
      </c>
    </row>
    <row hidden="true" ht="16.5" outlineLevel="2" r="130">
      <c r="I130" s="616" t="s">
        <v>289</v>
      </c>
      <c r="L130" s="572" t="n"/>
      <c r="M130" s="244" t="n"/>
      <c r="N130" s="244" t="n"/>
      <c r="O130" s="244" t="n"/>
      <c r="P130" s="244" t="n"/>
      <c r="Q130" s="244" t="n"/>
      <c r="R130" s="244" t="n"/>
      <c r="S130" s="244" t="n"/>
      <c r="T130" s="244" t="n"/>
      <c r="U130" s="244" t="n"/>
      <c r="V130" s="244" t="n"/>
      <c r="W130" s="244" t="n"/>
      <c r="X130" s="244" t="n"/>
      <c r="Y130" s="244" t="n"/>
      <c r="Z130" s="244" t="n"/>
      <c r="AA130" s="244" t="n"/>
      <c r="AB130" s="244" t="n"/>
      <c r="AC130" s="244" t="n"/>
      <c r="AD130" s="244" t="n"/>
      <c r="AE130" s="244" t="n"/>
      <c r="AF130" s="244" t="n"/>
      <c r="AG130" s="244" t="n"/>
      <c r="AH130" s="244" t="n"/>
      <c r="AI130" s="244" t="n"/>
      <c r="AJ130" s="244" t="n"/>
      <c r="AK130" s="244" t="n"/>
      <c r="AL130" s="244" t="n"/>
      <c r="AM130" s="244" t="n"/>
      <c r="AN130" s="244" t="n"/>
      <c r="AO130" s="244" t="n"/>
      <c r="AP130" s="244" t="n"/>
      <c r="AQ130" s="244" t="n"/>
      <c r="AR130" s="244" t="n"/>
      <c r="AS130" s="244" t="n"/>
      <c r="AT130" s="244" t="n"/>
      <c r="AU130" s="244" t="n"/>
      <c r="AV130" s="244" t="n"/>
      <c r="AW130" s="244" t="n"/>
      <c r="AX130" s="244" t="n"/>
      <c r="AY130" s="244" t="n"/>
      <c r="AZ130" s="244" t="n"/>
      <c r="BA130" s="244" t="n"/>
      <c r="BB130" s="244" t="n"/>
      <c r="BC130" s="244" t="n"/>
      <c r="BD130" s="244" t="n"/>
      <c r="BE130" s="244" t="n"/>
      <c r="BF130" s="244" t="n"/>
      <c r="BG130" s="244" t="n"/>
      <c r="BH130" s="244" t="n"/>
      <c r="BI130" s="244" t="n"/>
      <c r="BJ130" s="244" t="n"/>
      <c r="BK130" s="244" t="n"/>
      <c r="BL130" s="244" t="n"/>
      <c r="BM130" s="244" t="n"/>
      <c r="BN130" s="244" t="n"/>
      <c r="BO130" s="244" t="n"/>
      <c r="BP130" s="244" t="n"/>
      <c r="BQ130" s="244" t="n"/>
      <c r="BR130" s="244" t="n"/>
      <c r="BS130" s="244" t="n"/>
      <c r="BT130" s="244" t="n"/>
    </row>
    <row customFormat="true" hidden="true" ht="16.5" outlineLevel="2" r="131" s="130">
      <c r="A131" s="574" t="n"/>
      <c r="B131" s="482" t="n"/>
      <c r="C131" s="574" t="n"/>
      <c r="D131" s="482" t="n"/>
      <c r="E131" s="574" t="n"/>
      <c r="F131" s="574" t="n"/>
      <c r="G131" s="574" t="n"/>
      <c r="H131" s="594" t="n"/>
      <c r="I131" s="554" t="s">
        <v>301</v>
      </c>
      <c r="K131" s="575" t="n"/>
      <c r="L131" s="235" t="e">
        <f aca="false" ca="true" dt2D="false" dtr="false" t="normal">SUM(M131:BT131)</f>
        <v>#VALUE!</v>
      </c>
      <c r="M131" s="239" t="e">
        <f aca="false" ca="true" dt2D="false" dtr="false" t="normal">SUMIF($J:$J, $I131, M:M)</f>
        <v>#VALUE!</v>
      </c>
      <c r="N131" s="239" t="e">
        <f aca="false" ca="true" dt2D="false" dtr="false" t="normal">SUMIF($J:$J, $I131, N:N)</f>
        <v>#VALUE!</v>
      </c>
      <c r="O131" s="239" t="e">
        <f aca="false" ca="true" dt2D="false" dtr="false" t="normal">SUMIF($J:$J, $I131, O:O)</f>
        <v>#VALUE!</v>
      </c>
      <c r="P131" s="239" t="e">
        <f aca="false" ca="true" dt2D="false" dtr="false" t="normal">SUMIF($J:$J, $I131, P:P)</f>
        <v>#VALUE!</v>
      </c>
      <c r="Q131" s="239" t="e">
        <f aca="false" ca="true" dt2D="false" dtr="false" t="normal">SUMIF($J:$J, $I131, Q:Q)</f>
        <v>#VALUE!</v>
      </c>
      <c r="R131" s="239" t="e">
        <f aca="false" ca="true" dt2D="false" dtr="false" t="normal">SUMIF($J:$J, $I131, R:R)</f>
        <v>#VALUE!</v>
      </c>
      <c r="S131" s="239" t="e">
        <f aca="false" ca="true" dt2D="false" dtr="false" t="normal">SUMIF($J:$J, $I131, S:S)</f>
        <v>#VALUE!</v>
      </c>
      <c r="T131" s="239" t="e">
        <f aca="false" ca="true" dt2D="false" dtr="false" t="normal">SUMIF($J:$J, $I131, T:T)</f>
        <v>#VALUE!</v>
      </c>
      <c r="U131" s="239" t="e">
        <f aca="false" ca="true" dt2D="false" dtr="false" t="normal">SUMIF($J:$J, $I131, U:U)</f>
        <v>#VALUE!</v>
      </c>
      <c r="V131" s="239" t="e">
        <f aca="false" ca="true" dt2D="false" dtr="false" t="normal">SUMIF($J:$J, $I131, V:V)</f>
        <v>#VALUE!</v>
      </c>
      <c r="W131" s="239" t="e">
        <f aca="false" ca="true" dt2D="false" dtr="false" t="normal">SUMIF($J:$J, $I131, W:W)</f>
        <v>#VALUE!</v>
      </c>
      <c r="X131" s="239" t="e">
        <f aca="false" ca="true" dt2D="false" dtr="false" t="normal">SUMIF($J:$J, $I131, X:X)</f>
        <v>#VALUE!</v>
      </c>
      <c r="Y131" s="239" t="e">
        <f aca="false" ca="true" dt2D="false" dtr="false" t="normal">SUMIF($J:$J, $I131, Y:Y)</f>
        <v>#VALUE!</v>
      </c>
      <c r="Z131" s="239" t="e">
        <f aca="false" ca="true" dt2D="false" dtr="false" t="normal">SUMIF($J:$J, $I131, Z:Z)</f>
        <v>#VALUE!</v>
      </c>
      <c r="AA131" s="239" t="e">
        <f aca="false" ca="true" dt2D="false" dtr="false" t="normal">SUMIF($J:$J, $I131, AA:AA)</f>
        <v>#VALUE!</v>
      </c>
      <c r="AB131" s="239" t="e">
        <f aca="false" ca="true" dt2D="false" dtr="false" t="normal">SUMIF($J:$J, $I131, AB:AB)</f>
        <v>#VALUE!</v>
      </c>
      <c r="AC131" s="239" t="e">
        <f aca="false" ca="true" dt2D="false" dtr="false" t="normal">SUMIF($J:$J, $I131, AC:AC)</f>
        <v>#VALUE!</v>
      </c>
      <c r="AD131" s="239" t="e">
        <f aca="false" ca="true" dt2D="false" dtr="false" t="normal">SUMIF($J:$J, $I131, AD:AD)</f>
        <v>#VALUE!</v>
      </c>
      <c r="AE131" s="239" t="e">
        <f aca="false" ca="true" dt2D="false" dtr="false" t="normal">SUMIF($J:$J, $I131, AE:AE)</f>
        <v>#VALUE!</v>
      </c>
      <c r="AF131" s="239" t="e">
        <f aca="false" ca="true" dt2D="false" dtr="false" t="normal">SUMIF($J:$J, $I131, AF:AF)</f>
        <v>#VALUE!</v>
      </c>
      <c r="AG131" s="239" t="e">
        <f aca="false" ca="true" dt2D="false" dtr="false" t="normal">SUMIF($J:$J, $I131, AG:AG)</f>
        <v>#VALUE!</v>
      </c>
      <c r="AH131" s="239" t="e">
        <f aca="false" ca="true" dt2D="false" dtr="false" t="normal">SUMIF($J:$J, $I131, AH:AH)</f>
        <v>#VALUE!</v>
      </c>
      <c r="AI131" s="239" t="e">
        <f aca="false" ca="true" dt2D="false" dtr="false" t="normal">SUMIF($J:$J, $I131, AI:AI)</f>
        <v>#VALUE!</v>
      </c>
      <c r="AJ131" s="239" t="e">
        <f aca="false" ca="true" dt2D="false" dtr="false" t="normal">SUMIF($J:$J, $I131, AJ:AJ)</f>
        <v>#VALUE!</v>
      </c>
      <c r="AK131" s="239" t="e">
        <f aca="false" ca="true" dt2D="false" dtr="false" t="normal">SUMIF($J:$J, $I131, AK:AK)</f>
        <v>#VALUE!</v>
      </c>
      <c r="AL131" s="239" t="e">
        <f aca="false" ca="true" dt2D="false" dtr="false" t="normal">SUMIF($J:$J, $I131, AL:AL)</f>
        <v>#VALUE!</v>
      </c>
      <c r="AM131" s="239" t="e">
        <f aca="false" ca="true" dt2D="false" dtr="false" t="normal">SUMIF($J:$J, $I131, AM:AM)</f>
        <v>#VALUE!</v>
      </c>
      <c r="AN131" s="239" t="e">
        <f aca="false" ca="true" dt2D="false" dtr="false" t="normal">SUMIF($J:$J, $I131, AN:AN)</f>
        <v>#VALUE!</v>
      </c>
      <c r="AO131" s="239" t="e">
        <f aca="false" ca="true" dt2D="false" dtr="false" t="normal">SUMIF($J:$J, $I131, AO:AO)</f>
        <v>#VALUE!</v>
      </c>
      <c r="AP131" s="239" t="e">
        <f aca="false" ca="true" dt2D="false" dtr="false" t="normal">SUMIF($J:$J, $I131, AP:AP)</f>
        <v>#VALUE!</v>
      </c>
      <c r="AQ131" s="239" t="e">
        <f aca="false" ca="true" dt2D="false" dtr="false" t="normal">SUMIF($J:$J, $I131, AQ:AQ)</f>
        <v>#VALUE!</v>
      </c>
      <c r="AR131" s="239" t="e">
        <f aca="false" ca="true" dt2D="false" dtr="false" t="normal">SUMIF($J:$J, $I131, AR:AR)</f>
        <v>#VALUE!</v>
      </c>
      <c r="AS131" s="239" t="e">
        <f aca="false" ca="true" dt2D="false" dtr="false" t="normal">SUMIF($J:$J, $I131, AS:AS)</f>
        <v>#VALUE!</v>
      </c>
      <c r="AT131" s="239" t="e">
        <f aca="false" ca="true" dt2D="false" dtr="false" t="normal">SUMIF($J:$J, $I131, AT:AT)</f>
        <v>#VALUE!</v>
      </c>
      <c r="AU131" s="239" t="e">
        <f aca="false" ca="true" dt2D="false" dtr="false" t="normal">SUMIF($J:$J, $I131, AU:AU)</f>
        <v>#VALUE!</v>
      </c>
      <c r="AV131" s="239" t="e">
        <f aca="false" ca="true" dt2D="false" dtr="false" t="normal">SUMIF($J:$J, $I131, AV:AV)</f>
        <v>#VALUE!</v>
      </c>
      <c r="AW131" s="239" t="e">
        <f aca="false" ca="true" dt2D="false" dtr="false" t="normal">SUMIF($J:$J, $I131, AW:AW)</f>
        <v>#VALUE!</v>
      </c>
      <c r="AX131" s="239" t="e">
        <f aca="false" ca="true" dt2D="false" dtr="false" t="normal">SUMIF($J:$J, $I131, AX:AX)</f>
        <v>#VALUE!</v>
      </c>
      <c r="AY131" s="239" t="e">
        <f aca="false" ca="true" dt2D="false" dtr="false" t="normal">SUMIF($J:$J, $I131, AY:AY)</f>
        <v>#VALUE!</v>
      </c>
      <c r="AZ131" s="239" t="e">
        <f aca="false" ca="true" dt2D="false" dtr="false" t="normal">SUMIF($J:$J, $I131, AZ:AZ)</f>
        <v>#VALUE!</v>
      </c>
      <c r="BA131" s="239" t="e">
        <f aca="false" ca="true" dt2D="false" dtr="false" t="normal">SUMIF($J:$J, $I131, BA:BA)</f>
        <v>#VALUE!</v>
      </c>
      <c r="BB131" s="239" t="e">
        <f aca="false" ca="true" dt2D="false" dtr="false" t="normal">SUMIF($J:$J, $I131, BB:BB)</f>
        <v>#VALUE!</v>
      </c>
      <c r="BC131" s="239" t="e">
        <f aca="false" ca="true" dt2D="false" dtr="false" t="normal">SUMIF($J:$J, $I131, BC:BC)</f>
        <v>#VALUE!</v>
      </c>
      <c r="BD131" s="239" t="e">
        <f aca="false" ca="true" dt2D="false" dtr="false" t="normal">SUMIF($J:$J, $I131, BD:BD)</f>
        <v>#VALUE!</v>
      </c>
      <c r="BE131" s="239" t="e">
        <f aca="false" ca="true" dt2D="false" dtr="false" t="normal">SUMIF($J:$J, $I131, BE:BE)</f>
        <v>#VALUE!</v>
      </c>
      <c r="BF131" s="239" t="e">
        <f aca="false" ca="true" dt2D="false" dtr="false" t="normal">SUMIF($J:$J, $I131, BF:BF)</f>
        <v>#VALUE!</v>
      </c>
      <c r="BG131" s="239" t="e">
        <f aca="false" ca="true" dt2D="false" dtr="false" t="normal">SUMIF($J:$J, $I131, BG:BG)</f>
        <v>#VALUE!</v>
      </c>
      <c r="BH131" s="239" t="e">
        <f aca="false" ca="true" dt2D="false" dtr="false" t="normal">SUMIF($J:$J, $I131, BH:BH)</f>
        <v>#VALUE!</v>
      </c>
      <c r="BI131" s="239" t="e">
        <f aca="false" ca="true" dt2D="false" dtr="false" t="normal">SUMIF($J:$J, $I131, BI:BI)</f>
        <v>#VALUE!</v>
      </c>
      <c r="BJ131" s="239" t="e">
        <f aca="false" ca="true" dt2D="false" dtr="false" t="normal">SUMIF($J:$J, $I131, BJ:BJ)</f>
        <v>#VALUE!</v>
      </c>
      <c r="BK131" s="239" t="e">
        <f aca="false" ca="true" dt2D="false" dtr="false" t="normal">SUMIF($J:$J, $I131, BK:BK)</f>
        <v>#VALUE!</v>
      </c>
      <c r="BL131" s="239" t="e">
        <f aca="false" ca="true" dt2D="false" dtr="false" t="normal">SUMIF($J:$J, $I131, BL:BL)</f>
        <v>#VALUE!</v>
      </c>
      <c r="BM131" s="239" t="e">
        <f aca="false" ca="true" dt2D="false" dtr="false" t="normal">SUMIF($J:$J, $I131, BM:BM)</f>
        <v>#VALUE!</v>
      </c>
      <c r="BN131" s="239" t="e">
        <f aca="false" ca="true" dt2D="false" dtr="false" t="normal">SUMIF($J:$J, $I131, BN:BN)</f>
        <v>#VALUE!</v>
      </c>
      <c r="BO131" s="239" t="e">
        <f aca="false" ca="true" dt2D="false" dtr="false" t="normal">SUMIF($J:$J, $I131, BO:BO)</f>
        <v>#VALUE!</v>
      </c>
      <c r="BP131" s="239" t="e">
        <f aca="false" ca="true" dt2D="false" dtr="false" t="normal">SUMIF($J:$J, $I131, BP:BP)</f>
        <v>#VALUE!</v>
      </c>
      <c r="BQ131" s="239" t="e">
        <f aca="false" ca="true" dt2D="false" dtr="false" t="normal">SUMIF($J:$J, $I131, BQ:BQ)</f>
        <v>#VALUE!</v>
      </c>
      <c r="BR131" s="239" t="e">
        <f aca="false" ca="true" dt2D="false" dtr="false" t="normal">SUMIF($J:$J, $I131, BR:BR)</f>
        <v>#VALUE!</v>
      </c>
      <c r="BS131" s="239" t="e">
        <f aca="false" ca="true" dt2D="false" dtr="false" t="normal">SUMIF($J:$J, $I131, BS:BS)</f>
        <v>#VALUE!</v>
      </c>
      <c r="BT131" s="239" t="e">
        <f aca="false" ca="true" dt2D="false" dtr="false" t="normal">SUMIF($J:$J, $I131, BT:BT)</f>
        <v>#VALUE!</v>
      </c>
    </row>
    <row customFormat="true" hidden="true" ht="16.5" outlineLevel="2" r="132" s="130">
      <c r="A132" s="574" t="n"/>
      <c r="B132" s="574" t="n"/>
      <c r="C132" s="574" t="n"/>
      <c r="D132" s="574" t="n"/>
      <c r="E132" s="574" t="n"/>
      <c r="F132" s="574" t="n"/>
      <c r="G132" s="574" t="n"/>
      <c r="I132" s="617" t="s">
        <v>302</v>
      </c>
      <c r="K132" s="575" t="n"/>
      <c r="L132" s="235" t="e">
        <f aca="false" ca="true" dt2D="false" dtr="false" t="normal">SUM(M132:BT132)</f>
        <v>#VALUE!</v>
      </c>
      <c r="M132" s="239" t="e">
        <f aca="false" ca="true" dt2D="false" dtr="false" t="normal">SUMIF($J:$J, $I132, M:M)</f>
        <v>#VALUE!</v>
      </c>
      <c r="N132" s="239" t="e">
        <f aca="false" ca="true" dt2D="false" dtr="false" t="normal">SUMIF($J:$J, $I132, N:N)</f>
        <v>#VALUE!</v>
      </c>
      <c r="O132" s="239" t="e">
        <f aca="false" ca="true" dt2D="false" dtr="false" t="normal">SUMIF($J:$J, $I132, O:O)</f>
        <v>#VALUE!</v>
      </c>
      <c r="P132" s="239" t="e">
        <f aca="false" ca="true" dt2D="false" dtr="false" t="normal">SUMIF($J:$J, $I132, P:P)</f>
        <v>#VALUE!</v>
      </c>
      <c r="Q132" s="239" t="e">
        <f aca="false" ca="true" dt2D="false" dtr="false" t="normal">SUMIF($J:$J, $I132, Q:Q)</f>
        <v>#VALUE!</v>
      </c>
      <c r="R132" s="239" t="e">
        <f aca="false" ca="true" dt2D="false" dtr="false" t="normal">SUMIF($J:$J, $I132, R:R)</f>
        <v>#VALUE!</v>
      </c>
      <c r="S132" s="239" t="e">
        <f aca="false" ca="true" dt2D="false" dtr="false" t="normal">SUMIF($J:$J, $I132, S:S)</f>
        <v>#VALUE!</v>
      </c>
      <c r="T132" s="239" t="e">
        <f aca="false" ca="true" dt2D="false" dtr="false" t="normal">SUMIF($J:$J, $I132, T:T)</f>
        <v>#VALUE!</v>
      </c>
      <c r="U132" s="239" t="e">
        <f aca="false" ca="true" dt2D="false" dtr="false" t="normal">SUMIF($J:$J, $I132, U:U)</f>
        <v>#VALUE!</v>
      </c>
      <c r="V132" s="239" t="e">
        <f aca="false" ca="true" dt2D="false" dtr="false" t="normal">SUMIF($J:$J, $I132, V:V)</f>
        <v>#VALUE!</v>
      </c>
      <c r="W132" s="239" t="e">
        <f aca="false" ca="true" dt2D="false" dtr="false" t="normal">SUMIF($J:$J, $I132, W:W)</f>
        <v>#VALUE!</v>
      </c>
      <c r="X132" s="239" t="e">
        <f aca="false" ca="true" dt2D="false" dtr="false" t="normal">SUMIF($J:$J, $I132, X:X)</f>
        <v>#VALUE!</v>
      </c>
      <c r="Y132" s="239" t="e">
        <f aca="false" ca="true" dt2D="false" dtr="false" t="normal">SUMIF($J:$J, $I132, Y:Y)</f>
        <v>#VALUE!</v>
      </c>
      <c r="Z132" s="239" t="e">
        <f aca="false" ca="true" dt2D="false" dtr="false" t="normal">SUMIF($J:$J, $I132, Z:Z)</f>
        <v>#VALUE!</v>
      </c>
      <c r="AA132" s="239" t="e">
        <f aca="false" ca="true" dt2D="false" dtr="false" t="normal">SUMIF($J:$J, $I132, AA:AA)</f>
        <v>#VALUE!</v>
      </c>
      <c r="AB132" s="239" t="e">
        <f aca="false" ca="true" dt2D="false" dtr="false" t="normal">SUMIF($J:$J, $I132, AB:AB)</f>
        <v>#VALUE!</v>
      </c>
      <c r="AC132" s="239" t="e">
        <f aca="false" ca="true" dt2D="false" dtr="false" t="normal">SUMIF($J:$J, $I132, AC:AC)</f>
        <v>#VALUE!</v>
      </c>
      <c r="AD132" s="239" t="e">
        <f aca="false" ca="true" dt2D="false" dtr="false" t="normal">SUMIF($J:$J, $I132, AD:AD)</f>
        <v>#VALUE!</v>
      </c>
      <c r="AE132" s="239" t="e">
        <f aca="false" ca="true" dt2D="false" dtr="false" t="normal">SUMIF($J:$J, $I132, AE:AE)</f>
        <v>#VALUE!</v>
      </c>
      <c r="AF132" s="239" t="e">
        <f aca="false" ca="true" dt2D="false" dtr="false" t="normal">SUMIF($J:$J, $I132, AF:AF)</f>
        <v>#VALUE!</v>
      </c>
      <c r="AG132" s="239" t="e">
        <f aca="false" ca="true" dt2D="false" dtr="false" t="normal">SUMIF($J:$J, $I132, AG:AG)</f>
        <v>#VALUE!</v>
      </c>
      <c r="AH132" s="239" t="e">
        <f aca="false" ca="true" dt2D="false" dtr="false" t="normal">SUMIF($J:$J, $I132, AH:AH)</f>
        <v>#VALUE!</v>
      </c>
      <c r="AI132" s="239" t="e">
        <f aca="false" ca="true" dt2D="false" dtr="false" t="normal">SUMIF($J:$J, $I132, AI:AI)</f>
        <v>#VALUE!</v>
      </c>
      <c r="AJ132" s="239" t="e">
        <f aca="false" ca="true" dt2D="false" dtr="false" t="normal">SUMIF($J:$J, $I132, AJ:AJ)</f>
        <v>#VALUE!</v>
      </c>
      <c r="AK132" s="239" t="e">
        <f aca="false" ca="true" dt2D="false" dtr="false" t="normal">SUMIF($J:$J, $I132, AK:AK)</f>
        <v>#VALUE!</v>
      </c>
      <c r="AL132" s="239" t="e">
        <f aca="false" ca="true" dt2D="false" dtr="false" t="normal">SUMIF($J:$J, $I132, AL:AL)</f>
        <v>#VALUE!</v>
      </c>
      <c r="AM132" s="239" t="e">
        <f aca="false" ca="true" dt2D="false" dtr="false" t="normal">SUMIF($J:$J, $I132, AM:AM)</f>
        <v>#VALUE!</v>
      </c>
      <c r="AN132" s="239" t="e">
        <f aca="false" ca="true" dt2D="false" dtr="false" t="normal">SUMIF($J:$J, $I132, AN:AN)</f>
        <v>#VALUE!</v>
      </c>
      <c r="AO132" s="239" t="e">
        <f aca="false" ca="true" dt2D="false" dtr="false" t="normal">SUMIF($J:$J, $I132, AO:AO)</f>
        <v>#VALUE!</v>
      </c>
      <c r="AP132" s="239" t="e">
        <f aca="false" ca="true" dt2D="false" dtr="false" t="normal">SUMIF($J:$J, $I132, AP:AP)</f>
        <v>#VALUE!</v>
      </c>
      <c r="AQ132" s="239" t="e">
        <f aca="false" ca="true" dt2D="false" dtr="false" t="normal">SUMIF($J:$J, $I132, AQ:AQ)</f>
        <v>#VALUE!</v>
      </c>
      <c r="AR132" s="239" t="e">
        <f aca="false" ca="true" dt2D="false" dtr="false" t="normal">SUMIF($J:$J, $I132, AR:AR)</f>
        <v>#VALUE!</v>
      </c>
      <c r="AS132" s="239" t="e">
        <f aca="false" ca="true" dt2D="false" dtr="false" t="normal">SUMIF($J:$J, $I132, AS:AS)</f>
        <v>#VALUE!</v>
      </c>
      <c r="AT132" s="239" t="e">
        <f aca="false" ca="true" dt2D="false" dtr="false" t="normal">SUMIF($J:$J, $I132, AT:AT)</f>
        <v>#VALUE!</v>
      </c>
      <c r="AU132" s="239" t="e">
        <f aca="false" ca="true" dt2D="false" dtr="false" t="normal">SUMIF($J:$J, $I132, AU:AU)</f>
        <v>#VALUE!</v>
      </c>
      <c r="AV132" s="239" t="e">
        <f aca="false" ca="true" dt2D="false" dtr="false" t="normal">SUMIF($J:$J, $I132, AV:AV)</f>
        <v>#VALUE!</v>
      </c>
      <c r="AW132" s="239" t="e">
        <f aca="false" ca="true" dt2D="false" dtr="false" t="normal">SUMIF($J:$J, $I132, AW:AW)</f>
        <v>#VALUE!</v>
      </c>
      <c r="AX132" s="239" t="e">
        <f aca="false" ca="true" dt2D="false" dtr="false" t="normal">SUMIF($J:$J, $I132, AX:AX)</f>
        <v>#VALUE!</v>
      </c>
      <c r="AY132" s="239" t="e">
        <f aca="false" ca="true" dt2D="false" dtr="false" t="normal">SUMIF($J:$J, $I132, AY:AY)</f>
        <v>#VALUE!</v>
      </c>
      <c r="AZ132" s="239" t="e">
        <f aca="false" ca="true" dt2D="false" dtr="false" t="normal">SUMIF($J:$J, $I132, AZ:AZ)</f>
        <v>#VALUE!</v>
      </c>
      <c r="BA132" s="239" t="e">
        <f aca="false" ca="true" dt2D="false" dtr="false" t="normal">SUMIF($J:$J, $I132, BA:BA)</f>
        <v>#VALUE!</v>
      </c>
      <c r="BB132" s="239" t="e">
        <f aca="false" ca="true" dt2D="false" dtr="false" t="normal">SUMIF($J:$J, $I132, BB:BB)</f>
        <v>#VALUE!</v>
      </c>
      <c r="BC132" s="239" t="e">
        <f aca="false" ca="true" dt2D="false" dtr="false" t="normal">SUMIF($J:$J, $I132, BC:BC)</f>
        <v>#VALUE!</v>
      </c>
      <c r="BD132" s="239" t="e">
        <f aca="false" ca="true" dt2D="false" dtr="false" t="normal">SUMIF($J:$J, $I132, BD:BD)</f>
        <v>#VALUE!</v>
      </c>
      <c r="BE132" s="239" t="e">
        <f aca="false" ca="true" dt2D="false" dtr="false" t="normal">SUMIF($J:$J, $I132, BE:BE)</f>
        <v>#VALUE!</v>
      </c>
      <c r="BF132" s="239" t="e">
        <f aca="false" ca="true" dt2D="false" dtr="false" t="normal">SUMIF($J:$J, $I132, BF:BF)</f>
        <v>#VALUE!</v>
      </c>
      <c r="BG132" s="239" t="e">
        <f aca="false" ca="true" dt2D="false" dtr="false" t="normal">SUMIF($J:$J, $I132, BG:BG)</f>
        <v>#VALUE!</v>
      </c>
      <c r="BH132" s="239" t="e">
        <f aca="false" ca="true" dt2D="false" dtr="false" t="normal">SUMIF($J:$J, $I132, BH:BH)</f>
        <v>#VALUE!</v>
      </c>
      <c r="BI132" s="239" t="e">
        <f aca="false" ca="true" dt2D="false" dtr="false" t="normal">SUMIF($J:$J, $I132, BI:BI)</f>
        <v>#VALUE!</v>
      </c>
      <c r="BJ132" s="239" t="e">
        <f aca="false" ca="true" dt2D="false" dtr="false" t="normal">SUMIF($J:$J, $I132, BJ:BJ)</f>
        <v>#VALUE!</v>
      </c>
      <c r="BK132" s="239" t="e">
        <f aca="false" ca="true" dt2D="false" dtr="false" t="normal">SUMIF($J:$J, $I132, BK:BK)</f>
        <v>#VALUE!</v>
      </c>
      <c r="BL132" s="239" t="e">
        <f aca="false" ca="true" dt2D="false" dtr="false" t="normal">SUMIF($J:$J, $I132, BL:BL)</f>
        <v>#VALUE!</v>
      </c>
      <c r="BM132" s="239" t="e">
        <f aca="false" ca="true" dt2D="false" dtr="false" t="normal">SUMIF($J:$J, $I132, BM:BM)</f>
        <v>#VALUE!</v>
      </c>
      <c r="BN132" s="239" t="e">
        <f aca="false" ca="true" dt2D="false" dtr="false" t="normal">SUMIF($J:$J, $I132, BN:BN)</f>
        <v>#VALUE!</v>
      </c>
      <c r="BO132" s="239" t="e">
        <f aca="false" ca="true" dt2D="false" dtr="false" t="normal">SUMIF($J:$J, $I132, BO:BO)</f>
        <v>#VALUE!</v>
      </c>
      <c r="BP132" s="239" t="e">
        <f aca="false" ca="true" dt2D="false" dtr="false" t="normal">SUMIF($J:$J, $I132, BP:BP)</f>
        <v>#VALUE!</v>
      </c>
      <c r="BQ132" s="239" t="e">
        <f aca="false" ca="true" dt2D="false" dtr="false" t="normal">SUMIF($J:$J, $I132, BQ:BQ)</f>
        <v>#VALUE!</v>
      </c>
      <c r="BR132" s="239" t="e">
        <f aca="false" ca="true" dt2D="false" dtr="false" t="normal">SUMIF($J:$J, $I132, BR:BR)</f>
        <v>#VALUE!</v>
      </c>
      <c r="BS132" s="239" t="e">
        <f aca="false" ca="true" dt2D="false" dtr="false" t="normal">SUMIF($J:$J, $I132, BS:BS)</f>
        <v>#VALUE!</v>
      </c>
      <c r="BT132" s="239" t="e">
        <f aca="false" ca="true" dt2D="false" dtr="false" t="normal">SUMIF($J:$J, $I132, BT:BT)</f>
        <v>#VALUE!</v>
      </c>
    </row>
    <row customFormat="true" hidden="true" ht="16.5" outlineLevel="2" r="133" s="130">
      <c r="A133" s="574" t="n"/>
      <c r="B133" s="574" t="n"/>
      <c r="C133" s="574" t="n"/>
      <c r="D133" s="574" t="n"/>
      <c r="E133" s="574" t="n"/>
      <c r="F133" s="574" t="n"/>
      <c r="G133" s="574" t="n"/>
      <c r="I133" s="617" t="s">
        <v>303</v>
      </c>
      <c r="K133" s="575" t="n"/>
      <c r="L133" s="235" t="e">
        <f aca="false" ca="true" dt2D="false" dtr="false" t="normal">SUM(M133:BT133)</f>
        <v>#VALUE!</v>
      </c>
      <c r="M133" s="239" t="e">
        <f aca="false" ca="true" dt2D="false" dtr="false" t="normal">SUMIF($J:$J, $I133, M:M)</f>
        <v>#VALUE!</v>
      </c>
      <c r="N133" s="239" t="e">
        <f aca="false" ca="true" dt2D="false" dtr="false" t="normal">SUMIF($J:$J, $I133, N:N)</f>
        <v>#VALUE!</v>
      </c>
      <c r="O133" s="239" t="e">
        <f aca="false" ca="true" dt2D="false" dtr="false" t="normal">SUMIF($J:$J, $I133, O:O)</f>
        <v>#VALUE!</v>
      </c>
      <c r="P133" s="239" t="e">
        <f aca="false" ca="true" dt2D="false" dtr="false" t="normal">SUMIF($J:$J, $I133, P:P)</f>
        <v>#VALUE!</v>
      </c>
      <c r="Q133" s="239" t="e">
        <f aca="false" ca="true" dt2D="false" dtr="false" t="normal">SUMIF($J:$J, $I133, Q:Q)</f>
        <v>#VALUE!</v>
      </c>
      <c r="R133" s="239" t="e">
        <f aca="false" ca="true" dt2D="false" dtr="false" t="normal">SUMIF($J:$J, $I133, R:R)</f>
        <v>#VALUE!</v>
      </c>
      <c r="S133" s="239" t="e">
        <f aca="false" ca="true" dt2D="false" dtr="false" t="normal">SUMIF($J:$J, $I133, S:S)</f>
        <v>#VALUE!</v>
      </c>
      <c r="T133" s="239" t="e">
        <f aca="false" ca="true" dt2D="false" dtr="false" t="normal">SUMIF($J:$J, $I133, T:T)</f>
        <v>#VALUE!</v>
      </c>
      <c r="U133" s="239" t="e">
        <f aca="false" ca="true" dt2D="false" dtr="false" t="normal">SUMIF($J:$J, $I133, U:U)</f>
        <v>#VALUE!</v>
      </c>
      <c r="V133" s="239" t="e">
        <f aca="false" ca="true" dt2D="false" dtr="false" t="normal">SUMIF($J:$J, $I133, V:V)</f>
        <v>#VALUE!</v>
      </c>
      <c r="W133" s="239" t="e">
        <f aca="false" ca="true" dt2D="false" dtr="false" t="normal">SUMIF($J:$J, $I133, W:W)</f>
        <v>#VALUE!</v>
      </c>
      <c r="X133" s="239" t="e">
        <f aca="false" ca="true" dt2D="false" dtr="false" t="normal">SUMIF($J:$J, $I133, X:X)</f>
        <v>#VALUE!</v>
      </c>
      <c r="Y133" s="239" t="e">
        <f aca="false" ca="true" dt2D="false" dtr="false" t="normal">SUMIF($J:$J, $I133, Y:Y)</f>
        <v>#VALUE!</v>
      </c>
      <c r="Z133" s="239" t="e">
        <f aca="false" ca="true" dt2D="false" dtr="false" t="normal">SUMIF($J:$J, $I133, Z:Z)</f>
        <v>#VALUE!</v>
      </c>
      <c r="AA133" s="239" t="e">
        <f aca="false" ca="true" dt2D="false" dtr="false" t="normal">SUMIF($J:$J, $I133, AA:AA)</f>
        <v>#VALUE!</v>
      </c>
      <c r="AB133" s="239" t="e">
        <f aca="false" ca="true" dt2D="false" dtr="false" t="normal">SUMIF($J:$J, $I133, AB:AB)</f>
        <v>#VALUE!</v>
      </c>
      <c r="AC133" s="239" t="e">
        <f aca="false" ca="true" dt2D="false" dtr="false" t="normal">SUMIF($J:$J, $I133, AC:AC)</f>
        <v>#VALUE!</v>
      </c>
      <c r="AD133" s="239" t="e">
        <f aca="false" ca="true" dt2D="false" dtr="false" t="normal">SUMIF($J:$J, $I133, AD:AD)</f>
        <v>#VALUE!</v>
      </c>
      <c r="AE133" s="239" t="e">
        <f aca="false" ca="true" dt2D="false" dtr="false" t="normal">SUMIF($J:$J, $I133, AE:AE)</f>
        <v>#VALUE!</v>
      </c>
      <c r="AF133" s="239" t="e">
        <f aca="false" ca="true" dt2D="false" dtr="false" t="normal">SUMIF($J:$J, $I133, AF:AF)</f>
        <v>#VALUE!</v>
      </c>
      <c r="AG133" s="239" t="e">
        <f aca="false" ca="true" dt2D="false" dtr="false" t="normal">SUMIF($J:$J, $I133, AG:AG)</f>
        <v>#VALUE!</v>
      </c>
      <c r="AH133" s="239" t="e">
        <f aca="false" ca="true" dt2D="false" dtr="false" t="normal">SUMIF($J:$J, $I133, AH:AH)</f>
        <v>#VALUE!</v>
      </c>
      <c r="AI133" s="239" t="e">
        <f aca="false" ca="true" dt2D="false" dtr="false" t="normal">SUMIF($J:$J, $I133, AI:AI)</f>
        <v>#VALUE!</v>
      </c>
      <c r="AJ133" s="239" t="e">
        <f aca="false" ca="true" dt2D="false" dtr="false" t="normal">SUMIF($J:$J, $I133, AJ:AJ)</f>
        <v>#VALUE!</v>
      </c>
      <c r="AK133" s="239" t="e">
        <f aca="false" ca="true" dt2D="false" dtr="false" t="normal">SUMIF($J:$J, $I133, AK:AK)</f>
        <v>#VALUE!</v>
      </c>
      <c r="AL133" s="239" t="e">
        <f aca="false" ca="true" dt2D="false" dtr="false" t="normal">SUMIF($J:$J, $I133, AL:AL)</f>
        <v>#VALUE!</v>
      </c>
      <c r="AM133" s="239" t="e">
        <f aca="false" ca="true" dt2D="false" dtr="false" t="normal">SUMIF($J:$J, $I133, AM:AM)</f>
        <v>#VALUE!</v>
      </c>
      <c r="AN133" s="239" t="e">
        <f aca="false" ca="true" dt2D="false" dtr="false" t="normal">SUMIF($J:$J, $I133, AN:AN)</f>
        <v>#VALUE!</v>
      </c>
      <c r="AO133" s="239" t="e">
        <f aca="false" ca="true" dt2D="false" dtr="false" t="normal">SUMIF($J:$J, $I133, AO:AO)</f>
        <v>#VALUE!</v>
      </c>
      <c r="AP133" s="239" t="e">
        <f aca="false" ca="true" dt2D="false" dtr="false" t="normal">SUMIF($J:$J, $I133, AP:AP)</f>
        <v>#VALUE!</v>
      </c>
      <c r="AQ133" s="239" t="e">
        <f aca="false" ca="true" dt2D="false" dtr="false" t="normal">SUMIF($J:$J, $I133, AQ:AQ)</f>
        <v>#VALUE!</v>
      </c>
      <c r="AR133" s="239" t="e">
        <f aca="false" ca="true" dt2D="false" dtr="false" t="normal">SUMIF($J:$J, $I133, AR:AR)</f>
        <v>#VALUE!</v>
      </c>
      <c r="AS133" s="239" t="e">
        <f aca="false" ca="true" dt2D="false" dtr="false" t="normal">SUMIF($J:$J, $I133, AS:AS)</f>
        <v>#VALUE!</v>
      </c>
      <c r="AT133" s="239" t="e">
        <f aca="false" ca="true" dt2D="false" dtr="false" t="normal">SUMIF($J:$J, $I133, AT:AT)</f>
        <v>#VALUE!</v>
      </c>
      <c r="AU133" s="239" t="e">
        <f aca="false" ca="true" dt2D="false" dtr="false" t="normal">SUMIF($J:$J, $I133, AU:AU)</f>
        <v>#VALUE!</v>
      </c>
      <c r="AV133" s="239" t="e">
        <f aca="false" ca="true" dt2D="false" dtr="false" t="normal">SUMIF($J:$J, $I133, AV:AV)</f>
        <v>#VALUE!</v>
      </c>
      <c r="AW133" s="239" t="e">
        <f aca="false" ca="true" dt2D="false" dtr="false" t="normal">SUMIF($J:$J, $I133, AW:AW)</f>
        <v>#VALUE!</v>
      </c>
      <c r="AX133" s="239" t="e">
        <f aca="false" ca="true" dt2D="false" dtr="false" t="normal">SUMIF($J:$J, $I133, AX:AX)</f>
        <v>#VALUE!</v>
      </c>
      <c r="AY133" s="239" t="e">
        <f aca="false" ca="true" dt2D="false" dtr="false" t="normal">SUMIF($J:$J, $I133, AY:AY)</f>
        <v>#VALUE!</v>
      </c>
      <c r="AZ133" s="239" t="e">
        <f aca="false" ca="true" dt2D="false" dtr="false" t="normal">SUMIF($J:$J, $I133, AZ:AZ)</f>
        <v>#VALUE!</v>
      </c>
      <c r="BA133" s="239" t="e">
        <f aca="false" ca="true" dt2D="false" dtr="false" t="normal">SUMIF($J:$J, $I133, BA:BA)</f>
        <v>#VALUE!</v>
      </c>
      <c r="BB133" s="239" t="e">
        <f aca="false" ca="true" dt2D="false" dtr="false" t="normal">SUMIF($J:$J, $I133, BB:BB)</f>
        <v>#VALUE!</v>
      </c>
      <c r="BC133" s="239" t="e">
        <f aca="false" ca="true" dt2D="false" dtr="false" t="normal">SUMIF($J:$J, $I133, BC:BC)</f>
        <v>#VALUE!</v>
      </c>
      <c r="BD133" s="239" t="e">
        <f aca="false" ca="true" dt2D="false" dtr="false" t="normal">SUMIF($J:$J, $I133, BD:BD)</f>
        <v>#VALUE!</v>
      </c>
      <c r="BE133" s="239" t="e">
        <f aca="false" ca="true" dt2D="false" dtr="false" t="normal">SUMIF($J:$J, $I133, BE:BE)</f>
        <v>#VALUE!</v>
      </c>
      <c r="BF133" s="239" t="e">
        <f aca="false" ca="true" dt2D="false" dtr="false" t="normal">SUMIF($J:$J, $I133, BF:BF)</f>
        <v>#VALUE!</v>
      </c>
      <c r="BG133" s="239" t="e">
        <f aca="false" ca="true" dt2D="false" dtr="false" t="normal">SUMIF($J:$J, $I133, BG:BG)</f>
        <v>#VALUE!</v>
      </c>
      <c r="BH133" s="239" t="e">
        <f aca="false" ca="true" dt2D="false" dtr="false" t="normal">SUMIF($J:$J, $I133, BH:BH)</f>
        <v>#VALUE!</v>
      </c>
      <c r="BI133" s="239" t="e">
        <f aca="false" ca="true" dt2D="false" dtr="false" t="normal">SUMIF($J:$J, $I133, BI:BI)</f>
        <v>#VALUE!</v>
      </c>
      <c r="BJ133" s="239" t="e">
        <f aca="false" ca="true" dt2D="false" dtr="false" t="normal">SUMIF($J:$J, $I133, BJ:BJ)</f>
        <v>#VALUE!</v>
      </c>
      <c r="BK133" s="239" t="e">
        <f aca="false" ca="true" dt2D="false" dtr="false" t="normal">SUMIF($J:$J, $I133, BK:BK)</f>
        <v>#VALUE!</v>
      </c>
      <c r="BL133" s="239" t="e">
        <f aca="false" ca="true" dt2D="false" dtr="false" t="normal">SUMIF($J:$J, $I133, BL:BL)</f>
        <v>#VALUE!</v>
      </c>
      <c r="BM133" s="239" t="e">
        <f aca="false" ca="true" dt2D="false" dtr="false" t="normal">SUMIF($J:$J, $I133, BM:BM)</f>
        <v>#VALUE!</v>
      </c>
      <c r="BN133" s="239" t="e">
        <f aca="false" ca="true" dt2D="false" dtr="false" t="normal">SUMIF($J:$J, $I133, BN:BN)</f>
        <v>#VALUE!</v>
      </c>
      <c r="BO133" s="239" t="e">
        <f aca="false" ca="true" dt2D="false" dtr="false" t="normal">SUMIF($J:$J, $I133, BO:BO)</f>
        <v>#VALUE!</v>
      </c>
      <c r="BP133" s="239" t="e">
        <f aca="false" ca="true" dt2D="false" dtr="false" t="normal">SUMIF($J:$J, $I133, BP:BP)</f>
        <v>#VALUE!</v>
      </c>
      <c r="BQ133" s="239" t="e">
        <f aca="false" ca="true" dt2D="false" dtr="false" t="normal">SUMIF($J:$J, $I133, BQ:BQ)</f>
        <v>#VALUE!</v>
      </c>
      <c r="BR133" s="239" t="e">
        <f aca="false" ca="true" dt2D="false" dtr="false" t="normal">SUMIF($J:$J, $I133, BR:BR)</f>
        <v>#VALUE!</v>
      </c>
      <c r="BS133" s="239" t="e">
        <f aca="false" ca="true" dt2D="false" dtr="false" t="normal">SUMIF($J:$J, $I133, BS:BS)</f>
        <v>#VALUE!</v>
      </c>
      <c r="BT133" s="239" t="e">
        <f aca="false" ca="true" dt2D="false" dtr="false" t="normal">SUMIF($J:$J, $I133, BT:BT)</f>
        <v>#VALUE!</v>
      </c>
    </row>
    <row customFormat="true" hidden="true" ht="16.5" outlineLevel="2" r="134" s="130">
      <c r="A134" s="574" t="n"/>
      <c r="B134" s="574" t="n"/>
      <c r="C134" s="574" t="n"/>
      <c r="D134" s="574" t="n"/>
      <c r="E134" s="574" t="n"/>
      <c r="F134" s="574" t="n"/>
      <c r="G134" s="574" t="n"/>
      <c r="I134" s="618" t="s">
        <v>636</v>
      </c>
      <c r="K134" s="575" t="n"/>
      <c r="L134" s="235" t="e">
        <f aca="false" ca="true" dt2D="false" dtr="false" t="normal">SUM(M134:BT134)</f>
        <v>#VALUE!</v>
      </c>
      <c r="M134" s="239" t="e">
        <f aca="false" ca="true" dt2D="false" dtr="false" t="normal">M121-M129</f>
        <v>#VALUE!</v>
      </c>
      <c r="N134" s="239" t="e">
        <f aca="false" ca="true" dt2D="false" dtr="false" t="normal">N121-N129</f>
        <v>#VALUE!</v>
      </c>
      <c r="O134" s="239" t="e">
        <f aca="false" ca="true" dt2D="false" dtr="false" t="normal">O121-O129</f>
        <v>#VALUE!</v>
      </c>
      <c r="P134" s="239" t="e">
        <f aca="false" ca="true" dt2D="false" dtr="false" t="normal">P121-P129</f>
        <v>#VALUE!</v>
      </c>
      <c r="Q134" s="239" t="e">
        <f aca="false" ca="true" dt2D="false" dtr="false" t="normal">Q121-Q129</f>
        <v>#VALUE!</v>
      </c>
      <c r="R134" s="239" t="e">
        <f aca="false" ca="true" dt2D="false" dtr="false" t="normal">R121-R129</f>
        <v>#VALUE!</v>
      </c>
      <c r="S134" s="239" t="e">
        <f aca="false" ca="true" dt2D="false" dtr="false" t="normal">S121-S129</f>
        <v>#VALUE!</v>
      </c>
      <c r="T134" s="239" t="e">
        <f aca="false" ca="true" dt2D="false" dtr="false" t="normal">T121-T129</f>
        <v>#VALUE!</v>
      </c>
      <c r="U134" s="239" t="e">
        <f aca="false" ca="true" dt2D="false" dtr="false" t="normal">U121-U129</f>
        <v>#VALUE!</v>
      </c>
      <c r="V134" s="239" t="e">
        <f aca="false" ca="true" dt2D="false" dtr="false" t="normal">V121-V129</f>
        <v>#VALUE!</v>
      </c>
      <c r="W134" s="239" t="e">
        <f aca="false" ca="true" dt2D="false" dtr="false" t="normal">W121-W129</f>
        <v>#VALUE!</v>
      </c>
      <c r="X134" s="239" t="e">
        <f aca="false" ca="true" dt2D="false" dtr="false" t="normal">X121-X129</f>
        <v>#VALUE!</v>
      </c>
      <c r="Y134" s="239" t="e">
        <f aca="false" ca="true" dt2D="false" dtr="false" t="normal">Y121-Y129</f>
        <v>#VALUE!</v>
      </c>
      <c r="Z134" s="239" t="e">
        <f aca="false" ca="true" dt2D="false" dtr="false" t="normal">Z121-Z129</f>
        <v>#VALUE!</v>
      </c>
      <c r="AA134" s="239" t="e">
        <f aca="false" ca="true" dt2D="false" dtr="false" t="normal">AA121-AA129</f>
        <v>#VALUE!</v>
      </c>
      <c r="AB134" s="239" t="e">
        <f aca="false" ca="true" dt2D="false" dtr="false" t="normal">AB121-AB129</f>
        <v>#VALUE!</v>
      </c>
      <c r="AC134" s="239" t="e">
        <f aca="false" ca="true" dt2D="false" dtr="false" t="normal">AC121-AC129</f>
        <v>#VALUE!</v>
      </c>
      <c r="AD134" s="239" t="e">
        <f aca="false" ca="true" dt2D="false" dtr="false" t="normal">AD121-AD129</f>
        <v>#VALUE!</v>
      </c>
      <c r="AE134" s="239" t="e">
        <f aca="false" ca="true" dt2D="false" dtr="false" t="normal">AE121-AE129</f>
        <v>#VALUE!</v>
      </c>
      <c r="AF134" s="239" t="e">
        <f aca="false" ca="true" dt2D="false" dtr="false" t="normal">AF121-AF129</f>
        <v>#VALUE!</v>
      </c>
      <c r="AG134" s="239" t="e">
        <f aca="false" ca="true" dt2D="false" dtr="false" t="normal">AG121-AG129</f>
        <v>#VALUE!</v>
      </c>
      <c r="AH134" s="239" t="e">
        <f aca="false" ca="true" dt2D="false" dtr="false" t="normal">AH121-AH129</f>
        <v>#VALUE!</v>
      </c>
      <c r="AI134" s="239" t="e">
        <f aca="false" ca="true" dt2D="false" dtr="false" t="normal">AI121-AI129</f>
        <v>#VALUE!</v>
      </c>
      <c r="AJ134" s="239" t="e">
        <f aca="false" ca="true" dt2D="false" dtr="false" t="normal">AJ121-AJ129</f>
        <v>#VALUE!</v>
      </c>
      <c r="AK134" s="239" t="e">
        <f aca="false" ca="true" dt2D="false" dtr="false" t="normal">AK121-AK129</f>
        <v>#VALUE!</v>
      </c>
      <c r="AL134" s="239" t="e">
        <f aca="false" ca="true" dt2D="false" dtr="false" t="normal">AL121-AL129</f>
        <v>#VALUE!</v>
      </c>
      <c r="AM134" s="239" t="e">
        <f aca="false" ca="true" dt2D="false" dtr="false" t="normal">AM121-AM129</f>
        <v>#VALUE!</v>
      </c>
      <c r="AN134" s="239" t="e">
        <f aca="false" ca="true" dt2D="false" dtr="false" t="normal">AN121-AN129</f>
        <v>#VALUE!</v>
      </c>
      <c r="AO134" s="239" t="e">
        <f aca="false" ca="true" dt2D="false" dtr="false" t="normal">AO121-AO129</f>
        <v>#VALUE!</v>
      </c>
      <c r="AP134" s="239" t="e">
        <f aca="false" ca="true" dt2D="false" dtr="false" t="normal">AP121-AP129</f>
        <v>#VALUE!</v>
      </c>
      <c r="AQ134" s="239" t="e">
        <f aca="false" ca="true" dt2D="false" dtr="false" t="normal">AQ121-AQ129</f>
        <v>#VALUE!</v>
      </c>
      <c r="AR134" s="239" t="e">
        <f aca="false" ca="true" dt2D="false" dtr="false" t="normal">AR121-AR129</f>
        <v>#VALUE!</v>
      </c>
      <c r="AS134" s="239" t="e">
        <f aca="false" ca="true" dt2D="false" dtr="false" t="normal">AS121-AS129</f>
        <v>#VALUE!</v>
      </c>
      <c r="AT134" s="239" t="e">
        <f aca="false" ca="true" dt2D="false" dtr="false" t="normal">AT121-AT129</f>
        <v>#VALUE!</v>
      </c>
      <c r="AU134" s="239" t="e">
        <f aca="false" ca="true" dt2D="false" dtr="false" t="normal">AU121-AU129</f>
        <v>#VALUE!</v>
      </c>
      <c r="AV134" s="239" t="e">
        <f aca="false" ca="true" dt2D="false" dtr="false" t="normal">AV121-AV129</f>
        <v>#VALUE!</v>
      </c>
      <c r="AW134" s="239" t="e">
        <f aca="false" ca="true" dt2D="false" dtr="false" t="normal">AW121-AW129</f>
        <v>#VALUE!</v>
      </c>
      <c r="AX134" s="239" t="e">
        <f aca="false" ca="true" dt2D="false" dtr="false" t="normal">AX121-AX129</f>
        <v>#VALUE!</v>
      </c>
      <c r="AY134" s="239" t="e">
        <f aca="false" ca="true" dt2D="false" dtr="false" t="normal">AY121-AY129</f>
        <v>#VALUE!</v>
      </c>
      <c r="AZ134" s="239" t="e">
        <f aca="false" ca="true" dt2D="false" dtr="false" t="normal">AZ121-AZ129</f>
        <v>#VALUE!</v>
      </c>
      <c r="BA134" s="239" t="e">
        <f aca="false" ca="true" dt2D="false" dtr="false" t="normal">BA121-BA129</f>
        <v>#VALUE!</v>
      </c>
      <c r="BB134" s="239" t="e">
        <f aca="false" ca="true" dt2D="false" dtr="false" t="normal">BB121-BB129</f>
        <v>#VALUE!</v>
      </c>
      <c r="BC134" s="239" t="e">
        <f aca="false" ca="true" dt2D="false" dtr="false" t="normal">BC121-BC129</f>
        <v>#VALUE!</v>
      </c>
      <c r="BD134" s="239" t="e">
        <f aca="false" ca="true" dt2D="false" dtr="false" t="normal">BD121-BD129</f>
        <v>#VALUE!</v>
      </c>
      <c r="BE134" s="239" t="e">
        <f aca="false" ca="true" dt2D="false" dtr="false" t="normal">BE121-BE129</f>
        <v>#VALUE!</v>
      </c>
      <c r="BF134" s="239" t="e">
        <f aca="false" ca="true" dt2D="false" dtr="false" t="normal">BF121-BF129</f>
        <v>#VALUE!</v>
      </c>
      <c r="BG134" s="239" t="e">
        <f aca="false" ca="true" dt2D="false" dtr="false" t="normal">BG121-BG129</f>
        <v>#VALUE!</v>
      </c>
      <c r="BH134" s="239" t="e">
        <f aca="false" ca="true" dt2D="false" dtr="false" t="normal">BH121-BH129</f>
        <v>#VALUE!</v>
      </c>
      <c r="BI134" s="239" t="e">
        <f aca="false" ca="true" dt2D="false" dtr="false" t="normal">BI121-BI129</f>
        <v>#VALUE!</v>
      </c>
      <c r="BJ134" s="239" t="e">
        <f aca="false" ca="true" dt2D="false" dtr="false" t="normal">BJ121-BJ129</f>
        <v>#VALUE!</v>
      </c>
      <c r="BK134" s="239" t="e">
        <f aca="false" ca="true" dt2D="false" dtr="false" t="normal">BK121-BK129</f>
        <v>#VALUE!</v>
      </c>
      <c r="BL134" s="239" t="e">
        <f aca="false" ca="true" dt2D="false" dtr="false" t="normal">BL121-BL129</f>
        <v>#VALUE!</v>
      </c>
      <c r="BM134" s="239" t="e">
        <f aca="false" ca="true" dt2D="false" dtr="false" t="normal">BM121-BM129</f>
        <v>#VALUE!</v>
      </c>
      <c r="BN134" s="239" t="e">
        <f aca="false" ca="true" dt2D="false" dtr="false" t="normal">BN121-BN129</f>
        <v>#VALUE!</v>
      </c>
      <c r="BO134" s="239" t="e">
        <f aca="false" ca="true" dt2D="false" dtr="false" t="normal">BO121-BO129</f>
        <v>#VALUE!</v>
      </c>
      <c r="BP134" s="239" t="e">
        <f aca="false" ca="true" dt2D="false" dtr="false" t="normal">BP121-BP129</f>
        <v>#VALUE!</v>
      </c>
      <c r="BQ134" s="239" t="e">
        <f aca="false" ca="true" dt2D="false" dtr="false" t="normal">BQ121-BQ129</f>
        <v>#VALUE!</v>
      </c>
      <c r="BR134" s="239" t="e">
        <f aca="false" ca="true" dt2D="false" dtr="false" t="normal">BR121-BR129</f>
        <v>#VALUE!</v>
      </c>
      <c r="BS134" s="239" t="e">
        <f aca="false" ca="true" dt2D="false" dtr="false" t="normal">BS121-BS129</f>
        <v>#VALUE!</v>
      </c>
      <c r="BT134" s="239" t="e">
        <f aca="false" ca="true" dt2D="false" dtr="false" t="normal">BT121-BT129</f>
        <v>#VALUE!</v>
      </c>
    </row>
    <row outlineLevel="0" r="135">
      <c r="I135" s="598" t="n"/>
      <c r="L135" s="235" t="n"/>
      <c r="M135" s="244" t="n"/>
      <c r="N135" s="244" t="n"/>
      <c r="O135" s="244" t="n"/>
      <c r="P135" s="244" t="n"/>
      <c r="Q135" s="244" t="n"/>
      <c r="R135" s="244" t="n"/>
      <c r="S135" s="244" t="n"/>
      <c r="T135" s="244" t="n"/>
      <c r="U135" s="244" t="n"/>
      <c r="V135" s="244" t="n"/>
      <c r="W135" s="244" t="n"/>
      <c r="X135" s="244" t="n"/>
      <c r="Y135" s="244" t="n"/>
      <c r="Z135" s="244" t="n"/>
      <c r="AA135" s="244" t="n"/>
      <c r="AB135" s="244" t="n"/>
      <c r="AC135" s="244" t="n"/>
      <c r="AD135" s="244" t="n"/>
      <c r="AE135" s="244" t="n"/>
      <c r="AF135" s="244" t="n"/>
      <c r="AG135" s="513" t="n"/>
      <c r="AH135" s="513" t="n"/>
      <c r="AI135" s="244" t="n"/>
      <c r="AJ135" s="244" t="n"/>
      <c r="AK135" s="244" t="n"/>
      <c r="AL135" s="244" t="n"/>
      <c r="AM135" s="244" t="n"/>
      <c r="AN135" s="244" t="n"/>
      <c r="AO135" s="244" t="n"/>
      <c r="AP135" s="244" t="n"/>
      <c r="AQ135" s="244" t="n"/>
      <c r="AR135" s="244" t="n"/>
      <c r="AS135" s="244" t="n"/>
      <c r="AT135" s="244" t="n"/>
      <c r="AU135" s="244" t="n"/>
      <c r="AV135" s="244" t="n"/>
      <c r="AW135" s="244" t="n"/>
      <c r="AX135" s="244" t="n"/>
      <c r="AY135" s="244" t="n"/>
      <c r="AZ135" s="244" t="n"/>
      <c r="BA135" s="244" t="n"/>
      <c r="BB135" s="244" t="n"/>
      <c r="BC135" s="244" t="n"/>
      <c r="BD135" s="244" t="n"/>
      <c r="BE135" s="244" t="n"/>
      <c r="BF135" s="244" t="n"/>
      <c r="BG135" s="244" t="n"/>
      <c r="BH135" s="244" t="n"/>
      <c r="BI135" s="244" t="n"/>
      <c r="BJ135" s="244" t="n"/>
      <c r="BK135" s="244" t="n"/>
      <c r="BL135" s="244" t="n"/>
      <c r="BM135" s="244" t="n"/>
      <c r="BN135" s="244" t="n"/>
      <c r="BO135" s="244" t="n"/>
      <c r="BP135" s="244" t="n"/>
      <c r="BQ135" s="244" t="n"/>
      <c r="BR135" s="244" t="n"/>
      <c r="BS135" s="244" t="n"/>
      <c r="BT135" s="244" t="n"/>
    </row>
    <row outlineLevel="0" r="136">
      <c r="L136" s="235" t="n"/>
      <c r="M136" s="244" t="n"/>
      <c r="N136" s="244" t="n"/>
      <c r="O136" s="244" t="n"/>
      <c r="P136" s="244" t="n"/>
      <c r="Q136" s="244" t="n"/>
      <c r="R136" s="244" t="n"/>
      <c r="S136" s="244" t="n"/>
      <c r="T136" s="244" t="n"/>
      <c r="U136" s="244" t="n"/>
      <c r="V136" s="244" t="n"/>
      <c r="W136" s="244" t="n"/>
      <c r="X136" s="244" t="n"/>
      <c r="Y136" s="244" t="n"/>
      <c r="Z136" s="244" t="n"/>
      <c r="AA136" s="244" t="n"/>
      <c r="AB136" s="244" t="n"/>
      <c r="AC136" s="244" t="n"/>
      <c r="AD136" s="244" t="n"/>
      <c r="AE136" s="244" t="n"/>
      <c r="AF136" s="244" t="n"/>
      <c r="AG136" s="513" t="n"/>
      <c r="AH136" s="244" t="n"/>
      <c r="AI136" s="244" t="n"/>
      <c r="AJ136" s="244" t="n"/>
      <c r="AK136" s="244" t="n"/>
      <c r="AL136" s="244" t="n"/>
      <c r="AM136" s="244" t="n"/>
      <c r="AN136" s="244" t="n"/>
      <c r="AO136" s="244" t="n"/>
      <c r="AP136" s="244" t="n"/>
      <c r="AQ136" s="244" t="n"/>
      <c r="AR136" s="244" t="n"/>
      <c r="AS136" s="244" t="n"/>
      <c r="AT136" s="244" t="n"/>
      <c r="AU136" s="244" t="n"/>
      <c r="AV136" s="244" t="n"/>
      <c r="AW136" s="244" t="n"/>
      <c r="AX136" s="244" t="n"/>
      <c r="AY136" s="244" t="n"/>
      <c r="AZ136" s="244" t="n"/>
      <c r="BA136" s="244" t="n"/>
      <c r="BB136" s="244" t="n"/>
      <c r="BC136" s="244" t="n"/>
      <c r="BD136" s="244" t="n"/>
      <c r="BE136" s="244" t="n"/>
      <c r="BF136" s="244" t="n"/>
      <c r="BG136" s="244" t="n"/>
      <c r="BH136" s="244" t="n"/>
      <c r="BI136" s="244" t="n"/>
      <c r="BJ136" s="244" t="n"/>
      <c r="BK136" s="244" t="n"/>
      <c r="BL136" s="244" t="n"/>
      <c r="BM136" s="244" t="n"/>
      <c r="BN136" s="244" t="n"/>
      <c r="BO136" s="244" t="n"/>
      <c r="BP136" s="244" t="n"/>
      <c r="BQ136" s="244" t="n"/>
      <c r="BR136" s="244" t="n"/>
      <c r="BS136" s="244" t="n"/>
      <c r="BT136" s="244" t="n"/>
    </row>
    <row outlineLevel="0" r="137">
      <c r="L137" s="235" t="n"/>
      <c r="M137" s="244" t="n"/>
      <c r="N137" s="244" t="n"/>
      <c r="O137" s="244" t="n"/>
      <c r="P137" s="244" t="n"/>
      <c r="Q137" s="244" t="n"/>
      <c r="R137" s="244" t="n"/>
      <c r="S137" s="244" t="n"/>
      <c r="T137" s="244" t="n"/>
      <c r="U137" s="244" t="n"/>
      <c r="V137" s="244" t="n"/>
      <c r="W137" s="244" t="n"/>
      <c r="X137" s="244" t="n"/>
      <c r="Y137" s="244" t="n"/>
      <c r="Z137" s="244" t="n"/>
      <c r="AA137" s="244" t="n"/>
      <c r="AB137" s="244" t="n"/>
      <c r="AC137" s="244" t="n"/>
      <c r="AD137" s="244" t="n"/>
      <c r="AE137" s="244" t="n"/>
      <c r="AF137" s="244" t="n"/>
      <c r="AG137" s="513" t="n"/>
      <c r="AH137" s="244" t="n"/>
      <c r="AI137" s="244" t="n"/>
      <c r="AJ137" s="244" t="n"/>
      <c r="AK137" s="244" t="n"/>
      <c r="AL137" s="244" t="n"/>
      <c r="AM137" s="244" t="n"/>
      <c r="AN137" s="244" t="n"/>
      <c r="AO137" s="244" t="n"/>
      <c r="AP137" s="244" t="n"/>
      <c r="AQ137" s="244" t="n"/>
      <c r="AR137" s="244" t="n"/>
      <c r="AS137" s="244" t="n"/>
      <c r="AT137" s="244" t="n"/>
      <c r="AU137" s="244" t="n"/>
      <c r="AV137" s="244" t="n"/>
      <c r="AW137" s="244" t="n"/>
      <c r="AX137" s="244" t="n"/>
      <c r="AY137" s="244" t="n"/>
      <c r="AZ137" s="244" t="n"/>
      <c r="BA137" s="244" t="n"/>
      <c r="BB137" s="244" t="n"/>
      <c r="BC137" s="244" t="n"/>
      <c r="BD137" s="244" t="n"/>
      <c r="BE137" s="244" t="n"/>
      <c r="BF137" s="244" t="n"/>
      <c r="BG137" s="244" t="n"/>
      <c r="BH137" s="244" t="n"/>
      <c r="BI137" s="244" t="n"/>
      <c r="BJ137" s="244" t="n"/>
      <c r="BK137" s="244" t="n"/>
      <c r="BL137" s="244" t="n"/>
      <c r="BM137" s="244" t="n"/>
      <c r="BN137" s="244" t="n"/>
      <c r="BO137" s="244" t="n"/>
      <c r="BP137" s="244" t="n"/>
      <c r="BQ137" s="244" t="n"/>
      <c r="BR137" s="244" t="n"/>
      <c r="BS137" s="244" t="n"/>
      <c r="BT137" s="244" t="n"/>
    </row>
    <row outlineLevel="0" r="138">
      <c r="L138" s="235" t="n"/>
      <c r="M138" s="244" t="n"/>
      <c r="N138" s="244" t="n"/>
      <c r="O138" s="244" t="n"/>
      <c r="P138" s="244" t="n"/>
      <c r="Q138" s="244" t="n"/>
      <c r="R138" s="244" t="n"/>
      <c r="S138" s="244" t="n"/>
      <c r="T138" s="244" t="n"/>
      <c r="U138" s="244" t="n"/>
      <c r="V138" s="244" t="n"/>
      <c r="W138" s="244" t="n"/>
      <c r="X138" s="244" t="n"/>
      <c r="Y138" s="244" t="n"/>
      <c r="Z138" s="244" t="n"/>
      <c r="AA138" s="244" t="n"/>
      <c r="AB138" s="244" t="n"/>
      <c r="AC138" s="244" t="n"/>
      <c r="AD138" s="244" t="n"/>
      <c r="AE138" s="244" t="n"/>
      <c r="AF138" s="244" t="n"/>
      <c r="AG138" s="513" t="n"/>
      <c r="AH138" s="244" t="n"/>
      <c r="AI138" s="244" t="n"/>
      <c r="AJ138" s="244" t="n"/>
      <c r="AK138" s="244" t="n"/>
      <c r="AL138" s="244" t="n"/>
      <c r="AM138" s="244" t="n"/>
      <c r="AN138" s="244" t="n"/>
      <c r="AO138" s="244" t="n"/>
      <c r="AP138" s="244" t="n"/>
      <c r="AQ138" s="244" t="n"/>
      <c r="AR138" s="244" t="n"/>
      <c r="AS138" s="244" t="n"/>
      <c r="AT138" s="244" t="n"/>
      <c r="AU138" s="244" t="n"/>
      <c r="AV138" s="244" t="n"/>
      <c r="AW138" s="244" t="n"/>
      <c r="AX138" s="244" t="n"/>
      <c r="AY138" s="244" t="n"/>
      <c r="AZ138" s="244" t="n"/>
      <c r="BA138" s="244" t="n"/>
      <c r="BB138" s="244" t="n"/>
      <c r="BC138" s="244" t="n"/>
      <c r="BD138" s="244" t="n"/>
      <c r="BE138" s="244" t="n"/>
      <c r="BF138" s="244" t="n"/>
      <c r="BG138" s="244" t="n"/>
      <c r="BH138" s="244" t="n"/>
      <c r="BI138" s="244" t="n"/>
      <c r="BJ138" s="244" t="n"/>
      <c r="BK138" s="244" t="n"/>
      <c r="BL138" s="244" t="n"/>
      <c r="BM138" s="244" t="n"/>
      <c r="BN138" s="244" t="n"/>
      <c r="BO138" s="244" t="n"/>
      <c r="BP138" s="244" t="n"/>
      <c r="BQ138" s="244" t="n"/>
      <c r="BR138" s="244" t="n"/>
      <c r="BS138" s="244" t="n"/>
      <c r="BT138" s="244" t="n"/>
    </row>
    <row customFormat="true" ht="18" outlineLevel="0" r="139" s="619">
      <c r="A139" s="482" t="n"/>
      <c r="B139" s="482" t="n"/>
      <c r="C139" s="482" t="n"/>
      <c r="D139" s="482" t="n"/>
      <c r="E139" s="482" t="n"/>
      <c r="F139" s="482" t="n"/>
      <c r="G139" s="482" t="n"/>
      <c r="H139" s="620" t="n"/>
      <c r="I139" s="621" t="s">
        <v>628</v>
      </c>
      <c r="J139" s="621" t="n"/>
      <c r="K139" s="622" t="n"/>
      <c r="L139" s="615" t="n"/>
      <c r="M139" s="623" t="n"/>
      <c r="N139" s="623" t="n"/>
      <c r="O139" s="623" t="n"/>
      <c r="P139" s="623" t="n"/>
      <c r="Q139" s="623" t="n"/>
      <c r="R139" s="623" t="n"/>
      <c r="S139" s="623" t="n"/>
      <c r="T139" s="623" t="n"/>
      <c r="U139" s="623" t="n"/>
      <c r="V139" s="623" t="n"/>
      <c r="W139" s="623" t="n"/>
      <c r="X139" s="623" t="n"/>
      <c r="Y139" s="623" t="n"/>
      <c r="Z139" s="623" t="n"/>
      <c r="AA139" s="623" t="n"/>
      <c r="AB139" s="623" t="n"/>
      <c r="AC139" s="623" t="n"/>
      <c r="AD139" s="623" t="n"/>
      <c r="AE139" s="623" t="n"/>
      <c r="AF139" s="623" t="n"/>
      <c r="AG139" s="624" t="n"/>
      <c r="AH139" s="623" t="n"/>
      <c r="AI139" s="623" t="n"/>
      <c r="AJ139" s="623" t="n"/>
      <c r="AK139" s="623" t="n"/>
      <c r="AL139" s="623" t="n"/>
      <c r="AM139" s="623" t="n"/>
      <c r="AN139" s="623" t="n"/>
      <c r="AO139" s="623" t="n"/>
      <c r="AP139" s="623" t="n"/>
      <c r="AQ139" s="623" t="n"/>
      <c r="AR139" s="623" t="n"/>
      <c r="AS139" s="623" t="n"/>
      <c r="AT139" s="623" t="n"/>
      <c r="AU139" s="623" t="n"/>
      <c r="AV139" s="623" t="n"/>
      <c r="AW139" s="623" t="n"/>
      <c r="AX139" s="623" t="n"/>
      <c r="AY139" s="623" t="n"/>
      <c r="AZ139" s="623" t="n"/>
      <c r="BA139" s="623" t="n"/>
      <c r="BB139" s="623" t="n"/>
      <c r="BC139" s="623" t="n"/>
      <c r="BD139" s="623" t="n"/>
      <c r="BE139" s="623" t="n"/>
      <c r="BF139" s="623" t="n"/>
      <c r="BG139" s="623" t="n"/>
      <c r="BH139" s="623" t="n"/>
      <c r="BI139" s="623" t="n"/>
      <c r="BJ139" s="623" t="n"/>
      <c r="BK139" s="623" t="n"/>
      <c r="BL139" s="623" t="n"/>
      <c r="BM139" s="623" t="n"/>
      <c r="BN139" s="623" t="n"/>
      <c r="BO139" s="623" t="n"/>
      <c r="BP139" s="623" t="n"/>
      <c r="BQ139" s="623" t="n"/>
      <c r="BR139" s="623" t="n"/>
      <c r="BS139" s="623" t="n"/>
      <c r="BT139" s="623" t="n"/>
    </row>
    <row outlineLevel="0" r="140">
      <c r="I140" s="413" t="s">
        <v>637</v>
      </c>
      <c r="J140" s="413" t="n"/>
      <c r="L140" s="235" t="n"/>
      <c r="M140" s="244" t="n"/>
      <c r="N140" s="244" t="n"/>
      <c r="O140" s="244" t="n"/>
      <c r="P140" s="244" t="n"/>
      <c r="Q140" s="244" t="n"/>
      <c r="R140" s="244" t="n"/>
      <c r="S140" s="244" t="n"/>
      <c r="T140" s="244" t="n"/>
      <c r="U140" s="244" t="n"/>
      <c r="V140" s="244" t="n"/>
      <c r="W140" s="244" t="n"/>
      <c r="X140" s="244" t="n"/>
      <c r="Y140" s="244" t="n"/>
      <c r="Z140" s="244" t="n"/>
      <c r="AA140" s="244" t="n"/>
      <c r="AB140" s="244" t="n"/>
      <c r="AC140" s="244" t="n"/>
      <c r="AD140" s="244" t="n"/>
      <c r="AE140" s="244" t="n"/>
      <c r="AF140" s="244" t="n"/>
      <c r="AG140" s="513" t="n"/>
      <c r="AH140" s="244" t="n"/>
      <c r="AI140" s="244" t="n"/>
      <c r="AJ140" s="244" t="n"/>
      <c r="AK140" s="244" t="n"/>
      <c r="AL140" s="244" t="n"/>
      <c r="AM140" s="244" t="n"/>
      <c r="AN140" s="244" t="n"/>
      <c r="AO140" s="244" t="n"/>
      <c r="AP140" s="244" t="n"/>
      <c r="AQ140" s="244" t="n"/>
      <c r="AR140" s="244" t="n"/>
      <c r="AS140" s="244" t="n"/>
      <c r="AT140" s="244" t="n"/>
      <c r="AU140" s="244" t="n"/>
      <c r="AV140" s="244" t="n"/>
      <c r="AW140" s="244" t="n"/>
      <c r="AX140" s="244" t="n"/>
      <c r="AY140" s="244" t="n"/>
      <c r="AZ140" s="244" t="n"/>
      <c r="BA140" s="244" t="n"/>
      <c r="BB140" s="244" t="n"/>
      <c r="BC140" s="244" t="n"/>
      <c r="BD140" s="244" t="n"/>
      <c r="BE140" s="244" t="n"/>
      <c r="BF140" s="244" t="n"/>
      <c r="BG140" s="244" t="n"/>
      <c r="BH140" s="244" t="n"/>
      <c r="BI140" s="244" t="n"/>
      <c r="BJ140" s="244" t="n"/>
      <c r="BK140" s="244" t="n"/>
      <c r="BL140" s="244" t="n"/>
      <c r="BM140" s="244" t="n"/>
      <c r="BN140" s="244" t="n"/>
      <c r="BO140" s="244" t="n"/>
      <c r="BP140" s="244" t="n"/>
      <c r="BQ140" s="244" t="n"/>
      <c r="BR140" s="244" t="n"/>
      <c r="BS140" s="244" t="n"/>
      <c r="BT140" s="244" t="n"/>
    </row>
    <row outlineLevel="0" r="141">
      <c r="L141" s="235" t="n"/>
      <c r="M141" s="244" t="n"/>
      <c r="N141" s="244" t="n"/>
      <c r="O141" s="244" t="n"/>
      <c r="P141" s="244" t="n"/>
      <c r="Q141" s="244" t="n"/>
      <c r="R141" s="244" t="n"/>
      <c r="S141" s="244" t="n"/>
      <c r="T141" s="244" t="n"/>
      <c r="U141" s="244" t="n"/>
      <c r="V141" s="244" t="n"/>
      <c r="W141" s="244" t="n"/>
      <c r="X141" s="244" t="n"/>
      <c r="Y141" s="244" t="n"/>
      <c r="Z141" s="244" t="n"/>
      <c r="AA141" s="244" t="n"/>
      <c r="AB141" s="244" t="n"/>
      <c r="AC141" s="244" t="n"/>
      <c r="AD141" s="244" t="n"/>
      <c r="AE141" s="244" t="n"/>
      <c r="AF141" s="244" t="n"/>
      <c r="AG141" s="513" t="n"/>
      <c r="AH141" s="244" t="n"/>
      <c r="AI141" s="244" t="n"/>
      <c r="AJ141" s="244" t="n"/>
      <c r="AK141" s="244" t="n"/>
      <c r="AL141" s="244" t="n"/>
      <c r="AM141" s="244" t="n"/>
      <c r="AN141" s="244" t="n"/>
      <c r="AO141" s="244" t="n"/>
      <c r="AP141" s="244" t="n"/>
      <c r="AQ141" s="244" t="n"/>
      <c r="AR141" s="244" t="n"/>
      <c r="AS141" s="244" t="n"/>
      <c r="AT141" s="244" t="n"/>
      <c r="AU141" s="244" t="n"/>
      <c r="AV141" s="244" t="n"/>
      <c r="AW141" s="244" t="n"/>
      <c r="AX141" s="244" t="n"/>
      <c r="AY141" s="244" t="n"/>
      <c r="AZ141" s="244" t="n"/>
      <c r="BA141" s="244" t="n"/>
      <c r="BB141" s="244" t="n"/>
      <c r="BC141" s="244" t="n"/>
      <c r="BD141" s="244" t="n"/>
      <c r="BE141" s="244" t="n"/>
      <c r="BF141" s="244" t="n"/>
      <c r="BG141" s="244" t="n"/>
      <c r="BH141" s="244" t="n"/>
      <c r="BI141" s="244" t="n"/>
      <c r="BJ141" s="244" t="n"/>
      <c r="BK141" s="244" t="n"/>
      <c r="BL141" s="244" t="n"/>
      <c r="BM141" s="244" t="n"/>
      <c r="BN141" s="244" t="n"/>
      <c r="BO141" s="244" t="n"/>
      <c r="BP141" s="244" t="n"/>
      <c r="BQ141" s="244" t="n"/>
      <c r="BR141" s="244" t="n"/>
      <c r="BS141" s="244" t="n"/>
      <c r="BT141" s="244" t="n"/>
    </row>
    <row ht="18.75" outlineLevel="0" r="142">
      <c r="I142" s="228" t="s">
        <v>579</v>
      </c>
      <c r="L142" s="235" t="n"/>
      <c r="M142" s="244" t="n"/>
      <c r="N142" s="244" t="n"/>
      <c r="O142" s="244" t="n"/>
      <c r="P142" s="244" t="n"/>
      <c r="Q142" s="244" t="n"/>
      <c r="R142" s="244" t="n"/>
      <c r="S142" s="244" t="n"/>
      <c r="T142" s="244" t="n"/>
      <c r="U142" s="244" t="n"/>
      <c r="V142" s="244" t="n"/>
      <c r="W142" s="244" t="n"/>
      <c r="X142" s="244" t="n"/>
      <c r="Y142" s="244" t="n"/>
      <c r="Z142" s="244" t="n"/>
      <c r="AA142" s="244" t="n"/>
      <c r="AB142" s="244" t="n"/>
      <c r="AC142" s="244" t="n"/>
      <c r="AD142" s="244" t="n"/>
      <c r="AE142" s="244" t="n"/>
      <c r="AF142" s="244" t="n"/>
      <c r="AG142" s="513" t="n"/>
      <c r="AH142" s="244" t="n"/>
      <c r="AI142" s="244" t="n"/>
      <c r="AJ142" s="244" t="n"/>
      <c r="AK142" s="244" t="n"/>
      <c r="AL142" s="244" t="n"/>
      <c r="AM142" s="244" t="n"/>
      <c r="AN142" s="244" t="n"/>
      <c r="AO142" s="244" t="n"/>
      <c r="AP142" s="244" t="n"/>
      <c r="AQ142" s="244" t="n"/>
      <c r="AR142" s="244" t="n"/>
      <c r="AS142" s="244" t="n"/>
      <c r="AT142" s="244" t="n"/>
      <c r="AU142" s="244" t="n"/>
      <c r="AV142" s="244" t="n"/>
      <c r="AW142" s="244" t="n"/>
      <c r="AX142" s="244" t="n"/>
      <c r="AY142" s="244" t="n"/>
      <c r="AZ142" s="244" t="n"/>
      <c r="BA142" s="244" t="n"/>
      <c r="BB142" s="244" t="n"/>
      <c r="BC142" s="244" t="n"/>
      <c r="BD142" s="244" t="n"/>
      <c r="BE142" s="244" t="n"/>
      <c r="BF142" s="244" t="n"/>
      <c r="BG142" s="244" t="n"/>
      <c r="BH142" s="244" t="n"/>
      <c r="BI142" s="244" t="n"/>
      <c r="BJ142" s="244" t="n"/>
      <c r="BK142" s="244" t="n"/>
      <c r="BL142" s="244" t="n"/>
      <c r="BM142" s="244" t="n"/>
      <c r="BN142" s="244" t="n"/>
      <c r="BO142" s="244" t="n"/>
      <c r="BP142" s="244" t="n"/>
      <c r="BQ142" s="244" t="n"/>
      <c r="BR142" s="244" t="n"/>
      <c r="BS142" s="244" t="n"/>
      <c r="BT142" s="244" t="n"/>
    </row>
    <row hidden="true" ht="16.5" outlineLevel="1" r="143">
      <c r="I143" s="625" t="s">
        <v>638</v>
      </c>
      <c r="J143" s="431" t="s">
        <v>585</v>
      </c>
      <c r="L143" s="235" t="n"/>
      <c r="M143" s="565" t="n"/>
      <c r="N143" s="565" t="n"/>
      <c r="O143" s="565" t="n"/>
      <c r="P143" s="565" t="n"/>
      <c r="Q143" s="565" t="n"/>
      <c r="R143" s="565" t="n"/>
      <c r="S143" s="565" t="n"/>
      <c r="T143" s="565" t="n"/>
      <c r="U143" s="565" t="n"/>
      <c r="V143" s="565" t="n"/>
      <c r="W143" s="565" t="n"/>
      <c r="X143" s="565" t="n"/>
      <c r="Y143" s="565" t="n"/>
      <c r="Z143" s="565" t="n"/>
      <c r="AA143" s="565" t="n"/>
      <c r="AB143" s="565" t="n"/>
      <c r="AC143" s="565" t="n"/>
      <c r="AD143" s="565" t="n"/>
      <c r="AE143" s="565" t="n"/>
      <c r="AF143" s="565" t="n"/>
      <c r="AG143" s="565" t="n"/>
      <c r="AH143" s="565" t="n"/>
      <c r="AI143" s="565" t="n"/>
      <c r="AJ143" s="565" t="n"/>
      <c r="AK143" s="565" t="n"/>
      <c r="AL143" s="565" t="n"/>
      <c r="AM143" s="565" t="n"/>
      <c r="AN143" s="565" t="n"/>
      <c r="AO143" s="565" t="n"/>
      <c r="AP143" s="565" t="n"/>
      <c r="AQ143" s="565" t="n"/>
      <c r="AR143" s="565" t="n"/>
      <c r="AS143" s="565" t="n"/>
      <c r="AT143" s="565" t="n"/>
      <c r="AU143" s="565" t="n"/>
      <c r="AV143" s="565" t="n"/>
      <c r="AW143" s="565" t="n"/>
      <c r="AX143" s="565" t="n"/>
      <c r="AY143" s="565" t="n"/>
      <c r="AZ143" s="565" t="n"/>
      <c r="BA143" s="565" t="n"/>
      <c r="BB143" s="565" t="n"/>
      <c r="BC143" s="565" t="n"/>
      <c r="BD143" s="565" t="n"/>
      <c r="BE143" s="565" t="n"/>
      <c r="BF143" s="565" t="n"/>
      <c r="BG143" s="565" t="n"/>
      <c r="BH143" s="565" t="n"/>
      <c r="BI143" s="565" t="n"/>
      <c r="BJ143" s="565" t="n"/>
      <c r="BK143" s="565" t="n"/>
      <c r="BL143" s="565" t="n"/>
      <c r="BM143" s="565" t="n"/>
      <c r="BN143" s="565" t="n"/>
      <c r="BO143" s="565" t="n"/>
      <c r="BP143" s="565" t="n"/>
      <c r="BQ143" s="565" t="n"/>
      <c r="BR143" s="565" t="n"/>
      <c r="BS143" s="565" t="n"/>
      <c r="BT143" s="565" t="n"/>
    </row>
    <row hidden="true" ht="16.5" outlineLevel="2" r="144">
      <c r="I144" s="566" t="s">
        <v>639</v>
      </c>
      <c r="J144" s="626" t="s">
        <v>640</v>
      </c>
      <c r="K144" s="567" t="n"/>
      <c r="L144" s="627" t="n"/>
      <c r="M144" s="568" t="n">
        <f aca="false" ca="false" dt2D="false" dtr="false" t="normal">$L144*$K144*M$143</f>
        <v>0</v>
      </c>
      <c r="N144" s="568" t="n">
        <f aca="false" ca="false" dt2D="false" dtr="false" t="normal">$L144*$K144*N$143</f>
        <v>0</v>
      </c>
      <c r="O144" s="568" t="n">
        <f aca="false" ca="false" dt2D="false" dtr="false" t="normal">$L144*$K144*O$143</f>
        <v>0</v>
      </c>
      <c r="P144" s="568" t="n">
        <f aca="false" ca="false" dt2D="false" dtr="false" t="normal">$L144*$K144*P$143</f>
        <v>0</v>
      </c>
      <c r="Q144" s="568" t="n">
        <f aca="false" ca="false" dt2D="false" dtr="false" t="normal">$L144*$K144*Q$143</f>
        <v>0</v>
      </c>
      <c r="R144" s="568" t="n">
        <f aca="false" ca="false" dt2D="false" dtr="false" t="normal">$L144*$K144*R$143</f>
        <v>0</v>
      </c>
      <c r="S144" s="568" t="n">
        <f aca="false" ca="false" dt2D="false" dtr="false" t="normal">$L144*$K144*S$143</f>
        <v>0</v>
      </c>
      <c r="T144" s="568" t="n">
        <f aca="false" ca="false" dt2D="false" dtr="false" t="normal">$L144*$K144*T$143</f>
        <v>0</v>
      </c>
      <c r="U144" s="568" t="n">
        <f aca="false" ca="false" dt2D="false" dtr="false" t="normal">$L144*$K144*U$143</f>
        <v>0</v>
      </c>
      <c r="V144" s="568" t="n">
        <f aca="false" ca="false" dt2D="false" dtr="false" t="normal">$L144*$K144*V$143</f>
        <v>0</v>
      </c>
      <c r="W144" s="568" t="n">
        <f aca="false" ca="false" dt2D="false" dtr="false" t="normal">$L144*$K144*W$143</f>
        <v>0</v>
      </c>
      <c r="X144" s="568" t="n">
        <f aca="false" ca="false" dt2D="false" dtr="false" t="normal">$L144*$K144*X$143</f>
        <v>0</v>
      </c>
      <c r="Y144" s="568" t="n">
        <f aca="false" ca="false" dt2D="false" dtr="false" t="normal">$L144*$K144*Y$143</f>
        <v>0</v>
      </c>
      <c r="Z144" s="568" t="n">
        <f aca="false" ca="false" dt2D="false" dtr="false" t="normal">$L144*$K144*Z$143</f>
        <v>0</v>
      </c>
      <c r="AA144" s="568" t="n">
        <f aca="false" ca="false" dt2D="false" dtr="false" t="normal">$L144*$K144*AA$143</f>
        <v>0</v>
      </c>
      <c r="AB144" s="568" t="n">
        <f aca="false" ca="false" dt2D="false" dtr="false" t="normal">$L144*$K144*AB$143</f>
        <v>0</v>
      </c>
      <c r="AC144" s="568" t="n">
        <f aca="false" ca="false" dt2D="false" dtr="false" t="normal">$L144*$K144*AC$143</f>
        <v>0</v>
      </c>
      <c r="AD144" s="568" t="n">
        <f aca="false" ca="false" dt2D="false" dtr="false" t="normal">$L144*$K144*AD$143</f>
        <v>0</v>
      </c>
      <c r="AE144" s="568" t="n">
        <f aca="false" ca="false" dt2D="false" dtr="false" t="normal">$L144*$K144*AE$143</f>
        <v>0</v>
      </c>
      <c r="AF144" s="568" t="n">
        <f aca="false" ca="false" dt2D="false" dtr="false" t="normal">$L144*$K144*AF$143</f>
        <v>0</v>
      </c>
      <c r="AG144" s="568" t="n">
        <f aca="false" ca="false" dt2D="false" dtr="false" t="normal">$L144*$K144*AG$143</f>
        <v>0</v>
      </c>
      <c r="AH144" s="568" t="n">
        <f aca="false" ca="false" dt2D="false" dtr="false" t="normal">$L144*$K144*AH$143</f>
        <v>0</v>
      </c>
      <c r="AI144" s="568" t="n">
        <f aca="false" ca="false" dt2D="false" dtr="false" t="normal">$L144*$K144*AI$143</f>
        <v>0</v>
      </c>
      <c r="AJ144" s="568" t="n">
        <f aca="false" ca="false" dt2D="false" dtr="false" t="normal">$L144*$K144*AJ$143</f>
        <v>0</v>
      </c>
      <c r="AK144" s="568" t="n">
        <f aca="false" ca="false" dt2D="false" dtr="false" t="normal">$L144*$K144*AK$143</f>
        <v>0</v>
      </c>
      <c r="AL144" s="568" t="n">
        <f aca="false" ca="false" dt2D="false" dtr="false" t="normal">$L144*$K144*AL$143</f>
        <v>0</v>
      </c>
      <c r="AM144" s="568" t="n">
        <f aca="false" ca="false" dt2D="false" dtr="false" t="normal">$L144*$K144*AM$143</f>
        <v>0</v>
      </c>
      <c r="AN144" s="568" t="n">
        <f aca="false" ca="false" dt2D="false" dtr="false" t="normal">$L144*$K144*AN$143</f>
        <v>0</v>
      </c>
      <c r="AO144" s="568" t="n">
        <f aca="false" ca="false" dt2D="false" dtr="false" t="normal">$L144*$K144*AO$143</f>
        <v>0</v>
      </c>
      <c r="AP144" s="568" t="n">
        <f aca="false" ca="false" dt2D="false" dtr="false" t="normal">$L144*$K144*AP$143</f>
        <v>0</v>
      </c>
      <c r="AQ144" s="568" t="n">
        <f aca="false" ca="false" dt2D="false" dtr="false" t="normal">$L144*$K144*AQ$143</f>
        <v>0</v>
      </c>
      <c r="AR144" s="568" t="n">
        <f aca="false" ca="false" dt2D="false" dtr="false" t="normal">$L144*$K144*AR$143</f>
        <v>0</v>
      </c>
      <c r="AS144" s="568" t="n">
        <f aca="false" ca="false" dt2D="false" dtr="false" t="normal">$L144*$K144*AS$143</f>
        <v>0</v>
      </c>
      <c r="AT144" s="568" t="n">
        <f aca="false" ca="false" dt2D="false" dtr="false" t="normal">$L144*$K144*AT$143</f>
        <v>0</v>
      </c>
      <c r="AU144" s="568" t="n">
        <f aca="false" ca="false" dt2D="false" dtr="false" t="normal">$L144*$K144*AU$143</f>
        <v>0</v>
      </c>
      <c r="AV144" s="568" t="n">
        <f aca="false" ca="false" dt2D="false" dtr="false" t="normal">$L144*$K144*AV$143</f>
        <v>0</v>
      </c>
      <c r="AW144" s="568" t="n">
        <f aca="false" ca="false" dt2D="false" dtr="false" t="normal">$L144*$K144*AW$143</f>
        <v>0</v>
      </c>
      <c r="AX144" s="568" t="n">
        <f aca="false" ca="false" dt2D="false" dtr="false" t="normal">$L144*$K144*AX$143</f>
        <v>0</v>
      </c>
      <c r="AY144" s="568" t="n">
        <f aca="false" ca="false" dt2D="false" dtr="false" t="normal">$L144*$K144*AY$143</f>
        <v>0</v>
      </c>
      <c r="AZ144" s="568" t="n">
        <f aca="false" ca="false" dt2D="false" dtr="false" t="normal">$L144*$K144*AZ$143</f>
        <v>0</v>
      </c>
      <c r="BA144" s="568" t="n">
        <f aca="false" ca="false" dt2D="false" dtr="false" t="normal">$L144*$K144*BA$143</f>
        <v>0</v>
      </c>
      <c r="BB144" s="568" t="n">
        <f aca="false" ca="false" dt2D="false" dtr="false" t="normal">$L144*$K144*BB$143</f>
        <v>0</v>
      </c>
      <c r="BC144" s="568" t="n">
        <f aca="false" ca="false" dt2D="false" dtr="false" t="normal">$L144*$K144*BC$143</f>
        <v>0</v>
      </c>
      <c r="BD144" s="568" t="n">
        <f aca="false" ca="false" dt2D="false" dtr="false" t="normal">$L144*$K144*BD$143</f>
        <v>0</v>
      </c>
      <c r="BE144" s="568" t="n">
        <f aca="false" ca="false" dt2D="false" dtr="false" t="normal">$L144*$K144*BE$143</f>
        <v>0</v>
      </c>
      <c r="BF144" s="568" t="n">
        <f aca="false" ca="false" dt2D="false" dtr="false" t="normal">$L144*$K144*BF$143</f>
        <v>0</v>
      </c>
      <c r="BG144" s="568" t="n">
        <f aca="false" ca="false" dt2D="false" dtr="false" t="normal">$L144*$K144*BG$143</f>
        <v>0</v>
      </c>
      <c r="BH144" s="568" t="n">
        <f aca="false" ca="false" dt2D="false" dtr="false" t="normal">$L144*$K144*BH$143</f>
        <v>0</v>
      </c>
      <c r="BI144" s="568" t="n">
        <f aca="false" ca="false" dt2D="false" dtr="false" t="normal">$L144*$K144*BI$143</f>
        <v>0</v>
      </c>
      <c r="BJ144" s="568" t="n">
        <f aca="false" ca="false" dt2D="false" dtr="false" t="normal">$L144*$K144*BJ$143</f>
        <v>0</v>
      </c>
      <c r="BK144" s="568" t="n">
        <f aca="false" ca="false" dt2D="false" dtr="false" t="normal">$L144*$K144*BK$143</f>
        <v>0</v>
      </c>
      <c r="BL144" s="568" t="n">
        <f aca="false" ca="false" dt2D="false" dtr="false" t="normal">$L144*$K144*BL$143</f>
        <v>0</v>
      </c>
      <c r="BM144" s="568" t="n">
        <f aca="false" ca="false" dt2D="false" dtr="false" t="normal">$L144*$K144*BM$143</f>
        <v>0</v>
      </c>
      <c r="BN144" s="568" t="n">
        <f aca="false" ca="false" dt2D="false" dtr="false" t="normal">$L144*$K144*BN$143</f>
        <v>0</v>
      </c>
      <c r="BO144" s="568" t="n">
        <f aca="false" ca="false" dt2D="false" dtr="false" t="normal">$L144*$K144*BO$143</f>
        <v>0</v>
      </c>
      <c r="BP144" s="568" t="n">
        <f aca="false" ca="false" dt2D="false" dtr="false" t="normal">$L144*$K144*BP$143</f>
        <v>0</v>
      </c>
      <c r="BQ144" s="568" t="n">
        <f aca="false" ca="false" dt2D="false" dtr="false" t="normal">$L144*$K144*BQ$143</f>
        <v>0</v>
      </c>
      <c r="BR144" s="568" t="n">
        <f aca="false" ca="false" dt2D="false" dtr="false" t="normal">$L144*$K144*BR$143</f>
        <v>0</v>
      </c>
      <c r="BS144" s="568" t="n">
        <f aca="false" ca="false" dt2D="false" dtr="false" t="normal">$L144*$K144*BS$143</f>
        <v>0</v>
      </c>
      <c r="BT144" s="568" t="n">
        <f aca="false" ca="false" dt2D="false" dtr="false" t="normal">$L144*$K144*BT$143</f>
        <v>0</v>
      </c>
    </row>
    <row hidden="true" ht="16.5" outlineLevel="2" r="145">
      <c r="I145" s="566" t="s">
        <v>641</v>
      </c>
      <c r="J145" s="626" t="s">
        <v>640</v>
      </c>
      <c r="K145" s="567" t="n"/>
      <c r="L145" s="627" t="n"/>
      <c r="M145" s="568" t="n">
        <f aca="false" ca="false" dt2D="false" dtr="false" t="normal">$L145*$K145*M$143</f>
        <v>0</v>
      </c>
      <c r="N145" s="568" t="n">
        <f aca="false" ca="false" dt2D="false" dtr="false" t="normal">$L145*$K145*N$143</f>
        <v>0</v>
      </c>
      <c r="O145" s="568" t="n">
        <f aca="false" ca="false" dt2D="false" dtr="false" t="normal">$L145*$K145*O$143</f>
        <v>0</v>
      </c>
      <c r="P145" s="568" t="n">
        <f aca="false" ca="false" dt2D="false" dtr="false" t="normal">$L145*$K145*P$143</f>
        <v>0</v>
      </c>
      <c r="Q145" s="568" t="n">
        <f aca="false" ca="false" dt2D="false" dtr="false" t="normal">$L145*$K145*Q$143</f>
        <v>0</v>
      </c>
      <c r="R145" s="568" t="n">
        <f aca="false" ca="false" dt2D="false" dtr="false" t="normal">$L145*$K145*R$143</f>
        <v>0</v>
      </c>
      <c r="S145" s="568" t="n">
        <f aca="false" ca="false" dt2D="false" dtr="false" t="normal">$L145*$K145*S$143</f>
        <v>0</v>
      </c>
      <c r="T145" s="568" t="n">
        <f aca="false" ca="false" dt2D="false" dtr="false" t="normal">$L145*$K145*T$143</f>
        <v>0</v>
      </c>
      <c r="U145" s="568" t="n">
        <f aca="false" ca="false" dt2D="false" dtr="false" t="normal">$L145*$K145*U$143</f>
        <v>0</v>
      </c>
      <c r="V145" s="568" t="n">
        <f aca="false" ca="false" dt2D="false" dtr="false" t="normal">$L145*$K145*V$143</f>
        <v>0</v>
      </c>
      <c r="W145" s="568" t="n">
        <f aca="false" ca="false" dt2D="false" dtr="false" t="normal">$L145*$K145*W$143</f>
        <v>0</v>
      </c>
      <c r="X145" s="568" t="n">
        <f aca="false" ca="false" dt2D="false" dtr="false" t="normal">$L145*$K145*X$143</f>
        <v>0</v>
      </c>
      <c r="Y145" s="568" t="n">
        <f aca="false" ca="false" dt2D="false" dtr="false" t="normal">$L145*$K145*Y$143</f>
        <v>0</v>
      </c>
      <c r="Z145" s="568" t="n">
        <f aca="false" ca="false" dt2D="false" dtr="false" t="normal">$L145*$K145*Z$143</f>
        <v>0</v>
      </c>
      <c r="AA145" s="568" t="n">
        <f aca="false" ca="false" dt2D="false" dtr="false" t="normal">$L145*$K145*AA$143</f>
        <v>0</v>
      </c>
      <c r="AB145" s="568" t="n">
        <f aca="false" ca="false" dt2D="false" dtr="false" t="normal">$L145*$K145*AB$143</f>
        <v>0</v>
      </c>
      <c r="AC145" s="568" t="n">
        <f aca="false" ca="false" dt2D="false" dtr="false" t="normal">$L145*$K145*AC$143</f>
        <v>0</v>
      </c>
      <c r="AD145" s="568" t="n">
        <f aca="false" ca="false" dt2D="false" dtr="false" t="normal">$L145*$K145*AD$143</f>
        <v>0</v>
      </c>
      <c r="AE145" s="568" t="n">
        <f aca="false" ca="false" dt2D="false" dtr="false" t="normal">$L145*$K145*AE$143</f>
        <v>0</v>
      </c>
      <c r="AF145" s="568" t="n">
        <f aca="false" ca="false" dt2D="false" dtr="false" t="normal">$L145*$K145*AF$143</f>
        <v>0</v>
      </c>
      <c r="AG145" s="568" t="n">
        <f aca="false" ca="false" dt2D="false" dtr="false" t="normal">$L145*$K145*AG$143</f>
        <v>0</v>
      </c>
      <c r="AH145" s="568" t="n">
        <f aca="false" ca="false" dt2D="false" dtr="false" t="normal">$L145*$K145*AH$143</f>
        <v>0</v>
      </c>
      <c r="AI145" s="568" t="n">
        <f aca="false" ca="false" dt2D="false" dtr="false" t="normal">$L145*$K145*AI$143</f>
        <v>0</v>
      </c>
      <c r="AJ145" s="568" t="n">
        <f aca="false" ca="false" dt2D="false" dtr="false" t="normal">$L145*$K145*AJ$143</f>
        <v>0</v>
      </c>
      <c r="AK145" s="568" t="n">
        <f aca="false" ca="false" dt2D="false" dtr="false" t="normal">$L145*$K145*AK$143</f>
        <v>0</v>
      </c>
      <c r="AL145" s="568" t="n">
        <f aca="false" ca="false" dt2D="false" dtr="false" t="normal">$L145*$K145*AL$143</f>
        <v>0</v>
      </c>
      <c r="AM145" s="568" t="n">
        <f aca="false" ca="false" dt2D="false" dtr="false" t="normal">$L145*$K145*AM$143</f>
        <v>0</v>
      </c>
      <c r="AN145" s="568" t="n">
        <f aca="false" ca="false" dt2D="false" dtr="false" t="normal">$L145*$K145*AN$143</f>
        <v>0</v>
      </c>
      <c r="AO145" s="568" t="n">
        <f aca="false" ca="false" dt2D="false" dtr="false" t="normal">$L145*$K145*AO$143</f>
        <v>0</v>
      </c>
      <c r="AP145" s="568" t="n">
        <f aca="false" ca="false" dt2D="false" dtr="false" t="normal">$L145*$K145*AP$143</f>
        <v>0</v>
      </c>
      <c r="AQ145" s="568" t="n">
        <f aca="false" ca="false" dt2D="false" dtr="false" t="normal">$L145*$K145*AQ$143</f>
        <v>0</v>
      </c>
      <c r="AR145" s="568" t="n">
        <f aca="false" ca="false" dt2D="false" dtr="false" t="normal">$L145*$K145*AR$143</f>
        <v>0</v>
      </c>
      <c r="AS145" s="568" t="n">
        <f aca="false" ca="false" dt2D="false" dtr="false" t="normal">$L145*$K145*AS$143</f>
        <v>0</v>
      </c>
      <c r="AT145" s="568" t="n">
        <f aca="false" ca="false" dt2D="false" dtr="false" t="normal">$L145*$K145*AT$143</f>
        <v>0</v>
      </c>
      <c r="AU145" s="568" t="n">
        <f aca="false" ca="false" dt2D="false" dtr="false" t="normal">$L145*$K145*AU$143</f>
        <v>0</v>
      </c>
      <c r="AV145" s="568" t="n">
        <f aca="false" ca="false" dt2D="false" dtr="false" t="normal">$L145*$K145*AV$143</f>
        <v>0</v>
      </c>
      <c r="AW145" s="568" t="n">
        <f aca="false" ca="false" dt2D="false" dtr="false" t="normal">$L145*$K145*AW$143</f>
        <v>0</v>
      </c>
      <c r="AX145" s="568" t="n">
        <f aca="false" ca="false" dt2D="false" dtr="false" t="normal">$L145*$K145*AX$143</f>
        <v>0</v>
      </c>
      <c r="AY145" s="568" t="n">
        <f aca="false" ca="false" dt2D="false" dtr="false" t="normal">$L145*$K145*AY$143</f>
        <v>0</v>
      </c>
      <c r="AZ145" s="568" t="n">
        <f aca="false" ca="false" dt2D="false" dtr="false" t="normal">$L145*$K145*AZ$143</f>
        <v>0</v>
      </c>
      <c r="BA145" s="568" t="n">
        <f aca="false" ca="false" dt2D="false" dtr="false" t="normal">$L145*$K145*BA$143</f>
        <v>0</v>
      </c>
      <c r="BB145" s="568" t="n">
        <f aca="false" ca="false" dt2D="false" dtr="false" t="normal">$L145*$K145*BB$143</f>
        <v>0</v>
      </c>
      <c r="BC145" s="568" t="n">
        <f aca="false" ca="false" dt2D="false" dtr="false" t="normal">$L145*$K145*BC$143</f>
        <v>0</v>
      </c>
      <c r="BD145" s="568" t="n">
        <f aca="false" ca="false" dt2D="false" dtr="false" t="normal">$L145*$K145*BD$143</f>
        <v>0</v>
      </c>
      <c r="BE145" s="568" t="n">
        <f aca="false" ca="false" dt2D="false" dtr="false" t="normal">$L145*$K145*BE$143</f>
        <v>0</v>
      </c>
      <c r="BF145" s="568" t="n">
        <f aca="false" ca="false" dt2D="false" dtr="false" t="normal">$L145*$K145*BF$143</f>
        <v>0</v>
      </c>
      <c r="BG145" s="568" t="n">
        <f aca="false" ca="false" dt2D="false" dtr="false" t="normal">$L145*$K145*BG$143</f>
        <v>0</v>
      </c>
      <c r="BH145" s="568" t="n">
        <f aca="false" ca="false" dt2D="false" dtr="false" t="normal">$L145*$K145*BH$143</f>
        <v>0</v>
      </c>
      <c r="BI145" s="568" t="n">
        <f aca="false" ca="false" dt2D="false" dtr="false" t="normal">$L145*$K145*BI$143</f>
        <v>0</v>
      </c>
      <c r="BJ145" s="568" t="n">
        <f aca="false" ca="false" dt2D="false" dtr="false" t="normal">$L145*$K145*BJ$143</f>
        <v>0</v>
      </c>
      <c r="BK145" s="568" t="n">
        <f aca="false" ca="false" dt2D="false" dtr="false" t="normal">$L145*$K145*BK$143</f>
        <v>0</v>
      </c>
      <c r="BL145" s="568" t="n">
        <f aca="false" ca="false" dt2D="false" dtr="false" t="normal">$L145*$K145*BL$143</f>
        <v>0</v>
      </c>
      <c r="BM145" s="568" t="n">
        <f aca="false" ca="false" dt2D="false" dtr="false" t="normal">$L145*$K145*BM$143</f>
        <v>0</v>
      </c>
      <c r="BN145" s="568" t="n">
        <f aca="false" ca="false" dt2D="false" dtr="false" t="normal">$L145*$K145*BN$143</f>
        <v>0</v>
      </c>
      <c r="BO145" s="568" t="n">
        <f aca="false" ca="false" dt2D="false" dtr="false" t="normal">$L145*$K145*BO$143</f>
        <v>0</v>
      </c>
      <c r="BP145" s="568" t="n">
        <f aca="false" ca="false" dt2D="false" dtr="false" t="normal">$L145*$K145*BP$143</f>
        <v>0</v>
      </c>
      <c r="BQ145" s="568" t="n">
        <f aca="false" ca="false" dt2D="false" dtr="false" t="normal">$L145*$K145*BQ$143</f>
        <v>0</v>
      </c>
      <c r="BR145" s="568" t="n">
        <f aca="false" ca="false" dt2D="false" dtr="false" t="normal">$L145*$K145*BR$143</f>
        <v>0</v>
      </c>
      <c r="BS145" s="568" t="n">
        <f aca="false" ca="false" dt2D="false" dtr="false" t="normal">$L145*$K145*BS$143</f>
        <v>0</v>
      </c>
      <c r="BT145" s="568" t="n">
        <f aca="false" ca="false" dt2D="false" dtr="false" t="normal">$L145*$K145*BT$143</f>
        <v>0</v>
      </c>
    </row>
    <row hidden="true" ht="16.5" outlineLevel="2" r="146">
      <c r="I146" s="566" t="s">
        <v>642</v>
      </c>
      <c r="J146" s="626" t="s">
        <v>640</v>
      </c>
      <c r="K146" s="567" t="n"/>
      <c r="L146" s="627" t="n"/>
      <c r="M146" s="568" t="n">
        <f aca="false" ca="false" dt2D="false" dtr="false" t="normal">$L146*$K146*M$143</f>
        <v>0</v>
      </c>
      <c r="N146" s="568" t="n">
        <f aca="false" ca="false" dt2D="false" dtr="false" t="normal">$L146*$K146*N$143</f>
        <v>0</v>
      </c>
      <c r="O146" s="568" t="n">
        <f aca="false" ca="false" dt2D="false" dtr="false" t="normal">$L146*$K146*O$143</f>
        <v>0</v>
      </c>
      <c r="P146" s="568" t="n">
        <f aca="false" ca="false" dt2D="false" dtr="false" t="normal">$L146*$K146*P$143</f>
        <v>0</v>
      </c>
      <c r="Q146" s="568" t="n">
        <f aca="false" ca="false" dt2D="false" dtr="false" t="normal">$L146*$K146*Q$143</f>
        <v>0</v>
      </c>
      <c r="R146" s="568" t="n">
        <f aca="false" ca="false" dt2D="false" dtr="false" t="normal">$L146*$K146*R$143</f>
        <v>0</v>
      </c>
      <c r="S146" s="568" t="n">
        <f aca="false" ca="false" dt2D="false" dtr="false" t="normal">$L146*$K146*S$143</f>
        <v>0</v>
      </c>
      <c r="T146" s="568" t="n">
        <f aca="false" ca="false" dt2D="false" dtr="false" t="normal">$L146*$K146*T$143</f>
        <v>0</v>
      </c>
      <c r="U146" s="568" t="n">
        <f aca="false" ca="false" dt2D="false" dtr="false" t="normal">$L146*$K146*U$143</f>
        <v>0</v>
      </c>
      <c r="V146" s="568" t="n">
        <f aca="false" ca="false" dt2D="false" dtr="false" t="normal">$L146*$K146*V$143</f>
        <v>0</v>
      </c>
      <c r="W146" s="568" t="n">
        <f aca="false" ca="false" dt2D="false" dtr="false" t="normal">$L146*$K146*W$143</f>
        <v>0</v>
      </c>
      <c r="X146" s="568" t="n">
        <f aca="false" ca="false" dt2D="false" dtr="false" t="normal">$L146*$K146*X$143</f>
        <v>0</v>
      </c>
      <c r="Y146" s="568" t="n">
        <f aca="false" ca="false" dt2D="false" dtr="false" t="normal">$L146*$K146*Y$143</f>
        <v>0</v>
      </c>
      <c r="Z146" s="568" t="n">
        <f aca="false" ca="false" dt2D="false" dtr="false" t="normal">$L146*$K146*Z$143</f>
        <v>0</v>
      </c>
      <c r="AA146" s="568" t="n">
        <f aca="false" ca="false" dt2D="false" dtr="false" t="normal">$L146*$K146*AA$143</f>
        <v>0</v>
      </c>
      <c r="AB146" s="568" t="n">
        <f aca="false" ca="false" dt2D="false" dtr="false" t="normal">$L146*$K146*AB$143</f>
        <v>0</v>
      </c>
      <c r="AC146" s="568" t="n">
        <f aca="false" ca="false" dt2D="false" dtr="false" t="normal">$L146*$K146*AC$143</f>
        <v>0</v>
      </c>
      <c r="AD146" s="568" t="n">
        <f aca="false" ca="false" dt2D="false" dtr="false" t="normal">$L146*$K146*AD$143</f>
        <v>0</v>
      </c>
      <c r="AE146" s="568" t="n">
        <f aca="false" ca="false" dt2D="false" dtr="false" t="normal">$L146*$K146*AE$143</f>
        <v>0</v>
      </c>
      <c r="AF146" s="568" t="n">
        <f aca="false" ca="false" dt2D="false" dtr="false" t="normal">$L146*$K146*AF$143</f>
        <v>0</v>
      </c>
      <c r="AG146" s="568" t="n">
        <f aca="false" ca="false" dt2D="false" dtr="false" t="normal">$L146*$K146*AG$143</f>
        <v>0</v>
      </c>
      <c r="AH146" s="568" t="n">
        <f aca="false" ca="false" dt2D="false" dtr="false" t="normal">$L146*$K146*AH$143</f>
        <v>0</v>
      </c>
      <c r="AI146" s="568" t="n">
        <f aca="false" ca="false" dt2D="false" dtr="false" t="normal">$L146*$K146*AI$143</f>
        <v>0</v>
      </c>
      <c r="AJ146" s="568" t="n">
        <f aca="false" ca="false" dt2D="false" dtr="false" t="normal">$L146*$K146*AJ$143</f>
        <v>0</v>
      </c>
      <c r="AK146" s="568" t="n">
        <f aca="false" ca="false" dt2D="false" dtr="false" t="normal">$L146*$K146*AK$143</f>
        <v>0</v>
      </c>
      <c r="AL146" s="568" t="n">
        <f aca="false" ca="false" dt2D="false" dtr="false" t="normal">$L146*$K146*AL$143</f>
        <v>0</v>
      </c>
      <c r="AM146" s="568" t="n">
        <f aca="false" ca="false" dt2D="false" dtr="false" t="normal">$L146*$K146*AM$143</f>
        <v>0</v>
      </c>
      <c r="AN146" s="568" t="n">
        <f aca="false" ca="false" dt2D="false" dtr="false" t="normal">$L146*$K146*AN$143</f>
        <v>0</v>
      </c>
      <c r="AO146" s="568" t="n">
        <f aca="false" ca="false" dt2D="false" dtr="false" t="normal">$L146*$K146*AO$143</f>
        <v>0</v>
      </c>
      <c r="AP146" s="568" t="n">
        <f aca="false" ca="false" dt2D="false" dtr="false" t="normal">$L146*$K146*AP$143</f>
        <v>0</v>
      </c>
      <c r="AQ146" s="568" t="n">
        <f aca="false" ca="false" dt2D="false" dtr="false" t="normal">$L146*$K146*AQ$143</f>
        <v>0</v>
      </c>
      <c r="AR146" s="568" t="n">
        <f aca="false" ca="false" dt2D="false" dtr="false" t="normal">$L146*$K146*AR$143</f>
        <v>0</v>
      </c>
      <c r="AS146" s="568" t="n">
        <f aca="false" ca="false" dt2D="false" dtr="false" t="normal">$L146*$K146*AS$143</f>
        <v>0</v>
      </c>
      <c r="AT146" s="568" t="n">
        <f aca="false" ca="false" dt2D="false" dtr="false" t="normal">$L146*$K146*AT$143</f>
        <v>0</v>
      </c>
      <c r="AU146" s="568" t="n">
        <f aca="false" ca="false" dt2D="false" dtr="false" t="normal">$L146*$K146*AU$143</f>
        <v>0</v>
      </c>
      <c r="AV146" s="568" t="n">
        <f aca="false" ca="false" dt2D="false" dtr="false" t="normal">$L146*$K146*AV$143</f>
        <v>0</v>
      </c>
      <c r="AW146" s="568" t="n">
        <f aca="false" ca="false" dt2D="false" dtr="false" t="normal">$L146*$K146*AW$143</f>
        <v>0</v>
      </c>
      <c r="AX146" s="568" t="n">
        <f aca="false" ca="false" dt2D="false" dtr="false" t="normal">$L146*$K146*AX$143</f>
        <v>0</v>
      </c>
      <c r="AY146" s="568" t="n">
        <f aca="false" ca="false" dt2D="false" dtr="false" t="normal">$L146*$K146*AY$143</f>
        <v>0</v>
      </c>
      <c r="AZ146" s="568" t="n">
        <f aca="false" ca="false" dt2D="false" dtr="false" t="normal">$L146*$K146*AZ$143</f>
        <v>0</v>
      </c>
      <c r="BA146" s="568" t="n">
        <f aca="false" ca="false" dt2D="false" dtr="false" t="normal">$L146*$K146*BA$143</f>
        <v>0</v>
      </c>
      <c r="BB146" s="568" t="n">
        <f aca="false" ca="false" dt2D="false" dtr="false" t="normal">$L146*$K146*BB$143</f>
        <v>0</v>
      </c>
      <c r="BC146" s="568" t="n">
        <f aca="false" ca="false" dt2D="false" dtr="false" t="normal">$L146*$K146*BC$143</f>
        <v>0</v>
      </c>
      <c r="BD146" s="568" t="n">
        <f aca="false" ca="false" dt2D="false" dtr="false" t="normal">$L146*$K146*BD$143</f>
        <v>0</v>
      </c>
      <c r="BE146" s="568" t="n">
        <f aca="false" ca="false" dt2D="false" dtr="false" t="normal">$L146*$K146*BE$143</f>
        <v>0</v>
      </c>
      <c r="BF146" s="568" t="n">
        <f aca="false" ca="false" dt2D="false" dtr="false" t="normal">$L146*$K146*BF$143</f>
        <v>0</v>
      </c>
      <c r="BG146" s="568" t="n">
        <f aca="false" ca="false" dt2D="false" dtr="false" t="normal">$L146*$K146*BG$143</f>
        <v>0</v>
      </c>
      <c r="BH146" s="568" t="n">
        <f aca="false" ca="false" dt2D="false" dtr="false" t="normal">$L146*$K146*BH$143</f>
        <v>0</v>
      </c>
      <c r="BI146" s="568" t="n">
        <f aca="false" ca="false" dt2D="false" dtr="false" t="normal">$L146*$K146*BI$143</f>
        <v>0</v>
      </c>
      <c r="BJ146" s="568" t="n">
        <f aca="false" ca="false" dt2D="false" dtr="false" t="normal">$L146*$K146*BJ$143</f>
        <v>0</v>
      </c>
      <c r="BK146" s="568" t="n">
        <f aca="false" ca="false" dt2D="false" dtr="false" t="normal">$L146*$K146*BK$143</f>
        <v>0</v>
      </c>
      <c r="BL146" s="568" t="n">
        <f aca="false" ca="false" dt2D="false" dtr="false" t="normal">$L146*$K146*BL$143</f>
        <v>0</v>
      </c>
      <c r="BM146" s="568" t="n">
        <f aca="false" ca="false" dt2D="false" dtr="false" t="normal">$L146*$K146*BM$143</f>
        <v>0</v>
      </c>
      <c r="BN146" s="568" t="n">
        <f aca="false" ca="false" dt2D="false" dtr="false" t="normal">$L146*$K146*BN$143</f>
        <v>0</v>
      </c>
      <c r="BO146" s="568" t="n">
        <f aca="false" ca="false" dt2D="false" dtr="false" t="normal">$L146*$K146*BO$143</f>
        <v>0</v>
      </c>
      <c r="BP146" s="568" t="n">
        <f aca="false" ca="false" dt2D="false" dtr="false" t="normal">$L146*$K146*BP$143</f>
        <v>0</v>
      </c>
      <c r="BQ146" s="568" t="n">
        <f aca="false" ca="false" dt2D="false" dtr="false" t="normal">$L146*$K146*BQ$143</f>
        <v>0</v>
      </c>
      <c r="BR146" s="568" t="n">
        <f aca="false" ca="false" dt2D="false" dtr="false" t="normal">$L146*$K146*BR$143</f>
        <v>0</v>
      </c>
      <c r="BS146" s="568" t="n">
        <f aca="false" ca="false" dt2D="false" dtr="false" t="normal">$L146*$K146*BS$143</f>
        <v>0</v>
      </c>
      <c r="BT146" s="568" t="n">
        <f aca="false" ca="false" dt2D="false" dtr="false" t="normal">$L146*$K146*BT$143</f>
        <v>0</v>
      </c>
    </row>
    <row hidden="true" ht="16.5" outlineLevel="2" r="147">
      <c r="I147" s="570" t="s">
        <v>588</v>
      </c>
      <c r="J147" s="626" t="n"/>
      <c r="K147" s="567" t="n"/>
      <c r="L147" s="627" t="n"/>
      <c r="M147" s="568" t="n">
        <f aca="false" ca="false" dt2D="false" dtr="false" t="normal">$L147*$K147*M$143</f>
        <v>0</v>
      </c>
      <c r="N147" s="568" t="n">
        <f aca="false" ca="false" dt2D="false" dtr="false" t="normal">$L147*$K147*N$143</f>
        <v>0</v>
      </c>
      <c r="O147" s="568" t="n">
        <f aca="false" ca="false" dt2D="false" dtr="false" t="normal">$L147*$K147*O$143</f>
        <v>0</v>
      </c>
      <c r="P147" s="568" t="n">
        <f aca="false" ca="false" dt2D="false" dtr="false" t="normal">$L147*$K147*P$143</f>
        <v>0</v>
      </c>
      <c r="Q147" s="568" t="n">
        <f aca="false" ca="false" dt2D="false" dtr="false" t="normal">$L147*$K147*Q$143</f>
        <v>0</v>
      </c>
      <c r="R147" s="568" t="n">
        <f aca="false" ca="false" dt2D="false" dtr="false" t="normal">$L147*$K147*R$143</f>
        <v>0</v>
      </c>
      <c r="S147" s="568" t="n">
        <f aca="false" ca="false" dt2D="false" dtr="false" t="normal">$L147*$K147*S$143</f>
        <v>0</v>
      </c>
      <c r="T147" s="568" t="n">
        <f aca="false" ca="false" dt2D="false" dtr="false" t="normal">$L147*$K147*T$143</f>
        <v>0</v>
      </c>
      <c r="U147" s="568" t="n">
        <f aca="false" ca="false" dt2D="false" dtr="false" t="normal">$L147*$K147*U$143</f>
        <v>0</v>
      </c>
      <c r="V147" s="568" t="n">
        <f aca="false" ca="false" dt2D="false" dtr="false" t="normal">$L147*$K147*V$143</f>
        <v>0</v>
      </c>
      <c r="W147" s="568" t="n">
        <f aca="false" ca="false" dt2D="false" dtr="false" t="normal">$L147*$K147*W$143</f>
        <v>0</v>
      </c>
      <c r="X147" s="568" t="n">
        <f aca="false" ca="false" dt2D="false" dtr="false" t="normal">$L147*$K147*X$143</f>
        <v>0</v>
      </c>
      <c r="Y147" s="568" t="n">
        <f aca="false" ca="false" dt2D="false" dtr="false" t="normal">$L147*$K147*Y$143</f>
        <v>0</v>
      </c>
      <c r="Z147" s="568" t="n">
        <f aca="false" ca="false" dt2D="false" dtr="false" t="normal">$L147*$K147*Z$143</f>
        <v>0</v>
      </c>
      <c r="AA147" s="568" t="n">
        <f aca="false" ca="false" dt2D="false" dtr="false" t="normal">$L147*$K147*AA$143</f>
        <v>0</v>
      </c>
      <c r="AB147" s="568" t="n">
        <f aca="false" ca="false" dt2D="false" dtr="false" t="normal">$L147*$K147*AB$143</f>
        <v>0</v>
      </c>
      <c r="AC147" s="568" t="n">
        <f aca="false" ca="false" dt2D="false" dtr="false" t="normal">$L147*$K147*AC$143</f>
        <v>0</v>
      </c>
      <c r="AD147" s="568" t="n">
        <f aca="false" ca="false" dt2D="false" dtr="false" t="normal">$L147*$K147*AD$143</f>
        <v>0</v>
      </c>
      <c r="AE147" s="568" t="n">
        <f aca="false" ca="false" dt2D="false" dtr="false" t="normal">$L147*$K147*AE$143</f>
        <v>0</v>
      </c>
      <c r="AF147" s="568" t="n">
        <f aca="false" ca="false" dt2D="false" dtr="false" t="normal">$L147*$K147*AF$143</f>
        <v>0</v>
      </c>
      <c r="AG147" s="568" t="n">
        <f aca="false" ca="false" dt2D="false" dtr="false" t="normal">$L147*$K147*AG$143</f>
        <v>0</v>
      </c>
      <c r="AH147" s="568" t="n">
        <f aca="false" ca="false" dt2D="false" dtr="false" t="normal">$L147*$K147*AH$143</f>
        <v>0</v>
      </c>
      <c r="AI147" s="568" t="n">
        <f aca="false" ca="false" dt2D="false" dtr="false" t="normal">$L147*$K147*AI$143</f>
        <v>0</v>
      </c>
      <c r="AJ147" s="568" t="n">
        <f aca="false" ca="false" dt2D="false" dtr="false" t="normal">$L147*$K147*AJ$143</f>
        <v>0</v>
      </c>
      <c r="AK147" s="568" t="n">
        <f aca="false" ca="false" dt2D="false" dtr="false" t="normal">$L147*$K147*AK$143</f>
        <v>0</v>
      </c>
      <c r="AL147" s="568" t="n">
        <f aca="false" ca="false" dt2D="false" dtr="false" t="normal">$L147*$K147*AL$143</f>
        <v>0</v>
      </c>
      <c r="AM147" s="568" t="n">
        <f aca="false" ca="false" dt2D="false" dtr="false" t="normal">$L147*$K147*AM$143</f>
        <v>0</v>
      </c>
      <c r="AN147" s="568" t="n">
        <f aca="false" ca="false" dt2D="false" dtr="false" t="normal">$L147*$K147*AN$143</f>
        <v>0</v>
      </c>
      <c r="AO147" s="568" t="n">
        <f aca="false" ca="false" dt2D="false" dtr="false" t="normal">$L147*$K147*AO$143</f>
        <v>0</v>
      </c>
      <c r="AP147" s="568" t="n">
        <f aca="false" ca="false" dt2D="false" dtr="false" t="normal">$L147*$K147*AP$143</f>
        <v>0</v>
      </c>
      <c r="AQ147" s="568" t="n">
        <f aca="false" ca="false" dt2D="false" dtr="false" t="normal">$L147*$K147*AQ$143</f>
        <v>0</v>
      </c>
      <c r="AR147" s="568" t="n">
        <f aca="false" ca="false" dt2D="false" dtr="false" t="normal">$L147*$K147*AR$143</f>
        <v>0</v>
      </c>
      <c r="AS147" s="568" t="n">
        <f aca="false" ca="false" dt2D="false" dtr="false" t="normal">$L147*$K147*AS$143</f>
        <v>0</v>
      </c>
      <c r="AT147" s="568" t="n">
        <f aca="false" ca="false" dt2D="false" dtr="false" t="normal">$L147*$K147*AT$143</f>
        <v>0</v>
      </c>
      <c r="AU147" s="568" t="n">
        <f aca="false" ca="false" dt2D="false" dtr="false" t="normal">$L147*$K147*AU$143</f>
        <v>0</v>
      </c>
      <c r="AV147" s="568" t="n">
        <f aca="false" ca="false" dt2D="false" dtr="false" t="normal">$L147*$K147*AV$143</f>
        <v>0</v>
      </c>
      <c r="AW147" s="568" t="n">
        <f aca="false" ca="false" dt2D="false" dtr="false" t="normal">$L147*$K147*AW$143</f>
        <v>0</v>
      </c>
      <c r="AX147" s="568" t="n">
        <f aca="false" ca="false" dt2D="false" dtr="false" t="normal">$L147*$K147*AX$143</f>
        <v>0</v>
      </c>
      <c r="AY147" s="568" t="n">
        <f aca="false" ca="false" dt2D="false" dtr="false" t="normal">$L147*$K147*AY$143</f>
        <v>0</v>
      </c>
      <c r="AZ147" s="568" t="n">
        <f aca="false" ca="false" dt2D="false" dtr="false" t="normal">$L147*$K147*AZ$143</f>
        <v>0</v>
      </c>
      <c r="BA147" s="568" t="n">
        <f aca="false" ca="false" dt2D="false" dtr="false" t="normal">$L147*$K147*BA$143</f>
        <v>0</v>
      </c>
      <c r="BB147" s="568" t="n">
        <f aca="false" ca="false" dt2D="false" dtr="false" t="normal">$L147*$K147*BB$143</f>
        <v>0</v>
      </c>
      <c r="BC147" s="568" t="n">
        <f aca="false" ca="false" dt2D="false" dtr="false" t="normal">$L147*$K147*BC$143</f>
        <v>0</v>
      </c>
      <c r="BD147" s="568" t="n">
        <f aca="false" ca="false" dt2D="false" dtr="false" t="normal">$L147*$K147*BD$143</f>
        <v>0</v>
      </c>
      <c r="BE147" s="568" t="n">
        <f aca="false" ca="false" dt2D="false" dtr="false" t="normal">$L147*$K147*BE$143</f>
        <v>0</v>
      </c>
      <c r="BF147" s="568" t="n">
        <f aca="false" ca="false" dt2D="false" dtr="false" t="normal">$L147*$K147*BF$143</f>
        <v>0</v>
      </c>
      <c r="BG147" s="568" t="n">
        <f aca="false" ca="false" dt2D="false" dtr="false" t="normal">$L147*$K147*BG$143</f>
        <v>0</v>
      </c>
      <c r="BH147" s="568" t="n">
        <f aca="false" ca="false" dt2D="false" dtr="false" t="normal">$L147*$K147*BH$143</f>
        <v>0</v>
      </c>
      <c r="BI147" s="568" t="n">
        <f aca="false" ca="false" dt2D="false" dtr="false" t="normal">$L147*$K147*BI$143</f>
        <v>0</v>
      </c>
      <c r="BJ147" s="568" t="n">
        <f aca="false" ca="false" dt2D="false" dtr="false" t="normal">$L147*$K147*BJ$143</f>
        <v>0</v>
      </c>
      <c r="BK147" s="568" t="n">
        <f aca="false" ca="false" dt2D="false" dtr="false" t="normal">$L147*$K147*BK$143</f>
        <v>0</v>
      </c>
      <c r="BL147" s="568" t="n">
        <f aca="false" ca="false" dt2D="false" dtr="false" t="normal">$L147*$K147*BL$143</f>
        <v>0</v>
      </c>
      <c r="BM147" s="568" t="n">
        <f aca="false" ca="false" dt2D="false" dtr="false" t="normal">$L147*$K147*BM$143</f>
        <v>0</v>
      </c>
      <c r="BN147" s="568" t="n">
        <f aca="false" ca="false" dt2D="false" dtr="false" t="normal">$L147*$K147*BN$143</f>
        <v>0</v>
      </c>
      <c r="BO147" s="568" t="n">
        <f aca="false" ca="false" dt2D="false" dtr="false" t="normal">$L147*$K147*BO$143</f>
        <v>0</v>
      </c>
      <c r="BP147" s="568" t="n">
        <f aca="false" ca="false" dt2D="false" dtr="false" t="normal">$L147*$K147*BP$143</f>
        <v>0</v>
      </c>
      <c r="BQ147" s="568" t="n">
        <f aca="false" ca="false" dt2D="false" dtr="false" t="normal">$L147*$K147*BQ$143</f>
        <v>0</v>
      </c>
      <c r="BR147" s="568" t="n">
        <f aca="false" ca="false" dt2D="false" dtr="false" t="normal">$L147*$K147*BR$143</f>
        <v>0</v>
      </c>
      <c r="BS147" s="568" t="n">
        <f aca="false" ca="false" dt2D="false" dtr="false" t="normal">$L147*$K147*BS$143</f>
        <v>0</v>
      </c>
      <c r="BT147" s="568" t="n">
        <f aca="false" ca="false" dt2D="false" dtr="false" t="normal">$L147*$K147*BT$143</f>
        <v>0</v>
      </c>
    </row>
    <row hidden="true" ht="16.5" outlineLevel="2" r="148">
      <c r="I148" s="570" t="s">
        <v>588</v>
      </c>
      <c r="J148" s="626" t="n"/>
      <c r="K148" s="567" t="n"/>
      <c r="L148" s="627" t="n"/>
      <c r="M148" s="568" t="n">
        <f aca="false" ca="false" dt2D="false" dtr="false" t="normal">$L148*$K148*M$143</f>
        <v>0</v>
      </c>
      <c r="N148" s="568" t="n">
        <f aca="false" ca="false" dt2D="false" dtr="false" t="normal">$L148*$K148*N$143</f>
        <v>0</v>
      </c>
      <c r="O148" s="568" t="n">
        <f aca="false" ca="false" dt2D="false" dtr="false" t="normal">$L148*$K148*O$143</f>
        <v>0</v>
      </c>
      <c r="P148" s="568" t="n">
        <f aca="false" ca="false" dt2D="false" dtr="false" t="normal">$L148*$K148*P$143</f>
        <v>0</v>
      </c>
      <c r="Q148" s="568" t="n">
        <f aca="false" ca="false" dt2D="false" dtr="false" t="normal">$L148*$K148*Q$143</f>
        <v>0</v>
      </c>
      <c r="R148" s="568" t="n">
        <f aca="false" ca="false" dt2D="false" dtr="false" t="normal">$L148*$K148*R$143</f>
        <v>0</v>
      </c>
      <c r="S148" s="568" t="n">
        <f aca="false" ca="false" dt2D="false" dtr="false" t="normal">$L148*$K148*S$143</f>
        <v>0</v>
      </c>
      <c r="T148" s="568" t="n">
        <f aca="false" ca="false" dt2D="false" dtr="false" t="normal">$L148*$K148*T$143</f>
        <v>0</v>
      </c>
      <c r="U148" s="568" t="n">
        <f aca="false" ca="false" dt2D="false" dtr="false" t="normal">$L148*$K148*U$143</f>
        <v>0</v>
      </c>
      <c r="V148" s="568" t="n">
        <f aca="false" ca="false" dt2D="false" dtr="false" t="normal">$L148*$K148*V$143</f>
        <v>0</v>
      </c>
      <c r="W148" s="568" t="n">
        <f aca="false" ca="false" dt2D="false" dtr="false" t="normal">$L148*$K148*W$143</f>
        <v>0</v>
      </c>
      <c r="X148" s="568" t="n">
        <f aca="false" ca="false" dt2D="false" dtr="false" t="normal">$L148*$K148*X$143</f>
        <v>0</v>
      </c>
      <c r="Y148" s="568" t="n">
        <f aca="false" ca="false" dt2D="false" dtr="false" t="normal">$L148*$K148*Y$143</f>
        <v>0</v>
      </c>
      <c r="Z148" s="568" t="n">
        <f aca="false" ca="false" dt2D="false" dtr="false" t="normal">$L148*$K148*Z$143</f>
        <v>0</v>
      </c>
      <c r="AA148" s="568" t="n">
        <f aca="false" ca="false" dt2D="false" dtr="false" t="normal">$L148*$K148*AA$143</f>
        <v>0</v>
      </c>
      <c r="AB148" s="568" t="n">
        <f aca="false" ca="false" dt2D="false" dtr="false" t="normal">$L148*$K148*AB$143</f>
        <v>0</v>
      </c>
      <c r="AC148" s="568" t="n">
        <f aca="false" ca="false" dt2D="false" dtr="false" t="normal">$L148*$K148*AC$143</f>
        <v>0</v>
      </c>
      <c r="AD148" s="568" t="n">
        <f aca="false" ca="false" dt2D="false" dtr="false" t="normal">$L148*$K148*AD$143</f>
        <v>0</v>
      </c>
      <c r="AE148" s="568" t="n">
        <f aca="false" ca="false" dt2D="false" dtr="false" t="normal">$L148*$K148*AE$143</f>
        <v>0</v>
      </c>
      <c r="AF148" s="568" t="n">
        <f aca="false" ca="false" dt2D="false" dtr="false" t="normal">$L148*$K148*AF$143</f>
        <v>0</v>
      </c>
      <c r="AG148" s="568" t="n">
        <f aca="false" ca="false" dt2D="false" dtr="false" t="normal">$L148*$K148*AG$143</f>
        <v>0</v>
      </c>
      <c r="AH148" s="568" t="n">
        <f aca="false" ca="false" dt2D="false" dtr="false" t="normal">$L148*$K148*AH$143</f>
        <v>0</v>
      </c>
      <c r="AI148" s="568" t="n">
        <f aca="false" ca="false" dt2D="false" dtr="false" t="normal">$L148*$K148*AI$143</f>
        <v>0</v>
      </c>
      <c r="AJ148" s="568" t="n">
        <f aca="false" ca="false" dt2D="false" dtr="false" t="normal">$L148*$K148*AJ$143</f>
        <v>0</v>
      </c>
      <c r="AK148" s="568" t="n">
        <f aca="false" ca="false" dt2D="false" dtr="false" t="normal">$L148*$K148*AK$143</f>
        <v>0</v>
      </c>
      <c r="AL148" s="568" t="n">
        <f aca="false" ca="false" dt2D="false" dtr="false" t="normal">$L148*$K148*AL$143</f>
        <v>0</v>
      </c>
      <c r="AM148" s="568" t="n">
        <f aca="false" ca="false" dt2D="false" dtr="false" t="normal">$L148*$K148*AM$143</f>
        <v>0</v>
      </c>
      <c r="AN148" s="568" t="n">
        <f aca="false" ca="false" dt2D="false" dtr="false" t="normal">$L148*$K148*AN$143</f>
        <v>0</v>
      </c>
      <c r="AO148" s="568" t="n">
        <f aca="false" ca="false" dt2D="false" dtr="false" t="normal">$L148*$K148*AO$143</f>
        <v>0</v>
      </c>
      <c r="AP148" s="568" t="n">
        <f aca="false" ca="false" dt2D="false" dtr="false" t="normal">$L148*$K148*AP$143</f>
        <v>0</v>
      </c>
      <c r="AQ148" s="568" t="n">
        <f aca="false" ca="false" dt2D="false" dtr="false" t="normal">$L148*$K148*AQ$143</f>
        <v>0</v>
      </c>
      <c r="AR148" s="568" t="n">
        <f aca="false" ca="false" dt2D="false" dtr="false" t="normal">$L148*$K148*AR$143</f>
        <v>0</v>
      </c>
      <c r="AS148" s="568" t="n">
        <f aca="false" ca="false" dt2D="false" dtr="false" t="normal">$L148*$K148*AS$143</f>
        <v>0</v>
      </c>
      <c r="AT148" s="568" t="n">
        <f aca="false" ca="false" dt2D="false" dtr="false" t="normal">$L148*$K148*AT$143</f>
        <v>0</v>
      </c>
      <c r="AU148" s="568" t="n">
        <f aca="false" ca="false" dt2D="false" dtr="false" t="normal">$L148*$K148*AU$143</f>
        <v>0</v>
      </c>
      <c r="AV148" s="568" t="n">
        <f aca="false" ca="false" dt2D="false" dtr="false" t="normal">$L148*$K148*AV$143</f>
        <v>0</v>
      </c>
      <c r="AW148" s="568" t="n">
        <f aca="false" ca="false" dt2D="false" dtr="false" t="normal">$L148*$K148*AW$143</f>
        <v>0</v>
      </c>
      <c r="AX148" s="568" t="n">
        <f aca="false" ca="false" dt2D="false" dtr="false" t="normal">$L148*$K148*AX$143</f>
        <v>0</v>
      </c>
      <c r="AY148" s="568" t="n">
        <f aca="false" ca="false" dt2D="false" dtr="false" t="normal">$L148*$K148*AY$143</f>
        <v>0</v>
      </c>
      <c r="AZ148" s="568" t="n">
        <f aca="false" ca="false" dt2D="false" dtr="false" t="normal">$L148*$K148*AZ$143</f>
        <v>0</v>
      </c>
      <c r="BA148" s="568" t="n">
        <f aca="false" ca="false" dt2D="false" dtr="false" t="normal">$L148*$K148*BA$143</f>
        <v>0</v>
      </c>
      <c r="BB148" s="568" t="n">
        <f aca="false" ca="false" dt2D="false" dtr="false" t="normal">$L148*$K148*BB$143</f>
        <v>0</v>
      </c>
      <c r="BC148" s="568" t="n">
        <f aca="false" ca="false" dt2D="false" dtr="false" t="normal">$L148*$K148*BC$143</f>
        <v>0</v>
      </c>
      <c r="BD148" s="568" t="n">
        <f aca="false" ca="false" dt2D="false" dtr="false" t="normal">$L148*$K148*BD$143</f>
        <v>0</v>
      </c>
      <c r="BE148" s="568" t="n">
        <f aca="false" ca="false" dt2D="false" dtr="false" t="normal">$L148*$K148*BE$143</f>
        <v>0</v>
      </c>
      <c r="BF148" s="568" t="n">
        <f aca="false" ca="false" dt2D="false" dtr="false" t="normal">$L148*$K148*BF$143</f>
        <v>0</v>
      </c>
      <c r="BG148" s="568" t="n">
        <f aca="false" ca="false" dt2D="false" dtr="false" t="normal">$L148*$K148*BG$143</f>
        <v>0</v>
      </c>
      <c r="BH148" s="568" t="n">
        <f aca="false" ca="false" dt2D="false" dtr="false" t="normal">$L148*$K148*BH$143</f>
        <v>0</v>
      </c>
      <c r="BI148" s="568" t="n">
        <f aca="false" ca="false" dt2D="false" dtr="false" t="normal">$L148*$K148*BI$143</f>
        <v>0</v>
      </c>
      <c r="BJ148" s="568" t="n">
        <f aca="false" ca="false" dt2D="false" dtr="false" t="normal">$L148*$K148*BJ$143</f>
        <v>0</v>
      </c>
      <c r="BK148" s="568" t="n">
        <f aca="false" ca="false" dt2D="false" dtr="false" t="normal">$L148*$K148*BK$143</f>
        <v>0</v>
      </c>
      <c r="BL148" s="568" t="n">
        <f aca="false" ca="false" dt2D="false" dtr="false" t="normal">$L148*$K148*BL$143</f>
        <v>0</v>
      </c>
      <c r="BM148" s="568" t="n">
        <f aca="false" ca="false" dt2D="false" dtr="false" t="normal">$L148*$K148*BM$143</f>
        <v>0</v>
      </c>
      <c r="BN148" s="568" t="n">
        <f aca="false" ca="false" dt2D="false" dtr="false" t="normal">$L148*$K148*BN$143</f>
        <v>0</v>
      </c>
      <c r="BO148" s="568" t="n">
        <f aca="false" ca="false" dt2D="false" dtr="false" t="normal">$L148*$K148*BO$143</f>
        <v>0</v>
      </c>
      <c r="BP148" s="568" t="n">
        <f aca="false" ca="false" dt2D="false" dtr="false" t="normal">$L148*$K148*BP$143</f>
        <v>0</v>
      </c>
      <c r="BQ148" s="568" t="n">
        <f aca="false" ca="false" dt2D="false" dtr="false" t="normal">$L148*$K148*BQ$143</f>
        <v>0</v>
      </c>
      <c r="BR148" s="568" t="n">
        <f aca="false" ca="false" dt2D="false" dtr="false" t="normal">$L148*$K148*BR$143</f>
        <v>0</v>
      </c>
      <c r="BS148" s="568" t="n">
        <f aca="false" ca="false" dt2D="false" dtr="false" t="normal">$L148*$K148*BS$143</f>
        <v>0</v>
      </c>
      <c r="BT148" s="568" t="n">
        <f aca="false" ca="false" dt2D="false" dtr="false" t="normal">$L148*$K148*BT$143</f>
        <v>0</v>
      </c>
    </row>
    <row hidden="true" ht="16.5" outlineLevel="1" r="149">
      <c r="B149" s="482" t="s">
        <v>628</v>
      </c>
      <c r="D149" s="482" t="s">
        <v>579</v>
      </c>
      <c r="E149" s="482" t="s">
        <v>629</v>
      </c>
      <c r="I149" s="571" t="s">
        <v>643</v>
      </c>
      <c r="L149" s="235" t="n"/>
      <c r="M149" s="573" t="n">
        <f aca="false" ca="false" dt2D="false" dtr="false" t="normal">SUM(M144:M148)</f>
        <v>0</v>
      </c>
      <c r="N149" s="573" t="n">
        <f aca="false" ca="false" dt2D="false" dtr="false" t="normal">SUM(N144:N148)</f>
        <v>0</v>
      </c>
      <c r="O149" s="573" t="n">
        <f aca="false" ca="false" dt2D="false" dtr="false" t="normal">SUM(O144:O148)</f>
        <v>0</v>
      </c>
      <c r="P149" s="573" t="n">
        <f aca="false" ca="false" dt2D="false" dtr="false" t="normal">SUM(P144:P148)</f>
        <v>0</v>
      </c>
      <c r="Q149" s="573" t="n">
        <f aca="false" ca="false" dt2D="false" dtr="false" t="normal">SUM(Q144:Q148)</f>
        <v>0</v>
      </c>
      <c r="R149" s="573" t="n">
        <f aca="false" ca="false" dt2D="false" dtr="false" t="normal">SUM(R144:R148)</f>
        <v>0</v>
      </c>
      <c r="S149" s="573" t="n">
        <f aca="false" ca="false" dt2D="false" dtr="false" t="normal">SUM(S144:S148)</f>
        <v>0</v>
      </c>
      <c r="T149" s="573" t="n">
        <f aca="false" ca="false" dt2D="false" dtr="false" t="normal">SUM(T144:T148)</f>
        <v>0</v>
      </c>
      <c r="U149" s="573" t="n">
        <f aca="false" ca="false" dt2D="false" dtr="false" t="normal">SUM(U144:U148)</f>
        <v>0</v>
      </c>
      <c r="V149" s="573" t="n">
        <f aca="false" ca="false" dt2D="false" dtr="false" t="normal">SUM(V144:V148)</f>
        <v>0</v>
      </c>
      <c r="W149" s="573" t="n">
        <f aca="false" ca="false" dt2D="false" dtr="false" t="normal">SUM(W144:W148)</f>
        <v>0</v>
      </c>
      <c r="X149" s="573" t="n">
        <f aca="false" ca="false" dt2D="false" dtr="false" t="normal">SUM(X144:X148)</f>
        <v>0</v>
      </c>
      <c r="Y149" s="573" t="n">
        <f aca="false" ca="false" dt2D="false" dtr="false" t="normal">SUM(Y144:Y148)</f>
        <v>0</v>
      </c>
      <c r="Z149" s="573" t="n">
        <f aca="false" ca="false" dt2D="false" dtr="false" t="normal">SUM(Z144:Z148)</f>
        <v>0</v>
      </c>
      <c r="AA149" s="573" t="n">
        <f aca="false" ca="false" dt2D="false" dtr="false" t="normal">SUM(AA144:AA148)</f>
        <v>0</v>
      </c>
      <c r="AB149" s="573" t="n">
        <f aca="false" ca="false" dt2D="false" dtr="false" t="normal">SUM(AB144:AB148)</f>
        <v>0</v>
      </c>
      <c r="AC149" s="573" t="n">
        <f aca="false" ca="false" dt2D="false" dtr="false" t="normal">SUM(AC144:AC148)</f>
        <v>0</v>
      </c>
      <c r="AD149" s="573" t="n">
        <f aca="false" ca="false" dt2D="false" dtr="false" t="normal">SUM(AD144:AD148)</f>
        <v>0</v>
      </c>
      <c r="AE149" s="573" t="n">
        <f aca="false" ca="false" dt2D="false" dtr="false" t="normal">SUM(AE144:AE148)</f>
        <v>0</v>
      </c>
      <c r="AF149" s="573" t="n">
        <f aca="false" ca="false" dt2D="false" dtr="false" t="normal">SUM(AF144:AF148)</f>
        <v>0</v>
      </c>
      <c r="AG149" s="573" t="n">
        <f aca="false" ca="false" dt2D="false" dtr="false" t="normal">SUM(AG144:AG148)</f>
        <v>0</v>
      </c>
      <c r="AH149" s="573" t="n">
        <f aca="false" ca="false" dt2D="false" dtr="false" t="normal">SUM(AH144:AH148)</f>
        <v>0</v>
      </c>
      <c r="AI149" s="573" t="n">
        <f aca="false" ca="false" dt2D="false" dtr="false" t="normal">SUM(AI144:AI148)</f>
        <v>0</v>
      </c>
      <c r="AJ149" s="573" t="n">
        <f aca="false" ca="false" dt2D="false" dtr="false" t="normal">SUM(AJ144:AJ148)</f>
        <v>0</v>
      </c>
      <c r="AK149" s="573" t="n">
        <f aca="false" ca="false" dt2D="false" dtr="false" t="normal">SUM(AK144:AK148)</f>
        <v>0</v>
      </c>
      <c r="AL149" s="573" t="n">
        <f aca="false" ca="false" dt2D="false" dtr="false" t="normal">SUM(AL144:AL148)</f>
        <v>0</v>
      </c>
      <c r="AM149" s="573" t="n">
        <f aca="false" ca="false" dt2D="false" dtr="false" t="normal">SUM(AM144:AM148)</f>
        <v>0</v>
      </c>
      <c r="AN149" s="573" t="n">
        <f aca="false" ca="false" dt2D="false" dtr="false" t="normal">SUM(AN144:AN148)</f>
        <v>0</v>
      </c>
      <c r="AO149" s="573" t="n">
        <f aca="false" ca="false" dt2D="false" dtr="false" t="normal">SUM(AO144:AO148)</f>
        <v>0</v>
      </c>
      <c r="AP149" s="573" t="n">
        <f aca="false" ca="false" dt2D="false" dtr="false" t="normal">SUM(AP144:AP148)</f>
        <v>0</v>
      </c>
      <c r="AQ149" s="573" t="n">
        <f aca="false" ca="false" dt2D="false" dtr="false" t="normal">SUM(AQ144:AQ148)</f>
        <v>0</v>
      </c>
      <c r="AR149" s="573" t="n">
        <f aca="false" ca="false" dt2D="false" dtr="false" t="normal">SUM(AR144:AR148)</f>
        <v>0</v>
      </c>
      <c r="AS149" s="573" t="n">
        <f aca="false" ca="false" dt2D="false" dtr="false" t="normal">SUM(AS144:AS148)</f>
        <v>0</v>
      </c>
      <c r="AT149" s="573" t="n">
        <f aca="false" ca="false" dt2D="false" dtr="false" t="normal">SUM(AT144:AT148)</f>
        <v>0</v>
      </c>
      <c r="AU149" s="573" t="n">
        <f aca="false" ca="false" dt2D="false" dtr="false" t="normal">SUM(AU144:AU148)</f>
        <v>0</v>
      </c>
      <c r="AV149" s="573" t="n">
        <f aca="false" ca="false" dt2D="false" dtr="false" t="normal">SUM(AV144:AV148)</f>
        <v>0</v>
      </c>
      <c r="AW149" s="573" t="n">
        <f aca="false" ca="false" dt2D="false" dtr="false" t="normal">SUM(AW144:AW148)</f>
        <v>0</v>
      </c>
      <c r="AX149" s="573" t="n">
        <f aca="false" ca="false" dt2D="false" dtr="false" t="normal">SUM(AX144:AX148)</f>
        <v>0</v>
      </c>
      <c r="AY149" s="573" t="n">
        <f aca="false" ca="false" dt2D="false" dtr="false" t="normal">SUM(AY144:AY148)</f>
        <v>0</v>
      </c>
      <c r="AZ149" s="573" t="n">
        <f aca="false" ca="false" dt2D="false" dtr="false" t="normal">SUM(AZ144:AZ148)</f>
        <v>0</v>
      </c>
      <c r="BA149" s="573" t="n">
        <f aca="false" ca="false" dt2D="false" dtr="false" t="normal">SUM(BA144:BA148)</f>
        <v>0</v>
      </c>
      <c r="BB149" s="573" t="n">
        <f aca="false" ca="false" dt2D="false" dtr="false" t="normal">SUM(BB144:BB148)</f>
        <v>0</v>
      </c>
      <c r="BC149" s="573" t="n">
        <f aca="false" ca="false" dt2D="false" dtr="false" t="normal">SUM(BC144:BC148)</f>
        <v>0</v>
      </c>
      <c r="BD149" s="573" t="n">
        <f aca="false" ca="false" dt2D="false" dtr="false" t="normal">SUM(BD144:BD148)</f>
        <v>0</v>
      </c>
      <c r="BE149" s="573" t="n">
        <f aca="false" ca="false" dt2D="false" dtr="false" t="normal">SUM(BE144:BE148)</f>
        <v>0</v>
      </c>
      <c r="BF149" s="573" t="n">
        <f aca="false" ca="false" dt2D="false" dtr="false" t="normal">SUM(BF144:BF148)</f>
        <v>0</v>
      </c>
      <c r="BG149" s="573" t="n">
        <f aca="false" ca="false" dt2D="false" dtr="false" t="normal">SUM(BG144:BG148)</f>
        <v>0</v>
      </c>
      <c r="BH149" s="573" t="n">
        <f aca="false" ca="false" dt2D="false" dtr="false" t="normal">SUM(BH144:BH148)</f>
        <v>0</v>
      </c>
      <c r="BI149" s="573" t="n">
        <f aca="false" ca="false" dt2D="false" dtr="false" t="normal">SUM(BI144:BI148)</f>
        <v>0</v>
      </c>
      <c r="BJ149" s="573" t="n">
        <f aca="false" ca="false" dt2D="false" dtr="false" t="normal">SUM(BJ144:BJ148)</f>
        <v>0</v>
      </c>
      <c r="BK149" s="573" t="n">
        <f aca="false" ca="false" dt2D="false" dtr="false" t="normal">SUM(BK144:BK148)</f>
        <v>0</v>
      </c>
      <c r="BL149" s="573" t="n">
        <f aca="false" ca="false" dt2D="false" dtr="false" t="normal">SUM(BL144:BL148)</f>
        <v>0</v>
      </c>
      <c r="BM149" s="573" t="n">
        <f aca="false" ca="false" dt2D="false" dtr="false" t="normal">SUM(BM144:BM148)</f>
        <v>0</v>
      </c>
      <c r="BN149" s="573" t="n">
        <f aca="false" ca="false" dt2D="false" dtr="false" t="normal">SUM(BN144:BN148)</f>
        <v>0</v>
      </c>
      <c r="BO149" s="573" t="n">
        <f aca="false" ca="false" dt2D="false" dtr="false" t="normal">SUM(BO144:BO148)</f>
        <v>0</v>
      </c>
      <c r="BP149" s="573" t="n">
        <f aca="false" ca="false" dt2D="false" dtr="false" t="normal">SUM(BP144:BP148)</f>
        <v>0</v>
      </c>
      <c r="BQ149" s="573" t="n">
        <f aca="false" ca="false" dt2D="false" dtr="false" t="normal">SUM(BQ144:BQ148)</f>
        <v>0</v>
      </c>
      <c r="BR149" s="573" t="n">
        <f aca="false" ca="false" dt2D="false" dtr="false" t="normal">SUM(BR144:BR148)</f>
        <v>0</v>
      </c>
      <c r="BS149" s="573" t="n">
        <f aca="false" ca="false" dt2D="false" dtr="false" t="normal">SUM(BS144:BS148)</f>
        <v>0</v>
      </c>
      <c r="BT149" s="573" t="n">
        <f aca="false" ca="false" dt2D="false" dtr="false" t="normal">SUM(BT144:BT148)</f>
        <v>0</v>
      </c>
    </row>
    <row hidden="true" ht="16.5" outlineLevel="1" r="150">
      <c r="I150" s="628" t="n"/>
      <c r="L150" s="235" t="n"/>
      <c r="M150" s="244" t="n"/>
      <c r="N150" s="244" t="n"/>
      <c r="O150" s="244" t="n"/>
      <c r="P150" s="244" t="n"/>
      <c r="Q150" s="244" t="n"/>
      <c r="R150" s="244" t="n"/>
      <c r="S150" s="244" t="n"/>
      <c r="T150" s="244" t="n"/>
      <c r="U150" s="244" t="n"/>
      <c r="V150" s="244" t="n"/>
      <c r="W150" s="244" t="n"/>
      <c r="X150" s="244" t="n"/>
      <c r="Y150" s="244" t="n"/>
      <c r="Z150" s="244" t="n"/>
      <c r="AA150" s="244" t="n"/>
      <c r="AB150" s="244" t="n"/>
      <c r="AC150" s="244" t="n"/>
      <c r="AD150" s="244" t="n"/>
      <c r="AE150" s="244" t="n"/>
      <c r="AF150" s="244" t="n"/>
      <c r="AG150" s="244" t="n"/>
      <c r="AH150" s="244" t="n"/>
      <c r="AI150" s="244" t="n"/>
      <c r="AJ150" s="244" t="n"/>
      <c r="AK150" s="244" t="n"/>
      <c r="AL150" s="244" t="n"/>
      <c r="AM150" s="244" t="n"/>
      <c r="AN150" s="244" t="n"/>
      <c r="AO150" s="244" t="n"/>
      <c r="AP150" s="244" t="n"/>
      <c r="AQ150" s="244" t="n"/>
      <c r="AR150" s="244" t="n"/>
      <c r="AS150" s="244" t="n"/>
      <c r="AT150" s="244" t="n"/>
      <c r="AU150" s="244" t="n"/>
      <c r="AV150" s="244" t="n"/>
      <c r="AW150" s="244" t="n"/>
      <c r="AX150" s="244" t="n"/>
      <c r="AY150" s="244" t="n"/>
      <c r="AZ150" s="244" t="n"/>
      <c r="BA150" s="244" t="n"/>
      <c r="BB150" s="244" t="n"/>
      <c r="BC150" s="244" t="n"/>
      <c r="BD150" s="244" t="n"/>
      <c r="BE150" s="244" t="n"/>
      <c r="BF150" s="244" t="n"/>
      <c r="BG150" s="244" t="n"/>
      <c r="BH150" s="244" t="n"/>
      <c r="BI150" s="244" t="n"/>
      <c r="BJ150" s="244" t="n"/>
      <c r="BK150" s="244" t="n"/>
      <c r="BL150" s="244" t="n"/>
      <c r="BM150" s="244" t="n"/>
      <c r="BN150" s="244" t="n"/>
      <c r="BO150" s="244" t="n"/>
      <c r="BP150" s="244" t="n"/>
      <c r="BQ150" s="244" t="n"/>
      <c r="BR150" s="244" t="n"/>
      <c r="BS150" s="244" t="n"/>
      <c r="BT150" s="244" t="n"/>
    </row>
    <row hidden="true" ht="16.5" outlineLevel="1" r="151">
      <c r="I151" s="625" t="s">
        <v>644</v>
      </c>
      <c r="J151" s="431" t="s">
        <v>585</v>
      </c>
      <c r="L151" s="235" t="n"/>
      <c r="M151" s="565" t="n"/>
      <c r="N151" s="565" t="n"/>
      <c r="O151" s="565" t="n"/>
      <c r="P151" s="565" t="n"/>
      <c r="Q151" s="565" t="n"/>
      <c r="R151" s="565" t="n"/>
      <c r="S151" s="565" t="n"/>
      <c r="T151" s="565" t="n"/>
      <c r="U151" s="565" t="n"/>
      <c r="V151" s="565" t="n"/>
      <c r="W151" s="565" t="n"/>
      <c r="X151" s="565" t="n"/>
      <c r="Y151" s="565" t="n"/>
      <c r="Z151" s="565" t="n"/>
      <c r="AA151" s="565" t="n"/>
      <c r="AB151" s="565" t="n"/>
      <c r="AC151" s="565" t="n"/>
      <c r="AD151" s="565" t="n"/>
      <c r="AE151" s="565" t="n"/>
      <c r="AF151" s="565" t="n"/>
      <c r="AG151" s="565" t="n"/>
      <c r="AH151" s="565" t="n"/>
      <c r="AI151" s="565" t="n"/>
      <c r="AJ151" s="565" t="n"/>
      <c r="AK151" s="565" t="n"/>
      <c r="AL151" s="565" t="n"/>
      <c r="AM151" s="565" t="n"/>
      <c r="AN151" s="565" t="n"/>
      <c r="AO151" s="565" t="n"/>
      <c r="AP151" s="565" t="n"/>
      <c r="AQ151" s="565" t="n"/>
      <c r="AR151" s="565" t="n"/>
      <c r="AS151" s="565" t="n"/>
      <c r="AT151" s="565" t="n"/>
      <c r="AU151" s="565" t="n"/>
      <c r="AV151" s="565" t="n"/>
      <c r="AW151" s="565" t="n"/>
      <c r="AX151" s="565" t="n"/>
      <c r="AY151" s="565" t="n"/>
      <c r="AZ151" s="565" t="n"/>
      <c r="BA151" s="565" t="n"/>
      <c r="BB151" s="565" t="n"/>
      <c r="BC151" s="565" t="n"/>
      <c r="BD151" s="565" t="n"/>
      <c r="BE151" s="565" t="n"/>
      <c r="BF151" s="565" t="n"/>
      <c r="BG151" s="565" t="n"/>
      <c r="BH151" s="565" t="n"/>
      <c r="BI151" s="565" t="n"/>
      <c r="BJ151" s="565" t="n"/>
      <c r="BK151" s="565" t="n"/>
      <c r="BL151" s="565" t="n"/>
      <c r="BM151" s="565" t="n"/>
      <c r="BN151" s="565" t="n"/>
      <c r="BO151" s="565" t="n"/>
      <c r="BP151" s="565" t="n"/>
      <c r="BQ151" s="565" t="n"/>
      <c r="BR151" s="565" t="n"/>
      <c r="BS151" s="565" t="n"/>
      <c r="BT151" s="565" t="n"/>
    </row>
    <row hidden="true" ht="16.5" outlineLevel="2" r="152">
      <c r="I152" s="566" t="s">
        <v>645</v>
      </c>
      <c r="J152" s="626" t="s">
        <v>646</v>
      </c>
      <c r="K152" s="567" t="n"/>
      <c r="L152" s="627" t="n"/>
      <c r="M152" s="568" t="n">
        <f aca="false" ca="false" dt2D="false" dtr="false" t="normal">$L152*$K152*M$151</f>
        <v>0</v>
      </c>
      <c r="N152" s="568" t="n">
        <f aca="false" ca="false" dt2D="false" dtr="false" t="normal">$L152*$K152*N$151</f>
        <v>0</v>
      </c>
      <c r="O152" s="568" t="n">
        <f aca="false" ca="false" dt2D="false" dtr="false" t="normal">$L152*$K152*O$151</f>
        <v>0</v>
      </c>
      <c r="P152" s="568" t="n">
        <f aca="false" ca="false" dt2D="false" dtr="false" t="normal">$L152*$K152*P$151</f>
        <v>0</v>
      </c>
      <c r="Q152" s="568" t="n">
        <f aca="false" ca="false" dt2D="false" dtr="false" t="normal">$L152*$K152*Q$151</f>
        <v>0</v>
      </c>
      <c r="R152" s="568" t="n">
        <f aca="false" ca="false" dt2D="false" dtr="false" t="normal">$L152*$K152*R$151</f>
        <v>0</v>
      </c>
      <c r="S152" s="568" t="n">
        <f aca="false" ca="false" dt2D="false" dtr="false" t="normal">$L152*$K152*S$151</f>
        <v>0</v>
      </c>
      <c r="T152" s="568" t="n">
        <f aca="false" ca="false" dt2D="false" dtr="false" t="normal">$L152*$K152*T$151</f>
        <v>0</v>
      </c>
      <c r="U152" s="568" t="n">
        <f aca="false" ca="false" dt2D="false" dtr="false" t="normal">$L152*$K152*U$151</f>
        <v>0</v>
      </c>
      <c r="V152" s="568" t="n">
        <f aca="false" ca="false" dt2D="false" dtr="false" t="normal">$L152*$K152*V$151</f>
        <v>0</v>
      </c>
      <c r="W152" s="568" t="n">
        <f aca="false" ca="false" dt2D="false" dtr="false" t="normal">$L152*$K152*W$151</f>
        <v>0</v>
      </c>
      <c r="X152" s="568" t="n">
        <f aca="false" ca="false" dt2D="false" dtr="false" t="normal">$L152*$K152*X$151</f>
        <v>0</v>
      </c>
      <c r="Y152" s="568" t="n">
        <f aca="false" ca="false" dt2D="false" dtr="false" t="normal">$L152*$K152*Y$151</f>
        <v>0</v>
      </c>
      <c r="Z152" s="568" t="n">
        <f aca="false" ca="false" dt2D="false" dtr="false" t="normal">$L152*$K152*Z$151</f>
        <v>0</v>
      </c>
      <c r="AA152" s="568" t="n">
        <f aca="false" ca="false" dt2D="false" dtr="false" t="normal">$L152*$K152*AA$151</f>
        <v>0</v>
      </c>
      <c r="AB152" s="568" t="n">
        <f aca="false" ca="false" dt2D="false" dtr="false" t="normal">$L152*$K152*AB$151</f>
        <v>0</v>
      </c>
      <c r="AC152" s="568" t="n">
        <f aca="false" ca="false" dt2D="false" dtr="false" t="normal">$L152*$K152*AC$151</f>
        <v>0</v>
      </c>
      <c r="AD152" s="568" t="n">
        <f aca="false" ca="false" dt2D="false" dtr="false" t="normal">$L152*$K152*AD$151</f>
        <v>0</v>
      </c>
      <c r="AE152" s="568" t="n">
        <f aca="false" ca="false" dt2D="false" dtr="false" t="normal">$L152*$K152*AE$151</f>
        <v>0</v>
      </c>
      <c r="AF152" s="568" t="n">
        <f aca="false" ca="false" dt2D="false" dtr="false" t="normal">$L152*$K152*AF$151</f>
        <v>0</v>
      </c>
      <c r="AG152" s="568" t="n">
        <f aca="false" ca="false" dt2D="false" dtr="false" t="normal">$L152*$K152*AG$151</f>
        <v>0</v>
      </c>
      <c r="AH152" s="568" t="n">
        <f aca="false" ca="false" dt2D="false" dtr="false" t="normal">$L152*$K152*AH$151</f>
        <v>0</v>
      </c>
      <c r="AI152" s="568" t="n">
        <f aca="false" ca="false" dt2D="false" dtr="false" t="normal">$L152*$K152*AI$151</f>
        <v>0</v>
      </c>
      <c r="AJ152" s="568" t="n">
        <f aca="false" ca="false" dt2D="false" dtr="false" t="normal">$L152*$K152*AJ$151</f>
        <v>0</v>
      </c>
      <c r="AK152" s="568" t="n">
        <f aca="false" ca="false" dt2D="false" dtr="false" t="normal">$L152*$K152*AK$151</f>
        <v>0</v>
      </c>
      <c r="AL152" s="568" t="n">
        <f aca="false" ca="false" dt2D="false" dtr="false" t="normal">$L152*$K152*AL$151</f>
        <v>0</v>
      </c>
      <c r="AM152" s="568" t="n">
        <f aca="false" ca="false" dt2D="false" dtr="false" t="normal">$L152*$K152*AM$151</f>
        <v>0</v>
      </c>
      <c r="AN152" s="568" t="n">
        <f aca="false" ca="false" dt2D="false" dtr="false" t="normal">$L152*$K152*AN$151</f>
        <v>0</v>
      </c>
      <c r="AO152" s="568" t="n">
        <f aca="false" ca="false" dt2D="false" dtr="false" t="normal">$L152*$K152*AO$151</f>
        <v>0</v>
      </c>
      <c r="AP152" s="568" t="n">
        <f aca="false" ca="false" dt2D="false" dtr="false" t="normal">$L152*$K152*AP$151</f>
        <v>0</v>
      </c>
      <c r="AQ152" s="568" t="n">
        <f aca="false" ca="false" dt2D="false" dtr="false" t="normal">$L152*$K152*AQ$151</f>
        <v>0</v>
      </c>
      <c r="AR152" s="568" t="n">
        <f aca="false" ca="false" dt2D="false" dtr="false" t="normal">$L152*$K152*AR$151</f>
        <v>0</v>
      </c>
      <c r="AS152" s="568" t="n">
        <f aca="false" ca="false" dt2D="false" dtr="false" t="normal">$L152*$K152*AS$151</f>
        <v>0</v>
      </c>
      <c r="AT152" s="568" t="n">
        <f aca="false" ca="false" dt2D="false" dtr="false" t="normal">$L152*$K152*AT$151</f>
        <v>0</v>
      </c>
      <c r="AU152" s="568" t="n">
        <f aca="false" ca="false" dt2D="false" dtr="false" t="normal">$L152*$K152*AU$151</f>
        <v>0</v>
      </c>
      <c r="AV152" s="568" t="n">
        <f aca="false" ca="false" dt2D="false" dtr="false" t="normal">$L152*$K152*AV$151</f>
        <v>0</v>
      </c>
      <c r="AW152" s="568" t="n">
        <f aca="false" ca="false" dt2D="false" dtr="false" t="normal">$L152*$K152*AW$151</f>
        <v>0</v>
      </c>
      <c r="AX152" s="568" t="n">
        <f aca="false" ca="false" dt2D="false" dtr="false" t="normal">$L152*$K152*AX$151</f>
        <v>0</v>
      </c>
      <c r="AY152" s="568" t="n">
        <f aca="false" ca="false" dt2D="false" dtr="false" t="normal">$L152*$K152*AY$151</f>
        <v>0</v>
      </c>
      <c r="AZ152" s="568" t="n">
        <f aca="false" ca="false" dt2D="false" dtr="false" t="normal">$L152*$K152*AZ$151</f>
        <v>0</v>
      </c>
      <c r="BA152" s="568" t="n">
        <f aca="false" ca="false" dt2D="false" dtr="false" t="normal">$L152*$K152*BA$151</f>
        <v>0</v>
      </c>
      <c r="BB152" s="568" t="n">
        <f aca="false" ca="false" dt2D="false" dtr="false" t="normal">$L152*$K152*BB$151</f>
        <v>0</v>
      </c>
      <c r="BC152" s="568" t="n">
        <f aca="false" ca="false" dt2D="false" dtr="false" t="normal">$L152*$K152*BC$151</f>
        <v>0</v>
      </c>
      <c r="BD152" s="568" t="n">
        <f aca="false" ca="false" dt2D="false" dtr="false" t="normal">$L152*$K152*BD$151</f>
        <v>0</v>
      </c>
      <c r="BE152" s="568" t="n">
        <f aca="false" ca="false" dt2D="false" dtr="false" t="normal">$L152*$K152*BE$151</f>
        <v>0</v>
      </c>
      <c r="BF152" s="568" t="n">
        <f aca="false" ca="false" dt2D="false" dtr="false" t="normal">$L152*$K152*BF$151</f>
        <v>0</v>
      </c>
      <c r="BG152" s="568" t="n">
        <f aca="false" ca="false" dt2D="false" dtr="false" t="normal">$L152*$K152*BG$151</f>
        <v>0</v>
      </c>
      <c r="BH152" s="568" t="n">
        <f aca="false" ca="false" dt2D="false" dtr="false" t="normal">$L152*$K152*BH$151</f>
        <v>0</v>
      </c>
      <c r="BI152" s="568" t="n">
        <f aca="false" ca="false" dt2D="false" dtr="false" t="normal">$L152*$K152*BI$151</f>
        <v>0</v>
      </c>
      <c r="BJ152" s="568" t="n">
        <f aca="false" ca="false" dt2D="false" dtr="false" t="normal">$L152*$K152*BJ$151</f>
        <v>0</v>
      </c>
      <c r="BK152" s="568" t="n">
        <f aca="false" ca="false" dt2D="false" dtr="false" t="normal">$L152*$K152*BK$151</f>
        <v>0</v>
      </c>
      <c r="BL152" s="568" t="n">
        <f aca="false" ca="false" dt2D="false" dtr="false" t="normal">$L152*$K152*BL$151</f>
        <v>0</v>
      </c>
      <c r="BM152" s="568" t="n">
        <f aca="false" ca="false" dt2D="false" dtr="false" t="normal">$L152*$K152*BM$151</f>
        <v>0</v>
      </c>
      <c r="BN152" s="568" t="n">
        <f aca="false" ca="false" dt2D="false" dtr="false" t="normal">$L152*$K152*BN$151</f>
        <v>0</v>
      </c>
      <c r="BO152" s="568" t="n">
        <f aca="false" ca="false" dt2D="false" dtr="false" t="normal">$L152*$K152*BO$151</f>
        <v>0</v>
      </c>
      <c r="BP152" s="568" t="n">
        <f aca="false" ca="false" dt2D="false" dtr="false" t="normal">$L152*$K152*BP$151</f>
        <v>0</v>
      </c>
      <c r="BQ152" s="568" t="n">
        <f aca="false" ca="false" dt2D="false" dtr="false" t="normal">$L152*$K152*BQ$151</f>
        <v>0</v>
      </c>
      <c r="BR152" s="568" t="n">
        <f aca="false" ca="false" dt2D="false" dtr="false" t="normal">$L152*$K152*BR$151</f>
        <v>0</v>
      </c>
      <c r="BS152" s="568" t="n">
        <f aca="false" ca="false" dt2D="false" dtr="false" t="normal">$L152*$K152*BS$151</f>
        <v>0</v>
      </c>
      <c r="BT152" s="568" t="n">
        <f aca="false" ca="false" dt2D="false" dtr="false" t="normal">$L152*$K152*BT$151</f>
        <v>0</v>
      </c>
    </row>
    <row hidden="true" ht="16.5" outlineLevel="2" r="153">
      <c r="I153" s="566" t="s">
        <v>647</v>
      </c>
      <c r="J153" s="626" t="s">
        <v>646</v>
      </c>
      <c r="K153" s="567" t="n"/>
      <c r="L153" s="627" t="n"/>
      <c r="M153" s="568" t="n">
        <f aca="false" ca="false" dt2D="false" dtr="false" t="normal">$L153*$K153*M$151</f>
        <v>0</v>
      </c>
      <c r="N153" s="568" t="n">
        <f aca="false" ca="false" dt2D="false" dtr="false" t="normal">$L153*$K153*N$151</f>
        <v>0</v>
      </c>
      <c r="O153" s="568" t="n">
        <f aca="false" ca="false" dt2D="false" dtr="false" t="normal">$L153*$K153*O$151</f>
        <v>0</v>
      </c>
      <c r="P153" s="568" t="n">
        <f aca="false" ca="false" dt2D="false" dtr="false" t="normal">$L153*$K153*P$151</f>
        <v>0</v>
      </c>
      <c r="Q153" s="568" t="n">
        <f aca="false" ca="false" dt2D="false" dtr="false" t="normal">$L153*$K153*Q$151</f>
        <v>0</v>
      </c>
      <c r="R153" s="568" t="n">
        <f aca="false" ca="false" dt2D="false" dtr="false" t="normal">$L153*$K153*R$151</f>
        <v>0</v>
      </c>
      <c r="S153" s="568" t="n">
        <f aca="false" ca="false" dt2D="false" dtr="false" t="normal">$L153*$K153*S$151</f>
        <v>0</v>
      </c>
      <c r="T153" s="568" t="n">
        <f aca="false" ca="false" dt2D="false" dtr="false" t="normal">$L153*$K153*T$151</f>
        <v>0</v>
      </c>
      <c r="U153" s="568" t="n">
        <f aca="false" ca="false" dt2D="false" dtr="false" t="normal">$L153*$K153*U$151</f>
        <v>0</v>
      </c>
      <c r="V153" s="568" t="n">
        <f aca="false" ca="false" dt2D="false" dtr="false" t="normal">$L153*$K153*V$151</f>
        <v>0</v>
      </c>
      <c r="W153" s="568" t="n">
        <f aca="false" ca="false" dt2D="false" dtr="false" t="normal">$L153*$K153*W$151</f>
        <v>0</v>
      </c>
      <c r="X153" s="568" t="n">
        <f aca="false" ca="false" dt2D="false" dtr="false" t="normal">$L153*$K153*X$151</f>
        <v>0</v>
      </c>
      <c r="Y153" s="568" t="n">
        <f aca="false" ca="false" dt2D="false" dtr="false" t="normal">$L153*$K153*Y$151</f>
        <v>0</v>
      </c>
      <c r="Z153" s="568" t="n">
        <f aca="false" ca="false" dt2D="false" dtr="false" t="normal">$L153*$K153*Z$151</f>
        <v>0</v>
      </c>
      <c r="AA153" s="568" t="n">
        <f aca="false" ca="false" dt2D="false" dtr="false" t="normal">$L153*$K153*AA$151</f>
        <v>0</v>
      </c>
      <c r="AB153" s="568" t="n">
        <f aca="false" ca="false" dt2D="false" dtr="false" t="normal">$L153*$K153*AB$151</f>
        <v>0</v>
      </c>
      <c r="AC153" s="568" t="n">
        <f aca="false" ca="false" dt2D="false" dtr="false" t="normal">$L153*$K153*AC$151</f>
        <v>0</v>
      </c>
      <c r="AD153" s="568" t="n">
        <f aca="false" ca="false" dt2D="false" dtr="false" t="normal">$L153*$K153*AD$151</f>
        <v>0</v>
      </c>
      <c r="AE153" s="568" t="n">
        <f aca="false" ca="false" dt2D="false" dtr="false" t="normal">$L153*$K153*AE$151</f>
        <v>0</v>
      </c>
      <c r="AF153" s="568" t="n">
        <f aca="false" ca="false" dt2D="false" dtr="false" t="normal">$L153*$K153*AF$151</f>
        <v>0</v>
      </c>
      <c r="AG153" s="568" t="n">
        <f aca="false" ca="false" dt2D="false" dtr="false" t="normal">$L153*$K153*AG$151</f>
        <v>0</v>
      </c>
      <c r="AH153" s="568" t="n">
        <f aca="false" ca="false" dt2D="false" dtr="false" t="normal">$L153*$K153*AH$151</f>
        <v>0</v>
      </c>
      <c r="AI153" s="568" t="n">
        <f aca="false" ca="false" dt2D="false" dtr="false" t="normal">$L153*$K153*AI$151</f>
        <v>0</v>
      </c>
      <c r="AJ153" s="568" t="n">
        <f aca="false" ca="false" dt2D="false" dtr="false" t="normal">$L153*$K153*AJ$151</f>
        <v>0</v>
      </c>
      <c r="AK153" s="568" t="n">
        <f aca="false" ca="false" dt2D="false" dtr="false" t="normal">$L153*$K153*AK$151</f>
        <v>0</v>
      </c>
      <c r="AL153" s="568" t="n">
        <f aca="false" ca="false" dt2D="false" dtr="false" t="normal">$L153*$K153*AL$151</f>
        <v>0</v>
      </c>
      <c r="AM153" s="568" t="n">
        <f aca="false" ca="false" dt2D="false" dtr="false" t="normal">$L153*$K153*AM$151</f>
        <v>0</v>
      </c>
      <c r="AN153" s="568" t="n">
        <f aca="false" ca="false" dt2D="false" dtr="false" t="normal">$L153*$K153*AN$151</f>
        <v>0</v>
      </c>
      <c r="AO153" s="568" t="n">
        <f aca="false" ca="false" dt2D="false" dtr="false" t="normal">$L153*$K153*AO$151</f>
        <v>0</v>
      </c>
      <c r="AP153" s="568" t="n">
        <f aca="false" ca="false" dt2D="false" dtr="false" t="normal">$L153*$K153*AP$151</f>
        <v>0</v>
      </c>
      <c r="AQ153" s="568" t="n">
        <f aca="false" ca="false" dt2D="false" dtr="false" t="normal">$L153*$K153*AQ$151</f>
        <v>0</v>
      </c>
      <c r="AR153" s="568" t="n">
        <f aca="false" ca="false" dt2D="false" dtr="false" t="normal">$L153*$K153*AR$151</f>
        <v>0</v>
      </c>
      <c r="AS153" s="568" t="n">
        <f aca="false" ca="false" dt2D="false" dtr="false" t="normal">$L153*$K153*AS$151</f>
        <v>0</v>
      </c>
      <c r="AT153" s="568" t="n">
        <f aca="false" ca="false" dt2D="false" dtr="false" t="normal">$L153*$K153*AT$151</f>
        <v>0</v>
      </c>
      <c r="AU153" s="568" t="n">
        <f aca="false" ca="false" dt2D="false" dtr="false" t="normal">$L153*$K153*AU$151</f>
        <v>0</v>
      </c>
      <c r="AV153" s="568" t="n">
        <f aca="false" ca="false" dt2D="false" dtr="false" t="normal">$L153*$K153*AV$151</f>
        <v>0</v>
      </c>
      <c r="AW153" s="568" t="n">
        <f aca="false" ca="false" dt2D="false" dtr="false" t="normal">$L153*$K153*AW$151</f>
        <v>0</v>
      </c>
      <c r="AX153" s="568" t="n">
        <f aca="false" ca="false" dt2D="false" dtr="false" t="normal">$L153*$K153*AX$151</f>
        <v>0</v>
      </c>
      <c r="AY153" s="568" t="n">
        <f aca="false" ca="false" dt2D="false" dtr="false" t="normal">$L153*$K153*AY$151</f>
        <v>0</v>
      </c>
      <c r="AZ153" s="568" t="n">
        <f aca="false" ca="false" dt2D="false" dtr="false" t="normal">$L153*$K153*AZ$151</f>
        <v>0</v>
      </c>
      <c r="BA153" s="568" t="n">
        <f aca="false" ca="false" dt2D="false" dtr="false" t="normal">$L153*$K153*BA$151</f>
        <v>0</v>
      </c>
      <c r="BB153" s="568" t="n">
        <f aca="false" ca="false" dt2D="false" dtr="false" t="normal">$L153*$K153*BB$151</f>
        <v>0</v>
      </c>
      <c r="BC153" s="568" t="n">
        <f aca="false" ca="false" dt2D="false" dtr="false" t="normal">$L153*$K153*BC$151</f>
        <v>0</v>
      </c>
      <c r="BD153" s="568" t="n">
        <f aca="false" ca="false" dt2D="false" dtr="false" t="normal">$L153*$K153*BD$151</f>
        <v>0</v>
      </c>
      <c r="BE153" s="568" t="n">
        <f aca="false" ca="false" dt2D="false" dtr="false" t="normal">$L153*$K153*BE$151</f>
        <v>0</v>
      </c>
      <c r="BF153" s="568" t="n">
        <f aca="false" ca="false" dt2D="false" dtr="false" t="normal">$L153*$K153*BF$151</f>
        <v>0</v>
      </c>
      <c r="BG153" s="568" t="n">
        <f aca="false" ca="false" dt2D="false" dtr="false" t="normal">$L153*$K153*BG$151</f>
        <v>0</v>
      </c>
      <c r="BH153" s="568" t="n">
        <f aca="false" ca="false" dt2D="false" dtr="false" t="normal">$L153*$K153*BH$151</f>
        <v>0</v>
      </c>
      <c r="BI153" s="568" t="n">
        <f aca="false" ca="false" dt2D="false" dtr="false" t="normal">$L153*$K153*BI$151</f>
        <v>0</v>
      </c>
      <c r="BJ153" s="568" t="n">
        <f aca="false" ca="false" dt2D="false" dtr="false" t="normal">$L153*$K153*BJ$151</f>
        <v>0</v>
      </c>
      <c r="BK153" s="568" t="n">
        <f aca="false" ca="false" dt2D="false" dtr="false" t="normal">$L153*$K153*BK$151</f>
        <v>0</v>
      </c>
      <c r="BL153" s="568" t="n">
        <f aca="false" ca="false" dt2D="false" dtr="false" t="normal">$L153*$K153*BL$151</f>
        <v>0</v>
      </c>
      <c r="BM153" s="568" t="n">
        <f aca="false" ca="false" dt2D="false" dtr="false" t="normal">$L153*$K153*BM$151</f>
        <v>0</v>
      </c>
      <c r="BN153" s="568" t="n">
        <f aca="false" ca="false" dt2D="false" dtr="false" t="normal">$L153*$K153*BN$151</f>
        <v>0</v>
      </c>
      <c r="BO153" s="568" t="n">
        <f aca="false" ca="false" dt2D="false" dtr="false" t="normal">$L153*$K153*BO$151</f>
        <v>0</v>
      </c>
      <c r="BP153" s="568" t="n">
        <f aca="false" ca="false" dt2D="false" dtr="false" t="normal">$L153*$K153*BP$151</f>
        <v>0</v>
      </c>
      <c r="BQ153" s="568" t="n">
        <f aca="false" ca="false" dt2D="false" dtr="false" t="normal">$L153*$K153*BQ$151</f>
        <v>0</v>
      </c>
      <c r="BR153" s="568" t="n">
        <f aca="false" ca="false" dt2D="false" dtr="false" t="normal">$L153*$K153*BR$151</f>
        <v>0</v>
      </c>
      <c r="BS153" s="568" t="n">
        <f aca="false" ca="false" dt2D="false" dtr="false" t="normal">$L153*$K153*BS$151</f>
        <v>0</v>
      </c>
      <c r="BT153" s="568" t="n">
        <f aca="false" ca="false" dt2D="false" dtr="false" t="normal">$L153*$K153*BT$151</f>
        <v>0</v>
      </c>
    </row>
    <row hidden="true" ht="16.5" outlineLevel="2" r="154">
      <c r="I154" s="566" t="s">
        <v>648</v>
      </c>
      <c r="J154" s="626" t="s">
        <v>646</v>
      </c>
      <c r="K154" s="567" t="n"/>
      <c r="L154" s="627" t="n"/>
      <c r="M154" s="568" t="n">
        <f aca="false" ca="false" dt2D="false" dtr="false" t="normal">$L154*$K154*M$151</f>
        <v>0</v>
      </c>
      <c r="N154" s="568" t="n">
        <f aca="false" ca="false" dt2D="false" dtr="false" t="normal">$L154*$K154*N$151</f>
        <v>0</v>
      </c>
      <c r="O154" s="568" t="n">
        <f aca="false" ca="false" dt2D="false" dtr="false" t="normal">$L154*$K154*O$151</f>
        <v>0</v>
      </c>
      <c r="P154" s="568" t="n">
        <f aca="false" ca="false" dt2D="false" dtr="false" t="normal">$L154*$K154*P$151</f>
        <v>0</v>
      </c>
      <c r="Q154" s="568" t="n">
        <f aca="false" ca="false" dt2D="false" dtr="false" t="normal">$L154*$K154*Q$151</f>
        <v>0</v>
      </c>
      <c r="R154" s="568" t="n">
        <f aca="false" ca="false" dt2D="false" dtr="false" t="normal">$L154*$K154*R$151</f>
        <v>0</v>
      </c>
      <c r="S154" s="568" t="n">
        <f aca="false" ca="false" dt2D="false" dtr="false" t="normal">$L154*$K154*S$151</f>
        <v>0</v>
      </c>
      <c r="T154" s="568" t="n">
        <f aca="false" ca="false" dt2D="false" dtr="false" t="normal">$L154*$K154*T$151</f>
        <v>0</v>
      </c>
      <c r="U154" s="568" t="n">
        <f aca="false" ca="false" dt2D="false" dtr="false" t="normal">$L154*$K154*U$151</f>
        <v>0</v>
      </c>
      <c r="V154" s="568" t="n">
        <f aca="false" ca="false" dt2D="false" dtr="false" t="normal">$L154*$K154*V$151</f>
        <v>0</v>
      </c>
      <c r="W154" s="568" t="n">
        <f aca="false" ca="false" dt2D="false" dtr="false" t="normal">$L154*$K154*W$151</f>
        <v>0</v>
      </c>
      <c r="X154" s="568" t="n">
        <f aca="false" ca="false" dt2D="false" dtr="false" t="normal">$L154*$K154*X$151</f>
        <v>0</v>
      </c>
      <c r="Y154" s="568" t="n">
        <f aca="false" ca="false" dt2D="false" dtr="false" t="normal">$L154*$K154*Y$151</f>
        <v>0</v>
      </c>
      <c r="Z154" s="568" t="n">
        <f aca="false" ca="false" dt2D="false" dtr="false" t="normal">$L154*$K154*Z$151</f>
        <v>0</v>
      </c>
      <c r="AA154" s="568" t="n">
        <f aca="false" ca="false" dt2D="false" dtr="false" t="normal">$L154*$K154*AA$151</f>
        <v>0</v>
      </c>
      <c r="AB154" s="568" t="n">
        <f aca="false" ca="false" dt2D="false" dtr="false" t="normal">$L154*$K154*AB$151</f>
        <v>0</v>
      </c>
      <c r="AC154" s="568" t="n">
        <f aca="false" ca="false" dt2D="false" dtr="false" t="normal">$L154*$K154*AC$151</f>
        <v>0</v>
      </c>
      <c r="AD154" s="568" t="n">
        <f aca="false" ca="false" dt2D="false" dtr="false" t="normal">$L154*$K154*AD$151</f>
        <v>0</v>
      </c>
      <c r="AE154" s="568" t="n">
        <f aca="false" ca="false" dt2D="false" dtr="false" t="normal">$L154*$K154*AE$151</f>
        <v>0</v>
      </c>
      <c r="AF154" s="568" t="n">
        <f aca="false" ca="false" dt2D="false" dtr="false" t="normal">$L154*$K154*AF$151</f>
        <v>0</v>
      </c>
      <c r="AG154" s="568" t="n">
        <f aca="false" ca="false" dt2D="false" dtr="false" t="normal">$L154*$K154*AG$151</f>
        <v>0</v>
      </c>
      <c r="AH154" s="568" t="n">
        <f aca="false" ca="false" dt2D="false" dtr="false" t="normal">$L154*$K154*AH$151</f>
        <v>0</v>
      </c>
      <c r="AI154" s="568" t="n">
        <f aca="false" ca="false" dt2D="false" dtr="false" t="normal">$L154*$K154*AI$151</f>
        <v>0</v>
      </c>
      <c r="AJ154" s="568" t="n">
        <f aca="false" ca="false" dt2D="false" dtr="false" t="normal">$L154*$K154*AJ$151</f>
        <v>0</v>
      </c>
      <c r="AK154" s="568" t="n">
        <f aca="false" ca="false" dt2D="false" dtr="false" t="normal">$L154*$K154*AK$151</f>
        <v>0</v>
      </c>
      <c r="AL154" s="568" t="n">
        <f aca="false" ca="false" dt2D="false" dtr="false" t="normal">$L154*$K154*AL$151</f>
        <v>0</v>
      </c>
      <c r="AM154" s="568" t="n">
        <f aca="false" ca="false" dt2D="false" dtr="false" t="normal">$L154*$K154*AM$151</f>
        <v>0</v>
      </c>
      <c r="AN154" s="568" t="n">
        <f aca="false" ca="false" dt2D="false" dtr="false" t="normal">$L154*$K154*AN$151</f>
        <v>0</v>
      </c>
      <c r="AO154" s="568" t="n">
        <f aca="false" ca="false" dt2D="false" dtr="false" t="normal">$L154*$K154*AO$151</f>
        <v>0</v>
      </c>
      <c r="AP154" s="568" t="n">
        <f aca="false" ca="false" dt2D="false" dtr="false" t="normal">$L154*$K154*AP$151</f>
        <v>0</v>
      </c>
      <c r="AQ154" s="568" t="n">
        <f aca="false" ca="false" dt2D="false" dtr="false" t="normal">$L154*$K154*AQ$151</f>
        <v>0</v>
      </c>
      <c r="AR154" s="568" t="n">
        <f aca="false" ca="false" dt2D="false" dtr="false" t="normal">$L154*$K154*AR$151</f>
        <v>0</v>
      </c>
      <c r="AS154" s="568" t="n">
        <f aca="false" ca="false" dt2D="false" dtr="false" t="normal">$L154*$K154*AS$151</f>
        <v>0</v>
      </c>
      <c r="AT154" s="568" t="n">
        <f aca="false" ca="false" dt2D="false" dtr="false" t="normal">$L154*$K154*AT$151</f>
        <v>0</v>
      </c>
      <c r="AU154" s="568" t="n">
        <f aca="false" ca="false" dt2D="false" dtr="false" t="normal">$L154*$K154*AU$151</f>
        <v>0</v>
      </c>
      <c r="AV154" s="568" t="n">
        <f aca="false" ca="false" dt2D="false" dtr="false" t="normal">$L154*$K154*AV$151</f>
        <v>0</v>
      </c>
      <c r="AW154" s="568" t="n">
        <f aca="false" ca="false" dt2D="false" dtr="false" t="normal">$L154*$K154*AW$151</f>
        <v>0</v>
      </c>
      <c r="AX154" s="568" t="n">
        <f aca="false" ca="false" dt2D="false" dtr="false" t="normal">$L154*$K154*AX$151</f>
        <v>0</v>
      </c>
      <c r="AY154" s="568" t="n">
        <f aca="false" ca="false" dt2D="false" dtr="false" t="normal">$L154*$K154*AY$151</f>
        <v>0</v>
      </c>
      <c r="AZ154" s="568" t="n">
        <f aca="false" ca="false" dt2D="false" dtr="false" t="normal">$L154*$K154*AZ$151</f>
        <v>0</v>
      </c>
      <c r="BA154" s="568" t="n">
        <f aca="false" ca="false" dt2D="false" dtr="false" t="normal">$L154*$K154*BA$151</f>
        <v>0</v>
      </c>
      <c r="BB154" s="568" t="n">
        <f aca="false" ca="false" dt2D="false" dtr="false" t="normal">$L154*$K154*BB$151</f>
        <v>0</v>
      </c>
      <c r="BC154" s="568" t="n">
        <f aca="false" ca="false" dt2D="false" dtr="false" t="normal">$L154*$K154*BC$151</f>
        <v>0</v>
      </c>
      <c r="BD154" s="568" t="n">
        <f aca="false" ca="false" dt2D="false" dtr="false" t="normal">$L154*$K154*BD$151</f>
        <v>0</v>
      </c>
      <c r="BE154" s="568" t="n">
        <f aca="false" ca="false" dt2D="false" dtr="false" t="normal">$L154*$K154*BE$151</f>
        <v>0</v>
      </c>
      <c r="BF154" s="568" t="n">
        <f aca="false" ca="false" dt2D="false" dtr="false" t="normal">$L154*$K154*BF$151</f>
        <v>0</v>
      </c>
      <c r="BG154" s="568" t="n">
        <f aca="false" ca="false" dt2D="false" dtr="false" t="normal">$L154*$K154*BG$151</f>
        <v>0</v>
      </c>
      <c r="BH154" s="568" t="n">
        <f aca="false" ca="false" dt2D="false" dtr="false" t="normal">$L154*$K154*BH$151</f>
        <v>0</v>
      </c>
      <c r="BI154" s="568" t="n">
        <f aca="false" ca="false" dt2D="false" dtr="false" t="normal">$L154*$K154*BI$151</f>
        <v>0</v>
      </c>
      <c r="BJ154" s="568" t="n">
        <f aca="false" ca="false" dt2D="false" dtr="false" t="normal">$L154*$K154*BJ$151</f>
        <v>0</v>
      </c>
      <c r="BK154" s="568" t="n">
        <f aca="false" ca="false" dt2D="false" dtr="false" t="normal">$L154*$K154*BK$151</f>
        <v>0</v>
      </c>
      <c r="BL154" s="568" t="n">
        <f aca="false" ca="false" dt2D="false" dtr="false" t="normal">$L154*$K154*BL$151</f>
        <v>0</v>
      </c>
      <c r="BM154" s="568" t="n">
        <f aca="false" ca="false" dt2D="false" dtr="false" t="normal">$L154*$K154*BM$151</f>
        <v>0</v>
      </c>
      <c r="BN154" s="568" t="n">
        <f aca="false" ca="false" dt2D="false" dtr="false" t="normal">$L154*$K154*BN$151</f>
        <v>0</v>
      </c>
      <c r="BO154" s="568" t="n">
        <f aca="false" ca="false" dt2D="false" dtr="false" t="normal">$L154*$K154*BO$151</f>
        <v>0</v>
      </c>
      <c r="BP154" s="568" t="n">
        <f aca="false" ca="false" dt2D="false" dtr="false" t="normal">$L154*$K154*BP$151</f>
        <v>0</v>
      </c>
      <c r="BQ154" s="568" t="n">
        <f aca="false" ca="false" dt2D="false" dtr="false" t="normal">$L154*$K154*BQ$151</f>
        <v>0</v>
      </c>
      <c r="BR154" s="568" t="n">
        <f aca="false" ca="false" dt2D="false" dtr="false" t="normal">$L154*$K154*BR$151</f>
        <v>0</v>
      </c>
      <c r="BS154" s="568" t="n">
        <f aca="false" ca="false" dt2D="false" dtr="false" t="normal">$L154*$K154*BS$151</f>
        <v>0</v>
      </c>
      <c r="BT154" s="568" t="n">
        <f aca="false" ca="false" dt2D="false" dtr="false" t="normal">$L154*$K154*BT$151</f>
        <v>0</v>
      </c>
    </row>
    <row hidden="true" ht="16.5" outlineLevel="2" r="155">
      <c r="I155" s="566" t="s">
        <v>649</v>
      </c>
      <c r="J155" s="626" t="s">
        <v>646</v>
      </c>
      <c r="K155" s="567" t="n"/>
      <c r="L155" s="627" t="n"/>
      <c r="M155" s="568" t="n">
        <f aca="false" ca="false" dt2D="false" dtr="false" t="normal">$L155*$K155*M$151</f>
        <v>0</v>
      </c>
      <c r="N155" s="568" t="n">
        <f aca="false" ca="false" dt2D="false" dtr="false" t="normal">$L155*$K155*N$151</f>
        <v>0</v>
      </c>
      <c r="O155" s="568" t="n">
        <f aca="false" ca="false" dt2D="false" dtr="false" t="normal">$L155*$K155*O$151</f>
        <v>0</v>
      </c>
      <c r="P155" s="568" t="n">
        <f aca="false" ca="false" dt2D="false" dtr="false" t="normal">$L155*$K155*P$151</f>
        <v>0</v>
      </c>
      <c r="Q155" s="568" t="n">
        <f aca="false" ca="false" dt2D="false" dtr="false" t="normal">$L155*$K155*Q$151</f>
        <v>0</v>
      </c>
      <c r="R155" s="568" t="n">
        <f aca="false" ca="false" dt2D="false" dtr="false" t="normal">$L155*$K155*R$151</f>
        <v>0</v>
      </c>
      <c r="S155" s="568" t="n">
        <f aca="false" ca="false" dt2D="false" dtr="false" t="normal">$L155*$K155*S$151</f>
        <v>0</v>
      </c>
      <c r="T155" s="568" t="n">
        <f aca="false" ca="false" dt2D="false" dtr="false" t="normal">$L155*$K155*T$151</f>
        <v>0</v>
      </c>
      <c r="U155" s="568" t="n">
        <f aca="false" ca="false" dt2D="false" dtr="false" t="normal">$L155*$K155*U$151</f>
        <v>0</v>
      </c>
      <c r="V155" s="568" t="n">
        <f aca="false" ca="false" dt2D="false" dtr="false" t="normal">$L155*$K155*V$151</f>
        <v>0</v>
      </c>
      <c r="W155" s="568" t="n">
        <f aca="false" ca="false" dt2D="false" dtr="false" t="normal">$L155*$K155*W$151</f>
        <v>0</v>
      </c>
      <c r="X155" s="568" t="n">
        <f aca="false" ca="false" dt2D="false" dtr="false" t="normal">$L155*$K155*X$151</f>
        <v>0</v>
      </c>
      <c r="Y155" s="568" t="n">
        <f aca="false" ca="false" dt2D="false" dtr="false" t="normal">$L155*$K155*Y$151</f>
        <v>0</v>
      </c>
      <c r="Z155" s="568" t="n">
        <f aca="false" ca="false" dt2D="false" dtr="false" t="normal">$L155*$K155*Z$151</f>
        <v>0</v>
      </c>
      <c r="AA155" s="568" t="n">
        <f aca="false" ca="false" dt2D="false" dtr="false" t="normal">$L155*$K155*AA$151</f>
        <v>0</v>
      </c>
      <c r="AB155" s="568" t="n">
        <f aca="false" ca="false" dt2D="false" dtr="false" t="normal">$L155*$K155*AB$151</f>
        <v>0</v>
      </c>
      <c r="AC155" s="568" t="n">
        <f aca="false" ca="false" dt2D="false" dtr="false" t="normal">$L155*$K155*AC$151</f>
        <v>0</v>
      </c>
      <c r="AD155" s="568" t="n">
        <f aca="false" ca="false" dt2D="false" dtr="false" t="normal">$L155*$K155*AD$151</f>
        <v>0</v>
      </c>
      <c r="AE155" s="568" t="n">
        <f aca="false" ca="false" dt2D="false" dtr="false" t="normal">$L155*$K155*AE$151</f>
        <v>0</v>
      </c>
      <c r="AF155" s="568" t="n">
        <f aca="false" ca="false" dt2D="false" dtr="false" t="normal">$L155*$K155*AF$151</f>
        <v>0</v>
      </c>
      <c r="AG155" s="568" t="n">
        <f aca="false" ca="false" dt2D="false" dtr="false" t="normal">$L155*$K155*AG$151</f>
        <v>0</v>
      </c>
      <c r="AH155" s="568" t="n">
        <f aca="false" ca="false" dt2D="false" dtr="false" t="normal">$L155*$K155*AH$151</f>
        <v>0</v>
      </c>
      <c r="AI155" s="568" t="n">
        <f aca="false" ca="false" dt2D="false" dtr="false" t="normal">$L155*$K155*AI$151</f>
        <v>0</v>
      </c>
      <c r="AJ155" s="568" t="n">
        <f aca="false" ca="false" dt2D="false" dtr="false" t="normal">$L155*$K155*AJ$151</f>
        <v>0</v>
      </c>
      <c r="AK155" s="568" t="n">
        <f aca="false" ca="false" dt2D="false" dtr="false" t="normal">$L155*$K155*AK$151</f>
        <v>0</v>
      </c>
      <c r="AL155" s="568" t="n">
        <f aca="false" ca="false" dt2D="false" dtr="false" t="normal">$L155*$K155*AL$151</f>
        <v>0</v>
      </c>
      <c r="AM155" s="568" t="n">
        <f aca="false" ca="false" dt2D="false" dtr="false" t="normal">$L155*$K155*AM$151</f>
        <v>0</v>
      </c>
      <c r="AN155" s="568" t="n">
        <f aca="false" ca="false" dt2D="false" dtr="false" t="normal">$L155*$K155*AN$151</f>
        <v>0</v>
      </c>
      <c r="AO155" s="568" t="n">
        <f aca="false" ca="false" dt2D="false" dtr="false" t="normal">$L155*$K155*AO$151</f>
        <v>0</v>
      </c>
      <c r="AP155" s="568" t="n">
        <f aca="false" ca="false" dt2D="false" dtr="false" t="normal">$L155*$K155*AP$151</f>
        <v>0</v>
      </c>
      <c r="AQ155" s="568" t="n">
        <f aca="false" ca="false" dt2D="false" dtr="false" t="normal">$L155*$K155*AQ$151</f>
        <v>0</v>
      </c>
      <c r="AR155" s="568" t="n">
        <f aca="false" ca="false" dt2D="false" dtr="false" t="normal">$L155*$K155*AR$151</f>
        <v>0</v>
      </c>
      <c r="AS155" s="568" t="n">
        <f aca="false" ca="false" dt2D="false" dtr="false" t="normal">$L155*$K155*AS$151</f>
        <v>0</v>
      </c>
      <c r="AT155" s="568" t="n">
        <f aca="false" ca="false" dt2D="false" dtr="false" t="normal">$L155*$K155*AT$151</f>
        <v>0</v>
      </c>
      <c r="AU155" s="568" t="n">
        <f aca="false" ca="false" dt2D="false" dtr="false" t="normal">$L155*$K155*AU$151</f>
        <v>0</v>
      </c>
      <c r="AV155" s="568" t="n">
        <f aca="false" ca="false" dt2D="false" dtr="false" t="normal">$L155*$K155*AV$151</f>
        <v>0</v>
      </c>
      <c r="AW155" s="568" t="n">
        <f aca="false" ca="false" dt2D="false" dtr="false" t="normal">$L155*$K155*AW$151</f>
        <v>0</v>
      </c>
      <c r="AX155" s="568" t="n">
        <f aca="false" ca="false" dt2D="false" dtr="false" t="normal">$L155*$K155*AX$151</f>
        <v>0</v>
      </c>
      <c r="AY155" s="568" t="n">
        <f aca="false" ca="false" dt2D="false" dtr="false" t="normal">$L155*$K155*AY$151</f>
        <v>0</v>
      </c>
      <c r="AZ155" s="568" t="n">
        <f aca="false" ca="false" dt2D="false" dtr="false" t="normal">$L155*$K155*AZ$151</f>
        <v>0</v>
      </c>
      <c r="BA155" s="568" t="n">
        <f aca="false" ca="false" dt2D="false" dtr="false" t="normal">$L155*$K155*BA$151</f>
        <v>0</v>
      </c>
      <c r="BB155" s="568" t="n">
        <f aca="false" ca="false" dt2D="false" dtr="false" t="normal">$L155*$K155*BB$151</f>
        <v>0</v>
      </c>
      <c r="BC155" s="568" t="n">
        <f aca="false" ca="false" dt2D="false" dtr="false" t="normal">$L155*$K155*BC$151</f>
        <v>0</v>
      </c>
      <c r="BD155" s="568" t="n">
        <f aca="false" ca="false" dt2D="false" dtr="false" t="normal">$L155*$K155*BD$151</f>
        <v>0</v>
      </c>
      <c r="BE155" s="568" t="n">
        <f aca="false" ca="false" dt2D="false" dtr="false" t="normal">$L155*$K155*BE$151</f>
        <v>0</v>
      </c>
      <c r="BF155" s="568" t="n">
        <f aca="false" ca="false" dt2D="false" dtr="false" t="normal">$L155*$K155*BF$151</f>
        <v>0</v>
      </c>
      <c r="BG155" s="568" t="n">
        <f aca="false" ca="false" dt2D="false" dtr="false" t="normal">$L155*$K155*BG$151</f>
        <v>0</v>
      </c>
      <c r="BH155" s="568" t="n">
        <f aca="false" ca="false" dt2D="false" dtr="false" t="normal">$L155*$K155*BH$151</f>
        <v>0</v>
      </c>
      <c r="BI155" s="568" t="n">
        <f aca="false" ca="false" dt2D="false" dtr="false" t="normal">$L155*$K155*BI$151</f>
        <v>0</v>
      </c>
      <c r="BJ155" s="568" t="n">
        <f aca="false" ca="false" dt2D="false" dtr="false" t="normal">$L155*$K155*BJ$151</f>
        <v>0</v>
      </c>
      <c r="BK155" s="568" t="n">
        <f aca="false" ca="false" dt2D="false" dtr="false" t="normal">$L155*$K155*BK$151</f>
        <v>0</v>
      </c>
      <c r="BL155" s="568" t="n">
        <f aca="false" ca="false" dt2D="false" dtr="false" t="normal">$L155*$K155*BL$151</f>
        <v>0</v>
      </c>
      <c r="BM155" s="568" t="n">
        <f aca="false" ca="false" dt2D="false" dtr="false" t="normal">$L155*$K155*BM$151</f>
        <v>0</v>
      </c>
      <c r="BN155" s="568" t="n">
        <f aca="false" ca="false" dt2D="false" dtr="false" t="normal">$L155*$K155*BN$151</f>
        <v>0</v>
      </c>
      <c r="BO155" s="568" t="n">
        <f aca="false" ca="false" dt2D="false" dtr="false" t="normal">$L155*$K155*BO$151</f>
        <v>0</v>
      </c>
      <c r="BP155" s="568" t="n">
        <f aca="false" ca="false" dt2D="false" dtr="false" t="normal">$L155*$K155*BP$151</f>
        <v>0</v>
      </c>
      <c r="BQ155" s="568" t="n">
        <f aca="false" ca="false" dt2D="false" dtr="false" t="normal">$L155*$K155*BQ$151</f>
        <v>0</v>
      </c>
      <c r="BR155" s="568" t="n">
        <f aca="false" ca="false" dt2D="false" dtr="false" t="normal">$L155*$K155*BR$151</f>
        <v>0</v>
      </c>
      <c r="BS155" s="568" t="n">
        <f aca="false" ca="false" dt2D="false" dtr="false" t="normal">$L155*$K155*BS$151</f>
        <v>0</v>
      </c>
      <c r="BT155" s="568" t="n">
        <f aca="false" ca="false" dt2D="false" dtr="false" t="normal">$L155*$K155*BT$151</f>
        <v>0</v>
      </c>
    </row>
    <row hidden="true" ht="16.5" outlineLevel="2" r="156">
      <c r="I156" s="570" t="s">
        <v>588</v>
      </c>
      <c r="J156" s="626" t="n"/>
      <c r="K156" s="567" t="n"/>
      <c r="L156" s="627" t="n"/>
      <c r="M156" s="568" t="n">
        <f aca="false" ca="false" dt2D="false" dtr="false" t="normal">$L156*$K156*M$151</f>
        <v>0</v>
      </c>
      <c r="N156" s="568" t="n">
        <f aca="false" ca="false" dt2D="false" dtr="false" t="normal">$L156*$K156*N$151</f>
        <v>0</v>
      </c>
      <c r="O156" s="568" t="n">
        <f aca="false" ca="false" dt2D="false" dtr="false" t="normal">$L156*$K156*O$151</f>
        <v>0</v>
      </c>
      <c r="P156" s="568" t="n">
        <f aca="false" ca="false" dt2D="false" dtr="false" t="normal">$L156*$K156*P$151</f>
        <v>0</v>
      </c>
      <c r="Q156" s="568" t="n">
        <f aca="false" ca="false" dt2D="false" dtr="false" t="normal">$L156*$K156*Q$151</f>
        <v>0</v>
      </c>
      <c r="R156" s="568" t="n">
        <f aca="false" ca="false" dt2D="false" dtr="false" t="normal">$L156*$K156*R$151</f>
        <v>0</v>
      </c>
      <c r="S156" s="568" t="n">
        <f aca="false" ca="false" dt2D="false" dtr="false" t="normal">$L156*$K156*S$151</f>
        <v>0</v>
      </c>
      <c r="T156" s="568" t="n">
        <f aca="false" ca="false" dt2D="false" dtr="false" t="normal">$L156*$K156*T$151</f>
        <v>0</v>
      </c>
      <c r="U156" s="568" t="n">
        <f aca="false" ca="false" dt2D="false" dtr="false" t="normal">$L156*$K156*U$151</f>
        <v>0</v>
      </c>
      <c r="V156" s="568" t="n">
        <f aca="false" ca="false" dt2D="false" dtr="false" t="normal">$L156*$K156*V$151</f>
        <v>0</v>
      </c>
      <c r="W156" s="568" t="n">
        <f aca="false" ca="false" dt2D="false" dtr="false" t="normal">$L156*$K156*W$151</f>
        <v>0</v>
      </c>
      <c r="X156" s="568" t="n">
        <f aca="false" ca="false" dt2D="false" dtr="false" t="normal">$L156*$K156*X$151</f>
        <v>0</v>
      </c>
      <c r="Y156" s="568" t="n">
        <f aca="false" ca="false" dt2D="false" dtr="false" t="normal">$L156*$K156*Y$151</f>
        <v>0</v>
      </c>
      <c r="Z156" s="568" t="n">
        <f aca="false" ca="false" dt2D="false" dtr="false" t="normal">$L156*$K156*Z$151</f>
        <v>0</v>
      </c>
      <c r="AA156" s="568" t="n">
        <f aca="false" ca="false" dt2D="false" dtr="false" t="normal">$L156*$K156*AA$151</f>
        <v>0</v>
      </c>
      <c r="AB156" s="568" t="n">
        <f aca="false" ca="false" dt2D="false" dtr="false" t="normal">$L156*$K156*AB$151</f>
        <v>0</v>
      </c>
      <c r="AC156" s="568" t="n">
        <f aca="false" ca="false" dt2D="false" dtr="false" t="normal">$L156*$K156*AC$151</f>
        <v>0</v>
      </c>
      <c r="AD156" s="568" t="n">
        <f aca="false" ca="false" dt2D="false" dtr="false" t="normal">$L156*$K156*AD$151</f>
        <v>0</v>
      </c>
      <c r="AE156" s="568" t="n">
        <f aca="false" ca="false" dt2D="false" dtr="false" t="normal">$L156*$K156*AE$151</f>
        <v>0</v>
      </c>
      <c r="AF156" s="568" t="n">
        <f aca="false" ca="false" dt2D="false" dtr="false" t="normal">$L156*$K156*AF$151</f>
        <v>0</v>
      </c>
      <c r="AG156" s="568" t="n">
        <f aca="false" ca="false" dt2D="false" dtr="false" t="normal">$L156*$K156*AG$151</f>
        <v>0</v>
      </c>
      <c r="AH156" s="568" t="n">
        <f aca="false" ca="false" dt2D="false" dtr="false" t="normal">$L156*$K156*AH$151</f>
        <v>0</v>
      </c>
      <c r="AI156" s="568" t="n">
        <f aca="false" ca="false" dt2D="false" dtr="false" t="normal">$L156*$K156*AI$151</f>
        <v>0</v>
      </c>
      <c r="AJ156" s="568" t="n">
        <f aca="false" ca="false" dt2D="false" dtr="false" t="normal">$L156*$K156*AJ$151</f>
        <v>0</v>
      </c>
      <c r="AK156" s="568" t="n">
        <f aca="false" ca="false" dt2D="false" dtr="false" t="normal">$L156*$K156*AK$151</f>
        <v>0</v>
      </c>
      <c r="AL156" s="568" t="n">
        <f aca="false" ca="false" dt2D="false" dtr="false" t="normal">$L156*$K156*AL$151</f>
        <v>0</v>
      </c>
      <c r="AM156" s="568" t="n">
        <f aca="false" ca="false" dt2D="false" dtr="false" t="normal">$L156*$K156*AM$151</f>
        <v>0</v>
      </c>
      <c r="AN156" s="568" t="n">
        <f aca="false" ca="false" dt2D="false" dtr="false" t="normal">$L156*$K156*AN$151</f>
        <v>0</v>
      </c>
      <c r="AO156" s="568" t="n">
        <f aca="false" ca="false" dt2D="false" dtr="false" t="normal">$L156*$K156*AO$151</f>
        <v>0</v>
      </c>
      <c r="AP156" s="568" t="n">
        <f aca="false" ca="false" dt2D="false" dtr="false" t="normal">$L156*$K156*AP$151</f>
        <v>0</v>
      </c>
      <c r="AQ156" s="568" t="n">
        <f aca="false" ca="false" dt2D="false" dtr="false" t="normal">$L156*$K156*AQ$151</f>
        <v>0</v>
      </c>
      <c r="AR156" s="568" t="n">
        <f aca="false" ca="false" dt2D="false" dtr="false" t="normal">$L156*$K156*AR$151</f>
        <v>0</v>
      </c>
      <c r="AS156" s="568" t="n">
        <f aca="false" ca="false" dt2D="false" dtr="false" t="normal">$L156*$K156*AS$151</f>
        <v>0</v>
      </c>
      <c r="AT156" s="568" t="n">
        <f aca="false" ca="false" dt2D="false" dtr="false" t="normal">$L156*$K156*AT$151</f>
        <v>0</v>
      </c>
      <c r="AU156" s="568" t="n">
        <f aca="false" ca="false" dt2D="false" dtr="false" t="normal">$L156*$K156*AU$151</f>
        <v>0</v>
      </c>
      <c r="AV156" s="568" t="n">
        <f aca="false" ca="false" dt2D="false" dtr="false" t="normal">$L156*$K156*AV$151</f>
        <v>0</v>
      </c>
      <c r="AW156" s="568" t="n">
        <f aca="false" ca="false" dt2D="false" dtr="false" t="normal">$L156*$K156*AW$151</f>
        <v>0</v>
      </c>
      <c r="AX156" s="568" t="n">
        <f aca="false" ca="false" dt2D="false" dtr="false" t="normal">$L156*$K156*AX$151</f>
        <v>0</v>
      </c>
      <c r="AY156" s="568" t="n">
        <f aca="false" ca="false" dt2D="false" dtr="false" t="normal">$L156*$K156*AY$151</f>
        <v>0</v>
      </c>
      <c r="AZ156" s="568" t="n">
        <f aca="false" ca="false" dt2D="false" dtr="false" t="normal">$L156*$K156*AZ$151</f>
        <v>0</v>
      </c>
      <c r="BA156" s="568" t="n">
        <f aca="false" ca="false" dt2D="false" dtr="false" t="normal">$L156*$K156*BA$151</f>
        <v>0</v>
      </c>
      <c r="BB156" s="568" t="n">
        <f aca="false" ca="false" dt2D="false" dtr="false" t="normal">$L156*$K156*BB$151</f>
        <v>0</v>
      </c>
      <c r="BC156" s="568" t="n">
        <f aca="false" ca="false" dt2D="false" dtr="false" t="normal">$L156*$K156*BC$151</f>
        <v>0</v>
      </c>
      <c r="BD156" s="568" t="n">
        <f aca="false" ca="false" dt2D="false" dtr="false" t="normal">$L156*$K156*BD$151</f>
        <v>0</v>
      </c>
      <c r="BE156" s="568" t="n">
        <f aca="false" ca="false" dt2D="false" dtr="false" t="normal">$L156*$K156*BE$151</f>
        <v>0</v>
      </c>
      <c r="BF156" s="568" t="n">
        <f aca="false" ca="false" dt2D="false" dtr="false" t="normal">$L156*$K156*BF$151</f>
        <v>0</v>
      </c>
      <c r="BG156" s="568" t="n">
        <f aca="false" ca="false" dt2D="false" dtr="false" t="normal">$L156*$K156*BG$151</f>
        <v>0</v>
      </c>
      <c r="BH156" s="568" t="n">
        <f aca="false" ca="false" dt2D="false" dtr="false" t="normal">$L156*$K156*BH$151</f>
        <v>0</v>
      </c>
      <c r="BI156" s="568" t="n">
        <f aca="false" ca="false" dt2D="false" dtr="false" t="normal">$L156*$K156*BI$151</f>
        <v>0</v>
      </c>
      <c r="BJ156" s="568" t="n">
        <f aca="false" ca="false" dt2D="false" dtr="false" t="normal">$L156*$K156*BJ$151</f>
        <v>0</v>
      </c>
      <c r="BK156" s="568" t="n">
        <f aca="false" ca="false" dt2D="false" dtr="false" t="normal">$L156*$K156*BK$151</f>
        <v>0</v>
      </c>
      <c r="BL156" s="568" t="n">
        <f aca="false" ca="false" dt2D="false" dtr="false" t="normal">$L156*$K156*BL$151</f>
        <v>0</v>
      </c>
      <c r="BM156" s="568" t="n">
        <f aca="false" ca="false" dt2D="false" dtr="false" t="normal">$L156*$K156*BM$151</f>
        <v>0</v>
      </c>
      <c r="BN156" s="568" t="n">
        <f aca="false" ca="false" dt2D="false" dtr="false" t="normal">$L156*$K156*BN$151</f>
        <v>0</v>
      </c>
      <c r="BO156" s="568" t="n">
        <f aca="false" ca="false" dt2D="false" dtr="false" t="normal">$L156*$K156*BO$151</f>
        <v>0</v>
      </c>
      <c r="BP156" s="568" t="n">
        <f aca="false" ca="false" dt2D="false" dtr="false" t="normal">$L156*$K156*BP$151</f>
        <v>0</v>
      </c>
      <c r="BQ156" s="568" t="n">
        <f aca="false" ca="false" dt2D="false" dtr="false" t="normal">$L156*$K156*BQ$151</f>
        <v>0</v>
      </c>
      <c r="BR156" s="568" t="n">
        <f aca="false" ca="false" dt2D="false" dtr="false" t="normal">$L156*$K156*BR$151</f>
        <v>0</v>
      </c>
      <c r="BS156" s="568" t="n">
        <f aca="false" ca="false" dt2D="false" dtr="false" t="normal">$L156*$K156*BS$151</f>
        <v>0</v>
      </c>
      <c r="BT156" s="568" t="n">
        <f aca="false" ca="false" dt2D="false" dtr="false" t="normal">$L156*$K156*BT$151</f>
        <v>0</v>
      </c>
    </row>
    <row hidden="true" ht="16.5" outlineLevel="2" r="157">
      <c r="I157" s="570" t="s">
        <v>588</v>
      </c>
      <c r="J157" s="626" t="n"/>
      <c r="K157" s="567" t="n"/>
      <c r="L157" s="627" t="n"/>
      <c r="M157" s="568" t="n">
        <f aca="false" ca="false" dt2D="false" dtr="false" t="normal">$L157*$K157*M$151</f>
        <v>0</v>
      </c>
      <c r="N157" s="568" t="n">
        <f aca="false" ca="false" dt2D="false" dtr="false" t="normal">$L157*$K157*N$151</f>
        <v>0</v>
      </c>
      <c r="O157" s="568" t="n">
        <f aca="false" ca="false" dt2D="false" dtr="false" t="normal">$L157*$K157*O$151</f>
        <v>0</v>
      </c>
      <c r="P157" s="568" t="n">
        <f aca="false" ca="false" dt2D="false" dtr="false" t="normal">$L157*$K157*P$151</f>
        <v>0</v>
      </c>
      <c r="Q157" s="568" t="n">
        <f aca="false" ca="false" dt2D="false" dtr="false" t="normal">$L157*$K157*Q$151</f>
        <v>0</v>
      </c>
      <c r="R157" s="568" t="n">
        <f aca="false" ca="false" dt2D="false" dtr="false" t="normal">$L157*$K157*R$151</f>
        <v>0</v>
      </c>
      <c r="S157" s="568" t="n">
        <f aca="false" ca="false" dt2D="false" dtr="false" t="normal">$L157*$K157*S$151</f>
        <v>0</v>
      </c>
      <c r="T157" s="568" t="n">
        <f aca="false" ca="false" dt2D="false" dtr="false" t="normal">$L157*$K157*T$151</f>
        <v>0</v>
      </c>
      <c r="U157" s="568" t="n">
        <f aca="false" ca="false" dt2D="false" dtr="false" t="normal">$L157*$K157*U$151</f>
        <v>0</v>
      </c>
      <c r="V157" s="568" t="n">
        <f aca="false" ca="false" dt2D="false" dtr="false" t="normal">$L157*$K157*V$151</f>
        <v>0</v>
      </c>
      <c r="W157" s="568" t="n">
        <f aca="false" ca="false" dt2D="false" dtr="false" t="normal">$L157*$K157*W$151</f>
        <v>0</v>
      </c>
      <c r="X157" s="568" t="n">
        <f aca="false" ca="false" dt2D="false" dtr="false" t="normal">$L157*$K157*X$151</f>
        <v>0</v>
      </c>
      <c r="Y157" s="568" t="n">
        <f aca="false" ca="false" dt2D="false" dtr="false" t="normal">$L157*$K157*Y$151</f>
        <v>0</v>
      </c>
      <c r="Z157" s="568" t="n">
        <f aca="false" ca="false" dt2D="false" dtr="false" t="normal">$L157*$K157*Z$151</f>
        <v>0</v>
      </c>
      <c r="AA157" s="568" t="n">
        <f aca="false" ca="false" dt2D="false" dtr="false" t="normal">$L157*$K157*AA$151</f>
        <v>0</v>
      </c>
      <c r="AB157" s="568" t="n">
        <f aca="false" ca="false" dt2D="false" dtr="false" t="normal">$L157*$K157*AB$151</f>
        <v>0</v>
      </c>
      <c r="AC157" s="568" t="n">
        <f aca="false" ca="false" dt2D="false" dtr="false" t="normal">$L157*$K157*AC$151</f>
        <v>0</v>
      </c>
      <c r="AD157" s="568" t="n">
        <f aca="false" ca="false" dt2D="false" dtr="false" t="normal">$L157*$K157*AD$151</f>
        <v>0</v>
      </c>
      <c r="AE157" s="568" t="n">
        <f aca="false" ca="false" dt2D="false" dtr="false" t="normal">$L157*$K157*AE$151</f>
        <v>0</v>
      </c>
      <c r="AF157" s="568" t="n">
        <f aca="false" ca="false" dt2D="false" dtr="false" t="normal">$L157*$K157*AF$151</f>
        <v>0</v>
      </c>
      <c r="AG157" s="568" t="n">
        <f aca="false" ca="false" dt2D="false" dtr="false" t="normal">$L157*$K157*AG$151</f>
        <v>0</v>
      </c>
      <c r="AH157" s="568" t="n">
        <f aca="false" ca="false" dt2D="false" dtr="false" t="normal">$L157*$K157*AH$151</f>
        <v>0</v>
      </c>
      <c r="AI157" s="568" t="n">
        <f aca="false" ca="false" dt2D="false" dtr="false" t="normal">$L157*$K157*AI$151</f>
        <v>0</v>
      </c>
      <c r="AJ157" s="568" t="n">
        <f aca="false" ca="false" dt2D="false" dtr="false" t="normal">$L157*$K157*AJ$151</f>
        <v>0</v>
      </c>
      <c r="AK157" s="568" t="n">
        <f aca="false" ca="false" dt2D="false" dtr="false" t="normal">$L157*$K157*AK$151</f>
        <v>0</v>
      </c>
      <c r="AL157" s="568" t="n">
        <f aca="false" ca="false" dt2D="false" dtr="false" t="normal">$L157*$K157*AL$151</f>
        <v>0</v>
      </c>
      <c r="AM157" s="568" t="n">
        <f aca="false" ca="false" dt2D="false" dtr="false" t="normal">$L157*$K157*AM$151</f>
        <v>0</v>
      </c>
      <c r="AN157" s="568" t="n">
        <f aca="false" ca="false" dt2D="false" dtr="false" t="normal">$L157*$K157*AN$151</f>
        <v>0</v>
      </c>
      <c r="AO157" s="568" t="n">
        <f aca="false" ca="false" dt2D="false" dtr="false" t="normal">$L157*$K157*AO$151</f>
        <v>0</v>
      </c>
      <c r="AP157" s="568" t="n">
        <f aca="false" ca="false" dt2D="false" dtr="false" t="normal">$L157*$K157*AP$151</f>
        <v>0</v>
      </c>
      <c r="AQ157" s="568" t="n">
        <f aca="false" ca="false" dt2D="false" dtr="false" t="normal">$L157*$K157*AQ$151</f>
        <v>0</v>
      </c>
      <c r="AR157" s="568" t="n">
        <f aca="false" ca="false" dt2D="false" dtr="false" t="normal">$L157*$K157*AR$151</f>
        <v>0</v>
      </c>
      <c r="AS157" s="568" t="n">
        <f aca="false" ca="false" dt2D="false" dtr="false" t="normal">$L157*$K157*AS$151</f>
        <v>0</v>
      </c>
      <c r="AT157" s="568" t="n">
        <f aca="false" ca="false" dt2D="false" dtr="false" t="normal">$L157*$K157*AT$151</f>
        <v>0</v>
      </c>
      <c r="AU157" s="568" t="n">
        <f aca="false" ca="false" dt2D="false" dtr="false" t="normal">$L157*$K157*AU$151</f>
        <v>0</v>
      </c>
      <c r="AV157" s="568" t="n">
        <f aca="false" ca="false" dt2D="false" dtr="false" t="normal">$L157*$K157*AV$151</f>
        <v>0</v>
      </c>
      <c r="AW157" s="568" t="n">
        <f aca="false" ca="false" dt2D="false" dtr="false" t="normal">$L157*$K157*AW$151</f>
        <v>0</v>
      </c>
      <c r="AX157" s="568" t="n">
        <f aca="false" ca="false" dt2D="false" dtr="false" t="normal">$L157*$K157*AX$151</f>
        <v>0</v>
      </c>
      <c r="AY157" s="568" t="n">
        <f aca="false" ca="false" dt2D="false" dtr="false" t="normal">$L157*$K157*AY$151</f>
        <v>0</v>
      </c>
      <c r="AZ157" s="568" t="n">
        <f aca="false" ca="false" dt2D="false" dtr="false" t="normal">$L157*$K157*AZ$151</f>
        <v>0</v>
      </c>
      <c r="BA157" s="568" t="n">
        <f aca="false" ca="false" dt2D="false" dtr="false" t="normal">$L157*$K157*BA$151</f>
        <v>0</v>
      </c>
      <c r="BB157" s="568" t="n">
        <f aca="false" ca="false" dt2D="false" dtr="false" t="normal">$L157*$K157*BB$151</f>
        <v>0</v>
      </c>
      <c r="BC157" s="568" t="n">
        <f aca="false" ca="false" dt2D="false" dtr="false" t="normal">$L157*$K157*BC$151</f>
        <v>0</v>
      </c>
      <c r="BD157" s="568" t="n">
        <f aca="false" ca="false" dt2D="false" dtr="false" t="normal">$L157*$K157*BD$151</f>
        <v>0</v>
      </c>
      <c r="BE157" s="568" t="n">
        <f aca="false" ca="false" dt2D="false" dtr="false" t="normal">$L157*$K157*BE$151</f>
        <v>0</v>
      </c>
      <c r="BF157" s="568" t="n">
        <f aca="false" ca="false" dt2D="false" dtr="false" t="normal">$L157*$K157*BF$151</f>
        <v>0</v>
      </c>
      <c r="BG157" s="568" t="n">
        <f aca="false" ca="false" dt2D="false" dtr="false" t="normal">$L157*$K157*BG$151</f>
        <v>0</v>
      </c>
      <c r="BH157" s="568" t="n">
        <f aca="false" ca="false" dt2D="false" dtr="false" t="normal">$L157*$K157*BH$151</f>
        <v>0</v>
      </c>
      <c r="BI157" s="568" t="n">
        <f aca="false" ca="false" dt2D="false" dtr="false" t="normal">$L157*$K157*BI$151</f>
        <v>0</v>
      </c>
      <c r="BJ157" s="568" t="n">
        <f aca="false" ca="false" dt2D="false" dtr="false" t="normal">$L157*$K157*BJ$151</f>
        <v>0</v>
      </c>
      <c r="BK157" s="568" t="n">
        <f aca="false" ca="false" dt2D="false" dtr="false" t="normal">$L157*$K157*BK$151</f>
        <v>0</v>
      </c>
      <c r="BL157" s="568" t="n">
        <f aca="false" ca="false" dt2D="false" dtr="false" t="normal">$L157*$K157*BL$151</f>
        <v>0</v>
      </c>
      <c r="BM157" s="568" t="n">
        <f aca="false" ca="false" dt2D="false" dtr="false" t="normal">$L157*$K157*BM$151</f>
        <v>0</v>
      </c>
      <c r="BN157" s="568" t="n">
        <f aca="false" ca="false" dt2D="false" dtr="false" t="normal">$L157*$K157*BN$151</f>
        <v>0</v>
      </c>
      <c r="BO157" s="568" t="n">
        <f aca="false" ca="false" dt2D="false" dtr="false" t="normal">$L157*$K157*BO$151</f>
        <v>0</v>
      </c>
      <c r="BP157" s="568" t="n">
        <f aca="false" ca="false" dt2D="false" dtr="false" t="normal">$L157*$K157*BP$151</f>
        <v>0</v>
      </c>
      <c r="BQ157" s="568" t="n">
        <f aca="false" ca="false" dt2D="false" dtr="false" t="normal">$L157*$K157*BQ$151</f>
        <v>0</v>
      </c>
      <c r="BR157" s="568" t="n">
        <f aca="false" ca="false" dt2D="false" dtr="false" t="normal">$L157*$K157*BR$151</f>
        <v>0</v>
      </c>
      <c r="BS157" s="568" t="n">
        <f aca="false" ca="false" dt2D="false" dtr="false" t="normal">$L157*$K157*BS$151</f>
        <v>0</v>
      </c>
      <c r="BT157" s="568" t="n">
        <f aca="false" ca="false" dt2D="false" dtr="false" t="normal">$L157*$K157*BT$151</f>
        <v>0</v>
      </c>
    </row>
    <row hidden="true" ht="16.5" outlineLevel="1" r="158">
      <c r="B158" s="482" t="s">
        <v>628</v>
      </c>
      <c r="D158" s="482" t="s">
        <v>579</v>
      </c>
      <c r="E158" s="482" t="s">
        <v>629</v>
      </c>
      <c r="I158" s="571" t="s">
        <v>650</v>
      </c>
      <c r="L158" s="235" t="n"/>
      <c r="M158" s="573" t="n">
        <f aca="false" ca="false" dt2D="false" dtr="false" t="normal">SUM(M152:M157)</f>
        <v>0</v>
      </c>
      <c r="N158" s="573" t="n">
        <f aca="false" ca="false" dt2D="false" dtr="false" t="normal">SUM(N152:N157)</f>
        <v>0</v>
      </c>
      <c r="O158" s="573" t="n">
        <f aca="false" ca="false" dt2D="false" dtr="false" t="normal">SUM(O152:O157)</f>
        <v>0</v>
      </c>
      <c r="P158" s="573" t="n">
        <f aca="false" ca="false" dt2D="false" dtr="false" t="normal">SUM(P152:P157)</f>
        <v>0</v>
      </c>
      <c r="Q158" s="573" t="n">
        <f aca="false" ca="false" dt2D="false" dtr="false" t="normal">SUM(Q152:Q157)</f>
        <v>0</v>
      </c>
      <c r="R158" s="573" t="n">
        <f aca="false" ca="false" dt2D="false" dtr="false" t="normal">SUM(R152:R157)</f>
        <v>0</v>
      </c>
      <c r="S158" s="573" t="n">
        <f aca="false" ca="false" dt2D="false" dtr="false" t="normal">SUM(S152:S157)</f>
        <v>0</v>
      </c>
      <c r="T158" s="573" t="n">
        <f aca="false" ca="false" dt2D="false" dtr="false" t="normal">SUM(T152:T157)</f>
        <v>0</v>
      </c>
      <c r="U158" s="573" t="n">
        <f aca="false" ca="false" dt2D="false" dtr="false" t="normal">SUM(U152:U157)</f>
        <v>0</v>
      </c>
      <c r="V158" s="573" t="n">
        <f aca="false" ca="false" dt2D="false" dtr="false" t="normal">SUM(V152:V157)</f>
        <v>0</v>
      </c>
      <c r="W158" s="573" t="n">
        <f aca="false" ca="false" dt2D="false" dtr="false" t="normal">SUM(W152:W157)</f>
        <v>0</v>
      </c>
      <c r="X158" s="573" t="n">
        <f aca="false" ca="false" dt2D="false" dtr="false" t="normal">SUM(X152:X157)</f>
        <v>0</v>
      </c>
      <c r="Y158" s="573" t="n">
        <f aca="false" ca="false" dt2D="false" dtr="false" t="normal">SUM(Y152:Y157)</f>
        <v>0</v>
      </c>
      <c r="Z158" s="573" t="n">
        <f aca="false" ca="false" dt2D="false" dtr="false" t="normal">SUM(Z152:Z157)</f>
        <v>0</v>
      </c>
      <c r="AA158" s="573" t="n">
        <f aca="false" ca="false" dt2D="false" dtr="false" t="normal">SUM(AA152:AA157)</f>
        <v>0</v>
      </c>
      <c r="AB158" s="573" t="n">
        <f aca="false" ca="false" dt2D="false" dtr="false" t="normal">SUM(AB152:AB157)</f>
        <v>0</v>
      </c>
      <c r="AC158" s="573" t="n">
        <f aca="false" ca="false" dt2D="false" dtr="false" t="normal">SUM(AC152:AC157)</f>
        <v>0</v>
      </c>
      <c r="AD158" s="573" t="n">
        <f aca="false" ca="false" dt2D="false" dtr="false" t="normal">SUM(AD152:AD157)</f>
        <v>0</v>
      </c>
      <c r="AE158" s="573" t="n">
        <f aca="false" ca="false" dt2D="false" dtr="false" t="normal">SUM(AE152:AE157)</f>
        <v>0</v>
      </c>
      <c r="AF158" s="573" t="n">
        <f aca="false" ca="false" dt2D="false" dtr="false" t="normal">SUM(AF152:AF157)</f>
        <v>0</v>
      </c>
      <c r="AG158" s="573" t="n">
        <f aca="false" ca="false" dt2D="false" dtr="false" t="normal">SUM(AG152:AG157)</f>
        <v>0</v>
      </c>
      <c r="AH158" s="573" t="n">
        <f aca="false" ca="false" dt2D="false" dtr="false" t="normal">SUM(AH152:AH157)</f>
        <v>0</v>
      </c>
      <c r="AI158" s="573" t="n">
        <f aca="false" ca="false" dt2D="false" dtr="false" t="normal">SUM(AI152:AI157)</f>
        <v>0</v>
      </c>
      <c r="AJ158" s="573" t="n">
        <f aca="false" ca="false" dt2D="false" dtr="false" t="normal">SUM(AJ152:AJ157)</f>
        <v>0</v>
      </c>
      <c r="AK158" s="573" t="n">
        <f aca="false" ca="false" dt2D="false" dtr="false" t="normal">SUM(AK152:AK157)</f>
        <v>0</v>
      </c>
      <c r="AL158" s="573" t="n">
        <f aca="false" ca="false" dt2D="false" dtr="false" t="normal">SUM(AL152:AL157)</f>
        <v>0</v>
      </c>
      <c r="AM158" s="573" t="n">
        <f aca="false" ca="false" dt2D="false" dtr="false" t="normal">SUM(AM152:AM157)</f>
        <v>0</v>
      </c>
      <c r="AN158" s="573" t="n">
        <f aca="false" ca="false" dt2D="false" dtr="false" t="normal">SUM(AN152:AN157)</f>
        <v>0</v>
      </c>
      <c r="AO158" s="573" t="n">
        <f aca="false" ca="false" dt2D="false" dtr="false" t="normal">SUM(AO152:AO157)</f>
        <v>0</v>
      </c>
      <c r="AP158" s="573" t="n">
        <f aca="false" ca="false" dt2D="false" dtr="false" t="normal">SUM(AP152:AP157)</f>
        <v>0</v>
      </c>
      <c r="AQ158" s="573" t="n">
        <f aca="false" ca="false" dt2D="false" dtr="false" t="normal">SUM(AQ152:AQ157)</f>
        <v>0</v>
      </c>
      <c r="AR158" s="573" t="n">
        <f aca="false" ca="false" dt2D="false" dtr="false" t="normal">SUM(AR152:AR157)</f>
        <v>0</v>
      </c>
      <c r="AS158" s="573" t="n">
        <f aca="false" ca="false" dt2D="false" dtr="false" t="normal">SUM(AS152:AS157)</f>
        <v>0</v>
      </c>
      <c r="AT158" s="573" t="n">
        <f aca="false" ca="false" dt2D="false" dtr="false" t="normal">SUM(AT152:AT157)</f>
        <v>0</v>
      </c>
      <c r="AU158" s="573" t="n">
        <f aca="false" ca="false" dt2D="false" dtr="false" t="normal">SUM(AU152:AU157)</f>
        <v>0</v>
      </c>
      <c r="AV158" s="573" t="n">
        <f aca="false" ca="false" dt2D="false" dtr="false" t="normal">SUM(AV152:AV157)</f>
        <v>0</v>
      </c>
      <c r="AW158" s="573" t="n">
        <f aca="false" ca="false" dt2D="false" dtr="false" t="normal">SUM(AW152:AW157)</f>
        <v>0</v>
      </c>
      <c r="AX158" s="573" t="n">
        <f aca="false" ca="false" dt2D="false" dtr="false" t="normal">SUM(AX152:AX157)</f>
        <v>0</v>
      </c>
      <c r="AY158" s="573" t="n">
        <f aca="false" ca="false" dt2D="false" dtr="false" t="normal">SUM(AY152:AY157)</f>
        <v>0</v>
      </c>
      <c r="AZ158" s="573" t="n">
        <f aca="false" ca="false" dt2D="false" dtr="false" t="normal">SUM(AZ152:AZ157)</f>
        <v>0</v>
      </c>
      <c r="BA158" s="573" t="n">
        <f aca="false" ca="false" dt2D="false" dtr="false" t="normal">SUM(BA152:BA157)</f>
        <v>0</v>
      </c>
      <c r="BB158" s="573" t="n">
        <f aca="false" ca="false" dt2D="false" dtr="false" t="normal">SUM(BB152:BB157)</f>
        <v>0</v>
      </c>
      <c r="BC158" s="573" t="n">
        <f aca="false" ca="false" dt2D="false" dtr="false" t="normal">SUM(BC152:BC157)</f>
        <v>0</v>
      </c>
      <c r="BD158" s="573" t="n">
        <f aca="false" ca="false" dt2D="false" dtr="false" t="normal">SUM(BD152:BD157)</f>
        <v>0</v>
      </c>
      <c r="BE158" s="573" t="n">
        <f aca="false" ca="false" dt2D="false" dtr="false" t="normal">SUM(BE152:BE157)</f>
        <v>0</v>
      </c>
      <c r="BF158" s="573" t="n">
        <f aca="false" ca="false" dt2D="false" dtr="false" t="normal">SUM(BF152:BF157)</f>
        <v>0</v>
      </c>
      <c r="BG158" s="573" t="n">
        <f aca="false" ca="false" dt2D="false" dtr="false" t="normal">SUM(BG152:BG157)</f>
        <v>0</v>
      </c>
      <c r="BH158" s="573" t="n">
        <f aca="false" ca="false" dt2D="false" dtr="false" t="normal">SUM(BH152:BH157)</f>
        <v>0</v>
      </c>
      <c r="BI158" s="573" t="n">
        <f aca="false" ca="false" dt2D="false" dtr="false" t="normal">SUM(BI152:BI157)</f>
        <v>0</v>
      </c>
      <c r="BJ158" s="573" t="n">
        <f aca="false" ca="false" dt2D="false" dtr="false" t="normal">SUM(BJ152:BJ157)</f>
        <v>0</v>
      </c>
      <c r="BK158" s="573" t="n">
        <f aca="false" ca="false" dt2D="false" dtr="false" t="normal">SUM(BK152:BK157)</f>
        <v>0</v>
      </c>
      <c r="BL158" s="573" t="n">
        <f aca="false" ca="false" dt2D="false" dtr="false" t="normal">SUM(BL152:BL157)</f>
        <v>0</v>
      </c>
      <c r="BM158" s="573" t="n">
        <f aca="false" ca="false" dt2D="false" dtr="false" t="normal">SUM(BM152:BM157)</f>
        <v>0</v>
      </c>
      <c r="BN158" s="573" t="n">
        <f aca="false" ca="false" dt2D="false" dtr="false" t="normal">SUM(BN152:BN157)</f>
        <v>0</v>
      </c>
      <c r="BO158" s="573" t="n">
        <f aca="false" ca="false" dt2D="false" dtr="false" t="normal">SUM(BO152:BO157)</f>
        <v>0</v>
      </c>
      <c r="BP158" s="573" t="n">
        <f aca="false" ca="false" dt2D="false" dtr="false" t="normal">SUM(BP152:BP157)</f>
        <v>0</v>
      </c>
      <c r="BQ158" s="573" t="n">
        <f aca="false" ca="false" dt2D="false" dtr="false" t="normal">SUM(BQ152:BQ157)</f>
        <v>0</v>
      </c>
      <c r="BR158" s="573" t="n">
        <f aca="false" ca="false" dt2D="false" dtr="false" t="normal">SUM(BR152:BR157)</f>
        <v>0</v>
      </c>
      <c r="BS158" s="573" t="n">
        <f aca="false" ca="false" dt2D="false" dtr="false" t="normal">SUM(BS152:BS157)</f>
        <v>0</v>
      </c>
      <c r="BT158" s="573" t="n">
        <f aca="false" ca="false" dt2D="false" dtr="false" t="normal">SUM(BT152:BT157)</f>
        <v>0</v>
      </c>
    </row>
    <row hidden="true" ht="16.5" outlineLevel="1" r="159">
      <c r="L159" s="235" t="n"/>
      <c r="M159" s="244" t="n"/>
      <c r="N159" s="244" t="n"/>
      <c r="O159" s="244" t="n"/>
      <c r="P159" s="244" t="n"/>
      <c r="Q159" s="244" t="n"/>
      <c r="R159" s="244" t="n"/>
      <c r="S159" s="244" t="n"/>
      <c r="T159" s="244" t="n"/>
      <c r="U159" s="244" t="n"/>
      <c r="V159" s="244" t="n"/>
      <c r="W159" s="244" t="n"/>
      <c r="X159" s="244" t="n"/>
      <c r="Y159" s="244" t="n"/>
      <c r="Z159" s="244" t="n"/>
      <c r="AA159" s="244" t="n"/>
      <c r="AB159" s="244" t="n"/>
      <c r="AC159" s="244" t="n"/>
      <c r="AD159" s="244" t="n"/>
      <c r="AE159" s="244" t="n"/>
      <c r="AF159" s="244" t="n"/>
      <c r="AG159" s="244" t="n"/>
      <c r="AH159" s="244" t="n"/>
      <c r="AI159" s="244" t="n"/>
      <c r="AJ159" s="244" t="n"/>
      <c r="AK159" s="244" t="n"/>
      <c r="AL159" s="244" t="n"/>
      <c r="AM159" s="244" t="n"/>
      <c r="AN159" s="244" t="n"/>
      <c r="AO159" s="244" t="n"/>
      <c r="AP159" s="244" t="n"/>
      <c r="AQ159" s="244" t="n"/>
      <c r="AR159" s="244" t="n"/>
      <c r="AS159" s="244" t="n"/>
      <c r="AT159" s="244" t="n"/>
      <c r="AU159" s="244" t="n"/>
      <c r="AV159" s="244" t="n"/>
      <c r="AW159" s="244" t="n"/>
      <c r="AX159" s="244" t="n"/>
      <c r="AY159" s="244" t="n"/>
      <c r="AZ159" s="244" t="n"/>
      <c r="BA159" s="244" t="n"/>
      <c r="BB159" s="244" t="n"/>
      <c r="BC159" s="244" t="n"/>
      <c r="BD159" s="244" t="n"/>
      <c r="BE159" s="244" t="n"/>
      <c r="BF159" s="244" t="n"/>
      <c r="BG159" s="244" t="n"/>
      <c r="BH159" s="244" t="n"/>
      <c r="BI159" s="244" t="n"/>
      <c r="BJ159" s="244" t="n"/>
      <c r="BK159" s="244" t="n"/>
      <c r="BL159" s="244" t="n"/>
      <c r="BM159" s="244" t="n"/>
      <c r="BN159" s="244" t="n"/>
      <c r="BO159" s="244" t="n"/>
      <c r="BP159" s="244" t="n"/>
      <c r="BQ159" s="244" t="n"/>
      <c r="BR159" s="244" t="n"/>
      <c r="BS159" s="244" t="n"/>
      <c r="BT159" s="244" t="n"/>
    </row>
    <row hidden="true" ht="16.5" outlineLevel="1" r="160">
      <c r="I160" s="625" t="s">
        <v>651</v>
      </c>
      <c r="J160" s="431" t="s">
        <v>585</v>
      </c>
      <c r="L160" s="235" t="n"/>
      <c r="M160" s="565" t="n"/>
      <c r="N160" s="565" t="n"/>
      <c r="O160" s="565" t="n"/>
      <c r="P160" s="565" t="n"/>
      <c r="Q160" s="565" t="n"/>
      <c r="R160" s="565" t="n"/>
      <c r="S160" s="565" t="n"/>
      <c r="T160" s="565" t="n"/>
      <c r="U160" s="565" t="n"/>
      <c r="V160" s="565" t="n"/>
      <c r="W160" s="565" t="n"/>
      <c r="X160" s="565" t="n"/>
      <c r="Y160" s="565" t="n"/>
      <c r="Z160" s="565" t="n"/>
      <c r="AA160" s="565" t="n"/>
      <c r="AB160" s="565" t="n"/>
      <c r="AC160" s="565" t="n"/>
      <c r="AD160" s="565" t="n"/>
      <c r="AE160" s="565" t="n"/>
      <c r="AF160" s="565" t="n"/>
      <c r="AG160" s="565" t="n"/>
      <c r="AH160" s="565" t="n"/>
      <c r="AI160" s="565" t="n"/>
      <c r="AJ160" s="565" t="n"/>
      <c r="AK160" s="565" t="n"/>
      <c r="AL160" s="565" t="n"/>
      <c r="AM160" s="565" t="n"/>
      <c r="AN160" s="565" t="n"/>
      <c r="AO160" s="565" t="n"/>
      <c r="AP160" s="565" t="n"/>
      <c r="AQ160" s="565" t="n"/>
      <c r="AR160" s="565" t="n"/>
      <c r="AS160" s="565" t="n"/>
      <c r="AT160" s="565" t="n"/>
      <c r="AU160" s="565" t="n"/>
      <c r="AV160" s="565" t="n"/>
      <c r="AW160" s="565" t="n"/>
      <c r="AX160" s="565" t="n"/>
      <c r="AY160" s="565" t="n"/>
      <c r="AZ160" s="565" t="n"/>
      <c r="BA160" s="565" t="n"/>
      <c r="BB160" s="565" t="n"/>
      <c r="BC160" s="565" t="n"/>
      <c r="BD160" s="565" t="n"/>
      <c r="BE160" s="565" t="n"/>
      <c r="BF160" s="565" t="n"/>
      <c r="BG160" s="565" t="n"/>
      <c r="BH160" s="565" t="n"/>
      <c r="BI160" s="565" t="n"/>
      <c r="BJ160" s="565" t="n"/>
      <c r="BK160" s="565" t="n"/>
      <c r="BL160" s="565" t="n"/>
      <c r="BM160" s="565" t="n"/>
      <c r="BN160" s="565" t="n"/>
      <c r="BO160" s="565" t="n"/>
      <c r="BP160" s="565" t="n"/>
      <c r="BQ160" s="565" t="n"/>
      <c r="BR160" s="565" t="n"/>
      <c r="BS160" s="565" t="n"/>
      <c r="BT160" s="565" t="n"/>
    </row>
    <row hidden="true" ht="16.5" outlineLevel="2" r="161">
      <c r="I161" s="566" t="s">
        <v>639</v>
      </c>
      <c r="J161" s="626" t="s">
        <v>646</v>
      </c>
      <c r="K161" s="567" t="n"/>
      <c r="L161" s="627" t="n"/>
      <c r="M161" s="568" t="n">
        <f aca="false" ca="false" dt2D="false" dtr="false" t="normal">$L161*$K161*M$160</f>
        <v>0</v>
      </c>
      <c r="N161" s="568" t="n">
        <f aca="false" ca="false" dt2D="false" dtr="false" t="normal">$L161*$K161*N$160</f>
        <v>0</v>
      </c>
      <c r="O161" s="568" t="n">
        <f aca="false" ca="false" dt2D="false" dtr="false" t="normal">$L161*$K161*O$160</f>
        <v>0</v>
      </c>
      <c r="P161" s="568" t="n">
        <f aca="false" ca="false" dt2D="false" dtr="false" t="normal">$L161*$K161*P$160</f>
        <v>0</v>
      </c>
      <c r="Q161" s="568" t="n">
        <f aca="false" ca="false" dt2D="false" dtr="false" t="normal">$L161*$K161*Q$160</f>
        <v>0</v>
      </c>
      <c r="R161" s="568" t="n">
        <f aca="false" ca="false" dt2D="false" dtr="false" t="normal">$L161*$K161*R$160</f>
        <v>0</v>
      </c>
      <c r="S161" s="568" t="n">
        <f aca="false" ca="false" dt2D="false" dtr="false" t="normal">$L161*$K161*S$160</f>
        <v>0</v>
      </c>
      <c r="T161" s="568" t="n">
        <f aca="false" ca="false" dt2D="false" dtr="false" t="normal">$L161*$K161*T$160</f>
        <v>0</v>
      </c>
      <c r="U161" s="568" t="n">
        <f aca="false" ca="false" dt2D="false" dtr="false" t="normal">$L161*$K161*U$160</f>
        <v>0</v>
      </c>
      <c r="V161" s="568" t="n">
        <f aca="false" ca="false" dt2D="false" dtr="false" t="normal">$L161*$K161*V$160</f>
        <v>0</v>
      </c>
      <c r="W161" s="568" t="n">
        <f aca="false" ca="false" dt2D="false" dtr="false" t="normal">$L161*$K161*W$160</f>
        <v>0</v>
      </c>
      <c r="X161" s="568" t="n">
        <f aca="false" ca="false" dt2D="false" dtr="false" t="normal">$L161*$K161*X$160</f>
        <v>0</v>
      </c>
      <c r="Y161" s="568" t="n">
        <f aca="false" ca="false" dt2D="false" dtr="false" t="normal">$L161*$K161*Y$160</f>
        <v>0</v>
      </c>
      <c r="Z161" s="568" t="n">
        <f aca="false" ca="false" dt2D="false" dtr="false" t="normal">$L161*$K161*Z$160</f>
        <v>0</v>
      </c>
      <c r="AA161" s="568" t="n">
        <f aca="false" ca="false" dt2D="false" dtr="false" t="normal">$L161*$K161*AA$160</f>
        <v>0</v>
      </c>
      <c r="AB161" s="568" t="n">
        <f aca="false" ca="false" dt2D="false" dtr="false" t="normal">$L161*$K161*AB$160</f>
        <v>0</v>
      </c>
      <c r="AC161" s="568" t="n">
        <f aca="false" ca="false" dt2D="false" dtr="false" t="normal">$L161*$K161*AC$160</f>
        <v>0</v>
      </c>
      <c r="AD161" s="568" t="n">
        <f aca="false" ca="false" dt2D="false" dtr="false" t="normal">$L161*$K161*AD$160</f>
        <v>0</v>
      </c>
      <c r="AE161" s="568" t="n">
        <f aca="false" ca="false" dt2D="false" dtr="false" t="normal">$L161*$K161*AE$160</f>
        <v>0</v>
      </c>
      <c r="AF161" s="568" t="n">
        <f aca="false" ca="false" dt2D="false" dtr="false" t="normal">$L161*$K161*AF$160</f>
        <v>0</v>
      </c>
      <c r="AG161" s="568" t="n">
        <f aca="false" ca="false" dt2D="false" dtr="false" t="normal">$L161*$K161*AG$160</f>
        <v>0</v>
      </c>
      <c r="AH161" s="568" t="n">
        <f aca="false" ca="false" dt2D="false" dtr="false" t="normal">$L161*$K161*AH$160</f>
        <v>0</v>
      </c>
      <c r="AI161" s="568" t="n">
        <f aca="false" ca="false" dt2D="false" dtr="false" t="normal">$L161*$K161*AI$160</f>
        <v>0</v>
      </c>
      <c r="AJ161" s="568" t="n">
        <f aca="false" ca="false" dt2D="false" dtr="false" t="normal">$L161*$K161*AJ$160</f>
        <v>0</v>
      </c>
      <c r="AK161" s="568" t="n">
        <f aca="false" ca="false" dt2D="false" dtr="false" t="normal">$L161*$K161*AK$160</f>
        <v>0</v>
      </c>
      <c r="AL161" s="568" t="n">
        <f aca="false" ca="false" dt2D="false" dtr="false" t="normal">$L161*$K161*AL$160</f>
        <v>0</v>
      </c>
      <c r="AM161" s="568" t="n">
        <f aca="false" ca="false" dt2D="false" dtr="false" t="normal">$L161*$K161*AM$160</f>
        <v>0</v>
      </c>
      <c r="AN161" s="568" t="n">
        <f aca="false" ca="false" dt2D="false" dtr="false" t="normal">$L161*$K161*AN$160</f>
        <v>0</v>
      </c>
      <c r="AO161" s="568" t="n">
        <f aca="false" ca="false" dt2D="false" dtr="false" t="normal">$L161*$K161*AO$160</f>
        <v>0</v>
      </c>
      <c r="AP161" s="568" t="n">
        <f aca="false" ca="false" dt2D="false" dtr="false" t="normal">$L161*$K161*AP$160</f>
        <v>0</v>
      </c>
      <c r="AQ161" s="568" t="n">
        <f aca="false" ca="false" dt2D="false" dtr="false" t="normal">$L161*$K161*AQ$160</f>
        <v>0</v>
      </c>
      <c r="AR161" s="568" t="n">
        <f aca="false" ca="false" dt2D="false" dtr="false" t="normal">$L161*$K161*AR$160</f>
        <v>0</v>
      </c>
      <c r="AS161" s="568" t="n">
        <f aca="false" ca="false" dt2D="false" dtr="false" t="normal">$L161*$K161*AS$160</f>
        <v>0</v>
      </c>
      <c r="AT161" s="568" t="n">
        <f aca="false" ca="false" dt2D="false" dtr="false" t="normal">$L161*$K161*AT$160</f>
        <v>0</v>
      </c>
      <c r="AU161" s="568" t="n">
        <f aca="false" ca="false" dt2D="false" dtr="false" t="normal">$L161*$K161*AU$160</f>
        <v>0</v>
      </c>
      <c r="AV161" s="568" t="n">
        <f aca="false" ca="false" dt2D="false" dtr="false" t="normal">$L161*$K161*AV$160</f>
        <v>0</v>
      </c>
      <c r="AW161" s="568" t="n">
        <f aca="false" ca="false" dt2D="false" dtr="false" t="normal">$L161*$K161*AW$160</f>
        <v>0</v>
      </c>
      <c r="AX161" s="568" t="n">
        <f aca="false" ca="false" dt2D="false" dtr="false" t="normal">$L161*$K161*AX$160</f>
        <v>0</v>
      </c>
      <c r="AY161" s="568" t="n">
        <f aca="false" ca="false" dt2D="false" dtr="false" t="normal">$L161*$K161*AY$160</f>
        <v>0</v>
      </c>
      <c r="AZ161" s="568" t="n">
        <f aca="false" ca="false" dt2D="false" dtr="false" t="normal">$L161*$K161*AZ$160</f>
        <v>0</v>
      </c>
      <c r="BA161" s="568" t="n">
        <f aca="false" ca="false" dt2D="false" dtr="false" t="normal">$L161*$K161*BA$160</f>
        <v>0</v>
      </c>
      <c r="BB161" s="568" t="n">
        <f aca="false" ca="false" dt2D="false" dtr="false" t="normal">$L161*$K161*BB$160</f>
        <v>0</v>
      </c>
      <c r="BC161" s="568" t="n">
        <f aca="false" ca="false" dt2D="false" dtr="false" t="normal">$L161*$K161*BC$160</f>
        <v>0</v>
      </c>
      <c r="BD161" s="568" t="n">
        <f aca="false" ca="false" dt2D="false" dtr="false" t="normal">$L161*$K161*BD$160</f>
        <v>0</v>
      </c>
      <c r="BE161" s="568" t="n">
        <f aca="false" ca="false" dt2D="false" dtr="false" t="normal">$L161*$K161*BE$160</f>
        <v>0</v>
      </c>
      <c r="BF161" s="568" t="n">
        <f aca="false" ca="false" dt2D="false" dtr="false" t="normal">$L161*$K161*BF$160</f>
        <v>0</v>
      </c>
      <c r="BG161" s="568" t="n">
        <f aca="false" ca="false" dt2D="false" dtr="false" t="normal">$L161*$K161*BG$160</f>
        <v>0</v>
      </c>
      <c r="BH161" s="568" t="n">
        <f aca="false" ca="false" dt2D="false" dtr="false" t="normal">$L161*$K161*BH$160</f>
        <v>0</v>
      </c>
      <c r="BI161" s="568" t="n">
        <f aca="false" ca="false" dt2D="false" dtr="false" t="normal">$L161*$K161*BI$160</f>
        <v>0</v>
      </c>
      <c r="BJ161" s="568" t="n">
        <f aca="false" ca="false" dt2D="false" dtr="false" t="normal">$L161*$K161*BJ$160</f>
        <v>0</v>
      </c>
      <c r="BK161" s="568" t="n">
        <f aca="false" ca="false" dt2D="false" dtr="false" t="normal">$L161*$K161*BK$160</f>
        <v>0</v>
      </c>
      <c r="BL161" s="568" t="n">
        <f aca="false" ca="false" dt2D="false" dtr="false" t="normal">$L161*$K161*BL$160</f>
        <v>0</v>
      </c>
      <c r="BM161" s="568" t="n">
        <f aca="false" ca="false" dt2D="false" dtr="false" t="normal">$L161*$K161*BM$160</f>
        <v>0</v>
      </c>
      <c r="BN161" s="568" t="n">
        <f aca="false" ca="false" dt2D="false" dtr="false" t="normal">$L161*$K161*BN$160</f>
        <v>0</v>
      </c>
      <c r="BO161" s="568" t="n">
        <f aca="false" ca="false" dt2D="false" dtr="false" t="normal">$L161*$K161*BO$160</f>
        <v>0</v>
      </c>
      <c r="BP161" s="568" t="n">
        <f aca="false" ca="false" dt2D="false" dtr="false" t="normal">$L161*$K161*BP$160</f>
        <v>0</v>
      </c>
      <c r="BQ161" s="568" t="n">
        <f aca="false" ca="false" dt2D="false" dtr="false" t="normal">$L161*$K161*BQ$160</f>
        <v>0</v>
      </c>
      <c r="BR161" s="568" t="n">
        <f aca="false" ca="false" dt2D="false" dtr="false" t="normal">$L161*$K161*BR$160</f>
        <v>0</v>
      </c>
      <c r="BS161" s="568" t="n">
        <f aca="false" ca="false" dt2D="false" dtr="false" t="normal">$L161*$K161*BS$160</f>
        <v>0</v>
      </c>
      <c r="BT161" s="568" t="n">
        <f aca="false" ca="false" dt2D="false" dtr="false" t="normal">$L161*$K161*BT$160</f>
        <v>0</v>
      </c>
    </row>
    <row hidden="true" ht="16.5" outlineLevel="2" r="162">
      <c r="I162" s="566" t="s">
        <v>652</v>
      </c>
      <c r="J162" s="626" t="s">
        <v>646</v>
      </c>
      <c r="K162" s="567" t="n"/>
      <c r="L162" s="627" t="n"/>
      <c r="M162" s="568" t="n">
        <f aca="false" ca="false" dt2D="false" dtr="false" t="normal">$L162*$K162*M$160</f>
        <v>0</v>
      </c>
      <c r="N162" s="568" t="n">
        <f aca="false" ca="false" dt2D="false" dtr="false" t="normal">$L162*$K162*N$160</f>
        <v>0</v>
      </c>
      <c r="O162" s="568" t="n">
        <f aca="false" ca="false" dt2D="false" dtr="false" t="normal">$L162*$K162*O$160</f>
        <v>0</v>
      </c>
      <c r="P162" s="568" t="n">
        <f aca="false" ca="false" dt2D="false" dtr="false" t="normal">$L162*$K162*P$160</f>
        <v>0</v>
      </c>
      <c r="Q162" s="568" t="n">
        <f aca="false" ca="false" dt2D="false" dtr="false" t="normal">$L162*$K162*Q$160</f>
        <v>0</v>
      </c>
      <c r="R162" s="568" t="n">
        <f aca="false" ca="false" dt2D="false" dtr="false" t="normal">$L162*$K162*R$160</f>
        <v>0</v>
      </c>
      <c r="S162" s="568" t="n">
        <f aca="false" ca="false" dt2D="false" dtr="false" t="normal">$L162*$K162*S$160</f>
        <v>0</v>
      </c>
      <c r="T162" s="568" t="n">
        <f aca="false" ca="false" dt2D="false" dtr="false" t="normal">$L162*$K162*T$160</f>
        <v>0</v>
      </c>
      <c r="U162" s="568" t="n">
        <f aca="false" ca="false" dt2D="false" dtr="false" t="normal">$L162*$K162*U$160</f>
        <v>0</v>
      </c>
      <c r="V162" s="568" t="n">
        <f aca="false" ca="false" dt2D="false" dtr="false" t="normal">$L162*$K162*V$160</f>
        <v>0</v>
      </c>
      <c r="W162" s="568" t="n">
        <f aca="false" ca="false" dt2D="false" dtr="false" t="normal">$L162*$K162*W$160</f>
        <v>0</v>
      </c>
      <c r="X162" s="568" t="n">
        <f aca="false" ca="false" dt2D="false" dtr="false" t="normal">$L162*$K162*X$160</f>
        <v>0</v>
      </c>
      <c r="Y162" s="568" t="n">
        <f aca="false" ca="false" dt2D="false" dtr="false" t="normal">$L162*$K162*Y$160</f>
        <v>0</v>
      </c>
      <c r="Z162" s="568" t="n">
        <f aca="false" ca="false" dt2D="false" dtr="false" t="normal">$L162*$K162*Z$160</f>
        <v>0</v>
      </c>
      <c r="AA162" s="568" t="n">
        <f aca="false" ca="false" dt2D="false" dtr="false" t="normal">$L162*$K162*AA$160</f>
        <v>0</v>
      </c>
      <c r="AB162" s="568" t="n">
        <f aca="false" ca="false" dt2D="false" dtr="false" t="normal">$L162*$K162*AB$160</f>
        <v>0</v>
      </c>
      <c r="AC162" s="568" t="n">
        <f aca="false" ca="false" dt2D="false" dtr="false" t="normal">$L162*$K162*AC$160</f>
        <v>0</v>
      </c>
      <c r="AD162" s="568" t="n">
        <f aca="false" ca="false" dt2D="false" dtr="false" t="normal">$L162*$K162*AD$160</f>
        <v>0</v>
      </c>
      <c r="AE162" s="568" t="n">
        <f aca="false" ca="false" dt2D="false" dtr="false" t="normal">$L162*$K162*AE$160</f>
        <v>0</v>
      </c>
      <c r="AF162" s="568" t="n">
        <f aca="false" ca="false" dt2D="false" dtr="false" t="normal">$L162*$K162*AF$160</f>
        <v>0</v>
      </c>
      <c r="AG162" s="568" t="n">
        <f aca="false" ca="false" dt2D="false" dtr="false" t="normal">$L162*$K162*AG$160</f>
        <v>0</v>
      </c>
      <c r="AH162" s="568" t="n">
        <f aca="false" ca="false" dt2D="false" dtr="false" t="normal">$L162*$K162*AH$160</f>
        <v>0</v>
      </c>
      <c r="AI162" s="568" t="n">
        <f aca="false" ca="false" dt2D="false" dtr="false" t="normal">$L162*$K162*AI$160</f>
        <v>0</v>
      </c>
      <c r="AJ162" s="568" t="n">
        <f aca="false" ca="false" dt2D="false" dtr="false" t="normal">$L162*$K162*AJ$160</f>
        <v>0</v>
      </c>
      <c r="AK162" s="568" t="n">
        <f aca="false" ca="false" dt2D="false" dtr="false" t="normal">$L162*$K162*AK$160</f>
        <v>0</v>
      </c>
      <c r="AL162" s="568" t="n">
        <f aca="false" ca="false" dt2D="false" dtr="false" t="normal">$L162*$K162*AL$160</f>
        <v>0</v>
      </c>
      <c r="AM162" s="568" t="n">
        <f aca="false" ca="false" dt2D="false" dtr="false" t="normal">$L162*$K162*AM$160</f>
        <v>0</v>
      </c>
      <c r="AN162" s="568" t="n">
        <f aca="false" ca="false" dt2D="false" dtr="false" t="normal">$L162*$K162*AN$160</f>
        <v>0</v>
      </c>
      <c r="AO162" s="568" t="n">
        <f aca="false" ca="false" dt2D="false" dtr="false" t="normal">$L162*$K162*AO$160</f>
        <v>0</v>
      </c>
      <c r="AP162" s="568" t="n">
        <f aca="false" ca="false" dt2D="false" dtr="false" t="normal">$L162*$K162*AP$160</f>
        <v>0</v>
      </c>
      <c r="AQ162" s="568" t="n">
        <f aca="false" ca="false" dt2D="false" dtr="false" t="normal">$L162*$K162*AQ$160</f>
        <v>0</v>
      </c>
      <c r="AR162" s="568" t="n">
        <f aca="false" ca="false" dt2D="false" dtr="false" t="normal">$L162*$K162*AR$160</f>
        <v>0</v>
      </c>
      <c r="AS162" s="568" t="n">
        <f aca="false" ca="false" dt2D="false" dtr="false" t="normal">$L162*$K162*AS$160</f>
        <v>0</v>
      </c>
      <c r="AT162" s="568" t="n">
        <f aca="false" ca="false" dt2D="false" dtr="false" t="normal">$L162*$K162*AT$160</f>
        <v>0</v>
      </c>
      <c r="AU162" s="568" t="n">
        <f aca="false" ca="false" dt2D="false" dtr="false" t="normal">$L162*$K162*AU$160</f>
        <v>0</v>
      </c>
      <c r="AV162" s="568" t="n">
        <f aca="false" ca="false" dt2D="false" dtr="false" t="normal">$L162*$K162*AV$160</f>
        <v>0</v>
      </c>
      <c r="AW162" s="568" t="n">
        <f aca="false" ca="false" dt2D="false" dtr="false" t="normal">$L162*$K162*AW$160</f>
        <v>0</v>
      </c>
      <c r="AX162" s="568" t="n">
        <f aca="false" ca="false" dt2D="false" dtr="false" t="normal">$L162*$K162*AX$160</f>
        <v>0</v>
      </c>
      <c r="AY162" s="568" t="n">
        <f aca="false" ca="false" dt2D="false" dtr="false" t="normal">$L162*$K162*AY$160</f>
        <v>0</v>
      </c>
      <c r="AZ162" s="568" t="n">
        <f aca="false" ca="false" dt2D="false" dtr="false" t="normal">$L162*$K162*AZ$160</f>
        <v>0</v>
      </c>
      <c r="BA162" s="568" t="n">
        <f aca="false" ca="false" dt2D="false" dtr="false" t="normal">$L162*$K162*BA$160</f>
        <v>0</v>
      </c>
      <c r="BB162" s="568" t="n">
        <f aca="false" ca="false" dt2D="false" dtr="false" t="normal">$L162*$K162*BB$160</f>
        <v>0</v>
      </c>
      <c r="BC162" s="568" t="n">
        <f aca="false" ca="false" dt2D="false" dtr="false" t="normal">$L162*$K162*BC$160</f>
        <v>0</v>
      </c>
      <c r="BD162" s="568" t="n">
        <f aca="false" ca="false" dt2D="false" dtr="false" t="normal">$L162*$K162*BD$160</f>
        <v>0</v>
      </c>
      <c r="BE162" s="568" t="n">
        <f aca="false" ca="false" dt2D="false" dtr="false" t="normal">$L162*$K162*BE$160</f>
        <v>0</v>
      </c>
      <c r="BF162" s="568" t="n">
        <f aca="false" ca="false" dt2D="false" dtr="false" t="normal">$L162*$K162*BF$160</f>
        <v>0</v>
      </c>
      <c r="BG162" s="568" t="n">
        <f aca="false" ca="false" dt2D="false" dtr="false" t="normal">$L162*$K162*BG$160</f>
        <v>0</v>
      </c>
      <c r="BH162" s="568" t="n">
        <f aca="false" ca="false" dt2D="false" dtr="false" t="normal">$L162*$K162*BH$160</f>
        <v>0</v>
      </c>
      <c r="BI162" s="568" t="n">
        <f aca="false" ca="false" dt2D="false" dtr="false" t="normal">$L162*$K162*BI$160</f>
        <v>0</v>
      </c>
      <c r="BJ162" s="568" t="n">
        <f aca="false" ca="false" dt2D="false" dtr="false" t="normal">$L162*$K162*BJ$160</f>
        <v>0</v>
      </c>
      <c r="BK162" s="568" t="n">
        <f aca="false" ca="false" dt2D="false" dtr="false" t="normal">$L162*$K162*BK$160</f>
        <v>0</v>
      </c>
      <c r="BL162" s="568" t="n">
        <f aca="false" ca="false" dt2D="false" dtr="false" t="normal">$L162*$K162*BL$160</f>
        <v>0</v>
      </c>
      <c r="BM162" s="568" t="n">
        <f aca="false" ca="false" dt2D="false" dtr="false" t="normal">$L162*$K162*BM$160</f>
        <v>0</v>
      </c>
      <c r="BN162" s="568" t="n">
        <f aca="false" ca="false" dt2D="false" dtr="false" t="normal">$L162*$K162*BN$160</f>
        <v>0</v>
      </c>
      <c r="BO162" s="568" t="n">
        <f aca="false" ca="false" dt2D="false" dtr="false" t="normal">$L162*$K162*BO$160</f>
        <v>0</v>
      </c>
      <c r="BP162" s="568" t="n">
        <f aca="false" ca="false" dt2D="false" dtr="false" t="normal">$L162*$K162*BP$160</f>
        <v>0</v>
      </c>
      <c r="BQ162" s="568" t="n">
        <f aca="false" ca="false" dt2D="false" dtr="false" t="normal">$L162*$K162*BQ$160</f>
        <v>0</v>
      </c>
      <c r="BR162" s="568" t="n">
        <f aca="false" ca="false" dt2D="false" dtr="false" t="normal">$L162*$K162*BR$160</f>
        <v>0</v>
      </c>
      <c r="BS162" s="568" t="n">
        <f aca="false" ca="false" dt2D="false" dtr="false" t="normal">$L162*$K162*BS$160</f>
        <v>0</v>
      </c>
      <c r="BT162" s="568" t="n">
        <f aca="false" ca="false" dt2D="false" dtr="false" t="normal">$L162*$K162*BT$160</f>
        <v>0</v>
      </c>
    </row>
    <row hidden="true" ht="16.5" outlineLevel="2" r="163">
      <c r="I163" s="566" t="s">
        <v>653</v>
      </c>
      <c r="J163" s="626" t="s">
        <v>646</v>
      </c>
      <c r="K163" s="567" t="n"/>
      <c r="L163" s="627" t="n"/>
      <c r="M163" s="568" t="n">
        <f aca="false" ca="false" dt2D="false" dtr="false" t="normal">$L163*$K163*M$160</f>
        <v>0</v>
      </c>
      <c r="N163" s="568" t="n">
        <f aca="false" ca="false" dt2D="false" dtr="false" t="normal">$L163*$K163*N$160</f>
        <v>0</v>
      </c>
      <c r="O163" s="568" t="n">
        <f aca="false" ca="false" dt2D="false" dtr="false" t="normal">$L163*$K163*O$160</f>
        <v>0</v>
      </c>
      <c r="P163" s="568" t="n">
        <f aca="false" ca="false" dt2D="false" dtr="false" t="normal">$L163*$K163*P$160</f>
        <v>0</v>
      </c>
      <c r="Q163" s="568" t="n">
        <f aca="false" ca="false" dt2D="false" dtr="false" t="normal">$L163*$K163*Q$160</f>
        <v>0</v>
      </c>
      <c r="R163" s="568" t="n">
        <f aca="false" ca="false" dt2D="false" dtr="false" t="normal">$L163*$K163*R$160</f>
        <v>0</v>
      </c>
      <c r="S163" s="568" t="n">
        <f aca="false" ca="false" dt2D="false" dtr="false" t="normal">$L163*$K163*S$160</f>
        <v>0</v>
      </c>
      <c r="T163" s="568" t="n">
        <f aca="false" ca="false" dt2D="false" dtr="false" t="normal">$L163*$K163*T$160</f>
        <v>0</v>
      </c>
      <c r="U163" s="568" t="n">
        <f aca="false" ca="false" dt2D="false" dtr="false" t="normal">$L163*$K163*U$160</f>
        <v>0</v>
      </c>
      <c r="V163" s="568" t="n">
        <f aca="false" ca="false" dt2D="false" dtr="false" t="normal">$L163*$K163*V$160</f>
        <v>0</v>
      </c>
      <c r="W163" s="568" t="n">
        <f aca="false" ca="false" dt2D="false" dtr="false" t="normal">$L163*$K163*W$160</f>
        <v>0</v>
      </c>
      <c r="X163" s="568" t="n">
        <f aca="false" ca="false" dt2D="false" dtr="false" t="normal">$L163*$K163*X$160</f>
        <v>0</v>
      </c>
      <c r="Y163" s="568" t="n">
        <f aca="false" ca="false" dt2D="false" dtr="false" t="normal">$L163*$K163*Y$160</f>
        <v>0</v>
      </c>
      <c r="Z163" s="568" t="n">
        <f aca="false" ca="false" dt2D="false" dtr="false" t="normal">$L163*$K163*Z$160</f>
        <v>0</v>
      </c>
      <c r="AA163" s="568" t="n">
        <f aca="false" ca="false" dt2D="false" dtr="false" t="normal">$L163*$K163*AA$160</f>
        <v>0</v>
      </c>
      <c r="AB163" s="568" t="n">
        <f aca="false" ca="false" dt2D="false" dtr="false" t="normal">$L163*$K163*AB$160</f>
        <v>0</v>
      </c>
      <c r="AC163" s="568" t="n">
        <f aca="false" ca="false" dt2D="false" dtr="false" t="normal">$L163*$K163*AC$160</f>
        <v>0</v>
      </c>
      <c r="AD163" s="568" t="n">
        <f aca="false" ca="false" dt2D="false" dtr="false" t="normal">$L163*$K163*AD$160</f>
        <v>0</v>
      </c>
      <c r="AE163" s="568" t="n">
        <f aca="false" ca="false" dt2D="false" dtr="false" t="normal">$L163*$K163*AE$160</f>
        <v>0</v>
      </c>
      <c r="AF163" s="568" t="n">
        <f aca="false" ca="false" dt2D="false" dtr="false" t="normal">$L163*$K163*AF$160</f>
        <v>0</v>
      </c>
      <c r="AG163" s="568" t="n">
        <f aca="false" ca="false" dt2D="false" dtr="false" t="normal">$L163*$K163*AG$160</f>
        <v>0</v>
      </c>
      <c r="AH163" s="568" t="n">
        <f aca="false" ca="false" dt2D="false" dtr="false" t="normal">$L163*$K163*AH$160</f>
        <v>0</v>
      </c>
      <c r="AI163" s="568" t="n">
        <f aca="false" ca="false" dt2D="false" dtr="false" t="normal">$L163*$K163*AI$160</f>
        <v>0</v>
      </c>
      <c r="AJ163" s="568" t="n">
        <f aca="false" ca="false" dt2D="false" dtr="false" t="normal">$L163*$K163*AJ$160</f>
        <v>0</v>
      </c>
      <c r="AK163" s="568" t="n">
        <f aca="false" ca="false" dt2D="false" dtr="false" t="normal">$L163*$K163*AK$160</f>
        <v>0</v>
      </c>
      <c r="AL163" s="568" t="n">
        <f aca="false" ca="false" dt2D="false" dtr="false" t="normal">$L163*$K163*AL$160</f>
        <v>0</v>
      </c>
      <c r="AM163" s="568" t="n">
        <f aca="false" ca="false" dt2D="false" dtr="false" t="normal">$L163*$K163*AM$160</f>
        <v>0</v>
      </c>
      <c r="AN163" s="568" t="n">
        <f aca="false" ca="false" dt2D="false" dtr="false" t="normal">$L163*$K163*AN$160</f>
        <v>0</v>
      </c>
      <c r="AO163" s="568" t="n">
        <f aca="false" ca="false" dt2D="false" dtr="false" t="normal">$L163*$K163*AO$160</f>
        <v>0</v>
      </c>
      <c r="AP163" s="568" t="n">
        <f aca="false" ca="false" dt2D="false" dtr="false" t="normal">$L163*$K163*AP$160</f>
        <v>0</v>
      </c>
      <c r="AQ163" s="568" t="n">
        <f aca="false" ca="false" dt2D="false" dtr="false" t="normal">$L163*$K163*AQ$160</f>
        <v>0</v>
      </c>
      <c r="AR163" s="568" t="n">
        <f aca="false" ca="false" dt2D="false" dtr="false" t="normal">$L163*$K163*AR$160</f>
        <v>0</v>
      </c>
      <c r="AS163" s="568" t="n">
        <f aca="false" ca="false" dt2D="false" dtr="false" t="normal">$L163*$K163*AS$160</f>
        <v>0</v>
      </c>
      <c r="AT163" s="568" t="n">
        <f aca="false" ca="false" dt2D="false" dtr="false" t="normal">$L163*$K163*AT$160</f>
        <v>0</v>
      </c>
      <c r="AU163" s="568" t="n">
        <f aca="false" ca="false" dt2D="false" dtr="false" t="normal">$L163*$K163*AU$160</f>
        <v>0</v>
      </c>
      <c r="AV163" s="568" t="n">
        <f aca="false" ca="false" dt2D="false" dtr="false" t="normal">$L163*$K163*AV$160</f>
        <v>0</v>
      </c>
      <c r="AW163" s="568" t="n">
        <f aca="false" ca="false" dt2D="false" dtr="false" t="normal">$L163*$K163*AW$160</f>
        <v>0</v>
      </c>
      <c r="AX163" s="568" t="n">
        <f aca="false" ca="false" dt2D="false" dtr="false" t="normal">$L163*$K163*AX$160</f>
        <v>0</v>
      </c>
      <c r="AY163" s="568" t="n">
        <f aca="false" ca="false" dt2D="false" dtr="false" t="normal">$L163*$K163*AY$160</f>
        <v>0</v>
      </c>
      <c r="AZ163" s="568" t="n">
        <f aca="false" ca="false" dt2D="false" dtr="false" t="normal">$L163*$K163*AZ$160</f>
        <v>0</v>
      </c>
      <c r="BA163" s="568" t="n">
        <f aca="false" ca="false" dt2D="false" dtr="false" t="normal">$L163*$K163*BA$160</f>
        <v>0</v>
      </c>
      <c r="BB163" s="568" t="n">
        <f aca="false" ca="false" dt2D="false" dtr="false" t="normal">$L163*$K163*BB$160</f>
        <v>0</v>
      </c>
      <c r="BC163" s="568" t="n">
        <f aca="false" ca="false" dt2D="false" dtr="false" t="normal">$L163*$K163*BC$160</f>
        <v>0</v>
      </c>
      <c r="BD163" s="568" t="n">
        <f aca="false" ca="false" dt2D="false" dtr="false" t="normal">$L163*$K163*BD$160</f>
        <v>0</v>
      </c>
      <c r="BE163" s="568" t="n">
        <f aca="false" ca="false" dt2D="false" dtr="false" t="normal">$L163*$K163*BE$160</f>
        <v>0</v>
      </c>
      <c r="BF163" s="568" t="n">
        <f aca="false" ca="false" dt2D="false" dtr="false" t="normal">$L163*$K163*BF$160</f>
        <v>0</v>
      </c>
      <c r="BG163" s="568" t="n">
        <f aca="false" ca="false" dt2D="false" dtr="false" t="normal">$L163*$K163*BG$160</f>
        <v>0</v>
      </c>
      <c r="BH163" s="568" t="n">
        <f aca="false" ca="false" dt2D="false" dtr="false" t="normal">$L163*$K163*BH$160</f>
        <v>0</v>
      </c>
      <c r="BI163" s="568" t="n">
        <f aca="false" ca="false" dt2D="false" dtr="false" t="normal">$L163*$K163*BI$160</f>
        <v>0</v>
      </c>
      <c r="BJ163" s="568" t="n">
        <f aca="false" ca="false" dt2D="false" dtr="false" t="normal">$L163*$K163*BJ$160</f>
        <v>0</v>
      </c>
      <c r="BK163" s="568" t="n">
        <f aca="false" ca="false" dt2D="false" dtr="false" t="normal">$L163*$K163*BK$160</f>
        <v>0</v>
      </c>
      <c r="BL163" s="568" t="n">
        <f aca="false" ca="false" dt2D="false" dtr="false" t="normal">$L163*$K163*BL$160</f>
        <v>0</v>
      </c>
      <c r="BM163" s="568" t="n">
        <f aca="false" ca="false" dt2D="false" dtr="false" t="normal">$L163*$K163*BM$160</f>
        <v>0</v>
      </c>
      <c r="BN163" s="568" t="n">
        <f aca="false" ca="false" dt2D="false" dtr="false" t="normal">$L163*$K163*BN$160</f>
        <v>0</v>
      </c>
      <c r="BO163" s="568" t="n">
        <f aca="false" ca="false" dt2D="false" dtr="false" t="normal">$L163*$K163*BO$160</f>
        <v>0</v>
      </c>
      <c r="BP163" s="568" t="n">
        <f aca="false" ca="false" dt2D="false" dtr="false" t="normal">$L163*$K163*BP$160</f>
        <v>0</v>
      </c>
      <c r="BQ163" s="568" t="n">
        <f aca="false" ca="false" dt2D="false" dtr="false" t="normal">$L163*$K163*BQ$160</f>
        <v>0</v>
      </c>
      <c r="BR163" s="568" t="n">
        <f aca="false" ca="false" dt2D="false" dtr="false" t="normal">$L163*$K163*BR$160</f>
        <v>0</v>
      </c>
      <c r="BS163" s="568" t="n">
        <f aca="false" ca="false" dt2D="false" dtr="false" t="normal">$L163*$K163*BS$160</f>
        <v>0</v>
      </c>
      <c r="BT163" s="568" t="n">
        <f aca="false" ca="false" dt2D="false" dtr="false" t="normal">$L163*$K163*BT$160</f>
        <v>0</v>
      </c>
    </row>
    <row hidden="true" ht="16.5" outlineLevel="2" r="164">
      <c r="I164" s="566" t="s">
        <v>654</v>
      </c>
      <c r="J164" s="626" t="s">
        <v>593</v>
      </c>
      <c r="K164" s="567" t="n"/>
      <c r="L164" s="627" t="n"/>
      <c r="M164" s="568" t="n">
        <f aca="false" ca="false" dt2D="false" dtr="false" t="normal">$L164*$K164*M$160</f>
        <v>0</v>
      </c>
      <c r="N164" s="568" t="n">
        <f aca="false" ca="false" dt2D="false" dtr="false" t="normal">$L164*$K164*N$160</f>
        <v>0</v>
      </c>
      <c r="O164" s="568" t="n">
        <f aca="false" ca="false" dt2D="false" dtr="false" t="normal">$L164*$K164*O$160</f>
        <v>0</v>
      </c>
      <c r="P164" s="568" t="n">
        <f aca="false" ca="false" dt2D="false" dtr="false" t="normal">$L164*$K164*P$160</f>
        <v>0</v>
      </c>
      <c r="Q164" s="568" t="n">
        <f aca="false" ca="false" dt2D="false" dtr="false" t="normal">$L164*$K164*Q$160</f>
        <v>0</v>
      </c>
      <c r="R164" s="568" t="n">
        <f aca="false" ca="false" dt2D="false" dtr="false" t="normal">$L164*$K164*R$160</f>
        <v>0</v>
      </c>
      <c r="S164" s="568" t="n">
        <f aca="false" ca="false" dt2D="false" dtr="false" t="normal">$L164*$K164*S$160</f>
        <v>0</v>
      </c>
      <c r="T164" s="568" t="n">
        <f aca="false" ca="false" dt2D="false" dtr="false" t="normal">$L164*$K164*T$160</f>
        <v>0</v>
      </c>
      <c r="U164" s="568" t="n">
        <f aca="false" ca="false" dt2D="false" dtr="false" t="normal">$L164*$K164*U$160</f>
        <v>0</v>
      </c>
      <c r="V164" s="568" t="n">
        <f aca="false" ca="false" dt2D="false" dtr="false" t="normal">$L164*$K164*V$160</f>
        <v>0</v>
      </c>
      <c r="W164" s="568" t="n">
        <f aca="false" ca="false" dt2D="false" dtr="false" t="normal">$L164*$K164*W$160</f>
        <v>0</v>
      </c>
      <c r="X164" s="568" t="n">
        <f aca="false" ca="false" dt2D="false" dtr="false" t="normal">$L164*$K164*X$160</f>
        <v>0</v>
      </c>
      <c r="Y164" s="568" t="n">
        <f aca="false" ca="false" dt2D="false" dtr="false" t="normal">$L164*$K164*Y$160</f>
        <v>0</v>
      </c>
      <c r="Z164" s="568" t="n">
        <f aca="false" ca="false" dt2D="false" dtr="false" t="normal">$L164*$K164*Z$160</f>
        <v>0</v>
      </c>
      <c r="AA164" s="568" t="n">
        <f aca="false" ca="false" dt2D="false" dtr="false" t="normal">$L164*$K164*AA$160</f>
        <v>0</v>
      </c>
      <c r="AB164" s="568" t="n">
        <f aca="false" ca="false" dt2D="false" dtr="false" t="normal">$L164*$K164*AB$160</f>
        <v>0</v>
      </c>
      <c r="AC164" s="568" t="n">
        <f aca="false" ca="false" dt2D="false" dtr="false" t="normal">$L164*$K164*AC$160</f>
        <v>0</v>
      </c>
      <c r="AD164" s="568" t="n">
        <f aca="false" ca="false" dt2D="false" dtr="false" t="normal">$L164*$K164*AD$160</f>
        <v>0</v>
      </c>
      <c r="AE164" s="568" t="n">
        <f aca="false" ca="false" dt2D="false" dtr="false" t="normal">$L164*$K164*AE$160</f>
        <v>0</v>
      </c>
      <c r="AF164" s="568" t="n">
        <f aca="false" ca="false" dt2D="false" dtr="false" t="normal">$L164*$K164*AF$160</f>
        <v>0</v>
      </c>
      <c r="AG164" s="568" t="n">
        <f aca="false" ca="false" dt2D="false" dtr="false" t="normal">$L164*$K164*AG$160</f>
        <v>0</v>
      </c>
      <c r="AH164" s="568" t="n">
        <f aca="false" ca="false" dt2D="false" dtr="false" t="normal">$L164*$K164*AH$160</f>
        <v>0</v>
      </c>
      <c r="AI164" s="568" t="n">
        <f aca="false" ca="false" dt2D="false" dtr="false" t="normal">$L164*$K164*AI$160</f>
        <v>0</v>
      </c>
      <c r="AJ164" s="568" t="n">
        <f aca="false" ca="false" dt2D="false" dtr="false" t="normal">$L164*$K164*AJ$160</f>
        <v>0</v>
      </c>
      <c r="AK164" s="568" t="n">
        <f aca="false" ca="false" dt2D="false" dtr="false" t="normal">$L164*$K164*AK$160</f>
        <v>0</v>
      </c>
      <c r="AL164" s="568" t="n">
        <f aca="false" ca="false" dt2D="false" dtr="false" t="normal">$L164*$K164*AL$160</f>
        <v>0</v>
      </c>
      <c r="AM164" s="568" t="n">
        <f aca="false" ca="false" dt2D="false" dtr="false" t="normal">$L164*$K164*AM$160</f>
        <v>0</v>
      </c>
      <c r="AN164" s="568" t="n">
        <f aca="false" ca="false" dt2D="false" dtr="false" t="normal">$L164*$K164*AN$160</f>
        <v>0</v>
      </c>
      <c r="AO164" s="568" t="n">
        <f aca="false" ca="false" dt2D="false" dtr="false" t="normal">$L164*$K164*AO$160</f>
        <v>0</v>
      </c>
      <c r="AP164" s="568" t="n">
        <f aca="false" ca="false" dt2D="false" dtr="false" t="normal">$L164*$K164*AP$160</f>
        <v>0</v>
      </c>
      <c r="AQ164" s="568" t="n">
        <f aca="false" ca="false" dt2D="false" dtr="false" t="normal">$L164*$K164*AQ$160</f>
        <v>0</v>
      </c>
      <c r="AR164" s="568" t="n">
        <f aca="false" ca="false" dt2D="false" dtr="false" t="normal">$L164*$K164*AR$160</f>
        <v>0</v>
      </c>
      <c r="AS164" s="568" t="n">
        <f aca="false" ca="false" dt2D="false" dtr="false" t="normal">$L164*$K164*AS$160</f>
        <v>0</v>
      </c>
      <c r="AT164" s="568" t="n">
        <f aca="false" ca="false" dt2D="false" dtr="false" t="normal">$L164*$K164*AT$160</f>
        <v>0</v>
      </c>
      <c r="AU164" s="568" t="n">
        <f aca="false" ca="false" dt2D="false" dtr="false" t="normal">$L164*$K164*AU$160</f>
        <v>0</v>
      </c>
      <c r="AV164" s="568" t="n">
        <f aca="false" ca="false" dt2D="false" dtr="false" t="normal">$L164*$K164*AV$160</f>
        <v>0</v>
      </c>
      <c r="AW164" s="568" t="n">
        <f aca="false" ca="false" dt2D="false" dtr="false" t="normal">$L164*$K164*AW$160</f>
        <v>0</v>
      </c>
      <c r="AX164" s="568" t="n">
        <f aca="false" ca="false" dt2D="false" dtr="false" t="normal">$L164*$K164*AX$160</f>
        <v>0</v>
      </c>
      <c r="AY164" s="568" t="n">
        <f aca="false" ca="false" dt2D="false" dtr="false" t="normal">$L164*$K164*AY$160</f>
        <v>0</v>
      </c>
      <c r="AZ164" s="568" t="n">
        <f aca="false" ca="false" dt2D="false" dtr="false" t="normal">$L164*$K164*AZ$160</f>
        <v>0</v>
      </c>
      <c r="BA164" s="568" t="n">
        <f aca="false" ca="false" dt2D="false" dtr="false" t="normal">$L164*$K164*BA$160</f>
        <v>0</v>
      </c>
      <c r="BB164" s="568" t="n">
        <f aca="false" ca="false" dt2D="false" dtr="false" t="normal">$L164*$K164*BB$160</f>
        <v>0</v>
      </c>
      <c r="BC164" s="568" t="n">
        <f aca="false" ca="false" dt2D="false" dtr="false" t="normal">$L164*$K164*BC$160</f>
        <v>0</v>
      </c>
      <c r="BD164" s="568" t="n">
        <f aca="false" ca="false" dt2D="false" dtr="false" t="normal">$L164*$K164*BD$160</f>
        <v>0</v>
      </c>
      <c r="BE164" s="568" t="n">
        <f aca="false" ca="false" dt2D="false" dtr="false" t="normal">$L164*$K164*BE$160</f>
        <v>0</v>
      </c>
      <c r="BF164" s="568" t="n">
        <f aca="false" ca="false" dt2D="false" dtr="false" t="normal">$L164*$K164*BF$160</f>
        <v>0</v>
      </c>
      <c r="BG164" s="568" t="n">
        <f aca="false" ca="false" dt2D="false" dtr="false" t="normal">$L164*$K164*BG$160</f>
        <v>0</v>
      </c>
      <c r="BH164" s="568" t="n">
        <f aca="false" ca="false" dt2D="false" dtr="false" t="normal">$L164*$K164*BH$160</f>
        <v>0</v>
      </c>
      <c r="BI164" s="568" t="n">
        <f aca="false" ca="false" dt2D="false" dtr="false" t="normal">$L164*$K164*BI$160</f>
        <v>0</v>
      </c>
      <c r="BJ164" s="568" t="n">
        <f aca="false" ca="false" dt2D="false" dtr="false" t="normal">$L164*$K164*BJ$160</f>
        <v>0</v>
      </c>
      <c r="BK164" s="568" t="n">
        <f aca="false" ca="false" dt2D="false" dtr="false" t="normal">$L164*$K164*BK$160</f>
        <v>0</v>
      </c>
      <c r="BL164" s="568" t="n">
        <f aca="false" ca="false" dt2D="false" dtr="false" t="normal">$L164*$K164*BL$160</f>
        <v>0</v>
      </c>
      <c r="BM164" s="568" t="n">
        <f aca="false" ca="false" dt2D="false" dtr="false" t="normal">$L164*$K164*BM$160</f>
        <v>0</v>
      </c>
      <c r="BN164" s="568" t="n">
        <f aca="false" ca="false" dt2D="false" dtr="false" t="normal">$L164*$K164*BN$160</f>
        <v>0</v>
      </c>
      <c r="BO164" s="568" t="n">
        <f aca="false" ca="false" dt2D="false" dtr="false" t="normal">$L164*$K164*BO$160</f>
        <v>0</v>
      </c>
      <c r="BP164" s="568" t="n">
        <f aca="false" ca="false" dt2D="false" dtr="false" t="normal">$L164*$K164*BP$160</f>
        <v>0</v>
      </c>
      <c r="BQ164" s="568" t="n">
        <f aca="false" ca="false" dt2D="false" dtr="false" t="normal">$L164*$K164*BQ$160</f>
        <v>0</v>
      </c>
      <c r="BR164" s="568" t="n">
        <f aca="false" ca="false" dt2D="false" dtr="false" t="normal">$L164*$K164*BR$160</f>
        <v>0</v>
      </c>
      <c r="BS164" s="568" t="n">
        <f aca="false" ca="false" dt2D="false" dtr="false" t="normal">$L164*$K164*BS$160</f>
        <v>0</v>
      </c>
      <c r="BT164" s="568" t="n">
        <f aca="false" ca="false" dt2D="false" dtr="false" t="normal">$L164*$K164*BT$160</f>
        <v>0</v>
      </c>
    </row>
    <row hidden="true" ht="16.5" outlineLevel="2" r="165">
      <c r="I165" s="570" t="s">
        <v>588</v>
      </c>
      <c r="J165" s="626" t="n"/>
      <c r="K165" s="567" t="n"/>
      <c r="L165" s="627" t="n"/>
      <c r="M165" s="568" t="n">
        <f aca="false" ca="false" dt2D="false" dtr="false" t="normal">$L165*$K165*M$160</f>
        <v>0</v>
      </c>
      <c r="N165" s="568" t="n">
        <f aca="false" ca="false" dt2D="false" dtr="false" t="normal">$L165*$K165*N$160</f>
        <v>0</v>
      </c>
      <c r="O165" s="568" t="n">
        <f aca="false" ca="false" dt2D="false" dtr="false" t="normal">$L165*$K165*O$160</f>
        <v>0</v>
      </c>
      <c r="P165" s="568" t="n">
        <f aca="false" ca="false" dt2D="false" dtr="false" t="normal">$L165*$K165*P$160</f>
        <v>0</v>
      </c>
      <c r="Q165" s="568" t="n">
        <f aca="false" ca="false" dt2D="false" dtr="false" t="normal">$L165*$K165*Q$160</f>
        <v>0</v>
      </c>
      <c r="R165" s="568" t="n">
        <f aca="false" ca="false" dt2D="false" dtr="false" t="normal">$L165*$K165*R$160</f>
        <v>0</v>
      </c>
      <c r="S165" s="568" t="n">
        <f aca="false" ca="false" dt2D="false" dtr="false" t="normal">$L165*$K165*S$160</f>
        <v>0</v>
      </c>
      <c r="T165" s="568" t="n">
        <f aca="false" ca="false" dt2D="false" dtr="false" t="normal">$L165*$K165*T$160</f>
        <v>0</v>
      </c>
      <c r="U165" s="568" t="n">
        <f aca="false" ca="false" dt2D="false" dtr="false" t="normal">$L165*$K165*U$160</f>
        <v>0</v>
      </c>
      <c r="V165" s="568" t="n">
        <f aca="false" ca="false" dt2D="false" dtr="false" t="normal">$L165*$K165*V$160</f>
        <v>0</v>
      </c>
      <c r="W165" s="568" t="n">
        <f aca="false" ca="false" dt2D="false" dtr="false" t="normal">$L165*$K165*W$160</f>
        <v>0</v>
      </c>
      <c r="X165" s="568" t="n">
        <f aca="false" ca="false" dt2D="false" dtr="false" t="normal">$L165*$K165*X$160</f>
        <v>0</v>
      </c>
      <c r="Y165" s="568" t="n">
        <f aca="false" ca="false" dt2D="false" dtr="false" t="normal">$L165*$K165*Y$160</f>
        <v>0</v>
      </c>
      <c r="Z165" s="568" t="n">
        <f aca="false" ca="false" dt2D="false" dtr="false" t="normal">$L165*$K165*Z$160</f>
        <v>0</v>
      </c>
      <c r="AA165" s="568" t="n">
        <f aca="false" ca="false" dt2D="false" dtr="false" t="normal">$L165*$K165*AA$160</f>
        <v>0</v>
      </c>
      <c r="AB165" s="568" t="n">
        <f aca="false" ca="false" dt2D="false" dtr="false" t="normal">$L165*$K165*AB$160</f>
        <v>0</v>
      </c>
      <c r="AC165" s="568" t="n">
        <f aca="false" ca="false" dt2D="false" dtr="false" t="normal">$L165*$K165*AC$160</f>
        <v>0</v>
      </c>
      <c r="AD165" s="568" t="n">
        <f aca="false" ca="false" dt2D="false" dtr="false" t="normal">$L165*$K165*AD$160</f>
        <v>0</v>
      </c>
      <c r="AE165" s="568" t="n">
        <f aca="false" ca="false" dt2D="false" dtr="false" t="normal">$L165*$K165*AE$160</f>
        <v>0</v>
      </c>
      <c r="AF165" s="568" t="n">
        <f aca="false" ca="false" dt2D="false" dtr="false" t="normal">$L165*$K165*AF$160</f>
        <v>0</v>
      </c>
      <c r="AG165" s="568" t="n">
        <f aca="false" ca="false" dt2D="false" dtr="false" t="normal">$L165*$K165*AG$160</f>
        <v>0</v>
      </c>
      <c r="AH165" s="568" t="n">
        <f aca="false" ca="false" dt2D="false" dtr="false" t="normal">$L165*$K165*AH$160</f>
        <v>0</v>
      </c>
      <c r="AI165" s="568" t="n">
        <f aca="false" ca="false" dt2D="false" dtr="false" t="normal">$L165*$K165*AI$160</f>
        <v>0</v>
      </c>
      <c r="AJ165" s="568" t="n">
        <f aca="false" ca="false" dt2D="false" dtr="false" t="normal">$L165*$K165*AJ$160</f>
        <v>0</v>
      </c>
      <c r="AK165" s="568" t="n">
        <f aca="false" ca="false" dt2D="false" dtr="false" t="normal">$L165*$K165*AK$160</f>
        <v>0</v>
      </c>
      <c r="AL165" s="568" t="n">
        <f aca="false" ca="false" dt2D="false" dtr="false" t="normal">$L165*$K165*AL$160</f>
        <v>0</v>
      </c>
      <c r="AM165" s="568" t="n">
        <f aca="false" ca="false" dt2D="false" dtr="false" t="normal">$L165*$K165*AM$160</f>
        <v>0</v>
      </c>
      <c r="AN165" s="568" t="n">
        <f aca="false" ca="false" dt2D="false" dtr="false" t="normal">$L165*$K165*AN$160</f>
        <v>0</v>
      </c>
      <c r="AO165" s="568" t="n">
        <f aca="false" ca="false" dt2D="false" dtr="false" t="normal">$L165*$K165*AO$160</f>
        <v>0</v>
      </c>
      <c r="AP165" s="568" t="n">
        <f aca="false" ca="false" dt2D="false" dtr="false" t="normal">$L165*$K165*AP$160</f>
        <v>0</v>
      </c>
      <c r="AQ165" s="568" t="n">
        <f aca="false" ca="false" dt2D="false" dtr="false" t="normal">$L165*$K165*AQ$160</f>
        <v>0</v>
      </c>
      <c r="AR165" s="568" t="n">
        <f aca="false" ca="false" dt2D="false" dtr="false" t="normal">$L165*$K165*AR$160</f>
        <v>0</v>
      </c>
      <c r="AS165" s="568" t="n">
        <f aca="false" ca="false" dt2D="false" dtr="false" t="normal">$L165*$K165*AS$160</f>
        <v>0</v>
      </c>
      <c r="AT165" s="568" t="n">
        <f aca="false" ca="false" dt2D="false" dtr="false" t="normal">$L165*$K165*AT$160</f>
        <v>0</v>
      </c>
      <c r="AU165" s="568" t="n">
        <f aca="false" ca="false" dt2D="false" dtr="false" t="normal">$L165*$K165*AU$160</f>
        <v>0</v>
      </c>
      <c r="AV165" s="568" t="n">
        <f aca="false" ca="false" dt2D="false" dtr="false" t="normal">$L165*$K165*AV$160</f>
        <v>0</v>
      </c>
      <c r="AW165" s="568" t="n">
        <f aca="false" ca="false" dt2D="false" dtr="false" t="normal">$L165*$K165*AW$160</f>
        <v>0</v>
      </c>
      <c r="AX165" s="568" t="n">
        <f aca="false" ca="false" dt2D="false" dtr="false" t="normal">$L165*$K165*AX$160</f>
        <v>0</v>
      </c>
      <c r="AY165" s="568" t="n">
        <f aca="false" ca="false" dt2D="false" dtr="false" t="normal">$L165*$K165*AY$160</f>
        <v>0</v>
      </c>
      <c r="AZ165" s="568" t="n">
        <f aca="false" ca="false" dt2D="false" dtr="false" t="normal">$L165*$K165*AZ$160</f>
        <v>0</v>
      </c>
      <c r="BA165" s="568" t="n">
        <f aca="false" ca="false" dt2D="false" dtr="false" t="normal">$L165*$K165*BA$160</f>
        <v>0</v>
      </c>
      <c r="BB165" s="568" t="n">
        <f aca="false" ca="false" dt2D="false" dtr="false" t="normal">$L165*$K165*BB$160</f>
        <v>0</v>
      </c>
      <c r="BC165" s="568" t="n">
        <f aca="false" ca="false" dt2D="false" dtr="false" t="normal">$L165*$K165*BC$160</f>
        <v>0</v>
      </c>
      <c r="BD165" s="568" t="n">
        <f aca="false" ca="false" dt2D="false" dtr="false" t="normal">$L165*$K165*BD$160</f>
        <v>0</v>
      </c>
      <c r="BE165" s="568" t="n">
        <f aca="false" ca="false" dt2D="false" dtr="false" t="normal">$L165*$K165*BE$160</f>
        <v>0</v>
      </c>
      <c r="BF165" s="568" t="n">
        <f aca="false" ca="false" dt2D="false" dtr="false" t="normal">$L165*$K165*BF$160</f>
        <v>0</v>
      </c>
      <c r="BG165" s="568" t="n">
        <f aca="false" ca="false" dt2D="false" dtr="false" t="normal">$L165*$K165*BG$160</f>
        <v>0</v>
      </c>
      <c r="BH165" s="568" t="n">
        <f aca="false" ca="false" dt2D="false" dtr="false" t="normal">$L165*$K165*BH$160</f>
        <v>0</v>
      </c>
      <c r="BI165" s="568" t="n">
        <f aca="false" ca="false" dt2D="false" dtr="false" t="normal">$L165*$K165*BI$160</f>
        <v>0</v>
      </c>
      <c r="BJ165" s="568" t="n">
        <f aca="false" ca="false" dt2D="false" dtr="false" t="normal">$L165*$K165*BJ$160</f>
        <v>0</v>
      </c>
      <c r="BK165" s="568" t="n">
        <f aca="false" ca="false" dt2D="false" dtr="false" t="normal">$L165*$K165*BK$160</f>
        <v>0</v>
      </c>
      <c r="BL165" s="568" t="n">
        <f aca="false" ca="false" dt2D="false" dtr="false" t="normal">$L165*$K165*BL$160</f>
        <v>0</v>
      </c>
      <c r="BM165" s="568" t="n">
        <f aca="false" ca="false" dt2D="false" dtr="false" t="normal">$L165*$K165*BM$160</f>
        <v>0</v>
      </c>
      <c r="BN165" s="568" t="n">
        <f aca="false" ca="false" dt2D="false" dtr="false" t="normal">$L165*$K165*BN$160</f>
        <v>0</v>
      </c>
      <c r="BO165" s="568" t="n">
        <f aca="false" ca="false" dt2D="false" dtr="false" t="normal">$L165*$K165*BO$160</f>
        <v>0</v>
      </c>
      <c r="BP165" s="568" t="n">
        <f aca="false" ca="false" dt2D="false" dtr="false" t="normal">$L165*$K165*BP$160</f>
        <v>0</v>
      </c>
      <c r="BQ165" s="568" t="n">
        <f aca="false" ca="false" dt2D="false" dtr="false" t="normal">$L165*$K165*BQ$160</f>
        <v>0</v>
      </c>
      <c r="BR165" s="568" t="n">
        <f aca="false" ca="false" dt2D="false" dtr="false" t="normal">$L165*$K165*BR$160</f>
        <v>0</v>
      </c>
      <c r="BS165" s="568" t="n">
        <f aca="false" ca="false" dt2D="false" dtr="false" t="normal">$L165*$K165*BS$160</f>
        <v>0</v>
      </c>
      <c r="BT165" s="568" t="n">
        <f aca="false" ca="false" dt2D="false" dtr="false" t="normal">$L165*$K165*BT$160</f>
        <v>0</v>
      </c>
    </row>
    <row hidden="true" ht="16.5" outlineLevel="2" r="166">
      <c r="I166" s="570" t="s">
        <v>588</v>
      </c>
      <c r="J166" s="626" t="n"/>
      <c r="K166" s="567" t="n"/>
      <c r="L166" s="627" t="n"/>
      <c r="M166" s="568" t="n">
        <f aca="false" ca="false" dt2D="false" dtr="false" t="normal">$L166*$K166*M$160</f>
        <v>0</v>
      </c>
      <c r="N166" s="568" t="n">
        <f aca="false" ca="false" dt2D="false" dtr="false" t="normal">$L166*$K166*N$160</f>
        <v>0</v>
      </c>
      <c r="O166" s="568" t="n">
        <f aca="false" ca="false" dt2D="false" dtr="false" t="normal">$L166*$K166*O$160</f>
        <v>0</v>
      </c>
      <c r="P166" s="568" t="n">
        <f aca="false" ca="false" dt2D="false" dtr="false" t="normal">$L166*$K166*P$160</f>
        <v>0</v>
      </c>
      <c r="Q166" s="568" t="n">
        <f aca="false" ca="false" dt2D="false" dtr="false" t="normal">$L166*$K166*Q$160</f>
        <v>0</v>
      </c>
      <c r="R166" s="568" t="n">
        <f aca="false" ca="false" dt2D="false" dtr="false" t="normal">$L166*$K166*R$160</f>
        <v>0</v>
      </c>
      <c r="S166" s="568" t="n">
        <f aca="false" ca="false" dt2D="false" dtr="false" t="normal">$L166*$K166*S$160</f>
        <v>0</v>
      </c>
      <c r="T166" s="568" t="n">
        <f aca="false" ca="false" dt2D="false" dtr="false" t="normal">$L166*$K166*T$160</f>
        <v>0</v>
      </c>
      <c r="U166" s="568" t="n">
        <f aca="false" ca="false" dt2D="false" dtr="false" t="normal">$L166*$K166*U$160</f>
        <v>0</v>
      </c>
      <c r="V166" s="568" t="n">
        <f aca="false" ca="false" dt2D="false" dtr="false" t="normal">$L166*$K166*V$160</f>
        <v>0</v>
      </c>
      <c r="W166" s="568" t="n">
        <f aca="false" ca="false" dt2D="false" dtr="false" t="normal">$L166*$K166*W$160</f>
        <v>0</v>
      </c>
      <c r="X166" s="568" t="n">
        <f aca="false" ca="false" dt2D="false" dtr="false" t="normal">$L166*$K166*X$160</f>
        <v>0</v>
      </c>
      <c r="Y166" s="568" t="n">
        <f aca="false" ca="false" dt2D="false" dtr="false" t="normal">$L166*$K166*Y$160</f>
        <v>0</v>
      </c>
      <c r="Z166" s="568" t="n">
        <f aca="false" ca="false" dt2D="false" dtr="false" t="normal">$L166*$K166*Z$160</f>
        <v>0</v>
      </c>
      <c r="AA166" s="568" t="n">
        <f aca="false" ca="false" dt2D="false" dtr="false" t="normal">$L166*$K166*AA$160</f>
        <v>0</v>
      </c>
      <c r="AB166" s="568" t="n">
        <f aca="false" ca="false" dt2D="false" dtr="false" t="normal">$L166*$K166*AB$160</f>
        <v>0</v>
      </c>
      <c r="AC166" s="568" t="n">
        <f aca="false" ca="false" dt2D="false" dtr="false" t="normal">$L166*$K166*AC$160</f>
        <v>0</v>
      </c>
      <c r="AD166" s="568" t="n">
        <f aca="false" ca="false" dt2D="false" dtr="false" t="normal">$L166*$K166*AD$160</f>
        <v>0</v>
      </c>
      <c r="AE166" s="568" t="n">
        <f aca="false" ca="false" dt2D="false" dtr="false" t="normal">$L166*$K166*AE$160</f>
        <v>0</v>
      </c>
      <c r="AF166" s="568" t="n">
        <f aca="false" ca="false" dt2D="false" dtr="false" t="normal">$L166*$K166*AF$160</f>
        <v>0</v>
      </c>
      <c r="AG166" s="568" t="n">
        <f aca="false" ca="false" dt2D="false" dtr="false" t="normal">$L166*$K166*AG$160</f>
        <v>0</v>
      </c>
      <c r="AH166" s="568" t="n">
        <f aca="false" ca="false" dt2D="false" dtr="false" t="normal">$L166*$K166*AH$160</f>
        <v>0</v>
      </c>
      <c r="AI166" s="568" t="n">
        <f aca="false" ca="false" dt2D="false" dtr="false" t="normal">$L166*$K166*AI$160</f>
        <v>0</v>
      </c>
      <c r="AJ166" s="568" t="n">
        <f aca="false" ca="false" dt2D="false" dtr="false" t="normal">$L166*$K166*AJ$160</f>
        <v>0</v>
      </c>
      <c r="AK166" s="568" t="n">
        <f aca="false" ca="false" dt2D="false" dtr="false" t="normal">$L166*$K166*AK$160</f>
        <v>0</v>
      </c>
      <c r="AL166" s="568" t="n">
        <f aca="false" ca="false" dt2D="false" dtr="false" t="normal">$L166*$K166*AL$160</f>
        <v>0</v>
      </c>
      <c r="AM166" s="568" t="n">
        <f aca="false" ca="false" dt2D="false" dtr="false" t="normal">$L166*$K166*AM$160</f>
        <v>0</v>
      </c>
      <c r="AN166" s="568" t="n">
        <f aca="false" ca="false" dt2D="false" dtr="false" t="normal">$L166*$K166*AN$160</f>
        <v>0</v>
      </c>
      <c r="AO166" s="568" t="n">
        <f aca="false" ca="false" dt2D="false" dtr="false" t="normal">$L166*$K166*AO$160</f>
        <v>0</v>
      </c>
      <c r="AP166" s="568" t="n">
        <f aca="false" ca="false" dt2D="false" dtr="false" t="normal">$L166*$K166*AP$160</f>
        <v>0</v>
      </c>
      <c r="AQ166" s="568" t="n">
        <f aca="false" ca="false" dt2D="false" dtr="false" t="normal">$L166*$K166*AQ$160</f>
        <v>0</v>
      </c>
      <c r="AR166" s="568" t="n">
        <f aca="false" ca="false" dt2D="false" dtr="false" t="normal">$L166*$K166*AR$160</f>
        <v>0</v>
      </c>
      <c r="AS166" s="568" t="n">
        <f aca="false" ca="false" dt2D="false" dtr="false" t="normal">$L166*$K166*AS$160</f>
        <v>0</v>
      </c>
      <c r="AT166" s="568" t="n">
        <f aca="false" ca="false" dt2D="false" dtr="false" t="normal">$L166*$K166*AT$160</f>
        <v>0</v>
      </c>
      <c r="AU166" s="568" t="n">
        <f aca="false" ca="false" dt2D="false" dtr="false" t="normal">$L166*$K166*AU$160</f>
        <v>0</v>
      </c>
      <c r="AV166" s="568" t="n">
        <f aca="false" ca="false" dt2D="false" dtr="false" t="normal">$L166*$K166*AV$160</f>
        <v>0</v>
      </c>
      <c r="AW166" s="568" t="n">
        <f aca="false" ca="false" dt2D="false" dtr="false" t="normal">$L166*$K166*AW$160</f>
        <v>0</v>
      </c>
      <c r="AX166" s="568" t="n">
        <f aca="false" ca="false" dt2D="false" dtr="false" t="normal">$L166*$K166*AX$160</f>
        <v>0</v>
      </c>
      <c r="AY166" s="568" t="n">
        <f aca="false" ca="false" dt2D="false" dtr="false" t="normal">$L166*$K166*AY$160</f>
        <v>0</v>
      </c>
      <c r="AZ166" s="568" t="n">
        <f aca="false" ca="false" dt2D="false" dtr="false" t="normal">$L166*$K166*AZ$160</f>
        <v>0</v>
      </c>
      <c r="BA166" s="568" t="n">
        <f aca="false" ca="false" dt2D="false" dtr="false" t="normal">$L166*$K166*BA$160</f>
        <v>0</v>
      </c>
      <c r="BB166" s="568" t="n">
        <f aca="false" ca="false" dt2D="false" dtr="false" t="normal">$L166*$K166*BB$160</f>
        <v>0</v>
      </c>
      <c r="BC166" s="568" t="n">
        <f aca="false" ca="false" dt2D="false" dtr="false" t="normal">$L166*$K166*BC$160</f>
        <v>0</v>
      </c>
      <c r="BD166" s="568" t="n">
        <f aca="false" ca="false" dt2D="false" dtr="false" t="normal">$L166*$K166*BD$160</f>
        <v>0</v>
      </c>
      <c r="BE166" s="568" t="n">
        <f aca="false" ca="false" dt2D="false" dtr="false" t="normal">$L166*$K166*BE$160</f>
        <v>0</v>
      </c>
      <c r="BF166" s="568" t="n">
        <f aca="false" ca="false" dt2D="false" dtr="false" t="normal">$L166*$K166*BF$160</f>
        <v>0</v>
      </c>
      <c r="BG166" s="568" t="n">
        <f aca="false" ca="false" dt2D="false" dtr="false" t="normal">$L166*$K166*BG$160</f>
        <v>0</v>
      </c>
      <c r="BH166" s="568" t="n">
        <f aca="false" ca="false" dt2D="false" dtr="false" t="normal">$L166*$K166*BH$160</f>
        <v>0</v>
      </c>
      <c r="BI166" s="568" t="n">
        <f aca="false" ca="false" dt2D="false" dtr="false" t="normal">$L166*$K166*BI$160</f>
        <v>0</v>
      </c>
      <c r="BJ166" s="568" t="n">
        <f aca="false" ca="false" dt2D="false" dtr="false" t="normal">$L166*$K166*BJ$160</f>
        <v>0</v>
      </c>
      <c r="BK166" s="568" t="n">
        <f aca="false" ca="false" dt2D="false" dtr="false" t="normal">$L166*$K166*BK$160</f>
        <v>0</v>
      </c>
      <c r="BL166" s="568" t="n">
        <f aca="false" ca="false" dt2D="false" dtr="false" t="normal">$L166*$K166*BL$160</f>
        <v>0</v>
      </c>
      <c r="BM166" s="568" t="n">
        <f aca="false" ca="false" dt2D="false" dtr="false" t="normal">$L166*$K166*BM$160</f>
        <v>0</v>
      </c>
      <c r="BN166" s="568" t="n">
        <f aca="false" ca="false" dt2D="false" dtr="false" t="normal">$L166*$K166*BN$160</f>
        <v>0</v>
      </c>
      <c r="BO166" s="568" t="n">
        <f aca="false" ca="false" dt2D="false" dtr="false" t="normal">$L166*$K166*BO$160</f>
        <v>0</v>
      </c>
      <c r="BP166" s="568" t="n">
        <f aca="false" ca="false" dt2D="false" dtr="false" t="normal">$L166*$K166*BP$160</f>
        <v>0</v>
      </c>
      <c r="BQ166" s="568" t="n">
        <f aca="false" ca="false" dt2D="false" dtr="false" t="normal">$L166*$K166*BQ$160</f>
        <v>0</v>
      </c>
      <c r="BR166" s="568" t="n">
        <f aca="false" ca="false" dt2D="false" dtr="false" t="normal">$L166*$K166*BR$160</f>
        <v>0</v>
      </c>
      <c r="BS166" s="568" t="n">
        <f aca="false" ca="false" dt2D="false" dtr="false" t="normal">$L166*$K166*BS$160</f>
        <v>0</v>
      </c>
      <c r="BT166" s="568" t="n">
        <f aca="false" ca="false" dt2D="false" dtr="false" t="normal">$L166*$K166*BT$160</f>
        <v>0</v>
      </c>
    </row>
    <row hidden="true" ht="16.5" outlineLevel="1" r="167">
      <c r="B167" s="482" t="s">
        <v>628</v>
      </c>
      <c r="D167" s="482" t="s">
        <v>579</v>
      </c>
      <c r="E167" s="482" t="s">
        <v>629</v>
      </c>
      <c r="I167" s="571" t="s">
        <v>655</v>
      </c>
      <c r="L167" s="235" t="n"/>
      <c r="M167" s="573" t="n">
        <f aca="false" ca="false" dt2D="false" dtr="false" t="normal">SUM(M161:M166)</f>
        <v>0</v>
      </c>
      <c r="N167" s="573" t="n">
        <f aca="false" ca="false" dt2D="false" dtr="false" t="normal">SUM(N161:N166)</f>
        <v>0</v>
      </c>
      <c r="O167" s="573" t="n">
        <f aca="false" ca="false" dt2D="false" dtr="false" t="normal">SUM(O161:O166)</f>
        <v>0</v>
      </c>
      <c r="P167" s="573" t="n">
        <f aca="false" ca="false" dt2D="false" dtr="false" t="normal">SUM(P161:P166)</f>
        <v>0</v>
      </c>
      <c r="Q167" s="573" t="n">
        <f aca="false" ca="false" dt2D="false" dtr="false" t="normal">SUM(Q161:Q166)</f>
        <v>0</v>
      </c>
      <c r="R167" s="573" t="n">
        <f aca="false" ca="false" dt2D="false" dtr="false" t="normal">SUM(R161:R166)</f>
        <v>0</v>
      </c>
      <c r="S167" s="573" t="n">
        <f aca="false" ca="false" dt2D="false" dtr="false" t="normal">SUM(S161:S166)</f>
        <v>0</v>
      </c>
      <c r="T167" s="573" t="n">
        <f aca="false" ca="false" dt2D="false" dtr="false" t="normal">SUM(T161:T166)</f>
        <v>0</v>
      </c>
      <c r="U167" s="573" t="n">
        <f aca="false" ca="false" dt2D="false" dtr="false" t="normal">SUM(U161:U166)</f>
        <v>0</v>
      </c>
      <c r="V167" s="573" t="n">
        <f aca="false" ca="false" dt2D="false" dtr="false" t="normal">SUM(V161:V166)</f>
        <v>0</v>
      </c>
      <c r="W167" s="573" t="n">
        <f aca="false" ca="false" dt2D="false" dtr="false" t="normal">SUM(W161:W166)</f>
        <v>0</v>
      </c>
      <c r="X167" s="573" t="n">
        <f aca="false" ca="false" dt2D="false" dtr="false" t="normal">SUM(X161:X166)</f>
        <v>0</v>
      </c>
      <c r="Y167" s="573" t="n">
        <f aca="false" ca="false" dt2D="false" dtr="false" t="normal">SUM(Y161:Y166)</f>
        <v>0</v>
      </c>
      <c r="Z167" s="573" t="n">
        <f aca="false" ca="false" dt2D="false" dtr="false" t="normal">SUM(Z161:Z166)</f>
        <v>0</v>
      </c>
      <c r="AA167" s="573" t="n">
        <f aca="false" ca="false" dt2D="false" dtr="false" t="normal">SUM(AA161:AA166)</f>
        <v>0</v>
      </c>
      <c r="AB167" s="573" t="n">
        <f aca="false" ca="false" dt2D="false" dtr="false" t="normal">SUM(AB161:AB166)</f>
        <v>0</v>
      </c>
      <c r="AC167" s="573" t="n">
        <f aca="false" ca="false" dt2D="false" dtr="false" t="normal">SUM(AC161:AC166)</f>
        <v>0</v>
      </c>
      <c r="AD167" s="573" t="n">
        <f aca="false" ca="false" dt2D="false" dtr="false" t="normal">SUM(AD161:AD166)</f>
        <v>0</v>
      </c>
      <c r="AE167" s="573" t="n">
        <f aca="false" ca="false" dt2D="false" dtr="false" t="normal">SUM(AE161:AE166)</f>
        <v>0</v>
      </c>
      <c r="AF167" s="573" t="n">
        <f aca="false" ca="false" dt2D="false" dtr="false" t="normal">SUM(AF161:AF166)</f>
        <v>0</v>
      </c>
      <c r="AG167" s="573" t="n">
        <f aca="false" ca="false" dt2D="false" dtr="false" t="normal">SUM(AG161:AG166)</f>
        <v>0</v>
      </c>
      <c r="AH167" s="573" t="n">
        <f aca="false" ca="false" dt2D="false" dtr="false" t="normal">SUM(AH161:AH166)</f>
        <v>0</v>
      </c>
      <c r="AI167" s="573" t="n">
        <f aca="false" ca="false" dt2D="false" dtr="false" t="normal">SUM(AI161:AI166)</f>
        <v>0</v>
      </c>
      <c r="AJ167" s="573" t="n">
        <f aca="false" ca="false" dt2D="false" dtr="false" t="normal">SUM(AJ161:AJ166)</f>
        <v>0</v>
      </c>
      <c r="AK167" s="573" t="n">
        <f aca="false" ca="false" dt2D="false" dtr="false" t="normal">SUM(AK161:AK166)</f>
        <v>0</v>
      </c>
      <c r="AL167" s="573" t="n">
        <f aca="false" ca="false" dt2D="false" dtr="false" t="normal">SUM(AL161:AL166)</f>
        <v>0</v>
      </c>
      <c r="AM167" s="573" t="n">
        <f aca="false" ca="false" dt2D="false" dtr="false" t="normal">SUM(AM161:AM166)</f>
        <v>0</v>
      </c>
      <c r="AN167" s="573" t="n">
        <f aca="false" ca="false" dt2D="false" dtr="false" t="normal">SUM(AN161:AN166)</f>
        <v>0</v>
      </c>
      <c r="AO167" s="573" t="n">
        <f aca="false" ca="false" dt2D="false" dtr="false" t="normal">SUM(AO161:AO166)</f>
        <v>0</v>
      </c>
      <c r="AP167" s="573" t="n">
        <f aca="false" ca="false" dt2D="false" dtr="false" t="normal">SUM(AP161:AP166)</f>
        <v>0</v>
      </c>
      <c r="AQ167" s="573" t="n">
        <f aca="false" ca="false" dt2D="false" dtr="false" t="normal">SUM(AQ161:AQ166)</f>
        <v>0</v>
      </c>
      <c r="AR167" s="573" t="n">
        <f aca="false" ca="false" dt2D="false" dtr="false" t="normal">SUM(AR161:AR166)</f>
        <v>0</v>
      </c>
      <c r="AS167" s="573" t="n">
        <f aca="false" ca="false" dt2D="false" dtr="false" t="normal">SUM(AS161:AS166)</f>
        <v>0</v>
      </c>
      <c r="AT167" s="573" t="n">
        <f aca="false" ca="false" dt2D="false" dtr="false" t="normal">SUM(AT161:AT166)</f>
        <v>0</v>
      </c>
      <c r="AU167" s="573" t="n">
        <f aca="false" ca="false" dt2D="false" dtr="false" t="normal">SUM(AU161:AU166)</f>
        <v>0</v>
      </c>
      <c r="AV167" s="573" t="n">
        <f aca="false" ca="false" dt2D="false" dtr="false" t="normal">SUM(AV161:AV166)</f>
        <v>0</v>
      </c>
      <c r="AW167" s="573" t="n">
        <f aca="false" ca="false" dt2D="false" dtr="false" t="normal">SUM(AW161:AW166)</f>
        <v>0</v>
      </c>
      <c r="AX167" s="573" t="n">
        <f aca="false" ca="false" dt2D="false" dtr="false" t="normal">SUM(AX161:AX166)</f>
        <v>0</v>
      </c>
      <c r="AY167" s="573" t="n">
        <f aca="false" ca="false" dt2D="false" dtr="false" t="normal">SUM(AY161:AY166)</f>
        <v>0</v>
      </c>
      <c r="AZ167" s="573" t="n">
        <f aca="false" ca="false" dt2D="false" dtr="false" t="normal">SUM(AZ161:AZ166)</f>
        <v>0</v>
      </c>
      <c r="BA167" s="573" t="n">
        <f aca="false" ca="false" dt2D="false" dtr="false" t="normal">SUM(BA161:BA166)</f>
        <v>0</v>
      </c>
      <c r="BB167" s="573" t="n">
        <f aca="false" ca="false" dt2D="false" dtr="false" t="normal">SUM(BB161:BB166)</f>
        <v>0</v>
      </c>
      <c r="BC167" s="573" t="n">
        <f aca="false" ca="false" dt2D="false" dtr="false" t="normal">SUM(BC161:BC166)</f>
        <v>0</v>
      </c>
      <c r="BD167" s="573" t="n">
        <f aca="false" ca="false" dt2D="false" dtr="false" t="normal">SUM(BD161:BD166)</f>
        <v>0</v>
      </c>
      <c r="BE167" s="573" t="n">
        <f aca="false" ca="false" dt2D="false" dtr="false" t="normal">SUM(BE161:BE166)</f>
        <v>0</v>
      </c>
      <c r="BF167" s="573" t="n">
        <f aca="false" ca="false" dt2D="false" dtr="false" t="normal">SUM(BF161:BF166)</f>
        <v>0</v>
      </c>
      <c r="BG167" s="573" t="n">
        <f aca="false" ca="false" dt2D="false" dtr="false" t="normal">SUM(BG161:BG166)</f>
        <v>0</v>
      </c>
      <c r="BH167" s="573" t="n">
        <f aca="false" ca="false" dt2D="false" dtr="false" t="normal">SUM(BH161:BH166)</f>
        <v>0</v>
      </c>
      <c r="BI167" s="573" t="n">
        <f aca="false" ca="false" dt2D="false" dtr="false" t="normal">SUM(BI161:BI166)</f>
        <v>0</v>
      </c>
      <c r="BJ167" s="573" t="n">
        <f aca="false" ca="false" dt2D="false" dtr="false" t="normal">SUM(BJ161:BJ166)</f>
        <v>0</v>
      </c>
      <c r="BK167" s="573" t="n">
        <f aca="false" ca="false" dt2D="false" dtr="false" t="normal">SUM(BK161:BK166)</f>
        <v>0</v>
      </c>
      <c r="BL167" s="573" t="n">
        <f aca="false" ca="false" dt2D="false" dtr="false" t="normal">SUM(BL161:BL166)</f>
        <v>0</v>
      </c>
      <c r="BM167" s="573" t="n">
        <f aca="false" ca="false" dt2D="false" dtr="false" t="normal">SUM(BM161:BM166)</f>
        <v>0</v>
      </c>
      <c r="BN167" s="573" t="n">
        <f aca="false" ca="false" dt2D="false" dtr="false" t="normal">SUM(BN161:BN166)</f>
        <v>0</v>
      </c>
      <c r="BO167" s="573" t="n">
        <f aca="false" ca="false" dt2D="false" dtr="false" t="normal">SUM(BO161:BO166)</f>
        <v>0</v>
      </c>
      <c r="BP167" s="573" t="n">
        <f aca="false" ca="false" dt2D="false" dtr="false" t="normal">SUM(BP161:BP166)</f>
        <v>0</v>
      </c>
      <c r="BQ167" s="573" t="n">
        <f aca="false" ca="false" dt2D="false" dtr="false" t="normal">SUM(BQ161:BQ166)</f>
        <v>0</v>
      </c>
      <c r="BR167" s="573" t="n">
        <f aca="false" ca="false" dt2D="false" dtr="false" t="normal">SUM(BR161:BR166)</f>
        <v>0</v>
      </c>
      <c r="BS167" s="573" t="n">
        <f aca="false" ca="false" dt2D="false" dtr="false" t="normal">SUM(BS161:BS166)</f>
        <v>0</v>
      </c>
      <c r="BT167" s="573" t="n">
        <f aca="false" ca="false" dt2D="false" dtr="false" t="normal">SUM(BT161:BT166)</f>
        <v>0</v>
      </c>
    </row>
    <row hidden="true" ht="16.5" outlineLevel="1" r="168">
      <c r="L168" s="235" t="n"/>
      <c r="M168" s="244" t="n"/>
      <c r="N168" s="244" t="n"/>
      <c r="O168" s="244" t="n"/>
      <c r="P168" s="244" t="n"/>
      <c r="Q168" s="244" t="n"/>
      <c r="R168" s="244" t="n"/>
      <c r="S168" s="244" t="n"/>
      <c r="T168" s="244" t="n"/>
      <c r="U168" s="244" t="n"/>
      <c r="V168" s="244" t="n"/>
      <c r="W168" s="244" t="n"/>
      <c r="X168" s="244" t="n"/>
      <c r="Y168" s="244" t="n"/>
      <c r="Z168" s="244" t="n"/>
      <c r="AA168" s="244" t="n"/>
      <c r="AB168" s="244" t="n"/>
      <c r="AC168" s="244" t="n"/>
      <c r="AD168" s="244" t="n"/>
      <c r="AE168" s="244" t="n"/>
      <c r="AF168" s="244" t="n"/>
      <c r="AG168" s="244" t="n"/>
      <c r="AH168" s="244" t="n"/>
      <c r="AI168" s="244" t="n"/>
      <c r="AJ168" s="244" t="n"/>
      <c r="AK168" s="244" t="n"/>
      <c r="AL168" s="244" t="n"/>
      <c r="AM168" s="244" t="n"/>
      <c r="AN168" s="244" t="n"/>
      <c r="AO168" s="244" t="n"/>
      <c r="AP168" s="244" t="n"/>
      <c r="AQ168" s="244" t="n"/>
      <c r="AR168" s="244" t="n"/>
      <c r="AS168" s="244" t="n"/>
      <c r="AT168" s="244" t="n"/>
      <c r="AU168" s="244" t="n"/>
      <c r="AV168" s="244" t="n"/>
      <c r="AW168" s="244" t="n"/>
      <c r="AX168" s="244" t="n"/>
      <c r="AY168" s="244" t="n"/>
      <c r="AZ168" s="244" t="n"/>
      <c r="BA168" s="244" t="n"/>
      <c r="BB168" s="244" t="n"/>
      <c r="BC168" s="244" t="n"/>
      <c r="BD168" s="244" t="n"/>
      <c r="BE168" s="244" t="n"/>
      <c r="BF168" s="244" t="n"/>
      <c r="BG168" s="244" t="n"/>
      <c r="BH168" s="244" t="n"/>
      <c r="BI168" s="244" t="n"/>
      <c r="BJ168" s="244" t="n"/>
      <c r="BK168" s="244" t="n"/>
      <c r="BL168" s="244" t="n"/>
      <c r="BM168" s="244" t="n"/>
      <c r="BN168" s="244" t="n"/>
      <c r="BO168" s="244" t="n"/>
      <c r="BP168" s="244" t="n"/>
      <c r="BQ168" s="244" t="n"/>
      <c r="BR168" s="244" t="n"/>
      <c r="BS168" s="244" t="n"/>
      <c r="BT168" s="244" t="n"/>
    </row>
    <row hidden="true" ht="16.5" outlineLevel="1" r="169">
      <c r="I169" s="625" t="s">
        <v>656</v>
      </c>
      <c r="J169" s="431" t="s">
        <v>585</v>
      </c>
      <c r="L169" s="235" t="n"/>
      <c r="M169" s="565" t="n"/>
      <c r="N169" s="565" t="n"/>
      <c r="O169" s="565" t="n"/>
      <c r="P169" s="565" t="n"/>
      <c r="Q169" s="565" t="n"/>
      <c r="R169" s="565" t="n"/>
      <c r="S169" s="565" t="n"/>
      <c r="T169" s="565" t="n"/>
      <c r="U169" s="565" t="n"/>
      <c r="V169" s="565" t="n"/>
      <c r="W169" s="565" t="n"/>
      <c r="X169" s="565" t="n"/>
      <c r="Y169" s="565" t="n"/>
      <c r="Z169" s="565" t="n"/>
      <c r="AA169" s="565" t="n"/>
      <c r="AB169" s="565" t="n"/>
      <c r="AC169" s="565" t="n"/>
      <c r="AD169" s="565" t="n"/>
      <c r="AE169" s="565" t="n"/>
      <c r="AF169" s="565" t="n"/>
      <c r="AG169" s="565" t="n"/>
      <c r="AH169" s="565" t="n"/>
      <c r="AI169" s="565" t="n"/>
      <c r="AJ169" s="565" t="n"/>
      <c r="AK169" s="565" t="n"/>
      <c r="AL169" s="565" t="n"/>
      <c r="AM169" s="565" t="n"/>
      <c r="AN169" s="565" t="n"/>
      <c r="AO169" s="565" t="n"/>
      <c r="AP169" s="565" t="n"/>
      <c r="AQ169" s="565" t="n"/>
      <c r="AR169" s="565" t="n"/>
      <c r="AS169" s="565" t="n"/>
      <c r="AT169" s="565" t="n"/>
      <c r="AU169" s="565" t="n"/>
      <c r="AV169" s="565" t="n"/>
      <c r="AW169" s="565" t="n"/>
      <c r="AX169" s="565" t="n"/>
      <c r="AY169" s="565" t="n"/>
      <c r="AZ169" s="565" t="n"/>
      <c r="BA169" s="565" t="n"/>
      <c r="BB169" s="565" t="n"/>
      <c r="BC169" s="565" t="n"/>
      <c r="BD169" s="565" t="n"/>
      <c r="BE169" s="565" t="n"/>
      <c r="BF169" s="565" t="n"/>
      <c r="BG169" s="565" t="n"/>
      <c r="BH169" s="565" t="n"/>
      <c r="BI169" s="565" t="n"/>
      <c r="BJ169" s="565" t="n"/>
      <c r="BK169" s="565" t="n"/>
      <c r="BL169" s="565" t="n"/>
      <c r="BM169" s="565" t="n"/>
      <c r="BN169" s="565" t="n"/>
      <c r="BO169" s="565" t="n"/>
      <c r="BP169" s="565" t="n"/>
      <c r="BQ169" s="565" t="n"/>
      <c r="BR169" s="565" t="n"/>
      <c r="BS169" s="565" t="n"/>
      <c r="BT169" s="565" t="n"/>
    </row>
    <row hidden="true" ht="16.5" outlineLevel="2" r="170">
      <c r="I170" s="566" t="s">
        <v>657</v>
      </c>
      <c r="J170" s="626" t="s">
        <v>640</v>
      </c>
      <c r="K170" s="567" t="n"/>
      <c r="L170" s="627" t="n"/>
      <c r="M170" s="568" t="n">
        <f aca="false" ca="false" dt2D="false" dtr="false" t="normal">$L170*$K170*M$169</f>
        <v>0</v>
      </c>
      <c r="N170" s="568" t="n">
        <f aca="false" ca="false" dt2D="false" dtr="false" t="normal">$L170*$K170*N$169</f>
        <v>0</v>
      </c>
      <c r="O170" s="568" t="n">
        <f aca="false" ca="false" dt2D="false" dtr="false" t="normal">$L170*$K170*O$169</f>
        <v>0</v>
      </c>
      <c r="P170" s="568" t="n">
        <f aca="false" ca="false" dt2D="false" dtr="false" t="normal">$L170*$K170*P$169</f>
        <v>0</v>
      </c>
      <c r="Q170" s="568" t="n">
        <f aca="false" ca="false" dt2D="false" dtr="false" t="normal">$L170*$K170*Q$169</f>
        <v>0</v>
      </c>
      <c r="R170" s="568" t="n">
        <f aca="false" ca="false" dt2D="false" dtr="false" t="normal">$L170*$K170*R$169</f>
        <v>0</v>
      </c>
      <c r="S170" s="568" t="n">
        <f aca="false" ca="false" dt2D="false" dtr="false" t="normal">$L170*$K170*S$169</f>
        <v>0</v>
      </c>
      <c r="T170" s="568" t="n">
        <f aca="false" ca="false" dt2D="false" dtr="false" t="normal">$L170*$K170*T$169</f>
        <v>0</v>
      </c>
      <c r="U170" s="568" t="n">
        <f aca="false" ca="false" dt2D="false" dtr="false" t="normal">$L170*$K170*U$169</f>
        <v>0</v>
      </c>
      <c r="V170" s="568" t="n">
        <f aca="false" ca="false" dt2D="false" dtr="false" t="normal">$L170*$K170*V$169</f>
        <v>0</v>
      </c>
      <c r="W170" s="568" t="n">
        <f aca="false" ca="false" dt2D="false" dtr="false" t="normal">$L170*$K170*W$169</f>
        <v>0</v>
      </c>
      <c r="X170" s="568" t="n">
        <f aca="false" ca="false" dt2D="false" dtr="false" t="normal">$L170*$K170*X$169</f>
        <v>0</v>
      </c>
      <c r="Y170" s="568" t="n">
        <f aca="false" ca="false" dt2D="false" dtr="false" t="normal">$L170*$K170*Y$169</f>
        <v>0</v>
      </c>
      <c r="Z170" s="568" t="n">
        <f aca="false" ca="false" dt2D="false" dtr="false" t="normal">$L170*$K170*Z$169</f>
        <v>0</v>
      </c>
      <c r="AA170" s="568" t="n">
        <f aca="false" ca="false" dt2D="false" dtr="false" t="normal">$L170*$K170*AA$169</f>
        <v>0</v>
      </c>
      <c r="AB170" s="568" t="n">
        <f aca="false" ca="false" dt2D="false" dtr="false" t="normal">$L170*$K170*AB$169</f>
        <v>0</v>
      </c>
      <c r="AC170" s="568" t="n">
        <f aca="false" ca="false" dt2D="false" dtr="false" t="normal">$L170*$K170*AC$169</f>
        <v>0</v>
      </c>
      <c r="AD170" s="568" t="n">
        <f aca="false" ca="false" dt2D="false" dtr="false" t="normal">$L170*$K170*AD$169</f>
        <v>0</v>
      </c>
      <c r="AE170" s="568" t="n">
        <f aca="false" ca="false" dt2D="false" dtr="false" t="normal">$L170*$K170*AE$169</f>
        <v>0</v>
      </c>
      <c r="AF170" s="568" t="n">
        <f aca="false" ca="false" dt2D="false" dtr="false" t="normal">$L170*$K170*AF$169</f>
        <v>0</v>
      </c>
      <c r="AG170" s="568" t="n">
        <f aca="false" ca="false" dt2D="false" dtr="false" t="normal">$L170*$K170*AG$169</f>
        <v>0</v>
      </c>
      <c r="AH170" s="568" t="n">
        <f aca="false" ca="false" dt2D="false" dtr="false" t="normal">$L170*$K170*AH$169</f>
        <v>0</v>
      </c>
      <c r="AI170" s="568" t="n">
        <f aca="false" ca="false" dt2D="false" dtr="false" t="normal">$L170*$K170*AI$169</f>
        <v>0</v>
      </c>
      <c r="AJ170" s="568" t="n">
        <f aca="false" ca="false" dt2D="false" dtr="false" t="normal">$L170*$K170*AJ$169</f>
        <v>0</v>
      </c>
      <c r="AK170" s="568" t="n">
        <f aca="false" ca="false" dt2D="false" dtr="false" t="normal">$L170*$K170*AK$169</f>
        <v>0</v>
      </c>
      <c r="AL170" s="568" t="n">
        <f aca="false" ca="false" dt2D="false" dtr="false" t="normal">$L170*$K170*AL$169</f>
        <v>0</v>
      </c>
      <c r="AM170" s="568" t="n">
        <f aca="false" ca="false" dt2D="false" dtr="false" t="normal">$L170*$K170*AM$169</f>
        <v>0</v>
      </c>
      <c r="AN170" s="568" t="n">
        <f aca="false" ca="false" dt2D="false" dtr="false" t="normal">$L170*$K170*AN$169</f>
        <v>0</v>
      </c>
      <c r="AO170" s="568" t="n">
        <f aca="false" ca="false" dt2D="false" dtr="false" t="normal">$L170*$K170*AO$169</f>
        <v>0</v>
      </c>
      <c r="AP170" s="568" t="n">
        <f aca="false" ca="false" dt2D="false" dtr="false" t="normal">$L170*$K170*AP$169</f>
        <v>0</v>
      </c>
      <c r="AQ170" s="568" t="n">
        <f aca="false" ca="false" dt2D="false" dtr="false" t="normal">$L170*$K170*AQ$169</f>
        <v>0</v>
      </c>
      <c r="AR170" s="568" t="n">
        <f aca="false" ca="false" dt2D="false" dtr="false" t="normal">$L170*$K170*AR$169</f>
        <v>0</v>
      </c>
      <c r="AS170" s="568" t="n">
        <f aca="false" ca="false" dt2D="false" dtr="false" t="normal">$L170*$K170*AS$169</f>
        <v>0</v>
      </c>
      <c r="AT170" s="568" t="n">
        <f aca="false" ca="false" dt2D="false" dtr="false" t="normal">$L170*$K170*AT$169</f>
        <v>0</v>
      </c>
      <c r="AU170" s="568" t="n">
        <f aca="false" ca="false" dt2D="false" dtr="false" t="normal">$L170*$K170*AU$169</f>
        <v>0</v>
      </c>
      <c r="AV170" s="568" t="n">
        <f aca="false" ca="false" dt2D="false" dtr="false" t="normal">$L170*$K170*AV$169</f>
        <v>0</v>
      </c>
      <c r="AW170" s="568" t="n">
        <f aca="false" ca="false" dt2D="false" dtr="false" t="normal">$L170*$K170*AW$169</f>
        <v>0</v>
      </c>
      <c r="AX170" s="568" t="n">
        <f aca="false" ca="false" dt2D="false" dtr="false" t="normal">$L170*$K170*AX$169</f>
        <v>0</v>
      </c>
      <c r="AY170" s="568" t="n">
        <f aca="false" ca="false" dt2D="false" dtr="false" t="normal">$L170*$K170*AY$169</f>
        <v>0</v>
      </c>
      <c r="AZ170" s="568" t="n">
        <f aca="false" ca="false" dt2D="false" dtr="false" t="normal">$L170*$K170*AZ$169</f>
        <v>0</v>
      </c>
      <c r="BA170" s="568" t="n">
        <f aca="false" ca="false" dt2D="false" dtr="false" t="normal">$L170*$K170*BA$169</f>
        <v>0</v>
      </c>
      <c r="BB170" s="568" t="n">
        <f aca="false" ca="false" dt2D="false" dtr="false" t="normal">$L170*$K170*BB$169</f>
        <v>0</v>
      </c>
      <c r="BC170" s="568" t="n">
        <f aca="false" ca="false" dt2D="false" dtr="false" t="normal">$L170*$K170*BC$169</f>
        <v>0</v>
      </c>
      <c r="BD170" s="568" t="n">
        <f aca="false" ca="false" dt2D="false" dtr="false" t="normal">$L170*$K170*BD$169</f>
        <v>0</v>
      </c>
      <c r="BE170" s="568" t="n">
        <f aca="false" ca="false" dt2D="false" dtr="false" t="normal">$L170*$K170*BE$169</f>
        <v>0</v>
      </c>
      <c r="BF170" s="568" t="n">
        <f aca="false" ca="false" dt2D="false" dtr="false" t="normal">$L170*$K170*BF$169</f>
        <v>0</v>
      </c>
      <c r="BG170" s="568" t="n">
        <f aca="false" ca="false" dt2D="false" dtr="false" t="normal">$L170*$K170*BG$169</f>
        <v>0</v>
      </c>
      <c r="BH170" s="568" t="n">
        <f aca="false" ca="false" dt2D="false" dtr="false" t="normal">$L170*$K170*BH$169</f>
        <v>0</v>
      </c>
      <c r="BI170" s="568" t="n">
        <f aca="false" ca="false" dt2D="false" dtr="false" t="normal">$L170*$K170*BI$169</f>
        <v>0</v>
      </c>
      <c r="BJ170" s="568" t="n">
        <f aca="false" ca="false" dt2D="false" dtr="false" t="normal">$L170*$K170*BJ$169</f>
        <v>0</v>
      </c>
      <c r="BK170" s="568" t="n">
        <f aca="false" ca="false" dt2D="false" dtr="false" t="normal">$L170*$K170*BK$169</f>
        <v>0</v>
      </c>
      <c r="BL170" s="568" t="n">
        <f aca="false" ca="false" dt2D="false" dtr="false" t="normal">$L170*$K170*BL$169</f>
        <v>0</v>
      </c>
      <c r="BM170" s="568" t="n">
        <f aca="false" ca="false" dt2D="false" dtr="false" t="normal">$L170*$K170*BM$169</f>
        <v>0</v>
      </c>
      <c r="BN170" s="568" t="n">
        <f aca="false" ca="false" dt2D="false" dtr="false" t="normal">$L170*$K170*BN$169</f>
        <v>0</v>
      </c>
      <c r="BO170" s="568" t="n">
        <f aca="false" ca="false" dt2D="false" dtr="false" t="normal">$L170*$K170*BO$169</f>
        <v>0</v>
      </c>
      <c r="BP170" s="568" t="n">
        <f aca="false" ca="false" dt2D="false" dtr="false" t="normal">$L170*$K170*BP$169</f>
        <v>0</v>
      </c>
      <c r="BQ170" s="568" t="n">
        <f aca="false" ca="false" dt2D="false" dtr="false" t="normal">$L170*$K170*BQ$169</f>
        <v>0</v>
      </c>
      <c r="BR170" s="568" t="n">
        <f aca="false" ca="false" dt2D="false" dtr="false" t="normal">$L170*$K170*BR$169</f>
        <v>0</v>
      </c>
      <c r="BS170" s="568" t="n">
        <f aca="false" ca="false" dt2D="false" dtr="false" t="normal">$L170*$K170*BS$169</f>
        <v>0</v>
      </c>
      <c r="BT170" s="568" t="n">
        <f aca="false" ca="false" dt2D="false" dtr="false" t="normal">$L170*$K170*BT$169</f>
        <v>0</v>
      </c>
    </row>
    <row hidden="true" ht="16.5" outlineLevel="2" r="171">
      <c r="I171" s="566" t="s">
        <v>658</v>
      </c>
      <c r="J171" s="626" t="s">
        <v>640</v>
      </c>
      <c r="K171" s="567" t="n"/>
      <c r="L171" s="627" t="n"/>
      <c r="M171" s="568" t="n">
        <f aca="false" ca="false" dt2D="false" dtr="false" t="normal">$L171*$K171*M$169</f>
        <v>0</v>
      </c>
      <c r="N171" s="568" t="n">
        <f aca="false" ca="false" dt2D="false" dtr="false" t="normal">$L171*$K171*N$169</f>
        <v>0</v>
      </c>
      <c r="O171" s="568" t="n">
        <f aca="false" ca="false" dt2D="false" dtr="false" t="normal">$L171*$K171*O$169</f>
        <v>0</v>
      </c>
      <c r="P171" s="568" t="n">
        <f aca="false" ca="false" dt2D="false" dtr="false" t="normal">$L171*$K171*P$169</f>
        <v>0</v>
      </c>
      <c r="Q171" s="568" t="n">
        <f aca="false" ca="false" dt2D="false" dtr="false" t="normal">$L171*$K171*Q$169</f>
        <v>0</v>
      </c>
      <c r="R171" s="568" t="n">
        <f aca="false" ca="false" dt2D="false" dtr="false" t="normal">$L171*$K171*R$169</f>
        <v>0</v>
      </c>
      <c r="S171" s="568" t="n">
        <f aca="false" ca="false" dt2D="false" dtr="false" t="normal">$L171*$K171*S$169</f>
        <v>0</v>
      </c>
      <c r="T171" s="568" t="n">
        <f aca="false" ca="false" dt2D="false" dtr="false" t="normal">$L171*$K171*T$169</f>
        <v>0</v>
      </c>
      <c r="U171" s="568" t="n">
        <f aca="false" ca="false" dt2D="false" dtr="false" t="normal">$L171*$K171*U$169</f>
        <v>0</v>
      </c>
      <c r="V171" s="568" t="n">
        <f aca="false" ca="false" dt2D="false" dtr="false" t="normal">$L171*$K171*V$169</f>
        <v>0</v>
      </c>
      <c r="W171" s="568" t="n">
        <f aca="false" ca="false" dt2D="false" dtr="false" t="normal">$L171*$K171*W$169</f>
        <v>0</v>
      </c>
      <c r="X171" s="568" t="n">
        <f aca="false" ca="false" dt2D="false" dtr="false" t="normal">$L171*$K171*X$169</f>
        <v>0</v>
      </c>
      <c r="Y171" s="568" t="n">
        <f aca="false" ca="false" dt2D="false" dtr="false" t="normal">$L171*$K171*Y$169</f>
        <v>0</v>
      </c>
      <c r="Z171" s="568" t="n">
        <f aca="false" ca="false" dt2D="false" dtr="false" t="normal">$L171*$K171*Z$169</f>
        <v>0</v>
      </c>
      <c r="AA171" s="568" t="n">
        <f aca="false" ca="false" dt2D="false" dtr="false" t="normal">$L171*$K171*AA$169</f>
        <v>0</v>
      </c>
      <c r="AB171" s="568" t="n">
        <f aca="false" ca="false" dt2D="false" dtr="false" t="normal">$L171*$K171*AB$169</f>
        <v>0</v>
      </c>
      <c r="AC171" s="568" t="n">
        <f aca="false" ca="false" dt2D="false" dtr="false" t="normal">$L171*$K171*AC$169</f>
        <v>0</v>
      </c>
      <c r="AD171" s="568" t="n">
        <f aca="false" ca="false" dt2D="false" dtr="false" t="normal">$L171*$K171*AD$169</f>
        <v>0</v>
      </c>
      <c r="AE171" s="568" t="n">
        <f aca="false" ca="false" dt2D="false" dtr="false" t="normal">$L171*$K171*AE$169</f>
        <v>0</v>
      </c>
      <c r="AF171" s="568" t="n">
        <f aca="false" ca="false" dt2D="false" dtr="false" t="normal">$L171*$K171*AF$169</f>
        <v>0</v>
      </c>
      <c r="AG171" s="568" t="n">
        <f aca="false" ca="false" dt2D="false" dtr="false" t="normal">$L171*$K171*AG$169</f>
        <v>0</v>
      </c>
      <c r="AH171" s="568" t="n">
        <f aca="false" ca="false" dt2D="false" dtr="false" t="normal">$L171*$K171*AH$169</f>
        <v>0</v>
      </c>
      <c r="AI171" s="568" t="n">
        <f aca="false" ca="false" dt2D="false" dtr="false" t="normal">$L171*$K171*AI$169</f>
        <v>0</v>
      </c>
      <c r="AJ171" s="568" t="n">
        <f aca="false" ca="false" dt2D="false" dtr="false" t="normal">$L171*$K171*AJ$169</f>
        <v>0</v>
      </c>
      <c r="AK171" s="568" t="n">
        <f aca="false" ca="false" dt2D="false" dtr="false" t="normal">$L171*$K171*AK$169</f>
        <v>0</v>
      </c>
      <c r="AL171" s="568" t="n">
        <f aca="false" ca="false" dt2D="false" dtr="false" t="normal">$L171*$K171*AL$169</f>
        <v>0</v>
      </c>
      <c r="AM171" s="568" t="n">
        <f aca="false" ca="false" dt2D="false" dtr="false" t="normal">$L171*$K171*AM$169</f>
        <v>0</v>
      </c>
      <c r="AN171" s="568" t="n">
        <f aca="false" ca="false" dt2D="false" dtr="false" t="normal">$L171*$K171*AN$169</f>
        <v>0</v>
      </c>
      <c r="AO171" s="568" t="n">
        <f aca="false" ca="false" dt2D="false" dtr="false" t="normal">$L171*$K171*AO$169</f>
        <v>0</v>
      </c>
      <c r="AP171" s="568" t="n">
        <f aca="false" ca="false" dt2D="false" dtr="false" t="normal">$L171*$K171*AP$169</f>
        <v>0</v>
      </c>
      <c r="AQ171" s="568" t="n">
        <f aca="false" ca="false" dt2D="false" dtr="false" t="normal">$L171*$K171*AQ$169</f>
        <v>0</v>
      </c>
      <c r="AR171" s="568" t="n">
        <f aca="false" ca="false" dt2D="false" dtr="false" t="normal">$L171*$K171*AR$169</f>
        <v>0</v>
      </c>
      <c r="AS171" s="568" t="n">
        <f aca="false" ca="false" dt2D="false" dtr="false" t="normal">$L171*$K171*AS$169</f>
        <v>0</v>
      </c>
      <c r="AT171" s="568" t="n">
        <f aca="false" ca="false" dt2D="false" dtr="false" t="normal">$L171*$K171*AT$169</f>
        <v>0</v>
      </c>
      <c r="AU171" s="568" t="n">
        <f aca="false" ca="false" dt2D="false" dtr="false" t="normal">$L171*$K171*AU$169</f>
        <v>0</v>
      </c>
      <c r="AV171" s="568" t="n">
        <f aca="false" ca="false" dt2D="false" dtr="false" t="normal">$L171*$K171*AV$169</f>
        <v>0</v>
      </c>
      <c r="AW171" s="568" t="n">
        <f aca="false" ca="false" dt2D="false" dtr="false" t="normal">$L171*$K171*AW$169</f>
        <v>0</v>
      </c>
      <c r="AX171" s="568" t="n">
        <f aca="false" ca="false" dt2D="false" dtr="false" t="normal">$L171*$K171*AX$169</f>
        <v>0</v>
      </c>
      <c r="AY171" s="568" t="n">
        <f aca="false" ca="false" dt2D="false" dtr="false" t="normal">$L171*$K171*AY$169</f>
        <v>0</v>
      </c>
      <c r="AZ171" s="568" t="n">
        <f aca="false" ca="false" dt2D="false" dtr="false" t="normal">$L171*$K171*AZ$169</f>
        <v>0</v>
      </c>
      <c r="BA171" s="568" t="n">
        <f aca="false" ca="false" dt2D="false" dtr="false" t="normal">$L171*$K171*BA$169</f>
        <v>0</v>
      </c>
      <c r="BB171" s="568" t="n">
        <f aca="false" ca="false" dt2D="false" dtr="false" t="normal">$L171*$K171*BB$169</f>
        <v>0</v>
      </c>
      <c r="BC171" s="568" t="n">
        <f aca="false" ca="false" dt2D="false" dtr="false" t="normal">$L171*$K171*BC$169</f>
        <v>0</v>
      </c>
      <c r="BD171" s="568" t="n">
        <f aca="false" ca="false" dt2D="false" dtr="false" t="normal">$L171*$K171*BD$169</f>
        <v>0</v>
      </c>
      <c r="BE171" s="568" t="n">
        <f aca="false" ca="false" dt2D="false" dtr="false" t="normal">$L171*$K171*BE$169</f>
        <v>0</v>
      </c>
      <c r="BF171" s="568" t="n">
        <f aca="false" ca="false" dt2D="false" dtr="false" t="normal">$L171*$K171*BF$169</f>
        <v>0</v>
      </c>
      <c r="BG171" s="568" t="n">
        <f aca="false" ca="false" dt2D="false" dtr="false" t="normal">$L171*$K171*BG$169</f>
        <v>0</v>
      </c>
      <c r="BH171" s="568" t="n">
        <f aca="false" ca="false" dt2D="false" dtr="false" t="normal">$L171*$K171*BH$169</f>
        <v>0</v>
      </c>
      <c r="BI171" s="568" t="n">
        <f aca="false" ca="false" dt2D="false" dtr="false" t="normal">$L171*$K171*BI$169</f>
        <v>0</v>
      </c>
      <c r="BJ171" s="568" t="n">
        <f aca="false" ca="false" dt2D="false" dtr="false" t="normal">$L171*$K171*BJ$169</f>
        <v>0</v>
      </c>
      <c r="BK171" s="568" t="n">
        <f aca="false" ca="false" dt2D="false" dtr="false" t="normal">$L171*$K171*BK$169</f>
        <v>0</v>
      </c>
      <c r="BL171" s="568" t="n">
        <f aca="false" ca="false" dt2D="false" dtr="false" t="normal">$L171*$K171*BL$169</f>
        <v>0</v>
      </c>
      <c r="BM171" s="568" t="n">
        <f aca="false" ca="false" dt2D="false" dtr="false" t="normal">$L171*$K171*BM$169</f>
        <v>0</v>
      </c>
      <c r="BN171" s="568" t="n">
        <f aca="false" ca="false" dt2D="false" dtr="false" t="normal">$L171*$K171*BN$169</f>
        <v>0</v>
      </c>
      <c r="BO171" s="568" t="n">
        <f aca="false" ca="false" dt2D="false" dtr="false" t="normal">$L171*$K171*BO$169</f>
        <v>0</v>
      </c>
      <c r="BP171" s="568" t="n">
        <f aca="false" ca="false" dt2D="false" dtr="false" t="normal">$L171*$K171*BP$169</f>
        <v>0</v>
      </c>
      <c r="BQ171" s="568" t="n">
        <f aca="false" ca="false" dt2D="false" dtr="false" t="normal">$L171*$K171*BQ$169</f>
        <v>0</v>
      </c>
      <c r="BR171" s="568" t="n">
        <f aca="false" ca="false" dt2D="false" dtr="false" t="normal">$L171*$K171*BR$169</f>
        <v>0</v>
      </c>
      <c r="BS171" s="568" t="n">
        <f aca="false" ca="false" dt2D="false" dtr="false" t="normal">$L171*$K171*BS$169</f>
        <v>0</v>
      </c>
      <c r="BT171" s="568" t="n">
        <f aca="false" ca="false" dt2D="false" dtr="false" t="normal">$L171*$K171*BT$169</f>
        <v>0</v>
      </c>
    </row>
    <row hidden="true" ht="16.5" outlineLevel="2" r="172">
      <c r="I172" s="566" t="s">
        <v>659</v>
      </c>
      <c r="J172" s="626" t="s">
        <v>587</v>
      </c>
      <c r="K172" s="567" t="n"/>
      <c r="L172" s="627" t="n"/>
      <c r="M172" s="568" t="n">
        <f aca="false" ca="false" dt2D="false" dtr="false" t="normal">$L172*$K172*M$169</f>
        <v>0</v>
      </c>
      <c r="N172" s="568" t="n">
        <f aca="false" ca="false" dt2D="false" dtr="false" t="normal">$L172*$K172*N$169</f>
        <v>0</v>
      </c>
      <c r="O172" s="568" t="n">
        <f aca="false" ca="false" dt2D="false" dtr="false" t="normal">$L172*$K172*O$169</f>
        <v>0</v>
      </c>
      <c r="P172" s="568" t="n">
        <f aca="false" ca="false" dt2D="false" dtr="false" t="normal">$L172*$K172*P$169</f>
        <v>0</v>
      </c>
      <c r="Q172" s="568" t="n">
        <f aca="false" ca="false" dt2D="false" dtr="false" t="normal">$L172*$K172*Q$169</f>
        <v>0</v>
      </c>
      <c r="R172" s="568" t="n">
        <f aca="false" ca="false" dt2D="false" dtr="false" t="normal">$L172*$K172*R$169</f>
        <v>0</v>
      </c>
      <c r="S172" s="568" t="n">
        <f aca="false" ca="false" dt2D="false" dtr="false" t="normal">$L172*$K172*S$169</f>
        <v>0</v>
      </c>
      <c r="T172" s="568" t="n">
        <f aca="false" ca="false" dt2D="false" dtr="false" t="normal">$L172*$K172*T$169</f>
        <v>0</v>
      </c>
      <c r="U172" s="568" t="n">
        <f aca="false" ca="false" dt2D="false" dtr="false" t="normal">$L172*$K172*U$169</f>
        <v>0</v>
      </c>
      <c r="V172" s="568" t="n">
        <f aca="false" ca="false" dt2D="false" dtr="false" t="normal">$L172*$K172*V$169</f>
        <v>0</v>
      </c>
      <c r="W172" s="568" t="n">
        <f aca="false" ca="false" dt2D="false" dtr="false" t="normal">$L172*$K172*W$169</f>
        <v>0</v>
      </c>
      <c r="X172" s="568" t="n">
        <f aca="false" ca="false" dt2D="false" dtr="false" t="normal">$L172*$K172*X$169</f>
        <v>0</v>
      </c>
      <c r="Y172" s="568" t="n">
        <f aca="false" ca="false" dt2D="false" dtr="false" t="normal">$L172*$K172*Y$169</f>
        <v>0</v>
      </c>
      <c r="Z172" s="568" t="n">
        <f aca="false" ca="false" dt2D="false" dtr="false" t="normal">$L172*$K172*Z$169</f>
        <v>0</v>
      </c>
      <c r="AA172" s="568" t="n">
        <f aca="false" ca="false" dt2D="false" dtr="false" t="normal">$L172*$K172*AA$169</f>
        <v>0</v>
      </c>
      <c r="AB172" s="568" t="n">
        <f aca="false" ca="false" dt2D="false" dtr="false" t="normal">$L172*$K172*AB$169</f>
        <v>0</v>
      </c>
      <c r="AC172" s="568" t="n">
        <f aca="false" ca="false" dt2D="false" dtr="false" t="normal">$L172*$K172*AC$169</f>
        <v>0</v>
      </c>
      <c r="AD172" s="568" t="n">
        <f aca="false" ca="false" dt2D="false" dtr="false" t="normal">$L172*$K172*AD$169</f>
        <v>0</v>
      </c>
      <c r="AE172" s="568" t="n">
        <f aca="false" ca="false" dt2D="false" dtr="false" t="normal">$L172*$K172*AE$169</f>
        <v>0</v>
      </c>
      <c r="AF172" s="568" t="n">
        <f aca="false" ca="false" dt2D="false" dtr="false" t="normal">$L172*$K172*AF$169</f>
        <v>0</v>
      </c>
      <c r="AG172" s="568" t="n">
        <f aca="false" ca="false" dt2D="false" dtr="false" t="normal">$L172*$K172*AG$169</f>
        <v>0</v>
      </c>
      <c r="AH172" s="568" t="n">
        <f aca="false" ca="false" dt2D="false" dtr="false" t="normal">$L172*$K172*AH$169</f>
        <v>0</v>
      </c>
      <c r="AI172" s="568" t="n">
        <f aca="false" ca="false" dt2D="false" dtr="false" t="normal">$L172*$K172*AI$169</f>
        <v>0</v>
      </c>
      <c r="AJ172" s="568" t="n">
        <f aca="false" ca="false" dt2D="false" dtr="false" t="normal">$L172*$K172*AJ$169</f>
        <v>0</v>
      </c>
      <c r="AK172" s="568" t="n">
        <f aca="false" ca="false" dt2D="false" dtr="false" t="normal">$L172*$K172*AK$169</f>
        <v>0</v>
      </c>
      <c r="AL172" s="568" t="n">
        <f aca="false" ca="false" dt2D="false" dtr="false" t="normal">$L172*$K172*AL$169</f>
        <v>0</v>
      </c>
      <c r="AM172" s="568" t="n">
        <f aca="false" ca="false" dt2D="false" dtr="false" t="normal">$L172*$K172*AM$169</f>
        <v>0</v>
      </c>
      <c r="AN172" s="568" t="n">
        <f aca="false" ca="false" dt2D="false" dtr="false" t="normal">$L172*$K172*AN$169</f>
        <v>0</v>
      </c>
      <c r="AO172" s="568" t="n">
        <f aca="false" ca="false" dt2D="false" dtr="false" t="normal">$L172*$K172*AO$169</f>
        <v>0</v>
      </c>
      <c r="AP172" s="568" t="n">
        <f aca="false" ca="false" dt2D="false" dtr="false" t="normal">$L172*$K172*AP$169</f>
        <v>0</v>
      </c>
      <c r="AQ172" s="568" t="n">
        <f aca="false" ca="false" dt2D="false" dtr="false" t="normal">$L172*$K172*AQ$169</f>
        <v>0</v>
      </c>
      <c r="AR172" s="568" t="n">
        <f aca="false" ca="false" dt2D="false" dtr="false" t="normal">$L172*$K172*AR$169</f>
        <v>0</v>
      </c>
      <c r="AS172" s="568" t="n">
        <f aca="false" ca="false" dt2D="false" dtr="false" t="normal">$L172*$K172*AS$169</f>
        <v>0</v>
      </c>
      <c r="AT172" s="568" t="n">
        <f aca="false" ca="false" dt2D="false" dtr="false" t="normal">$L172*$K172*AT$169</f>
        <v>0</v>
      </c>
      <c r="AU172" s="568" t="n">
        <f aca="false" ca="false" dt2D="false" dtr="false" t="normal">$L172*$K172*AU$169</f>
        <v>0</v>
      </c>
      <c r="AV172" s="568" t="n">
        <f aca="false" ca="false" dt2D="false" dtr="false" t="normal">$L172*$K172*AV$169</f>
        <v>0</v>
      </c>
      <c r="AW172" s="568" t="n">
        <f aca="false" ca="false" dt2D="false" dtr="false" t="normal">$L172*$K172*AW$169</f>
        <v>0</v>
      </c>
      <c r="AX172" s="568" t="n">
        <f aca="false" ca="false" dt2D="false" dtr="false" t="normal">$L172*$K172*AX$169</f>
        <v>0</v>
      </c>
      <c r="AY172" s="568" t="n">
        <f aca="false" ca="false" dt2D="false" dtr="false" t="normal">$L172*$K172*AY$169</f>
        <v>0</v>
      </c>
      <c r="AZ172" s="568" t="n">
        <f aca="false" ca="false" dt2D="false" dtr="false" t="normal">$L172*$K172*AZ$169</f>
        <v>0</v>
      </c>
      <c r="BA172" s="568" t="n">
        <f aca="false" ca="false" dt2D="false" dtr="false" t="normal">$L172*$K172*BA$169</f>
        <v>0</v>
      </c>
      <c r="BB172" s="568" t="n">
        <f aca="false" ca="false" dt2D="false" dtr="false" t="normal">$L172*$K172*BB$169</f>
        <v>0</v>
      </c>
      <c r="BC172" s="568" t="n">
        <f aca="false" ca="false" dt2D="false" dtr="false" t="normal">$L172*$K172*BC$169</f>
        <v>0</v>
      </c>
      <c r="BD172" s="568" t="n">
        <f aca="false" ca="false" dt2D="false" dtr="false" t="normal">$L172*$K172*BD$169</f>
        <v>0</v>
      </c>
      <c r="BE172" s="568" t="n">
        <f aca="false" ca="false" dt2D="false" dtr="false" t="normal">$L172*$K172*BE$169</f>
        <v>0</v>
      </c>
      <c r="BF172" s="568" t="n">
        <f aca="false" ca="false" dt2D="false" dtr="false" t="normal">$L172*$K172*BF$169</f>
        <v>0</v>
      </c>
      <c r="BG172" s="568" t="n">
        <f aca="false" ca="false" dt2D="false" dtr="false" t="normal">$L172*$K172*BG$169</f>
        <v>0</v>
      </c>
      <c r="BH172" s="568" t="n">
        <f aca="false" ca="false" dt2D="false" dtr="false" t="normal">$L172*$K172*BH$169</f>
        <v>0</v>
      </c>
      <c r="BI172" s="568" t="n">
        <f aca="false" ca="false" dt2D="false" dtr="false" t="normal">$L172*$K172*BI$169</f>
        <v>0</v>
      </c>
      <c r="BJ172" s="568" t="n">
        <f aca="false" ca="false" dt2D="false" dtr="false" t="normal">$L172*$K172*BJ$169</f>
        <v>0</v>
      </c>
      <c r="BK172" s="568" t="n">
        <f aca="false" ca="false" dt2D="false" dtr="false" t="normal">$L172*$K172*BK$169</f>
        <v>0</v>
      </c>
      <c r="BL172" s="568" t="n">
        <f aca="false" ca="false" dt2D="false" dtr="false" t="normal">$L172*$K172*BL$169</f>
        <v>0</v>
      </c>
      <c r="BM172" s="568" t="n">
        <f aca="false" ca="false" dt2D="false" dtr="false" t="normal">$L172*$K172*BM$169</f>
        <v>0</v>
      </c>
      <c r="BN172" s="568" t="n">
        <f aca="false" ca="false" dt2D="false" dtr="false" t="normal">$L172*$K172*BN$169</f>
        <v>0</v>
      </c>
      <c r="BO172" s="568" t="n">
        <f aca="false" ca="false" dt2D="false" dtr="false" t="normal">$L172*$K172*BO$169</f>
        <v>0</v>
      </c>
      <c r="BP172" s="568" t="n">
        <f aca="false" ca="false" dt2D="false" dtr="false" t="normal">$L172*$K172*BP$169</f>
        <v>0</v>
      </c>
      <c r="BQ172" s="568" t="n">
        <f aca="false" ca="false" dt2D="false" dtr="false" t="normal">$L172*$K172*BQ$169</f>
        <v>0</v>
      </c>
      <c r="BR172" s="568" t="n">
        <f aca="false" ca="false" dt2D="false" dtr="false" t="normal">$L172*$K172*BR$169</f>
        <v>0</v>
      </c>
      <c r="BS172" s="568" t="n">
        <f aca="false" ca="false" dt2D="false" dtr="false" t="normal">$L172*$K172*BS$169</f>
        <v>0</v>
      </c>
      <c r="BT172" s="568" t="n">
        <f aca="false" ca="false" dt2D="false" dtr="false" t="normal">$L172*$K172*BT$169</f>
        <v>0</v>
      </c>
    </row>
    <row hidden="true" ht="16.5" outlineLevel="2" r="173">
      <c r="I173" s="566" t="s">
        <v>660</v>
      </c>
      <c r="J173" s="626" t="s">
        <v>640</v>
      </c>
      <c r="K173" s="567" t="n"/>
      <c r="L173" s="627" t="n"/>
      <c r="M173" s="568" t="n">
        <f aca="false" ca="false" dt2D="false" dtr="false" t="normal">$L173*$K173*M$169</f>
        <v>0</v>
      </c>
      <c r="N173" s="568" t="n">
        <f aca="false" ca="false" dt2D="false" dtr="false" t="normal">$L173*$K173*N$169</f>
        <v>0</v>
      </c>
      <c r="O173" s="568" t="n">
        <f aca="false" ca="false" dt2D="false" dtr="false" t="normal">$L173*$K173*O$169</f>
        <v>0</v>
      </c>
      <c r="P173" s="568" t="n">
        <f aca="false" ca="false" dt2D="false" dtr="false" t="normal">$L173*$K173*P$169</f>
        <v>0</v>
      </c>
      <c r="Q173" s="568" t="n">
        <f aca="false" ca="false" dt2D="false" dtr="false" t="normal">$L173*$K173*Q$169</f>
        <v>0</v>
      </c>
      <c r="R173" s="568" t="n">
        <f aca="false" ca="false" dt2D="false" dtr="false" t="normal">$L173*$K173*R$169</f>
        <v>0</v>
      </c>
      <c r="S173" s="568" t="n">
        <f aca="false" ca="false" dt2D="false" dtr="false" t="normal">$L173*$K173*S$169</f>
        <v>0</v>
      </c>
      <c r="T173" s="568" t="n">
        <f aca="false" ca="false" dt2D="false" dtr="false" t="normal">$L173*$K173*T$169</f>
        <v>0</v>
      </c>
      <c r="U173" s="568" t="n">
        <f aca="false" ca="false" dt2D="false" dtr="false" t="normal">$L173*$K173*U$169</f>
        <v>0</v>
      </c>
      <c r="V173" s="568" t="n">
        <f aca="false" ca="false" dt2D="false" dtr="false" t="normal">$L173*$K173*V$169</f>
        <v>0</v>
      </c>
      <c r="W173" s="568" t="n">
        <f aca="false" ca="false" dt2D="false" dtr="false" t="normal">$L173*$K173*W$169</f>
        <v>0</v>
      </c>
      <c r="X173" s="568" t="n">
        <f aca="false" ca="false" dt2D="false" dtr="false" t="normal">$L173*$K173*X$169</f>
        <v>0</v>
      </c>
      <c r="Y173" s="568" t="n">
        <f aca="false" ca="false" dt2D="false" dtr="false" t="normal">$L173*$K173*Y$169</f>
        <v>0</v>
      </c>
      <c r="Z173" s="568" t="n">
        <f aca="false" ca="false" dt2D="false" dtr="false" t="normal">$L173*$K173*Z$169</f>
        <v>0</v>
      </c>
      <c r="AA173" s="568" t="n">
        <f aca="false" ca="false" dt2D="false" dtr="false" t="normal">$L173*$K173*AA$169</f>
        <v>0</v>
      </c>
      <c r="AB173" s="568" t="n">
        <f aca="false" ca="false" dt2D="false" dtr="false" t="normal">$L173*$K173*AB$169</f>
        <v>0</v>
      </c>
      <c r="AC173" s="568" t="n">
        <f aca="false" ca="false" dt2D="false" dtr="false" t="normal">$L173*$K173*AC$169</f>
        <v>0</v>
      </c>
      <c r="AD173" s="568" t="n">
        <f aca="false" ca="false" dt2D="false" dtr="false" t="normal">$L173*$K173*AD$169</f>
        <v>0</v>
      </c>
      <c r="AE173" s="568" t="n">
        <f aca="false" ca="false" dt2D="false" dtr="false" t="normal">$L173*$K173*AE$169</f>
        <v>0</v>
      </c>
      <c r="AF173" s="568" t="n">
        <f aca="false" ca="false" dt2D="false" dtr="false" t="normal">$L173*$K173*AF$169</f>
        <v>0</v>
      </c>
      <c r="AG173" s="568" t="n">
        <f aca="false" ca="false" dt2D="false" dtr="false" t="normal">$L173*$K173*AG$169</f>
        <v>0</v>
      </c>
      <c r="AH173" s="568" t="n">
        <f aca="false" ca="false" dt2D="false" dtr="false" t="normal">$L173*$K173*AH$169</f>
        <v>0</v>
      </c>
      <c r="AI173" s="568" t="n">
        <f aca="false" ca="false" dt2D="false" dtr="false" t="normal">$L173*$K173*AI$169</f>
        <v>0</v>
      </c>
      <c r="AJ173" s="568" t="n">
        <f aca="false" ca="false" dt2D="false" dtr="false" t="normal">$L173*$K173*AJ$169</f>
        <v>0</v>
      </c>
      <c r="AK173" s="568" t="n">
        <f aca="false" ca="false" dt2D="false" dtr="false" t="normal">$L173*$K173*AK$169</f>
        <v>0</v>
      </c>
      <c r="AL173" s="568" t="n">
        <f aca="false" ca="false" dt2D="false" dtr="false" t="normal">$L173*$K173*AL$169</f>
        <v>0</v>
      </c>
      <c r="AM173" s="568" t="n">
        <f aca="false" ca="false" dt2D="false" dtr="false" t="normal">$L173*$K173*AM$169</f>
        <v>0</v>
      </c>
      <c r="AN173" s="568" t="n">
        <f aca="false" ca="false" dt2D="false" dtr="false" t="normal">$L173*$K173*AN$169</f>
        <v>0</v>
      </c>
      <c r="AO173" s="568" t="n">
        <f aca="false" ca="false" dt2D="false" dtr="false" t="normal">$L173*$K173*AO$169</f>
        <v>0</v>
      </c>
      <c r="AP173" s="568" t="n">
        <f aca="false" ca="false" dt2D="false" dtr="false" t="normal">$L173*$K173*AP$169</f>
        <v>0</v>
      </c>
      <c r="AQ173" s="568" t="n">
        <f aca="false" ca="false" dt2D="false" dtr="false" t="normal">$L173*$K173*AQ$169</f>
        <v>0</v>
      </c>
      <c r="AR173" s="568" t="n">
        <f aca="false" ca="false" dt2D="false" dtr="false" t="normal">$L173*$K173*AR$169</f>
        <v>0</v>
      </c>
      <c r="AS173" s="568" t="n">
        <f aca="false" ca="false" dt2D="false" dtr="false" t="normal">$L173*$K173*AS$169</f>
        <v>0</v>
      </c>
      <c r="AT173" s="568" t="n">
        <f aca="false" ca="false" dt2D="false" dtr="false" t="normal">$L173*$K173*AT$169</f>
        <v>0</v>
      </c>
      <c r="AU173" s="568" t="n">
        <f aca="false" ca="false" dt2D="false" dtr="false" t="normal">$L173*$K173*AU$169</f>
        <v>0</v>
      </c>
      <c r="AV173" s="568" t="n">
        <f aca="false" ca="false" dt2D="false" dtr="false" t="normal">$L173*$K173*AV$169</f>
        <v>0</v>
      </c>
      <c r="AW173" s="568" t="n">
        <f aca="false" ca="false" dt2D="false" dtr="false" t="normal">$L173*$K173*AW$169</f>
        <v>0</v>
      </c>
      <c r="AX173" s="568" t="n">
        <f aca="false" ca="false" dt2D="false" dtr="false" t="normal">$L173*$K173*AX$169</f>
        <v>0</v>
      </c>
      <c r="AY173" s="568" t="n">
        <f aca="false" ca="false" dt2D="false" dtr="false" t="normal">$L173*$K173*AY$169</f>
        <v>0</v>
      </c>
      <c r="AZ173" s="568" t="n">
        <f aca="false" ca="false" dt2D="false" dtr="false" t="normal">$L173*$K173*AZ$169</f>
        <v>0</v>
      </c>
      <c r="BA173" s="568" t="n">
        <f aca="false" ca="false" dt2D="false" dtr="false" t="normal">$L173*$K173*BA$169</f>
        <v>0</v>
      </c>
      <c r="BB173" s="568" t="n">
        <f aca="false" ca="false" dt2D="false" dtr="false" t="normal">$L173*$K173*BB$169</f>
        <v>0</v>
      </c>
      <c r="BC173" s="568" t="n">
        <f aca="false" ca="false" dt2D="false" dtr="false" t="normal">$L173*$K173*BC$169</f>
        <v>0</v>
      </c>
      <c r="BD173" s="568" t="n">
        <f aca="false" ca="false" dt2D="false" dtr="false" t="normal">$L173*$K173*BD$169</f>
        <v>0</v>
      </c>
      <c r="BE173" s="568" t="n">
        <f aca="false" ca="false" dt2D="false" dtr="false" t="normal">$L173*$K173*BE$169</f>
        <v>0</v>
      </c>
      <c r="BF173" s="568" t="n">
        <f aca="false" ca="false" dt2D="false" dtr="false" t="normal">$L173*$K173*BF$169</f>
        <v>0</v>
      </c>
      <c r="BG173" s="568" t="n">
        <f aca="false" ca="false" dt2D="false" dtr="false" t="normal">$L173*$K173*BG$169</f>
        <v>0</v>
      </c>
      <c r="BH173" s="568" t="n">
        <f aca="false" ca="false" dt2D="false" dtr="false" t="normal">$L173*$K173*BH$169</f>
        <v>0</v>
      </c>
      <c r="BI173" s="568" t="n">
        <f aca="false" ca="false" dt2D="false" dtr="false" t="normal">$L173*$K173*BI$169</f>
        <v>0</v>
      </c>
      <c r="BJ173" s="568" t="n">
        <f aca="false" ca="false" dt2D="false" dtr="false" t="normal">$L173*$K173*BJ$169</f>
        <v>0</v>
      </c>
      <c r="BK173" s="568" t="n">
        <f aca="false" ca="false" dt2D="false" dtr="false" t="normal">$L173*$K173*BK$169</f>
        <v>0</v>
      </c>
      <c r="BL173" s="568" t="n">
        <f aca="false" ca="false" dt2D="false" dtr="false" t="normal">$L173*$K173*BL$169</f>
        <v>0</v>
      </c>
      <c r="BM173" s="568" t="n">
        <f aca="false" ca="false" dt2D="false" dtr="false" t="normal">$L173*$K173*BM$169</f>
        <v>0</v>
      </c>
      <c r="BN173" s="568" t="n">
        <f aca="false" ca="false" dt2D="false" dtr="false" t="normal">$L173*$K173*BN$169</f>
        <v>0</v>
      </c>
      <c r="BO173" s="568" t="n">
        <f aca="false" ca="false" dt2D="false" dtr="false" t="normal">$L173*$K173*BO$169</f>
        <v>0</v>
      </c>
      <c r="BP173" s="568" t="n">
        <f aca="false" ca="false" dt2D="false" dtr="false" t="normal">$L173*$K173*BP$169</f>
        <v>0</v>
      </c>
      <c r="BQ173" s="568" t="n">
        <f aca="false" ca="false" dt2D="false" dtr="false" t="normal">$L173*$K173*BQ$169</f>
        <v>0</v>
      </c>
      <c r="BR173" s="568" t="n">
        <f aca="false" ca="false" dt2D="false" dtr="false" t="normal">$L173*$K173*BR$169</f>
        <v>0</v>
      </c>
      <c r="BS173" s="568" t="n">
        <f aca="false" ca="false" dt2D="false" dtr="false" t="normal">$L173*$K173*BS$169</f>
        <v>0</v>
      </c>
      <c r="BT173" s="568" t="n">
        <f aca="false" ca="false" dt2D="false" dtr="false" t="normal">$L173*$K173*BT$169</f>
        <v>0</v>
      </c>
    </row>
    <row hidden="true" ht="16.5" outlineLevel="2" r="174">
      <c r="I174" s="566" t="s">
        <v>661</v>
      </c>
      <c r="J174" s="626" t="s">
        <v>640</v>
      </c>
      <c r="K174" s="567" t="n"/>
      <c r="L174" s="627" t="n"/>
      <c r="M174" s="568" t="n">
        <f aca="false" ca="false" dt2D="false" dtr="false" t="normal">$L174*$K174*M$169</f>
        <v>0</v>
      </c>
      <c r="N174" s="568" t="n">
        <f aca="false" ca="false" dt2D="false" dtr="false" t="normal">$L174*$K174*N$169</f>
        <v>0</v>
      </c>
      <c r="O174" s="568" t="n">
        <f aca="false" ca="false" dt2D="false" dtr="false" t="normal">$L174*$K174*O$169</f>
        <v>0</v>
      </c>
      <c r="P174" s="568" t="n">
        <f aca="false" ca="false" dt2D="false" dtr="false" t="normal">$L174*$K174*P$169</f>
        <v>0</v>
      </c>
      <c r="Q174" s="568" t="n">
        <f aca="false" ca="false" dt2D="false" dtr="false" t="normal">$L174*$K174*Q$169</f>
        <v>0</v>
      </c>
      <c r="R174" s="568" t="n">
        <f aca="false" ca="false" dt2D="false" dtr="false" t="normal">$L174*$K174*R$169</f>
        <v>0</v>
      </c>
      <c r="S174" s="568" t="n">
        <f aca="false" ca="false" dt2D="false" dtr="false" t="normal">$L174*$K174*S$169</f>
        <v>0</v>
      </c>
      <c r="T174" s="568" t="n">
        <f aca="false" ca="false" dt2D="false" dtr="false" t="normal">$L174*$K174*T$169</f>
        <v>0</v>
      </c>
      <c r="U174" s="568" t="n">
        <f aca="false" ca="false" dt2D="false" dtr="false" t="normal">$L174*$K174*U$169</f>
        <v>0</v>
      </c>
      <c r="V174" s="568" t="n">
        <f aca="false" ca="false" dt2D="false" dtr="false" t="normal">$L174*$K174*V$169</f>
        <v>0</v>
      </c>
      <c r="W174" s="568" t="n">
        <f aca="false" ca="false" dt2D="false" dtr="false" t="normal">$L174*$K174*W$169</f>
        <v>0</v>
      </c>
      <c r="X174" s="568" t="n">
        <f aca="false" ca="false" dt2D="false" dtr="false" t="normal">$L174*$K174*X$169</f>
        <v>0</v>
      </c>
      <c r="Y174" s="568" t="n">
        <f aca="false" ca="false" dt2D="false" dtr="false" t="normal">$L174*$K174*Y$169</f>
        <v>0</v>
      </c>
      <c r="Z174" s="568" t="n">
        <f aca="false" ca="false" dt2D="false" dtr="false" t="normal">$L174*$K174*Z$169</f>
        <v>0</v>
      </c>
      <c r="AA174" s="568" t="n">
        <f aca="false" ca="false" dt2D="false" dtr="false" t="normal">$L174*$K174*AA$169</f>
        <v>0</v>
      </c>
      <c r="AB174" s="568" t="n">
        <f aca="false" ca="false" dt2D="false" dtr="false" t="normal">$L174*$K174*AB$169</f>
        <v>0</v>
      </c>
      <c r="AC174" s="568" t="n">
        <f aca="false" ca="false" dt2D="false" dtr="false" t="normal">$L174*$K174*AC$169</f>
        <v>0</v>
      </c>
      <c r="AD174" s="568" t="n">
        <f aca="false" ca="false" dt2D="false" dtr="false" t="normal">$L174*$K174*AD$169</f>
        <v>0</v>
      </c>
      <c r="AE174" s="568" t="n">
        <f aca="false" ca="false" dt2D="false" dtr="false" t="normal">$L174*$K174*AE$169</f>
        <v>0</v>
      </c>
      <c r="AF174" s="568" t="n">
        <f aca="false" ca="false" dt2D="false" dtr="false" t="normal">$L174*$K174*AF$169</f>
        <v>0</v>
      </c>
      <c r="AG174" s="568" t="n">
        <f aca="false" ca="false" dt2D="false" dtr="false" t="normal">$L174*$K174*AG$169</f>
        <v>0</v>
      </c>
      <c r="AH174" s="568" t="n">
        <f aca="false" ca="false" dt2D="false" dtr="false" t="normal">$L174*$K174*AH$169</f>
        <v>0</v>
      </c>
      <c r="AI174" s="568" t="n">
        <f aca="false" ca="false" dt2D="false" dtr="false" t="normal">$L174*$K174*AI$169</f>
        <v>0</v>
      </c>
      <c r="AJ174" s="568" t="n">
        <f aca="false" ca="false" dt2D="false" dtr="false" t="normal">$L174*$K174*AJ$169</f>
        <v>0</v>
      </c>
      <c r="AK174" s="568" t="n">
        <f aca="false" ca="false" dt2D="false" dtr="false" t="normal">$L174*$K174*AK$169</f>
        <v>0</v>
      </c>
      <c r="AL174" s="568" t="n">
        <f aca="false" ca="false" dt2D="false" dtr="false" t="normal">$L174*$K174*AL$169</f>
        <v>0</v>
      </c>
      <c r="AM174" s="568" t="n">
        <f aca="false" ca="false" dt2D="false" dtr="false" t="normal">$L174*$K174*AM$169</f>
        <v>0</v>
      </c>
      <c r="AN174" s="568" t="n">
        <f aca="false" ca="false" dt2D="false" dtr="false" t="normal">$L174*$K174*AN$169</f>
        <v>0</v>
      </c>
      <c r="AO174" s="568" t="n">
        <f aca="false" ca="false" dt2D="false" dtr="false" t="normal">$L174*$K174*AO$169</f>
        <v>0</v>
      </c>
      <c r="AP174" s="568" t="n">
        <f aca="false" ca="false" dt2D="false" dtr="false" t="normal">$L174*$K174*AP$169</f>
        <v>0</v>
      </c>
      <c r="AQ174" s="568" t="n">
        <f aca="false" ca="false" dt2D="false" dtr="false" t="normal">$L174*$K174*AQ$169</f>
        <v>0</v>
      </c>
      <c r="AR174" s="568" t="n">
        <f aca="false" ca="false" dt2D="false" dtr="false" t="normal">$L174*$K174*AR$169</f>
        <v>0</v>
      </c>
      <c r="AS174" s="568" t="n">
        <f aca="false" ca="false" dt2D="false" dtr="false" t="normal">$L174*$K174*AS$169</f>
        <v>0</v>
      </c>
      <c r="AT174" s="568" t="n">
        <f aca="false" ca="false" dt2D="false" dtr="false" t="normal">$L174*$K174*AT$169</f>
        <v>0</v>
      </c>
      <c r="AU174" s="568" t="n">
        <f aca="false" ca="false" dt2D="false" dtr="false" t="normal">$L174*$K174*AU$169</f>
        <v>0</v>
      </c>
      <c r="AV174" s="568" t="n">
        <f aca="false" ca="false" dt2D="false" dtr="false" t="normal">$L174*$K174*AV$169</f>
        <v>0</v>
      </c>
      <c r="AW174" s="568" t="n">
        <f aca="false" ca="false" dt2D="false" dtr="false" t="normal">$L174*$K174*AW$169</f>
        <v>0</v>
      </c>
      <c r="AX174" s="568" t="n">
        <f aca="false" ca="false" dt2D="false" dtr="false" t="normal">$L174*$K174*AX$169</f>
        <v>0</v>
      </c>
      <c r="AY174" s="568" t="n">
        <f aca="false" ca="false" dt2D="false" dtr="false" t="normal">$L174*$K174*AY$169</f>
        <v>0</v>
      </c>
      <c r="AZ174" s="568" t="n">
        <f aca="false" ca="false" dt2D="false" dtr="false" t="normal">$L174*$K174*AZ$169</f>
        <v>0</v>
      </c>
      <c r="BA174" s="568" t="n">
        <f aca="false" ca="false" dt2D="false" dtr="false" t="normal">$L174*$K174*BA$169</f>
        <v>0</v>
      </c>
      <c r="BB174" s="568" t="n">
        <f aca="false" ca="false" dt2D="false" dtr="false" t="normal">$L174*$K174*BB$169</f>
        <v>0</v>
      </c>
      <c r="BC174" s="568" t="n">
        <f aca="false" ca="false" dt2D="false" dtr="false" t="normal">$L174*$K174*BC$169</f>
        <v>0</v>
      </c>
      <c r="BD174" s="568" t="n">
        <f aca="false" ca="false" dt2D="false" dtr="false" t="normal">$L174*$K174*BD$169</f>
        <v>0</v>
      </c>
      <c r="BE174" s="568" t="n">
        <f aca="false" ca="false" dt2D="false" dtr="false" t="normal">$L174*$K174*BE$169</f>
        <v>0</v>
      </c>
      <c r="BF174" s="568" t="n">
        <f aca="false" ca="false" dt2D="false" dtr="false" t="normal">$L174*$K174*BF$169</f>
        <v>0</v>
      </c>
      <c r="BG174" s="568" t="n">
        <f aca="false" ca="false" dt2D="false" dtr="false" t="normal">$L174*$K174*BG$169</f>
        <v>0</v>
      </c>
      <c r="BH174" s="568" t="n">
        <f aca="false" ca="false" dt2D="false" dtr="false" t="normal">$L174*$K174*BH$169</f>
        <v>0</v>
      </c>
      <c r="BI174" s="568" t="n">
        <f aca="false" ca="false" dt2D="false" dtr="false" t="normal">$L174*$K174*BI$169</f>
        <v>0</v>
      </c>
      <c r="BJ174" s="568" t="n">
        <f aca="false" ca="false" dt2D="false" dtr="false" t="normal">$L174*$K174*BJ$169</f>
        <v>0</v>
      </c>
      <c r="BK174" s="568" t="n">
        <f aca="false" ca="false" dt2D="false" dtr="false" t="normal">$L174*$K174*BK$169</f>
        <v>0</v>
      </c>
      <c r="BL174" s="568" t="n">
        <f aca="false" ca="false" dt2D="false" dtr="false" t="normal">$L174*$K174*BL$169</f>
        <v>0</v>
      </c>
      <c r="BM174" s="568" t="n">
        <f aca="false" ca="false" dt2D="false" dtr="false" t="normal">$L174*$K174*BM$169</f>
        <v>0</v>
      </c>
      <c r="BN174" s="568" t="n">
        <f aca="false" ca="false" dt2D="false" dtr="false" t="normal">$L174*$K174*BN$169</f>
        <v>0</v>
      </c>
      <c r="BO174" s="568" t="n">
        <f aca="false" ca="false" dt2D="false" dtr="false" t="normal">$L174*$K174*BO$169</f>
        <v>0</v>
      </c>
      <c r="BP174" s="568" t="n">
        <f aca="false" ca="false" dt2D="false" dtr="false" t="normal">$L174*$K174*BP$169</f>
        <v>0</v>
      </c>
      <c r="BQ174" s="568" t="n">
        <f aca="false" ca="false" dt2D="false" dtr="false" t="normal">$L174*$K174*BQ$169</f>
        <v>0</v>
      </c>
      <c r="BR174" s="568" t="n">
        <f aca="false" ca="false" dt2D="false" dtr="false" t="normal">$L174*$K174*BR$169</f>
        <v>0</v>
      </c>
      <c r="BS174" s="568" t="n">
        <f aca="false" ca="false" dt2D="false" dtr="false" t="normal">$L174*$K174*BS$169</f>
        <v>0</v>
      </c>
      <c r="BT174" s="568" t="n">
        <f aca="false" ca="false" dt2D="false" dtr="false" t="normal">$L174*$K174*BT$169</f>
        <v>0</v>
      </c>
    </row>
    <row hidden="true" ht="16.5" outlineLevel="2" r="175">
      <c r="I175" s="566" t="s">
        <v>662</v>
      </c>
      <c r="J175" s="626" t="s">
        <v>646</v>
      </c>
      <c r="K175" s="567" t="n"/>
      <c r="L175" s="627" t="n"/>
      <c r="M175" s="568" t="n">
        <f aca="false" ca="false" dt2D="false" dtr="false" t="normal">$L175*$K175*M$169</f>
        <v>0</v>
      </c>
      <c r="N175" s="568" t="n">
        <f aca="false" ca="false" dt2D="false" dtr="false" t="normal">$L175*$K175*N$169</f>
        <v>0</v>
      </c>
      <c r="O175" s="568" t="n">
        <f aca="false" ca="false" dt2D="false" dtr="false" t="normal">$L175*$K175*O$169</f>
        <v>0</v>
      </c>
      <c r="P175" s="568" t="n">
        <f aca="false" ca="false" dt2D="false" dtr="false" t="normal">$L175*$K175*P$169</f>
        <v>0</v>
      </c>
      <c r="Q175" s="568" t="n">
        <f aca="false" ca="false" dt2D="false" dtr="false" t="normal">$L175*$K175*Q$169</f>
        <v>0</v>
      </c>
      <c r="R175" s="568" t="n">
        <f aca="false" ca="false" dt2D="false" dtr="false" t="normal">$L175*$K175*R$169</f>
        <v>0</v>
      </c>
      <c r="S175" s="568" t="n">
        <f aca="false" ca="false" dt2D="false" dtr="false" t="normal">$L175*$K175*S$169</f>
        <v>0</v>
      </c>
      <c r="T175" s="568" t="n">
        <f aca="false" ca="false" dt2D="false" dtr="false" t="normal">$L175*$K175*T$169</f>
        <v>0</v>
      </c>
      <c r="U175" s="568" t="n">
        <f aca="false" ca="false" dt2D="false" dtr="false" t="normal">$L175*$K175*U$169</f>
        <v>0</v>
      </c>
      <c r="V175" s="568" t="n">
        <f aca="false" ca="false" dt2D="false" dtr="false" t="normal">$L175*$K175*V$169</f>
        <v>0</v>
      </c>
      <c r="W175" s="568" t="n">
        <f aca="false" ca="false" dt2D="false" dtr="false" t="normal">$L175*$K175*W$169</f>
        <v>0</v>
      </c>
      <c r="X175" s="568" t="n">
        <f aca="false" ca="false" dt2D="false" dtr="false" t="normal">$L175*$K175*X$169</f>
        <v>0</v>
      </c>
      <c r="Y175" s="568" t="n">
        <f aca="false" ca="false" dt2D="false" dtr="false" t="normal">$L175*$K175*Y$169</f>
        <v>0</v>
      </c>
      <c r="Z175" s="568" t="n">
        <f aca="false" ca="false" dt2D="false" dtr="false" t="normal">$L175*$K175*Z$169</f>
        <v>0</v>
      </c>
      <c r="AA175" s="568" t="n">
        <f aca="false" ca="false" dt2D="false" dtr="false" t="normal">$L175*$K175*AA$169</f>
        <v>0</v>
      </c>
      <c r="AB175" s="568" t="n">
        <f aca="false" ca="false" dt2D="false" dtr="false" t="normal">$L175*$K175*AB$169</f>
        <v>0</v>
      </c>
      <c r="AC175" s="568" t="n">
        <f aca="false" ca="false" dt2D="false" dtr="false" t="normal">$L175*$K175*AC$169</f>
        <v>0</v>
      </c>
      <c r="AD175" s="568" t="n">
        <f aca="false" ca="false" dt2D="false" dtr="false" t="normal">$L175*$K175*AD$169</f>
        <v>0</v>
      </c>
      <c r="AE175" s="568" t="n">
        <f aca="false" ca="false" dt2D="false" dtr="false" t="normal">$L175*$K175*AE$169</f>
        <v>0</v>
      </c>
      <c r="AF175" s="568" t="n">
        <f aca="false" ca="false" dt2D="false" dtr="false" t="normal">$L175*$K175*AF$169</f>
        <v>0</v>
      </c>
      <c r="AG175" s="568" t="n">
        <f aca="false" ca="false" dt2D="false" dtr="false" t="normal">$L175*$K175*AG$169</f>
        <v>0</v>
      </c>
      <c r="AH175" s="568" t="n">
        <f aca="false" ca="false" dt2D="false" dtr="false" t="normal">$L175*$K175*AH$169</f>
        <v>0</v>
      </c>
      <c r="AI175" s="568" t="n">
        <f aca="false" ca="false" dt2D="false" dtr="false" t="normal">$L175*$K175*AI$169</f>
        <v>0</v>
      </c>
      <c r="AJ175" s="568" t="n">
        <f aca="false" ca="false" dt2D="false" dtr="false" t="normal">$L175*$K175*AJ$169</f>
        <v>0</v>
      </c>
      <c r="AK175" s="568" t="n">
        <f aca="false" ca="false" dt2D="false" dtr="false" t="normal">$L175*$K175*AK$169</f>
        <v>0</v>
      </c>
      <c r="AL175" s="568" t="n">
        <f aca="false" ca="false" dt2D="false" dtr="false" t="normal">$L175*$K175*AL$169</f>
        <v>0</v>
      </c>
      <c r="AM175" s="568" t="n">
        <f aca="false" ca="false" dt2D="false" dtr="false" t="normal">$L175*$K175*AM$169</f>
        <v>0</v>
      </c>
      <c r="AN175" s="568" t="n">
        <f aca="false" ca="false" dt2D="false" dtr="false" t="normal">$L175*$K175*AN$169</f>
        <v>0</v>
      </c>
      <c r="AO175" s="568" t="n">
        <f aca="false" ca="false" dt2D="false" dtr="false" t="normal">$L175*$K175*AO$169</f>
        <v>0</v>
      </c>
      <c r="AP175" s="568" t="n">
        <f aca="false" ca="false" dt2D="false" dtr="false" t="normal">$L175*$K175*AP$169</f>
        <v>0</v>
      </c>
      <c r="AQ175" s="568" t="n">
        <f aca="false" ca="false" dt2D="false" dtr="false" t="normal">$L175*$K175*AQ$169</f>
        <v>0</v>
      </c>
      <c r="AR175" s="568" t="n">
        <f aca="false" ca="false" dt2D="false" dtr="false" t="normal">$L175*$K175*AR$169</f>
        <v>0</v>
      </c>
      <c r="AS175" s="568" t="n">
        <f aca="false" ca="false" dt2D="false" dtr="false" t="normal">$L175*$K175*AS$169</f>
        <v>0</v>
      </c>
      <c r="AT175" s="568" t="n">
        <f aca="false" ca="false" dt2D="false" dtr="false" t="normal">$L175*$K175*AT$169</f>
        <v>0</v>
      </c>
      <c r="AU175" s="568" t="n">
        <f aca="false" ca="false" dt2D="false" dtr="false" t="normal">$L175*$K175*AU$169</f>
        <v>0</v>
      </c>
      <c r="AV175" s="568" t="n">
        <f aca="false" ca="false" dt2D="false" dtr="false" t="normal">$L175*$K175*AV$169</f>
        <v>0</v>
      </c>
      <c r="AW175" s="568" t="n">
        <f aca="false" ca="false" dt2D="false" dtr="false" t="normal">$L175*$K175*AW$169</f>
        <v>0</v>
      </c>
      <c r="AX175" s="568" t="n">
        <f aca="false" ca="false" dt2D="false" dtr="false" t="normal">$L175*$K175*AX$169</f>
        <v>0</v>
      </c>
      <c r="AY175" s="568" t="n">
        <f aca="false" ca="false" dt2D="false" dtr="false" t="normal">$L175*$K175*AY$169</f>
        <v>0</v>
      </c>
      <c r="AZ175" s="568" t="n">
        <f aca="false" ca="false" dt2D="false" dtr="false" t="normal">$L175*$K175*AZ$169</f>
        <v>0</v>
      </c>
      <c r="BA175" s="568" t="n">
        <f aca="false" ca="false" dt2D="false" dtr="false" t="normal">$L175*$K175*BA$169</f>
        <v>0</v>
      </c>
      <c r="BB175" s="568" t="n">
        <f aca="false" ca="false" dt2D="false" dtr="false" t="normal">$L175*$K175*BB$169</f>
        <v>0</v>
      </c>
      <c r="BC175" s="568" t="n">
        <f aca="false" ca="false" dt2D="false" dtr="false" t="normal">$L175*$K175*BC$169</f>
        <v>0</v>
      </c>
      <c r="BD175" s="568" t="n">
        <f aca="false" ca="false" dt2D="false" dtr="false" t="normal">$L175*$K175*BD$169</f>
        <v>0</v>
      </c>
      <c r="BE175" s="568" t="n">
        <f aca="false" ca="false" dt2D="false" dtr="false" t="normal">$L175*$K175*BE$169</f>
        <v>0</v>
      </c>
      <c r="BF175" s="568" t="n">
        <f aca="false" ca="false" dt2D="false" dtr="false" t="normal">$L175*$K175*BF$169</f>
        <v>0</v>
      </c>
      <c r="BG175" s="568" t="n">
        <f aca="false" ca="false" dt2D="false" dtr="false" t="normal">$L175*$K175*BG$169</f>
        <v>0</v>
      </c>
      <c r="BH175" s="568" t="n">
        <f aca="false" ca="false" dt2D="false" dtr="false" t="normal">$L175*$K175*BH$169</f>
        <v>0</v>
      </c>
      <c r="BI175" s="568" t="n">
        <f aca="false" ca="false" dt2D="false" dtr="false" t="normal">$L175*$K175*BI$169</f>
        <v>0</v>
      </c>
      <c r="BJ175" s="568" t="n">
        <f aca="false" ca="false" dt2D="false" dtr="false" t="normal">$L175*$K175*BJ$169</f>
        <v>0</v>
      </c>
      <c r="BK175" s="568" t="n">
        <f aca="false" ca="false" dt2D="false" dtr="false" t="normal">$L175*$K175*BK$169</f>
        <v>0</v>
      </c>
      <c r="BL175" s="568" t="n">
        <f aca="false" ca="false" dt2D="false" dtr="false" t="normal">$L175*$K175*BL$169</f>
        <v>0</v>
      </c>
      <c r="BM175" s="568" t="n">
        <f aca="false" ca="false" dt2D="false" dtr="false" t="normal">$L175*$K175*BM$169</f>
        <v>0</v>
      </c>
      <c r="BN175" s="568" t="n">
        <f aca="false" ca="false" dt2D="false" dtr="false" t="normal">$L175*$K175*BN$169</f>
        <v>0</v>
      </c>
      <c r="BO175" s="568" t="n">
        <f aca="false" ca="false" dt2D="false" dtr="false" t="normal">$L175*$K175*BO$169</f>
        <v>0</v>
      </c>
      <c r="BP175" s="568" t="n">
        <f aca="false" ca="false" dt2D="false" dtr="false" t="normal">$L175*$K175*BP$169</f>
        <v>0</v>
      </c>
      <c r="BQ175" s="568" t="n">
        <f aca="false" ca="false" dt2D="false" dtr="false" t="normal">$L175*$K175*BQ$169</f>
        <v>0</v>
      </c>
      <c r="BR175" s="568" t="n">
        <f aca="false" ca="false" dt2D="false" dtr="false" t="normal">$L175*$K175*BR$169</f>
        <v>0</v>
      </c>
      <c r="BS175" s="568" t="n">
        <f aca="false" ca="false" dt2D="false" dtr="false" t="normal">$L175*$K175*BS$169</f>
        <v>0</v>
      </c>
      <c r="BT175" s="568" t="n">
        <f aca="false" ca="false" dt2D="false" dtr="false" t="normal">$L175*$K175*BT$169</f>
        <v>0</v>
      </c>
    </row>
    <row hidden="true" ht="16.5" outlineLevel="2" r="176">
      <c r="I176" s="566" t="s">
        <v>663</v>
      </c>
      <c r="J176" s="626" t="s">
        <v>646</v>
      </c>
      <c r="K176" s="567" t="n"/>
      <c r="L176" s="627" t="n"/>
      <c r="M176" s="568" t="n">
        <f aca="false" ca="false" dt2D="false" dtr="false" t="normal">$L176*$K176*M$169</f>
        <v>0</v>
      </c>
      <c r="N176" s="568" t="n">
        <f aca="false" ca="false" dt2D="false" dtr="false" t="normal">$L176*$K176*N$169</f>
        <v>0</v>
      </c>
      <c r="O176" s="568" t="n">
        <f aca="false" ca="false" dt2D="false" dtr="false" t="normal">$L176*$K176*O$169</f>
        <v>0</v>
      </c>
      <c r="P176" s="568" t="n">
        <f aca="false" ca="false" dt2D="false" dtr="false" t="normal">$L176*$K176*P$169</f>
        <v>0</v>
      </c>
      <c r="Q176" s="568" t="n">
        <f aca="false" ca="false" dt2D="false" dtr="false" t="normal">$L176*$K176*Q$169</f>
        <v>0</v>
      </c>
      <c r="R176" s="568" t="n">
        <f aca="false" ca="false" dt2D="false" dtr="false" t="normal">$L176*$K176*R$169</f>
        <v>0</v>
      </c>
      <c r="S176" s="568" t="n">
        <f aca="false" ca="false" dt2D="false" dtr="false" t="normal">$L176*$K176*S$169</f>
        <v>0</v>
      </c>
      <c r="T176" s="568" t="n">
        <f aca="false" ca="false" dt2D="false" dtr="false" t="normal">$L176*$K176*T$169</f>
        <v>0</v>
      </c>
      <c r="U176" s="568" t="n">
        <f aca="false" ca="false" dt2D="false" dtr="false" t="normal">$L176*$K176*U$169</f>
        <v>0</v>
      </c>
      <c r="V176" s="568" t="n">
        <f aca="false" ca="false" dt2D="false" dtr="false" t="normal">$L176*$K176*V$169</f>
        <v>0</v>
      </c>
      <c r="W176" s="568" t="n">
        <f aca="false" ca="false" dt2D="false" dtr="false" t="normal">$L176*$K176*W$169</f>
        <v>0</v>
      </c>
      <c r="X176" s="568" t="n">
        <f aca="false" ca="false" dt2D="false" dtr="false" t="normal">$L176*$K176*X$169</f>
        <v>0</v>
      </c>
      <c r="Y176" s="568" t="n">
        <f aca="false" ca="false" dt2D="false" dtr="false" t="normal">$L176*$K176*Y$169</f>
        <v>0</v>
      </c>
      <c r="Z176" s="568" t="n">
        <f aca="false" ca="false" dt2D="false" dtr="false" t="normal">$L176*$K176*Z$169</f>
        <v>0</v>
      </c>
      <c r="AA176" s="568" t="n">
        <f aca="false" ca="false" dt2D="false" dtr="false" t="normal">$L176*$K176*AA$169</f>
        <v>0</v>
      </c>
      <c r="AB176" s="568" t="n">
        <f aca="false" ca="false" dt2D="false" dtr="false" t="normal">$L176*$K176*AB$169</f>
        <v>0</v>
      </c>
      <c r="AC176" s="568" t="n">
        <f aca="false" ca="false" dt2D="false" dtr="false" t="normal">$L176*$K176*AC$169</f>
        <v>0</v>
      </c>
      <c r="AD176" s="568" t="n">
        <f aca="false" ca="false" dt2D="false" dtr="false" t="normal">$L176*$K176*AD$169</f>
        <v>0</v>
      </c>
      <c r="AE176" s="568" t="n">
        <f aca="false" ca="false" dt2D="false" dtr="false" t="normal">$L176*$K176*AE$169</f>
        <v>0</v>
      </c>
      <c r="AF176" s="568" t="n">
        <f aca="false" ca="false" dt2D="false" dtr="false" t="normal">$L176*$K176*AF$169</f>
        <v>0</v>
      </c>
      <c r="AG176" s="568" t="n">
        <f aca="false" ca="false" dt2D="false" dtr="false" t="normal">$L176*$K176*AG$169</f>
        <v>0</v>
      </c>
      <c r="AH176" s="568" t="n">
        <f aca="false" ca="false" dt2D="false" dtr="false" t="normal">$L176*$K176*AH$169</f>
        <v>0</v>
      </c>
      <c r="AI176" s="568" t="n">
        <f aca="false" ca="false" dt2D="false" dtr="false" t="normal">$L176*$K176*AI$169</f>
        <v>0</v>
      </c>
      <c r="AJ176" s="568" t="n">
        <f aca="false" ca="false" dt2D="false" dtr="false" t="normal">$L176*$K176*AJ$169</f>
        <v>0</v>
      </c>
      <c r="AK176" s="568" t="n">
        <f aca="false" ca="false" dt2D="false" dtr="false" t="normal">$L176*$K176*AK$169</f>
        <v>0</v>
      </c>
      <c r="AL176" s="568" t="n">
        <f aca="false" ca="false" dt2D="false" dtr="false" t="normal">$L176*$K176*AL$169</f>
        <v>0</v>
      </c>
      <c r="AM176" s="568" t="n">
        <f aca="false" ca="false" dt2D="false" dtr="false" t="normal">$L176*$K176*AM$169</f>
        <v>0</v>
      </c>
      <c r="AN176" s="568" t="n">
        <f aca="false" ca="false" dt2D="false" dtr="false" t="normal">$L176*$K176*AN$169</f>
        <v>0</v>
      </c>
      <c r="AO176" s="568" t="n">
        <f aca="false" ca="false" dt2D="false" dtr="false" t="normal">$L176*$K176*AO$169</f>
        <v>0</v>
      </c>
      <c r="AP176" s="568" t="n">
        <f aca="false" ca="false" dt2D="false" dtr="false" t="normal">$L176*$K176*AP$169</f>
        <v>0</v>
      </c>
      <c r="AQ176" s="568" t="n">
        <f aca="false" ca="false" dt2D="false" dtr="false" t="normal">$L176*$K176*AQ$169</f>
        <v>0</v>
      </c>
      <c r="AR176" s="568" t="n">
        <f aca="false" ca="false" dt2D="false" dtr="false" t="normal">$L176*$K176*AR$169</f>
        <v>0</v>
      </c>
      <c r="AS176" s="568" t="n">
        <f aca="false" ca="false" dt2D="false" dtr="false" t="normal">$L176*$K176*AS$169</f>
        <v>0</v>
      </c>
      <c r="AT176" s="568" t="n">
        <f aca="false" ca="false" dt2D="false" dtr="false" t="normal">$L176*$K176*AT$169</f>
        <v>0</v>
      </c>
      <c r="AU176" s="568" t="n">
        <f aca="false" ca="false" dt2D="false" dtr="false" t="normal">$L176*$K176*AU$169</f>
        <v>0</v>
      </c>
      <c r="AV176" s="568" t="n">
        <f aca="false" ca="false" dt2D="false" dtr="false" t="normal">$L176*$K176*AV$169</f>
        <v>0</v>
      </c>
      <c r="AW176" s="568" t="n">
        <f aca="false" ca="false" dt2D="false" dtr="false" t="normal">$L176*$K176*AW$169</f>
        <v>0</v>
      </c>
      <c r="AX176" s="568" t="n">
        <f aca="false" ca="false" dt2D="false" dtr="false" t="normal">$L176*$K176*AX$169</f>
        <v>0</v>
      </c>
      <c r="AY176" s="568" t="n">
        <f aca="false" ca="false" dt2D="false" dtr="false" t="normal">$L176*$K176*AY$169</f>
        <v>0</v>
      </c>
      <c r="AZ176" s="568" t="n">
        <f aca="false" ca="false" dt2D="false" dtr="false" t="normal">$L176*$K176*AZ$169</f>
        <v>0</v>
      </c>
      <c r="BA176" s="568" t="n">
        <f aca="false" ca="false" dt2D="false" dtr="false" t="normal">$L176*$K176*BA$169</f>
        <v>0</v>
      </c>
      <c r="BB176" s="568" t="n">
        <f aca="false" ca="false" dt2D="false" dtr="false" t="normal">$L176*$K176*BB$169</f>
        <v>0</v>
      </c>
      <c r="BC176" s="568" t="n">
        <f aca="false" ca="false" dt2D="false" dtr="false" t="normal">$L176*$K176*BC$169</f>
        <v>0</v>
      </c>
      <c r="BD176" s="568" t="n">
        <f aca="false" ca="false" dt2D="false" dtr="false" t="normal">$L176*$K176*BD$169</f>
        <v>0</v>
      </c>
      <c r="BE176" s="568" t="n">
        <f aca="false" ca="false" dt2D="false" dtr="false" t="normal">$L176*$K176*BE$169</f>
        <v>0</v>
      </c>
      <c r="BF176" s="568" t="n">
        <f aca="false" ca="false" dt2D="false" dtr="false" t="normal">$L176*$K176*BF$169</f>
        <v>0</v>
      </c>
      <c r="BG176" s="568" t="n">
        <f aca="false" ca="false" dt2D="false" dtr="false" t="normal">$L176*$K176*BG$169</f>
        <v>0</v>
      </c>
      <c r="BH176" s="568" t="n">
        <f aca="false" ca="false" dt2D="false" dtr="false" t="normal">$L176*$K176*BH$169</f>
        <v>0</v>
      </c>
      <c r="BI176" s="568" t="n">
        <f aca="false" ca="false" dt2D="false" dtr="false" t="normal">$L176*$K176*BI$169</f>
        <v>0</v>
      </c>
      <c r="BJ176" s="568" t="n">
        <f aca="false" ca="false" dt2D="false" dtr="false" t="normal">$L176*$K176*BJ$169</f>
        <v>0</v>
      </c>
      <c r="BK176" s="568" t="n">
        <f aca="false" ca="false" dt2D="false" dtr="false" t="normal">$L176*$K176*BK$169</f>
        <v>0</v>
      </c>
      <c r="BL176" s="568" t="n">
        <f aca="false" ca="false" dt2D="false" dtr="false" t="normal">$L176*$K176*BL$169</f>
        <v>0</v>
      </c>
      <c r="BM176" s="568" t="n">
        <f aca="false" ca="false" dt2D="false" dtr="false" t="normal">$L176*$K176*BM$169</f>
        <v>0</v>
      </c>
      <c r="BN176" s="568" t="n">
        <f aca="false" ca="false" dt2D="false" dtr="false" t="normal">$L176*$K176*BN$169</f>
        <v>0</v>
      </c>
      <c r="BO176" s="568" t="n">
        <f aca="false" ca="false" dt2D="false" dtr="false" t="normal">$L176*$K176*BO$169</f>
        <v>0</v>
      </c>
      <c r="BP176" s="568" t="n">
        <f aca="false" ca="false" dt2D="false" dtr="false" t="normal">$L176*$K176*BP$169</f>
        <v>0</v>
      </c>
      <c r="BQ176" s="568" t="n">
        <f aca="false" ca="false" dt2D="false" dtr="false" t="normal">$L176*$K176*BQ$169</f>
        <v>0</v>
      </c>
      <c r="BR176" s="568" t="n">
        <f aca="false" ca="false" dt2D="false" dtr="false" t="normal">$L176*$K176*BR$169</f>
        <v>0</v>
      </c>
      <c r="BS176" s="568" t="n">
        <f aca="false" ca="false" dt2D="false" dtr="false" t="normal">$L176*$K176*BS$169</f>
        <v>0</v>
      </c>
      <c r="BT176" s="568" t="n">
        <f aca="false" ca="false" dt2D="false" dtr="false" t="normal">$L176*$K176*BT$169</f>
        <v>0</v>
      </c>
    </row>
    <row hidden="true" ht="16.5" outlineLevel="2" r="177">
      <c r="I177" s="570" t="s">
        <v>588</v>
      </c>
      <c r="J177" s="626" t="n"/>
      <c r="K177" s="567" t="n"/>
      <c r="L177" s="627" t="n"/>
      <c r="M177" s="568" t="n">
        <f aca="false" ca="false" dt2D="false" dtr="false" t="normal">$L177*$K177*M$169</f>
        <v>0</v>
      </c>
      <c r="N177" s="568" t="n">
        <f aca="false" ca="false" dt2D="false" dtr="false" t="normal">$L177*$K177*N$169</f>
        <v>0</v>
      </c>
      <c r="O177" s="568" t="n">
        <f aca="false" ca="false" dt2D="false" dtr="false" t="normal">$L177*$K177*O$169</f>
        <v>0</v>
      </c>
      <c r="P177" s="568" t="n">
        <f aca="false" ca="false" dt2D="false" dtr="false" t="normal">$L177*$K177*P$169</f>
        <v>0</v>
      </c>
      <c r="Q177" s="568" t="n">
        <f aca="false" ca="false" dt2D="false" dtr="false" t="normal">$L177*$K177*Q$169</f>
        <v>0</v>
      </c>
      <c r="R177" s="568" t="n">
        <f aca="false" ca="false" dt2D="false" dtr="false" t="normal">$L177*$K177*R$169</f>
        <v>0</v>
      </c>
      <c r="S177" s="568" t="n">
        <f aca="false" ca="false" dt2D="false" dtr="false" t="normal">$L177*$K177*S$169</f>
        <v>0</v>
      </c>
      <c r="T177" s="568" t="n">
        <f aca="false" ca="false" dt2D="false" dtr="false" t="normal">$L177*$K177*T$169</f>
        <v>0</v>
      </c>
      <c r="U177" s="568" t="n">
        <f aca="false" ca="false" dt2D="false" dtr="false" t="normal">$L177*$K177*U$169</f>
        <v>0</v>
      </c>
      <c r="V177" s="568" t="n">
        <f aca="false" ca="false" dt2D="false" dtr="false" t="normal">$L177*$K177*V$169</f>
        <v>0</v>
      </c>
      <c r="W177" s="568" t="n">
        <f aca="false" ca="false" dt2D="false" dtr="false" t="normal">$L177*$K177*W$169</f>
        <v>0</v>
      </c>
      <c r="X177" s="568" t="n">
        <f aca="false" ca="false" dt2D="false" dtr="false" t="normal">$L177*$K177*X$169</f>
        <v>0</v>
      </c>
      <c r="Y177" s="568" t="n">
        <f aca="false" ca="false" dt2D="false" dtr="false" t="normal">$L177*$K177*Y$169</f>
        <v>0</v>
      </c>
      <c r="Z177" s="568" t="n">
        <f aca="false" ca="false" dt2D="false" dtr="false" t="normal">$L177*$K177*Z$169</f>
        <v>0</v>
      </c>
      <c r="AA177" s="568" t="n">
        <f aca="false" ca="false" dt2D="false" dtr="false" t="normal">$L177*$K177*AA$169</f>
        <v>0</v>
      </c>
      <c r="AB177" s="568" t="n">
        <f aca="false" ca="false" dt2D="false" dtr="false" t="normal">$L177*$K177*AB$169</f>
        <v>0</v>
      </c>
      <c r="AC177" s="568" t="n">
        <f aca="false" ca="false" dt2D="false" dtr="false" t="normal">$L177*$K177*AC$169</f>
        <v>0</v>
      </c>
      <c r="AD177" s="568" t="n">
        <f aca="false" ca="false" dt2D="false" dtr="false" t="normal">$L177*$K177*AD$169</f>
        <v>0</v>
      </c>
      <c r="AE177" s="568" t="n">
        <f aca="false" ca="false" dt2D="false" dtr="false" t="normal">$L177*$K177*AE$169</f>
        <v>0</v>
      </c>
      <c r="AF177" s="568" t="n">
        <f aca="false" ca="false" dt2D="false" dtr="false" t="normal">$L177*$K177*AF$169</f>
        <v>0</v>
      </c>
      <c r="AG177" s="568" t="n">
        <f aca="false" ca="false" dt2D="false" dtr="false" t="normal">$L177*$K177*AG$169</f>
        <v>0</v>
      </c>
      <c r="AH177" s="568" t="n">
        <f aca="false" ca="false" dt2D="false" dtr="false" t="normal">$L177*$K177*AH$169</f>
        <v>0</v>
      </c>
      <c r="AI177" s="568" t="n">
        <f aca="false" ca="false" dt2D="false" dtr="false" t="normal">$L177*$K177*AI$169</f>
        <v>0</v>
      </c>
      <c r="AJ177" s="568" t="n">
        <f aca="false" ca="false" dt2D="false" dtr="false" t="normal">$L177*$K177*AJ$169</f>
        <v>0</v>
      </c>
      <c r="AK177" s="568" t="n">
        <f aca="false" ca="false" dt2D="false" dtr="false" t="normal">$L177*$K177*AK$169</f>
        <v>0</v>
      </c>
      <c r="AL177" s="568" t="n">
        <f aca="false" ca="false" dt2D="false" dtr="false" t="normal">$L177*$K177*AL$169</f>
        <v>0</v>
      </c>
      <c r="AM177" s="568" t="n">
        <f aca="false" ca="false" dt2D="false" dtr="false" t="normal">$L177*$K177*AM$169</f>
        <v>0</v>
      </c>
      <c r="AN177" s="568" t="n">
        <f aca="false" ca="false" dt2D="false" dtr="false" t="normal">$L177*$K177*AN$169</f>
        <v>0</v>
      </c>
      <c r="AO177" s="568" t="n">
        <f aca="false" ca="false" dt2D="false" dtr="false" t="normal">$L177*$K177*AO$169</f>
        <v>0</v>
      </c>
      <c r="AP177" s="568" t="n">
        <f aca="false" ca="false" dt2D="false" dtr="false" t="normal">$L177*$K177*AP$169</f>
        <v>0</v>
      </c>
      <c r="AQ177" s="568" t="n">
        <f aca="false" ca="false" dt2D="false" dtr="false" t="normal">$L177*$K177*AQ$169</f>
        <v>0</v>
      </c>
      <c r="AR177" s="568" t="n">
        <f aca="false" ca="false" dt2D="false" dtr="false" t="normal">$L177*$K177*AR$169</f>
        <v>0</v>
      </c>
      <c r="AS177" s="568" t="n">
        <f aca="false" ca="false" dt2D="false" dtr="false" t="normal">$L177*$K177*AS$169</f>
        <v>0</v>
      </c>
      <c r="AT177" s="568" t="n">
        <f aca="false" ca="false" dt2D="false" dtr="false" t="normal">$L177*$K177*AT$169</f>
        <v>0</v>
      </c>
      <c r="AU177" s="568" t="n">
        <f aca="false" ca="false" dt2D="false" dtr="false" t="normal">$L177*$K177*AU$169</f>
        <v>0</v>
      </c>
      <c r="AV177" s="568" t="n">
        <f aca="false" ca="false" dt2D="false" dtr="false" t="normal">$L177*$K177*AV$169</f>
        <v>0</v>
      </c>
      <c r="AW177" s="568" t="n">
        <f aca="false" ca="false" dt2D="false" dtr="false" t="normal">$L177*$K177*AW$169</f>
        <v>0</v>
      </c>
      <c r="AX177" s="568" t="n">
        <f aca="false" ca="false" dt2D="false" dtr="false" t="normal">$L177*$K177*AX$169</f>
        <v>0</v>
      </c>
      <c r="AY177" s="568" t="n">
        <f aca="false" ca="false" dt2D="false" dtr="false" t="normal">$L177*$K177*AY$169</f>
        <v>0</v>
      </c>
      <c r="AZ177" s="568" t="n">
        <f aca="false" ca="false" dt2D="false" dtr="false" t="normal">$L177*$K177*AZ$169</f>
        <v>0</v>
      </c>
      <c r="BA177" s="568" t="n">
        <f aca="false" ca="false" dt2D="false" dtr="false" t="normal">$L177*$K177*BA$169</f>
        <v>0</v>
      </c>
      <c r="BB177" s="568" t="n">
        <f aca="false" ca="false" dt2D="false" dtr="false" t="normal">$L177*$K177*BB$169</f>
        <v>0</v>
      </c>
      <c r="BC177" s="568" t="n">
        <f aca="false" ca="false" dt2D="false" dtr="false" t="normal">$L177*$K177*BC$169</f>
        <v>0</v>
      </c>
      <c r="BD177" s="568" t="n">
        <f aca="false" ca="false" dt2D="false" dtr="false" t="normal">$L177*$K177*BD$169</f>
        <v>0</v>
      </c>
      <c r="BE177" s="568" t="n">
        <f aca="false" ca="false" dt2D="false" dtr="false" t="normal">$L177*$K177*BE$169</f>
        <v>0</v>
      </c>
      <c r="BF177" s="568" t="n">
        <f aca="false" ca="false" dt2D="false" dtr="false" t="normal">$L177*$K177*BF$169</f>
        <v>0</v>
      </c>
      <c r="BG177" s="568" t="n">
        <f aca="false" ca="false" dt2D="false" dtr="false" t="normal">$L177*$K177*BG$169</f>
        <v>0</v>
      </c>
      <c r="BH177" s="568" t="n">
        <f aca="false" ca="false" dt2D="false" dtr="false" t="normal">$L177*$K177*BH$169</f>
        <v>0</v>
      </c>
      <c r="BI177" s="568" t="n">
        <f aca="false" ca="false" dt2D="false" dtr="false" t="normal">$L177*$K177*BI$169</f>
        <v>0</v>
      </c>
      <c r="BJ177" s="568" t="n">
        <f aca="false" ca="false" dt2D="false" dtr="false" t="normal">$L177*$K177*BJ$169</f>
        <v>0</v>
      </c>
      <c r="BK177" s="568" t="n">
        <f aca="false" ca="false" dt2D="false" dtr="false" t="normal">$L177*$K177*BK$169</f>
        <v>0</v>
      </c>
      <c r="BL177" s="568" t="n">
        <f aca="false" ca="false" dt2D="false" dtr="false" t="normal">$L177*$K177*BL$169</f>
        <v>0</v>
      </c>
      <c r="BM177" s="568" t="n">
        <f aca="false" ca="false" dt2D="false" dtr="false" t="normal">$L177*$K177*BM$169</f>
        <v>0</v>
      </c>
      <c r="BN177" s="568" t="n">
        <f aca="false" ca="false" dt2D="false" dtr="false" t="normal">$L177*$K177*BN$169</f>
        <v>0</v>
      </c>
      <c r="BO177" s="568" t="n">
        <f aca="false" ca="false" dt2D="false" dtr="false" t="normal">$L177*$K177*BO$169</f>
        <v>0</v>
      </c>
      <c r="BP177" s="568" t="n">
        <f aca="false" ca="false" dt2D="false" dtr="false" t="normal">$L177*$K177*BP$169</f>
        <v>0</v>
      </c>
      <c r="BQ177" s="568" t="n">
        <f aca="false" ca="false" dt2D="false" dtr="false" t="normal">$L177*$K177*BQ$169</f>
        <v>0</v>
      </c>
      <c r="BR177" s="568" t="n">
        <f aca="false" ca="false" dt2D="false" dtr="false" t="normal">$L177*$K177*BR$169</f>
        <v>0</v>
      </c>
      <c r="BS177" s="568" t="n">
        <f aca="false" ca="false" dt2D="false" dtr="false" t="normal">$L177*$K177*BS$169</f>
        <v>0</v>
      </c>
      <c r="BT177" s="568" t="n">
        <f aca="false" ca="false" dt2D="false" dtr="false" t="normal">$L177*$K177*BT$169</f>
        <v>0</v>
      </c>
    </row>
    <row hidden="true" ht="16.5" outlineLevel="2" r="178">
      <c r="I178" s="570" t="s">
        <v>588</v>
      </c>
      <c r="J178" s="626" t="n"/>
      <c r="K178" s="567" t="n"/>
      <c r="L178" s="627" t="n"/>
      <c r="M178" s="568" t="n">
        <f aca="false" ca="false" dt2D="false" dtr="false" t="normal">$L178*$K178*M$169</f>
        <v>0</v>
      </c>
      <c r="N178" s="568" t="n">
        <f aca="false" ca="false" dt2D="false" dtr="false" t="normal">$L178*$K178*N$169</f>
        <v>0</v>
      </c>
      <c r="O178" s="568" t="n">
        <f aca="false" ca="false" dt2D="false" dtr="false" t="normal">$L178*$K178*O$169</f>
        <v>0</v>
      </c>
      <c r="P178" s="568" t="n">
        <f aca="false" ca="false" dt2D="false" dtr="false" t="normal">$L178*$K178*P$169</f>
        <v>0</v>
      </c>
      <c r="Q178" s="568" t="n">
        <f aca="false" ca="false" dt2D="false" dtr="false" t="normal">$L178*$K178*Q$169</f>
        <v>0</v>
      </c>
      <c r="R178" s="568" t="n">
        <f aca="false" ca="false" dt2D="false" dtr="false" t="normal">$L178*$K178*R$169</f>
        <v>0</v>
      </c>
      <c r="S178" s="568" t="n">
        <f aca="false" ca="false" dt2D="false" dtr="false" t="normal">$L178*$K178*S$169</f>
        <v>0</v>
      </c>
      <c r="T178" s="568" t="n">
        <f aca="false" ca="false" dt2D="false" dtr="false" t="normal">$L178*$K178*T$169</f>
        <v>0</v>
      </c>
      <c r="U178" s="568" t="n">
        <f aca="false" ca="false" dt2D="false" dtr="false" t="normal">$L178*$K178*U$169</f>
        <v>0</v>
      </c>
      <c r="V178" s="568" t="n">
        <f aca="false" ca="false" dt2D="false" dtr="false" t="normal">$L178*$K178*V$169</f>
        <v>0</v>
      </c>
      <c r="W178" s="568" t="n">
        <f aca="false" ca="false" dt2D="false" dtr="false" t="normal">$L178*$K178*W$169</f>
        <v>0</v>
      </c>
      <c r="X178" s="568" t="n">
        <f aca="false" ca="false" dt2D="false" dtr="false" t="normal">$L178*$K178*X$169</f>
        <v>0</v>
      </c>
      <c r="Y178" s="568" t="n">
        <f aca="false" ca="false" dt2D="false" dtr="false" t="normal">$L178*$K178*Y$169</f>
        <v>0</v>
      </c>
      <c r="Z178" s="568" t="n">
        <f aca="false" ca="false" dt2D="false" dtr="false" t="normal">$L178*$K178*Z$169</f>
        <v>0</v>
      </c>
      <c r="AA178" s="568" t="n">
        <f aca="false" ca="false" dt2D="false" dtr="false" t="normal">$L178*$K178*AA$169</f>
        <v>0</v>
      </c>
      <c r="AB178" s="568" t="n">
        <f aca="false" ca="false" dt2D="false" dtr="false" t="normal">$L178*$K178*AB$169</f>
        <v>0</v>
      </c>
      <c r="AC178" s="568" t="n">
        <f aca="false" ca="false" dt2D="false" dtr="false" t="normal">$L178*$K178*AC$169</f>
        <v>0</v>
      </c>
      <c r="AD178" s="568" t="n">
        <f aca="false" ca="false" dt2D="false" dtr="false" t="normal">$L178*$K178*AD$169</f>
        <v>0</v>
      </c>
      <c r="AE178" s="568" t="n">
        <f aca="false" ca="false" dt2D="false" dtr="false" t="normal">$L178*$K178*AE$169</f>
        <v>0</v>
      </c>
      <c r="AF178" s="568" t="n">
        <f aca="false" ca="false" dt2D="false" dtr="false" t="normal">$L178*$K178*AF$169</f>
        <v>0</v>
      </c>
      <c r="AG178" s="568" t="n">
        <f aca="false" ca="false" dt2D="false" dtr="false" t="normal">$L178*$K178*AG$169</f>
        <v>0</v>
      </c>
      <c r="AH178" s="568" t="n">
        <f aca="false" ca="false" dt2D="false" dtr="false" t="normal">$L178*$K178*AH$169</f>
        <v>0</v>
      </c>
      <c r="AI178" s="568" t="n">
        <f aca="false" ca="false" dt2D="false" dtr="false" t="normal">$L178*$K178*AI$169</f>
        <v>0</v>
      </c>
      <c r="AJ178" s="568" t="n">
        <f aca="false" ca="false" dt2D="false" dtr="false" t="normal">$L178*$K178*AJ$169</f>
        <v>0</v>
      </c>
      <c r="AK178" s="568" t="n">
        <f aca="false" ca="false" dt2D="false" dtr="false" t="normal">$L178*$K178*AK$169</f>
        <v>0</v>
      </c>
      <c r="AL178" s="568" t="n">
        <f aca="false" ca="false" dt2D="false" dtr="false" t="normal">$L178*$K178*AL$169</f>
        <v>0</v>
      </c>
      <c r="AM178" s="568" t="n">
        <f aca="false" ca="false" dt2D="false" dtr="false" t="normal">$L178*$K178*AM$169</f>
        <v>0</v>
      </c>
      <c r="AN178" s="568" t="n">
        <f aca="false" ca="false" dt2D="false" dtr="false" t="normal">$L178*$K178*AN$169</f>
        <v>0</v>
      </c>
      <c r="AO178" s="568" t="n">
        <f aca="false" ca="false" dt2D="false" dtr="false" t="normal">$L178*$K178*AO$169</f>
        <v>0</v>
      </c>
      <c r="AP178" s="568" t="n">
        <f aca="false" ca="false" dt2D="false" dtr="false" t="normal">$L178*$K178*AP$169</f>
        <v>0</v>
      </c>
      <c r="AQ178" s="568" t="n">
        <f aca="false" ca="false" dt2D="false" dtr="false" t="normal">$L178*$K178*AQ$169</f>
        <v>0</v>
      </c>
      <c r="AR178" s="568" t="n">
        <f aca="false" ca="false" dt2D="false" dtr="false" t="normal">$L178*$K178*AR$169</f>
        <v>0</v>
      </c>
      <c r="AS178" s="568" t="n">
        <f aca="false" ca="false" dt2D="false" dtr="false" t="normal">$L178*$K178*AS$169</f>
        <v>0</v>
      </c>
      <c r="AT178" s="568" t="n">
        <f aca="false" ca="false" dt2D="false" dtr="false" t="normal">$L178*$K178*AT$169</f>
        <v>0</v>
      </c>
      <c r="AU178" s="568" t="n">
        <f aca="false" ca="false" dt2D="false" dtr="false" t="normal">$L178*$K178*AU$169</f>
        <v>0</v>
      </c>
      <c r="AV178" s="568" t="n">
        <f aca="false" ca="false" dt2D="false" dtr="false" t="normal">$L178*$K178*AV$169</f>
        <v>0</v>
      </c>
      <c r="AW178" s="568" t="n">
        <f aca="false" ca="false" dt2D="false" dtr="false" t="normal">$L178*$K178*AW$169</f>
        <v>0</v>
      </c>
      <c r="AX178" s="568" t="n">
        <f aca="false" ca="false" dt2D="false" dtr="false" t="normal">$L178*$K178*AX$169</f>
        <v>0</v>
      </c>
      <c r="AY178" s="568" t="n">
        <f aca="false" ca="false" dt2D="false" dtr="false" t="normal">$L178*$K178*AY$169</f>
        <v>0</v>
      </c>
      <c r="AZ178" s="568" t="n">
        <f aca="false" ca="false" dt2D="false" dtr="false" t="normal">$L178*$K178*AZ$169</f>
        <v>0</v>
      </c>
      <c r="BA178" s="568" t="n">
        <f aca="false" ca="false" dt2D="false" dtr="false" t="normal">$L178*$K178*BA$169</f>
        <v>0</v>
      </c>
      <c r="BB178" s="568" t="n">
        <f aca="false" ca="false" dt2D="false" dtr="false" t="normal">$L178*$K178*BB$169</f>
        <v>0</v>
      </c>
      <c r="BC178" s="568" t="n">
        <f aca="false" ca="false" dt2D="false" dtr="false" t="normal">$L178*$K178*BC$169</f>
        <v>0</v>
      </c>
      <c r="BD178" s="568" t="n">
        <f aca="false" ca="false" dt2D="false" dtr="false" t="normal">$L178*$K178*BD$169</f>
        <v>0</v>
      </c>
      <c r="BE178" s="568" t="n">
        <f aca="false" ca="false" dt2D="false" dtr="false" t="normal">$L178*$K178*BE$169</f>
        <v>0</v>
      </c>
      <c r="BF178" s="568" t="n">
        <f aca="false" ca="false" dt2D="false" dtr="false" t="normal">$L178*$K178*BF$169</f>
        <v>0</v>
      </c>
      <c r="BG178" s="568" t="n">
        <f aca="false" ca="false" dt2D="false" dtr="false" t="normal">$L178*$K178*BG$169</f>
        <v>0</v>
      </c>
      <c r="BH178" s="568" t="n">
        <f aca="false" ca="false" dt2D="false" dtr="false" t="normal">$L178*$K178*BH$169</f>
        <v>0</v>
      </c>
      <c r="BI178" s="568" t="n">
        <f aca="false" ca="false" dt2D="false" dtr="false" t="normal">$L178*$K178*BI$169</f>
        <v>0</v>
      </c>
      <c r="BJ178" s="568" t="n">
        <f aca="false" ca="false" dt2D="false" dtr="false" t="normal">$L178*$K178*BJ$169</f>
        <v>0</v>
      </c>
      <c r="BK178" s="568" t="n">
        <f aca="false" ca="false" dt2D="false" dtr="false" t="normal">$L178*$K178*BK$169</f>
        <v>0</v>
      </c>
      <c r="BL178" s="568" t="n">
        <f aca="false" ca="false" dt2D="false" dtr="false" t="normal">$L178*$K178*BL$169</f>
        <v>0</v>
      </c>
      <c r="BM178" s="568" t="n">
        <f aca="false" ca="false" dt2D="false" dtr="false" t="normal">$L178*$K178*BM$169</f>
        <v>0</v>
      </c>
      <c r="BN178" s="568" t="n">
        <f aca="false" ca="false" dt2D="false" dtr="false" t="normal">$L178*$K178*BN$169</f>
        <v>0</v>
      </c>
      <c r="BO178" s="568" t="n">
        <f aca="false" ca="false" dt2D="false" dtr="false" t="normal">$L178*$K178*BO$169</f>
        <v>0</v>
      </c>
      <c r="BP178" s="568" t="n">
        <f aca="false" ca="false" dt2D="false" dtr="false" t="normal">$L178*$K178*BP$169</f>
        <v>0</v>
      </c>
      <c r="BQ178" s="568" t="n">
        <f aca="false" ca="false" dt2D="false" dtr="false" t="normal">$L178*$K178*BQ$169</f>
        <v>0</v>
      </c>
      <c r="BR178" s="568" t="n">
        <f aca="false" ca="false" dt2D="false" dtr="false" t="normal">$L178*$K178*BR$169</f>
        <v>0</v>
      </c>
      <c r="BS178" s="568" t="n">
        <f aca="false" ca="false" dt2D="false" dtr="false" t="normal">$L178*$K178*BS$169</f>
        <v>0</v>
      </c>
      <c r="BT178" s="568" t="n">
        <f aca="false" ca="false" dt2D="false" dtr="false" t="normal">$L178*$K178*BT$169</f>
        <v>0</v>
      </c>
    </row>
    <row hidden="true" ht="16.5" outlineLevel="1" r="179">
      <c r="B179" s="482" t="s">
        <v>628</v>
      </c>
      <c r="D179" s="482" t="s">
        <v>579</v>
      </c>
      <c r="E179" s="482" t="s">
        <v>629</v>
      </c>
      <c r="I179" s="571" t="s">
        <v>664</v>
      </c>
      <c r="L179" s="235" t="n"/>
      <c r="M179" s="573" t="n">
        <f aca="false" ca="false" dt2D="false" dtr="false" t="normal">SUM(M170:M178)</f>
        <v>0</v>
      </c>
      <c r="N179" s="573" t="n">
        <f aca="false" ca="false" dt2D="false" dtr="false" t="normal">SUM(N170:N178)</f>
        <v>0</v>
      </c>
      <c r="O179" s="573" t="n">
        <f aca="false" ca="false" dt2D="false" dtr="false" t="normal">SUM(O170:O178)</f>
        <v>0</v>
      </c>
      <c r="P179" s="573" t="n">
        <f aca="false" ca="false" dt2D="false" dtr="false" t="normal">SUM(P170:P178)</f>
        <v>0</v>
      </c>
      <c r="Q179" s="573" t="n">
        <f aca="false" ca="false" dt2D="false" dtr="false" t="normal">SUM(Q170:Q178)</f>
        <v>0</v>
      </c>
      <c r="R179" s="573" t="n">
        <f aca="false" ca="false" dt2D="false" dtr="false" t="normal">SUM(R170:R178)</f>
        <v>0</v>
      </c>
      <c r="S179" s="573" t="n">
        <f aca="false" ca="false" dt2D="false" dtr="false" t="normal">SUM(S170:S178)</f>
        <v>0</v>
      </c>
      <c r="T179" s="573" t="n">
        <f aca="false" ca="false" dt2D="false" dtr="false" t="normal">SUM(T170:T178)</f>
        <v>0</v>
      </c>
      <c r="U179" s="573" t="n">
        <f aca="false" ca="false" dt2D="false" dtr="false" t="normal">SUM(U170:U178)</f>
        <v>0</v>
      </c>
      <c r="V179" s="573" t="n">
        <f aca="false" ca="false" dt2D="false" dtr="false" t="normal">SUM(V170:V178)</f>
        <v>0</v>
      </c>
      <c r="W179" s="573" t="n">
        <f aca="false" ca="false" dt2D="false" dtr="false" t="normal">SUM(W170:W178)</f>
        <v>0</v>
      </c>
      <c r="X179" s="573" t="n">
        <f aca="false" ca="false" dt2D="false" dtr="false" t="normal">SUM(X170:X178)</f>
        <v>0</v>
      </c>
      <c r="Y179" s="573" t="n">
        <f aca="false" ca="false" dt2D="false" dtr="false" t="normal">SUM(Y170:Y178)</f>
        <v>0</v>
      </c>
      <c r="Z179" s="573" t="n">
        <f aca="false" ca="false" dt2D="false" dtr="false" t="normal">SUM(Z170:Z178)</f>
        <v>0</v>
      </c>
      <c r="AA179" s="573" t="n">
        <f aca="false" ca="false" dt2D="false" dtr="false" t="normal">SUM(AA170:AA178)</f>
        <v>0</v>
      </c>
      <c r="AB179" s="573" t="n">
        <f aca="false" ca="false" dt2D="false" dtr="false" t="normal">SUM(AB170:AB178)</f>
        <v>0</v>
      </c>
      <c r="AC179" s="573" t="n">
        <f aca="false" ca="false" dt2D="false" dtr="false" t="normal">SUM(AC170:AC178)</f>
        <v>0</v>
      </c>
      <c r="AD179" s="573" t="n">
        <f aca="false" ca="false" dt2D="false" dtr="false" t="normal">SUM(AD170:AD178)</f>
        <v>0</v>
      </c>
      <c r="AE179" s="573" t="n">
        <f aca="false" ca="false" dt2D="false" dtr="false" t="normal">SUM(AE170:AE178)</f>
        <v>0</v>
      </c>
      <c r="AF179" s="573" t="n">
        <f aca="false" ca="false" dt2D="false" dtr="false" t="normal">SUM(AF170:AF178)</f>
        <v>0</v>
      </c>
      <c r="AG179" s="573" t="n">
        <f aca="false" ca="false" dt2D="false" dtr="false" t="normal">SUM(AG170:AG178)</f>
        <v>0</v>
      </c>
      <c r="AH179" s="573" t="n">
        <f aca="false" ca="false" dt2D="false" dtr="false" t="normal">SUM(AH170:AH178)</f>
        <v>0</v>
      </c>
      <c r="AI179" s="573" t="n">
        <f aca="false" ca="false" dt2D="false" dtr="false" t="normal">SUM(AI170:AI178)</f>
        <v>0</v>
      </c>
      <c r="AJ179" s="573" t="n">
        <f aca="false" ca="false" dt2D="false" dtr="false" t="normal">SUM(AJ170:AJ178)</f>
        <v>0</v>
      </c>
      <c r="AK179" s="573" t="n">
        <f aca="false" ca="false" dt2D="false" dtr="false" t="normal">SUM(AK170:AK178)</f>
        <v>0</v>
      </c>
      <c r="AL179" s="573" t="n">
        <f aca="false" ca="false" dt2D="false" dtr="false" t="normal">SUM(AL170:AL178)</f>
        <v>0</v>
      </c>
      <c r="AM179" s="573" t="n">
        <f aca="false" ca="false" dt2D="false" dtr="false" t="normal">SUM(AM170:AM178)</f>
        <v>0</v>
      </c>
      <c r="AN179" s="573" t="n">
        <f aca="false" ca="false" dt2D="false" dtr="false" t="normal">SUM(AN170:AN178)</f>
        <v>0</v>
      </c>
      <c r="AO179" s="573" t="n">
        <f aca="false" ca="false" dt2D="false" dtr="false" t="normal">SUM(AO170:AO178)</f>
        <v>0</v>
      </c>
      <c r="AP179" s="573" t="n">
        <f aca="false" ca="false" dt2D="false" dtr="false" t="normal">SUM(AP170:AP178)</f>
        <v>0</v>
      </c>
      <c r="AQ179" s="573" t="n">
        <f aca="false" ca="false" dt2D="false" dtr="false" t="normal">SUM(AQ170:AQ178)</f>
        <v>0</v>
      </c>
      <c r="AR179" s="573" t="n">
        <f aca="false" ca="false" dt2D="false" dtr="false" t="normal">SUM(AR170:AR178)</f>
        <v>0</v>
      </c>
      <c r="AS179" s="573" t="n">
        <f aca="false" ca="false" dt2D="false" dtr="false" t="normal">SUM(AS170:AS178)</f>
        <v>0</v>
      </c>
      <c r="AT179" s="573" t="n">
        <f aca="false" ca="false" dt2D="false" dtr="false" t="normal">SUM(AT170:AT178)</f>
        <v>0</v>
      </c>
      <c r="AU179" s="573" t="n">
        <f aca="false" ca="false" dt2D="false" dtr="false" t="normal">SUM(AU170:AU178)</f>
        <v>0</v>
      </c>
      <c r="AV179" s="573" t="n">
        <f aca="false" ca="false" dt2D="false" dtr="false" t="normal">SUM(AV170:AV178)</f>
        <v>0</v>
      </c>
      <c r="AW179" s="573" t="n">
        <f aca="false" ca="false" dt2D="false" dtr="false" t="normal">SUM(AW170:AW178)</f>
        <v>0</v>
      </c>
      <c r="AX179" s="573" t="n">
        <f aca="false" ca="false" dt2D="false" dtr="false" t="normal">SUM(AX170:AX178)</f>
        <v>0</v>
      </c>
      <c r="AY179" s="573" t="n">
        <f aca="false" ca="false" dt2D="false" dtr="false" t="normal">SUM(AY170:AY178)</f>
        <v>0</v>
      </c>
      <c r="AZ179" s="573" t="n">
        <f aca="false" ca="false" dt2D="false" dtr="false" t="normal">SUM(AZ170:AZ178)</f>
        <v>0</v>
      </c>
      <c r="BA179" s="573" t="n">
        <f aca="false" ca="false" dt2D="false" dtr="false" t="normal">SUM(BA170:BA178)</f>
        <v>0</v>
      </c>
      <c r="BB179" s="573" t="n">
        <f aca="false" ca="false" dt2D="false" dtr="false" t="normal">SUM(BB170:BB178)</f>
        <v>0</v>
      </c>
      <c r="BC179" s="573" t="n">
        <f aca="false" ca="false" dt2D="false" dtr="false" t="normal">SUM(BC170:BC178)</f>
        <v>0</v>
      </c>
      <c r="BD179" s="573" t="n">
        <f aca="false" ca="false" dt2D="false" dtr="false" t="normal">SUM(BD170:BD178)</f>
        <v>0</v>
      </c>
      <c r="BE179" s="573" t="n">
        <f aca="false" ca="false" dt2D="false" dtr="false" t="normal">SUM(BE170:BE178)</f>
        <v>0</v>
      </c>
      <c r="BF179" s="573" t="n">
        <f aca="false" ca="false" dt2D="false" dtr="false" t="normal">SUM(BF170:BF178)</f>
        <v>0</v>
      </c>
      <c r="BG179" s="573" t="n">
        <f aca="false" ca="false" dt2D="false" dtr="false" t="normal">SUM(BG170:BG178)</f>
        <v>0</v>
      </c>
      <c r="BH179" s="573" t="n">
        <f aca="false" ca="false" dt2D="false" dtr="false" t="normal">SUM(BH170:BH178)</f>
        <v>0</v>
      </c>
      <c r="BI179" s="573" t="n">
        <f aca="false" ca="false" dt2D="false" dtr="false" t="normal">SUM(BI170:BI178)</f>
        <v>0</v>
      </c>
      <c r="BJ179" s="573" t="n">
        <f aca="false" ca="false" dt2D="false" dtr="false" t="normal">SUM(BJ170:BJ178)</f>
        <v>0</v>
      </c>
      <c r="BK179" s="573" t="n">
        <f aca="false" ca="false" dt2D="false" dtr="false" t="normal">SUM(BK170:BK178)</f>
        <v>0</v>
      </c>
      <c r="BL179" s="573" t="n">
        <f aca="false" ca="false" dt2D="false" dtr="false" t="normal">SUM(BL170:BL178)</f>
        <v>0</v>
      </c>
      <c r="BM179" s="573" t="n">
        <f aca="false" ca="false" dt2D="false" dtr="false" t="normal">SUM(BM170:BM178)</f>
        <v>0</v>
      </c>
      <c r="BN179" s="573" t="n">
        <f aca="false" ca="false" dt2D="false" dtr="false" t="normal">SUM(BN170:BN178)</f>
        <v>0</v>
      </c>
      <c r="BO179" s="573" t="n">
        <f aca="false" ca="false" dt2D="false" dtr="false" t="normal">SUM(BO170:BO178)</f>
        <v>0</v>
      </c>
      <c r="BP179" s="573" t="n">
        <f aca="false" ca="false" dt2D="false" dtr="false" t="normal">SUM(BP170:BP178)</f>
        <v>0</v>
      </c>
      <c r="BQ179" s="573" t="n">
        <f aca="false" ca="false" dt2D="false" dtr="false" t="normal">SUM(BQ170:BQ178)</f>
        <v>0</v>
      </c>
      <c r="BR179" s="573" t="n">
        <f aca="false" ca="false" dt2D="false" dtr="false" t="normal">SUM(BR170:BR178)</f>
        <v>0</v>
      </c>
      <c r="BS179" s="573" t="n">
        <f aca="false" ca="false" dt2D="false" dtr="false" t="normal">SUM(BS170:BS178)</f>
        <v>0</v>
      </c>
      <c r="BT179" s="573" t="n">
        <f aca="false" ca="false" dt2D="false" dtr="false" t="normal">SUM(BT170:BT178)</f>
        <v>0</v>
      </c>
    </row>
    <row hidden="true" ht="16.5" outlineLevel="1" r="180">
      <c r="I180" s="628" t="n"/>
      <c r="L180" s="235" t="n"/>
      <c r="M180" s="244" t="n"/>
      <c r="N180" s="244" t="n"/>
      <c r="O180" s="244" t="n"/>
      <c r="P180" s="244" t="n"/>
      <c r="Q180" s="244" t="n"/>
      <c r="R180" s="244" t="n"/>
      <c r="S180" s="244" t="n"/>
      <c r="T180" s="244" t="n"/>
      <c r="U180" s="244" t="n"/>
      <c r="V180" s="244" t="n"/>
      <c r="W180" s="244" t="n"/>
      <c r="X180" s="244" t="n"/>
      <c r="Y180" s="244" t="n"/>
      <c r="Z180" s="244" t="n"/>
      <c r="AA180" s="244" t="n"/>
      <c r="AB180" s="244" t="n"/>
      <c r="AC180" s="244" t="n"/>
      <c r="AD180" s="244" t="n"/>
      <c r="AE180" s="244" t="n"/>
      <c r="AF180" s="244" t="n"/>
      <c r="AG180" s="244" t="n"/>
      <c r="AH180" s="244" t="n"/>
      <c r="AI180" s="244" t="n"/>
      <c r="AJ180" s="244" t="n"/>
      <c r="AK180" s="244" t="n"/>
      <c r="AL180" s="244" t="n"/>
      <c r="AM180" s="244" t="n"/>
      <c r="AN180" s="244" t="n"/>
      <c r="AO180" s="244" t="n"/>
      <c r="AP180" s="244" t="n"/>
      <c r="AQ180" s="244" t="n"/>
      <c r="AR180" s="244" t="n"/>
      <c r="AS180" s="244" t="n"/>
      <c r="AT180" s="244" t="n"/>
      <c r="AU180" s="244" t="n"/>
      <c r="AV180" s="244" t="n"/>
      <c r="AW180" s="244" t="n"/>
      <c r="AX180" s="244" t="n"/>
      <c r="AY180" s="244" t="n"/>
      <c r="AZ180" s="244" t="n"/>
      <c r="BA180" s="244" t="n"/>
      <c r="BB180" s="244" t="n"/>
      <c r="BC180" s="244" t="n"/>
      <c r="BD180" s="244" t="n"/>
      <c r="BE180" s="244" t="n"/>
      <c r="BF180" s="244" t="n"/>
      <c r="BG180" s="244" t="n"/>
      <c r="BH180" s="244" t="n"/>
      <c r="BI180" s="244" t="n"/>
      <c r="BJ180" s="244" t="n"/>
      <c r="BK180" s="244" t="n"/>
      <c r="BL180" s="244" t="n"/>
      <c r="BM180" s="244" t="n"/>
      <c r="BN180" s="244" t="n"/>
      <c r="BO180" s="244" t="n"/>
      <c r="BP180" s="244" t="n"/>
      <c r="BQ180" s="244" t="n"/>
      <c r="BR180" s="244" t="n"/>
      <c r="BS180" s="244" t="n"/>
      <c r="BT180" s="244" t="n"/>
    </row>
    <row hidden="true" ht="16.5" outlineLevel="1" r="181">
      <c r="I181" s="625" t="s">
        <v>665</v>
      </c>
      <c r="J181" s="431" t="s">
        <v>585</v>
      </c>
      <c r="L181" s="235" t="n"/>
      <c r="M181" s="565" t="n"/>
      <c r="N181" s="565" t="n"/>
      <c r="O181" s="565" t="n"/>
      <c r="P181" s="565" t="n"/>
      <c r="Q181" s="565" t="n"/>
      <c r="R181" s="565" t="n"/>
      <c r="S181" s="565" t="n"/>
      <c r="T181" s="565" t="n"/>
      <c r="U181" s="565" t="n"/>
      <c r="V181" s="565" t="n"/>
      <c r="W181" s="565" t="n"/>
      <c r="X181" s="565" t="n"/>
      <c r="Y181" s="565" t="n"/>
      <c r="Z181" s="565" t="n"/>
      <c r="AA181" s="565" t="n"/>
      <c r="AB181" s="565" t="n"/>
      <c r="AC181" s="565" t="n"/>
      <c r="AD181" s="565" t="n"/>
      <c r="AE181" s="565" t="n"/>
      <c r="AF181" s="565" t="n"/>
      <c r="AG181" s="565" t="n"/>
      <c r="AH181" s="565" t="n"/>
      <c r="AI181" s="565" t="n"/>
      <c r="AJ181" s="565" t="n"/>
      <c r="AK181" s="565" t="n"/>
      <c r="AL181" s="565" t="n"/>
      <c r="AM181" s="565" t="n"/>
      <c r="AN181" s="565" t="n"/>
      <c r="AO181" s="565" t="n"/>
      <c r="AP181" s="565" t="n"/>
      <c r="AQ181" s="565" t="n"/>
      <c r="AR181" s="565" t="n"/>
      <c r="AS181" s="565" t="n"/>
      <c r="AT181" s="565" t="n"/>
      <c r="AU181" s="565" t="n"/>
      <c r="AV181" s="565" t="n"/>
      <c r="AW181" s="565" t="n"/>
      <c r="AX181" s="565" t="n"/>
      <c r="AY181" s="565" t="n"/>
      <c r="AZ181" s="565" t="n"/>
      <c r="BA181" s="565" t="n"/>
      <c r="BB181" s="565" t="n"/>
      <c r="BC181" s="565" t="n"/>
      <c r="BD181" s="565" t="n"/>
      <c r="BE181" s="565" t="n"/>
      <c r="BF181" s="565" t="n"/>
      <c r="BG181" s="565" t="n"/>
      <c r="BH181" s="565" t="n"/>
      <c r="BI181" s="565" t="n"/>
      <c r="BJ181" s="565" t="n"/>
      <c r="BK181" s="565" t="n"/>
      <c r="BL181" s="565" t="n"/>
      <c r="BM181" s="565" t="n"/>
      <c r="BN181" s="565" t="n"/>
      <c r="BO181" s="565" t="n"/>
      <c r="BP181" s="565" t="n"/>
      <c r="BQ181" s="565" t="n"/>
      <c r="BR181" s="565" t="n"/>
      <c r="BS181" s="565" t="n"/>
      <c r="BT181" s="565" t="n"/>
    </row>
    <row hidden="true" ht="16.5" outlineLevel="2" r="182">
      <c r="I182" s="566" t="s">
        <v>666</v>
      </c>
      <c r="J182" s="626" t="s">
        <v>593</v>
      </c>
      <c r="K182" s="567" t="n"/>
      <c r="L182" s="627" t="n"/>
      <c r="M182" s="568" t="n">
        <f aca="false" ca="false" dt2D="false" dtr="false" t="normal">$L182*$K182*M$181</f>
        <v>0</v>
      </c>
      <c r="N182" s="568" t="n">
        <f aca="false" ca="false" dt2D="false" dtr="false" t="normal">$L182*$K182*N$181</f>
        <v>0</v>
      </c>
      <c r="O182" s="568" t="n">
        <f aca="false" ca="false" dt2D="false" dtr="false" t="normal">$L182*$K182*O$181</f>
        <v>0</v>
      </c>
      <c r="P182" s="568" t="n">
        <f aca="false" ca="false" dt2D="false" dtr="false" t="normal">$L182*$K182*P$181</f>
        <v>0</v>
      </c>
      <c r="Q182" s="568" t="n">
        <f aca="false" ca="false" dt2D="false" dtr="false" t="normal">$L182*$K182*Q$181</f>
        <v>0</v>
      </c>
      <c r="R182" s="568" t="n">
        <f aca="false" ca="false" dt2D="false" dtr="false" t="normal">$L182*$K182*R$181</f>
        <v>0</v>
      </c>
      <c r="S182" s="568" t="n">
        <f aca="false" ca="false" dt2D="false" dtr="false" t="normal">$L182*$K182*S$181</f>
        <v>0</v>
      </c>
      <c r="T182" s="568" t="n">
        <f aca="false" ca="false" dt2D="false" dtr="false" t="normal">$L182*$K182*T$181</f>
        <v>0</v>
      </c>
      <c r="U182" s="568" t="n">
        <f aca="false" ca="false" dt2D="false" dtr="false" t="normal">$L182*$K182*U$181</f>
        <v>0</v>
      </c>
      <c r="V182" s="568" t="n">
        <f aca="false" ca="false" dt2D="false" dtr="false" t="normal">$L182*$K182*V$181</f>
        <v>0</v>
      </c>
      <c r="W182" s="568" t="n">
        <f aca="false" ca="false" dt2D="false" dtr="false" t="normal">$L182*$K182*W$181</f>
        <v>0</v>
      </c>
      <c r="X182" s="568" t="n">
        <f aca="false" ca="false" dt2D="false" dtr="false" t="normal">$L182*$K182*X$181</f>
        <v>0</v>
      </c>
      <c r="Y182" s="568" t="n">
        <f aca="false" ca="false" dt2D="false" dtr="false" t="normal">$L182*$K182*Y$181</f>
        <v>0</v>
      </c>
      <c r="Z182" s="568" t="n">
        <f aca="false" ca="false" dt2D="false" dtr="false" t="normal">$L182*$K182*Z$181</f>
        <v>0</v>
      </c>
      <c r="AA182" s="568" t="n">
        <f aca="false" ca="false" dt2D="false" dtr="false" t="normal">$L182*$K182*AA$181</f>
        <v>0</v>
      </c>
      <c r="AB182" s="568" t="n">
        <f aca="false" ca="false" dt2D="false" dtr="false" t="normal">$L182*$K182*AB$181</f>
        <v>0</v>
      </c>
      <c r="AC182" s="568" t="n">
        <f aca="false" ca="false" dt2D="false" dtr="false" t="normal">$L182*$K182*AC$181</f>
        <v>0</v>
      </c>
      <c r="AD182" s="568" t="n">
        <f aca="false" ca="false" dt2D="false" dtr="false" t="normal">$L182*$K182*AD$181</f>
        <v>0</v>
      </c>
      <c r="AE182" s="568" t="n">
        <f aca="false" ca="false" dt2D="false" dtr="false" t="normal">$L182*$K182*AE$181</f>
        <v>0</v>
      </c>
      <c r="AF182" s="568" t="n">
        <f aca="false" ca="false" dt2D="false" dtr="false" t="normal">$L182*$K182*AF$181</f>
        <v>0</v>
      </c>
      <c r="AG182" s="568" t="n">
        <f aca="false" ca="false" dt2D="false" dtr="false" t="normal">$L182*$K182*AG$181</f>
        <v>0</v>
      </c>
      <c r="AH182" s="568" t="n">
        <f aca="false" ca="false" dt2D="false" dtr="false" t="normal">$L182*$K182*AH$181</f>
        <v>0</v>
      </c>
      <c r="AI182" s="568" t="n">
        <f aca="false" ca="false" dt2D="false" dtr="false" t="normal">$L182*$K182*AI$181</f>
        <v>0</v>
      </c>
      <c r="AJ182" s="568" t="n">
        <f aca="false" ca="false" dt2D="false" dtr="false" t="normal">$L182*$K182*AJ$181</f>
        <v>0</v>
      </c>
      <c r="AK182" s="568" t="n">
        <f aca="false" ca="false" dt2D="false" dtr="false" t="normal">$L182*$K182*AK$181</f>
        <v>0</v>
      </c>
      <c r="AL182" s="568" t="n">
        <f aca="false" ca="false" dt2D="false" dtr="false" t="normal">$L182*$K182*AL$181</f>
        <v>0</v>
      </c>
      <c r="AM182" s="568" t="n">
        <f aca="false" ca="false" dt2D="false" dtr="false" t="normal">$L182*$K182*AM$181</f>
        <v>0</v>
      </c>
      <c r="AN182" s="568" t="n">
        <f aca="false" ca="false" dt2D="false" dtr="false" t="normal">$L182*$K182*AN$181</f>
        <v>0</v>
      </c>
      <c r="AO182" s="568" t="n">
        <f aca="false" ca="false" dt2D="false" dtr="false" t="normal">$L182*$K182*AO$181</f>
        <v>0</v>
      </c>
      <c r="AP182" s="568" t="n">
        <f aca="false" ca="false" dt2D="false" dtr="false" t="normal">$L182*$K182*AP$181</f>
        <v>0</v>
      </c>
      <c r="AQ182" s="568" t="n">
        <f aca="false" ca="false" dt2D="false" dtr="false" t="normal">$L182*$K182*AQ$181</f>
        <v>0</v>
      </c>
      <c r="AR182" s="568" t="n">
        <f aca="false" ca="false" dt2D="false" dtr="false" t="normal">$L182*$K182*AR$181</f>
        <v>0</v>
      </c>
      <c r="AS182" s="568" t="n">
        <f aca="false" ca="false" dt2D="false" dtr="false" t="normal">$L182*$K182*AS$181</f>
        <v>0</v>
      </c>
      <c r="AT182" s="568" t="n">
        <f aca="false" ca="false" dt2D="false" dtr="false" t="normal">$L182*$K182*AT$181</f>
        <v>0</v>
      </c>
      <c r="AU182" s="568" t="n">
        <f aca="false" ca="false" dt2D="false" dtr="false" t="normal">$L182*$K182*AU$181</f>
        <v>0</v>
      </c>
      <c r="AV182" s="568" t="n">
        <f aca="false" ca="false" dt2D="false" dtr="false" t="normal">$L182*$K182*AV$181</f>
        <v>0</v>
      </c>
      <c r="AW182" s="568" t="n">
        <f aca="false" ca="false" dt2D="false" dtr="false" t="normal">$L182*$K182*AW$181</f>
        <v>0</v>
      </c>
      <c r="AX182" s="568" t="n">
        <f aca="false" ca="false" dt2D="false" dtr="false" t="normal">$L182*$K182*AX$181</f>
        <v>0</v>
      </c>
      <c r="AY182" s="568" t="n">
        <f aca="false" ca="false" dt2D="false" dtr="false" t="normal">$L182*$K182*AY$181</f>
        <v>0</v>
      </c>
      <c r="AZ182" s="568" t="n">
        <f aca="false" ca="false" dt2D="false" dtr="false" t="normal">$L182*$K182*AZ$181</f>
        <v>0</v>
      </c>
      <c r="BA182" s="568" t="n">
        <f aca="false" ca="false" dt2D="false" dtr="false" t="normal">$L182*$K182*BA$181</f>
        <v>0</v>
      </c>
      <c r="BB182" s="568" t="n">
        <f aca="false" ca="false" dt2D="false" dtr="false" t="normal">$L182*$K182*BB$181</f>
        <v>0</v>
      </c>
      <c r="BC182" s="568" t="n">
        <f aca="false" ca="false" dt2D="false" dtr="false" t="normal">$L182*$K182*BC$181</f>
        <v>0</v>
      </c>
      <c r="BD182" s="568" t="n">
        <f aca="false" ca="false" dt2D="false" dtr="false" t="normal">$L182*$K182*BD$181</f>
        <v>0</v>
      </c>
      <c r="BE182" s="568" t="n">
        <f aca="false" ca="false" dt2D="false" dtr="false" t="normal">$L182*$K182*BE$181</f>
        <v>0</v>
      </c>
      <c r="BF182" s="568" t="n">
        <f aca="false" ca="false" dt2D="false" dtr="false" t="normal">$L182*$K182*BF$181</f>
        <v>0</v>
      </c>
      <c r="BG182" s="568" t="n">
        <f aca="false" ca="false" dt2D="false" dtr="false" t="normal">$L182*$K182*BG$181</f>
        <v>0</v>
      </c>
      <c r="BH182" s="568" t="n">
        <f aca="false" ca="false" dt2D="false" dtr="false" t="normal">$L182*$K182*BH$181</f>
        <v>0</v>
      </c>
      <c r="BI182" s="568" t="n">
        <f aca="false" ca="false" dt2D="false" dtr="false" t="normal">$L182*$K182*BI$181</f>
        <v>0</v>
      </c>
      <c r="BJ182" s="568" t="n">
        <f aca="false" ca="false" dt2D="false" dtr="false" t="normal">$L182*$K182*BJ$181</f>
        <v>0</v>
      </c>
      <c r="BK182" s="568" t="n">
        <f aca="false" ca="false" dt2D="false" dtr="false" t="normal">$L182*$K182*BK$181</f>
        <v>0</v>
      </c>
      <c r="BL182" s="568" t="n">
        <f aca="false" ca="false" dt2D="false" dtr="false" t="normal">$L182*$K182*BL$181</f>
        <v>0</v>
      </c>
      <c r="BM182" s="568" t="n">
        <f aca="false" ca="false" dt2D="false" dtr="false" t="normal">$L182*$K182*BM$181</f>
        <v>0</v>
      </c>
      <c r="BN182" s="568" t="n">
        <f aca="false" ca="false" dt2D="false" dtr="false" t="normal">$L182*$K182*BN$181</f>
        <v>0</v>
      </c>
      <c r="BO182" s="568" t="n">
        <f aca="false" ca="false" dt2D="false" dtr="false" t="normal">$L182*$K182*BO$181</f>
        <v>0</v>
      </c>
      <c r="BP182" s="568" t="n">
        <f aca="false" ca="false" dt2D="false" dtr="false" t="normal">$L182*$K182*BP$181</f>
        <v>0</v>
      </c>
      <c r="BQ182" s="568" t="n">
        <f aca="false" ca="false" dt2D="false" dtr="false" t="normal">$L182*$K182*BQ$181</f>
        <v>0</v>
      </c>
      <c r="BR182" s="568" t="n">
        <f aca="false" ca="false" dt2D="false" dtr="false" t="normal">$L182*$K182*BR$181</f>
        <v>0</v>
      </c>
      <c r="BS182" s="568" t="n">
        <f aca="false" ca="false" dt2D="false" dtr="false" t="normal">$L182*$K182*BS$181</f>
        <v>0</v>
      </c>
      <c r="BT182" s="568" t="n">
        <f aca="false" ca="false" dt2D="false" dtr="false" t="normal">$L182*$K182*BT$181</f>
        <v>0</v>
      </c>
    </row>
    <row hidden="true" ht="16.5" outlineLevel="2" r="183">
      <c r="I183" s="566" t="s">
        <v>667</v>
      </c>
      <c r="J183" s="626" t="s">
        <v>640</v>
      </c>
      <c r="K183" s="567" t="n"/>
      <c r="L183" s="627" t="n"/>
      <c r="M183" s="568" t="n">
        <f aca="false" ca="false" dt2D="false" dtr="false" t="normal">$L183*$K183*M$181</f>
        <v>0</v>
      </c>
      <c r="N183" s="568" t="n">
        <f aca="false" ca="false" dt2D="false" dtr="false" t="normal">$L183*$K183*N$181</f>
        <v>0</v>
      </c>
      <c r="O183" s="568" t="n">
        <f aca="false" ca="false" dt2D="false" dtr="false" t="normal">$L183*$K183*O$181</f>
        <v>0</v>
      </c>
      <c r="P183" s="568" t="n">
        <f aca="false" ca="false" dt2D="false" dtr="false" t="normal">$L183*$K183*P$181</f>
        <v>0</v>
      </c>
      <c r="Q183" s="568" t="n">
        <f aca="false" ca="false" dt2D="false" dtr="false" t="normal">$L183*$K183*Q$181</f>
        <v>0</v>
      </c>
      <c r="R183" s="568" t="n">
        <f aca="false" ca="false" dt2D="false" dtr="false" t="normal">$L183*$K183*R$181</f>
        <v>0</v>
      </c>
      <c r="S183" s="568" t="n">
        <f aca="false" ca="false" dt2D="false" dtr="false" t="normal">$L183*$K183*S$181</f>
        <v>0</v>
      </c>
      <c r="T183" s="568" t="n">
        <f aca="false" ca="false" dt2D="false" dtr="false" t="normal">$L183*$K183*T$181</f>
        <v>0</v>
      </c>
      <c r="U183" s="568" t="n">
        <f aca="false" ca="false" dt2D="false" dtr="false" t="normal">$L183*$K183*U$181</f>
        <v>0</v>
      </c>
      <c r="V183" s="568" t="n">
        <f aca="false" ca="false" dt2D="false" dtr="false" t="normal">$L183*$K183*V$181</f>
        <v>0</v>
      </c>
      <c r="W183" s="568" t="n">
        <f aca="false" ca="false" dt2D="false" dtr="false" t="normal">$L183*$K183*W$181</f>
        <v>0</v>
      </c>
      <c r="X183" s="568" t="n">
        <f aca="false" ca="false" dt2D="false" dtr="false" t="normal">$L183*$K183*X$181</f>
        <v>0</v>
      </c>
      <c r="Y183" s="568" t="n">
        <f aca="false" ca="false" dt2D="false" dtr="false" t="normal">$L183*$K183*Y$181</f>
        <v>0</v>
      </c>
      <c r="Z183" s="568" t="n">
        <f aca="false" ca="false" dt2D="false" dtr="false" t="normal">$L183*$K183*Z$181</f>
        <v>0</v>
      </c>
      <c r="AA183" s="568" t="n">
        <f aca="false" ca="false" dt2D="false" dtr="false" t="normal">$L183*$K183*AA$181</f>
        <v>0</v>
      </c>
      <c r="AB183" s="568" t="n">
        <f aca="false" ca="false" dt2D="false" dtr="false" t="normal">$L183*$K183*AB$181</f>
        <v>0</v>
      </c>
      <c r="AC183" s="568" t="n">
        <f aca="false" ca="false" dt2D="false" dtr="false" t="normal">$L183*$K183*AC$181</f>
        <v>0</v>
      </c>
      <c r="AD183" s="568" t="n">
        <f aca="false" ca="false" dt2D="false" dtr="false" t="normal">$L183*$K183*AD$181</f>
        <v>0</v>
      </c>
      <c r="AE183" s="568" t="n">
        <f aca="false" ca="false" dt2D="false" dtr="false" t="normal">$L183*$K183*AE$181</f>
        <v>0</v>
      </c>
      <c r="AF183" s="568" t="n">
        <f aca="false" ca="false" dt2D="false" dtr="false" t="normal">$L183*$K183*AF$181</f>
        <v>0</v>
      </c>
      <c r="AG183" s="568" t="n">
        <f aca="false" ca="false" dt2D="false" dtr="false" t="normal">$L183*$K183*AG$181</f>
        <v>0</v>
      </c>
      <c r="AH183" s="568" t="n">
        <f aca="false" ca="false" dt2D="false" dtr="false" t="normal">$L183*$K183*AH$181</f>
        <v>0</v>
      </c>
      <c r="AI183" s="568" t="n">
        <f aca="false" ca="false" dt2D="false" dtr="false" t="normal">$L183*$K183*AI$181</f>
        <v>0</v>
      </c>
      <c r="AJ183" s="568" t="n">
        <f aca="false" ca="false" dt2D="false" dtr="false" t="normal">$L183*$K183*AJ$181</f>
        <v>0</v>
      </c>
      <c r="AK183" s="568" t="n">
        <f aca="false" ca="false" dt2D="false" dtr="false" t="normal">$L183*$K183*AK$181</f>
        <v>0</v>
      </c>
      <c r="AL183" s="568" t="n">
        <f aca="false" ca="false" dt2D="false" dtr="false" t="normal">$L183*$K183*AL$181</f>
        <v>0</v>
      </c>
      <c r="AM183" s="568" t="n">
        <f aca="false" ca="false" dt2D="false" dtr="false" t="normal">$L183*$K183*AM$181</f>
        <v>0</v>
      </c>
      <c r="AN183" s="568" t="n">
        <f aca="false" ca="false" dt2D="false" dtr="false" t="normal">$L183*$K183*AN$181</f>
        <v>0</v>
      </c>
      <c r="AO183" s="568" t="n">
        <f aca="false" ca="false" dt2D="false" dtr="false" t="normal">$L183*$K183*AO$181</f>
        <v>0</v>
      </c>
      <c r="AP183" s="568" t="n">
        <f aca="false" ca="false" dt2D="false" dtr="false" t="normal">$L183*$K183*AP$181</f>
        <v>0</v>
      </c>
      <c r="AQ183" s="568" t="n">
        <f aca="false" ca="false" dt2D="false" dtr="false" t="normal">$L183*$K183*AQ$181</f>
        <v>0</v>
      </c>
      <c r="AR183" s="568" t="n">
        <f aca="false" ca="false" dt2D="false" dtr="false" t="normal">$L183*$K183*AR$181</f>
        <v>0</v>
      </c>
      <c r="AS183" s="568" t="n">
        <f aca="false" ca="false" dt2D="false" dtr="false" t="normal">$L183*$K183*AS$181</f>
        <v>0</v>
      </c>
      <c r="AT183" s="568" t="n">
        <f aca="false" ca="false" dt2D="false" dtr="false" t="normal">$L183*$K183*AT$181</f>
        <v>0</v>
      </c>
      <c r="AU183" s="568" t="n">
        <f aca="false" ca="false" dt2D="false" dtr="false" t="normal">$L183*$K183*AU$181</f>
        <v>0</v>
      </c>
      <c r="AV183" s="568" t="n">
        <f aca="false" ca="false" dt2D="false" dtr="false" t="normal">$L183*$K183*AV$181</f>
        <v>0</v>
      </c>
      <c r="AW183" s="568" t="n">
        <f aca="false" ca="false" dt2D="false" dtr="false" t="normal">$L183*$K183*AW$181</f>
        <v>0</v>
      </c>
      <c r="AX183" s="568" t="n">
        <f aca="false" ca="false" dt2D="false" dtr="false" t="normal">$L183*$K183*AX$181</f>
        <v>0</v>
      </c>
      <c r="AY183" s="568" t="n">
        <f aca="false" ca="false" dt2D="false" dtr="false" t="normal">$L183*$K183*AY$181</f>
        <v>0</v>
      </c>
      <c r="AZ183" s="568" t="n">
        <f aca="false" ca="false" dt2D="false" dtr="false" t="normal">$L183*$K183*AZ$181</f>
        <v>0</v>
      </c>
      <c r="BA183" s="568" t="n">
        <f aca="false" ca="false" dt2D="false" dtr="false" t="normal">$L183*$K183*BA$181</f>
        <v>0</v>
      </c>
      <c r="BB183" s="568" t="n">
        <f aca="false" ca="false" dt2D="false" dtr="false" t="normal">$L183*$K183*BB$181</f>
        <v>0</v>
      </c>
      <c r="BC183" s="568" t="n">
        <f aca="false" ca="false" dt2D="false" dtr="false" t="normal">$L183*$K183*BC$181</f>
        <v>0</v>
      </c>
      <c r="BD183" s="568" t="n">
        <f aca="false" ca="false" dt2D="false" dtr="false" t="normal">$L183*$K183*BD$181</f>
        <v>0</v>
      </c>
      <c r="BE183" s="568" t="n">
        <f aca="false" ca="false" dt2D="false" dtr="false" t="normal">$L183*$K183*BE$181</f>
        <v>0</v>
      </c>
      <c r="BF183" s="568" t="n">
        <f aca="false" ca="false" dt2D="false" dtr="false" t="normal">$L183*$K183*BF$181</f>
        <v>0</v>
      </c>
      <c r="BG183" s="568" t="n">
        <f aca="false" ca="false" dt2D="false" dtr="false" t="normal">$L183*$K183*BG$181</f>
        <v>0</v>
      </c>
      <c r="BH183" s="568" t="n">
        <f aca="false" ca="false" dt2D="false" dtr="false" t="normal">$L183*$K183*BH$181</f>
        <v>0</v>
      </c>
      <c r="BI183" s="568" t="n">
        <f aca="false" ca="false" dt2D="false" dtr="false" t="normal">$L183*$K183*BI$181</f>
        <v>0</v>
      </c>
      <c r="BJ183" s="568" t="n">
        <f aca="false" ca="false" dt2D="false" dtr="false" t="normal">$L183*$K183*BJ$181</f>
        <v>0</v>
      </c>
      <c r="BK183" s="568" t="n">
        <f aca="false" ca="false" dt2D="false" dtr="false" t="normal">$L183*$K183*BK$181</f>
        <v>0</v>
      </c>
      <c r="BL183" s="568" t="n">
        <f aca="false" ca="false" dt2D="false" dtr="false" t="normal">$L183*$K183*BL$181</f>
        <v>0</v>
      </c>
      <c r="BM183" s="568" t="n">
        <f aca="false" ca="false" dt2D="false" dtr="false" t="normal">$L183*$K183*BM$181</f>
        <v>0</v>
      </c>
      <c r="BN183" s="568" t="n">
        <f aca="false" ca="false" dt2D="false" dtr="false" t="normal">$L183*$K183*BN$181</f>
        <v>0</v>
      </c>
      <c r="BO183" s="568" t="n">
        <f aca="false" ca="false" dt2D="false" dtr="false" t="normal">$L183*$K183*BO$181</f>
        <v>0</v>
      </c>
      <c r="BP183" s="568" t="n">
        <f aca="false" ca="false" dt2D="false" dtr="false" t="normal">$L183*$K183*BP$181</f>
        <v>0</v>
      </c>
      <c r="BQ183" s="568" t="n">
        <f aca="false" ca="false" dt2D="false" dtr="false" t="normal">$L183*$K183*BQ$181</f>
        <v>0</v>
      </c>
      <c r="BR183" s="568" t="n">
        <f aca="false" ca="false" dt2D="false" dtr="false" t="normal">$L183*$K183*BR$181</f>
        <v>0</v>
      </c>
      <c r="BS183" s="568" t="n">
        <f aca="false" ca="false" dt2D="false" dtr="false" t="normal">$L183*$K183*BS$181</f>
        <v>0</v>
      </c>
      <c r="BT183" s="568" t="n">
        <f aca="false" ca="false" dt2D="false" dtr="false" t="normal">$L183*$K183*BT$181</f>
        <v>0</v>
      </c>
    </row>
    <row hidden="true" ht="16.5" outlineLevel="2" r="184">
      <c r="I184" s="566" t="s">
        <v>661</v>
      </c>
      <c r="J184" s="626" t="s">
        <v>640</v>
      </c>
      <c r="K184" s="567" t="n"/>
      <c r="L184" s="627" t="n"/>
      <c r="M184" s="568" t="n">
        <f aca="false" ca="false" dt2D="false" dtr="false" t="normal">$L184*$K184*M$181</f>
        <v>0</v>
      </c>
      <c r="N184" s="568" t="n">
        <f aca="false" ca="false" dt2D="false" dtr="false" t="normal">$L184*$K184*N$181</f>
        <v>0</v>
      </c>
      <c r="O184" s="568" t="n">
        <f aca="false" ca="false" dt2D="false" dtr="false" t="normal">$L184*$K184*O$181</f>
        <v>0</v>
      </c>
      <c r="P184" s="568" t="n">
        <f aca="false" ca="false" dt2D="false" dtr="false" t="normal">$L184*$K184*P$181</f>
        <v>0</v>
      </c>
      <c r="Q184" s="568" t="n">
        <f aca="false" ca="false" dt2D="false" dtr="false" t="normal">$L184*$K184*Q$181</f>
        <v>0</v>
      </c>
      <c r="R184" s="568" t="n">
        <f aca="false" ca="false" dt2D="false" dtr="false" t="normal">$L184*$K184*R$181</f>
        <v>0</v>
      </c>
      <c r="S184" s="568" t="n">
        <f aca="false" ca="false" dt2D="false" dtr="false" t="normal">$L184*$K184*S$181</f>
        <v>0</v>
      </c>
      <c r="T184" s="568" t="n">
        <f aca="false" ca="false" dt2D="false" dtr="false" t="normal">$L184*$K184*T$181</f>
        <v>0</v>
      </c>
      <c r="U184" s="568" t="n">
        <f aca="false" ca="false" dt2D="false" dtr="false" t="normal">$L184*$K184*U$181</f>
        <v>0</v>
      </c>
      <c r="V184" s="568" t="n">
        <f aca="false" ca="false" dt2D="false" dtr="false" t="normal">$L184*$K184*V$181</f>
        <v>0</v>
      </c>
      <c r="W184" s="568" t="n">
        <f aca="false" ca="false" dt2D="false" dtr="false" t="normal">$L184*$K184*W$181</f>
        <v>0</v>
      </c>
      <c r="X184" s="568" t="n">
        <f aca="false" ca="false" dt2D="false" dtr="false" t="normal">$L184*$K184*X$181</f>
        <v>0</v>
      </c>
      <c r="Y184" s="568" t="n">
        <f aca="false" ca="false" dt2D="false" dtr="false" t="normal">$L184*$K184*Y$181</f>
        <v>0</v>
      </c>
      <c r="Z184" s="568" t="n">
        <f aca="false" ca="false" dt2D="false" dtr="false" t="normal">$L184*$K184*Z$181</f>
        <v>0</v>
      </c>
      <c r="AA184" s="568" t="n">
        <f aca="false" ca="false" dt2D="false" dtr="false" t="normal">$L184*$K184*AA$181</f>
        <v>0</v>
      </c>
      <c r="AB184" s="568" t="n">
        <f aca="false" ca="false" dt2D="false" dtr="false" t="normal">$L184*$K184*AB$181</f>
        <v>0</v>
      </c>
      <c r="AC184" s="568" t="n">
        <f aca="false" ca="false" dt2D="false" dtr="false" t="normal">$L184*$K184*AC$181</f>
        <v>0</v>
      </c>
      <c r="AD184" s="568" t="n">
        <f aca="false" ca="false" dt2D="false" dtr="false" t="normal">$L184*$K184*AD$181</f>
        <v>0</v>
      </c>
      <c r="AE184" s="568" t="n">
        <f aca="false" ca="false" dt2D="false" dtr="false" t="normal">$L184*$K184*AE$181</f>
        <v>0</v>
      </c>
      <c r="AF184" s="568" t="n">
        <f aca="false" ca="false" dt2D="false" dtr="false" t="normal">$L184*$K184*AF$181</f>
        <v>0</v>
      </c>
      <c r="AG184" s="568" t="n">
        <f aca="false" ca="false" dt2D="false" dtr="false" t="normal">$L184*$K184*AG$181</f>
        <v>0</v>
      </c>
      <c r="AH184" s="568" t="n">
        <f aca="false" ca="false" dt2D="false" dtr="false" t="normal">$L184*$K184*AH$181</f>
        <v>0</v>
      </c>
      <c r="AI184" s="568" t="n">
        <f aca="false" ca="false" dt2D="false" dtr="false" t="normal">$L184*$K184*AI$181</f>
        <v>0</v>
      </c>
      <c r="AJ184" s="568" t="n">
        <f aca="false" ca="false" dt2D="false" dtr="false" t="normal">$L184*$K184*AJ$181</f>
        <v>0</v>
      </c>
      <c r="AK184" s="568" t="n">
        <f aca="false" ca="false" dt2D="false" dtr="false" t="normal">$L184*$K184*AK$181</f>
        <v>0</v>
      </c>
      <c r="AL184" s="568" t="n">
        <f aca="false" ca="false" dt2D="false" dtr="false" t="normal">$L184*$K184*AL$181</f>
        <v>0</v>
      </c>
      <c r="AM184" s="568" t="n">
        <f aca="false" ca="false" dt2D="false" dtr="false" t="normal">$L184*$K184*AM$181</f>
        <v>0</v>
      </c>
      <c r="AN184" s="568" t="n">
        <f aca="false" ca="false" dt2D="false" dtr="false" t="normal">$L184*$K184*AN$181</f>
        <v>0</v>
      </c>
      <c r="AO184" s="568" t="n">
        <f aca="false" ca="false" dt2D="false" dtr="false" t="normal">$L184*$K184*AO$181</f>
        <v>0</v>
      </c>
      <c r="AP184" s="568" t="n">
        <f aca="false" ca="false" dt2D="false" dtr="false" t="normal">$L184*$K184*AP$181</f>
        <v>0</v>
      </c>
      <c r="AQ184" s="568" t="n">
        <f aca="false" ca="false" dt2D="false" dtr="false" t="normal">$L184*$K184*AQ$181</f>
        <v>0</v>
      </c>
      <c r="AR184" s="568" t="n">
        <f aca="false" ca="false" dt2D="false" dtr="false" t="normal">$L184*$K184*AR$181</f>
        <v>0</v>
      </c>
      <c r="AS184" s="568" t="n">
        <f aca="false" ca="false" dt2D="false" dtr="false" t="normal">$L184*$K184*AS$181</f>
        <v>0</v>
      </c>
      <c r="AT184" s="568" t="n">
        <f aca="false" ca="false" dt2D="false" dtr="false" t="normal">$L184*$K184*AT$181</f>
        <v>0</v>
      </c>
      <c r="AU184" s="568" t="n">
        <f aca="false" ca="false" dt2D="false" dtr="false" t="normal">$L184*$K184*AU$181</f>
        <v>0</v>
      </c>
      <c r="AV184" s="568" t="n">
        <f aca="false" ca="false" dt2D="false" dtr="false" t="normal">$L184*$K184*AV$181</f>
        <v>0</v>
      </c>
      <c r="AW184" s="568" t="n">
        <f aca="false" ca="false" dt2D="false" dtr="false" t="normal">$L184*$K184*AW$181</f>
        <v>0</v>
      </c>
      <c r="AX184" s="568" t="n">
        <f aca="false" ca="false" dt2D="false" dtr="false" t="normal">$L184*$K184*AX$181</f>
        <v>0</v>
      </c>
      <c r="AY184" s="568" t="n">
        <f aca="false" ca="false" dt2D="false" dtr="false" t="normal">$L184*$K184*AY$181</f>
        <v>0</v>
      </c>
      <c r="AZ184" s="568" t="n">
        <f aca="false" ca="false" dt2D="false" dtr="false" t="normal">$L184*$K184*AZ$181</f>
        <v>0</v>
      </c>
      <c r="BA184" s="568" t="n">
        <f aca="false" ca="false" dt2D="false" dtr="false" t="normal">$L184*$K184*BA$181</f>
        <v>0</v>
      </c>
      <c r="BB184" s="568" t="n">
        <f aca="false" ca="false" dt2D="false" dtr="false" t="normal">$L184*$K184*BB$181</f>
        <v>0</v>
      </c>
      <c r="BC184" s="568" t="n">
        <f aca="false" ca="false" dt2D="false" dtr="false" t="normal">$L184*$K184*BC$181</f>
        <v>0</v>
      </c>
      <c r="BD184" s="568" t="n">
        <f aca="false" ca="false" dt2D="false" dtr="false" t="normal">$L184*$K184*BD$181</f>
        <v>0</v>
      </c>
      <c r="BE184" s="568" t="n">
        <f aca="false" ca="false" dt2D="false" dtr="false" t="normal">$L184*$K184*BE$181</f>
        <v>0</v>
      </c>
      <c r="BF184" s="568" t="n">
        <f aca="false" ca="false" dt2D="false" dtr="false" t="normal">$L184*$K184*BF$181</f>
        <v>0</v>
      </c>
      <c r="BG184" s="568" t="n">
        <f aca="false" ca="false" dt2D="false" dtr="false" t="normal">$L184*$K184*BG$181</f>
        <v>0</v>
      </c>
      <c r="BH184" s="568" t="n">
        <f aca="false" ca="false" dt2D="false" dtr="false" t="normal">$L184*$K184*BH$181</f>
        <v>0</v>
      </c>
      <c r="BI184" s="568" t="n">
        <f aca="false" ca="false" dt2D="false" dtr="false" t="normal">$L184*$K184*BI$181</f>
        <v>0</v>
      </c>
      <c r="BJ184" s="568" t="n">
        <f aca="false" ca="false" dt2D="false" dtr="false" t="normal">$L184*$K184*BJ$181</f>
        <v>0</v>
      </c>
      <c r="BK184" s="568" t="n">
        <f aca="false" ca="false" dt2D="false" dtr="false" t="normal">$L184*$K184*BK$181</f>
        <v>0</v>
      </c>
      <c r="BL184" s="568" t="n">
        <f aca="false" ca="false" dt2D="false" dtr="false" t="normal">$L184*$K184*BL$181</f>
        <v>0</v>
      </c>
      <c r="BM184" s="568" t="n">
        <f aca="false" ca="false" dt2D="false" dtr="false" t="normal">$L184*$K184*BM$181</f>
        <v>0</v>
      </c>
      <c r="BN184" s="568" t="n">
        <f aca="false" ca="false" dt2D="false" dtr="false" t="normal">$L184*$K184*BN$181</f>
        <v>0</v>
      </c>
      <c r="BO184" s="568" t="n">
        <f aca="false" ca="false" dt2D="false" dtr="false" t="normal">$L184*$K184*BO$181</f>
        <v>0</v>
      </c>
      <c r="BP184" s="568" t="n">
        <f aca="false" ca="false" dt2D="false" dtr="false" t="normal">$L184*$K184*BP$181</f>
        <v>0</v>
      </c>
      <c r="BQ184" s="568" t="n">
        <f aca="false" ca="false" dt2D="false" dtr="false" t="normal">$L184*$K184*BQ$181</f>
        <v>0</v>
      </c>
      <c r="BR184" s="568" t="n">
        <f aca="false" ca="false" dt2D="false" dtr="false" t="normal">$L184*$K184*BR$181</f>
        <v>0</v>
      </c>
      <c r="BS184" s="568" t="n">
        <f aca="false" ca="false" dt2D="false" dtr="false" t="normal">$L184*$K184*BS$181</f>
        <v>0</v>
      </c>
      <c r="BT184" s="568" t="n">
        <f aca="false" ca="false" dt2D="false" dtr="false" t="normal">$L184*$K184*BT$181</f>
        <v>0</v>
      </c>
    </row>
    <row hidden="true" ht="16.5" outlineLevel="2" r="185">
      <c r="I185" s="566" t="s">
        <v>668</v>
      </c>
      <c r="J185" s="626" t="s">
        <v>646</v>
      </c>
      <c r="K185" s="567" t="n"/>
      <c r="L185" s="627" t="n"/>
      <c r="M185" s="568" t="n">
        <f aca="false" ca="false" dt2D="false" dtr="false" t="normal">$L185*$K185*M$181</f>
        <v>0</v>
      </c>
      <c r="N185" s="568" t="n">
        <f aca="false" ca="false" dt2D="false" dtr="false" t="normal">$L185*$K185*N$181</f>
        <v>0</v>
      </c>
      <c r="O185" s="568" t="n">
        <f aca="false" ca="false" dt2D="false" dtr="false" t="normal">$L185*$K185*O$181</f>
        <v>0</v>
      </c>
      <c r="P185" s="568" t="n">
        <f aca="false" ca="false" dt2D="false" dtr="false" t="normal">$L185*$K185*P$181</f>
        <v>0</v>
      </c>
      <c r="Q185" s="568" t="n">
        <f aca="false" ca="false" dt2D="false" dtr="false" t="normal">$L185*$K185*Q$181</f>
        <v>0</v>
      </c>
      <c r="R185" s="568" t="n">
        <f aca="false" ca="false" dt2D="false" dtr="false" t="normal">$L185*$K185*R$181</f>
        <v>0</v>
      </c>
      <c r="S185" s="568" t="n">
        <f aca="false" ca="false" dt2D="false" dtr="false" t="normal">$L185*$K185*S$181</f>
        <v>0</v>
      </c>
      <c r="T185" s="568" t="n">
        <f aca="false" ca="false" dt2D="false" dtr="false" t="normal">$L185*$K185*T$181</f>
        <v>0</v>
      </c>
      <c r="U185" s="568" t="n">
        <f aca="false" ca="false" dt2D="false" dtr="false" t="normal">$L185*$K185*U$181</f>
        <v>0</v>
      </c>
      <c r="V185" s="568" t="n">
        <f aca="false" ca="false" dt2D="false" dtr="false" t="normal">$L185*$K185*V$181</f>
        <v>0</v>
      </c>
      <c r="W185" s="568" t="n">
        <f aca="false" ca="false" dt2D="false" dtr="false" t="normal">$L185*$K185*W$181</f>
        <v>0</v>
      </c>
      <c r="X185" s="568" t="n">
        <f aca="false" ca="false" dt2D="false" dtr="false" t="normal">$L185*$K185*X$181</f>
        <v>0</v>
      </c>
      <c r="Y185" s="568" t="n">
        <f aca="false" ca="false" dt2D="false" dtr="false" t="normal">$L185*$K185*Y$181</f>
        <v>0</v>
      </c>
      <c r="Z185" s="568" t="n">
        <f aca="false" ca="false" dt2D="false" dtr="false" t="normal">$L185*$K185*Z$181</f>
        <v>0</v>
      </c>
      <c r="AA185" s="568" t="n">
        <f aca="false" ca="false" dt2D="false" dtr="false" t="normal">$L185*$K185*AA$181</f>
        <v>0</v>
      </c>
      <c r="AB185" s="568" t="n">
        <f aca="false" ca="false" dt2D="false" dtr="false" t="normal">$L185*$K185*AB$181</f>
        <v>0</v>
      </c>
      <c r="AC185" s="568" t="n">
        <f aca="false" ca="false" dt2D="false" dtr="false" t="normal">$L185*$K185*AC$181</f>
        <v>0</v>
      </c>
      <c r="AD185" s="568" t="n">
        <f aca="false" ca="false" dt2D="false" dtr="false" t="normal">$L185*$K185*AD$181</f>
        <v>0</v>
      </c>
      <c r="AE185" s="568" t="n">
        <f aca="false" ca="false" dt2D="false" dtr="false" t="normal">$L185*$K185*AE$181</f>
        <v>0</v>
      </c>
      <c r="AF185" s="568" t="n">
        <f aca="false" ca="false" dt2D="false" dtr="false" t="normal">$L185*$K185*AF$181</f>
        <v>0</v>
      </c>
      <c r="AG185" s="568" t="n">
        <f aca="false" ca="false" dt2D="false" dtr="false" t="normal">$L185*$K185*AG$181</f>
        <v>0</v>
      </c>
      <c r="AH185" s="568" t="n">
        <f aca="false" ca="false" dt2D="false" dtr="false" t="normal">$L185*$K185*AH$181</f>
        <v>0</v>
      </c>
      <c r="AI185" s="568" t="n">
        <f aca="false" ca="false" dt2D="false" dtr="false" t="normal">$L185*$K185*AI$181</f>
        <v>0</v>
      </c>
      <c r="AJ185" s="568" t="n">
        <f aca="false" ca="false" dt2D="false" dtr="false" t="normal">$L185*$K185*AJ$181</f>
        <v>0</v>
      </c>
      <c r="AK185" s="568" t="n">
        <f aca="false" ca="false" dt2D="false" dtr="false" t="normal">$L185*$K185*AK$181</f>
        <v>0</v>
      </c>
      <c r="AL185" s="568" t="n">
        <f aca="false" ca="false" dt2D="false" dtr="false" t="normal">$L185*$K185*AL$181</f>
        <v>0</v>
      </c>
      <c r="AM185" s="568" t="n">
        <f aca="false" ca="false" dt2D="false" dtr="false" t="normal">$L185*$K185*AM$181</f>
        <v>0</v>
      </c>
      <c r="AN185" s="568" t="n">
        <f aca="false" ca="false" dt2D="false" dtr="false" t="normal">$L185*$K185*AN$181</f>
        <v>0</v>
      </c>
      <c r="AO185" s="568" t="n">
        <f aca="false" ca="false" dt2D="false" dtr="false" t="normal">$L185*$K185*AO$181</f>
        <v>0</v>
      </c>
      <c r="AP185" s="568" t="n">
        <f aca="false" ca="false" dt2D="false" dtr="false" t="normal">$L185*$K185*AP$181</f>
        <v>0</v>
      </c>
      <c r="AQ185" s="568" t="n">
        <f aca="false" ca="false" dt2D="false" dtr="false" t="normal">$L185*$K185*AQ$181</f>
        <v>0</v>
      </c>
      <c r="AR185" s="568" t="n">
        <f aca="false" ca="false" dt2D="false" dtr="false" t="normal">$L185*$K185*AR$181</f>
        <v>0</v>
      </c>
      <c r="AS185" s="568" t="n">
        <f aca="false" ca="false" dt2D="false" dtr="false" t="normal">$L185*$K185*AS$181</f>
        <v>0</v>
      </c>
      <c r="AT185" s="568" t="n">
        <f aca="false" ca="false" dt2D="false" dtr="false" t="normal">$L185*$K185*AT$181</f>
        <v>0</v>
      </c>
      <c r="AU185" s="568" t="n">
        <f aca="false" ca="false" dt2D="false" dtr="false" t="normal">$L185*$K185*AU$181</f>
        <v>0</v>
      </c>
      <c r="AV185" s="568" t="n">
        <f aca="false" ca="false" dt2D="false" dtr="false" t="normal">$L185*$K185*AV$181</f>
        <v>0</v>
      </c>
      <c r="AW185" s="568" t="n">
        <f aca="false" ca="false" dt2D="false" dtr="false" t="normal">$L185*$K185*AW$181</f>
        <v>0</v>
      </c>
      <c r="AX185" s="568" t="n">
        <f aca="false" ca="false" dt2D="false" dtr="false" t="normal">$L185*$K185*AX$181</f>
        <v>0</v>
      </c>
      <c r="AY185" s="568" t="n">
        <f aca="false" ca="false" dt2D="false" dtr="false" t="normal">$L185*$K185*AY$181</f>
        <v>0</v>
      </c>
      <c r="AZ185" s="568" t="n">
        <f aca="false" ca="false" dt2D="false" dtr="false" t="normal">$L185*$K185*AZ$181</f>
        <v>0</v>
      </c>
      <c r="BA185" s="568" t="n">
        <f aca="false" ca="false" dt2D="false" dtr="false" t="normal">$L185*$K185*BA$181</f>
        <v>0</v>
      </c>
      <c r="BB185" s="568" t="n">
        <f aca="false" ca="false" dt2D="false" dtr="false" t="normal">$L185*$K185*BB$181</f>
        <v>0</v>
      </c>
      <c r="BC185" s="568" t="n">
        <f aca="false" ca="false" dt2D="false" dtr="false" t="normal">$L185*$K185*BC$181</f>
        <v>0</v>
      </c>
      <c r="BD185" s="568" t="n">
        <f aca="false" ca="false" dt2D="false" dtr="false" t="normal">$L185*$K185*BD$181</f>
        <v>0</v>
      </c>
      <c r="BE185" s="568" t="n">
        <f aca="false" ca="false" dt2D="false" dtr="false" t="normal">$L185*$K185*BE$181</f>
        <v>0</v>
      </c>
      <c r="BF185" s="568" t="n">
        <f aca="false" ca="false" dt2D="false" dtr="false" t="normal">$L185*$K185*BF$181</f>
        <v>0</v>
      </c>
      <c r="BG185" s="568" t="n">
        <f aca="false" ca="false" dt2D="false" dtr="false" t="normal">$L185*$K185*BG$181</f>
        <v>0</v>
      </c>
      <c r="BH185" s="568" t="n">
        <f aca="false" ca="false" dt2D="false" dtr="false" t="normal">$L185*$K185*BH$181</f>
        <v>0</v>
      </c>
      <c r="BI185" s="568" t="n">
        <f aca="false" ca="false" dt2D="false" dtr="false" t="normal">$L185*$K185*BI$181</f>
        <v>0</v>
      </c>
      <c r="BJ185" s="568" t="n">
        <f aca="false" ca="false" dt2D="false" dtr="false" t="normal">$L185*$K185*BJ$181</f>
        <v>0</v>
      </c>
      <c r="BK185" s="568" t="n">
        <f aca="false" ca="false" dt2D="false" dtr="false" t="normal">$L185*$K185*BK$181</f>
        <v>0</v>
      </c>
      <c r="BL185" s="568" t="n">
        <f aca="false" ca="false" dt2D="false" dtr="false" t="normal">$L185*$K185*BL$181</f>
        <v>0</v>
      </c>
      <c r="BM185" s="568" t="n">
        <f aca="false" ca="false" dt2D="false" dtr="false" t="normal">$L185*$K185*BM$181</f>
        <v>0</v>
      </c>
      <c r="BN185" s="568" t="n">
        <f aca="false" ca="false" dt2D="false" dtr="false" t="normal">$L185*$K185*BN$181</f>
        <v>0</v>
      </c>
      <c r="BO185" s="568" t="n">
        <f aca="false" ca="false" dt2D="false" dtr="false" t="normal">$L185*$K185*BO$181</f>
        <v>0</v>
      </c>
      <c r="BP185" s="568" t="n">
        <f aca="false" ca="false" dt2D="false" dtr="false" t="normal">$L185*$K185*BP$181</f>
        <v>0</v>
      </c>
      <c r="BQ185" s="568" t="n">
        <f aca="false" ca="false" dt2D="false" dtr="false" t="normal">$L185*$K185*BQ$181</f>
        <v>0</v>
      </c>
      <c r="BR185" s="568" t="n">
        <f aca="false" ca="false" dt2D="false" dtr="false" t="normal">$L185*$K185*BR$181</f>
        <v>0</v>
      </c>
      <c r="BS185" s="568" t="n">
        <f aca="false" ca="false" dt2D="false" dtr="false" t="normal">$L185*$K185*BS$181</f>
        <v>0</v>
      </c>
      <c r="BT185" s="568" t="n">
        <f aca="false" ca="false" dt2D="false" dtr="false" t="normal">$L185*$K185*BT$181</f>
        <v>0</v>
      </c>
    </row>
    <row hidden="true" ht="16.5" outlineLevel="2" r="186">
      <c r="I186" s="566" t="s">
        <v>653</v>
      </c>
      <c r="J186" s="626" t="s">
        <v>646</v>
      </c>
      <c r="K186" s="567" t="n"/>
      <c r="L186" s="627" t="n"/>
      <c r="M186" s="568" t="n">
        <f aca="false" ca="false" dt2D="false" dtr="false" t="normal">$L186*$K186*M$181</f>
        <v>0</v>
      </c>
      <c r="N186" s="568" t="n">
        <f aca="false" ca="false" dt2D="false" dtr="false" t="normal">$L186*$K186*N$181</f>
        <v>0</v>
      </c>
      <c r="O186" s="568" t="n">
        <f aca="false" ca="false" dt2D="false" dtr="false" t="normal">$L186*$K186*O$181</f>
        <v>0</v>
      </c>
      <c r="P186" s="568" t="n">
        <f aca="false" ca="false" dt2D="false" dtr="false" t="normal">$L186*$K186*P$181</f>
        <v>0</v>
      </c>
      <c r="Q186" s="568" t="n">
        <f aca="false" ca="false" dt2D="false" dtr="false" t="normal">$L186*$K186*Q$181</f>
        <v>0</v>
      </c>
      <c r="R186" s="568" t="n">
        <f aca="false" ca="false" dt2D="false" dtr="false" t="normal">$L186*$K186*R$181</f>
        <v>0</v>
      </c>
      <c r="S186" s="568" t="n">
        <f aca="false" ca="false" dt2D="false" dtr="false" t="normal">$L186*$K186*S$181</f>
        <v>0</v>
      </c>
      <c r="T186" s="568" t="n">
        <f aca="false" ca="false" dt2D="false" dtr="false" t="normal">$L186*$K186*T$181</f>
        <v>0</v>
      </c>
      <c r="U186" s="568" t="n">
        <f aca="false" ca="false" dt2D="false" dtr="false" t="normal">$L186*$K186*U$181</f>
        <v>0</v>
      </c>
      <c r="V186" s="568" t="n">
        <f aca="false" ca="false" dt2D="false" dtr="false" t="normal">$L186*$K186*V$181</f>
        <v>0</v>
      </c>
      <c r="W186" s="568" t="n">
        <f aca="false" ca="false" dt2D="false" dtr="false" t="normal">$L186*$K186*W$181</f>
        <v>0</v>
      </c>
      <c r="X186" s="568" t="n">
        <f aca="false" ca="false" dt2D="false" dtr="false" t="normal">$L186*$K186*X$181</f>
        <v>0</v>
      </c>
      <c r="Y186" s="568" t="n">
        <f aca="false" ca="false" dt2D="false" dtr="false" t="normal">$L186*$K186*Y$181</f>
        <v>0</v>
      </c>
      <c r="Z186" s="568" t="n">
        <f aca="false" ca="false" dt2D="false" dtr="false" t="normal">$L186*$K186*Z$181</f>
        <v>0</v>
      </c>
      <c r="AA186" s="568" t="n">
        <f aca="false" ca="false" dt2D="false" dtr="false" t="normal">$L186*$K186*AA$181</f>
        <v>0</v>
      </c>
      <c r="AB186" s="568" t="n">
        <f aca="false" ca="false" dt2D="false" dtr="false" t="normal">$L186*$K186*AB$181</f>
        <v>0</v>
      </c>
      <c r="AC186" s="568" t="n">
        <f aca="false" ca="false" dt2D="false" dtr="false" t="normal">$L186*$K186*AC$181</f>
        <v>0</v>
      </c>
      <c r="AD186" s="568" t="n">
        <f aca="false" ca="false" dt2D="false" dtr="false" t="normal">$L186*$K186*AD$181</f>
        <v>0</v>
      </c>
      <c r="AE186" s="568" t="n">
        <f aca="false" ca="false" dt2D="false" dtr="false" t="normal">$L186*$K186*AE$181</f>
        <v>0</v>
      </c>
      <c r="AF186" s="568" t="n">
        <f aca="false" ca="false" dt2D="false" dtr="false" t="normal">$L186*$K186*AF$181</f>
        <v>0</v>
      </c>
      <c r="AG186" s="568" t="n">
        <f aca="false" ca="false" dt2D="false" dtr="false" t="normal">$L186*$K186*AG$181</f>
        <v>0</v>
      </c>
      <c r="AH186" s="568" t="n">
        <f aca="false" ca="false" dt2D="false" dtr="false" t="normal">$L186*$K186*AH$181</f>
        <v>0</v>
      </c>
      <c r="AI186" s="568" t="n">
        <f aca="false" ca="false" dt2D="false" dtr="false" t="normal">$L186*$K186*AI$181</f>
        <v>0</v>
      </c>
      <c r="AJ186" s="568" t="n">
        <f aca="false" ca="false" dt2D="false" dtr="false" t="normal">$L186*$K186*AJ$181</f>
        <v>0</v>
      </c>
      <c r="AK186" s="568" t="n">
        <f aca="false" ca="false" dt2D="false" dtr="false" t="normal">$L186*$K186*AK$181</f>
        <v>0</v>
      </c>
      <c r="AL186" s="568" t="n">
        <f aca="false" ca="false" dt2D="false" dtr="false" t="normal">$L186*$K186*AL$181</f>
        <v>0</v>
      </c>
      <c r="AM186" s="568" t="n">
        <f aca="false" ca="false" dt2D="false" dtr="false" t="normal">$L186*$K186*AM$181</f>
        <v>0</v>
      </c>
      <c r="AN186" s="568" t="n">
        <f aca="false" ca="false" dt2D="false" dtr="false" t="normal">$L186*$K186*AN$181</f>
        <v>0</v>
      </c>
      <c r="AO186" s="568" t="n">
        <f aca="false" ca="false" dt2D="false" dtr="false" t="normal">$L186*$K186*AO$181</f>
        <v>0</v>
      </c>
      <c r="AP186" s="568" t="n">
        <f aca="false" ca="false" dt2D="false" dtr="false" t="normal">$L186*$K186*AP$181</f>
        <v>0</v>
      </c>
      <c r="AQ186" s="568" t="n">
        <f aca="false" ca="false" dt2D="false" dtr="false" t="normal">$L186*$K186*AQ$181</f>
        <v>0</v>
      </c>
      <c r="AR186" s="568" t="n">
        <f aca="false" ca="false" dt2D="false" dtr="false" t="normal">$L186*$K186*AR$181</f>
        <v>0</v>
      </c>
      <c r="AS186" s="568" t="n">
        <f aca="false" ca="false" dt2D="false" dtr="false" t="normal">$L186*$K186*AS$181</f>
        <v>0</v>
      </c>
      <c r="AT186" s="568" t="n">
        <f aca="false" ca="false" dt2D="false" dtr="false" t="normal">$L186*$K186*AT$181</f>
        <v>0</v>
      </c>
      <c r="AU186" s="568" t="n">
        <f aca="false" ca="false" dt2D="false" dtr="false" t="normal">$L186*$K186*AU$181</f>
        <v>0</v>
      </c>
      <c r="AV186" s="568" t="n">
        <f aca="false" ca="false" dt2D="false" dtr="false" t="normal">$L186*$K186*AV$181</f>
        <v>0</v>
      </c>
      <c r="AW186" s="568" t="n">
        <f aca="false" ca="false" dt2D="false" dtr="false" t="normal">$L186*$K186*AW$181</f>
        <v>0</v>
      </c>
      <c r="AX186" s="568" t="n">
        <f aca="false" ca="false" dt2D="false" dtr="false" t="normal">$L186*$K186*AX$181</f>
        <v>0</v>
      </c>
      <c r="AY186" s="568" t="n">
        <f aca="false" ca="false" dt2D="false" dtr="false" t="normal">$L186*$K186*AY$181</f>
        <v>0</v>
      </c>
      <c r="AZ186" s="568" t="n">
        <f aca="false" ca="false" dt2D="false" dtr="false" t="normal">$L186*$K186*AZ$181</f>
        <v>0</v>
      </c>
      <c r="BA186" s="568" t="n">
        <f aca="false" ca="false" dt2D="false" dtr="false" t="normal">$L186*$K186*BA$181</f>
        <v>0</v>
      </c>
      <c r="BB186" s="568" t="n">
        <f aca="false" ca="false" dt2D="false" dtr="false" t="normal">$L186*$K186*BB$181</f>
        <v>0</v>
      </c>
      <c r="BC186" s="568" t="n">
        <f aca="false" ca="false" dt2D="false" dtr="false" t="normal">$L186*$K186*BC$181</f>
        <v>0</v>
      </c>
      <c r="BD186" s="568" t="n">
        <f aca="false" ca="false" dt2D="false" dtr="false" t="normal">$L186*$K186*BD$181</f>
        <v>0</v>
      </c>
      <c r="BE186" s="568" t="n">
        <f aca="false" ca="false" dt2D="false" dtr="false" t="normal">$L186*$K186*BE$181</f>
        <v>0</v>
      </c>
      <c r="BF186" s="568" t="n">
        <f aca="false" ca="false" dt2D="false" dtr="false" t="normal">$L186*$K186*BF$181</f>
        <v>0</v>
      </c>
      <c r="BG186" s="568" t="n">
        <f aca="false" ca="false" dt2D="false" dtr="false" t="normal">$L186*$K186*BG$181</f>
        <v>0</v>
      </c>
      <c r="BH186" s="568" t="n">
        <f aca="false" ca="false" dt2D="false" dtr="false" t="normal">$L186*$K186*BH$181</f>
        <v>0</v>
      </c>
      <c r="BI186" s="568" t="n">
        <f aca="false" ca="false" dt2D="false" dtr="false" t="normal">$L186*$K186*BI$181</f>
        <v>0</v>
      </c>
      <c r="BJ186" s="568" t="n">
        <f aca="false" ca="false" dt2D="false" dtr="false" t="normal">$L186*$K186*BJ$181</f>
        <v>0</v>
      </c>
      <c r="BK186" s="568" t="n">
        <f aca="false" ca="false" dt2D="false" dtr="false" t="normal">$L186*$K186*BK$181</f>
        <v>0</v>
      </c>
      <c r="BL186" s="568" t="n">
        <f aca="false" ca="false" dt2D="false" dtr="false" t="normal">$L186*$K186*BL$181</f>
        <v>0</v>
      </c>
      <c r="BM186" s="568" t="n">
        <f aca="false" ca="false" dt2D="false" dtr="false" t="normal">$L186*$K186*BM$181</f>
        <v>0</v>
      </c>
      <c r="BN186" s="568" t="n">
        <f aca="false" ca="false" dt2D="false" dtr="false" t="normal">$L186*$K186*BN$181</f>
        <v>0</v>
      </c>
      <c r="BO186" s="568" t="n">
        <f aca="false" ca="false" dt2D="false" dtr="false" t="normal">$L186*$K186*BO$181</f>
        <v>0</v>
      </c>
      <c r="BP186" s="568" t="n">
        <f aca="false" ca="false" dt2D="false" dtr="false" t="normal">$L186*$K186*BP$181</f>
        <v>0</v>
      </c>
      <c r="BQ186" s="568" t="n">
        <f aca="false" ca="false" dt2D="false" dtr="false" t="normal">$L186*$K186*BQ$181</f>
        <v>0</v>
      </c>
      <c r="BR186" s="568" t="n">
        <f aca="false" ca="false" dt2D="false" dtr="false" t="normal">$L186*$K186*BR$181</f>
        <v>0</v>
      </c>
      <c r="BS186" s="568" t="n">
        <f aca="false" ca="false" dt2D="false" dtr="false" t="normal">$L186*$K186*BS$181</f>
        <v>0</v>
      </c>
      <c r="BT186" s="568" t="n">
        <f aca="false" ca="false" dt2D="false" dtr="false" t="normal">$L186*$K186*BT$181</f>
        <v>0</v>
      </c>
    </row>
    <row hidden="true" ht="16.5" outlineLevel="2" r="187">
      <c r="I187" s="570" t="s">
        <v>588</v>
      </c>
      <c r="J187" s="626" t="n"/>
      <c r="K187" s="567" t="n"/>
      <c r="L187" s="627" t="n"/>
      <c r="M187" s="568" t="n">
        <f aca="false" ca="false" dt2D="false" dtr="false" t="normal">$L187*$K187*M$181</f>
        <v>0</v>
      </c>
      <c r="N187" s="568" t="n">
        <f aca="false" ca="false" dt2D="false" dtr="false" t="normal">$L187*$K187*N$181</f>
        <v>0</v>
      </c>
      <c r="O187" s="568" t="n">
        <f aca="false" ca="false" dt2D="false" dtr="false" t="normal">$L187*$K187*O$181</f>
        <v>0</v>
      </c>
      <c r="P187" s="568" t="n">
        <f aca="false" ca="false" dt2D="false" dtr="false" t="normal">$L187*$K187*P$181</f>
        <v>0</v>
      </c>
      <c r="Q187" s="568" t="n">
        <f aca="false" ca="false" dt2D="false" dtr="false" t="normal">$L187*$K187*Q$181</f>
        <v>0</v>
      </c>
      <c r="R187" s="568" t="n">
        <f aca="false" ca="false" dt2D="false" dtr="false" t="normal">$L187*$K187*R$181</f>
        <v>0</v>
      </c>
      <c r="S187" s="568" t="n">
        <f aca="false" ca="false" dt2D="false" dtr="false" t="normal">$L187*$K187*S$181</f>
        <v>0</v>
      </c>
      <c r="T187" s="568" t="n">
        <f aca="false" ca="false" dt2D="false" dtr="false" t="normal">$L187*$K187*T$181</f>
        <v>0</v>
      </c>
      <c r="U187" s="568" t="n">
        <f aca="false" ca="false" dt2D="false" dtr="false" t="normal">$L187*$K187*U$181</f>
        <v>0</v>
      </c>
      <c r="V187" s="568" t="n">
        <f aca="false" ca="false" dt2D="false" dtr="false" t="normal">$L187*$K187*V$181</f>
        <v>0</v>
      </c>
      <c r="W187" s="568" t="n">
        <f aca="false" ca="false" dt2D="false" dtr="false" t="normal">$L187*$K187*W$181</f>
        <v>0</v>
      </c>
      <c r="X187" s="568" t="n">
        <f aca="false" ca="false" dt2D="false" dtr="false" t="normal">$L187*$K187*X$181</f>
        <v>0</v>
      </c>
      <c r="Y187" s="568" t="n">
        <f aca="false" ca="false" dt2D="false" dtr="false" t="normal">$L187*$K187*Y$181</f>
        <v>0</v>
      </c>
      <c r="Z187" s="568" t="n">
        <f aca="false" ca="false" dt2D="false" dtr="false" t="normal">$L187*$K187*Z$181</f>
        <v>0</v>
      </c>
      <c r="AA187" s="568" t="n">
        <f aca="false" ca="false" dt2D="false" dtr="false" t="normal">$L187*$K187*AA$181</f>
        <v>0</v>
      </c>
      <c r="AB187" s="568" t="n">
        <f aca="false" ca="false" dt2D="false" dtr="false" t="normal">$L187*$K187*AB$181</f>
        <v>0</v>
      </c>
      <c r="AC187" s="568" t="n">
        <f aca="false" ca="false" dt2D="false" dtr="false" t="normal">$L187*$K187*AC$181</f>
        <v>0</v>
      </c>
      <c r="AD187" s="568" t="n">
        <f aca="false" ca="false" dt2D="false" dtr="false" t="normal">$L187*$K187*AD$181</f>
        <v>0</v>
      </c>
      <c r="AE187" s="568" t="n">
        <f aca="false" ca="false" dt2D="false" dtr="false" t="normal">$L187*$K187*AE$181</f>
        <v>0</v>
      </c>
      <c r="AF187" s="568" t="n">
        <f aca="false" ca="false" dt2D="false" dtr="false" t="normal">$L187*$K187*AF$181</f>
        <v>0</v>
      </c>
      <c r="AG187" s="568" t="n">
        <f aca="false" ca="false" dt2D="false" dtr="false" t="normal">$L187*$K187*AG$181</f>
        <v>0</v>
      </c>
      <c r="AH187" s="568" t="n">
        <f aca="false" ca="false" dt2D="false" dtr="false" t="normal">$L187*$K187*AH$181</f>
        <v>0</v>
      </c>
      <c r="AI187" s="568" t="n">
        <f aca="false" ca="false" dt2D="false" dtr="false" t="normal">$L187*$K187*AI$181</f>
        <v>0</v>
      </c>
      <c r="AJ187" s="568" t="n">
        <f aca="false" ca="false" dt2D="false" dtr="false" t="normal">$L187*$K187*AJ$181</f>
        <v>0</v>
      </c>
      <c r="AK187" s="568" t="n">
        <f aca="false" ca="false" dt2D="false" dtr="false" t="normal">$L187*$K187*AK$181</f>
        <v>0</v>
      </c>
      <c r="AL187" s="568" t="n">
        <f aca="false" ca="false" dt2D="false" dtr="false" t="normal">$L187*$K187*AL$181</f>
        <v>0</v>
      </c>
      <c r="AM187" s="568" t="n">
        <f aca="false" ca="false" dt2D="false" dtr="false" t="normal">$L187*$K187*AM$181</f>
        <v>0</v>
      </c>
      <c r="AN187" s="568" t="n">
        <f aca="false" ca="false" dt2D="false" dtr="false" t="normal">$L187*$K187*AN$181</f>
        <v>0</v>
      </c>
      <c r="AO187" s="568" t="n">
        <f aca="false" ca="false" dt2D="false" dtr="false" t="normal">$L187*$K187*AO$181</f>
        <v>0</v>
      </c>
      <c r="AP187" s="568" t="n">
        <f aca="false" ca="false" dt2D="false" dtr="false" t="normal">$L187*$K187*AP$181</f>
        <v>0</v>
      </c>
      <c r="AQ187" s="568" t="n">
        <f aca="false" ca="false" dt2D="false" dtr="false" t="normal">$L187*$K187*AQ$181</f>
        <v>0</v>
      </c>
      <c r="AR187" s="568" t="n">
        <f aca="false" ca="false" dt2D="false" dtr="false" t="normal">$L187*$K187*AR$181</f>
        <v>0</v>
      </c>
      <c r="AS187" s="568" t="n">
        <f aca="false" ca="false" dt2D="false" dtr="false" t="normal">$L187*$K187*AS$181</f>
        <v>0</v>
      </c>
      <c r="AT187" s="568" t="n">
        <f aca="false" ca="false" dt2D="false" dtr="false" t="normal">$L187*$K187*AT$181</f>
        <v>0</v>
      </c>
      <c r="AU187" s="568" t="n">
        <f aca="false" ca="false" dt2D="false" dtr="false" t="normal">$L187*$K187*AU$181</f>
        <v>0</v>
      </c>
      <c r="AV187" s="568" t="n">
        <f aca="false" ca="false" dt2D="false" dtr="false" t="normal">$L187*$K187*AV$181</f>
        <v>0</v>
      </c>
      <c r="AW187" s="568" t="n">
        <f aca="false" ca="false" dt2D="false" dtr="false" t="normal">$L187*$K187*AW$181</f>
        <v>0</v>
      </c>
      <c r="AX187" s="568" t="n">
        <f aca="false" ca="false" dt2D="false" dtr="false" t="normal">$L187*$K187*AX$181</f>
        <v>0</v>
      </c>
      <c r="AY187" s="568" t="n">
        <f aca="false" ca="false" dt2D="false" dtr="false" t="normal">$L187*$K187*AY$181</f>
        <v>0</v>
      </c>
      <c r="AZ187" s="568" t="n">
        <f aca="false" ca="false" dt2D="false" dtr="false" t="normal">$L187*$K187*AZ$181</f>
        <v>0</v>
      </c>
      <c r="BA187" s="568" t="n">
        <f aca="false" ca="false" dt2D="false" dtr="false" t="normal">$L187*$K187*BA$181</f>
        <v>0</v>
      </c>
      <c r="BB187" s="568" t="n">
        <f aca="false" ca="false" dt2D="false" dtr="false" t="normal">$L187*$K187*BB$181</f>
        <v>0</v>
      </c>
      <c r="BC187" s="568" t="n">
        <f aca="false" ca="false" dt2D="false" dtr="false" t="normal">$L187*$K187*BC$181</f>
        <v>0</v>
      </c>
      <c r="BD187" s="568" t="n">
        <f aca="false" ca="false" dt2D="false" dtr="false" t="normal">$L187*$K187*BD$181</f>
        <v>0</v>
      </c>
      <c r="BE187" s="568" t="n">
        <f aca="false" ca="false" dt2D="false" dtr="false" t="normal">$L187*$K187*BE$181</f>
        <v>0</v>
      </c>
      <c r="BF187" s="568" t="n">
        <f aca="false" ca="false" dt2D="false" dtr="false" t="normal">$L187*$K187*BF$181</f>
        <v>0</v>
      </c>
      <c r="BG187" s="568" t="n">
        <f aca="false" ca="false" dt2D="false" dtr="false" t="normal">$L187*$K187*BG$181</f>
        <v>0</v>
      </c>
      <c r="BH187" s="568" t="n">
        <f aca="false" ca="false" dt2D="false" dtr="false" t="normal">$L187*$K187*BH$181</f>
        <v>0</v>
      </c>
      <c r="BI187" s="568" t="n">
        <f aca="false" ca="false" dt2D="false" dtr="false" t="normal">$L187*$K187*BI$181</f>
        <v>0</v>
      </c>
      <c r="BJ187" s="568" t="n">
        <f aca="false" ca="false" dt2D="false" dtr="false" t="normal">$L187*$K187*BJ$181</f>
        <v>0</v>
      </c>
      <c r="BK187" s="568" t="n">
        <f aca="false" ca="false" dt2D="false" dtr="false" t="normal">$L187*$K187*BK$181</f>
        <v>0</v>
      </c>
      <c r="BL187" s="568" t="n">
        <f aca="false" ca="false" dt2D="false" dtr="false" t="normal">$L187*$K187*BL$181</f>
        <v>0</v>
      </c>
      <c r="BM187" s="568" t="n">
        <f aca="false" ca="false" dt2D="false" dtr="false" t="normal">$L187*$K187*BM$181</f>
        <v>0</v>
      </c>
      <c r="BN187" s="568" t="n">
        <f aca="false" ca="false" dt2D="false" dtr="false" t="normal">$L187*$K187*BN$181</f>
        <v>0</v>
      </c>
      <c r="BO187" s="568" t="n">
        <f aca="false" ca="false" dt2D="false" dtr="false" t="normal">$L187*$K187*BO$181</f>
        <v>0</v>
      </c>
      <c r="BP187" s="568" t="n">
        <f aca="false" ca="false" dt2D="false" dtr="false" t="normal">$L187*$K187*BP$181</f>
        <v>0</v>
      </c>
      <c r="BQ187" s="568" t="n">
        <f aca="false" ca="false" dt2D="false" dtr="false" t="normal">$L187*$K187*BQ$181</f>
        <v>0</v>
      </c>
      <c r="BR187" s="568" t="n">
        <f aca="false" ca="false" dt2D="false" dtr="false" t="normal">$L187*$K187*BR$181</f>
        <v>0</v>
      </c>
      <c r="BS187" s="568" t="n">
        <f aca="false" ca="false" dt2D="false" dtr="false" t="normal">$L187*$K187*BS$181</f>
        <v>0</v>
      </c>
      <c r="BT187" s="568" t="n">
        <f aca="false" ca="false" dt2D="false" dtr="false" t="normal">$L187*$K187*BT$181</f>
        <v>0</v>
      </c>
    </row>
    <row hidden="true" ht="16.5" outlineLevel="2" r="188">
      <c r="I188" s="570" t="s">
        <v>588</v>
      </c>
      <c r="J188" s="626" t="n"/>
      <c r="K188" s="567" t="n"/>
      <c r="L188" s="627" t="n"/>
      <c r="M188" s="568" t="n">
        <f aca="false" ca="false" dt2D="false" dtr="false" t="normal">$L188*$K188*M$181</f>
        <v>0</v>
      </c>
      <c r="N188" s="568" t="n">
        <f aca="false" ca="false" dt2D="false" dtr="false" t="normal">$L188*$K188*N$181</f>
        <v>0</v>
      </c>
      <c r="O188" s="568" t="n">
        <f aca="false" ca="false" dt2D="false" dtr="false" t="normal">$L188*$K188*O$181</f>
        <v>0</v>
      </c>
      <c r="P188" s="568" t="n">
        <f aca="false" ca="false" dt2D="false" dtr="false" t="normal">$L188*$K188*P$181</f>
        <v>0</v>
      </c>
      <c r="Q188" s="568" t="n">
        <f aca="false" ca="false" dt2D="false" dtr="false" t="normal">$L188*$K188*Q$181</f>
        <v>0</v>
      </c>
      <c r="R188" s="568" t="n">
        <f aca="false" ca="false" dt2D="false" dtr="false" t="normal">$L188*$K188*R$181</f>
        <v>0</v>
      </c>
      <c r="S188" s="568" t="n">
        <f aca="false" ca="false" dt2D="false" dtr="false" t="normal">$L188*$K188*S$181</f>
        <v>0</v>
      </c>
      <c r="T188" s="568" t="n">
        <f aca="false" ca="false" dt2D="false" dtr="false" t="normal">$L188*$K188*T$181</f>
        <v>0</v>
      </c>
      <c r="U188" s="568" t="n">
        <f aca="false" ca="false" dt2D="false" dtr="false" t="normal">$L188*$K188*U$181</f>
        <v>0</v>
      </c>
      <c r="V188" s="568" t="n">
        <f aca="false" ca="false" dt2D="false" dtr="false" t="normal">$L188*$K188*V$181</f>
        <v>0</v>
      </c>
      <c r="W188" s="568" t="n">
        <f aca="false" ca="false" dt2D="false" dtr="false" t="normal">$L188*$K188*W$181</f>
        <v>0</v>
      </c>
      <c r="X188" s="568" t="n">
        <f aca="false" ca="false" dt2D="false" dtr="false" t="normal">$L188*$K188*X$181</f>
        <v>0</v>
      </c>
      <c r="Y188" s="568" t="n">
        <f aca="false" ca="false" dt2D="false" dtr="false" t="normal">$L188*$K188*Y$181</f>
        <v>0</v>
      </c>
      <c r="Z188" s="568" t="n">
        <f aca="false" ca="false" dt2D="false" dtr="false" t="normal">$L188*$K188*Z$181</f>
        <v>0</v>
      </c>
      <c r="AA188" s="568" t="n">
        <f aca="false" ca="false" dt2D="false" dtr="false" t="normal">$L188*$K188*AA$181</f>
        <v>0</v>
      </c>
      <c r="AB188" s="568" t="n">
        <f aca="false" ca="false" dt2D="false" dtr="false" t="normal">$L188*$K188*AB$181</f>
        <v>0</v>
      </c>
      <c r="AC188" s="568" t="n">
        <f aca="false" ca="false" dt2D="false" dtr="false" t="normal">$L188*$K188*AC$181</f>
        <v>0</v>
      </c>
      <c r="AD188" s="568" t="n">
        <f aca="false" ca="false" dt2D="false" dtr="false" t="normal">$L188*$K188*AD$181</f>
        <v>0</v>
      </c>
      <c r="AE188" s="568" t="n">
        <f aca="false" ca="false" dt2D="false" dtr="false" t="normal">$L188*$K188*AE$181</f>
        <v>0</v>
      </c>
      <c r="AF188" s="568" t="n">
        <f aca="false" ca="false" dt2D="false" dtr="false" t="normal">$L188*$K188*AF$181</f>
        <v>0</v>
      </c>
      <c r="AG188" s="568" t="n">
        <f aca="false" ca="false" dt2D="false" dtr="false" t="normal">$L188*$K188*AG$181</f>
        <v>0</v>
      </c>
      <c r="AH188" s="568" t="n">
        <f aca="false" ca="false" dt2D="false" dtr="false" t="normal">$L188*$K188*AH$181</f>
        <v>0</v>
      </c>
      <c r="AI188" s="568" t="n">
        <f aca="false" ca="false" dt2D="false" dtr="false" t="normal">$L188*$K188*AI$181</f>
        <v>0</v>
      </c>
      <c r="AJ188" s="568" t="n">
        <f aca="false" ca="false" dt2D="false" dtr="false" t="normal">$L188*$K188*AJ$181</f>
        <v>0</v>
      </c>
      <c r="AK188" s="568" t="n">
        <f aca="false" ca="false" dt2D="false" dtr="false" t="normal">$L188*$K188*AK$181</f>
        <v>0</v>
      </c>
      <c r="AL188" s="568" t="n">
        <f aca="false" ca="false" dt2D="false" dtr="false" t="normal">$L188*$K188*AL$181</f>
        <v>0</v>
      </c>
      <c r="AM188" s="568" t="n">
        <f aca="false" ca="false" dt2D="false" dtr="false" t="normal">$L188*$K188*AM$181</f>
        <v>0</v>
      </c>
      <c r="AN188" s="568" t="n">
        <f aca="false" ca="false" dt2D="false" dtr="false" t="normal">$L188*$K188*AN$181</f>
        <v>0</v>
      </c>
      <c r="AO188" s="568" t="n">
        <f aca="false" ca="false" dt2D="false" dtr="false" t="normal">$L188*$K188*AO$181</f>
        <v>0</v>
      </c>
      <c r="AP188" s="568" t="n">
        <f aca="false" ca="false" dt2D="false" dtr="false" t="normal">$L188*$K188*AP$181</f>
        <v>0</v>
      </c>
      <c r="AQ188" s="568" t="n">
        <f aca="false" ca="false" dt2D="false" dtr="false" t="normal">$L188*$K188*AQ$181</f>
        <v>0</v>
      </c>
      <c r="AR188" s="568" t="n">
        <f aca="false" ca="false" dt2D="false" dtr="false" t="normal">$L188*$K188*AR$181</f>
        <v>0</v>
      </c>
      <c r="AS188" s="568" t="n">
        <f aca="false" ca="false" dt2D="false" dtr="false" t="normal">$L188*$K188*AS$181</f>
        <v>0</v>
      </c>
      <c r="AT188" s="568" t="n">
        <f aca="false" ca="false" dt2D="false" dtr="false" t="normal">$L188*$K188*AT$181</f>
        <v>0</v>
      </c>
      <c r="AU188" s="568" t="n">
        <f aca="false" ca="false" dt2D="false" dtr="false" t="normal">$L188*$K188*AU$181</f>
        <v>0</v>
      </c>
      <c r="AV188" s="568" t="n">
        <f aca="false" ca="false" dt2D="false" dtr="false" t="normal">$L188*$K188*AV$181</f>
        <v>0</v>
      </c>
      <c r="AW188" s="568" t="n">
        <f aca="false" ca="false" dt2D="false" dtr="false" t="normal">$L188*$K188*AW$181</f>
        <v>0</v>
      </c>
      <c r="AX188" s="568" t="n">
        <f aca="false" ca="false" dt2D="false" dtr="false" t="normal">$L188*$K188*AX$181</f>
        <v>0</v>
      </c>
      <c r="AY188" s="568" t="n">
        <f aca="false" ca="false" dt2D="false" dtr="false" t="normal">$L188*$K188*AY$181</f>
        <v>0</v>
      </c>
      <c r="AZ188" s="568" t="n">
        <f aca="false" ca="false" dt2D="false" dtr="false" t="normal">$L188*$K188*AZ$181</f>
        <v>0</v>
      </c>
      <c r="BA188" s="568" t="n">
        <f aca="false" ca="false" dt2D="false" dtr="false" t="normal">$L188*$K188*BA$181</f>
        <v>0</v>
      </c>
      <c r="BB188" s="568" t="n">
        <f aca="false" ca="false" dt2D="false" dtr="false" t="normal">$L188*$K188*BB$181</f>
        <v>0</v>
      </c>
      <c r="BC188" s="568" t="n">
        <f aca="false" ca="false" dt2D="false" dtr="false" t="normal">$L188*$K188*BC$181</f>
        <v>0</v>
      </c>
      <c r="BD188" s="568" t="n">
        <f aca="false" ca="false" dt2D="false" dtr="false" t="normal">$L188*$K188*BD$181</f>
        <v>0</v>
      </c>
      <c r="BE188" s="568" t="n">
        <f aca="false" ca="false" dt2D="false" dtr="false" t="normal">$L188*$K188*BE$181</f>
        <v>0</v>
      </c>
      <c r="BF188" s="568" t="n">
        <f aca="false" ca="false" dt2D="false" dtr="false" t="normal">$L188*$K188*BF$181</f>
        <v>0</v>
      </c>
      <c r="BG188" s="568" t="n">
        <f aca="false" ca="false" dt2D="false" dtr="false" t="normal">$L188*$K188*BG$181</f>
        <v>0</v>
      </c>
      <c r="BH188" s="568" t="n">
        <f aca="false" ca="false" dt2D="false" dtr="false" t="normal">$L188*$K188*BH$181</f>
        <v>0</v>
      </c>
      <c r="BI188" s="568" t="n">
        <f aca="false" ca="false" dt2D="false" dtr="false" t="normal">$L188*$K188*BI$181</f>
        <v>0</v>
      </c>
      <c r="BJ188" s="568" t="n">
        <f aca="false" ca="false" dt2D="false" dtr="false" t="normal">$L188*$K188*BJ$181</f>
        <v>0</v>
      </c>
      <c r="BK188" s="568" t="n">
        <f aca="false" ca="false" dt2D="false" dtr="false" t="normal">$L188*$K188*BK$181</f>
        <v>0</v>
      </c>
      <c r="BL188" s="568" t="n">
        <f aca="false" ca="false" dt2D="false" dtr="false" t="normal">$L188*$K188*BL$181</f>
        <v>0</v>
      </c>
      <c r="BM188" s="568" t="n">
        <f aca="false" ca="false" dt2D="false" dtr="false" t="normal">$L188*$K188*BM$181</f>
        <v>0</v>
      </c>
      <c r="BN188" s="568" t="n">
        <f aca="false" ca="false" dt2D="false" dtr="false" t="normal">$L188*$K188*BN$181</f>
        <v>0</v>
      </c>
      <c r="BO188" s="568" t="n">
        <f aca="false" ca="false" dt2D="false" dtr="false" t="normal">$L188*$K188*BO$181</f>
        <v>0</v>
      </c>
      <c r="BP188" s="568" t="n">
        <f aca="false" ca="false" dt2D="false" dtr="false" t="normal">$L188*$K188*BP$181</f>
        <v>0</v>
      </c>
      <c r="BQ188" s="568" t="n">
        <f aca="false" ca="false" dt2D="false" dtr="false" t="normal">$L188*$K188*BQ$181</f>
        <v>0</v>
      </c>
      <c r="BR188" s="568" t="n">
        <f aca="false" ca="false" dt2D="false" dtr="false" t="normal">$L188*$K188*BR$181</f>
        <v>0</v>
      </c>
      <c r="BS188" s="568" t="n">
        <f aca="false" ca="false" dt2D="false" dtr="false" t="normal">$L188*$K188*BS$181</f>
        <v>0</v>
      </c>
      <c r="BT188" s="568" t="n">
        <f aca="false" ca="false" dt2D="false" dtr="false" t="normal">$L188*$K188*BT$181</f>
        <v>0</v>
      </c>
    </row>
    <row hidden="true" ht="16.5" outlineLevel="1" r="189">
      <c r="B189" s="482" t="s">
        <v>628</v>
      </c>
      <c r="D189" s="482" t="s">
        <v>579</v>
      </c>
      <c r="E189" s="482" t="s">
        <v>629</v>
      </c>
      <c r="I189" s="571" t="s">
        <v>669</v>
      </c>
      <c r="L189" s="235" t="n"/>
      <c r="M189" s="573" t="n">
        <f aca="false" ca="false" dt2D="false" dtr="false" t="normal">SUM(M182:M188)</f>
        <v>0</v>
      </c>
      <c r="N189" s="573" t="n">
        <f aca="false" ca="false" dt2D="false" dtr="false" t="normal">SUM(N182:N188)</f>
        <v>0</v>
      </c>
      <c r="O189" s="573" t="n">
        <f aca="false" ca="false" dt2D="false" dtr="false" t="normal">SUM(O182:O188)</f>
        <v>0</v>
      </c>
      <c r="P189" s="573" t="n">
        <f aca="false" ca="false" dt2D="false" dtr="false" t="normal">SUM(P182:P188)</f>
        <v>0</v>
      </c>
      <c r="Q189" s="573" t="n">
        <f aca="false" ca="false" dt2D="false" dtr="false" t="normal">SUM(Q182:Q188)</f>
        <v>0</v>
      </c>
      <c r="R189" s="573" t="n">
        <f aca="false" ca="false" dt2D="false" dtr="false" t="normal">SUM(R182:R188)</f>
        <v>0</v>
      </c>
      <c r="S189" s="573" t="n">
        <f aca="false" ca="false" dt2D="false" dtr="false" t="normal">SUM(S182:S188)</f>
        <v>0</v>
      </c>
      <c r="T189" s="573" t="n">
        <f aca="false" ca="false" dt2D="false" dtr="false" t="normal">SUM(T182:T188)</f>
        <v>0</v>
      </c>
      <c r="U189" s="573" t="n">
        <f aca="false" ca="false" dt2D="false" dtr="false" t="normal">SUM(U182:U188)</f>
        <v>0</v>
      </c>
      <c r="V189" s="573" t="n">
        <f aca="false" ca="false" dt2D="false" dtr="false" t="normal">SUM(V182:V188)</f>
        <v>0</v>
      </c>
      <c r="W189" s="573" t="n">
        <f aca="false" ca="false" dt2D="false" dtr="false" t="normal">SUM(W182:W188)</f>
        <v>0</v>
      </c>
      <c r="X189" s="573" t="n">
        <f aca="false" ca="false" dt2D="false" dtr="false" t="normal">SUM(X182:X188)</f>
        <v>0</v>
      </c>
      <c r="Y189" s="573" t="n">
        <f aca="false" ca="false" dt2D="false" dtr="false" t="normal">SUM(Y182:Y188)</f>
        <v>0</v>
      </c>
      <c r="Z189" s="573" t="n">
        <f aca="false" ca="false" dt2D="false" dtr="false" t="normal">SUM(Z182:Z188)</f>
        <v>0</v>
      </c>
      <c r="AA189" s="573" t="n">
        <f aca="false" ca="false" dt2D="false" dtr="false" t="normal">SUM(AA182:AA188)</f>
        <v>0</v>
      </c>
      <c r="AB189" s="573" t="n">
        <f aca="false" ca="false" dt2D="false" dtr="false" t="normal">SUM(AB182:AB188)</f>
        <v>0</v>
      </c>
      <c r="AC189" s="573" t="n">
        <f aca="false" ca="false" dt2D="false" dtr="false" t="normal">SUM(AC182:AC188)</f>
        <v>0</v>
      </c>
      <c r="AD189" s="573" t="n">
        <f aca="false" ca="false" dt2D="false" dtr="false" t="normal">SUM(AD182:AD188)</f>
        <v>0</v>
      </c>
      <c r="AE189" s="573" t="n">
        <f aca="false" ca="false" dt2D="false" dtr="false" t="normal">SUM(AE182:AE188)</f>
        <v>0</v>
      </c>
      <c r="AF189" s="573" t="n">
        <f aca="false" ca="false" dt2D="false" dtr="false" t="normal">SUM(AF182:AF188)</f>
        <v>0</v>
      </c>
      <c r="AG189" s="573" t="n">
        <f aca="false" ca="false" dt2D="false" dtr="false" t="normal">SUM(AG182:AG188)</f>
        <v>0</v>
      </c>
      <c r="AH189" s="573" t="n">
        <f aca="false" ca="false" dt2D="false" dtr="false" t="normal">SUM(AH182:AH188)</f>
        <v>0</v>
      </c>
      <c r="AI189" s="573" t="n">
        <f aca="false" ca="false" dt2D="false" dtr="false" t="normal">SUM(AI182:AI188)</f>
        <v>0</v>
      </c>
      <c r="AJ189" s="573" t="n">
        <f aca="false" ca="false" dt2D="false" dtr="false" t="normal">SUM(AJ182:AJ188)</f>
        <v>0</v>
      </c>
      <c r="AK189" s="573" t="n">
        <f aca="false" ca="false" dt2D="false" dtr="false" t="normal">SUM(AK182:AK188)</f>
        <v>0</v>
      </c>
      <c r="AL189" s="573" t="n">
        <f aca="false" ca="false" dt2D="false" dtr="false" t="normal">SUM(AL182:AL188)</f>
        <v>0</v>
      </c>
      <c r="AM189" s="573" t="n">
        <f aca="false" ca="false" dt2D="false" dtr="false" t="normal">SUM(AM182:AM188)</f>
        <v>0</v>
      </c>
      <c r="AN189" s="573" t="n">
        <f aca="false" ca="false" dt2D="false" dtr="false" t="normal">SUM(AN182:AN188)</f>
        <v>0</v>
      </c>
      <c r="AO189" s="573" t="n">
        <f aca="false" ca="false" dt2D="false" dtr="false" t="normal">SUM(AO182:AO188)</f>
        <v>0</v>
      </c>
      <c r="AP189" s="573" t="n">
        <f aca="false" ca="false" dt2D="false" dtr="false" t="normal">SUM(AP182:AP188)</f>
        <v>0</v>
      </c>
      <c r="AQ189" s="573" t="n">
        <f aca="false" ca="false" dt2D="false" dtr="false" t="normal">SUM(AQ182:AQ188)</f>
        <v>0</v>
      </c>
      <c r="AR189" s="573" t="n">
        <f aca="false" ca="false" dt2D="false" dtr="false" t="normal">SUM(AR182:AR188)</f>
        <v>0</v>
      </c>
      <c r="AS189" s="573" t="n">
        <f aca="false" ca="false" dt2D="false" dtr="false" t="normal">SUM(AS182:AS188)</f>
        <v>0</v>
      </c>
      <c r="AT189" s="573" t="n">
        <f aca="false" ca="false" dt2D="false" dtr="false" t="normal">SUM(AT182:AT188)</f>
        <v>0</v>
      </c>
      <c r="AU189" s="573" t="n">
        <f aca="false" ca="false" dt2D="false" dtr="false" t="normal">SUM(AU182:AU188)</f>
        <v>0</v>
      </c>
      <c r="AV189" s="573" t="n">
        <f aca="false" ca="false" dt2D="false" dtr="false" t="normal">SUM(AV182:AV188)</f>
        <v>0</v>
      </c>
      <c r="AW189" s="573" t="n">
        <f aca="false" ca="false" dt2D="false" dtr="false" t="normal">SUM(AW182:AW188)</f>
        <v>0</v>
      </c>
      <c r="AX189" s="573" t="n">
        <f aca="false" ca="false" dt2D="false" dtr="false" t="normal">SUM(AX182:AX188)</f>
        <v>0</v>
      </c>
      <c r="AY189" s="573" t="n">
        <f aca="false" ca="false" dt2D="false" dtr="false" t="normal">SUM(AY182:AY188)</f>
        <v>0</v>
      </c>
      <c r="AZ189" s="573" t="n">
        <f aca="false" ca="false" dt2D="false" dtr="false" t="normal">SUM(AZ182:AZ188)</f>
        <v>0</v>
      </c>
      <c r="BA189" s="573" t="n">
        <f aca="false" ca="false" dt2D="false" dtr="false" t="normal">SUM(BA182:BA188)</f>
        <v>0</v>
      </c>
      <c r="BB189" s="573" t="n">
        <f aca="false" ca="false" dt2D="false" dtr="false" t="normal">SUM(BB182:BB188)</f>
        <v>0</v>
      </c>
      <c r="BC189" s="573" t="n">
        <f aca="false" ca="false" dt2D="false" dtr="false" t="normal">SUM(BC182:BC188)</f>
        <v>0</v>
      </c>
      <c r="BD189" s="573" t="n">
        <f aca="false" ca="false" dt2D="false" dtr="false" t="normal">SUM(BD182:BD188)</f>
        <v>0</v>
      </c>
      <c r="BE189" s="573" t="n">
        <f aca="false" ca="false" dt2D="false" dtr="false" t="normal">SUM(BE182:BE188)</f>
        <v>0</v>
      </c>
      <c r="BF189" s="573" t="n">
        <f aca="false" ca="false" dt2D="false" dtr="false" t="normal">SUM(BF182:BF188)</f>
        <v>0</v>
      </c>
      <c r="BG189" s="573" t="n">
        <f aca="false" ca="false" dt2D="false" dtr="false" t="normal">SUM(BG182:BG188)</f>
        <v>0</v>
      </c>
      <c r="BH189" s="573" t="n">
        <f aca="false" ca="false" dt2D="false" dtr="false" t="normal">SUM(BH182:BH188)</f>
        <v>0</v>
      </c>
      <c r="BI189" s="573" t="n">
        <f aca="false" ca="false" dt2D="false" dtr="false" t="normal">SUM(BI182:BI188)</f>
        <v>0</v>
      </c>
      <c r="BJ189" s="573" t="n">
        <f aca="false" ca="false" dt2D="false" dtr="false" t="normal">SUM(BJ182:BJ188)</f>
        <v>0</v>
      </c>
      <c r="BK189" s="573" t="n">
        <f aca="false" ca="false" dt2D="false" dtr="false" t="normal">SUM(BK182:BK188)</f>
        <v>0</v>
      </c>
      <c r="BL189" s="573" t="n">
        <f aca="false" ca="false" dt2D="false" dtr="false" t="normal">SUM(BL182:BL188)</f>
        <v>0</v>
      </c>
      <c r="BM189" s="573" t="n">
        <f aca="false" ca="false" dt2D="false" dtr="false" t="normal">SUM(BM182:BM188)</f>
        <v>0</v>
      </c>
      <c r="BN189" s="573" t="n">
        <f aca="false" ca="false" dt2D="false" dtr="false" t="normal">SUM(BN182:BN188)</f>
        <v>0</v>
      </c>
      <c r="BO189" s="573" t="n">
        <f aca="false" ca="false" dt2D="false" dtr="false" t="normal">SUM(BO182:BO188)</f>
        <v>0</v>
      </c>
      <c r="BP189" s="573" t="n">
        <f aca="false" ca="false" dt2D="false" dtr="false" t="normal">SUM(BP182:BP188)</f>
        <v>0</v>
      </c>
      <c r="BQ189" s="573" t="n">
        <f aca="false" ca="false" dt2D="false" dtr="false" t="normal">SUM(BQ182:BQ188)</f>
        <v>0</v>
      </c>
      <c r="BR189" s="573" t="n">
        <f aca="false" ca="false" dt2D="false" dtr="false" t="normal">SUM(BR182:BR188)</f>
        <v>0</v>
      </c>
      <c r="BS189" s="573" t="n">
        <f aca="false" ca="false" dt2D="false" dtr="false" t="normal">SUM(BS182:BS188)</f>
        <v>0</v>
      </c>
      <c r="BT189" s="573" t="n">
        <f aca="false" ca="false" dt2D="false" dtr="false" t="normal">SUM(BT182:BT188)</f>
        <v>0</v>
      </c>
    </row>
    <row outlineLevel="0" r="190">
      <c r="L190" s="235" t="n"/>
      <c r="M190" s="244" t="n"/>
      <c r="N190" s="244" t="n"/>
      <c r="O190" s="244" t="n"/>
      <c r="P190" s="244" t="n"/>
      <c r="Q190" s="244" t="n"/>
      <c r="R190" s="244" t="n"/>
      <c r="S190" s="244" t="n"/>
      <c r="T190" s="244" t="n"/>
      <c r="U190" s="244" t="n"/>
      <c r="V190" s="244" t="n"/>
      <c r="W190" s="244" t="n"/>
      <c r="X190" s="244" t="n"/>
      <c r="Y190" s="244" t="n"/>
      <c r="Z190" s="244" t="n"/>
      <c r="AA190" s="244" t="n"/>
      <c r="AB190" s="244" t="n"/>
      <c r="AC190" s="244" t="n"/>
      <c r="AD190" s="244" t="n"/>
      <c r="AE190" s="244" t="n"/>
      <c r="AF190" s="244" t="n"/>
      <c r="AG190" s="244" t="n"/>
      <c r="AH190" s="244" t="n"/>
      <c r="AI190" s="244" t="n"/>
      <c r="AJ190" s="244" t="n"/>
      <c r="AK190" s="244" t="n"/>
      <c r="AL190" s="244" t="n"/>
      <c r="AM190" s="244" t="n"/>
      <c r="AN190" s="244" t="n"/>
      <c r="AO190" s="244" t="n"/>
      <c r="AP190" s="244" t="n"/>
      <c r="AQ190" s="244" t="n"/>
      <c r="AR190" s="244" t="n"/>
      <c r="AS190" s="244" t="n"/>
      <c r="AT190" s="244" t="n"/>
      <c r="AU190" s="244" t="n"/>
      <c r="AV190" s="244" t="n"/>
      <c r="AW190" s="244" t="n"/>
      <c r="AX190" s="244" t="n"/>
      <c r="AY190" s="244" t="n"/>
      <c r="AZ190" s="244" t="n"/>
      <c r="BA190" s="244" t="n"/>
      <c r="BB190" s="244" t="n"/>
      <c r="BC190" s="244" t="n"/>
      <c r="BD190" s="244" t="n"/>
      <c r="BE190" s="244" t="n"/>
      <c r="BF190" s="244" t="n"/>
      <c r="BG190" s="244" t="n"/>
      <c r="BH190" s="244" t="n"/>
      <c r="BI190" s="244" t="n"/>
      <c r="BJ190" s="244" t="n"/>
      <c r="BK190" s="244" t="n"/>
      <c r="BL190" s="244" t="n"/>
      <c r="BM190" s="244" t="n"/>
      <c r="BN190" s="244" t="n"/>
      <c r="BO190" s="244" t="n"/>
      <c r="BP190" s="244" t="n"/>
      <c r="BQ190" s="244" t="n"/>
      <c r="BR190" s="244" t="n"/>
      <c r="BS190" s="244" t="n"/>
      <c r="BT190" s="244" t="n"/>
    </row>
    <row ht="18.75" outlineLevel="0" r="191">
      <c r="I191" s="228" t="s">
        <v>670</v>
      </c>
      <c r="L191" s="235" t="n"/>
      <c r="M191" s="244" t="n"/>
      <c r="N191" s="244" t="n"/>
      <c r="O191" s="244" t="n"/>
      <c r="P191" s="244" t="n"/>
      <c r="Q191" s="244" t="n"/>
      <c r="R191" s="244" t="n"/>
      <c r="S191" s="244" t="n"/>
      <c r="T191" s="244" t="n"/>
      <c r="U191" s="244" t="n"/>
      <c r="V191" s="244" t="n"/>
      <c r="W191" s="244" t="n"/>
      <c r="X191" s="244" t="n"/>
      <c r="Y191" s="244" t="n"/>
      <c r="Z191" s="244" t="n"/>
      <c r="AA191" s="244" t="n"/>
      <c r="AB191" s="244" t="n"/>
      <c r="AC191" s="244" t="n"/>
      <c r="AD191" s="244" t="n"/>
      <c r="AE191" s="244" t="n"/>
      <c r="AF191" s="244" t="n"/>
      <c r="AG191" s="244" t="n"/>
      <c r="AH191" s="244" t="n"/>
      <c r="AI191" s="244" t="n"/>
      <c r="AJ191" s="244" t="n"/>
      <c r="AK191" s="244" t="n"/>
      <c r="AL191" s="244" t="n"/>
      <c r="AM191" s="244" t="n"/>
      <c r="AN191" s="244" t="n"/>
      <c r="AO191" s="244" t="n"/>
      <c r="AP191" s="244" t="n"/>
      <c r="AQ191" s="244" t="n"/>
      <c r="AR191" s="244" t="n"/>
      <c r="AS191" s="244" t="n"/>
      <c r="AT191" s="244" t="n"/>
      <c r="AU191" s="244" t="n"/>
      <c r="AV191" s="244" t="n"/>
      <c r="AW191" s="244" t="n"/>
      <c r="AX191" s="244" t="n"/>
      <c r="AY191" s="244" t="n"/>
      <c r="AZ191" s="244" t="n"/>
      <c r="BA191" s="244" t="n"/>
      <c r="BB191" s="244" t="n"/>
      <c r="BC191" s="244" t="n"/>
      <c r="BD191" s="244" t="n"/>
      <c r="BE191" s="244" t="n"/>
      <c r="BF191" s="244" t="n"/>
      <c r="BG191" s="244" t="n"/>
      <c r="BH191" s="244" t="n"/>
      <c r="BI191" s="244" t="n"/>
      <c r="BJ191" s="244" t="n"/>
      <c r="BK191" s="244" t="n"/>
      <c r="BL191" s="244" t="n"/>
      <c r="BM191" s="244" t="n"/>
      <c r="BN191" s="244" t="n"/>
      <c r="BO191" s="244" t="n"/>
      <c r="BP191" s="244" t="n"/>
      <c r="BQ191" s="244" t="n"/>
      <c r="BR191" s="244" t="n"/>
      <c r="BS191" s="244" t="n"/>
      <c r="BT191" s="244" t="n"/>
    </row>
    <row hidden="true" ht="16.5" outlineLevel="1" r="192">
      <c r="I192" s="625" t="s">
        <v>671</v>
      </c>
      <c r="J192" s="431" t="s">
        <v>585</v>
      </c>
      <c r="L192" s="235" t="n"/>
      <c r="M192" s="565" t="n"/>
      <c r="N192" s="565" t="n"/>
      <c r="O192" s="565" t="n"/>
      <c r="P192" s="565" t="n"/>
      <c r="Q192" s="565" t="n"/>
      <c r="R192" s="565" t="n"/>
      <c r="S192" s="565" t="n"/>
      <c r="T192" s="565" t="n"/>
      <c r="U192" s="565" t="n"/>
      <c r="V192" s="565" t="n"/>
      <c r="W192" s="565" t="n"/>
      <c r="X192" s="565" t="n"/>
      <c r="Y192" s="565" t="n"/>
      <c r="Z192" s="565" t="n"/>
      <c r="AA192" s="565" t="n"/>
      <c r="AB192" s="565" t="n"/>
      <c r="AC192" s="565" t="n"/>
      <c r="AD192" s="565" t="n"/>
      <c r="AE192" s="565" t="n"/>
      <c r="AF192" s="565" t="n"/>
      <c r="AG192" s="565" t="n"/>
      <c r="AH192" s="565" t="n"/>
      <c r="AI192" s="565" t="n"/>
      <c r="AJ192" s="565" t="n"/>
      <c r="AK192" s="565" t="n"/>
      <c r="AL192" s="565" t="n"/>
      <c r="AM192" s="565" t="n"/>
      <c r="AN192" s="565" t="n"/>
      <c r="AO192" s="565" t="n"/>
      <c r="AP192" s="565" t="n"/>
      <c r="AQ192" s="565" t="n"/>
      <c r="AR192" s="565" t="n"/>
      <c r="AS192" s="565" t="n"/>
      <c r="AT192" s="565" t="n"/>
      <c r="AU192" s="565" t="n"/>
      <c r="AV192" s="565" t="n"/>
      <c r="AW192" s="565" t="n"/>
      <c r="AX192" s="565" t="n"/>
      <c r="AY192" s="565" t="n"/>
      <c r="AZ192" s="565" t="n"/>
      <c r="BA192" s="565" t="n"/>
      <c r="BB192" s="565" t="n"/>
      <c r="BC192" s="565" t="n"/>
      <c r="BD192" s="565" t="n"/>
      <c r="BE192" s="565" t="n"/>
      <c r="BF192" s="565" t="n"/>
      <c r="BG192" s="565" t="n"/>
      <c r="BH192" s="565" t="n"/>
      <c r="BI192" s="565" t="n"/>
      <c r="BJ192" s="565" t="n"/>
      <c r="BK192" s="565" t="n"/>
      <c r="BL192" s="565" t="n"/>
      <c r="BM192" s="565" t="n"/>
      <c r="BN192" s="565" t="n"/>
      <c r="BO192" s="565" t="n"/>
      <c r="BP192" s="565" t="n"/>
      <c r="BQ192" s="565" t="n"/>
      <c r="BR192" s="565" t="n"/>
      <c r="BS192" s="565" t="n"/>
      <c r="BT192" s="565" t="n"/>
    </row>
    <row hidden="true" ht="16.5" outlineLevel="2" r="193">
      <c r="I193" s="566" t="s">
        <v>672</v>
      </c>
      <c r="J193" s="626" t="s">
        <v>640</v>
      </c>
      <c r="K193" s="567" t="n"/>
      <c r="L193" s="627" t="n"/>
      <c r="M193" s="568" t="n">
        <f aca="false" ca="false" dt2D="false" dtr="false" t="normal">$L193*$K193*M$192</f>
        <v>0</v>
      </c>
      <c r="N193" s="568" t="n">
        <f aca="false" ca="false" dt2D="false" dtr="false" t="normal">$L193*$K193*N$192</f>
        <v>0</v>
      </c>
      <c r="O193" s="568" t="n">
        <f aca="false" ca="false" dt2D="false" dtr="false" t="normal">$L193*$K193*O$192</f>
        <v>0</v>
      </c>
      <c r="P193" s="568" t="n">
        <f aca="false" ca="false" dt2D="false" dtr="false" t="normal">$L193*$K193*P$192</f>
        <v>0</v>
      </c>
      <c r="Q193" s="568" t="n">
        <f aca="false" ca="false" dt2D="false" dtr="false" t="normal">$L193*$K193*Q$192</f>
        <v>0</v>
      </c>
      <c r="R193" s="568" t="n">
        <f aca="false" ca="false" dt2D="false" dtr="false" t="normal">$L193*$K193*R$192</f>
        <v>0</v>
      </c>
      <c r="S193" s="568" t="n">
        <f aca="false" ca="false" dt2D="false" dtr="false" t="normal">$L193*$K193*S$192</f>
        <v>0</v>
      </c>
      <c r="T193" s="568" t="n">
        <f aca="false" ca="false" dt2D="false" dtr="false" t="normal">$L193*$K193*T$192</f>
        <v>0</v>
      </c>
      <c r="U193" s="568" t="n">
        <f aca="false" ca="false" dt2D="false" dtr="false" t="normal">$L193*$K193*U$192</f>
        <v>0</v>
      </c>
      <c r="V193" s="568" t="n">
        <f aca="false" ca="false" dt2D="false" dtr="false" t="normal">$L193*$K193*V$192</f>
        <v>0</v>
      </c>
      <c r="W193" s="568" t="n">
        <f aca="false" ca="false" dt2D="false" dtr="false" t="normal">$L193*$K193*W$192</f>
        <v>0</v>
      </c>
      <c r="X193" s="568" t="n">
        <f aca="false" ca="false" dt2D="false" dtr="false" t="normal">$L193*$K193*X$192</f>
        <v>0</v>
      </c>
      <c r="Y193" s="568" t="n">
        <f aca="false" ca="false" dt2D="false" dtr="false" t="normal">$L193*$K193*Y$192</f>
        <v>0</v>
      </c>
      <c r="Z193" s="568" t="n">
        <f aca="false" ca="false" dt2D="false" dtr="false" t="normal">$L193*$K193*Z$192</f>
        <v>0</v>
      </c>
      <c r="AA193" s="568" t="n">
        <f aca="false" ca="false" dt2D="false" dtr="false" t="normal">$L193*$K193*AA$192</f>
        <v>0</v>
      </c>
      <c r="AB193" s="568" t="n">
        <f aca="false" ca="false" dt2D="false" dtr="false" t="normal">$L193*$K193*AB$192</f>
        <v>0</v>
      </c>
      <c r="AC193" s="568" t="n">
        <f aca="false" ca="false" dt2D="false" dtr="false" t="normal">$L193*$K193*AC$192</f>
        <v>0</v>
      </c>
      <c r="AD193" s="568" t="n">
        <f aca="false" ca="false" dt2D="false" dtr="false" t="normal">$L193*$K193*AD$192</f>
        <v>0</v>
      </c>
      <c r="AE193" s="568" t="n">
        <f aca="false" ca="false" dt2D="false" dtr="false" t="normal">$L193*$K193*AE$192</f>
        <v>0</v>
      </c>
      <c r="AF193" s="568" t="n">
        <f aca="false" ca="false" dt2D="false" dtr="false" t="normal">$L193*$K193*AF$192</f>
        <v>0</v>
      </c>
      <c r="AG193" s="568" t="n">
        <f aca="false" ca="false" dt2D="false" dtr="false" t="normal">$L193*$K193*AG$192</f>
        <v>0</v>
      </c>
      <c r="AH193" s="568" t="n">
        <f aca="false" ca="false" dt2D="false" dtr="false" t="normal">$L193*$K193*AH$192</f>
        <v>0</v>
      </c>
      <c r="AI193" s="568" t="n">
        <f aca="false" ca="false" dt2D="false" dtr="false" t="normal">$L193*$K193*AI$192</f>
        <v>0</v>
      </c>
      <c r="AJ193" s="568" t="n">
        <f aca="false" ca="false" dt2D="false" dtr="false" t="normal">$L193*$K193*AJ$192</f>
        <v>0</v>
      </c>
      <c r="AK193" s="568" t="n">
        <f aca="false" ca="false" dt2D="false" dtr="false" t="normal">$L193*$K193*AK$192</f>
        <v>0</v>
      </c>
      <c r="AL193" s="568" t="n">
        <f aca="false" ca="false" dt2D="false" dtr="false" t="normal">$L193*$K193*AL$192</f>
        <v>0</v>
      </c>
      <c r="AM193" s="568" t="n">
        <f aca="false" ca="false" dt2D="false" dtr="false" t="normal">$L193*$K193*AM$192</f>
        <v>0</v>
      </c>
      <c r="AN193" s="568" t="n">
        <f aca="false" ca="false" dt2D="false" dtr="false" t="normal">$L193*$K193*AN$192</f>
        <v>0</v>
      </c>
      <c r="AO193" s="568" t="n">
        <f aca="false" ca="false" dt2D="false" dtr="false" t="normal">$L193*$K193*AO$192</f>
        <v>0</v>
      </c>
      <c r="AP193" s="568" t="n">
        <f aca="false" ca="false" dt2D="false" dtr="false" t="normal">$L193*$K193*AP$192</f>
        <v>0</v>
      </c>
      <c r="AQ193" s="568" t="n">
        <f aca="false" ca="false" dt2D="false" dtr="false" t="normal">$L193*$K193*AQ$192</f>
        <v>0</v>
      </c>
      <c r="AR193" s="568" t="n">
        <f aca="false" ca="false" dt2D="false" dtr="false" t="normal">$L193*$K193*AR$192</f>
        <v>0</v>
      </c>
      <c r="AS193" s="568" t="n">
        <f aca="false" ca="false" dt2D="false" dtr="false" t="normal">$L193*$K193*AS$192</f>
        <v>0</v>
      </c>
      <c r="AT193" s="568" t="n">
        <f aca="false" ca="false" dt2D="false" dtr="false" t="normal">$L193*$K193*AT$192</f>
        <v>0</v>
      </c>
      <c r="AU193" s="568" t="n">
        <f aca="false" ca="false" dt2D="false" dtr="false" t="normal">$L193*$K193*AU$192</f>
        <v>0</v>
      </c>
      <c r="AV193" s="568" t="n">
        <f aca="false" ca="false" dt2D="false" dtr="false" t="normal">$L193*$K193*AV$192</f>
        <v>0</v>
      </c>
      <c r="AW193" s="568" t="n">
        <f aca="false" ca="false" dt2D="false" dtr="false" t="normal">$L193*$K193*AW$192</f>
        <v>0</v>
      </c>
      <c r="AX193" s="568" t="n">
        <f aca="false" ca="false" dt2D="false" dtr="false" t="normal">$L193*$K193*AX$192</f>
        <v>0</v>
      </c>
      <c r="AY193" s="568" t="n">
        <f aca="false" ca="false" dt2D="false" dtr="false" t="normal">$L193*$K193*AY$192</f>
        <v>0</v>
      </c>
      <c r="AZ193" s="568" t="n">
        <f aca="false" ca="false" dt2D="false" dtr="false" t="normal">$L193*$K193*AZ$192</f>
        <v>0</v>
      </c>
      <c r="BA193" s="568" t="n">
        <f aca="false" ca="false" dt2D="false" dtr="false" t="normal">$L193*$K193*BA$192</f>
        <v>0</v>
      </c>
      <c r="BB193" s="568" t="n">
        <f aca="false" ca="false" dt2D="false" dtr="false" t="normal">$L193*$K193*BB$192</f>
        <v>0</v>
      </c>
      <c r="BC193" s="568" t="n">
        <f aca="false" ca="false" dt2D="false" dtr="false" t="normal">$L193*$K193*BC$192</f>
        <v>0</v>
      </c>
      <c r="BD193" s="568" t="n">
        <f aca="false" ca="false" dt2D="false" dtr="false" t="normal">$L193*$K193*BD$192</f>
        <v>0</v>
      </c>
      <c r="BE193" s="568" t="n">
        <f aca="false" ca="false" dt2D="false" dtr="false" t="normal">$L193*$K193*BE$192</f>
        <v>0</v>
      </c>
      <c r="BF193" s="568" t="n">
        <f aca="false" ca="false" dt2D="false" dtr="false" t="normal">$L193*$K193*BF$192</f>
        <v>0</v>
      </c>
      <c r="BG193" s="568" t="n">
        <f aca="false" ca="false" dt2D="false" dtr="false" t="normal">$L193*$K193*BG$192</f>
        <v>0</v>
      </c>
      <c r="BH193" s="568" t="n">
        <f aca="false" ca="false" dt2D="false" dtr="false" t="normal">$L193*$K193*BH$192</f>
        <v>0</v>
      </c>
      <c r="BI193" s="568" t="n">
        <f aca="false" ca="false" dt2D="false" dtr="false" t="normal">$L193*$K193*BI$192</f>
        <v>0</v>
      </c>
      <c r="BJ193" s="568" t="n">
        <f aca="false" ca="false" dt2D="false" dtr="false" t="normal">$L193*$K193*BJ$192</f>
        <v>0</v>
      </c>
      <c r="BK193" s="568" t="n">
        <f aca="false" ca="false" dt2D="false" dtr="false" t="normal">$L193*$K193*BK$192</f>
        <v>0</v>
      </c>
      <c r="BL193" s="568" t="n">
        <f aca="false" ca="false" dt2D="false" dtr="false" t="normal">$L193*$K193*BL$192</f>
        <v>0</v>
      </c>
      <c r="BM193" s="568" t="n">
        <f aca="false" ca="false" dt2D="false" dtr="false" t="normal">$L193*$K193*BM$192</f>
        <v>0</v>
      </c>
      <c r="BN193" s="568" t="n">
        <f aca="false" ca="false" dt2D="false" dtr="false" t="normal">$L193*$K193*BN$192</f>
        <v>0</v>
      </c>
      <c r="BO193" s="568" t="n">
        <f aca="false" ca="false" dt2D="false" dtr="false" t="normal">$L193*$K193*BO$192</f>
        <v>0</v>
      </c>
      <c r="BP193" s="568" t="n">
        <f aca="false" ca="false" dt2D="false" dtr="false" t="normal">$L193*$K193*BP$192</f>
        <v>0</v>
      </c>
      <c r="BQ193" s="568" t="n">
        <f aca="false" ca="false" dt2D="false" dtr="false" t="normal">$L193*$K193*BQ$192</f>
        <v>0</v>
      </c>
      <c r="BR193" s="568" t="n">
        <f aca="false" ca="false" dt2D="false" dtr="false" t="normal">$L193*$K193*BR$192</f>
        <v>0</v>
      </c>
      <c r="BS193" s="568" t="n">
        <f aca="false" ca="false" dt2D="false" dtr="false" t="normal">$L193*$K193*BS$192</f>
        <v>0</v>
      </c>
      <c r="BT193" s="568" t="n">
        <f aca="false" ca="false" dt2D="false" dtr="false" t="normal">$L193*$K193*BT$192</f>
        <v>0</v>
      </c>
    </row>
    <row hidden="true" ht="16.5" outlineLevel="2" r="194">
      <c r="I194" s="566" t="s">
        <v>673</v>
      </c>
      <c r="J194" s="626" t="s">
        <v>587</v>
      </c>
      <c r="K194" s="567" t="n"/>
      <c r="L194" s="627" t="n"/>
      <c r="M194" s="568" t="n">
        <f aca="false" ca="false" dt2D="false" dtr="false" t="normal">$L194*$K194*M$192</f>
        <v>0</v>
      </c>
      <c r="N194" s="568" t="n">
        <f aca="false" ca="false" dt2D="false" dtr="false" t="normal">$L194*$K194*N$192</f>
        <v>0</v>
      </c>
      <c r="O194" s="568" t="n">
        <f aca="false" ca="false" dt2D="false" dtr="false" t="normal">$L194*$K194*O$192</f>
        <v>0</v>
      </c>
      <c r="P194" s="568" t="n">
        <f aca="false" ca="false" dt2D="false" dtr="false" t="normal">$L194*$K194*P$192</f>
        <v>0</v>
      </c>
      <c r="Q194" s="568" t="n">
        <f aca="false" ca="false" dt2D="false" dtr="false" t="normal">$L194*$K194*Q$192</f>
        <v>0</v>
      </c>
      <c r="R194" s="568" t="n">
        <f aca="false" ca="false" dt2D="false" dtr="false" t="normal">$L194*$K194*R$192</f>
        <v>0</v>
      </c>
      <c r="S194" s="568" t="n">
        <f aca="false" ca="false" dt2D="false" dtr="false" t="normal">$L194*$K194*S$192</f>
        <v>0</v>
      </c>
      <c r="T194" s="568" t="n">
        <f aca="false" ca="false" dt2D="false" dtr="false" t="normal">$L194*$K194*T$192</f>
        <v>0</v>
      </c>
      <c r="U194" s="568" t="n">
        <f aca="false" ca="false" dt2D="false" dtr="false" t="normal">$L194*$K194*U$192</f>
        <v>0</v>
      </c>
      <c r="V194" s="568" t="n">
        <f aca="false" ca="false" dt2D="false" dtr="false" t="normal">$L194*$K194*V$192</f>
        <v>0</v>
      </c>
      <c r="W194" s="568" t="n">
        <f aca="false" ca="false" dt2D="false" dtr="false" t="normal">$L194*$K194*W$192</f>
        <v>0</v>
      </c>
      <c r="X194" s="568" t="n">
        <f aca="false" ca="false" dt2D="false" dtr="false" t="normal">$L194*$K194*X$192</f>
        <v>0</v>
      </c>
      <c r="Y194" s="568" t="n">
        <f aca="false" ca="false" dt2D="false" dtr="false" t="normal">$L194*$K194*Y$192</f>
        <v>0</v>
      </c>
      <c r="Z194" s="568" t="n">
        <f aca="false" ca="false" dt2D="false" dtr="false" t="normal">$L194*$K194*Z$192</f>
        <v>0</v>
      </c>
      <c r="AA194" s="568" t="n">
        <f aca="false" ca="false" dt2D="false" dtr="false" t="normal">$L194*$K194*AA$192</f>
        <v>0</v>
      </c>
      <c r="AB194" s="568" t="n">
        <f aca="false" ca="false" dt2D="false" dtr="false" t="normal">$L194*$K194*AB$192</f>
        <v>0</v>
      </c>
      <c r="AC194" s="568" t="n">
        <f aca="false" ca="false" dt2D="false" dtr="false" t="normal">$L194*$K194*AC$192</f>
        <v>0</v>
      </c>
      <c r="AD194" s="568" t="n">
        <f aca="false" ca="false" dt2D="false" dtr="false" t="normal">$L194*$K194*AD$192</f>
        <v>0</v>
      </c>
      <c r="AE194" s="568" t="n">
        <f aca="false" ca="false" dt2D="false" dtr="false" t="normal">$L194*$K194*AE$192</f>
        <v>0</v>
      </c>
      <c r="AF194" s="568" t="n">
        <f aca="false" ca="false" dt2D="false" dtr="false" t="normal">$L194*$K194*AF$192</f>
        <v>0</v>
      </c>
      <c r="AG194" s="568" t="n">
        <f aca="false" ca="false" dt2D="false" dtr="false" t="normal">$L194*$K194*AG$192</f>
        <v>0</v>
      </c>
      <c r="AH194" s="568" t="n">
        <f aca="false" ca="false" dt2D="false" dtr="false" t="normal">$L194*$K194*AH$192</f>
        <v>0</v>
      </c>
      <c r="AI194" s="568" t="n">
        <f aca="false" ca="false" dt2D="false" dtr="false" t="normal">$L194*$K194*AI$192</f>
        <v>0</v>
      </c>
      <c r="AJ194" s="568" t="n">
        <f aca="false" ca="false" dt2D="false" dtr="false" t="normal">$L194*$K194*AJ$192</f>
        <v>0</v>
      </c>
      <c r="AK194" s="568" t="n">
        <f aca="false" ca="false" dt2D="false" dtr="false" t="normal">$L194*$K194*AK$192</f>
        <v>0</v>
      </c>
      <c r="AL194" s="568" t="n">
        <f aca="false" ca="false" dt2D="false" dtr="false" t="normal">$L194*$K194*AL$192</f>
        <v>0</v>
      </c>
      <c r="AM194" s="568" t="n">
        <f aca="false" ca="false" dt2D="false" dtr="false" t="normal">$L194*$K194*AM$192</f>
        <v>0</v>
      </c>
      <c r="AN194" s="568" t="n">
        <f aca="false" ca="false" dt2D="false" dtr="false" t="normal">$L194*$K194*AN$192</f>
        <v>0</v>
      </c>
      <c r="AO194" s="568" t="n">
        <f aca="false" ca="false" dt2D="false" dtr="false" t="normal">$L194*$K194*AO$192</f>
        <v>0</v>
      </c>
      <c r="AP194" s="568" t="n">
        <f aca="false" ca="false" dt2D="false" dtr="false" t="normal">$L194*$K194*AP$192</f>
        <v>0</v>
      </c>
      <c r="AQ194" s="568" t="n">
        <f aca="false" ca="false" dt2D="false" dtr="false" t="normal">$L194*$K194*AQ$192</f>
        <v>0</v>
      </c>
      <c r="AR194" s="568" t="n">
        <f aca="false" ca="false" dt2D="false" dtr="false" t="normal">$L194*$K194*AR$192</f>
        <v>0</v>
      </c>
      <c r="AS194" s="568" t="n">
        <f aca="false" ca="false" dt2D="false" dtr="false" t="normal">$L194*$K194*AS$192</f>
        <v>0</v>
      </c>
      <c r="AT194" s="568" t="n">
        <f aca="false" ca="false" dt2D="false" dtr="false" t="normal">$L194*$K194*AT$192</f>
        <v>0</v>
      </c>
      <c r="AU194" s="568" t="n">
        <f aca="false" ca="false" dt2D="false" dtr="false" t="normal">$L194*$K194*AU$192</f>
        <v>0</v>
      </c>
      <c r="AV194" s="568" t="n">
        <f aca="false" ca="false" dt2D="false" dtr="false" t="normal">$L194*$K194*AV$192</f>
        <v>0</v>
      </c>
      <c r="AW194" s="568" t="n">
        <f aca="false" ca="false" dt2D="false" dtr="false" t="normal">$L194*$K194*AW$192</f>
        <v>0</v>
      </c>
      <c r="AX194" s="568" t="n">
        <f aca="false" ca="false" dt2D="false" dtr="false" t="normal">$L194*$K194*AX$192</f>
        <v>0</v>
      </c>
      <c r="AY194" s="568" t="n">
        <f aca="false" ca="false" dt2D="false" dtr="false" t="normal">$L194*$K194*AY$192</f>
        <v>0</v>
      </c>
      <c r="AZ194" s="568" t="n">
        <f aca="false" ca="false" dt2D="false" dtr="false" t="normal">$L194*$K194*AZ$192</f>
        <v>0</v>
      </c>
      <c r="BA194" s="568" t="n">
        <f aca="false" ca="false" dt2D="false" dtr="false" t="normal">$L194*$K194*BA$192</f>
        <v>0</v>
      </c>
      <c r="BB194" s="568" t="n">
        <f aca="false" ca="false" dt2D="false" dtr="false" t="normal">$L194*$K194*BB$192</f>
        <v>0</v>
      </c>
      <c r="BC194" s="568" t="n">
        <f aca="false" ca="false" dt2D="false" dtr="false" t="normal">$L194*$K194*BC$192</f>
        <v>0</v>
      </c>
      <c r="BD194" s="568" t="n">
        <f aca="false" ca="false" dt2D="false" dtr="false" t="normal">$L194*$K194*BD$192</f>
        <v>0</v>
      </c>
      <c r="BE194" s="568" t="n">
        <f aca="false" ca="false" dt2D="false" dtr="false" t="normal">$L194*$K194*BE$192</f>
        <v>0</v>
      </c>
      <c r="BF194" s="568" t="n">
        <f aca="false" ca="false" dt2D="false" dtr="false" t="normal">$L194*$K194*BF$192</f>
        <v>0</v>
      </c>
      <c r="BG194" s="568" t="n">
        <f aca="false" ca="false" dt2D="false" dtr="false" t="normal">$L194*$K194*BG$192</f>
        <v>0</v>
      </c>
      <c r="BH194" s="568" t="n">
        <f aca="false" ca="false" dt2D="false" dtr="false" t="normal">$L194*$K194*BH$192</f>
        <v>0</v>
      </c>
      <c r="BI194" s="568" t="n">
        <f aca="false" ca="false" dt2D="false" dtr="false" t="normal">$L194*$K194*BI$192</f>
        <v>0</v>
      </c>
      <c r="BJ194" s="568" t="n">
        <f aca="false" ca="false" dt2D="false" dtr="false" t="normal">$L194*$K194*BJ$192</f>
        <v>0</v>
      </c>
      <c r="BK194" s="568" t="n">
        <f aca="false" ca="false" dt2D="false" dtr="false" t="normal">$L194*$K194*BK$192</f>
        <v>0</v>
      </c>
      <c r="BL194" s="568" t="n">
        <f aca="false" ca="false" dt2D="false" dtr="false" t="normal">$L194*$K194*BL$192</f>
        <v>0</v>
      </c>
      <c r="BM194" s="568" t="n">
        <f aca="false" ca="false" dt2D="false" dtr="false" t="normal">$L194*$K194*BM$192</f>
        <v>0</v>
      </c>
      <c r="BN194" s="568" t="n">
        <f aca="false" ca="false" dt2D="false" dtr="false" t="normal">$L194*$K194*BN$192</f>
        <v>0</v>
      </c>
      <c r="BO194" s="568" t="n">
        <f aca="false" ca="false" dt2D="false" dtr="false" t="normal">$L194*$K194*BO$192</f>
        <v>0</v>
      </c>
      <c r="BP194" s="568" t="n">
        <f aca="false" ca="false" dt2D="false" dtr="false" t="normal">$L194*$K194*BP$192</f>
        <v>0</v>
      </c>
      <c r="BQ194" s="568" t="n">
        <f aca="false" ca="false" dt2D="false" dtr="false" t="normal">$L194*$K194*BQ$192</f>
        <v>0</v>
      </c>
      <c r="BR194" s="568" t="n">
        <f aca="false" ca="false" dt2D="false" dtr="false" t="normal">$L194*$K194*BR$192</f>
        <v>0</v>
      </c>
      <c r="BS194" s="568" t="n">
        <f aca="false" ca="false" dt2D="false" dtr="false" t="normal">$L194*$K194*BS$192</f>
        <v>0</v>
      </c>
      <c r="BT194" s="568" t="n">
        <f aca="false" ca="false" dt2D="false" dtr="false" t="normal">$L194*$K194*BT$192</f>
        <v>0</v>
      </c>
    </row>
    <row hidden="true" ht="16.5" outlineLevel="2" r="195">
      <c r="I195" s="566" t="s">
        <v>674</v>
      </c>
      <c r="J195" s="626" t="s">
        <v>587</v>
      </c>
      <c r="K195" s="567" t="n"/>
      <c r="L195" s="627" t="n"/>
      <c r="M195" s="568" t="n">
        <f aca="false" ca="false" dt2D="false" dtr="false" t="normal">$L195*$K195*M$192</f>
        <v>0</v>
      </c>
      <c r="N195" s="568" t="n">
        <f aca="false" ca="false" dt2D="false" dtr="false" t="normal">$L195*$K195*N$192</f>
        <v>0</v>
      </c>
      <c r="O195" s="568" t="n">
        <f aca="false" ca="false" dt2D="false" dtr="false" t="normal">$L195*$K195*O$192</f>
        <v>0</v>
      </c>
      <c r="P195" s="568" t="n">
        <f aca="false" ca="false" dt2D="false" dtr="false" t="normal">$L195*$K195*P$192</f>
        <v>0</v>
      </c>
      <c r="Q195" s="568" t="n">
        <f aca="false" ca="false" dt2D="false" dtr="false" t="normal">$L195*$K195*Q$192</f>
        <v>0</v>
      </c>
      <c r="R195" s="568" t="n">
        <f aca="false" ca="false" dt2D="false" dtr="false" t="normal">$L195*$K195*R$192</f>
        <v>0</v>
      </c>
      <c r="S195" s="568" t="n">
        <f aca="false" ca="false" dt2D="false" dtr="false" t="normal">$L195*$K195*S$192</f>
        <v>0</v>
      </c>
      <c r="T195" s="568" t="n">
        <f aca="false" ca="false" dt2D="false" dtr="false" t="normal">$L195*$K195*T$192</f>
        <v>0</v>
      </c>
      <c r="U195" s="568" t="n">
        <f aca="false" ca="false" dt2D="false" dtr="false" t="normal">$L195*$K195*U$192</f>
        <v>0</v>
      </c>
      <c r="V195" s="568" t="n">
        <f aca="false" ca="false" dt2D="false" dtr="false" t="normal">$L195*$K195*V$192</f>
        <v>0</v>
      </c>
      <c r="W195" s="568" t="n">
        <f aca="false" ca="false" dt2D="false" dtr="false" t="normal">$L195*$K195*W$192</f>
        <v>0</v>
      </c>
      <c r="X195" s="568" t="n">
        <f aca="false" ca="false" dt2D="false" dtr="false" t="normal">$L195*$K195*X$192</f>
        <v>0</v>
      </c>
      <c r="Y195" s="568" t="n">
        <f aca="false" ca="false" dt2D="false" dtr="false" t="normal">$L195*$K195*Y$192</f>
        <v>0</v>
      </c>
      <c r="Z195" s="568" t="n">
        <f aca="false" ca="false" dt2D="false" dtr="false" t="normal">$L195*$K195*Z$192</f>
        <v>0</v>
      </c>
      <c r="AA195" s="568" t="n">
        <f aca="false" ca="false" dt2D="false" dtr="false" t="normal">$L195*$K195*AA$192</f>
        <v>0</v>
      </c>
      <c r="AB195" s="568" t="n">
        <f aca="false" ca="false" dt2D="false" dtr="false" t="normal">$L195*$K195*AB$192</f>
        <v>0</v>
      </c>
      <c r="AC195" s="568" t="n">
        <f aca="false" ca="false" dt2D="false" dtr="false" t="normal">$L195*$K195*AC$192</f>
        <v>0</v>
      </c>
      <c r="AD195" s="568" t="n">
        <f aca="false" ca="false" dt2D="false" dtr="false" t="normal">$L195*$K195*AD$192</f>
        <v>0</v>
      </c>
      <c r="AE195" s="568" t="n">
        <f aca="false" ca="false" dt2D="false" dtr="false" t="normal">$L195*$K195*AE$192</f>
        <v>0</v>
      </c>
      <c r="AF195" s="568" t="n">
        <f aca="false" ca="false" dt2D="false" dtr="false" t="normal">$L195*$K195*AF$192</f>
        <v>0</v>
      </c>
      <c r="AG195" s="568" t="n">
        <f aca="false" ca="false" dt2D="false" dtr="false" t="normal">$L195*$K195*AG$192</f>
        <v>0</v>
      </c>
      <c r="AH195" s="568" t="n">
        <f aca="false" ca="false" dt2D="false" dtr="false" t="normal">$L195*$K195*AH$192</f>
        <v>0</v>
      </c>
      <c r="AI195" s="568" t="n">
        <f aca="false" ca="false" dt2D="false" dtr="false" t="normal">$L195*$K195*AI$192</f>
        <v>0</v>
      </c>
      <c r="AJ195" s="568" t="n">
        <f aca="false" ca="false" dt2D="false" dtr="false" t="normal">$L195*$K195*AJ$192</f>
        <v>0</v>
      </c>
      <c r="AK195" s="568" t="n">
        <f aca="false" ca="false" dt2D="false" dtr="false" t="normal">$L195*$K195*AK$192</f>
        <v>0</v>
      </c>
      <c r="AL195" s="568" t="n">
        <f aca="false" ca="false" dt2D="false" dtr="false" t="normal">$L195*$K195*AL$192</f>
        <v>0</v>
      </c>
      <c r="AM195" s="568" t="n">
        <f aca="false" ca="false" dt2D="false" dtr="false" t="normal">$L195*$K195*AM$192</f>
        <v>0</v>
      </c>
      <c r="AN195" s="568" t="n">
        <f aca="false" ca="false" dt2D="false" dtr="false" t="normal">$L195*$K195*AN$192</f>
        <v>0</v>
      </c>
      <c r="AO195" s="568" t="n">
        <f aca="false" ca="false" dt2D="false" dtr="false" t="normal">$L195*$K195*AO$192</f>
        <v>0</v>
      </c>
      <c r="AP195" s="568" t="n">
        <f aca="false" ca="false" dt2D="false" dtr="false" t="normal">$L195*$K195*AP$192</f>
        <v>0</v>
      </c>
      <c r="AQ195" s="568" t="n">
        <f aca="false" ca="false" dt2D="false" dtr="false" t="normal">$L195*$K195*AQ$192</f>
        <v>0</v>
      </c>
      <c r="AR195" s="568" t="n">
        <f aca="false" ca="false" dt2D="false" dtr="false" t="normal">$L195*$K195*AR$192</f>
        <v>0</v>
      </c>
      <c r="AS195" s="568" t="n">
        <f aca="false" ca="false" dt2D="false" dtr="false" t="normal">$L195*$K195*AS$192</f>
        <v>0</v>
      </c>
      <c r="AT195" s="568" t="n">
        <f aca="false" ca="false" dt2D="false" dtr="false" t="normal">$L195*$K195*AT$192</f>
        <v>0</v>
      </c>
      <c r="AU195" s="568" t="n">
        <f aca="false" ca="false" dt2D="false" dtr="false" t="normal">$L195*$K195*AU$192</f>
        <v>0</v>
      </c>
      <c r="AV195" s="568" t="n">
        <f aca="false" ca="false" dt2D="false" dtr="false" t="normal">$L195*$K195*AV$192</f>
        <v>0</v>
      </c>
      <c r="AW195" s="568" t="n">
        <f aca="false" ca="false" dt2D="false" dtr="false" t="normal">$L195*$K195*AW$192</f>
        <v>0</v>
      </c>
      <c r="AX195" s="568" t="n">
        <f aca="false" ca="false" dt2D="false" dtr="false" t="normal">$L195*$K195*AX$192</f>
        <v>0</v>
      </c>
      <c r="AY195" s="568" t="n">
        <f aca="false" ca="false" dt2D="false" dtr="false" t="normal">$L195*$K195*AY$192</f>
        <v>0</v>
      </c>
      <c r="AZ195" s="568" t="n">
        <f aca="false" ca="false" dt2D="false" dtr="false" t="normal">$L195*$K195*AZ$192</f>
        <v>0</v>
      </c>
      <c r="BA195" s="568" t="n">
        <f aca="false" ca="false" dt2D="false" dtr="false" t="normal">$L195*$K195*BA$192</f>
        <v>0</v>
      </c>
      <c r="BB195" s="568" t="n">
        <f aca="false" ca="false" dt2D="false" dtr="false" t="normal">$L195*$K195*BB$192</f>
        <v>0</v>
      </c>
      <c r="BC195" s="568" t="n">
        <f aca="false" ca="false" dt2D="false" dtr="false" t="normal">$L195*$K195*BC$192</f>
        <v>0</v>
      </c>
      <c r="BD195" s="568" t="n">
        <f aca="false" ca="false" dt2D="false" dtr="false" t="normal">$L195*$K195*BD$192</f>
        <v>0</v>
      </c>
      <c r="BE195" s="568" t="n">
        <f aca="false" ca="false" dt2D="false" dtr="false" t="normal">$L195*$K195*BE$192</f>
        <v>0</v>
      </c>
      <c r="BF195" s="568" t="n">
        <f aca="false" ca="false" dt2D="false" dtr="false" t="normal">$L195*$K195*BF$192</f>
        <v>0</v>
      </c>
      <c r="BG195" s="568" t="n">
        <f aca="false" ca="false" dt2D="false" dtr="false" t="normal">$L195*$K195*BG$192</f>
        <v>0</v>
      </c>
      <c r="BH195" s="568" t="n">
        <f aca="false" ca="false" dt2D="false" dtr="false" t="normal">$L195*$K195*BH$192</f>
        <v>0</v>
      </c>
      <c r="BI195" s="568" t="n">
        <f aca="false" ca="false" dt2D="false" dtr="false" t="normal">$L195*$K195*BI$192</f>
        <v>0</v>
      </c>
      <c r="BJ195" s="568" t="n">
        <f aca="false" ca="false" dt2D="false" dtr="false" t="normal">$L195*$K195*BJ$192</f>
        <v>0</v>
      </c>
      <c r="BK195" s="568" t="n">
        <f aca="false" ca="false" dt2D="false" dtr="false" t="normal">$L195*$K195*BK$192</f>
        <v>0</v>
      </c>
      <c r="BL195" s="568" t="n">
        <f aca="false" ca="false" dt2D="false" dtr="false" t="normal">$L195*$K195*BL$192</f>
        <v>0</v>
      </c>
      <c r="BM195" s="568" t="n">
        <f aca="false" ca="false" dt2D="false" dtr="false" t="normal">$L195*$K195*BM$192</f>
        <v>0</v>
      </c>
      <c r="BN195" s="568" t="n">
        <f aca="false" ca="false" dt2D="false" dtr="false" t="normal">$L195*$K195*BN$192</f>
        <v>0</v>
      </c>
      <c r="BO195" s="568" t="n">
        <f aca="false" ca="false" dt2D="false" dtr="false" t="normal">$L195*$K195*BO$192</f>
        <v>0</v>
      </c>
      <c r="BP195" s="568" t="n">
        <f aca="false" ca="false" dt2D="false" dtr="false" t="normal">$L195*$K195*BP$192</f>
        <v>0</v>
      </c>
      <c r="BQ195" s="568" t="n">
        <f aca="false" ca="false" dt2D="false" dtr="false" t="normal">$L195*$K195*BQ$192</f>
        <v>0</v>
      </c>
      <c r="BR195" s="568" t="n">
        <f aca="false" ca="false" dt2D="false" dtr="false" t="normal">$L195*$K195*BR$192</f>
        <v>0</v>
      </c>
      <c r="BS195" s="568" t="n">
        <f aca="false" ca="false" dt2D="false" dtr="false" t="normal">$L195*$K195*BS$192</f>
        <v>0</v>
      </c>
      <c r="BT195" s="568" t="n">
        <f aca="false" ca="false" dt2D="false" dtr="false" t="normal">$L195*$K195*BT$192</f>
        <v>0</v>
      </c>
    </row>
    <row hidden="true" ht="16.5" outlineLevel="2" r="196">
      <c r="I196" s="570" t="s">
        <v>588</v>
      </c>
      <c r="J196" s="626" t="n"/>
      <c r="K196" s="567" t="n"/>
      <c r="L196" s="627" t="n"/>
      <c r="M196" s="568" t="n">
        <f aca="false" ca="false" dt2D="false" dtr="false" t="normal">$L196*$K196*M$192</f>
        <v>0</v>
      </c>
      <c r="N196" s="568" t="n">
        <f aca="false" ca="false" dt2D="false" dtr="false" t="normal">$L196*$K196*N$192</f>
        <v>0</v>
      </c>
      <c r="O196" s="568" t="n">
        <f aca="false" ca="false" dt2D="false" dtr="false" t="normal">$L196*$K196*O$192</f>
        <v>0</v>
      </c>
      <c r="P196" s="568" t="n">
        <f aca="false" ca="false" dt2D="false" dtr="false" t="normal">$L196*$K196*P$192</f>
        <v>0</v>
      </c>
      <c r="Q196" s="568" t="n">
        <f aca="false" ca="false" dt2D="false" dtr="false" t="normal">$L196*$K196*Q$192</f>
        <v>0</v>
      </c>
      <c r="R196" s="568" t="n">
        <f aca="false" ca="false" dt2D="false" dtr="false" t="normal">$L196*$K196*R$192</f>
        <v>0</v>
      </c>
      <c r="S196" s="568" t="n">
        <f aca="false" ca="false" dt2D="false" dtr="false" t="normal">$L196*$K196*S$192</f>
        <v>0</v>
      </c>
      <c r="T196" s="568" t="n">
        <f aca="false" ca="false" dt2D="false" dtr="false" t="normal">$L196*$K196*T$192</f>
        <v>0</v>
      </c>
      <c r="U196" s="568" t="n">
        <f aca="false" ca="false" dt2D="false" dtr="false" t="normal">$L196*$K196*U$192</f>
        <v>0</v>
      </c>
      <c r="V196" s="568" t="n">
        <f aca="false" ca="false" dt2D="false" dtr="false" t="normal">$L196*$K196*V$192</f>
        <v>0</v>
      </c>
      <c r="W196" s="568" t="n">
        <f aca="false" ca="false" dt2D="false" dtr="false" t="normal">$L196*$K196*W$192</f>
        <v>0</v>
      </c>
      <c r="X196" s="568" t="n">
        <f aca="false" ca="false" dt2D="false" dtr="false" t="normal">$L196*$K196*X$192</f>
        <v>0</v>
      </c>
      <c r="Y196" s="568" t="n">
        <f aca="false" ca="false" dt2D="false" dtr="false" t="normal">$L196*$K196*Y$192</f>
        <v>0</v>
      </c>
      <c r="Z196" s="568" t="n">
        <f aca="false" ca="false" dt2D="false" dtr="false" t="normal">$L196*$K196*Z$192</f>
        <v>0</v>
      </c>
      <c r="AA196" s="568" t="n">
        <f aca="false" ca="false" dt2D="false" dtr="false" t="normal">$L196*$K196*AA$192</f>
        <v>0</v>
      </c>
      <c r="AB196" s="568" t="n">
        <f aca="false" ca="false" dt2D="false" dtr="false" t="normal">$L196*$K196*AB$192</f>
        <v>0</v>
      </c>
      <c r="AC196" s="568" t="n">
        <f aca="false" ca="false" dt2D="false" dtr="false" t="normal">$L196*$K196*AC$192</f>
        <v>0</v>
      </c>
      <c r="AD196" s="568" t="n">
        <f aca="false" ca="false" dt2D="false" dtr="false" t="normal">$L196*$K196*AD$192</f>
        <v>0</v>
      </c>
      <c r="AE196" s="568" t="n">
        <f aca="false" ca="false" dt2D="false" dtr="false" t="normal">$L196*$K196*AE$192</f>
        <v>0</v>
      </c>
      <c r="AF196" s="568" t="n">
        <f aca="false" ca="false" dt2D="false" dtr="false" t="normal">$L196*$K196*AF$192</f>
        <v>0</v>
      </c>
      <c r="AG196" s="568" t="n">
        <f aca="false" ca="false" dt2D="false" dtr="false" t="normal">$L196*$K196*AG$192</f>
        <v>0</v>
      </c>
      <c r="AH196" s="568" t="n">
        <f aca="false" ca="false" dt2D="false" dtr="false" t="normal">$L196*$K196*AH$192</f>
        <v>0</v>
      </c>
      <c r="AI196" s="568" t="n">
        <f aca="false" ca="false" dt2D="false" dtr="false" t="normal">$L196*$K196*AI$192</f>
        <v>0</v>
      </c>
      <c r="AJ196" s="568" t="n">
        <f aca="false" ca="false" dt2D="false" dtr="false" t="normal">$L196*$K196*AJ$192</f>
        <v>0</v>
      </c>
      <c r="AK196" s="568" t="n">
        <f aca="false" ca="false" dt2D="false" dtr="false" t="normal">$L196*$K196*AK$192</f>
        <v>0</v>
      </c>
      <c r="AL196" s="568" t="n">
        <f aca="false" ca="false" dt2D="false" dtr="false" t="normal">$L196*$K196*AL$192</f>
        <v>0</v>
      </c>
      <c r="AM196" s="568" t="n">
        <f aca="false" ca="false" dt2D="false" dtr="false" t="normal">$L196*$K196*AM$192</f>
        <v>0</v>
      </c>
      <c r="AN196" s="568" t="n">
        <f aca="false" ca="false" dt2D="false" dtr="false" t="normal">$L196*$K196*AN$192</f>
        <v>0</v>
      </c>
      <c r="AO196" s="568" t="n">
        <f aca="false" ca="false" dt2D="false" dtr="false" t="normal">$L196*$K196*AO$192</f>
        <v>0</v>
      </c>
      <c r="AP196" s="568" t="n">
        <f aca="false" ca="false" dt2D="false" dtr="false" t="normal">$L196*$K196*AP$192</f>
        <v>0</v>
      </c>
      <c r="AQ196" s="568" t="n">
        <f aca="false" ca="false" dt2D="false" dtr="false" t="normal">$L196*$K196*AQ$192</f>
        <v>0</v>
      </c>
      <c r="AR196" s="568" t="n">
        <f aca="false" ca="false" dt2D="false" dtr="false" t="normal">$L196*$K196*AR$192</f>
        <v>0</v>
      </c>
      <c r="AS196" s="568" t="n">
        <f aca="false" ca="false" dt2D="false" dtr="false" t="normal">$L196*$K196*AS$192</f>
        <v>0</v>
      </c>
      <c r="AT196" s="568" t="n">
        <f aca="false" ca="false" dt2D="false" dtr="false" t="normal">$L196*$K196*AT$192</f>
        <v>0</v>
      </c>
      <c r="AU196" s="568" t="n">
        <f aca="false" ca="false" dt2D="false" dtr="false" t="normal">$L196*$K196*AU$192</f>
        <v>0</v>
      </c>
      <c r="AV196" s="568" t="n">
        <f aca="false" ca="false" dt2D="false" dtr="false" t="normal">$L196*$K196*AV$192</f>
        <v>0</v>
      </c>
      <c r="AW196" s="568" t="n">
        <f aca="false" ca="false" dt2D="false" dtr="false" t="normal">$L196*$K196*AW$192</f>
        <v>0</v>
      </c>
      <c r="AX196" s="568" t="n">
        <f aca="false" ca="false" dt2D="false" dtr="false" t="normal">$L196*$K196*AX$192</f>
        <v>0</v>
      </c>
      <c r="AY196" s="568" t="n">
        <f aca="false" ca="false" dt2D="false" dtr="false" t="normal">$L196*$K196*AY$192</f>
        <v>0</v>
      </c>
      <c r="AZ196" s="568" t="n">
        <f aca="false" ca="false" dt2D="false" dtr="false" t="normal">$L196*$K196*AZ$192</f>
        <v>0</v>
      </c>
      <c r="BA196" s="568" t="n">
        <f aca="false" ca="false" dt2D="false" dtr="false" t="normal">$L196*$K196*BA$192</f>
        <v>0</v>
      </c>
      <c r="BB196" s="568" t="n">
        <f aca="false" ca="false" dt2D="false" dtr="false" t="normal">$L196*$K196*BB$192</f>
        <v>0</v>
      </c>
      <c r="BC196" s="568" t="n">
        <f aca="false" ca="false" dt2D="false" dtr="false" t="normal">$L196*$K196*BC$192</f>
        <v>0</v>
      </c>
      <c r="BD196" s="568" t="n">
        <f aca="false" ca="false" dt2D="false" dtr="false" t="normal">$L196*$K196*BD$192</f>
        <v>0</v>
      </c>
      <c r="BE196" s="568" t="n">
        <f aca="false" ca="false" dt2D="false" dtr="false" t="normal">$L196*$K196*BE$192</f>
        <v>0</v>
      </c>
      <c r="BF196" s="568" t="n">
        <f aca="false" ca="false" dt2D="false" dtr="false" t="normal">$L196*$K196*BF$192</f>
        <v>0</v>
      </c>
      <c r="BG196" s="568" t="n">
        <f aca="false" ca="false" dt2D="false" dtr="false" t="normal">$L196*$K196*BG$192</f>
        <v>0</v>
      </c>
      <c r="BH196" s="568" t="n">
        <f aca="false" ca="false" dt2D="false" dtr="false" t="normal">$L196*$K196*BH$192</f>
        <v>0</v>
      </c>
      <c r="BI196" s="568" t="n">
        <f aca="false" ca="false" dt2D="false" dtr="false" t="normal">$L196*$K196*BI$192</f>
        <v>0</v>
      </c>
      <c r="BJ196" s="568" t="n">
        <f aca="false" ca="false" dt2D="false" dtr="false" t="normal">$L196*$K196*BJ$192</f>
        <v>0</v>
      </c>
      <c r="BK196" s="568" t="n">
        <f aca="false" ca="false" dt2D="false" dtr="false" t="normal">$L196*$K196*BK$192</f>
        <v>0</v>
      </c>
      <c r="BL196" s="568" t="n">
        <f aca="false" ca="false" dt2D="false" dtr="false" t="normal">$L196*$K196*BL$192</f>
        <v>0</v>
      </c>
      <c r="BM196" s="568" t="n">
        <f aca="false" ca="false" dt2D="false" dtr="false" t="normal">$L196*$K196*BM$192</f>
        <v>0</v>
      </c>
      <c r="BN196" s="568" t="n">
        <f aca="false" ca="false" dt2D="false" dtr="false" t="normal">$L196*$K196*BN$192</f>
        <v>0</v>
      </c>
      <c r="BO196" s="568" t="n">
        <f aca="false" ca="false" dt2D="false" dtr="false" t="normal">$L196*$K196*BO$192</f>
        <v>0</v>
      </c>
      <c r="BP196" s="568" t="n">
        <f aca="false" ca="false" dt2D="false" dtr="false" t="normal">$L196*$K196*BP$192</f>
        <v>0</v>
      </c>
      <c r="BQ196" s="568" t="n">
        <f aca="false" ca="false" dt2D="false" dtr="false" t="normal">$L196*$K196*BQ$192</f>
        <v>0</v>
      </c>
      <c r="BR196" s="568" t="n">
        <f aca="false" ca="false" dt2D="false" dtr="false" t="normal">$L196*$K196*BR$192</f>
        <v>0</v>
      </c>
      <c r="BS196" s="568" t="n">
        <f aca="false" ca="false" dt2D="false" dtr="false" t="normal">$L196*$K196*BS$192</f>
        <v>0</v>
      </c>
      <c r="BT196" s="568" t="n">
        <f aca="false" ca="false" dt2D="false" dtr="false" t="normal">$L196*$K196*BT$192</f>
        <v>0</v>
      </c>
    </row>
    <row hidden="true" ht="16.5" outlineLevel="2" r="197">
      <c r="I197" s="570" t="s">
        <v>588</v>
      </c>
      <c r="J197" s="626" t="n"/>
      <c r="K197" s="567" t="n"/>
      <c r="L197" s="627" t="n"/>
      <c r="M197" s="568" t="n">
        <f aca="false" ca="false" dt2D="false" dtr="false" t="normal">$L197*$K197*M$192</f>
        <v>0</v>
      </c>
      <c r="N197" s="568" t="n">
        <f aca="false" ca="false" dt2D="false" dtr="false" t="normal">$L197*$K197*N$192</f>
        <v>0</v>
      </c>
      <c r="O197" s="568" t="n">
        <f aca="false" ca="false" dt2D="false" dtr="false" t="normal">$L197*$K197*O$192</f>
        <v>0</v>
      </c>
      <c r="P197" s="568" t="n">
        <f aca="false" ca="false" dt2D="false" dtr="false" t="normal">$L197*$K197*P$192</f>
        <v>0</v>
      </c>
      <c r="Q197" s="568" t="n">
        <f aca="false" ca="false" dt2D="false" dtr="false" t="normal">$L197*$K197*Q$192</f>
        <v>0</v>
      </c>
      <c r="R197" s="568" t="n">
        <f aca="false" ca="false" dt2D="false" dtr="false" t="normal">$L197*$K197*R$192</f>
        <v>0</v>
      </c>
      <c r="S197" s="568" t="n">
        <f aca="false" ca="false" dt2D="false" dtr="false" t="normal">$L197*$K197*S$192</f>
        <v>0</v>
      </c>
      <c r="T197" s="568" t="n">
        <f aca="false" ca="false" dt2D="false" dtr="false" t="normal">$L197*$K197*T$192</f>
        <v>0</v>
      </c>
      <c r="U197" s="568" t="n">
        <f aca="false" ca="false" dt2D="false" dtr="false" t="normal">$L197*$K197*U$192</f>
        <v>0</v>
      </c>
      <c r="V197" s="568" t="n">
        <f aca="false" ca="false" dt2D="false" dtr="false" t="normal">$L197*$K197*V$192</f>
        <v>0</v>
      </c>
      <c r="W197" s="568" t="n">
        <f aca="false" ca="false" dt2D="false" dtr="false" t="normal">$L197*$K197*W$192</f>
        <v>0</v>
      </c>
      <c r="X197" s="568" t="n">
        <f aca="false" ca="false" dt2D="false" dtr="false" t="normal">$L197*$K197*X$192</f>
        <v>0</v>
      </c>
      <c r="Y197" s="568" t="n">
        <f aca="false" ca="false" dt2D="false" dtr="false" t="normal">$L197*$K197*Y$192</f>
        <v>0</v>
      </c>
      <c r="Z197" s="568" t="n">
        <f aca="false" ca="false" dt2D="false" dtr="false" t="normal">$L197*$K197*Z$192</f>
        <v>0</v>
      </c>
      <c r="AA197" s="568" t="n">
        <f aca="false" ca="false" dt2D="false" dtr="false" t="normal">$L197*$K197*AA$192</f>
        <v>0</v>
      </c>
      <c r="AB197" s="568" t="n">
        <f aca="false" ca="false" dt2D="false" dtr="false" t="normal">$L197*$K197*AB$192</f>
        <v>0</v>
      </c>
      <c r="AC197" s="568" t="n">
        <f aca="false" ca="false" dt2D="false" dtr="false" t="normal">$L197*$K197*AC$192</f>
        <v>0</v>
      </c>
      <c r="AD197" s="568" t="n">
        <f aca="false" ca="false" dt2D="false" dtr="false" t="normal">$L197*$K197*AD$192</f>
        <v>0</v>
      </c>
      <c r="AE197" s="568" t="n">
        <f aca="false" ca="false" dt2D="false" dtr="false" t="normal">$L197*$K197*AE$192</f>
        <v>0</v>
      </c>
      <c r="AF197" s="568" t="n">
        <f aca="false" ca="false" dt2D="false" dtr="false" t="normal">$L197*$K197*AF$192</f>
        <v>0</v>
      </c>
      <c r="AG197" s="568" t="n">
        <f aca="false" ca="false" dt2D="false" dtr="false" t="normal">$L197*$K197*AG$192</f>
        <v>0</v>
      </c>
      <c r="AH197" s="568" t="n">
        <f aca="false" ca="false" dt2D="false" dtr="false" t="normal">$L197*$K197*AH$192</f>
        <v>0</v>
      </c>
      <c r="AI197" s="568" t="n">
        <f aca="false" ca="false" dt2D="false" dtr="false" t="normal">$L197*$K197*AI$192</f>
        <v>0</v>
      </c>
      <c r="AJ197" s="568" t="n">
        <f aca="false" ca="false" dt2D="false" dtr="false" t="normal">$L197*$K197*AJ$192</f>
        <v>0</v>
      </c>
      <c r="AK197" s="568" t="n">
        <f aca="false" ca="false" dt2D="false" dtr="false" t="normal">$L197*$K197*AK$192</f>
        <v>0</v>
      </c>
      <c r="AL197" s="568" t="n">
        <f aca="false" ca="false" dt2D="false" dtr="false" t="normal">$L197*$K197*AL$192</f>
        <v>0</v>
      </c>
      <c r="AM197" s="568" t="n">
        <f aca="false" ca="false" dt2D="false" dtr="false" t="normal">$L197*$K197*AM$192</f>
        <v>0</v>
      </c>
      <c r="AN197" s="568" t="n">
        <f aca="false" ca="false" dt2D="false" dtr="false" t="normal">$L197*$K197*AN$192</f>
        <v>0</v>
      </c>
      <c r="AO197" s="568" t="n">
        <f aca="false" ca="false" dt2D="false" dtr="false" t="normal">$L197*$K197*AO$192</f>
        <v>0</v>
      </c>
      <c r="AP197" s="568" t="n">
        <f aca="false" ca="false" dt2D="false" dtr="false" t="normal">$L197*$K197*AP$192</f>
        <v>0</v>
      </c>
      <c r="AQ197" s="568" t="n">
        <f aca="false" ca="false" dt2D="false" dtr="false" t="normal">$L197*$K197*AQ$192</f>
        <v>0</v>
      </c>
      <c r="AR197" s="568" t="n">
        <f aca="false" ca="false" dt2D="false" dtr="false" t="normal">$L197*$K197*AR$192</f>
        <v>0</v>
      </c>
      <c r="AS197" s="568" t="n">
        <f aca="false" ca="false" dt2D="false" dtr="false" t="normal">$L197*$K197*AS$192</f>
        <v>0</v>
      </c>
      <c r="AT197" s="568" t="n">
        <f aca="false" ca="false" dt2D="false" dtr="false" t="normal">$L197*$K197*AT$192</f>
        <v>0</v>
      </c>
      <c r="AU197" s="568" t="n">
        <f aca="false" ca="false" dt2D="false" dtr="false" t="normal">$L197*$K197*AU$192</f>
        <v>0</v>
      </c>
      <c r="AV197" s="568" t="n">
        <f aca="false" ca="false" dt2D="false" dtr="false" t="normal">$L197*$K197*AV$192</f>
        <v>0</v>
      </c>
      <c r="AW197" s="568" t="n">
        <f aca="false" ca="false" dt2D="false" dtr="false" t="normal">$L197*$K197*AW$192</f>
        <v>0</v>
      </c>
      <c r="AX197" s="568" t="n">
        <f aca="false" ca="false" dt2D="false" dtr="false" t="normal">$L197*$K197*AX$192</f>
        <v>0</v>
      </c>
      <c r="AY197" s="568" t="n">
        <f aca="false" ca="false" dt2D="false" dtr="false" t="normal">$L197*$K197*AY$192</f>
        <v>0</v>
      </c>
      <c r="AZ197" s="568" t="n">
        <f aca="false" ca="false" dt2D="false" dtr="false" t="normal">$L197*$K197*AZ$192</f>
        <v>0</v>
      </c>
      <c r="BA197" s="568" t="n">
        <f aca="false" ca="false" dt2D="false" dtr="false" t="normal">$L197*$K197*BA$192</f>
        <v>0</v>
      </c>
      <c r="BB197" s="568" t="n">
        <f aca="false" ca="false" dt2D="false" dtr="false" t="normal">$L197*$K197*BB$192</f>
        <v>0</v>
      </c>
      <c r="BC197" s="568" t="n">
        <f aca="false" ca="false" dt2D="false" dtr="false" t="normal">$L197*$K197*BC$192</f>
        <v>0</v>
      </c>
      <c r="BD197" s="568" t="n">
        <f aca="false" ca="false" dt2D="false" dtr="false" t="normal">$L197*$K197*BD$192</f>
        <v>0</v>
      </c>
      <c r="BE197" s="568" t="n">
        <f aca="false" ca="false" dt2D="false" dtr="false" t="normal">$L197*$K197*BE$192</f>
        <v>0</v>
      </c>
      <c r="BF197" s="568" t="n">
        <f aca="false" ca="false" dt2D="false" dtr="false" t="normal">$L197*$K197*BF$192</f>
        <v>0</v>
      </c>
      <c r="BG197" s="568" t="n">
        <f aca="false" ca="false" dt2D="false" dtr="false" t="normal">$L197*$K197*BG$192</f>
        <v>0</v>
      </c>
      <c r="BH197" s="568" t="n">
        <f aca="false" ca="false" dt2D="false" dtr="false" t="normal">$L197*$K197*BH$192</f>
        <v>0</v>
      </c>
      <c r="BI197" s="568" t="n">
        <f aca="false" ca="false" dt2D="false" dtr="false" t="normal">$L197*$K197*BI$192</f>
        <v>0</v>
      </c>
      <c r="BJ197" s="568" t="n">
        <f aca="false" ca="false" dt2D="false" dtr="false" t="normal">$L197*$K197*BJ$192</f>
        <v>0</v>
      </c>
      <c r="BK197" s="568" t="n">
        <f aca="false" ca="false" dt2D="false" dtr="false" t="normal">$L197*$K197*BK$192</f>
        <v>0</v>
      </c>
      <c r="BL197" s="568" t="n">
        <f aca="false" ca="false" dt2D="false" dtr="false" t="normal">$L197*$K197*BL$192</f>
        <v>0</v>
      </c>
      <c r="BM197" s="568" t="n">
        <f aca="false" ca="false" dt2D="false" dtr="false" t="normal">$L197*$K197*BM$192</f>
        <v>0</v>
      </c>
      <c r="BN197" s="568" t="n">
        <f aca="false" ca="false" dt2D="false" dtr="false" t="normal">$L197*$K197*BN$192</f>
        <v>0</v>
      </c>
      <c r="BO197" s="568" t="n">
        <f aca="false" ca="false" dt2D="false" dtr="false" t="normal">$L197*$K197*BO$192</f>
        <v>0</v>
      </c>
      <c r="BP197" s="568" t="n">
        <f aca="false" ca="false" dt2D="false" dtr="false" t="normal">$L197*$K197*BP$192</f>
        <v>0</v>
      </c>
      <c r="BQ197" s="568" t="n">
        <f aca="false" ca="false" dt2D="false" dtr="false" t="normal">$L197*$K197*BQ$192</f>
        <v>0</v>
      </c>
      <c r="BR197" s="568" t="n">
        <f aca="false" ca="false" dt2D="false" dtr="false" t="normal">$L197*$K197*BR$192</f>
        <v>0</v>
      </c>
      <c r="BS197" s="568" t="n">
        <f aca="false" ca="false" dt2D="false" dtr="false" t="normal">$L197*$K197*BS$192</f>
        <v>0</v>
      </c>
      <c r="BT197" s="568" t="n">
        <f aca="false" ca="false" dt2D="false" dtr="false" t="normal">$L197*$K197*BT$192</f>
        <v>0</v>
      </c>
    </row>
    <row hidden="true" ht="16.5" outlineLevel="1" r="198">
      <c r="B198" s="482" t="s">
        <v>628</v>
      </c>
      <c r="D198" s="482" t="s">
        <v>580</v>
      </c>
      <c r="E198" s="482" t="s">
        <v>629</v>
      </c>
      <c r="I198" s="571" t="s">
        <v>675</v>
      </c>
      <c r="L198" s="235" t="n"/>
      <c r="M198" s="573" t="n">
        <f aca="false" ca="false" dt2D="false" dtr="false" t="normal">SUM(M193:M197)</f>
        <v>0</v>
      </c>
      <c r="N198" s="573" t="n">
        <f aca="false" ca="false" dt2D="false" dtr="false" t="normal">SUM(N193:N197)</f>
        <v>0</v>
      </c>
      <c r="O198" s="573" t="n">
        <f aca="false" ca="false" dt2D="false" dtr="false" t="normal">SUM(O193:O197)</f>
        <v>0</v>
      </c>
      <c r="P198" s="573" t="n">
        <f aca="false" ca="false" dt2D="false" dtr="false" t="normal">SUM(P193:P197)</f>
        <v>0</v>
      </c>
      <c r="Q198" s="573" t="n">
        <f aca="false" ca="false" dt2D="false" dtr="false" t="normal">SUM(Q193:Q197)</f>
        <v>0</v>
      </c>
      <c r="R198" s="573" t="n">
        <f aca="false" ca="false" dt2D="false" dtr="false" t="normal">SUM(R193:R197)</f>
        <v>0</v>
      </c>
      <c r="S198" s="573" t="n">
        <f aca="false" ca="false" dt2D="false" dtr="false" t="normal">SUM(S193:S197)</f>
        <v>0</v>
      </c>
      <c r="T198" s="573" t="n">
        <f aca="false" ca="false" dt2D="false" dtr="false" t="normal">SUM(T193:T197)</f>
        <v>0</v>
      </c>
      <c r="U198" s="573" t="n">
        <f aca="false" ca="false" dt2D="false" dtr="false" t="normal">SUM(U193:U197)</f>
        <v>0</v>
      </c>
      <c r="V198" s="573" t="n">
        <f aca="false" ca="false" dt2D="false" dtr="false" t="normal">SUM(V193:V197)</f>
        <v>0</v>
      </c>
      <c r="W198" s="573" t="n">
        <f aca="false" ca="false" dt2D="false" dtr="false" t="normal">SUM(W193:W197)</f>
        <v>0</v>
      </c>
      <c r="X198" s="573" t="n">
        <f aca="false" ca="false" dt2D="false" dtr="false" t="normal">SUM(X193:X197)</f>
        <v>0</v>
      </c>
      <c r="Y198" s="573" t="n">
        <f aca="false" ca="false" dt2D="false" dtr="false" t="normal">SUM(Y193:Y197)</f>
        <v>0</v>
      </c>
      <c r="Z198" s="573" t="n">
        <f aca="false" ca="false" dt2D="false" dtr="false" t="normal">SUM(Z193:Z197)</f>
        <v>0</v>
      </c>
      <c r="AA198" s="573" t="n">
        <f aca="false" ca="false" dt2D="false" dtr="false" t="normal">SUM(AA193:AA197)</f>
        <v>0</v>
      </c>
      <c r="AB198" s="573" t="n">
        <f aca="false" ca="false" dt2D="false" dtr="false" t="normal">SUM(AB193:AB197)</f>
        <v>0</v>
      </c>
      <c r="AC198" s="573" t="n">
        <f aca="false" ca="false" dt2D="false" dtr="false" t="normal">SUM(AC193:AC197)</f>
        <v>0</v>
      </c>
      <c r="AD198" s="573" t="n">
        <f aca="false" ca="false" dt2D="false" dtr="false" t="normal">SUM(AD193:AD197)</f>
        <v>0</v>
      </c>
      <c r="AE198" s="573" t="n">
        <f aca="false" ca="false" dt2D="false" dtr="false" t="normal">SUM(AE193:AE197)</f>
        <v>0</v>
      </c>
      <c r="AF198" s="573" t="n">
        <f aca="false" ca="false" dt2D="false" dtr="false" t="normal">SUM(AF193:AF197)</f>
        <v>0</v>
      </c>
      <c r="AG198" s="573" t="n">
        <f aca="false" ca="false" dt2D="false" dtr="false" t="normal">SUM(AG193:AG197)</f>
        <v>0</v>
      </c>
      <c r="AH198" s="573" t="n">
        <f aca="false" ca="false" dt2D="false" dtr="false" t="normal">SUM(AH193:AH197)</f>
        <v>0</v>
      </c>
      <c r="AI198" s="573" t="n">
        <f aca="false" ca="false" dt2D="false" dtr="false" t="normal">SUM(AI193:AI197)</f>
        <v>0</v>
      </c>
      <c r="AJ198" s="573" t="n">
        <f aca="false" ca="false" dt2D="false" dtr="false" t="normal">SUM(AJ193:AJ197)</f>
        <v>0</v>
      </c>
      <c r="AK198" s="573" t="n">
        <f aca="false" ca="false" dt2D="false" dtr="false" t="normal">SUM(AK193:AK197)</f>
        <v>0</v>
      </c>
      <c r="AL198" s="573" t="n">
        <f aca="false" ca="false" dt2D="false" dtr="false" t="normal">SUM(AL193:AL197)</f>
        <v>0</v>
      </c>
      <c r="AM198" s="573" t="n">
        <f aca="false" ca="false" dt2D="false" dtr="false" t="normal">SUM(AM193:AM197)</f>
        <v>0</v>
      </c>
      <c r="AN198" s="573" t="n">
        <f aca="false" ca="false" dt2D="false" dtr="false" t="normal">SUM(AN193:AN197)</f>
        <v>0</v>
      </c>
      <c r="AO198" s="573" t="n">
        <f aca="false" ca="false" dt2D="false" dtr="false" t="normal">SUM(AO193:AO197)</f>
        <v>0</v>
      </c>
      <c r="AP198" s="573" t="n">
        <f aca="false" ca="false" dt2D="false" dtr="false" t="normal">SUM(AP193:AP197)</f>
        <v>0</v>
      </c>
      <c r="AQ198" s="573" t="n">
        <f aca="false" ca="false" dt2D="false" dtr="false" t="normal">SUM(AQ193:AQ197)</f>
        <v>0</v>
      </c>
      <c r="AR198" s="573" t="n">
        <f aca="false" ca="false" dt2D="false" dtr="false" t="normal">SUM(AR193:AR197)</f>
        <v>0</v>
      </c>
      <c r="AS198" s="573" t="n">
        <f aca="false" ca="false" dt2D="false" dtr="false" t="normal">SUM(AS193:AS197)</f>
        <v>0</v>
      </c>
      <c r="AT198" s="573" t="n">
        <f aca="false" ca="false" dt2D="false" dtr="false" t="normal">SUM(AT193:AT197)</f>
        <v>0</v>
      </c>
      <c r="AU198" s="573" t="n">
        <f aca="false" ca="false" dt2D="false" dtr="false" t="normal">SUM(AU193:AU197)</f>
        <v>0</v>
      </c>
      <c r="AV198" s="573" t="n">
        <f aca="false" ca="false" dt2D="false" dtr="false" t="normal">SUM(AV193:AV197)</f>
        <v>0</v>
      </c>
      <c r="AW198" s="573" t="n">
        <f aca="false" ca="false" dt2D="false" dtr="false" t="normal">SUM(AW193:AW197)</f>
        <v>0</v>
      </c>
      <c r="AX198" s="573" t="n">
        <f aca="false" ca="false" dt2D="false" dtr="false" t="normal">SUM(AX193:AX197)</f>
        <v>0</v>
      </c>
      <c r="AY198" s="573" t="n">
        <f aca="false" ca="false" dt2D="false" dtr="false" t="normal">SUM(AY193:AY197)</f>
        <v>0</v>
      </c>
      <c r="AZ198" s="573" t="n">
        <f aca="false" ca="false" dt2D="false" dtr="false" t="normal">SUM(AZ193:AZ197)</f>
        <v>0</v>
      </c>
      <c r="BA198" s="573" t="n">
        <f aca="false" ca="false" dt2D="false" dtr="false" t="normal">SUM(BA193:BA197)</f>
        <v>0</v>
      </c>
      <c r="BB198" s="573" t="n">
        <f aca="false" ca="false" dt2D="false" dtr="false" t="normal">SUM(BB193:BB197)</f>
        <v>0</v>
      </c>
      <c r="BC198" s="573" t="n">
        <f aca="false" ca="false" dt2D="false" dtr="false" t="normal">SUM(BC193:BC197)</f>
        <v>0</v>
      </c>
      <c r="BD198" s="573" t="n">
        <f aca="false" ca="false" dt2D="false" dtr="false" t="normal">SUM(BD193:BD197)</f>
        <v>0</v>
      </c>
      <c r="BE198" s="573" t="n">
        <f aca="false" ca="false" dt2D="false" dtr="false" t="normal">SUM(BE193:BE197)</f>
        <v>0</v>
      </c>
      <c r="BF198" s="573" t="n">
        <f aca="false" ca="false" dt2D="false" dtr="false" t="normal">SUM(BF193:BF197)</f>
        <v>0</v>
      </c>
      <c r="BG198" s="573" t="n">
        <f aca="false" ca="false" dt2D="false" dtr="false" t="normal">SUM(BG193:BG197)</f>
        <v>0</v>
      </c>
      <c r="BH198" s="573" t="n">
        <f aca="false" ca="false" dt2D="false" dtr="false" t="normal">SUM(BH193:BH197)</f>
        <v>0</v>
      </c>
      <c r="BI198" s="573" t="n">
        <f aca="false" ca="false" dt2D="false" dtr="false" t="normal">SUM(BI193:BI197)</f>
        <v>0</v>
      </c>
      <c r="BJ198" s="573" t="n">
        <f aca="false" ca="false" dt2D="false" dtr="false" t="normal">SUM(BJ193:BJ197)</f>
        <v>0</v>
      </c>
      <c r="BK198" s="573" t="n">
        <f aca="false" ca="false" dt2D="false" dtr="false" t="normal">SUM(BK193:BK197)</f>
        <v>0</v>
      </c>
      <c r="BL198" s="573" t="n">
        <f aca="false" ca="false" dt2D="false" dtr="false" t="normal">SUM(BL193:BL197)</f>
        <v>0</v>
      </c>
      <c r="BM198" s="573" t="n">
        <f aca="false" ca="false" dt2D="false" dtr="false" t="normal">SUM(BM193:BM197)</f>
        <v>0</v>
      </c>
      <c r="BN198" s="573" t="n">
        <f aca="false" ca="false" dt2D="false" dtr="false" t="normal">SUM(BN193:BN197)</f>
        <v>0</v>
      </c>
      <c r="BO198" s="573" t="n">
        <f aca="false" ca="false" dt2D="false" dtr="false" t="normal">SUM(BO193:BO197)</f>
        <v>0</v>
      </c>
      <c r="BP198" s="573" t="n">
        <f aca="false" ca="false" dt2D="false" dtr="false" t="normal">SUM(BP193:BP197)</f>
        <v>0</v>
      </c>
      <c r="BQ198" s="573" t="n">
        <f aca="false" ca="false" dt2D="false" dtr="false" t="normal">SUM(BQ193:BQ197)</f>
        <v>0</v>
      </c>
      <c r="BR198" s="573" t="n">
        <f aca="false" ca="false" dt2D="false" dtr="false" t="normal">SUM(BR193:BR197)</f>
        <v>0</v>
      </c>
      <c r="BS198" s="573" t="n">
        <f aca="false" ca="false" dt2D="false" dtr="false" t="normal">SUM(BS193:BS197)</f>
        <v>0</v>
      </c>
      <c r="BT198" s="573" t="n">
        <f aca="false" ca="false" dt2D="false" dtr="false" t="normal">SUM(BT193:BT197)</f>
        <v>0</v>
      </c>
    </row>
    <row hidden="true" ht="16.5" outlineLevel="1" r="199">
      <c r="L199" s="235" t="n"/>
      <c r="M199" s="244" t="n"/>
      <c r="N199" s="244" t="n"/>
      <c r="O199" s="244" t="n"/>
      <c r="P199" s="244" t="n"/>
      <c r="Q199" s="244" t="n"/>
      <c r="R199" s="244" t="n"/>
      <c r="S199" s="244" t="n"/>
      <c r="T199" s="244" t="n"/>
      <c r="U199" s="244" t="n"/>
      <c r="V199" s="244" t="n"/>
      <c r="W199" s="244" t="n"/>
      <c r="X199" s="244" t="n"/>
      <c r="Y199" s="244" t="n"/>
      <c r="Z199" s="244" t="n"/>
      <c r="AA199" s="244" t="n"/>
      <c r="AB199" s="244" t="n"/>
      <c r="AC199" s="244" t="n"/>
      <c r="AD199" s="244" t="n"/>
      <c r="AE199" s="244" t="n"/>
      <c r="AF199" s="244" t="n"/>
      <c r="AG199" s="244" t="n"/>
      <c r="AH199" s="244" t="n"/>
      <c r="AI199" s="244" t="n"/>
      <c r="AJ199" s="244" t="n"/>
      <c r="AK199" s="244" t="n"/>
      <c r="AL199" s="244" t="n"/>
      <c r="AM199" s="244" t="n"/>
      <c r="AN199" s="244" t="n"/>
      <c r="AO199" s="244" t="n"/>
      <c r="AP199" s="244" t="n"/>
      <c r="AQ199" s="244" t="n"/>
      <c r="AR199" s="244" t="n"/>
      <c r="AS199" s="244" t="n"/>
      <c r="AT199" s="244" t="n"/>
      <c r="AU199" s="244" t="n"/>
      <c r="AV199" s="244" t="n"/>
      <c r="AW199" s="244" t="n"/>
      <c r="AX199" s="244" t="n"/>
      <c r="AY199" s="244" t="n"/>
      <c r="AZ199" s="244" t="n"/>
      <c r="BA199" s="244" t="n"/>
      <c r="BB199" s="244" t="n"/>
      <c r="BC199" s="244" t="n"/>
      <c r="BD199" s="244" t="n"/>
      <c r="BE199" s="244" t="n"/>
      <c r="BF199" s="244" t="n"/>
      <c r="BG199" s="244" t="n"/>
      <c r="BH199" s="244" t="n"/>
      <c r="BI199" s="244" t="n"/>
      <c r="BJ199" s="244" t="n"/>
      <c r="BK199" s="244" t="n"/>
      <c r="BL199" s="244" t="n"/>
      <c r="BM199" s="244" t="n"/>
      <c r="BN199" s="244" t="n"/>
      <c r="BO199" s="244" t="n"/>
      <c r="BP199" s="244" t="n"/>
      <c r="BQ199" s="244" t="n"/>
      <c r="BR199" s="244" t="n"/>
      <c r="BS199" s="244" t="n"/>
      <c r="BT199" s="244" t="n"/>
    </row>
    <row hidden="true" ht="16.5" outlineLevel="1" r="200">
      <c r="I200" s="625" t="s">
        <v>676</v>
      </c>
      <c r="J200" s="431" t="s">
        <v>585</v>
      </c>
      <c r="L200" s="235" t="n"/>
      <c r="M200" s="565" t="n"/>
      <c r="N200" s="565" t="n"/>
      <c r="O200" s="565" t="n"/>
      <c r="P200" s="565" t="n"/>
      <c r="Q200" s="565" t="n"/>
      <c r="R200" s="565" t="n"/>
      <c r="S200" s="565" t="n"/>
      <c r="T200" s="565" t="n"/>
      <c r="U200" s="565" t="n"/>
      <c r="V200" s="565" t="n"/>
      <c r="W200" s="565" t="n"/>
      <c r="X200" s="565" t="n"/>
      <c r="Y200" s="565" t="n"/>
      <c r="Z200" s="565" t="n"/>
      <c r="AA200" s="565" t="n"/>
      <c r="AB200" s="565" t="n"/>
      <c r="AC200" s="565" t="n"/>
      <c r="AD200" s="565" t="n"/>
      <c r="AE200" s="565" t="n"/>
      <c r="AF200" s="565" t="n"/>
      <c r="AG200" s="565" t="n"/>
      <c r="AH200" s="565" t="n"/>
      <c r="AI200" s="565" t="n"/>
      <c r="AJ200" s="565" t="n"/>
      <c r="AK200" s="565" t="n"/>
      <c r="AL200" s="565" t="n"/>
      <c r="AM200" s="565" t="n"/>
      <c r="AN200" s="565" t="n"/>
      <c r="AO200" s="565" t="n"/>
      <c r="AP200" s="565" t="n"/>
      <c r="AQ200" s="565" t="n"/>
      <c r="AR200" s="565" t="n"/>
      <c r="AS200" s="565" t="n"/>
      <c r="AT200" s="565" t="n"/>
      <c r="AU200" s="565" t="n"/>
      <c r="AV200" s="565" t="n"/>
      <c r="AW200" s="565" t="n"/>
      <c r="AX200" s="565" t="n"/>
      <c r="AY200" s="565" t="n"/>
      <c r="AZ200" s="565" t="n"/>
      <c r="BA200" s="565" t="n"/>
      <c r="BB200" s="565" t="n"/>
      <c r="BC200" s="565" t="n"/>
      <c r="BD200" s="565" t="n"/>
      <c r="BE200" s="565" t="n"/>
      <c r="BF200" s="565" t="n"/>
      <c r="BG200" s="565" t="n"/>
      <c r="BH200" s="565" t="n"/>
      <c r="BI200" s="565" t="n"/>
      <c r="BJ200" s="565" t="n"/>
      <c r="BK200" s="565" t="n"/>
      <c r="BL200" s="565" t="n"/>
      <c r="BM200" s="565" t="n"/>
      <c r="BN200" s="565" t="n"/>
      <c r="BO200" s="565" t="n"/>
      <c r="BP200" s="565" t="n"/>
      <c r="BQ200" s="565" t="n"/>
      <c r="BR200" s="565" t="n"/>
      <c r="BS200" s="565" t="n"/>
      <c r="BT200" s="565" t="n"/>
    </row>
    <row hidden="true" ht="16.5" outlineLevel="2" r="201">
      <c r="I201" s="566" t="s">
        <v>677</v>
      </c>
      <c r="J201" s="626" t="s">
        <v>640</v>
      </c>
      <c r="K201" s="567" t="n"/>
      <c r="L201" s="627" t="n"/>
      <c r="M201" s="568" t="n">
        <f aca="false" ca="false" dt2D="false" dtr="false" t="normal">$L201*$K201*M$200</f>
        <v>0</v>
      </c>
      <c r="N201" s="568" t="n">
        <f aca="false" ca="false" dt2D="false" dtr="false" t="normal">$L201*$K201*N$200</f>
        <v>0</v>
      </c>
      <c r="O201" s="568" t="n">
        <f aca="false" ca="false" dt2D="false" dtr="false" t="normal">$L201*$K201*O$200</f>
        <v>0</v>
      </c>
      <c r="P201" s="568" t="n">
        <f aca="false" ca="false" dt2D="false" dtr="false" t="normal">$L201*$K201*P$200</f>
        <v>0</v>
      </c>
      <c r="Q201" s="568" t="n">
        <f aca="false" ca="false" dt2D="false" dtr="false" t="normal">$L201*$K201*Q$200</f>
        <v>0</v>
      </c>
      <c r="R201" s="568" t="n">
        <f aca="false" ca="false" dt2D="false" dtr="false" t="normal">$L201*$K201*R$200</f>
        <v>0</v>
      </c>
      <c r="S201" s="568" t="n">
        <f aca="false" ca="false" dt2D="false" dtr="false" t="normal">$L201*$K201*S$200</f>
        <v>0</v>
      </c>
      <c r="T201" s="568" t="n">
        <f aca="false" ca="false" dt2D="false" dtr="false" t="normal">$L201*$K201*T$200</f>
        <v>0</v>
      </c>
      <c r="U201" s="568" t="n">
        <f aca="false" ca="false" dt2D="false" dtr="false" t="normal">$L201*$K201*U$200</f>
        <v>0</v>
      </c>
      <c r="V201" s="568" t="n">
        <f aca="false" ca="false" dt2D="false" dtr="false" t="normal">$L201*$K201*V$200</f>
        <v>0</v>
      </c>
      <c r="W201" s="568" t="n">
        <f aca="false" ca="false" dt2D="false" dtr="false" t="normal">$L201*$K201*W$200</f>
        <v>0</v>
      </c>
      <c r="X201" s="568" t="n">
        <f aca="false" ca="false" dt2D="false" dtr="false" t="normal">$L201*$K201*X$200</f>
        <v>0</v>
      </c>
      <c r="Y201" s="568" t="n">
        <f aca="false" ca="false" dt2D="false" dtr="false" t="normal">$L201*$K201*Y$200</f>
        <v>0</v>
      </c>
      <c r="Z201" s="568" t="n">
        <f aca="false" ca="false" dt2D="false" dtr="false" t="normal">$L201*$K201*Z$200</f>
        <v>0</v>
      </c>
      <c r="AA201" s="568" t="n">
        <f aca="false" ca="false" dt2D="false" dtr="false" t="normal">$L201*$K201*AA$200</f>
        <v>0</v>
      </c>
      <c r="AB201" s="568" t="n">
        <f aca="false" ca="false" dt2D="false" dtr="false" t="normal">$L201*$K201*AB$200</f>
        <v>0</v>
      </c>
      <c r="AC201" s="568" t="n">
        <f aca="false" ca="false" dt2D="false" dtr="false" t="normal">$L201*$K201*AC$200</f>
        <v>0</v>
      </c>
      <c r="AD201" s="568" t="n">
        <f aca="false" ca="false" dt2D="false" dtr="false" t="normal">$L201*$K201*AD$200</f>
        <v>0</v>
      </c>
      <c r="AE201" s="568" t="n">
        <f aca="false" ca="false" dt2D="false" dtr="false" t="normal">$L201*$K201*AE$200</f>
        <v>0</v>
      </c>
      <c r="AF201" s="568" t="n">
        <f aca="false" ca="false" dt2D="false" dtr="false" t="normal">$L201*$K201*AF$200</f>
        <v>0</v>
      </c>
      <c r="AG201" s="568" t="n">
        <f aca="false" ca="false" dt2D="false" dtr="false" t="normal">$L201*$K201*AG$200</f>
        <v>0</v>
      </c>
      <c r="AH201" s="568" t="n">
        <f aca="false" ca="false" dt2D="false" dtr="false" t="normal">$L201*$K201*AH$200</f>
        <v>0</v>
      </c>
      <c r="AI201" s="568" t="n">
        <f aca="false" ca="false" dt2D="false" dtr="false" t="normal">$L201*$K201*AI$200</f>
        <v>0</v>
      </c>
      <c r="AJ201" s="568" t="n">
        <f aca="false" ca="false" dt2D="false" dtr="false" t="normal">$L201*$K201*AJ$200</f>
        <v>0</v>
      </c>
      <c r="AK201" s="568" t="n">
        <f aca="false" ca="false" dt2D="false" dtr="false" t="normal">$L201*$K201*AK$200</f>
        <v>0</v>
      </c>
      <c r="AL201" s="568" t="n">
        <f aca="false" ca="false" dt2D="false" dtr="false" t="normal">$L201*$K201*AL$200</f>
        <v>0</v>
      </c>
      <c r="AM201" s="568" t="n">
        <f aca="false" ca="false" dt2D="false" dtr="false" t="normal">$L201*$K201*AM$200</f>
        <v>0</v>
      </c>
      <c r="AN201" s="568" t="n">
        <f aca="false" ca="false" dt2D="false" dtr="false" t="normal">$L201*$K201*AN$200</f>
        <v>0</v>
      </c>
      <c r="AO201" s="568" t="n">
        <f aca="false" ca="false" dt2D="false" dtr="false" t="normal">$L201*$K201*AO$200</f>
        <v>0</v>
      </c>
      <c r="AP201" s="568" t="n">
        <f aca="false" ca="false" dt2D="false" dtr="false" t="normal">$L201*$K201*AP$200</f>
        <v>0</v>
      </c>
      <c r="AQ201" s="568" t="n">
        <f aca="false" ca="false" dt2D="false" dtr="false" t="normal">$L201*$K201*AQ$200</f>
        <v>0</v>
      </c>
      <c r="AR201" s="568" t="n">
        <f aca="false" ca="false" dt2D="false" dtr="false" t="normal">$L201*$K201*AR$200</f>
        <v>0</v>
      </c>
      <c r="AS201" s="568" t="n">
        <f aca="false" ca="false" dt2D="false" dtr="false" t="normal">$L201*$K201*AS$200</f>
        <v>0</v>
      </c>
      <c r="AT201" s="568" t="n">
        <f aca="false" ca="false" dt2D="false" dtr="false" t="normal">$L201*$K201*AT$200</f>
        <v>0</v>
      </c>
      <c r="AU201" s="568" t="n">
        <f aca="false" ca="false" dt2D="false" dtr="false" t="normal">$L201*$K201*AU$200</f>
        <v>0</v>
      </c>
      <c r="AV201" s="568" t="n">
        <f aca="false" ca="false" dt2D="false" dtr="false" t="normal">$L201*$K201*AV$200</f>
        <v>0</v>
      </c>
      <c r="AW201" s="568" t="n">
        <f aca="false" ca="false" dt2D="false" dtr="false" t="normal">$L201*$K201*AW$200</f>
        <v>0</v>
      </c>
      <c r="AX201" s="568" t="n">
        <f aca="false" ca="false" dt2D="false" dtr="false" t="normal">$L201*$K201*AX$200</f>
        <v>0</v>
      </c>
      <c r="AY201" s="568" t="n">
        <f aca="false" ca="false" dt2D="false" dtr="false" t="normal">$L201*$K201*AY$200</f>
        <v>0</v>
      </c>
      <c r="AZ201" s="568" t="n">
        <f aca="false" ca="false" dt2D="false" dtr="false" t="normal">$L201*$K201*AZ$200</f>
        <v>0</v>
      </c>
      <c r="BA201" s="568" t="n">
        <f aca="false" ca="false" dt2D="false" dtr="false" t="normal">$L201*$K201*BA$200</f>
        <v>0</v>
      </c>
      <c r="BB201" s="568" t="n">
        <f aca="false" ca="false" dt2D="false" dtr="false" t="normal">$L201*$K201*BB$200</f>
        <v>0</v>
      </c>
      <c r="BC201" s="568" t="n">
        <f aca="false" ca="false" dt2D="false" dtr="false" t="normal">$L201*$K201*BC$200</f>
        <v>0</v>
      </c>
      <c r="BD201" s="568" t="n">
        <f aca="false" ca="false" dt2D="false" dtr="false" t="normal">$L201*$K201*BD$200</f>
        <v>0</v>
      </c>
      <c r="BE201" s="568" t="n">
        <f aca="false" ca="false" dt2D="false" dtr="false" t="normal">$L201*$K201*BE$200</f>
        <v>0</v>
      </c>
      <c r="BF201" s="568" t="n">
        <f aca="false" ca="false" dt2D="false" dtr="false" t="normal">$L201*$K201*BF$200</f>
        <v>0</v>
      </c>
      <c r="BG201" s="568" t="n">
        <f aca="false" ca="false" dt2D="false" dtr="false" t="normal">$L201*$K201*BG$200</f>
        <v>0</v>
      </c>
      <c r="BH201" s="568" t="n">
        <f aca="false" ca="false" dt2D="false" dtr="false" t="normal">$L201*$K201*BH$200</f>
        <v>0</v>
      </c>
      <c r="BI201" s="568" t="n">
        <f aca="false" ca="false" dt2D="false" dtr="false" t="normal">$L201*$K201*BI$200</f>
        <v>0</v>
      </c>
      <c r="BJ201" s="568" t="n">
        <f aca="false" ca="false" dt2D="false" dtr="false" t="normal">$L201*$K201*BJ$200</f>
        <v>0</v>
      </c>
      <c r="BK201" s="568" t="n">
        <f aca="false" ca="false" dt2D="false" dtr="false" t="normal">$L201*$K201*BK$200</f>
        <v>0</v>
      </c>
      <c r="BL201" s="568" t="n">
        <f aca="false" ca="false" dt2D="false" dtr="false" t="normal">$L201*$K201*BL$200</f>
        <v>0</v>
      </c>
      <c r="BM201" s="568" t="n">
        <f aca="false" ca="false" dt2D="false" dtr="false" t="normal">$L201*$K201*BM$200</f>
        <v>0</v>
      </c>
      <c r="BN201" s="568" t="n">
        <f aca="false" ca="false" dt2D="false" dtr="false" t="normal">$L201*$K201*BN$200</f>
        <v>0</v>
      </c>
      <c r="BO201" s="568" t="n">
        <f aca="false" ca="false" dt2D="false" dtr="false" t="normal">$L201*$K201*BO$200</f>
        <v>0</v>
      </c>
      <c r="BP201" s="568" t="n">
        <f aca="false" ca="false" dt2D="false" dtr="false" t="normal">$L201*$K201*BP$200</f>
        <v>0</v>
      </c>
      <c r="BQ201" s="568" t="n">
        <f aca="false" ca="false" dt2D="false" dtr="false" t="normal">$L201*$K201*BQ$200</f>
        <v>0</v>
      </c>
      <c r="BR201" s="568" t="n">
        <f aca="false" ca="false" dt2D="false" dtr="false" t="normal">$L201*$K201*BR$200</f>
        <v>0</v>
      </c>
      <c r="BS201" s="568" t="n">
        <f aca="false" ca="false" dt2D="false" dtr="false" t="normal">$L201*$K201*BS$200</f>
        <v>0</v>
      </c>
      <c r="BT201" s="568" t="n">
        <f aca="false" ca="false" dt2D="false" dtr="false" t="normal">$L201*$K201*BT$200</f>
        <v>0</v>
      </c>
    </row>
    <row hidden="true" ht="16.5" outlineLevel="2" r="202">
      <c r="I202" s="566" t="s">
        <v>678</v>
      </c>
      <c r="J202" s="626" t="s">
        <v>587</v>
      </c>
      <c r="K202" s="567" t="n"/>
      <c r="L202" s="627" t="n"/>
      <c r="M202" s="568" t="n">
        <f aca="false" ca="false" dt2D="false" dtr="false" t="normal">$L202*$K202*M$200</f>
        <v>0</v>
      </c>
      <c r="N202" s="568" t="n">
        <f aca="false" ca="false" dt2D="false" dtr="false" t="normal">$L202*$K202*N$200</f>
        <v>0</v>
      </c>
      <c r="O202" s="568" t="n">
        <f aca="false" ca="false" dt2D="false" dtr="false" t="normal">$L202*$K202*O$200</f>
        <v>0</v>
      </c>
      <c r="P202" s="568" t="n">
        <f aca="false" ca="false" dt2D="false" dtr="false" t="normal">$L202*$K202*P$200</f>
        <v>0</v>
      </c>
      <c r="Q202" s="568" t="n">
        <f aca="false" ca="false" dt2D="false" dtr="false" t="normal">$L202*$K202*Q$200</f>
        <v>0</v>
      </c>
      <c r="R202" s="568" t="n">
        <f aca="false" ca="false" dt2D="false" dtr="false" t="normal">$L202*$K202*R$200</f>
        <v>0</v>
      </c>
      <c r="S202" s="568" t="n">
        <f aca="false" ca="false" dt2D="false" dtr="false" t="normal">$L202*$K202*S$200</f>
        <v>0</v>
      </c>
      <c r="T202" s="568" t="n">
        <f aca="false" ca="false" dt2D="false" dtr="false" t="normal">$L202*$K202*T$200</f>
        <v>0</v>
      </c>
      <c r="U202" s="568" t="n">
        <f aca="false" ca="false" dt2D="false" dtr="false" t="normal">$L202*$K202*U$200</f>
        <v>0</v>
      </c>
      <c r="V202" s="568" t="n">
        <f aca="false" ca="false" dt2D="false" dtr="false" t="normal">$L202*$K202*V$200</f>
        <v>0</v>
      </c>
      <c r="W202" s="568" t="n">
        <f aca="false" ca="false" dt2D="false" dtr="false" t="normal">$L202*$K202*W$200</f>
        <v>0</v>
      </c>
      <c r="X202" s="568" t="n">
        <f aca="false" ca="false" dt2D="false" dtr="false" t="normal">$L202*$K202*X$200</f>
        <v>0</v>
      </c>
      <c r="Y202" s="568" t="n">
        <f aca="false" ca="false" dt2D="false" dtr="false" t="normal">$L202*$K202*Y$200</f>
        <v>0</v>
      </c>
      <c r="Z202" s="568" t="n">
        <f aca="false" ca="false" dt2D="false" dtr="false" t="normal">$L202*$K202*Z$200</f>
        <v>0</v>
      </c>
      <c r="AA202" s="568" t="n">
        <f aca="false" ca="false" dt2D="false" dtr="false" t="normal">$L202*$K202*AA$200</f>
        <v>0</v>
      </c>
      <c r="AB202" s="568" t="n">
        <f aca="false" ca="false" dt2D="false" dtr="false" t="normal">$L202*$K202*AB$200</f>
        <v>0</v>
      </c>
      <c r="AC202" s="568" t="n">
        <f aca="false" ca="false" dt2D="false" dtr="false" t="normal">$L202*$K202*AC$200</f>
        <v>0</v>
      </c>
      <c r="AD202" s="568" t="n">
        <f aca="false" ca="false" dt2D="false" dtr="false" t="normal">$L202*$K202*AD$200</f>
        <v>0</v>
      </c>
      <c r="AE202" s="568" t="n">
        <f aca="false" ca="false" dt2D="false" dtr="false" t="normal">$L202*$K202*AE$200</f>
        <v>0</v>
      </c>
      <c r="AF202" s="568" t="n">
        <f aca="false" ca="false" dt2D="false" dtr="false" t="normal">$L202*$K202*AF$200</f>
        <v>0</v>
      </c>
      <c r="AG202" s="568" t="n">
        <f aca="false" ca="false" dt2D="false" dtr="false" t="normal">$L202*$K202*AG$200</f>
        <v>0</v>
      </c>
      <c r="AH202" s="568" t="n">
        <f aca="false" ca="false" dt2D="false" dtr="false" t="normal">$L202*$K202*AH$200</f>
        <v>0</v>
      </c>
      <c r="AI202" s="568" t="n">
        <f aca="false" ca="false" dt2D="false" dtr="false" t="normal">$L202*$K202*AI$200</f>
        <v>0</v>
      </c>
      <c r="AJ202" s="568" t="n">
        <f aca="false" ca="false" dt2D="false" dtr="false" t="normal">$L202*$K202*AJ$200</f>
        <v>0</v>
      </c>
      <c r="AK202" s="568" t="n">
        <f aca="false" ca="false" dt2D="false" dtr="false" t="normal">$L202*$K202*AK$200</f>
        <v>0</v>
      </c>
      <c r="AL202" s="568" t="n">
        <f aca="false" ca="false" dt2D="false" dtr="false" t="normal">$L202*$K202*AL$200</f>
        <v>0</v>
      </c>
      <c r="AM202" s="568" t="n">
        <f aca="false" ca="false" dt2D="false" dtr="false" t="normal">$L202*$K202*AM$200</f>
        <v>0</v>
      </c>
      <c r="AN202" s="568" t="n">
        <f aca="false" ca="false" dt2D="false" dtr="false" t="normal">$L202*$K202*AN$200</f>
        <v>0</v>
      </c>
      <c r="AO202" s="568" t="n">
        <f aca="false" ca="false" dt2D="false" dtr="false" t="normal">$L202*$K202*AO$200</f>
        <v>0</v>
      </c>
      <c r="AP202" s="568" t="n">
        <f aca="false" ca="false" dt2D="false" dtr="false" t="normal">$L202*$K202*AP$200</f>
        <v>0</v>
      </c>
      <c r="AQ202" s="568" t="n">
        <f aca="false" ca="false" dt2D="false" dtr="false" t="normal">$L202*$K202*AQ$200</f>
        <v>0</v>
      </c>
      <c r="AR202" s="568" t="n">
        <f aca="false" ca="false" dt2D="false" dtr="false" t="normal">$L202*$K202*AR$200</f>
        <v>0</v>
      </c>
      <c r="AS202" s="568" t="n">
        <f aca="false" ca="false" dt2D="false" dtr="false" t="normal">$L202*$K202*AS$200</f>
        <v>0</v>
      </c>
      <c r="AT202" s="568" t="n">
        <f aca="false" ca="false" dt2D="false" dtr="false" t="normal">$L202*$K202*AT$200</f>
        <v>0</v>
      </c>
      <c r="AU202" s="568" t="n">
        <f aca="false" ca="false" dt2D="false" dtr="false" t="normal">$L202*$K202*AU$200</f>
        <v>0</v>
      </c>
      <c r="AV202" s="568" t="n">
        <f aca="false" ca="false" dt2D="false" dtr="false" t="normal">$L202*$K202*AV$200</f>
        <v>0</v>
      </c>
      <c r="AW202" s="568" t="n">
        <f aca="false" ca="false" dt2D="false" dtr="false" t="normal">$L202*$K202*AW$200</f>
        <v>0</v>
      </c>
      <c r="AX202" s="568" t="n">
        <f aca="false" ca="false" dt2D="false" dtr="false" t="normal">$L202*$K202*AX$200</f>
        <v>0</v>
      </c>
      <c r="AY202" s="568" t="n">
        <f aca="false" ca="false" dt2D="false" dtr="false" t="normal">$L202*$K202*AY$200</f>
        <v>0</v>
      </c>
      <c r="AZ202" s="568" t="n">
        <f aca="false" ca="false" dt2D="false" dtr="false" t="normal">$L202*$K202*AZ$200</f>
        <v>0</v>
      </c>
      <c r="BA202" s="568" t="n">
        <f aca="false" ca="false" dt2D="false" dtr="false" t="normal">$L202*$K202*BA$200</f>
        <v>0</v>
      </c>
      <c r="BB202" s="568" t="n">
        <f aca="false" ca="false" dt2D="false" dtr="false" t="normal">$L202*$K202*BB$200</f>
        <v>0</v>
      </c>
      <c r="BC202" s="568" t="n">
        <f aca="false" ca="false" dt2D="false" dtr="false" t="normal">$L202*$K202*BC$200</f>
        <v>0</v>
      </c>
      <c r="BD202" s="568" t="n">
        <f aca="false" ca="false" dt2D="false" dtr="false" t="normal">$L202*$K202*BD$200</f>
        <v>0</v>
      </c>
      <c r="BE202" s="568" t="n">
        <f aca="false" ca="false" dt2D="false" dtr="false" t="normal">$L202*$K202*BE$200</f>
        <v>0</v>
      </c>
      <c r="BF202" s="568" t="n">
        <f aca="false" ca="false" dt2D="false" dtr="false" t="normal">$L202*$K202*BF$200</f>
        <v>0</v>
      </c>
      <c r="BG202" s="568" t="n">
        <f aca="false" ca="false" dt2D="false" dtr="false" t="normal">$L202*$K202*BG$200</f>
        <v>0</v>
      </c>
      <c r="BH202" s="568" t="n">
        <f aca="false" ca="false" dt2D="false" dtr="false" t="normal">$L202*$K202*BH$200</f>
        <v>0</v>
      </c>
      <c r="BI202" s="568" t="n">
        <f aca="false" ca="false" dt2D="false" dtr="false" t="normal">$L202*$K202*BI$200</f>
        <v>0</v>
      </c>
      <c r="BJ202" s="568" t="n">
        <f aca="false" ca="false" dt2D="false" dtr="false" t="normal">$L202*$K202*BJ$200</f>
        <v>0</v>
      </c>
      <c r="BK202" s="568" t="n">
        <f aca="false" ca="false" dt2D="false" dtr="false" t="normal">$L202*$K202*BK$200</f>
        <v>0</v>
      </c>
      <c r="BL202" s="568" t="n">
        <f aca="false" ca="false" dt2D="false" dtr="false" t="normal">$L202*$K202*BL$200</f>
        <v>0</v>
      </c>
      <c r="BM202" s="568" t="n">
        <f aca="false" ca="false" dt2D="false" dtr="false" t="normal">$L202*$K202*BM$200</f>
        <v>0</v>
      </c>
      <c r="BN202" s="568" t="n">
        <f aca="false" ca="false" dt2D="false" dtr="false" t="normal">$L202*$K202*BN$200</f>
        <v>0</v>
      </c>
      <c r="BO202" s="568" t="n">
        <f aca="false" ca="false" dt2D="false" dtr="false" t="normal">$L202*$K202*BO$200</f>
        <v>0</v>
      </c>
      <c r="BP202" s="568" t="n">
        <f aca="false" ca="false" dt2D="false" dtr="false" t="normal">$L202*$K202*BP$200</f>
        <v>0</v>
      </c>
      <c r="BQ202" s="568" t="n">
        <f aca="false" ca="false" dt2D="false" dtr="false" t="normal">$L202*$K202*BQ$200</f>
        <v>0</v>
      </c>
      <c r="BR202" s="568" t="n">
        <f aca="false" ca="false" dt2D="false" dtr="false" t="normal">$L202*$K202*BR$200</f>
        <v>0</v>
      </c>
      <c r="BS202" s="568" t="n">
        <f aca="false" ca="false" dt2D="false" dtr="false" t="normal">$L202*$K202*BS$200</f>
        <v>0</v>
      </c>
      <c r="BT202" s="568" t="n">
        <f aca="false" ca="false" dt2D="false" dtr="false" t="normal">$L202*$K202*BT$200</f>
        <v>0</v>
      </c>
    </row>
    <row hidden="true" ht="33" outlineLevel="2" r="203">
      <c r="I203" s="629" t="s">
        <v>679</v>
      </c>
      <c r="J203" s="626" t="s">
        <v>90</v>
      </c>
      <c r="K203" s="567" t="n"/>
      <c r="L203" s="627" t="n"/>
      <c r="M203" s="568" t="n">
        <f aca="false" ca="false" dt2D="false" dtr="false" t="normal">$L203*$K203*M$200</f>
        <v>0</v>
      </c>
      <c r="N203" s="568" t="n">
        <f aca="false" ca="false" dt2D="false" dtr="false" t="normal">$L203*$K203*N$200</f>
        <v>0</v>
      </c>
      <c r="O203" s="568" t="n">
        <f aca="false" ca="false" dt2D="false" dtr="false" t="normal">$L203*$K203*O$200</f>
        <v>0</v>
      </c>
      <c r="P203" s="568" t="n">
        <f aca="false" ca="false" dt2D="false" dtr="false" t="normal">$L203*$K203*P$200</f>
        <v>0</v>
      </c>
      <c r="Q203" s="568" t="n">
        <f aca="false" ca="false" dt2D="false" dtr="false" t="normal">$L203*$K203*Q$200</f>
        <v>0</v>
      </c>
      <c r="R203" s="568" t="n">
        <f aca="false" ca="false" dt2D="false" dtr="false" t="normal">$L203*$K203*R$200</f>
        <v>0</v>
      </c>
      <c r="S203" s="568" t="n">
        <f aca="false" ca="false" dt2D="false" dtr="false" t="normal">$L203*$K203*S$200</f>
        <v>0</v>
      </c>
      <c r="T203" s="568" t="n">
        <f aca="false" ca="false" dt2D="false" dtr="false" t="normal">$L203*$K203*T$200</f>
        <v>0</v>
      </c>
      <c r="U203" s="568" t="n">
        <f aca="false" ca="false" dt2D="false" dtr="false" t="normal">$L203*$K203*U$200</f>
        <v>0</v>
      </c>
      <c r="V203" s="568" t="n">
        <f aca="false" ca="false" dt2D="false" dtr="false" t="normal">$L203*$K203*V$200</f>
        <v>0</v>
      </c>
      <c r="W203" s="568" t="n">
        <f aca="false" ca="false" dt2D="false" dtr="false" t="normal">$L203*$K203*W$200</f>
        <v>0</v>
      </c>
      <c r="X203" s="568" t="n">
        <f aca="false" ca="false" dt2D="false" dtr="false" t="normal">$L203*$K203*X$200</f>
        <v>0</v>
      </c>
      <c r="Y203" s="568" t="n">
        <f aca="false" ca="false" dt2D="false" dtr="false" t="normal">$L203*$K203*Y$200</f>
        <v>0</v>
      </c>
      <c r="Z203" s="568" t="n">
        <f aca="false" ca="false" dt2D="false" dtr="false" t="normal">$L203*$K203*Z$200</f>
        <v>0</v>
      </c>
      <c r="AA203" s="568" t="n">
        <f aca="false" ca="false" dt2D="false" dtr="false" t="normal">$L203*$K203*AA$200</f>
        <v>0</v>
      </c>
      <c r="AB203" s="568" t="n">
        <f aca="false" ca="false" dt2D="false" dtr="false" t="normal">$L203*$K203*AB$200</f>
        <v>0</v>
      </c>
      <c r="AC203" s="568" t="n">
        <f aca="false" ca="false" dt2D="false" dtr="false" t="normal">$L203*$K203*AC$200</f>
        <v>0</v>
      </c>
      <c r="AD203" s="568" t="n">
        <f aca="false" ca="false" dt2D="false" dtr="false" t="normal">$L203*$K203*AD$200</f>
        <v>0</v>
      </c>
      <c r="AE203" s="568" t="n">
        <f aca="false" ca="false" dt2D="false" dtr="false" t="normal">$L203*$K203*AE$200</f>
        <v>0</v>
      </c>
      <c r="AF203" s="568" t="n">
        <f aca="false" ca="false" dt2D="false" dtr="false" t="normal">$L203*$K203*AF$200</f>
        <v>0</v>
      </c>
      <c r="AG203" s="568" t="n">
        <f aca="false" ca="false" dt2D="false" dtr="false" t="normal">$L203*$K203*AG$200</f>
        <v>0</v>
      </c>
      <c r="AH203" s="568" t="n">
        <f aca="false" ca="false" dt2D="false" dtr="false" t="normal">$L203*$K203*AH$200</f>
        <v>0</v>
      </c>
      <c r="AI203" s="568" t="n">
        <f aca="false" ca="false" dt2D="false" dtr="false" t="normal">$L203*$K203*AI$200</f>
        <v>0</v>
      </c>
      <c r="AJ203" s="568" t="n">
        <f aca="false" ca="false" dt2D="false" dtr="false" t="normal">$L203*$K203*AJ$200</f>
        <v>0</v>
      </c>
      <c r="AK203" s="568" t="n">
        <f aca="false" ca="false" dt2D="false" dtr="false" t="normal">$L203*$K203*AK$200</f>
        <v>0</v>
      </c>
      <c r="AL203" s="568" t="n">
        <f aca="false" ca="false" dt2D="false" dtr="false" t="normal">$L203*$K203*AL$200</f>
        <v>0</v>
      </c>
      <c r="AM203" s="568" t="n">
        <f aca="false" ca="false" dt2D="false" dtr="false" t="normal">$L203*$K203*AM$200</f>
        <v>0</v>
      </c>
      <c r="AN203" s="568" t="n">
        <f aca="false" ca="false" dt2D="false" dtr="false" t="normal">$L203*$K203*AN$200</f>
        <v>0</v>
      </c>
      <c r="AO203" s="568" t="n">
        <f aca="false" ca="false" dt2D="false" dtr="false" t="normal">$L203*$K203*AO$200</f>
        <v>0</v>
      </c>
      <c r="AP203" s="568" t="n">
        <f aca="false" ca="false" dt2D="false" dtr="false" t="normal">$L203*$K203*AP$200</f>
        <v>0</v>
      </c>
      <c r="AQ203" s="568" t="n">
        <f aca="false" ca="false" dt2D="false" dtr="false" t="normal">$L203*$K203*AQ$200</f>
        <v>0</v>
      </c>
      <c r="AR203" s="568" t="n">
        <f aca="false" ca="false" dt2D="false" dtr="false" t="normal">$L203*$K203*AR$200</f>
        <v>0</v>
      </c>
      <c r="AS203" s="568" t="n">
        <f aca="false" ca="false" dt2D="false" dtr="false" t="normal">$L203*$K203*AS$200</f>
        <v>0</v>
      </c>
      <c r="AT203" s="568" t="n">
        <f aca="false" ca="false" dt2D="false" dtr="false" t="normal">$L203*$K203*AT$200</f>
        <v>0</v>
      </c>
      <c r="AU203" s="568" t="n">
        <f aca="false" ca="false" dt2D="false" dtr="false" t="normal">$L203*$K203*AU$200</f>
        <v>0</v>
      </c>
      <c r="AV203" s="568" t="n">
        <f aca="false" ca="false" dt2D="false" dtr="false" t="normal">$L203*$K203*AV$200</f>
        <v>0</v>
      </c>
      <c r="AW203" s="568" t="n">
        <f aca="false" ca="false" dt2D="false" dtr="false" t="normal">$L203*$K203*AW$200</f>
        <v>0</v>
      </c>
      <c r="AX203" s="568" t="n">
        <f aca="false" ca="false" dt2D="false" dtr="false" t="normal">$L203*$K203*AX$200</f>
        <v>0</v>
      </c>
      <c r="AY203" s="568" t="n">
        <f aca="false" ca="false" dt2D="false" dtr="false" t="normal">$L203*$K203*AY$200</f>
        <v>0</v>
      </c>
      <c r="AZ203" s="568" t="n">
        <f aca="false" ca="false" dt2D="false" dtr="false" t="normal">$L203*$K203*AZ$200</f>
        <v>0</v>
      </c>
      <c r="BA203" s="568" t="n">
        <f aca="false" ca="false" dt2D="false" dtr="false" t="normal">$L203*$K203*BA$200</f>
        <v>0</v>
      </c>
      <c r="BB203" s="568" t="n">
        <f aca="false" ca="false" dt2D="false" dtr="false" t="normal">$L203*$K203*BB$200</f>
        <v>0</v>
      </c>
      <c r="BC203" s="568" t="n">
        <f aca="false" ca="false" dt2D="false" dtr="false" t="normal">$L203*$K203*BC$200</f>
        <v>0</v>
      </c>
      <c r="BD203" s="568" t="n">
        <f aca="false" ca="false" dt2D="false" dtr="false" t="normal">$L203*$K203*BD$200</f>
        <v>0</v>
      </c>
      <c r="BE203" s="568" t="n">
        <f aca="false" ca="false" dt2D="false" dtr="false" t="normal">$L203*$K203*BE$200</f>
        <v>0</v>
      </c>
      <c r="BF203" s="568" t="n">
        <f aca="false" ca="false" dt2D="false" dtr="false" t="normal">$L203*$K203*BF$200</f>
        <v>0</v>
      </c>
      <c r="BG203" s="568" t="n">
        <f aca="false" ca="false" dt2D="false" dtr="false" t="normal">$L203*$K203*BG$200</f>
        <v>0</v>
      </c>
      <c r="BH203" s="568" t="n">
        <f aca="false" ca="false" dt2D="false" dtr="false" t="normal">$L203*$K203*BH$200</f>
        <v>0</v>
      </c>
      <c r="BI203" s="568" t="n">
        <f aca="false" ca="false" dt2D="false" dtr="false" t="normal">$L203*$K203*BI$200</f>
        <v>0</v>
      </c>
      <c r="BJ203" s="568" t="n">
        <f aca="false" ca="false" dt2D="false" dtr="false" t="normal">$L203*$K203*BJ$200</f>
        <v>0</v>
      </c>
      <c r="BK203" s="568" t="n">
        <f aca="false" ca="false" dt2D="false" dtr="false" t="normal">$L203*$K203*BK$200</f>
        <v>0</v>
      </c>
      <c r="BL203" s="568" t="n">
        <f aca="false" ca="false" dt2D="false" dtr="false" t="normal">$L203*$K203*BL$200</f>
        <v>0</v>
      </c>
      <c r="BM203" s="568" t="n">
        <f aca="false" ca="false" dt2D="false" dtr="false" t="normal">$L203*$K203*BM$200</f>
        <v>0</v>
      </c>
      <c r="BN203" s="568" t="n">
        <f aca="false" ca="false" dt2D="false" dtr="false" t="normal">$L203*$K203*BN$200</f>
        <v>0</v>
      </c>
      <c r="BO203" s="568" t="n">
        <f aca="false" ca="false" dt2D="false" dtr="false" t="normal">$L203*$K203*BO$200</f>
        <v>0</v>
      </c>
      <c r="BP203" s="568" t="n">
        <f aca="false" ca="false" dt2D="false" dtr="false" t="normal">$L203*$K203*BP$200</f>
        <v>0</v>
      </c>
      <c r="BQ203" s="568" t="n">
        <f aca="false" ca="false" dt2D="false" dtr="false" t="normal">$L203*$K203*BQ$200</f>
        <v>0</v>
      </c>
      <c r="BR203" s="568" t="n">
        <f aca="false" ca="false" dt2D="false" dtr="false" t="normal">$L203*$K203*BR$200</f>
        <v>0</v>
      </c>
      <c r="BS203" s="568" t="n">
        <f aca="false" ca="false" dt2D="false" dtr="false" t="normal">$L203*$K203*BS$200</f>
        <v>0</v>
      </c>
      <c r="BT203" s="568" t="n">
        <f aca="false" ca="false" dt2D="false" dtr="false" t="normal">$L203*$K203*BT$200</f>
        <v>0</v>
      </c>
    </row>
    <row hidden="true" ht="16.5" outlineLevel="2" r="204">
      <c r="I204" s="570" t="s">
        <v>588</v>
      </c>
      <c r="J204" s="626" t="n"/>
      <c r="K204" s="567" t="n"/>
      <c r="L204" s="627" t="n"/>
      <c r="M204" s="568" t="n">
        <f aca="false" ca="false" dt2D="false" dtr="false" t="normal">$L204*$K204*M$200</f>
        <v>0</v>
      </c>
      <c r="N204" s="568" t="n">
        <f aca="false" ca="false" dt2D="false" dtr="false" t="normal">$L204*$K204*N$200</f>
        <v>0</v>
      </c>
      <c r="O204" s="568" t="n">
        <f aca="false" ca="false" dt2D="false" dtr="false" t="normal">$L204*$K204*O$200</f>
        <v>0</v>
      </c>
      <c r="P204" s="568" t="n">
        <f aca="false" ca="false" dt2D="false" dtr="false" t="normal">$L204*$K204*P$200</f>
        <v>0</v>
      </c>
      <c r="Q204" s="568" t="n">
        <f aca="false" ca="false" dt2D="false" dtr="false" t="normal">$L204*$K204*Q$200</f>
        <v>0</v>
      </c>
      <c r="R204" s="568" t="n">
        <f aca="false" ca="false" dt2D="false" dtr="false" t="normal">$L204*$K204*R$200</f>
        <v>0</v>
      </c>
      <c r="S204" s="568" t="n">
        <f aca="false" ca="false" dt2D="false" dtr="false" t="normal">$L204*$K204*S$200</f>
        <v>0</v>
      </c>
      <c r="T204" s="568" t="n">
        <f aca="false" ca="false" dt2D="false" dtr="false" t="normal">$L204*$K204*T$200</f>
        <v>0</v>
      </c>
      <c r="U204" s="568" t="n">
        <f aca="false" ca="false" dt2D="false" dtr="false" t="normal">$L204*$K204*U$200</f>
        <v>0</v>
      </c>
      <c r="V204" s="568" t="n">
        <f aca="false" ca="false" dt2D="false" dtr="false" t="normal">$L204*$K204*V$200</f>
        <v>0</v>
      </c>
      <c r="W204" s="568" t="n">
        <f aca="false" ca="false" dt2D="false" dtr="false" t="normal">$L204*$K204*W$200</f>
        <v>0</v>
      </c>
      <c r="X204" s="568" t="n">
        <f aca="false" ca="false" dt2D="false" dtr="false" t="normal">$L204*$K204*X$200</f>
        <v>0</v>
      </c>
      <c r="Y204" s="568" t="n">
        <f aca="false" ca="false" dt2D="false" dtr="false" t="normal">$L204*$K204*Y$200</f>
        <v>0</v>
      </c>
      <c r="Z204" s="568" t="n">
        <f aca="false" ca="false" dt2D="false" dtr="false" t="normal">$L204*$K204*Z$200</f>
        <v>0</v>
      </c>
      <c r="AA204" s="568" t="n">
        <f aca="false" ca="false" dt2D="false" dtr="false" t="normal">$L204*$K204*AA$200</f>
        <v>0</v>
      </c>
      <c r="AB204" s="568" t="n">
        <f aca="false" ca="false" dt2D="false" dtr="false" t="normal">$L204*$K204*AB$200</f>
        <v>0</v>
      </c>
      <c r="AC204" s="568" t="n">
        <f aca="false" ca="false" dt2D="false" dtr="false" t="normal">$L204*$K204*AC$200</f>
        <v>0</v>
      </c>
      <c r="AD204" s="568" t="n">
        <f aca="false" ca="false" dt2D="false" dtr="false" t="normal">$L204*$K204*AD$200</f>
        <v>0</v>
      </c>
      <c r="AE204" s="568" t="n">
        <f aca="false" ca="false" dt2D="false" dtr="false" t="normal">$L204*$K204*AE$200</f>
        <v>0</v>
      </c>
      <c r="AF204" s="568" t="n">
        <f aca="false" ca="false" dt2D="false" dtr="false" t="normal">$L204*$K204*AF$200</f>
        <v>0</v>
      </c>
      <c r="AG204" s="568" t="n">
        <f aca="false" ca="false" dt2D="false" dtr="false" t="normal">$L204*$K204*AG$200</f>
        <v>0</v>
      </c>
      <c r="AH204" s="568" t="n">
        <f aca="false" ca="false" dt2D="false" dtr="false" t="normal">$L204*$K204*AH$200</f>
        <v>0</v>
      </c>
      <c r="AI204" s="568" t="n">
        <f aca="false" ca="false" dt2D="false" dtr="false" t="normal">$L204*$K204*AI$200</f>
        <v>0</v>
      </c>
      <c r="AJ204" s="568" t="n">
        <f aca="false" ca="false" dt2D="false" dtr="false" t="normal">$L204*$K204*AJ$200</f>
        <v>0</v>
      </c>
      <c r="AK204" s="568" t="n">
        <f aca="false" ca="false" dt2D="false" dtr="false" t="normal">$L204*$K204*AK$200</f>
        <v>0</v>
      </c>
      <c r="AL204" s="568" t="n">
        <f aca="false" ca="false" dt2D="false" dtr="false" t="normal">$L204*$K204*AL$200</f>
        <v>0</v>
      </c>
      <c r="AM204" s="568" t="n">
        <f aca="false" ca="false" dt2D="false" dtr="false" t="normal">$L204*$K204*AM$200</f>
        <v>0</v>
      </c>
      <c r="AN204" s="568" t="n">
        <f aca="false" ca="false" dt2D="false" dtr="false" t="normal">$L204*$K204*AN$200</f>
        <v>0</v>
      </c>
      <c r="AO204" s="568" t="n">
        <f aca="false" ca="false" dt2D="false" dtr="false" t="normal">$L204*$K204*AO$200</f>
        <v>0</v>
      </c>
      <c r="AP204" s="568" t="n">
        <f aca="false" ca="false" dt2D="false" dtr="false" t="normal">$L204*$K204*AP$200</f>
        <v>0</v>
      </c>
      <c r="AQ204" s="568" t="n">
        <f aca="false" ca="false" dt2D="false" dtr="false" t="normal">$L204*$K204*AQ$200</f>
        <v>0</v>
      </c>
      <c r="AR204" s="568" t="n">
        <f aca="false" ca="false" dt2D="false" dtr="false" t="normal">$L204*$K204*AR$200</f>
        <v>0</v>
      </c>
      <c r="AS204" s="568" t="n">
        <f aca="false" ca="false" dt2D="false" dtr="false" t="normal">$L204*$K204*AS$200</f>
        <v>0</v>
      </c>
      <c r="AT204" s="568" t="n">
        <f aca="false" ca="false" dt2D="false" dtr="false" t="normal">$L204*$K204*AT$200</f>
        <v>0</v>
      </c>
      <c r="AU204" s="568" t="n">
        <f aca="false" ca="false" dt2D="false" dtr="false" t="normal">$L204*$K204*AU$200</f>
        <v>0</v>
      </c>
      <c r="AV204" s="568" t="n">
        <f aca="false" ca="false" dt2D="false" dtr="false" t="normal">$L204*$K204*AV$200</f>
        <v>0</v>
      </c>
      <c r="AW204" s="568" t="n">
        <f aca="false" ca="false" dt2D="false" dtr="false" t="normal">$L204*$K204*AW$200</f>
        <v>0</v>
      </c>
      <c r="AX204" s="568" t="n">
        <f aca="false" ca="false" dt2D="false" dtr="false" t="normal">$L204*$K204*AX$200</f>
        <v>0</v>
      </c>
      <c r="AY204" s="568" t="n">
        <f aca="false" ca="false" dt2D="false" dtr="false" t="normal">$L204*$K204*AY$200</f>
        <v>0</v>
      </c>
      <c r="AZ204" s="568" t="n">
        <f aca="false" ca="false" dt2D="false" dtr="false" t="normal">$L204*$K204*AZ$200</f>
        <v>0</v>
      </c>
      <c r="BA204" s="568" t="n">
        <f aca="false" ca="false" dt2D="false" dtr="false" t="normal">$L204*$K204*BA$200</f>
        <v>0</v>
      </c>
      <c r="BB204" s="568" t="n">
        <f aca="false" ca="false" dt2D="false" dtr="false" t="normal">$L204*$K204*BB$200</f>
        <v>0</v>
      </c>
      <c r="BC204" s="568" t="n">
        <f aca="false" ca="false" dt2D="false" dtr="false" t="normal">$L204*$K204*BC$200</f>
        <v>0</v>
      </c>
      <c r="BD204" s="568" t="n">
        <f aca="false" ca="false" dt2D="false" dtr="false" t="normal">$L204*$K204*BD$200</f>
        <v>0</v>
      </c>
      <c r="BE204" s="568" t="n">
        <f aca="false" ca="false" dt2D="false" dtr="false" t="normal">$L204*$K204*BE$200</f>
        <v>0</v>
      </c>
      <c r="BF204" s="568" t="n">
        <f aca="false" ca="false" dt2D="false" dtr="false" t="normal">$L204*$K204*BF$200</f>
        <v>0</v>
      </c>
      <c r="BG204" s="568" t="n">
        <f aca="false" ca="false" dt2D="false" dtr="false" t="normal">$L204*$K204*BG$200</f>
        <v>0</v>
      </c>
      <c r="BH204" s="568" t="n">
        <f aca="false" ca="false" dt2D="false" dtr="false" t="normal">$L204*$K204*BH$200</f>
        <v>0</v>
      </c>
      <c r="BI204" s="568" t="n">
        <f aca="false" ca="false" dt2D="false" dtr="false" t="normal">$L204*$K204*BI$200</f>
        <v>0</v>
      </c>
      <c r="BJ204" s="568" t="n">
        <f aca="false" ca="false" dt2D="false" dtr="false" t="normal">$L204*$K204*BJ$200</f>
        <v>0</v>
      </c>
      <c r="BK204" s="568" t="n">
        <f aca="false" ca="false" dt2D="false" dtr="false" t="normal">$L204*$K204*BK$200</f>
        <v>0</v>
      </c>
      <c r="BL204" s="568" t="n">
        <f aca="false" ca="false" dt2D="false" dtr="false" t="normal">$L204*$K204*BL$200</f>
        <v>0</v>
      </c>
      <c r="BM204" s="568" t="n">
        <f aca="false" ca="false" dt2D="false" dtr="false" t="normal">$L204*$K204*BM$200</f>
        <v>0</v>
      </c>
      <c r="BN204" s="568" t="n">
        <f aca="false" ca="false" dt2D="false" dtr="false" t="normal">$L204*$K204*BN$200</f>
        <v>0</v>
      </c>
      <c r="BO204" s="568" t="n">
        <f aca="false" ca="false" dt2D="false" dtr="false" t="normal">$L204*$K204*BO$200</f>
        <v>0</v>
      </c>
      <c r="BP204" s="568" t="n">
        <f aca="false" ca="false" dt2D="false" dtr="false" t="normal">$L204*$K204*BP$200</f>
        <v>0</v>
      </c>
      <c r="BQ204" s="568" t="n">
        <f aca="false" ca="false" dt2D="false" dtr="false" t="normal">$L204*$K204*BQ$200</f>
        <v>0</v>
      </c>
      <c r="BR204" s="568" t="n">
        <f aca="false" ca="false" dt2D="false" dtr="false" t="normal">$L204*$K204*BR$200</f>
        <v>0</v>
      </c>
      <c r="BS204" s="568" t="n">
        <f aca="false" ca="false" dt2D="false" dtr="false" t="normal">$L204*$K204*BS$200</f>
        <v>0</v>
      </c>
      <c r="BT204" s="568" t="n">
        <f aca="false" ca="false" dt2D="false" dtr="false" t="normal">$L204*$K204*BT$200</f>
        <v>0</v>
      </c>
    </row>
    <row hidden="true" ht="16.5" outlineLevel="2" r="205">
      <c r="I205" s="570" t="s">
        <v>588</v>
      </c>
      <c r="J205" s="626" t="n"/>
      <c r="K205" s="567" t="n"/>
      <c r="L205" s="627" t="n"/>
      <c r="M205" s="568" t="n">
        <f aca="false" ca="false" dt2D="false" dtr="false" t="normal">$L205*$K205*M$200</f>
        <v>0</v>
      </c>
      <c r="N205" s="568" t="n">
        <f aca="false" ca="false" dt2D="false" dtr="false" t="normal">$L205*$K205*N$200</f>
        <v>0</v>
      </c>
      <c r="O205" s="568" t="n">
        <f aca="false" ca="false" dt2D="false" dtr="false" t="normal">$L205*$K205*O$200</f>
        <v>0</v>
      </c>
      <c r="P205" s="568" t="n">
        <f aca="false" ca="false" dt2D="false" dtr="false" t="normal">$L205*$K205*P$200</f>
        <v>0</v>
      </c>
      <c r="Q205" s="568" t="n">
        <f aca="false" ca="false" dt2D="false" dtr="false" t="normal">$L205*$K205*Q$200</f>
        <v>0</v>
      </c>
      <c r="R205" s="568" t="n">
        <f aca="false" ca="false" dt2D="false" dtr="false" t="normal">$L205*$K205*R$200</f>
        <v>0</v>
      </c>
      <c r="S205" s="568" t="n">
        <f aca="false" ca="false" dt2D="false" dtr="false" t="normal">$L205*$K205*S$200</f>
        <v>0</v>
      </c>
      <c r="T205" s="568" t="n">
        <f aca="false" ca="false" dt2D="false" dtr="false" t="normal">$L205*$K205*T$200</f>
        <v>0</v>
      </c>
      <c r="U205" s="568" t="n">
        <f aca="false" ca="false" dt2D="false" dtr="false" t="normal">$L205*$K205*U$200</f>
        <v>0</v>
      </c>
      <c r="V205" s="568" t="n">
        <f aca="false" ca="false" dt2D="false" dtr="false" t="normal">$L205*$K205*V$200</f>
        <v>0</v>
      </c>
      <c r="W205" s="568" t="n">
        <f aca="false" ca="false" dt2D="false" dtr="false" t="normal">$L205*$K205*W$200</f>
        <v>0</v>
      </c>
      <c r="X205" s="568" t="n">
        <f aca="false" ca="false" dt2D="false" dtr="false" t="normal">$L205*$K205*X$200</f>
        <v>0</v>
      </c>
      <c r="Y205" s="568" t="n">
        <f aca="false" ca="false" dt2D="false" dtr="false" t="normal">$L205*$K205*Y$200</f>
        <v>0</v>
      </c>
      <c r="Z205" s="568" t="n">
        <f aca="false" ca="false" dt2D="false" dtr="false" t="normal">$L205*$K205*Z$200</f>
        <v>0</v>
      </c>
      <c r="AA205" s="568" t="n">
        <f aca="false" ca="false" dt2D="false" dtr="false" t="normal">$L205*$K205*AA$200</f>
        <v>0</v>
      </c>
      <c r="AB205" s="568" t="n">
        <f aca="false" ca="false" dt2D="false" dtr="false" t="normal">$L205*$K205*AB$200</f>
        <v>0</v>
      </c>
      <c r="AC205" s="568" t="n">
        <f aca="false" ca="false" dt2D="false" dtr="false" t="normal">$L205*$K205*AC$200</f>
        <v>0</v>
      </c>
      <c r="AD205" s="568" t="n">
        <f aca="false" ca="false" dt2D="false" dtr="false" t="normal">$L205*$K205*AD$200</f>
        <v>0</v>
      </c>
      <c r="AE205" s="568" t="n">
        <f aca="false" ca="false" dt2D="false" dtr="false" t="normal">$L205*$K205*AE$200</f>
        <v>0</v>
      </c>
      <c r="AF205" s="568" t="n">
        <f aca="false" ca="false" dt2D="false" dtr="false" t="normal">$L205*$K205*AF$200</f>
        <v>0</v>
      </c>
      <c r="AG205" s="568" t="n">
        <f aca="false" ca="false" dt2D="false" dtr="false" t="normal">$L205*$K205*AG$200</f>
        <v>0</v>
      </c>
      <c r="AH205" s="568" t="n">
        <f aca="false" ca="false" dt2D="false" dtr="false" t="normal">$L205*$K205*AH$200</f>
        <v>0</v>
      </c>
      <c r="AI205" s="568" t="n">
        <f aca="false" ca="false" dt2D="false" dtr="false" t="normal">$L205*$K205*AI$200</f>
        <v>0</v>
      </c>
      <c r="AJ205" s="568" t="n">
        <f aca="false" ca="false" dt2D="false" dtr="false" t="normal">$L205*$K205*AJ$200</f>
        <v>0</v>
      </c>
      <c r="AK205" s="568" t="n">
        <f aca="false" ca="false" dt2D="false" dtr="false" t="normal">$L205*$K205*AK$200</f>
        <v>0</v>
      </c>
      <c r="AL205" s="568" t="n">
        <f aca="false" ca="false" dt2D="false" dtr="false" t="normal">$L205*$K205*AL$200</f>
        <v>0</v>
      </c>
      <c r="AM205" s="568" t="n">
        <f aca="false" ca="false" dt2D="false" dtr="false" t="normal">$L205*$K205*AM$200</f>
        <v>0</v>
      </c>
      <c r="AN205" s="568" t="n">
        <f aca="false" ca="false" dt2D="false" dtr="false" t="normal">$L205*$K205*AN$200</f>
        <v>0</v>
      </c>
      <c r="AO205" s="568" t="n">
        <f aca="false" ca="false" dt2D="false" dtr="false" t="normal">$L205*$K205*AO$200</f>
        <v>0</v>
      </c>
      <c r="AP205" s="568" t="n">
        <f aca="false" ca="false" dt2D="false" dtr="false" t="normal">$L205*$K205*AP$200</f>
        <v>0</v>
      </c>
      <c r="AQ205" s="568" t="n">
        <f aca="false" ca="false" dt2D="false" dtr="false" t="normal">$L205*$K205*AQ$200</f>
        <v>0</v>
      </c>
      <c r="AR205" s="568" t="n">
        <f aca="false" ca="false" dt2D="false" dtr="false" t="normal">$L205*$K205*AR$200</f>
        <v>0</v>
      </c>
      <c r="AS205" s="568" t="n">
        <f aca="false" ca="false" dt2D="false" dtr="false" t="normal">$L205*$K205*AS$200</f>
        <v>0</v>
      </c>
      <c r="AT205" s="568" t="n">
        <f aca="false" ca="false" dt2D="false" dtr="false" t="normal">$L205*$K205*AT$200</f>
        <v>0</v>
      </c>
      <c r="AU205" s="568" t="n">
        <f aca="false" ca="false" dt2D="false" dtr="false" t="normal">$L205*$K205*AU$200</f>
        <v>0</v>
      </c>
      <c r="AV205" s="568" t="n">
        <f aca="false" ca="false" dt2D="false" dtr="false" t="normal">$L205*$K205*AV$200</f>
        <v>0</v>
      </c>
      <c r="AW205" s="568" t="n">
        <f aca="false" ca="false" dt2D="false" dtr="false" t="normal">$L205*$K205*AW$200</f>
        <v>0</v>
      </c>
      <c r="AX205" s="568" t="n">
        <f aca="false" ca="false" dt2D="false" dtr="false" t="normal">$L205*$K205*AX$200</f>
        <v>0</v>
      </c>
      <c r="AY205" s="568" t="n">
        <f aca="false" ca="false" dt2D="false" dtr="false" t="normal">$L205*$K205*AY$200</f>
        <v>0</v>
      </c>
      <c r="AZ205" s="568" t="n">
        <f aca="false" ca="false" dt2D="false" dtr="false" t="normal">$L205*$K205*AZ$200</f>
        <v>0</v>
      </c>
      <c r="BA205" s="568" t="n">
        <f aca="false" ca="false" dt2D="false" dtr="false" t="normal">$L205*$K205*BA$200</f>
        <v>0</v>
      </c>
      <c r="BB205" s="568" t="n">
        <f aca="false" ca="false" dt2D="false" dtr="false" t="normal">$L205*$K205*BB$200</f>
        <v>0</v>
      </c>
      <c r="BC205" s="568" t="n">
        <f aca="false" ca="false" dt2D="false" dtr="false" t="normal">$L205*$K205*BC$200</f>
        <v>0</v>
      </c>
      <c r="BD205" s="568" t="n">
        <f aca="false" ca="false" dt2D="false" dtr="false" t="normal">$L205*$K205*BD$200</f>
        <v>0</v>
      </c>
      <c r="BE205" s="568" t="n">
        <f aca="false" ca="false" dt2D="false" dtr="false" t="normal">$L205*$K205*BE$200</f>
        <v>0</v>
      </c>
      <c r="BF205" s="568" t="n">
        <f aca="false" ca="false" dt2D="false" dtr="false" t="normal">$L205*$K205*BF$200</f>
        <v>0</v>
      </c>
      <c r="BG205" s="568" t="n">
        <f aca="false" ca="false" dt2D="false" dtr="false" t="normal">$L205*$K205*BG$200</f>
        <v>0</v>
      </c>
      <c r="BH205" s="568" t="n">
        <f aca="false" ca="false" dt2D="false" dtr="false" t="normal">$L205*$K205*BH$200</f>
        <v>0</v>
      </c>
      <c r="BI205" s="568" t="n">
        <f aca="false" ca="false" dt2D="false" dtr="false" t="normal">$L205*$K205*BI$200</f>
        <v>0</v>
      </c>
      <c r="BJ205" s="568" t="n">
        <f aca="false" ca="false" dt2D="false" dtr="false" t="normal">$L205*$K205*BJ$200</f>
        <v>0</v>
      </c>
      <c r="BK205" s="568" t="n">
        <f aca="false" ca="false" dt2D="false" dtr="false" t="normal">$L205*$K205*BK$200</f>
        <v>0</v>
      </c>
      <c r="BL205" s="568" t="n">
        <f aca="false" ca="false" dt2D="false" dtr="false" t="normal">$L205*$K205*BL$200</f>
        <v>0</v>
      </c>
      <c r="BM205" s="568" t="n">
        <f aca="false" ca="false" dt2D="false" dtr="false" t="normal">$L205*$K205*BM$200</f>
        <v>0</v>
      </c>
      <c r="BN205" s="568" t="n">
        <f aca="false" ca="false" dt2D="false" dtr="false" t="normal">$L205*$K205*BN$200</f>
        <v>0</v>
      </c>
      <c r="BO205" s="568" t="n">
        <f aca="false" ca="false" dt2D="false" dtr="false" t="normal">$L205*$K205*BO$200</f>
        <v>0</v>
      </c>
      <c r="BP205" s="568" t="n">
        <f aca="false" ca="false" dt2D="false" dtr="false" t="normal">$L205*$K205*BP$200</f>
        <v>0</v>
      </c>
      <c r="BQ205" s="568" t="n">
        <f aca="false" ca="false" dt2D="false" dtr="false" t="normal">$L205*$K205*BQ$200</f>
        <v>0</v>
      </c>
      <c r="BR205" s="568" t="n">
        <f aca="false" ca="false" dt2D="false" dtr="false" t="normal">$L205*$K205*BR$200</f>
        <v>0</v>
      </c>
      <c r="BS205" s="568" t="n">
        <f aca="false" ca="false" dt2D="false" dtr="false" t="normal">$L205*$K205*BS$200</f>
        <v>0</v>
      </c>
      <c r="BT205" s="568" t="n">
        <f aca="false" ca="false" dt2D="false" dtr="false" t="normal">$L205*$K205*BT$200</f>
        <v>0</v>
      </c>
    </row>
    <row hidden="true" ht="16.5" outlineLevel="1" r="206">
      <c r="B206" s="482" t="s">
        <v>628</v>
      </c>
      <c r="D206" s="482" t="s">
        <v>580</v>
      </c>
      <c r="E206" s="482" t="s">
        <v>629</v>
      </c>
      <c r="I206" s="571" t="s">
        <v>680</v>
      </c>
      <c r="L206" s="235" t="n"/>
      <c r="M206" s="573" t="n">
        <f aca="false" ca="false" dt2D="false" dtr="false" t="normal">SUM(M201:M205)</f>
        <v>0</v>
      </c>
      <c r="N206" s="573" t="n">
        <f aca="false" ca="false" dt2D="false" dtr="false" t="normal">SUM(N201:N205)</f>
        <v>0</v>
      </c>
      <c r="O206" s="573" t="n">
        <f aca="false" ca="false" dt2D="false" dtr="false" t="normal">SUM(O201:O205)</f>
        <v>0</v>
      </c>
      <c r="P206" s="573" t="n">
        <f aca="false" ca="false" dt2D="false" dtr="false" t="normal">SUM(P201:P205)</f>
        <v>0</v>
      </c>
      <c r="Q206" s="573" t="n">
        <f aca="false" ca="false" dt2D="false" dtr="false" t="normal">SUM(Q201:Q205)</f>
        <v>0</v>
      </c>
      <c r="R206" s="573" t="n">
        <f aca="false" ca="false" dt2D="false" dtr="false" t="normal">SUM(R201:R205)</f>
        <v>0</v>
      </c>
      <c r="S206" s="573" t="n">
        <f aca="false" ca="false" dt2D="false" dtr="false" t="normal">SUM(S201:S205)</f>
        <v>0</v>
      </c>
      <c r="T206" s="573" t="n">
        <f aca="false" ca="false" dt2D="false" dtr="false" t="normal">SUM(T201:T205)</f>
        <v>0</v>
      </c>
      <c r="U206" s="573" t="n">
        <f aca="false" ca="false" dt2D="false" dtr="false" t="normal">SUM(U201:U205)</f>
        <v>0</v>
      </c>
      <c r="V206" s="573" t="n">
        <f aca="false" ca="false" dt2D="false" dtr="false" t="normal">SUM(V201:V205)</f>
        <v>0</v>
      </c>
      <c r="W206" s="573" t="n">
        <f aca="false" ca="false" dt2D="false" dtr="false" t="normal">SUM(W201:W205)</f>
        <v>0</v>
      </c>
      <c r="X206" s="573" t="n">
        <f aca="false" ca="false" dt2D="false" dtr="false" t="normal">SUM(X201:X205)</f>
        <v>0</v>
      </c>
      <c r="Y206" s="573" t="n">
        <f aca="false" ca="false" dt2D="false" dtr="false" t="normal">SUM(Y201:Y205)</f>
        <v>0</v>
      </c>
      <c r="Z206" s="573" t="n">
        <f aca="false" ca="false" dt2D="false" dtr="false" t="normal">SUM(Z201:Z205)</f>
        <v>0</v>
      </c>
      <c r="AA206" s="573" t="n">
        <f aca="false" ca="false" dt2D="false" dtr="false" t="normal">SUM(AA201:AA205)</f>
        <v>0</v>
      </c>
      <c r="AB206" s="573" t="n">
        <f aca="false" ca="false" dt2D="false" dtr="false" t="normal">SUM(AB201:AB205)</f>
        <v>0</v>
      </c>
      <c r="AC206" s="573" t="n">
        <f aca="false" ca="false" dt2D="false" dtr="false" t="normal">SUM(AC201:AC205)</f>
        <v>0</v>
      </c>
      <c r="AD206" s="573" t="n">
        <f aca="false" ca="false" dt2D="false" dtr="false" t="normal">SUM(AD201:AD205)</f>
        <v>0</v>
      </c>
      <c r="AE206" s="573" t="n">
        <f aca="false" ca="false" dt2D="false" dtr="false" t="normal">SUM(AE201:AE205)</f>
        <v>0</v>
      </c>
      <c r="AF206" s="573" t="n">
        <f aca="false" ca="false" dt2D="false" dtr="false" t="normal">SUM(AF201:AF205)</f>
        <v>0</v>
      </c>
      <c r="AG206" s="573" t="n">
        <f aca="false" ca="false" dt2D="false" dtr="false" t="normal">SUM(AG201:AG205)</f>
        <v>0</v>
      </c>
      <c r="AH206" s="573" t="n">
        <f aca="false" ca="false" dt2D="false" dtr="false" t="normal">SUM(AH201:AH205)</f>
        <v>0</v>
      </c>
      <c r="AI206" s="573" t="n">
        <f aca="false" ca="false" dt2D="false" dtr="false" t="normal">SUM(AI201:AI205)</f>
        <v>0</v>
      </c>
      <c r="AJ206" s="573" t="n">
        <f aca="false" ca="false" dt2D="false" dtr="false" t="normal">SUM(AJ201:AJ205)</f>
        <v>0</v>
      </c>
      <c r="AK206" s="573" t="n">
        <f aca="false" ca="false" dt2D="false" dtr="false" t="normal">SUM(AK201:AK205)</f>
        <v>0</v>
      </c>
      <c r="AL206" s="573" t="n">
        <f aca="false" ca="false" dt2D="false" dtr="false" t="normal">SUM(AL201:AL205)</f>
        <v>0</v>
      </c>
      <c r="AM206" s="573" t="n">
        <f aca="false" ca="false" dt2D="false" dtr="false" t="normal">SUM(AM201:AM205)</f>
        <v>0</v>
      </c>
      <c r="AN206" s="573" t="n">
        <f aca="false" ca="false" dt2D="false" dtr="false" t="normal">SUM(AN201:AN205)</f>
        <v>0</v>
      </c>
      <c r="AO206" s="573" t="n">
        <f aca="false" ca="false" dt2D="false" dtr="false" t="normal">SUM(AO201:AO205)</f>
        <v>0</v>
      </c>
      <c r="AP206" s="573" t="n">
        <f aca="false" ca="false" dt2D="false" dtr="false" t="normal">SUM(AP201:AP205)</f>
        <v>0</v>
      </c>
      <c r="AQ206" s="573" t="n">
        <f aca="false" ca="false" dt2D="false" dtr="false" t="normal">SUM(AQ201:AQ205)</f>
        <v>0</v>
      </c>
      <c r="AR206" s="573" t="n">
        <f aca="false" ca="false" dt2D="false" dtr="false" t="normal">SUM(AR201:AR205)</f>
        <v>0</v>
      </c>
      <c r="AS206" s="573" t="n">
        <f aca="false" ca="false" dt2D="false" dtr="false" t="normal">SUM(AS201:AS205)</f>
        <v>0</v>
      </c>
      <c r="AT206" s="573" t="n">
        <f aca="false" ca="false" dt2D="false" dtr="false" t="normal">SUM(AT201:AT205)</f>
        <v>0</v>
      </c>
      <c r="AU206" s="573" t="n">
        <f aca="false" ca="false" dt2D="false" dtr="false" t="normal">SUM(AU201:AU205)</f>
        <v>0</v>
      </c>
      <c r="AV206" s="573" t="n">
        <f aca="false" ca="false" dt2D="false" dtr="false" t="normal">SUM(AV201:AV205)</f>
        <v>0</v>
      </c>
      <c r="AW206" s="573" t="n">
        <f aca="false" ca="false" dt2D="false" dtr="false" t="normal">SUM(AW201:AW205)</f>
        <v>0</v>
      </c>
      <c r="AX206" s="573" t="n">
        <f aca="false" ca="false" dt2D="false" dtr="false" t="normal">SUM(AX201:AX205)</f>
        <v>0</v>
      </c>
      <c r="AY206" s="573" t="n">
        <f aca="false" ca="false" dt2D="false" dtr="false" t="normal">SUM(AY201:AY205)</f>
        <v>0</v>
      </c>
      <c r="AZ206" s="573" t="n">
        <f aca="false" ca="false" dt2D="false" dtr="false" t="normal">SUM(AZ201:AZ205)</f>
        <v>0</v>
      </c>
      <c r="BA206" s="573" t="n">
        <f aca="false" ca="false" dt2D="false" dtr="false" t="normal">SUM(BA201:BA205)</f>
        <v>0</v>
      </c>
      <c r="BB206" s="573" t="n">
        <f aca="false" ca="false" dt2D="false" dtr="false" t="normal">SUM(BB201:BB205)</f>
        <v>0</v>
      </c>
      <c r="BC206" s="573" t="n">
        <f aca="false" ca="false" dt2D="false" dtr="false" t="normal">SUM(BC201:BC205)</f>
        <v>0</v>
      </c>
      <c r="BD206" s="573" t="n">
        <f aca="false" ca="false" dt2D="false" dtr="false" t="normal">SUM(BD201:BD205)</f>
        <v>0</v>
      </c>
      <c r="BE206" s="573" t="n">
        <f aca="false" ca="false" dt2D="false" dtr="false" t="normal">SUM(BE201:BE205)</f>
        <v>0</v>
      </c>
      <c r="BF206" s="573" t="n">
        <f aca="false" ca="false" dt2D="false" dtr="false" t="normal">SUM(BF201:BF205)</f>
        <v>0</v>
      </c>
      <c r="BG206" s="573" t="n">
        <f aca="false" ca="false" dt2D="false" dtr="false" t="normal">SUM(BG201:BG205)</f>
        <v>0</v>
      </c>
      <c r="BH206" s="573" t="n">
        <f aca="false" ca="false" dt2D="false" dtr="false" t="normal">SUM(BH201:BH205)</f>
        <v>0</v>
      </c>
      <c r="BI206" s="573" t="n">
        <f aca="false" ca="false" dt2D="false" dtr="false" t="normal">SUM(BI201:BI205)</f>
        <v>0</v>
      </c>
      <c r="BJ206" s="573" t="n">
        <f aca="false" ca="false" dt2D="false" dtr="false" t="normal">SUM(BJ201:BJ205)</f>
        <v>0</v>
      </c>
      <c r="BK206" s="573" t="n">
        <f aca="false" ca="false" dt2D="false" dtr="false" t="normal">SUM(BK201:BK205)</f>
        <v>0</v>
      </c>
      <c r="BL206" s="573" t="n">
        <f aca="false" ca="false" dt2D="false" dtr="false" t="normal">SUM(BL201:BL205)</f>
        <v>0</v>
      </c>
      <c r="BM206" s="573" t="n">
        <f aca="false" ca="false" dt2D="false" dtr="false" t="normal">SUM(BM201:BM205)</f>
        <v>0</v>
      </c>
      <c r="BN206" s="573" t="n">
        <f aca="false" ca="false" dt2D="false" dtr="false" t="normal">SUM(BN201:BN205)</f>
        <v>0</v>
      </c>
      <c r="BO206" s="573" t="n">
        <f aca="false" ca="false" dt2D="false" dtr="false" t="normal">SUM(BO201:BO205)</f>
        <v>0</v>
      </c>
      <c r="BP206" s="573" t="n">
        <f aca="false" ca="false" dt2D="false" dtr="false" t="normal">SUM(BP201:BP205)</f>
        <v>0</v>
      </c>
      <c r="BQ206" s="573" t="n">
        <f aca="false" ca="false" dt2D="false" dtr="false" t="normal">SUM(BQ201:BQ205)</f>
        <v>0</v>
      </c>
      <c r="BR206" s="573" t="n">
        <f aca="false" ca="false" dt2D="false" dtr="false" t="normal">SUM(BR201:BR205)</f>
        <v>0</v>
      </c>
      <c r="BS206" s="573" t="n">
        <f aca="false" ca="false" dt2D="false" dtr="false" t="normal">SUM(BS201:BS205)</f>
        <v>0</v>
      </c>
      <c r="BT206" s="573" t="n">
        <f aca="false" ca="false" dt2D="false" dtr="false" t="normal">SUM(BT201:BT205)</f>
        <v>0</v>
      </c>
    </row>
    <row outlineLevel="0" r="207">
      <c r="L207" s="235" t="n"/>
      <c r="M207" s="244" t="n"/>
      <c r="N207" s="244" t="n"/>
      <c r="O207" s="244" t="n"/>
      <c r="P207" s="244" t="n"/>
      <c r="Q207" s="244" t="n"/>
      <c r="R207" s="244" t="n"/>
      <c r="S207" s="244" t="n"/>
      <c r="T207" s="244" t="n"/>
      <c r="U207" s="244" t="n"/>
      <c r="V207" s="244" t="n"/>
      <c r="W207" s="244" t="n"/>
      <c r="X207" s="244" t="n"/>
      <c r="Y207" s="244" t="n"/>
      <c r="Z207" s="244" t="n"/>
      <c r="AA207" s="244" t="n"/>
      <c r="AB207" s="244" t="n"/>
      <c r="AC207" s="244" t="n"/>
      <c r="AD207" s="244" t="n"/>
      <c r="AE207" s="244" t="n"/>
      <c r="AF207" s="244" t="n"/>
      <c r="AG207" s="244" t="n"/>
      <c r="AH207" s="244" t="n"/>
      <c r="AI207" s="244" t="n"/>
      <c r="AJ207" s="244" t="n"/>
      <c r="AK207" s="244" t="n"/>
      <c r="AL207" s="244" t="n"/>
      <c r="AM207" s="244" t="n"/>
      <c r="AN207" s="244" t="n"/>
      <c r="AO207" s="244" t="n"/>
      <c r="AP207" s="244" t="n"/>
      <c r="AQ207" s="244" t="n"/>
      <c r="AR207" s="244" t="n"/>
      <c r="AS207" s="244" t="n"/>
      <c r="AT207" s="244" t="n"/>
      <c r="AU207" s="244" t="n"/>
      <c r="AV207" s="244" t="n"/>
      <c r="AW207" s="244" t="n"/>
      <c r="AX207" s="244" t="n"/>
      <c r="AY207" s="244" t="n"/>
      <c r="AZ207" s="244" t="n"/>
      <c r="BA207" s="244" t="n"/>
      <c r="BB207" s="244" t="n"/>
      <c r="BC207" s="244" t="n"/>
      <c r="BD207" s="244" t="n"/>
      <c r="BE207" s="244" t="n"/>
      <c r="BF207" s="244" t="n"/>
      <c r="BG207" s="244" t="n"/>
      <c r="BH207" s="244" t="n"/>
      <c r="BI207" s="244" t="n"/>
      <c r="BJ207" s="244" t="n"/>
      <c r="BK207" s="244" t="n"/>
      <c r="BL207" s="244" t="n"/>
      <c r="BM207" s="244" t="n"/>
      <c r="BN207" s="244" t="n"/>
      <c r="BO207" s="244" t="n"/>
      <c r="BP207" s="244" t="n"/>
      <c r="BQ207" s="244" t="n"/>
      <c r="BR207" s="244" t="n"/>
      <c r="BS207" s="244" t="n"/>
      <c r="BT207" s="244" t="n"/>
    </row>
    <row ht="18.75" outlineLevel="0" r="208">
      <c r="I208" s="228" t="s">
        <v>681</v>
      </c>
      <c r="L208" s="235" t="n"/>
      <c r="M208" s="244" t="n"/>
      <c r="N208" s="244" t="n"/>
      <c r="O208" s="244" t="n"/>
      <c r="P208" s="244" t="n"/>
      <c r="Q208" s="244" t="n"/>
      <c r="R208" s="244" t="n"/>
      <c r="S208" s="244" t="n"/>
      <c r="T208" s="244" t="n"/>
      <c r="U208" s="244" t="n"/>
      <c r="V208" s="244" t="n"/>
      <c r="W208" s="244" t="n"/>
      <c r="X208" s="244" t="n"/>
      <c r="Y208" s="244" t="n"/>
      <c r="Z208" s="244" t="n"/>
      <c r="AA208" s="244" t="n"/>
      <c r="AB208" s="244" t="n"/>
      <c r="AC208" s="244" t="n"/>
      <c r="AD208" s="244" t="n"/>
      <c r="AE208" s="244" t="n"/>
      <c r="AF208" s="244" t="n"/>
      <c r="AG208" s="244" t="n"/>
      <c r="AH208" s="244" t="n"/>
      <c r="AI208" s="244" t="n"/>
      <c r="AJ208" s="244" t="n"/>
      <c r="AK208" s="244" t="n"/>
      <c r="AL208" s="244" t="n"/>
      <c r="AM208" s="244" t="n"/>
      <c r="AN208" s="244" t="n"/>
      <c r="AO208" s="244" t="n"/>
      <c r="AP208" s="244" t="n"/>
      <c r="AQ208" s="244" t="n"/>
      <c r="AR208" s="244" t="n"/>
      <c r="AS208" s="244" t="n"/>
      <c r="AT208" s="244" t="n"/>
      <c r="AU208" s="244" t="n"/>
      <c r="AV208" s="244" t="n"/>
      <c r="AW208" s="244" t="n"/>
      <c r="AX208" s="244" t="n"/>
      <c r="AY208" s="244" t="n"/>
      <c r="AZ208" s="244" t="n"/>
      <c r="BA208" s="244" t="n"/>
      <c r="BB208" s="244" t="n"/>
      <c r="BC208" s="244" t="n"/>
      <c r="BD208" s="244" t="n"/>
      <c r="BE208" s="244" t="n"/>
      <c r="BF208" s="244" t="n"/>
      <c r="BG208" s="244" t="n"/>
      <c r="BH208" s="244" t="n"/>
      <c r="BI208" s="244" t="n"/>
      <c r="BJ208" s="244" t="n"/>
      <c r="BK208" s="244" t="n"/>
      <c r="BL208" s="244" t="n"/>
      <c r="BM208" s="244" t="n"/>
      <c r="BN208" s="244" t="n"/>
      <c r="BO208" s="244" t="n"/>
      <c r="BP208" s="244" t="n"/>
      <c r="BQ208" s="244" t="n"/>
      <c r="BR208" s="244" t="n"/>
      <c r="BS208" s="244" t="n"/>
      <c r="BT208" s="244" t="n"/>
    </row>
    <row hidden="true" ht="16.5" outlineLevel="1" r="209">
      <c r="I209" s="625" t="s">
        <v>682</v>
      </c>
      <c r="J209" s="431" t="s">
        <v>585</v>
      </c>
      <c r="L209" s="235" t="n"/>
      <c r="M209" s="565" t="n"/>
      <c r="N209" s="565" t="n"/>
      <c r="O209" s="565" t="n"/>
      <c r="P209" s="565" t="n"/>
      <c r="Q209" s="565" t="n"/>
      <c r="R209" s="565" t="n"/>
      <c r="S209" s="565" t="n"/>
      <c r="T209" s="565" t="n"/>
      <c r="U209" s="565" t="n"/>
      <c r="V209" s="565" t="n"/>
      <c r="W209" s="565" t="n"/>
      <c r="X209" s="565" t="n"/>
      <c r="Y209" s="565" t="n"/>
      <c r="Z209" s="565" t="n"/>
      <c r="AA209" s="565" t="n"/>
      <c r="AB209" s="565" t="n"/>
      <c r="AC209" s="565" t="n"/>
      <c r="AD209" s="565" t="n"/>
      <c r="AE209" s="565" t="n"/>
      <c r="AF209" s="565" t="n"/>
      <c r="AG209" s="565" t="n"/>
      <c r="AH209" s="565" t="n"/>
      <c r="AI209" s="565" t="n"/>
      <c r="AJ209" s="565" t="n"/>
      <c r="AK209" s="565" t="n"/>
      <c r="AL209" s="565" t="n"/>
      <c r="AM209" s="565" t="n"/>
      <c r="AN209" s="565" t="n"/>
      <c r="AO209" s="565" t="n"/>
      <c r="AP209" s="565" t="n"/>
      <c r="AQ209" s="565" t="n"/>
      <c r="AR209" s="565" t="n"/>
      <c r="AS209" s="565" t="n"/>
      <c r="AT209" s="565" t="n"/>
      <c r="AU209" s="565" t="n"/>
      <c r="AV209" s="565" t="n"/>
      <c r="AW209" s="565" t="n"/>
      <c r="AX209" s="565" t="n"/>
      <c r="AY209" s="565" t="n"/>
      <c r="AZ209" s="565" t="n"/>
      <c r="BA209" s="565" t="n"/>
      <c r="BB209" s="565" t="n"/>
      <c r="BC209" s="565" t="n"/>
      <c r="BD209" s="565" t="n"/>
      <c r="BE209" s="565" t="n"/>
      <c r="BF209" s="565" t="n"/>
      <c r="BG209" s="565" t="n"/>
      <c r="BH209" s="565" t="n"/>
      <c r="BI209" s="565" t="n"/>
      <c r="BJ209" s="565" t="n"/>
      <c r="BK209" s="565" t="n"/>
      <c r="BL209" s="565" t="n"/>
      <c r="BM209" s="565" t="n"/>
      <c r="BN209" s="565" t="n"/>
      <c r="BO209" s="565" t="n"/>
      <c r="BP209" s="565" t="n"/>
      <c r="BQ209" s="565" t="n"/>
      <c r="BR209" s="565" t="n"/>
      <c r="BS209" s="565" t="n"/>
      <c r="BT209" s="565" t="n"/>
    </row>
    <row hidden="true" ht="16.5" outlineLevel="2" r="210">
      <c r="I210" s="566" t="s">
        <v>683</v>
      </c>
      <c r="J210" s="626" t="s">
        <v>640</v>
      </c>
      <c r="K210" s="567" t="n"/>
      <c r="L210" s="627" t="n"/>
      <c r="M210" s="568" t="n">
        <f aca="false" ca="false" dt2D="false" dtr="false" t="normal">$L210*$K210*M$209</f>
        <v>0</v>
      </c>
      <c r="N210" s="568" t="n">
        <f aca="false" ca="false" dt2D="false" dtr="false" t="normal">$L210*$K210*N$209</f>
        <v>0</v>
      </c>
      <c r="O210" s="568" t="n">
        <f aca="false" ca="false" dt2D="false" dtr="false" t="normal">$L210*$K210*O$209</f>
        <v>0</v>
      </c>
      <c r="P210" s="568" t="n">
        <f aca="false" ca="false" dt2D="false" dtr="false" t="normal">$L210*$K210*P$209</f>
        <v>0</v>
      </c>
      <c r="Q210" s="568" t="n">
        <f aca="false" ca="false" dt2D="false" dtr="false" t="normal">$L210*$K210*Q$209</f>
        <v>0</v>
      </c>
      <c r="R210" s="568" t="n">
        <f aca="false" ca="false" dt2D="false" dtr="false" t="normal">$L210*$K210*R$209</f>
        <v>0</v>
      </c>
      <c r="S210" s="568" t="n">
        <f aca="false" ca="false" dt2D="false" dtr="false" t="normal">$L210*$K210*S$209</f>
        <v>0</v>
      </c>
      <c r="T210" s="568" t="n">
        <f aca="false" ca="false" dt2D="false" dtr="false" t="normal">$L210*$K210*T$209</f>
        <v>0</v>
      </c>
      <c r="U210" s="568" t="n">
        <f aca="false" ca="false" dt2D="false" dtr="false" t="normal">$L210*$K210*U$209</f>
        <v>0</v>
      </c>
      <c r="V210" s="568" t="n">
        <f aca="false" ca="false" dt2D="false" dtr="false" t="normal">$L210*$K210*V$209</f>
        <v>0</v>
      </c>
      <c r="W210" s="568" t="n">
        <f aca="false" ca="false" dt2D="false" dtr="false" t="normal">$L210*$K210*W$209</f>
        <v>0</v>
      </c>
      <c r="X210" s="568" t="n">
        <f aca="false" ca="false" dt2D="false" dtr="false" t="normal">$L210*$K210*X$209</f>
        <v>0</v>
      </c>
      <c r="Y210" s="568" t="n">
        <f aca="false" ca="false" dt2D="false" dtr="false" t="normal">$L210*$K210*Y$209</f>
        <v>0</v>
      </c>
      <c r="Z210" s="568" t="n">
        <f aca="false" ca="false" dt2D="false" dtr="false" t="normal">$L210*$K210*Z$209</f>
        <v>0</v>
      </c>
      <c r="AA210" s="568" t="n">
        <f aca="false" ca="false" dt2D="false" dtr="false" t="normal">$L210*$K210*AA$209</f>
        <v>0</v>
      </c>
      <c r="AB210" s="568" t="n">
        <f aca="false" ca="false" dt2D="false" dtr="false" t="normal">$L210*$K210*AB$209</f>
        <v>0</v>
      </c>
      <c r="AC210" s="568" t="n">
        <f aca="false" ca="false" dt2D="false" dtr="false" t="normal">$L210*$K210*AC$209</f>
        <v>0</v>
      </c>
      <c r="AD210" s="568" t="n">
        <f aca="false" ca="false" dt2D="false" dtr="false" t="normal">$L210*$K210*AD$209</f>
        <v>0</v>
      </c>
      <c r="AE210" s="568" t="n">
        <f aca="false" ca="false" dt2D="false" dtr="false" t="normal">$L210*$K210*AE$209</f>
        <v>0</v>
      </c>
      <c r="AF210" s="568" t="n">
        <f aca="false" ca="false" dt2D="false" dtr="false" t="normal">$L210*$K210*AF$209</f>
        <v>0</v>
      </c>
      <c r="AG210" s="568" t="n">
        <f aca="false" ca="false" dt2D="false" dtr="false" t="normal">$L210*$K210*AG$209</f>
        <v>0</v>
      </c>
      <c r="AH210" s="568" t="n">
        <f aca="false" ca="false" dt2D="false" dtr="false" t="normal">$L210*$K210*AH$209</f>
        <v>0</v>
      </c>
      <c r="AI210" s="568" t="n">
        <f aca="false" ca="false" dt2D="false" dtr="false" t="normal">$L210*$K210*AI$209</f>
        <v>0</v>
      </c>
      <c r="AJ210" s="568" t="n">
        <f aca="false" ca="false" dt2D="false" dtr="false" t="normal">$L210*$K210*AJ$209</f>
        <v>0</v>
      </c>
      <c r="AK210" s="568" t="n">
        <f aca="false" ca="false" dt2D="false" dtr="false" t="normal">$L210*$K210*AK$209</f>
        <v>0</v>
      </c>
      <c r="AL210" s="568" t="n">
        <f aca="false" ca="false" dt2D="false" dtr="false" t="normal">$L210*$K210*AL$209</f>
        <v>0</v>
      </c>
      <c r="AM210" s="568" t="n">
        <f aca="false" ca="false" dt2D="false" dtr="false" t="normal">$L210*$K210*AM$209</f>
        <v>0</v>
      </c>
      <c r="AN210" s="568" t="n">
        <f aca="false" ca="false" dt2D="false" dtr="false" t="normal">$L210*$K210*AN$209</f>
        <v>0</v>
      </c>
      <c r="AO210" s="568" t="n">
        <f aca="false" ca="false" dt2D="false" dtr="false" t="normal">$L210*$K210*AO$209</f>
        <v>0</v>
      </c>
      <c r="AP210" s="568" t="n">
        <f aca="false" ca="false" dt2D="false" dtr="false" t="normal">$L210*$K210*AP$209</f>
        <v>0</v>
      </c>
      <c r="AQ210" s="568" t="n">
        <f aca="false" ca="false" dt2D="false" dtr="false" t="normal">$L210*$K210*AQ$209</f>
        <v>0</v>
      </c>
      <c r="AR210" s="568" t="n">
        <f aca="false" ca="false" dt2D="false" dtr="false" t="normal">$L210*$K210*AR$209</f>
        <v>0</v>
      </c>
      <c r="AS210" s="568" t="n">
        <f aca="false" ca="false" dt2D="false" dtr="false" t="normal">$L210*$K210*AS$209</f>
        <v>0</v>
      </c>
      <c r="AT210" s="568" t="n">
        <f aca="false" ca="false" dt2D="false" dtr="false" t="normal">$L210*$K210*AT$209</f>
        <v>0</v>
      </c>
      <c r="AU210" s="568" t="n">
        <f aca="false" ca="false" dt2D="false" dtr="false" t="normal">$L210*$K210*AU$209</f>
        <v>0</v>
      </c>
      <c r="AV210" s="568" t="n">
        <f aca="false" ca="false" dt2D="false" dtr="false" t="normal">$L210*$K210*AV$209</f>
        <v>0</v>
      </c>
      <c r="AW210" s="568" t="n">
        <f aca="false" ca="false" dt2D="false" dtr="false" t="normal">$L210*$K210*AW$209</f>
        <v>0</v>
      </c>
      <c r="AX210" s="568" t="n">
        <f aca="false" ca="false" dt2D="false" dtr="false" t="normal">$L210*$K210*AX$209</f>
        <v>0</v>
      </c>
      <c r="AY210" s="568" t="n">
        <f aca="false" ca="false" dt2D="false" dtr="false" t="normal">$L210*$K210*AY$209</f>
        <v>0</v>
      </c>
      <c r="AZ210" s="568" t="n">
        <f aca="false" ca="false" dt2D="false" dtr="false" t="normal">$L210*$K210*AZ$209</f>
        <v>0</v>
      </c>
      <c r="BA210" s="568" t="n">
        <f aca="false" ca="false" dt2D="false" dtr="false" t="normal">$L210*$K210*BA$209</f>
        <v>0</v>
      </c>
      <c r="BB210" s="568" t="n">
        <f aca="false" ca="false" dt2D="false" dtr="false" t="normal">$L210*$K210*BB$209</f>
        <v>0</v>
      </c>
      <c r="BC210" s="568" t="n">
        <f aca="false" ca="false" dt2D="false" dtr="false" t="normal">$L210*$K210*BC$209</f>
        <v>0</v>
      </c>
      <c r="BD210" s="568" t="n">
        <f aca="false" ca="false" dt2D="false" dtr="false" t="normal">$L210*$K210*BD$209</f>
        <v>0</v>
      </c>
      <c r="BE210" s="568" t="n">
        <f aca="false" ca="false" dt2D="false" dtr="false" t="normal">$L210*$K210*BE$209</f>
        <v>0</v>
      </c>
      <c r="BF210" s="568" t="n">
        <f aca="false" ca="false" dt2D="false" dtr="false" t="normal">$L210*$K210*BF$209</f>
        <v>0</v>
      </c>
      <c r="BG210" s="568" t="n">
        <f aca="false" ca="false" dt2D="false" dtr="false" t="normal">$L210*$K210*BG$209</f>
        <v>0</v>
      </c>
      <c r="BH210" s="568" t="n">
        <f aca="false" ca="false" dt2D="false" dtr="false" t="normal">$L210*$K210*BH$209</f>
        <v>0</v>
      </c>
      <c r="BI210" s="568" t="n">
        <f aca="false" ca="false" dt2D="false" dtr="false" t="normal">$L210*$K210*BI$209</f>
        <v>0</v>
      </c>
      <c r="BJ210" s="568" t="n">
        <f aca="false" ca="false" dt2D="false" dtr="false" t="normal">$L210*$K210*BJ$209</f>
        <v>0</v>
      </c>
      <c r="BK210" s="568" t="n">
        <f aca="false" ca="false" dt2D="false" dtr="false" t="normal">$L210*$K210*BK$209</f>
        <v>0</v>
      </c>
      <c r="BL210" s="568" t="n">
        <f aca="false" ca="false" dt2D="false" dtr="false" t="normal">$L210*$K210*BL$209</f>
        <v>0</v>
      </c>
      <c r="BM210" s="568" t="n">
        <f aca="false" ca="false" dt2D="false" dtr="false" t="normal">$L210*$K210*BM$209</f>
        <v>0</v>
      </c>
      <c r="BN210" s="568" t="n">
        <f aca="false" ca="false" dt2D="false" dtr="false" t="normal">$L210*$K210*BN$209</f>
        <v>0</v>
      </c>
      <c r="BO210" s="568" t="n">
        <f aca="false" ca="false" dt2D="false" dtr="false" t="normal">$L210*$K210*BO$209</f>
        <v>0</v>
      </c>
      <c r="BP210" s="568" t="n">
        <f aca="false" ca="false" dt2D="false" dtr="false" t="normal">$L210*$K210*BP$209</f>
        <v>0</v>
      </c>
      <c r="BQ210" s="568" t="n">
        <f aca="false" ca="false" dt2D="false" dtr="false" t="normal">$L210*$K210*BQ$209</f>
        <v>0</v>
      </c>
      <c r="BR210" s="568" t="n">
        <f aca="false" ca="false" dt2D="false" dtr="false" t="normal">$L210*$K210*BR$209</f>
        <v>0</v>
      </c>
      <c r="BS210" s="568" t="n">
        <f aca="false" ca="false" dt2D="false" dtr="false" t="normal">$L210*$K210*BS$209</f>
        <v>0</v>
      </c>
      <c r="BT210" s="568" t="n">
        <f aca="false" ca="false" dt2D="false" dtr="false" t="normal">$L210*$K210*BT$209</f>
        <v>0</v>
      </c>
    </row>
    <row hidden="true" ht="16.5" outlineLevel="2" r="211">
      <c r="I211" s="566" t="s">
        <v>684</v>
      </c>
      <c r="J211" s="626" t="s">
        <v>640</v>
      </c>
      <c r="K211" s="567" t="n"/>
      <c r="L211" s="627" t="n"/>
      <c r="M211" s="568" t="n">
        <f aca="false" ca="false" dt2D="false" dtr="false" t="normal">$L211*$K211*M$209</f>
        <v>0</v>
      </c>
      <c r="N211" s="568" t="n">
        <f aca="false" ca="false" dt2D="false" dtr="false" t="normal">$L211*$K211*N$209</f>
        <v>0</v>
      </c>
      <c r="O211" s="568" t="n">
        <f aca="false" ca="false" dt2D="false" dtr="false" t="normal">$L211*$K211*O$209</f>
        <v>0</v>
      </c>
      <c r="P211" s="568" t="n">
        <f aca="false" ca="false" dt2D="false" dtr="false" t="normal">$L211*$K211*P$209</f>
        <v>0</v>
      </c>
      <c r="Q211" s="568" t="n">
        <f aca="false" ca="false" dt2D="false" dtr="false" t="normal">$L211*$K211*Q$209</f>
        <v>0</v>
      </c>
      <c r="R211" s="568" t="n">
        <f aca="false" ca="false" dt2D="false" dtr="false" t="normal">$L211*$K211*R$209</f>
        <v>0</v>
      </c>
      <c r="S211" s="568" t="n">
        <f aca="false" ca="false" dt2D="false" dtr="false" t="normal">$L211*$K211*S$209</f>
        <v>0</v>
      </c>
      <c r="T211" s="568" t="n">
        <f aca="false" ca="false" dt2D="false" dtr="false" t="normal">$L211*$K211*T$209</f>
        <v>0</v>
      </c>
      <c r="U211" s="568" t="n">
        <f aca="false" ca="false" dt2D="false" dtr="false" t="normal">$L211*$K211*U$209</f>
        <v>0</v>
      </c>
      <c r="V211" s="568" t="n">
        <f aca="false" ca="false" dt2D="false" dtr="false" t="normal">$L211*$K211*V$209</f>
        <v>0</v>
      </c>
      <c r="W211" s="568" t="n">
        <f aca="false" ca="false" dt2D="false" dtr="false" t="normal">$L211*$K211*W$209</f>
        <v>0</v>
      </c>
      <c r="X211" s="568" t="n">
        <f aca="false" ca="false" dt2D="false" dtr="false" t="normal">$L211*$K211*X$209</f>
        <v>0</v>
      </c>
      <c r="Y211" s="568" t="n">
        <f aca="false" ca="false" dt2D="false" dtr="false" t="normal">$L211*$K211*Y$209</f>
        <v>0</v>
      </c>
      <c r="Z211" s="568" t="n">
        <f aca="false" ca="false" dt2D="false" dtr="false" t="normal">$L211*$K211*Z$209</f>
        <v>0</v>
      </c>
      <c r="AA211" s="568" t="n">
        <f aca="false" ca="false" dt2D="false" dtr="false" t="normal">$L211*$K211*AA$209</f>
        <v>0</v>
      </c>
      <c r="AB211" s="568" t="n">
        <f aca="false" ca="false" dt2D="false" dtr="false" t="normal">$L211*$K211*AB$209</f>
        <v>0</v>
      </c>
      <c r="AC211" s="568" t="n">
        <f aca="false" ca="false" dt2D="false" dtr="false" t="normal">$L211*$K211*AC$209</f>
        <v>0</v>
      </c>
      <c r="AD211" s="568" t="n">
        <f aca="false" ca="false" dt2D="false" dtr="false" t="normal">$L211*$K211*AD$209</f>
        <v>0</v>
      </c>
      <c r="AE211" s="568" t="n">
        <f aca="false" ca="false" dt2D="false" dtr="false" t="normal">$L211*$K211*AE$209</f>
        <v>0</v>
      </c>
      <c r="AF211" s="568" t="n">
        <f aca="false" ca="false" dt2D="false" dtr="false" t="normal">$L211*$K211*AF$209</f>
        <v>0</v>
      </c>
      <c r="AG211" s="568" t="n">
        <f aca="false" ca="false" dt2D="false" dtr="false" t="normal">$L211*$K211*AG$209</f>
        <v>0</v>
      </c>
      <c r="AH211" s="568" t="n">
        <f aca="false" ca="false" dt2D="false" dtr="false" t="normal">$L211*$K211*AH$209</f>
        <v>0</v>
      </c>
      <c r="AI211" s="568" t="n">
        <f aca="false" ca="false" dt2D="false" dtr="false" t="normal">$L211*$K211*AI$209</f>
        <v>0</v>
      </c>
      <c r="AJ211" s="568" t="n">
        <f aca="false" ca="false" dt2D="false" dtr="false" t="normal">$L211*$K211*AJ$209</f>
        <v>0</v>
      </c>
      <c r="AK211" s="568" t="n">
        <f aca="false" ca="false" dt2D="false" dtr="false" t="normal">$L211*$K211*AK$209</f>
        <v>0</v>
      </c>
      <c r="AL211" s="568" t="n">
        <f aca="false" ca="false" dt2D="false" dtr="false" t="normal">$L211*$K211*AL$209</f>
        <v>0</v>
      </c>
      <c r="AM211" s="568" t="n">
        <f aca="false" ca="false" dt2D="false" dtr="false" t="normal">$L211*$K211*AM$209</f>
        <v>0</v>
      </c>
      <c r="AN211" s="568" t="n">
        <f aca="false" ca="false" dt2D="false" dtr="false" t="normal">$L211*$K211*AN$209</f>
        <v>0</v>
      </c>
      <c r="AO211" s="568" t="n">
        <f aca="false" ca="false" dt2D="false" dtr="false" t="normal">$L211*$K211*AO$209</f>
        <v>0</v>
      </c>
      <c r="AP211" s="568" t="n">
        <f aca="false" ca="false" dt2D="false" dtr="false" t="normal">$L211*$K211*AP$209</f>
        <v>0</v>
      </c>
      <c r="AQ211" s="568" t="n">
        <f aca="false" ca="false" dt2D="false" dtr="false" t="normal">$L211*$K211*AQ$209</f>
        <v>0</v>
      </c>
      <c r="AR211" s="568" t="n">
        <f aca="false" ca="false" dt2D="false" dtr="false" t="normal">$L211*$K211*AR$209</f>
        <v>0</v>
      </c>
      <c r="AS211" s="568" t="n">
        <f aca="false" ca="false" dt2D="false" dtr="false" t="normal">$L211*$K211*AS$209</f>
        <v>0</v>
      </c>
      <c r="AT211" s="568" t="n">
        <f aca="false" ca="false" dt2D="false" dtr="false" t="normal">$L211*$K211*AT$209</f>
        <v>0</v>
      </c>
      <c r="AU211" s="568" t="n">
        <f aca="false" ca="false" dt2D="false" dtr="false" t="normal">$L211*$K211*AU$209</f>
        <v>0</v>
      </c>
      <c r="AV211" s="568" t="n">
        <f aca="false" ca="false" dt2D="false" dtr="false" t="normal">$L211*$K211*AV$209</f>
        <v>0</v>
      </c>
      <c r="AW211" s="568" t="n">
        <f aca="false" ca="false" dt2D="false" dtr="false" t="normal">$L211*$K211*AW$209</f>
        <v>0</v>
      </c>
      <c r="AX211" s="568" t="n">
        <f aca="false" ca="false" dt2D="false" dtr="false" t="normal">$L211*$K211*AX$209</f>
        <v>0</v>
      </c>
      <c r="AY211" s="568" t="n">
        <f aca="false" ca="false" dt2D="false" dtr="false" t="normal">$L211*$K211*AY$209</f>
        <v>0</v>
      </c>
      <c r="AZ211" s="568" t="n">
        <f aca="false" ca="false" dt2D="false" dtr="false" t="normal">$L211*$K211*AZ$209</f>
        <v>0</v>
      </c>
      <c r="BA211" s="568" t="n">
        <f aca="false" ca="false" dt2D="false" dtr="false" t="normal">$L211*$K211*BA$209</f>
        <v>0</v>
      </c>
      <c r="BB211" s="568" t="n">
        <f aca="false" ca="false" dt2D="false" dtr="false" t="normal">$L211*$K211*BB$209</f>
        <v>0</v>
      </c>
      <c r="BC211" s="568" t="n">
        <f aca="false" ca="false" dt2D="false" dtr="false" t="normal">$L211*$K211*BC$209</f>
        <v>0</v>
      </c>
      <c r="BD211" s="568" t="n">
        <f aca="false" ca="false" dt2D="false" dtr="false" t="normal">$L211*$K211*BD$209</f>
        <v>0</v>
      </c>
      <c r="BE211" s="568" t="n">
        <f aca="false" ca="false" dt2D="false" dtr="false" t="normal">$L211*$K211*BE$209</f>
        <v>0</v>
      </c>
      <c r="BF211" s="568" t="n">
        <f aca="false" ca="false" dt2D="false" dtr="false" t="normal">$L211*$K211*BF$209</f>
        <v>0</v>
      </c>
      <c r="BG211" s="568" t="n">
        <f aca="false" ca="false" dt2D="false" dtr="false" t="normal">$L211*$K211*BG$209</f>
        <v>0</v>
      </c>
      <c r="BH211" s="568" t="n">
        <f aca="false" ca="false" dt2D="false" dtr="false" t="normal">$L211*$K211*BH$209</f>
        <v>0</v>
      </c>
      <c r="BI211" s="568" t="n">
        <f aca="false" ca="false" dt2D="false" dtr="false" t="normal">$L211*$K211*BI$209</f>
        <v>0</v>
      </c>
      <c r="BJ211" s="568" t="n">
        <f aca="false" ca="false" dt2D="false" dtr="false" t="normal">$L211*$K211*BJ$209</f>
        <v>0</v>
      </c>
      <c r="BK211" s="568" t="n">
        <f aca="false" ca="false" dt2D="false" dtr="false" t="normal">$L211*$K211*BK$209</f>
        <v>0</v>
      </c>
      <c r="BL211" s="568" t="n">
        <f aca="false" ca="false" dt2D="false" dtr="false" t="normal">$L211*$K211*BL$209</f>
        <v>0</v>
      </c>
      <c r="BM211" s="568" t="n">
        <f aca="false" ca="false" dt2D="false" dtr="false" t="normal">$L211*$K211*BM$209</f>
        <v>0</v>
      </c>
      <c r="BN211" s="568" t="n">
        <f aca="false" ca="false" dt2D="false" dtr="false" t="normal">$L211*$K211*BN$209</f>
        <v>0</v>
      </c>
      <c r="BO211" s="568" t="n">
        <f aca="false" ca="false" dt2D="false" dtr="false" t="normal">$L211*$K211*BO$209</f>
        <v>0</v>
      </c>
      <c r="BP211" s="568" t="n">
        <f aca="false" ca="false" dt2D="false" dtr="false" t="normal">$L211*$K211*BP$209</f>
        <v>0</v>
      </c>
      <c r="BQ211" s="568" t="n">
        <f aca="false" ca="false" dt2D="false" dtr="false" t="normal">$L211*$K211*BQ$209</f>
        <v>0</v>
      </c>
      <c r="BR211" s="568" t="n">
        <f aca="false" ca="false" dt2D="false" dtr="false" t="normal">$L211*$K211*BR$209</f>
        <v>0</v>
      </c>
      <c r="BS211" s="568" t="n">
        <f aca="false" ca="false" dt2D="false" dtr="false" t="normal">$L211*$K211*BS$209</f>
        <v>0</v>
      </c>
      <c r="BT211" s="568" t="n">
        <f aca="false" ca="false" dt2D="false" dtr="false" t="normal">$L211*$K211*BT$209</f>
        <v>0</v>
      </c>
    </row>
    <row hidden="true" ht="16.5" outlineLevel="2" r="212">
      <c r="I212" s="566" t="s">
        <v>685</v>
      </c>
      <c r="J212" s="626" t="s">
        <v>587</v>
      </c>
      <c r="K212" s="567" t="n"/>
      <c r="L212" s="627" t="n"/>
      <c r="M212" s="568" t="n">
        <f aca="false" ca="false" dt2D="false" dtr="false" t="normal">$L212*$K212*M$209</f>
        <v>0</v>
      </c>
      <c r="N212" s="568" t="n">
        <f aca="false" ca="false" dt2D="false" dtr="false" t="normal">$L212*$K212*N$209</f>
        <v>0</v>
      </c>
      <c r="O212" s="568" t="n">
        <f aca="false" ca="false" dt2D="false" dtr="false" t="normal">$L212*$K212*O$209</f>
        <v>0</v>
      </c>
      <c r="P212" s="568" t="n">
        <f aca="false" ca="false" dt2D="false" dtr="false" t="normal">$L212*$K212*P$209</f>
        <v>0</v>
      </c>
      <c r="Q212" s="568" t="n">
        <f aca="false" ca="false" dt2D="false" dtr="false" t="normal">$L212*$K212*Q$209</f>
        <v>0</v>
      </c>
      <c r="R212" s="568" t="n">
        <f aca="false" ca="false" dt2D="false" dtr="false" t="normal">$L212*$K212*R$209</f>
        <v>0</v>
      </c>
      <c r="S212" s="568" t="n">
        <f aca="false" ca="false" dt2D="false" dtr="false" t="normal">$L212*$K212*S$209</f>
        <v>0</v>
      </c>
      <c r="T212" s="568" t="n">
        <f aca="false" ca="false" dt2D="false" dtr="false" t="normal">$L212*$K212*T$209</f>
        <v>0</v>
      </c>
      <c r="U212" s="568" t="n">
        <f aca="false" ca="false" dt2D="false" dtr="false" t="normal">$L212*$K212*U$209</f>
        <v>0</v>
      </c>
      <c r="V212" s="568" t="n">
        <f aca="false" ca="false" dt2D="false" dtr="false" t="normal">$L212*$K212*V$209</f>
        <v>0</v>
      </c>
      <c r="W212" s="568" t="n">
        <f aca="false" ca="false" dt2D="false" dtr="false" t="normal">$L212*$K212*W$209</f>
        <v>0</v>
      </c>
      <c r="X212" s="568" t="n">
        <f aca="false" ca="false" dt2D="false" dtr="false" t="normal">$L212*$K212*X$209</f>
        <v>0</v>
      </c>
      <c r="Y212" s="568" t="n">
        <f aca="false" ca="false" dt2D="false" dtr="false" t="normal">$L212*$K212*Y$209</f>
        <v>0</v>
      </c>
      <c r="Z212" s="568" t="n">
        <f aca="false" ca="false" dt2D="false" dtr="false" t="normal">$L212*$K212*Z$209</f>
        <v>0</v>
      </c>
      <c r="AA212" s="568" t="n">
        <f aca="false" ca="false" dt2D="false" dtr="false" t="normal">$L212*$K212*AA$209</f>
        <v>0</v>
      </c>
      <c r="AB212" s="568" t="n">
        <f aca="false" ca="false" dt2D="false" dtr="false" t="normal">$L212*$K212*AB$209</f>
        <v>0</v>
      </c>
      <c r="AC212" s="568" t="n">
        <f aca="false" ca="false" dt2D="false" dtr="false" t="normal">$L212*$K212*AC$209</f>
        <v>0</v>
      </c>
      <c r="AD212" s="568" t="n">
        <f aca="false" ca="false" dt2D="false" dtr="false" t="normal">$L212*$K212*AD$209</f>
        <v>0</v>
      </c>
      <c r="AE212" s="568" t="n">
        <f aca="false" ca="false" dt2D="false" dtr="false" t="normal">$L212*$K212*AE$209</f>
        <v>0</v>
      </c>
      <c r="AF212" s="568" t="n">
        <f aca="false" ca="false" dt2D="false" dtr="false" t="normal">$L212*$K212*AF$209</f>
        <v>0</v>
      </c>
      <c r="AG212" s="568" t="n">
        <f aca="false" ca="false" dt2D="false" dtr="false" t="normal">$L212*$K212*AG$209</f>
        <v>0</v>
      </c>
      <c r="AH212" s="568" t="n">
        <f aca="false" ca="false" dt2D="false" dtr="false" t="normal">$L212*$K212*AH$209</f>
        <v>0</v>
      </c>
      <c r="AI212" s="568" t="n">
        <f aca="false" ca="false" dt2D="false" dtr="false" t="normal">$L212*$K212*AI$209</f>
        <v>0</v>
      </c>
      <c r="AJ212" s="568" t="n">
        <f aca="false" ca="false" dt2D="false" dtr="false" t="normal">$L212*$K212*AJ$209</f>
        <v>0</v>
      </c>
      <c r="AK212" s="568" t="n">
        <f aca="false" ca="false" dt2D="false" dtr="false" t="normal">$L212*$K212*AK$209</f>
        <v>0</v>
      </c>
      <c r="AL212" s="568" t="n">
        <f aca="false" ca="false" dt2D="false" dtr="false" t="normal">$L212*$K212*AL$209</f>
        <v>0</v>
      </c>
      <c r="AM212" s="568" t="n">
        <f aca="false" ca="false" dt2D="false" dtr="false" t="normal">$L212*$K212*AM$209</f>
        <v>0</v>
      </c>
      <c r="AN212" s="568" t="n">
        <f aca="false" ca="false" dt2D="false" dtr="false" t="normal">$L212*$K212*AN$209</f>
        <v>0</v>
      </c>
      <c r="AO212" s="568" t="n">
        <f aca="false" ca="false" dt2D="false" dtr="false" t="normal">$L212*$K212*AO$209</f>
        <v>0</v>
      </c>
      <c r="AP212" s="568" t="n">
        <f aca="false" ca="false" dt2D="false" dtr="false" t="normal">$L212*$K212*AP$209</f>
        <v>0</v>
      </c>
      <c r="AQ212" s="568" t="n">
        <f aca="false" ca="false" dt2D="false" dtr="false" t="normal">$L212*$K212*AQ$209</f>
        <v>0</v>
      </c>
      <c r="AR212" s="568" t="n">
        <f aca="false" ca="false" dt2D="false" dtr="false" t="normal">$L212*$K212*AR$209</f>
        <v>0</v>
      </c>
      <c r="AS212" s="568" t="n">
        <f aca="false" ca="false" dt2D="false" dtr="false" t="normal">$L212*$K212*AS$209</f>
        <v>0</v>
      </c>
      <c r="AT212" s="568" t="n">
        <f aca="false" ca="false" dt2D="false" dtr="false" t="normal">$L212*$K212*AT$209</f>
        <v>0</v>
      </c>
      <c r="AU212" s="568" t="n">
        <f aca="false" ca="false" dt2D="false" dtr="false" t="normal">$L212*$K212*AU$209</f>
        <v>0</v>
      </c>
      <c r="AV212" s="568" t="n">
        <f aca="false" ca="false" dt2D="false" dtr="false" t="normal">$L212*$K212*AV$209</f>
        <v>0</v>
      </c>
      <c r="AW212" s="568" t="n">
        <f aca="false" ca="false" dt2D="false" dtr="false" t="normal">$L212*$K212*AW$209</f>
        <v>0</v>
      </c>
      <c r="AX212" s="568" t="n">
        <f aca="false" ca="false" dt2D="false" dtr="false" t="normal">$L212*$K212*AX$209</f>
        <v>0</v>
      </c>
      <c r="AY212" s="568" t="n">
        <f aca="false" ca="false" dt2D="false" dtr="false" t="normal">$L212*$K212*AY$209</f>
        <v>0</v>
      </c>
      <c r="AZ212" s="568" t="n">
        <f aca="false" ca="false" dt2D="false" dtr="false" t="normal">$L212*$K212*AZ$209</f>
        <v>0</v>
      </c>
      <c r="BA212" s="568" t="n">
        <f aca="false" ca="false" dt2D="false" dtr="false" t="normal">$L212*$K212*BA$209</f>
        <v>0</v>
      </c>
      <c r="BB212" s="568" t="n">
        <f aca="false" ca="false" dt2D="false" dtr="false" t="normal">$L212*$K212*BB$209</f>
        <v>0</v>
      </c>
      <c r="BC212" s="568" t="n">
        <f aca="false" ca="false" dt2D="false" dtr="false" t="normal">$L212*$K212*BC$209</f>
        <v>0</v>
      </c>
      <c r="BD212" s="568" t="n">
        <f aca="false" ca="false" dt2D="false" dtr="false" t="normal">$L212*$K212*BD$209</f>
        <v>0</v>
      </c>
      <c r="BE212" s="568" t="n">
        <f aca="false" ca="false" dt2D="false" dtr="false" t="normal">$L212*$K212*BE$209</f>
        <v>0</v>
      </c>
      <c r="BF212" s="568" t="n">
        <f aca="false" ca="false" dt2D="false" dtr="false" t="normal">$L212*$K212*BF$209</f>
        <v>0</v>
      </c>
      <c r="BG212" s="568" t="n">
        <f aca="false" ca="false" dt2D="false" dtr="false" t="normal">$L212*$K212*BG$209</f>
        <v>0</v>
      </c>
      <c r="BH212" s="568" t="n">
        <f aca="false" ca="false" dt2D="false" dtr="false" t="normal">$L212*$K212*BH$209</f>
        <v>0</v>
      </c>
      <c r="BI212" s="568" t="n">
        <f aca="false" ca="false" dt2D="false" dtr="false" t="normal">$L212*$K212*BI$209</f>
        <v>0</v>
      </c>
      <c r="BJ212" s="568" t="n">
        <f aca="false" ca="false" dt2D="false" dtr="false" t="normal">$L212*$K212*BJ$209</f>
        <v>0</v>
      </c>
      <c r="BK212" s="568" t="n">
        <f aca="false" ca="false" dt2D="false" dtr="false" t="normal">$L212*$K212*BK$209</f>
        <v>0</v>
      </c>
      <c r="BL212" s="568" t="n">
        <f aca="false" ca="false" dt2D="false" dtr="false" t="normal">$L212*$K212*BL$209</f>
        <v>0</v>
      </c>
      <c r="BM212" s="568" t="n">
        <f aca="false" ca="false" dt2D="false" dtr="false" t="normal">$L212*$K212*BM$209</f>
        <v>0</v>
      </c>
      <c r="BN212" s="568" t="n">
        <f aca="false" ca="false" dt2D="false" dtr="false" t="normal">$L212*$K212*BN$209</f>
        <v>0</v>
      </c>
      <c r="BO212" s="568" t="n">
        <f aca="false" ca="false" dt2D="false" dtr="false" t="normal">$L212*$K212*BO$209</f>
        <v>0</v>
      </c>
      <c r="BP212" s="568" t="n">
        <f aca="false" ca="false" dt2D="false" dtr="false" t="normal">$L212*$K212*BP$209</f>
        <v>0</v>
      </c>
      <c r="BQ212" s="568" t="n">
        <f aca="false" ca="false" dt2D="false" dtr="false" t="normal">$L212*$K212*BQ$209</f>
        <v>0</v>
      </c>
      <c r="BR212" s="568" t="n">
        <f aca="false" ca="false" dt2D="false" dtr="false" t="normal">$L212*$K212*BR$209</f>
        <v>0</v>
      </c>
      <c r="BS212" s="568" t="n">
        <f aca="false" ca="false" dt2D="false" dtr="false" t="normal">$L212*$K212*BS$209</f>
        <v>0</v>
      </c>
      <c r="BT212" s="568" t="n">
        <f aca="false" ca="false" dt2D="false" dtr="false" t="normal">$L212*$K212*BT$209</f>
        <v>0</v>
      </c>
    </row>
    <row hidden="true" ht="16.5" outlineLevel="2" r="213">
      <c r="I213" s="570" t="s">
        <v>588</v>
      </c>
      <c r="J213" s="626" t="n"/>
      <c r="K213" s="567" t="n"/>
      <c r="L213" s="627" t="n"/>
      <c r="M213" s="568" t="n">
        <f aca="false" ca="false" dt2D="false" dtr="false" t="normal">$L213*$K213*M$209</f>
        <v>0</v>
      </c>
      <c r="N213" s="568" t="n">
        <f aca="false" ca="false" dt2D="false" dtr="false" t="normal">$L213*$K213*N$209</f>
        <v>0</v>
      </c>
      <c r="O213" s="568" t="n">
        <f aca="false" ca="false" dt2D="false" dtr="false" t="normal">$L213*$K213*O$209</f>
        <v>0</v>
      </c>
      <c r="P213" s="568" t="n">
        <f aca="false" ca="false" dt2D="false" dtr="false" t="normal">$L213*$K213*P$209</f>
        <v>0</v>
      </c>
      <c r="Q213" s="568" t="n">
        <f aca="false" ca="false" dt2D="false" dtr="false" t="normal">$L213*$K213*Q$209</f>
        <v>0</v>
      </c>
      <c r="R213" s="568" t="n">
        <f aca="false" ca="false" dt2D="false" dtr="false" t="normal">$L213*$K213*R$209</f>
        <v>0</v>
      </c>
      <c r="S213" s="568" t="n">
        <f aca="false" ca="false" dt2D="false" dtr="false" t="normal">$L213*$K213*S$209</f>
        <v>0</v>
      </c>
      <c r="T213" s="568" t="n">
        <f aca="false" ca="false" dt2D="false" dtr="false" t="normal">$L213*$K213*T$209</f>
        <v>0</v>
      </c>
      <c r="U213" s="568" t="n">
        <f aca="false" ca="false" dt2D="false" dtr="false" t="normal">$L213*$K213*U$209</f>
        <v>0</v>
      </c>
      <c r="V213" s="568" t="n">
        <f aca="false" ca="false" dt2D="false" dtr="false" t="normal">$L213*$K213*V$209</f>
        <v>0</v>
      </c>
      <c r="W213" s="568" t="n">
        <f aca="false" ca="false" dt2D="false" dtr="false" t="normal">$L213*$K213*W$209</f>
        <v>0</v>
      </c>
      <c r="X213" s="568" t="n">
        <f aca="false" ca="false" dt2D="false" dtr="false" t="normal">$L213*$K213*X$209</f>
        <v>0</v>
      </c>
      <c r="Y213" s="568" t="n">
        <f aca="false" ca="false" dt2D="false" dtr="false" t="normal">$L213*$K213*Y$209</f>
        <v>0</v>
      </c>
      <c r="Z213" s="568" t="n">
        <f aca="false" ca="false" dt2D="false" dtr="false" t="normal">$L213*$K213*Z$209</f>
        <v>0</v>
      </c>
      <c r="AA213" s="568" t="n">
        <f aca="false" ca="false" dt2D="false" dtr="false" t="normal">$L213*$K213*AA$209</f>
        <v>0</v>
      </c>
      <c r="AB213" s="568" t="n">
        <f aca="false" ca="false" dt2D="false" dtr="false" t="normal">$L213*$K213*AB$209</f>
        <v>0</v>
      </c>
      <c r="AC213" s="568" t="n">
        <f aca="false" ca="false" dt2D="false" dtr="false" t="normal">$L213*$K213*AC$209</f>
        <v>0</v>
      </c>
      <c r="AD213" s="568" t="n">
        <f aca="false" ca="false" dt2D="false" dtr="false" t="normal">$L213*$K213*AD$209</f>
        <v>0</v>
      </c>
      <c r="AE213" s="568" t="n">
        <f aca="false" ca="false" dt2D="false" dtr="false" t="normal">$L213*$K213*AE$209</f>
        <v>0</v>
      </c>
      <c r="AF213" s="568" t="n">
        <f aca="false" ca="false" dt2D="false" dtr="false" t="normal">$L213*$K213*AF$209</f>
        <v>0</v>
      </c>
      <c r="AG213" s="568" t="n">
        <f aca="false" ca="false" dt2D="false" dtr="false" t="normal">$L213*$K213*AG$209</f>
        <v>0</v>
      </c>
      <c r="AH213" s="568" t="n">
        <f aca="false" ca="false" dt2D="false" dtr="false" t="normal">$L213*$K213*AH$209</f>
        <v>0</v>
      </c>
      <c r="AI213" s="568" t="n">
        <f aca="false" ca="false" dt2D="false" dtr="false" t="normal">$L213*$K213*AI$209</f>
        <v>0</v>
      </c>
      <c r="AJ213" s="568" t="n">
        <f aca="false" ca="false" dt2D="false" dtr="false" t="normal">$L213*$K213*AJ$209</f>
        <v>0</v>
      </c>
      <c r="AK213" s="568" t="n">
        <f aca="false" ca="false" dt2D="false" dtr="false" t="normal">$L213*$K213*AK$209</f>
        <v>0</v>
      </c>
      <c r="AL213" s="568" t="n">
        <f aca="false" ca="false" dt2D="false" dtr="false" t="normal">$L213*$K213*AL$209</f>
        <v>0</v>
      </c>
      <c r="AM213" s="568" t="n">
        <f aca="false" ca="false" dt2D="false" dtr="false" t="normal">$L213*$K213*AM$209</f>
        <v>0</v>
      </c>
      <c r="AN213" s="568" t="n">
        <f aca="false" ca="false" dt2D="false" dtr="false" t="normal">$L213*$K213*AN$209</f>
        <v>0</v>
      </c>
      <c r="AO213" s="568" t="n">
        <f aca="false" ca="false" dt2D="false" dtr="false" t="normal">$L213*$K213*AO$209</f>
        <v>0</v>
      </c>
      <c r="AP213" s="568" t="n">
        <f aca="false" ca="false" dt2D="false" dtr="false" t="normal">$L213*$K213*AP$209</f>
        <v>0</v>
      </c>
      <c r="AQ213" s="568" t="n">
        <f aca="false" ca="false" dt2D="false" dtr="false" t="normal">$L213*$K213*AQ$209</f>
        <v>0</v>
      </c>
      <c r="AR213" s="568" t="n">
        <f aca="false" ca="false" dt2D="false" dtr="false" t="normal">$L213*$K213*AR$209</f>
        <v>0</v>
      </c>
      <c r="AS213" s="568" t="n">
        <f aca="false" ca="false" dt2D="false" dtr="false" t="normal">$L213*$K213*AS$209</f>
        <v>0</v>
      </c>
      <c r="AT213" s="568" t="n">
        <f aca="false" ca="false" dt2D="false" dtr="false" t="normal">$L213*$K213*AT$209</f>
        <v>0</v>
      </c>
      <c r="AU213" s="568" t="n">
        <f aca="false" ca="false" dt2D="false" dtr="false" t="normal">$L213*$K213*AU$209</f>
        <v>0</v>
      </c>
      <c r="AV213" s="568" t="n">
        <f aca="false" ca="false" dt2D="false" dtr="false" t="normal">$L213*$K213*AV$209</f>
        <v>0</v>
      </c>
      <c r="AW213" s="568" t="n">
        <f aca="false" ca="false" dt2D="false" dtr="false" t="normal">$L213*$K213*AW$209</f>
        <v>0</v>
      </c>
      <c r="AX213" s="568" t="n">
        <f aca="false" ca="false" dt2D="false" dtr="false" t="normal">$L213*$K213*AX$209</f>
        <v>0</v>
      </c>
      <c r="AY213" s="568" t="n">
        <f aca="false" ca="false" dt2D="false" dtr="false" t="normal">$L213*$K213*AY$209</f>
        <v>0</v>
      </c>
      <c r="AZ213" s="568" t="n">
        <f aca="false" ca="false" dt2D="false" dtr="false" t="normal">$L213*$K213*AZ$209</f>
        <v>0</v>
      </c>
      <c r="BA213" s="568" t="n">
        <f aca="false" ca="false" dt2D="false" dtr="false" t="normal">$L213*$K213*BA$209</f>
        <v>0</v>
      </c>
      <c r="BB213" s="568" t="n">
        <f aca="false" ca="false" dt2D="false" dtr="false" t="normal">$L213*$K213*BB$209</f>
        <v>0</v>
      </c>
      <c r="BC213" s="568" t="n">
        <f aca="false" ca="false" dt2D="false" dtr="false" t="normal">$L213*$K213*BC$209</f>
        <v>0</v>
      </c>
      <c r="BD213" s="568" t="n">
        <f aca="false" ca="false" dt2D="false" dtr="false" t="normal">$L213*$K213*BD$209</f>
        <v>0</v>
      </c>
      <c r="BE213" s="568" t="n">
        <f aca="false" ca="false" dt2D="false" dtr="false" t="normal">$L213*$K213*BE$209</f>
        <v>0</v>
      </c>
      <c r="BF213" s="568" t="n">
        <f aca="false" ca="false" dt2D="false" dtr="false" t="normal">$L213*$K213*BF$209</f>
        <v>0</v>
      </c>
      <c r="BG213" s="568" t="n">
        <f aca="false" ca="false" dt2D="false" dtr="false" t="normal">$L213*$K213*BG$209</f>
        <v>0</v>
      </c>
      <c r="BH213" s="568" t="n">
        <f aca="false" ca="false" dt2D="false" dtr="false" t="normal">$L213*$K213*BH$209</f>
        <v>0</v>
      </c>
      <c r="BI213" s="568" t="n">
        <f aca="false" ca="false" dt2D="false" dtr="false" t="normal">$L213*$K213*BI$209</f>
        <v>0</v>
      </c>
      <c r="BJ213" s="568" t="n">
        <f aca="false" ca="false" dt2D="false" dtr="false" t="normal">$L213*$K213*BJ$209</f>
        <v>0</v>
      </c>
      <c r="BK213" s="568" t="n">
        <f aca="false" ca="false" dt2D="false" dtr="false" t="normal">$L213*$K213*BK$209</f>
        <v>0</v>
      </c>
      <c r="BL213" s="568" t="n">
        <f aca="false" ca="false" dt2D="false" dtr="false" t="normal">$L213*$K213*BL$209</f>
        <v>0</v>
      </c>
      <c r="BM213" s="568" t="n">
        <f aca="false" ca="false" dt2D="false" dtr="false" t="normal">$L213*$K213*BM$209</f>
        <v>0</v>
      </c>
      <c r="BN213" s="568" t="n">
        <f aca="false" ca="false" dt2D="false" dtr="false" t="normal">$L213*$K213*BN$209</f>
        <v>0</v>
      </c>
      <c r="BO213" s="568" t="n">
        <f aca="false" ca="false" dt2D="false" dtr="false" t="normal">$L213*$K213*BO$209</f>
        <v>0</v>
      </c>
      <c r="BP213" s="568" t="n">
        <f aca="false" ca="false" dt2D="false" dtr="false" t="normal">$L213*$K213*BP$209</f>
        <v>0</v>
      </c>
      <c r="BQ213" s="568" t="n">
        <f aca="false" ca="false" dt2D="false" dtr="false" t="normal">$L213*$K213*BQ$209</f>
        <v>0</v>
      </c>
      <c r="BR213" s="568" t="n">
        <f aca="false" ca="false" dt2D="false" dtr="false" t="normal">$L213*$K213*BR$209</f>
        <v>0</v>
      </c>
      <c r="BS213" s="568" t="n">
        <f aca="false" ca="false" dt2D="false" dtr="false" t="normal">$L213*$K213*BS$209</f>
        <v>0</v>
      </c>
      <c r="BT213" s="568" t="n">
        <f aca="false" ca="false" dt2D="false" dtr="false" t="normal">$L213*$K213*BT$209</f>
        <v>0</v>
      </c>
    </row>
    <row hidden="true" ht="16.5" outlineLevel="2" r="214">
      <c r="I214" s="570" t="s">
        <v>588</v>
      </c>
      <c r="J214" s="626" t="n"/>
      <c r="K214" s="567" t="n"/>
      <c r="L214" s="627" t="n"/>
      <c r="M214" s="568" t="n">
        <f aca="false" ca="false" dt2D="false" dtr="false" t="normal">$L214*$K214*M$209</f>
        <v>0</v>
      </c>
      <c r="N214" s="568" t="n">
        <f aca="false" ca="false" dt2D="false" dtr="false" t="normal">$L214*$K214*N$209</f>
        <v>0</v>
      </c>
      <c r="O214" s="568" t="n">
        <f aca="false" ca="false" dt2D="false" dtr="false" t="normal">$L214*$K214*O$209</f>
        <v>0</v>
      </c>
      <c r="P214" s="568" t="n">
        <f aca="false" ca="false" dt2D="false" dtr="false" t="normal">$L214*$K214*P$209</f>
        <v>0</v>
      </c>
      <c r="Q214" s="568" t="n">
        <f aca="false" ca="false" dt2D="false" dtr="false" t="normal">$L214*$K214*Q$209</f>
        <v>0</v>
      </c>
      <c r="R214" s="568" t="n">
        <f aca="false" ca="false" dt2D="false" dtr="false" t="normal">$L214*$K214*R$209</f>
        <v>0</v>
      </c>
      <c r="S214" s="568" t="n">
        <f aca="false" ca="false" dt2D="false" dtr="false" t="normal">$L214*$K214*S$209</f>
        <v>0</v>
      </c>
      <c r="T214" s="568" t="n">
        <f aca="false" ca="false" dt2D="false" dtr="false" t="normal">$L214*$K214*T$209</f>
        <v>0</v>
      </c>
      <c r="U214" s="568" t="n">
        <f aca="false" ca="false" dt2D="false" dtr="false" t="normal">$L214*$K214*U$209</f>
        <v>0</v>
      </c>
      <c r="V214" s="568" t="n">
        <f aca="false" ca="false" dt2D="false" dtr="false" t="normal">$L214*$K214*V$209</f>
        <v>0</v>
      </c>
      <c r="W214" s="568" t="n">
        <f aca="false" ca="false" dt2D="false" dtr="false" t="normal">$L214*$K214*W$209</f>
        <v>0</v>
      </c>
      <c r="X214" s="568" t="n">
        <f aca="false" ca="false" dt2D="false" dtr="false" t="normal">$L214*$K214*X$209</f>
        <v>0</v>
      </c>
      <c r="Y214" s="568" t="n">
        <f aca="false" ca="false" dt2D="false" dtr="false" t="normal">$L214*$K214*Y$209</f>
        <v>0</v>
      </c>
      <c r="Z214" s="568" t="n">
        <f aca="false" ca="false" dt2D="false" dtr="false" t="normal">$L214*$K214*Z$209</f>
        <v>0</v>
      </c>
      <c r="AA214" s="568" t="n">
        <f aca="false" ca="false" dt2D="false" dtr="false" t="normal">$L214*$K214*AA$209</f>
        <v>0</v>
      </c>
      <c r="AB214" s="568" t="n">
        <f aca="false" ca="false" dt2D="false" dtr="false" t="normal">$L214*$K214*AB$209</f>
        <v>0</v>
      </c>
      <c r="AC214" s="568" t="n">
        <f aca="false" ca="false" dt2D="false" dtr="false" t="normal">$L214*$K214*AC$209</f>
        <v>0</v>
      </c>
      <c r="AD214" s="568" t="n">
        <f aca="false" ca="false" dt2D="false" dtr="false" t="normal">$L214*$K214*AD$209</f>
        <v>0</v>
      </c>
      <c r="AE214" s="568" t="n">
        <f aca="false" ca="false" dt2D="false" dtr="false" t="normal">$L214*$K214*AE$209</f>
        <v>0</v>
      </c>
      <c r="AF214" s="568" t="n">
        <f aca="false" ca="false" dt2D="false" dtr="false" t="normal">$L214*$K214*AF$209</f>
        <v>0</v>
      </c>
      <c r="AG214" s="568" t="n">
        <f aca="false" ca="false" dt2D="false" dtr="false" t="normal">$L214*$K214*AG$209</f>
        <v>0</v>
      </c>
      <c r="AH214" s="568" t="n">
        <f aca="false" ca="false" dt2D="false" dtr="false" t="normal">$L214*$K214*AH$209</f>
        <v>0</v>
      </c>
      <c r="AI214" s="568" t="n">
        <f aca="false" ca="false" dt2D="false" dtr="false" t="normal">$L214*$K214*AI$209</f>
        <v>0</v>
      </c>
      <c r="AJ214" s="568" t="n">
        <f aca="false" ca="false" dt2D="false" dtr="false" t="normal">$L214*$K214*AJ$209</f>
        <v>0</v>
      </c>
      <c r="AK214" s="568" t="n">
        <f aca="false" ca="false" dt2D="false" dtr="false" t="normal">$L214*$K214*AK$209</f>
        <v>0</v>
      </c>
      <c r="AL214" s="568" t="n">
        <f aca="false" ca="false" dt2D="false" dtr="false" t="normal">$L214*$K214*AL$209</f>
        <v>0</v>
      </c>
      <c r="AM214" s="568" t="n">
        <f aca="false" ca="false" dt2D="false" dtr="false" t="normal">$L214*$K214*AM$209</f>
        <v>0</v>
      </c>
      <c r="AN214" s="568" t="n">
        <f aca="false" ca="false" dt2D="false" dtr="false" t="normal">$L214*$K214*AN$209</f>
        <v>0</v>
      </c>
      <c r="AO214" s="568" t="n">
        <f aca="false" ca="false" dt2D="false" dtr="false" t="normal">$L214*$K214*AO$209</f>
        <v>0</v>
      </c>
      <c r="AP214" s="568" t="n">
        <f aca="false" ca="false" dt2D="false" dtr="false" t="normal">$L214*$K214*AP$209</f>
        <v>0</v>
      </c>
      <c r="AQ214" s="568" t="n">
        <f aca="false" ca="false" dt2D="false" dtr="false" t="normal">$L214*$K214*AQ$209</f>
        <v>0</v>
      </c>
      <c r="AR214" s="568" t="n">
        <f aca="false" ca="false" dt2D="false" dtr="false" t="normal">$L214*$K214*AR$209</f>
        <v>0</v>
      </c>
      <c r="AS214" s="568" t="n">
        <f aca="false" ca="false" dt2D="false" dtr="false" t="normal">$L214*$K214*AS$209</f>
        <v>0</v>
      </c>
      <c r="AT214" s="568" t="n">
        <f aca="false" ca="false" dt2D="false" dtr="false" t="normal">$L214*$K214*AT$209</f>
        <v>0</v>
      </c>
      <c r="AU214" s="568" t="n">
        <f aca="false" ca="false" dt2D="false" dtr="false" t="normal">$L214*$K214*AU$209</f>
        <v>0</v>
      </c>
      <c r="AV214" s="568" t="n">
        <f aca="false" ca="false" dt2D="false" dtr="false" t="normal">$L214*$K214*AV$209</f>
        <v>0</v>
      </c>
      <c r="AW214" s="568" t="n">
        <f aca="false" ca="false" dt2D="false" dtr="false" t="normal">$L214*$K214*AW$209</f>
        <v>0</v>
      </c>
      <c r="AX214" s="568" t="n">
        <f aca="false" ca="false" dt2D="false" dtr="false" t="normal">$L214*$K214*AX$209</f>
        <v>0</v>
      </c>
      <c r="AY214" s="568" t="n">
        <f aca="false" ca="false" dt2D="false" dtr="false" t="normal">$L214*$K214*AY$209</f>
        <v>0</v>
      </c>
      <c r="AZ214" s="568" t="n">
        <f aca="false" ca="false" dt2D="false" dtr="false" t="normal">$L214*$K214*AZ$209</f>
        <v>0</v>
      </c>
      <c r="BA214" s="568" t="n">
        <f aca="false" ca="false" dt2D="false" dtr="false" t="normal">$L214*$K214*BA$209</f>
        <v>0</v>
      </c>
      <c r="BB214" s="568" t="n">
        <f aca="false" ca="false" dt2D="false" dtr="false" t="normal">$L214*$K214*BB$209</f>
        <v>0</v>
      </c>
      <c r="BC214" s="568" t="n">
        <f aca="false" ca="false" dt2D="false" dtr="false" t="normal">$L214*$K214*BC$209</f>
        <v>0</v>
      </c>
      <c r="BD214" s="568" t="n">
        <f aca="false" ca="false" dt2D="false" dtr="false" t="normal">$L214*$K214*BD$209</f>
        <v>0</v>
      </c>
      <c r="BE214" s="568" t="n">
        <f aca="false" ca="false" dt2D="false" dtr="false" t="normal">$L214*$K214*BE$209</f>
        <v>0</v>
      </c>
      <c r="BF214" s="568" t="n">
        <f aca="false" ca="false" dt2D="false" dtr="false" t="normal">$L214*$K214*BF$209</f>
        <v>0</v>
      </c>
      <c r="BG214" s="568" t="n">
        <f aca="false" ca="false" dt2D="false" dtr="false" t="normal">$L214*$K214*BG$209</f>
        <v>0</v>
      </c>
      <c r="BH214" s="568" t="n">
        <f aca="false" ca="false" dt2D="false" dtr="false" t="normal">$L214*$K214*BH$209</f>
        <v>0</v>
      </c>
      <c r="BI214" s="568" t="n">
        <f aca="false" ca="false" dt2D="false" dtr="false" t="normal">$L214*$K214*BI$209</f>
        <v>0</v>
      </c>
      <c r="BJ214" s="568" t="n">
        <f aca="false" ca="false" dt2D="false" dtr="false" t="normal">$L214*$K214*BJ$209</f>
        <v>0</v>
      </c>
      <c r="BK214" s="568" t="n">
        <f aca="false" ca="false" dt2D="false" dtr="false" t="normal">$L214*$K214*BK$209</f>
        <v>0</v>
      </c>
      <c r="BL214" s="568" t="n">
        <f aca="false" ca="false" dt2D="false" dtr="false" t="normal">$L214*$K214*BL$209</f>
        <v>0</v>
      </c>
      <c r="BM214" s="568" t="n">
        <f aca="false" ca="false" dt2D="false" dtr="false" t="normal">$L214*$K214*BM$209</f>
        <v>0</v>
      </c>
      <c r="BN214" s="568" t="n">
        <f aca="false" ca="false" dt2D="false" dtr="false" t="normal">$L214*$K214*BN$209</f>
        <v>0</v>
      </c>
      <c r="BO214" s="568" t="n">
        <f aca="false" ca="false" dt2D="false" dtr="false" t="normal">$L214*$K214*BO$209</f>
        <v>0</v>
      </c>
      <c r="BP214" s="568" t="n">
        <f aca="false" ca="false" dt2D="false" dtr="false" t="normal">$L214*$K214*BP$209</f>
        <v>0</v>
      </c>
      <c r="BQ214" s="568" t="n">
        <f aca="false" ca="false" dt2D="false" dtr="false" t="normal">$L214*$K214*BQ$209</f>
        <v>0</v>
      </c>
      <c r="BR214" s="568" t="n">
        <f aca="false" ca="false" dt2D="false" dtr="false" t="normal">$L214*$K214*BR$209</f>
        <v>0</v>
      </c>
      <c r="BS214" s="568" t="n">
        <f aca="false" ca="false" dt2D="false" dtr="false" t="normal">$L214*$K214*BS$209</f>
        <v>0</v>
      </c>
      <c r="BT214" s="568" t="n">
        <f aca="false" ca="false" dt2D="false" dtr="false" t="normal">$L214*$K214*BT$209</f>
        <v>0</v>
      </c>
    </row>
    <row hidden="true" ht="16.5" outlineLevel="2" r="215">
      <c r="I215" s="570" t="s">
        <v>588</v>
      </c>
      <c r="J215" s="626" t="n"/>
      <c r="K215" s="567" t="n"/>
      <c r="L215" s="627" t="n"/>
      <c r="M215" s="568" t="n">
        <f aca="false" ca="false" dt2D="false" dtr="false" t="normal">$L215*$K215*M$209</f>
        <v>0</v>
      </c>
      <c r="N215" s="568" t="n">
        <f aca="false" ca="false" dt2D="false" dtr="false" t="normal">$L215*$K215*N$209</f>
        <v>0</v>
      </c>
      <c r="O215" s="568" t="n">
        <f aca="false" ca="false" dt2D="false" dtr="false" t="normal">$L215*$K215*O$209</f>
        <v>0</v>
      </c>
      <c r="P215" s="568" t="n">
        <f aca="false" ca="false" dt2D="false" dtr="false" t="normal">$L215*$K215*P$209</f>
        <v>0</v>
      </c>
      <c r="Q215" s="568" t="n">
        <f aca="false" ca="false" dt2D="false" dtr="false" t="normal">$L215*$K215*Q$209</f>
        <v>0</v>
      </c>
      <c r="R215" s="568" t="n">
        <f aca="false" ca="false" dt2D="false" dtr="false" t="normal">$L215*$K215*R$209</f>
        <v>0</v>
      </c>
      <c r="S215" s="568" t="n">
        <f aca="false" ca="false" dt2D="false" dtr="false" t="normal">$L215*$K215*S$209</f>
        <v>0</v>
      </c>
      <c r="T215" s="568" t="n">
        <f aca="false" ca="false" dt2D="false" dtr="false" t="normal">$L215*$K215*T$209</f>
        <v>0</v>
      </c>
      <c r="U215" s="568" t="n">
        <f aca="false" ca="false" dt2D="false" dtr="false" t="normal">$L215*$K215*U$209</f>
        <v>0</v>
      </c>
      <c r="V215" s="568" t="n">
        <f aca="false" ca="false" dt2D="false" dtr="false" t="normal">$L215*$K215*V$209</f>
        <v>0</v>
      </c>
      <c r="W215" s="568" t="n">
        <f aca="false" ca="false" dt2D="false" dtr="false" t="normal">$L215*$K215*W$209</f>
        <v>0</v>
      </c>
      <c r="X215" s="568" t="n">
        <f aca="false" ca="false" dt2D="false" dtr="false" t="normal">$L215*$K215*X$209</f>
        <v>0</v>
      </c>
      <c r="Y215" s="568" t="n">
        <f aca="false" ca="false" dt2D="false" dtr="false" t="normal">$L215*$K215*Y$209</f>
        <v>0</v>
      </c>
      <c r="Z215" s="568" t="n">
        <f aca="false" ca="false" dt2D="false" dtr="false" t="normal">$L215*$K215*Z$209</f>
        <v>0</v>
      </c>
      <c r="AA215" s="568" t="n">
        <f aca="false" ca="false" dt2D="false" dtr="false" t="normal">$L215*$K215*AA$209</f>
        <v>0</v>
      </c>
      <c r="AB215" s="568" t="n">
        <f aca="false" ca="false" dt2D="false" dtr="false" t="normal">$L215*$K215*AB$209</f>
        <v>0</v>
      </c>
      <c r="AC215" s="568" t="n">
        <f aca="false" ca="false" dt2D="false" dtr="false" t="normal">$L215*$K215*AC$209</f>
        <v>0</v>
      </c>
      <c r="AD215" s="568" t="n">
        <f aca="false" ca="false" dt2D="false" dtr="false" t="normal">$L215*$K215*AD$209</f>
        <v>0</v>
      </c>
      <c r="AE215" s="568" t="n">
        <f aca="false" ca="false" dt2D="false" dtr="false" t="normal">$L215*$K215*AE$209</f>
        <v>0</v>
      </c>
      <c r="AF215" s="568" t="n">
        <f aca="false" ca="false" dt2D="false" dtr="false" t="normal">$L215*$K215*AF$209</f>
        <v>0</v>
      </c>
      <c r="AG215" s="568" t="n">
        <f aca="false" ca="false" dt2D="false" dtr="false" t="normal">$L215*$K215*AG$209</f>
        <v>0</v>
      </c>
      <c r="AH215" s="568" t="n">
        <f aca="false" ca="false" dt2D="false" dtr="false" t="normal">$L215*$K215*AH$209</f>
        <v>0</v>
      </c>
      <c r="AI215" s="568" t="n">
        <f aca="false" ca="false" dt2D="false" dtr="false" t="normal">$L215*$K215*AI$209</f>
        <v>0</v>
      </c>
      <c r="AJ215" s="568" t="n">
        <f aca="false" ca="false" dt2D="false" dtr="false" t="normal">$L215*$K215*AJ$209</f>
        <v>0</v>
      </c>
      <c r="AK215" s="568" t="n">
        <f aca="false" ca="false" dt2D="false" dtr="false" t="normal">$L215*$K215*AK$209</f>
        <v>0</v>
      </c>
      <c r="AL215" s="568" t="n">
        <f aca="false" ca="false" dt2D="false" dtr="false" t="normal">$L215*$K215*AL$209</f>
        <v>0</v>
      </c>
      <c r="AM215" s="568" t="n">
        <f aca="false" ca="false" dt2D="false" dtr="false" t="normal">$L215*$K215*AM$209</f>
        <v>0</v>
      </c>
      <c r="AN215" s="568" t="n">
        <f aca="false" ca="false" dt2D="false" dtr="false" t="normal">$L215*$K215*AN$209</f>
        <v>0</v>
      </c>
      <c r="AO215" s="568" t="n">
        <f aca="false" ca="false" dt2D="false" dtr="false" t="normal">$L215*$K215*AO$209</f>
        <v>0</v>
      </c>
      <c r="AP215" s="568" t="n">
        <f aca="false" ca="false" dt2D="false" dtr="false" t="normal">$L215*$K215*AP$209</f>
        <v>0</v>
      </c>
      <c r="AQ215" s="568" t="n">
        <f aca="false" ca="false" dt2D="false" dtr="false" t="normal">$L215*$K215*AQ$209</f>
        <v>0</v>
      </c>
      <c r="AR215" s="568" t="n">
        <f aca="false" ca="false" dt2D="false" dtr="false" t="normal">$L215*$K215*AR$209</f>
        <v>0</v>
      </c>
      <c r="AS215" s="568" t="n">
        <f aca="false" ca="false" dt2D="false" dtr="false" t="normal">$L215*$K215*AS$209</f>
        <v>0</v>
      </c>
      <c r="AT215" s="568" t="n">
        <f aca="false" ca="false" dt2D="false" dtr="false" t="normal">$L215*$K215*AT$209</f>
        <v>0</v>
      </c>
      <c r="AU215" s="568" t="n">
        <f aca="false" ca="false" dt2D="false" dtr="false" t="normal">$L215*$K215*AU$209</f>
        <v>0</v>
      </c>
      <c r="AV215" s="568" t="n">
        <f aca="false" ca="false" dt2D="false" dtr="false" t="normal">$L215*$K215*AV$209</f>
        <v>0</v>
      </c>
      <c r="AW215" s="568" t="n">
        <f aca="false" ca="false" dt2D="false" dtr="false" t="normal">$L215*$K215*AW$209</f>
        <v>0</v>
      </c>
      <c r="AX215" s="568" t="n">
        <f aca="false" ca="false" dt2D="false" dtr="false" t="normal">$L215*$K215*AX$209</f>
        <v>0</v>
      </c>
      <c r="AY215" s="568" t="n">
        <f aca="false" ca="false" dt2D="false" dtr="false" t="normal">$L215*$K215*AY$209</f>
        <v>0</v>
      </c>
      <c r="AZ215" s="568" t="n">
        <f aca="false" ca="false" dt2D="false" dtr="false" t="normal">$L215*$K215*AZ$209</f>
        <v>0</v>
      </c>
      <c r="BA215" s="568" t="n">
        <f aca="false" ca="false" dt2D="false" dtr="false" t="normal">$L215*$K215*BA$209</f>
        <v>0</v>
      </c>
      <c r="BB215" s="568" t="n">
        <f aca="false" ca="false" dt2D="false" dtr="false" t="normal">$L215*$K215*BB$209</f>
        <v>0</v>
      </c>
      <c r="BC215" s="568" t="n">
        <f aca="false" ca="false" dt2D="false" dtr="false" t="normal">$L215*$K215*BC$209</f>
        <v>0</v>
      </c>
      <c r="BD215" s="568" t="n">
        <f aca="false" ca="false" dt2D="false" dtr="false" t="normal">$L215*$K215*BD$209</f>
        <v>0</v>
      </c>
      <c r="BE215" s="568" t="n">
        <f aca="false" ca="false" dt2D="false" dtr="false" t="normal">$L215*$K215*BE$209</f>
        <v>0</v>
      </c>
      <c r="BF215" s="568" t="n">
        <f aca="false" ca="false" dt2D="false" dtr="false" t="normal">$L215*$K215*BF$209</f>
        <v>0</v>
      </c>
      <c r="BG215" s="568" t="n">
        <f aca="false" ca="false" dt2D="false" dtr="false" t="normal">$L215*$K215*BG$209</f>
        <v>0</v>
      </c>
      <c r="BH215" s="568" t="n">
        <f aca="false" ca="false" dt2D="false" dtr="false" t="normal">$L215*$K215*BH$209</f>
        <v>0</v>
      </c>
      <c r="BI215" s="568" t="n">
        <f aca="false" ca="false" dt2D="false" dtr="false" t="normal">$L215*$K215*BI$209</f>
        <v>0</v>
      </c>
      <c r="BJ215" s="568" t="n">
        <f aca="false" ca="false" dt2D="false" dtr="false" t="normal">$L215*$K215*BJ$209</f>
        <v>0</v>
      </c>
      <c r="BK215" s="568" t="n">
        <f aca="false" ca="false" dt2D="false" dtr="false" t="normal">$L215*$K215*BK$209</f>
        <v>0</v>
      </c>
      <c r="BL215" s="568" t="n">
        <f aca="false" ca="false" dt2D="false" dtr="false" t="normal">$L215*$K215*BL$209</f>
        <v>0</v>
      </c>
      <c r="BM215" s="568" t="n">
        <f aca="false" ca="false" dt2D="false" dtr="false" t="normal">$L215*$K215*BM$209</f>
        <v>0</v>
      </c>
      <c r="BN215" s="568" t="n">
        <f aca="false" ca="false" dt2D="false" dtr="false" t="normal">$L215*$K215*BN$209</f>
        <v>0</v>
      </c>
      <c r="BO215" s="568" t="n">
        <f aca="false" ca="false" dt2D="false" dtr="false" t="normal">$L215*$K215*BO$209</f>
        <v>0</v>
      </c>
      <c r="BP215" s="568" t="n">
        <f aca="false" ca="false" dt2D="false" dtr="false" t="normal">$L215*$K215*BP$209</f>
        <v>0</v>
      </c>
      <c r="BQ215" s="568" t="n">
        <f aca="false" ca="false" dt2D="false" dtr="false" t="normal">$L215*$K215*BQ$209</f>
        <v>0</v>
      </c>
      <c r="BR215" s="568" t="n">
        <f aca="false" ca="false" dt2D="false" dtr="false" t="normal">$L215*$K215*BR$209</f>
        <v>0</v>
      </c>
      <c r="BS215" s="568" t="n">
        <f aca="false" ca="false" dt2D="false" dtr="false" t="normal">$L215*$K215*BS$209</f>
        <v>0</v>
      </c>
      <c r="BT215" s="568" t="n">
        <f aca="false" ca="false" dt2D="false" dtr="false" t="normal">$L215*$K215*BT$209</f>
        <v>0</v>
      </c>
    </row>
    <row hidden="true" ht="16.5" outlineLevel="1" r="216">
      <c r="B216" s="482" t="s">
        <v>628</v>
      </c>
      <c r="D216" s="482" t="s">
        <v>580</v>
      </c>
      <c r="E216" s="482" t="s">
        <v>629</v>
      </c>
      <c r="I216" s="571" t="s">
        <v>686</v>
      </c>
      <c r="L216" s="235" t="n"/>
      <c r="M216" s="573" t="n">
        <f aca="false" ca="false" dt2D="false" dtr="false" t="normal">SUM(M210:M215)</f>
        <v>0</v>
      </c>
      <c r="N216" s="573" t="n">
        <f aca="false" ca="false" dt2D="false" dtr="false" t="normal">SUM(N210:N215)</f>
        <v>0</v>
      </c>
      <c r="O216" s="573" t="n">
        <f aca="false" ca="false" dt2D="false" dtr="false" t="normal">SUM(O210:O215)</f>
        <v>0</v>
      </c>
      <c r="P216" s="573" t="n">
        <f aca="false" ca="false" dt2D="false" dtr="false" t="normal">SUM(P210:P215)</f>
        <v>0</v>
      </c>
      <c r="Q216" s="573" t="n">
        <f aca="false" ca="false" dt2D="false" dtr="false" t="normal">SUM(Q210:Q215)</f>
        <v>0</v>
      </c>
      <c r="R216" s="573" t="n">
        <f aca="false" ca="false" dt2D="false" dtr="false" t="normal">SUM(R210:R215)</f>
        <v>0</v>
      </c>
      <c r="S216" s="573" t="n">
        <f aca="false" ca="false" dt2D="false" dtr="false" t="normal">SUM(S210:S215)</f>
        <v>0</v>
      </c>
      <c r="T216" s="573" t="n">
        <f aca="false" ca="false" dt2D="false" dtr="false" t="normal">SUM(T210:T215)</f>
        <v>0</v>
      </c>
      <c r="U216" s="573" t="n">
        <f aca="false" ca="false" dt2D="false" dtr="false" t="normal">SUM(U210:U215)</f>
        <v>0</v>
      </c>
      <c r="V216" s="573" t="n">
        <f aca="false" ca="false" dt2D="false" dtr="false" t="normal">SUM(V210:V215)</f>
        <v>0</v>
      </c>
      <c r="W216" s="573" t="n">
        <f aca="false" ca="false" dt2D="false" dtr="false" t="normal">SUM(W210:W215)</f>
        <v>0</v>
      </c>
      <c r="X216" s="573" t="n">
        <f aca="false" ca="false" dt2D="false" dtr="false" t="normal">SUM(X210:X215)</f>
        <v>0</v>
      </c>
      <c r="Y216" s="573" t="n">
        <f aca="false" ca="false" dt2D="false" dtr="false" t="normal">SUM(Y210:Y215)</f>
        <v>0</v>
      </c>
      <c r="Z216" s="573" t="n">
        <f aca="false" ca="false" dt2D="false" dtr="false" t="normal">SUM(Z210:Z215)</f>
        <v>0</v>
      </c>
      <c r="AA216" s="573" t="n">
        <f aca="false" ca="false" dt2D="false" dtr="false" t="normal">SUM(AA210:AA215)</f>
        <v>0</v>
      </c>
      <c r="AB216" s="573" t="n">
        <f aca="false" ca="false" dt2D="false" dtr="false" t="normal">SUM(AB210:AB215)</f>
        <v>0</v>
      </c>
      <c r="AC216" s="573" t="n">
        <f aca="false" ca="false" dt2D="false" dtr="false" t="normal">SUM(AC210:AC215)</f>
        <v>0</v>
      </c>
      <c r="AD216" s="573" t="n">
        <f aca="false" ca="false" dt2D="false" dtr="false" t="normal">SUM(AD210:AD215)</f>
        <v>0</v>
      </c>
      <c r="AE216" s="573" t="n">
        <f aca="false" ca="false" dt2D="false" dtr="false" t="normal">SUM(AE210:AE215)</f>
        <v>0</v>
      </c>
      <c r="AF216" s="573" t="n">
        <f aca="false" ca="false" dt2D="false" dtr="false" t="normal">SUM(AF210:AF215)</f>
        <v>0</v>
      </c>
      <c r="AG216" s="573" t="n">
        <f aca="false" ca="false" dt2D="false" dtr="false" t="normal">SUM(AG210:AG215)</f>
        <v>0</v>
      </c>
      <c r="AH216" s="573" t="n">
        <f aca="false" ca="false" dt2D="false" dtr="false" t="normal">SUM(AH210:AH215)</f>
        <v>0</v>
      </c>
      <c r="AI216" s="573" t="n">
        <f aca="false" ca="false" dt2D="false" dtr="false" t="normal">SUM(AI210:AI215)</f>
        <v>0</v>
      </c>
      <c r="AJ216" s="573" t="n">
        <f aca="false" ca="false" dt2D="false" dtr="false" t="normal">SUM(AJ210:AJ215)</f>
        <v>0</v>
      </c>
      <c r="AK216" s="573" t="n">
        <f aca="false" ca="false" dt2D="false" dtr="false" t="normal">SUM(AK210:AK215)</f>
        <v>0</v>
      </c>
      <c r="AL216" s="573" t="n">
        <f aca="false" ca="false" dt2D="false" dtr="false" t="normal">SUM(AL210:AL215)</f>
        <v>0</v>
      </c>
      <c r="AM216" s="573" t="n">
        <f aca="false" ca="false" dt2D="false" dtr="false" t="normal">SUM(AM210:AM215)</f>
        <v>0</v>
      </c>
      <c r="AN216" s="573" t="n">
        <f aca="false" ca="false" dt2D="false" dtr="false" t="normal">SUM(AN210:AN215)</f>
        <v>0</v>
      </c>
      <c r="AO216" s="573" t="n">
        <f aca="false" ca="false" dt2D="false" dtr="false" t="normal">SUM(AO210:AO215)</f>
        <v>0</v>
      </c>
      <c r="AP216" s="573" t="n">
        <f aca="false" ca="false" dt2D="false" dtr="false" t="normal">SUM(AP210:AP215)</f>
        <v>0</v>
      </c>
      <c r="AQ216" s="573" t="n">
        <f aca="false" ca="false" dt2D="false" dtr="false" t="normal">SUM(AQ210:AQ215)</f>
        <v>0</v>
      </c>
      <c r="AR216" s="573" t="n">
        <f aca="false" ca="false" dt2D="false" dtr="false" t="normal">SUM(AR210:AR215)</f>
        <v>0</v>
      </c>
      <c r="AS216" s="573" t="n">
        <f aca="false" ca="false" dt2D="false" dtr="false" t="normal">SUM(AS210:AS215)</f>
        <v>0</v>
      </c>
      <c r="AT216" s="573" t="n">
        <f aca="false" ca="false" dt2D="false" dtr="false" t="normal">SUM(AT210:AT215)</f>
        <v>0</v>
      </c>
      <c r="AU216" s="573" t="n">
        <f aca="false" ca="false" dt2D="false" dtr="false" t="normal">SUM(AU210:AU215)</f>
        <v>0</v>
      </c>
      <c r="AV216" s="573" t="n">
        <f aca="false" ca="false" dt2D="false" dtr="false" t="normal">SUM(AV210:AV215)</f>
        <v>0</v>
      </c>
      <c r="AW216" s="573" t="n">
        <f aca="false" ca="false" dt2D="false" dtr="false" t="normal">SUM(AW210:AW215)</f>
        <v>0</v>
      </c>
      <c r="AX216" s="573" t="n">
        <f aca="false" ca="false" dt2D="false" dtr="false" t="normal">SUM(AX210:AX215)</f>
        <v>0</v>
      </c>
      <c r="AY216" s="573" t="n">
        <f aca="false" ca="false" dt2D="false" dtr="false" t="normal">SUM(AY210:AY215)</f>
        <v>0</v>
      </c>
      <c r="AZ216" s="573" t="n">
        <f aca="false" ca="false" dt2D="false" dtr="false" t="normal">SUM(AZ210:AZ215)</f>
        <v>0</v>
      </c>
      <c r="BA216" s="573" t="n">
        <f aca="false" ca="false" dt2D="false" dtr="false" t="normal">SUM(BA210:BA215)</f>
        <v>0</v>
      </c>
      <c r="BB216" s="573" t="n">
        <f aca="false" ca="false" dt2D="false" dtr="false" t="normal">SUM(BB210:BB215)</f>
        <v>0</v>
      </c>
      <c r="BC216" s="573" t="n">
        <f aca="false" ca="false" dt2D="false" dtr="false" t="normal">SUM(BC210:BC215)</f>
        <v>0</v>
      </c>
      <c r="BD216" s="573" t="n">
        <f aca="false" ca="false" dt2D="false" dtr="false" t="normal">SUM(BD210:BD215)</f>
        <v>0</v>
      </c>
      <c r="BE216" s="573" t="n">
        <f aca="false" ca="false" dt2D="false" dtr="false" t="normal">SUM(BE210:BE215)</f>
        <v>0</v>
      </c>
      <c r="BF216" s="573" t="n">
        <f aca="false" ca="false" dt2D="false" dtr="false" t="normal">SUM(BF210:BF215)</f>
        <v>0</v>
      </c>
      <c r="BG216" s="573" t="n">
        <f aca="false" ca="false" dt2D="false" dtr="false" t="normal">SUM(BG210:BG215)</f>
        <v>0</v>
      </c>
      <c r="BH216" s="573" t="n">
        <f aca="false" ca="false" dt2D="false" dtr="false" t="normal">SUM(BH210:BH215)</f>
        <v>0</v>
      </c>
      <c r="BI216" s="573" t="n">
        <f aca="false" ca="false" dt2D="false" dtr="false" t="normal">SUM(BI210:BI215)</f>
        <v>0</v>
      </c>
      <c r="BJ216" s="573" t="n">
        <f aca="false" ca="false" dt2D="false" dtr="false" t="normal">SUM(BJ210:BJ215)</f>
        <v>0</v>
      </c>
      <c r="BK216" s="573" t="n">
        <f aca="false" ca="false" dt2D="false" dtr="false" t="normal">SUM(BK210:BK215)</f>
        <v>0</v>
      </c>
      <c r="BL216" s="573" t="n">
        <f aca="false" ca="false" dt2D="false" dtr="false" t="normal">SUM(BL210:BL215)</f>
        <v>0</v>
      </c>
      <c r="BM216" s="573" t="n">
        <f aca="false" ca="false" dt2D="false" dtr="false" t="normal">SUM(BM210:BM215)</f>
        <v>0</v>
      </c>
      <c r="BN216" s="573" t="n">
        <f aca="false" ca="false" dt2D="false" dtr="false" t="normal">SUM(BN210:BN215)</f>
        <v>0</v>
      </c>
      <c r="BO216" s="573" t="n">
        <f aca="false" ca="false" dt2D="false" dtr="false" t="normal">SUM(BO210:BO215)</f>
        <v>0</v>
      </c>
      <c r="BP216" s="573" t="n">
        <f aca="false" ca="false" dt2D="false" dtr="false" t="normal">SUM(BP210:BP215)</f>
        <v>0</v>
      </c>
      <c r="BQ216" s="573" t="n">
        <f aca="false" ca="false" dt2D="false" dtr="false" t="normal">SUM(BQ210:BQ215)</f>
        <v>0</v>
      </c>
      <c r="BR216" s="573" t="n">
        <f aca="false" ca="false" dt2D="false" dtr="false" t="normal">SUM(BR210:BR215)</f>
        <v>0</v>
      </c>
      <c r="BS216" s="573" t="n">
        <f aca="false" ca="false" dt2D="false" dtr="false" t="normal">SUM(BS210:BS215)</f>
        <v>0</v>
      </c>
      <c r="BT216" s="573" t="n">
        <f aca="false" ca="false" dt2D="false" dtr="false" t="normal">SUM(BT210:BT215)</f>
        <v>0</v>
      </c>
    </row>
    <row hidden="true" ht="16.5" outlineLevel="1" r="217">
      <c r="L217" s="235" t="n"/>
      <c r="M217" s="244" t="n"/>
      <c r="N217" s="244" t="n"/>
      <c r="O217" s="244" t="n"/>
      <c r="P217" s="244" t="n"/>
      <c r="Q217" s="244" t="n"/>
      <c r="R217" s="244" t="n"/>
      <c r="S217" s="244" t="n"/>
      <c r="T217" s="244" t="n"/>
      <c r="U217" s="244" t="n"/>
      <c r="V217" s="244" t="n"/>
      <c r="W217" s="244" t="n"/>
      <c r="X217" s="244" t="n"/>
      <c r="Y217" s="244" t="n"/>
      <c r="Z217" s="244" t="n"/>
      <c r="AA217" s="244" t="n"/>
      <c r="AB217" s="244" t="n"/>
      <c r="AC217" s="244" t="n"/>
      <c r="AD217" s="244" t="n"/>
      <c r="AE217" s="244" t="n"/>
      <c r="AF217" s="244" t="n"/>
      <c r="AG217" s="244" t="n"/>
      <c r="AH217" s="244" t="n"/>
      <c r="AI217" s="244" t="n"/>
      <c r="AJ217" s="244" t="n"/>
      <c r="AK217" s="244" t="n"/>
      <c r="AL217" s="244" t="n"/>
      <c r="AM217" s="244" t="n"/>
      <c r="AN217" s="244" t="n"/>
      <c r="AO217" s="244" t="n"/>
      <c r="AP217" s="244" t="n"/>
      <c r="AQ217" s="244" t="n"/>
      <c r="AR217" s="244" t="n"/>
      <c r="AS217" s="244" t="n"/>
      <c r="AT217" s="244" t="n"/>
      <c r="AU217" s="244" t="n"/>
      <c r="AV217" s="244" t="n"/>
      <c r="AW217" s="244" t="n"/>
      <c r="AX217" s="244" t="n"/>
      <c r="AY217" s="244" t="n"/>
      <c r="AZ217" s="244" t="n"/>
      <c r="BA217" s="244" t="n"/>
      <c r="BB217" s="244" t="n"/>
      <c r="BC217" s="244" t="n"/>
      <c r="BD217" s="244" t="n"/>
      <c r="BE217" s="244" t="n"/>
      <c r="BF217" s="244" t="n"/>
      <c r="BG217" s="244" t="n"/>
      <c r="BH217" s="244" t="n"/>
      <c r="BI217" s="244" t="n"/>
      <c r="BJ217" s="244" t="n"/>
      <c r="BK217" s="244" t="n"/>
      <c r="BL217" s="244" t="n"/>
      <c r="BM217" s="244" t="n"/>
      <c r="BN217" s="244" t="n"/>
      <c r="BO217" s="244" t="n"/>
      <c r="BP217" s="244" t="n"/>
      <c r="BQ217" s="244" t="n"/>
      <c r="BR217" s="244" t="n"/>
      <c r="BS217" s="244" t="n"/>
      <c r="BT217" s="244" t="n"/>
    </row>
    <row hidden="true" ht="16.5" outlineLevel="1" r="218">
      <c r="I218" s="625" t="s">
        <v>687</v>
      </c>
      <c r="J218" s="431" t="s">
        <v>585</v>
      </c>
      <c r="L218" s="235" t="n"/>
      <c r="M218" s="565" t="n"/>
      <c r="N218" s="565" t="n"/>
      <c r="O218" s="565" t="n"/>
      <c r="P218" s="565" t="n"/>
      <c r="Q218" s="565" t="n"/>
      <c r="R218" s="565" t="n"/>
      <c r="S218" s="565" t="n"/>
      <c r="T218" s="565" t="n"/>
      <c r="U218" s="565" t="n"/>
      <c r="V218" s="565" t="n"/>
      <c r="W218" s="565" t="n"/>
      <c r="X218" s="565" t="n"/>
      <c r="Y218" s="565" t="n"/>
      <c r="Z218" s="565" t="n"/>
      <c r="AA218" s="565" t="n"/>
      <c r="AB218" s="565" t="n"/>
      <c r="AC218" s="565" t="n"/>
      <c r="AD218" s="565" t="n"/>
      <c r="AE218" s="565" t="n"/>
      <c r="AF218" s="565" t="n"/>
      <c r="AG218" s="565" t="n"/>
      <c r="AH218" s="565" t="n"/>
      <c r="AI218" s="565" t="n"/>
      <c r="AJ218" s="565" t="n"/>
      <c r="AK218" s="565" t="n"/>
      <c r="AL218" s="565" t="n"/>
      <c r="AM218" s="565" t="n"/>
      <c r="AN218" s="565" t="n"/>
      <c r="AO218" s="565" t="n"/>
      <c r="AP218" s="565" t="n"/>
      <c r="AQ218" s="565" t="n"/>
      <c r="AR218" s="565" t="n"/>
      <c r="AS218" s="565" t="n"/>
      <c r="AT218" s="565" t="n"/>
      <c r="AU218" s="565" t="n"/>
      <c r="AV218" s="565" t="n"/>
      <c r="AW218" s="565" t="n"/>
      <c r="AX218" s="565" t="n"/>
      <c r="AY218" s="565" t="n"/>
      <c r="AZ218" s="565" t="n"/>
      <c r="BA218" s="565" t="n"/>
      <c r="BB218" s="565" t="n"/>
      <c r="BC218" s="565" t="n"/>
      <c r="BD218" s="565" t="n"/>
      <c r="BE218" s="565" t="n"/>
      <c r="BF218" s="565" t="n"/>
      <c r="BG218" s="565" t="n"/>
      <c r="BH218" s="565" t="n"/>
      <c r="BI218" s="565" t="n"/>
      <c r="BJ218" s="565" t="n"/>
      <c r="BK218" s="565" t="n"/>
      <c r="BL218" s="565" t="n"/>
      <c r="BM218" s="565" t="n"/>
      <c r="BN218" s="565" t="n"/>
      <c r="BO218" s="565" t="n"/>
      <c r="BP218" s="565" t="n"/>
      <c r="BQ218" s="565" t="n"/>
      <c r="BR218" s="565" t="n"/>
      <c r="BS218" s="565" t="n"/>
      <c r="BT218" s="565" t="n"/>
    </row>
    <row hidden="true" ht="16.5" outlineLevel="2" r="219">
      <c r="I219" s="566" t="s">
        <v>683</v>
      </c>
      <c r="J219" s="626" t="s">
        <v>640</v>
      </c>
      <c r="K219" s="567" t="n"/>
      <c r="L219" s="627" t="n"/>
      <c r="M219" s="568" t="n">
        <f aca="false" ca="false" dt2D="false" dtr="false" t="normal">$L219*$K219*M$218</f>
        <v>0</v>
      </c>
      <c r="N219" s="568" t="n">
        <f aca="false" ca="false" dt2D="false" dtr="false" t="normal">$L219*$K219*N$218</f>
        <v>0</v>
      </c>
      <c r="O219" s="568" t="n">
        <f aca="false" ca="false" dt2D="false" dtr="false" t="normal">$L219*$K219*O$218</f>
        <v>0</v>
      </c>
      <c r="P219" s="568" t="n">
        <f aca="false" ca="false" dt2D="false" dtr="false" t="normal">$L219*$K219*P$218</f>
        <v>0</v>
      </c>
      <c r="Q219" s="568" t="n">
        <f aca="false" ca="false" dt2D="false" dtr="false" t="normal">$L219*$K219*Q$218</f>
        <v>0</v>
      </c>
      <c r="R219" s="568" t="n">
        <f aca="false" ca="false" dt2D="false" dtr="false" t="normal">$L219*$K219*R$218</f>
        <v>0</v>
      </c>
      <c r="S219" s="568" t="n">
        <f aca="false" ca="false" dt2D="false" dtr="false" t="normal">$L219*$K219*S$218</f>
        <v>0</v>
      </c>
      <c r="T219" s="568" t="n">
        <f aca="false" ca="false" dt2D="false" dtr="false" t="normal">$L219*$K219*T$218</f>
        <v>0</v>
      </c>
      <c r="U219" s="568" t="n">
        <f aca="false" ca="false" dt2D="false" dtr="false" t="normal">$L219*$K219*U$218</f>
        <v>0</v>
      </c>
      <c r="V219" s="568" t="n">
        <f aca="false" ca="false" dt2D="false" dtr="false" t="normal">$L219*$K219*V$218</f>
        <v>0</v>
      </c>
      <c r="W219" s="568" t="n">
        <f aca="false" ca="false" dt2D="false" dtr="false" t="normal">$L219*$K219*W$218</f>
        <v>0</v>
      </c>
      <c r="X219" s="568" t="n">
        <f aca="false" ca="false" dt2D="false" dtr="false" t="normal">$L219*$K219*X$218</f>
        <v>0</v>
      </c>
      <c r="Y219" s="568" t="n">
        <f aca="false" ca="false" dt2D="false" dtr="false" t="normal">$L219*$K219*Y$218</f>
        <v>0</v>
      </c>
      <c r="Z219" s="568" t="n">
        <f aca="false" ca="false" dt2D="false" dtr="false" t="normal">$L219*$K219*Z$218</f>
        <v>0</v>
      </c>
      <c r="AA219" s="568" t="n">
        <f aca="false" ca="false" dt2D="false" dtr="false" t="normal">$L219*$K219*AA$218</f>
        <v>0</v>
      </c>
      <c r="AB219" s="568" t="n">
        <f aca="false" ca="false" dt2D="false" dtr="false" t="normal">$L219*$K219*AB$218</f>
        <v>0</v>
      </c>
      <c r="AC219" s="568" t="n">
        <f aca="false" ca="false" dt2D="false" dtr="false" t="normal">$L219*$K219*AC$218</f>
        <v>0</v>
      </c>
      <c r="AD219" s="568" t="n">
        <f aca="false" ca="false" dt2D="false" dtr="false" t="normal">$L219*$K219*AD$218</f>
        <v>0</v>
      </c>
      <c r="AE219" s="568" t="n">
        <f aca="false" ca="false" dt2D="false" dtr="false" t="normal">$L219*$K219*AE$218</f>
        <v>0</v>
      </c>
      <c r="AF219" s="568" t="n">
        <f aca="false" ca="false" dt2D="false" dtr="false" t="normal">$L219*$K219*AF$218</f>
        <v>0</v>
      </c>
      <c r="AG219" s="568" t="n">
        <f aca="false" ca="false" dt2D="false" dtr="false" t="normal">$L219*$K219*AG$218</f>
        <v>0</v>
      </c>
      <c r="AH219" s="568" t="n">
        <f aca="false" ca="false" dt2D="false" dtr="false" t="normal">$L219*$K219*AH$218</f>
        <v>0</v>
      </c>
      <c r="AI219" s="568" t="n">
        <f aca="false" ca="false" dt2D="false" dtr="false" t="normal">$L219*$K219*AI$218</f>
        <v>0</v>
      </c>
      <c r="AJ219" s="568" t="n">
        <f aca="false" ca="false" dt2D="false" dtr="false" t="normal">$L219*$K219*AJ$218</f>
        <v>0</v>
      </c>
      <c r="AK219" s="568" t="n">
        <f aca="false" ca="false" dt2D="false" dtr="false" t="normal">$L219*$K219*AK$218</f>
        <v>0</v>
      </c>
      <c r="AL219" s="568" t="n">
        <f aca="false" ca="false" dt2D="false" dtr="false" t="normal">$L219*$K219*AL$218</f>
        <v>0</v>
      </c>
      <c r="AM219" s="568" t="n">
        <f aca="false" ca="false" dt2D="false" dtr="false" t="normal">$L219*$K219*AM$218</f>
        <v>0</v>
      </c>
      <c r="AN219" s="568" t="n">
        <f aca="false" ca="false" dt2D="false" dtr="false" t="normal">$L219*$K219*AN$218</f>
        <v>0</v>
      </c>
      <c r="AO219" s="568" t="n">
        <f aca="false" ca="false" dt2D="false" dtr="false" t="normal">$L219*$K219*AO$218</f>
        <v>0</v>
      </c>
      <c r="AP219" s="568" t="n">
        <f aca="false" ca="false" dt2D="false" dtr="false" t="normal">$L219*$K219*AP$218</f>
        <v>0</v>
      </c>
      <c r="AQ219" s="568" t="n">
        <f aca="false" ca="false" dt2D="false" dtr="false" t="normal">$L219*$K219*AQ$218</f>
        <v>0</v>
      </c>
      <c r="AR219" s="568" t="n">
        <f aca="false" ca="false" dt2D="false" dtr="false" t="normal">$L219*$K219*AR$218</f>
        <v>0</v>
      </c>
      <c r="AS219" s="568" t="n">
        <f aca="false" ca="false" dt2D="false" dtr="false" t="normal">$L219*$K219*AS$218</f>
        <v>0</v>
      </c>
      <c r="AT219" s="568" t="n">
        <f aca="false" ca="false" dt2D="false" dtr="false" t="normal">$L219*$K219*AT$218</f>
        <v>0</v>
      </c>
      <c r="AU219" s="568" t="n">
        <f aca="false" ca="false" dt2D="false" dtr="false" t="normal">$L219*$K219*AU$218</f>
        <v>0</v>
      </c>
      <c r="AV219" s="568" t="n">
        <f aca="false" ca="false" dt2D="false" dtr="false" t="normal">$L219*$K219*AV$218</f>
        <v>0</v>
      </c>
      <c r="AW219" s="568" t="n">
        <f aca="false" ca="false" dt2D="false" dtr="false" t="normal">$L219*$K219*AW$218</f>
        <v>0</v>
      </c>
      <c r="AX219" s="568" t="n">
        <f aca="false" ca="false" dt2D="false" dtr="false" t="normal">$L219*$K219*AX$218</f>
        <v>0</v>
      </c>
      <c r="AY219" s="568" t="n">
        <f aca="false" ca="false" dt2D="false" dtr="false" t="normal">$L219*$K219*AY$218</f>
        <v>0</v>
      </c>
      <c r="AZ219" s="568" t="n">
        <f aca="false" ca="false" dt2D="false" dtr="false" t="normal">$L219*$K219*AZ$218</f>
        <v>0</v>
      </c>
      <c r="BA219" s="568" t="n">
        <f aca="false" ca="false" dt2D="false" dtr="false" t="normal">$L219*$K219*BA$218</f>
        <v>0</v>
      </c>
      <c r="BB219" s="568" t="n">
        <f aca="false" ca="false" dt2D="false" dtr="false" t="normal">$L219*$K219*BB$218</f>
        <v>0</v>
      </c>
      <c r="BC219" s="568" t="n">
        <f aca="false" ca="false" dt2D="false" dtr="false" t="normal">$L219*$K219*BC$218</f>
        <v>0</v>
      </c>
      <c r="BD219" s="568" t="n">
        <f aca="false" ca="false" dt2D="false" dtr="false" t="normal">$L219*$K219*BD$218</f>
        <v>0</v>
      </c>
      <c r="BE219" s="568" t="n">
        <f aca="false" ca="false" dt2D="false" dtr="false" t="normal">$L219*$K219*BE$218</f>
        <v>0</v>
      </c>
      <c r="BF219" s="568" t="n">
        <f aca="false" ca="false" dt2D="false" dtr="false" t="normal">$L219*$K219*BF$218</f>
        <v>0</v>
      </c>
      <c r="BG219" s="568" t="n">
        <f aca="false" ca="false" dt2D="false" dtr="false" t="normal">$L219*$K219*BG$218</f>
        <v>0</v>
      </c>
      <c r="BH219" s="568" t="n">
        <f aca="false" ca="false" dt2D="false" dtr="false" t="normal">$L219*$K219*BH$218</f>
        <v>0</v>
      </c>
      <c r="BI219" s="568" t="n">
        <f aca="false" ca="false" dt2D="false" dtr="false" t="normal">$L219*$K219*BI$218</f>
        <v>0</v>
      </c>
      <c r="BJ219" s="568" t="n">
        <f aca="false" ca="false" dt2D="false" dtr="false" t="normal">$L219*$K219*BJ$218</f>
        <v>0</v>
      </c>
      <c r="BK219" s="568" t="n">
        <f aca="false" ca="false" dt2D="false" dtr="false" t="normal">$L219*$K219*BK$218</f>
        <v>0</v>
      </c>
      <c r="BL219" s="568" t="n">
        <f aca="false" ca="false" dt2D="false" dtr="false" t="normal">$L219*$K219*BL$218</f>
        <v>0</v>
      </c>
      <c r="BM219" s="568" t="n">
        <f aca="false" ca="false" dt2D="false" dtr="false" t="normal">$L219*$K219*BM$218</f>
        <v>0</v>
      </c>
      <c r="BN219" s="568" t="n">
        <f aca="false" ca="false" dt2D="false" dtr="false" t="normal">$L219*$K219*BN$218</f>
        <v>0</v>
      </c>
      <c r="BO219" s="568" t="n">
        <f aca="false" ca="false" dt2D="false" dtr="false" t="normal">$L219*$K219*BO$218</f>
        <v>0</v>
      </c>
      <c r="BP219" s="568" t="n">
        <f aca="false" ca="false" dt2D="false" dtr="false" t="normal">$L219*$K219*BP$218</f>
        <v>0</v>
      </c>
      <c r="BQ219" s="568" t="n">
        <f aca="false" ca="false" dt2D="false" dtr="false" t="normal">$L219*$K219*BQ$218</f>
        <v>0</v>
      </c>
      <c r="BR219" s="568" t="n">
        <f aca="false" ca="false" dt2D="false" dtr="false" t="normal">$L219*$K219*BR$218</f>
        <v>0</v>
      </c>
      <c r="BS219" s="568" t="n">
        <f aca="false" ca="false" dt2D="false" dtr="false" t="normal">$L219*$K219*BS$218</f>
        <v>0</v>
      </c>
      <c r="BT219" s="568" t="n">
        <f aca="false" ca="false" dt2D="false" dtr="false" t="normal">$L219*$K219*BT$218</f>
        <v>0</v>
      </c>
    </row>
    <row hidden="true" ht="16.5" outlineLevel="2" r="220">
      <c r="I220" s="566" t="s">
        <v>684</v>
      </c>
      <c r="J220" s="626" t="s">
        <v>640</v>
      </c>
      <c r="K220" s="567" t="n"/>
      <c r="L220" s="627" t="n"/>
      <c r="M220" s="568" t="n">
        <f aca="false" ca="false" dt2D="false" dtr="false" t="normal">$L220*$K220*M$218</f>
        <v>0</v>
      </c>
      <c r="N220" s="568" t="n">
        <f aca="false" ca="false" dt2D="false" dtr="false" t="normal">$L220*$K220*N$218</f>
        <v>0</v>
      </c>
      <c r="O220" s="568" t="n">
        <f aca="false" ca="false" dt2D="false" dtr="false" t="normal">$L220*$K220*O$218</f>
        <v>0</v>
      </c>
      <c r="P220" s="568" t="n">
        <f aca="false" ca="false" dt2D="false" dtr="false" t="normal">$L220*$K220*P$218</f>
        <v>0</v>
      </c>
      <c r="Q220" s="568" t="n">
        <f aca="false" ca="false" dt2D="false" dtr="false" t="normal">$L220*$K220*Q$218</f>
        <v>0</v>
      </c>
      <c r="R220" s="568" t="n">
        <f aca="false" ca="false" dt2D="false" dtr="false" t="normal">$L220*$K220*R$218</f>
        <v>0</v>
      </c>
      <c r="S220" s="568" t="n">
        <f aca="false" ca="false" dt2D="false" dtr="false" t="normal">$L220*$K220*S$218</f>
        <v>0</v>
      </c>
      <c r="T220" s="568" t="n">
        <f aca="false" ca="false" dt2D="false" dtr="false" t="normal">$L220*$K220*T$218</f>
        <v>0</v>
      </c>
      <c r="U220" s="568" t="n">
        <f aca="false" ca="false" dt2D="false" dtr="false" t="normal">$L220*$K220*U$218</f>
        <v>0</v>
      </c>
      <c r="V220" s="568" t="n">
        <f aca="false" ca="false" dt2D="false" dtr="false" t="normal">$L220*$K220*V$218</f>
        <v>0</v>
      </c>
      <c r="W220" s="568" t="n">
        <f aca="false" ca="false" dt2D="false" dtr="false" t="normal">$L220*$K220*W$218</f>
        <v>0</v>
      </c>
      <c r="X220" s="568" t="n">
        <f aca="false" ca="false" dt2D="false" dtr="false" t="normal">$L220*$K220*X$218</f>
        <v>0</v>
      </c>
      <c r="Y220" s="568" t="n">
        <f aca="false" ca="false" dt2D="false" dtr="false" t="normal">$L220*$K220*Y$218</f>
        <v>0</v>
      </c>
      <c r="Z220" s="568" t="n">
        <f aca="false" ca="false" dt2D="false" dtr="false" t="normal">$L220*$K220*Z$218</f>
        <v>0</v>
      </c>
      <c r="AA220" s="568" t="n">
        <f aca="false" ca="false" dt2D="false" dtr="false" t="normal">$L220*$K220*AA$218</f>
        <v>0</v>
      </c>
      <c r="AB220" s="568" t="n">
        <f aca="false" ca="false" dt2D="false" dtr="false" t="normal">$L220*$K220*AB$218</f>
        <v>0</v>
      </c>
      <c r="AC220" s="568" t="n">
        <f aca="false" ca="false" dt2D="false" dtr="false" t="normal">$L220*$K220*AC$218</f>
        <v>0</v>
      </c>
      <c r="AD220" s="568" t="n">
        <f aca="false" ca="false" dt2D="false" dtr="false" t="normal">$L220*$K220*AD$218</f>
        <v>0</v>
      </c>
      <c r="AE220" s="568" t="n">
        <f aca="false" ca="false" dt2D="false" dtr="false" t="normal">$L220*$K220*AE$218</f>
        <v>0</v>
      </c>
      <c r="AF220" s="568" t="n">
        <f aca="false" ca="false" dt2D="false" dtr="false" t="normal">$L220*$K220*AF$218</f>
        <v>0</v>
      </c>
      <c r="AG220" s="568" t="n">
        <f aca="false" ca="false" dt2D="false" dtr="false" t="normal">$L220*$K220*AG$218</f>
        <v>0</v>
      </c>
      <c r="AH220" s="568" t="n">
        <f aca="false" ca="false" dt2D="false" dtr="false" t="normal">$L220*$K220*AH$218</f>
        <v>0</v>
      </c>
      <c r="AI220" s="568" t="n">
        <f aca="false" ca="false" dt2D="false" dtr="false" t="normal">$L220*$K220*AI$218</f>
        <v>0</v>
      </c>
      <c r="AJ220" s="568" t="n">
        <f aca="false" ca="false" dt2D="false" dtr="false" t="normal">$L220*$K220*AJ$218</f>
        <v>0</v>
      </c>
      <c r="AK220" s="568" t="n">
        <f aca="false" ca="false" dt2D="false" dtr="false" t="normal">$L220*$K220*AK$218</f>
        <v>0</v>
      </c>
      <c r="AL220" s="568" t="n">
        <f aca="false" ca="false" dt2D="false" dtr="false" t="normal">$L220*$K220*AL$218</f>
        <v>0</v>
      </c>
      <c r="AM220" s="568" t="n">
        <f aca="false" ca="false" dt2D="false" dtr="false" t="normal">$L220*$K220*AM$218</f>
        <v>0</v>
      </c>
      <c r="AN220" s="568" t="n">
        <f aca="false" ca="false" dt2D="false" dtr="false" t="normal">$L220*$K220*AN$218</f>
        <v>0</v>
      </c>
      <c r="AO220" s="568" t="n">
        <f aca="false" ca="false" dt2D="false" dtr="false" t="normal">$L220*$K220*AO$218</f>
        <v>0</v>
      </c>
      <c r="AP220" s="568" t="n">
        <f aca="false" ca="false" dt2D="false" dtr="false" t="normal">$L220*$K220*AP$218</f>
        <v>0</v>
      </c>
      <c r="AQ220" s="568" t="n">
        <f aca="false" ca="false" dt2D="false" dtr="false" t="normal">$L220*$K220*AQ$218</f>
        <v>0</v>
      </c>
      <c r="AR220" s="568" t="n">
        <f aca="false" ca="false" dt2D="false" dtr="false" t="normal">$L220*$K220*AR$218</f>
        <v>0</v>
      </c>
      <c r="AS220" s="568" t="n">
        <f aca="false" ca="false" dt2D="false" dtr="false" t="normal">$L220*$K220*AS$218</f>
        <v>0</v>
      </c>
      <c r="AT220" s="568" t="n">
        <f aca="false" ca="false" dt2D="false" dtr="false" t="normal">$L220*$K220*AT$218</f>
        <v>0</v>
      </c>
      <c r="AU220" s="568" t="n">
        <f aca="false" ca="false" dt2D="false" dtr="false" t="normal">$L220*$K220*AU$218</f>
        <v>0</v>
      </c>
      <c r="AV220" s="568" t="n">
        <f aca="false" ca="false" dt2D="false" dtr="false" t="normal">$L220*$K220*AV$218</f>
        <v>0</v>
      </c>
      <c r="AW220" s="568" t="n">
        <f aca="false" ca="false" dt2D="false" dtr="false" t="normal">$L220*$K220*AW$218</f>
        <v>0</v>
      </c>
      <c r="AX220" s="568" t="n">
        <f aca="false" ca="false" dt2D="false" dtr="false" t="normal">$L220*$K220*AX$218</f>
        <v>0</v>
      </c>
      <c r="AY220" s="568" t="n">
        <f aca="false" ca="false" dt2D="false" dtr="false" t="normal">$L220*$K220*AY$218</f>
        <v>0</v>
      </c>
      <c r="AZ220" s="568" t="n">
        <f aca="false" ca="false" dt2D="false" dtr="false" t="normal">$L220*$K220*AZ$218</f>
        <v>0</v>
      </c>
      <c r="BA220" s="568" t="n">
        <f aca="false" ca="false" dt2D="false" dtr="false" t="normal">$L220*$K220*BA$218</f>
        <v>0</v>
      </c>
      <c r="BB220" s="568" t="n">
        <f aca="false" ca="false" dt2D="false" dtr="false" t="normal">$L220*$K220*BB$218</f>
        <v>0</v>
      </c>
      <c r="BC220" s="568" t="n">
        <f aca="false" ca="false" dt2D="false" dtr="false" t="normal">$L220*$K220*BC$218</f>
        <v>0</v>
      </c>
      <c r="BD220" s="568" t="n">
        <f aca="false" ca="false" dt2D="false" dtr="false" t="normal">$L220*$K220*BD$218</f>
        <v>0</v>
      </c>
      <c r="BE220" s="568" t="n">
        <f aca="false" ca="false" dt2D="false" dtr="false" t="normal">$L220*$K220*BE$218</f>
        <v>0</v>
      </c>
      <c r="BF220" s="568" t="n">
        <f aca="false" ca="false" dt2D="false" dtr="false" t="normal">$L220*$K220*BF$218</f>
        <v>0</v>
      </c>
      <c r="BG220" s="568" t="n">
        <f aca="false" ca="false" dt2D="false" dtr="false" t="normal">$L220*$K220*BG$218</f>
        <v>0</v>
      </c>
      <c r="BH220" s="568" t="n">
        <f aca="false" ca="false" dt2D="false" dtr="false" t="normal">$L220*$K220*BH$218</f>
        <v>0</v>
      </c>
      <c r="BI220" s="568" t="n">
        <f aca="false" ca="false" dt2D="false" dtr="false" t="normal">$L220*$K220*BI$218</f>
        <v>0</v>
      </c>
      <c r="BJ220" s="568" t="n">
        <f aca="false" ca="false" dt2D="false" dtr="false" t="normal">$L220*$K220*BJ$218</f>
        <v>0</v>
      </c>
      <c r="BK220" s="568" t="n">
        <f aca="false" ca="false" dt2D="false" dtr="false" t="normal">$L220*$K220*BK$218</f>
        <v>0</v>
      </c>
      <c r="BL220" s="568" t="n">
        <f aca="false" ca="false" dt2D="false" dtr="false" t="normal">$L220*$K220*BL$218</f>
        <v>0</v>
      </c>
      <c r="BM220" s="568" t="n">
        <f aca="false" ca="false" dt2D="false" dtr="false" t="normal">$L220*$K220*BM$218</f>
        <v>0</v>
      </c>
      <c r="BN220" s="568" t="n">
        <f aca="false" ca="false" dt2D="false" dtr="false" t="normal">$L220*$K220*BN$218</f>
        <v>0</v>
      </c>
      <c r="BO220" s="568" t="n">
        <f aca="false" ca="false" dt2D="false" dtr="false" t="normal">$L220*$K220*BO$218</f>
        <v>0</v>
      </c>
      <c r="BP220" s="568" t="n">
        <f aca="false" ca="false" dt2D="false" dtr="false" t="normal">$L220*$K220*BP$218</f>
        <v>0</v>
      </c>
      <c r="BQ220" s="568" t="n">
        <f aca="false" ca="false" dt2D="false" dtr="false" t="normal">$L220*$K220*BQ$218</f>
        <v>0</v>
      </c>
      <c r="BR220" s="568" t="n">
        <f aca="false" ca="false" dt2D="false" dtr="false" t="normal">$L220*$K220*BR$218</f>
        <v>0</v>
      </c>
      <c r="BS220" s="568" t="n">
        <f aca="false" ca="false" dt2D="false" dtr="false" t="normal">$L220*$K220*BS$218</f>
        <v>0</v>
      </c>
      <c r="BT220" s="568" t="n">
        <f aca="false" ca="false" dt2D="false" dtr="false" t="normal">$L220*$K220*BT$218</f>
        <v>0</v>
      </c>
    </row>
    <row hidden="true" ht="16.5" outlineLevel="2" r="221">
      <c r="I221" s="566" t="s">
        <v>685</v>
      </c>
      <c r="J221" s="626" t="s">
        <v>587</v>
      </c>
      <c r="K221" s="567" t="n"/>
      <c r="L221" s="627" t="n"/>
      <c r="M221" s="568" t="n">
        <f aca="false" ca="false" dt2D="false" dtr="false" t="normal">$L221*$K221*M$218</f>
        <v>0</v>
      </c>
      <c r="N221" s="568" t="n">
        <f aca="false" ca="false" dt2D="false" dtr="false" t="normal">$L221*$K221*N$218</f>
        <v>0</v>
      </c>
      <c r="O221" s="568" t="n">
        <f aca="false" ca="false" dt2D="false" dtr="false" t="normal">$L221*$K221*O$218</f>
        <v>0</v>
      </c>
      <c r="P221" s="568" t="n">
        <f aca="false" ca="false" dt2D="false" dtr="false" t="normal">$L221*$K221*P$218</f>
        <v>0</v>
      </c>
      <c r="Q221" s="568" t="n">
        <f aca="false" ca="false" dt2D="false" dtr="false" t="normal">$L221*$K221*Q$218</f>
        <v>0</v>
      </c>
      <c r="R221" s="568" t="n">
        <f aca="false" ca="false" dt2D="false" dtr="false" t="normal">$L221*$K221*R$218</f>
        <v>0</v>
      </c>
      <c r="S221" s="568" t="n">
        <f aca="false" ca="false" dt2D="false" dtr="false" t="normal">$L221*$K221*S$218</f>
        <v>0</v>
      </c>
      <c r="T221" s="568" t="n">
        <f aca="false" ca="false" dt2D="false" dtr="false" t="normal">$L221*$K221*T$218</f>
        <v>0</v>
      </c>
      <c r="U221" s="568" t="n">
        <f aca="false" ca="false" dt2D="false" dtr="false" t="normal">$L221*$K221*U$218</f>
        <v>0</v>
      </c>
      <c r="V221" s="568" t="n">
        <f aca="false" ca="false" dt2D="false" dtr="false" t="normal">$L221*$K221*V$218</f>
        <v>0</v>
      </c>
      <c r="W221" s="568" t="n">
        <f aca="false" ca="false" dt2D="false" dtr="false" t="normal">$L221*$K221*W$218</f>
        <v>0</v>
      </c>
      <c r="X221" s="568" t="n">
        <f aca="false" ca="false" dt2D="false" dtr="false" t="normal">$L221*$K221*X$218</f>
        <v>0</v>
      </c>
      <c r="Y221" s="568" t="n">
        <f aca="false" ca="false" dt2D="false" dtr="false" t="normal">$L221*$K221*Y$218</f>
        <v>0</v>
      </c>
      <c r="Z221" s="568" t="n">
        <f aca="false" ca="false" dt2D="false" dtr="false" t="normal">$L221*$K221*Z$218</f>
        <v>0</v>
      </c>
      <c r="AA221" s="568" t="n">
        <f aca="false" ca="false" dt2D="false" dtr="false" t="normal">$L221*$K221*AA$218</f>
        <v>0</v>
      </c>
      <c r="AB221" s="568" t="n">
        <f aca="false" ca="false" dt2D="false" dtr="false" t="normal">$L221*$K221*AB$218</f>
        <v>0</v>
      </c>
      <c r="AC221" s="568" t="n">
        <f aca="false" ca="false" dt2D="false" dtr="false" t="normal">$L221*$K221*AC$218</f>
        <v>0</v>
      </c>
      <c r="AD221" s="568" t="n">
        <f aca="false" ca="false" dt2D="false" dtr="false" t="normal">$L221*$K221*AD$218</f>
        <v>0</v>
      </c>
      <c r="AE221" s="568" t="n">
        <f aca="false" ca="false" dt2D="false" dtr="false" t="normal">$L221*$K221*AE$218</f>
        <v>0</v>
      </c>
      <c r="AF221" s="568" t="n">
        <f aca="false" ca="false" dt2D="false" dtr="false" t="normal">$L221*$K221*AF$218</f>
        <v>0</v>
      </c>
      <c r="AG221" s="568" t="n">
        <f aca="false" ca="false" dt2D="false" dtr="false" t="normal">$L221*$K221*AG$218</f>
        <v>0</v>
      </c>
      <c r="AH221" s="568" t="n">
        <f aca="false" ca="false" dt2D="false" dtr="false" t="normal">$L221*$K221*AH$218</f>
        <v>0</v>
      </c>
      <c r="AI221" s="568" t="n">
        <f aca="false" ca="false" dt2D="false" dtr="false" t="normal">$L221*$K221*AI$218</f>
        <v>0</v>
      </c>
      <c r="AJ221" s="568" t="n">
        <f aca="false" ca="false" dt2D="false" dtr="false" t="normal">$L221*$K221*AJ$218</f>
        <v>0</v>
      </c>
      <c r="AK221" s="568" t="n">
        <f aca="false" ca="false" dt2D="false" dtr="false" t="normal">$L221*$K221*AK$218</f>
        <v>0</v>
      </c>
      <c r="AL221" s="568" t="n">
        <f aca="false" ca="false" dt2D="false" dtr="false" t="normal">$L221*$K221*AL$218</f>
        <v>0</v>
      </c>
      <c r="AM221" s="568" t="n">
        <f aca="false" ca="false" dt2D="false" dtr="false" t="normal">$L221*$K221*AM$218</f>
        <v>0</v>
      </c>
      <c r="AN221" s="568" t="n">
        <f aca="false" ca="false" dt2D="false" dtr="false" t="normal">$L221*$K221*AN$218</f>
        <v>0</v>
      </c>
      <c r="AO221" s="568" t="n">
        <f aca="false" ca="false" dt2D="false" dtr="false" t="normal">$L221*$K221*AO$218</f>
        <v>0</v>
      </c>
      <c r="AP221" s="568" t="n">
        <f aca="false" ca="false" dt2D="false" dtr="false" t="normal">$L221*$K221*AP$218</f>
        <v>0</v>
      </c>
      <c r="AQ221" s="568" t="n">
        <f aca="false" ca="false" dt2D="false" dtr="false" t="normal">$L221*$K221*AQ$218</f>
        <v>0</v>
      </c>
      <c r="AR221" s="568" t="n">
        <f aca="false" ca="false" dt2D="false" dtr="false" t="normal">$L221*$K221*AR$218</f>
        <v>0</v>
      </c>
      <c r="AS221" s="568" t="n">
        <f aca="false" ca="false" dt2D="false" dtr="false" t="normal">$L221*$K221*AS$218</f>
        <v>0</v>
      </c>
      <c r="AT221" s="568" t="n">
        <f aca="false" ca="false" dt2D="false" dtr="false" t="normal">$L221*$K221*AT$218</f>
        <v>0</v>
      </c>
      <c r="AU221" s="568" t="n">
        <f aca="false" ca="false" dt2D="false" dtr="false" t="normal">$L221*$K221*AU$218</f>
        <v>0</v>
      </c>
      <c r="AV221" s="568" t="n">
        <f aca="false" ca="false" dt2D="false" dtr="false" t="normal">$L221*$K221*AV$218</f>
        <v>0</v>
      </c>
      <c r="AW221" s="568" t="n">
        <f aca="false" ca="false" dt2D="false" dtr="false" t="normal">$L221*$K221*AW$218</f>
        <v>0</v>
      </c>
      <c r="AX221" s="568" t="n">
        <f aca="false" ca="false" dt2D="false" dtr="false" t="normal">$L221*$K221*AX$218</f>
        <v>0</v>
      </c>
      <c r="AY221" s="568" t="n">
        <f aca="false" ca="false" dt2D="false" dtr="false" t="normal">$L221*$K221*AY$218</f>
        <v>0</v>
      </c>
      <c r="AZ221" s="568" t="n">
        <f aca="false" ca="false" dt2D="false" dtr="false" t="normal">$L221*$K221*AZ$218</f>
        <v>0</v>
      </c>
      <c r="BA221" s="568" t="n">
        <f aca="false" ca="false" dt2D="false" dtr="false" t="normal">$L221*$K221*BA$218</f>
        <v>0</v>
      </c>
      <c r="BB221" s="568" t="n">
        <f aca="false" ca="false" dt2D="false" dtr="false" t="normal">$L221*$K221*BB$218</f>
        <v>0</v>
      </c>
      <c r="BC221" s="568" t="n">
        <f aca="false" ca="false" dt2D="false" dtr="false" t="normal">$L221*$K221*BC$218</f>
        <v>0</v>
      </c>
      <c r="BD221" s="568" t="n">
        <f aca="false" ca="false" dt2D="false" dtr="false" t="normal">$L221*$K221*BD$218</f>
        <v>0</v>
      </c>
      <c r="BE221" s="568" t="n">
        <f aca="false" ca="false" dt2D="false" dtr="false" t="normal">$L221*$K221*BE$218</f>
        <v>0</v>
      </c>
      <c r="BF221" s="568" t="n">
        <f aca="false" ca="false" dt2D="false" dtr="false" t="normal">$L221*$K221*BF$218</f>
        <v>0</v>
      </c>
      <c r="BG221" s="568" t="n">
        <f aca="false" ca="false" dt2D="false" dtr="false" t="normal">$L221*$K221*BG$218</f>
        <v>0</v>
      </c>
      <c r="BH221" s="568" t="n">
        <f aca="false" ca="false" dt2D="false" dtr="false" t="normal">$L221*$K221*BH$218</f>
        <v>0</v>
      </c>
      <c r="BI221" s="568" t="n">
        <f aca="false" ca="false" dt2D="false" dtr="false" t="normal">$L221*$K221*BI$218</f>
        <v>0</v>
      </c>
      <c r="BJ221" s="568" t="n">
        <f aca="false" ca="false" dt2D="false" dtr="false" t="normal">$L221*$K221*BJ$218</f>
        <v>0</v>
      </c>
      <c r="BK221" s="568" t="n">
        <f aca="false" ca="false" dt2D="false" dtr="false" t="normal">$L221*$K221*BK$218</f>
        <v>0</v>
      </c>
      <c r="BL221" s="568" t="n">
        <f aca="false" ca="false" dt2D="false" dtr="false" t="normal">$L221*$K221*BL$218</f>
        <v>0</v>
      </c>
      <c r="BM221" s="568" t="n">
        <f aca="false" ca="false" dt2D="false" dtr="false" t="normal">$L221*$K221*BM$218</f>
        <v>0</v>
      </c>
      <c r="BN221" s="568" t="n">
        <f aca="false" ca="false" dt2D="false" dtr="false" t="normal">$L221*$K221*BN$218</f>
        <v>0</v>
      </c>
      <c r="BO221" s="568" t="n">
        <f aca="false" ca="false" dt2D="false" dtr="false" t="normal">$L221*$K221*BO$218</f>
        <v>0</v>
      </c>
      <c r="BP221" s="568" t="n">
        <f aca="false" ca="false" dt2D="false" dtr="false" t="normal">$L221*$K221*BP$218</f>
        <v>0</v>
      </c>
      <c r="BQ221" s="568" t="n">
        <f aca="false" ca="false" dt2D="false" dtr="false" t="normal">$L221*$K221*BQ$218</f>
        <v>0</v>
      </c>
      <c r="BR221" s="568" t="n">
        <f aca="false" ca="false" dt2D="false" dtr="false" t="normal">$L221*$K221*BR$218</f>
        <v>0</v>
      </c>
      <c r="BS221" s="568" t="n">
        <f aca="false" ca="false" dt2D="false" dtr="false" t="normal">$L221*$K221*BS$218</f>
        <v>0</v>
      </c>
      <c r="BT221" s="568" t="n">
        <f aca="false" ca="false" dt2D="false" dtr="false" t="normal">$L221*$K221*BT$218</f>
        <v>0</v>
      </c>
    </row>
    <row hidden="true" ht="16.5" outlineLevel="2" r="222">
      <c r="I222" s="566" t="s">
        <v>688</v>
      </c>
      <c r="J222" s="626" t="s">
        <v>90</v>
      </c>
      <c r="K222" s="567" t="n"/>
      <c r="L222" s="627" t="n"/>
      <c r="M222" s="568" t="n">
        <f aca="false" ca="false" dt2D="false" dtr="false" t="normal">$L222*$K222*M$218</f>
        <v>0</v>
      </c>
      <c r="N222" s="568" t="n">
        <f aca="false" ca="false" dt2D="false" dtr="false" t="normal">$L222*$K222*N$218</f>
        <v>0</v>
      </c>
      <c r="O222" s="568" t="n">
        <f aca="false" ca="false" dt2D="false" dtr="false" t="normal">$L222*$K222*O$218</f>
        <v>0</v>
      </c>
      <c r="P222" s="568" t="n">
        <f aca="false" ca="false" dt2D="false" dtr="false" t="normal">$L222*$K222*P$218</f>
        <v>0</v>
      </c>
      <c r="Q222" s="568" t="n">
        <f aca="false" ca="false" dt2D="false" dtr="false" t="normal">$L222*$K222*Q$218</f>
        <v>0</v>
      </c>
      <c r="R222" s="568" t="n">
        <f aca="false" ca="false" dt2D="false" dtr="false" t="normal">$L222*$K222*R$218</f>
        <v>0</v>
      </c>
      <c r="S222" s="568" t="n">
        <f aca="false" ca="false" dt2D="false" dtr="false" t="normal">$L222*$K222*S$218</f>
        <v>0</v>
      </c>
      <c r="T222" s="568" t="n">
        <f aca="false" ca="false" dt2D="false" dtr="false" t="normal">$L222*$K222*T$218</f>
        <v>0</v>
      </c>
      <c r="U222" s="568" t="n">
        <f aca="false" ca="false" dt2D="false" dtr="false" t="normal">$L222*$K222*U$218</f>
        <v>0</v>
      </c>
      <c r="V222" s="568" t="n">
        <f aca="false" ca="false" dt2D="false" dtr="false" t="normal">$L222*$K222*V$218</f>
        <v>0</v>
      </c>
      <c r="W222" s="568" t="n">
        <f aca="false" ca="false" dt2D="false" dtr="false" t="normal">$L222*$K222*W$218</f>
        <v>0</v>
      </c>
      <c r="X222" s="568" t="n">
        <f aca="false" ca="false" dt2D="false" dtr="false" t="normal">$L222*$K222*X$218</f>
        <v>0</v>
      </c>
      <c r="Y222" s="568" t="n">
        <f aca="false" ca="false" dt2D="false" dtr="false" t="normal">$L222*$K222*Y$218</f>
        <v>0</v>
      </c>
      <c r="Z222" s="568" t="n">
        <f aca="false" ca="false" dt2D="false" dtr="false" t="normal">$L222*$K222*Z$218</f>
        <v>0</v>
      </c>
      <c r="AA222" s="568" t="n">
        <f aca="false" ca="false" dt2D="false" dtr="false" t="normal">$L222*$K222*AA$218</f>
        <v>0</v>
      </c>
      <c r="AB222" s="568" t="n">
        <f aca="false" ca="false" dt2D="false" dtr="false" t="normal">$L222*$K222*AB$218</f>
        <v>0</v>
      </c>
      <c r="AC222" s="568" t="n">
        <f aca="false" ca="false" dt2D="false" dtr="false" t="normal">$L222*$K222*AC$218</f>
        <v>0</v>
      </c>
      <c r="AD222" s="568" t="n">
        <f aca="false" ca="false" dt2D="false" dtr="false" t="normal">$L222*$K222*AD$218</f>
        <v>0</v>
      </c>
      <c r="AE222" s="568" t="n">
        <f aca="false" ca="false" dt2D="false" dtr="false" t="normal">$L222*$K222*AE$218</f>
        <v>0</v>
      </c>
      <c r="AF222" s="568" t="n">
        <f aca="false" ca="false" dt2D="false" dtr="false" t="normal">$L222*$K222*AF$218</f>
        <v>0</v>
      </c>
      <c r="AG222" s="568" t="n">
        <f aca="false" ca="false" dt2D="false" dtr="false" t="normal">$L222*$K222*AG$218</f>
        <v>0</v>
      </c>
      <c r="AH222" s="568" t="n">
        <f aca="false" ca="false" dt2D="false" dtr="false" t="normal">$L222*$K222*AH$218</f>
        <v>0</v>
      </c>
      <c r="AI222" s="568" t="n">
        <f aca="false" ca="false" dt2D="false" dtr="false" t="normal">$L222*$K222*AI$218</f>
        <v>0</v>
      </c>
      <c r="AJ222" s="568" t="n">
        <f aca="false" ca="false" dt2D="false" dtr="false" t="normal">$L222*$K222*AJ$218</f>
        <v>0</v>
      </c>
      <c r="AK222" s="568" t="n">
        <f aca="false" ca="false" dt2D="false" dtr="false" t="normal">$L222*$K222*AK$218</f>
        <v>0</v>
      </c>
      <c r="AL222" s="568" t="n">
        <f aca="false" ca="false" dt2D="false" dtr="false" t="normal">$L222*$K222*AL$218</f>
        <v>0</v>
      </c>
      <c r="AM222" s="568" t="n">
        <f aca="false" ca="false" dt2D="false" dtr="false" t="normal">$L222*$K222*AM$218</f>
        <v>0</v>
      </c>
      <c r="AN222" s="568" t="n">
        <f aca="false" ca="false" dt2D="false" dtr="false" t="normal">$L222*$K222*AN$218</f>
        <v>0</v>
      </c>
      <c r="AO222" s="568" t="n">
        <f aca="false" ca="false" dt2D="false" dtr="false" t="normal">$L222*$K222*AO$218</f>
        <v>0</v>
      </c>
      <c r="AP222" s="568" t="n">
        <f aca="false" ca="false" dt2D="false" dtr="false" t="normal">$L222*$K222*AP$218</f>
        <v>0</v>
      </c>
      <c r="AQ222" s="568" t="n">
        <f aca="false" ca="false" dt2D="false" dtr="false" t="normal">$L222*$K222*AQ$218</f>
        <v>0</v>
      </c>
      <c r="AR222" s="568" t="n">
        <f aca="false" ca="false" dt2D="false" dtr="false" t="normal">$L222*$K222*AR$218</f>
        <v>0</v>
      </c>
      <c r="AS222" s="568" t="n">
        <f aca="false" ca="false" dt2D="false" dtr="false" t="normal">$L222*$K222*AS$218</f>
        <v>0</v>
      </c>
      <c r="AT222" s="568" t="n">
        <f aca="false" ca="false" dt2D="false" dtr="false" t="normal">$L222*$K222*AT$218</f>
        <v>0</v>
      </c>
      <c r="AU222" s="568" t="n">
        <f aca="false" ca="false" dt2D="false" dtr="false" t="normal">$L222*$K222*AU$218</f>
        <v>0</v>
      </c>
      <c r="AV222" s="568" t="n">
        <f aca="false" ca="false" dt2D="false" dtr="false" t="normal">$L222*$K222*AV$218</f>
        <v>0</v>
      </c>
      <c r="AW222" s="568" t="n">
        <f aca="false" ca="false" dt2D="false" dtr="false" t="normal">$L222*$K222*AW$218</f>
        <v>0</v>
      </c>
      <c r="AX222" s="568" t="n">
        <f aca="false" ca="false" dt2D="false" dtr="false" t="normal">$L222*$K222*AX$218</f>
        <v>0</v>
      </c>
      <c r="AY222" s="568" t="n">
        <f aca="false" ca="false" dt2D="false" dtr="false" t="normal">$L222*$K222*AY$218</f>
        <v>0</v>
      </c>
      <c r="AZ222" s="568" t="n">
        <f aca="false" ca="false" dt2D="false" dtr="false" t="normal">$L222*$K222*AZ$218</f>
        <v>0</v>
      </c>
      <c r="BA222" s="568" t="n">
        <f aca="false" ca="false" dt2D="false" dtr="false" t="normal">$L222*$K222*BA$218</f>
        <v>0</v>
      </c>
      <c r="BB222" s="568" t="n">
        <f aca="false" ca="false" dt2D="false" dtr="false" t="normal">$L222*$K222*BB$218</f>
        <v>0</v>
      </c>
      <c r="BC222" s="568" t="n">
        <f aca="false" ca="false" dt2D="false" dtr="false" t="normal">$L222*$K222*BC$218</f>
        <v>0</v>
      </c>
      <c r="BD222" s="568" t="n">
        <f aca="false" ca="false" dt2D="false" dtr="false" t="normal">$L222*$K222*BD$218</f>
        <v>0</v>
      </c>
      <c r="BE222" s="568" t="n">
        <f aca="false" ca="false" dt2D="false" dtr="false" t="normal">$L222*$K222*BE$218</f>
        <v>0</v>
      </c>
      <c r="BF222" s="568" t="n">
        <f aca="false" ca="false" dt2D="false" dtr="false" t="normal">$L222*$K222*BF$218</f>
        <v>0</v>
      </c>
      <c r="BG222" s="568" t="n">
        <f aca="false" ca="false" dt2D="false" dtr="false" t="normal">$L222*$K222*BG$218</f>
        <v>0</v>
      </c>
      <c r="BH222" s="568" t="n">
        <f aca="false" ca="false" dt2D="false" dtr="false" t="normal">$L222*$K222*BH$218</f>
        <v>0</v>
      </c>
      <c r="BI222" s="568" t="n">
        <f aca="false" ca="false" dt2D="false" dtr="false" t="normal">$L222*$K222*BI$218</f>
        <v>0</v>
      </c>
      <c r="BJ222" s="568" t="n">
        <f aca="false" ca="false" dt2D="false" dtr="false" t="normal">$L222*$K222*BJ$218</f>
        <v>0</v>
      </c>
      <c r="BK222" s="568" t="n">
        <f aca="false" ca="false" dt2D="false" dtr="false" t="normal">$L222*$K222*BK$218</f>
        <v>0</v>
      </c>
      <c r="BL222" s="568" t="n">
        <f aca="false" ca="false" dt2D="false" dtr="false" t="normal">$L222*$K222*BL$218</f>
        <v>0</v>
      </c>
      <c r="BM222" s="568" t="n">
        <f aca="false" ca="false" dt2D="false" dtr="false" t="normal">$L222*$K222*BM$218</f>
        <v>0</v>
      </c>
      <c r="BN222" s="568" t="n">
        <f aca="false" ca="false" dt2D="false" dtr="false" t="normal">$L222*$K222*BN$218</f>
        <v>0</v>
      </c>
      <c r="BO222" s="568" t="n">
        <f aca="false" ca="false" dt2D="false" dtr="false" t="normal">$L222*$K222*BO$218</f>
        <v>0</v>
      </c>
      <c r="BP222" s="568" t="n">
        <f aca="false" ca="false" dt2D="false" dtr="false" t="normal">$L222*$K222*BP$218</f>
        <v>0</v>
      </c>
      <c r="BQ222" s="568" t="n">
        <f aca="false" ca="false" dt2D="false" dtr="false" t="normal">$L222*$K222*BQ$218</f>
        <v>0</v>
      </c>
      <c r="BR222" s="568" t="n">
        <f aca="false" ca="false" dt2D="false" dtr="false" t="normal">$L222*$K222*BR$218</f>
        <v>0</v>
      </c>
      <c r="BS222" s="568" t="n">
        <f aca="false" ca="false" dt2D="false" dtr="false" t="normal">$L222*$K222*BS$218</f>
        <v>0</v>
      </c>
      <c r="BT222" s="568" t="n">
        <f aca="false" ca="false" dt2D="false" dtr="false" t="normal">$L222*$K222*BT$218</f>
        <v>0</v>
      </c>
    </row>
    <row hidden="true" ht="16.5" outlineLevel="2" r="223">
      <c r="I223" s="570" t="s">
        <v>588</v>
      </c>
      <c r="J223" s="626" t="n"/>
      <c r="K223" s="567" t="n"/>
      <c r="L223" s="627" t="n"/>
      <c r="M223" s="568" t="n">
        <f aca="false" ca="false" dt2D="false" dtr="false" t="normal">$L223*$K223*M$218</f>
        <v>0</v>
      </c>
      <c r="N223" s="568" t="n">
        <f aca="false" ca="false" dt2D="false" dtr="false" t="normal">$L223*$K223*N$218</f>
        <v>0</v>
      </c>
      <c r="O223" s="568" t="n">
        <f aca="false" ca="false" dt2D="false" dtr="false" t="normal">$L223*$K223*O$218</f>
        <v>0</v>
      </c>
      <c r="P223" s="568" t="n">
        <f aca="false" ca="false" dt2D="false" dtr="false" t="normal">$L223*$K223*P$218</f>
        <v>0</v>
      </c>
      <c r="Q223" s="568" t="n">
        <f aca="false" ca="false" dt2D="false" dtr="false" t="normal">$L223*$K223*Q$218</f>
        <v>0</v>
      </c>
      <c r="R223" s="568" t="n">
        <f aca="false" ca="false" dt2D="false" dtr="false" t="normal">$L223*$K223*R$218</f>
        <v>0</v>
      </c>
      <c r="S223" s="568" t="n">
        <f aca="false" ca="false" dt2D="false" dtr="false" t="normal">$L223*$K223*S$218</f>
        <v>0</v>
      </c>
      <c r="T223" s="568" t="n">
        <f aca="false" ca="false" dt2D="false" dtr="false" t="normal">$L223*$K223*T$218</f>
        <v>0</v>
      </c>
      <c r="U223" s="568" t="n">
        <f aca="false" ca="false" dt2D="false" dtr="false" t="normal">$L223*$K223*U$218</f>
        <v>0</v>
      </c>
      <c r="V223" s="568" t="n">
        <f aca="false" ca="false" dt2D="false" dtr="false" t="normal">$L223*$K223*V$218</f>
        <v>0</v>
      </c>
      <c r="W223" s="568" t="n">
        <f aca="false" ca="false" dt2D="false" dtr="false" t="normal">$L223*$K223*W$218</f>
        <v>0</v>
      </c>
      <c r="X223" s="568" t="n">
        <f aca="false" ca="false" dt2D="false" dtr="false" t="normal">$L223*$K223*X$218</f>
        <v>0</v>
      </c>
      <c r="Y223" s="568" t="n">
        <f aca="false" ca="false" dt2D="false" dtr="false" t="normal">$L223*$K223*Y$218</f>
        <v>0</v>
      </c>
      <c r="Z223" s="568" t="n">
        <f aca="false" ca="false" dt2D="false" dtr="false" t="normal">$L223*$K223*Z$218</f>
        <v>0</v>
      </c>
      <c r="AA223" s="568" t="n">
        <f aca="false" ca="false" dt2D="false" dtr="false" t="normal">$L223*$K223*AA$218</f>
        <v>0</v>
      </c>
      <c r="AB223" s="568" t="n">
        <f aca="false" ca="false" dt2D="false" dtr="false" t="normal">$L223*$K223*AB$218</f>
        <v>0</v>
      </c>
      <c r="AC223" s="568" t="n">
        <f aca="false" ca="false" dt2D="false" dtr="false" t="normal">$L223*$K223*AC$218</f>
        <v>0</v>
      </c>
      <c r="AD223" s="568" t="n">
        <f aca="false" ca="false" dt2D="false" dtr="false" t="normal">$L223*$K223*AD$218</f>
        <v>0</v>
      </c>
      <c r="AE223" s="568" t="n">
        <f aca="false" ca="false" dt2D="false" dtr="false" t="normal">$L223*$K223*AE$218</f>
        <v>0</v>
      </c>
      <c r="AF223" s="568" t="n">
        <f aca="false" ca="false" dt2D="false" dtr="false" t="normal">$L223*$K223*AF$218</f>
        <v>0</v>
      </c>
      <c r="AG223" s="568" t="n">
        <f aca="false" ca="false" dt2D="false" dtr="false" t="normal">$L223*$K223*AG$218</f>
        <v>0</v>
      </c>
      <c r="AH223" s="568" t="n">
        <f aca="false" ca="false" dt2D="false" dtr="false" t="normal">$L223*$K223*AH$218</f>
        <v>0</v>
      </c>
      <c r="AI223" s="568" t="n">
        <f aca="false" ca="false" dt2D="false" dtr="false" t="normal">$L223*$K223*AI$218</f>
        <v>0</v>
      </c>
      <c r="AJ223" s="568" t="n">
        <f aca="false" ca="false" dt2D="false" dtr="false" t="normal">$L223*$K223*AJ$218</f>
        <v>0</v>
      </c>
      <c r="AK223" s="568" t="n">
        <f aca="false" ca="false" dt2D="false" dtr="false" t="normal">$L223*$K223*AK$218</f>
        <v>0</v>
      </c>
      <c r="AL223" s="568" t="n">
        <f aca="false" ca="false" dt2D="false" dtr="false" t="normal">$L223*$K223*AL$218</f>
        <v>0</v>
      </c>
      <c r="AM223" s="568" t="n">
        <f aca="false" ca="false" dt2D="false" dtr="false" t="normal">$L223*$K223*AM$218</f>
        <v>0</v>
      </c>
      <c r="AN223" s="568" t="n">
        <f aca="false" ca="false" dt2D="false" dtr="false" t="normal">$L223*$K223*AN$218</f>
        <v>0</v>
      </c>
      <c r="AO223" s="568" t="n">
        <f aca="false" ca="false" dt2D="false" dtr="false" t="normal">$L223*$K223*AO$218</f>
        <v>0</v>
      </c>
      <c r="AP223" s="568" t="n">
        <f aca="false" ca="false" dt2D="false" dtr="false" t="normal">$L223*$K223*AP$218</f>
        <v>0</v>
      </c>
      <c r="AQ223" s="568" t="n">
        <f aca="false" ca="false" dt2D="false" dtr="false" t="normal">$L223*$K223*AQ$218</f>
        <v>0</v>
      </c>
      <c r="AR223" s="568" t="n">
        <f aca="false" ca="false" dt2D="false" dtr="false" t="normal">$L223*$K223*AR$218</f>
        <v>0</v>
      </c>
      <c r="AS223" s="568" t="n">
        <f aca="false" ca="false" dt2D="false" dtr="false" t="normal">$L223*$K223*AS$218</f>
        <v>0</v>
      </c>
      <c r="AT223" s="568" t="n">
        <f aca="false" ca="false" dt2D="false" dtr="false" t="normal">$L223*$K223*AT$218</f>
        <v>0</v>
      </c>
      <c r="AU223" s="568" t="n">
        <f aca="false" ca="false" dt2D="false" dtr="false" t="normal">$L223*$K223*AU$218</f>
        <v>0</v>
      </c>
      <c r="AV223" s="568" t="n">
        <f aca="false" ca="false" dt2D="false" dtr="false" t="normal">$L223*$K223*AV$218</f>
        <v>0</v>
      </c>
      <c r="AW223" s="568" t="n">
        <f aca="false" ca="false" dt2D="false" dtr="false" t="normal">$L223*$K223*AW$218</f>
        <v>0</v>
      </c>
      <c r="AX223" s="568" t="n">
        <f aca="false" ca="false" dt2D="false" dtr="false" t="normal">$L223*$K223*AX$218</f>
        <v>0</v>
      </c>
      <c r="AY223" s="568" t="n">
        <f aca="false" ca="false" dt2D="false" dtr="false" t="normal">$L223*$K223*AY$218</f>
        <v>0</v>
      </c>
      <c r="AZ223" s="568" t="n">
        <f aca="false" ca="false" dt2D="false" dtr="false" t="normal">$L223*$K223*AZ$218</f>
        <v>0</v>
      </c>
      <c r="BA223" s="568" t="n">
        <f aca="false" ca="false" dt2D="false" dtr="false" t="normal">$L223*$K223*BA$218</f>
        <v>0</v>
      </c>
      <c r="BB223" s="568" t="n">
        <f aca="false" ca="false" dt2D="false" dtr="false" t="normal">$L223*$K223*BB$218</f>
        <v>0</v>
      </c>
      <c r="BC223" s="568" t="n">
        <f aca="false" ca="false" dt2D="false" dtr="false" t="normal">$L223*$K223*BC$218</f>
        <v>0</v>
      </c>
      <c r="BD223" s="568" t="n">
        <f aca="false" ca="false" dt2D="false" dtr="false" t="normal">$L223*$K223*BD$218</f>
        <v>0</v>
      </c>
      <c r="BE223" s="568" t="n">
        <f aca="false" ca="false" dt2D="false" dtr="false" t="normal">$L223*$K223*BE$218</f>
        <v>0</v>
      </c>
      <c r="BF223" s="568" t="n">
        <f aca="false" ca="false" dt2D="false" dtr="false" t="normal">$L223*$K223*BF$218</f>
        <v>0</v>
      </c>
      <c r="BG223" s="568" t="n">
        <f aca="false" ca="false" dt2D="false" dtr="false" t="normal">$L223*$K223*BG$218</f>
        <v>0</v>
      </c>
      <c r="BH223" s="568" t="n">
        <f aca="false" ca="false" dt2D="false" dtr="false" t="normal">$L223*$K223*BH$218</f>
        <v>0</v>
      </c>
      <c r="BI223" s="568" t="n">
        <f aca="false" ca="false" dt2D="false" dtr="false" t="normal">$L223*$K223*BI$218</f>
        <v>0</v>
      </c>
      <c r="BJ223" s="568" t="n">
        <f aca="false" ca="false" dt2D="false" dtr="false" t="normal">$L223*$K223*BJ$218</f>
        <v>0</v>
      </c>
      <c r="BK223" s="568" t="n">
        <f aca="false" ca="false" dt2D="false" dtr="false" t="normal">$L223*$K223*BK$218</f>
        <v>0</v>
      </c>
      <c r="BL223" s="568" t="n">
        <f aca="false" ca="false" dt2D="false" dtr="false" t="normal">$L223*$K223*BL$218</f>
        <v>0</v>
      </c>
      <c r="BM223" s="568" t="n">
        <f aca="false" ca="false" dt2D="false" dtr="false" t="normal">$L223*$K223*BM$218</f>
        <v>0</v>
      </c>
      <c r="BN223" s="568" t="n">
        <f aca="false" ca="false" dt2D="false" dtr="false" t="normal">$L223*$K223*BN$218</f>
        <v>0</v>
      </c>
      <c r="BO223" s="568" t="n">
        <f aca="false" ca="false" dt2D="false" dtr="false" t="normal">$L223*$K223*BO$218</f>
        <v>0</v>
      </c>
      <c r="BP223" s="568" t="n">
        <f aca="false" ca="false" dt2D="false" dtr="false" t="normal">$L223*$K223*BP$218</f>
        <v>0</v>
      </c>
      <c r="BQ223" s="568" t="n">
        <f aca="false" ca="false" dt2D="false" dtr="false" t="normal">$L223*$K223*BQ$218</f>
        <v>0</v>
      </c>
      <c r="BR223" s="568" t="n">
        <f aca="false" ca="false" dt2D="false" dtr="false" t="normal">$L223*$K223*BR$218</f>
        <v>0</v>
      </c>
      <c r="BS223" s="568" t="n">
        <f aca="false" ca="false" dt2D="false" dtr="false" t="normal">$L223*$K223*BS$218</f>
        <v>0</v>
      </c>
      <c r="BT223" s="568" t="n">
        <f aca="false" ca="false" dt2D="false" dtr="false" t="normal">$L223*$K223*BT$218</f>
        <v>0</v>
      </c>
    </row>
    <row hidden="true" ht="16.5" outlineLevel="2" r="224">
      <c r="I224" s="570" t="s">
        <v>588</v>
      </c>
      <c r="J224" s="626" t="n"/>
      <c r="K224" s="567" t="n"/>
      <c r="L224" s="627" t="n"/>
      <c r="M224" s="568" t="n">
        <f aca="false" ca="false" dt2D="false" dtr="false" t="normal">$L224*$K224*M$218</f>
        <v>0</v>
      </c>
      <c r="N224" s="568" t="n">
        <f aca="false" ca="false" dt2D="false" dtr="false" t="normal">$L224*$K224*N$218</f>
        <v>0</v>
      </c>
      <c r="O224" s="568" t="n">
        <f aca="false" ca="false" dt2D="false" dtr="false" t="normal">$L224*$K224*O$218</f>
        <v>0</v>
      </c>
      <c r="P224" s="568" t="n">
        <f aca="false" ca="false" dt2D="false" dtr="false" t="normal">$L224*$K224*P$218</f>
        <v>0</v>
      </c>
      <c r="Q224" s="568" t="n">
        <f aca="false" ca="false" dt2D="false" dtr="false" t="normal">$L224*$K224*Q$218</f>
        <v>0</v>
      </c>
      <c r="R224" s="568" t="n">
        <f aca="false" ca="false" dt2D="false" dtr="false" t="normal">$L224*$K224*R$218</f>
        <v>0</v>
      </c>
      <c r="S224" s="568" t="n">
        <f aca="false" ca="false" dt2D="false" dtr="false" t="normal">$L224*$K224*S$218</f>
        <v>0</v>
      </c>
      <c r="T224" s="568" t="n">
        <f aca="false" ca="false" dt2D="false" dtr="false" t="normal">$L224*$K224*T$218</f>
        <v>0</v>
      </c>
      <c r="U224" s="568" t="n">
        <f aca="false" ca="false" dt2D="false" dtr="false" t="normal">$L224*$K224*U$218</f>
        <v>0</v>
      </c>
      <c r="V224" s="568" t="n">
        <f aca="false" ca="false" dt2D="false" dtr="false" t="normal">$L224*$K224*V$218</f>
        <v>0</v>
      </c>
      <c r="W224" s="568" t="n">
        <f aca="false" ca="false" dt2D="false" dtr="false" t="normal">$L224*$K224*W$218</f>
        <v>0</v>
      </c>
      <c r="X224" s="568" t="n">
        <f aca="false" ca="false" dt2D="false" dtr="false" t="normal">$L224*$K224*X$218</f>
        <v>0</v>
      </c>
      <c r="Y224" s="568" t="n">
        <f aca="false" ca="false" dt2D="false" dtr="false" t="normal">$L224*$K224*Y$218</f>
        <v>0</v>
      </c>
      <c r="Z224" s="568" t="n">
        <f aca="false" ca="false" dt2D="false" dtr="false" t="normal">$L224*$K224*Z$218</f>
        <v>0</v>
      </c>
      <c r="AA224" s="568" t="n">
        <f aca="false" ca="false" dt2D="false" dtr="false" t="normal">$L224*$K224*AA$218</f>
        <v>0</v>
      </c>
      <c r="AB224" s="568" t="n">
        <f aca="false" ca="false" dt2D="false" dtr="false" t="normal">$L224*$K224*AB$218</f>
        <v>0</v>
      </c>
      <c r="AC224" s="568" t="n">
        <f aca="false" ca="false" dt2D="false" dtr="false" t="normal">$L224*$K224*AC$218</f>
        <v>0</v>
      </c>
      <c r="AD224" s="568" t="n">
        <f aca="false" ca="false" dt2D="false" dtr="false" t="normal">$L224*$K224*AD$218</f>
        <v>0</v>
      </c>
      <c r="AE224" s="568" t="n">
        <f aca="false" ca="false" dt2D="false" dtr="false" t="normal">$L224*$K224*AE$218</f>
        <v>0</v>
      </c>
      <c r="AF224" s="568" t="n">
        <f aca="false" ca="false" dt2D="false" dtr="false" t="normal">$L224*$K224*AF$218</f>
        <v>0</v>
      </c>
      <c r="AG224" s="568" t="n">
        <f aca="false" ca="false" dt2D="false" dtr="false" t="normal">$L224*$K224*AG$218</f>
        <v>0</v>
      </c>
      <c r="AH224" s="568" t="n">
        <f aca="false" ca="false" dt2D="false" dtr="false" t="normal">$L224*$K224*AH$218</f>
        <v>0</v>
      </c>
      <c r="AI224" s="568" t="n">
        <f aca="false" ca="false" dt2D="false" dtr="false" t="normal">$L224*$K224*AI$218</f>
        <v>0</v>
      </c>
      <c r="AJ224" s="568" t="n">
        <f aca="false" ca="false" dt2D="false" dtr="false" t="normal">$L224*$K224*AJ$218</f>
        <v>0</v>
      </c>
      <c r="AK224" s="568" t="n">
        <f aca="false" ca="false" dt2D="false" dtr="false" t="normal">$L224*$K224*AK$218</f>
        <v>0</v>
      </c>
      <c r="AL224" s="568" t="n">
        <f aca="false" ca="false" dt2D="false" dtr="false" t="normal">$L224*$K224*AL$218</f>
        <v>0</v>
      </c>
      <c r="AM224" s="568" t="n">
        <f aca="false" ca="false" dt2D="false" dtr="false" t="normal">$L224*$K224*AM$218</f>
        <v>0</v>
      </c>
      <c r="AN224" s="568" t="n">
        <f aca="false" ca="false" dt2D="false" dtr="false" t="normal">$L224*$K224*AN$218</f>
        <v>0</v>
      </c>
      <c r="AO224" s="568" t="n">
        <f aca="false" ca="false" dt2D="false" dtr="false" t="normal">$L224*$K224*AO$218</f>
        <v>0</v>
      </c>
      <c r="AP224" s="568" t="n">
        <f aca="false" ca="false" dt2D="false" dtr="false" t="normal">$L224*$K224*AP$218</f>
        <v>0</v>
      </c>
      <c r="AQ224" s="568" t="n">
        <f aca="false" ca="false" dt2D="false" dtr="false" t="normal">$L224*$K224*AQ$218</f>
        <v>0</v>
      </c>
      <c r="AR224" s="568" t="n">
        <f aca="false" ca="false" dt2D="false" dtr="false" t="normal">$L224*$K224*AR$218</f>
        <v>0</v>
      </c>
      <c r="AS224" s="568" t="n">
        <f aca="false" ca="false" dt2D="false" dtr="false" t="normal">$L224*$K224*AS$218</f>
        <v>0</v>
      </c>
      <c r="AT224" s="568" t="n">
        <f aca="false" ca="false" dt2D="false" dtr="false" t="normal">$L224*$K224*AT$218</f>
        <v>0</v>
      </c>
      <c r="AU224" s="568" t="n">
        <f aca="false" ca="false" dt2D="false" dtr="false" t="normal">$L224*$K224*AU$218</f>
        <v>0</v>
      </c>
      <c r="AV224" s="568" t="n">
        <f aca="false" ca="false" dt2D="false" dtr="false" t="normal">$L224*$K224*AV$218</f>
        <v>0</v>
      </c>
      <c r="AW224" s="568" t="n">
        <f aca="false" ca="false" dt2D="false" dtr="false" t="normal">$L224*$K224*AW$218</f>
        <v>0</v>
      </c>
      <c r="AX224" s="568" t="n">
        <f aca="false" ca="false" dt2D="false" dtr="false" t="normal">$L224*$K224*AX$218</f>
        <v>0</v>
      </c>
      <c r="AY224" s="568" t="n">
        <f aca="false" ca="false" dt2D="false" dtr="false" t="normal">$L224*$K224*AY$218</f>
        <v>0</v>
      </c>
      <c r="AZ224" s="568" t="n">
        <f aca="false" ca="false" dt2D="false" dtr="false" t="normal">$L224*$K224*AZ$218</f>
        <v>0</v>
      </c>
      <c r="BA224" s="568" t="n">
        <f aca="false" ca="false" dt2D="false" dtr="false" t="normal">$L224*$K224*BA$218</f>
        <v>0</v>
      </c>
      <c r="BB224" s="568" t="n">
        <f aca="false" ca="false" dt2D="false" dtr="false" t="normal">$L224*$K224*BB$218</f>
        <v>0</v>
      </c>
      <c r="BC224" s="568" t="n">
        <f aca="false" ca="false" dt2D="false" dtr="false" t="normal">$L224*$K224*BC$218</f>
        <v>0</v>
      </c>
      <c r="BD224" s="568" t="n">
        <f aca="false" ca="false" dt2D="false" dtr="false" t="normal">$L224*$K224*BD$218</f>
        <v>0</v>
      </c>
      <c r="BE224" s="568" t="n">
        <f aca="false" ca="false" dt2D="false" dtr="false" t="normal">$L224*$K224*BE$218</f>
        <v>0</v>
      </c>
      <c r="BF224" s="568" t="n">
        <f aca="false" ca="false" dt2D="false" dtr="false" t="normal">$L224*$K224*BF$218</f>
        <v>0</v>
      </c>
      <c r="BG224" s="568" t="n">
        <f aca="false" ca="false" dt2D="false" dtr="false" t="normal">$L224*$K224*BG$218</f>
        <v>0</v>
      </c>
      <c r="BH224" s="568" t="n">
        <f aca="false" ca="false" dt2D="false" dtr="false" t="normal">$L224*$K224*BH$218</f>
        <v>0</v>
      </c>
      <c r="BI224" s="568" t="n">
        <f aca="false" ca="false" dt2D="false" dtr="false" t="normal">$L224*$K224*BI$218</f>
        <v>0</v>
      </c>
      <c r="BJ224" s="568" t="n">
        <f aca="false" ca="false" dt2D="false" dtr="false" t="normal">$L224*$K224*BJ$218</f>
        <v>0</v>
      </c>
      <c r="BK224" s="568" t="n">
        <f aca="false" ca="false" dt2D="false" dtr="false" t="normal">$L224*$K224*BK$218</f>
        <v>0</v>
      </c>
      <c r="BL224" s="568" t="n">
        <f aca="false" ca="false" dt2D="false" dtr="false" t="normal">$L224*$K224*BL$218</f>
        <v>0</v>
      </c>
      <c r="BM224" s="568" t="n">
        <f aca="false" ca="false" dt2D="false" dtr="false" t="normal">$L224*$K224*BM$218</f>
        <v>0</v>
      </c>
      <c r="BN224" s="568" t="n">
        <f aca="false" ca="false" dt2D="false" dtr="false" t="normal">$L224*$K224*BN$218</f>
        <v>0</v>
      </c>
      <c r="BO224" s="568" t="n">
        <f aca="false" ca="false" dt2D="false" dtr="false" t="normal">$L224*$K224*BO$218</f>
        <v>0</v>
      </c>
      <c r="BP224" s="568" t="n">
        <f aca="false" ca="false" dt2D="false" dtr="false" t="normal">$L224*$K224*BP$218</f>
        <v>0</v>
      </c>
      <c r="BQ224" s="568" t="n">
        <f aca="false" ca="false" dt2D="false" dtr="false" t="normal">$L224*$K224*BQ$218</f>
        <v>0</v>
      </c>
      <c r="BR224" s="568" t="n">
        <f aca="false" ca="false" dt2D="false" dtr="false" t="normal">$L224*$K224*BR$218</f>
        <v>0</v>
      </c>
      <c r="BS224" s="568" t="n">
        <f aca="false" ca="false" dt2D="false" dtr="false" t="normal">$L224*$K224*BS$218</f>
        <v>0</v>
      </c>
      <c r="BT224" s="568" t="n">
        <f aca="false" ca="false" dt2D="false" dtr="false" t="normal">$L224*$K224*BT$218</f>
        <v>0</v>
      </c>
    </row>
    <row hidden="true" ht="16.5" outlineLevel="1" r="225">
      <c r="B225" s="482" t="s">
        <v>628</v>
      </c>
      <c r="D225" s="482" t="s">
        <v>580</v>
      </c>
      <c r="E225" s="482" t="s">
        <v>629</v>
      </c>
      <c r="I225" s="571" t="s">
        <v>689</v>
      </c>
      <c r="L225" s="235" t="n"/>
      <c r="M225" s="573" t="n">
        <f aca="false" ca="false" dt2D="false" dtr="false" t="normal">SUM(M219:M224)</f>
        <v>0</v>
      </c>
      <c r="N225" s="573" t="n">
        <f aca="false" ca="false" dt2D="false" dtr="false" t="normal">SUM(N219:N224)</f>
        <v>0</v>
      </c>
      <c r="O225" s="573" t="n">
        <f aca="false" ca="false" dt2D="false" dtr="false" t="normal">SUM(O219:O224)</f>
        <v>0</v>
      </c>
      <c r="P225" s="573" t="n">
        <f aca="false" ca="false" dt2D="false" dtr="false" t="normal">SUM(P219:P224)</f>
        <v>0</v>
      </c>
      <c r="Q225" s="573" t="n">
        <f aca="false" ca="false" dt2D="false" dtr="false" t="normal">SUM(Q219:Q224)</f>
        <v>0</v>
      </c>
      <c r="R225" s="573" t="n">
        <f aca="false" ca="false" dt2D="false" dtr="false" t="normal">SUM(R219:R224)</f>
        <v>0</v>
      </c>
      <c r="S225" s="573" t="n">
        <f aca="false" ca="false" dt2D="false" dtr="false" t="normal">SUM(S219:S224)</f>
        <v>0</v>
      </c>
      <c r="T225" s="573" t="n">
        <f aca="false" ca="false" dt2D="false" dtr="false" t="normal">SUM(T219:T224)</f>
        <v>0</v>
      </c>
      <c r="U225" s="573" t="n">
        <f aca="false" ca="false" dt2D="false" dtr="false" t="normal">SUM(U219:U224)</f>
        <v>0</v>
      </c>
      <c r="V225" s="573" t="n">
        <f aca="false" ca="false" dt2D="false" dtr="false" t="normal">SUM(V219:V224)</f>
        <v>0</v>
      </c>
      <c r="W225" s="573" t="n">
        <f aca="false" ca="false" dt2D="false" dtr="false" t="normal">SUM(W219:W224)</f>
        <v>0</v>
      </c>
      <c r="X225" s="573" t="n">
        <f aca="false" ca="false" dt2D="false" dtr="false" t="normal">SUM(X219:X224)</f>
        <v>0</v>
      </c>
      <c r="Y225" s="573" t="n">
        <f aca="false" ca="false" dt2D="false" dtr="false" t="normal">SUM(Y219:Y224)</f>
        <v>0</v>
      </c>
      <c r="Z225" s="573" t="n">
        <f aca="false" ca="false" dt2D="false" dtr="false" t="normal">SUM(Z219:Z224)</f>
        <v>0</v>
      </c>
      <c r="AA225" s="573" t="n">
        <f aca="false" ca="false" dt2D="false" dtr="false" t="normal">SUM(AA219:AA224)</f>
        <v>0</v>
      </c>
      <c r="AB225" s="573" t="n">
        <f aca="false" ca="false" dt2D="false" dtr="false" t="normal">SUM(AB219:AB224)</f>
        <v>0</v>
      </c>
      <c r="AC225" s="573" t="n">
        <f aca="false" ca="false" dt2D="false" dtr="false" t="normal">SUM(AC219:AC224)</f>
        <v>0</v>
      </c>
      <c r="AD225" s="573" t="n">
        <f aca="false" ca="false" dt2D="false" dtr="false" t="normal">SUM(AD219:AD224)</f>
        <v>0</v>
      </c>
      <c r="AE225" s="573" t="n">
        <f aca="false" ca="false" dt2D="false" dtr="false" t="normal">SUM(AE219:AE224)</f>
        <v>0</v>
      </c>
      <c r="AF225" s="573" t="n">
        <f aca="false" ca="false" dt2D="false" dtr="false" t="normal">SUM(AF219:AF224)</f>
        <v>0</v>
      </c>
      <c r="AG225" s="573" t="n">
        <f aca="false" ca="false" dt2D="false" dtr="false" t="normal">SUM(AG219:AG224)</f>
        <v>0</v>
      </c>
      <c r="AH225" s="573" t="n">
        <f aca="false" ca="false" dt2D="false" dtr="false" t="normal">SUM(AH219:AH224)</f>
        <v>0</v>
      </c>
      <c r="AI225" s="573" t="n">
        <f aca="false" ca="false" dt2D="false" dtr="false" t="normal">SUM(AI219:AI224)</f>
        <v>0</v>
      </c>
      <c r="AJ225" s="573" t="n">
        <f aca="false" ca="false" dt2D="false" dtr="false" t="normal">SUM(AJ219:AJ224)</f>
        <v>0</v>
      </c>
      <c r="AK225" s="573" t="n">
        <f aca="false" ca="false" dt2D="false" dtr="false" t="normal">SUM(AK219:AK224)</f>
        <v>0</v>
      </c>
      <c r="AL225" s="573" t="n">
        <f aca="false" ca="false" dt2D="false" dtr="false" t="normal">SUM(AL219:AL224)</f>
        <v>0</v>
      </c>
      <c r="AM225" s="573" t="n">
        <f aca="false" ca="false" dt2D="false" dtr="false" t="normal">SUM(AM219:AM224)</f>
        <v>0</v>
      </c>
      <c r="AN225" s="573" t="n">
        <f aca="false" ca="false" dt2D="false" dtr="false" t="normal">SUM(AN219:AN224)</f>
        <v>0</v>
      </c>
      <c r="AO225" s="573" t="n">
        <f aca="false" ca="false" dt2D="false" dtr="false" t="normal">SUM(AO219:AO224)</f>
        <v>0</v>
      </c>
      <c r="AP225" s="573" t="n">
        <f aca="false" ca="false" dt2D="false" dtr="false" t="normal">SUM(AP219:AP224)</f>
        <v>0</v>
      </c>
      <c r="AQ225" s="573" t="n">
        <f aca="false" ca="false" dt2D="false" dtr="false" t="normal">SUM(AQ219:AQ224)</f>
        <v>0</v>
      </c>
      <c r="AR225" s="573" t="n">
        <f aca="false" ca="false" dt2D="false" dtr="false" t="normal">SUM(AR219:AR224)</f>
        <v>0</v>
      </c>
      <c r="AS225" s="573" t="n">
        <f aca="false" ca="false" dt2D="false" dtr="false" t="normal">SUM(AS219:AS224)</f>
        <v>0</v>
      </c>
      <c r="AT225" s="573" t="n">
        <f aca="false" ca="false" dt2D="false" dtr="false" t="normal">SUM(AT219:AT224)</f>
        <v>0</v>
      </c>
      <c r="AU225" s="573" t="n">
        <f aca="false" ca="false" dt2D="false" dtr="false" t="normal">SUM(AU219:AU224)</f>
        <v>0</v>
      </c>
      <c r="AV225" s="573" t="n">
        <f aca="false" ca="false" dt2D="false" dtr="false" t="normal">SUM(AV219:AV224)</f>
        <v>0</v>
      </c>
      <c r="AW225" s="573" t="n">
        <f aca="false" ca="false" dt2D="false" dtr="false" t="normal">SUM(AW219:AW224)</f>
        <v>0</v>
      </c>
      <c r="AX225" s="573" t="n">
        <f aca="false" ca="false" dt2D="false" dtr="false" t="normal">SUM(AX219:AX224)</f>
        <v>0</v>
      </c>
      <c r="AY225" s="573" t="n">
        <f aca="false" ca="false" dt2D="false" dtr="false" t="normal">SUM(AY219:AY224)</f>
        <v>0</v>
      </c>
      <c r="AZ225" s="573" t="n">
        <f aca="false" ca="false" dt2D="false" dtr="false" t="normal">SUM(AZ219:AZ224)</f>
        <v>0</v>
      </c>
      <c r="BA225" s="573" t="n">
        <f aca="false" ca="false" dt2D="false" dtr="false" t="normal">SUM(BA219:BA224)</f>
        <v>0</v>
      </c>
      <c r="BB225" s="573" t="n">
        <f aca="false" ca="false" dt2D="false" dtr="false" t="normal">SUM(BB219:BB224)</f>
        <v>0</v>
      </c>
      <c r="BC225" s="573" t="n">
        <f aca="false" ca="false" dt2D="false" dtr="false" t="normal">SUM(BC219:BC224)</f>
        <v>0</v>
      </c>
      <c r="BD225" s="573" t="n">
        <f aca="false" ca="false" dt2D="false" dtr="false" t="normal">SUM(BD219:BD224)</f>
        <v>0</v>
      </c>
      <c r="BE225" s="573" t="n">
        <f aca="false" ca="false" dt2D="false" dtr="false" t="normal">SUM(BE219:BE224)</f>
        <v>0</v>
      </c>
      <c r="BF225" s="573" t="n">
        <f aca="false" ca="false" dt2D="false" dtr="false" t="normal">SUM(BF219:BF224)</f>
        <v>0</v>
      </c>
      <c r="BG225" s="573" t="n">
        <f aca="false" ca="false" dt2D="false" dtr="false" t="normal">SUM(BG219:BG224)</f>
        <v>0</v>
      </c>
      <c r="BH225" s="573" t="n">
        <f aca="false" ca="false" dt2D="false" dtr="false" t="normal">SUM(BH219:BH224)</f>
        <v>0</v>
      </c>
      <c r="BI225" s="573" t="n">
        <f aca="false" ca="false" dt2D="false" dtr="false" t="normal">SUM(BI219:BI224)</f>
        <v>0</v>
      </c>
      <c r="BJ225" s="573" t="n">
        <f aca="false" ca="false" dt2D="false" dtr="false" t="normal">SUM(BJ219:BJ224)</f>
        <v>0</v>
      </c>
      <c r="BK225" s="573" t="n">
        <f aca="false" ca="false" dt2D="false" dtr="false" t="normal">SUM(BK219:BK224)</f>
        <v>0</v>
      </c>
      <c r="BL225" s="573" t="n">
        <f aca="false" ca="false" dt2D="false" dtr="false" t="normal">SUM(BL219:BL224)</f>
        <v>0</v>
      </c>
      <c r="BM225" s="573" t="n">
        <f aca="false" ca="false" dt2D="false" dtr="false" t="normal">SUM(BM219:BM224)</f>
        <v>0</v>
      </c>
      <c r="BN225" s="573" t="n">
        <f aca="false" ca="false" dt2D="false" dtr="false" t="normal">SUM(BN219:BN224)</f>
        <v>0</v>
      </c>
      <c r="BO225" s="573" t="n">
        <f aca="false" ca="false" dt2D="false" dtr="false" t="normal">SUM(BO219:BO224)</f>
        <v>0</v>
      </c>
      <c r="BP225" s="573" t="n">
        <f aca="false" ca="false" dt2D="false" dtr="false" t="normal">SUM(BP219:BP224)</f>
        <v>0</v>
      </c>
      <c r="BQ225" s="573" t="n">
        <f aca="false" ca="false" dt2D="false" dtr="false" t="normal">SUM(BQ219:BQ224)</f>
        <v>0</v>
      </c>
      <c r="BR225" s="573" t="n">
        <f aca="false" ca="false" dt2D="false" dtr="false" t="normal">SUM(BR219:BR224)</f>
        <v>0</v>
      </c>
      <c r="BS225" s="573" t="n">
        <f aca="false" ca="false" dt2D="false" dtr="false" t="normal">SUM(BS219:BS224)</f>
        <v>0</v>
      </c>
      <c r="BT225" s="573" t="n">
        <f aca="false" ca="false" dt2D="false" dtr="false" t="normal">SUM(BT219:BT224)</f>
        <v>0</v>
      </c>
    </row>
    <row outlineLevel="0" r="226">
      <c r="L226" s="235" t="n"/>
      <c r="M226" s="244" t="n"/>
      <c r="N226" s="244" t="n"/>
      <c r="O226" s="244" t="n"/>
      <c r="P226" s="244" t="n"/>
      <c r="Q226" s="244" t="n"/>
      <c r="R226" s="244" t="n"/>
      <c r="S226" s="244" t="n"/>
      <c r="T226" s="244" t="n"/>
      <c r="U226" s="244" t="n"/>
      <c r="V226" s="244" t="n"/>
      <c r="W226" s="244" t="n"/>
      <c r="X226" s="244" t="n"/>
      <c r="Y226" s="244" t="n"/>
      <c r="Z226" s="244" t="n"/>
      <c r="AA226" s="244" t="n"/>
      <c r="AB226" s="244" t="n"/>
      <c r="AC226" s="244" t="n"/>
      <c r="AD226" s="244" t="n"/>
      <c r="AE226" s="244" t="n"/>
      <c r="AF226" s="244" t="n"/>
      <c r="AG226" s="244" t="n"/>
      <c r="AH226" s="244" t="n"/>
      <c r="AI226" s="244" t="n"/>
      <c r="AJ226" s="244" t="n"/>
      <c r="AK226" s="244" t="n"/>
      <c r="AL226" s="244" t="n"/>
      <c r="AM226" s="244" t="n"/>
      <c r="AN226" s="244" t="n"/>
      <c r="AO226" s="244" t="n"/>
      <c r="AP226" s="244" t="n"/>
      <c r="AQ226" s="244" t="n"/>
      <c r="AR226" s="244" t="n"/>
      <c r="AS226" s="244" t="n"/>
      <c r="AT226" s="244" t="n"/>
      <c r="AU226" s="244" t="n"/>
      <c r="AV226" s="244" t="n"/>
      <c r="AW226" s="244" t="n"/>
      <c r="AX226" s="244" t="n"/>
      <c r="AY226" s="244" t="n"/>
      <c r="AZ226" s="244" t="n"/>
      <c r="BA226" s="244" t="n"/>
      <c r="BB226" s="244" t="n"/>
      <c r="BC226" s="244" t="n"/>
      <c r="BD226" s="244" t="n"/>
      <c r="BE226" s="244" t="n"/>
      <c r="BF226" s="244" t="n"/>
      <c r="BG226" s="244" t="n"/>
      <c r="BH226" s="244" t="n"/>
      <c r="BI226" s="244" t="n"/>
      <c r="BJ226" s="244" t="n"/>
      <c r="BK226" s="244" t="n"/>
      <c r="BL226" s="244" t="n"/>
      <c r="BM226" s="244" t="n"/>
      <c r="BN226" s="244" t="n"/>
      <c r="BO226" s="244" t="n"/>
      <c r="BP226" s="244" t="n"/>
      <c r="BQ226" s="244" t="n"/>
      <c r="BR226" s="244" t="n"/>
      <c r="BS226" s="244" t="n"/>
      <c r="BT226" s="244" t="n"/>
    </row>
    <row ht="18.75" outlineLevel="0" r="227">
      <c r="I227" s="228" t="s">
        <v>690</v>
      </c>
      <c r="J227" s="431" t="s">
        <v>585</v>
      </c>
      <c r="L227" s="235" t="n"/>
      <c r="M227" s="565" t="n"/>
      <c r="N227" s="565" t="n"/>
      <c r="O227" s="565" t="n"/>
      <c r="P227" s="565" t="n"/>
      <c r="Q227" s="565" t="n"/>
      <c r="R227" s="565" t="n"/>
      <c r="S227" s="565" t="n"/>
      <c r="T227" s="565" t="n"/>
      <c r="U227" s="565" t="n"/>
      <c r="V227" s="565" t="n"/>
      <c r="W227" s="565" t="n"/>
      <c r="X227" s="565" t="n"/>
      <c r="Y227" s="565" t="n"/>
      <c r="Z227" s="565" t="n"/>
      <c r="AA227" s="565" t="n"/>
      <c r="AB227" s="565" t="n"/>
      <c r="AC227" s="565" t="n"/>
      <c r="AD227" s="565" t="n"/>
      <c r="AE227" s="565" t="n"/>
      <c r="AF227" s="565" t="n"/>
      <c r="AG227" s="565" t="n"/>
      <c r="AH227" s="565" t="n"/>
      <c r="AI227" s="565" t="n"/>
      <c r="AJ227" s="565" t="n"/>
      <c r="AK227" s="565" t="n"/>
      <c r="AL227" s="565" t="n"/>
      <c r="AM227" s="565" t="n"/>
      <c r="AN227" s="565" t="n"/>
      <c r="AO227" s="565" t="n"/>
      <c r="AP227" s="565" t="n"/>
      <c r="AQ227" s="565" t="n"/>
      <c r="AR227" s="565" t="n"/>
      <c r="AS227" s="565" t="n"/>
      <c r="AT227" s="565" t="n"/>
      <c r="AU227" s="565" t="n"/>
      <c r="AV227" s="565" t="n"/>
      <c r="AW227" s="565" t="n"/>
      <c r="AX227" s="565" t="n"/>
      <c r="AY227" s="565" t="n"/>
      <c r="AZ227" s="565" t="n"/>
      <c r="BA227" s="565" t="n"/>
      <c r="BB227" s="565" t="n"/>
      <c r="BC227" s="565" t="n"/>
      <c r="BD227" s="565" t="n"/>
      <c r="BE227" s="565" t="n"/>
      <c r="BF227" s="565" t="n"/>
      <c r="BG227" s="565" t="n"/>
      <c r="BH227" s="565" t="n"/>
      <c r="BI227" s="565" t="n"/>
      <c r="BJ227" s="565" t="n"/>
      <c r="BK227" s="565" t="n"/>
      <c r="BL227" s="565" t="n"/>
      <c r="BM227" s="565" t="n"/>
      <c r="BN227" s="565" t="n"/>
      <c r="BO227" s="565" t="n"/>
      <c r="BP227" s="565" t="n"/>
      <c r="BQ227" s="565" t="n"/>
      <c r="BR227" s="565" t="n"/>
      <c r="BS227" s="565" t="n"/>
      <c r="BT227" s="565" t="n"/>
    </row>
    <row hidden="true" ht="16.5" outlineLevel="2" r="228">
      <c r="I228" s="566" t="s">
        <v>691</v>
      </c>
      <c r="J228" s="626" t="s">
        <v>640</v>
      </c>
      <c r="K228" s="567" t="n"/>
      <c r="L228" s="627" t="n"/>
      <c r="M228" s="568" t="n">
        <f aca="false" ca="false" dt2D="false" dtr="false" t="normal">$L228*$K228*M$227</f>
        <v>0</v>
      </c>
      <c r="N228" s="568" t="n">
        <f aca="false" ca="false" dt2D="false" dtr="false" t="normal">$L228*$K228*N$227</f>
        <v>0</v>
      </c>
      <c r="O228" s="568" t="n">
        <f aca="false" ca="false" dt2D="false" dtr="false" t="normal">$L228*$K228*O$227</f>
        <v>0</v>
      </c>
      <c r="P228" s="568" t="n">
        <f aca="false" ca="false" dt2D="false" dtr="false" t="normal">$L228*$K228*P$227</f>
        <v>0</v>
      </c>
      <c r="Q228" s="568" t="n">
        <f aca="false" ca="false" dt2D="false" dtr="false" t="normal">$L228*$K228*Q$227</f>
        <v>0</v>
      </c>
      <c r="R228" s="568" t="n">
        <f aca="false" ca="false" dt2D="false" dtr="false" t="normal">$L228*$K228*R$227</f>
        <v>0</v>
      </c>
      <c r="S228" s="568" t="n">
        <f aca="false" ca="false" dt2D="false" dtr="false" t="normal">$L228*$K228*S$227</f>
        <v>0</v>
      </c>
      <c r="T228" s="568" t="n">
        <f aca="false" ca="false" dt2D="false" dtr="false" t="normal">$L228*$K228*T$227</f>
        <v>0</v>
      </c>
      <c r="U228" s="568" t="n">
        <f aca="false" ca="false" dt2D="false" dtr="false" t="normal">$L228*$K228*U$227</f>
        <v>0</v>
      </c>
      <c r="V228" s="568" t="n">
        <f aca="false" ca="false" dt2D="false" dtr="false" t="normal">$L228*$K228*V$227</f>
        <v>0</v>
      </c>
      <c r="W228" s="568" t="n">
        <f aca="false" ca="false" dt2D="false" dtr="false" t="normal">$L228*$K228*W$227</f>
        <v>0</v>
      </c>
      <c r="X228" s="568" t="n">
        <f aca="false" ca="false" dt2D="false" dtr="false" t="normal">$L228*$K228*X$227</f>
        <v>0</v>
      </c>
      <c r="Y228" s="568" t="n">
        <f aca="false" ca="false" dt2D="false" dtr="false" t="normal">$L228*$K228*Y$227</f>
        <v>0</v>
      </c>
      <c r="Z228" s="568" t="n">
        <f aca="false" ca="false" dt2D="false" dtr="false" t="normal">$L228*$K228*Z$227</f>
        <v>0</v>
      </c>
      <c r="AA228" s="568" t="n">
        <f aca="false" ca="false" dt2D="false" dtr="false" t="normal">$L228*$K228*AA$227</f>
        <v>0</v>
      </c>
      <c r="AB228" s="568" t="n">
        <f aca="false" ca="false" dt2D="false" dtr="false" t="normal">$L228*$K228*AB$227</f>
        <v>0</v>
      </c>
      <c r="AC228" s="568" t="n">
        <f aca="false" ca="false" dt2D="false" dtr="false" t="normal">$L228*$K228*AC$227</f>
        <v>0</v>
      </c>
      <c r="AD228" s="568" t="n">
        <f aca="false" ca="false" dt2D="false" dtr="false" t="normal">$L228*$K228*AD$227</f>
        <v>0</v>
      </c>
      <c r="AE228" s="568" t="n">
        <f aca="false" ca="false" dt2D="false" dtr="false" t="normal">$L228*$K228*AE$227</f>
        <v>0</v>
      </c>
      <c r="AF228" s="568" t="n">
        <f aca="false" ca="false" dt2D="false" dtr="false" t="normal">$L228*$K228*AF$227</f>
        <v>0</v>
      </c>
      <c r="AG228" s="568" t="n">
        <f aca="false" ca="false" dt2D="false" dtr="false" t="normal">$L228*$K228*AG$227</f>
        <v>0</v>
      </c>
      <c r="AH228" s="568" t="n">
        <f aca="false" ca="false" dt2D="false" dtr="false" t="normal">$L228*$K228*AH$227</f>
        <v>0</v>
      </c>
      <c r="AI228" s="568" t="n">
        <f aca="false" ca="false" dt2D="false" dtr="false" t="normal">$L228*$K228*AI$227</f>
        <v>0</v>
      </c>
      <c r="AJ228" s="568" t="n">
        <f aca="false" ca="false" dt2D="false" dtr="false" t="normal">$L228*$K228*AJ$227</f>
        <v>0</v>
      </c>
      <c r="AK228" s="568" t="n">
        <f aca="false" ca="false" dt2D="false" dtr="false" t="normal">$L228*$K228*AK$227</f>
        <v>0</v>
      </c>
      <c r="AL228" s="568" t="n">
        <f aca="false" ca="false" dt2D="false" dtr="false" t="normal">$L228*$K228*AL$227</f>
        <v>0</v>
      </c>
      <c r="AM228" s="568" t="n">
        <f aca="false" ca="false" dt2D="false" dtr="false" t="normal">$L228*$K228*AM$227</f>
        <v>0</v>
      </c>
      <c r="AN228" s="568" t="n">
        <f aca="false" ca="false" dt2D="false" dtr="false" t="normal">$L228*$K228*AN$227</f>
        <v>0</v>
      </c>
      <c r="AO228" s="568" t="n">
        <f aca="false" ca="false" dt2D="false" dtr="false" t="normal">$L228*$K228*AO$227</f>
        <v>0</v>
      </c>
      <c r="AP228" s="568" t="n">
        <f aca="false" ca="false" dt2D="false" dtr="false" t="normal">$L228*$K228*AP$227</f>
        <v>0</v>
      </c>
      <c r="AQ228" s="568" t="n">
        <f aca="false" ca="false" dt2D="false" dtr="false" t="normal">$L228*$K228*AQ$227</f>
        <v>0</v>
      </c>
      <c r="AR228" s="568" t="n">
        <f aca="false" ca="false" dt2D="false" dtr="false" t="normal">$L228*$K228*AR$227</f>
        <v>0</v>
      </c>
      <c r="AS228" s="568" t="n">
        <f aca="false" ca="false" dt2D="false" dtr="false" t="normal">$L228*$K228*AS$227</f>
        <v>0</v>
      </c>
      <c r="AT228" s="568" t="n">
        <f aca="false" ca="false" dt2D="false" dtr="false" t="normal">$L228*$K228*AT$227</f>
        <v>0</v>
      </c>
      <c r="AU228" s="568" t="n">
        <f aca="false" ca="false" dt2D="false" dtr="false" t="normal">$L228*$K228*AU$227</f>
        <v>0</v>
      </c>
      <c r="AV228" s="568" t="n">
        <f aca="false" ca="false" dt2D="false" dtr="false" t="normal">$L228*$K228*AV$227</f>
        <v>0</v>
      </c>
      <c r="AW228" s="568" t="n">
        <f aca="false" ca="false" dt2D="false" dtr="false" t="normal">$L228*$K228*AW$227</f>
        <v>0</v>
      </c>
      <c r="AX228" s="568" t="n">
        <f aca="false" ca="false" dt2D="false" dtr="false" t="normal">$L228*$K228*AX$227</f>
        <v>0</v>
      </c>
      <c r="AY228" s="568" t="n">
        <f aca="false" ca="false" dt2D="false" dtr="false" t="normal">$L228*$K228*AY$227</f>
        <v>0</v>
      </c>
      <c r="AZ228" s="568" t="n">
        <f aca="false" ca="false" dt2D="false" dtr="false" t="normal">$L228*$K228*AZ$227</f>
        <v>0</v>
      </c>
      <c r="BA228" s="568" t="n">
        <f aca="false" ca="false" dt2D="false" dtr="false" t="normal">$L228*$K228*BA$227</f>
        <v>0</v>
      </c>
      <c r="BB228" s="568" t="n">
        <f aca="false" ca="false" dt2D="false" dtr="false" t="normal">$L228*$K228*BB$227</f>
        <v>0</v>
      </c>
      <c r="BC228" s="568" t="n">
        <f aca="false" ca="false" dt2D="false" dtr="false" t="normal">$L228*$K228*BC$227</f>
        <v>0</v>
      </c>
      <c r="BD228" s="568" t="n">
        <f aca="false" ca="false" dt2D="false" dtr="false" t="normal">$L228*$K228*BD$227</f>
        <v>0</v>
      </c>
      <c r="BE228" s="568" t="n">
        <f aca="false" ca="false" dt2D="false" dtr="false" t="normal">$L228*$K228*BE$227</f>
        <v>0</v>
      </c>
      <c r="BF228" s="568" t="n">
        <f aca="false" ca="false" dt2D="false" dtr="false" t="normal">$L228*$K228*BF$227</f>
        <v>0</v>
      </c>
      <c r="BG228" s="568" t="n">
        <f aca="false" ca="false" dt2D="false" dtr="false" t="normal">$L228*$K228*BG$227</f>
        <v>0</v>
      </c>
      <c r="BH228" s="568" t="n">
        <f aca="false" ca="false" dt2D="false" dtr="false" t="normal">$L228*$K228*BH$227</f>
        <v>0</v>
      </c>
      <c r="BI228" s="568" t="n">
        <f aca="false" ca="false" dt2D="false" dtr="false" t="normal">$L228*$K228*BI$227</f>
        <v>0</v>
      </c>
      <c r="BJ228" s="568" t="n">
        <f aca="false" ca="false" dt2D="false" dtr="false" t="normal">$L228*$K228*BJ$227</f>
        <v>0</v>
      </c>
      <c r="BK228" s="568" t="n">
        <f aca="false" ca="false" dt2D="false" dtr="false" t="normal">$L228*$K228*BK$227</f>
        <v>0</v>
      </c>
      <c r="BL228" s="568" t="n">
        <f aca="false" ca="false" dt2D="false" dtr="false" t="normal">$L228*$K228*BL$227</f>
        <v>0</v>
      </c>
      <c r="BM228" s="568" t="n">
        <f aca="false" ca="false" dt2D="false" dtr="false" t="normal">$L228*$K228*BM$227</f>
        <v>0</v>
      </c>
      <c r="BN228" s="568" t="n">
        <f aca="false" ca="false" dt2D="false" dtr="false" t="normal">$L228*$K228*BN$227</f>
        <v>0</v>
      </c>
      <c r="BO228" s="568" t="n">
        <f aca="false" ca="false" dt2D="false" dtr="false" t="normal">$L228*$K228*BO$227</f>
        <v>0</v>
      </c>
      <c r="BP228" s="568" t="n">
        <f aca="false" ca="false" dt2D="false" dtr="false" t="normal">$L228*$K228*BP$227</f>
        <v>0</v>
      </c>
      <c r="BQ228" s="568" t="n">
        <f aca="false" ca="false" dt2D="false" dtr="false" t="normal">$L228*$K228*BQ$227</f>
        <v>0</v>
      </c>
      <c r="BR228" s="568" t="n">
        <f aca="false" ca="false" dt2D="false" dtr="false" t="normal">$L228*$K228*BR$227</f>
        <v>0</v>
      </c>
      <c r="BS228" s="568" t="n">
        <f aca="false" ca="false" dt2D="false" dtr="false" t="normal">$L228*$K228*BS$227</f>
        <v>0</v>
      </c>
      <c r="BT228" s="568" t="n">
        <f aca="false" ca="false" dt2D="false" dtr="false" t="normal">$L228*$K228*BT$227</f>
        <v>0</v>
      </c>
    </row>
    <row hidden="true" ht="16.5" outlineLevel="2" r="229">
      <c r="I229" s="566" t="s">
        <v>692</v>
      </c>
      <c r="J229" s="626" t="s">
        <v>587</v>
      </c>
      <c r="K229" s="567" t="n"/>
      <c r="L229" s="627" t="n"/>
      <c r="M229" s="568" t="n">
        <f aca="false" ca="false" dt2D="false" dtr="false" t="normal">$L229*$K229*M$227</f>
        <v>0</v>
      </c>
      <c r="N229" s="568" t="n">
        <f aca="false" ca="false" dt2D="false" dtr="false" t="normal">$L229*$K229*N$227</f>
        <v>0</v>
      </c>
      <c r="O229" s="568" t="n">
        <f aca="false" ca="false" dt2D="false" dtr="false" t="normal">$L229*$K229*O$227</f>
        <v>0</v>
      </c>
      <c r="P229" s="568" t="n">
        <f aca="false" ca="false" dt2D="false" dtr="false" t="normal">$L229*$K229*P$227</f>
        <v>0</v>
      </c>
      <c r="Q229" s="568" t="n">
        <f aca="false" ca="false" dt2D="false" dtr="false" t="normal">$L229*$K229*Q$227</f>
        <v>0</v>
      </c>
      <c r="R229" s="568" t="n">
        <f aca="false" ca="false" dt2D="false" dtr="false" t="normal">$L229*$K229*R$227</f>
        <v>0</v>
      </c>
      <c r="S229" s="568" t="n">
        <f aca="false" ca="false" dt2D="false" dtr="false" t="normal">$L229*$K229*S$227</f>
        <v>0</v>
      </c>
      <c r="T229" s="568" t="n">
        <f aca="false" ca="false" dt2D="false" dtr="false" t="normal">$L229*$K229*T$227</f>
        <v>0</v>
      </c>
      <c r="U229" s="568" t="n">
        <f aca="false" ca="false" dt2D="false" dtr="false" t="normal">$L229*$K229*U$227</f>
        <v>0</v>
      </c>
      <c r="V229" s="568" t="n">
        <f aca="false" ca="false" dt2D="false" dtr="false" t="normal">$L229*$K229*V$227</f>
        <v>0</v>
      </c>
      <c r="W229" s="568" t="n">
        <f aca="false" ca="false" dt2D="false" dtr="false" t="normal">$L229*$K229*W$227</f>
        <v>0</v>
      </c>
      <c r="X229" s="568" t="n">
        <f aca="false" ca="false" dt2D="false" dtr="false" t="normal">$L229*$K229*X$227</f>
        <v>0</v>
      </c>
      <c r="Y229" s="568" t="n">
        <f aca="false" ca="false" dt2D="false" dtr="false" t="normal">$L229*$K229*Y$227</f>
        <v>0</v>
      </c>
      <c r="Z229" s="568" t="n">
        <f aca="false" ca="false" dt2D="false" dtr="false" t="normal">$L229*$K229*Z$227</f>
        <v>0</v>
      </c>
      <c r="AA229" s="568" t="n">
        <f aca="false" ca="false" dt2D="false" dtr="false" t="normal">$L229*$K229*AA$227</f>
        <v>0</v>
      </c>
      <c r="AB229" s="568" t="n">
        <f aca="false" ca="false" dt2D="false" dtr="false" t="normal">$L229*$K229*AB$227</f>
        <v>0</v>
      </c>
      <c r="AC229" s="568" t="n">
        <f aca="false" ca="false" dt2D="false" dtr="false" t="normal">$L229*$K229*AC$227</f>
        <v>0</v>
      </c>
      <c r="AD229" s="568" t="n">
        <f aca="false" ca="false" dt2D="false" dtr="false" t="normal">$L229*$K229*AD$227</f>
        <v>0</v>
      </c>
      <c r="AE229" s="568" t="n">
        <f aca="false" ca="false" dt2D="false" dtr="false" t="normal">$L229*$K229*AE$227</f>
        <v>0</v>
      </c>
      <c r="AF229" s="568" t="n">
        <f aca="false" ca="false" dt2D="false" dtr="false" t="normal">$L229*$K229*AF$227</f>
        <v>0</v>
      </c>
      <c r="AG229" s="568" t="n">
        <f aca="false" ca="false" dt2D="false" dtr="false" t="normal">$L229*$K229*AG$227</f>
        <v>0</v>
      </c>
      <c r="AH229" s="568" t="n">
        <f aca="false" ca="false" dt2D="false" dtr="false" t="normal">$L229*$K229*AH$227</f>
        <v>0</v>
      </c>
      <c r="AI229" s="568" t="n">
        <f aca="false" ca="false" dt2D="false" dtr="false" t="normal">$L229*$K229*AI$227</f>
        <v>0</v>
      </c>
      <c r="AJ229" s="568" t="n">
        <f aca="false" ca="false" dt2D="false" dtr="false" t="normal">$L229*$K229*AJ$227</f>
        <v>0</v>
      </c>
      <c r="AK229" s="568" t="n">
        <f aca="false" ca="false" dt2D="false" dtr="false" t="normal">$L229*$K229*AK$227</f>
        <v>0</v>
      </c>
      <c r="AL229" s="568" t="n">
        <f aca="false" ca="false" dt2D="false" dtr="false" t="normal">$L229*$K229*AL$227</f>
        <v>0</v>
      </c>
      <c r="AM229" s="568" t="n">
        <f aca="false" ca="false" dt2D="false" dtr="false" t="normal">$L229*$K229*AM$227</f>
        <v>0</v>
      </c>
      <c r="AN229" s="568" t="n">
        <f aca="false" ca="false" dt2D="false" dtr="false" t="normal">$L229*$K229*AN$227</f>
        <v>0</v>
      </c>
      <c r="AO229" s="568" t="n">
        <f aca="false" ca="false" dt2D="false" dtr="false" t="normal">$L229*$K229*AO$227</f>
        <v>0</v>
      </c>
      <c r="AP229" s="568" t="n">
        <f aca="false" ca="false" dt2D="false" dtr="false" t="normal">$L229*$K229*AP$227</f>
        <v>0</v>
      </c>
      <c r="AQ229" s="568" t="n">
        <f aca="false" ca="false" dt2D="false" dtr="false" t="normal">$L229*$K229*AQ$227</f>
        <v>0</v>
      </c>
      <c r="AR229" s="568" t="n">
        <f aca="false" ca="false" dt2D="false" dtr="false" t="normal">$L229*$K229*AR$227</f>
        <v>0</v>
      </c>
      <c r="AS229" s="568" t="n">
        <f aca="false" ca="false" dt2D="false" dtr="false" t="normal">$L229*$K229*AS$227</f>
        <v>0</v>
      </c>
      <c r="AT229" s="568" t="n">
        <f aca="false" ca="false" dt2D="false" dtr="false" t="normal">$L229*$K229*AT$227</f>
        <v>0</v>
      </c>
      <c r="AU229" s="568" t="n">
        <f aca="false" ca="false" dt2D="false" dtr="false" t="normal">$L229*$K229*AU$227</f>
        <v>0</v>
      </c>
      <c r="AV229" s="568" t="n">
        <f aca="false" ca="false" dt2D="false" dtr="false" t="normal">$L229*$K229*AV$227</f>
        <v>0</v>
      </c>
      <c r="AW229" s="568" t="n">
        <f aca="false" ca="false" dt2D="false" dtr="false" t="normal">$L229*$K229*AW$227</f>
        <v>0</v>
      </c>
      <c r="AX229" s="568" t="n">
        <f aca="false" ca="false" dt2D="false" dtr="false" t="normal">$L229*$K229*AX$227</f>
        <v>0</v>
      </c>
      <c r="AY229" s="568" t="n">
        <f aca="false" ca="false" dt2D="false" dtr="false" t="normal">$L229*$K229*AY$227</f>
        <v>0</v>
      </c>
      <c r="AZ229" s="568" t="n">
        <f aca="false" ca="false" dt2D="false" dtr="false" t="normal">$L229*$K229*AZ$227</f>
        <v>0</v>
      </c>
      <c r="BA229" s="568" t="n">
        <f aca="false" ca="false" dt2D="false" dtr="false" t="normal">$L229*$K229*BA$227</f>
        <v>0</v>
      </c>
      <c r="BB229" s="568" t="n">
        <f aca="false" ca="false" dt2D="false" dtr="false" t="normal">$L229*$K229*BB$227</f>
        <v>0</v>
      </c>
      <c r="BC229" s="568" t="n">
        <f aca="false" ca="false" dt2D="false" dtr="false" t="normal">$L229*$K229*BC$227</f>
        <v>0</v>
      </c>
      <c r="BD229" s="568" t="n">
        <f aca="false" ca="false" dt2D="false" dtr="false" t="normal">$L229*$K229*BD$227</f>
        <v>0</v>
      </c>
      <c r="BE229" s="568" t="n">
        <f aca="false" ca="false" dt2D="false" dtr="false" t="normal">$L229*$K229*BE$227</f>
        <v>0</v>
      </c>
      <c r="BF229" s="568" t="n">
        <f aca="false" ca="false" dt2D="false" dtr="false" t="normal">$L229*$K229*BF$227</f>
        <v>0</v>
      </c>
      <c r="BG229" s="568" t="n">
        <f aca="false" ca="false" dt2D="false" dtr="false" t="normal">$L229*$K229*BG$227</f>
        <v>0</v>
      </c>
      <c r="BH229" s="568" t="n">
        <f aca="false" ca="false" dt2D="false" dtr="false" t="normal">$L229*$K229*BH$227</f>
        <v>0</v>
      </c>
      <c r="BI229" s="568" t="n">
        <f aca="false" ca="false" dt2D="false" dtr="false" t="normal">$L229*$K229*BI$227</f>
        <v>0</v>
      </c>
      <c r="BJ229" s="568" t="n">
        <f aca="false" ca="false" dt2D="false" dtr="false" t="normal">$L229*$K229*BJ$227</f>
        <v>0</v>
      </c>
      <c r="BK229" s="568" t="n">
        <f aca="false" ca="false" dt2D="false" dtr="false" t="normal">$L229*$K229*BK$227</f>
        <v>0</v>
      </c>
      <c r="BL229" s="568" t="n">
        <f aca="false" ca="false" dt2D="false" dtr="false" t="normal">$L229*$K229*BL$227</f>
        <v>0</v>
      </c>
      <c r="BM229" s="568" t="n">
        <f aca="false" ca="false" dt2D="false" dtr="false" t="normal">$L229*$K229*BM$227</f>
        <v>0</v>
      </c>
      <c r="BN229" s="568" t="n">
        <f aca="false" ca="false" dt2D="false" dtr="false" t="normal">$L229*$K229*BN$227</f>
        <v>0</v>
      </c>
      <c r="BO229" s="568" t="n">
        <f aca="false" ca="false" dt2D="false" dtr="false" t="normal">$L229*$K229*BO$227</f>
        <v>0</v>
      </c>
      <c r="BP229" s="568" t="n">
        <f aca="false" ca="false" dt2D="false" dtr="false" t="normal">$L229*$K229*BP$227</f>
        <v>0</v>
      </c>
      <c r="BQ229" s="568" t="n">
        <f aca="false" ca="false" dt2D="false" dtr="false" t="normal">$L229*$K229*BQ$227</f>
        <v>0</v>
      </c>
      <c r="BR229" s="568" t="n">
        <f aca="false" ca="false" dt2D="false" dtr="false" t="normal">$L229*$K229*BR$227</f>
        <v>0</v>
      </c>
      <c r="BS229" s="568" t="n">
        <f aca="false" ca="false" dt2D="false" dtr="false" t="normal">$L229*$K229*BS$227</f>
        <v>0</v>
      </c>
      <c r="BT229" s="568" t="n">
        <f aca="false" ca="false" dt2D="false" dtr="false" t="normal">$L229*$K229*BT$227</f>
        <v>0</v>
      </c>
    </row>
    <row hidden="true" ht="16.5" outlineLevel="2" r="230">
      <c r="I230" s="570" t="s">
        <v>588</v>
      </c>
      <c r="J230" s="626" t="n"/>
      <c r="K230" s="567" t="n"/>
      <c r="L230" s="627" t="n"/>
      <c r="M230" s="568" t="n">
        <f aca="false" ca="false" dt2D="false" dtr="false" t="normal">$L230*$K230*M$227</f>
        <v>0</v>
      </c>
      <c r="N230" s="568" t="n">
        <f aca="false" ca="false" dt2D="false" dtr="false" t="normal">$L230*$K230*N$227</f>
        <v>0</v>
      </c>
      <c r="O230" s="568" t="n">
        <f aca="false" ca="false" dt2D="false" dtr="false" t="normal">$L230*$K230*O$227</f>
        <v>0</v>
      </c>
      <c r="P230" s="568" t="n">
        <f aca="false" ca="false" dt2D="false" dtr="false" t="normal">$L230*$K230*P$227</f>
        <v>0</v>
      </c>
      <c r="Q230" s="568" t="n">
        <f aca="false" ca="false" dt2D="false" dtr="false" t="normal">$L230*$K230*Q$227</f>
        <v>0</v>
      </c>
      <c r="R230" s="568" t="n">
        <f aca="false" ca="false" dt2D="false" dtr="false" t="normal">$L230*$K230*R$227</f>
        <v>0</v>
      </c>
      <c r="S230" s="568" t="n">
        <f aca="false" ca="false" dt2D="false" dtr="false" t="normal">$L230*$K230*S$227</f>
        <v>0</v>
      </c>
      <c r="T230" s="568" t="n">
        <f aca="false" ca="false" dt2D="false" dtr="false" t="normal">$L230*$K230*T$227</f>
        <v>0</v>
      </c>
      <c r="U230" s="568" t="n">
        <f aca="false" ca="false" dt2D="false" dtr="false" t="normal">$L230*$K230*U$227</f>
        <v>0</v>
      </c>
      <c r="V230" s="568" t="n">
        <f aca="false" ca="false" dt2D="false" dtr="false" t="normal">$L230*$K230*V$227</f>
        <v>0</v>
      </c>
      <c r="W230" s="568" t="n">
        <f aca="false" ca="false" dt2D="false" dtr="false" t="normal">$L230*$K230*W$227</f>
        <v>0</v>
      </c>
      <c r="X230" s="568" t="n">
        <f aca="false" ca="false" dt2D="false" dtr="false" t="normal">$L230*$K230*X$227</f>
        <v>0</v>
      </c>
      <c r="Y230" s="568" t="n">
        <f aca="false" ca="false" dt2D="false" dtr="false" t="normal">$L230*$K230*Y$227</f>
        <v>0</v>
      </c>
      <c r="Z230" s="568" t="n">
        <f aca="false" ca="false" dt2D="false" dtr="false" t="normal">$L230*$K230*Z$227</f>
        <v>0</v>
      </c>
      <c r="AA230" s="568" t="n">
        <f aca="false" ca="false" dt2D="false" dtr="false" t="normal">$L230*$K230*AA$227</f>
        <v>0</v>
      </c>
      <c r="AB230" s="568" t="n">
        <f aca="false" ca="false" dt2D="false" dtr="false" t="normal">$L230*$K230*AB$227</f>
        <v>0</v>
      </c>
      <c r="AC230" s="568" t="n">
        <f aca="false" ca="false" dt2D="false" dtr="false" t="normal">$L230*$K230*AC$227</f>
        <v>0</v>
      </c>
      <c r="AD230" s="568" t="n">
        <f aca="false" ca="false" dt2D="false" dtr="false" t="normal">$L230*$K230*AD$227</f>
        <v>0</v>
      </c>
      <c r="AE230" s="568" t="n">
        <f aca="false" ca="false" dt2D="false" dtr="false" t="normal">$L230*$K230*AE$227</f>
        <v>0</v>
      </c>
      <c r="AF230" s="568" t="n">
        <f aca="false" ca="false" dt2D="false" dtr="false" t="normal">$L230*$K230*AF$227</f>
        <v>0</v>
      </c>
      <c r="AG230" s="568" t="n">
        <f aca="false" ca="false" dt2D="false" dtr="false" t="normal">$L230*$K230*AG$227</f>
        <v>0</v>
      </c>
      <c r="AH230" s="568" t="n">
        <f aca="false" ca="false" dt2D="false" dtr="false" t="normal">$L230*$K230*AH$227</f>
        <v>0</v>
      </c>
      <c r="AI230" s="568" t="n">
        <f aca="false" ca="false" dt2D="false" dtr="false" t="normal">$L230*$K230*AI$227</f>
        <v>0</v>
      </c>
      <c r="AJ230" s="568" t="n">
        <f aca="false" ca="false" dt2D="false" dtr="false" t="normal">$L230*$K230*AJ$227</f>
        <v>0</v>
      </c>
      <c r="AK230" s="568" t="n">
        <f aca="false" ca="false" dt2D="false" dtr="false" t="normal">$L230*$K230*AK$227</f>
        <v>0</v>
      </c>
      <c r="AL230" s="568" t="n">
        <f aca="false" ca="false" dt2D="false" dtr="false" t="normal">$L230*$K230*AL$227</f>
        <v>0</v>
      </c>
      <c r="AM230" s="568" t="n">
        <f aca="false" ca="false" dt2D="false" dtr="false" t="normal">$L230*$K230*AM$227</f>
        <v>0</v>
      </c>
      <c r="AN230" s="568" t="n">
        <f aca="false" ca="false" dt2D="false" dtr="false" t="normal">$L230*$K230*AN$227</f>
        <v>0</v>
      </c>
      <c r="AO230" s="568" t="n">
        <f aca="false" ca="false" dt2D="false" dtr="false" t="normal">$L230*$K230*AO$227</f>
        <v>0</v>
      </c>
      <c r="AP230" s="568" t="n">
        <f aca="false" ca="false" dt2D="false" dtr="false" t="normal">$L230*$K230*AP$227</f>
        <v>0</v>
      </c>
      <c r="AQ230" s="568" t="n">
        <f aca="false" ca="false" dt2D="false" dtr="false" t="normal">$L230*$K230*AQ$227</f>
        <v>0</v>
      </c>
      <c r="AR230" s="568" t="n">
        <f aca="false" ca="false" dt2D="false" dtr="false" t="normal">$L230*$K230*AR$227</f>
        <v>0</v>
      </c>
      <c r="AS230" s="568" t="n">
        <f aca="false" ca="false" dt2D="false" dtr="false" t="normal">$L230*$K230*AS$227</f>
        <v>0</v>
      </c>
      <c r="AT230" s="568" t="n">
        <f aca="false" ca="false" dt2D="false" dtr="false" t="normal">$L230*$K230*AT$227</f>
        <v>0</v>
      </c>
      <c r="AU230" s="568" t="n">
        <f aca="false" ca="false" dt2D="false" dtr="false" t="normal">$L230*$K230*AU$227</f>
        <v>0</v>
      </c>
      <c r="AV230" s="568" t="n">
        <f aca="false" ca="false" dt2D="false" dtr="false" t="normal">$L230*$K230*AV$227</f>
        <v>0</v>
      </c>
      <c r="AW230" s="568" t="n">
        <f aca="false" ca="false" dt2D="false" dtr="false" t="normal">$L230*$K230*AW$227</f>
        <v>0</v>
      </c>
      <c r="AX230" s="568" t="n">
        <f aca="false" ca="false" dt2D="false" dtr="false" t="normal">$L230*$K230*AX$227</f>
        <v>0</v>
      </c>
      <c r="AY230" s="568" t="n">
        <f aca="false" ca="false" dt2D="false" dtr="false" t="normal">$L230*$K230*AY$227</f>
        <v>0</v>
      </c>
      <c r="AZ230" s="568" t="n">
        <f aca="false" ca="false" dt2D="false" dtr="false" t="normal">$L230*$K230*AZ$227</f>
        <v>0</v>
      </c>
      <c r="BA230" s="568" t="n">
        <f aca="false" ca="false" dt2D="false" dtr="false" t="normal">$L230*$K230*BA$227</f>
        <v>0</v>
      </c>
      <c r="BB230" s="568" t="n">
        <f aca="false" ca="false" dt2D="false" dtr="false" t="normal">$L230*$K230*BB$227</f>
        <v>0</v>
      </c>
      <c r="BC230" s="568" t="n">
        <f aca="false" ca="false" dt2D="false" dtr="false" t="normal">$L230*$K230*BC$227</f>
        <v>0</v>
      </c>
      <c r="BD230" s="568" t="n">
        <f aca="false" ca="false" dt2D="false" dtr="false" t="normal">$L230*$K230*BD$227</f>
        <v>0</v>
      </c>
      <c r="BE230" s="568" t="n">
        <f aca="false" ca="false" dt2D="false" dtr="false" t="normal">$L230*$K230*BE$227</f>
        <v>0</v>
      </c>
      <c r="BF230" s="568" t="n">
        <f aca="false" ca="false" dt2D="false" dtr="false" t="normal">$L230*$K230*BF$227</f>
        <v>0</v>
      </c>
      <c r="BG230" s="568" t="n">
        <f aca="false" ca="false" dt2D="false" dtr="false" t="normal">$L230*$K230*BG$227</f>
        <v>0</v>
      </c>
      <c r="BH230" s="568" t="n">
        <f aca="false" ca="false" dt2D="false" dtr="false" t="normal">$L230*$K230*BH$227</f>
        <v>0</v>
      </c>
      <c r="BI230" s="568" t="n">
        <f aca="false" ca="false" dt2D="false" dtr="false" t="normal">$L230*$K230*BI$227</f>
        <v>0</v>
      </c>
      <c r="BJ230" s="568" t="n">
        <f aca="false" ca="false" dt2D="false" dtr="false" t="normal">$L230*$K230*BJ$227</f>
        <v>0</v>
      </c>
      <c r="BK230" s="568" t="n">
        <f aca="false" ca="false" dt2D="false" dtr="false" t="normal">$L230*$K230*BK$227</f>
        <v>0</v>
      </c>
      <c r="BL230" s="568" t="n">
        <f aca="false" ca="false" dt2D="false" dtr="false" t="normal">$L230*$K230*BL$227</f>
        <v>0</v>
      </c>
      <c r="BM230" s="568" t="n">
        <f aca="false" ca="false" dt2D="false" dtr="false" t="normal">$L230*$K230*BM$227</f>
        <v>0</v>
      </c>
      <c r="BN230" s="568" t="n">
        <f aca="false" ca="false" dt2D="false" dtr="false" t="normal">$L230*$K230*BN$227</f>
        <v>0</v>
      </c>
      <c r="BO230" s="568" t="n">
        <f aca="false" ca="false" dt2D="false" dtr="false" t="normal">$L230*$K230*BO$227</f>
        <v>0</v>
      </c>
      <c r="BP230" s="568" t="n">
        <f aca="false" ca="false" dt2D="false" dtr="false" t="normal">$L230*$K230*BP$227</f>
        <v>0</v>
      </c>
      <c r="BQ230" s="568" t="n">
        <f aca="false" ca="false" dt2D="false" dtr="false" t="normal">$L230*$K230*BQ$227</f>
        <v>0</v>
      </c>
      <c r="BR230" s="568" t="n">
        <f aca="false" ca="false" dt2D="false" dtr="false" t="normal">$L230*$K230*BR$227</f>
        <v>0</v>
      </c>
      <c r="BS230" s="568" t="n">
        <f aca="false" ca="false" dt2D="false" dtr="false" t="normal">$L230*$K230*BS$227</f>
        <v>0</v>
      </c>
      <c r="BT230" s="568" t="n">
        <f aca="false" ca="false" dt2D="false" dtr="false" t="normal">$L230*$K230*BT$227</f>
        <v>0</v>
      </c>
    </row>
    <row hidden="true" ht="16.5" outlineLevel="2" r="231">
      <c r="I231" s="570" t="s">
        <v>588</v>
      </c>
      <c r="J231" s="626" t="n"/>
      <c r="K231" s="567" t="n"/>
      <c r="L231" s="627" t="n"/>
      <c r="M231" s="568" t="n">
        <f aca="false" ca="false" dt2D="false" dtr="false" t="normal">$L231*$K231*M$227</f>
        <v>0</v>
      </c>
      <c r="N231" s="568" t="n">
        <f aca="false" ca="false" dt2D="false" dtr="false" t="normal">$L231*$K231*N$227</f>
        <v>0</v>
      </c>
      <c r="O231" s="568" t="n">
        <f aca="false" ca="false" dt2D="false" dtr="false" t="normal">$L231*$K231*O$227</f>
        <v>0</v>
      </c>
      <c r="P231" s="568" t="n">
        <f aca="false" ca="false" dt2D="false" dtr="false" t="normal">$L231*$K231*P$227</f>
        <v>0</v>
      </c>
      <c r="Q231" s="568" t="n">
        <f aca="false" ca="false" dt2D="false" dtr="false" t="normal">$L231*$K231*Q$227</f>
        <v>0</v>
      </c>
      <c r="R231" s="568" t="n">
        <f aca="false" ca="false" dt2D="false" dtr="false" t="normal">$L231*$K231*R$227</f>
        <v>0</v>
      </c>
      <c r="S231" s="568" t="n">
        <f aca="false" ca="false" dt2D="false" dtr="false" t="normal">$L231*$K231*S$227</f>
        <v>0</v>
      </c>
      <c r="T231" s="568" t="n">
        <f aca="false" ca="false" dt2D="false" dtr="false" t="normal">$L231*$K231*T$227</f>
        <v>0</v>
      </c>
      <c r="U231" s="568" t="n">
        <f aca="false" ca="false" dt2D="false" dtr="false" t="normal">$L231*$K231*U$227</f>
        <v>0</v>
      </c>
      <c r="V231" s="568" t="n">
        <f aca="false" ca="false" dt2D="false" dtr="false" t="normal">$L231*$K231*V$227</f>
        <v>0</v>
      </c>
      <c r="W231" s="568" t="n">
        <f aca="false" ca="false" dt2D="false" dtr="false" t="normal">$L231*$K231*W$227</f>
        <v>0</v>
      </c>
      <c r="X231" s="568" t="n">
        <f aca="false" ca="false" dt2D="false" dtr="false" t="normal">$L231*$K231*X$227</f>
        <v>0</v>
      </c>
      <c r="Y231" s="568" t="n">
        <f aca="false" ca="false" dt2D="false" dtr="false" t="normal">$L231*$K231*Y$227</f>
        <v>0</v>
      </c>
      <c r="Z231" s="568" t="n">
        <f aca="false" ca="false" dt2D="false" dtr="false" t="normal">$L231*$K231*Z$227</f>
        <v>0</v>
      </c>
      <c r="AA231" s="568" t="n">
        <f aca="false" ca="false" dt2D="false" dtr="false" t="normal">$L231*$K231*AA$227</f>
        <v>0</v>
      </c>
      <c r="AB231" s="568" t="n">
        <f aca="false" ca="false" dt2D="false" dtr="false" t="normal">$L231*$K231*AB$227</f>
        <v>0</v>
      </c>
      <c r="AC231" s="568" t="n">
        <f aca="false" ca="false" dt2D="false" dtr="false" t="normal">$L231*$K231*AC$227</f>
        <v>0</v>
      </c>
      <c r="AD231" s="568" t="n">
        <f aca="false" ca="false" dt2D="false" dtr="false" t="normal">$L231*$K231*AD$227</f>
        <v>0</v>
      </c>
      <c r="AE231" s="568" t="n">
        <f aca="false" ca="false" dt2D="false" dtr="false" t="normal">$L231*$K231*AE$227</f>
        <v>0</v>
      </c>
      <c r="AF231" s="568" t="n">
        <f aca="false" ca="false" dt2D="false" dtr="false" t="normal">$L231*$K231*AF$227</f>
        <v>0</v>
      </c>
      <c r="AG231" s="568" t="n">
        <f aca="false" ca="false" dt2D="false" dtr="false" t="normal">$L231*$K231*AG$227</f>
        <v>0</v>
      </c>
      <c r="AH231" s="568" t="n">
        <f aca="false" ca="false" dt2D="false" dtr="false" t="normal">$L231*$K231*AH$227</f>
        <v>0</v>
      </c>
      <c r="AI231" s="568" t="n">
        <f aca="false" ca="false" dt2D="false" dtr="false" t="normal">$L231*$K231*AI$227</f>
        <v>0</v>
      </c>
      <c r="AJ231" s="568" t="n">
        <f aca="false" ca="false" dt2D="false" dtr="false" t="normal">$L231*$K231*AJ$227</f>
        <v>0</v>
      </c>
      <c r="AK231" s="568" t="n">
        <f aca="false" ca="false" dt2D="false" dtr="false" t="normal">$L231*$K231*AK$227</f>
        <v>0</v>
      </c>
      <c r="AL231" s="568" t="n">
        <f aca="false" ca="false" dt2D="false" dtr="false" t="normal">$L231*$K231*AL$227</f>
        <v>0</v>
      </c>
      <c r="AM231" s="568" t="n">
        <f aca="false" ca="false" dt2D="false" dtr="false" t="normal">$L231*$K231*AM$227</f>
        <v>0</v>
      </c>
      <c r="AN231" s="568" t="n">
        <f aca="false" ca="false" dt2D="false" dtr="false" t="normal">$L231*$K231*AN$227</f>
        <v>0</v>
      </c>
      <c r="AO231" s="568" t="n">
        <f aca="false" ca="false" dt2D="false" dtr="false" t="normal">$L231*$K231*AO$227</f>
        <v>0</v>
      </c>
      <c r="AP231" s="568" t="n">
        <f aca="false" ca="false" dt2D="false" dtr="false" t="normal">$L231*$K231*AP$227</f>
        <v>0</v>
      </c>
      <c r="AQ231" s="568" t="n">
        <f aca="false" ca="false" dt2D="false" dtr="false" t="normal">$L231*$K231*AQ$227</f>
        <v>0</v>
      </c>
      <c r="AR231" s="568" t="n">
        <f aca="false" ca="false" dt2D="false" dtr="false" t="normal">$L231*$K231*AR$227</f>
        <v>0</v>
      </c>
      <c r="AS231" s="568" t="n">
        <f aca="false" ca="false" dt2D="false" dtr="false" t="normal">$L231*$K231*AS$227</f>
        <v>0</v>
      </c>
      <c r="AT231" s="568" t="n">
        <f aca="false" ca="false" dt2D="false" dtr="false" t="normal">$L231*$K231*AT$227</f>
        <v>0</v>
      </c>
      <c r="AU231" s="568" t="n">
        <f aca="false" ca="false" dt2D="false" dtr="false" t="normal">$L231*$K231*AU$227</f>
        <v>0</v>
      </c>
      <c r="AV231" s="568" t="n">
        <f aca="false" ca="false" dt2D="false" dtr="false" t="normal">$L231*$K231*AV$227</f>
        <v>0</v>
      </c>
      <c r="AW231" s="568" t="n">
        <f aca="false" ca="false" dt2D="false" dtr="false" t="normal">$L231*$K231*AW$227</f>
        <v>0</v>
      </c>
      <c r="AX231" s="568" t="n">
        <f aca="false" ca="false" dt2D="false" dtr="false" t="normal">$L231*$K231*AX$227</f>
        <v>0</v>
      </c>
      <c r="AY231" s="568" t="n">
        <f aca="false" ca="false" dt2D="false" dtr="false" t="normal">$L231*$K231*AY$227</f>
        <v>0</v>
      </c>
      <c r="AZ231" s="568" t="n">
        <f aca="false" ca="false" dt2D="false" dtr="false" t="normal">$L231*$K231*AZ$227</f>
        <v>0</v>
      </c>
      <c r="BA231" s="568" t="n">
        <f aca="false" ca="false" dt2D="false" dtr="false" t="normal">$L231*$K231*BA$227</f>
        <v>0</v>
      </c>
      <c r="BB231" s="568" t="n">
        <f aca="false" ca="false" dt2D="false" dtr="false" t="normal">$L231*$K231*BB$227</f>
        <v>0</v>
      </c>
      <c r="BC231" s="568" t="n">
        <f aca="false" ca="false" dt2D="false" dtr="false" t="normal">$L231*$K231*BC$227</f>
        <v>0</v>
      </c>
      <c r="BD231" s="568" t="n">
        <f aca="false" ca="false" dt2D="false" dtr="false" t="normal">$L231*$K231*BD$227</f>
        <v>0</v>
      </c>
      <c r="BE231" s="568" t="n">
        <f aca="false" ca="false" dt2D="false" dtr="false" t="normal">$L231*$K231*BE$227</f>
        <v>0</v>
      </c>
      <c r="BF231" s="568" t="n">
        <f aca="false" ca="false" dt2D="false" dtr="false" t="normal">$L231*$K231*BF$227</f>
        <v>0</v>
      </c>
      <c r="BG231" s="568" t="n">
        <f aca="false" ca="false" dt2D="false" dtr="false" t="normal">$L231*$K231*BG$227</f>
        <v>0</v>
      </c>
      <c r="BH231" s="568" t="n">
        <f aca="false" ca="false" dt2D="false" dtr="false" t="normal">$L231*$K231*BH$227</f>
        <v>0</v>
      </c>
      <c r="BI231" s="568" t="n">
        <f aca="false" ca="false" dt2D="false" dtr="false" t="normal">$L231*$K231*BI$227</f>
        <v>0</v>
      </c>
      <c r="BJ231" s="568" t="n">
        <f aca="false" ca="false" dt2D="false" dtr="false" t="normal">$L231*$K231*BJ$227</f>
        <v>0</v>
      </c>
      <c r="BK231" s="568" t="n">
        <f aca="false" ca="false" dt2D="false" dtr="false" t="normal">$L231*$K231*BK$227</f>
        <v>0</v>
      </c>
      <c r="BL231" s="568" t="n">
        <f aca="false" ca="false" dt2D="false" dtr="false" t="normal">$L231*$K231*BL$227</f>
        <v>0</v>
      </c>
      <c r="BM231" s="568" t="n">
        <f aca="false" ca="false" dt2D="false" dtr="false" t="normal">$L231*$K231*BM$227</f>
        <v>0</v>
      </c>
      <c r="BN231" s="568" t="n">
        <f aca="false" ca="false" dt2D="false" dtr="false" t="normal">$L231*$K231*BN$227</f>
        <v>0</v>
      </c>
      <c r="BO231" s="568" t="n">
        <f aca="false" ca="false" dt2D="false" dtr="false" t="normal">$L231*$K231*BO$227</f>
        <v>0</v>
      </c>
      <c r="BP231" s="568" t="n">
        <f aca="false" ca="false" dt2D="false" dtr="false" t="normal">$L231*$K231*BP$227</f>
        <v>0</v>
      </c>
      <c r="BQ231" s="568" t="n">
        <f aca="false" ca="false" dt2D="false" dtr="false" t="normal">$L231*$K231*BQ$227</f>
        <v>0</v>
      </c>
      <c r="BR231" s="568" t="n">
        <f aca="false" ca="false" dt2D="false" dtr="false" t="normal">$L231*$K231*BR$227</f>
        <v>0</v>
      </c>
      <c r="BS231" s="568" t="n">
        <f aca="false" ca="false" dt2D="false" dtr="false" t="normal">$L231*$K231*BS$227</f>
        <v>0</v>
      </c>
      <c r="BT231" s="568" t="n">
        <f aca="false" ca="false" dt2D="false" dtr="false" t="normal">$L231*$K231*BT$227</f>
        <v>0</v>
      </c>
    </row>
    <row hidden="true" ht="16.5" outlineLevel="1" r="232">
      <c r="B232" s="482" t="s">
        <v>628</v>
      </c>
      <c r="D232" s="482" t="s">
        <v>580</v>
      </c>
      <c r="E232" s="482" t="s">
        <v>629</v>
      </c>
      <c r="I232" s="571" t="s">
        <v>693</v>
      </c>
      <c r="L232" s="235" t="n"/>
      <c r="M232" s="573" t="n">
        <f aca="false" ca="false" dt2D="false" dtr="false" t="normal">SUM(M228:M231)</f>
        <v>0</v>
      </c>
      <c r="N232" s="573" t="n">
        <f aca="false" ca="false" dt2D="false" dtr="false" t="normal">SUM(N228:N231)</f>
        <v>0</v>
      </c>
      <c r="O232" s="573" t="n">
        <f aca="false" ca="false" dt2D="false" dtr="false" t="normal">SUM(O228:O231)</f>
        <v>0</v>
      </c>
      <c r="P232" s="573" t="n">
        <f aca="false" ca="false" dt2D="false" dtr="false" t="normal">SUM(P228:P231)</f>
        <v>0</v>
      </c>
      <c r="Q232" s="573" t="n">
        <f aca="false" ca="false" dt2D="false" dtr="false" t="normal">SUM(Q228:Q231)</f>
        <v>0</v>
      </c>
      <c r="R232" s="573" t="n">
        <f aca="false" ca="false" dt2D="false" dtr="false" t="normal">SUM(R228:R231)</f>
        <v>0</v>
      </c>
      <c r="S232" s="573" t="n">
        <f aca="false" ca="false" dt2D="false" dtr="false" t="normal">SUM(S228:S231)</f>
        <v>0</v>
      </c>
      <c r="T232" s="573" t="n">
        <f aca="false" ca="false" dt2D="false" dtr="false" t="normal">SUM(T228:T231)</f>
        <v>0</v>
      </c>
      <c r="U232" s="573" t="n">
        <f aca="false" ca="false" dt2D="false" dtr="false" t="normal">SUM(U228:U231)</f>
        <v>0</v>
      </c>
      <c r="V232" s="573" t="n">
        <f aca="false" ca="false" dt2D="false" dtr="false" t="normal">SUM(V228:V231)</f>
        <v>0</v>
      </c>
      <c r="W232" s="573" t="n">
        <f aca="false" ca="false" dt2D="false" dtr="false" t="normal">SUM(W228:W231)</f>
        <v>0</v>
      </c>
      <c r="X232" s="573" t="n">
        <f aca="false" ca="false" dt2D="false" dtr="false" t="normal">SUM(X228:X231)</f>
        <v>0</v>
      </c>
      <c r="Y232" s="573" t="n">
        <f aca="false" ca="false" dt2D="false" dtr="false" t="normal">SUM(Y228:Y231)</f>
        <v>0</v>
      </c>
      <c r="Z232" s="573" t="n">
        <f aca="false" ca="false" dt2D="false" dtr="false" t="normal">SUM(Z228:Z231)</f>
        <v>0</v>
      </c>
      <c r="AA232" s="573" t="n">
        <f aca="false" ca="false" dt2D="false" dtr="false" t="normal">SUM(AA228:AA231)</f>
        <v>0</v>
      </c>
      <c r="AB232" s="573" t="n">
        <f aca="false" ca="false" dt2D="false" dtr="false" t="normal">SUM(AB228:AB231)</f>
        <v>0</v>
      </c>
      <c r="AC232" s="573" t="n">
        <f aca="false" ca="false" dt2D="false" dtr="false" t="normal">SUM(AC228:AC231)</f>
        <v>0</v>
      </c>
      <c r="AD232" s="573" t="n">
        <f aca="false" ca="false" dt2D="false" dtr="false" t="normal">SUM(AD228:AD231)</f>
        <v>0</v>
      </c>
      <c r="AE232" s="573" t="n">
        <f aca="false" ca="false" dt2D="false" dtr="false" t="normal">SUM(AE228:AE231)</f>
        <v>0</v>
      </c>
      <c r="AF232" s="573" t="n">
        <f aca="false" ca="false" dt2D="false" dtr="false" t="normal">SUM(AF228:AF231)</f>
        <v>0</v>
      </c>
      <c r="AG232" s="573" t="n">
        <f aca="false" ca="false" dt2D="false" dtr="false" t="normal">SUM(AG228:AG231)</f>
        <v>0</v>
      </c>
      <c r="AH232" s="573" t="n">
        <f aca="false" ca="false" dt2D="false" dtr="false" t="normal">SUM(AH228:AH231)</f>
        <v>0</v>
      </c>
      <c r="AI232" s="573" t="n">
        <f aca="false" ca="false" dt2D="false" dtr="false" t="normal">SUM(AI228:AI231)</f>
        <v>0</v>
      </c>
      <c r="AJ232" s="573" t="n">
        <f aca="false" ca="false" dt2D="false" dtr="false" t="normal">SUM(AJ228:AJ231)</f>
        <v>0</v>
      </c>
      <c r="AK232" s="573" t="n">
        <f aca="false" ca="false" dt2D="false" dtr="false" t="normal">SUM(AK228:AK231)</f>
        <v>0</v>
      </c>
      <c r="AL232" s="573" t="n">
        <f aca="false" ca="false" dt2D="false" dtr="false" t="normal">SUM(AL228:AL231)</f>
        <v>0</v>
      </c>
      <c r="AM232" s="573" t="n">
        <f aca="false" ca="false" dt2D="false" dtr="false" t="normal">SUM(AM228:AM231)</f>
        <v>0</v>
      </c>
      <c r="AN232" s="573" t="n">
        <f aca="false" ca="false" dt2D="false" dtr="false" t="normal">SUM(AN228:AN231)</f>
        <v>0</v>
      </c>
      <c r="AO232" s="573" t="n">
        <f aca="false" ca="false" dt2D="false" dtr="false" t="normal">SUM(AO228:AO231)</f>
        <v>0</v>
      </c>
      <c r="AP232" s="573" t="n">
        <f aca="false" ca="false" dt2D="false" dtr="false" t="normal">SUM(AP228:AP231)</f>
        <v>0</v>
      </c>
      <c r="AQ232" s="573" t="n">
        <f aca="false" ca="false" dt2D="false" dtr="false" t="normal">SUM(AQ228:AQ231)</f>
        <v>0</v>
      </c>
      <c r="AR232" s="573" t="n">
        <f aca="false" ca="false" dt2D="false" dtr="false" t="normal">SUM(AR228:AR231)</f>
        <v>0</v>
      </c>
      <c r="AS232" s="573" t="n">
        <f aca="false" ca="false" dt2D="false" dtr="false" t="normal">SUM(AS228:AS231)</f>
        <v>0</v>
      </c>
      <c r="AT232" s="573" t="n">
        <f aca="false" ca="false" dt2D="false" dtr="false" t="normal">SUM(AT228:AT231)</f>
        <v>0</v>
      </c>
      <c r="AU232" s="573" t="n">
        <f aca="false" ca="false" dt2D="false" dtr="false" t="normal">SUM(AU228:AU231)</f>
        <v>0</v>
      </c>
      <c r="AV232" s="573" t="n">
        <f aca="false" ca="false" dt2D="false" dtr="false" t="normal">SUM(AV228:AV231)</f>
        <v>0</v>
      </c>
      <c r="AW232" s="573" t="n">
        <f aca="false" ca="false" dt2D="false" dtr="false" t="normal">SUM(AW228:AW231)</f>
        <v>0</v>
      </c>
      <c r="AX232" s="573" t="n">
        <f aca="false" ca="false" dt2D="false" dtr="false" t="normal">SUM(AX228:AX231)</f>
        <v>0</v>
      </c>
      <c r="AY232" s="573" t="n">
        <f aca="false" ca="false" dt2D="false" dtr="false" t="normal">SUM(AY228:AY231)</f>
        <v>0</v>
      </c>
      <c r="AZ232" s="573" t="n">
        <f aca="false" ca="false" dt2D="false" dtr="false" t="normal">SUM(AZ228:AZ231)</f>
        <v>0</v>
      </c>
      <c r="BA232" s="573" t="n">
        <f aca="false" ca="false" dt2D="false" dtr="false" t="normal">SUM(BA228:BA231)</f>
        <v>0</v>
      </c>
      <c r="BB232" s="573" t="n">
        <f aca="false" ca="false" dt2D="false" dtr="false" t="normal">SUM(BB228:BB231)</f>
        <v>0</v>
      </c>
      <c r="BC232" s="573" t="n">
        <f aca="false" ca="false" dt2D="false" dtr="false" t="normal">SUM(BC228:BC231)</f>
        <v>0</v>
      </c>
      <c r="BD232" s="573" t="n">
        <f aca="false" ca="false" dt2D="false" dtr="false" t="normal">SUM(BD228:BD231)</f>
        <v>0</v>
      </c>
      <c r="BE232" s="573" t="n">
        <f aca="false" ca="false" dt2D="false" dtr="false" t="normal">SUM(BE228:BE231)</f>
        <v>0</v>
      </c>
      <c r="BF232" s="573" t="n">
        <f aca="false" ca="false" dt2D="false" dtr="false" t="normal">SUM(BF228:BF231)</f>
        <v>0</v>
      </c>
      <c r="BG232" s="573" t="n">
        <f aca="false" ca="false" dt2D="false" dtr="false" t="normal">SUM(BG228:BG231)</f>
        <v>0</v>
      </c>
      <c r="BH232" s="573" t="n">
        <f aca="false" ca="false" dt2D="false" dtr="false" t="normal">SUM(BH228:BH231)</f>
        <v>0</v>
      </c>
      <c r="BI232" s="573" t="n">
        <f aca="false" ca="false" dt2D="false" dtr="false" t="normal">SUM(BI228:BI231)</f>
        <v>0</v>
      </c>
      <c r="BJ232" s="573" t="n">
        <f aca="false" ca="false" dt2D="false" dtr="false" t="normal">SUM(BJ228:BJ231)</f>
        <v>0</v>
      </c>
      <c r="BK232" s="573" t="n">
        <f aca="false" ca="false" dt2D="false" dtr="false" t="normal">SUM(BK228:BK231)</f>
        <v>0</v>
      </c>
      <c r="BL232" s="573" t="n">
        <f aca="false" ca="false" dt2D="false" dtr="false" t="normal">SUM(BL228:BL231)</f>
        <v>0</v>
      </c>
      <c r="BM232" s="573" t="n">
        <f aca="false" ca="false" dt2D="false" dtr="false" t="normal">SUM(BM228:BM231)</f>
        <v>0</v>
      </c>
      <c r="BN232" s="573" t="n">
        <f aca="false" ca="false" dt2D="false" dtr="false" t="normal">SUM(BN228:BN231)</f>
        <v>0</v>
      </c>
      <c r="BO232" s="573" t="n">
        <f aca="false" ca="false" dt2D="false" dtr="false" t="normal">SUM(BO228:BO231)</f>
        <v>0</v>
      </c>
      <c r="BP232" s="573" t="n">
        <f aca="false" ca="false" dt2D="false" dtr="false" t="normal">SUM(BP228:BP231)</f>
        <v>0</v>
      </c>
      <c r="BQ232" s="573" t="n">
        <f aca="false" ca="false" dt2D="false" dtr="false" t="normal">SUM(BQ228:BQ231)</f>
        <v>0</v>
      </c>
      <c r="BR232" s="573" t="n">
        <f aca="false" ca="false" dt2D="false" dtr="false" t="normal">SUM(BR228:BR231)</f>
        <v>0</v>
      </c>
      <c r="BS232" s="573" t="n">
        <f aca="false" ca="false" dt2D="false" dtr="false" t="normal">SUM(BS228:BS231)</f>
        <v>0</v>
      </c>
      <c r="BT232" s="573" t="n">
        <f aca="false" ca="false" dt2D="false" dtr="false" t="normal">SUM(BT228:BT231)</f>
        <v>0</v>
      </c>
    </row>
    <row outlineLevel="0" r="233">
      <c r="L233" s="235" t="n"/>
      <c r="M233" s="244" t="n"/>
      <c r="N233" s="244" t="n"/>
      <c r="O233" s="244" t="n"/>
      <c r="P233" s="244" t="n"/>
      <c r="Q233" s="244" t="n"/>
      <c r="R233" s="244" t="n"/>
      <c r="S233" s="244" t="n"/>
      <c r="T233" s="244" t="n"/>
      <c r="U233" s="244" t="n"/>
      <c r="V233" s="244" t="n"/>
      <c r="W233" s="244" t="n"/>
      <c r="X233" s="244" t="n"/>
      <c r="Y233" s="244" t="n"/>
      <c r="Z233" s="244" t="n"/>
      <c r="AA233" s="244" t="n"/>
      <c r="AB233" s="244" t="n"/>
      <c r="AC233" s="244" t="n"/>
      <c r="AD233" s="244" t="n"/>
      <c r="AE233" s="244" t="n"/>
      <c r="AF233" s="244" t="n"/>
      <c r="AG233" s="244" t="n"/>
      <c r="AH233" s="244" t="n"/>
      <c r="AI233" s="244" t="n"/>
      <c r="AJ233" s="244" t="n"/>
      <c r="AK233" s="244" t="n"/>
      <c r="AL233" s="244" t="n"/>
      <c r="AM233" s="244" t="n"/>
      <c r="AN233" s="244" t="n"/>
      <c r="AO233" s="244" t="n"/>
      <c r="AP233" s="244" t="n"/>
      <c r="AQ233" s="244" t="n"/>
      <c r="AR233" s="244" t="n"/>
      <c r="AS233" s="244" t="n"/>
      <c r="AT233" s="244" t="n"/>
      <c r="AU233" s="244" t="n"/>
      <c r="AV233" s="244" t="n"/>
      <c r="AW233" s="244" t="n"/>
      <c r="AX233" s="244" t="n"/>
      <c r="AY233" s="244" t="n"/>
      <c r="AZ233" s="244" t="n"/>
      <c r="BA233" s="244" t="n"/>
      <c r="BB233" s="244" t="n"/>
      <c r="BC233" s="244" t="n"/>
      <c r="BD233" s="244" t="n"/>
      <c r="BE233" s="244" t="n"/>
      <c r="BF233" s="244" t="n"/>
      <c r="BG233" s="244" t="n"/>
      <c r="BH233" s="244" t="n"/>
      <c r="BI233" s="244" t="n"/>
      <c r="BJ233" s="244" t="n"/>
      <c r="BK233" s="244" t="n"/>
      <c r="BL233" s="244" t="n"/>
      <c r="BM233" s="244" t="n"/>
      <c r="BN233" s="244" t="n"/>
      <c r="BO233" s="244" t="n"/>
      <c r="BP233" s="244" t="n"/>
      <c r="BQ233" s="244" t="n"/>
      <c r="BR233" s="244" t="n"/>
      <c r="BS233" s="244" t="n"/>
      <c r="BT233" s="244" t="n"/>
    </row>
    <row ht="18.75" outlineLevel="0" r="234">
      <c r="I234" s="228" t="s">
        <v>694</v>
      </c>
      <c r="J234" s="431" t="s">
        <v>585</v>
      </c>
      <c r="L234" s="235" t="n"/>
      <c r="M234" s="565" t="n"/>
      <c r="N234" s="565" t="n"/>
      <c r="O234" s="565" t="n"/>
      <c r="P234" s="565" t="n"/>
      <c r="Q234" s="565" t="n"/>
      <c r="R234" s="565" t="n"/>
      <c r="S234" s="565" t="n"/>
      <c r="T234" s="565" t="n"/>
      <c r="U234" s="565" t="n"/>
      <c r="V234" s="565" t="n"/>
      <c r="W234" s="565" t="n"/>
      <c r="X234" s="565" t="n"/>
      <c r="Y234" s="565" t="n"/>
      <c r="Z234" s="565" t="n"/>
      <c r="AA234" s="565" t="n"/>
      <c r="AB234" s="565" t="n"/>
      <c r="AC234" s="565" t="n"/>
      <c r="AD234" s="565" t="n"/>
      <c r="AE234" s="565" t="n"/>
      <c r="AF234" s="565" t="n"/>
      <c r="AG234" s="565" t="n"/>
      <c r="AH234" s="565" t="n"/>
      <c r="AI234" s="565" t="n"/>
      <c r="AJ234" s="565" t="n"/>
      <c r="AK234" s="565" t="n"/>
      <c r="AL234" s="565" t="n"/>
      <c r="AM234" s="565" t="n"/>
      <c r="AN234" s="565" t="n"/>
      <c r="AO234" s="565" t="n"/>
      <c r="AP234" s="565" t="n"/>
      <c r="AQ234" s="565" t="n"/>
      <c r="AR234" s="565" t="n"/>
      <c r="AS234" s="565" t="n"/>
      <c r="AT234" s="565" t="n"/>
      <c r="AU234" s="565" t="n"/>
      <c r="AV234" s="565" t="n"/>
      <c r="AW234" s="565" t="n"/>
      <c r="AX234" s="565" t="n"/>
      <c r="AY234" s="565" t="n"/>
      <c r="AZ234" s="565" t="n"/>
      <c r="BA234" s="565" t="n"/>
      <c r="BB234" s="565" t="n"/>
      <c r="BC234" s="565" t="n"/>
      <c r="BD234" s="565" t="n"/>
      <c r="BE234" s="565" t="n"/>
      <c r="BF234" s="565" t="n"/>
      <c r="BG234" s="565" t="n"/>
      <c r="BH234" s="565" t="n"/>
      <c r="BI234" s="565" t="n"/>
      <c r="BJ234" s="565" t="n"/>
      <c r="BK234" s="565" t="n"/>
      <c r="BL234" s="565" t="n"/>
      <c r="BM234" s="565" t="n"/>
      <c r="BN234" s="565" t="n"/>
      <c r="BO234" s="565" t="n"/>
      <c r="BP234" s="565" t="n"/>
      <c r="BQ234" s="565" t="n"/>
      <c r="BR234" s="565" t="n"/>
      <c r="BS234" s="565" t="n"/>
      <c r="BT234" s="565" t="n"/>
    </row>
    <row hidden="true" ht="16.5" outlineLevel="2" r="235">
      <c r="I235" s="566" t="s">
        <v>695</v>
      </c>
      <c r="J235" s="626" t="s">
        <v>587</v>
      </c>
      <c r="K235" s="567" t="n"/>
      <c r="L235" s="627" t="n"/>
      <c r="M235" s="568" t="n">
        <f aca="false" ca="false" dt2D="false" dtr="false" t="normal">$L235*$K235*M$234</f>
        <v>0</v>
      </c>
      <c r="N235" s="568" t="n">
        <f aca="false" ca="false" dt2D="false" dtr="false" t="normal">$L235*$K235*N$234</f>
        <v>0</v>
      </c>
      <c r="O235" s="568" t="n">
        <f aca="false" ca="false" dt2D="false" dtr="false" t="normal">$L235*$K235*O$234</f>
        <v>0</v>
      </c>
      <c r="P235" s="568" t="n">
        <f aca="false" ca="false" dt2D="false" dtr="false" t="normal">$L235*$K235*P$234</f>
        <v>0</v>
      </c>
      <c r="Q235" s="568" t="n">
        <f aca="false" ca="false" dt2D="false" dtr="false" t="normal">$L235*$K235*Q$234</f>
        <v>0</v>
      </c>
      <c r="R235" s="568" t="n">
        <f aca="false" ca="false" dt2D="false" dtr="false" t="normal">$L235*$K235*R$234</f>
        <v>0</v>
      </c>
      <c r="S235" s="568" t="n">
        <f aca="false" ca="false" dt2D="false" dtr="false" t="normal">$L235*$K235*S$234</f>
        <v>0</v>
      </c>
      <c r="T235" s="568" t="n">
        <f aca="false" ca="false" dt2D="false" dtr="false" t="normal">$L235*$K235*T$234</f>
        <v>0</v>
      </c>
      <c r="U235" s="568" t="n">
        <f aca="false" ca="false" dt2D="false" dtr="false" t="normal">$L235*$K235*U$234</f>
        <v>0</v>
      </c>
      <c r="V235" s="568" t="n">
        <f aca="false" ca="false" dt2D="false" dtr="false" t="normal">$L235*$K235*V$234</f>
        <v>0</v>
      </c>
      <c r="W235" s="568" t="n">
        <f aca="false" ca="false" dt2D="false" dtr="false" t="normal">$L235*$K235*W$234</f>
        <v>0</v>
      </c>
      <c r="X235" s="568" t="n">
        <f aca="false" ca="false" dt2D="false" dtr="false" t="normal">$L235*$K235*X$234</f>
        <v>0</v>
      </c>
      <c r="Y235" s="568" t="n">
        <f aca="false" ca="false" dt2D="false" dtr="false" t="normal">$L235*$K235*Y$234</f>
        <v>0</v>
      </c>
      <c r="Z235" s="568" t="n">
        <f aca="false" ca="false" dt2D="false" dtr="false" t="normal">$L235*$K235*Z$234</f>
        <v>0</v>
      </c>
      <c r="AA235" s="568" t="n">
        <f aca="false" ca="false" dt2D="false" dtr="false" t="normal">$L235*$K235*AA$234</f>
        <v>0</v>
      </c>
      <c r="AB235" s="568" t="n">
        <f aca="false" ca="false" dt2D="false" dtr="false" t="normal">$L235*$K235*AB$234</f>
        <v>0</v>
      </c>
      <c r="AC235" s="568" t="n">
        <f aca="false" ca="false" dt2D="false" dtr="false" t="normal">$L235*$K235*AC$234</f>
        <v>0</v>
      </c>
      <c r="AD235" s="568" t="n">
        <f aca="false" ca="false" dt2D="false" dtr="false" t="normal">$L235*$K235*AD$234</f>
        <v>0</v>
      </c>
      <c r="AE235" s="568" t="n">
        <f aca="false" ca="false" dt2D="false" dtr="false" t="normal">$L235*$K235*AE$234</f>
        <v>0</v>
      </c>
      <c r="AF235" s="568" t="n">
        <f aca="false" ca="false" dt2D="false" dtr="false" t="normal">$L235*$K235*AF$234</f>
        <v>0</v>
      </c>
      <c r="AG235" s="568" t="n">
        <f aca="false" ca="false" dt2D="false" dtr="false" t="normal">$L235*$K235*AG$234</f>
        <v>0</v>
      </c>
      <c r="AH235" s="568" t="n">
        <f aca="false" ca="false" dt2D="false" dtr="false" t="normal">$L235*$K235*AH$234</f>
        <v>0</v>
      </c>
      <c r="AI235" s="568" t="n">
        <f aca="false" ca="false" dt2D="false" dtr="false" t="normal">$L235*$K235*AI$234</f>
        <v>0</v>
      </c>
      <c r="AJ235" s="568" t="n">
        <f aca="false" ca="false" dt2D="false" dtr="false" t="normal">$L235*$K235*AJ$234</f>
        <v>0</v>
      </c>
      <c r="AK235" s="568" t="n">
        <f aca="false" ca="false" dt2D="false" dtr="false" t="normal">$L235*$K235*AK$234</f>
        <v>0</v>
      </c>
      <c r="AL235" s="568" t="n">
        <f aca="false" ca="false" dt2D="false" dtr="false" t="normal">$L235*$K235*AL$234</f>
        <v>0</v>
      </c>
      <c r="AM235" s="568" t="n">
        <f aca="false" ca="false" dt2D="false" dtr="false" t="normal">$L235*$K235*AM$234</f>
        <v>0</v>
      </c>
      <c r="AN235" s="568" t="n">
        <f aca="false" ca="false" dt2D="false" dtr="false" t="normal">$L235*$K235*AN$234</f>
        <v>0</v>
      </c>
      <c r="AO235" s="568" t="n">
        <f aca="false" ca="false" dt2D="false" dtr="false" t="normal">$L235*$K235*AO$234</f>
        <v>0</v>
      </c>
      <c r="AP235" s="568" t="n">
        <f aca="false" ca="false" dt2D="false" dtr="false" t="normal">$L235*$K235*AP$234</f>
        <v>0</v>
      </c>
      <c r="AQ235" s="568" t="n">
        <f aca="false" ca="false" dt2D="false" dtr="false" t="normal">$L235*$K235*AQ$234</f>
        <v>0</v>
      </c>
      <c r="AR235" s="568" t="n">
        <f aca="false" ca="false" dt2D="false" dtr="false" t="normal">$L235*$K235*AR$234</f>
        <v>0</v>
      </c>
      <c r="AS235" s="568" t="n">
        <f aca="false" ca="false" dt2D="false" dtr="false" t="normal">$L235*$K235*AS$234</f>
        <v>0</v>
      </c>
      <c r="AT235" s="568" t="n">
        <f aca="false" ca="false" dt2D="false" dtr="false" t="normal">$L235*$K235*AT$234</f>
        <v>0</v>
      </c>
      <c r="AU235" s="568" t="n">
        <f aca="false" ca="false" dt2D="false" dtr="false" t="normal">$L235*$K235*AU$234</f>
        <v>0</v>
      </c>
      <c r="AV235" s="568" t="n">
        <f aca="false" ca="false" dt2D="false" dtr="false" t="normal">$L235*$K235*AV$234</f>
        <v>0</v>
      </c>
      <c r="AW235" s="568" t="n">
        <f aca="false" ca="false" dt2D="false" dtr="false" t="normal">$L235*$K235*AW$234</f>
        <v>0</v>
      </c>
      <c r="AX235" s="568" t="n">
        <f aca="false" ca="false" dt2D="false" dtr="false" t="normal">$L235*$K235*AX$234</f>
        <v>0</v>
      </c>
      <c r="AY235" s="568" t="n">
        <f aca="false" ca="false" dt2D="false" dtr="false" t="normal">$L235*$K235*AY$234</f>
        <v>0</v>
      </c>
      <c r="AZ235" s="568" t="n">
        <f aca="false" ca="false" dt2D="false" dtr="false" t="normal">$L235*$K235*AZ$234</f>
        <v>0</v>
      </c>
      <c r="BA235" s="568" t="n">
        <f aca="false" ca="false" dt2D="false" dtr="false" t="normal">$L235*$K235*BA$234</f>
        <v>0</v>
      </c>
      <c r="BB235" s="568" t="n">
        <f aca="false" ca="false" dt2D="false" dtr="false" t="normal">$L235*$K235*BB$234</f>
        <v>0</v>
      </c>
      <c r="BC235" s="568" t="n">
        <f aca="false" ca="false" dt2D="false" dtr="false" t="normal">$L235*$K235*BC$234</f>
        <v>0</v>
      </c>
      <c r="BD235" s="568" t="n">
        <f aca="false" ca="false" dt2D="false" dtr="false" t="normal">$L235*$K235*BD$234</f>
        <v>0</v>
      </c>
      <c r="BE235" s="568" t="n">
        <f aca="false" ca="false" dt2D="false" dtr="false" t="normal">$L235*$K235*BE$234</f>
        <v>0</v>
      </c>
      <c r="BF235" s="568" t="n">
        <f aca="false" ca="false" dt2D="false" dtr="false" t="normal">$L235*$K235*BF$234</f>
        <v>0</v>
      </c>
      <c r="BG235" s="568" t="n">
        <f aca="false" ca="false" dt2D="false" dtr="false" t="normal">$L235*$K235*BG$234</f>
        <v>0</v>
      </c>
      <c r="BH235" s="568" t="n">
        <f aca="false" ca="false" dt2D="false" dtr="false" t="normal">$L235*$K235*BH$234</f>
        <v>0</v>
      </c>
      <c r="BI235" s="568" t="n">
        <f aca="false" ca="false" dt2D="false" dtr="false" t="normal">$L235*$K235*BI$234</f>
        <v>0</v>
      </c>
      <c r="BJ235" s="568" t="n">
        <f aca="false" ca="false" dt2D="false" dtr="false" t="normal">$L235*$K235*BJ$234</f>
        <v>0</v>
      </c>
      <c r="BK235" s="568" t="n">
        <f aca="false" ca="false" dt2D="false" dtr="false" t="normal">$L235*$K235*BK$234</f>
        <v>0</v>
      </c>
      <c r="BL235" s="568" t="n">
        <f aca="false" ca="false" dt2D="false" dtr="false" t="normal">$L235*$K235*BL$234</f>
        <v>0</v>
      </c>
      <c r="BM235" s="568" t="n">
        <f aca="false" ca="false" dt2D="false" dtr="false" t="normal">$L235*$K235*BM$234</f>
        <v>0</v>
      </c>
      <c r="BN235" s="568" t="n">
        <f aca="false" ca="false" dt2D="false" dtr="false" t="normal">$L235*$K235*BN$234</f>
        <v>0</v>
      </c>
      <c r="BO235" s="568" t="n">
        <f aca="false" ca="false" dt2D="false" dtr="false" t="normal">$L235*$K235*BO$234</f>
        <v>0</v>
      </c>
      <c r="BP235" s="568" t="n">
        <f aca="false" ca="false" dt2D="false" dtr="false" t="normal">$L235*$K235*BP$234</f>
        <v>0</v>
      </c>
      <c r="BQ235" s="568" t="n">
        <f aca="false" ca="false" dt2D="false" dtr="false" t="normal">$L235*$K235*BQ$234</f>
        <v>0</v>
      </c>
      <c r="BR235" s="568" t="n">
        <f aca="false" ca="false" dt2D="false" dtr="false" t="normal">$L235*$K235*BR$234</f>
        <v>0</v>
      </c>
      <c r="BS235" s="568" t="n">
        <f aca="false" ca="false" dt2D="false" dtr="false" t="normal">$L235*$K235*BS$234</f>
        <v>0</v>
      </c>
      <c r="BT235" s="568" t="n">
        <f aca="false" ca="false" dt2D="false" dtr="false" t="normal">$L235*$K235*BT$234</f>
        <v>0</v>
      </c>
    </row>
    <row hidden="true" ht="16.5" outlineLevel="2" r="236">
      <c r="I236" s="566" t="s">
        <v>696</v>
      </c>
      <c r="J236" s="626" t="s">
        <v>587</v>
      </c>
      <c r="K236" s="567" t="n"/>
      <c r="L236" s="627" t="n"/>
      <c r="M236" s="568" t="n">
        <f aca="false" ca="false" dt2D="false" dtr="false" t="normal">$L236*$K236*M$234</f>
        <v>0</v>
      </c>
      <c r="N236" s="568" t="n">
        <f aca="false" ca="false" dt2D="false" dtr="false" t="normal">$L236*$K236*N$234</f>
        <v>0</v>
      </c>
      <c r="O236" s="568" t="n">
        <f aca="false" ca="false" dt2D="false" dtr="false" t="normal">$L236*$K236*O$234</f>
        <v>0</v>
      </c>
      <c r="P236" s="568" t="n">
        <f aca="false" ca="false" dt2D="false" dtr="false" t="normal">$L236*$K236*P$234</f>
        <v>0</v>
      </c>
      <c r="Q236" s="568" t="n">
        <f aca="false" ca="false" dt2D="false" dtr="false" t="normal">$L236*$K236*Q$234</f>
        <v>0</v>
      </c>
      <c r="R236" s="568" t="n">
        <f aca="false" ca="false" dt2D="false" dtr="false" t="normal">$L236*$K236*R$234</f>
        <v>0</v>
      </c>
      <c r="S236" s="568" t="n">
        <f aca="false" ca="false" dt2D="false" dtr="false" t="normal">$L236*$K236*S$234</f>
        <v>0</v>
      </c>
      <c r="T236" s="568" t="n">
        <f aca="false" ca="false" dt2D="false" dtr="false" t="normal">$L236*$K236*T$234</f>
        <v>0</v>
      </c>
      <c r="U236" s="568" t="n">
        <f aca="false" ca="false" dt2D="false" dtr="false" t="normal">$L236*$K236*U$234</f>
        <v>0</v>
      </c>
      <c r="V236" s="568" t="n">
        <f aca="false" ca="false" dt2D="false" dtr="false" t="normal">$L236*$K236*V$234</f>
        <v>0</v>
      </c>
      <c r="W236" s="568" t="n">
        <f aca="false" ca="false" dt2D="false" dtr="false" t="normal">$L236*$K236*W$234</f>
        <v>0</v>
      </c>
      <c r="X236" s="568" t="n">
        <f aca="false" ca="false" dt2D="false" dtr="false" t="normal">$L236*$K236*X$234</f>
        <v>0</v>
      </c>
      <c r="Y236" s="568" t="n">
        <f aca="false" ca="false" dt2D="false" dtr="false" t="normal">$L236*$K236*Y$234</f>
        <v>0</v>
      </c>
      <c r="Z236" s="568" t="n">
        <f aca="false" ca="false" dt2D="false" dtr="false" t="normal">$L236*$K236*Z$234</f>
        <v>0</v>
      </c>
      <c r="AA236" s="568" t="n">
        <f aca="false" ca="false" dt2D="false" dtr="false" t="normal">$L236*$K236*AA$234</f>
        <v>0</v>
      </c>
      <c r="AB236" s="568" t="n">
        <f aca="false" ca="false" dt2D="false" dtr="false" t="normal">$L236*$K236*AB$234</f>
        <v>0</v>
      </c>
      <c r="AC236" s="568" t="n">
        <f aca="false" ca="false" dt2D="false" dtr="false" t="normal">$L236*$K236*AC$234</f>
        <v>0</v>
      </c>
      <c r="AD236" s="568" t="n">
        <f aca="false" ca="false" dt2D="false" dtr="false" t="normal">$L236*$K236*AD$234</f>
        <v>0</v>
      </c>
      <c r="AE236" s="568" t="n">
        <f aca="false" ca="false" dt2D="false" dtr="false" t="normal">$L236*$K236*AE$234</f>
        <v>0</v>
      </c>
      <c r="AF236" s="568" t="n">
        <f aca="false" ca="false" dt2D="false" dtr="false" t="normal">$L236*$K236*AF$234</f>
        <v>0</v>
      </c>
      <c r="AG236" s="568" t="n">
        <f aca="false" ca="false" dt2D="false" dtr="false" t="normal">$L236*$K236*AG$234</f>
        <v>0</v>
      </c>
      <c r="AH236" s="568" t="n">
        <f aca="false" ca="false" dt2D="false" dtr="false" t="normal">$L236*$K236*AH$234</f>
        <v>0</v>
      </c>
      <c r="AI236" s="568" t="n">
        <f aca="false" ca="false" dt2D="false" dtr="false" t="normal">$L236*$K236*AI$234</f>
        <v>0</v>
      </c>
      <c r="AJ236" s="568" t="n">
        <f aca="false" ca="false" dt2D="false" dtr="false" t="normal">$L236*$K236*AJ$234</f>
        <v>0</v>
      </c>
      <c r="AK236" s="568" t="n">
        <f aca="false" ca="false" dt2D="false" dtr="false" t="normal">$L236*$K236*AK$234</f>
        <v>0</v>
      </c>
      <c r="AL236" s="568" t="n">
        <f aca="false" ca="false" dt2D="false" dtr="false" t="normal">$L236*$K236*AL$234</f>
        <v>0</v>
      </c>
      <c r="AM236" s="568" t="n">
        <f aca="false" ca="false" dt2D="false" dtr="false" t="normal">$L236*$K236*AM$234</f>
        <v>0</v>
      </c>
      <c r="AN236" s="568" t="n">
        <f aca="false" ca="false" dt2D="false" dtr="false" t="normal">$L236*$K236*AN$234</f>
        <v>0</v>
      </c>
      <c r="AO236" s="568" t="n">
        <f aca="false" ca="false" dt2D="false" dtr="false" t="normal">$L236*$K236*AO$234</f>
        <v>0</v>
      </c>
      <c r="AP236" s="568" t="n">
        <f aca="false" ca="false" dt2D="false" dtr="false" t="normal">$L236*$K236*AP$234</f>
        <v>0</v>
      </c>
      <c r="AQ236" s="568" t="n">
        <f aca="false" ca="false" dt2D="false" dtr="false" t="normal">$L236*$K236*AQ$234</f>
        <v>0</v>
      </c>
      <c r="AR236" s="568" t="n">
        <f aca="false" ca="false" dt2D="false" dtr="false" t="normal">$L236*$K236*AR$234</f>
        <v>0</v>
      </c>
      <c r="AS236" s="568" t="n">
        <f aca="false" ca="false" dt2D="false" dtr="false" t="normal">$L236*$K236*AS$234</f>
        <v>0</v>
      </c>
      <c r="AT236" s="568" t="n">
        <f aca="false" ca="false" dt2D="false" dtr="false" t="normal">$L236*$K236*AT$234</f>
        <v>0</v>
      </c>
      <c r="AU236" s="568" t="n">
        <f aca="false" ca="false" dt2D="false" dtr="false" t="normal">$L236*$K236*AU$234</f>
        <v>0</v>
      </c>
      <c r="AV236" s="568" t="n">
        <f aca="false" ca="false" dt2D="false" dtr="false" t="normal">$L236*$K236*AV$234</f>
        <v>0</v>
      </c>
      <c r="AW236" s="568" t="n">
        <f aca="false" ca="false" dt2D="false" dtr="false" t="normal">$L236*$K236*AW$234</f>
        <v>0</v>
      </c>
      <c r="AX236" s="568" t="n">
        <f aca="false" ca="false" dt2D="false" dtr="false" t="normal">$L236*$K236*AX$234</f>
        <v>0</v>
      </c>
      <c r="AY236" s="568" t="n">
        <f aca="false" ca="false" dt2D="false" dtr="false" t="normal">$L236*$K236*AY$234</f>
        <v>0</v>
      </c>
      <c r="AZ236" s="568" t="n">
        <f aca="false" ca="false" dt2D="false" dtr="false" t="normal">$L236*$K236*AZ$234</f>
        <v>0</v>
      </c>
      <c r="BA236" s="568" t="n">
        <f aca="false" ca="false" dt2D="false" dtr="false" t="normal">$L236*$K236*BA$234</f>
        <v>0</v>
      </c>
      <c r="BB236" s="568" t="n">
        <f aca="false" ca="false" dt2D="false" dtr="false" t="normal">$L236*$K236*BB$234</f>
        <v>0</v>
      </c>
      <c r="BC236" s="568" t="n">
        <f aca="false" ca="false" dt2D="false" dtr="false" t="normal">$L236*$K236*BC$234</f>
        <v>0</v>
      </c>
      <c r="BD236" s="568" t="n">
        <f aca="false" ca="false" dt2D="false" dtr="false" t="normal">$L236*$K236*BD$234</f>
        <v>0</v>
      </c>
      <c r="BE236" s="568" t="n">
        <f aca="false" ca="false" dt2D="false" dtr="false" t="normal">$L236*$K236*BE$234</f>
        <v>0</v>
      </c>
      <c r="BF236" s="568" t="n">
        <f aca="false" ca="false" dt2D="false" dtr="false" t="normal">$L236*$K236*BF$234</f>
        <v>0</v>
      </c>
      <c r="BG236" s="568" t="n">
        <f aca="false" ca="false" dt2D="false" dtr="false" t="normal">$L236*$K236*BG$234</f>
        <v>0</v>
      </c>
      <c r="BH236" s="568" t="n">
        <f aca="false" ca="false" dt2D="false" dtr="false" t="normal">$L236*$K236*BH$234</f>
        <v>0</v>
      </c>
      <c r="BI236" s="568" t="n">
        <f aca="false" ca="false" dt2D="false" dtr="false" t="normal">$L236*$K236*BI$234</f>
        <v>0</v>
      </c>
      <c r="BJ236" s="568" t="n">
        <f aca="false" ca="false" dt2D="false" dtr="false" t="normal">$L236*$K236*BJ$234</f>
        <v>0</v>
      </c>
      <c r="BK236" s="568" t="n">
        <f aca="false" ca="false" dt2D="false" dtr="false" t="normal">$L236*$K236*BK$234</f>
        <v>0</v>
      </c>
      <c r="BL236" s="568" t="n">
        <f aca="false" ca="false" dt2D="false" dtr="false" t="normal">$L236*$K236*BL$234</f>
        <v>0</v>
      </c>
      <c r="BM236" s="568" t="n">
        <f aca="false" ca="false" dt2D="false" dtr="false" t="normal">$L236*$K236*BM$234</f>
        <v>0</v>
      </c>
      <c r="BN236" s="568" t="n">
        <f aca="false" ca="false" dt2D="false" dtr="false" t="normal">$L236*$K236*BN$234</f>
        <v>0</v>
      </c>
      <c r="BO236" s="568" t="n">
        <f aca="false" ca="false" dt2D="false" dtr="false" t="normal">$L236*$K236*BO$234</f>
        <v>0</v>
      </c>
      <c r="BP236" s="568" t="n">
        <f aca="false" ca="false" dt2D="false" dtr="false" t="normal">$L236*$K236*BP$234</f>
        <v>0</v>
      </c>
      <c r="BQ236" s="568" t="n">
        <f aca="false" ca="false" dt2D="false" dtr="false" t="normal">$L236*$K236*BQ$234</f>
        <v>0</v>
      </c>
      <c r="BR236" s="568" t="n">
        <f aca="false" ca="false" dt2D="false" dtr="false" t="normal">$L236*$K236*BR$234</f>
        <v>0</v>
      </c>
      <c r="BS236" s="568" t="n">
        <f aca="false" ca="false" dt2D="false" dtr="false" t="normal">$L236*$K236*BS$234</f>
        <v>0</v>
      </c>
      <c r="BT236" s="568" t="n">
        <f aca="false" ca="false" dt2D="false" dtr="false" t="normal">$L236*$K236*BT$234</f>
        <v>0</v>
      </c>
    </row>
    <row hidden="true" ht="16.5" outlineLevel="2" r="237">
      <c r="I237" s="566" t="s">
        <v>697</v>
      </c>
      <c r="J237" s="626" t="s">
        <v>587</v>
      </c>
      <c r="K237" s="567" t="n"/>
      <c r="L237" s="627" t="n"/>
      <c r="M237" s="568" t="n">
        <f aca="false" ca="false" dt2D="false" dtr="false" t="normal">$L237*$K237*M$234</f>
        <v>0</v>
      </c>
      <c r="N237" s="568" t="n">
        <f aca="false" ca="false" dt2D="false" dtr="false" t="normal">$L237*$K237*N$234</f>
        <v>0</v>
      </c>
      <c r="O237" s="568" t="n">
        <f aca="false" ca="false" dt2D="false" dtr="false" t="normal">$L237*$K237*O$234</f>
        <v>0</v>
      </c>
      <c r="P237" s="568" t="n">
        <f aca="false" ca="false" dt2D="false" dtr="false" t="normal">$L237*$K237*P$234</f>
        <v>0</v>
      </c>
      <c r="Q237" s="568" t="n">
        <f aca="false" ca="false" dt2D="false" dtr="false" t="normal">$L237*$K237*Q$234</f>
        <v>0</v>
      </c>
      <c r="R237" s="568" t="n">
        <f aca="false" ca="false" dt2D="false" dtr="false" t="normal">$L237*$K237*R$234</f>
        <v>0</v>
      </c>
      <c r="S237" s="568" t="n">
        <f aca="false" ca="false" dt2D="false" dtr="false" t="normal">$L237*$K237*S$234</f>
        <v>0</v>
      </c>
      <c r="T237" s="568" t="n">
        <f aca="false" ca="false" dt2D="false" dtr="false" t="normal">$L237*$K237*T$234</f>
        <v>0</v>
      </c>
      <c r="U237" s="568" t="n">
        <f aca="false" ca="false" dt2D="false" dtr="false" t="normal">$L237*$K237*U$234</f>
        <v>0</v>
      </c>
      <c r="V237" s="568" t="n">
        <f aca="false" ca="false" dt2D="false" dtr="false" t="normal">$L237*$K237*V$234</f>
        <v>0</v>
      </c>
      <c r="W237" s="568" t="n">
        <f aca="false" ca="false" dt2D="false" dtr="false" t="normal">$L237*$K237*W$234</f>
        <v>0</v>
      </c>
      <c r="X237" s="568" t="n">
        <f aca="false" ca="false" dt2D="false" dtr="false" t="normal">$L237*$K237*X$234</f>
        <v>0</v>
      </c>
      <c r="Y237" s="568" t="n">
        <f aca="false" ca="false" dt2D="false" dtr="false" t="normal">$L237*$K237*Y$234</f>
        <v>0</v>
      </c>
      <c r="Z237" s="568" t="n">
        <f aca="false" ca="false" dt2D="false" dtr="false" t="normal">$L237*$K237*Z$234</f>
        <v>0</v>
      </c>
      <c r="AA237" s="568" t="n">
        <f aca="false" ca="false" dt2D="false" dtr="false" t="normal">$L237*$K237*AA$234</f>
        <v>0</v>
      </c>
      <c r="AB237" s="568" t="n">
        <f aca="false" ca="false" dt2D="false" dtr="false" t="normal">$L237*$K237*AB$234</f>
        <v>0</v>
      </c>
      <c r="AC237" s="568" t="n">
        <f aca="false" ca="false" dt2D="false" dtr="false" t="normal">$L237*$K237*AC$234</f>
        <v>0</v>
      </c>
      <c r="AD237" s="568" t="n">
        <f aca="false" ca="false" dt2D="false" dtr="false" t="normal">$L237*$K237*AD$234</f>
        <v>0</v>
      </c>
      <c r="AE237" s="568" t="n">
        <f aca="false" ca="false" dt2D="false" dtr="false" t="normal">$L237*$K237*AE$234</f>
        <v>0</v>
      </c>
      <c r="AF237" s="568" t="n">
        <f aca="false" ca="false" dt2D="false" dtr="false" t="normal">$L237*$K237*AF$234</f>
        <v>0</v>
      </c>
      <c r="AG237" s="568" t="n">
        <f aca="false" ca="false" dt2D="false" dtr="false" t="normal">$L237*$K237*AG$234</f>
        <v>0</v>
      </c>
      <c r="AH237" s="568" t="n">
        <f aca="false" ca="false" dt2D="false" dtr="false" t="normal">$L237*$K237*AH$234</f>
        <v>0</v>
      </c>
      <c r="AI237" s="568" t="n">
        <f aca="false" ca="false" dt2D="false" dtr="false" t="normal">$L237*$K237*AI$234</f>
        <v>0</v>
      </c>
      <c r="AJ237" s="568" t="n">
        <f aca="false" ca="false" dt2D="false" dtr="false" t="normal">$L237*$K237*AJ$234</f>
        <v>0</v>
      </c>
      <c r="AK237" s="568" t="n">
        <f aca="false" ca="false" dt2D="false" dtr="false" t="normal">$L237*$K237*AK$234</f>
        <v>0</v>
      </c>
      <c r="AL237" s="568" t="n">
        <f aca="false" ca="false" dt2D="false" dtr="false" t="normal">$L237*$K237*AL$234</f>
        <v>0</v>
      </c>
      <c r="AM237" s="568" t="n">
        <f aca="false" ca="false" dt2D="false" dtr="false" t="normal">$L237*$K237*AM$234</f>
        <v>0</v>
      </c>
      <c r="AN237" s="568" t="n">
        <f aca="false" ca="false" dt2D="false" dtr="false" t="normal">$L237*$K237*AN$234</f>
        <v>0</v>
      </c>
      <c r="AO237" s="568" t="n">
        <f aca="false" ca="false" dt2D="false" dtr="false" t="normal">$L237*$K237*AO$234</f>
        <v>0</v>
      </c>
      <c r="AP237" s="568" t="n">
        <f aca="false" ca="false" dt2D="false" dtr="false" t="normal">$L237*$K237*AP$234</f>
        <v>0</v>
      </c>
      <c r="AQ237" s="568" t="n">
        <f aca="false" ca="false" dt2D="false" dtr="false" t="normal">$L237*$K237*AQ$234</f>
        <v>0</v>
      </c>
      <c r="AR237" s="568" t="n">
        <f aca="false" ca="false" dt2D="false" dtr="false" t="normal">$L237*$K237*AR$234</f>
        <v>0</v>
      </c>
      <c r="AS237" s="568" t="n">
        <f aca="false" ca="false" dt2D="false" dtr="false" t="normal">$L237*$K237*AS$234</f>
        <v>0</v>
      </c>
      <c r="AT237" s="568" t="n">
        <f aca="false" ca="false" dt2D="false" dtr="false" t="normal">$L237*$K237*AT$234</f>
        <v>0</v>
      </c>
      <c r="AU237" s="568" t="n">
        <f aca="false" ca="false" dt2D="false" dtr="false" t="normal">$L237*$K237*AU$234</f>
        <v>0</v>
      </c>
      <c r="AV237" s="568" t="n">
        <f aca="false" ca="false" dt2D="false" dtr="false" t="normal">$L237*$K237*AV$234</f>
        <v>0</v>
      </c>
      <c r="AW237" s="568" t="n">
        <f aca="false" ca="false" dt2D="false" dtr="false" t="normal">$L237*$K237*AW$234</f>
        <v>0</v>
      </c>
      <c r="AX237" s="568" t="n">
        <f aca="false" ca="false" dt2D="false" dtr="false" t="normal">$L237*$K237*AX$234</f>
        <v>0</v>
      </c>
      <c r="AY237" s="568" t="n">
        <f aca="false" ca="false" dt2D="false" dtr="false" t="normal">$L237*$K237*AY$234</f>
        <v>0</v>
      </c>
      <c r="AZ237" s="568" t="n">
        <f aca="false" ca="false" dt2D="false" dtr="false" t="normal">$L237*$K237*AZ$234</f>
        <v>0</v>
      </c>
      <c r="BA237" s="568" t="n">
        <f aca="false" ca="false" dt2D="false" dtr="false" t="normal">$L237*$K237*BA$234</f>
        <v>0</v>
      </c>
      <c r="BB237" s="568" t="n">
        <f aca="false" ca="false" dt2D="false" dtr="false" t="normal">$L237*$K237*BB$234</f>
        <v>0</v>
      </c>
      <c r="BC237" s="568" t="n">
        <f aca="false" ca="false" dt2D="false" dtr="false" t="normal">$L237*$K237*BC$234</f>
        <v>0</v>
      </c>
      <c r="BD237" s="568" t="n">
        <f aca="false" ca="false" dt2D="false" dtr="false" t="normal">$L237*$K237*BD$234</f>
        <v>0</v>
      </c>
      <c r="BE237" s="568" t="n">
        <f aca="false" ca="false" dt2D="false" dtr="false" t="normal">$L237*$K237*BE$234</f>
        <v>0</v>
      </c>
      <c r="BF237" s="568" t="n">
        <f aca="false" ca="false" dt2D="false" dtr="false" t="normal">$L237*$K237*BF$234</f>
        <v>0</v>
      </c>
      <c r="BG237" s="568" t="n">
        <f aca="false" ca="false" dt2D="false" dtr="false" t="normal">$L237*$K237*BG$234</f>
        <v>0</v>
      </c>
      <c r="BH237" s="568" t="n">
        <f aca="false" ca="false" dt2D="false" dtr="false" t="normal">$L237*$K237*BH$234</f>
        <v>0</v>
      </c>
      <c r="BI237" s="568" t="n">
        <f aca="false" ca="false" dt2D="false" dtr="false" t="normal">$L237*$K237*BI$234</f>
        <v>0</v>
      </c>
      <c r="BJ237" s="568" t="n">
        <f aca="false" ca="false" dt2D="false" dtr="false" t="normal">$L237*$K237*BJ$234</f>
        <v>0</v>
      </c>
      <c r="BK237" s="568" t="n">
        <f aca="false" ca="false" dt2D="false" dtr="false" t="normal">$L237*$K237*BK$234</f>
        <v>0</v>
      </c>
      <c r="BL237" s="568" t="n">
        <f aca="false" ca="false" dt2D="false" dtr="false" t="normal">$L237*$K237*BL$234</f>
        <v>0</v>
      </c>
      <c r="BM237" s="568" t="n">
        <f aca="false" ca="false" dt2D="false" dtr="false" t="normal">$L237*$K237*BM$234</f>
        <v>0</v>
      </c>
      <c r="BN237" s="568" t="n">
        <f aca="false" ca="false" dt2D="false" dtr="false" t="normal">$L237*$K237*BN$234</f>
        <v>0</v>
      </c>
      <c r="BO237" s="568" t="n">
        <f aca="false" ca="false" dt2D="false" dtr="false" t="normal">$L237*$K237*BO$234</f>
        <v>0</v>
      </c>
      <c r="BP237" s="568" t="n">
        <f aca="false" ca="false" dt2D="false" dtr="false" t="normal">$L237*$K237*BP$234</f>
        <v>0</v>
      </c>
      <c r="BQ237" s="568" t="n">
        <f aca="false" ca="false" dt2D="false" dtr="false" t="normal">$L237*$K237*BQ$234</f>
        <v>0</v>
      </c>
      <c r="BR237" s="568" t="n">
        <f aca="false" ca="false" dt2D="false" dtr="false" t="normal">$L237*$K237*BR$234</f>
        <v>0</v>
      </c>
      <c r="BS237" s="568" t="n">
        <f aca="false" ca="false" dt2D="false" dtr="false" t="normal">$L237*$K237*BS$234</f>
        <v>0</v>
      </c>
      <c r="BT237" s="568" t="n">
        <f aca="false" ca="false" dt2D="false" dtr="false" t="normal">$L237*$K237*BT$234</f>
        <v>0</v>
      </c>
    </row>
    <row hidden="true" ht="16.5" outlineLevel="2" r="238">
      <c r="I238" s="566" t="s">
        <v>698</v>
      </c>
      <c r="J238" s="626" t="s">
        <v>640</v>
      </c>
      <c r="K238" s="567" t="n"/>
      <c r="L238" s="627" t="n"/>
      <c r="M238" s="568" t="n">
        <f aca="false" ca="false" dt2D="false" dtr="false" t="normal">$L238*$K238*M$234</f>
        <v>0</v>
      </c>
      <c r="N238" s="568" t="n">
        <f aca="false" ca="false" dt2D="false" dtr="false" t="normal">$L238*$K238*N$234</f>
        <v>0</v>
      </c>
      <c r="O238" s="568" t="n">
        <f aca="false" ca="false" dt2D="false" dtr="false" t="normal">$L238*$K238*O$234</f>
        <v>0</v>
      </c>
      <c r="P238" s="568" t="n">
        <f aca="false" ca="false" dt2D="false" dtr="false" t="normal">$L238*$K238*P$234</f>
        <v>0</v>
      </c>
      <c r="Q238" s="568" t="n">
        <f aca="false" ca="false" dt2D="false" dtr="false" t="normal">$L238*$K238*Q$234</f>
        <v>0</v>
      </c>
      <c r="R238" s="568" t="n">
        <f aca="false" ca="false" dt2D="false" dtr="false" t="normal">$L238*$K238*R$234</f>
        <v>0</v>
      </c>
      <c r="S238" s="568" t="n">
        <f aca="false" ca="false" dt2D="false" dtr="false" t="normal">$L238*$K238*S$234</f>
        <v>0</v>
      </c>
      <c r="T238" s="568" t="n">
        <f aca="false" ca="false" dt2D="false" dtr="false" t="normal">$L238*$K238*T$234</f>
        <v>0</v>
      </c>
      <c r="U238" s="568" t="n">
        <f aca="false" ca="false" dt2D="false" dtr="false" t="normal">$L238*$K238*U$234</f>
        <v>0</v>
      </c>
      <c r="V238" s="568" t="n">
        <f aca="false" ca="false" dt2D="false" dtr="false" t="normal">$L238*$K238*V$234</f>
        <v>0</v>
      </c>
      <c r="W238" s="568" t="n">
        <f aca="false" ca="false" dt2D="false" dtr="false" t="normal">$L238*$K238*W$234</f>
        <v>0</v>
      </c>
      <c r="X238" s="568" t="n">
        <f aca="false" ca="false" dt2D="false" dtr="false" t="normal">$L238*$K238*X$234</f>
        <v>0</v>
      </c>
      <c r="Y238" s="568" t="n">
        <f aca="false" ca="false" dt2D="false" dtr="false" t="normal">$L238*$K238*Y$234</f>
        <v>0</v>
      </c>
      <c r="Z238" s="568" t="n">
        <f aca="false" ca="false" dt2D="false" dtr="false" t="normal">$L238*$K238*Z$234</f>
        <v>0</v>
      </c>
      <c r="AA238" s="568" t="n">
        <f aca="false" ca="false" dt2D="false" dtr="false" t="normal">$L238*$K238*AA$234</f>
        <v>0</v>
      </c>
      <c r="AB238" s="568" t="n">
        <f aca="false" ca="false" dt2D="false" dtr="false" t="normal">$L238*$K238*AB$234</f>
        <v>0</v>
      </c>
      <c r="AC238" s="568" t="n">
        <f aca="false" ca="false" dt2D="false" dtr="false" t="normal">$L238*$K238*AC$234</f>
        <v>0</v>
      </c>
      <c r="AD238" s="568" t="n">
        <f aca="false" ca="false" dt2D="false" dtr="false" t="normal">$L238*$K238*AD$234</f>
        <v>0</v>
      </c>
      <c r="AE238" s="568" t="n">
        <f aca="false" ca="false" dt2D="false" dtr="false" t="normal">$L238*$K238*AE$234</f>
        <v>0</v>
      </c>
      <c r="AF238" s="568" t="n">
        <f aca="false" ca="false" dt2D="false" dtr="false" t="normal">$L238*$K238*AF$234</f>
        <v>0</v>
      </c>
      <c r="AG238" s="568" t="n">
        <f aca="false" ca="false" dt2D="false" dtr="false" t="normal">$L238*$K238*AG$234</f>
        <v>0</v>
      </c>
      <c r="AH238" s="568" t="n">
        <f aca="false" ca="false" dt2D="false" dtr="false" t="normal">$L238*$K238*AH$234</f>
        <v>0</v>
      </c>
      <c r="AI238" s="568" t="n">
        <f aca="false" ca="false" dt2D="false" dtr="false" t="normal">$L238*$K238*AI$234</f>
        <v>0</v>
      </c>
      <c r="AJ238" s="568" t="n">
        <f aca="false" ca="false" dt2D="false" dtr="false" t="normal">$L238*$K238*AJ$234</f>
        <v>0</v>
      </c>
      <c r="AK238" s="568" t="n">
        <f aca="false" ca="false" dt2D="false" dtr="false" t="normal">$L238*$K238*AK$234</f>
        <v>0</v>
      </c>
      <c r="AL238" s="568" t="n">
        <f aca="false" ca="false" dt2D="false" dtr="false" t="normal">$L238*$K238*AL$234</f>
        <v>0</v>
      </c>
      <c r="AM238" s="568" t="n">
        <f aca="false" ca="false" dt2D="false" dtr="false" t="normal">$L238*$K238*AM$234</f>
        <v>0</v>
      </c>
      <c r="AN238" s="568" t="n">
        <f aca="false" ca="false" dt2D="false" dtr="false" t="normal">$L238*$K238*AN$234</f>
        <v>0</v>
      </c>
      <c r="AO238" s="568" t="n">
        <f aca="false" ca="false" dt2D="false" dtr="false" t="normal">$L238*$K238*AO$234</f>
        <v>0</v>
      </c>
      <c r="AP238" s="568" t="n">
        <f aca="false" ca="false" dt2D="false" dtr="false" t="normal">$L238*$K238*AP$234</f>
        <v>0</v>
      </c>
      <c r="AQ238" s="568" t="n">
        <f aca="false" ca="false" dt2D="false" dtr="false" t="normal">$L238*$K238*AQ$234</f>
        <v>0</v>
      </c>
      <c r="AR238" s="568" t="n">
        <f aca="false" ca="false" dt2D="false" dtr="false" t="normal">$L238*$K238*AR$234</f>
        <v>0</v>
      </c>
      <c r="AS238" s="568" t="n">
        <f aca="false" ca="false" dt2D="false" dtr="false" t="normal">$L238*$K238*AS$234</f>
        <v>0</v>
      </c>
      <c r="AT238" s="568" t="n">
        <f aca="false" ca="false" dt2D="false" dtr="false" t="normal">$L238*$K238*AT$234</f>
        <v>0</v>
      </c>
      <c r="AU238" s="568" t="n">
        <f aca="false" ca="false" dt2D="false" dtr="false" t="normal">$L238*$K238*AU$234</f>
        <v>0</v>
      </c>
      <c r="AV238" s="568" t="n">
        <f aca="false" ca="false" dt2D="false" dtr="false" t="normal">$L238*$K238*AV$234</f>
        <v>0</v>
      </c>
      <c r="AW238" s="568" t="n">
        <f aca="false" ca="false" dt2D="false" dtr="false" t="normal">$L238*$K238*AW$234</f>
        <v>0</v>
      </c>
      <c r="AX238" s="568" t="n">
        <f aca="false" ca="false" dt2D="false" dtr="false" t="normal">$L238*$K238*AX$234</f>
        <v>0</v>
      </c>
      <c r="AY238" s="568" t="n">
        <f aca="false" ca="false" dt2D="false" dtr="false" t="normal">$L238*$K238*AY$234</f>
        <v>0</v>
      </c>
      <c r="AZ238" s="568" t="n">
        <f aca="false" ca="false" dt2D="false" dtr="false" t="normal">$L238*$K238*AZ$234</f>
        <v>0</v>
      </c>
      <c r="BA238" s="568" t="n">
        <f aca="false" ca="false" dt2D="false" dtr="false" t="normal">$L238*$K238*BA$234</f>
        <v>0</v>
      </c>
      <c r="BB238" s="568" t="n">
        <f aca="false" ca="false" dt2D="false" dtr="false" t="normal">$L238*$K238*BB$234</f>
        <v>0</v>
      </c>
      <c r="BC238" s="568" t="n">
        <f aca="false" ca="false" dt2D="false" dtr="false" t="normal">$L238*$K238*BC$234</f>
        <v>0</v>
      </c>
      <c r="BD238" s="568" t="n">
        <f aca="false" ca="false" dt2D="false" dtr="false" t="normal">$L238*$K238*BD$234</f>
        <v>0</v>
      </c>
      <c r="BE238" s="568" t="n">
        <f aca="false" ca="false" dt2D="false" dtr="false" t="normal">$L238*$K238*BE$234</f>
        <v>0</v>
      </c>
      <c r="BF238" s="568" t="n">
        <f aca="false" ca="false" dt2D="false" dtr="false" t="normal">$L238*$K238*BF$234</f>
        <v>0</v>
      </c>
      <c r="BG238" s="568" t="n">
        <f aca="false" ca="false" dt2D="false" dtr="false" t="normal">$L238*$K238*BG$234</f>
        <v>0</v>
      </c>
      <c r="BH238" s="568" t="n">
        <f aca="false" ca="false" dt2D="false" dtr="false" t="normal">$L238*$K238*BH$234</f>
        <v>0</v>
      </c>
      <c r="BI238" s="568" t="n">
        <f aca="false" ca="false" dt2D="false" dtr="false" t="normal">$L238*$K238*BI$234</f>
        <v>0</v>
      </c>
      <c r="BJ238" s="568" t="n">
        <f aca="false" ca="false" dt2D="false" dtr="false" t="normal">$L238*$K238*BJ$234</f>
        <v>0</v>
      </c>
      <c r="BK238" s="568" t="n">
        <f aca="false" ca="false" dt2D="false" dtr="false" t="normal">$L238*$K238*BK$234</f>
        <v>0</v>
      </c>
      <c r="BL238" s="568" t="n">
        <f aca="false" ca="false" dt2D="false" dtr="false" t="normal">$L238*$K238*BL$234</f>
        <v>0</v>
      </c>
      <c r="BM238" s="568" t="n">
        <f aca="false" ca="false" dt2D="false" dtr="false" t="normal">$L238*$K238*BM$234</f>
        <v>0</v>
      </c>
      <c r="BN238" s="568" t="n">
        <f aca="false" ca="false" dt2D="false" dtr="false" t="normal">$L238*$K238*BN$234</f>
        <v>0</v>
      </c>
      <c r="BO238" s="568" t="n">
        <f aca="false" ca="false" dt2D="false" dtr="false" t="normal">$L238*$K238*BO$234</f>
        <v>0</v>
      </c>
      <c r="BP238" s="568" t="n">
        <f aca="false" ca="false" dt2D="false" dtr="false" t="normal">$L238*$K238*BP$234</f>
        <v>0</v>
      </c>
      <c r="BQ238" s="568" t="n">
        <f aca="false" ca="false" dt2D="false" dtr="false" t="normal">$L238*$K238*BQ$234</f>
        <v>0</v>
      </c>
      <c r="BR238" s="568" t="n">
        <f aca="false" ca="false" dt2D="false" dtr="false" t="normal">$L238*$K238*BR$234</f>
        <v>0</v>
      </c>
      <c r="BS238" s="568" t="n">
        <f aca="false" ca="false" dt2D="false" dtr="false" t="normal">$L238*$K238*BS$234</f>
        <v>0</v>
      </c>
      <c r="BT238" s="568" t="n">
        <f aca="false" ca="false" dt2D="false" dtr="false" t="normal">$L238*$K238*BT$234</f>
        <v>0</v>
      </c>
    </row>
    <row hidden="true" ht="16.5" outlineLevel="2" r="239">
      <c r="I239" s="566" t="s">
        <v>699</v>
      </c>
      <c r="J239" s="626" t="s">
        <v>640</v>
      </c>
      <c r="K239" s="567" t="n"/>
      <c r="L239" s="627" t="n"/>
      <c r="M239" s="568" t="n">
        <f aca="false" ca="false" dt2D="false" dtr="false" t="normal">$L239*$K239*M$234</f>
        <v>0</v>
      </c>
      <c r="N239" s="568" t="n">
        <f aca="false" ca="false" dt2D="false" dtr="false" t="normal">$L239*$K239*N$234</f>
        <v>0</v>
      </c>
      <c r="O239" s="568" t="n">
        <f aca="false" ca="false" dt2D="false" dtr="false" t="normal">$L239*$K239*O$234</f>
        <v>0</v>
      </c>
      <c r="P239" s="568" t="n">
        <f aca="false" ca="false" dt2D="false" dtr="false" t="normal">$L239*$K239*P$234</f>
        <v>0</v>
      </c>
      <c r="Q239" s="568" t="n">
        <f aca="false" ca="false" dt2D="false" dtr="false" t="normal">$L239*$K239*Q$234</f>
        <v>0</v>
      </c>
      <c r="R239" s="568" t="n">
        <f aca="false" ca="false" dt2D="false" dtr="false" t="normal">$L239*$K239*R$234</f>
        <v>0</v>
      </c>
      <c r="S239" s="568" t="n">
        <f aca="false" ca="false" dt2D="false" dtr="false" t="normal">$L239*$K239*S$234</f>
        <v>0</v>
      </c>
      <c r="T239" s="568" t="n">
        <f aca="false" ca="false" dt2D="false" dtr="false" t="normal">$L239*$K239*T$234</f>
        <v>0</v>
      </c>
      <c r="U239" s="568" t="n">
        <f aca="false" ca="false" dt2D="false" dtr="false" t="normal">$L239*$K239*U$234</f>
        <v>0</v>
      </c>
      <c r="V239" s="568" t="n">
        <f aca="false" ca="false" dt2D="false" dtr="false" t="normal">$L239*$K239*V$234</f>
        <v>0</v>
      </c>
      <c r="W239" s="568" t="n">
        <f aca="false" ca="false" dt2D="false" dtr="false" t="normal">$L239*$K239*W$234</f>
        <v>0</v>
      </c>
      <c r="X239" s="568" t="n">
        <f aca="false" ca="false" dt2D="false" dtr="false" t="normal">$L239*$K239*X$234</f>
        <v>0</v>
      </c>
      <c r="Y239" s="568" t="n">
        <f aca="false" ca="false" dt2D="false" dtr="false" t="normal">$L239*$K239*Y$234</f>
        <v>0</v>
      </c>
      <c r="Z239" s="568" t="n">
        <f aca="false" ca="false" dt2D="false" dtr="false" t="normal">$L239*$K239*Z$234</f>
        <v>0</v>
      </c>
      <c r="AA239" s="568" t="n">
        <f aca="false" ca="false" dt2D="false" dtr="false" t="normal">$L239*$K239*AA$234</f>
        <v>0</v>
      </c>
      <c r="AB239" s="568" t="n">
        <f aca="false" ca="false" dt2D="false" dtr="false" t="normal">$L239*$K239*AB$234</f>
        <v>0</v>
      </c>
      <c r="AC239" s="568" t="n">
        <f aca="false" ca="false" dt2D="false" dtr="false" t="normal">$L239*$K239*AC$234</f>
        <v>0</v>
      </c>
      <c r="AD239" s="568" t="n">
        <f aca="false" ca="false" dt2D="false" dtr="false" t="normal">$L239*$K239*AD$234</f>
        <v>0</v>
      </c>
      <c r="AE239" s="568" t="n">
        <f aca="false" ca="false" dt2D="false" dtr="false" t="normal">$L239*$K239*AE$234</f>
        <v>0</v>
      </c>
      <c r="AF239" s="568" t="n">
        <f aca="false" ca="false" dt2D="false" dtr="false" t="normal">$L239*$K239*AF$234</f>
        <v>0</v>
      </c>
      <c r="AG239" s="568" t="n">
        <f aca="false" ca="false" dt2D="false" dtr="false" t="normal">$L239*$K239*AG$234</f>
        <v>0</v>
      </c>
      <c r="AH239" s="568" t="n">
        <f aca="false" ca="false" dt2D="false" dtr="false" t="normal">$L239*$K239*AH$234</f>
        <v>0</v>
      </c>
      <c r="AI239" s="568" t="n">
        <f aca="false" ca="false" dt2D="false" dtr="false" t="normal">$L239*$K239*AI$234</f>
        <v>0</v>
      </c>
      <c r="AJ239" s="568" t="n">
        <f aca="false" ca="false" dt2D="false" dtr="false" t="normal">$L239*$K239*AJ$234</f>
        <v>0</v>
      </c>
      <c r="AK239" s="568" t="n">
        <f aca="false" ca="false" dt2D="false" dtr="false" t="normal">$L239*$K239*AK$234</f>
        <v>0</v>
      </c>
      <c r="AL239" s="568" t="n">
        <f aca="false" ca="false" dt2D="false" dtr="false" t="normal">$L239*$K239*AL$234</f>
        <v>0</v>
      </c>
      <c r="AM239" s="568" t="n">
        <f aca="false" ca="false" dt2D="false" dtr="false" t="normal">$L239*$K239*AM$234</f>
        <v>0</v>
      </c>
      <c r="AN239" s="568" t="n">
        <f aca="false" ca="false" dt2D="false" dtr="false" t="normal">$L239*$K239*AN$234</f>
        <v>0</v>
      </c>
      <c r="AO239" s="568" t="n">
        <f aca="false" ca="false" dt2D="false" dtr="false" t="normal">$L239*$K239*AO$234</f>
        <v>0</v>
      </c>
      <c r="AP239" s="568" t="n">
        <f aca="false" ca="false" dt2D="false" dtr="false" t="normal">$L239*$K239*AP$234</f>
        <v>0</v>
      </c>
      <c r="AQ239" s="568" t="n">
        <f aca="false" ca="false" dt2D="false" dtr="false" t="normal">$L239*$K239*AQ$234</f>
        <v>0</v>
      </c>
      <c r="AR239" s="568" t="n">
        <f aca="false" ca="false" dt2D="false" dtr="false" t="normal">$L239*$K239*AR$234</f>
        <v>0</v>
      </c>
      <c r="AS239" s="568" t="n">
        <f aca="false" ca="false" dt2D="false" dtr="false" t="normal">$L239*$K239*AS$234</f>
        <v>0</v>
      </c>
      <c r="AT239" s="568" t="n">
        <f aca="false" ca="false" dt2D="false" dtr="false" t="normal">$L239*$K239*AT$234</f>
        <v>0</v>
      </c>
      <c r="AU239" s="568" t="n">
        <f aca="false" ca="false" dt2D="false" dtr="false" t="normal">$L239*$K239*AU$234</f>
        <v>0</v>
      </c>
      <c r="AV239" s="568" t="n">
        <f aca="false" ca="false" dt2D="false" dtr="false" t="normal">$L239*$K239*AV$234</f>
        <v>0</v>
      </c>
      <c r="AW239" s="568" t="n">
        <f aca="false" ca="false" dt2D="false" dtr="false" t="normal">$L239*$K239*AW$234</f>
        <v>0</v>
      </c>
      <c r="AX239" s="568" t="n">
        <f aca="false" ca="false" dt2D="false" dtr="false" t="normal">$L239*$K239*AX$234</f>
        <v>0</v>
      </c>
      <c r="AY239" s="568" t="n">
        <f aca="false" ca="false" dt2D="false" dtr="false" t="normal">$L239*$K239*AY$234</f>
        <v>0</v>
      </c>
      <c r="AZ239" s="568" t="n">
        <f aca="false" ca="false" dt2D="false" dtr="false" t="normal">$L239*$K239*AZ$234</f>
        <v>0</v>
      </c>
      <c r="BA239" s="568" t="n">
        <f aca="false" ca="false" dt2D="false" dtr="false" t="normal">$L239*$K239*BA$234</f>
        <v>0</v>
      </c>
      <c r="BB239" s="568" t="n">
        <f aca="false" ca="false" dt2D="false" dtr="false" t="normal">$L239*$K239*BB$234</f>
        <v>0</v>
      </c>
      <c r="BC239" s="568" t="n">
        <f aca="false" ca="false" dt2D="false" dtr="false" t="normal">$L239*$K239*BC$234</f>
        <v>0</v>
      </c>
      <c r="BD239" s="568" t="n">
        <f aca="false" ca="false" dt2D="false" dtr="false" t="normal">$L239*$K239*BD$234</f>
        <v>0</v>
      </c>
      <c r="BE239" s="568" t="n">
        <f aca="false" ca="false" dt2D="false" dtr="false" t="normal">$L239*$K239*BE$234</f>
        <v>0</v>
      </c>
      <c r="BF239" s="568" t="n">
        <f aca="false" ca="false" dt2D="false" dtr="false" t="normal">$L239*$K239*BF$234</f>
        <v>0</v>
      </c>
      <c r="BG239" s="568" t="n">
        <f aca="false" ca="false" dt2D="false" dtr="false" t="normal">$L239*$K239*BG$234</f>
        <v>0</v>
      </c>
      <c r="BH239" s="568" t="n">
        <f aca="false" ca="false" dt2D="false" dtr="false" t="normal">$L239*$K239*BH$234</f>
        <v>0</v>
      </c>
      <c r="BI239" s="568" t="n">
        <f aca="false" ca="false" dt2D="false" dtr="false" t="normal">$L239*$K239*BI$234</f>
        <v>0</v>
      </c>
      <c r="BJ239" s="568" t="n">
        <f aca="false" ca="false" dt2D="false" dtr="false" t="normal">$L239*$K239*BJ$234</f>
        <v>0</v>
      </c>
      <c r="BK239" s="568" t="n">
        <f aca="false" ca="false" dt2D="false" dtr="false" t="normal">$L239*$K239*BK$234</f>
        <v>0</v>
      </c>
      <c r="BL239" s="568" t="n">
        <f aca="false" ca="false" dt2D="false" dtr="false" t="normal">$L239*$K239*BL$234</f>
        <v>0</v>
      </c>
      <c r="BM239" s="568" t="n">
        <f aca="false" ca="false" dt2D="false" dtr="false" t="normal">$L239*$K239*BM$234</f>
        <v>0</v>
      </c>
      <c r="BN239" s="568" t="n">
        <f aca="false" ca="false" dt2D="false" dtr="false" t="normal">$L239*$K239*BN$234</f>
        <v>0</v>
      </c>
      <c r="BO239" s="568" t="n">
        <f aca="false" ca="false" dt2D="false" dtr="false" t="normal">$L239*$K239*BO$234</f>
        <v>0</v>
      </c>
      <c r="BP239" s="568" t="n">
        <f aca="false" ca="false" dt2D="false" dtr="false" t="normal">$L239*$K239*BP$234</f>
        <v>0</v>
      </c>
      <c r="BQ239" s="568" t="n">
        <f aca="false" ca="false" dt2D="false" dtr="false" t="normal">$L239*$K239*BQ$234</f>
        <v>0</v>
      </c>
      <c r="BR239" s="568" t="n">
        <f aca="false" ca="false" dt2D="false" dtr="false" t="normal">$L239*$K239*BR$234</f>
        <v>0</v>
      </c>
      <c r="BS239" s="568" t="n">
        <f aca="false" ca="false" dt2D="false" dtr="false" t="normal">$L239*$K239*BS$234</f>
        <v>0</v>
      </c>
      <c r="BT239" s="568" t="n">
        <f aca="false" ca="false" dt2D="false" dtr="false" t="normal">$L239*$K239*BT$234</f>
        <v>0</v>
      </c>
    </row>
    <row hidden="true" ht="16.5" outlineLevel="2" r="240">
      <c r="I240" s="566" t="s">
        <v>700</v>
      </c>
      <c r="J240" s="626" t="s">
        <v>640</v>
      </c>
      <c r="K240" s="567" t="n"/>
      <c r="L240" s="627" t="n"/>
      <c r="M240" s="568" t="n">
        <f aca="false" ca="false" dt2D="false" dtr="false" t="normal">$L240*$K240*M$234</f>
        <v>0</v>
      </c>
      <c r="N240" s="568" t="n">
        <f aca="false" ca="false" dt2D="false" dtr="false" t="normal">$L240*$K240*N$234</f>
        <v>0</v>
      </c>
      <c r="O240" s="568" t="n">
        <f aca="false" ca="false" dt2D="false" dtr="false" t="normal">$L240*$K240*O$234</f>
        <v>0</v>
      </c>
      <c r="P240" s="568" t="n">
        <f aca="false" ca="false" dt2D="false" dtr="false" t="normal">$L240*$K240*P$234</f>
        <v>0</v>
      </c>
      <c r="Q240" s="568" t="n">
        <f aca="false" ca="false" dt2D="false" dtr="false" t="normal">$L240*$K240*Q$234</f>
        <v>0</v>
      </c>
      <c r="R240" s="568" t="n">
        <f aca="false" ca="false" dt2D="false" dtr="false" t="normal">$L240*$K240*R$234</f>
        <v>0</v>
      </c>
      <c r="S240" s="568" t="n">
        <f aca="false" ca="false" dt2D="false" dtr="false" t="normal">$L240*$K240*S$234</f>
        <v>0</v>
      </c>
      <c r="T240" s="568" t="n">
        <f aca="false" ca="false" dt2D="false" dtr="false" t="normal">$L240*$K240*T$234</f>
        <v>0</v>
      </c>
      <c r="U240" s="568" t="n">
        <f aca="false" ca="false" dt2D="false" dtr="false" t="normal">$L240*$K240*U$234</f>
        <v>0</v>
      </c>
      <c r="V240" s="568" t="n">
        <f aca="false" ca="false" dt2D="false" dtr="false" t="normal">$L240*$K240*V$234</f>
        <v>0</v>
      </c>
      <c r="W240" s="568" t="n">
        <f aca="false" ca="false" dt2D="false" dtr="false" t="normal">$L240*$K240*W$234</f>
        <v>0</v>
      </c>
      <c r="X240" s="568" t="n">
        <f aca="false" ca="false" dt2D="false" dtr="false" t="normal">$L240*$K240*X$234</f>
        <v>0</v>
      </c>
      <c r="Y240" s="568" t="n">
        <f aca="false" ca="false" dt2D="false" dtr="false" t="normal">$L240*$K240*Y$234</f>
        <v>0</v>
      </c>
      <c r="Z240" s="568" t="n">
        <f aca="false" ca="false" dt2D="false" dtr="false" t="normal">$L240*$K240*Z$234</f>
        <v>0</v>
      </c>
      <c r="AA240" s="568" t="n">
        <f aca="false" ca="false" dt2D="false" dtr="false" t="normal">$L240*$K240*AA$234</f>
        <v>0</v>
      </c>
      <c r="AB240" s="568" t="n">
        <f aca="false" ca="false" dt2D="false" dtr="false" t="normal">$L240*$K240*AB$234</f>
        <v>0</v>
      </c>
      <c r="AC240" s="568" t="n">
        <f aca="false" ca="false" dt2D="false" dtr="false" t="normal">$L240*$K240*AC$234</f>
        <v>0</v>
      </c>
      <c r="AD240" s="568" t="n">
        <f aca="false" ca="false" dt2D="false" dtr="false" t="normal">$L240*$K240*AD$234</f>
        <v>0</v>
      </c>
      <c r="AE240" s="568" t="n">
        <f aca="false" ca="false" dt2D="false" dtr="false" t="normal">$L240*$K240*AE$234</f>
        <v>0</v>
      </c>
      <c r="AF240" s="568" t="n">
        <f aca="false" ca="false" dt2D="false" dtr="false" t="normal">$L240*$K240*AF$234</f>
        <v>0</v>
      </c>
      <c r="AG240" s="568" t="n">
        <f aca="false" ca="false" dt2D="false" dtr="false" t="normal">$L240*$K240*AG$234</f>
        <v>0</v>
      </c>
      <c r="AH240" s="568" t="n">
        <f aca="false" ca="false" dt2D="false" dtr="false" t="normal">$L240*$K240*AH$234</f>
        <v>0</v>
      </c>
      <c r="AI240" s="568" t="n">
        <f aca="false" ca="false" dt2D="false" dtr="false" t="normal">$L240*$K240*AI$234</f>
        <v>0</v>
      </c>
      <c r="AJ240" s="568" t="n">
        <f aca="false" ca="false" dt2D="false" dtr="false" t="normal">$L240*$K240*AJ$234</f>
        <v>0</v>
      </c>
      <c r="AK240" s="568" t="n">
        <f aca="false" ca="false" dt2D="false" dtr="false" t="normal">$L240*$K240*AK$234</f>
        <v>0</v>
      </c>
      <c r="AL240" s="568" t="n">
        <f aca="false" ca="false" dt2D="false" dtr="false" t="normal">$L240*$K240*AL$234</f>
        <v>0</v>
      </c>
      <c r="AM240" s="568" t="n">
        <f aca="false" ca="false" dt2D="false" dtr="false" t="normal">$L240*$K240*AM$234</f>
        <v>0</v>
      </c>
      <c r="AN240" s="568" t="n">
        <f aca="false" ca="false" dt2D="false" dtr="false" t="normal">$L240*$K240*AN$234</f>
        <v>0</v>
      </c>
      <c r="AO240" s="568" t="n">
        <f aca="false" ca="false" dt2D="false" dtr="false" t="normal">$L240*$K240*AO$234</f>
        <v>0</v>
      </c>
      <c r="AP240" s="568" t="n">
        <f aca="false" ca="false" dt2D="false" dtr="false" t="normal">$L240*$K240*AP$234</f>
        <v>0</v>
      </c>
      <c r="AQ240" s="568" t="n">
        <f aca="false" ca="false" dt2D="false" dtr="false" t="normal">$L240*$K240*AQ$234</f>
        <v>0</v>
      </c>
      <c r="AR240" s="568" t="n">
        <f aca="false" ca="false" dt2D="false" dtr="false" t="normal">$L240*$K240*AR$234</f>
        <v>0</v>
      </c>
      <c r="AS240" s="568" t="n">
        <f aca="false" ca="false" dt2D="false" dtr="false" t="normal">$L240*$K240*AS$234</f>
        <v>0</v>
      </c>
      <c r="AT240" s="568" t="n">
        <f aca="false" ca="false" dt2D="false" dtr="false" t="normal">$L240*$K240*AT$234</f>
        <v>0</v>
      </c>
      <c r="AU240" s="568" t="n">
        <f aca="false" ca="false" dt2D="false" dtr="false" t="normal">$L240*$K240*AU$234</f>
        <v>0</v>
      </c>
      <c r="AV240" s="568" t="n">
        <f aca="false" ca="false" dt2D="false" dtr="false" t="normal">$L240*$K240*AV$234</f>
        <v>0</v>
      </c>
      <c r="AW240" s="568" t="n">
        <f aca="false" ca="false" dt2D="false" dtr="false" t="normal">$L240*$K240*AW$234</f>
        <v>0</v>
      </c>
      <c r="AX240" s="568" t="n">
        <f aca="false" ca="false" dt2D="false" dtr="false" t="normal">$L240*$K240*AX$234</f>
        <v>0</v>
      </c>
      <c r="AY240" s="568" t="n">
        <f aca="false" ca="false" dt2D="false" dtr="false" t="normal">$L240*$K240*AY$234</f>
        <v>0</v>
      </c>
      <c r="AZ240" s="568" t="n">
        <f aca="false" ca="false" dt2D="false" dtr="false" t="normal">$L240*$K240*AZ$234</f>
        <v>0</v>
      </c>
      <c r="BA240" s="568" t="n">
        <f aca="false" ca="false" dt2D="false" dtr="false" t="normal">$L240*$K240*BA$234</f>
        <v>0</v>
      </c>
      <c r="BB240" s="568" t="n">
        <f aca="false" ca="false" dt2D="false" dtr="false" t="normal">$L240*$K240*BB$234</f>
        <v>0</v>
      </c>
      <c r="BC240" s="568" t="n">
        <f aca="false" ca="false" dt2D="false" dtr="false" t="normal">$L240*$K240*BC$234</f>
        <v>0</v>
      </c>
      <c r="BD240" s="568" t="n">
        <f aca="false" ca="false" dt2D="false" dtr="false" t="normal">$L240*$K240*BD$234</f>
        <v>0</v>
      </c>
      <c r="BE240" s="568" t="n">
        <f aca="false" ca="false" dt2D="false" dtr="false" t="normal">$L240*$K240*BE$234</f>
        <v>0</v>
      </c>
      <c r="BF240" s="568" t="n">
        <f aca="false" ca="false" dt2D="false" dtr="false" t="normal">$L240*$K240*BF$234</f>
        <v>0</v>
      </c>
      <c r="BG240" s="568" t="n">
        <f aca="false" ca="false" dt2D="false" dtr="false" t="normal">$L240*$K240*BG$234</f>
        <v>0</v>
      </c>
      <c r="BH240" s="568" t="n">
        <f aca="false" ca="false" dt2D="false" dtr="false" t="normal">$L240*$K240*BH$234</f>
        <v>0</v>
      </c>
      <c r="BI240" s="568" t="n">
        <f aca="false" ca="false" dt2D="false" dtr="false" t="normal">$L240*$K240*BI$234</f>
        <v>0</v>
      </c>
      <c r="BJ240" s="568" t="n">
        <f aca="false" ca="false" dt2D="false" dtr="false" t="normal">$L240*$K240*BJ$234</f>
        <v>0</v>
      </c>
      <c r="BK240" s="568" t="n">
        <f aca="false" ca="false" dt2D="false" dtr="false" t="normal">$L240*$K240*BK$234</f>
        <v>0</v>
      </c>
      <c r="BL240" s="568" t="n">
        <f aca="false" ca="false" dt2D="false" dtr="false" t="normal">$L240*$K240*BL$234</f>
        <v>0</v>
      </c>
      <c r="BM240" s="568" t="n">
        <f aca="false" ca="false" dt2D="false" dtr="false" t="normal">$L240*$K240*BM$234</f>
        <v>0</v>
      </c>
      <c r="BN240" s="568" t="n">
        <f aca="false" ca="false" dt2D="false" dtr="false" t="normal">$L240*$K240*BN$234</f>
        <v>0</v>
      </c>
      <c r="BO240" s="568" t="n">
        <f aca="false" ca="false" dt2D="false" dtr="false" t="normal">$L240*$K240*BO$234</f>
        <v>0</v>
      </c>
      <c r="BP240" s="568" t="n">
        <f aca="false" ca="false" dt2D="false" dtr="false" t="normal">$L240*$K240*BP$234</f>
        <v>0</v>
      </c>
      <c r="BQ240" s="568" t="n">
        <f aca="false" ca="false" dt2D="false" dtr="false" t="normal">$L240*$K240*BQ$234</f>
        <v>0</v>
      </c>
      <c r="BR240" s="568" t="n">
        <f aca="false" ca="false" dt2D="false" dtr="false" t="normal">$L240*$K240*BR$234</f>
        <v>0</v>
      </c>
      <c r="BS240" s="568" t="n">
        <f aca="false" ca="false" dt2D="false" dtr="false" t="normal">$L240*$K240*BS$234</f>
        <v>0</v>
      </c>
      <c r="BT240" s="568" t="n">
        <f aca="false" ca="false" dt2D="false" dtr="false" t="normal">$L240*$K240*BT$234</f>
        <v>0</v>
      </c>
    </row>
    <row hidden="true" ht="49.5" outlineLevel="2" r="241">
      <c r="I241" s="629" t="s">
        <v>701</v>
      </c>
      <c r="J241" s="626" t="s">
        <v>587</v>
      </c>
      <c r="K241" s="567" t="n"/>
      <c r="L241" s="627" t="n"/>
      <c r="M241" s="568" t="n">
        <f aca="false" ca="false" dt2D="false" dtr="false" t="normal">$L241*$K241*M$234</f>
        <v>0</v>
      </c>
      <c r="N241" s="568" t="n">
        <f aca="false" ca="false" dt2D="false" dtr="false" t="normal">$L241*$K241*N$234</f>
        <v>0</v>
      </c>
      <c r="O241" s="568" t="n">
        <f aca="false" ca="false" dt2D="false" dtr="false" t="normal">$L241*$K241*O$234</f>
        <v>0</v>
      </c>
      <c r="P241" s="568" t="n">
        <f aca="false" ca="false" dt2D="false" dtr="false" t="normal">$L241*$K241*P$234</f>
        <v>0</v>
      </c>
      <c r="Q241" s="568" t="n">
        <f aca="false" ca="false" dt2D="false" dtr="false" t="normal">$L241*$K241*Q$234</f>
        <v>0</v>
      </c>
      <c r="R241" s="568" t="n">
        <f aca="false" ca="false" dt2D="false" dtr="false" t="normal">$L241*$K241*R$234</f>
        <v>0</v>
      </c>
      <c r="S241" s="568" t="n">
        <f aca="false" ca="false" dt2D="false" dtr="false" t="normal">$L241*$K241*S$234</f>
        <v>0</v>
      </c>
      <c r="T241" s="568" t="n">
        <f aca="false" ca="false" dt2D="false" dtr="false" t="normal">$L241*$K241*T$234</f>
        <v>0</v>
      </c>
      <c r="U241" s="568" t="n">
        <f aca="false" ca="false" dt2D="false" dtr="false" t="normal">$L241*$K241*U$234</f>
        <v>0</v>
      </c>
      <c r="V241" s="568" t="n">
        <f aca="false" ca="false" dt2D="false" dtr="false" t="normal">$L241*$K241*V$234</f>
        <v>0</v>
      </c>
      <c r="W241" s="568" t="n">
        <f aca="false" ca="false" dt2D="false" dtr="false" t="normal">$L241*$K241*W$234</f>
        <v>0</v>
      </c>
      <c r="X241" s="568" t="n">
        <f aca="false" ca="false" dt2D="false" dtr="false" t="normal">$L241*$K241*X$234</f>
        <v>0</v>
      </c>
      <c r="Y241" s="568" t="n">
        <f aca="false" ca="false" dt2D="false" dtr="false" t="normal">$L241*$K241*Y$234</f>
        <v>0</v>
      </c>
      <c r="Z241" s="568" t="n">
        <f aca="false" ca="false" dt2D="false" dtr="false" t="normal">$L241*$K241*Z$234</f>
        <v>0</v>
      </c>
      <c r="AA241" s="568" t="n">
        <f aca="false" ca="false" dt2D="false" dtr="false" t="normal">$L241*$K241*AA$234</f>
        <v>0</v>
      </c>
      <c r="AB241" s="568" t="n">
        <f aca="false" ca="false" dt2D="false" dtr="false" t="normal">$L241*$K241*AB$234</f>
        <v>0</v>
      </c>
      <c r="AC241" s="568" t="n">
        <f aca="false" ca="false" dt2D="false" dtr="false" t="normal">$L241*$K241*AC$234</f>
        <v>0</v>
      </c>
      <c r="AD241" s="568" t="n">
        <f aca="false" ca="false" dt2D="false" dtr="false" t="normal">$L241*$K241*AD$234</f>
        <v>0</v>
      </c>
      <c r="AE241" s="568" t="n">
        <f aca="false" ca="false" dt2D="false" dtr="false" t="normal">$L241*$K241*AE$234</f>
        <v>0</v>
      </c>
      <c r="AF241" s="568" t="n">
        <f aca="false" ca="false" dt2D="false" dtr="false" t="normal">$L241*$K241*AF$234</f>
        <v>0</v>
      </c>
      <c r="AG241" s="568" t="n">
        <f aca="false" ca="false" dt2D="false" dtr="false" t="normal">$L241*$K241*AG$234</f>
        <v>0</v>
      </c>
      <c r="AH241" s="568" t="n">
        <f aca="false" ca="false" dt2D="false" dtr="false" t="normal">$L241*$K241*AH$234</f>
        <v>0</v>
      </c>
      <c r="AI241" s="568" t="n">
        <f aca="false" ca="false" dt2D="false" dtr="false" t="normal">$L241*$K241*AI$234</f>
        <v>0</v>
      </c>
      <c r="AJ241" s="568" t="n">
        <f aca="false" ca="false" dt2D="false" dtr="false" t="normal">$L241*$K241*AJ$234</f>
        <v>0</v>
      </c>
      <c r="AK241" s="568" t="n">
        <f aca="false" ca="false" dt2D="false" dtr="false" t="normal">$L241*$K241*AK$234</f>
        <v>0</v>
      </c>
      <c r="AL241" s="568" t="n">
        <f aca="false" ca="false" dt2D="false" dtr="false" t="normal">$L241*$K241*AL$234</f>
        <v>0</v>
      </c>
      <c r="AM241" s="568" t="n">
        <f aca="false" ca="false" dt2D="false" dtr="false" t="normal">$L241*$K241*AM$234</f>
        <v>0</v>
      </c>
      <c r="AN241" s="568" t="n">
        <f aca="false" ca="false" dt2D="false" dtr="false" t="normal">$L241*$K241*AN$234</f>
        <v>0</v>
      </c>
      <c r="AO241" s="568" t="n">
        <f aca="false" ca="false" dt2D="false" dtr="false" t="normal">$L241*$K241*AO$234</f>
        <v>0</v>
      </c>
      <c r="AP241" s="568" t="n">
        <f aca="false" ca="false" dt2D="false" dtr="false" t="normal">$L241*$K241*AP$234</f>
        <v>0</v>
      </c>
      <c r="AQ241" s="568" t="n">
        <f aca="false" ca="false" dt2D="false" dtr="false" t="normal">$L241*$K241*AQ$234</f>
        <v>0</v>
      </c>
      <c r="AR241" s="568" t="n">
        <f aca="false" ca="false" dt2D="false" dtr="false" t="normal">$L241*$K241*AR$234</f>
        <v>0</v>
      </c>
      <c r="AS241" s="568" t="n">
        <f aca="false" ca="false" dt2D="false" dtr="false" t="normal">$L241*$K241*AS$234</f>
        <v>0</v>
      </c>
      <c r="AT241" s="568" t="n">
        <f aca="false" ca="false" dt2D="false" dtr="false" t="normal">$L241*$K241*AT$234</f>
        <v>0</v>
      </c>
      <c r="AU241" s="568" t="n">
        <f aca="false" ca="false" dt2D="false" dtr="false" t="normal">$L241*$K241*AU$234</f>
        <v>0</v>
      </c>
      <c r="AV241" s="568" t="n">
        <f aca="false" ca="false" dt2D="false" dtr="false" t="normal">$L241*$K241*AV$234</f>
        <v>0</v>
      </c>
      <c r="AW241" s="568" t="n">
        <f aca="false" ca="false" dt2D="false" dtr="false" t="normal">$L241*$K241*AW$234</f>
        <v>0</v>
      </c>
      <c r="AX241" s="568" t="n">
        <f aca="false" ca="false" dt2D="false" dtr="false" t="normal">$L241*$K241*AX$234</f>
        <v>0</v>
      </c>
      <c r="AY241" s="568" t="n">
        <f aca="false" ca="false" dt2D="false" dtr="false" t="normal">$L241*$K241*AY$234</f>
        <v>0</v>
      </c>
      <c r="AZ241" s="568" t="n">
        <f aca="false" ca="false" dt2D="false" dtr="false" t="normal">$L241*$K241*AZ$234</f>
        <v>0</v>
      </c>
      <c r="BA241" s="568" t="n">
        <f aca="false" ca="false" dt2D="false" dtr="false" t="normal">$L241*$K241*BA$234</f>
        <v>0</v>
      </c>
      <c r="BB241" s="568" t="n">
        <f aca="false" ca="false" dt2D="false" dtr="false" t="normal">$L241*$K241*BB$234</f>
        <v>0</v>
      </c>
      <c r="BC241" s="568" t="n">
        <f aca="false" ca="false" dt2D="false" dtr="false" t="normal">$L241*$K241*BC$234</f>
        <v>0</v>
      </c>
      <c r="BD241" s="568" t="n">
        <f aca="false" ca="false" dt2D="false" dtr="false" t="normal">$L241*$K241*BD$234</f>
        <v>0</v>
      </c>
      <c r="BE241" s="568" t="n">
        <f aca="false" ca="false" dt2D="false" dtr="false" t="normal">$L241*$K241*BE$234</f>
        <v>0</v>
      </c>
      <c r="BF241" s="568" t="n">
        <f aca="false" ca="false" dt2D="false" dtr="false" t="normal">$L241*$K241*BF$234</f>
        <v>0</v>
      </c>
      <c r="BG241" s="568" t="n">
        <f aca="false" ca="false" dt2D="false" dtr="false" t="normal">$L241*$K241*BG$234</f>
        <v>0</v>
      </c>
      <c r="BH241" s="568" t="n">
        <f aca="false" ca="false" dt2D="false" dtr="false" t="normal">$L241*$K241*BH$234</f>
        <v>0</v>
      </c>
      <c r="BI241" s="568" t="n">
        <f aca="false" ca="false" dt2D="false" dtr="false" t="normal">$L241*$K241*BI$234</f>
        <v>0</v>
      </c>
      <c r="BJ241" s="568" t="n">
        <f aca="false" ca="false" dt2D="false" dtr="false" t="normal">$L241*$K241*BJ$234</f>
        <v>0</v>
      </c>
      <c r="BK241" s="568" t="n">
        <f aca="false" ca="false" dt2D="false" dtr="false" t="normal">$L241*$K241*BK$234</f>
        <v>0</v>
      </c>
      <c r="BL241" s="568" t="n">
        <f aca="false" ca="false" dt2D="false" dtr="false" t="normal">$L241*$K241*BL$234</f>
        <v>0</v>
      </c>
      <c r="BM241" s="568" t="n">
        <f aca="false" ca="false" dt2D="false" dtr="false" t="normal">$L241*$K241*BM$234</f>
        <v>0</v>
      </c>
      <c r="BN241" s="568" t="n">
        <f aca="false" ca="false" dt2D="false" dtr="false" t="normal">$L241*$K241*BN$234</f>
        <v>0</v>
      </c>
      <c r="BO241" s="568" t="n">
        <f aca="false" ca="false" dt2D="false" dtr="false" t="normal">$L241*$K241*BO$234</f>
        <v>0</v>
      </c>
      <c r="BP241" s="568" t="n">
        <f aca="false" ca="false" dt2D="false" dtr="false" t="normal">$L241*$K241*BP$234</f>
        <v>0</v>
      </c>
      <c r="BQ241" s="568" t="n">
        <f aca="false" ca="false" dt2D="false" dtr="false" t="normal">$L241*$K241*BQ$234</f>
        <v>0</v>
      </c>
      <c r="BR241" s="568" t="n">
        <f aca="false" ca="false" dt2D="false" dtr="false" t="normal">$L241*$K241*BR$234</f>
        <v>0</v>
      </c>
      <c r="BS241" s="568" t="n">
        <f aca="false" ca="false" dt2D="false" dtr="false" t="normal">$L241*$K241*BS$234</f>
        <v>0</v>
      </c>
      <c r="BT241" s="568" t="n">
        <f aca="false" ca="false" dt2D="false" dtr="false" t="normal">$L241*$K241*BT$234</f>
        <v>0</v>
      </c>
    </row>
    <row hidden="true" ht="16.5" outlineLevel="2" r="242">
      <c r="I242" s="570" t="s">
        <v>588</v>
      </c>
      <c r="J242" s="626" t="n"/>
      <c r="K242" s="567" t="n"/>
      <c r="L242" s="627" t="n"/>
      <c r="M242" s="568" t="n">
        <f aca="false" ca="false" dt2D="false" dtr="false" t="normal">$L242*$K242*M$234</f>
        <v>0</v>
      </c>
      <c r="N242" s="568" t="n">
        <f aca="false" ca="false" dt2D="false" dtr="false" t="normal">$L242*$K242*N$234</f>
        <v>0</v>
      </c>
      <c r="O242" s="568" t="n">
        <f aca="false" ca="false" dt2D="false" dtr="false" t="normal">$L242*$K242*O$234</f>
        <v>0</v>
      </c>
      <c r="P242" s="568" t="n">
        <f aca="false" ca="false" dt2D="false" dtr="false" t="normal">$L242*$K242*P$234</f>
        <v>0</v>
      </c>
      <c r="Q242" s="568" t="n">
        <f aca="false" ca="false" dt2D="false" dtr="false" t="normal">$L242*$K242*Q$234</f>
        <v>0</v>
      </c>
      <c r="R242" s="568" t="n">
        <f aca="false" ca="false" dt2D="false" dtr="false" t="normal">$L242*$K242*R$234</f>
        <v>0</v>
      </c>
      <c r="S242" s="568" t="n">
        <f aca="false" ca="false" dt2D="false" dtr="false" t="normal">$L242*$K242*S$234</f>
        <v>0</v>
      </c>
      <c r="T242" s="568" t="n">
        <f aca="false" ca="false" dt2D="false" dtr="false" t="normal">$L242*$K242*T$234</f>
        <v>0</v>
      </c>
      <c r="U242" s="568" t="n">
        <f aca="false" ca="false" dt2D="false" dtr="false" t="normal">$L242*$K242*U$234</f>
        <v>0</v>
      </c>
      <c r="V242" s="568" t="n">
        <f aca="false" ca="false" dt2D="false" dtr="false" t="normal">$L242*$K242*V$234</f>
        <v>0</v>
      </c>
      <c r="W242" s="568" t="n">
        <f aca="false" ca="false" dt2D="false" dtr="false" t="normal">$L242*$K242*W$234</f>
        <v>0</v>
      </c>
      <c r="X242" s="568" t="n">
        <f aca="false" ca="false" dt2D="false" dtr="false" t="normal">$L242*$K242*X$234</f>
        <v>0</v>
      </c>
      <c r="Y242" s="568" t="n">
        <f aca="false" ca="false" dt2D="false" dtr="false" t="normal">$L242*$K242*Y$234</f>
        <v>0</v>
      </c>
      <c r="Z242" s="568" t="n">
        <f aca="false" ca="false" dt2D="false" dtr="false" t="normal">$L242*$K242*Z$234</f>
        <v>0</v>
      </c>
      <c r="AA242" s="568" t="n">
        <f aca="false" ca="false" dt2D="false" dtr="false" t="normal">$L242*$K242*AA$234</f>
        <v>0</v>
      </c>
      <c r="AB242" s="568" t="n">
        <f aca="false" ca="false" dt2D="false" dtr="false" t="normal">$L242*$K242*AB$234</f>
        <v>0</v>
      </c>
      <c r="AC242" s="568" t="n">
        <f aca="false" ca="false" dt2D="false" dtr="false" t="normal">$L242*$K242*AC$234</f>
        <v>0</v>
      </c>
      <c r="AD242" s="568" t="n">
        <f aca="false" ca="false" dt2D="false" dtr="false" t="normal">$L242*$K242*AD$234</f>
        <v>0</v>
      </c>
      <c r="AE242" s="568" t="n">
        <f aca="false" ca="false" dt2D="false" dtr="false" t="normal">$L242*$K242*AE$234</f>
        <v>0</v>
      </c>
      <c r="AF242" s="568" t="n">
        <f aca="false" ca="false" dt2D="false" dtr="false" t="normal">$L242*$K242*AF$234</f>
        <v>0</v>
      </c>
      <c r="AG242" s="568" t="n">
        <f aca="false" ca="false" dt2D="false" dtr="false" t="normal">$L242*$K242*AG$234</f>
        <v>0</v>
      </c>
      <c r="AH242" s="568" t="n">
        <f aca="false" ca="false" dt2D="false" dtr="false" t="normal">$L242*$K242*AH$234</f>
        <v>0</v>
      </c>
      <c r="AI242" s="568" t="n">
        <f aca="false" ca="false" dt2D="false" dtr="false" t="normal">$L242*$K242*AI$234</f>
        <v>0</v>
      </c>
      <c r="AJ242" s="568" t="n">
        <f aca="false" ca="false" dt2D="false" dtr="false" t="normal">$L242*$K242*AJ$234</f>
        <v>0</v>
      </c>
      <c r="AK242" s="568" t="n">
        <f aca="false" ca="false" dt2D="false" dtr="false" t="normal">$L242*$K242*AK$234</f>
        <v>0</v>
      </c>
      <c r="AL242" s="568" t="n">
        <f aca="false" ca="false" dt2D="false" dtr="false" t="normal">$L242*$K242*AL$234</f>
        <v>0</v>
      </c>
      <c r="AM242" s="568" t="n">
        <f aca="false" ca="false" dt2D="false" dtr="false" t="normal">$L242*$K242*AM$234</f>
        <v>0</v>
      </c>
      <c r="AN242" s="568" t="n">
        <f aca="false" ca="false" dt2D="false" dtr="false" t="normal">$L242*$K242*AN$234</f>
        <v>0</v>
      </c>
      <c r="AO242" s="568" t="n">
        <f aca="false" ca="false" dt2D="false" dtr="false" t="normal">$L242*$K242*AO$234</f>
        <v>0</v>
      </c>
      <c r="AP242" s="568" t="n">
        <f aca="false" ca="false" dt2D="false" dtr="false" t="normal">$L242*$K242*AP$234</f>
        <v>0</v>
      </c>
      <c r="AQ242" s="568" t="n">
        <f aca="false" ca="false" dt2D="false" dtr="false" t="normal">$L242*$K242*AQ$234</f>
        <v>0</v>
      </c>
      <c r="AR242" s="568" t="n">
        <f aca="false" ca="false" dt2D="false" dtr="false" t="normal">$L242*$K242*AR$234</f>
        <v>0</v>
      </c>
      <c r="AS242" s="568" t="n">
        <f aca="false" ca="false" dt2D="false" dtr="false" t="normal">$L242*$K242*AS$234</f>
        <v>0</v>
      </c>
      <c r="AT242" s="568" t="n">
        <f aca="false" ca="false" dt2D="false" dtr="false" t="normal">$L242*$K242*AT$234</f>
        <v>0</v>
      </c>
      <c r="AU242" s="568" t="n">
        <f aca="false" ca="false" dt2D="false" dtr="false" t="normal">$L242*$K242*AU$234</f>
        <v>0</v>
      </c>
      <c r="AV242" s="568" t="n">
        <f aca="false" ca="false" dt2D="false" dtr="false" t="normal">$L242*$K242*AV$234</f>
        <v>0</v>
      </c>
      <c r="AW242" s="568" t="n">
        <f aca="false" ca="false" dt2D="false" dtr="false" t="normal">$L242*$K242*AW$234</f>
        <v>0</v>
      </c>
      <c r="AX242" s="568" t="n">
        <f aca="false" ca="false" dt2D="false" dtr="false" t="normal">$L242*$K242*AX$234</f>
        <v>0</v>
      </c>
      <c r="AY242" s="568" t="n">
        <f aca="false" ca="false" dt2D="false" dtr="false" t="normal">$L242*$K242*AY$234</f>
        <v>0</v>
      </c>
      <c r="AZ242" s="568" t="n">
        <f aca="false" ca="false" dt2D="false" dtr="false" t="normal">$L242*$K242*AZ$234</f>
        <v>0</v>
      </c>
      <c r="BA242" s="568" t="n">
        <f aca="false" ca="false" dt2D="false" dtr="false" t="normal">$L242*$K242*BA$234</f>
        <v>0</v>
      </c>
      <c r="BB242" s="568" t="n">
        <f aca="false" ca="false" dt2D="false" dtr="false" t="normal">$L242*$K242*BB$234</f>
        <v>0</v>
      </c>
      <c r="BC242" s="568" t="n">
        <f aca="false" ca="false" dt2D="false" dtr="false" t="normal">$L242*$K242*BC$234</f>
        <v>0</v>
      </c>
      <c r="BD242" s="568" t="n">
        <f aca="false" ca="false" dt2D="false" dtr="false" t="normal">$L242*$K242*BD$234</f>
        <v>0</v>
      </c>
      <c r="BE242" s="568" t="n">
        <f aca="false" ca="false" dt2D="false" dtr="false" t="normal">$L242*$K242*BE$234</f>
        <v>0</v>
      </c>
      <c r="BF242" s="568" t="n">
        <f aca="false" ca="false" dt2D="false" dtr="false" t="normal">$L242*$K242*BF$234</f>
        <v>0</v>
      </c>
      <c r="BG242" s="568" t="n">
        <f aca="false" ca="false" dt2D="false" dtr="false" t="normal">$L242*$K242*BG$234</f>
        <v>0</v>
      </c>
      <c r="BH242" s="568" t="n">
        <f aca="false" ca="false" dt2D="false" dtr="false" t="normal">$L242*$K242*BH$234</f>
        <v>0</v>
      </c>
      <c r="BI242" s="568" t="n">
        <f aca="false" ca="false" dt2D="false" dtr="false" t="normal">$L242*$K242*BI$234</f>
        <v>0</v>
      </c>
      <c r="BJ242" s="568" t="n">
        <f aca="false" ca="false" dt2D="false" dtr="false" t="normal">$L242*$K242*BJ$234</f>
        <v>0</v>
      </c>
      <c r="BK242" s="568" t="n">
        <f aca="false" ca="false" dt2D="false" dtr="false" t="normal">$L242*$K242*BK$234</f>
        <v>0</v>
      </c>
      <c r="BL242" s="568" t="n">
        <f aca="false" ca="false" dt2D="false" dtr="false" t="normal">$L242*$K242*BL$234</f>
        <v>0</v>
      </c>
      <c r="BM242" s="568" t="n">
        <f aca="false" ca="false" dt2D="false" dtr="false" t="normal">$L242*$K242*BM$234</f>
        <v>0</v>
      </c>
      <c r="BN242" s="568" t="n">
        <f aca="false" ca="false" dt2D="false" dtr="false" t="normal">$L242*$K242*BN$234</f>
        <v>0</v>
      </c>
      <c r="BO242" s="568" t="n">
        <f aca="false" ca="false" dt2D="false" dtr="false" t="normal">$L242*$K242*BO$234</f>
        <v>0</v>
      </c>
      <c r="BP242" s="568" t="n">
        <f aca="false" ca="false" dt2D="false" dtr="false" t="normal">$L242*$K242*BP$234</f>
        <v>0</v>
      </c>
      <c r="BQ242" s="568" t="n">
        <f aca="false" ca="false" dt2D="false" dtr="false" t="normal">$L242*$K242*BQ$234</f>
        <v>0</v>
      </c>
      <c r="BR242" s="568" t="n">
        <f aca="false" ca="false" dt2D="false" dtr="false" t="normal">$L242*$K242*BR$234</f>
        <v>0</v>
      </c>
      <c r="BS242" s="568" t="n">
        <f aca="false" ca="false" dt2D="false" dtr="false" t="normal">$L242*$K242*BS$234</f>
        <v>0</v>
      </c>
      <c r="BT242" s="568" t="n">
        <f aca="false" ca="false" dt2D="false" dtr="false" t="normal">$L242*$K242*BT$234</f>
        <v>0</v>
      </c>
    </row>
    <row hidden="true" ht="16.5" outlineLevel="2" r="243">
      <c r="I243" s="570" t="s">
        <v>588</v>
      </c>
      <c r="J243" s="626" t="n"/>
      <c r="K243" s="567" t="n"/>
      <c r="L243" s="627" t="n"/>
      <c r="M243" s="568" t="n">
        <f aca="false" ca="false" dt2D="false" dtr="false" t="normal">$L243*$K243*M$234</f>
        <v>0</v>
      </c>
      <c r="N243" s="568" t="n">
        <f aca="false" ca="false" dt2D="false" dtr="false" t="normal">$L243*$K243*N$234</f>
        <v>0</v>
      </c>
      <c r="O243" s="568" t="n">
        <f aca="false" ca="false" dt2D="false" dtr="false" t="normal">$L243*$K243*O$234</f>
        <v>0</v>
      </c>
      <c r="P243" s="568" t="n">
        <f aca="false" ca="false" dt2D="false" dtr="false" t="normal">$L243*$K243*P$234</f>
        <v>0</v>
      </c>
      <c r="Q243" s="568" t="n">
        <f aca="false" ca="false" dt2D="false" dtr="false" t="normal">$L243*$K243*Q$234</f>
        <v>0</v>
      </c>
      <c r="R243" s="568" t="n">
        <f aca="false" ca="false" dt2D="false" dtr="false" t="normal">$L243*$K243*R$234</f>
        <v>0</v>
      </c>
      <c r="S243" s="568" t="n">
        <f aca="false" ca="false" dt2D="false" dtr="false" t="normal">$L243*$K243*S$234</f>
        <v>0</v>
      </c>
      <c r="T243" s="568" t="n">
        <f aca="false" ca="false" dt2D="false" dtr="false" t="normal">$L243*$K243*T$234</f>
        <v>0</v>
      </c>
      <c r="U243" s="568" t="n">
        <f aca="false" ca="false" dt2D="false" dtr="false" t="normal">$L243*$K243*U$234</f>
        <v>0</v>
      </c>
      <c r="V243" s="568" t="n">
        <f aca="false" ca="false" dt2D="false" dtr="false" t="normal">$L243*$K243*V$234</f>
        <v>0</v>
      </c>
      <c r="W243" s="568" t="n">
        <f aca="false" ca="false" dt2D="false" dtr="false" t="normal">$L243*$K243*W$234</f>
        <v>0</v>
      </c>
      <c r="X243" s="568" t="n">
        <f aca="false" ca="false" dt2D="false" dtr="false" t="normal">$L243*$K243*X$234</f>
        <v>0</v>
      </c>
      <c r="Y243" s="568" t="n">
        <f aca="false" ca="false" dt2D="false" dtr="false" t="normal">$L243*$K243*Y$234</f>
        <v>0</v>
      </c>
      <c r="Z243" s="568" t="n">
        <f aca="false" ca="false" dt2D="false" dtr="false" t="normal">$L243*$K243*Z$234</f>
        <v>0</v>
      </c>
      <c r="AA243" s="568" t="n">
        <f aca="false" ca="false" dt2D="false" dtr="false" t="normal">$L243*$K243*AA$234</f>
        <v>0</v>
      </c>
      <c r="AB243" s="568" t="n">
        <f aca="false" ca="false" dt2D="false" dtr="false" t="normal">$L243*$K243*AB$234</f>
        <v>0</v>
      </c>
      <c r="AC243" s="568" t="n">
        <f aca="false" ca="false" dt2D="false" dtr="false" t="normal">$L243*$K243*AC$234</f>
        <v>0</v>
      </c>
      <c r="AD243" s="568" t="n">
        <f aca="false" ca="false" dt2D="false" dtr="false" t="normal">$L243*$K243*AD$234</f>
        <v>0</v>
      </c>
      <c r="AE243" s="568" t="n">
        <f aca="false" ca="false" dt2D="false" dtr="false" t="normal">$L243*$K243*AE$234</f>
        <v>0</v>
      </c>
      <c r="AF243" s="568" t="n">
        <f aca="false" ca="false" dt2D="false" dtr="false" t="normal">$L243*$K243*AF$234</f>
        <v>0</v>
      </c>
      <c r="AG243" s="568" t="n">
        <f aca="false" ca="false" dt2D="false" dtr="false" t="normal">$L243*$K243*AG$234</f>
        <v>0</v>
      </c>
      <c r="AH243" s="568" t="n">
        <f aca="false" ca="false" dt2D="false" dtr="false" t="normal">$L243*$K243*AH$234</f>
        <v>0</v>
      </c>
      <c r="AI243" s="568" t="n">
        <f aca="false" ca="false" dt2D="false" dtr="false" t="normal">$L243*$K243*AI$234</f>
        <v>0</v>
      </c>
      <c r="AJ243" s="568" t="n">
        <f aca="false" ca="false" dt2D="false" dtr="false" t="normal">$L243*$K243*AJ$234</f>
        <v>0</v>
      </c>
      <c r="AK243" s="568" t="n">
        <f aca="false" ca="false" dt2D="false" dtr="false" t="normal">$L243*$K243*AK$234</f>
        <v>0</v>
      </c>
      <c r="AL243" s="568" t="n">
        <f aca="false" ca="false" dt2D="false" dtr="false" t="normal">$L243*$K243*AL$234</f>
        <v>0</v>
      </c>
      <c r="AM243" s="568" t="n">
        <f aca="false" ca="false" dt2D="false" dtr="false" t="normal">$L243*$K243*AM$234</f>
        <v>0</v>
      </c>
      <c r="AN243" s="568" t="n">
        <f aca="false" ca="false" dt2D="false" dtr="false" t="normal">$L243*$K243*AN$234</f>
        <v>0</v>
      </c>
      <c r="AO243" s="568" t="n">
        <f aca="false" ca="false" dt2D="false" dtr="false" t="normal">$L243*$K243*AO$234</f>
        <v>0</v>
      </c>
      <c r="AP243" s="568" t="n">
        <f aca="false" ca="false" dt2D="false" dtr="false" t="normal">$L243*$K243*AP$234</f>
        <v>0</v>
      </c>
      <c r="AQ243" s="568" t="n">
        <f aca="false" ca="false" dt2D="false" dtr="false" t="normal">$L243*$K243*AQ$234</f>
        <v>0</v>
      </c>
      <c r="AR243" s="568" t="n">
        <f aca="false" ca="false" dt2D="false" dtr="false" t="normal">$L243*$K243*AR$234</f>
        <v>0</v>
      </c>
      <c r="AS243" s="568" t="n">
        <f aca="false" ca="false" dt2D="false" dtr="false" t="normal">$L243*$K243*AS$234</f>
        <v>0</v>
      </c>
      <c r="AT243" s="568" t="n">
        <f aca="false" ca="false" dt2D="false" dtr="false" t="normal">$L243*$K243*AT$234</f>
        <v>0</v>
      </c>
      <c r="AU243" s="568" t="n">
        <f aca="false" ca="false" dt2D="false" dtr="false" t="normal">$L243*$K243*AU$234</f>
        <v>0</v>
      </c>
      <c r="AV243" s="568" t="n">
        <f aca="false" ca="false" dt2D="false" dtr="false" t="normal">$L243*$K243*AV$234</f>
        <v>0</v>
      </c>
      <c r="AW243" s="568" t="n">
        <f aca="false" ca="false" dt2D="false" dtr="false" t="normal">$L243*$K243*AW$234</f>
        <v>0</v>
      </c>
      <c r="AX243" s="568" t="n">
        <f aca="false" ca="false" dt2D="false" dtr="false" t="normal">$L243*$K243*AX$234</f>
        <v>0</v>
      </c>
      <c r="AY243" s="568" t="n">
        <f aca="false" ca="false" dt2D="false" dtr="false" t="normal">$L243*$K243*AY$234</f>
        <v>0</v>
      </c>
      <c r="AZ243" s="568" t="n">
        <f aca="false" ca="false" dt2D="false" dtr="false" t="normal">$L243*$K243*AZ$234</f>
        <v>0</v>
      </c>
      <c r="BA243" s="568" t="n">
        <f aca="false" ca="false" dt2D="false" dtr="false" t="normal">$L243*$K243*BA$234</f>
        <v>0</v>
      </c>
      <c r="BB243" s="568" t="n">
        <f aca="false" ca="false" dt2D="false" dtr="false" t="normal">$L243*$K243*BB$234</f>
        <v>0</v>
      </c>
      <c r="BC243" s="568" t="n">
        <f aca="false" ca="false" dt2D="false" dtr="false" t="normal">$L243*$K243*BC$234</f>
        <v>0</v>
      </c>
      <c r="BD243" s="568" t="n">
        <f aca="false" ca="false" dt2D="false" dtr="false" t="normal">$L243*$K243*BD$234</f>
        <v>0</v>
      </c>
      <c r="BE243" s="568" t="n">
        <f aca="false" ca="false" dt2D="false" dtr="false" t="normal">$L243*$K243*BE$234</f>
        <v>0</v>
      </c>
      <c r="BF243" s="568" t="n">
        <f aca="false" ca="false" dt2D="false" dtr="false" t="normal">$L243*$K243*BF$234</f>
        <v>0</v>
      </c>
      <c r="BG243" s="568" t="n">
        <f aca="false" ca="false" dt2D="false" dtr="false" t="normal">$L243*$K243*BG$234</f>
        <v>0</v>
      </c>
      <c r="BH243" s="568" t="n">
        <f aca="false" ca="false" dt2D="false" dtr="false" t="normal">$L243*$K243*BH$234</f>
        <v>0</v>
      </c>
      <c r="BI243" s="568" t="n">
        <f aca="false" ca="false" dt2D="false" dtr="false" t="normal">$L243*$K243*BI$234</f>
        <v>0</v>
      </c>
      <c r="BJ243" s="568" t="n">
        <f aca="false" ca="false" dt2D="false" dtr="false" t="normal">$L243*$K243*BJ$234</f>
        <v>0</v>
      </c>
      <c r="BK243" s="568" t="n">
        <f aca="false" ca="false" dt2D="false" dtr="false" t="normal">$L243*$K243*BK$234</f>
        <v>0</v>
      </c>
      <c r="BL243" s="568" t="n">
        <f aca="false" ca="false" dt2D="false" dtr="false" t="normal">$L243*$K243*BL$234</f>
        <v>0</v>
      </c>
      <c r="BM243" s="568" t="n">
        <f aca="false" ca="false" dt2D="false" dtr="false" t="normal">$L243*$K243*BM$234</f>
        <v>0</v>
      </c>
      <c r="BN243" s="568" t="n">
        <f aca="false" ca="false" dt2D="false" dtr="false" t="normal">$L243*$K243*BN$234</f>
        <v>0</v>
      </c>
      <c r="BO243" s="568" t="n">
        <f aca="false" ca="false" dt2D="false" dtr="false" t="normal">$L243*$K243*BO$234</f>
        <v>0</v>
      </c>
      <c r="BP243" s="568" t="n">
        <f aca="false" ca="false" dt2D="false" dtr="false" t="normal">$L243*$K243*BP$234</f>
        <v>0</v>
      </c>
      <c r="BQ243" s="568" t="n">
        <f aca="false" ca="false" dt2D="false" dtr="false" t="normal">$L243*$K243*BQ$234</f>
        <v>0</v>
      </c>
      <c r="BR243" s="568" t="n">
        <f aca="false" ca="false" dt2D="false" dtr="false" t="normal">$L243*$K243*BR$234</f>
        <v>0</v>
      </c>
      <c r="BS243" s="568" t="n">
        <f aca="false" ca="false" dt2D="false" dtr="false" t="normal">$L243*$K243*BS$234</f>
        <v>0</v>
      </c>
      <c r="BT243" s="568" t="n">
        <f aca="false" ca="false" dt2D="false" dtr="false" t="normal">$L243*$K243*BT$234</f>
        <v>0</v>
      </c>
    </row>
    <row hidden="true" ht="16.5" outlineLevel="2" r="244">
      <c r="I244" s="570" t="s">
        <v>588</v>
      </c>
      <c r="J244" s="626" t="n"/>
      <c r="K244" s="567" t="n"/>
      <c r="L244" s="627" t="n"/>
      <c r="M244" s="568" t="n">
        <f aca="false" ca="false" dt2D="false" dtr="false" t="normal">$L244*$K244*M$234</f>
        <v>0</v>
      </c>
      <c r="N244" s="568" t="n">
        <f aca="false" ca="false" dt2D="false" dtr="false" t="normal">$L244*$K244*N$234</f>
        <v>0</v>
      </c>
      <c r="O244" s="568" t="n">
        <f aca="false" ca="false" dt2D="false" dtr="false" t="normal">$L244*$K244*O$234</f>
        <v>0</v>
      </c>
      <c r="P244" s="568" t="n">
        <f aca="false" ca="false" dt2D="false" dtr="false" t="normal">$L244*$K244*P$234</f>
        <v>0</v>
      </c>
      <c r="Q244" s="568" t="n">
        <f aca="false" ca="false" dt2D="false" dtr="false" t="normal">$L244*$K244*Q$234</f>
        <v>0</v>
      </c>
      <c r="R244" s="568" t="n">
        <f aca="false" ca="false" dt2D="false" dtr="false" t="normal">$L244*$K244*R$234</f>
        <v>0</v>
      </c>
      <c r="S244" s="568" t="n">
        <f aca="false" ca="false" dt2D="false" dtr="false" t="normal">$L244*$K244*S$234</f>
        <v>0</v>
      </c>
      <c r="T244" s="568" t="n">
        <f aca="false" ca="false" dt2D="false" dtr="false" t="normal">$L244*$K244*T$234</f>
        <v>0</v>
      </c>
      <c r="U244" s="568" t="n">
        <f aca="false" ca="false" dt2D="false" dtr="false" t="normal">$L244*$K244*U$234</f>
        <v>0</v>
      </c>
      <c r="V244" s="568" t="n">
        <f aca="false" ca="false" dt2D="false" dtr="false" t="normal">$L244*$K244*V$234</f>
        <v>0</v>
      </c>
      <c r="W244" s="568" t="n">
        <f aca="false" ca="false" dt2D="false" dtr="false" t="normal">$L244*$K244*W$234</f>
        <v>0</v>
      </c>
      <c r="X244" s="568" t="n">
        <f aca="false" ca="false" dt2D="false" dtr="false" t="normal">$L244*$K244*X$234</f>
        <v>0</v>
      </c>
      <c r="Y244" s="568" t="n">
        <f aca="false" ca="false" dt2D="false" dtr="false" t="normal">$L244*$K244*Y$234</f>
        <v>0</v>
      </c>
      <c r="Z244" s="568" t="n">
        <f aca="false" ca="false" dt2D="false" dtr="false" t="normal">$L244*$K244*Z$234</f>
        <v>0</v>
      </c>
      <c r="AA244" s="568" t="n">
        <f aca="false" ca="false" dt2D="false" dtr="false" t="normal">$L244*$K244*AA$234</f>
        <v>0</v>
      </c>
      <c r="AB244" s="568" t="n">
        <f aca="false" ca="false" dt2D="false" dtr="false" t="normal">$L244*$K244*AB$234</f>
        <v>0</v>
      </c>
      <c r="AC244" s="568" t="n">
        <f aca="false" ca="false" dt2D="false" dtr="false" t="normal">$L244*$K244*AC$234</f>
        <v>0</v>
      </c>
      <c r="AD244" s="568" t="n">
        <f aca="false" ca="false" dt2D="false" dtr="false" t="normal">$L244*$K244*AD$234</f>
        <v>0</v>
      </c>
      <c r="AE244" s="568" t="n">
        <f aca="false" ca="false" dt2D="false" dtr="false" t="normal">$L244*$K244*AE$234</f>
        <v>0</v>
      </c>
      <c r="AF244" s="568" t="n">
        <f aca="false" ca="false" dt2D="false" dtr="false" t="normal">$L244*$K244*AF$234</f>
        <v>0</v>
      </c>
      <c r="AG244" s="568" t="n">
        <f aca="false" ca="false" dt2D="false" dtr="false" t="normal">$L244*$K244*AG$234</f>
        <v>0</v>
      </c>
      <c r="AH244" s="568" t="n">
        <f aca="false" ca="false" dt2D="false" dtr="false" t="normal">$L244*$K244*AH$234</f>
        <v>0</v>
      </c>
      <c r="AI244" s="568" t="n">
        <f aca="false" ca="false" dt2D="false" dtr="false" t="normal">$L244*$K244*AI$234</f>
        <v>0</v>
      </c>
      <c r="AJ244" s="568" t="n">
        <f aca="false" ca="false" dt2D="false" dtr="false" t="normal">$L244*$K244*AJ$234</f>
        <v>0</v>
      </c>
      <c r="AK244" s="568" t="n">
        <f aca="false" ca="false" dt2D="false" dtr="false" t="normal">$L244*$K244*AK$234</f>
        <v>0</v>
      </c>
      <c r="AL244" s="568" t="n">
        <f aca="false" ca="false" dt2D="false" dtr="false" t="normal">$L244*$K244*AL$234</f>
        <v>0</v>
      </c>
      <c r="AM244" s="568" t="n">
        <f aca="false" ca="false" dt2D="false" dtr="false" t="normal">$L244*$K244*AM$234</f>
        <v>0</v>
      </c>
      <c r="AN244" s="568" t="n">
        <f aca="false" ca="false" dt2D="false" dtr="false" t="normal">$L244*$K244*AN$234</f>
        <v>0</v>
      </c>
      <c r="AO244" s="568" t="n">
        <f aca="false" ca="false" dt2D="false" dtr="false" t="normal">$L244*$K244*AO$234</f>
        <v>0</v>
      </c>
      <c r="AP244" s="568" t="n">
        <f aca="false" ca="false" dt2D="false" dtr="false" t="normal">$L244*$K244*AP$234</f>
        <v>0</v>
      </c>
      <c r="AQ244" s="568" t="n">
        <f aca="false" ca="false" dt2D="false" dtr="false" t="normal">$L244*$K244*AQ$234</f>
        <v>0</v>
      </c>
      <c r="AR244" s="568" t="n">
        <f aca="false" ca="false" dt2D="false" dtr="false" t="normal">$L244*$K244*AR$234</f>
        <v>0</v>
      </c>
      <c r="AS244" s="568" t="n">
        <f aca="false" ca="false" dt2D="false" dtr="false" t="normal">$L244*$K244*AS$234</f>
        <v>0</v>
      </c>
      <c r="AT244" s="568" t="n">
        <f aca="false" ca="false" dt2D="false" dtr="false" t="normal">$L244*$K244*AT$234</f>
        <v>0</v>
      </c>
      <c r="AU244" s="568" t="n">
        <f aca="false" ca="false" dt2D="false" dtr="false" t="normal">$L244*$K244*AU$234</f>
        <v>0</v>
      </c>
      <c r="AV244" s="568" t="n">
        <f aca="false" ca="false" dt2D="false" dtr="false" t="normal">$L244*$K244*AV$234</f>
        <v>0</v>
      </c>
      <c r="AW244" s="568" t="n">
        <f aca="false" ca="false" dt2D="false" dtr="false" t="normal">$L244*$K244*AW$234</f>
        <v>0</v>
      </c>
      <c r="AX244" s="568" t="n">
        <f aca="false" ca="false" dt2D="false" dtr="false" t="normal">$L244*$K244*AX$234</f>
        <v>0</v>
      </c>
      <c r="AY244" s="568" t="n">
        <f aca="false" ca="false" dt2D="false" dtr="false" t="normal">$L244*$K244*AY$234</f>
        <v>0</v>
      </c>
      <c r="AZ244" s="568" t="n">
        <f aca="false" ca="false" dt2D="false" dtr="false" t="normal">$L244*$K244*AZ$234</f>
        <v>0</v>
      </c>
      <c r="BA244" s="568" t="n">
        <f aca="false" ca="false" dt2D="false" dtr="false" t="normal">$L244*$K244*BA$234</f>
        <v>0</v>
      </c>
      <c r="BB244" s="568" t="n">
        <f aca="false" ca="false" dt2D="false" dtr="false" t="normal">$L244*$K244*BB$234</f>
        <v>0</v>
      </c>
      <c r="BC244" s="568" t="n">
        <f aca="false" ca="false" dt2D="false" dtr="false" t="normal">$L244*$K244*BC$234</f>
        <v>0</v>
      </c>
      <c r="BD244" s="568" t="n">
        <f aca="false" ca="false" dt2D="false" dtr="false" t="normal">$L244*$K244*BD$234</f>
        <v>0</v>
      </c>
      <c r="BE244" s="568" t="n">
        <f aca="false" ca="false" dt2D="false" dtr="false" t="normal">$L244*$K244*BE$234</f>
        <v>0</v>
      </c>
      <c r="BF244" s="568" t="n">
        <f aca="false" ca="false" dt2D="false" dtr="false" t="normal">$L244*$K244*BF$234</f>
        <v>0</v>
      </c>
      <c r="BG244" s="568" t="n">
        <f aca="false" ca="false" dt2D="false" dtr="false" t="normal">$L244*$K244*BG$234</f>
        <v>0</v>
      </c>
      <c r="BH244" s="568" t="n">
        <f aca="false" ca="false" dt2D="false" dtr="false" t="normal">$L244*$K244*BH$234</f>
        <v>0</v>
      </c>
      <c r="BI244" s="568" t="n">
        <f aca="false" ca="false" dt2D="false" dtr="false" t="normal">$L244*$K244*BI$234</f>
        <v>0</v>
      </c>
      <c r="BJ244" s="568" t="n">
        <f aca="false" ca="false" dt2D="false" dtr="false" t="normal">$L244*$K244*BJ$234</f>
        <v>0</v>
      </c>
      <c r="BK244" s="568" t="n">
        <f aca="false" ca="false" dt2D="false" dtr="false" t="normal">$L244*$K244*BK$234</f>
        <v>0</v>
      </c>
      <c r="BL244" s="568" t="n">
        <f aca="false" ca="false" dt2D="false" dtr="false" t="normal">$L244*$K244*BL$234</f>
        <v>0</v>
      </c>
      <c r="BM244" s="568" t="n">
        <f aca="false" ca="false" dt2D="false" dtr="false" t="normal">$L244*$K244*BM$234</f>
        <v>0</v>
      </c>
      <c r="BN244" s="568" t="n">
        <f aca="false" ca="false" dt2D="false" dtr="false" t="normal">$L244*$K244*BN$234</f>
        <v>0</v>
      </c>
      <c r="BO244" s="568" t="n">
        <f aca="false" ca="false" dt2D="false" dtr="false" t="normal">$L244*$K244*BO$234</f>
        <v>0</v>
      </c>
      <c r="BP244" s="568" t="n">
        <f aca="false" ca="false" dt2D="false" dtr="false" t="normal">$L244*$K244*BP$234</f>
        <v>0</v>
      </c>
      <c r="BQ244" s="568" t="n">
        <f aca="false" ca="false" dt2D="false" dtr="false" t="normal">$L244*$K244*BQ$234</f>
        <v>0</v>
      </c>
      <c r="BR244" s="568" t="n">
        <f aca="false" ca="false" dt2D="false" dtr="false" t="normal">$L244*$K244*BR$234</f>
        <v>0</v>
      </c>
      <c r="BS244" s="568" t="n">
        <f aca="false" ca="false" dt2D="false" dtr="false" t="normal">$L244*$K244*BS$234</f>
        <v>0</v>
      </c>
      <c r="BT244" s="568" t="n">
        <f aca="false" ca="false" dt2D="false" dtr="false" t="normal">$L244*$K244*BT$234</f>
        <v>0</v>
      </c>
    </row>
    <row hidden="true" ht="16.5" outlineLevel="1" r="245">
      <c r="B245" s="482" t="s">
        <v>628</v>
      </c>
      <c r="D245" s="482" t="s">
        <v>580</v>
      </c>
      <c r="E245" s="482" t="s">
        <v>629</v>
      </c>
      <c r="I245" s="571" t="s">
        <v>702</v>
      </c>
      <c r="L245" s="235" t="n"/>
      <c r="M245" s="573" t="n">
        <f aca="false" ca="false" dt2D="false" dtr="false" t="normal">SUM(M235:M244)</f>
        <v>0</v>
      </c>
      <c r="N245" s="573" t="n">
        <f aca="false" ca="false" dt2D="false" dtr="false" t="normal">SUM(N235:N244)</f>
        <v>0</v>
      </c>
      <c r="O245" s="573" t="n">
        <f aca="false" ca="false" dt2D="false" dtr="false" t="normal">SUM(O235:O244)</f>
        <v>0</v>
      </c>
      <c r="P245" s="573" t="n">
        <f aca="false" ca="false" dt2D="false" dtr="false" t="normal">SUM(P235:P244)</f>
        <v>0</v>
      </c>
      <c r="Q245" s="573" t="n">
        <f aca="false" ca="false" dt2D="false" dtr="false" t="normal">SUM(Q235:Q244)</f>
        <v>0</v>
      </c>
      <c r="R245" s="573" t="n">
        <f aca="false" ca="false" dt2D="false" dtr="false" t="normal">SUM(R235:R244)</f>
        <v>0</v>
      </c>
      <c r="S245" s="573" t="n">
        <f aca="false" ca="false" dt2D="false" dtr="false" t="normal">SUM(S235:S244)</f>
        <v>0</v>
      </c>
      <c r="T245" s="573" t="n">
        <f aca="false" ca="false" dt2D="false" dtr="false" t="normal">SUM(T235:T244)</f>
        <v>0</v>
      </c>
      <c r="U245" s="573" t="n">
        <f aca="false" ca="false" dt2D="false" dtr="false" t="normal">SUM(U235:U244)</f>
        <v>0</v>
      </c>
      <c r="V245" s="573" t="n">
        <f aca="false" ca="false" dt2D="false" dtr="false" t="normal">SUM(V235:V244)</f>
        <v>0</v>
      </c>
      <c r="W245" s="573" t="n">
        <f aca="false" ca="false" dt2D="false" dtr="false" t="normal">SUM(W235:W244)</f>
        <v>0</v>
      </c>
      <c r="X245" s="573" t="n">
        <f aca="false" ca="false" dt2D="false" dtr="false" t="normal">SUM(X235:X244)</f>
        <v>0</v>
      </c>
      <c r="Y245" s="573" t="n">
        <f aca="false" ca="false" dt2D="false" dtr="false" t="normal">SUM(Y235:Y244)</f>
        <v>0</v>
      </c>
      <c r="Z245" s="573" t="n">
        <f aca="false" ca="false" dt2D="false" dtr="false" t="normal">SUM(Z235:Z244)</f>
        <v>0</v>
      </c>
      <c r="AA245" s="573" t="n">
        <f aca="false" ca="false" dt2D="false" dtr="false" t="normal">SUM(AA235:AA244)</f>
        <v>0</v>
      </c>
      <c r="AB245" s="573" t="n">
        <f aca="false" ca="false" dt2D="false" dtr="false" t="normal">SUM(AB235:AB244)</f>
        <v>0</v>
      </c>
      <c r="AC245" s="573" t="n">
        <f aca="false" ca="false" dt2D="false" dtr="false" t="normal">SUM(AC235:AC244)</f>
        <v>0</v>
      </c>
      <c r="AD245" s="573" t="n">
        <f aca="false" ca="false" dt2D="false" dtr="false" t="normal">SUM(AD235:AD244)</f>
        <v>0</v>
      </c>
      <c r="AE245" s="573" t="n">
        <f aca="false" ca="false" dt2D="false" dtr="false" t="normal">SUM(AE235:AE244)</f>
        <v>0</v>
      </c>
      <c r="AF245" s="573" t="n">
        <f aca="false" ca="false" dt2D="false" dtr="false" t="normal">SUM(AF235:AF244)</f>
        <v>0</v>
      </c>
      <c r="AG245" s="573" t="n">
        <f aca="false" ca="false" dt2D="false" dtr="false" t="normal">SUM(AG235:AG244)</f>
        <v>0</v>
      </c>
      <c r="AH245" s="573" t="n">
        <f aca="false" ca="false" dt2D="false" dtr="false" t="normal">SUM(AH235:AH244)</f>
        <v>0</v>
      </c>
      <c r="AI245" s="573" t="n">
        <f aca="false" ca="false" dt2D="false" dtr="false" t="normal">SUM(AI235:AI244)</f>
        <v>0</v>
      </c>
      <c r="AJ245" s="573" t="n">
        <f aca="false" ca="false" dt2D="false" dtr="false" t="normal">SUM(AJ235:AJ244)</f>
        <v>0</v>
      </c>
      <c r="AK245" s="573" t="n">
        <f aca="false" ca="false" dt2D="false" dtr="false" t="normal">SUM(AK235:AK244)</f>
        <v>0</v>
      </c>
      <c r="AL245" s="573" t="n">
        <f aca="false" ca="false" dt2D="false" dtr="false" t="normal">SUM(AL235:AL244)</f>
        <v>0</v>
      </c>
      <c r="AM245" s="573" t="n">
        <f aca="false" ca="false" dt2D="false" dtr="false" t="normal">SUM(AM235:AM244)</f>
        <v>0</v>
      </c>
      <c r="AN245" s="573" t="n">
        <f aca="false" ca="false" dt2D="false" dtr="false" t="normal">SUM(AN235:AN244)</f>
        <v>0</v>
      </c>
      <c r="AO245" s="573" t="n">
        <f aca="false" ca="false" dt2D="false" dtr="false" t="normal">SUM(AO235:AO244)</f>
        <v>0</v>
      </c>
      <c r="AP245" s="573" t="n">
        <f aca="false" ca="false" dt2D="false" dtr="false" t="normal">SUM(AP235:AP244)</f>
        <v>0</v>
      </c>
      <c r="AQ245" s="573" t="n">
        <f aca="false" ca="false" dt2D="false" dtr="false" t="normal">SUM(AQ235:AQ244)</f>
        <v>0</v>
      </c>
      <c r="AR245" s="573" t="n">
        <f aca="false" ca="false" dt2D="false" dtr="false" t="normal">SUM(AR235:AR244)</f>
        <v>0</v>
      </c>
      <c r="AS245" s="573" t="n">
        <f aca="false" ca="false" dt2D="false" dtr="false" t="normal">SUM(AS235:AS244)</f>
        <v>0</v>
      </c>
      <c r="AT245" s="573" t="n">
        <f aca="false" ca="false" dt2D="false" dtr="false" t="normal">SUM(AT235:AT244)</f>
        <v>0</v>
      </c>
      <c r="AU245" s="573" t="n">
        <f aca="false" ca="false" dt2D="false" dtr="false" t="normal">SUM(AU235:AU244)</f>
        <v>0</v>
      </c>
      <c r="AV245" s="573" t="n">
        <f aca="false" ca="false" dt2D="false" dtr="false" t="normal">SUM(AV235:AV244)</f>
        <v>0</v>
      </c>
      <c r="AW245" s="573" t="n">
        <f aca="false" ca="false" dt2D="false" dtr="false" t="normal">SUM(AW235:AW244)</f>
        <v>0</v>
      </c>
      <c r="AX245" s="573" t="n">
        <f aca="false" ca="false" dt2D="false" dtr="false" t="normal">SUM(AX235:AX244)</f>
        <v>0</v>
      </c>
      <c r="AY245" s="573" t="n">
        <f aca="false" ca="false" dt2D="false" dtr="false" t="normal">SUM(AY235:AY244)</f>
        <v>0</v>
      </c>
      <c r="AZ245" s="573" t="n">
        <f aca="false" ca="false" dt2D="false" dtr="false" t="normal">SUM(AZ235:AZ244)</f>
        <v>0</v>
      </c>
      <c r="BA245" s="573" t="n">
        <f aca="false" ca="false" dt2D="false" dtr="false" t="normal">SUM(BA235:BA244)</f>
        <v>0</v>
      </c>
      <c r="BB245" s="573" t="n">
        <f aca="false" ca="false" dt2D="false" dtr="false" t="normal">SUM(BB235:BB244)</f>
        <v>0</v>
      </c>
      <c r="BC245" s="573" t="n">
        <f aca="false" ca="false" dt2D="false" dtr="false" t="normal">SUM(BC235:BC244)</f>
        <v>0</v>
      </c>
      <c r="BD245" s="573" t="n">
        <f aca="false" ca="false" dt2D="false" dtr="false" t="normal">SUM(BD235:BD244)</f>
        <v>0</v>
      </c>
      <c r="BE245" s="573" t="n">
        <f aca="false" ca="false" dt2D="false" dtr="false" t="normal">SUM(BE235:BE244)</f>
        <v>0</v>
      </c>
      <c r="BF245" s="573" t="n">
        <f aca="false" ca="false" dt2D="false" dtr="false" t="normal">SUM(BF235:BF244)</f>
        <v>0</v>
      </c>
      <c r="BG245" s="573" t="n">
        <f aca="false" ca="false" dt2D="false" dtr="false" t="normal">SUM(BG235:BG244)</f>
        <v>0</v>
      </c>
      <c r="BH245" s="573" t="n">
        <f aca="false" ca="false" dt2D="false" dtr="false" t="normal">SUM(BH235:BH244)</f>
        <v>0</v>
      </c>
      <c r="BI245" s="573" t="n">
        <f aca="false" ca="false" dt2D="false" dtr="false" t="normal">SUM(BI235:BI244)</f>
        <v>0</v>
      </c>
      <c r="BJ245" s="573" t="n">
        <f aca="false" ca="false" dt2D="false" dtr="false" t="normal">SUM(BJ235:BJ244)</f>
        <v>0</v>
      </c>
      <c r="BK245" s="573" t="n">
        <f aca="false" ca="false" dt2D="false" dtr="false" t="normal">SUM(BK235:BK244)</f>
        <v>0</v>
      </c>
      <c r="BL245" s="573" t="n">
        <f aca="false" ca="false" dt2D="false" dtr="false" t="normal">SUM(BL235:BL244)</f>
        <v>0</v>
      </c>
      <c r="BM245" s="573" t="n">
        <f aca="false" ca="false" dt2D="false" dtr="false" t="normal">SUM(BM235:BM244)</f>
        <v>0</v>
      </c>
      <c r="BN245" s="573" t="n">
        <f aca="false" ca="false" dt2D="false" dtr="false" t="normal">SUM(BN235:BN244)</f>
        <v>0</v>
      </c>
      <c r="BO245" s="573" t="n">
        <f aca="false" ca="false" dt2D="false" dtr="false" t="normal">SUM(BO235:BO244)</f>
        <v>0</v>
      </c>
      <c r="BP245" s="573" t="n">
        <f aca="false" ca="false" dt2D="false" dtr="false" t="normal">SUM(BP235:BP244)</f>
        <v>0</v>
      </c>
      <c r="BQ245" s="573" t="n">
        <f aca="false" ca="false" dt2D="false" dtr="false" t="normal">SUM(BQ235:BQ244)</f>
        <v>0</v>
      </c>
      <c r="BR245" s="573" t="n">
        <f aca="false" ca="false" dt2D="false" dtr="false" t="normal">SUM(BR235:BR244)</f>
        <v>0</v>
      </c>
      <c r="BS245" s="573" t="n">
        <f aca="false" ca="false" dt2D="false" dtr="false" t="normal">SUM(BS235:BS244)</f>
        <v>0</v>
      </c>
      <c r="BT245" s="573" t="n">
        <f aca="false" ca="false" dt2D="false" dtr="false" t="normal">SUM(BT235:BT244)</f>
        <v>0</v>
      </c>
    </row>
    <row outlineLevel="0" r="246">
      <c r="L246" s="235" t="n"/>
      <c r="M246" s="244" t="n"/>
      <c r="N246" s="244" t="n"/>
      <c r="O246" s="244" t="n"/>
      <c r="P246" s="244" t="n"/>
      <c r="Q246" s="244" t="n"/>
      <c r="R246" s="244" t="n"/>
      <c r="S246" s="244" t="n"/>
      <c r="T246" s="244" t="n"/>
      <c r="U246" s="244" t="n"/>
      <c r="V246" s="244" t="n"/>
      <c r="W246" s="244" t="n"/>
      <c r="X246" s="244" t="n"/>
      <c r="Y246" s="244" t="n"/>
      <c r="Z246" s="244" t="n"/>
      <c r="AA246" s="244" t="n"/>
      <c r="AB246" s="244" t="n"/>
      <c r="AC246" s="244" t="n"/>
      <c r="AD246" s="244" t="n"/>
      <c r="AE246" s="244" t="n"/>
      <c r="AF246" s="244" t="n"/>
      <c r="AG246" s="244" t="n"/>
      <c r="AH246" s="244" t="n"/>
      <c r="AI246" s="244" t="n"/>
      <c r="AJ246" s="244" t="n"/>
      <c r="AK246" s="244" t="n"/>
      <c r="AL246" s="244" t="n"/>
      <c r="AM246" s="244" t="n"/>
      <c r="AN246" s="244" t="n"/>
      <c r="AO246" s="244" t="n"/>
      <c r="AP246" s="244" t="n"/>
      <c r="AQ246" s="244" t="n"/>
      <c r="AR246" s="244" t="n"/>
      <c r="AS246" s="244" t="n"/>
      <c r="AT246" s="244" t="n"/>
      <c r="AU246" s="244" t="n"/>
      <c r="AV246" s="244" t="n"/>
      <c r="AW246" s="244" t="n"/>
      <c r="AX246" s="244" t="n"/>
      <c r="AY246" s="244" t="n"/>
      <c r="AZ246" s="244" t="n"/>
      <c r="BA246" s="244" t="n"/>
      <c r="BB246" s="244" t="n"/>
      <c r="BC246" s="244" t="n"/>
      <c r="BD246" s="244" t="n"/>
      <c r="BE246" s="244" t="n"/>
      <c r="BF246" s="244" t="n"/>
      <c r="BG246" s="244" t="n"/>
      <c r="BH246" s="244" t="n"/>
      <c r="BI246" s="244" t="n"/>
      <c r="BJ246" s="244" t="n"/>
      <c r="BK246" s="244" t="n"/>
      <c r="BL246" s="244" t="n"/>
      <c r="BM246" s="244" t="n"/>
      <c r="BN246" s="244" t="n"/>
      <c r="BO246" s="244" t="n"/>
      <c r="BP246" s="244" t="n"/>
      <c r="BQ246" s="244" t="n"/>
      <c r="BR246" s="244" t="n"/>
      <c r="BS246" s="244" t="n"/>
      <c r="BT246" s="244" t="n"/>
    </row>
    <row ht="18.75" outlineLevel="0" r="247">
      <c r="I247" s="228" t="s">
        <v>703</v>
      </c>
      <c r="J247" s="431" t="s">
        <v>585</v>
      </c>
      <c r="L247" s="235" t="n"/>
      <c r="M247" s="565" t="n"/>
      <c r="N247" s="565" t="n"/>
      <c r="O247" s="565" t="n"/>
      <c r="P247" s="565" t="n"/>
      <c r="Q247" s="565" t="n"/>
      <c r="R247" s="565" t="n"/>
      <c r="S247" s="565" t="n"/>
      <c r="T247" s="565" t="n"/>
      <c r="U247" s="565" t="n"/>
      <c r="V247" s="565" t="n"/>
      <c r="W247" s="565" t="n"/>
      <c r="X247" s="565" t="n"/>
      <c r="Y247" s="565" t="n"/>
      <c r="Z247" s="565" t="n"/>
      <c r="AA247" s="565" t="n"/>
      <c r="AB247" s="565" t="n"/>
      <c r="AC247" s="565" t="n"/>
      <c r="AD247" s="565" t="n"/>
      <c r="AE247" s="565" t="n"/>
      <c r="AF247" s="565" t="n"/>
      <c r="AG247" s="565" t="n"/>
      <c r="AH247" s="565" t="n"/>
      <c r="AI247" s="565" t="n"/>
      <c r="AJ247" s="565" t="n"/>
      <c r="AK247" s="565" t="n"/>
      <c r="AL247" s="565" t="n"/>
      <c r="AM247" s="565" t="n"/>
      <c r="AN247" s="565" t="n"/>
      <c r="AO247" s="565" t="n"/>
      <c r="AP247" s="565" t="n"/>
      <c r="AQ247" s="565" t="n"/>
      <c r="AR247" s="565" t="n"/>
      <c r="AS247" s="565" t="n"/>
      <c r="AT247" s="565" t="n"/>
      <c r="AU247" s="565" t="n"/>
      <c r="AV247" s="565" t="n"/>
      <c r="AW247" s="565" t="n"/>
      <c r="AX247" s="565" t="n"/>
      <c r="AY247" s="565" t="n"/>
      <c r="AZ247" s="565" t="n"/>
      <c r="BA247" s="565" t="n"/>
      <c r="BB247" s="565" t="n"/>
      <c r="BC247" s="565" t="n"/>
      <c r="BD247" s="565" t="n"/>
      <c r="BE247" s="565" t="n"/>
      <c r="BF247" s="565" t="n"/>
      <c r="BG247" s="565" t="n"/>
      <c r="BH247" s="565" t="n"/>
      <c r="BI247" s="565" t="n"/>
      <c r="BJ247" s="565" t="n"/>
      <c r="BK247" s="565" t="n"/>
      <c r="BL247" s="565" t="n"/>
      <c r="BM247" s="565" t="n"/>
      <c r="BN247" s="565" t="n"/>
      <c r="BO247" s="565" t="n"/>
      <c r="BP247" s="565" t="n"/>
      <c r="BQ247" s="565" t="n"/>
      <c r="BR247" s="565" t="n"/>
      <c r="BS247" s="565" t="n"/>
      <c r="BT247" s="565" t="n"/>
    </row>
    <row hidden="true" ht="16.5" outlineLevel="2" r="248">
      <c r="I248" s="566" t="s">
        <v>704</v>
      </c>
      <c r="J248" s="626" t="s">
        <v>587</v>
      </c>
      <c r="K248" s="567" t="n"/>
      <c r="L248" s="627" t="n"/>
      <c r="M248" s="568" t="n">
        <f aca="false" ca="false" dt2D="false" dtr="false" t="normal">$L248*$K248*M$247</f>
        <v>0</v>
      </c>
      <c r="N248" s="568" t="n">
        <f aca="false" ca="false" dt2D="false" dtr="false" t="normal">$L248*$K248*N$247</f>
        <v>0</v>
      </c>
      <c r="O248" s="568" t="n">
        <f aca="false" ca="false" dt2D="false" dtr="false" t="normal">$L248*$K248*O$247</f>
        <v>0</v>
      </c>
      <c r="P248" s="568" t="n">
        <f aca="false" ca="false" dt2D="false" dtr="false" t="normal">$L248*$K248*P$247</f>
        <v>0</v>
      </c>
      <c r="Q248" s="568" t="n">
        <f aca="false" ca="false" dt2D="false" dtr="false" t="normal">$L248*$K248*Q$247</f>
        <v>0</v>
      </c>
      <c r="R248" s="568" t="n">
        <f aca="false" ca="false" dt2D="false" dtr="false" t="normal">$L248*$K248*R$247</f>
        <v>0</v>
      </c>
      <c r="S248" s="568" t="n">
        <f aca="false" ca="false" dt2D="false" dtr="false" t="normal">$L248*$K248*S$247</f>
        <v>0</v>
      </c>
      <c r="T248" s="568" t="n">
        <f aca="false" ca="false" dt2D="false" dtr="false" t="normal">$L248*$K248*T$247</f>
        <v>0</v>
      </c>
      <c r="U248" s="568" t="n">
        <f aca="false" ca="false" dt2D="false" dtr="false" t="normal">$L248*$K248*U$247</f>
        <v>0</v>
      </c>
      <c r="V248" s="568" t="n">
        <f aca="false" ca="false" dt2D="false" dtr="false" t="normal">$L248*$K248*V$247</f>
        <v>0</v>
      </c>
      <c r="W248" s="568" t="n">
        <f aca="false" ca="false" dt2D="false" dtr="false" t="normal">$L248*$K248*W$247</f>
        <v>0</v>
      </c>
      <c r="X248" s="568" t="n">
        <f aca="false" ca="false" dt2D="false" dtr="false" t="normal">$L248*$K248*X$247</f>
        <v>0</v>
      </c>
      <c r="Y248" s="568" t="n">
        <f aca="false" ca="false" dt2D="false" dtr="false" t="normal">$L248*$K248*Y$247</f>
        <v>0</v>
      </c>
      <c r="Z248" s="568" t="n">
        <f aca="false" ca="false" dt2D="false" dtr="false" t="normal">$L248*$K248*Z$247</f>
        <v>0</v>
      </c>
      <c r="AA248" s="568" t="n">
        <f aca="false" ca="false" dt2D="false" dtr="false" t="normal">$L248*$K248*AA$247</f>
        <v>0</v>
      </c>
      <c r="AB248" s="568" t="n">
        <f aca="false" ca="false" dt2D="false" dtr="false" t="normal">$L248*$K248*AB$247</f>
        <v>0</v>
      </c>
      <c r="AC248" s="568" t="n">
        <f aca="false" ca="false" dt2D="false" dtr="false" t="normal">$L248*$K248*AC$247</f>
        <v>0</v>
      </c>
      <c r="AD248" s="568" t="n">
        <f aca="false" ca="false" dt2D="false" dtr="false" t="normal">$L248*$K248*AD$247</f>
        <v>0</v>
      </c>
      <c r="AE248" s="568" t="n">
        <f aca="false" ca="false" dt2D="false" dtr="false" t="normal">$L248*$K248*AE$247</f>
        <v>0</v>
      </c>
      <c r="AF248" s="568" t="n">
        <f aca="false" ca="false" dt2D="false" dtr="false" t="normal">$L248*$K248*AF$247</f>
        <v>0</v>
      </c>
      <c r="AG248" s="568" t="n">
        <f aca="false" ca="false" dt2D="false" dtr="false" t="normal">$L248*$K248*AG$247</f>
        <v>0</v>
      </c>
      <c r="AH248" s="568" t="n">
        <f aca="false" ca="false" dt2D="false" dtr="false" t="normal">$L248*$K248*AH$247</f>
        <v>0</v>
      </c>
      <c r="AI248" s="568" t="n">
        <f aca="false" ca="false" dt2D="false" dtr="false" t="normal">$L248*$K248*AI$247</f>
        <v>0</v>
      </c>
      <c r="AJ248" s="568" t="n">
        <f aca="false" ca="false" dt2D="false" dtr="false" t="normal">$L248*$K248*AJ$247</f>
        <v>0</v>
      </c>
      <c r="AK248" s="568" t="n">
        <f aca="false" ca="false" dt2D="false" dtr="false" t="normal">$L248*$K248*AK$247</f>
        <v>0</v>
      </c>
      <c r="AL248" s="568" t="n">
        <f aca="false" ca="false" dt2D="false" dtr="false" t="normal">$L248*$K248*AL$247</f>
        <v>0</v>
      </c>
      <c r="AM248" s="568" t="n">
        <f aca="false" ca="false" dt2D="false" dtr="false" t="normal">$L248*$K248*AM$247</f>
        <v>0</v>
      </c>
      <c r="AN248" s="568" t="n">
        <f aca="false" ca="false" dt2D="false" dtr="false" t="normal">$L248*$K248*AN$247</f>
        <v>0</v>
      </c>
      <c r="AO248" s="568" t="n">
        <f aca="false" ca="false" dt2D="false" dtr="false" t="normal">$L248*$K248*AO$247</f>
        <v>0</v>
      </c>
      <c r="AP248" s="568" t="n">
        <f aca="false" ca="false" dt2D="false" dtr="false" t="normal">$L248*$K248*AP$247</f>
        <v>0</v>
      </c>
      <c r="AQ248" s="568" t="n">
        <f aca="false" ca="false" dt2D="false" dtr="false" t="normal">$L248*$K248*AQ$247</f>
        <v>0</v>
      </c>
      <c r="AR248" s="568" t="n">
        <f aca="false" ca="false" dt2D="false" dtr="false" t="normal">$L248*$K248*AR$247</f>
        <v>0</v>
      </c>
      <c r="AS248" s="568" t="n">
        <f aca="false" ca="false" dt2D="false" dtr="false" t="normal">$L248*$K248*AS$247</f>
        <v>0</v>
      </c>
      <c r="AT248" s="568" t="n">
        <f aca="false" ca="false" dt2D="false" dtr="false" t="normal">$L248*$K248*AT$247</f>
        <v>0</v>
      </c>
      <c r="AU248" s="568" t="n">
        <f aca="false" ca="false" dt2D="false" dtr="false" t="normal">$L248*$K248*AU$247</f>
        <v>0</v>
      </c>
      <c r="AV248" s="568" t="n">
        <f aca="false" ca="false" dt2D="false" dtr="false" t="normal">$L248*$K248*AV$247</f>
        <v>0</v>
      </c>
      <c r="AW248" s="568" t="n">
        <f aca="false" ca="false" dt2D="false" dtr="false" t="normal">$L248*$K248*AW$247</f>
        <v>0</v>
      </c>
      <c r="AX248" s="568" t="n">
        <f aca="false" ca="false" dt2D="false" dtr="false" t="normal">$L248*$K248*AX$247</f>
        <v>0</v>
      </c>
      <c r="AY248" s="568" t="n">
        <f aca="false" ca="false" dt2D="false" dtr="false" t="normal">$L248*$K248*AY$247</f>
        <v>0</v>
      </c>
      <c r="AZ248" s="568" t="n">
        <f aca="false" ca="false" dt2D="false" dtr="false" t="normal">$L248*$K248*AZ$247</f>
        <v>0</v>
      </c>
      <c r="BA248" s="568" t="n">
        <f aca="false" ca="false" dt2D="false" dtr="false" t="normal">$L248*$K248*BA$247</f>
        <v>0</v>
      </c>
      <c r="BB248" s="568" t="n">
        <f aca="false" ca="false" dt2D="false" dtr="false" t="normal">$L248*$K248*BB$247</f>
        <v>0</v>
      </c>
      <c r="BC248" s="568" t="n">
        <f aca="false" ca="false" dt2D="false" dtr="false" t="normal">$L248*$K248*BC$247</f>
        <v>0</v>
      </c>
      <c r="BD248" s="568" t="n">
        <f aca="false" ca="false" dt2D="false" dtr="false" t="normal">$L248*$K248*BD$247</f>
        <v>0</v>
      </c>
      <c r="BE248" s="568" t="n">
        <f aca="false" ca="false" dt2D="false" dtr="false" t="normal">$L248*$K248*BE$247</f>
        <v>0</v>
      </c>
      <c r="BF248" s="568" t="n">
        <f aca="false" ca="false" dt2D="false" dtr="false" t="normal">$L248*$K248*BF$247</f>
        <v>0</v>
      </c>
      <c r="BG248" s="568" t="n">
        <f aca="false" ca="false" dt2D="false" dtr="false" t="normal">$L248*$K248*BG$247</f>
        <v>0</v>
      </c>
      <c r="BH248" s="568" t="n">
        <f aca="false" ca="false" dt2D="false" dtr="false" t="normal">$L248*$K248*BH$247</f>
        <v>0</v>
      </c>
      <c r="BI248" s="568" t="n">
        <f aca="false" ca="false" dt2D="false" dtr="false" t="normal">$L248*$K248*BI$247</f>
        <v>0</v>
      </c>
      <c r="BJ248" s="568" t="n">
        <f aca="false" ca="false" dt2D="false" dtr="false" t="normal">$L248*$K248*BJ$247</f>
        <v>0</v>
      </c>
      <c r="BK248" s="568" t="n">
        <f aca="false" ca="false" dt2D="false" dtr="false" t="normal">$L248*$K248*BK$247</f>
        <v>0</v>
      </c>
      <c r="BL248" s="568" t="n">
        <f aca="false" ca="false" dt2D="false" dtr="false" t="normal">$L248*$K248*BL$247</f>
        <v>0</v>
      </c>
      <c r="BM248" s="568" t="n">
        <f aca="false" ca="false" dt2D="false" dtr="false" t="normal">$L248*$K248*BM$247</f>
        <v>0</v>
      </c>
      <c r="BN248" s="568" t="n">
        <f aca="false" ca="false" dt2D="false" dtr="false" t="normal">$L248*$K248*BN$247</f>
        <v>0</v>
      </c>
      <c r="BO248" s="568" t="n">
        <f aca="false" ca="false" dt2D="false" dtr="false" t="normal">$L248*$K248*BO$247</f>
        <v>0</v>
      </c>
      <c r="BP248" s="568" t="n">
        <f aca="false" ca="false" dt2D="false" dtr="false" t="normal">$L248*$K248*BP$247</f>
        <v>0</v>
      </c>
      <c r="BQ248" s="568" t="n">
        <f aca="false" ca="false" dt2D="false" dtr="false" t="normal">$L248*$K248*BQ$247</f>
        <v>0</v>
      </c>
      <c r="BR248" s="568" t="n">
        <f aca="false" ca="false" dt2D="false" dtr="false" t="normal">$L248*$K248*BR$247</f>
        <v>0</v>
      </c>
      <c r="BS248" s="568" t="n">
        <f aca="false" ca="false" dt2D="false" dtr="false" t="normal">$L248*$K248*BS$247</f>
        <v>0</v>
      </c>
      <c r="BT248" s="568" t="n">
        <f aca="false" ca="false" dt2D="false" dtr="false" t="normal">$L248*$K248*BT$247</f>
        <v>0</v>
      </c>
    </row>
    <row hidden="true" ht="16.5" outlineLevel="2" r="249">
      <c r="I249" s="629" t="s">
        <v>705</v>
      </c>
      <c r="J249" s="626" t="s">
        <v>587</v>
      </c>
      <c r="K249" s="567" t="n"/>
      <c r="L249" s="627" t="n"/>
      <c r="M249" s="568" t="n">
        <f aca="false" ca="false" dt2D="false" dtr="false" t="normal">$L249*$K249*M$247</f>
        <v>0</v>
      </c>
      <c r="N249" s="568" t="n">
        <f aca="false" ca="false" dt2D="false" dtr="false" t="normal">$L249*$K249*N$247</f>
        <v>0</v>
      </c>
      <c r="O249" s="568" t="n">
        <f aca="false" ca="false" dt2D="false" dtr="false" t="normal">$L249*$K249*O$247</f>
        <v>0</v>
      </c>
      <c r="P249" s="568" t="n">
        <f aca="false" ca="false" dt2D="false" dtr="false" t="normal">$L249*$K249*P$247</f>
        <v>0</v>
      </c>
      <c r="Q249" s="568" t="n">
        <f aca="false" ca="false" dt2D="false" dtr="false" t="normal">$L249*$K249*Q$247</f>
        <v>0</v>
      </c>
      <c r="R249" s="568" t="n">
        <f aca="false" ca="false" dt2D="false" dtr="false" t="normal">$L249*$K249*R$247</f>
        <v>0</v>
      </c>
      <c r="S249" s="568" t="n">
        <f aca="false" ca="false" dt2D="false" dtr="false" t="normal">$L249*$K249*S$247</f>
        <v>0</v>
      </c>
      <c r="T249" s="568" t="n">
        <f aca="false" ca="false" dt2D="false" dtr="false" t="normal">$L249*$K249*T$247</f>
        <v>0</v>
      </c>
      <c r="U249" s="568" t="n">
        <f aca="false" ca="false" dt2D="false" dtr="false" t="normal">$L249*$K249*U$247</f>
        <v>0</v>
      </c>
      <c r="V249" s="568" t="n">
        <f aca="false" ca="false" dt2D="false" dtr="false" t="normal">$L249*$K249*V$247</f>
        <v>0</v>
      </c>
      <c r="W249" s="568" t="n">
        <f aca="false" ca="false" dt2D="false" dtr="false" t="normal">$L249*$K249*W$247</f>
        <v>0</v>
      </c>
      <c r="X249" s="568" t="n">
        <f aca="false" ca="false" dt2D="false" dtr="false" t="normal">$L249*$K249*X$247</f>
        <v>0</v>
      </c>
      <c r="Y249" s="568" t="n">
        <f aca="false" ca="false" dt2D="false" dtr="false" t="normal">$L249*$K249*Y$247</f>
        <v>0</v>
      </c>
      <c r="Z249" s="568" t="n">
        <f aca="false" ca="false" dt2D="false" dtr="false" t="normal">$L249*$K249*Z$247</f>
        <v>0</v>
      </c>
      <c r="AA249" s="568" t="n">
        <f aca="false" ca="false" dt2D="false" dtr="false" t="normal">$L249*$K249*AA$247</f>
        <v>0</v>
      </c>
      <c r="AB249" s="568" t="n">
        <f aca="false" ca="false" dt2D="false" dtr="false" t="normal">$L249*$K249*AB$247</f>
        <v>0</v>
      </c>
      <c r="AC249" s="568" t="n">
        <f aca="false" ca="false" dt2D="false" dtr="false" t="normal">$L249*$K249*AC$247</f>
        <v>0</v>
      </c>
      <c r="AD249" s="568" t="n">
        <f aca="false" ca="false" dt2D="false" dtr="false" t="normal">$L249*$K249*AD$247</f>
        <v>0</v>
      </c>
      <c r="AE249" s="568" t="n">
        <f aca="false" ca="false" dt2D="false" dtr="false" t="normal">$L249*$K249*AE$247</f>
        <v>0</v>
      </c>
      <c r="AF249" s="568" t="n">
        <f aca="false" ca="false" dt2D="false" dtr="false" t="normal">$L249*$K249*AF$247</f>
        <v>0</v>
      </c>
      <c r="AG249" s="568" t="n">
        <f aca="false" ca="false" dt2D="false" dtr="false" t="normal">$L249*$K249*AG$247</f>
        <v>0</v>
      </c>
      <c r="AH249" s="568" t="n">
        <f aca="false" ca="false" dt2D="false" dtr="false" t="normal">$L249*$K249*AH$247</f>
        <v>0</v>
      </c>
      <c r="AI249" s="568" t="n">
        <f aca="false" ca="false" dt2D="false" dtr="false" t="normal">$L249*$K249*AI$247</f>
        <v>0</v>
      </c>
      <c r="AJ249" s="568" t="n">
        <f aca="false" ca="false" dt2D="false" dtr="false" t="normal">$L249*$K249*AJ$247</f>
        <v>0</v>
      </c>
      <c r="AK249" s="568" t="n">
        <f aca="false" ca="false" dt2D="false" dtr="false" t="normal">$L249*$K249*AK$247</f>
        <v>0</v>
      </c>
      <c r="AL249" s="568" t="n">
        <f aca="false" ca="false" dt2D="false" dtr="false" t="normal">$L249*$K249*AL$247</f>
        <v>0</v>
      </c>
      <c r="AM249" s="568" t="n">
        <f aca="false" ca="false" dt2D="false" dtr="false" t="normal">$L249*$K249*AM$247</f>
        <v>0</v>
      </c>
      <c r="AN249" s="568" t="n">
        <f aca="false" ca="false" dt2D="false" dtr="false" t="normal">$L249*$K249*AN$247</f>
        <v>0</v>
      </c>
      <c r="AO249" s="568" t="n">
        <f aca="false" ca="false" dt2D="false" dtr="false" t="normal">$L249*$K249*AO$247</f>
        <v>0</v>
      </c>
      <c r="AP249" s="568" t="n">
        <f aca="false" ca="false" dt2D="false" dtr="false" t="normal">$L249*$K249*AP$247</f>
        <v>0</v>
      </c>
      <c r="AQ249" s="568" t="n">
        <f aca="false" ca="false" dt2D="false" dtr="false" t="normal">$L249*$K249*AQ$247</f>
        <v>0</v>
      </c>
      <c r="AR249" s="568" t="n">
        <f aca="false" ca="false" dt2D="false" dtr="false" t="normal">$L249*$K249*AR$247</f>
        <v>0</v>
      </c>
      <c r="AS249" s="568" t="n">
        <f aca="false" ca="false" dt2D="false" dtr="false" t="normal">$L249*$K249*AS$247</f>
        <v>0</v>
      </c>
      <c r="AT249" s="568" t="n">
        <f aca="false" ca="false" dt2D="false" dtr="false" t="normal">$L249*$K249*AT$247</f>
        <v>0</v>
      </c>
      <c r="AU249" s="568" t="n">
        <f aca="false" ca="false" dt2D="false" dtr="false" t="normal">$L249*$K249*AU$247</f>
        <v>0</v>
      </c>
      <c r="AV249" s="568" t="n">
        <f aca="false" ca="false" dt2D="false" dtr="false" t="normal">$L249*$K249*AV$247</f>
        <v>0</v>
      </c>
      <c r="AW249" s="568" t="n">
        <f aca="false" ca="false" dt2D="false" dtr="false" t="normal">$L249*$K249*AW$247</f>
        <v>0</v>
      </c>
      <c r="AX249" s="568" t="n">
        <f aca="false" ca="false" dt2D="false" dtr="false" t="normal">$L249*$K249*AX$247</f>
        <v>0</v>
      </c>
      <c r="AY249" s="568" t="n">
        <f aca="false" ca="false" dt2D="false" dtr="false" t="normal">$L249*$K249*AY$247</f>
        <v>0</v>
      </c>
      <c r="AZ249" s="568" t="n">
        <f aca="false" ca="false" dt2D="false" dtr="false" t="normal">$L249*$K249*AZ$247</f>
        <v>0</v>
      </c>
      <c r="BA249" s="568" t="n">
        <f aca="false" ca="false" dt2D="false" dtr="false" t="normal">$L249*$K249*BA$247</f>
        <v>0</v>
      </c>
      <c r="BB249" s="568" t="n">
        <f aca="false" ca="false" dt2D="false" dtr="false" t="normal">$L249*$K249*BB$247</f>
        <v>0</v>
      </c>
      <c r="BC249" s="568" t="n">
        <f aca="false" ca="false" dt2D="false" dtr="false" t="normal">$L249*$K249*BC$247</f>
        <v>0</v>
      </c>
      <c r="BD249" s="568" t="n">
        <f aca="false" ca="false" dt2D="false" dtr="false" t="normal">$L249*$K249*BD$247</f>
        <v>0</v>
      </c>
      <c r="BE249" s="568" t="n">
        <f aca="false" ca="false" dt2D="false" dtr="false" t="normal">$L249*$K249*BE$247</f>
        <v>0</v>
      </c>
      <c r="BF249" s="568" t="n">
        <f aca="false" ca="false" dt2D="false" dtr="false" t="normal">$L249*$K249*BF$247</f>
        <v>0</v>
      </c>
      <c r="BG249" s="568" t="n">
        <f aca="false" ca="false" dt2D="false" dtr="false" t="normal">$L249*$K249*BG$247</f>
        <v>0</v>
      </c>
      <c r="BH249" s="568" t="n">
        <f aca="false" ca="false" dt2D="false" dtr="false" t="normal">$L249*$K249*BH$247</f>
        <v>0</v>
      </c>
      <c r="BI249" s="568" t="n">
        <f aca="false" ca="false" dt2D="false" dtr="false" t="normal">$L249*$K249*BI$247</f>
        <v>0</v>
      </c>
      <c r="BJ249" s="568" t="n">
        <f aca="false" ca="false" dt2D="false" dtr="false" t="normal">$L249*$K249*BJ$247</f>
        <v>0</v>
      </c>
      <c r="BK249" s="568" t="n">
        <f aca="false" ca="false" dt2D="false" dtr="false" t="normal">$L249*$K249*BK$247</f>
        <v>0</v>
      </c>
      <c r="BL249" s="568" t="n">
        <f aca="false" ca="false" dt2D="false" dtr="false" t="normal">$L249*$K249*BL$247</f>
        <v>0</v>
      </c>
      <c r="BM249" s="568" t="n">
        <f aca="false" ca="false" dt2D="false" dtr="false" t="normal">$L249*$K249*BM$247</f>
        <v>0</v>
      </c>
      <c r="BN249" s="568" t="n">
        <f aca="false" ca="false" dt2D="false" dtr="false" t="normal">$L249*$K249*BN$247</f>
        <v>0</v>
      </c>
      <c r="BO249" s="568" t="n">
        <f aca="false" ca="false" dt2D="false" dtr="false" t="normal">$L249*$K249*BO$247</f>
        <v>0</v>
      </c>
      <c r="BP249" s="568" t="n">
        <f aca="false" ca="false" dt2D="false" dtr="false" t="normal">$L249*$K249*BP$247</f>
        <v>0</v>
      </c>
      <c r="BQ249" s="568" t="n">
        <f aca="false" ca="false" dt2D="false" dtr="false" t="normal">$L249*$K249*BQ$247</f>
        <v>0</v>
      </c>
      <c r="BR249" s="568" t="n">
        <f aca="false" ca="false" dt2D="false" dtr="false" t="normal">$L249*$K249*BR$247</f>
        <v>0</v>
      </c>
      <c r="BS249" s="568" t="n">
        <f aca="false" ca="false" dt2D="false" dtr="false" t="normal">$L249*$K249*BS$247</f>
        <v>0</v>
      </c>
      <c r="BT249" s="568" t="n">
        <f aca="false" ca="false" dt2D="false" dtr="false" t="normal">$L249*$K249*BT$247</f>
        <v>0</v>
      </c>
    </row>
    <row hidden="true" ht="33" outlineLevel="2" r="250">
      <c r="I250" s="629" t="s">
        <v>706</v>
      </c>
      <c r="J250" s="626" t="s">
        <v>587</v>
      </c>
      <c r="K250" s="567" t="n"/>
      <c r="L250" s="627" t="n"/>
      <c r="M250" s="568" t="n">
        <f aca="false" ca="false" dt2D="false" dtr="false" t="normal">$L250*$K250*M$247</f>
        <v>0</v>
      </c>
      <c r="N250" s="568" t="n">
        <f aca="false" ca="false" dt2D="false" dtr="false" t="normal">$L250*$K250*N$247</f>
        <v>0</v>
      </c>
      <c r="O250" s="568" t="n">
        <f aca="false" ca="false" dt2D="false" dtr="false" t="normal">$L250*$K250*O$247</f>
        <v>0</v>
      </c>
      <c r="P250" s="568" t="n">
        <f aca="false" ca="false" dt2D="false" dtr="false" t="normal">$L250*$K250*P$247</f>
        <v>0</v>
      </c>
      <c r="Q250" s="568" t="n">
        <f aca="false" ca="false" dt2D="false" dtr="false" t="normal">$L250*$K250*Q$247</f>
        <v>0</v>
      </c>
      <c r="R250" s="568" t="n">
        <f aca="false" ca="false" dt2D="false" dtr="false" t="normal">$L250*$K250*R$247</f>
        <v>0</v>
      </c>
      <c r="S250" s="568" t="n">
        <f aca="false" ca="false" dt2D="false" dtr="false" t="normal">$L250*$K250*S$247</f>
        <v>0</v>
      </c>
      <c r="T250" s="568" t="n">
        <f aca="false" ca="false" dt2D="false" dtr="false" t="normal">$L250*$K250*T$247</f>
        <v>0</v>
      </c>
      <c r="U250" s="568" t="n">
        <f aca="false" ca="false" dt2D="false" dtr="false" t="normal">$L250*$K250*U$247</f>
        <v>0</v>
      </c>
      <c r="V250" s="568" t="n">
        <f aca="false" ca="false" dt2D="false" dtr="false" t="normal">$L250*$K250*V$247</f>
        <v>0</v>
      </c>
      <c r="W250" s="568" t="n">
        <f aca="false" ca="false" dt2D="false" dtr="false" t="normal">$L250*$K250*W$247</f>
        <v>0</v>
      </c>
      <c r="X250" s="568" t="n">
        <f aca="false" ca="false" dt2D="false" dtr="false" t="normal">$L250*$K250*X$247</f>
        <v>0</v>
      </c>
      <c r="Y250" s="568" t="n">
        <f aca="false" ca="false" dt2D="false" dtr="false" t="normal">$L250*$K250*Y$247</f>
        <v>0</v>
      </c>
      <c r="Z250" s="568" t="n">
        <f aca="false" ca="false" dt2D="false" dtr="false" t="normal">$L250*$K250*Z$247</f>
        <v>0</v>
      </c>
      <c r="AA250" s="568" t="n">
        <f aca="false" ca="false" dt2D="false" dtr="false" t="normal">$L250*$K250*AA$247</f>
        <v>0</v>
      </c>
      <c r="AB250" s="568" t="n">
        <f aca="false" ca="false" dt2D="false" dtr="false" t="normal">$L250*$K250*AB$247</f>
        <v>0</v>
      </c>
      <c r="AC250" s="568" t="n">
        <f aca="false" ca="false" dt2D="false" dtr="false" t="normal">$L250*$K250*AC$247</f>
        <v>0</v>
      </c>
      <c r="AD250" s="568" t="n">
        <f aca="false" ca="false" dt2D="false" dtr="false" t="normal">$L250*$K250*AD$247</f>
        <v>0</v>
      </c>
      <c r="AE250" s="568" t="n">
        <f aca="false" ca="false" dt2D="false" dtr="false" t="normal">$L250*$K250*AE$247</f>
        <v>0</v>
      </c>
      <c r="AF250" s="568" t="n">
        <f aca="false" ca="false" dt2D="false" dtr="false" t="normal">$L250*$K250*AF$247</f>
        <v>0</v>
      </c>
      <c r="AG250" s="568" t="n">
        <f aca="false" ca="false" dt2D="false" dtr="false" t="normal">$L250*$K250*AG$247</f>
        <v>0</v>
      </c>
      <c r="AH250" s="568" t="n">
        <f aca="false" ca="false" dt2D="false" dtr="false" t="normal">$L250*$K250*AH$247</f>
        <v>0</v>
      </c>
      <c r="AI250" s="568" t="n">
        <f aca="false" ca="false" dt2D="false" dtr="false" t="normal">$L250*$K250*AI$247</f>
        <v>0</v>
      </c>
      <c r="AJ250" s="568" t="n">
        <f aca="false" ca="false" dt2D="false" dtr="false" t="normal">$L250*$K250*AJ$247</f>
        <v>0</v>
      </c>
      <c r="AK250" s="568" t="n">
        <f aca="false" ca="false" dt2D="false" dtr="false" t="normal">$L250*$K250*AK$247</f>
        <v>0</v>
      </c>
      <c r="AL250" s="568" t="n">
        <f aca="false" ca="false" dt2D="false" dtr="false" t="normal">$L250*$K250*AL$247</f>
        <v>0</v>
      </c>
      <c r="AM250" s="568" t="n">
        <f aca="false" ca="false" dt2D="false" dtr="false" t="normal">$L250*$K250*AM$247</f>
        <v>0</v>
      </c>
      <c r="AN250" s="568" t="n">
        <f aca="false" ca="false" dt2D="false" dtr="false" t="normal">$L250*$K250*AN$247</f>
        <v>0</v>
      </c>
      <c r="AO250" s="568" t="n">
        <f aca="false" ca="false" dt2D="false" dtr="false" t="normal">$L250*$K250*AO$247</f>
        <v>0</v>
      </c>
      <c r="AP250" s="568" t="n">
        <f aca="false" ca="false" dt2D="false" dtr="false" t="normal">$L250*$K250*AP$247</f>
        <v>0</v>
      </c>
      <c r="AQ250" s="568" t="n">
        <f aca="false" ca="false" dt2D="false" dtr="false" t="normal">$L250*$K250*AQ$247</f>
        <v>0</v>
      </c>
      <c r="AR250" s="568" t="n">
        <f aca="false" ca="false" dt2D="false" dtr="false" t="normal">$L250*$K250*AR$247</f>
        <v>0</v>
      </c>
      <c r="AS250" s="568" t="n">
        <f aca="false" ca="false" dt2D="false" dtr="false" t="normal">$L250*$K250*AS$247</f>
        <v>0</v>
      </c>
      <c r="AT250" s="568" t="n">
        <f aca="false" ca="false" dt2D="false" dtr="false" t="normal">$L250*$K250*AT$247</f>
        <v>0</v>
      </c>
      <c r="AU250" s="568" t="n">
        <f aca="false" ca="false" dt2D="false" dtr="false" t="normal">$L250*$K250*AU$247</f>
        <v>0</v>
      </c>
      <c r="AV250" s="568" t="n">
        <f aca="false" ca="false" dt2D="false" dtr="false" t="normal">$L250*$K250*AV$247</f>
        <v>0</v>
      </c>
      <c r="AW250" s="568" t="n">
        <f aca="false" ca="false" dt2D="false" dtr="false" t="normal">$L250*$K250*AW$247</f>
        <v>0</v>
      </c>
      <c r="AX250" s="568" t="n">
        <f aca="false" ca="false" dt2D="false" dtr="false" t="normal">$L250*$K250*AX$247</f>
        <v>0</v>
      </c>
      <c r="AY250" s="568" t="n">
        <f aca="false" ca="false" dt2D="false" dtr="false" t="normal">$L250*$K250*AY$247</f>
        <v>0</v>
      </c>
      <c r="AZ250" s="568" t="n">
        <f aca="false" ca="false" dt2D="false" dtr="false" t="normal">$L250*$K250*AZ$247</f>
        <v>0</v>
      </c>
      <c r="BA250" s="568" t="n">
        <f aca="false" ca="false" dt2D="false" dtr="false" t="normal">$L250*$K250*BA$247</f>
        <v>0</v>
      </c>
      <c r="BB250" s="568" t="n">
        <f aca="false" ca="false" dt2D="false" dtr="false" t="normal">$L250*$K250*BB$247</f>
        <v>0</v>
      </c>
      <c r="BC250" s="568" t="n">
        <f aca="false" ca="false" dt2D="false" dtr="false" t="normal">$L250*$K250*BC$247</f>
        <v>0</v>
      </c>
      <c r="BD250" s="568" t="n">
        <f aca="false" ca="false" dt2D="false" dtr="false" t="normal">$L250*$K250*BD$247</f>
        <v>0</v>
      </c>
      <c r="BE250" s="568" t="n">
        <f aca="false" ca="false" dt2D="false" dtr="false" t="normal">$L250*$K250*BE$247</f>
        <v>0</v>
      </c>
      <c r="BF250" s="568" t="n">
        <f aca="false" ca="false" dt2D="false" dtr="false" t="normal">$L250*$K250*BF$247</f>
        <v>0</v>
      </c>
      <c r="BG250" s="568" t="n">
        <f aca="false" ca="false" dt2D="false" dtr="false" t="normal">$L250*$K250*BG$247</f>
        <v>0</v>
      </c>
      <c r="BH250" s="568" t="n">
        <f aca="false" ca="false" dt2D="false" dtr="false" t="normal">$L250*$K250*BH$247</f>
        <v>0</v>
      </c>
      <c r="BI250" s="568" t="n">
        <f aca="false" ca="false" dt2D="false" dtr="false" t="normal">$L250*$K250*BI$247</f>
        <v>0</v>
      </c>
      <c r="BJ250" s="568" t="n">
        <f aca="false" ca="false" dt2D="false" dtr="false" t="normal">$L250*$K250*BJ$247</f>
        <v>0</v>
      </c>
      <c r="BK250" s="568" t="n">
        <f aca="false" ca="false" dt2D="false" dtr="false" t="normal">$L250*$K250*BK$247</f>
        <v>0</v>
      </c>
      <c r="BL250" s="568" t="n">
        <f aca="false" ca="false" dt2D="false" dtr="false" t="normal">$L250*$K250*BL$247</f>
        <v>0</v>
      </c>
      <c r="BM250" s="568" t="n">
        <f aca="false" ca="false" dt2D="false" dtr="false" t="normal">$L250*$K250*BM$247</f>
        <v>0</v>
      </c>
      <c r="BN250" s="568" t="n">
        <f aca="false" ca="false" dt2D="false" dtr="false" t="normal">$L250*$K250*BN$247</f>
        <v>0</v>
      </c>
      <c r="BO250" s="568" t="n">
        <f aca="false" ca="false" dt2D="false" dtr="false" t="normal">$L250*$K250*BO$247</f>
        <v>0</v>
      </c>
      <c r="BP250" s="568" t="n">
        <f aca="false" ca="false" dt2D="false" dtr="false" t="normal">$L250*$K250*BP$247</f>
        <v>0</v>
      </c>
      <c r="BQ250" s="568" t="n">
        <f aca="false" ca="false" dt2D="false" dtr="false" t="normal">$L250*$K250*BQ$247</f>
        <v>0</v>
      </c>
      <c r="BR250" s="568" t="n">
        <f aca="false" ca="false" dt2D="false" dtr="false" t="normal">$L250*$K250*BR$247</f>
        <v>0</v>
      </c>
      <c r="BS250" s="568" t="n">
        <f aca="false" ca="false" dt2D="false" dtr="false" t="normal">$L250*$K250*BS$247</f>
        <v>0</v>
      </c>
      <c r="BT250" s="568" t="n">
        <f aca="false" ca="false" dt2D="false" dtr="false" t="normal">$L250*$K250*BT$247</f>
        <v>0</v>
      </c>
    </row>
    <row hidden="true" ht="16.5" outlineLevel="2" r="251">
      <c r="I251" s="566" t="s">
        <v>707</v>
      </c>
      <c r="J251" s="626" t="s">
        <v>640</v>
      </c>
      <c r="K251" s="567" t="n"/>
      <c r="L251" s="627" t="n"/>
      <c r="M251" s="568" t="n">
        <f aca="false" ca="false" dt2D="false" dtr="false" t="normal">$L251*$K251*M$247</f>
        <v>0</v>
      </c>
      <c r="N251" s="568" t="n">
        <f aca="false" ca="false" dt2D="false" dtr="false" t="normal">$L251*$K251*N$247</f>
        <v>0</v>
      </c>
      <c r="O251" s="568" t="n">
        <f aca="false" ca="false" dt2D="false" dtr="false" t="normal">$L251*$K251*O$247</f>
        <v>0</v>
      </c>
      <c r="P251" s="568" t="n">
        <f aca="false" ca="false" dt2D="false" dtr="false" t="normal">$L251*$K251*P$247</f>
        <v>0</v>
      </c>
      <c r="Q251" s="568" t="n">
        <f aca="false" ca="false" dt2D="false" dtr="false" t="normal">$L251*$K251*Q$247</f>
        <v>0</v>
      </c>
      <c r="R251" s="568" t="n">
        <f aca="false" ca="false" dt2D="false" dtr="false" t="normal">$L251*$K251*R$247</f>
        <v>0</v>
      </c>
      <c r="S251" s="568" t="n">
        <f aca="false" ca="false" dt2D="false" dtr="false" t="normal">$L251*$K251*S$247</f>
        <v>0</v>
      </c>
      <c r="T251" s="568" t="n">
        <f aca="false" ca="false" dt2D="false" dtr="false" t="normal">$L251*$K251*T$247</f>
        <v>0</v>
      </c>
      <c r="U251" s="568" t="n">
        <f aca="false" ca="false" dt2D="false" dtr="false" t="normal">$L251*$K251*U$247</f>
        <v>0</v>
      </c>
      <c r="V251" s="568" t="n">
        <f aca="false" ca="false" dt2D="false" dtr="false" t="normal">$L251*$K251*V$247</f>
        <v>0</v>
      </c>
      <c r="W251" s="568" t="n">
        <f aca="false" ca="false" dt2D="false" dtr="false" t="normal">$L251*$K251*W$247</f>
        <v>0</v>
      </c>
      <c r="X251" s="568" t="n">
        <f aca="false" ca="false" dt2D="false" dtr="false" t="normal">$L251*$K251*X$247</f>
        <v>0</v>
      </c>
      <c r="Y251" s="568" t="n">
        <f aca="false" ca="false" dt2D="false" dtr="false" t="normal">$L251*$K251*Y$247</f>
        <v>0</v>
      </c>
      <c r="Z251" s="568" t="n">
        <f aca="false" ca="false" dt2D="false" dtr="false" t="normal">$L251*$K251*Z$247</f>
        <v>0</v>
      </c>
      <c r="AA251" s="568" t="n">
        <f aca="false" ca="false" dt2D="false" dtr="false" t="normal">$L251*$K251*AA$247</f>
        <v>0</v>
      </c>
      <c r="AB251" s="568" t="n">
        <f aca="false" ca="false" dt2D="false" dtr="false" t="normal">$L251*$K251*AB$247</f>
        <v>0</v>
      </c>
      <c r="AC251" s="568" t="n">
        <f aca="false" ca="false" dt2D="false" dtr="false" t="normal">$L251*$K251*AC$247</f>
        <v>0</v>
      </c>
      <c r="AD251" s="568" t="n">
        <f aca="false" ca="false" dt2D="false" dtr="false" t="normal">$L251*$K251*AD$247</f>
        <v>0</v>
      </c>
      <c r="AE251" s="568" t="n">
        <f aca="false" ca="false" dt2D="false" dtr="false" t="normal">$L251*$K251*AE$247</f>
        <v>0</v>
      </c>
      <c r="AF251" s="568" t="n">
        <f aca="false" ca="false" dt2D="false" dtr="false" t="normal">$L251*$K251*AF$247</f>
        <v>0</v>
      </c>
      <c r="AG251" s="568" t="n">
        <f aca="false" ca="false" dt2D="false" dtr="false" t="normal">$L251*$K251*AG$247</f>
        <v>0</v>
      </c>
      <c r="AH251" s="568" t="n">
        <f aca="false" ca="false" dt2D="false" dtr="false" t="normal">$L251*$K251*AH$247</f>
        <v>0</v>
      </c>
      <c r="AI251" s="568" t="n">
        <f aca="false" ca="false" dt2D="false" dtr="false" t="normal">$L251*$K251*AI$247</f>
        <v>0</v>
      </c>
      <c r="AJ251" s="568" t="n">
        <f aca="false" ca="false" dt2D="false" dtr="false" t="normal">$L251*$K251*AJ$247</f>
        <v>0</v>
      </c>
      <c r="AK251" s="568" t="n">
        <f aca="false" ca="false" dt2D="false" dtr="false" t="normal">$L251*$K251*AK$247</f>
        <v>0</v>
      </c>
      <c r="AL251" s="568" t="n">
        <f aca="false" ca="false" dt2D="false" dtr="false" t="normal">$L251*$K251*AL$247</f>
        <v>0</v>
      </c>
      <c r="AM251" s="568" t="n">
        <f aca="false" ca="false" dt2D="false" dtr="false" t="normal">$L251*$K251*AM$247</f>
        <v>0</v>
      </c>
      <c r="AN251" s="568" t="n">
        <f aca="false" ca="false" dt2D="false" dtr="false" t="normal">$L251*$K251*AN$247</f>
        <v>0</v>
      </c>
      <c r="AO251" s="568" t="n">
        <f aca="false" ca="false" dt2D="false" dtr="false" t="normal">$L251*$K251*AO$247</f>
        <v>0</v>
      </c>
      <c r="AP251" s="568" t="n">
        <f aca="false" ca="false" dt2D="false" dtr="false" t="normal">$L251*$K251*AP$247</f>
        <v>0</v>
      </c>
      <c r="AQ251" s="568" t="n">
        <f aca="false" ca="false" dt2D="false" dtr="false" t="normal">$L251*$K251*AQ$247</f>
        <v>0</v>
      </c>
      <c r="AR251" s="568" t="n">
        <f aca="false" ca="false" dt2D="false" dtr="false" t="normal">$L251*$K251*AR$247</f>
        <v>0</v>
      </c>
      <c r="AS251" s="568" t="n">
        <f aca="false" ca="false" dt2D="false" dtr="false" t="normal">$L251*$K251*AS$247</f>
        <v>0</v>
      </c>
      <c r="AT251" s="568" t="n">
        <f aca="false" ca="false" dt2D="false" dtr="false" t="normal">$L251*$K251*AT$247</f>
        <v>0</v>
      </c>
      <c r="AU251" s="568" t="n">
        <f aca="false" ca="false" dt2D="false" dtr="false" t="normal">$L251*$K251*AU$247</f>
        <v>0</v>
      </c>
      <c r="AV251" s="568" t="n">
        <f aca="false" ca="false" dt2D="false" dtr="false" t="normal">$L251*$K251*AV$247</f>
        <v>0</v>
      </c>
      <c r="AW251" s="568" t="n">
        <f aca="false" ca="false" dt2D="false" dtr="false" t="normal">$L251*$K251*AW$247</f>
        <v>0</v>
      </c>
      <c r="AX251" s="568" t="n">
        <f aca="false" ca="false" dt2D="false" dtr="false" t="normal">$L251*$K251*AX$247</f>
        <v>0</v>
      </c>
      <c r="AY251" s="568" t="n">
        <f aca="false" ca="false" dt2D="false" dtr="false" t="normal">$L251*$K251*AY$247</f>
        <v>0</v>
      </c>
      <c r="AZ251" s="568" t="n">
        <f aca="false" ca="false" dt2D="false" dtr="false" t="normal">$L251*$K251*AZ$247</f>
        <v>0</v>
      </c>
      <c r="BA251" s="568" t="n">
        <f aca="false" ca="false" dt2D="false" dtr="false" t="normal">$L251*$K251*BA$247</f>
        <v>0</v>
      </c>
      <c r="BB251" s="568" t="n">
        <f aca="false" ca="false" dt2D="false" dtr="false" t="normal">$L251*$K251*BB$247</f>
        <v>0</v>
      </c>
      <c r="BC251" s="568" t="n">
        <f aca="false" ca="false" dt2D="false" dtr="false" t="normal">$L251*$K251*BC$247</f>
        <v>0</v>
      </c>
      <c r="BD251" s="568" t="n">
        <f aca="false" ca="false" dt2D="false" dtr="false" t="normal">$L251*$K251*BD$247</f>
        <v>0</v>
      </c>
      <c r="BE251" s="568" t="n">
        <f aca="false" ca="false" dt2D="false" dtr="false" t="normal">$L251*$K251*BE$247</f>
        <v>0</v>
      </c>
      <c r="BF251" s="568" t="n">
        <f aca="false" ca="false" dt2D="false" dtr="false" t="normal">$L251*$K251*BF$247</f>
        <v>0</v>
      </c>
      <c r="BG251" s="568" t="n">
        <f aca="false" ca="false" dt2D="false" dtr="false" t="normal">$L251*$K251*BG$247</f>
        <v>0</v>
      </c>
      <c r="BH251" s="568" t="n">
        <f aca="false" ca="false" dt2D="false" dtr="false" t="normal">$L251*$K251*BH$247</f>
        <v>0</v>
      </c>
      <c r="BI251" s="568" t="n">
        <f aca="false" ca="false" dt2D="false" dtr="false" t="normal">$L251*$K251*BI$247</f>
        <v>0</v>
      </c>
      <c r="BJ251" s="568" t="n">
        <f aca="false" ca="false" dt2D="false" dtr="false" t="normal">$L251*$K251*BJ$247</f>
        <v>0</v>
      </c>
      <c r="BK251" s="568" t="n">
        <f aca="false" ca="false" dt2D="false" dtr="false" t="normal">$L251*$K251*BK$247</f>
        <v>0</v>
      </c>
      <c r="BL251" s="568" t="n">
        <f aca="false" ca="false" dt2D="false" dtr="false" t="normal">$L251*$K251*BL$247</f>
        <v>0</v>
      </c>
      <c r="BM251" s="568" t="n">
        <f aca="false" ca="false" dt2D="false" dtr="false" t="normal">$L251*$K251*BM$247</f>
        <v>0</v>
      </c>
      <c r="BN251" s="568" t="n">
        <f aca="false" ca="false" dt2D="false" dtr="false" t="normal">$L251*$K251*BN$247</f>
        <v>0</v>
      </c>
      <c r="BO251" s="568" t="n">
        <f aca="false" ca="false" dt2D="false" dtr="false" t="normal">$L251*$K251*BO$247</f>
        <v>0</v>
      </c>
      <c r="BP251" s="568" t="n">
        <f aca="false" ca="false" dt2D="false" dtr="false" t="normal">$L251*$K251*BP$247</f>
        <v>0</v>
      </c>
      <c r="BQ251" s="568" t="n">
        <f aca="false" ca="false" dt2D="false" dtr="false" t="normal">$L251*$K251*BQ$247</f>
        <v>0</v>
      </c>
      <c r="BR251" s="568" t="n">
        <f aca="false" ca="false" dt2D="false" dtr="false" t="normal">$L251*$K251*BR$247</f>
        <v>0</v>
      </c>
      <c r="BS251" s="568" t="n">
        <f aca="false" ca="false" dt2D="false" dtr="false" t="normal">$L251*$K251*BS$247</f>
        <v>0</v>
      </c>
      <c r="BT251" s="568" t="n">
        <f aca="false" ca="false" dt2D="false" dtr="false" t="normal">$L251*$K251*BT$247</f>
        <v>0</v>
      </c>
    </row>
    <row hidden="true" ht="16.5" outlineLevel="2" r="252">
      <c r="I252" s="566" t="s">
        <v>708</v>
      </c>
      <c r="J252" s="626" t="s">
        <v>640</v>
      </c>
      <c r="K252" s="567" t="n"/>
      <c r="L252" s="627" t="n"/>
      <c r="M252" s="568" t="n">
        <f aca="false" ca="false" dt2D="false" dtr="false" t="normal">$L252*$K252*M$247</f>
        <v>0</v>
      </c>
      <c r="N252" s="568" t="n">
        <f aca="false" ca="false" dt2D="false" dtr="false" t="normal">$L252*$K252*N$247</f>
        <v>0</v>
      </c>
      <c r="O252" s="568" t="n">
        <f aca="false" ca="false" dt2D="false" dtr="false" t="normal">$L252*$K252*O$247</f>
        <v>0</v>
      </c>
      <c r="P252" s="568" t="n">
        <f aca="false" ca="false" dt2D="false" dtr="false" t="normal">$L252*$K252*P$247</f>
        <v>0</v>
      </c>
      <c r="Q252" s="568" t="n">
        <f aca="false" ca="false" dt2D="false" dtr="false" t="normal">$L252*$K252*Q$247</f>
        <v>0</v>
      </c>
      <c r="R252" s="568" t="n">
        <f aca="false" ca="false" dt2D="false" dtr="false" t="normal">$L252*$K252*R$247</f>
        <v>0</v>
      </c>
      <c r="S252" s="568" t="n">
        <f aca="false" ca="false" dt2D="false" dtr="false" t="normal">$L252*$K252*S$247</f>
        <v>0</v>
      </c>
      <c r="T252" s="568" t="n">
        <f aca="false" ca="false" dt2D="false" dtr="false" t="normal">$L252*$K252*T$247</f>
        <v>0</v>
      </c>
      <c r="U252" s="568" t="n">
        <f aca="false" ca="false" dt2D="false" dtr="false" t="normal">$L252*$K252*U$247</f>
        <v>0</v>
      </c>
      <c r="V252" s="568" t="n">
        <f aca="false" ca="false" dt2D="false" dtr="false" t="normal">$L252*$K252*V$247</f>
        <v>0</v>
      </c>
      <c r="W252" s="568" t="n">
        <f aca="false" ca="false" dt2D="false" dtr="false" t="normal">$L252*$K252*W$247</f>
        <v>0</v>
      </c>
      <c r="X252" s="568" t="n">
        <f aca="false" ca="false" dt2D="false" dtr="false" t="normal">$L252*$K252*X$247</f>
        <v>0</v>
      </c>
      <c r="Y252" s="568" t="n">
        <f aca="false" ca="false" dt2D="false" dtr="false" t="normal">$L252*$K252*Y$247</f>
        <v>0</v>
      </c>
      <c r="Z252" s="568" t="n">
        <f aca="false" ca="false" dt2D="false" dtr="false" t="normal">$L252*$K252*Z$247</f>
        <v>0</v>
      </c>
      <c r="AA252" s="568" t="n">
        <f aca="false" ca="false" dt2D="false" dtr="false" t="normal">$L252*$K252*AA$247</f>
        <v>0</v>
      </c>
      <c r="AB252" s="568" t="n">
        <f aca="false" ca="false" dt2D="false" dtr="false" t="normal">$L252*$K252*AB$247</f>
        <v>0</v>
      </c>
      <c r="AC252" s="568" t="n">
        <f aca="false" ca="false" dt2D="false" dtr="false" t="normal">$L252*$K252*AC$247</f>
        <v>0</v>
      </c>
      <c r="AD252" s="568" t="n">
        <f aca="false" ca="false" dt2D="false" dtr="false" t="normal">$L252*$K252*AD$247</f>
        <v>0</v>
      </c>
      <c r="AE252" s="568" t="n">
        <f aca="false" ca="false" dt2D="false" dtr="false" t="normal">$L252*$K252*AE$247</f>
        <v>0</v>
      </c>
      <c r="AF252" s="568" t="n">
        <f aca="false" ca="false" dt2D="false" dtr="false" t="normal">$L252*$K252*AF$247</f>
        <v>0</v>
      </c>
      <c r="AG252" s="568" t="n">
        <f aca="false" ca="false" dt2D="false" dtr="false" t="normal">$L252*$K252*AG$247</f>
        <v>0</v>
      </c>
      <c r="AH252" s="568" t="n">
        <f aca="false" ca="false" dt2D="false" dtr="false" t="normal">$L252*$K252*AH$247</f>
        <v>0</v>
      </c>
      <c r="AI252" s="568" t="n">
        <f aca="false" ca="false" dt2D="false" dtr="false" t="normal">$L252*$K252*AI$247</f>
        <v>0</v>
      </c>
      <c r="AJ252" s="568" t="n">
        <f aca="false" ca="false" dt2D="false" dtr="false" t="normal">$L252*$K252*AJ$247</f>
        <v>0</v>
      </c>
      <c r="AK252" s="568" t="n">
        <f aca="false" ca="false" dt2D="false" dtr="false" t="normal">$L252*$K252*AK$247</f>
        <v>0</v>
      </c>
      <c r="AL252" s="568" t="n">
        <f aca="false" ca="false" dt2D="false" dtr="false" t="normal">$L252*$K252*AL$247</f>
        <v>0</v>
      </c>
      <c r="AM252" s="568" t="n">
        <f aca="false" ca="false" dt2D="false" dtr="false" t="normal">$L252*$K252*AM$247</f>
        <v>0</v>
      </c>
      <c r="AN252" s="568" t="n">
        <f aca="false" ca="false" dt2D="false" dtr="false" t="normal">$L252*$K252*AN$247</f>
        <v>0</v>
      </c>
      <c r="AO252" s="568" t="n">
        <f aca="false" ca="false" dt2D="false" dtr="false" t="normal">$L252*$K252*AO$247</f>
        <v>0</v>
      </c>
      <c r="AP252" s="568" t="n">
        <f aca="false" ca="false" dt2D="false" dtr="false" t="normal">$L252*$K252*AP$247</f>
        <v>0</v>
      </c>
      <c r="AQ252" s="568" t="n">
        <f aca="false" ca="false" dt2D="false" dtr="false" t="normal">$L252*$K252*AQ$247</f>
        <v>0</v>
      </c>
      <c r="AR252" s="568" t="n">
        <f aca="false" ca="false" dt2D="false" dtr="false" t="normal">$L252*$K252*AR$247</f>
        <v>0</v>
      </c>
      <c r="AS252" s="568" t="n">
        <f aca="false" ca="false" dt2D="false" dtr="false" t="normal">$L252*$K252*AS$247</f>
        <v>0</v>
      </c>
      <c r="AT252" s="568" t="n">
        <f aca="false" ca="false" dt2D="false" dtr="false" t="normal">$L252*$K252*AT$247</f>
        <v>0</v>
      </c>
      <c r="AU252" s="568" t="n">
        <f aca="false" ca="false" dt2D="false" dtr="false" t="normal">$L252*$K252*AU$247</f>
        <v>0</v>
      </c>
      <c r="AV252" s="568" t="n">
        <f aca="false" ca="false" dt2D="false" dtr="false" t="normal">$L252*$K252*AV$247</f>
        <v>0</v>
      </c>
      <c r="AW252" s="568" t="n">
        <f aca="false" ca="false" dt2D="false" dtr="false" t="normal">$L252*$K252*AW$247</f>
        <v>0</v>
      </c>
      <c r="AX252" s="568" t="n">
        <f aca="false" ca="false" dt2D="false" dtr="false" t="normal">$L252*$K252*AX$247</f>
        <v>0</v>
      </c>
      <c r="AY252" s="568" t="n">
        <f aca="false" ca="false" dt2D="false" dtr="false" t="normal">$L252*$K252*AY$247</f>
        <v>0</v>
      </c>
      <c r="AZ252" s="568" t="n">
        <f aca="false" ca="false" dt2D="false" dtr="false" t="normal">$L252*$K252*AZ$247</f>
        <v>0</v>
      </c>
      <c r="BA252" s="568" t="n">
        <f aca="false" ca="false" dt2D="false" dtr="false" t="normal">$L252*$K252*BA$247</f>
        <v>0</v>
      </c>
      <c r="BB252" s="568" t="n">
        <f aca="false" ca="false" dt2D="false" dtr="false" t="normal">$L252*$K252*BB$247</f>
        <v>0</v>
      </c>
      <c r="BC252" s="568" t="n">
        <f aca="false" ca="false" dt2D="false" dtr="false" t="normal">$L252*$K252*BC$247</f>
        <v>0</v>
      </c>
      <c r="BD252" s="568" t="n">
        <f aca="false" ca="false" dt2D="false" dtr="false" t="normal">$L252*$K252*BD$247</f>
        <v>0</v>
      </c>
      <c r="BE252" s="568" t="n">
        <f aca="false" ca="false" dt2D="false" dtr="false" t="normal">$L252*$K252*BE$247</f>
        <v>0</v>
      </c>
      <c r="BF252" s="568" t="n">
        <f aca="false" ca="false" dt2D="false" dtr="false" t="normal">$L252*$K252*BF$247</f>
        <v>0</v>
      </c>
      <c r="BG252" s="568" t="n">
        <f aca="false" ca="false" dt2D="false" dtr="false" t="normal">$L252*$K252*BG$247</f>
        <v>0</v>
      </c>
      <c r="BH252" s="568" t="n">
        <f aca="false" ca="false" dt2D="false" dtr="false" t="normal">$L252*$K252*BH$247</f>
        <v>0</v>
      </c>
      <c r="BI252" s="568" t="n">
        <f aca="false" ca="false" dt2D="false" dtr="false" t="normal">$L252*$K252*BI$247</f>
        <v>0</v>
      </c>
      <c r="BJ252" s="568" t="n">
        <f aca="false" ca="false" dt2D="false" dtr="false" t="normal">$L252*$K252*BJ$247</f>
        <v>0</v>
      </c>
      <c r="BK252" s="568" t="n">
        <f aca="false" ca="false" dt2D="false" dtr="false" t="normal">$L252*$K252*BK$247</f>
        <v>0</v>
      </c>
      <c r="BL252" s="568" t="n">
        <f aca="false" ca="false" dt2D="false" dtr="false" t="normal">$L252*$K252*BL$247</f>
        <v>0</v>
      </c>
      <c r="BM252" s="568" t="n">
        <f aca="false" ca="false" dt2D="false" dtr="false" t="normal">$L252*$K252*BM$247</f>
        <v>0</v>
      </c>
      <c r="BN252" s="568" t="n">
        <f aca="false" ca="false" dt2D="false" dtr="false" t="normal">$L252*$K252*BN$247</f>
        <v>0</v>
      </c>
      <c r="BO252" s="568" t="n">
        <f aca="false" ca="false" dt2D="false" dtr="false" t="normal">$L252*$K252*BO$247</f>
        <v>0</v>
      </c>
      <c r="BP252" s="568" t="n">
        <f aca="false" ca="false" dt2D="false" dtr="false" t="normal">$L252*$K252*BP$247</f>
        <v>0</v>
      </c>
      <c r="BQ252" s="568" t="n">
        <f aca="false" ca="false" dt2D="false" dtr="false" t="normal">$L252*$K252*BQ$247</f>
        <v>0</v>
      </c>
      <c r="BR252" s="568" t="n">
        <f aca="false" ca="false" dt2D="false" dtr="false" t="normal">$L252*$K252*BR$247</f>
        <v>0</v>
      </c>
      <c r="BS252" s="568" t="n">
        <f aca="false" ca="false" dt2D="false" dtr="false" t="normal">$L252*$K252*BS$247</f>
        <v>0</v>
      </c>
      <c r="BT252" s="568" t="n">
        <f aca="false" ca="false" dt2D="false" dtr="false" t="normal">$L252*$K252*BT$247</f>
        <v>0</v>
      </c>
    </row>
    <row hidden="true" ht="16.5" outlineLevel="2" r="253">
      <c r="I253" s="566" t="s">
        <v>709</v>
      </c>
      <c r="J253" s="626" t="s">
        <v>640</v>
      </c>
      <c r="K253" s="567" t="n"/>
      <c r="L253" s="627" t="n"/>
      <c r="M253" s="568" t="n">
        <f aca="false" ca="false" dt2D="false" dtr="false" t="normal">$L253*$K253*M$247</f>
        <v>0</v>
      </c>
      <c r="N253" s="568" t="n">
        <f aca="false" ca="false" dt2D="false" dtr="false" t="normal">$L253*$K253*N$247</f>
        <v>0</v>
      </c>
      <c r="O253" s="568" t="n">
        <f aca="false" ca="false" dt2D="false" dtr="false" t="normal">$L253*$K253*O$247</f>
        <v>0</v>
      </c>
      <c r="P253" s="568" t="n">
        <f aca="false" ca="false" dt2D="false" dtr="false" t="normal">$L253*$K253*P$247</f>
        <v>0</v>
      </c>
      <c r="Q253" s="568" t="n">
        <f aca="false" ca="false" dt2D="false" dtr="false" t="normal">$L253*$K253*Q$247</f>
        <v>0</v>
      </c>
      <c r="R253" s="568" t="n">
        <f aca="false" ca="false" dt2D="false" dtr="false" t="normal">$L253*$K253*R$247</f>
        <v>0</v>
      </c>
      <c r="S253" s="568" t="n">
        <f aca="false" ca="false" dt2D="false" dtr="false" t="normal">$L253*$K253*S$247</f>
        <v>0</v>
      </c>
      <c r="T253" s="568" t="n">
        <f aca="false" ca="false" dt2D="false" dtr="false" t="normal">$L253*$K253*T$247</f>
        <v>0</v>
      </c>
      <c r="U253" s="568" t="n">
        <f aca="false" ca="false" dt2D="false" dtr="false" t="normal">$L253*$K253*U$247</f>
        <v>0</v>
      </c>
      <c r="V253" s="568" t="n">
        <f aca="false" ca="false" dt2D="false" dtr="false" t="normal">$L253*$K253*V$247</f>
        <v>0</v>
      </c>
      <c r="W253" s="568" t="n">
        <f aca="false" ca="false" dt2D="false" dtr="false" t="normal">$L253*$K253*W$247</f>
        <v>0</v>
      </c>
      <c r="X253" s="568" t="n">
        <f aca="false" ca="false" dt2D="false" dtr="false" t="normal">$L253*$K253*X$247</f>
        <v>0</v>
      </c>
      <c r="Y253" s="568" t="n">
        <f aca="false" ca="false" dt2D="false" dtr="false" t="normal">$L253*$K253*Y$247</f>
        <v>0</v>
      </c>
      <c r="Z253" s="568" t="n">
        <f aca="false" ca="false" dt2D="false" dtr="false" t="normal">$L253*$K253*Z$247</f>
        <v>0</v>
      </c>
      <c r="AA253" s="568" t="n">
        <f aca="false" ca="false" dt2D="false" dtr="false" t="normal">$L253*$K253*AA$247</f>
        <v>0</v>
      </c>
      <c r="AB253" s="568" t="n">
        <f aca="false" ca="false" dt2D="false" dtr="false" t="normal">$L253*$K253*AB$247</f>
        <v>0</v>
      </c>
      <c r="AC253" s="568" t="n">
        <f aca="false" ca="false" dt2D="false" dtr="false" t="normal">$L253*$K253*AC$247</f>
        <v>0</v>
      </c>
      <c r="AD253" s="568" t="n">
        <f aca="false" ca="false" dt2D="false" dtr="false" t="normal">$L253*$K253*AD$247</f>
        <v>0</v>
      </c>
      <c r="AE253" s="568" t="n">
        <f aca="false" ca="false" dt2D="false" dtr="false" t="normal">$L253*$K253*AE$247</f>
        <v>0</v>
      </c>
      <c r="AF253" s="568" t="n">
        <f aca="false" ca="false" dt2D="false" dtr="false" t="normal">$L253*$K253*AF$247</f>
        <v>0</v>
      </c>
      <c r="AG253" s="568" t="n">
        <f aca="false" ca="false" dt2D="false" dtr="false" t="normal">$L253*$K253*AG$247</f>
        <v>0</v>
      </c>
      <c r="AH253" s="568" t="n">
        <f aca="false" ca="false" dt2D="false" dtr="false" t="normal">$L253*$K253*AH$247</f>
        <v>0</v>
      </c>
      <c r="AI253" s="568" t="n">
        <f aca="false" ca="false" dt2D="false" dtr="false" t="normal">$L253*$K253*AI$247</f>
        <v>0</v>
      </c>
      <c r="AJ253" s="568" t="n">
        <f aca="false" ca="false" dt2D="false" dtr="false" t="normal">$L253*$K253*AJ$247</f>
        <v>0</v>
      </c>
      <c r="AK253" s="568" t="n">
        <f aca="false" ca="false" dt2D="false" dtr="false" t="normal">$L253*$K253*AK$247</f>
        <v>0</v>
      </c>
      <c r="AL253" s="568" t="n">
        <f aca="false" ca="false" dt2D="false" dtr="false" t="normal">$L253*$K253*AL$247</f>
        <v>0</v>
      </c>
      <c r="AM253" s="568" t="n">
        <f aca="false" ca="false" dt2D="false" dtr="false" t="normal">$L253*$K253*AM$247</f>
        <v>0</v>
      </c>
      <c r="AN253" s="568" t="n">
        <f aca="false" ca="false" dt2D="false" dtr="false" t="normal">$L253*$K253*AN$247</f>
        <v>0</v>
      </c>
      <c r="AO253" s="568" t="n">
        <f aca="false" ca="false" dt2D="false" dtr="false" t="normal">$L253*$K253*AO$247</f>
        <v>0</v>
      </c>
      <c r="AP253" s="568" t="n">
        <f aca="false" ca="false" dt2D="false" dtr="false" t="normal">$L253*$K253*AP$247</f>
        <v>0</v>
      </c>
      <c r="AQ253" s="568" t="n">
        <f aca="false" ca="false" dt2D="false" dtr="false" t="normal">$L253*$K253*AQ$247</f>
        <v>0</v>
      </c>
      <c r="AR253" s="568" t="n">
        <f aca="false" ca="false" dt2D="false" dtr="false" t="normal">$L253*$K253*AR$247</f>
        <v>0</v>
      </c>
      <c r="AS253" s="568" t="n">
        <f aca="false" ca="false" dt2D="false" dtr="false" t="normal">$L253*$K253*AS$247</f>
        <v>0</v>
      </c>
      <c r="AT253" s="568" t="n">
        <f aca="false" ca="false" dt2D="false" dtr="false" t="normal">$L253*$K253*AT$247</f>
        <v>0</v>
      </c>
      <c r="AU253" s="568" t="n">
        <f aca="false" ca="false" dt2D="false" dtr="false" t="normal">$L253*$K253*AU$247</f>
        <v>0</v>
      </c>
      <c r="AV253" s="568" t="n">
        <f aca="false" ca="false" dt2D="false" dtr="false" t="normal">$L253*$K253*AV$247</f>
        <v>0</v>
      </c>
      <c r="AW253" s="568" t="n">
        <f aca="false" ca="false" dt2D="false" dtr="false" t="normal">$L253*$K253*AW$247</f>
        <v>0</v>
      </c>
      <c r="AX253" s="568" t="n">
        <f aca="false" ca="false" dt2D="false" dtr="false" t="normal">$L253*$K253*AX$247</f>
        <v>0</v>
      </c>
      <c r="AY253" s="568" t="n">
        <f aca="false" ca="false" dt2D="false" dtr="false" t="normal">$L253*$K253*AY$247</f>
        <v>0</v>
      </c>
      <c r="AZ253" s="568" t="n">
        <f aca="false" ca="false" dt2D="false" dtr="false" t="normal">$L253*$K253*AZ$247</f>
        <v>0</v>
      </c>
      <c r="BA253" s="568" t="n">
        <f aca="false" ca="false" dt2D="false" dtr="false" t="normal">$L253*$K253*BA$247</f>
        <v>0</v>
      </c>
      <c r="BB253" s="568" t="n">
        <f aca="false" ca="false" dt2D="false" dtr="false" t="normal">$L253*$K253*BB$247</f>
        <v>0</v>
      </c>
      <c r="BC253" s="568" t="n">
        <f aca="false" ca="false" dt2D="false" dtr="false" t="normal">$L253*$K253*BC$247</f>
        <v>0</v>
      </c>
      <c r="BD253" s="568" t="n">
        <f aca="false" ca="false" dt2D="false" dtr="false" t="normal">$L253*$K253*BD$247</f>
        <v>0</v>
      </c>
      <c r="BE253" s="568" t="n">
        <f aca="false" ca="false" dt2D="false" dtr="false" t="normal">$L253*$K253*BE$247</f>
        <v>0</v>
      </c>
      <c r="BF253" s="568" t="n">
        <f aca="false" ca="false" dt2D="false" dtr="false" t="normal">$L253*$K253*BF$247</f>
        <v>0</v>
      </c>
      <c r="BG253" s="568" t="n">
        <f aca="false" ca="false" dt2D="false" dtr="false" t="normal">$L253*$K253*BG$247</f>
        <v>0</v>
      </c>
      <c r="BH253" s="568" t="n">
        <f aca="false" ca="false" dt2D="false" dtr="false" t="normal">$L253*$K253*BH$247</f>
        <v>0</v>
      </c>
      <c r="BI253" s="568" t="n">
        <f aca="false" ca="false" dt2D="false" dtr="false" t="normal">$L253*$K253*BI$247</f>
        <v>0</v>
      </c>
      <c r="BJ253" s="568" t="n">
        <f aca="false" ca="false" dt2D="false" dtr="false" t="normal">$L253*$K253*BJ$247</f>
        <v>0</v>
      </c>
      <c r="BK253" s="568" t="n">
        <f aca="false" ca="false" dt2D="false" dtr="false" t="normal">$L253*$K253*BK$247</f>
        <v>0</v>
      </c>
      <c r="BL253" s="568" t="n">
        <f aca="false" ca="false" dt2D="false" dtr="false" t="normal">$L253*$K253*BL$247</f>
        <v>0</v>
      </c>
      <c r="BM253" s="568" t="n">
        <f aca="false" ca="false" dt2D="false" dtr="false" t="normal">$L253*$K253*BM$247</f>
        <v>0</v>
      </c>
      <c r="BN253" s="568" t="n">
        <f aca="false" ca="false" dt2D="false" dtr="false" t="normal">$L253*$K253*BN$247</f>
        <v>0</v>
      </c>
      <c r="BO253" s="568" t="n">
        <f aca="false" ca="false" dt2D="false" dtr="false" t="normal">$L253*$K253*BO$247</f>
        <v>0</v>
      </c>
      <c r="BP253" s="568" t="n">
        <f aca="false" ca="false" dt2D="false" dtr="false" t="normal">$L253*$K253*BP$247</f>
        <v>0</v>
      </c>
      <c r="BQ253" s="568" t="n">
        <f aca="false" ca="false" dt2D="false" dtr="false" t="normal">$L253*$K253*BQ$247</f>
        <v>0</v>
      </c>
      <c r="BR253" s="568" t="n">
        <f aca="false" ca="false" dt2D="false" dtr="false" t="normal">$L253*$K253*BR$247</f>
        <v>0</v>
      </c>
      <c r="BS253" s="568" t="n">
        <f aca="false" ca="false" dt2D="false" dtr="false" t="normal">$L253*$K253*BS$247</f>
        <v>0</v>
      </c>
      <c r="BT253" s="568" t="n">
        <f aca="false" ca="false" dt2D="false" dtr="false" t="normal">$L253*$K253*BT$247</f>
        <v>0</v>
      </c>
    </row>
    <row hidden="true" ht="16.5" outlineLevel="2" r="254">
      <c r="I254" s="570" t="s">
        <v>588</v>
      </c>
      <c r="J254" s="626" t="n"/>
      <c r="K254" s="567" t="n"/>
      <c r="L254" s="627" t="n"/>
      <c r="M254" s="568" t="n">
        <f aca="false" ca="false" dt2D="false" dtr="false" t="normal">$L254*$K254*M$247</f>
        <v>0</v>
      </c>
      <c r="N254" s="568" t="n">
        <f aca="false" ca="false" dt2D="false" dtr="false" t="normal">$L254*$K254*N$247</f>
        <v>0</v>
      </c>
      <c r="O254" s="568" t="n">
        <f aca="false" ca="false" dt2D="false" dtr="false" t="normal">$L254*$K254*O$247</f>
        <v>0</v>
      </c>
      <c r="P254" s="568" t="n">
        <f aca="false" ca="false" dt2D="false" dtr="false" t="normal">$L254*$K254*P$247</f>
        <v>0</v>
      </c>
      <c r="Q254" s="568" t="n">
        <f aca="false" ca="false" dt2D="false" dtr="false" t="normal">$L254*$K254*Q$247</f>
        <v>0</v>
      </c>
      <c r="R254" s="568" t="n">
        <f aca="false" ca="false" dt2D="false" dtr="false" t="normal">$L254*$K254*R$247</f>
        <v>0</v>
      </c>
      <c r="S254" s="568" t="n">
        <f aca="false" ca="false" dt2D="false" dtr="false" t="normal">$L254*$K254*S$247</f>
        <v>0</v>
      </c>
      <c r="T254" s="568" t="n">
        <f aca="false" ca="false" dt2D="false" dtr="false" t="normal">$L254*$K254*T$247</f>
        <v>0</v>
      </c>
      <c r="U254" s="568" t="n">
        <f aca="false" ca="false" dt2D="false" dtr="false" t="normal">$L254*$K254*U$247</f>
        <v>0</v>
      </c>
      <c r="V254" s="568" t="n">
        <f aca="false" ca="false" dt2D="false" dtr="false" t="normal">$L254*$K254*V$247</f>
        <v>0</v>
      </c>
      <c r="W254" s="568" t="n">
        <f aca="false" ca="false" dt2D="false" dtr="false" t="normal">$L254*$K254*W$247</f>
        <v>0</v>
      </c>
      <c r="X254" s="568" t="n">
        <f aca="false" ca="false" dt2D="false" dtr="false" t="normal">$L254*$K254*X$247</f>
        <v>0</v>
      </c>
      <c r="Y254" s="568" t="n">
        <f aca="false" ca="false" dt2D="false" dtr="false" t="normal">$L254*$K254*Y$247</f>
        <v>0</v>
      </c>
      <c r="Z254" s="568" t="n">
        <f aca="false" ca="false" dt2D="false" dtr="false" t="normal">$L254*$K254*Z$247</f>
        <v>0</v>
      </c>
      <c r="AA254" s="568" t="n">
        <f aca="false" ca="false" dt2D="false" dtr="false" t="normal">$L254*$K254*AA$247</f>
        <v>0</v>
      </c>
      <c r="AB254" s="568" t="n">
        <f aca="false" ca="false" dt2D="false" dtr="false" t="normal">$L254*$K254*AB$247</f>
        <v>0</v>
      </c>
      <c r="AC254" s="568" t="n">
        <f aca="false" ca="false" dt2D="false" dtr="false" t="normal">$L254*$K254*AC$247</f>
        <v>0</v>
      </c>
      <c r="AD254" s="568" t="n">
        <f aca="false" ca="false" dt2D="false" dtr="false" t="normal">$L254*$K254*AD$247</f>
        <v>0</v>
      </c>
      <c r="AE254" s="568" t="n">
        <f aca="false" ca="false" dt2D="false" dtr="false" t="normal">$L254*$K254*AE$247</f>
        <v>0</v>
      </c>
      <c r="AF254" s="568" t="n">
        <f aca="false" ca="false" dt2D="false" dtr="false" t="normal">$L254*$K254*AF$247</f>
        <v>0</v>
      </c>
      <c r="AG254" s="568" t="n">
        <f aca="false" ca="false" dt2D="false" dtr="false" t="normal">$L254*$K254*AG$247</f>
        <v>0</v>
      </c>
      <c r="AH254" s="568" t="n">
        <f aca="false" ca="false" dt2D="false" dtr="false" t="normal">$L254*$K254*AH$247</f>
        <v>0</v>
      </c>
      <c r="AI254" s="568" t="n">
        <f aca="false" ca="false" dt2D="false" dtr="false" t="normal">$L254*$K254*AI$247</f>
        <v>0</v>
      </c>
      <c r="AJ254" s="568" t="n">
        <f aca="false" ca="false" dt2D="false" dtr="false" t="normal">$L254*$K254*AJ$247</f>
        <v>0</v>
      </c>
      <c r="AK254" s="568" t="n">
        <f aca="false" ca="false" dt2D="false" dtr="false" t="normal">$L254*$K254*AK$247</f>
        <v>0</v>
      </c>
      <c r="AL254" s="568" t="n">
        <f aca="false" ca="false" dt2D="false" dtr="false" t="normal">$L254*$K254*AL$247</f>
        <v>0</v>
      </c>
      <c r="AM254" s="568" t="n">
        <f aca="false" ca="false" dt2D="false" dtr="false" t="normal">$L254*$K254*AM$247</f>
        <v>0</v>
      </c>
      <c r="AN254" s="568" t="n">
        <f aca="false" ca="false" dt2D="false" dtr="false" t="normal">$L254*$K254*AN$247</f>
        <v>0</v>
      </c>
      <c r="AO254" s="568" t="n">
        <f aca="false" ca="false" dt2D="false" dtr="false" t="normal">$L254*$K254*AO$247</f>
        <v>0</v>
      </c>
      <c r="AP254" s="568" t="n">
        <f aca="false" ca="false" dt2D="false" dtr="false" t="normal">$L254*$K254*AP$247</f>
        <v>0</v>
      </c>
      <c r="AQ254" s="568" t="n">
        <f aca="false" ca="false" dt2D="false" dtr="false" t="normal">$L254*$K254*AQ$247</f>
        <v>0</v>
      </c>
      <c r="AR254" s="568" t="n">
        <f aca="false" ca="false" dt2D="false" dtr="false" t="normal">$L254*$K254*AR$247</f>
        <v>0</v>
      </c>
      <c r="AS254" s="568" t="n">
        <f aca="false" ca="false" dt2D="false" dtr="false" t="normal">$L254*$K254*AS$247</f>
        <v>0</v>
      </c>
      <c r="AT254" s="568" t="n">
        <f aca="false" ca="false" dt2D="false" dtr="false" t="normal">$L254*$K254*AT$247</f>
        <v>0</v>
      </c>
      <c r="AU254" s="568" t="n">
        <f aca="false" ca="false" dt2D="false" dtr="false" t="normal">$L254*$K254*AU$247</f>
        <v>0</v>
      </c>
      <c r="AV254" s="568" t="n">
        <f aca="false" ca="false" dt2D="false" dtr="false" t="normal">$L254*$K254*AV$247</f>
        <v>0</v>
      </c>
      <c r="AW254" s="568" t="n">
        <f aca="false" ca="false" dt2D="false" dtr="false" t="normal">$L254*$K254*AW$247</f>
        <v>0</v>
      </c>
      <c r="AX254" s="568" t="n">
        <f aca="false" ca="false" dt2D="false" dtr="false" t="normal">$L254*$K254*AX$247</f>
        <v>0</v>
      </c>
      <c r="AY254" s="568" t="n">
        <f aca="false" ca="false" dt2D="false" dtr="false" t="normal">$L254*$K254*AY$247</f>
        <v>0</v>
      </c>
      <c r="AZ254" s="568" t="n">
        <f aca="false" ca="false" dt2D="false" dtr="false" t="normal">$L254*$K254*AZ$247</f>
        <v>0</v>
      </c>
      <c r="BA254" s="568" t="n">
        <f aca="false" ca="false" dt2D="false" dtr="false" t="normal">$L254*$K254*BA$247</f>
        <v>0</v>
      </c>
      <c r="BB254" s="568" t="n">
        <f aca="false" ca="false" dt2D="false" dtr="false" t="normal">$L254*$K254*BB$247</f>
        <v>0</v>
      </c>
      <c r="BC254" s="568" t="n">
        <f aca="false" ca="false" dt2D="false" dtr="false" t="normal">$L254*$K254*BC$247</f>
        <v>0</v>
      </c>
      <c r="BD254" s="568" t="n">
        <f aca="false" ca="false" dt2D="false" dtr="false" t="normal">$L254*$K254*BD$247</f>
        <v>0</v>
      </c>
      <c r="BE254" s="568" t="n">
        <f aca="false" ca="false" dt2D="false" dtr="false" t="normal">$L254*$K254*BE$247</f>
        <v>0</v>
      </c>
      <c r="BF254" s="568" t="n">
        <f aca="false" ca="false" dt2D="false" dtr="false" t="normal">$L254*$K254*BF$247</f>
        <v>0</v>
      </c>
      <c r="BG254" s="568" t="n">
        <f aca="false" ca="false" dt2D="false" dtr="false" t="normal">$L254*$K254*BG$247</f>
        <v>0</v>
      </c>
      <c r="BH254" s="568" t="n">
        <f aca="false" ca="false" dt2D="false" dtr="false" t="normal">$L254*$K254*BH$247</f>
        <v>0</v>
      </c>
      <c r="BI254" s="568" t="n">
        <f aca="false" ca="false" dt2D="false" dtr="false" t="normal">$L254*$K254*BI$247</f>
        <v>0</v>
      </c>
      <c r="BJ254" s="568" t="n">
        <f aca="false" ca="false" dt2D="false" dtr="false" t="normal">$L254*$K254*BJ$247</f>
        <v>0</v>
      </c>
      <c r="BK254" s="568" t="n">
        <f aca="false" ca="false" dt2D="false" dtr="false" t="normal">$L254*$K254*BK$247</f>
        <v>0</v>
      </c>
      <c r="BL254" s="568" t="n">
        <f aca="false" ca="false" dt2D="false" dtr="false" t="normal">$L254*$K254*BL$247</f>
        <v>0</v>
      </c>
      <c r="BM254" s="568" t="n">
        <f aca="false" ca="false" dt2D="false" dtr="false" t="normal">$L254*$K254*BM$247</f>
        <v>0</v>
      </c>
      <c r="BN254" s="568" t="n">
        <f aca="false" ca="false" dt2D="false" dtr="false" t="normal">$L254*$K254*BN$247</f>
        <v>0</v>
      </c>
      <c r="BO254" s="568" t="n">
        <f aca="false" ca="false" dt2D="false" dtr="false" t="normal">$L254*$K254*BO$247</f>
        <v>0</v>
      </c>
      <c r="BP254" s="568" t="n">
        <f aca="false" ca="false" dt2D="false" dtr="false" t="normal">$L254*$K254*BP$247</f>
        <v>0</v>
      </c>
      <c r="BQ254" s="568" t="n">
        <f aca="false" ca="false" dt2D="false" dtr="false" t="normal">$L254*$K254*BQ$247</f>
        <v>0</v>
      </c>
      <c r="BR254" s="568" t="n">
        <f aca="false" ca="false" dt2D="false" dtr="false" t="normal">$L254*$K254*BR$247</f>
        <v>0</v>
      </c>
      <c r="BS254" s="568" t="n">
        <f aca="false" ca="false" dt2D="false" dtr="false" t="normal">$L254*$K254*BS$247</f>
        <v>0</v>
      </c>
      <c r="BT254" s="568" t="n">
        <f aca="false" ca="false" dt2D="false" dtr="false" t="normal">$L254*$K254*BT$247</f>
        <v>0</v>
      </c>
    </row>
    <row hidden="true" ht="16.5" outlineLevel="2" r="255">
      <c r="I255" s="570" t="s">
        <v>588</v>
      </c>
      <c r="J255" s="626" t="n"/>
      <c r="K255" s="567" t="n"/>
      <c r="L255" s="627" t="n"/>
      <c r="M255" s="568" t="n">
        <f aca="false" ca="false" dt2D="false" dtr="false" t="normal">$L255*$K255*M$247</f>
        <v>0</v>
      </c>
      <c r="N255" s="568" t="n">
        <f aca="false" ca="false" dt2D="false" dtr="false" t="normal">$L255*$K255*N$247</f>
        <v>0</v>
      </c>
      <c r="O255" s="568" t="n">
        <f aca="false" ca="false" dt2D="false" dtr="false" t="normal">$L255*$K255*O$247</f>
        <v>0</v>
      </c>
      <c r="P255" s="568" t="n">
        <f aca="false" ca="false" dt2D="false" dtr="false" t="normal">$L255*$K255*P$247</f>
        <v>0</v>
      </c>
      <c r="Q255" s="568" t="n">
        <f aca="false" ca="false" dt2D="false" dtr="false" t="normal">$L255*$K255*Q$247</f>
        <v>0</v>
      </c>
      <c r="R255" s="568" t="n">
        <f aca="false" ca="false" dt2D="false" dtr="false" t="normal">$L255*$K255*R$247</f>
        <v>0</v>
      </c>
      <c r="S255" s="568" t="n">
        <f aca="false" ca="false" dt2D="false" dtr="false" t="normal">$L255*$K255*S$247</f>
        <v>0</v>
      </c>
      <c r="T255" s="568" t="n">
        <f aca="false" ca="false" dt2D="false" dtr="false" t="normal">$L255*$K255*T$247</f>
        <v>0</v>
      </c>
      <c r="U255" s="568" t="n">
        <f aca="false" ca="false" dt2D="false" dtr="false" t="normal">$L255*$K255*U$247</f>
        <v>0</v>
      </c>
      <c r="V255" s="568" t="n">
        <f aca="false" ca="false" dt2D="false" dtr="false" t="normal">$L255*$K255*V$247</f>
        <v>0</v>
      </c>
      <c r="W255" s="568" t="n">
        <f aca="false" ca="false" dt2D="false" dtr="false" t="normal">$L255*$K255*W$247</f>
        <v>0</v>
      </c>
      <c r="X255" s="568" t="n">
        <f aca="false" ca="false" dt2D="false" dtr="false" t="normal">$L255*$K255*X$247</f>
        <v>0</v>
      </c>
      <c r="Y255" s="568" t="n">
        <f aca="false" ca="false" dt2D="false" dtr="false" t="normal">$L255*$K255*Y$247</f>
        <v>0</v>
      </c>
      <c r="Z255" s="568" t="n">
        <f aca="false" ca="false" dt2D="false" dtr="false" t="normal">$L255*$K255*Z$247</f>
        <v>0</v>
      </c>
      <c r="AA255" s="568" t="n">
        <f aca="false" ca="false" dt2D="false" dtr="false" t="normal">$L255*$K255*AA$247</f>
        <v>0</v>
      </c>
      <c r="AB255" s="568" t="n">
        <f aca="false" ca="false" dt2D="false" dtr="false" t="normal">$L255*$K255*AB$247</f>
        <v>0</v>
      </c>
      <c r="AC255" s="568" t="n">
        <f aca="false" ca="false" dt2D="false" dtr="false" t="normal">$L255*$K255*AC$247</f>
        <v>0</v>
      </c>
      <c r="AD255" s="568" t="n">
        <f aca="false" ca="false" dt2D="false" dtr="false" t="normal">$L255*$K255*AD$247</f>
        <v>0</v>
      </c>
      <c r="AE255" s="568" t="n">
        <f aca="false" ca="false" dt2D="false" dtr="false" t="normal">$L255*$K255*AE$247</f>
        <v>0</v>
      </c>
      <c r="AF255" s="568" t="n">
        <f aca="false" ca="false" dt2D="false" dtr="false" t="normal">$L255*$K255*AF$247</f>
        <v>0</v>
      </c>
      <c r="AG255" s="568" t="n">
        <f aca="false" ca="false" dt2D="false" dtr="false" t="normal">$L255*$K255*AG$247</f>
        <v>0</v>
      </c>
      <c r="AH255" s="568" t="n">
        <f aca="false" ca="false" dt2D="false" dtr="false" t="normal">$L255*$K255*AH$247</f>
        <v>0</v>
      </c>
      <c r="AI255" s="568" t="n">
        <f aca="false" ca="false" dt2D="false" dtr="false" t="normal">$L255*$K255*AI$247</f>
        <v>0</v>
      </c>
      <c r="AJ255" s="568" t="n">
        <f aca="false" ca="false" dt2D="false" dtr="false" t="normal">$L255*$K255*AJ$247</f>
        <v>0</v>
      </c>
      <c r="AK255" s="568" t="n">
        <f aca="false" ca="false" dt2D="false" dtr="false" t="normal">$L255*$K255*AK$247</f>
        <v>0</v>
      </c>
      <c r="AL255" s="568" t="n">
        <f aca="false" ca="false" dt2D="false" dtr="false" t="normal">$L255*$K255*AL$247</f>
        <v>0</v>
      </c>
      <c r="AM255" s="568" t="n">
        <f aca="false" ca="false" dt2D="false" dtr="false" t="normal">$L255*$K255*AM$247</f>
        <v>0</v>
      </c>
      <c r="AN255" s="568" t="n">
        <f aca="false" ca="false" dt2D="false" dtr="false" t="normal">$L255*$K255*AN$247</f>
        <v>0</v>
      </c>
      <c r="AO255" s="568" t="n">
        <f aca="false" ca="false" dt2D="false" dtr="false" t="normal">$L255*$K255*AO$247</f>
        <v>0</v>
      </c>
      <c r="AP255" s="568" t="n">
        <f aca="false" ca="false" dt2D="false" dtr="false" t="normal">$L255*$K255*AP$247</f>
        <v>0</v>
      </c>
      <c r="AQ255" s="568" t="n">
        <f aca="false" ca="false" dt2D="false" dtr="false" t="normal">$L255*$K255*AQ$247</f>
        <v>0</v>
      </c>
      <c r="AR255" s="568" t="n">
        <f aca="false" ca="false" dt2D="false" dtr="false" t="normal">$L255*$K255*AR$247</f>
        <v>0</v>
      </c>
      <c r="AS255" s="568" t="n">
        <f aca="false" ca="false" dt2D="false" dtr="false" t="normal">$L255*$K255*AS$247</f>
        <v>0</v>
      </c>
      <c r="AT255" s="568" t="n">
        <f aca="false" ca="false" dt2D="false" dtr="false" t="normal">$L255*$K255*AT$247</f>
        <v>0</v>
      </c>
      <c r="AU255" s="568" t="n">
        <f aca="false" ca="false" dt2D="false" dtr="false" t="normal">$L255*$K255*AU$247</f>
        <v>0</v>
      </c>
      <c r="AV255" s="568" t="n">
        <f aca="false" ca="false" dt2D="false" dtr="false" t="normal">$L255*$K255*AV$247</f>
        <v>0</v>
      </c>
      <c r="AW255" s="568" t="n">
        <f aca="false" ca="false" dt2D="false" dtr="false" t="normal">$L255*$K255*AW$247</f>
        <v>0</v>
      </c>
      <c r="AX255" s="568" t="n">
        <f aca="false" ca="false" dt2D="false" dtr="false" t="normal">$L255*$K255*AX$247</f>
        <v>0</v>
      </c>
      <c r="AY255" s="568" t="n">
        <f aca="false" ca="false" dt2D="false" dtr="false" t="normal">$L255*$K255*AY$247</f>
        <v>0</v>
      </c>
      <c r="AZ255" s="568" t="n">
        <f aca="false" ca="false" dt2D="false" dtr="false" t="normal">$L255*$K255*AZ$247</f>
        <v>0</v>
      </c>
      <c r="BA255" s="568" t="n">
        <f aca="false" ca="false" dt2D="false" dtr="false" t="normal">$L255*$K255*BA$247</f>
        <v>0</v>
      </c>
      <c r="BB255" s="568" t="n">
        <f aca="false" ca="false" dt2D="false" dtr="false" t="normal">$L255*$K255*BB$247</f>
        <v>0</v>
      </c>
      <c r="BC255" s="568" t="n">
        <f aca="false" ca="false" dt2D="false" dtr="false" t="normal">$L255*$K255*BC$247</f>
        <v>0</v>
      </c>
      <c r="BD255" s="568" t="n">
        <f aca="false" ca="false" dt2D="false" dtr="false" t="normal">$L255*$K255*BD$247</f>
        <v>0</v>
      </c>
      <c r="BE255" s="568" t="n">
        <f aca="false" ca="false" dt2D="false" dtr="false" t="normal">$L255*$K255*BE$247</f>
        <v>0</v>
      </c>
      <c r="BF255" s="568" t="n">
        <f aca="false" ca="false" dt2D="false" dtr="false" t="normal">$L255*$K255*BF$247</f>
        <v>0</v>
      </c>
      <c r="BG255" s="568" t="n">
        <f aca="false" ca="false" dt2D="false" dtr="false" t="normal">$L255*$K255*BG$247</f>
        <v>0</v>
      </c>
      <c r="BH255" s="568" t="n">
        <f aca="false" ca="false" dt2D="false" dtr="false" t="normal">$L255*$K255*BH$247</f>
        <v>0</v>
      </c>
      <c r="BI255" s="568" t="n">
        <f aca="false" ca="false" dt2D="false" dtr="false" t="normal">$L255*$K255*BI$247</f>
        <v>0</v>
      </c>
      <c r="BJ255" s="568" t="n">
        <f aca="false" ca="false" dt2D="false" dtr="false" t="normal">$L255*$K255*BJ$247</f>
        <v>0</v>
      </c>
      <c r="BK255" s="568" t="n">
        <f aca="false" ca="false" dt2D="false" dtr="false" t="normal">$L255*$K255*BK$247</f>
        <v>0</v>
      </c>
      <c r="BL255" s="568" t="n">
        <f aca="false" ca="false" dt2D="false" dtr="false" t="normal">$L255*$K255*BL$247</f>
        <v>0</v>
      </c>
      <c r="BM255" s="568" t="n">
        <f aca="false" ca="false" dt2D="false" dtr="false" t="normal">$L255*$K255*BM$247</f>
        <v>0</v>
      </c>
      <c r="BN255" s="568" t="n">
        <f aca="false" ca="false" dt2D="false" dtr="false" t="normal">$L255*$K255*BN$247</f>
        <v>0</v>
      </c>
      <c r="BO255" s="568" t="n">
        <f aca="false" ca="false" dt2D="false" dtr="false" t="normal">$L255*$K255*BO$247</f>
        <v>0</v>
      </c>
      <c r="BP255" s="568" t="n">
        <f aca="false" ca="false" dt2D="false" dtr="false" t="normal">$L255*$K255*BP$247</f>
        <v>0</v>
      </c>
      <c r="BQ255" s="568" t="n">
        <f aca="false" ca="false" dt2D="false" dtr="false" t="normal">$L255*$K255*BQ$247</f>
        <v>0</v>
      </c>
      <c r="BR255" s="568" t="n">
        <f aca="false" ca="false" dt2D="false" dtr="false" t="normal">$L255*$K255*BR$247</f>
        <v>0</v>
      </c>
      <c r="BS255" s="568" t="n">
        <f aca="false" ca="false" dt2D="false" dtr="false" t="normal">$L255*$K255*BS$247</f>
        <v>0</v>
      </c>
      <c r="BT255" s="568" t="n">
        <f aca="false" ca="false" dt2D="false" dtr="false" t="normal">$L255*$K255*BT$247</f>
        <v>0</v>
      </c>
    </row>
    <row hidden="true" ht="16.5" outlineLevel="2" r="256">
      <c r="I256" s="570" t="s">
        <v>588</v>
      </c>
      <c r="J256" s="626" t="n"/>
      <c r="K256" s="567" t="n"/>
      <c r="L256" s="627" t="n"/>
      <c r="M256" s="568" t="n">
        <f aca="false" ca="false" dt2D="false" dtr="false" t="normal">$L256*$K256*M$247</f>
        <v>0</v>
      </c>
      <c r="N256" s="568" t="n">
        <f aca="false" ca="false" dt2D="false" dtr="false" t="normal">$L256*$K256*N$247</f>
        <v>0</v>
      </c>
      <c r="O256" s="568" t="n">
        <f aca="false" ca="false" dt2D="false" dtr="false" t="normal">$L256*$K256*O$247</f>
        <v>0</v>
      </c>
      <c r="P256" s="568" t="n">
        <f aca="false" ca="false" dt2D="false" dtr="false" t="normal">$L256*$K256*P$247</f>
        <v>0</v>
      </c>
      <c r="Q256" s="568" t="n">
        <f aca="false" ca="false" dt2D="false" dtr="false" t="normal">$L256*$K256*Q$247</f>
        <v>0</v>
      </c>
      <c r="R256" s="568" t="n">
        <f aca="false" ca="false" dt2D="false" dtr="false" t="normal">$L256*$K256*R$247</f>
        <v>0</v>
      </c>
      <c r="S256" s="568" t="n">
        <f aca="false" ca="false" dt2D="false" dtr="false" t="normal">$L256*$K256*S$247</f>
        <v>0</v>
      </c>
      <c r="T256" s="568" t="n">
        <f aca="false" ca="false" dt2D="false" dtr="false" t="normal">$L256*$K256*T$247</f>
        <v>0</v>
      </c>
      <c r="U256" s="568" t="n">
        <f aca="false" ca="false" dt2D="false" dtr="false" t="normal">$L256*$K256*U$247</f>
        <v>0</v>
      </c>
      <c r="V256" s="568" t="n">
        <f aca="false" ca="false" dt2D="false" dtr="false" t="normal">$L256*$K256*V$247</f>
        <v>0</v>
      </c>
      <c r="W256" s="568" t="n">
        <f aca="false" ca="false" dt2D="false" dtr="false" t="normal">$L256*$K256*W$247</f>
        <v>0</v>
      </c>
      <c r="X256" s="568" t="n">
        <f aca="false" ca="false" dt2D="false" dtr="false" t="normal">$L256*$K256*X$247</f>
        <v>0</v>
      </c>
      <c r="Y256" s="568" t="n">
        <f aca="false" ca="false" dt2D="false" dtr="false" t="normal">$L256*$K256*Y$247</f>
        <v>0</v>
      </c>
      <c r="Z256" s="568" t="n">
        <f aca="false" ca="false" dt2D="false" dtr="false" t="normal">$L256*$K256*Z$247</f>
        <v>0</v>
      </c>
      <c r="AA256" s="568" t="n">
        <f aca="false" ca="false" dt2D="false" dtr="false" t="normal">$L256*$K256*AA$247</f>
        <v>0</v>
      </c>
      <c r="AB256" s="568" t="n">
        <f aca="false" ca="false" dt2D="false" dtr="false" t="normal">$L256*$K256*AB$247</f>
        <v>0</v>
      </c>
      <c r="AC256" s="568" t="n">
        <f aca="false" ca="false" dt2D="false" dtr="false" t="normal">$L256*$K256*AC$247</f>
        <v>0</v>
      </c>
      <c r="AD256" s="568" t="n">
        <f aca="false" ca="false" dt2D="false" dtr="false" t="normal">$L256*$K256*AD$247</f>
        <v>0</v>
      </c>
      <c r="AE256" s="568" t="n">
        <f aca="false" ca="false" dt2D="false" dtr="false" t="normal">$L256*$K256*AE$247</f>
        <v>0</v>
      </c>
      <c r="AF256" s="568" t="n">
        <f aca="false" ca="false" dt2D="false" dtr="false" t="normal">$L256*$K256*AF$247</f>
        <v>0</v>
      </c>
      <c r="AG256" s="568" t="n">
        <f aca="false" ca="false" dt2D="false" dtr="false" t="normal">$L256*$K256*AG$247</f>
        <v>0</v>
      </c>
      <c r="AH256" s="568" t="n">
        <f aca="false" ca="false" dt2D="false" dtr="false" t="normal">$L256*$K256*AH$247</f>
        <v>0</v>
      </c>
      <c r="AI256" s="568" t="n">
        <f aca="false" ca="false" dt2D="false" dtr="false" t="normal">$L256*$K256*AI$247</f>
        <v>0</v>
      </c>
      <c r="AJ256" s="568" t="n">
        <f aca="false" ca="false" dt2D="false" dtr="false" t="normal">$L256*$K256*AJ$247</f>
        <v>0</v>
      </c>
      <c r="AK256" s="568" t="n">
        <f aca="false" ca="false" dt2D="false" dtr="false" t="normal">$L256*$K256*AK$247</f>
        <v>0</v>
      </c>
      <c r="AL256" s="568" t="n">
        <f aca="false" ca="false" dt2D="false" dtr="false" t="normal">$L256*$K256*AL$247</f>
        <v>0</v>
      </c>
      <c r="AM256" s="568" t="n">
        <f aca="false" ca="false" dt2D="false" dtr="false" t="normal">$L256*$K256*AM$247</f>
        <v>0</v>
      </c>
      <c r="AN256" s="568" t="n">
        <f aca="false" ca="false" dt2D="false" dtr="false" t="normal">$L256*$K256*AN$247</f>
        <v>0</v>
      </c>
      <c r="AO256" s="568" t="n">
        <f aca="false" ca="false" dt2D="false" dtr="false" t="normal">$L256*$K256*AO$247</f>
        <v>0</v>
      </c>
      <c r="AP256" s="568" t="n">
        <f aca="false" ca="false" dt2D="false" dtr="false" t="normal">$L256*$K256*AP$247</f>
        <v>0</v>
      </c>
      <c r="AQ256" s="568" t="n">
        <f aca="false" ca="false" dt2D="false" dtr="false" t="normal">$L256*$K256*AQ$247</f>
        <v>0</v>
      </c>
      <c r="AR256" s="568" t="n">
        <f aca="false" ca="false" dt2D="false" dtr="false" t="normal">$L256*$K256*AR$247</f>
        <v>0</v>
      </c>
      <c r="AS256" s="568" t="n">
        <f aca="false" ca="false" dt2D="false" dtr="false" t="normal">$L256*$K256*AS$247</f>
        <v>0</v>
      </c>
      <c r="AT256" s="568" t="n">
        <f aca="false" ca="false" dt2D="false" dtr="false" t="normal">$L256*$K256*AT$247</f>
        <v>0</v>
      </c>
      <c r="AU256" s="568" t="n">
        <f aca="false" ca="false" dt2D="false" dtr="false" t="normal">$L256*$K256*AU$247</f>
        <v>0</v>
      </c>
      <c r="AV256" s="568" t="n">
        <f aca="false" ca="false" dt2D="false" dtr="false" t="normal">$L256*$K256*AV$247</f>
        <v>0</v>
      </c>
      <c r="AW256" s="568" t="n">
        <f aca="false" ca="false" dt2D="false" dtr="false" t="normal">$L256*$K256*AW$247</f>
        <v>0</v>
      </c>
      <c r="AX256" s="568" t="n">
        <f aca="false" ca="false" dt2D="false" dtr="false" t="normal">$L256*$K256*AX$247</f>
        <v>0</v>
      </c>
      <c r="AY256" s="568" t="n">
        <f aca="false" ca="false" dt2D="false" dtr="false" t="normal">$L256*$K256*AY$247</f>
        <v>0</v>
      </c>
      <c r="AZ256" s="568" t="n">
        <f aca="false" ca="false" dt2D="false" dtr="false" t="normal">$L256*$K256*AZ$247</f>
        <v>0</v>
      </c>
      <c r="BA256" s="568" t="n">
        <f aca="false" ca="false" dt2D="false" dtr="false" t="normal">$L256*$K256*BA$247</f>
        <v>0</v>
      </c>
      <c r="BB256" s="568" t="n">
        <f aca="false" ca="false" dt2D="false" dtr="false" t="normal">$L256*$K256*BB$247</f>
        <v>0</v>
      </c>
      <c r="BC256" s="568" t="n">
        <f aca="false" ca="false" dt2D="false" dtr="false" t="normal">$L256*$K256*BC$247</f>
        <v>0</v>
      </c>
      <c r="BD256" s="568" t="n">
        <f aca="false" ca="false" dt2D="false" dtr="false" t="normal">$L256*$K256*BD$247</f>
        <v>0</v>
      </c>
      <c r="BE256" s="568" t="n">
        <f aca="false" ca="false" dt2D="false" dtr="false" t="normal">$L256*$K256*BE$247</f>
        <v>0</v>
      </c>
      <c r="BF256" s="568" t="n">
        <f aca="false" ca="false" dt2D="false" dtr="false" t="normal">$L256*$K256*BF$247</f>
        <v>0</v>
      </c>
      <c r="BG256" s="568" t="n">
        <f aca="false" ca="false" dt2D="false" dtr="false" t="normal">$L256*$K256*BG$247</f>
        <v>0</v>
      </c>
      <c r="BH256" s="568" t="n">
        <f aca="false" ca="false" dt2D="false" dtr="false" t="normal">$L256*$K256*BH$247</f>
        <v>0</v>
      </c>
      <c r="BI256" s="568" t="n">
        <f aca="false" ca="false" dt2D="false" dtr="false" t="normal">$L256*$K256*BI$247</f>
        <v>0</v>
      </c>
      <c r="BJ256" s="568" t="n">
        <f aca="false" ca="false" dt2D="false" dtr="false" t="normal">$L256*$K256*BJ$247</f>
        <v>0</v>
      </c>
      <c r="BK256" s="568" t="n">
        <f aca="false" ca="false" dt2D="false" dtr="false" t="normal">$L256*$K256*BK$247</f>
        <v>0</v>
      </c>
      <c r="BL256" s="568" t="n">
        <f aca="false" ca="false" dt2D="false" dtr="false" t="normal">$L256*$K256*BL$247</f>
        <v>0</v>
      </c>
      <c r="BM256" s="568" t="n">
        <f aca="false" ca="false" dt2D="false" dtr="false" t="normal">$L256*$K256*BM$247</f>
        <v>0</v>
      </c>
      <c r="BN256" s="568" t="n">
        <f aca="false" ca="false" dt2D="false" dtr="false" t="normal">$L256*$K256*BN$247</f>
        <v>0</v>
      </c>
      <c r="BO256" s="568" t="n">
        <f aca="false" ca="false" dt2D="false" dtr="false" t="normal">$L256*$K256*BO$247</f>
        <v>0</v>
      </c>
      <c r="BP256" s="568" t="n">
        <f aca="false" ca="false" dt2D="false" dtr="false" t="normal">$L256*$K256*BP$247</f>
        <v>0</v>
      </c>
      <c r="BQ256" s="568" t="n">
        <f aca="false" ca="false" dt2D="false" dtr="false" t="normal">$L256*$K256*BQ$247</f>
        <v>0</v>
      </c>
      <c r="BR256" s="568" t="n">
        <f aca="false" ca="false" dt2D="false" dtr="false" t="normal">$L256*$K256*BR$247</f>
        <v>0</v>
      </c>
      <c r="BS256" s="568" t="n">
        <f aca="false" ca="false" dt2D="false" dtr="false" t="normal">$L256*$K256*BS$247</f>
        <v>0</v>
      </c>
      <c r="BT256" s="568" t="n">
        <f aca="false" ca="false" dt2D="false" dtr="false" t="normal">$L256*$K256*BT$247</f>
        <v>0</v>
      </c>
    </row>
    <row hidden="true" ht="16.5" outlineLevel="1" r="257">
      <c r="B257" s="482" t="s">
        <v>628</v>
      </c>
      <c r="D257" s="482" t="s">
        <v>580</v>
      </c>
      <c r="E257" s="482" t="s">
        <v>629</v>
      </c>
      <c r="I257" s="571" t="s">
        <v>710</v>
      </c>
      <c r="L257" s="235" t="n"/>
      <c r="M257" s="573" t="n">
        <f aca="false" ca="false" dt2D="false" dtr="false" t="normal">SUM(M248:M256)</f>
        <v>0</v>
      </c>
      <c r="N257" s="573" t="n">
        <f aca="false" ca="false" dt2D="false" dtr="false" t="normal">SUM(N248:N256)</f>
        <v>0</v>
      </c>
      <c r="O257" s="573" t="n">
        <f aca="false" ca="false" dt2D="false" dtr="false" t="normal">SUM(O248:O256)</f>
        <v>0</v>
      </c>
      <c r="P257" s="573" t="n">
        <f aca="false" ca="false" dt2D="false" dtr="false" t="normal">SUM(P248:P256)</f>
        <v>0</v>
      </c>
      <c r="Q257" s="573" t="n">
        <f aca="false" ca="false" dt2D="false" dtr="false" t="normal">SUM(Q248:Q256)</f>
        <v>0</v>
      </c>
      <c r="R257" s="573" t="n">
        <f aca="false" ca="false" dt2D="false" dtr="false" t="normal">SUM(R248:R256)</f>
        <v>0</v>
      </c>
      <c r="S257" s="573" t="n">
        <f aca="false" ca="false" dt2D="false" dtr="false" t="normal">SUM(S248:S256)</f>
        <v>0</v>
      </c>
      <c r="T257" s="573" t="n">
        <f aca="false" ca="false" dt2D="false" dtr="false" t="normal">SUM(T248:T256)</f>
        <v>0</v>
      </c>
      <c r="U257" s="573" t="n">
        <f aca="false" ca="false" dt2D="false" dtr="false" t="normal">SUM(U248:U256)</f>
        <v>0</v>
      </c>
      <c r="V257" s="573" t="n">
        <f aca="false" ca="false" dt2D="false" dtr="false" t="normal">SUM(V248:V256)</f>
        <v>0</v>
      </c>
      <c r="W257" s="573" t="n">
        <f aca="false" ca="false" dt2D="false" dtr="false" t="normal">SUM(W248:W256)</f>
        <v>0</v>
      </c>
      <c r="X257" s="573" t="n">
        <f aca="false" ca="false" dt2D="false" dtr="false" t="normal">SUM(X248:X256)</f>
        <v>0</v>
      </c>
      <c r="Y257" s="573" t="n">
        <f aca="false" ca="false" dt2D="false" dtr="false" t="normal">SUM(Y248:Y256)</f>
        <v>0</v>
      </c>
      <c r="Z257" s="573" t="n">
        <f aca="false" ca="false" dt2D="false" dtr="false" t="normal">SUM(Z248:Z256)</f>
        <v>0</v>
      </c>
      <c r="AA257" s="573" t="n">
        <f aca="false" ca="false" dt2D="false" dtr="false" t="normal">SUM(AA248:AA256)</f>
        <v>0</v>
      </c>
      <c r="AB257" s="573" t="n">
        <f aca="false" ca="false" dt2D="false" dtr="false" t="normal">SUM(AB248:AB256)</f>
        <v>0</v>
      </c>
      <c r="AC257" s="573" t="n">
        <f aca="false" ca="false" dt2D="false" dtr="false" t="normal">SUM(AC248:AC256)</f>
        <v>0</v>
      </c>
      <c r="AD257" s="573" t="n">
        <f aca="false" ca="false" dt2D="false" dtr="false" t="normal">SUM(AD248:AD256)</f>
        <v>0</v>
      </c>
      <c r="AE257" s="573" t="n">
        <f aca="false" ca="false" dt2D="false" dtr="false" t="normal">SUM(AE248:AE256)</f>
        <v>0</v>
      </c>
      <c r="AF257" s="573" t="n">
        <f aca="false" ca="false" dt2D="false" dtr="false" t="normal">SUM(AF248:AF256)</f>
        <v>0</v>
      </c>
      <c r="AG257" s="573" t="n">
        <f aca="false" ca="false" dt2D="false" dtr="false" t="normal">SUM(AG248:AG256)</f>
        <v>0</v>
      </c>
      <c r="AH257" s="573" t="n">
        <f aca="false" ca="false" dt2D="false" dtr="false" t="normal">SUM(AH248:AH256)</f>
        <v>0</v>
      </c>
      <c r="AI257" s="573" t="n">
        <f aca="false" ca="false" dt2D="false" dtr="false" t="normal">SUM(AI248:AI256)</f>
        <v>0</v>
      </c>
      <c r="AJ257" s="573" t="n">
        <f aca="false" ca="false" dt2D="false" dtr="false" t="normal">SUM(AJ248:AJ256)</f>
        <v>0</v>
      </c>
      <c r="AK257" s="573" t="n">
        <f aca="false" ca="false" dt2D="false" dtr="false" t="normal">SUM(AK248:AK256)</f>
        <v>0</v>
      </c>
      <c r="AL257" s="573" t="n">
        <f aca="false" ca="false" dt2D="false" dtr="false" t="normal">SUM(AL248:AL256)</f>
        <v>0</v>
      </c>
      <c r="AM257" s="573" t="n">
        <f aca="false" ca="false" dt2D="false" dtr="false" t="normal">SUM(AM248:AM256)</f>
        <v>0</v>
      </c>
      <c r="AN257" s="573" t="n">
        <f aca="false" ca="false" dt2D="false" dtr="false" t="normal">SUM(AN248:AN256)</f>
        <v>0</v>
      </c>
      <c r="AO257" s="573" t="n">
        <f aca="false" ca="false" dt2D="false" dtr="false" t="normal">SUM(AO248:AO256)</f>
        <v>0</v>
      </c>
      <c r="AP257" s="573" t="n">
        <f aca="false" ca="false" dt2D="false" dtr="false" t="normal">SUM(AP248:AP256)</f>
        <v>0</v>
      </c>
      <c r="AQ257" s="573" t="n">
        <f aca="false" ca="false" dt2D="false" dtr="false" t="normal">SUM(AQ248:AQ256)</f>
        <v>0</v>
      </c>
      <c r="AR257" s="573" t="n">
        <f aca="false" ca="false" dt2D="false" dtr="false" t="normal">SUM(AR248:AR256)</f>
        <v>0</v>
      </c>
      <c r="AS257" s="573" t="n">
        <f aca="false" ca="false" dt2D="false" dtr="false" t="normal">SUM(AS248:AS256)</f>
        <v>0</v>
      </c>
      <c r="AT257" s="573" t="n">
        <f aca="false" ca="false" dt2D="false" dtr="false" t="normal">SUM(AT248:AT256)</f>
        <v>0</v>
      </c>
      <c r="AU257" s="573" t="n">
        <f aca="false" ca="false" dt2D="false" dtr="false" t="normal">SUM(AU248:AU256)</f>
        <v>0</v>
      </c>
      <c r="AV257" s="573" t="n">
        <f aca="false" ca="false" dt2D="false" dtr="false" t="normal">SUM(AV248:AV256)</f>
        <v>0</v>
      </c>
      <c r="AW257" s="573" t="n">
        <f aca="false" ca="false" dt2D="false" dtr="false" t="normal">SUM(AW248:AW256)</f>
        <v>0</v>
      </c>
      <c r="AX257" s="573" t="n">
        <f aca="false" ca="false" dt2D="false" dtr="false" t="normal">SUM(AX248:AX256)</f>
        <v>0</v>
      </c>
      <c r="AY257" s="573" t="n">
        <f aca="false" ca="false" dt2D="false" dtr="false" t="normal">SUM(AY248:AY256)</f>
        <v>0</v>
      </c>
      <c r="AZ257" s="573" t="n">
        <f aca="false" ca="false" dt2D="false" dtr="false" t="normal">SUM(AZ248:AZ256)</f>
        <v>0</v>
      </c>
      <c r="BA257" s="573" t="n">
        <f aca="false" ca="false" dt2D="false" dtr="false" t="normal">SUM(BA248:BA256)</f>
        <v>0</v>
      </c>
      <c r="BB257" s="573" t="n">
        <f aca="false" ca="false" dt2D="false" dtr="false" t="normal">SUM(BB248:BB256)</f>
        <v>0</v>
      </c>
      <c r="BC257" s="573" t="n">
        <f aca="false" ca="false" dt2D="false" dtr="false" t="normal">SUM(BC248:BC256)</f>
        <v>0</v>
      </c>
      <c r="BD257" s="573" t="n">
        <f aca="false" ca="false" dt2D="false" dtr="false" t="normal">SUM(BD248:BD256)</f>
        <v>0</v>
      </c>
      <c r="BE257" s="573" t="n">
        <f aca="false" ca="false" dt2D="false" dtr="false" t="normal">SUM(BE248:BE256)</f>
        <v>0</v>
      </c>
      <c r="BF257" s="573" t="n">
        <f aca="false" ca="false" dt2D="false" dtr="false" t="normal">SUM(BF248:BF256)</f>
        <v>0</v>
      </c>
      <c r="BG257" s="573" t="n">
        <f aca="false" ca="false" dt2D="false" dtr="false" t="normal">SUM(BG248:BG256)</f>
        <v>0</v>
      </c>
      <c r="BH257" s="573" t="n">
        <f aca="false" ca="false" dt2D="false" dtr="false" t="normal">SUM(BH248:BH256)</f>
        <v>0</v>
      </c>
      <c r="BI257" s="573" t="n">
        <f aca="false" ca="false" dt2D="false" dtr="false" t="normal">SUM(BI248:BI256)</f>
        <v>0</v>
      </c>
      <c r="BJ257" s="573" t="n">
        <f aca="false" ca="false" dt2D="false" dtr="false" t="normal">SUM(BJ248:BJ256)</f>
        <v>0</v>
      </c>
      <c r="BK257" s="573" t="n">
        <f aca="false" ca="false" dt2D="false" dtr="false" t="normal">SUM(BK248:BK256)</f>
        <v>0</v>
      </c>
      <c r="BL257" s="573" t="n">
        <f aca="false" ca="false" dt2D="false" dtr="false" t="normal">SUM(BL248:BL256)</f>
        <v>0</v>
      </c>
      <c r="BM257" s="573" t="n">
        <f aca="false" ca="false" dt2D="false" dtr="false" t="normal">SUM(BM248:BM256)</f>
        <v>0</v>
      </c>
      <c r="BN257" s="573" t="n">
        <f aca="false" ca="false" dt2D="false" dtr="false" t="normal">SUM(BN248:BN256)</f>
        <v>0</v>
      </c>
      <c r="BO257" s="573" t="n">
        <f aca="false" ca="false" dt2D="false" dtr="false" t="normal">SUM(BO248:BO256)</f>
        <v>0</v>
      </c>
      <c r="BP257" s="573" t="n">
        <f aca="false" ca="false" dt2D="false" dtr="false" t="normal">SUM(BP248:BP256)</f>
        <v>0</v>
      </c>
      <c r="BQ257" s="573" t="n">
        <f aca="false" ca="false" dt2D="false" dtr="false" t="normal">SUM(BQ248:BQ256)</f>
        <v>0</v>
      </c>
      <c r="BR257" s="573" t="n">
        <f aca="false" ca="false" dt2D="false" dtr="false" t="normal">SUM(BR248:BR256)</f>
        <v>0</v>
      </c>
      <c r="BS257" s="573" t="n">
        <f aca="false" ca="false" dt2D="false" dtr="false" t="normal">SUM(BS248:BS256)</f>
        <v>0</v>
      </c>
      <c r="BT257" s="573" t="n">
        <f aca="false" ca="false" dt2D="false" dtr="false" t="normal">SUM(BT248:BT256)</f>
        <v>0</v>
      </c>
    </row>
    <row outlineLevel="0" r="258">
      <c r="L258" s="235" t="n"/>
      <c r="M258" s="244" t="n"/>
      <c r="N258" s="244" t="n"/>
      <c r="O258" s="244" t="n"/>
      <c r="P258" s="244" t="n"/>
      <c r="Q258" s="244" t="n"/>
      <c r="R258" s="244" t="n"/>
      <c r="S258" s="244" t="n"/>
      <c r="T258" s="244" t="n"/>
      <c r="U258" s="244" t="n"/>
      <c r="V258" s="244" t="n"/>
      <c r="W258" s="244" t="n"/>
      <c r="X258" s="244" t="n"/>
      <c r="Y258" s="244" t="n"/>
      <c r="Z258" s="244" t="n"/>
      <c r="AA258" s="244" t="n"/>
      <c r="AB258" s="244" t="n"/>
      <c r="AC258" s="244" t="n"/>
      <c r="AD258" s="244" t="n"/>
      <c r="AE258" s="244" t="n"/>
      <c r="AF258" s="244" t="n"/>
      <c r="AG258" s="244" t="n"/>
      <c r="AH258" s="244" t="n"/>
      <c r="AI258" s="244" t="n"/>
      <c r="AJ258" s="244" t="n"/>
      <c r="AK258" s="244" t="n"/>
      <c r="AL258" s="244" t="n"/>
      <c r="AM258" s="244" t="n"/>
      <c r="AN258" s="244" t="n"/>
      <c r="AO258" s="244" t="n"/>
      <c r="AP258" s="244" t="n"/>
      <c r="AQ258" s="244" t="n"/>
      <c r="AR258" s="244" t="n"/>
      <c r="AS258" s="244" t="n"/>
      <c r="AT258" s="244" t="n"/>
      <c r="AU258" s="244" t="n"/>
      <c r="AV258" s="244" t="n"/>
      <c r="AW258" s="244" t="n"/>
      <c r="AX258" s="244" t="n"/>
      <c r="AY258" s="244" t="n"/>
      <c r="AZ258" s="244" t="n"/>
      <c r="BA258" s="244" t="n"/>
      <c r="BB258" s="244" t="n"/>
      <c r="BC258" s="244" t="n"/>
      <c r="BD258" s="244" t="n"/>
      <c r="BE258" s="244" t="n"/>
      <c r="BF258" s="244" t="n"/>
      <c r="BG258" s="244" t="n"/>
      <c r="BH258" s="244" t="n"/>
      <c r="BI258" s="244" t="n"/>
      <c r="BJ258" s="244" t="n"/>
      <c r="BK258" s="244" t="n"/>
      <c r="BL258" s="244" t="n"/>
      <c r="BM258" s="244" t="n"/>
      <c r="BN258" s="244" t="n"/>
      <c r="BO258" s="244" t="n"/>
      <c r="BP258" s="244" t="n"/>
      <c r="BQ258" s="244" t="n"/>
      <c r="BR258" s="244" t="n"/>
      <c r="BS258" s="244" t="n"/>
      <c r="BT258" s="244" t="n"/>
    </row>
    <row ht="18.75" outlineLevel="0" r="259">
      <c r="I259" s="228" t="s">
        <v>711</v>
      </c>
      <c r="J259" s="431" t="s">
        <v>585</v>
      </c>
      <c r="L259" s="235" t="n"/>
      <c r="M259" s="565" t="n"/>
      <c r="N259" s="565" t="n"/>
      <c r="O259" s="565" t="n"/>
      <c r="P259" s="565" t="n"/>
      <c r="Q259" s="565" t="n"/>
      <c r="R259" s="565" t="n"/>
      <c r="S259" s="565" t="n"/>
      <c r="T259" s="565" t="n"/>
      <c r="U259" s="565" t="n"/>
      <c r="V259" s="565" t="n"/>
      <c r="W259" s="565" t="n"/>
      <c r="X259" s="565" t="n"/>
      <c r="Y259" s="565" t="n"/>
      <c r="Z259" s="565" t="n"/>
      <c r="AA259" s="565" t="n"/>
      <c r="AB259" s="565" t="n"/>
      <c r="AC259" s="565" t="n"/>
      <c r="AD259" s="565" t="n"/>
      <c r="AE259" s="565" t="n"/>
      <c r="AF259" s="565" t="n"/>
      <c r="AG259" s="565" t="n"/>
      <c r="AH259" s="565" t="n"/>
      <c r="AI259" s="565" t="n"/>
      <c r="AJ259" s="565" t="n"/>
      <c r="AK259" s="565" t="n"/>
      <c r="AL259" s="565" t="n"/>
      <c r="AM259" s="565" t="n"/>
      <c r="AN259" s="565" t="n"/>
      <c r="AO259" s="565" t="n"/>
      <c r="AP259" s="565" t="n"/>
      <c r="AQ259" s="565" t="n"/>
      <c r="AR259" s="565" t="n"/>
      <c r="AS259" s="565" t="n"/>
      <c r="AT259" s="565" t="n"/>
      <c r="AU259" s="565" t="n"/>
      <c r="AV259" s="565" t="n"/>
      <c r="AW259" s="565" t="n"/>
      <c r="AX259" s="565" t="n"/>
      <c r="AY259" s="565" t="n"/>
      <c r="AZ259" s="565" t="n"/>
      <c r="BA259" s="565" t="n"/>
      <c r="BB259" s="565" t="n"/>
      <c r="BC259" s="565" t="n"/>
      <c r="BD259" s="565" t="n"/>
      <c r="BE259" s="565" t="n"/>
      <c r="BF259" s="565" t="n"/>
      <c r="BG259" s="565" t="n"/>
      <c r="BH259" s="565" t="n"/>
      <c r="BI259" s="565" t="n"/>
      <c r="BJ259" s="565" t="n"/>
      <c r="BK259" s="565" t="n"/>
      <c r="BL259" s="565" t="n"/>
      <c r="BM259" s="565" t="n"/>
      <c r="BN259" s="565" t="n"/>
      <c r="BO259" s="565" t="n"/>
      <c r="BP259" s="565" t="n"/>
      <c r="BQ259" s="565" t="n"/>
      <c r="BR259" s="565" t="n"/>
      <c r="BS259" s="565" t="n"/>
      <c r="BT259" s="565" t="n"/>
    </row>
    <row hidden="true" ht="16.5" outlineLevel="2" r="260">
      <c r="I260" s="566" t="s">
        <v>712</v>
      </c>
      <c r="J260" s="626" t="s">
        <v>640</v>
      </c>
      <c r="K260" s="567" t="n"/>
      <c r="L260" s="627" t="n"/>
      <c r="M260" s="568" t="n">
        <f aca="false" ca="false" dt2D="false" dtr="false" t="normal">$L260*$K260*M$259</f>
        <v>0</v>
      </c>
      <c r="N260" s="568" t="n">
        <f aca="false" ca="false" dt2D="false" dtr="false" t="normal">$L260*$K260*N$259</f>
        <v>0</v>
      </c>
      <c r="O260" s="568" t="n">
        <f aca="false" ca="false" dt2D="false" dtr="false" t="normal">$L260*$K260*O$259</f>
        <v>0</v>
      </c>
      <c r="P260" s="568" t="n">
        <f aca="false" ca="false" dt2D="false" dtr="false" t="normal">$L260*$K260*P$259</f>
        <v>0</v>
      </c>
      <c r="Q260" s="568" t="n">
        <f aca="false" ca="false" dt2D="false" dtr="false" t="normal">$L260*$K260*Q$259</f>
        <v>0</v>
      </c>
      <c r="R260" s="568" t="n">
        <f aca="false" ca="false" dt2D="false" dtr="false" t="normal">$L260*$K260*R$259</f>
        <v>0</v>
      </c>
      <c r="S260" s="568" t="n">
        <f aca="false" ca="false" dt2D="false" dtr="false" t="normal">$L260*$K260*S$259</f>
        <v>0</v>
      </c>
      <c r="T260" s="568" t="n">
        <f aca="false" ca="false" dt2D="false" dtr="false" t="normal">$L260*$K260*T$259</f>
        <v>0</v>
      </c>
      <c r="U260" s="568" t="n">
        <f aca="false" ca="false" dt2D="false" dtr="false" t="normal">$L260*$K260*U$259</f>
        <v>0</v>
      </c>
      <c r="V260" s="568" t="n">
        <f aca="false" ca="false" dt2D="false" dtr="false" t="normal">$L260*$K260*V$259</f>
        <v>0</v>
      </c>
      <c r="W260" s="568" t="n">
        <f aca="false" ca="false" dt2D="false" dtr="false" t="normal">$L260*$K260*W$259</f>
        <v>0</v>
      </c>
      <c r="X260" s="568" t="n">
        <f aca="false" ca="false" dt2D="false" dtr="false" t="normal">$L260*$K260*X$259</f>
        <v>0</v>
      </c>
      <c r="Y260" s="568" t="n">
        <f aca="false" ca="false" dt2D="false" dtr="false" t="normal">$L260*$K260*Y$259</f>
        <v>0</v>
      </c>
      <c r="Z260" s="568" t="n">
        <f aca="false" ca="false" dt2D="false" dtr="false" t="normal">$L260*$K260*Z$259</f>
        <v>0</v>
      </c>
      <c r="AA260" s="568" t="n">
        <f aca="false" ca="false" dt2D="false" dtr="false" t="normal">$L260*$K260*AA$259</f>
        <v>0</v>
      </c>
      <c r="AB260" s="568" t="n">
        <f aca="false" ca="false" dt2D="false" dtr="false" t="normal">$L260*$K260*AB$259</f>
        <v>0</v>
      </c>
      <c r="AC260" s="568" t="n">
        <f aca="false" ca="false" dt2D="false" dtr="false" t="normal">$L260*$K260*AC$259</f>
        <v>0</v>
      </c>
      <c r="AD260" s="568" t="n">
        <f aca="false" ca="false" dt2D="false" dtr="false" t="normal">$L260*$K260*AD$259</f>
        <v>0</v>
      </c>
      <c r="AE260" s="568" t="n">
        <f aca="false" ca="false" dt2D="false" dtr="false" t="normal">$L260*$K260*AE$259</f>
        <v>0</v>
      </c>
      <c r="AF260" s="568" t="n">
        <f aca="false" ca="false" dt2D="false" dtr="false" t="normal">$L260*$K260*AF$259</f>
        <v>0</v>
      </c>
      <c r="AG260" s="568" t="n">
        <f aca="false" ca="false" dt2D="false" dtr="false" t="normal">$L260*$K260*AG$259</f>
        <v>0</v>
      </c>
      <c r="AH260" s="568" t="n">
        <f aca="false" ca="false" dt2D="false" dtr="false" t="normal">$L260*$K260*AH$259</f>
        <v>0</v>
      </c>
      <c r="AI260" s="568" t="n">
        <f aca="false" ca="false" dt2D="false" dtr="false" t="normal">$L260*$K260*AI$259</f>
        <v>0</v>
      </c>
      <c r="AJ260" s="568" t="n">
        <f aca="false" ca="false" dt2D="false" dtr="false" t="normal">$L260*$K260*AJ$259</f>
        <v>0</v>
      </c>
      <c r="AK260" s="568" t="n">
        <f aca="false" ca="false" dt2D="false" dtr="false" t="normal">$L260*$K260*AK$259</f>
        <v>0</v>
      </c>
      <c r="AL260" s="568" t="n">
        <f aca="false" ca="false" dt2D="false" dtr="false" t="normal">$L260*$K260*AL$259</f>
        <v>0</v>
      </c>
      <c r="AM260" s="568" t="n">
        <f aca="false" ca="false" dt2D="false" dtr="false" t="normal">$L260*$K260*AM$259</f>
        <v>0</v>
      </c>
      <c r="AN260" s="568" t="n">
        <f aca="false" ca="false" dt2D="false" dtr="false" t="normal">$L260*$K260*AN$259</f>
        <v>0</v>
      </c>
      <c r="AO260" s="568" t="n">
        <f aca="false" ca="false" dt2D="false" dtr="false" t="normal">$L260*$K260*AO$259</f>
        <v>0</v>
      </c>
      <c r="AP260" s="568" t="n">
        <f aca="false" ca="false" dt2D="false" dtr="false" t="normal">$L260*$K260*AP$259</f>
        <v>0</v>
      </c>
      <c r="AQ260" s="568" t="n">
        <f aca="false" ca="false" dt2D="false" dtr="false" t="normal">$L260*$K260*AQ$259</f>
        <v>0</v>
      </c>
      <c r="AR260" s="568" t="n">
        <f aca="false" ca="false" dt2D="false" dtr="false" t="normal">$L260*$K260*AR$259</f>
        <v>0</v>
      </c>
      <c r="AS260" s="568" t="n">
        <f aca="false" ca="false" dt2D="false" dtr="false" t="normal">$L260*$K260*AS$259</f>
        <v>0</v>
      </c>
      <c r="AT260" s="568" t="n">
        <f aca="false" ca="false" dt2D="false" dtr="false" t="normal">$L260*$K260*AT$259</f>
        <v>0</v>
      </c>
      <c r="AU260" s="568" t="n">
        <f aca="false" ca="false" dt2D="false" dtr="false" t="normal">$L260*$K260*AU$259</f>
        <v>0</v>
      </c>
      <c r="AV260" s="568" t="n">
        <f aca="false" ca="false" dt2D="false" dtr="false" t="normal">$L260*$K260*AV$259</f>
        <v>0</v>
      </c>
      <c r="AW260" s="568" t="n">
        <f aca="false" ca="false" dt2D="false" dtr="false" t="normal">$L260*$K260*AW$259</f>
        <v>0</v>
      </c>
      <c r="AX260" s="568" t="n">
        <f aca="false" ca="false" dt2D="false" dtr="false" t="normal">$L260*$K260*AX$259</f>
        <v>0</v>
      </c>
      <c r="AY260" s="568" t="n">
        <f aca="false" ca="false" dt2D="false" dtr="false" t="normal">$L260*$K260*AY$259</f>
        <v>0</v>
      </c>
      <c r="AZ260" s="568" t="n">
        <f aca="false" ca="false" dt2D="false" dtr="false" t="normal">$L260*$K260*AZ$259</f>
        <v>0</v>
      </c>
      <c r="BA260" s="568" t="n">
        <f aca="false" ca="false" dt2D="false" dtr="false" t="normal">$L260*$K260*BA$259</f>
        <v>0</v>
      </c>
      <c r="BB260" s="568" t="n">
        <f aca="false" ca="false" dt2D="false" dtr="false" t="normal">$L260*$K260*BB$259</f>
        <v>0</v>
      </c>
      <c r="BC260" s="568" t="n">
        <f aca="false" ca="false" dt2D="false" dtr="false" t="normal">$L260*$K260*BC$259</f>
        <v>0</v>
      </c>
      <c r="BD260" s="568" t="n">
        <f aca="false" ca="false" dt2D="false" dtr="false" t="normal">$L260*$K260*BD$259</f>
        <v>0</v>
      </c>
      <c r="BE260" s="568" t="n">
        <f aca="false" ca="false" dt2D="false" dtr="false" t="normal">$L260*$K260*BE$259</f>
        <v>0</v>
      </c>
      <c r="BF260" s="568" t="n">
        <f aca="false" ca="false" dt2D="false" dtr="false" t="normal">$L260*$K260*BF$259</f>
        <v>0</v>
      </c>
      <c r="BG260" s="568" t="n">
        <f aca="false" ca="false" dt2D="false" dtr="false" t="normal">$L260*$K260*BG$259</f>
        <v>0</v>
      </c>
      <c r="BH260" s="568" t="n">
        <f aca="false" ca="false" dt2D="false" dtr="false" t="normal">$L260*$K260*BH$259</f>
        <v>0</v>
      </c>
      <c r="BI260" s="568" t="n">
        <f aca="false" ca="false" dt2D="false" dtr="false" t="normal">$L260*$K260*BI$259</f>
        <v>0</v>
      </c>
      <c r="BJ260" s="568" t="n">
        <f aca="false" ca="false" dt2D="false" dtr="false" t="normal">$L260*$K260*BJ$259</f>
        <v>0</v>
      </c>
      <c r="BK260" s="568" t="n">
        <f aca="false" ca="false" dt2D="false" dtr="false" t="normal">$L260*$K260*BK$259</f>
        <v>0</v>
      </c>
      <c r="BL260" s="568" t="n">
        <f aca="false" ca="false" dt2D="false" dtr="false" t="normal">$L260*$K260*BL$259</f>
        <v>0</v>
      </c>
      <c r="BM260" s="568" t="n">
        <f aca="false" ca="false" dt2D="false" dtr="false" t="normal">$L260*$K260*BM$259</f>
        <v>0</v>
      </c>
      <c r="BN260" s="568" t="n">
        <f aca="false" ca="false" dt2D="false" dtr="false" t="normal">$L260*$K260*BN$259</f>
        <v>0</v>
      </c>
      <c r="BO260" s="568" t="n">
        <f aca="false" ca="false" dt2D="false" dtr="false" t="normal">$L260*$K260*BO$259</f>
        <v>0</v>
      </c>
      <c r="BP260" s="568" t="n">
        <f aca="false" ca="false" dt2D="false" dtr="false" t="normal">$L260*$K260*BP$259</f>
        <v>0</v>
      </c>
      <c r="BQ260" s="568" t="n">
        <f aca="false" ca="false" dt2D="false" dtr="false" t="normal">$L260*$K260*BQ$259</f>
        <v>0</v>
      </c>
      <c r="BR260" s="568" t="n">
        <f aca="false" ca="false" dt2D="false" dtr="false" t="normal">$L260*$K260*BR$259</f>
        <v>0</v>
      </c>
      <c r="BS260" s="568" t="n">
        <f aca="false" ca="false" dt2D="false" dtr="false" t="normal">$L260*$K260*BS$259</f>
        <v>0</v>
      </c>
      <c r="BT260" s="568" t="n">
        <f aca="false" ca="false" dt2D="false" dtr="false" t="normal">$L260*$K260*BT$259</f>
        <v>0</v>
      </c>
    </row>
    <row hidden="true" ht="16.5" outlineLevel="2" r="261">
      <c r="I261" s="566" t="s">
        <v>713</v>
      </c>
      <c r="J261" s="626" t="s">
        <v>587</v>
      </c>
      <c r="K261" s="567" t="n"/>
      <c r="L261" s="627" t="n"/>
      <c r="M261" s="568" t="n">
        <f aca="false" ca="false" dt2D="false" dtr="false" t="normal">$L261*$K261*M$259</f>
        <v>0</v>
      </c>
      <c r="N261" s="568" t="n">
        <f aca="false" ca="false" dt2D="false" dtr="false" t="normal">$L261*$K261*N$259</f>
        <v>0</v>
      </c>
      <c r="O261" s="568" t="n">
        <f aca="false" ca="false" dt2D="false" dtr="false" t="normal">$L261*$K261*O$259</f>
        <v>0</v>
      </c>
      <c r="P261" s="568" t="n">
        <f aca="false" ca="false" dt2D="false" dtr="false" t="normal">$L261*$K261*P$259</f>
        <v>0</v>
      </c>
      <c r="Q261" s="568" t="n">
        <f aca="false" ca="false" dt2D="false" dtr="false" t="normal">$L261*$K261*Q$259</f>
        <v>0</v>
      </c>
      <c r="R261" s="568" t="n">
        <f aca="false" ca="false" dt2D="false" dtr="false" t="normal">$L261*$K261*R$259</f>
        <v>0</v>
      </c>
      <c r="S261" s="568" t="n">
        <f aca="false" ca="false" dt2D="false" dtr="false" t="normal">$L261*$K261*S$259</f>
        <v>0</v>
      </c>
      <c r="T261" s="568" t="n">
        <f aca="false" ca="false" dt2D="false" dtr="false" t="normal">$L261*$K261*T$259</f>
        <v>0</v>
      </c>
      <c r="U261" s="568" t="n">
        <f aca="false" ca="false" dt2D="false" dtr="false" t="normal">$L261*$K261*U$259</f>
        <v>0</v>
      </c>
      <c r="V261" s="568" t="n">
        <f aca="false" ca="false" dt2D="false" dtr="false" t="normal">$L261*$K261*V$259</f>
        <v>0</v>
      </c>
      <c r="W261" s="568" t="n">
        <f aca="false" ca="false" dt2D="false" dtr="false" t="normal">$L261*$K261*W$259</f>
        <v>0</v>
      </c>
      <c r="X261" s="568" t="n">
        <f aca="false" ca="false" dt2D="false" dtr="false" t="normal">$L261*$K261*X$259</f>
        <v>0</v>
      </c>
      <c r="Y261" s="568" t="n">
        <f aca="false" ca="false" dt2D="false" dtr="false" t="normal">$L261*$K261*Y$259</f>
        <v>0</v>
      </c>
      <c r="Z261" s="568" t="n">
        <f aca="false" ca="false" dt2D="false" dtr="false" t="normal">$L261*$K261*Z$259</f>
        <v>0</v>
      </c>
      <c r="AA261" s="568" t="n">
        <f aca="false" ca="false" dt2D="false" dtr="false" t="normal">$L261*$K261*AA$259</f>
        <v>0</v>
      </c>
      <c r="AB261" s="568" t="n">
        <f aca="false" ca="false" dt2D="false" dtr="false" t="normal">$L261*$K261*AB$259</f>
        <v>0</v>
      </c>
      <c r="AC261" s="568" t="n">
        <f aca="false" ca="false" dt2D="false" dtr="false" t="normal">$L261*$K261*AC$259</f>
        <v>0</v>
      </c>
      <c r="AD261" s="568" t="n">
        <f aca="false" ca="false" dt2D="false" dtr="false" t="normal">$L261*$K261*AD$259</f>
        <v>0</v>
      </c>
      <c r="AE261" s="568" t="n">
        <f aca="false" ca="false" dt2D="false" dtr="false" t="normal">$L261*$K261*AE$259</f>
        <v>0</v>
      </c>
      <c r="AF261" s="568" t="n">
        <f aca="false" ca="false" dt2D="false" dtr="false" t="normal">$L261*$K261*AF$259</f>
        <v>0</v>
      </c>
      <c r="AG261" s="568" t="n">
        <f aca="false" ca="false" dt2D="false" dtr="false" t="normal">$L261*$K261*AG$259</f>
        <v>0</v>
      </c>
      <c r="AH261" s="568" t="n">
        <f aca="false" ca="false" dt2D="false" dtr="false" t="normal">$L261*$K261*AH$259</f>
        <v>0</v>
      </c>
      <c r="AI261" s="568" t="n">
        <f aca="false" ca="false" dt2D="false" dtr="false" t="normal">$L261*$K261*AI$259</f>
        <v>0</v>
      </c>
      <c r="AJ261" s="568" t="n">
        <f aca="false" ca="false" dt2D="false" dtr="false" t="normal">$L261*$K261*AJ$259</f>
        <v>0</v>
      </c>
      <c r="AK261" s="568" t="n">
        <f aca="false" ca="false" dt2D="false" dtr="false" t="normal">$L261*$K261*AK$259</f>
        <v>0</v>
      </c>
      <c r="AL261" s="568" t="n">
        <f aca="false" ca="false" dt2D="false" dtr="false" t="normal">$L261*$K261*AL$259</f>
        <v>0</v>
      </c>
      <c r="AM261" s="568" t="n">
        <f aca="false" ca="false" dt2D="false" dtr="false" t="normal">$L261*$K261*AM$259</f>
        <v>0</v>
      </c>
      <c r="AN261" s="568" t="n">
        <f aca="false" ca="false" dt2D="false" dtr="false" t="normal">$L261*$K261*AN$259</f>
        <v>0</v>
      </c>
      <c r="AO261" s="568" t="n">
        <f aca="false" ca="false" dt2D="false" dtr="false" t="normal">$L261*$K261*AO$259</f>
        <v>0</v>
      </c>
      <c r="AP261" s="568" t="n">
        <f aca="false" ca="false" dt2D="false" dtr="false" t="normal">$L261*$K261*AP$259</f>
        <v>0</v>
      </c>
      <c r="AQ261" s="568" t="n">
        <f aca="false" ca="false" dt2D="false" dtr="false" t="normal">$L261*$K261*AQ$259</f>
        <v>0</v>
      </c>
      <c r="AR261" s="568" t="n">
        <f aca="false" ca="false" dt2D="false" dtr="false" t="normal">$L261*$K261*AR$259</f>
        <v>0</v>
      </c>
      <c r="AS261" s="568" t="n">
        <f aca="false" ca="false" dt2D="false" dtr="false" t="normal">$L261*$K261*AS$259</f>
        <v>0</v>
      </c>
      <c r="AT261" s="568" t="n">
        <f aca="false" ca="false" dt2D="false" dtr="false" t="normal">$L261*$K261*AT$259</f>
        <v>0</v>
      </c>
      <c r="AU261" s="568" t="n">
        <f aca="false" ca="false" dt2D="false" dtr="false" t="normal">$L261*$K261*AU$259</f>
        <v>0</v>
      </c>
      <c r="AV261" s="568" t="n">
        <f aca="false" ca="false" dt2D="false" dtr="false" t="normal">$L261*$K261*AV$259</f>
        <v>0</v>
      </c>
      <c r="AW261" s="568" t="n">
        <f aca="false" ca="false" dt2D="false" dtr="false" t="normal">$L261*$K261*AW$259</f>
        <v>0</v>
      </c>
      <c r="AX261" s="568" t="n">
        <f aca="false" ca="false" dt2D="false" dtr="false" t="normal">$L261*$K261*AX$259</f>
        <v>0</v>
      </c>
      <c r="AY261" s="568" t="n">
        <f aca="false" ca="false" dt2D="false" dtr="false" t="normal">$L261*$K261*AY$259</f>
        <v>0</v>
      </c>
      <c r="AZ261" s="568" t="n">
        <f aca="false" ca="false" dt2D="false" dtr="false" t="normal">$L261*$K261*AZ$259</f>
        <v>0</v>
      </c>
      <c r="BA261" s="568" t="n">
        <f aca="false" ca="false" dt2D="false" dtr="false" t="normal">$L261*$K261*BA$259</f>
        <v>0</v>
      </c>
      <c r="BB261" s="568" t="n">
        <f aca="false" ca="false" dt2D="false" dtr="false" t="normal">$L261*$K261*BB$259</f>
        <v>0</v>
      </c>
      <c r="BC261" s="568" t="n">
        <f aca="false" ca="false" dt2D="false" dtr="false" t="normal">$L261*$K261*BC$259</f>
        <v>0</v>
      </c>
      <c r="BD261" s="568" t="n">
        <f aca="false" ca="false" dt2D="false" dtr="false" t="normal">$L261*$K261*BD$259</f>
        <v>0</v>
      </c>
      <c r="BE261" s="568" t="n">
        <f aca="false" ca="false" dt2D="false" dtr="false" t="normal">$L261*$K261*BE$259</f>
        <v>0</v>
      </c>
      <c r="BF261" s="568" t="n">
        <f aca="false" ca="false" dt2D="false" dtr="false" t="normal">$L261*$K261*BF$259</f>
        <v>0</v>
      </c>
      <c r="BG261" s="568" t="n">
        <f aca="false" ca="false" dt2D="false" dtr="false" t="normal">$L261*$K261*BG$259</f>
        <v>0</v>
      </c>
      <c r="BH261" s="568" t="n">
        <f aca="false" ca="false" dt2D="false" dtr="false" t="normal">$L261*$K261*BH$259</f>
        <v>0</v>
      </c>
      <c r="BI261" s="568" t="n">
        <f aca="false" ca="false" dt2D="false" dtr="false" t="normal">$L261*$K261*BI$259</f>
        <v>0</v>
      </c>
      <c r="BJ261" s="568" t="n">
        <f aca="false" ca="false" dt2D="false" dtr="false" t="normal">$L261*$K261*BJ$259</f>
        <v>0</v>
      </c>
      <c r="BK261" s="568" t="n">
        <f aca="false" ca="false" dt2D="false" dtr="false" t="normal">$L261*$K261*BK$259</f>
        <v>0</v>
      </c>
      <c r="BL261" s="568" t="n">
        <f aca="false" ca="false" dt2D="false" dtr="false" t="normal">$L261*$K261*BL$259</f>
        <v>0</v>
      </c>
      <c r="BM261" s="568" t="n">
        <f aca="false" ca="false" dt2D="false" dtr="false" t="normal">$L261*$K261*BM$259</f>
        <v>0</v>
      </c>
      <c r="BN261" s="568" t="n">
        <f aca="false" ca="false" dt2D="false" dtr="false" t="normal">$L261*$K261*BN$259</f>
        <v>0</v>
      </c>
      <c r="BO261" s="568" t="n">
        <f aca="false" ca="false" dt2D="false" dtr="false" t="normal">$L261*$K261*BO$259</f>
        <v>0</v>
      </c>
      <c r="BP261" s="568" t="n">
        <f aca="false" ca="false" dt2D="false" dtr="false" t="normal">$L261*$K261*BP$259</f>
        <v>0</v>
      </c>
      <c r="BQ261" s="568" t="n">
        <f aca="false" ca="false" dt2D="false" dtr="false" t="normal">$L261*$K261*BQ$259</f>
        <v>0</v>
      </c>
      <c r="BR261" s="568" t="n">
        <f aca="false" ca="false" dt2D="false" dtr="false" t="normal">$L261*$K261*BR$259</f>
        <v>0</v>
      </c>
      <c r="BS261" s="568" t="n">
        <f aca="false" ca="false" dt2D="false" dtr="false" t="normal">$L261*$K261*BS$259</f>
        <v>0</v>
      </c>
      <c r="BT261" s="568" t="n">
        <f aca="false" ca="false" dt2D="false" dtr="false" t="normal">$L261*$K261*BT$259</f>
        <v>0</v>
      </c>
    </row>
    <row hidden="true" ht="16.5" outlineLevel="2" r="262">
      <c r="I262" s="570" t="s">
        <v>588</v>
      </c>
      <c r="J262" s="626" t="n"/>
      <c r="K262" s="567" t="n"/>
      <c r="L262" s="627" t="n"/>
      <c r="M262" s="568" t="n">
        <f aca="false" ca="false" dt2D="false" dtr="false" t="normal">$L262*$K262*M$259</f>
        <v>0</v>
      </c>
      <c r="N262" s="568" t="n">
        <f aca="false" ca="false" dt2D="false" dtr="false" t="normal">$L262*$K262*N$259</f>
        <v>0</v>
      </c>
      <c r="O262" s="568" t="n">
        <f aca="false" ca="false" dt2D="false" dtr="false" t="normal">$L262*$K262*O$259</f>
        <v>0</v>
      </c>
      <c r="P262" s="568" t="n">
        <f aca="false" ca="false" dt2D="false" dtr="false" t="normal">$L262*$K262*P$259</f>
        <v>0</v>
      </c>
      <c r="Q262" s="568" t="n">
        <f aca="false" ca="false" dt2D="false" dtr="false" t="normal">$L262*$K262*Q$259</f>
        <v>0</v>
      </c>
      <c r="R262" s="568" t="n">
        <f aca="false" ca="false" dt2D="false" dtr="false" t="normal">$L262*$K262*R$259</f>
        <v>0</v>
      </c>
      <c r="S262" s="568" t="n">
        <f aca="false" ca="false" dt2D="false" dtr="false" t="normal">$L262*$K262*S$259</f>
        <v>0</v>
      </c>
      <c r="T262" s="568" t="n">
        <f aca="false" ca="false" dt2D="false" dtr="false" t="normal">$L262*$K262*T$259</f>
        <v>0</v>
      </c>
      <c r="U262" s="568" t="n">
        <f aca="false" ca="false" dt2D="false" dtr="false" t="normal">$L262*$K262*U$259</f>
        <v>0</v>
      </c>
      <c r="V262" s="568" t="n">
        <f aca="false" ca="false" dt2D="false" dtr="false" t="normal">$L262*$K262*V$259</f>
        <v>0</v>
      </c>
      <c r="W262" s="568" t="n">
        <f aca="false" ca="false" dt2D="false" dtr="false" t="normal">$L262*$K262*W$259</f>
        <v>0</v>
      </c>
      <c r="X262" s="568" t="n">
        <f aca="false" ca="false" dt2D="false" dtr="false" t="normal">$L262*$K262*X$259</f>
        <v>0</v>
      </c>
      <c r="Y262" s="568" t="n">
        <f aca="false" ca="false" dt2D="false" dtr="false" t="normal">$L262*$K262*Y$259</f>
        <v>0</v>
      </c>
      <c r="Z262" s="568" t="n">
        <f aca="false" ca="false" dt2D="false" dtr="false" t="normal">$L262*$K262*Z$259</f>
        <v>0</v>
      </c>
      <c r="AA262" s="568" t="n">
        <f aca="false" ca="false" dt2D="false" dtr="false" t="normal">$L262*$K262*AA$259</f>
        <v>0</v>
      </c>
      <c r="AB262" s="568" t="n">
        <f aca="false" ca="false" dt2D="false" dtr="false" t="normal">$L262*$K262*AB$259</f>
        <v>0</v>
      </c>
      <c r="AC262" s="568" t="n">
        <f aca="false" ca="false" dt2D="false" dtr="false" t="normal">$L262*$K262*AC$259</f>
        <v>0</v>
      </c>
      <c r="AD262" s="568" t="n">
        <f aca="false" ca="false" dt2D="false" dtr="false" t="normal">$L262*$K262*AD$259</f>
        <v>0</v>
      </c>
      <c r="AE262" s="568" t="n">
        <f aca="false" ca="false" dt2D="false" dtr="false" t="normal">$L262*$K262*AE$259</f>
        <v>0</v>
      </c>
      <c r="AF262" s="568" t="n">
        <f aca="false" ca="false" dt2D="false" dtr="false" t="normal">$L262*$K262*AF$259</f>
        <v>0</v>
      </c>
      <c r="AG262" s="568" t="n">
        <f aca="false" ca="false" dt2D="false" dtr="false" t="normal">$L262*$K262*AG$259</f>
        <v>0</v>
      </c>
      <c r="AH262" s="568" t="n">
        <f aca="false" ca="false" dt2D="false" dtr="false" t="normal">$L262*$K262*AH$259</f>
        <v>0</v>
      </c>
      <c r="AI262" s="568" t="n">
        <f aca="false" ca="false" dt2D="false" dtr="false" t="normal">$L262*$K262*AI$259</f>
        <v>0</v>
      </c>
      <c r="AJ262" s="568" t="n">
        <f aca="false" ca="false" dt2D="false" dtr="false" t="normal">$L262*$K262*AJ$259</f>
        <v>0</v>
      </c>
      <c r="AK262" s="568" t="n">
        <f aca="false" ca="false" dt2D="false" dtr="false" t="normal">$L262*$K262*AK$259</f>
        <v>0</v>
      </c>
      <c r="AL262" s="568" t="n">
        <f aca="false" ca="false" dt2D="false" dtr="false" t="normal">$L262*$K262*AL$259</f>
        <v>0</v>
      </c>
      <c r="AM262" s="568" t="n">
        <f aca="false" ca="false" dt2D="false" dtr="false" t="normal">$L262*$K262*AM$259</f>
        <v>0</v>
      </c>
      <c r="AN262" s="568" t="n">
        <f aca="false" ca="false" dt2D="false" dtr="false" t="normal">$L262*$K262*AN$259</f>
        <v>0</v>
      </c>
      <c r="AO262" s="568" t="n">
        <f aca="false" ca="false" dt2D="false" dtr="false" t="normal">$L262*$K262*AO$259</f>
        <v>0</v>
      </c>
      <c r="AP262" s="568" t="n">
        <f aca="false" ca="false" dt2D="false" dtr="false" t="normal">$L262*$K262*AP$259</f>
        <v>0</v>
      </c>
      <c r="AQ262" s="568" t="n">
        <f aca="false" ca="false" dt2D="false" dtr="false" t="normal">$L262*$K262*AQ$259</f>
        <v>0</v>
      </c>
      <c r="AR262" s="568" t="n">
        <f aca="false" ca="false" dt2D="false" dtr="false" t="normal">$L262*$K262*AR$259</f>
        <v>0</v>
      </c>
      <c r="AS262" s="568" t="n">
        <f aca="false" ca="false" dt2D="false" dtr="false" t="normal">$L262*$K262*AS$259</f>
        <v>0</v>
      </c>
      <c r="AT262" s="568" t="n">
        <f aca="false" ca="false" dt2D="false" dtr="false" t="normal">$L262*$K262*AT$259</f>
        <v>0</v>
      </c>
      <c r="AU262" s="568" t="n">
        <f aca="false" ca="false" dt2D="false" dtr="false" t="normal">$L262*$K262*AU$259</f>
        <v>0</v>
      </c>
      <c r="AV262" s="568" t="n">
        <f aca="false" ca="false" dt2D="false" dtr="false" t="normal">$L262*$K262*AV$259</f>
        <v>0</v>
      </c>
      <c r="AW262" s="568" t="n">
        <f aca="false" ca="false" dt2D="false" dtr="false" t="normal">$L262*$K262*AW$259</f>
        <v>0</v>
      </c>
      <c r="AX262" s="568" t="n">
        <f aca="false" ca="false" dt2D="false" dtr="false" t="normal">$L262*$K262*AX$259</f>
        <v>0</v>
      </c>
      <c r="AY262" s="568" t="n">
        <f aca="false" ca="false" dt2D="false" dtr="false" t="normal">$L262*$K262*AY$259</f>
        <v>0</v>
      </c>
      <c r="AZ262" s="568" t="n">
        <f aca="false" ca="false" dt2D="false" dtr="false" t="normal">$L262*$K262*AZ$259</f>
        <v>0</v>
      </c>
      <c r="BA262" s="568" t="n">
        <f aca="false" ca="false" dt2D="false" dtr="false" t="normal">$L262*$K262*BA$259</f>
        <v>0</v>
      </c>
      <c r="BB262" s="568" t="n">
        <f aca="false" ca="false" dt2D="false" dtr="false" t="normal">$L262*$K262*BB$259</f>
        <v>0</v>
      </c>
      <c r="BC262" s="568" t="n">
        <f aca="false" ca="false" dt2D="false" dtr="false" t="normal">$L262*$K262*BC$259</f>
        <v>0</v>
      </c>
      <c r="BD262" s="568" t="n">
        <f aca="false" ca="false" dt2D="false" dtr="false" t="normal">$L262*$K262*BD$259</f>
        <v>0</v>
      </c>
      <c r="BE262" s="568" t="n">
        <f aca="false" ca="false" dt2D="false" dtr="false" t="normal">$L262*$K262*BE$259</f>
        <v>0</v>
      </c>
      <c r="BF262" s="568" t="n">
        <f aca="false" ca="false" dt2D="false" dtr="false" t="normal">$L262*$K262*BF$259</f>
        <v>0</v>
      </c>
      <c r="BG262" s="568" t="n">
        <f aca="false" ca="false" dt2D="false" dtr="false" t="normal">$L262*$K262*BG$259</f>
        <v>0</v>
      </c>
      <c r="BH262" s="568" t="n">
        <f aca="false" ca="false" dt2D="false" dtr="false" t="normal">$L262*$K262*BH$259</f>
        <v>0</v>
      </c>
      <c r="BI262" s="568" t="n">
        <f aca="false" ca="false" dt2D="false" dtr="false" t="normal">$L262*$K262*BI$259</f>
        <v>0</v>
      </c>
      <c r="BJ262" s="568" t="n">
        <f aca="false" ca="false" dt2D="false" dtr="false" t="normal">$L262*$K262*BJ$259</f>
        <v>0</v>
      </c>
      <c r="BK262" s="568" t="n">
        <f aca="false" ca="false" dt2D="false" dtr="false" t="normal">$L262*$K262*BK$259</f>
        <v>0</v>
      </c>
      <c r="BL262" s="568" t="n">
        <f aca="false" ca="false" dt2D="false" dtr="false" t="normal">$L262*$K262*BL$259</f>
        <v>0</v>
      </c>
      <c r="BM262" s="568" t="n">
        <f aca="false" ca="false" dt2D="false" dtr="false" t="normal">$L262*$K262*BM$259</f>
        <v>0</v>
      </c>
      <c r="BN262" s="568" t="n">
        <f aca="false" ca="false" dt2D="false" dtr="false" t="normal">$L262*$K262*BN$259</f>
        <v>0</v>
      </c>
      <c r="BO262" s="568" t="n">
        <f aca="false" ca="false" dt2D="false" dtr="false" t="normal">$L262*$K262*BO$259</f>
        <v>0</v>
      </c>
      <c r="BP262" s="568" t="n">
        <f aca="false" ca="false" dt2D="false" dtr="false" t="normal">$L262*$K262*BP$259</f>
        <v>0</v>
      </c>
      <c r="BQ262" s="568" t="n">
        <f aca="false" ca="false" dt2D="false" dtr="false" t="normal">$L262*$K262*BQ$259</f>
        <v>0</v>
      </c>
      <c r="BR262" s="568" t="n">
        <f aca="false" ca="false" dt2D="false" dtr="false" t="normal">$L262*$K262*BR$259</f>
        <v>0</v>
      </c>
      <c r="BS262" s="568" t="n">
        <f aca="false" ca="false" dt2D="false" dtr="false" t="normal">$L262*$K262*BS$259</f>
        <v>0</v>
      </c>
      <c r="BT262" s="568" t="n">
        <f aca="false" ca="false" dt2D="false" dtr="false" t="normal">$L262*$K262*BT$259</f>
        <v>0</v>
      </c>
    </row>
    <row hidden="true" ht="16.5" outlineLevel="2" r="263">
      <c r="I263" s="570" t="s">
        <v>588</v>
      </c>
      <c r="J263" s="626" t="n"/>
      <c r="K263" s="567" t="n"/>
      <c r="L263" s="627" t="n"/>
      <c r="M263" s="568" t="n">
        <f aca="false" ca="false" dt2D="false" dtr="false" t="normal">$L263*$K263*M$259</f>
        <v>0</v>
      </c>
      <c r="N263" s="568" t="n">
        <f aca="false" ca="false" dt2D="false" dtr="false" t="normal">$L263*$K263*N$259</f>
        <v>0</v>
      </c>
      <c r="O263" s="568" t="n">
        <f aca="false" ca="false" dt2D="false" dtr="false" t="normal">$L263*$K263*O$259</f>
        <v>0</v>
      </c>
      <c r="P263" s="568" t="n">
        <f aca="false" ca="false" dt2D="false" dtr="false" t="normal">$L263*$K263*P$259</f>
        <v>0</v>
      </c>
      <c r="Q263" s="568" t="n">
        <f aca="false" ca="false" dt2D="false" dtr="false" t="normal">$L263*$K263*Q$259</f>
        <v>0</v>
      </c>
      <c r="R263" s="568" t="n">
        <f aca="false" ca="false" dt2D="false" dtr="false" t="normal">$L263*$K263*R$259</f>
        <v>0</v>
      </c>
      <c r="S263" s="568" t="n">
        <f aca="false" ca="false" dt2D="false" dtr="false" t="normal">$L263*$K263*S$259</f>
        <v>0</v>
      </c>
      <c r="T263" s="568" t="n">
        <f aca="false" ca="false" dt2D="false" dtr="false" t="normal">$L263*$K263*T$259</f>
        <v>0</v>
      </c>
      <c r="U263" s="568" t="n">
        <f aca="false" ca="false" dt2D="false" dtr="false" t="normal">$L263*$K263*U$259</f>
        <v>0</v>
      </c>
      <c r="V263" s="568" t="n">
        <f aca="false" ca="false" dt2D="false" dtr="false" t="normal">$L263*$K263*V$259</f>
        <v>0</v>
      </c>
      <c r="W263" s="568" t="n">
        <f aca="false" ca="false" dt2D="false" dtr="false" t="normal">$L263*$K263*W$259</f>
        <v>0</v>
      </c>
      <c r="X263" s="568" t="n">
        <f aca="false" ca="false" dt2D="false" dtr="false" t="normal">$L263*$K263*X$259</f>
        <v>0</v>
      </c>
      <c r="Y263" s="568" t="n">
        <f aca="false" ca="false" dt2D="false" dtr="false" t="normal">$L263*$K263*Y$259</f>
        <v>0</v>
      </c>
      <c r="Z263" s="568" t="n">
        <f aca="false" ca="false" dt2D="false" dtr="false" t="normal">$L263*$K263*Z$259</f>
        <v>0</v>
      </c>
      <c r="AA263" s="568" t="n">
        <f aca="false" ca="false" dt2D="false" dtr="false" t="normal">$L263*$K263*AA$259</f>
        <v>0</v>
      </c>
      <c r="AB263" s="568" t="n">
        <f aca="false" ca="false" dt2D="false" dtr="false" t="normal">$L263*$K263*AB$259</f>
        <v>0</v>
      </c>
      <c r="AC263" s="568" t="n">
        <f aca="false" ca="false" dt2D="false" dtr="false" t="normal">$L263*$K263*AC$259</f>
        <v>0</v>
      </c>
      <c r="AD263" s="568" t="n">
        <f aca="false" ca="false" dt2D="false" dtr="false" t="normal">$L263*$K263*AD$259</f>
        <v>0</v>
      </c>
      <c r="AE263" s="568" t="n">
        <f aca="false" ca="false" dt2D="false" dtr="false" t="normal">$L263*$K263*AE$259</f>
        <v>0</v>
      </c>
      <c r="AF263" s="568" t="n">
        <f aca="false" ca="false" dt2D="false" dtr="false" t="normal">$L263*$K263*AF$259</f>
        <v>0</v>
      </c>
      <c r="AG263" s="568" t="n">
        <f aca="false" ca="false" dt2D="false" dtr="false" t="normal">$L263*$K263*AG$259</f>
        <v>0</v>
      </c>
      <c r="AH263" s="568" t="n">
        <f aca="false" ca="false" dt2D="false" dtr="false" t="normal">$L263*$K263*AH$259</f>
        <v>0</v>
      </c>
      <c r="AI263" s="568" t="n">
        <f aca="false" ca="false" dt2D="false" dtr="false" t="normal">$L263*$K263*AI$259</f>
        <v>0</v>
      </c>
      <c r="AJ263" s="568" t="n">
        <f aca="false" ca="false" dt2D="false" dtr="false" t="normal">$L263*$K263*AJ$259</f>
        <v>0</v>
      </c>
      <c r="AK263" s="568" t="n">
        <f aca="false" ca="false" dt2D="false" dtr="false" t="normal">$L263*$K263*AK$259</f>
        <v>0</v>
      </c>
      <c r="AL263" s="568" t="n">
        <f aca="false" ca="false" dt2D="false" dtr="false" t="normal">$L263*$K263*AL$259</f>
        <v>0</v>
      </c>
      <c r="AM263" s="568" t="n">
        <f aca="false" ca="false" dt2D="false" dtr="false" t="normal">$L263*$K263*AM$259</f>
        <v>0</v>
      </c>
      <c r="AN263" s="568" t="n">
        <f aca="false" ca="false" dt2D="false" dtr="false" t="normal">$L263*$K263*AN$259</f>
        <v>0</v>
      </c>
      <c r="AO263" s="568" t="n">
        <f aca="false" ca="false" dt2D="false" dtr="false" t="normal">$L263*$K263*AO$259</f>
        <v>0</v>
      </c>
      <c r="AP263" s="568" t="n">
        <f aca="false" ca="false" dt2D="false" dtr="false" t="normal">$L263*$K263*AP$259</f>
        <v>0</v>
      </c>
      <c r="AQ263" s="568" t="n">
        <f aca="false" ca="false" dt2D="false" dtr="false" t="normal">$L263*$K263*AQ$259</f>
        <v>0</v>
      </c>
      <c r="AR263" s="568" t="n">
        <f aca="false" ca="false" dt2D="false" dtr="false" t="normal">$L263*$K263*AR$259</f>
        <v>0</v>
      </c>
      <c r="AS263" s="568" t="n">
        <f aca="false" ca="false" dt2D="false" dtr="false" t="normal">$L263*$K263*AS$259</f>
        <v>0</v>
      </c>
      <c r="AT263" s="568" t="n">
        <f aca="false" ca="false" dt2D="false" dtr="false" t="normal">$L263*$K263*AT$259</f>
        <v>0</v>
      </c>
      <c r="AU263" s="568" t="n">
        <f aca="false" ca="false" dt2D="false" dtr="false" t="normal">$L263*$K263*AU$259</f>
        <v>0</v>
      </c>
      <c r="AV263" s="568" t="n">
        <f aca="false" ca="false" dt2D="false" dtr="false" t="normal">$L263*$K263*AV$259</f>
        <v>0</v>
      </c>
      <c r="AW263" s="568" t="n">
        <f aca="false" ca="false" dt2D="false" dtr="false" t="normal">$L263*$K263*AW$259</f>
        <v>0</v>
      </c>
      <c r="AX263" s="568" t="n">
        <f aca="false" ca="false" dt2D="false" dtr="false" t="normal">$L263*$K263*AX$259</f>
        <v>0</v>
      </c>
      <c r="AY263" s="568" t="n">
        <f aca="false" ca="false" dt2D="false" dtr="false" t="normal">$L263*$K263*AY$259</f>
        <v>0</v>
      </c>
      <c r="AZ263" s="568" t="n">
        <f aca="false" ca="false" dt2D="false" dtr="false" t="normal">$L263*$K263*AZ$259</f>
        <v>0</v>
      </c>
      <c r="BA263" s="568" t="n">
        <f aca="false" ca="false" dt2D="false" dtr="false" t="normal">$L263*$K263*BA$259</f>
        <v>0</v>
      </c>
      <c r="BB263" s="568" t="n">
        <f aca="false" ca="false" dt2D="false" dtr="false" t="normal">$L263*$K263*BB$259</f>
        <v>0</v>
      </c>
      <c r="BC263" s="568" t="n">
        <f aca="false" ca="false" dt2D="false" dtr="false" t="normal">$L263*$K263*BC$259</f>
        <v>0</v>
      </c>
      <c r="BD263" s="568" t="n">
        <f aca="false" ca="false" dt2D="false" dtr="false" t="normal">$L263*$K263*BD$259</f>
        <v>0</v>
      </c>
      <c r="BE263" s="568" t="n">
        <f aca="false" ca="false" dt2D="false" dtr="false" t="normal">$L263*$K263*BE$259</f>
        <v>0</v>
      </c>
      <c r="BF263" s="568" t="n">
        <f aca="false" ca="false" dt2D="false" dtr="false" t="normal">$L263*$K263*BF$259</f>
        <v>0</v>
      </c>
      <c r="BG263" s="568" t="n">
        <f aca="false" ca="false" dt2D="false" dtr="false" t="normal">$L263*$K263*BG$259</f>
        <v>0</v>
      </c>
      <c r="BH263" s="568" t="n">
        <f aca="false" ca="false" dt2D="false" dtr="false" t="normal">$L263*$K263*BH$259</f>
        <v>0</v>
      </c>
      <c r="BI263" s="568" t="n">
        <f aca="false" ca="false" dt2D="false" dtr="false" t="normal">$L263*$K263*BI$259</f>
        <v>0</v>
      </c>
      <c r="BJ263" s="568" t="n">
        <f aca="false" ca="false" dt2D="false" dtr="false" t="normal">$L263*$K263*BJ$259</f>
        <v>0</v>
      </c>
      <c r="BK263" s="568" t="n">
        <f aca="false" ca="false" dt2D="false" dtr="false" t="normal">$L263*$K263*BK$259</f>
        <v>0</v>
      </c>
      <c r="BL263" s="568" t="n">
        <f aca="false" ca="false" dt2D="false" dtr="false" t="normal">$L263*$K263*BL$259</f>
        <v>0</v>
      </c>
      <c r="BM263" s="568" t="n">
        <f aca="false" ca="false" dt2D="false" dtr="false" t="normal">$L263*$K263*BM$259</f>
        <v>0</v>
      </c>
      <c r="BN263" s="568" t="n">
        <f aca="false" ca="false" dt2D="false" dtr="false" t="normal">$L263*$K263*BN$259</f>
        <v>0</v>
      </c>
      <c r="BO263" s="568" t="n">
        <f aca="false" ca="false" dt2D="false" dtr="false" t="normal">$L263*$K263*BO$259</f>
        <v>0</v>
      </c>
      <c r="BP263" s="568" t="n">
        <f aca="false" ca="false" dt2D="false" dtr="false" t="normal">$L263*$K263*BP$259</f>
        <v>0</v>
      </c>
      <c r="BQ263" s="568" t="n">
        <f aca="false" ca="false" dt2D="false" dtr="false" t="normal">$L263*$K263*BQ$259</f>
        <v>0</v>
      </c>
      <c r="BR263" s="568" t="n">
        <f aca="false" ca="false" dt2D="false" dtr="false" t="normal">$L263*$K263*BR$259</f>
        <v>0</v>
      </c>
      <c r="BS263" s="568" t="n">
        <f aca="false" ca="false" dt2D="false" dtr="false" t="normal">$L263*$K263*BS$259</f>
        <v>0</v>
      </c>
      <c r="BT263" s="568" t="n">
        <f aca="false" ca="false" dt2D="false" dtr="false" t="normal">$L263*$K263*BT$259</f>
        <v>0</v>
      </c>
    </row>
    <row hidden="true" ht="16.5" outlineLevel="2" r="264">
      <c r="I264" s="570" t="s">
        <v>588</v>
      </c>
      <c r="J264" s="626" t="n"/>
      <c r="K264" s="567" t="n"/>
      <c r="L264" s="627" t="n"/>
      <c r="M264" s="568" t="n">
        <f aca="false" ca="false" dt2D="false" dtr="false" t="normal">$L264*$K264*M$259</f>
        <v>0</v>
      </c>
      <c r="N264" s="568" t="n">
        <f aca="false" ca="false" dt2D="false" dtr="false" t="normal">$L264*$K264*N$259</f>
        <v>0</v>
      </c>
      <c r="O264" s="568" t="n">
        <f aca="false" ca="false" dt2D="false" dtr="false" t="normal">$L264*$K264*O$259</f>
        <v>0</v>
      </c>
      <c r="P264" s="568" t="n">
        <f aca="false" ca="false" dt2D="false" dtr="false" t="normal">$L264*$K264*P$259</f>
        <v>0</v>
      </c>
      <c r="Q264" s="568" t="n">
        <f aca="false" ca="false" dt2D="false" dtr="false" t="normal">$L264*$K264*Q$259</f>
        <v>0</v>
      </c>
      <c r="R264" s="568" t="n">
        <f aca="false" ca="false" dt2D="false" dtr="false" t="normal">$L264*$K264*R$259</f>
        <v>0</v>
      </c>
      <c r="S264" s="568" t="n">
        <f aca="false" ca="false" dt2D="false" dtr="false" t="normal">$L264*$K264*S$259</f>
        <v>0</v>
      </c>
      <c r="T264" s="568" t="n">
        <f aca="false" ca="false" dt2D="false" dtr="false" t="normal">$L264*$K264*T$259</f>
        <v>0</v>
      </c>
      <c r="U264" s="568" t="n">
        <f aca="false" ca="false" dt2D="false" dtr="false" t="normal">$L264*$K264*U$259</f>
        <v>0</v>
      </c>
      <c r="V264" s="568" t="n">
        <f aca="false" ca="false" dt2D="false" dtr="false" t="normal">$L264*$K264*V$259</f>
        <v>0</v>
      </c>
      <c r="W264" s="568" t="n">
        <f aca="false" ca="false" dt2D="false" dtr="false" t="normal">$L264*$K264*W$259</f>
        <v>0</v>
      </c>
      <c r="X264" s="568" t="n">
        <f aca="false" ca="false" dt2D="false" dtr="false" t="normal">$L264*$K264*X$259</f>
        <v>0</v>
      </c>
      <c r="Y264" s="568" t="n">
        <f aca="false" ca="false" dt2D="false" dtr="false" t="normal">$L264*$K264*Y$259</f>
        <v>0</v>
      </c>
      <c r="Z264" s="568" t="n">
        <f aca="false" ca="false" dt2D="false" dtr="false" t="normal">$L264*$K264*Z$259</f>
        <v>0</v>
      </c>
      <c r="AA264" s="568" t="n">
        <f aca="false" ca="false" dt2D="false" dtr="false" t="normal">$L264*$K264*AA$259</f>
        <v>0</v>
      </c>
      <c r="AB264" s="568" t="n">
        <f aca="false" ca="false" dt2D="false" dtr="false" t="normal">$L264*$K264*AB$259</f>
        <v>0</v>
      </c>
      <c r="AC264" s="568" t="n">
        <f aca="false" ca="false" dt2D="false" dtr="false" t="normal">$L264*$K264*AC$259</f>
        <v>0</v>
      </c>
      <c r="AD264" s="568" t="n">
        <f aca="false" ca="false" dt2D="false" dtr="false" t="normal">$L264*$K264*AD$259</f>
        <v>0</v>
      </c>
      <c r="AE264" s="568" t="n">
        <f aca="false" ca="false" dt2D="false" dtr="false" t="normal">$L264*$K264*AE$259</f>
        <v>0</v>
      </c>
      <c r="AF264" s="568" t="n">
        <f aca="false" ca="false" dt2D="false" dtr="false" t="normal">$L264*$K264*AF$259</f>
        <v>0</v>
      </c>
      <c r="AG264" s="568" t="n">
        <f aca="false" ca="false" dt2D="false" dtr="false" t="normal">$L264*$K264*AG$259</f>
        <v>0</v>
      </c>
      <c r="AH264" s="568" t="n">
        <f aca="false" ca="false" dt2D="false" dtr="false" t="normal">$L264*$K264*AH$259</f>
        <v>0</v>
      </c>
      <c r="AI264" s="568" t="n">
        <f aca="false" ca="false" dt2D="false" dtr="false" t="normal">$L264*$K264*AI$259</f>
        <v>0</v>
      </c>
      <c r="AJ264" s="568" t="n">
        <f aca="false" ca="false" dt2D="false" dtr="false" t="normal">$L264*$K264*AJ$259</f>
        <v>0</v>
      </c>
      <c r="AK264" s="568" t="n">
        <f aca="false" ca="false" dt2D="false" dtr="false" t="normal">$L264*$K264*AK$259</f>
        <v>0</v>
      </c>
      <c r="AL264" s="568" t="n">
        <f aca="false" ca="false" dt2D="false" dtr="false" t="normal">$L264*$K264*AL$259</f>
        <v>0</v>
      </c>
      <c r="AM264" s="568" t="n">
        <f aca="false" ca="false" dt2D="false" dtr="false" t="normal">$L264*$K264*AM$259</f>
        <v>0</v>
      </c>
      <c r="AN264" s="568" t="n">
        <f aca="false" ca="false" dt2D="false" dtr="false" t="normal">$L264*$K264*AN$259</f>
        <v>0</v>
      </c>
      <c r="AO264" s="568" t="n">
        <f aca="false" ca="false" dt2D="false" dtr="false" t="normal">$L264*$K264*AO$259</f>
        <v>0</v>
      </c>
      <c r="AP264" s="568" t="n">
        <f aca="false" ca="false" dt2D="false" dtr="false" t="normal">$L264*$K264*AP$259</f>
        <v>0</v>
      </c>
      <c r="AQ264" s="568" t="n">
        <f aca="false" ca="false" dt2D="false" dtr="false" t="normal">$L264*$K264*AQ$259</f>
        <v>0</v>
      </c>
      <c r="AR264" s="568" t="n">
        <f aca="false" ca="false" dt2D="false" dtr="false" t="normal">$L264*$K264*AR$259</f>
        <v>0</v>
      </c>
      <c r="AS264" s="568" t="n">
        <f aca="false" ca="false" dt2D="false" dtr="false" t="normal">$L264*$K264*AS$259</f>
        <v>0</v>
      </c>
      <c r="AT264" s="568" t="n">
        <f aca="false" ca="false" dt2D="false" dtr="false" t="normal">$L264*$K264*AT$259</f>
        <v>0</v>
      </c>
      <c r="AU264" s="568" t="n">
        <f aca="false" ca="false" dt2D="false" dtr="false" t="normal">$L264*$K264*AU$259</f>
        <v>0</v>
      </c>
      <c r="AV264" s="568" t="n">
        <f aca="false" ca="false" dt2D="false" dtr="false" t="normal">$L264*$K264*AV$259</f>
        <v>0</v>
      </c>
      <c r="AW264" s="568" t="n">
        <f aca="false" ca="false" dt2D="false" dtr="false" t="normal">$L264*$K264*AW$259</f>
        <v>0</v>
      </c>
      <c r="AX264" s="568" t="n">
        <f aca="false" ca="false" dt2D="false" dtr="false" t="normal">$L264*$K264*AX$259</f>
        <v>0</v>
      </c>
      <c r="AY264" s="568" t="n">
        <f aca="false" ca="false" dt2D="false" dtr="false" t="normal">$L264*$K264*AY$259</f>
        <v>0</v>
      </c>
      <c r="AZ264" s="568" t="n">
        <f aca="false" ca="false" dt2D="false" dtr="false" t="normal">$L264*$K264*AZ$259</f>
        <v>0</v>
      </c>
      <c r="BA264" s="568" t="n">
        <f aca="false" ca="false" dt2D="false" dtr="false" t="normal">$L264*$K264*BA$259</f>
        <v>0</v>
      </c>
      <c r="BB264" s="568" t="n">
        <f aca="false" ca="false" dt2D="false" dtr="false" t="normal">$L264*$K264*BB$259</f>
        <v>0</v>
      </c>
      <c r="BC264" s="568" t="n">
        <f aca="false" ca="false" dt2D="false" dtr="false" t="normal">$L264*$K264*BC$259</f>
        <v>0</v>
      </c>
      <c r="BD264" s="568" t="n">
        <f aca="false" ca="false" dt2D="false" dtr="false" t="normal">$L264*$K264*BD$259</f>
        <v>0</v>
      </c>
      <c r="BE264" s="568" t="n">
        <f aca="false" ca="false" dt2D="false" dtr="false" t="normal">$L264*$K264*BE$259</f>
        <v>0</v>
      </c>
      <c r="BF264" s="568" t="n">
        <f aca="false" ca="false" dt2D="false" dtr="false" t="normal">$L264*$K264*BF$259</f>
        <v>0</v>
      </c>
      <c r="BG264" s="568" t="n">
        <f aca="false" ca="false" dt2D="false" dtr="false" t="normal">$L264*$K264*BG$259</f>
        <v>0</v>
      </c>
      <c r="BH264" s="568" t="n">
        <f aca="false" ca="false" dt2D="false" dtr="false" t="normal">$L264*$K264*BH$259</f>
        <v>0</v>
      </c>
      <c r="BI264" s="568" t="n">
        <f aca="false" ca="false" dt2D="false" dtr="false" t="normal">$L264*$K264*BI$259</f>
        <v>0</v>
      </c>
      <c r="BJ264" s="568" t="n">
        <f aca="false" ca="false" dt2D="false" dtr="false" t="normal">$L264*$K264*BJ$259</f>
        <v>0</v>
      </c>
      <c r="BK264" s="568" t="n">
        <f aca="false" ca="false" dt2D="false" dtr="false" t="normal">$L264*$K264*BK$259</f>
        <v>0</v>
      </c>
      <c r="BL264" s="568" t="n">
        <f aca="false" ca="false" dt2D="false" dtr="false" t="normal">$L264*$K264*BL$259</f>
        <v>0</v>
      </c>
      <c r="BM264" s="568" t="n">
        <f aca="false" ca="false" dt2D="false" dtr="false" t="normal">$L264*$K264*BM$259</f>
        <v>0</v>
      </c>
      <c r="BN264" s="568" t="n">
        <f aca="false" ca="false" dt2D="false" dtr="false" t="normal">$L264*$K264*BN$259</f>
        <v>0</v>
      </c>
      <c r="BO264" s="568" t="n">
        <f aca="false" ca="false" dt2D="false" dtr="false" t="normal">$L264*$K264*BO$259</f>
        <v>0</v>
      </c>
      <c r="BP264" s="568" t="n">
        <f aca="false" ca="false" dt2D="false" dtr="false" t="normal">$L264*$K264*BP$259</f>
        <v>0</v>
      </c>
      <c r="BQ264" s="568" t="n">
        <f aca="false" ca="false" dt2D="false" dtr="false" t="normal">$L264*$K264*BQ$259</f>
        <v>0</v>
      </c>
      <c r="BR264" s="568" t="n">
        <f aca="false" ca="false" dt2D="false" dtr="false" t="normal">$L264*$K264*BR$259</f>
        <v>0</v>
      </c>
      <c r="BS264" s="568" t="n">
        <f aca="false" ca="false" dt2D="false" dtr="false" t="normal">$L264*$K264*BS$259</f>
        <v>0</v>
      </c>
      <c r="BT264" s="568" t="n">
        <f aca="false" ca="false" dt2D="false" dtr="false" t="normal">$L264*$K264*BT$259</f>
        <v>0</v>
      </c>
    </row>
    <row hidden="true" ht="16.5" outlineLevel="1" r="265">
      <c r="B265" s="482" t="s">
        <v>628</v>
      </c>
      <c r="D265" s="482" t="s">
        <v>581</v>
      </c>
      <c r="E265" s="482" t="s">
        <v>629</v>
      </c>
      <c r="I265" s="571" t="s">
        <v>714</v>
      </c>
      <c r="L265" s="235" t="n"/>
      <c r="M265" s="573" t="n">
        <f aca="false" ca="false" dt2D="false" dtr="false" t="normal">SUM(M260:M264)</f>
        <v>0</v>
      </c>
      <c r="N265" s="573" t="n">
        <f aca="false" ca="false" dt2D="false" dtr="false" t="normal">SUM(N260:N264)</f>
        <v>0</v>
      </c>
      <c r="O265" s="573" t="n">
        <f aca="false" ca="false" dt2D="false" dtr="false" t="normal">SUM(O260:O264)</f>
        <v>0</v>
      </c>
      <c r="P265" s="573" t="n">
        <f aca="false" ca="false" dt2D="false" dtr="false" t="normal">SUM(P260:P264)</f>
        <v>0</v>
      </c>
      <c r="Q265" s="573" t="n">
        <f aca="false" ca="false" dt2D="false" dtr="false" t="normal">SUM(Q260:Q264)</f>
        <v>0</v>
      </c>
      <c r="R265" s="573" t="n">
        <f aca="false" ca="false" dt2D="false" dtr="false" t="normal">SUM(R260:R264)</f>
        <v>0</v>
      </c>
      <c r="S265" s="573" t="n">
        <f aca="false" ca="false" dt2D="false" dtr="false" t="normal">SUM(S260:S264)</f>
        <v>0</v>
      </c>
      <c r="T265" s="573" t="n">
        <f aca="false" ca="false" dt2D="false" dtr="false" t="normal">SUM(T260:T264)</f>
        <v>0</v>
      </c>
      <c r="U265" s="573" t="n">
        <f aca="false" ca="false" dt2D="false" dtr="false" t="normal">SUM(U260:U264)</f>
        <v>0</v>
      </c>
      <c r="V265" s="573" t="n">
        <f aca="false" ca="false" dt2D="false" dtr="false" t="normal">SUM(V260:V264)</f>
        <v>0</v>
      </c>
      <c r="W265" s="573" t="n">
        <f aca="false" ca="false" dt2D="false" dtr="false" t="normal">SUM(W260:W264)</f>
        <v>0</v>
      </c>
      <c r="X265" s="573" t="n">
        <f aca="false" ca="false" dt2D="false" dtr="false" t="normal">SUM(X260:X264)</f>
        <v>0</v>
      </c>
      <c r="Y265" s="573" t="n">
        <f aca="false" ca="false" dt2D="false" dtr="false" t="normal">SUM(Y260:Y264)</f>
        <v>0</v>
      </c>
      <c r="Z265" s="573" t="n">
        <f aca="false" ca="false" dt2D="false" dtr="false" t="normal">SUM(Z260:Z264)</f>
        <v>0</v>
      </c>
      <c r="AA265" s="573" t="n">
        <f aca="false" ca="false" dt2D="false" dtr="false" t="normal">SUM(AA260:AA264)</f>
        <v>0</v>
      </c>
      <c r="AB265" s="573" t="n">
        <f aca="false" ca="false" dt2D="false" dtr="false" t="normal">SUM(AB260:AB264)</f>
        <v>0</v>
      </c>
      <c r="AC265" s="573" t="n">
        <f aca="false" ca="false" dt2D="false" dtr="false" t="normal">SUM(AC260:AC264)</f>
        <v>0</v>
      </c>
      <c r="AD265" s="573" t="n">
        <f aca="false" ca="false" dt2D="false" dtr="false" t="normal">SUM(AD260:AD264)</f>
        <v>0</v>
      </c>
      <c r="AE265" s="573" t="n">
        <f aca="false" ca="false" dt2D="false" dtr="false" t="normal">SUM(AE260:AE264)</f>
        <v>0</v>
      </c>
      <c r="AF265" s="573" t="n">
        <f aca="false" ca="false" dt2D="false" dtr="false" t="normal">SUM(AF260:AF264)</f>
        <v>0</v>
      </c>
      <c r="AG265" s="573" t="n">
        <f aca="false" ca="false" dt2D="false" dtr="false" t="normal">SUM(AG260:AG264)</f>
        <v>0</v>
      </c>
      <c r="AH265" s="573" t="n">
        <f aca="false" ca="false" dt2D="false" dtr="false" t="normal">SUM(AH260:AH264)</f>
        <v>0</v>
      </c>
      <c r="AI265" s="573" t="n">
        <f aca="false" ca="false" dt2D="false" dtr="false" t="normal">SUM(AI260:AI264)</f>
        <v>0</v>
      </c>
      <c r="AJ265" s="573" t="n">
        <f aca="false" ca="false" dt2D="false" dtr="false" t="normal">SUM(AJ260:AJ264)</f>
        <v>0</v>
      </c>
      <c r="AK265" s="573" t="n">
        <f aca="false" ca="false" dt2D="false" dtr="false" t="normal">SUM(AK260:AK264)</f>
        <v>0</v>
      </c>
      <c r="AL265" s="573" t="n">
        <f aca="false" ca="false" dt2D="false" dtr="false" t="normal">SUM(AL260:AL264)</f>
        <v>0</v>
      </c>
      <c r="AM265" s="573" t="n">
        <f aca="false" ca="false" dt2D="false" dtr="false" t="normal">SUM(AM260:AM264)</f>
        <v>0</v>
      </c>
      <c r="AN265" s="573" t="n">
        <f aca="false" ca="false" dt2D="false" dtr="false" t="normal">SUM(AN260:AN264)</f>
        <v>0</v>
      </c>
      <c r="AO265" s="573" t="n">
        <f aca="false" ca="false" dt2D="false" dtr="false" t="normal">SUM(AO260:AO264)</f>
        <v>0</v>
      </c>
      <c r="AP265" s="573" t="n">
        <f aca="false" ca="false" dt2D="false" dtr="false" t="normal">SUM(AP260:AP264)</f>
        <v>0</v>
      </c>
      <c r="AQ265" s="573" t="n">
        <f aca="false" ca="false" dt2D="false" dtr="false" t="normal">SUM(AQ260:AQ264)</f>
        <v>0</v>
      </c>
      <c r="AR265" s="573" t="n">
        <f aca="false" ca="false" dt2D="false" dtr="false" t="normal">SUM(AR260:AR264)</f>
        <v>0</v>
      </c>
      <c r="AS265" s="573" t="n">
        <f aca="false" ca="false" dt2D="false" dtr="false" t="normal">SUM(AS260:AS264)</f>
        <v>0</v>
      </c>
      <c r="AT265" s="573" t="n">
        <f aca="false" ca="false" dt2D="false" dtr="false" t="normal">SUM(AT260:AT264)</f>
        <v>0</v>
      </c>
      <c r="AU265" s="573" t="n">
        <f aca="false" ca="false" dt2D="false" dtr="false" t="normal">SUM(AU260:AU264)</f>
        <v>0</v>
      </c>
      <c r="AV265" s="573" t="n">
        <f aca="false" ca="false" dt2D="false" dtr="false" t="normal">SUM(AV260:AV264)</f>
        <v>0</v>
      </c>
      <c r="AW265" s="573" t="n">
        <f aca="false" ca="false" dt2D="false" dtr="false" t="normal">SUM(AW260:AW264)</f>
        <v>0</v>
      </c>
      <c r="AX265" s="573" t="n">
        <f aca="false" ca="false" dt2D="false" dtr="false" t="normal">SUM(AX260:AX264)</f>
        <v>0</v>
      </c>
      <c r="AY265" s="573" t="n">
        <f aca="false" ca="false" dt2D="false" dtr="false" t="normal">SUM(AY260:AY264)</f>
        <v>0</v>
      </c>
      <c r="AZ265" s="573" t="n">
        <f aca="false" ca="false" dt2D="false" dtr="false" t="normal">SUM(AZ260:AZ264)</f>
        <v>0</v>
      </c>
      <c r="BA265" s="573" t="n">
        <f aca="false" ca="false" dt2D="false" dtr="false" t="normal">SUM(BA260:BA264)</f>
        <v>0</v>
      </c>
      <c r="BB265" s="573" t="n">
        <f aca="false" ca="false" dt2D="false" dtr="false" t="normal">SUM(BB260:BB264)</f>
        <v>0</v>
      </c>
      <c r="BC265" s="573" t="n">
        <f aca="false" ca="false" dt2D="false" dtr="false" t="normal">SUM(BC260:BC264)</f>
        <v>0</v>
      </c>
      <c r="BD265" s="573" t="n">
        <f aca="false" ca="false" dt2D="false" dtr="false" t="normal">SUM(BD260:BD264)</f>
        <v>0</v>
      </c>
      <c r="BE265" s="573" t="n">
        <f aca="false" ca="false" dt2D="false" dtr="false" t="normal">SUM(BE260:BE264)</f>
        <v>0</v>
      </c>
      <c r="BF265" s="573" t="n">
        <f aca="false" ca="false" dt2D="false" dtr="false" t="normal">SUM(BF260:BF264)</f>
        <v>0</v>
      </c>
      <c r="BG265" s="573" t="n">
        <f aca="false" ca="false" dt2D="false" dtr="false" t="normal">SUM(BG260:BG264)</f>
        <v>0</v>
      </c>
      <c r="BH265" s="573" t="n">
        <f aca="false" ca="false" dt2D="false" dtr="false" t="normal">SUM(BH260:BH264)</f>
        <v>0</v>
      </c>
      <c r="BI265" s="573" t="n">
        <f aca="false" ca="false" dt2D="false" dtr="false" t="normal">SUM(BI260:BI264)</f>
        <v>0</v>
      </c>
      <c r="BJ265" s="573" t="n">
        <f aca="false" ca="false" dt2D="false" dtr="false" t="normal">SUM(BJ260:BJ264)</f>
        <v>0</v>
      </c>
      <c r="BK265" s="573" t="n">
        <f aca="false" ca="false" dt2D="false" dtr="false" t="normal">SUM(BK260:BK264)</f>
        <v>0</v>
      </c>
      <c r="BL265" s="573" t="n">
        <f aca="false" ca="false" dt2D="false" dtr="false" t="normal">SUM(BL260:BL264)</f>
        <v>0</v>
      </c>
      <c r="BM265" s="573" t="n">
        <f aca="false" ca="false" dt2D="false" dtr="false" t="normal">SUM(BM260:BM264)</f>
        <v>0</v>
      </c>
      <c r="BN265" s="573" t="n">
        <f aca="false" ca="false" dt2D="false" dtr="false" t="normal">SUM(BN260:BN264)</f>
        <v>0</v>
      </c>
      <c r="BO265" s="573" t="n">
        <f aca="false" ca="false" dt2D="false" dtr="false" t="normal">SUM(BO260:BO264)</f>
        <v>0</v>
      </c>
      <c r="BP265" s="573" t="n">
        <f aca="false" ca="false" dt2D="false" dtr="false" t="normal">SUM(BP260:BP264)</f>
        <v>0</v>
      </c>
      <c r="BQ265" s="573" t="n">
        <f aca="false" ca="false" dt2D="false" dtr="false" t="normal">SUM(BQ260:BQ264)</f>
        <v>0</v>
      </c>
      <c r="BR265" s="573" t="n">
        <f aca="false" ca="false" dt2D="false" dtr="false" t="normal">SUM(BR260:BR264)</f>
        <v>0</v>
      </c>
      <c r="BS265" s="573" t="n">
        <f aca="false" ca="false" dt2D="false" dtr="false" t="normal">SUM(BS260:BS264)</f>
        <v>0</v>
      </c>
      <c r="BT265" s="573" t="n">
        <f aca="false" ca="false" dt2D="false" dtr="false" t="normal">SUM(BT260:BT264)</f>
        <v>0</v>
      </c>
    </row>
    <row outlineLevel="0" r="266">
      <c r="L266" s="235" t="n"/>
      <c r="M266" s="244" t="n"/>
      <c r="N266" s="244" t="n"/>
      <c r="O266" s="244" t="n"/>
      <c r="P266" s="244" t="n"/>
      <c r="Q266" s="244" t="n"/>
      <c r="R266" s="244" t="n"/>
      <c r="S266" s="244" t="n"/>
      <c r="T266" s="244" t="n"/>
      <c r="U266" s="244" t="n"/>
      <c r="V266" s="244" t="n"/>
      <c r="W266" s="244" t="n"/>
      <c r="X266" s="244" t="n"/>
      <c r="Y266" s="244" t="n"/>
      <c r="Z266" s="244" t="n"/>
      <c r="AA266" s="244" t="n"/>
      <c r="AB266" s="244" t="n"/>
      <c r="AC266" s="244" t="n"/>
      <c r="AD266" s="244" t="n"/>
      <c r="AE266" s="244" t="n"/>
      <c r="AF266" s="244" t="n"/>
      <c r="AG266" s="244" t="n"/>
      <c r="AH266" s="244" t="n"/>
      <c r="AI266" s="244" t="n"/>
      <c r="AJ266" s="244" t="n"/>
      <c r="AK266" s="244" t="n"/>
      <c r="AL266" s="244" t="n"/>
      <c r="AM266" s="244" t="n"/>
      <c r="AN266" s="244" t="n"/>
      <c r="AO266" s="244" t="n"/>
      <c r="AP266" s="244" t="n"/>
      <c r="AQ266" s="244" t="n"/>
      <c r="AR266" s="244" t="n"/>
      <c r="AS266" s="244" t="n"/>
      <c r="AT266" s="244" t="n"/>
      <c r="AU266" s="244" t="n"/>
      <c r="AV266" s="244" t="n"/>
      <c r="AW266" s="244" t="n"/>
      <c r="AX266" s="244" t="n"/>
      <c r="AY266" s="244" t="n"/>
      <c r="AZ266" s="244" t="n"/>
      <c r="BA266" s="244" t="n"/>
      <c r="BB266" s="244" t="n"/>
      <c r="BC266" s="244" t="n"/>
      <c r="BD266" s="244" t="n"/>
      <c r="BE266" s="244" t="n"/>
      <c r="BF266" s="244" t="n"/>
      <c r="BG266" s="244" t="n"/>
      <c r="BH266" s="244" t="n"/>
      <c r="BI266" s="244" t="n"/>
      <c r="BJ266" s="244" t="n"/>
      <c r="BK266" s="244" t="n"/>
      <c r="BL266" s="244" t="n"/>
      <c r="BM266" s="244" t="n"/>
      <c r="BN266" s="244" t="n"/>
      <c r="BO266" s="244" t="n"/>
      <c r="BP266" s="244" t="n"/>
      <c r="BQ266" s="244" t="n"/>
      <c r="BR266" s="244" t="n"/>
      <c r="BS266" s="244" t="n"/>
      <c r="BT266" s="244" t="n"/>
    </row>
    <row ht="18.75" outlineLevel="0" r="267">
      <c r="I267" s="228" t="s">
        <v>582</v>
      </c>
      <c r="J267" s="170" t="n"/>
      <c r="L267" s="235" t="n"/>
      <c r="M267" s="244" t="n"/>
      <c r="N267" s="244" t="n"/>
      <c r="O267" s="244" t="n"/>
      <c r="P267" s="244" t="n"/>
      <c r="Q267" s="244" t="n"/>
      <c r="R267" s="244" t="n"/>
      <c r="S267" s="244" t="n"/>
      <c r="T267" s="244" t="n"/>
      <c r="U267" s="244" t="n"/>
      <c r="V267" s="244" t="n"/>
      <c r="W267" s="244" t="n"/>
      <c r="X267" s="244" t="n"/>
      <c r="Y267" s="244" t="n"/>
      <c r="Z267" s="244" t="n"/>
      <c r="AA267" s="244" t="n"/>
      <c r="AB267" s="244" t="n"/>
      <c r="AC267" s="244" t="n"/>
      <c r="AD267" s="244" t="n"/>
      <c r="AE267" s="244" t="n"/>
      <c r="AF267" s="244" t="n"/>
      <c r="AG267" s="244" t="n"/>
      <c r="AH267" s="244" t="n"/>
      <c r="AI267" s="244" t="n"/>
      <c r="AJ267" s="244" t="n"/>
      <c r="AK267" s="244" t="n"/>
      <c r="AL267" s="244" t="n"/>
      <c r="AM267" s="244" t="n"/>
      <c r="AN267" s="244" t="n"/>
      <c r="AO267" s="244" t="n"/>
      <c r="AP267" s="244" t="n"/>
      <c r="AQ267" s="244" t="n"/>
      <c r="AR267" s="244" t="n"/>
      <c r="AS267" s="244" t="n"/>
      <c r="AT267" s="244" t="n"/>
      <c r="AU267" s="244" t="n"/>
      <c r="AV267" s="244" t="n"/>
      <c r="AW267" s="244" t="n"/>
      <c r="AX267" s="244" t="n"/>
      <c r="AY267" s="244" t="n"/>
      <c r="AZ267" s="244" t="n"/>
      <c r="BA267" s="244" t="n"/>
      <c r="BB267" s="244" t="n"/>
      <c r="BC267" s="244" t="n"/>
      <c r="BD267" s="244" t="n"/>
      <c r="BE267" s="244" t="n"/>
      <c r="BF267" s="244" t="n"/>
      <c r="BG267" s="244" t="n"/>
      <c r="BH267" s="244" t="n"/>
      <c r="BI267" s="244" t="n"/>
      <c r="BJ267" s="244" t="n"/>
      <c r="BK267" s="244" t="n"/>
      <c r="BL267" s="244" t="n"/>
      <c r="BM267" s="244" t="n"/>
      <c r="BN267" s="244" t="n"/>
      <c r="BO267" s="244" t="n"/>
      <c r="BP267" s="244" t="n"/>
      <c r="BQ267" s="244" t="n"/>
      <c r="BR267" s="244" t="n"/>
      <c r="BS267" s="244" t="n"/>
      <c r="BT267" s="244" t="n"/>
    </row>
    <row hidden="true" ht="16.5" outlineLevel="1" r="268">
      <c r="I268" s="625" t="s">
        <v>715</v>
      </c>
      <c r="J268" s="431" t="s">
        <v>585</v>
      </c>
      <c r="L268" s="235" t="n"/>
      <c r="M268" s="565" t="n"/>
      <c r="N268" s="565" t="n"/>
      <c r="O268" s="565" t="n"/>
      <c r="P268" s="565" t="n"/>
      <c r="Q268" s="565" t="n"/>
      <c r="R268" s="565" t="n"/>
      <c r="S268" s="565" t="n"/>
      <c r="T268" s="565" t="n"/>
      <c r="U268" s="565" t="n"/>
      <c r="V268" s="565" t="n"/>
      <c r="W268" s="565" t="n"/>
      <c r="X268" s="565" t="n"/>
      <c r="Y268" s="565" t="n"/>
      <c r="Z268" s="565" t="n"/>
      <c r="AA268" s="565" t="n"/>
      <c r="AB268" s="565" t="n"/>
      <c r="AC268" s="565" t="n"/>
      <c r="AD268" s="565" t="n"/>
      <c r="AE268" s="565" t="n"/>
      <c r="AF268" s="565" t="n"/>
      <c r="AG268" s="565" t="n"/>
      <c r="AH268" s="565" t="n"/>
      <c r="AI268" s="565" t="n"/>
      <c r="AJ268" s="565" t="n"/>
      <c r="AK268" s="565" t="n"/>
      <c r="AL268" s="565" t="n"/>
      <c r="AM268" s="565" t="n"/>
      <c r="AN268" s="565" t="n"/>
      <c r="AO268" s="565" t="n"/>
      <c r="AP268" s="565" t="n"/>
      <c r="AQ268" s="565" t="n"/>
      <c r="AR268" s="565" t="n"/>
      <c r="AS268" s="565" t="n"/>
      <c r="AT268" s="565" t="n"/>
      <c r="AU268" s="565" t="n"/>
      <c r="AV268" s="565" t="n"/>
      <c r="AW268" s="565" t="n"/>
      <c r="AX268" s="565" t="n"/>
      <c r="AY268" s="565" t="n"/>
      <c r="AZ268" s="565" t="n"/>
      <c r="BA268" s="565" t="n"/>
      <c r="BB268" s="565" t="n"/>
      <c r="BC268" s="565" t="n"/>
      <c r="BD268" s="565" t="n"/>
      <c r="BE268" s="565" t="n"/>
      <c r="BF268" s="565" t="n"/>
      <c r="BG268" s="565" t="n"/>
      <c r="BH268" s="565" t="n"/>
      <c r="BI268" s="565" t="n"/>
      <c r="BJ268" s="565" t="n"/>
      <c r="BK268" s="565" t="n"/>
      <c r="BL268" s="565" t="n"/>
      <c r="BM268" s="565" t="n"/>
      <c r="BN268" s="565" t="n"/>
      <c r="BO268" s="565" t="n"/>
      <c r="BP268" s="565" t="n"/>
      <c r="BQ268" s="565" t="n"/>
      <c r="BR268" s="565" t="n"/>
      <c r="BS268" s="565" t="n"/>
      <c r="BT268" s="565" t="n"/>
    </row>
    <row hidden="true" ht="16.5" outlineLevel="2" r="269">
      <c r="I269" s="566" t="s">
        <v>715</v>
      </c>
      <c r="J269" s="626" t="s">
        <v>587</v>
      </c>
      <c r="K269" s="567" t="n"/>
      <c r="L269" s="627" t="n"/>
      <c r="M269" s="568" t="n">
        <f aca="false" ca="false" dt2D="false" dtr="false" t="normal">$L269*$K269*M$268</f>
        <v>0</v>
      </c>
      <c r="N269" s="568" t="n">
        <f aca="false" ca="false" dt2D="false" dtr="false" t="normal">$L269*$K269*N$268</f>
        <v>0</v>
      </c>
      <c r="O269" s="568" t="n">
        <f aca="false" ca="false" dt2D="false" dtr="false" t="normal">$L269*$K269*O$268</f>
        <v>0</v>
      </c>
      <c r="P269" s="568" t="n">
        <f aca="false" ca="false" dt2D="false" dtr="false" t="normal">$L269*$K269*P$268</f>
        <v>0</v>
      </c>
      <c r="Q269" s="568" t="n">
        <f aca="false" ca="false" dt2D="false" dtr="false" t="normal">$L269*$K269*Q$268</f>
        <v>0</v>
      </c>
      <c r="R269" s="568" t="n">
        <f aca="false" ca="false" dt2D="false" dtr="false" t="normal">$L269*$K269*R$268</f>
        <v>0</v>
      </c>
      <c r="S269" s="568" t="n">
        <f aca="false" ca="false" dt2D="false" dtr="false" t="normal">$L269*$K269*S$268</f>
        <v>0</v>
      </c>
      <c r="T269" s="568" t="n">
        <f aca="false" ca="false" dt2D="false" dtr="false" t="normal">$L269*$K269*T$268</f>
        <v>0</v>
      </c>
      <c r="U269" s="568" t="n">
        <f aca="false" ca="false" dt2D="false" dtr="false" t="normal">$L269*$K269*U$268</f>
        <v>0</v>
      </c>
      <c r="V269" s="568" t="n">
        <f aca="false" ca="false" dt2D="false" dtr="false" t="normal">$L269*$K269*V$268</f>
        <v>0</v>
      </c>
      <c r="W269" s="568" t="n">
        <f aca="false" ca="false" dt2D="false" dtr="false" t="normal">$L269*$K269*W$268</f>
        <v>0</v>
      </c>
      <c r="X269" s="568" t="n">
        <f aca="false" ca="false" dt2D="false" dtr="false" t="normal">$L269*$K269*X$268</f>
        <v>0</v>
      </c>
      <c r="Y269" s="568" t="n">
        <f aca="false" ca="false" dt2D="false" dtr="false" t="normal">$L269*$K269*Y$268</f>
        <v>0</v>
      </c>
      <c r="Z269" s="568" t="n">
        <f aca="false" ca="false" dt2D="false" dtr="false" t="normal">$L269*$K269*Z$268</f>
        <v>0</v>
      </c>
      <c r="AA269" s="568" t="n">
        <f aca="false" ca="false" dt2D="false" dtr="false" t="normal">$L269*$K269*AA$268</f>
        <v>0</v>
      </c>
      <c r="AB269" s="568" t="n">
        <f aca="false" ca="false" dt2D="false" dtr="false" t="normal">$L269*$K269*AB$268</f>
        <v>0</v>
      </c>
      <c r="AC269" s="568" t="n">
        <f aca="false" ca="false" dt2D="false" dtr="false" t="normal">$L269*$K269*AC$268</f>
        <v>0</v>
      </c>
      <c r="AD269" s="568" t="n">
        <f aca="false" ca="false" dt2D="false" dtr="false" t="normal">$L269*$K269*AD$268</f>
        <v>0</v>
      </c>
      <c r="AE269" s="568" t="n">
        <f aca="false" ca="false" dt2D="false" dtr="false" t="normal">$L269*$K269*AE$268</f>
        <v>0</v>
      </c>
      <c r="AF269" s="568" t="n">
        <f aca="false" ca="false" dt2D="false" dtr="false" t="normal">$L269*$K269*AF$268</f>
        <v>0</v>
      </c>
      <c r="AG269" s="568" t="n">
        <f aca="false" ca="false" dt2D="false" dtr="false" t="normal">$L269*$K269*AG$268</f>
        <v>0</v>
      </c>
      <c r="AH269" s="568" t="n">
        <f aca="false" ca="false" dt2D="false" dtr="false" t="normal">$L269*$K269*AH$268</f>
        <v>0</v>
      </c>
      <c r="AI269" s="568" t="n">
        <f aca="false" ca="false" dt2D="false" dtr="false" t="normal">$L269*$K269*AI$268</f>
        <v>0</v>
      </c>
      <c r="AJ269" s="568" t="n">
        <f aca="false" ca="false" dt2D="false" dtr="false" t="normal">$L269*$K269*AJ$268</f>
        <v>0</v>
      </c>
      <c r="AK269" s="568" t="n">
        <f aca="false" ca="false" dt2D="false" dtr="false" t="normal">$L269*$K269*AK$268</f>
        <v>0</v>
      </c>
      <c r="AL269" s="568" t="n">
        <f aca="false" ca="false" dt2D="false" dtr="false" t="normal">$L269*$K269*AL$268</f>
        <v>0</v>
      </c>
      <c r="AM269" s="568" t="n">
        <f aca="false" ca="false" dt2D="false" dtr="false" t="normal">$L269*$K269*AM$268</f>
        <v>0</v>
      </c>
      <c r="AN269" s="568" t="n">
        <f aca="false" ca="false" dt2D="false" dtr="false" t="normal">$L269*$K269*AN$268</f>
        <v>0</v>
      </c>
      <c r="AO269" s="568" t="n">
        <f aca="false" ca="false" dt2D="false" dtr="false" t="normal">$L269*$K269*AO$268</f>
        <v>0</v>
      </c>
      <c r="AP269" s="568" t="n">
        <f aca="false" ca="false" dt2D="false" dtr="false" t="normal">$L269*$K269*AP$268</f>
        <v>0</v>
      </c>
      <c r="AQ269" s="568" t="n">
        <f aca="false" ca="false" dt2D="false" dtr="false" t="normal">$L269*$K269*AQ$268</f>
        <v>0</v>
      </c>
      <c r="AR269" s="568" t="n">
        <f aca="false" ca="false" dt2D="false" dtr="false" t="normal">$L269*$K269*AR$268</f>
        <v>0</v>
      </c>
      <c r="AS269" s="568" t="n">
        <f aca="false" ca="false" dt2D="false" dtr="false" t="normal">$L269*$K269*AS$268</f>
        <v>0</v>
      </c>
      <c r="AT269" s="568" t="n">
        <f aca="false" ca="false" dt2D="false" dtr="false" t="normal">$L269*$K269*AT$268</f>
        <v>0</v>
      </c>
      <c r="AU269" s="568" t="n">
        <f aca="false" ca="false" dt2D="false" dtr="false" t="normal">$L269*$K269*AU$268</f>
        <v>0</v>
      </c>
      <c r="AV269" s="568" t="n">
        <f aca="false" ca="false" dt2D="false" dtr="false" t="normal">$L269*$K269*AV$268</f>
        <v>0</v>
      </c>
      <c r="AW269" s="568" t="n">
        <f aca="false" ca="false" dt2D="false" dtr="false" t="normal">$L269*$K269*AW$268</f>
        <v>0</v>
      </c>
      <c r="AX269" s="568" t="n">
        <f aca="false" ca="false" dt2D="false" dtr="false" t="normal">$L269*$K269*AX$268</f>
        <v>0</v>
      </c>
      <c r="AY269" s="568" t="n">
        <f aca="false" ca="false" dt2D="false" dtr="false" t="normal">$L269*$K269*AY$268</f>
        <v>0</v>
      </c>
      <c r="AZ269" s="568" t="n">
        <f aca="false" ca="false" dt2D="false" dtr="false" t="normal">$L269*$K269*AZ$268</f>
        <v>0</v>
      </c>
      <c r="BA269" s="568" t="n">
        <f aca="false" ca="false" dt2D="false" dtr="false" t="normal">$L269*$K269*BA$268</f>
        <v>0</v>
      </c>
      <c r="BB269" s="568" t="n">
        <f aca="false" ca="false" dt2D="false" dtr="false" t="normal">$L269*$K269*BB$268</f>
        <v>0</v>
      </c>
      <c r="BC269" s="568" t="n">
        <f aca="false" ca="false" dt2D="false" dtr="false" t="normal">$L269*$K269*BC$268</f>
        <v>0</v>
      </c>
      <c r="BD269" s="568" t="n">
        <f aca="false" ca="false" dt2D="false" dtr="false" t="normal">$L269*$K269*BD$268</f>
        <v>0</v>
      </c>
      <c r="BE269" s="568" t="n">
        <f aca="false" ca="false" dt2D="false" dtr="false" t="normal">$L269*$K269*BE$268</f>
        <v>0</v>
      </c>
      <c r="BF269" s="568" t="n">
        <f aca="false" ca="false" dt2D="false" dtr="false" t="normal">$L269*$K269*BF$268</f>
        <v>0</v>
      </c>
      <c r="BG269" s="568" t="n">
        <f aca="false" ca="false" dt2D="false" dtr="false" t="normal">$L269*$K269*BG$268</f>
        <v>0</v>
      </c>
      <c r="BH269" s="568" t="n">
        <f aca="false" ca="false" dt2D="false" dtr="false" t="normal">$L269*$K269*BH$268</f>
        <v>0</v>
      </c>
      <c r="BI269" s="568" t="n">
        <f aca="false" ca="false" dt2D="false" dtr="false" t="normal">$L269*$K269*BI$268</f>
        <v>0</v>
      </c>
      <c r="BJ269" s="568" t="n">
        <f aca="false" ca="false" dt2D="false" dtr="false" t="normal">$L269*$K269*BJ$268</f>
        <v>0</v>
      </c>
      <c r="BK269" s="568" t="n">
        <f aca="false" ca="false" dt2D="false" dtr="false" t="normal">$L269*$K269*BK$268</f>
        <v>0</v>
      </c>
      <c r="BL269" s="568" t="n">
        <f aca="false" ca="false" dt2D="false" dtr="false" t="normal">$L269*$K269*BL$268</f>
        <v>0</v>
      </c>
      <c r="BM269" s="568" t="n">
        <f aca="false" ca="false" dt2D="false" dtr="false" t="normal">$L269*$K269*BM$268</f>
        <v>0</v>
      </c>
      <c r="BN269" s="568" t="n">
        <f aca="false" ca="false" dt2D="false" dtr="false" t="normal">$L269*$K269*BN$268</f>
        <v>0</v>
      </c>
      <c r="BO269" s="568" t="n">
        <f aca="false" ca="false" dt2D="false" dtr="false" t="normal">$L269*$K269*BO$268</f>
        <v>0</v>
      </c>
      <c r="BP269" s="568" t="n">
        <f aca="false" ca="false" dt2D="false" dtr="false" t="normal">$L269*$K269*BP$268</f>
        <v>0</v>
      </c>
      <c r="BQ269" s="568" t="n">
        <f aca="false" ca="false" dt2D="false" dtr="false" t="normal">$L269*$K269*BQ$268</f>
        <v>0</v>
      </c>
      <c r="BR269" s="568" t="n">
        <f aca="false" ca="false" dt2D="false" dtr="false" t="normal">$L269*$K269*BR$268</f>
        <v>0</v>
      </c>
      <c r="BS269" s="568" t="n">
        <f aca="false" ca="false" dt2D="false" dtr="false" t="normal">$L269*$K269*BS$268</f>
        <v>0</v>
      </c>
      <c r="BT269" s="568" t="n">
        <f aca="false" ca="false" dt2D="false" dtr="false" t="normal">$L269*$K269*BT$268</f>
        <v>0</v>
      </c>
    </row>
    <row hidden="true" ht="16.5" outlineLevel="2" r="270">
      <c r="I270" s="570" t="s">
        <v>588</v>
      </c>
      <c r="J270" s="567" t="n"/>
      <c r="K270" s="567" t="n"/>
      <c r="L270" s="627" t="n"/>
      <c r="M270" s="568" t="n">
        <f aca="false" ca="false" dt2D="false" dtr="false" t="normal">$L270*$K270*M$268</f>
        <v>0</v>
      </c>
      <c r="N270" s="568" t="n">
        <f aca="false" ca="false" dt2D="false" dtr="false" t="normal">$L270*$K270*N$268</f>
        <v>0</v>
      </c>
      <c r="O270" s="568" t="n">
        <f aca="false" ca="false" dt2D="false" dtr="false" t="normal">$L270*$K270*O$268</f>
        <v>0</v>
      </c>
      <c r="P270" s="568" t="n">
        <f aca="false" ca="false" dt2D="false" dtr="false" t="normal">$L270*$K270*P$268</f>
        <v>0</v>
      </c>
      <c r="Q270" s="568" t="n">
        <f aca="false" ca="false" dt2D="false" dtr="false" t="normal">$L270*$K270*Q$268</f>
        <v>0</v>
      </c>
      <c r="R270" s="568" t="n">
        <f aca="false" ca="false" dt2D="false" dtr="false" t="normal">$L270*$K270*R$268</f>
        <v>0</v>
      </c>
      <c r="S270" s="568" t="n">
        <f aca="false" ca="false" dt2D="false" dtr="false" t="normal">$L270*$K270*S$268</f>
        <v>0</v>
      </c>
      <c r="T270" s="568" t="n">
        <f aca="false" ca="false" dt2D="false" dtr="false" t="normal">$L270*$K270*T$268</f>
        <v>0</v>
      </c>
      <c r="U270" s="568" t="n">
        <f aca="false" ca="false" dt2D="false" dtr="false" t="normal">$L270*$K270*U$268</f>
        <v>0</v>
      </c>
      <c r="V270" s="568" t="n">
        <f aca="false" ca="false" dt2D="false" dtr="false" t="normal">$L270*$K270*V$268</f>
        <v>0</v>
      </c>
      <c r="W270" s="568" t="n">
        <f aca="false" ca="false" dt2D="false" dtr="false" t="normal">$L270*$K270*W$268</f>
        <v>0</v>
      </c>
      <c r="X270" s="568" t="n">
        <f aca="false" ca="false" dt2D="false" dtr="false" t="normal">$L270*$K270*X$268</f>
        <v>0</v>
      </c>
      <c r="Y270" s="568" t="n">
        <f aca="false" ca="false" dt2D="false" dtr="false" t="normal">$L270*$K270*Y$268</f>
        <v>0</v>
      </c>
      <c r="Z270" s="568" t="n">
        <f aca="false" ca="false" dt2D="false" dtr="false" t="normal">$L270*$K270*Z$268</f>
        <v>0</v>
      </c>
      <c r="AA270" s="568" t="n">
        <f aca="false" ca="false" dt2D="false" dtr="false" t="normal">$L270*$K270*AA$268</f>
        <v>0</v>
      </c>
      <c r="AB270" s="568" t="n">
        <f aca="false" ca="false" dt2D="false" dtr="false" t="normal">$L270*$K270*AB$268</f>
        <v>0</v>
      </c>
      <c r="AC270" s="568" t="n">
        <f aca="false" ca="false" dt2D="false" dtr="false" t="normal">$L270*$K270*AC$268</f>
        <v>0</v>
      </c>
      <c r="AD270" s="568" t="n">
        <f aca="false" ca="false" dt2D="false" dtr="false" t="normal">$L270*$K270*AD$268</f>
        <v>0</v>
      </c>
      <c r="AE270" s="568" t="n">
        <f aca="false" ca="false" dt2D="false" dtr="false" t="normal">$L270*$K270*AE$268</f>
        <v>0</v>
      </c>
      <c r="AF270" s="568" t="n">
        <f aca="false" ca="false" dt2D="false" dtr="false" t="normal">$L270*$K270*AF$268</f>
        <v>0</v>
      </c>
      <c r="AG270" s="568" t="n">
        <f aca="false" ca="false" dt2D="false" dtr="false" t="normal">$L270*$K270*AG$268</f>
        <v>0</v>
      </c>
      <c r="AH270" s="568" t="n">
        <f aca="false" ca="false" dt2D="false" dtr="false" t="normal">$L270*$K270*AH$268</f>
        <v>0</v>
      </c>
      <c r="AI270" s="568" t="n">
        <f aca="false" ca="false" dt2D="false" dtr="false" t="normal">$L270*$K270*AI$268</f>
        <v>0</v>
      </c>
      <c r="AJ270" s="568" t="n">
        <f aca="false" ca="false" dt2D="false" dtr="false" t="normal">$L270*$K270*AJ$268</f>
        <v>0</v>
      </c>
      <c r="AK270" s="568" t="n">
        <f aca="false" ca="false" dt2D="false" dtr="false" t="normal">$L270*$K270*AK$268</f>
        <v>0</v>
      </c>
      <c r="AL270" s="568" t="n">
        <f aca="false" ca="false" dt2D="false" dtr="false" t="normal">$L270*$K270*AL$268</f>
        <v>0</v>
      </c>
      <c r="AM270" s="568" t="n">
        <f aca="false" ca="false" dt2D="false" dtr="false" t="normal">$L270*$K270*AM$268</f>
        <v>0</v>
      </c>
      <c r="AN270" s="568" t="n">
        <f aca="false" ca="false" dt2D="false" dtr="false" t="normal">$L270*$K270*AN$268</f>
        <v>0</v>
      </c>
      <c r="AO270" s="568" t="n">
        <f aca="false" ca="false" dt2D="false" dtr="false" t="normal">$L270*$K270*AO$268</f>
        <v>0</v>
      </c>
      <c r="AP270" s="568" t="n">
        <f aca="false" ca="false" dt2D="false" dtr="false" t="normal">$L270*$K270*AP$268</f>
        <v>0</v>
      </c>
      <c r="AQ270" s="568" t="n">
        <f aca="false" ca="false" dt2D="false" dtr="false" t="normal">$L270*$K270*AQ$268</f>
        <v>0</v>
      </c>
      <c r="AR270" s="568" t="n">
        <f aca="false" ca="false" dt2D="false" dtr="false" t="normal">$L270*$K270*AR$268</f>
        <v>0</v>
      </c>
      <c r="AS270" s="568" t="n">
        <f aca="false" ca="false" dt2D="false" dtr="false" t="normal">$L270*$K270*AS$268</f>
        <v>0</v>
      </c>
      <c r="AT270" s="568" t="n">
        <f aca="false" ca="false" dt2D="false" dtr="false" t="normal">$L270*$K270*AT$268</f>
        <v>0</v>
      </c>
      <c r="AU270" s="568" t="n">
        <f aca="false" ca="false" dt2D="false" dtr="false" t="normal">$L270*$K270*AU$268</f>
        <v>0</v>
      </c>
      <c r="AV270" s="568" t="n">
        <f aca="false" ca="false" dt2D="false" dtr="false" t="normal">$L270*$K270*AV$268</f>
        <v>0</v>
      </c>
      <c r="AW270" s="568" t="n">
        <f aca="false" ca="false" dt2D="false" dtr="false" t="normal">$L270*$K270*AW$268</f>
        <v>0</v>
      </c>
      <c r="AX270" s="568" t="n">
        <f aca="false" ca="false" dt2D="false" dtr="false" t="normal">$L270*$K270*AX$268</f>
        <v>0</v>
      </c>
      <c r="AY270" s="568" t="n">
        <f aca="false" ca="false" dt2D="false" dtr="false" t="normal">$L270*$K270*AY$268</f>
        <v>0</v>
      </c>
      <c r="AZ270" s="568" t="n">
        <f aca="false" ca="false" dt2D="false" dtr="false" t="normal">$L270*$K270*AZ$268</f>
        <v>0</v>
      </c>
      <c r="BA270" s="568" t="n">
        <f aca="false" ca="false" dt2D="false" dtr="false" t="normal">$L270*$K270*BA$268</f>
        <v>0</v>
      </c>
      <c r="BB270" s="568" t="n">
        <f aca="false" ca="false" dt2D="false" dtr="false" t="normal">$L270*$K270*BB$268</f>
        <v>0</v>
      </c>
      <c r="BC270" s="568" t="n">
        <f aca="false" ca="false" dt2D="false" dtr="false" t="normal">$L270*$K270*BC$268</f>
        <v>0</v>
      </c>
      <c r="BD270" s="568" t="n">
        <f aca="false" ca="false" dt2D="false" dtr="false" t="normal">$L270*$K270*BD$268</f>
        <v>0</v>
      </c>
      <c r="BE270" s="568" t="n">
        <f aca="false" ca="false" dt2D="false" dtr="false" t="normal">$L270*$K270*BE$268</f>
        <v>0</v>
      </c>
      <c r="BF270" s="568" t="n">
        <f aca="false" ca="false" dt2D="false" dtr="false" t="normal">$L270*$K270*BF$268</f>
        <v>0</v>
      </c>
      <c r="BG270" s="568" t="n">
        <f aca="false" ca="false" dt2D="false" dtr="false" t="normal">$L270*$K270*BG$268</f>
        <v>0</v>
      </c>
      <c r="BH270" s="568" t="n">
        <f aca="false" ca="false" dt2D="false" dtr="false" t="normal">$L270*$K270*BH$268</f>
        <v>0</v>
      </c>
      <c r="BI270" s="568" t="n">
        <f aca="false" ca="false" dt2D="false" dtr="false" t="normal">$L270*$K270*BI$268</f>
        <v>0</v>
      </c>
      <c r="BJ270" s="568" t="n">
        <f aca="false" ca="false" dt2D="false" dtr="false" t="normal">$L270*$K270*BJ$268</f>
        <v>0</v>
      </c>
      <c r="BK270" s="568" t="n">
        <f aca="false" ca="false" dt2D="false" dtr="false" t="normal">$L270*$K270*BK$268</f>
        <v>0</v>
      </c>
      <c r="BL270" s="568" t="n">
        <f aca="false" ca="false" dt2D="false" dtr="false" t="normal">$L270*$K270*BL$268</f>
        <v>0</v>
      </c>
      <c r="BM270" s="568" t="n">
        <f aca="false" ca="false" dt2D="false" dtr="false" t="normal">$L270*$K270*BM$268</f>
        <v>0</v>
      </c>
      <c r="BN270" s="568" t="n">
        <f aca="false" ca="false" dt2D="false" dtr="false" t="normal">$L270*$K270*BN$268</f>
        <v>0</v>
      </c>
      <c r="BO270" s="568" t="n">
        <f aca="false" ca="false" dt2D="false" dtr="false" t="normal">$L270*$K270*BO$268</f>
        <v>0</v>
      </c>
      <c r="BP270" s="568" t="n">
        <f aca="false" ca="false" dt2D="false" dtr="false" t="normal">$L270*$K270*BP$268</f>
        <v>0</v>
      </c>
      <c r="BQ270" s="568" t="n">
        <f aca="false" ca="false" dt2D="false" dtr="false" t="normal">$L270*$K270*BQ$268</f>
        <v>0</v>
      </c>
      <c r="BR270" s="568" t="n">
        <f aca="false" ca="false" dt2D="false" dtr="false" t="normal">$L270*$K270*BR$268</f>
        <v>0</v>
      </c>
      <c r="BS270" s="568" t="n">
        <f aca="false" ca="false" dt2D="false" dtr="false" t="normal">$L270*$K270*BS$268</f>
        <v>0</v>
      </c>
      <c r="BT270" s="568" t="n">
        <f aca="false" ca="false" dt2D="false" dtr="false" t="normal">$L270*$K270*BT$268</f>
        <v>0</v>
      </c>
    </row>
    <row hidden="true" ht="16.5" outlineLevel="2" r="271">
      <c r="I271" s="570" t="s">
        <v>588</v>
      </c>
      <c r="J271" s="567" t="n"/>
      <c r="K271" s="567" t="n"/>
      <c r="L271" s="627" t="n"/>
      <c r="M271" s="568" t="n">
        <f aca="false" ca="false" dt2D="false" dtr="false" t="normal">$L271*$K271*M$268</f>
        <v>0</v>
      </c>
      <c r="N271" s="568" t="n">
        <f aca="false" ca="false" dt2D="false" dtr="false" t="normal">$L271*$K271*N$268</f>
        <v>0</v>
      </c>
      <c r="O271" s="568" t="n">
        <f aca="false" ca="false" dt2D="false" dtr="false" t="normal">$L271*$K271*O$268</f>
        <v>0</v>
      </c>
      <c r="P271" s="568" t="n">
        <f aca="false" ca="false" dt2D="false" dtr="false" t="normal">$L271*$K271*P$268</f>
        <v>0</v>
      </c>
      <c r="Q271" s="568" t="n">
        <f aca="false" ca="false" dt2D="false" dtr="false" t="normal">$L271*$K271*Q$268</f>
        <v>0</v>
      </c>
      <c r="R271" s="568" t="n">
        <f aca="false" ca="false" dt2D="false" dtr="false" t="normal">$L271*$K271*R$268</f>
        <v>0</v>
      </c>
      <c r="S271" s="568" t="n">
        <f aca="false" ca="false" dt2D="false" dtr="false" t="normal">$L271*$K271*S$268</f>
        <v>0</v>
      </c>
      <c r="T271" s="568" t="n">
        <f aca="false" ca="false" dt2D="false" dtr="false" t="normal">$L271*$K271*T$268</f>
        <v>0</v>
      </c>
      <c r="U271" s="568" t="n">
        <f aca="false" ca="false" dt2D="false" dtr="false" t="normal">$L271*$K271*U$268</f>
        <v>0</v>
      </c>
      <c r="V271" s="568" t="n">
        <f aca="false" ca="false" dt2D="false" dtr="false" t="normal">$L271*$K271*V$268</f>
        <v>0</v>
      </c>
      <c r="W271" s="568" t="n">
        <f aca="false" ca="false" dt2D="false" dtr="false" t="normal">$L271*$K271*W$268</f>
        <v>0</v>
      </c>
      <c r="X271" s="568" t="n">
        <f aca="false" ca="false" dt2D="false" dtr="false" t="normal">$L271*$K271*X$268</f>
        <v>0</v>
      </c>
      <c r="Y271" s="568" t="n">
        <f aca="false" ca="false" dt2D="false" dtr="false" t="normal">$L271*$K271*Y$268</f>
        <v>0</v>
      </c>
      <c r="Z271" s="568" t="n">
        <f aca="false" ca="false" dt2D="false" dtr="false" t="normal">$L271*$K271*Z$268</f>
        <v>0</v>
      </c>
      <c r="AA271" s="568" t="n">
        <f aca="false" ca="false" dt2D="false" dtr="false" t="normal">$L271*$K271*AA$268</f>
        <v>0</v>
      </c>
      <c r="AB271" s="568" t="n">
        <f aca="false" ca="false" dt2D="false" dtr="false" t="normal">$L271*$K271*AB$268</f>
        <v>0</v>
      </c>
      <c r="AC271" s="568" t="n">
        <f aca="false" ca="false" dt2D="false" dtr="false" t="normal">$L271*$K271*AC$268</f>
        <v>0</v>
      </c>
      <c r="AD271" s="568" t="n">
        <f aca="false" ca="false" dt2D="false" dtr="false" t="normal">$L271*$K271*AD$268</f>
        <v>0</v>
      </c>
      <c r="AE271" s="568" t="n">
        <f aca="false" ca="false" dt2D="false" dtr="false" t="normal">$L271*$K271*AE$268</f>
        <v>0</v>
      </c>
      <c r="AF271" s="568" t="n">
        <f aca="false" ca="false" dt2D="false" dtr="false" t="normal">$L271*$K271*AF$268</f>
        <v>0</v>
      </c>
      <c r="AG271" s="568" t="n">
        <f aca="false" ca="false" dt2D="false" dtr="false" t="normal">$L271*$K271*AG$268</f>
        <v>0</v>
      </c>
      <c r="AH271" s="568" t="n">
        <f aca="false" ca="false" dt2D="false" dtr="false" t="normal">$L271*$K271*AH$268</f>
        <v>0</v>
      </c>
      <c r="AI271" s="568" t="n">
        <f aca="false" ca="false" dt2D="false" dtr="false" t="normal">$L271*$K271*AI$268</f>
        <v>0</v>
      </c>
      <c r="AJ271" s="568" t="n">
        <f aca="false" ca="false" dt2D="false" dtr="false" t="normal">$L271*$K271*AJ$268</f>
        <v>0</v>
      </c>
      <c r="AK271" s="568" t="n">
        <f aca="false" ca="false" dt2D="false" dtr="false" t="normal">$L271*$K271*AK$268</f>
        <v>0</v>
      </c>
      <c r="AL271" s="568" t="n">
        <f aca="false" ca="false" dt2D="false" dtr="false" t="normal">$L271*$K271*AL$268</f>
        <v>0</v>
      </c>
      <c r="AM271" s="568" t="n">
        <f aca="false" ca="false" dt2D="false" dtr="false" t="normal">$L271*$K271*AM$268</f>
        <v>0</v>
      </c>
      <c r="AN271" s="568" t="n">
        <f aca="false" ca="false" dt2D="false" dtr="false" t="normal">$L271*$K271*AN$268</f>
        <v>0</v>
      </c>
      <c r="AO271" s="568" t="n">
        <f aca="false" ca="false" dt2D="false" dtr="false" t="normal">$L271*$K271*AO$268</f>
        <v>0</v>
      </c>
      <c r="AP271" s="568" t="n">
        <f aca="false" ca="false" dt2D="false" dtr="false" t="normal">$L271*$K271*AP$268</f>
        <v>0</v>
      </c>
      <c r="AQ271" s="568" t="n">
        <f aca="false" ca="false" dt2D="false" dtr="false" t="normal">$L271*$K271*AQ$268</f>
        <v>0</v>
      </c>
      <c r="AR271" s="568" t="n">
        <f aca="false" ca="false" dt2D="false" dtr="false" t="normal">$L271*$K271*AR$268</f>
        <v>0</v>
      </c>
      <c r="AS271" s="568" t="n">
        <f aca="false" ca="false" dt2D="false" dtr="false" t="normal">$L271*$K271*AS$268</f>
        <v>0</v>
      </c>
      <c r="AT271" s="568" t="n">
        <f aca="false" ca="false" dt2D="false" dtr="false" t="normal">$L271*$K271*AT$268</f>
        <v>0</v>
      </c>
      <c r="AU271" s="568" t="n">
        <f aca="false" ca="false" dt2D="false" dtr="false" t="normal">$L271*$K271*AU$268</f>
        <v>0</v>
      </c>
      <c r="AV271" s="568" t="n">
        <f aca="false" ca="false" dt2D="false" dtr="false" t="normal">$L271*$K271*AV$268</f>
        <v>0</v>
      </c>
      <c r="AW271" s="568" t="n">
        <f aca="false" ca="false" dt2D="false" dtr="false" t="normal">$L271*$K271*AW$268</f>
        <v>0</v>
      </c>
      <c r="AX271" s="568" t="n">
        <f aca="false" ca="false" dt2D="false" dtr="false" t="normal">$L271*$K271*AX$268</f>
        <v>0</v>
      </c>
      <c r="AY271" s="568" t="n">
        <f aca="false" ca="false" dt2D="false" dtr="false" t="normal">$L271*$K271*AY$268</f>
        <v>0</v>
      </c>
      <c r="AZ271" s="568" t="n">
        <f aca="false" ca="false" dt2D="false" dtr="false" t="normal">$L271*$K271*AZ$268</f>
        <v>0</v>
      </c>
      <c r="BA271" s="568" t="n">
        <f aca="false" ca="false" dt2D="false" dtr="false" t="normal">$L271*$K271*BA$268</f>
        <v>0</v>
      </c>
      <c r="BB271" s="568" t="n">
        <f aca="false" ca="false" dt2D="false" dtr="false" t="normal">$L271*$K271*BB$268</f>
        <v>0</v>
      </c>
      <c r="BC271" s="568" t="n">
        <f aca="false" ca="false" dt2D="false" dtr="false" t="normal">$L271*$K271*BC$268</f>
        <v>0</v>
      </c>
      <c r="BD271" s="568" t="n">
        <f aca="false" ca="false" dt2D="false" dtr="false" t="normal">$L271*$K271*BD$268</f>
        <v>0</v>
      </c>
      <c r="BE271" s="568" t="n">
        <f aca="false" ca="false" dt2D="false" dtr="false" t="normal">$L271*$K271*BE$268</f>
        <v>0</v>
      </c>
      <c r="BF271" s="568" t="n">
        <f aca="false" ca="false" dt2D="false" dtr="false" t="normal">$L271*$K271*BF$268</f>
        <v>0</v>
      </c>
      <c r="BG271" s="568" t="n">
        <f aca="false" ca="false" dt2D="false" dtr="false" t="normal">$L271*$K271*BG$268</f>
        <v>0</v>
      </c>
      <c r="BH271" s="568" t="n">
        <f aca="false" ca="false" dt2D="false" dtr="false" t="normal">$L271*$K271*BH$268</f>
        <v>0</v>
      </c>
      <c r="BI271" s="568" t="n">
        <f aca="false" ca="false" dt2D="false" dtr="false" t="normal">$L271*$K271*BI$268</f>
        <v>0</v>
      </c>
      <c r="BJ271" s="568" t="n">
        <f aca="false" ca="false" dt2D="false" dtr="false" t="normal">$L271*$K271*BJ$268</f>
        <v>0</v>
      </c>
      <c r="BK271" s="568" t="n">
        <f aca="false" ca="false" dt2D="false" dtr="false" t="normal">$L271*$K271*BK$268</f>
        <v>0</v>
      </c>
      <c r="BL271" s="568" t="n">
        <f aca="false" ca="false" dt2D="false" dtr="false" t="normal">$L271*$K271*BL$268</f>
        <v>0</v>
      </c>
      <c r="BM271" s="568" t="n">
        <f aca="false" ca="false" dt2D="false" dtr="false" t="normal">$L271*$K271*BM$268</f>
        <v>0</v>
      </c>
      <c r="BN271" s="568" t="n">
        <f aca="false" ca="false" dt2D="false" dtr="false" t="normal">$L271*$K271*BN$268</f>
        <v>0</v>
      </c>
      <c r="BO271" s="568" t="n">
        <f aca="false" ca="false" dt2D="false" dtr="false" t="normal">$L271*$K271*BO$268</f>
        <v>0</v>
      </c>
      <c r="BP271" s="568" t="n">
        <f aca="false" ca="false" dt2D="false" dtr="false" t="normal">$L271*$K271*BP$268</f>
        <v>0</v>
      </c>
      <c r="BQ271" s="568" t="n">
        <f aca="false" ca="false" dt2D="false" dtr="false" t="normal">$L271*$K271*BQ$268</f>
        <v>0</v>
      </c>
      <c r="BR271" s="568" t="n">
        <f aca="false" ca="false" dt2D="false" dtr="false" t="normal">$L271*$K271*BR$268</f>
        <v>0</v>
      </c>
      <c r="BS271" s="568" t="n">
        <f aca="false" ca="false" dt2D="false" dtr="false" t="normal">$L271*$K271*BS$268</f>
        <v>0</v>
      </c>
      <c r="BT271" s="568" t="n">
        <f aca="false" ca="false" dt2D="false" dtr="false" t="normal">$L271*$K271*BT$268</f>
        <v>0</v>
      </c>
    </row>
    <row customFormat="true" hidden="true" ht="16.5" outlineLevel="1" r="272" s="17">
      <c r="A272" s="542" t="n"/>
      <c r="B272" s="482" t="s">
        <v>628</v>
      </c>
      <c r="C272" s="542" t="n"/>
      <c r="D272" s="482" t="s">
        <v>582</v>
      </c>
      <c r="E272" s="482" t="s">
        <v>629</v>
      </c>
      <c r="F272" s="482" t="n"/>
      <c r="G272" s="482" t="n"/>
      <c r="H272" s="630" t="n"/>
      <c r="I272" s="625" t="s">
        <v>716</v>
      </c>
      <c r="J272" s="116" t="n"/>
      <c r="K272" s="116" t="n"/>
      <c r="L272" s="235" t="n"/>
      <c r="M272" s="573" t="n">
        <f aca="false" ca="false" dt2D="false" dtr="false" t="normal">SUM(M269:M271)</f>
        <v>0</v>
      </c>
      <c r="N272" s="573" t="n">
        <f aca="false" ca="false" dt2D="false" dtr="false" t="normal">SUM(N269:N271)</f>
        <v>0</v>
      </c>
      <c r="O272" s="573" t="n">
        <f aca="false" ca="false" dt2D="false" dtr="false" t="normal">SUM(O269:O271)</f>
        <v>0</v>
      </c>
      <c r="P272" s="573" t="n">
        <f aca="false" ca="false" dt2D="false" dtr="false" t="normal">SUM(P269:P271)</f>
        <v>0</v>
      </c>
      <c r="Q272" s="573" t="n">
        <f aca="false" ca="false" dt2D="false" dtr="false" t="normal">SUM(Q269:Q271)</f>
        <v>0</v>
      </c>
      <c r="R272" s="573" t="n">
        <f aca="false" ca="false" dt2D="false" dtr="false" t="normal">SUM(R269:R271)</f>
        <v>0</v>
      </c>
      <c r="S272" s="573" t="n">
        <f aca="false" ca="false" dt2D="false" dtr="false" t="normal">SUM(S269:S271)</f>
        <v>0</v>
      </c>
      <c r="T272" s="573" t="n">
        <f aca="false" ca="false" dt2D="false" dtr="false" t="normal">SUM(T269:T271)</f>
        <v>0</v>
      </c>
      <c r="U272" s="573" t="n">
        <f aca="false" ca="false" dt2D="false" dtr="false" t="normal">SUM(U269:U271)</f>
        <v>0</v>
      </c>
      <c r="V272" s="573" t="n">
        <f aca="false" ca="false" dt2D="false" dtr="false" t="normal">SUM(V269:V271)</f>
        <v>0</v>
      </c>
      <c r="W272" s="573" t="n">
        <f aca="false" ca="false" dt2D="false" dtr="false" t="normal">SUM(W269:W271)</f>
        <v>0</v>
      </c>
      <c r="X272" s="573" t="n">
        <f aca="false" ca="false" dt2D="false" dtr="false" t="normal">SUM(X269:X271)</f>
        <v>0</v>
      </c>
      <c r="Y272" s="573" t="n">
        <f aca="false" ca="false" dt2D="false" dtr="false" t="normal">SUM(Y269:Y271)</f>
        <v>0</v>
      </c>
      <c r="Z272" s="573" t="n">
        <f aca="false" ca="false" dt2D="false" dtr="false" t="normal">SUM(Z269:Z271)</f>
        <v>0</v>
      </c>
      <c r="AA272" s="573" t="n">
        <f aca="false" ca="false" dt2D="false" dtr="false" t="normal">SUM(AA269:AA271)</f>
        <v>0</v>
      </c>
      <c r="AB272" s="573" t="n">
        <f aca="false" ca="false" dt2D="false" dtr="false" t="normal">SUM(AB269:AB271)</f>
        <v>0</v>
      </c>
      <c r="AC272" s="573" t="n">
        <f aca="false" ca="false" dt2D="false" dtr="false" t="normal">SUM(AC269:AC271)</f>
        <v>0</v>
      </c>
      <c r="AD272" s="573" t="n">
        <f aca="false" ca="false" dt2D="false" dtr="false" t="normal">SUM(AD269:AD271)</f>
        <v>0</v>
      </c>
      <c r="AE272" s="573" t="n">
        <f aca="false" ca="false" dt2D="false" dtr="false" t="normal">SUM(AE269:AE271)</f>
        <v>0</v>
      </c>
      <c r="AF272" s="573" t="n">
        <f aca="false" ca="false" dt2D="false" dtr="false" t="normal">SUM(AF269:AF271)</f>
        <v>0</v>
      </c>
      <c r="AG272" s="573" t="n">
        <f aca="false" ca="false" dt2D="false" dtr="false" t="normal">SUM(AG269:AG271)</f>
        <v>0</v>
      </c>
      <c r="AH272" s="573" t="n">
        <f aca="false" ca="false" dt2D="false" dtr="false" t="normal">SUM(AH269:AH271)</f>
        <v>0</v>
      </c>
      <c r="AI272" s="573" t="n">
        <f aca="false" ca="false" dt2D="false" dtr="false" t="normal">SUM(AI269:AI271)</f>
        <v>0</v>
      </c>
      <c r="AJ272" s="573" t="n">
        <f aca="false" ca="false" dt2D="false" dtr="false" t="normal">SUM(AJ269:AJ271)</f>
        <v>0</v>
      </c>
      <c r="AK272" s="573" t="n">
        <f aca="false" ca="false" dt2D="false" dtr="false" t="normal">SUM(AK269:AK271)</f>
        <v>0</v>
      </c>
      <c r="AL272" s="573" t="n">
        <f aca="false" ca="false" dt2D="false" dtr="false" t="normal">SUM(AL269:AL271)</f>
        <v>0</v>
      </c>
      <c r="AM272" s="573" t="n">
        <f aca="false" ca="false" dt2D="false" dtr="false" t="normal">SUM(AM269:AM271)</f>
        <v>0</v>
      </c>
      <c r="AN272" s="573" t="n">
        <f aca="false" ca="false" dt2D="false" dtr="false" t="normal">SUM(AN269:AN271)</f>
        <v>0</v>
      </c>
      <c r="AO272" s="573" t="n">
        <f aca="false" ca="false" dt2D="false" dtr="false" t="normal">SUM(AO269:AO271)</f>
        <v>0</v>
      </c>
      <c r="AP272" s="573" t="n">
        <f aca="false" ca="false" dt2D="false" dtr="false" t="normal">SUM(AP269:AP271)</f>
        <v>0</v>
      </c>
      <c r="AQ272" s="573" t="n">
        <f aca="false" ca="false" dt2D="false" dtr="false" t="normal">SUM(AQ269:AQ271)</f>
        <v>0</v>
      </c>
      <c r="AR272" s="573" t="n">
        <f aca="false" ca="false" dt2D="false" dtr="false" t="normal">SUM(AR269:AR271)</f>
        <v>0</v>
      </c>
      <c r="AS272" s="573" t="n">
        <f aca="false" ca="false" dt2D="false" dtr="false" t="normal">SUM(AS269:AS271)</f>
        <v>0</v>
      </c>
      <c r="AT272" s="573" t="n">
        <f aca="false" ca="false" dt2D="false" dtr="false" t="normal">SUM(AT269:AT271)</f>
        <v>0</v>
      </c>
      <c r="AU272" s="573" t="n">
        <f aca="false" ca="false" dt2D="false" dtr="false" t="normal">SUM(AU269:AU271)</f>
        <v>0</v>
      </c>
      <c r="AV272" s="573" t="n">
        <f aca="false" ca="false" dt2D="false" dtr="false" t="normal">SUM(AV269:AV271)</f>
        <v>0</v>
      </c>
      <c r="AW272" s="573" t="n">
        <f aca="false" ca="false" dt2D="false" dtr="false" t="normal">SUM(AW269:AW271)</f>
        <v>0</v>
      </c>
      <c r="AX272" s="573" t="n">
        <f aca="false" ca="false" dt2D="false" dtr="false" t="normal">SUM(AX269:AX271)</f>
        <v>0</v>
      </c>
      <c r="AY272" s="573" t="n">
        <f aca="false" ca="false" dt2D="false" dtr="false" t="normal">SUM(AY269:AY271)</f>
        <v>0</v>
      </c>
      <c r="AZ272" s="573" t="n">
        <f aca="false" ca="false" dt2D="false" dtr="false" t="normal">SUM(AZ269:AZ271)</f>
        <v>0</v>
      </c>
      <c r="BA272" s="573" t="n">
        <f aca="false" ca="false" dt2D="false" dtr="false" t="normal">SUM(BA269:BA271)</f>
        <v>0</v>
      </c>
      <c r="BB272" s="573" t="n">
        <f aca="false" ca="false" dt2D="false" dtr="false" t="normal">SUM(BB269:BB271)</f>
        <v>0</v>
      </c>
      <c r="BC272" s="573" t="n">
        <f aca="false" ca="false" dt2D="false" dtr="false" t="normal">SUM(BC269:BC271)</f>
        <v>0</v>
      </c>
      <c r="BD272" s="573" t="n">
        <f aca="false" ca="false" dt2D="false" dtr="false" t="normal">SUM(BD269:BD271)</f>
        <v>0</v>
      </c>
      <c r="BE272" s="573" t="n">
        <f aca="false" ca="false" dt2D="false" dtr="false" t="normal">SUM(BE269:BE271)</f>
        <v>0</v>
      </c>
      <c r="BF272" s="573" t="n">
        <f aca="false" ca="false" dt2D="false" dtr="false" t="normal">SUM(BF269:BF271)</f>
        <v>0</v>
      </c>
      <c r="BG272" s="573" t="n">
        <f aca="false" ca="false" dt2D="false" dtr="false" t="normal">SUM(BG269:BG271)</f>
        <v>0</v>
      </c>
      <c r="BH272" s="573" t="n">
        <f aca="false" ca="false" dt2D="false" dtr="false" t="normal">SUM(BH269:BH271)</f>
        <v>0</v>
      </c>
      <c r="BI272" s="573" t="n">
        <f aca="false" ca="false" dt2D="false" dtr="false" t="normal">SUM(BI269:BI271)</f>
        <v>0</v>
      </c>
      <c r="BJ272" s="573" t="n">
        <f aca="false" ca="false" dt2D="false" dtr="false" t="normal">SUM(BJ269:BJ271)</f>
        <v>0</v>
      </c>
      <c r="BK272" s="573" t="n">
        <f aca="false" ca="false" dt2D="false" dtr="false" t="normal">SUM(BK269:BK271)</f>
        <v>0</v>
      </c>
      <c r="BL272" s="573" t="n">
        <f aca="false" ca="false" dt2D="false" dtr="false" t="normal">SUM(BL269:BL271)</f>
        <v>0</v>
      </c>
      <c r="BM272" s="573" t="n">
        <f aca="false" ca="false" dt2D="false" dtr="false" t="normal">SUM(BM269:BM271)</f>
        <v>0</v>
      </c>
      <c r="BN272" s="573" t="n">
        <f aca="false" ca="false" dt2D="false" dtr="false" t="normal">SUM(BN269:BN271)</f>
        <v>0</v>
      </c>
      <c r="BO272" s="573" t="n">
        <f aca="false" ca="false" dt2D="false" dtr="false" t="normal">SUM(BO269:BO271)</f>
        <v>0</v>
      </c>
      <c r="BP272" s="573" t="n">
        <f aca="false" ca="false" dt2D="false" dtr="false" t="normal">SUM(BP269:BP271)</f>
        <v>0</v>
      </c>
      <c r="BQ272" s="573" t="n">
        <f aca="false" ca="false" dt2D="false" dtr="false" t="normal">SUM(BQ269:BQ271)</f>
        <v>0</v>
      </c>
      <c r="BR272" s="573" t="n">
        <f aca="false" ca="false" dt2D="false" dtr="false" t="normal">SUM(BR269:BR271)</f>
        <v>0</v>
      </c>
      <c r="BS272" s="573" t="n">
        <f aca="false" ca="false" dt2D="false" dtr="false" t="normal">SUM(BS269:BS271)</f>
        <v>0</v>
      </c>
      <c r="BT272" s="573" t="n">
        <f aca="false" ca="false" dt2D="false" dtr="false" t="normal">SUM(BT269:BT271)</f>
        <v>0</v>
      </c>
    </row>
    <row hidden="true" ht="16.5" outlineLevel="1" r="273">
      <c r="J273" s="170" t="n"/>
      <c r="L273" s="235" t="n"/>
      <c r="M273" s="244" t="n"/>
      <c r="N273" s="244" t="n"/>
      <c r="O273" s="244" t="n"/>
      <c r="P273" s="244" t="n"/>
      <c r="Q273" s="244" t="n"/>
      <c r="R273" s="244" t="n"/>
      <c r="S273" s="244" t="n"/>
      <c r="T273" s="244" t="n"/>
      <c r="U273" s="244" t="n"/>
      <c r="V273" s="244" t="n"/>
      <c r="W273" s="244" t="n"/>
      <c r="X273" s="244" t="n"/>
      <c r="Y273" s="244" t="n"/>
      <c r="Z273" s="244" t="n"/>
      <c r="AA273" s="244" t="n"/>
      <c r="AB273" s="244" t="n"/>
      <c r="AC273" s="244" t="n"/>
      <c r="AD273" s="244" t="n"/>
      <c r="AE273" s="244" t="n"/>
      <c r="AF273" s="244" t="n"/>
      <c r="AG273" s="244" t="n"/>
      <c r="AH273" s="244" t="n"/>
      <c r="AI273" s="244" t="n"/>
      <c r="AJ273" s="244" t="n"/>
      <c r="AK273" s="244" t="n"/>
      <c r="AL273" s="244" t="n"/>
      <c r="AM273" s="244" t="n"/>
      <c r="AN273" s="244" t="n"/>
      <c r="AO273" s="244" t="n"/>
      <c r="AP273" s="244" t="n"/>
      <c r="AQ273" s="244" t="n"/>
      <c r="AR273" s="244" t="n"/>
      <c r="AS273" s="244" t="n"/>
      <c r="AT273" s="244" t="n"/>
      <c r="AU273" s="244" t="n"/>
      <c r="AV273" s="244" t="n"/>
      <c r="AW273" s="244" t="n"/>
      <c r="AX273" s="244" t="n"/>
      <c r="AY273" s="244" t="n"/>
      <c r="AZ273" s="244" t="n"/>
      <c r="BA273" s="244" t="n"/>
      <c r="BB273" s="244" t="n"/>
      <c r="BC273" s="244" t="n"/>
      <c r="BD273" s="244" t="n"/>
      <c r="BE273" s="244" t="n"/>
      <c r="BF273" s="244" t="n"/>
      <c r="BG273" s="244" t="n"/>
      <c r="BH273" s="244" t="n"/>
      <c r="BI273" s="244" t="n"/>
      <c r="BJ273" s="244" t="n"/>
      <c r="BK273" s="244" t="n"/>
      <c r="BL273" s="244" t="n"/>
      <c r="BM273" s="244" t="n"/>
      <c r="BN273" s="244" t="n"/>
      <c r="BO273" s="244" t="n"/>
      <c r="BP273" s="244" t="n"/>
      <c r="BQ273" s="244" t="n"/>
      <c r="BR273" s="244" t="n"/>
      <c r="BS273" s="244" t="n"/>
      <c r="BT273" s="244" t="n"/>
    </row>
    <row hidden="true" ht="16.5" outlineLevel="1" r="274">
      <c r="I274" s="625" t="s">
        <v>717</v>
      </c>
      <c r="J274" s="431" t="s">
        <v>585</v>
      </c>
      <c r="L274" s="235" t="n"/>
      <c r="M274" s="565" t="n"/>
      <c r="N274" s="565" t="n"/>
      <c r="O274" s="565" t="n"/>
      <c r="P274" s="565" t="n"/>
      <c r="Q274" s="565" t="n"/>
      <c r="R274" s="565" t="n"/>
      <c r="S274" s="565" t="n"/>
      <c r="T274" s="565" t="n"/>
      <c r="U274" s="565" t="n"/>
      <c r="V274" s="565" t="n"/>
      <c r="W274" s="565" t="n"/>
      <c r="X274" s="565" t="n"/>
      <c r="Y274" s="565" t="n"/>
      <c r="Z274" s="565" t="n"/>
      <c r="AA274" s="565" t="n"/>
      <c r="AB274" s="565" t="n"/>
      <c r="AC274" s="565" t="n"/>
      <c r="AD274" s="565" t="n"/>
      <c r="AE274" s="565" t="n"/>
      <c r="AF274" s="565" t="n"/>
      <c r="AG274" s="565" t="n"/>
      <c r="AH274" s="565" t="n"/>
      <c r="AI274" s="565" t="n"/>
      <c r="AJ274" s="565" t="n"/>
      <c r="AK274" s="565" t="n"/>
      <c r="AL274" s="565" t="n"/>
      <c r="AM274" s="565" t="n"/>
      <c r="AN274" s="565" t="n"/>
      <c r="AO274" s="565" t="n"/>
      <c r="AP274" s="565" t="n"/>
      <c r="AQ274" s="565" t="n"/>
      <c r="AR274" s="565" t="n"/>
      <c r="AS274" s="565" t="n"/>
      <c r="AT274" s="565" t="n"/>
      <c r="AU274" s="565" t="n"/>
      <c r="AV274" s="565" t="n"/>
      <c r="AW274" s="565" t="n"/>
      <c r="AX274" s="565" t="n"/>
      <c r="AY274" s="565" t="n"/>
      <c r="AZ274" s="565" t="n"/>
      <c r="BA274" s="565" t="n"/>
      <c r="BB274" s="565" t="n"/>
      <c r="BC274" s="565" t="n"/>
      <c r="BD274" s="565" t="n"/>
      <c r="BE274" s="565" t="n"/>
      <c r="BF274" s="565" t="n"/>
      <c r="BG274" s="565" t="n"/>
      <c r="BH274" s="565" t="n"/>
      <c r="BI274" s="565" t="n"/>
      <c r="BJ274" s="565" t="n"/>
      <c r="BK274" s="565" t="n"/>
      <c r="BL274" s="565" t="n"/>
      <c r="BM274" s="565" t="n"/>
      <c r="BN274" s="565" t="n"/>
      <c r="BO274" s="565" t="n"/>
      <c r="BP274" s="565" t="n"/>
      <c r="BQ274" s="565" t="n"/>
      <c r="BR274" s="565" t="n"/>
      <c r="BS274" s="565" t="n"/>
      <c r="BT274" s="565" t="n"/>
    </row>
    <row hidden="true" ht="16.5" outlineLevel="2" r="275">
      <c r="I275" s="566" t="s">
        <v>717</v>
      </c>
      <c r="J275" s="626" t="s">
        <v>587</v>
      </c>
      <c r="K275" s="567" t="n"/>
      <c r="L275" s="627" t="n"/>
      <c r="M275" s="568" t="n">
        <f aca="false" ca="false" dt2D="false" dtr="false" t="normal">$L275*$K275*M$274</f>
        <v>0</v>
      </c>
      <c r="N275" s="568" t="n">
        <f aca="false" ca="false" dt2D="false" dtr="false" t="normal">$L275*$K275*N$274</f>
        <v>0</v>
      </c>
      <c r="O275" s="568" t="n">
        <f aca="false" ca="false" dt2D="false" dtr="false" t="normal">$L275*$K275*O$274</f>
        <v>0</v>
      </c>
      <c r="P275" s="568" t="n">
        <f aca="false" ca="false" dt2D="false" dtr="false" t="normal">$L275*$K275*P$274</f>
        <v>0</v>
      </c>
      <c r="Q275" s="568" t="n">
        <f aca="false" ca="false" dt2D="false" dtr="false" t="normal">$L275*$K275*Q$274</f>
        <v>0</v>
      </c>
      <c r="R275" s="568" t="n">
        <f aca="false" ca="false" dt2D="false" dtr="false" t="normal">$L275*$K275*R$274</f>
        <v>0</v>
      </c>
      <c r="S275" s="568" t="n">
        <f aca="false" ca="false" dt2D="false" dtr="false" t="normal">$L275*$K275*S$274</f>
        <v>0</v>
      </c>
      <c r="T275" s="568" t="n">
        <f aca="false" ca="false" dt2D="false" dtr="false" t="normal">$L275*$K275*T$274</f>
        <v>0</v>
      </c>
      <c r="U275" s="568" t="n">
        <f aca="false" ca="false" dt2D="false" dtr="false" t="normal">$L275*$K275*U$274</f>
        <v>0</v>
      </c>
      <c r="V275" s="568" t="n">
        <f aca="false" ca="false" dt2D="false" dtr="false" t="normal">$L275*$K275*V$274</f>
        <v>0</v>
      </c>
      <c r="W275" s="568" t="n">
        <f aca="false" ca="false" dt2D="false" dtr="false" t="normal">$L275*$K275*W$274</f>
        <v>0</v>
      </c>
      <c r="X275" s="568" t="n">
        <f aca="false" ca="false" dt2D="false" dtr="false" t="normal">$L275*$K275*X$274</f>
        <v>0</v>
      </c>
      <c r="Y275" s="568" t="n">
        <f aca="false" ca="false" dt2D="false" dtr="false" t="normal">$L275*$K275*Y$274</f>
        <v>0</v>
      </c>
      <c r="Z275" s="568" t="n">
        <f aca="false" ca="false" dt2D="false" dtr="false" t="normal">$L275*$K275*Z$274</f>
        <v>0</v>
      </c>
      <c r="AA275" s="568" t="n">
        <f aca="false" ca="false" dt2D="false" dtr="false" t="normal">$L275*$K275*AA$274</f>
        <v>0</v>
      </c>
      <c r="AB275" s="568" t="n">
        <f aca="false" ca="false" dt2D="false" dtr="false" t="normal">$L275*$K275*AB$274</f>
        <v>0</v>
      </c>
      <c r="AC275" s="568" t="n">
        <f aca="false" ca="false" dt2D="false" dtr="false" t="normal">$L275*$K275*AC$274</f>
        <v>0</v>
      </c>
      <c r="AD275" s="568" t="n">
        <f aca="false" ca="false" dt2D="false" dtr="false" t="normal">$L275*$K275*AD$274</f>
        <v>0</v>
      </c>
      <c r="AE275" s="568" t="n">
        <f aca="false" ca="false" dt2D="false" dtr="false" t="normal">$L275*$K275*AE$274</f>
        <v>0</v>
      </c>
      <c r="AF275" s="568" t="n">
        <f aca="false" ca="false" dt2D="false" dtr="false" t="normal">$L275*$K275*AF$274</f>
        <v>0</v>
      </c>
      <c r="AG275" s="568" t="n">
        <f aca="false" ca="false" dt2D="false" dtr="false" t="normal">$L275*$K275*AG$274</f>
        <v>0</v>
      </c>
      <c r="AH275" s="568" t="n">
        <f aca="false" ca="false" dt2D="false" dtr="false" t="normal">$L275*$K275*AH$274</f>
        <v>0</v>
      </c>
      <c r="AI275" s="568" t="n">
        <f aca="false" ca="false" dt2D="false" dtr="false" t="normal">$L275*$K275*AI$274</f>
        <v>0</v>
      </c>
      <c r="AJ275" s="568" t="n">
        <f aca="false" ca="false" dt2D="false" dtr="false" t="normal">$L275*$K275*AJ$274</f>
        <v>0</v>
      </c>
      <c r="AK275" s="568" t="n">
        <f aca="false" ca="false" dt2D="false" dtr="false" t="normal">$L275*$K275*AK$274</f>
        <v>0</v>
      </c>
      <c r="AL275" s="568" t="n">
        <f aca="false" ca="false" dt2D="false" dtr="false" t="normal">$L275*$K275*AL$274</f>
        <v>0</v>
      </c>
      <c r="AM275" s="568" t="n">
        <f aca="false" ca="false" dt2D="false" dtr="false" t="normal">$L275*$K275*AM$274</f>
        <v>0</v>
      </c>
      <c r="AN275" s="568" t="n">
        <f aca="false" ca="false" dt2D="false" dtr="false" t="normal">$L275*$K275*AN$274</f>
        <v>0</v>
      </c>
      <c r="AO275" s="568" t="n">
        <f aca="false" ca="false" dt2D="false" dtr="false" t="normal">$L275*$K275*AO$274</f>
        <v>0</v>
      </c>
      <c r="AP275" s="568" t="n">
        <f aca="false" ca="false" dt2D="false" dtr="false" t="normal">$L275*$K275*AP$274</f>
        <v>0</v>
      </c>
      <c r="AQ275" s="568" t="n">
        <f aca="false" ca="false" dt2D="false" dtr="false" t="normal">$L275*$K275*AQ$274</f>
        <v>0</v>
      </c>
      <c r="AR275" s="568" t="n">
        <f aca="false" ca="false" dt2D="false" dtr="false" t="normal">$L275*$K275*AR$274</f>
        <v>0</v>
      </c>
      <c r="AS275" s="568" t="n">
        <f aca="false" ca="false" dt2D="false" dtr="false" t="normal">$L275*$K275*AS$274</f>
        <v>0</v>
      </c>
      <c r="AT275" s="568" t="n">
        <f aca="false" ca="false" dt2D="false" dtr="false" t="normal">$L275*$K275*AT$274</f>
        <v>0</v>
      </c>
      <c r="AU275" s="568" t="n">
        <f aca="false" ca="false" dt2D="false" dtr="false" t="normal">$L275*$K275*AU$274</f>
        <v>0</v>
      </c>
      <c r="AV275" s="568" t="n">
        <f aca="false" ca="false" dt2D="false" dtr="false" t="normal">$L275*$K275*AV$274</f>
        <v>0</v>
      </c>
      <c r="AW275" s="568" t="n">
        <f aca="false" ca="false" dt2D="false" dtr="false" t="normal">$L275*$K275*AW$274</f>
        <v>0</v>
      </c>
      <c r="AX275" s="568" t="n">
        <f aca="false" ca="false" dt2D="false" dtr="false" t="normal">$L275*$K275*AX$274</f>
        <v>0</v>
      </c>
      <c r="AY275" s="568" t="n">
        <f aca="false" ca="false" dt2D="false" dtr="false" t="normal">$L275*$K275*AY$274</f>
        <v>0</v>
      </c>
      <c r="AZ275" s="568" t="n">
        <f aca="false" ca="false" dt2D="false" dtr="false" t="normal">$L275*$K275*AZ$274</f>
        <v>0</v>
      </c>
      <c r="BA275" s="568" t="n">
        <f aca="false" ca="false" dt2D="false" dtr="false" t="normal">$L275*$K275*BA$274</f>
        <v>0</v>
      </c>
      <c r="BB275" s="568" t="n">
        <f aca="false" ca="false" dt2D="false" dtr="false" t="normal">$L275*$K275*BB$274</f>
        <v>0</v>
      </c>
      <c r="BC275" s="568" t="n">
        <f aca="false" ca="false" dt2D="false" dtr="false" t="normal">$L275*$K275*BC$274</f>
        <v>0</v>
      </c>
      <c r="BD275" s="568" t="n">
        <f aca="false" ca="false" dt2D="false" dtr="false" t="normal">$L275*$K275*BD$274</f>
        <v>0</v>
      </c>
      <c r="BE275" s="568" t="n">
        <f aca="false" ca="false" dt2D="false" dtr="false" t="normal">$L275*$K275*BE$274</f>
        <v>0</v>
      </c>
      <c r="BF275" s="568" t="n">
        <f aca="false" ca="false" dt2D="false" dtr="false" t="normal">$L275*$K275*BF$274</f>
        <v>0</v>
      </c>
      <c r="BG275" s="568" t="n">
        <f aca="false" ca="false" dt2D="false" dtr="false" t="normal">$L275*$K275*BG$274</f>
        <v>0</v>
      </c>
      <c r="BH275" s="568" t="n">
        <f aca="false" ca="false" dt2D="false" dtr="false" t="normal">$L275*$K275*BH$274</f>
        <v>0</v>
      </c>
      <c r="BI275" s="568" t="n">
        <f aca="false" ca="false" dt2D="false" dtr="false" t="normal">$L275*$K275*BI$274</f>
        <v>0</v>
      </c>
      <c r="BJ275" s="568" t="n">
        <f aca="false" ca="false" dt2D="false" dtr="false" t="normal">$L275*$K275*BJ$274</f>
        <v>0</v>
      </c>
      <c r="BK275" s="568" t="n">
        <f aca="false" ca="false" dt2D="false" dtr="false" t="normal">$L275*$K275*BK$274</f>
        <v>0</v>
      </c>
      <c r="BL275" s="568" t="n">
        <f aca="false" ca="false" dt2D="false" dtr="false" t="normal">$L275*$K275*BL$274</f>
        <v>0</v>
      </c>
      <c r="BM275" s="568" t="n">
        <f aca="false" ca="false" dt2D="false" dtr="false" t="normal">$L275*$K275*BM$274</f>
        <v>0</v>
      </c>
      <c r="BN275" s="568" t="n">
        <f aca="false" ca="false" dt2D="false" dtr="false" t="normal">$L275*$K275*BN$274</f>
        <v>0</v>
      </c>
      <c r="BO275" s="568" t="n">
        <f aca="false" ca="false" dt2D="false" dtr="false" t="normal">$L275*$K275*BO$274</f>
        <v>0</v>
      </c>
      <c r="BP275" s="568" t="n">
        <f aca="false" ca="false" dt2D="false" dtr="false" t="normal">$L275*$K275*BP$274</f>
        <v>0</v>
      </c>
      <c r="BQ275" s="568" t="n">
        <f aca="false" ca="false" dt2D="false" dtr="false" t="normal">$L275*$K275*BQ$274</f>
        <v>0</v>
      </c>
      <c r="BR275" s="568" t="n">
        <f aca="false" ca="false" dt2D="false" dtr="false" t="normal">$L275*$K275*BR$274</f>
        <v>0</v>
      </c>
      <c r="BS275" s="568" t="n">
        <f aca="false" ca="false" dt2D="false" dtr="false" t="normal">$L275*$K275*BS$274</f>
        <v>0</v>
      </c>
      <c r="BT275" s="568" t="n">
        <f aca="false" ca="false" dt2D="false" dtr="false" t="normal">$L275*$K275*BT$274</f>
        <v>0</v>
      </c>
    </row>
    <row hidden="true" ht="16.5" outlineLevel="2" r="276">
      <c r="I276" s="570" t="s">
        <v>588</v>
      </c>
      <c r="J276" s="567" t="n"/>
      <c r="K276" s="567" t="n"/>
      <c r="L276" s="627" t="n"/>
      <c r="M276" s="568" t="n">
        <f aca="false" ca="false" dt2D="false" dtr="false" t="normal">$L276*$K276*M$274</f>
        <v>0</v>
      </c>
      <c r="N276" s="568" t="n">
        <f aca="false" ca="false" dt2D="false" dtr="false" t="normal">$L276*$K276*N$274</f>
        <v>0</v>
      </c>
      <c r="O276" s="568" t="n">
        <f aca="false" ca="false" dt2D="false" dtr="false" t="normal">$L276*$K276*O$274</f>
        <v>0</v>
      </c>
      <c r="P276" s="568" t="n">
        <f aca="false" ca="false" dt2D="false" dtr="false" t="normal">$L276*$K276*P$274</f>
        <v>0</v>
      </c>
      <c r="Q276" s="568" t="n">
        <f aca="false" ca="false" dt2D="false" dtr="false" t="normal">$L276*$K276*Q$274</f>
        <v>0</v>
      </c>
      <c r="R276" s="568" t="n">
        <f aca="false" ca="false" dt2D="false" dtr="false" t="normal">$L276*$K276*R$274</f>
        <v>0</v>
      </c>
      <c r="S276" s="568" t="n">
        <f aca="false" ca="false" dt2D="false" dtr="false" t="normal">$L276*$K276*S$274</f>
        <v>0</v>
      </c>
      <c r="T276" s="568" t="n">
        <f aca="false" ca="false" dt2D="false" dtr="false" t="normal">$L276*$K276*T$274</f>
        <v>0</v>
      </c>
      <c r="U276" s="568" t="n">
        <f aca="false" ca="false" dt2D="false" dtr="false" t="normal">$L276*$K276*U$274</f>
        <v>0</v>
      </c>
      <c r="V276" s="568" t="n">
        <f aca="false" ca="false" dt2D="false" dtr="false" t="normal">$L276*$K276*V$274</f>
        <v>0</v>
      </c>
      <c r="W276" s="568" t="n">
        <f aca="false" ca="false" dt2D="false" dtr="false" t="normal">$L276*$K276*W$274</f>
        <v>0</v>
      </c>
      <c r="X276" s="568" t="n">
        <f aca="false" ca="false" dt2D="false" dtr="false" t="normal">$L276*$K276*X$274</f>
        <v>0</v>
      </c>
      <c r="Y276" s="568" t="n">
        <f aca="false" ca="false" dt2D="false" dtr="false" t="normal">$L276*$K276*Y$274</f>
        <v>0</v>
      </c>
      <c r="Z276" s="568" t="n">
        <f aca="false" ca="false" dt2D="false" dtr="false" t="normal">$L276*$K276*Z$274</f>
        <v>0</v>
      </c>
      <c r="AA276" s="568" t="n">
        <f aca="false" ca="false" dt2D="false" dtr="false" t="normal">$L276*$K276*AA$274</f>
        <v>0</v>
      </c>
      <c r="AB276" s="568" t="n">
        <f aca="false" ca="false" dt2D="false" dtr="false" t="normal">$L276*$K276*AB$274</f>
        <v>0</v>
      </c>
      <c r="AC276" s="568" t="n">
        <f aca="false" ca="false" dt2D="false" dtr="false" t="normal">$L276*$K276*AC$274</f>
        <v>0</v>
      </c>
      <c r="AD276" s="568" t="n">
        <f aca="false" ca="false" dt2D="false" dtr="false" t="normal">$L276*$K276*AD$274</f>
        <v>0</v>
      </c>
      <c r="AE276" s="568" t="n">
        <f aca="false" ca="false" dt2D="false" dtr="false" t="normal">$L276*$K276*AE$274</f>
        <v>0</v>
      </c>
      <c r="AF276" s="568" t="n">
        <f aca="false" ca="false" dt2D="false" dtr="false" t="normal">$L276*$K276*AF$274</f>
        <v>0</v>
      </c>
      <c r="AG276" s="568" t="n">
        <f aca="false" ca="false" dt2D="false" dtr="false" t="normal">$L276*$K276*AG$274</f>
        <v>0</v>
      </c>
      <c r="AH276" s="568" t="n">
        <f aca="false" ca="false" dt2D="false" dtr="false" t="normal">$L276*$K276*AH$274</f>
        <v>0</v>
      </c>
      <c r="AI276" s="568" t="n">
        <f aca="false" ca="false" dt2D="false" dtr="false" t="normal">$L276*$K276*AI$274</f>
        <v>0</v>
      </c>
      <c r="AJ276" s="568" t="n">
        <f aca="false" ca="false" dt2D="false" dtr="false" t="normal">$L276*$K276*AJ$274</f>
        <v>0</v>
      </c>
      <c r="AK276" s="568" t="n">
        <f aca="false" ca="false" dt2D="false" dtr="false" t="normal">$L276*$K276*AK$274</f>
        <v>0</v>
      </c>
      <c r="AL276" s="568" t="n">
        <f aca="false" ca="false" dt2D="false" dtr="false" t="normal">$L276*$K276*AL$274</f>
        <v>0</v>
      </c>
      <c r="AM276" s="568" t="n">
        <f aca="false" ca="false" dt2D="false" dtr="false" t="normal">$L276*$K276*AM$274</f>
        <v>0</v>
      </c>
      <c r="AN276" s="568" t="n">
        <f aca="false" ca="false" dt2D="false" dtr="false" t="normal">$L276*$K276*AN$274</f>
        <v>0</v>
      </c>
      <c r="AO276" s="568" t="n">
        <f aca="false" ca="false" dt2D="false" dtr="false" t="normal">$L276*$K276*AO$274</f>
        <v>0</v>
      </c>
      <c r="AP276" s="568" t="n">
        <f aca="false" ca="false" dt2D="false" dtr="false" t="normal">$L276*$K276*AP$274</f>
        <v>0</v>
      </c>
      <c r="AQ276" s="568" t="n">
        <f aca="false" ca="false" dt2D="false" dtr="false" t="normal">$L276*$K276*AQ$274</f>
        <v>0</v>
      </c>
      <c r="AR276" s="568" t="n">
        <f aca="false" ca="false" dt2D="false" dtr="false" t="normal">$L276*$K276*AR$274</f>
        <v>0</v>
      </c>
      <c r="AS276" s="568" t="n">
        <f aca="false" ca="false" dt2D="false" dtr="false" t="normal">$L276*$K276*AS$274</f>
        <v>0</v>
      </c>
      <c r="AT276" s="568" t="n">
        <f aca="false" ca="false" dt2D="false" dtr="false" t="normal">$L276*$K276*AT$274</f>
        <v>0</v>
      </c>
      <c r="AU276" s="568" t="n">
        <f aca="false" ca="false" dt2D="false" dtr="false" t="normal">$L276*$K276*AU$274</f>
        <v>0</v>
      </c>
      <c r="AV276" s="568" t="n">
        <f aca="false" ca="false" dt2D="false" dtr="false" t="normal">$L276*$K276*AV$274</f>
        <v>0</v>
      </c>
      <c r="AW276" s="568" t="n">
        <f aca="false" ca="false" dt2D="false" dtr="false" t="normal">$L276*$K276*AW$274</f>
        <v>0</v>
      </c>
      <c r="AX276" s="568" t="n">
        <f aca="false" ca="false" dt2D="false" dtr="false" t="normal">$L276*$K276*AX$274</f>
        <v>0</v>
      </c>
      <c r="AY276" s="568" t="n">
        <f aca="false" ca="false" dt2D="false" dtr="false" t="normal">$L276*$K276*AY$274</f>
        <v>0</v>
      </c>
      <c r="AZ276" s="568" t="n">
        <f aca="false" ca="false" dt2D="false" dtr="false" t="normal">$L276*$K276*AZ$274</f>
        <v>0</v>
      </c>
      <c r="BA276" s="568" t="n">
        <f aca="false" ca="false" dt2D="false" dtr="false" t="normal">$L276*$K276*BA$274</f>
        <v>0</v>
      </c>
      <c r="BB276" s="568" t="n">
        <f aca="false" ca="false" dt2D="false" dtr="false" t="normal">$L276*$K276*BB$274</f>
        <v>0</v>
      </c>
      <c r="BC276" s="568" t="n">
        <f aca="false" ca="false" dt2D="false" dtr="false" t="normal">$L276*$K276*BC$274</f>
        <v>0</v>
      </c>
      <c r="BD276" s="568" t="n">
        <f aca="false" ca="false" dt2D="false" dtr="false" t="normal">$L276*$K276*BD$274</f>
        <v>0</v>
      </c>
      <c r="BE276" s="568" t="n">
        <f aca="false" ca="false" dt2D="false" dtr="false" t="normal">$L276*$K276*BE$274</f>
        <v>0</v>
      </c>
      <c r="BF276" s="568" t="n">
        <f aca="false" ca="false" dt2D="false" dtr="false" t="normal">$L276*$K276*BF$274</f>
        <v>0</v>
      </c>
      <c r="BG276" s="568" t="n">
        <f aca="false" ca="false" dt2D="false" dtr="false" t="normal">$L276*$K276*BG$274</f>
        <v>0</v>
      </c>
      <c r="BH276" s="568" t="n">
        <f aca="false" ca="false" dt2D="false" dtr="false" t="normal">$L276*$K276*BH$274</f>
        <v>0</v>
      </c>
      <c r="BI276" s="568" t="n">
        <f aca="false" ca="false" dt2D="false" dtr="false" t="normal">$L276*$K276*BI$274</f>
        <v>0</v>
      </c>
      <c r="BJ276" s="568" t="n">
        <f aca="false" ca="false" dt2D="false" dtr="false" t="normal">$L276*$K276*BJ$274</f>
        <v>0</v>
      </c>
      <c r="BK276" s="568" t="n">
        <f aca="false" ca="false" dt2D="false" dtr="false" t="normal">$L276*$K276*BK$274</f>
        <v>0</v>
      </c>
      <c r="BL276" s="568" t="n">
        <f aca="false" ca="false" dt2D="false" dtr="false" t="normal">$L276*$K276*BL$274</f>
        <v>0</v>
      </c>
      <c r="BM276" s="568" t="n">
        <f aca="false" ca="false" dt2D="false" dtr="false" t="normal">$L276*$K276*BM$274</f>
        <v>0</v>
      </c>
      <c r="BN276" s="568" t="n">
        <f aca="false" ca="false" dt2D="false" dtr="false" t="normal">$L276*$K276*BN$274</f>
        <v>0</v>
      </c>
      <c r="BO276" s="568" t="n">
        <f aca="false" ca="false" dt2D="false" dtr="false" t="normal">$L276*$K276*BO$274</f>
        <v>0</v>
      </c>
      <c r="BP276" s="568" t="n">
        <f aca="false" ca="false" dt2D="false" dtr="false" t="normal">$L276*$K276*BP$274</f>
        <v>0</v>
      </c>
      <c r="BQ276" s="568" t="n">
        <f aca="false" ca="false" dt2D="false" dtr="false" t="normal">$L276*$K276*BQ$274</f>
        <v>0</v>
      </c>
      <c r="BR276" s="568" t="n">
        <f aca="false" ca="false" dt2D="false" dtr="false" t="normal">$L276*$K276*BR$274</f>
        <v>0</v>
      </c>
      <c r="BS276" s="568" t="n">
        <f aca="false" ca="false" dt2D="false" dtr="false" t="normal">$L276*$K276*BS$274</f>
        <v>0</v>
      </c>
      <c r="BT276" s="568" t="n">
        <f aca="false" ca="false" dt2D="false" dtr="false" t="normal">$L276*$K276*BT$274</f>
        <v>0</v>
      </c>
    </row>
    <row hidden="true" ht="16.5" outlineLevel="2" r="277">
      <c r="I277" s="570" t="s">
        <v>588</v>
      </c>
      <c r="J277" s="567" t="n"/>
      <c r="K277" s="567" t="n"/>
      <c r="L277" s="627" t="n"/>
      <c r="M277" s="568" t="n">
        <f aca="false" ca="false" dt2D="false" dtr="false" t="normal">$L277*$K277*M$274</f>
        <v>0</v>
      </c>
      <c r="N277" s="568" t="n">
        <f aca="false" ca="false" dt2D="false" dtr="false" t="normal">$L277*$K277*N$274</f>
        <v>0</v>
      </c>
      <c r="O277" s="568" t="n">
        <f aca="false" ca="false" dt2D="false" dtr="false" t="normal">$L277*$K277*O$274</f>
        <v>0</v>
      </c>
      <c r="P277" s="568" t="n">
        <f aca="false" ca="false" dt2D="false" dtr="false" t="normal">$L277*$K277*P$274</f>
        <v>0</v>
      </c>
      <c r="Q277" s="568" t="n">
        <f aca="false" ca="false" dt2D="false" dtr="false" t="normal">$L277*$K277*Q$274</f>
        <v>0</v>
      </c>
      <c r="R277" s="568" t="n">
        <f aca="false" ca="false" dt2D="false" dtr="false" t="normal">$L277*$K277*R$274</f>
        <v>0</v>
      </c>
      <c r="S277" s="568" t="n">
        <f aca="false" ca="false" dt2D="false" dtr="false" t="normal">$L277*$K277*S$274</f>
        <v>0</v>
      </c>
      <c r="T277" s="568" t="n">
        <f aca="false" ca="false" dt2D="false" dtr="false" t="normal">$L277*$K277*T$274</f>
        <v>0</v>
      </c>
      <c r="U277" s="568" t="n">
        <f aca="false" ca="false" dt2D="false" dtr="false" t="normal">$L277*$K277*U$274</f>
        <v>0</v>
      </c>
      <c r="V277" s="568" t="n">
        <f aca="false" ca="false" dt2D="false" dtr="false" t="normal">$L277*$K277*V$274</f>
        <v>0</v>
      </c>
      <c r="W277" s="568" t="n">
        <f aca="false" ca="false" dt2D="false" dtr="false" t="normal">$L277*$K277*W$274</f>
        <v>0</v>
      </c>
      <c r="X277" s="568" t="n">
        <f aca="false" ca="false" dt2D="false" dtr="false" t="normal">$L277*$K277*X$274</f>
        <v>0</v>
      </c>
      <c r="Y277" s="568" t="n">
        <f aca="false" ca="false" dt2D="false" dtr="false" t="normal">$L277*$K277*Y$274</f>
        <v>0</v>
      </c>
      <c r="Z277" s="568" t="n">
        <f aca="false" ca="false" dt2D="false" dtr="false" t="normal">$L277*$K277*Z$274</f>
        <v>0</v>
      </c>
      <c r="AA277" s="568" t="n">
        <f aca="false" ca="false" dt2D="false" dtr="false" t="normal">$L277*$K277*AA$274</f>
        <v>0</v>
      </c>
      <c r="AB277" s="568" t="n">
        <f aca="false" ca="false" dt2D="false" dtr="false" t="normal">$L277*$K277*AB$274</f>
        <v>0</v>
      </c>
      <c r="AC277" s="568" t="n">
        <f aca="false" ca="false" dt2D="false" dtr="false" t="normal">$L277*$K277*AC$274</f>
        <v>0</v>
      </c>
      <c r="AD277" s="568" t="n">
        <f aca="false" ca="false" dt2D="false" dtr="false" t="normal">$L277*$K277*AD$274</f>
        <v>0</v>
      </c>
      <c r="AE277" s="568" t="n">
        <f aca="false" ca="false" dt2D="false" dtr="false" t="normal">$L277*$K277*AE$274</f>
        <v>0</v>
      </c>
      <c r="AF277" s="568" t="n">
        <f aca="false" ca="false" dt2D="false" dtr="false" t="normal">$L277*$K277*AF$274</f>
        <v>0</v>
      </c>
      <c r="AG277" s="568" t="n">
        <f aca="false" ca="false" dt2D="false" dtr="false" t="normal">$L277*$K277*AG$274</f>
        <v>0</v>
      </c>
      <c r="AH277" s="568" t="n">
        <f aca="false" ca="false" dt2D="false" dtr="false" t="normal">$L277*$K277*AH$274</f>
        <v>0</v>
      </c>
      <c r="AI277" s="568" t="n">
        <f aca="false" ca="false" dt2D="false" dtr="false" t="normal">$L277*$K277*AI$274</f>
        <v>0</v>
      </c>
      <c r="AJ277" s="568" t="n">
        <f aca="false" ca="false" dt2D="false" dtr="false" t="normal">$L277*$K277*AJ$274</f>
        <v>0</v>
      </c>
      <c r="AK277" s="568" t="n">
        <f aca="false" ca="false" dt2D="false" dtr="false" t="normal">$L277*$K277*AK$274</f>
        <v>0</v>
      </c>
      <c r="AL277" s="568" t="n">
        <f aca="false" ca="false" dt2D="false" dtr="false" t="normal">$L277*$K277*AL$274</f>
        <v>0</v>
      </c>
      <c r="AM277" s="568" t="n">
        <f aca="false" ca="false" dt2D="false" dtr="false" t="normal">$L277*$K277*AM$274</f>
        <v>0</v>
      </c>
      <c r="AN277" s="568" t="n">
        <f aca="false" ca="false" dt2D="false" dtr="false" t="normal">$L277*$K277*AN$274</f>
        <v>0</v>
      </c>
      <c r="AO277" s="568" t="n">
        <f aca="false" ca="false" dt2D="false" dtr="false" t="normal">$L277*$K277*AO$274</f>
        <v>0</v>
      </c>
      <c r="AP277" s="568" t="n">
        <f aca="false" ca="false" dt2D="false" dtr="false" t="normal">$L277*$K277*AP$274</f>
        <v>0</v>
      </c>
      <c r="AQ277" s="568" t="n">
        <f aca="false" ca="false" dt2D="false" dtr="false" t="normal">$L277*$K277*AQ$274</f>
        <v>0</v>
      </c>
      <c r="AR277" s="568" t="n">
        <f aca="false" ca="false" dt2D="false" dtr="false" t="normal">$L277*$K277*AR$274</f>
        <v>0</v>
      </c>
      <c r="AS277" s="568" t="n">
        <f aca="false" ca="false" dt2D="false" dtr="false" t="normal">$L277*$K277*AS$274</f>
        <v>0</v>
      </c>
      <c r="AT277" s="568" t="n">
        <f aca="false" ca="false" dt2D="false" dtr="false" t="normal">$L277*$K277*AT$274</f>
        <v>0</v>
      </c>
      <c r="AU277" s="568" t="n">
        <f aca="false" ca="false" dt2D="false" dtr="false" t="normal">$L277*$K277*AU$274</f>
        <v>0</v>
      </c>
      <c r="AV277" s="568" t="n">
        <f aca="false" ca="false" dt2D="false" dtr="false" t="normal">$L277*$K277*AV$274</f>
        <v>0</v>
      </c>
      <c r="AW277" s="568" t="n">
        <f aca="false" ca="false" dt2D="false" dtr="false" t="normal">$L277*$K277*AW$274</f>
        <v>0</v>
      </c>
      <c r="AX277" s="568" t="n">
        <f aca="false" ca="false" dt2D="false" dtr="false" t="normal">$L277*$K277*AX$274</f>
        <v>0</v>
      </c>
      <c r="AY277" s="568" t="n">
        <f aca="false" ca="false" dt2D="false" dtr="false" t="normal">$L277*$K277*AY$274</f>
        <v>0</v>
      </c>
      <c r="AZ277" s="568" t="n">
        <f aca="false" ca="false" dt2D="false" dtr="false" t="normal">$L277*$K277*AZ$274</f>
        <v>0</v>
      </c>
      <c r="BA277" s="568" t="n">
        <f aca="false" ca="false" dt2D="false" dtr="false" t="normal">$L277*$K277*BA$274</f>
        <v>0</v>
      </c>
      <c r="BB277" s="568" t="n">
        <f aca="false" ca="false" dt2D="false" dtr="false" t="normal">$L277*$K277*BB$274</f>
        <v>0</v>
      </c>
      <c r="BC277" s="568" t="n">
        <f aca="false" ca="false" dt2D="false" dtr="false" t="normal">$L277*$K277*BC$274</f>
        <v>0</v>
      </c>
      <c r="BD277" s="568" t="n">
        <f aca="false" ca="false" dt2D="false" dtr="false" t="normal">$L277*$K277*BD$274</f>
        <v>0</v>
      </c>
      <c r="BE277" s="568" t="n">
        <f aca="false" ca="false" dt2D="false" dtr="false" t="normal">$L277*$K277*BE$274</f>
        <v>0</v>
      </c>
      <c r="BF277" s="568" t="n">
        <f aca="false" ca="false" dt2D="false" dtr="false" t="normal">$L277*$K277*BF$274</f>
        <v>0</v>
      </c>
      <c r="BG277" s="568" t="n">
        <f aca="false" ca="false" dt2D="false" dtr="false" t="normal">$L277*$K277*BG$274</f>
        <v>0</v>
      </c>
      <c r="BH277" s="568" t="n">
        <f aca="false" ca="false" dt2D="false" dtr="false" t="normal">$L277*$K277*BH$274</f>
        <v>0</v>
      </c>
      <c r="BI277" s="568" t="n">
        <f aca="false" ca="false" dt2D="false" dtr="false" t="normal">$L277*$K277*BI$274</f>
        <v>0</v>
      </c>
      <c r="BJ277" s="568" t="n">
        <f aca="false" ca="false" dt2D="false" dtr="false" t="normal">$L277*$K277*BJ$274</f>
        <v>0</v>
      </c>
      <c r="BK277" s="568" t="n">
        <f aca="false" ca="false" dt2D="false" dtr="false" t="normal">$L277*$K277*BK$274</f>
        <v>0</v>
      </c>
      <c r="BL277" s="568" t="n">
        <f aca="false" ca="false" dt2D="false" dtr="false" t="normal">$L277*$K277*BL$274</f>
        <v>0</v>
      </c>
      <c r="BM277" s="568" t="n">
        <f aca="false" ca="false" dt2D="false" dtr="false" t="normal">$L277*$K277*BM$274</f>
        <v>0</v>
      </c>
      <c r="BN277" s="568" t="n">
        <f aca="false" ca="false" dt2D="false" dtr="false" t="normal">$L277*$K277*BN$274</f>
        <v>0</v>
      </c>
      <c r="BO277" s="568" t="n">
        <f aca="false" ca="false" dt2D="false" dtr="false" t="normal">$L277*$K277*BO$274</f>
        <v>0</v>
      </c>
      <c r="BP277" s="568" t="n">
        <f aca="false" ca="false" dt2D="false" dtr="false" t="normal">$L277*$K277*BP$274</f>
        <v>0</v>
      </c>
      <c r="BQ277" s="568" t="n">
        <f aca="false" ca="false" dt2D="false" dtr="false" t="normal">$L277*$K277*BQ$274</f>
        <v>0</v>
      </c>
      <c r="BR277" s="568" t="n">
        <f aca="false" ca="false" dt2D="false" dtr="false" t="normal">$L277*$K277*BR$274</f>
        <v>0</v>
      </c>
      <c r="BS277" s="568" t="n">
        <f aca="false" ca="false" dt2D="false" dtr="false" t="normal">$L277*$K277*BS$274</f>
        <v>0</v>
      </c>
      <c r="BT277" s="568" t="n">
        <f aca="false" ca="false" dt2D="false" dtr="false" t="normal">$L277*$K277*BT$274</f>
        <v>0</v>
      </c>
    </row>
    <row customFormat="true" hidden="true" ht="16.5" outlineLevel="1" r="278" s="17">
      <c r="A278" s="542" t="n"/>
      <c r="B278" s="482" t="s">
        <v>628</v>
      </c>
      <c r="C278" s="542" t="n"/>
      <c r="D278" s="482" t="s">
        <v>582</v>
      </c>
      <c r="E278" s="482" t="s">
        <v>629</v>
      </c>
      <c r="F278" s="482" t="n"/>
      <c r="G278" s="482" t="n"/>
      <c r="H278" s="630" t="n"/>
      <c r="I278" s="625" t="s">
        <v>718</v>
      </c>
      <c r="J278" s="116" t="n"/>
      <c r="K278" s="116" t="n"/>
      <c r="L278" s="235" t="n"/>
      <c r="M278" s="573" t="n">
        <f aca="false" ca="false" dt2D="false" dtr="false" t="normal">SUM(M275:M277)</f>
        <v>0</v>
      </c>
      <c r="N278" s="573" t="n">
        <f aca="false" ca="false" dt2D="false" dtr="false" t="normal">SUM(N275:N277)</f>
        <v>0</v>
      </c>
      <c r="O278" s="573" t="n">
        <f aca="false" ca="false" dt2D="false" dtr="false" t="normal">SUM(O275:O277)</f>
        <v>0</v>
      </c>
      <c r="P278" s="573" t="n">
        <f aca="false" ca="false" dt2D="false" dtr="false" t="normal">SUM(P275:P277)</f>
        <v>0</v>
      </c>
      <c r="Q278" s="573" t="n">
        <f aca="false" ca="false" dt2D="false" dtr="false" t="normal">SUM(Q275:Q277)</f>
        <v>0</v>
      </c>
      <c r="R278" s="573" t="n">
        <f aca="false" ca="false" dt2D="false" dtr="false" t="normal">SUM(R275:R277)</f>
        <v>0</v>
      </c>
      <c r="S278" s="573" t="n">
        <f aca="false" ca="false" dt2D="false" dtr="false" t="normal">SUM(S275:S277)</f>
        <v>0</v>
      </c>
      <c r="T278" s="573" t="n">
        <f aca="false" ca="false" dt2D="false" dtr="false" t="normal">SUM(T275:T277)</f>
        <v>0</v>
      </c>
      <c r="U278" s="573" t="n">
        <f aca="false" ca="false" dt2D="false" dtr="false" t="normal">SUM(U275:U277)</f>
        <v>0</v>
      </c>
      <c r="V278" s="573" t="n">
        <f aca="false" ca="false" dt2D="false" dtr="false" t="normal">SUM(V275:V277)</f>
        <v>0</v>
      </c>
      <c r="W278" s="573" t="n">
        <f aca="false" ca="false" dt2D="false" dtr="false" t="normal">SUM(W275:W277)</f>
        <v>0</v>
      </c>
      <c r="X278" s="573" t="n">
        <f aca="false" ca="false" dt2D="false" dtr="false" t="normal">SUM(X275:X277)</f>
        <v>0</v>
      </c>
      <c r="Y278" s="573" t="n">
        <f aca="false" ca="false" dt2D="false" dtr="false" t="normal">SUM(Y275:Y277)</f>
        <v>0</v>
      </c>
      <c r="Z278" s="573" t="n">
        <f aca="false" ca="false" dt2D="false" dtr="false" t="normal">SUM(Z275:Z277)</f>
        <v>0</v>
      </c>
      <c r="AA278" s="573" t="n">
        <f aca="false" ca="false" dt2D="false" dtr="false" t="normal">SUM(AA275:AA277)</f>
        <v>0</v>
      </c>
      <c r="AB278" s="573" t="n">
        <f aca="false" ca="false" dt2D="false" dtr="false" t="normal">SUM(AB275:AB277)</f>
        <v>0</v>
      </c>
      <c r="AC278" s="573" t="n">
        <f aca="false" ca="false" dt2D="false" dtr="false" t="normal">SUM(AC275:AC277)</f>
        <v>0</v>
      </c>
      <c r="AD278" s="573" t="n">
        <f aca="false" ca="false" dt2D="false" dtr="false" t="normal">SUM(AD275:AD277)</f>
        <v>0</v>
      </c>
      <c r="AE278" s="573" t="n">
        <f aca="false" ca="false" dt2D="false" dtr="false" t="normal">SUM(AE275:AE277)</f>
        <v>0</v>
      </c>
      <c r="AF278" s="573" t="n">
        <f aca="false" ca="false" dt2D="false" dtr="false" t="normal">SUM(AF275:AF277)</f>
        <v>0</v>
      </c>
      <c r="AG278" s="573" t="n">
        <f aca="false" ca="false" dt2D="false" dtr="false" t="normal">SUM(AG275:AG277)</f>
        <v>0</v>
      </c>
      <c r="AH278" s="573" t="n">
        <f aca="false" ca="false" dt2D="false" dtr="false" t="normal">SUM(AH275:AH277)</f>
        <v>0</v>
      </c>
      <c r="AI278" s="573" t="n">
        <f aca="false" ca="false" dt2D="false" dtr="false" t="normal">SUM(AI275:AI277)</f>
        <v>0</v>
      </c>
      <c r="AJ278" s="573" t="n">
        <f aca="false" ca="false" dt2D="false" dtr="false" t="normal">SUM(AJ275:AJ277)</f>
        <v>0</v>
      </c>
      <c r="AK278" s="573" t="n">
        <f aca="false" ca="false" dt2D="false" dtr="false" t="normal">SUM(AK275:AK277)</f>
        <v>0</v>
      </c>
      <c r="AL278" s="573" t="n">
        <f aca="false" ca="false" dt2D="false" dtr="false" t="normal">SUM(AL275:AL277)</f>
        <v>0</v>
      </c>
      <c r="AM278" s="573" t="n">
        <f aca="false" ca="false" dt2D="false" dtr="false" t="normal">SUM(AM275:AM277)</f>
        <v>0</v>
      </c>
      <c r="AN278" s="573" t="n">
        <f aca="false" ca="false" dt2D="false" dtr="false" t="normal">SUM(AN275:AN277)</f>
        <v>0</v>
      </c>
      <c r="AO278" s="573" t="n">
        <f aca="false" ca="false" dt2D="false" dtr="false" t="normal">SUM(AO275:AO277)</f>
        <v>0</v>
      </c>
      <c r="AP278" s="573" t="n">
        <f aca="false" ca="false" dt2D="false" dtr="false" t="normal">SUM(AP275:AP277)</f>
        <v>0</v>
      </c>
      <c r="AQ278" s="573" t="n">
        <f aca="false" ca="false" dt2D="false" dtr="false" t="normal">SUM(AQ275:AQ277)</f>
        <v>0</v>
      </c>
      <c r="AR278" s="573" t="n">
        <f aca="false" ca="false" dt2D="false" dtr="false" t="normal">SUM(AR275:AR277)</f>
        <v>0</v>
      </c>
      <c r="AS278" s="573" t="n">
        <f aca="false" ca="false" dt2D="false" dtr="false" t="normal">SUM(AS275:AS277)</f>
        <v>0</v>
      </c>
      <c r="AT278" s="573" t="n">
        <f aca="false" ca="false" dt2D="false" dtr="false" t="normal">SUM(AT275:AT277)</f>
        <v>0</v>
      </c>
      <c r="AU278" s="573" t="n">
        <f aca="false" ca="false" dt2D="false" dtr="false" t="normal">SUM(AU275:AU277)</f>
        <v>0</v>
      </c>
      <c r="AV278" s="573" t="n">
        <f aca="false" ca="false" dt2D="false" dtr="false" t="normal">SUM(AV275:AV277)</f>
        <v>0</v>
      </c>
      <c r="AW278" s="573" t="n">
        <f aca="false" ca="false" dt2D="false" dtr="false" t="normal">SUM(AW275:AW277)</f>
        <v>0</v>
      </c>
      <c r="AX278" s="573" t="n">
        <f aca="false" ca="false" dt2D="false" dtr="false" t="normal">SUM(AX275:AX277)</f>
        <v>0</v>
      </c>
      <c r="AY278" s="573" t="n">
        <f aca="false" ca="false" dt2D="false" dtr="false" t="normal">SUM(AY275:AY277)</f>
        <v>0</v>
      </c>
      <c r="AZ278" s="573" t="n">
        <f aca="false" ca="false" dt2D="false" dtr="false" t="normal">SUM(AZ275:AZ277)</f>
        <v>0</v>
      </c>
      <c r="BA278" s="573" t="n">
        <f aca="false" ca="false" dt2D="false" dtr="false" t="normal">SUM(BA275:BA277)</f>
        <v>0</v>
      </c>
      <c r="BB278" s="573" t="n">
        <f aca="false" ca="false" dt2D="false" dtr="false" t="normal">SUM(BB275:BB277)</f>
        <v>0</v>
      </c>
      <c r="BC278" s="573" t="n">
        <f aca="false" ca="false" dt2D="false" dtr="false" t="normal">SUM(BC275:BC277)</f>
        <v>0</v>
      </c>
      <c r="BD278" s="573" t="n">
        <f aca="false" ca="false" dt2D="false" dtr="false" t="normal">SUM(BD275:BD277)</f>
        <v>0</v>
      </c>
      <c r="BE278" s="573" t="n">
        <f aca="false" ca="false" dt2D="false" dtr="false" t="normal">SUM(BE275:BE277)</f>
        <v>0</v>
      </c>
      <c r="BF278" s="573" t="n">
        <f aca="false" ca="false" dt2D="false" dtr="false" t="normal">SUM(BF275:BF277)</f>
        <v>0</v>
      </c>
      <c r="BG278" s="573" t="n">
        <f aca="false" ca="false" dt2D="false" dtr="false" t="normal">SUM(BG275:BG277)</f>
        <v>0</v>
      </c>
      <c r="BH278" s="573" t="n">
        <f aca="false" ca="false" dt2D="false" dtr="false" t="normal">SUM(BH275:BH277)</f>
        <v>0</v>
      </c>
      <c r="BI278" s="573" t="n">
        <f aca="false" ca="false" dt2D="false" dtr="false" t="normal">SUM(BI275:BI277)</f>
        <v>0</v>
      </c>
      <c r="BJ278" s="573" t="n">
        <f aca="false" ca="false" dt2D="false" dtr="false" t="normal">SUM(BJ275:BJ277)</f>
        <v>0</v>
      </c>
      <c r="BK278" s="573" t="n">
        <f aca="false" ca="false" dt2D="false" dtr="false" t="normal">SUM(BK275:BK277)</f>
        <v>0</v>
      </c>
      <c r="BL278" s="573" t="n">
        <f aca="false" ca="false" dt2D="false" dtr="false" t="normal">SUM(BL275:BL277)</f>
        <v>0</v>
      </c>
      <c r="BM278" s="573" t="n">
        <f aca="false" ca="false" dt2D="false" dtr="false" t="normal">SUM(BM275:BM277)</f>
        <v>0</v>
      </c>
      <c r="BN278" s="573" t="n">
        <f aca="false" ca="false" dt2D="false" dtr="false" t="normal">SUM(BN275:BN277)</f>
        <v>0</v>
      </c>
      <c r="BO278" s="573" t="n">
        <f aca="false" ca="false" dt2D="false" dtr="false" t="normal">SUM(BO275:BO277)</f>
        <v>0</v>
      </c>
      <c r="BP278" s="573" t="n">
        <f aca="false" ca="false" dt2D="false" dtr="false" t="normal">SUM(BP275:BP277)</f>
        <v>0</v>
      </c>
      <c r="BQ278" s="573" t="n">
        <f aca="false" ca="false" dt2D="false" dtr="false" t="normal">SUM(BQ275:BQ277)</f>
        <v>0</v>
      </c>
      <c r="BR278" s="573" t="n">
        <f aca="false" ca="false" dt2D="false" dtr="false" t="normal">SUM(BR275:BR277)</f>
        <v>0</v>
      </c>
      <c r="BS278" s="573" t="n">
        <f aca="false" ca="false" dt2D="false" dtr="false" t="normal">SUM(BS275:BS277)</f>
        <v>0</v>
      </c>
      <c r="BT278" s="573" t="n">
        <f aca="false" ca="false" dt2D="false" dtr="false" t="normal">SUM(BT275:BT277)</f>
        <v>0</v>
      </c>
    </row>
    <row outlineLevel="0" r="279">
      <c r="L279" s="235" t="n"/>
      <c r="M279" s="244" t="n"/>
      <c r="N279" s="244" t="n"/>
      <c r="O279" s="244" t="n"/>
      <c r="P279" s="244" t="n"/>
      <c r="Q279" s="244" t="n"/>
      <c r="R279" s="244" t="n"/>
      <c r="S279" s="244" t="n"/>
      <c r="T279" s="244" t="n"/>
      <c r="U279" s="244" t="n"/>
      <c r="V279" s="244" t="n"/>
      <c r="W279" s="244" t="n"/>
      <c r="X279" s="244" t="n"/>
      <c r="Y279" s="244" t="n"/>
      <c r="Z279" s="244" t="n"/>
      <c r="AA279" s="244" t="n"/>
      <c r="AB279" s="244" t="n"/>
      <c r="AC279" s="244" t="n"/>
      <c r="AD279" s="244" t="n"/>
      <c r="AE279" s="244" t="n"/>
      <c r="AF279" s="244" t="n"/>
      <c r="AG279" s="244" t="n"/>
      <c r="AH279" s="244" t="n"/>
      <c r="AI279" s="244" t="n"/>
      <c r="AJ279" s="244" t="n"/>
      <c r="AK279" s="244" t="n"/>
      <c r="AL279" s="244" t="n"/>
      <c r="AM279" s="244" t="n"/>
      <c r="AN279" s="244" t="n"/>
      <c r="AO279" s="244" t="n"/>
      <c r="AP279" s="244" t="n"/>
      <c r="AQ279" s="244" t="n"/>
      <c r="AR279" s="244" t="n"/>
      <c r="AS279" s="244" t="n"/>
      <c r="AT279" s="244" t="n"/>
      <c r="AU279" s="244" t="n"/>
      <c r="AV279" s="244" t="n"/>
      <c r="AW279" s="244" t="n"/>
      <c r="AX279" s="244" t="n"/>
      <c r="AY279" s="244" t="n"/>
      <c r="AZ279" s="244" t="n"/>
      <c r="BA279" s="244" t="n"/>
      <c r="BB279" s="244" t="n"/>
      <c r="BC279" s="244" t="n"/>
      <c r="BD279" s="244" t="n"/>
      <c r="BE279" s="244" t="n"/>
      <c r="BF279" s="244" t="n"/>
      <c r="BG279" s="244" t="n"/>
      <c r="BH279" s="244" t="n"/>
      <c r="BI279" s="244" t="n"/>
      <c r="BJ279" s="244" t="n"/>
      <c r="BK279" s="244" t="n"/>
      <c r="BL279" s="244" t="n"/>
      <c r="BM279" s="244" t="n"/>
      <c r="BN279" s="244" t="n"/>
      <c r="BO279" s="244" t="n"/>
      <c r="BP279" s="244" t="n"/>
      <c r="BQ279" s="244" t="n"/>
      <c r="BR279" s="244" t="n"/>
      <c r="BS279" s="244" t="n"/>
      <c r="BT279" s="244" t="n"/>
    </row>
    <row outlineLevel="0" r="280">
      <c r="L280" s="235" t="n"/>
      <c r="M280" s="244" t="n"/>
      <c r="N280" s="244" t="n"/>
      <c r="O280" s="244" t="n"/>
      <c r="P280" s="244" t="n"/>
      <c r="Q280" s="244" t="n"/>
      <c r="R280" s="244" t="n"/>
      <c r="S280" s="244" t="n"/>
      <c r="T280" s="244" t="n"/>
      <c r="U280" s="244" t="n"/>
      <c r="V280" s="244" t="n"/>
      <c r="W280" s="244" t="n"/>
      <c r="X280" s="244" t="n"/>
      <c r="Y280" s="244" t="n"/>
      <c r="Z280" s="244" t="n"/>
      <c r="AA280" s="244" t="n"/>
      <c r="AB280" s="244" t="n"/>
      <c r="AC280" s="244" t="n"/>
      <c r="AD280" s="244" t="n"/>
      <c r="AE280" s="244" t="n"/>
      <c r="AF280" s="244" t="n"/>
      <c r="AG280" s="244" t="n"/>
      <c r="AH280" s="244" t="n"/>
      <c r="AI280" s="244" t="n"/>
      <c r="AJ280" s="244" t="n"/>
      <c r="AK280" s="244" t="n"/>
      <c r="AL280" s="244" t="n"/>
      <c r="AM280" s="244" t="n"/>
      <c r="AN280" s="244" t="n"/>
      <c r="AO280" s="244" t="n"/>
      <c r="AP280" s="244" t="n"/>
      <c r="AQ280" s="244" t="n"/>
      <c r="AR280" s="244" t="n"/>
      <c r="AS280" s="244" t="n"/>
      <c r="AT280" s="244" t="n"/>
      <c r="AU280" s="244" t="n"/>
      <c r="AV280" s="244" t="n"/>
      <c r="AW280" s="244" t="n"/>
      <c r="AX280" s="244" t="n"/>
      <c r="AY280" s="244" t="n"/>
      <c r="AZ280" s="244" t="n"/>
      <c r="BA280" s="244" t="n"/>
      <c r="BB280" s="244" t="n"/>
      <c r="BC280" s="244" t="n"/>
      <c r="BD280" s="244" t="n"/>
      <c r="BE280" s="244" t="n"/>
      <c r="BF280" s="244" t="n"/>
      <c r="BG280" s="244" t="n"/>
      <c r="BH280" s="244" t="n"/>
      <c r="BI280" s="244" t="n"/>
      <c r="BJ280" s="244" t="n"/>
      <c r="BK280" s="244" t="n"/>
      <c r="BL280" s="244" t="n"/>
      <c r="BM280" s="244" t="n"/>
      <c r="BN280" s="244" t="n"/>
      <c r="BO280" s="244" t="n"/>
      <c r="BP280" s="244" t="n"/>
      <c r="BQ280" s="244" t="n"/>
      <c r="BR280" s="244" t="n"/>
      <c r="BS280" s="244" t="n"/>
      <c r="BT280" s="244" t="n"/>
    </row>
    <row outlineLevel="0" r="281">
      <c r="L281" s="235" t="n"/>
      <c r="M281" s="244" t="n"/>
      <c r="N281" s="244" t="n"/>
      <c r="O281" s="244" t="n"/>
      <c r="P281" s="244" t="n"/>
      <c r="Q281" s="244" t="n"/>
      <c r="R281" s="244" t="n"/>
      <c r="S281" s="244" t="n"/>
      <c r="T281" s="244" t="n"/>
      <c r="U281" s="244" t="n"/>
      <c r="V281" s="244" t="n"/>
      <c r="W281" s="244" t="n"/>
      <c r="X281" s="244" t="n"/>
      <c r="Y281" s="244" t="n"/>
      <c r="Z281" s="244" t="n"/>
      <c r="AA281" s="244" t="n"/>
      <c r="AB281" s="244" t="n"/>
      <c r="AC281" s="244" t="n"/>
      <c r="AD281" s="244" t="n"/>
      <c r="AE281" s="244" t="n"/>
      <c r="AF281" s="244" t="n"/>
      <c r="AG281" s="244" t="n"/>
      <c r="AH281" s="244" t="n"/>
      <c r="AI281" s="244" t="n"/>
      <c r="AJ281" s="244" t="n"/>
      <c r="AK281" s="244" t="n"/>
      <c r="AL281" s="244" t="n"/>
      <c r="AM281" s="244" t="n"/>
      <c r="AN281" s="244" t="n"/>
      <c r="AO281" s="244" t="n"/>
      <c r="AP281" s="244" t="n"/>
      <c r="AQ281" s="244" t="n"/>
      <c r="AR281" s="244" t="n"/>
      <c r="AS281" s="244" t="n"/>
      <c r="AT281" s="244" t="n"/>
      <c r="AU281" s="244" t="n"/>
      <c r="AV281" s="244" t="n"/>
      <c r="AW281" s="244" t="n"/>
      <c r="AX281" s="244" t="n"/>
      <c r="AY281" s="244" t="n"/>
      <c r="AZ281" s="244" t="n"/>
      <c r="BA281" s="244" t="n"/>
      <c r="BB281" s="244" t="n"/>
      <c r="BC281" s="244" t="n"/>
      <c r="BD281" s="244" t="n"/>
      <c r="BE281" s="244" t="n"/>
      <c r="BF281" s="244" t="n"/>
      <c r="BG281" s="244" t="n"/>
      <c r="BH281" s="244" t="n"/>
      <c r="BI281" s="244" t="n"/>
      <c r="BJ281" s="244" t="n"/>
      <c r="BK281" s="244" t="n"/>
      <c r="BL281" s="244" t="n"/>
      <c r="BM281" s="244" t="n"/>
      <c r="BN281" s="244" t="n"/>
      <c r="BO281" s="244" t="n"/>
      <c r="BP281" s="244" t="n"/>
      <c r="BQ281" s="244" t="n"/>
      <c r="BR281" s="244" t="n"/>
      <c r="BS281" s="244" t="n"/>
      <c r="BT281" s="244" t="n"/>
    </row>
    <row outlineLevel="0" r="282">
      <c r="L282" s="235" t="n"/>
      <c r="M282" s="244" t="n"/>
      <c r="N282" s="244" t="n"/>
      <c r="O282" s="244" t="n"/>
      <c r="P282" s="244" t="n"/>
      <c r="Q282" s="244" t="n"/>
      <c r="R282" s="244" t="n"/>
      <c r="S282" s="244" t="n"/>
      <c r="T282" s="244" t="n"/>
      <c r="U282" s="244" t="n"/>
      <c r="V282" s="244" t="n"/>
      <c r="W282" s="244" t="n"/>
      <c r="X282" s="244" t="n"/>
      <c r="Y282" s="244" t="n"/>
      <c r="Z282" s="244" t="n"/>
      <c r="AA282" s="244" t="n"/>
      <c r="AB282" s="244" t="n"/>
      <c r="AC282" s="244" t="n"/>
      <c r="AD282" s="244" t="n"/>
      <c r="AE282" s="244" t="n"/>
      <c r="AF282" s="244" t="n"/>
      <c r="AG282" s="244" t="n"/>
      <c r="AH282" s="244" t="n"/>
      <c r="AI282" s="244" t="n"/>
      <c r="AJ282" s="244" t="n"/>
      <c r="AK282" s="244" t="n"/>
      <c r="AL282" s="244" t="n"/>
      <c r="AM282" s="244" t="n"/>
      <c r="AN282" s="244" t="n"/>
      <c r="AO282" s="244" t="n"/>
      <c r="AP282" s="244" t="n"/>
      <c r="AQ282" s="244" t="n"/>
      <c r="AR282" s="244" t="n"/>
      <c r="AS282" s="244" t="n"/>
      <c r="AT282" s="244" t="n"/>
      <c r="AU282" s="244" t="n"/>
      <c r="AV282" s="244" t="n"/>
      <c r="AW282" s="244" t="n"/>
      <c r="AX282" s="244" t="n"/>
      <c r="AY282" s="244" t="n"/>
      <c r="AZ282" s="244" t="n"/>
      <c r="BA282" s="244" t="n"/>
      <c r="BB282" s="244" t="n"/>
      <c r="BC282" s="244" t="n"/>
      <c r="BD282" s="244" t="n"/>
      <c r="BE282" s="244" t="n"/>
      <c r="BF282" s="244" t="n"/>
      <c r="BG282" s="244" t="n"/>
      <c r="BH282" s="244" t="n"/>
      <c r="BI282" s="244" t="n"/>
      <c r="BJ282" s="244" t="n"/>
      <c r="BK282" s="244" t="n"/>
      <c r="BL282" s="244" t="n"/>
      <c r="BM282" s="244" t="n"/>
      <c r="BN282" s="244" t="n"/>
      <c r="BO282" s="244" t="n"/>
      <c r="BP282" s="244" t="n"/>
      <c r="BQ282" s="244" t="n"/>
      <c r="BR282" s="244" t="n"/>
      <c r="BS282" s="244" t="n"/>
      <c r="BT282" s="244" t="n"/>
    </row>
    <row customFormat="true" ht="18" outlineLevel="0" r="283" s="619">
      <c r="A283" s="482" t="n"/>
      <c r="B283" s="482" t="n"/>
      <c r="C283" s="482" t="n"/>
      <c r="D283" s="482" t="n"/>
      <c r="E283" s="482" t="n"/>
      <c r="F283" s="482" t="n"/>
      <c r="G283" s="482" t="n"/>
      <c r="H283" s="620" t="n"/>
      <c r="I283" s="631" t="s">
        <v>575</v>
      </c>
      <c r="J283" s="631" t="n"/>
      <c r="K283" s="622" t="n"/>
      <c r="L283" s="615" t="n"/>
      <c r="M283" s="623" t="n"/>
      <c r="N283" s="623" t="n"/>
      <c r="O283" s="623" t="n"/>
      <c r="P283" s="623" t="n"/>
      <c r="Q283" s="623" t="n"/>
      <c r="R283" s="623" t="n"/>
      <c r="S283" s="623" t="n"/>
      <c r="T283" s="623" t="n"/>
      <c r="U283" s="623" t="n"/>
      <c r="V283" s="623" t="n"/>
      <c r="W283" s="623" t="n"/>
      <c r="X283" s="623" t="n"/>
      <c r="Y283" s="623" t="n"/>
      <c r="Z283" s="623" t="n"/>
      <c r="AA283" s="623" t="n"/>
      <c r="AB283" s="623" t="n"/>
      <c r="AC283" s="623" t="n"/>
      <c r="AD283" s="623" t="n"/>
      <c r="AE283" s="623" t="n"/>
      <c r="AF283" s="623" t="n"/>
      <c r="AG283" s="623" t="n"/>
      <c r="AH283" s="623" t="n"/>
      <c r="AI283" s="623" t="n"/>
      <c r="AJ283" s="623" t="n"/>
      <c r="AK283" s="623" t="n"/>
      <c r="AL283" s="623" t="n"/>
      <c r="AM283" s="623" t="n"/>
      <c r="AN283" s="623" t="n"/>
      <c r="AO283" s="623" t="n"/>
      <c r="AP283" s="623" t="n"/>
      <c r="AQ283" s="623" t="n"/>
      <c r="AR283" s="623" t="n"/>
      <c r="AS283" s="623" t="n"/>
      <c r="AT283" s="623" t="n"/>
      <c r="AU283" s="623" t="n"/>
      <c r="AV283" s="623" t="n"/>
      <c r="AW283" s="623" t="n"/>
      <c r="AX283" s="623" t="n"/>
      <c r="AY283" s="623" t="n"/>
      <c r="AZ283" s="623" t="n"/>
      <c r="BA283" s="623" t="n"/>
      <c r="BB283" s="623" t="n"/>
      <c r="BC283" s="623" t="n"/>
      <c r="BD283" s="623" t="n"/>
      <c r="BE283" s="623" t="n"/>
      <c r="BF283" s="623" t="n"/>
      <c r="BG283" s="623" t="n"/>
      <c r="BH283" s="623" t="n"/>
      <c r="BI283" s="623" t="n"/>
      <c r="BJ283" s="623" t="n"/>
      <c r="BK283" s="623" t="n"/>
      <c r="BL283" s="623" t="n"/>
      <c r="BM283" s="623" t="n"/>
      <c r="BN283" s="623" t="n"/>
      <c r="BO283" s="623" t="n"/>
      <c r="BP283" s="623" t="n"/>
      <c r="BQ283" s="623" t="n"/>
      <c r="BR283" s="623" t="n"/>
      <c r="BS283" s="623" t="n"/>
      <c r="BT283" s="623" t="n"/>
    </row>
    <row outlineLevel="0" r="284">
      <c r="I284" s="413" t="s">
        <v>719</v>
      </c>
      <c r="J284" s="413" t="n"/>
      <c r="K284" s="511" t="n"/>
      <c r="L284" s="632" t="n"/>
      <c r="M284" s="512" t="n"/>
      <c r="N284" s="512" t="n"/>
      <c r="O284" s="512" t="n"/>
      <c r="P284" s="512" t="n"/>
      <c r="Q284" s="244" t="n"/>
      <c r="R284" s="244" t="n"/>
      <c r="S284" s="244" t="n"/>
      <c r="T284" s="244" t="n"/>
      <c r="U284" s="244" t="n"/>
      <c r="V284" s="244" t="n"/>
      <c r="W284" s="244" t="n"/>
      <c r="X284" s="244" t="n"/>
      <c r="Y284" s="244" t="n"/>
      <c r="Z284" s="244" t="n"/>
      <c r="AA284" s="244" t="n"/>
      <c r="AB284" s="244" t="n"/>
      <c r="AC284" s="244" t="n"/>
      <c r="AD284" s="244" t="n"/>
      <c r="AE284" s="244" t="n"/>
      <c r="AF284" s="244" t="n"/>
      <c r="AG284" s="244" t="n"/>
      <c r="AH284" s="244" t="n"/>
      <c r="AI284" s="244" t="n"/>
      <c r="AJ284" s="244" t="n"/>
      <c r="AK284" s="244" t="n"/>
      <c r="AL284" s="244" t="n"/>
      <c r="AM284" s="244" t="n"/>
      <c r="AN284" s="244" t="n"/>
      <c r="AO284" s="244" t="n"/>
      <c r="AP284" s="244" t="n"/>
      <c r="AQ284" s="244" t="n"/>
      <c r="AR284" s="244" t="n"/>
      <c r="AS284" s="244" t="n"/>
      <c r="AT284" s="244" t="n"/>
      <c r="AU284" s="244" t="n"/>
      <c r="AV284" s="244" t="n"/>
      <c r="AW284" s="244" t="n"/>
      <c r="AX284" s="244" t="n"/>
      <c r="AY284" s="244" t="n"/>
      <c r="AZ284" s="244" t="n"/>
      <c r="BA284" s="244" t="n"/>
      <c r="BB284" s="244" t="n"/>
      <c r="BC284" s="244" t="n"/>
      <c r="BD284" s="244" t="n"/>
      <c r="BE284" s="244" t="n"/>
      <c r="BF284" s="244" t="n"/>
      <c r="BG284" s="244" t="n"/>
      <c r="BH284" s="244" t="n"/>
      <c r="BI284" s="244" t="n"/>
      <c r="BJ284" s="244" t="n"/>
      <c r="BK284" s="244" t="n"/>
      <c r="BL284" s="244" t="n"/>
      <c r="BM284" s="244" t="n"/>
      <c r="BN284" s="244" t="n"/>
      <c r="BO284" s="244" t="n"/>
      <c r="BP284" s="244" t="n"/>
      <c r="BQ284" s="244" t="n"/>
      <c r="BR284" s="244" t="n"/>
      <c r="BS284" s="244" t="n"/>
      <c r="BT284" s="244" t="n"/>
    </row>
    <row outlineLevel="0" r="285">
      <c r="L285" s="235" t="n"/>
      <c r="M285" s="244" t="n"/>
      <c r="N285" s="244" t="n"/>
      <c r="O285" s="244" t="n"/>
      <c r="P285" s="244" t="n"/>
      <c r="Q285" s="244" t="n"/>
      <c r="R285" s="244" t="n"/>
      <c r="S285" s="244" t="n"/>
      <c r="T285" s="244" t="n"/>
      <c r="U285" s="244" t="n"/>
      <c r="V285" s="244" t="n"/>
      <c r="W285" s="244" t="n"/>
      <c r="X285" s="244" t="n"/>
      <c r="Y285" s="244" t="n"/>
      <c r="Z285" s="244" t="n"/>
      <c r="AA285" s="244" t="n"/>
      <c r="AB285" s="244" t="n"/>
      <c r="AC285" s="244" t="n"/>
      <c r="AD285" s="244" t="n"/>
      <c r="AE285" s="244" t="n"/>
      <c r="AF285" s="244" t="n"/>
      <c r="AG285" s="244" t="n"/>
      <c r="AH285" s="244" t="n"/>
      <c r="AI285" s="244" t="n"/>
      <c r="AJ285" s="244" t="n"/>
      <c r="AK285" s="244" t="n"/>
      <c r="AL285" s="244" t="n"/>
      <c r="AM285" s="244" t="n"/>
      <c r="AN285" s="244" t="n"/>
      <c r="AO285" s="244" t="n"/>
      <c r="AP285" s="244" t="n"/>
      <c r="AQ285" s="244" t="n"/>
      <c r="AR285" s="244" t="n"/>
      <c r="AS285" s="244" t="n"/>
      <c r="AT285" s="244" t="n"/>
      <c r="AU285" s="244" t="n"/>
      <c r="AV285" s="244" t="n"/>
      <c r="AW285" s="244" t="n"/>
      <c r="AX285" s="244" t="n"/>
      <c r="AY285" s="244" t="n"/>
      <c r="AZ285" s="244" t="n"/>
      <c r="BA285" s="244" t="n"/>
      <c r="BB285" s="244" t="n"/>
      <c r="BC285" s="244" t="n"/>
      <c r="BD285" s="244" t="n"/>
      <c r="BE285" s="244" t="n"/>
      <c r="BF285" s="244" t="n"/>
      <c r="BG285" s="244" t="n"/>
      <c r="BH285" s="244" t="n"/>
      <c r="BI285" s="244" t="n"/>
      <c r="BJ285" s="244" t="n"/>
      <c r="BK285" s="244" t="n"/>
      <c r="BL285" s="244" t="n"/>
      <c r="BM285" s="244" t="n"/>
      <c r="BN285" s="244" t="n"/>
      <c r="BO285" s="244" t="n"/>
      <c r="BP285" s="244" t="n"/>
      <c r="BQ285" s="244" t="n"/>
      <c r="BR285" s="244" t="n"/>
      <c r="BS285" s="244" t="n"/>
      <c r="BT285" s="244" t="n"/>
    </row>
    <row ht="18.75" outlineLevel="0" r="286">
      <c r="A286" s="374" t="e">
        <f aca="false" ca="false" dt2D="false" dtr="false" t="normal">J286</f>
        <v>#N/A</v>
      </c>
      <c r="B286" s="374" t="n">
        <v>1</v>
      </c>
      <c r="C286" s="374" t="n"/>
      <c r="D286" s="374" t="n"/>
      <c r="E286" s="374" t="n"/>
      <c r="F286" s="374" t="e">
        <f aca="false" ca="false" dt2D="false" dtr="false" t="normal">K286</f>
        <v>#N/A</v>
      </c>
      <c r="G286" s="374" t="n">
        <f aca="false" ca="false" dt2D="false" dtr="false" t="normal">I286</f>
        <v>0</v>
      </c>
      <c r="H286" s="514" t="s">
        <v>177</v>
      </c>
      <c r="I286" s="416" t="n"/>
      <c r="J286" s="417" t="e">
        <f aca="false" ca="false" dt2D="false" dtr="false" t="normal">VLOOKUP(I286, 'Допущения'!$B$9:$E$15, 4, 0)</f>
        <v>#N/A</v>
      </c>
      <c r="K286" s="418" t="e">
        <f aca="false" ca="false" dt2D="false" dtr="false" t="normal">VLOOKUP(I286, 'ТехЛист'!L:N, 2, 0)</f>
        <v>#N/A</v>
      </c>
      <c r="L286" s="418" t="n"/>
      <c r="M286" s="418" t="n"/>
      <c r="N286" s="418" t="n"/>
      <c r="O286" s="418" t="n"/>
      <c r="P286" s="418" t="n"/>
      <c r="Q286" s="418" t="n"/>
      <c r="R286" s="418" t="n"/>
      <c r="S286" s="418" t="n"/>
      <c r="T286" s="418" t="n"/>
      <c r="U286" s="418" t="n"/>
      <c r="V286" s="418" t="n"/>
      <c r="W286" s="418" t="n"/>
      <c r="X286" s="418" t="n"/>
      <c r="Y286" s="418" t="n"/>
      <c r="Z286" s="418" t="n"/>
      <c r="AA286" s="418" t="n"/>
      <c r="AB286" s="418" t="n"/>
      <c r="AC286" s="418" t="n"/>
      <c r="AD286" s="418" t="n"/>
      <c r="AE286" s="418" t="n"/>
      <c r="AF286" s="418" t="n"/>
      <c r="AG286" s="418" t="n"/>
      <c r="AH286" s="418" t="n"/>
      <c r="AI286" s="418" t="n"/>
      <c r="AJ286" s="418" t="n"/>
      <c r="AK286" s="418" t="n"/>
      <c r="AL286" s="418" t="n"/>
      <c r="AM286" s="418" t="n"/>
      <c r="AN286" s="418" t="n"/>
      <c r="AO286" s="418" t="n"/>
      <c r="AP286" s="418" t="n"/>
      <c r="AQ286" s="418" t="n"/>
      <c r="AR286" s="418" t="n"/>
      <c r="AS286" s="418" t="n"/>
      <c r="AT286" s="418" t="n"/>
      <c r="AU286" s="418" t="n"/>
      <c r="AV286" s="418" t="n"/>
      <c r="AW286" s="418" t="n"/>
      <c r="AX286" s="418" t="n"/>
      <c r="AY286" s="418" t="n"/>
      <c r="AZ286" s="418" t="n"/>
      <c r="BA286" s="418" t="n"/>
      <c r="BB286" s="418" t="n"/>
      <c r="BC286" s="418" t="n"/>
      <c r="BD286" s="418" t="n"/>
      <c r="BE286" s="418" t="n"/>
      <c r="BF286" s="418" t="n"/>
      <c r="BG286" s="418" t="n"/>
      <c r="BH286" s="418" t="n"/>
      <c r="BI286" s="418" t="n"/>
      <c r="BJ286" s="418" t="n"/>
      <c r="BK286" s="418" t="n"/>
      <c r="BL286" s="418" t="n"/>
      <c r="BM286" s="418" t="n"/>
      <c r="BN286" s="418" t="n"/>
      <c r="BO286" s="418" t="n"/>
      <c r="BP286" s="418" t="n"/>
      <c r="BQ286" s="418" t="n"/>
      <c r="BR286" s="418" t="n"/>
      <c r="BS286" s="418" t="n"/>
      <c r="BT286" s="418" t="n"/>
    </row>
    <row hidden="true" ht="16.5" outlineLevel="1" r="287">
      <c r="A287" s="529" t="e">
        <f aca="false" ca="false" dt2D="false" dtr="false" t="normal">A286</f>
        <v>#N/A</v>
      </c>
      <c r="F287" s="482" t="e">
        <f aca="false" ca="false" dt2D="false" dtr="false" t="normal">F286</f>
        <v>#N/A</v>
      </c>
      <c r="G287" s="482" t="n">
        <f aca="false" ca="false" dt2D="false" dtr="false" t="normal">G286</f>
        <v>0</v>
      </c>
      <c r="I287" s="85" t="s">
        <v>579</v>
      </c>
      <c r="L287" s="235" t="n"/>
      <c r="M287" s="244" t="n"/>
      <c r="N287" s="244" t="n"/>
      <c r="O287" s="244" t="n"/>
      <c r="P287" s="244" t="n"/>
      <c r="Q287" s="244" t="n"/>
      <c r="R287" s="244" t="n"/>
      <c r="S287" s="244" t="n"/>
      <c r="T287" s="244" t="n"/>
      <c r="U287" s="244" t="n"/>
      <c r="V287" s="244" t="n"/>
      <c r="W287" s="244" t="n"/>
      <c r="X287" s="244" t="n"/>
      <c r="Y287" s="244" t="n"/>
      <c r="Z287" s="244" t="n"/>
      <c r="AA287" s="244" t="n"/>
      <c r="AB287" s="244" t="n"/>
      <c r="AC287" s="244" t="n"/>
      <c r="AD287" s="244" t="n"/>
      <c r="AE287" s="244" t="n"/>
      <c r="AF287" s="244" t="n"/>
      <c r="AG287" s="244" t="n"/>
      <c r="AH287" s="244" t="n"/>
      <c r="AI287" s="244" t="n"/>
      <c r="AJ287" s="244" t="n"/>
      <c r="AK287" s="244" t="n"/>
      <c r="AL287" s="244" t="n"/>
      <c r="AM287" s="244" t="n"/>
      <c r="AN287" s="244" t="n"/>
      <c r="AO287" s="244" t="n"/>
      <c r="AP287" s="244" t="n"/>
      <c r="AQ287" s="244" t="n"/>
      <c r="AR287" s="244" t="n"/>
      <c r="AS287" s="244" t="n"/>
      <c r="AT287" s="244" t="n"/>
      <c r="AU287" s="244" t="n"/>
      <c r="AV287" s="244" t="n"/>
      <c r="AW287" s="244" t="n"/>
      <c r="AX287" s="244" t="n"/>
      <c r="AY287" s="244" t="n"/>
      <c r="AZ287" s="244" t="n"/>
      <c r="BA287" s="244" t="n"/>
      <c r="BB287" s="244" t="n"/>
      <c r="BC287" s="244" t="n"/>
      <c r="BD287" s="244" t="n"/>
      <c r="BE287" s="244" t="n"/>
      <c r="BF287" s="244" t="n"/>
      <c r="BG287" s="244" t="n"/>
      <c r="BH287" s="244" t="n"/>
      <c r="BI287" s="244" t="n"/>
      <c r="BJ287" s="244" t="n"/>
      <c r="BK287" s="244" t="n"/>
      <c r="BL287" s="244" t="n"/>
      <c r="BM287" s="244" t="n"/>
      <c r="BN287" s="244" t="n"/>
      <c r="BO287" s="244" t="n"/>
      <c r="BP287" s="244" t="n"/>
      <c r="BQ287" s="244" t="n"/>
      <c r="BR287" s="244" t="n"/>
      <c r="BS287" s="244" t="n"/>
      <c r="BT287" s="244" t="n"/>
    </row>
    <row hidden="true" ht="16.5" outlineLevel="1" r="288">
      <c r="A288" s="529" t="e">
        <f aca="false" ca="false" dt2D="false" dtr="false" t="normal">A287</f>
        <v>#N/A</v>
      </c>
      <c r="F288" s="482" t="e">
        <f aca="false" ca="false" dt2D="false" dtr="false" t="normal">F287</f>
        <v>#N/A</v>
      </c>
      <c r="G288" s="482" t="n">
        <f aca="false" ca="false" dt2D="false" dtr="false" t="normal">G287</f>
        <v>0</v>
      </c>
      <c r="I288" s="625" t="s">
        <v>720</v>
      </c>
      <c r="J288" s="431" t="s">
        <v>585</v>
      </c>
      <c r="L288" s="235" t="n"/>
      <c r="M288" s="565" t="n"/>
      <c r="N288" s="565" t="n"/>
      <c r="O288" s="565" t="n"/>
      <c r="P288" s="565" t="n"/>
      <c r="Q288" s="565" t="n"/>
      <c r="R288" s="565" t="n"/>
      <c r="S288" s="565" t="n"/>
      <c r="T288" s="565" t="n"/>
      <c r="U288" s="565" t="n"/>
      <c r="V288" s="565" t="n"/>
      <c r="W288" s="565" t="n"/>
      <c r="X288" s="565" t="n"/>
      <c r="Y288" s="565" t="n"/>
      <c r="Z288" s="565" t="n"/>
      <c r="AA288" s="565" t="n"/>
      <c r="AB288" s="565" t="n"/>
      <c r="AC288" s="565" t="n"/>
      <c r="AD288" s="565" t="n"/>
      <c r="AE288" s="565" t="n"/>
      <c r="AF288" s="565" t="n"/>
      <c r="AG288" s="565" t="n"/>
      <c r="AH288" s="565" t="n"/>
      <c r="AI288" s="565" t="n"/>
      <c r="AJ288" s="565" t="n"/>
      <c r="AK288" s="565" t="n"/>
      <c r="AL288" s="565" t="n"/>
      <c r="AM288" s="565" t="n"/>
      <c r="AN288" s="565" t="n"/>
      <c r="AO288" s="565" t="n"/>
      <c r="AP288" s="565" t="n"/>
      <c r="AQ288" s="565" t="n"/>
      <c r="AR288" s="565" t="n"/>
      <c r="AS288" s="565" t="n"/>
      <c r="AT288" s="565" t="n"/>
      <c r="AU288" s="565" t="n"/>
      <c r="AV288" s="565" t="n"/>
      <c r="AW288" s="565" t="n"/>
      <c r="AX288" s="565" t="n"/>
      <c r="AY288" s="565" t="n"/>
      <c r="AZ288" s="565" t="n"/>
      <c r="BA288" s="565" t="n"/>
      <c r="BB288" s="565" t="n"/>
      <c r="BC288" s="565" t="n"/>
      <c r="BD288" s="565" t="n"/>
      <c r="BE288" s="565" t="n"/>
      <c r="BF288" s="565" t="n"/>
      <c r="BG288" s="565" t="n"/>
      <c r="BH288" s="565" t="n"/>
      <c r="BI288" s="565" t="n"/>
      <c r="BJ288" s="565" t="n"/>
      <c r="BK288" s="565" t="n"/>
      <c r="BL288" s="565" t="n"/>
      <c r="BM288" s="565" t="n"/>
      <c r="BN288" s="565" t="n"/>
      <c r="BO288" s="565" t="n"/>
      <c r="BP288" s="565" t="n"/>
      <c r="BQ288" s="565" t="n"/>
      <c r="BR288" s="565" t="n"/>
      <c r="BS288" s="565" t="n"/>
      <c r="BT288" s="565" t="n"/>
    </row>
    <row hidden="true" ht="16.5" outlineLevel="2" r="289">
      <c r="A289" s="529" t="e">
        <f aca="false" ca="false" dt2D="false" dtr="false" t="normal">A288</f>
        <v>#N/A</v>
      </c>
      <c r="F289" s="482" t="e">
        <f aca="false" ca="false" dt2D="false" dtr="false" t="normal">F288</f>
        <v>#N/A</v>
      </c>
      <c r="G289" s="482" t="n">
        <f aca="false" ca="false" dt2D="false" dtr="false" t="normal">G288</f>
        <v>0</v>
      </c>
      <c r="I289" s="566" t="s">
        <v>639</v>
      </c>
      <c r="J289" s="626" t="s">
        <v>640</v>
      </c>
      <c r="K289" s="567" t="n"/>
      <c r="L289" s="627" t="n"/>
      <c r="M289" s="568" t="n">
        <f aca="false" ca="false" dt2D="false" dtr="false" t="normal">$L289*$K289*M288</f>
        <v>0</v>
      </c>
      <c r="N289" s="568" t="n">
        <f aca="false" ca="false" dt2D="false" dtr="false" t="normal">$L289*$K289*N288</f>
        <v>0</v>
      </c>
      <c r="O289" s="568" t="n">
        <f aca="false" ca="false" dt2D="false" dtr="false" t="normal">$L289*$K289*O288</f>
        <v>0</v>
      </c>
      <c r="P289" s="568" t="n">
        <f aca="false" ca="false" dt2D="false" dtr="false" t="normal">$L289*$K289*P288</f>
        <v>0</v>
      </c>
      <c r="Q289" s="568" t="n">
        <f aca="false" ca="false" dt2D="false" dtr="false" t="normal">$L289*$K289*Q288</f>
        <v>0</v>
      </c>
      <c r="R289" s="568" t="n">
        <f aca="false" ca="false" dt2D="false" dtr="false" t="normal">$L289*$K289*R288</f>
        <v>0</v>
      </c>
      <c r="S289" s="568" t="n">
        <f aca="false" ca="false" dt2D="false" dtr="false" t="normal">$L289*$K289*S288</f>
        <v>0</v>
      </c>
      <c r="T289" s="568" t="n">
        <f aca="false" ca="false" dt2D="false" dtr="false" t="normal">$L289*$K289*T288</f>
        <v>0</v>
      </c>
      <c r="U289" s="568" t="n">
        <f aca="false" ca="false" dt2D="false" dtr="false" t="normal">$L289*$K289*U288</f>
        <v>0</v>
      </c>
      <c r="V289" s="568" t="n">
        <f aca="false" ca="false" dt2D="false" dtr="false" t="normal">$L289*$K289*V288</f>
        <v>0</v>
      </c>
      <c r="W289" s="568" t="n">
        <f aca="false" ca="false" dt2D="false" dtr="false" t="normal">$L289*$K289*W288</f>
        <v>0</v>
      </c>
      <c r="X289" s="568" t="n">
        <f aca="false" ca="false" dt2D="false" dtr="false" t="normal">$L289*$K289*X288</f>
        <v>0</v>
      </c>
      <c r="Y289" s="568" t="n">
        <f aca="false" ca="false" dt2D="false" dtr="false" t="normal">$L289*$K289*Y288</f>
        <v>0</v>
      </c>
      <c r="Z289" s="568" t="n">
        <f aca="false" ca="false" dt2D="false" dtr="false" t="normal">$L289*$K289*Z288</f>
        <v>0</v>
      </c>
      <c r="AA289" s="568" t="n">
        <f aca="false" ca="false" dt2D="false" dtr="false" t="normal">$L289*$K289*AA288</f>
        <v>0</v>
      </c>
      <c r="AB289" s="568" t="n">
        <f aca="false" ca="false" dt2D="false" dtr="false" t="normal">$L289*$K289*AB288</f>
        <v>0</v>
      </c>
      <c r="AC289" s="568" t="n">
        <f aca="false" ca="false" dt2D="false" dtr="false" t="normal">$L289*$K289*AC288</f>
        <v>0</v>
      </c>
      <c r="AD289" s="568" t="n">
        <f aca="false" ca="false" dt2D="false" dtr="false" t="normal">$L289*$K289*AD288</f>
        <v>0</v>
      </c>
      <c r="AE289" s="568" t="n">
        <f aca="false" ca="false" dt2D="false" dtr="false" t="normal">$L289*$K289*AE288</f>
        <v>0</v>
      </c>
      <c r="AF289" s="568" t="n">
        <f aca="false" ca="false" dt2D="false" dtr="false" t="normal">$L289*$K289*AF288</f>
        <v>0</v>
      </c>
      <c r="AG289" s="568" t="n">
        <f aca="false" ca="false" dt2D="false" dtr="false" t="normal">$L289*$K289*AG288</f>
        <v>0</v>
      </c>
      <c r="AH289" s="568" t="n">
        <f aca="false" ca="false" dt2D="false" dtr="false" t="normal">$L289*$K289*AH288</f>
        <v>0</v>
      </c>
      <c r="AI289" s="568" t="n">
        <f aca="false" ca="false" dt2D="false" dtr="false" t="normal">$L289*$K289*AI288</f>
        <v>0</v>
      </c>
      <c r="AJ289" s="568" t="n">
        <f aca="false" ca="false" dt2D="false" dtr="false" t="normal">$L289*$K289*AJ288</f>
        <v>0</v>
      </c>
      <c r="AK289" s="568" t="n">
        <f aca="false" ca="false" dt2D="false" dtr="false" t="normal">$L289*$K289*AK288</f>
        <v>0</v>
      </c>
      <c r="AL289" s="568" t="n">
        <f aca="false" ca="false" dt2D="false" dtr="false" t="normal">$L289*$K289*AL288</f>
        <v>0</v>
      </c>
      <c r="AM289" s="568" t="n">
        <f aca="false" ca="false" dt2D="false" dtr="false" t="normal">$L289*$K289*AM288</f>
        <v>0</v>
      </c>
      <c r="AN289" s="568" t="n">
        <f aca="false" ca="false" dt2D="false" dtr="false" t="normal">$L289*$K289*AN288</f>
        <v>0</v>
      </c>
      <c r="AO289" s="568" t="n">
        <f aca="false" ca="false" dt2D="false" dtr="false" t="normal">$L289*$K289*AO288</f>
        <v>0</v>
      </c>
      <c r="AP289" s="568" t="n">
        <f aca="false" ca="false" dt2D="false" dtr="false" t="normal">$L289*$K289*AP288</f>
        <v>0</v>
      </c>
      <c r="AQ289" s="568" t="n">
        <f aca="false" ca="false" dt2D="false" dtr="false" t="normal">$L289*$K289*AQ288</f>
        <v>0</v>
      </c>
      <c r="AR289" s="568" t="n">
        <f aca="false" ca="false" dt2D="false" dtr="false" t="normal">$L289*$K289*AR288</f>
        <v>0</v>
      </c>
      <c r="AS289" s="568" t="n">
        <f aca="false" ca="false" dt2D="false" dtr="false" t="normal">$L289*$K289*AS288</f>
        <v>0</v>
      </c>
      <c r="AT289" s="568" t="n">
        <f aca="false" ca="false" dt2D="false" dtr="false" t="normal">$L289*$K289*AT288</f>
        <v>0</v>
      </c>
      <c r="AU289" s="568" t="n">
        <f aca="false" ca="false" dt2D="false" dtr="false" t="normal">$L289*$K289*AU288</f>
        <v>0</v>
      </c>
      <c r="AV289" s="568" t="n">
        <f aca="false" ca="false" dt2D="false" dtr="false" t="normal">$L289*$K289*AV288</f>
        <v>0</v>
      </c>
      <c r="AW289" s="568" t="n">
        <f aca="false" ca="false" dt2D="false" dtr="false" t="normal">$L289*$K289*AW288</f>
        <v>0</v>
      </c>
      <c r="AX289" s="568" t="n">
        <f aca="false" ca="false" dt2D="false" dtr="false" t="normal">$L289*$K289*AX288</f>
        <v>0</v>
      </c>
      <c r="AY289" s="568" t="n">
        <f aca="false" ca="false" dt2D="false" dtr="false" t="normal">$L289*$K289*AY288</f>
        <v>0</v>
      </c>
      <c r="AZ289" s="568" t="n">
        <f aca="false" ca="false" dt2D="false" dtr="false" t="normal">$L289*$K289*AZ288</f>
        <v>0</v>
      </c>
      <c r="BA289" s="568" t="n">
        <f aca="false" ca="false" dt2D="false" dtr="false" t="normal">$L289*$K289*BA288</f>
        <v>0</v>
      </c>
      <c r="BB289" s="568" t="n">
        <f aca="false" ca="false" dt2D="false" dtr="false" t="normal">$L289*$K289*BB288</f>
        <v>0</v>
      </c>
      <c r="BC289" s="568" t="n">
        <f aca="false" ca="false" dt2D="false" dtr="false" t="normal">$L289*$K289*BC288</f>
        <v>0</v>
      </c>
      <c r="BD289" s="568" t="n">
        <f aca="false" ca="false" dt2D="false" dtr="false" t="normal">$L289*$K289*BD288</f>
        <v>0</v>
      </c>
      <c r="BE289" s="568" t="n">
        <f aca="false" ca="false" dt2D="false" dtr="false" t="normal">$L289*$K289*BE288</f>
        <v>0</v>
      </c>
      <c r="BF289" s="568" t="n">
        <f aca="false" ca="false" dt2D="false" dtr="false" t="normal">$L289*$K289*BF288</f>
        <v>0</v>
      </c>
      <c r="BG289" s="568" t="n">
        <f aca="false" ca="false" dt2D="false" dtr="false" t="normal">$L289*$K289*BG288</f>
        <v>0</v>
      </c>
      <c r="BH289" s="568" t="n">
        <f aca="false" ca="false" dt2D="false" dtr="false" t="normal">$L289*$K289*BH288</f>
        <v>0</v>
      </c>
      <c r="BI289" s="568" t="n">
        <f aca="false" ca="false" dt2D="false" dtr="false" t="normal">$L289*$K289*BI288</f>
        <v>0</v>
      </c>
      <c r="BJ289" s="568" t="n">
        <f aca="false" ca="false" dt2D="false" dtr="false" t="normal">$L289*$K289*BJ288</f>
        <v>0</v>
      </c>
      <c r="BK289" s="568" t="n">
        <f aca="false" ca="false" dt2D="false" dtr="false" t="normal">$L289*$K289*BK288</f>
        <v>0</v>
      </c>
      <c r="BL289" s="568" t="n">
        <f aca="false" ca="false" dt2D="false" dtr="false" t="normal">$L289*$K289*BL288</f>
        <v>0</v>
      </c>
      <c r="BM289" s="568" t="n">
        <f aca="false" ca="false" dt2D="false" dtr="false" t="normal">$L289*$K289*BM288</f>
        <v>0</v>
      </c>
      <c r="BN289" s="568" t="n">
        <f aca="false" ca="false" dt2D="false" dtr="false" t="normal">$L289*$K289*BN288</f>
        <v>0</v>
      </c>
      <c r="BO289" s="568" t="n">
        <f aca="false" ca="false" dt2D="false" dtr="false" t="normal">$L289*$K289*BO288</f>
        <v>0</v>
      </c>
      <c r="BP289" s="568" t="n">
        <f aca="false" ca="false" dt2D="false" dtr="false" t="normal">$L289*$K289*BP288</f>
        <v>0</v>
      </c>
      <c r="BQ289" s="568" t="n">
        <f aca="false" ca="false" dt2D="false" dtr="false" t="normal">$L289*$K289*BQ288</f>
        <v>0</v>
      </c>
      <c r="BR289" s="568" t="n">
        <f aca="false" ca="false" dt2D="false" dtr="false" t="normal">$L289*$K289*BR288</f>
        <v>0</v>
      </c>
      <c r="BS289" s="568" t="n">
        <f aca="false" ca="false" dt2D="false" dtr="false" t="normal">$L289*$K289*BS288</f>
        <v>0</v>
      </c>
      <c r="BT289" s="568" t="n">
        <f aca="false" ca="false" dt2D="false" dtr="false" t="normal">$L289*$K289*BT288</f>
        <v>0</v>
      </c>
    </row>
    <row hidden="true" ht="16.5" outlineLevel="2" r="290">
      <c r="A290" s="529" t="e">
        <f aca="false" ca="false" dt2D="false" dtr="false" t="normal">A289</f>
        <v>#N/A</v>
      </c>
      <c r="F290" s="482" t="e">
        <f aca="false" ca="false" dt2D="false" dtr="false" t="normal">F289</f>
        <v>#N/A</v>
      </c>
      <c r="G290" s="482" t="n">
        <f aca="false" ca="false" dt2D="false" dtr="false" t="normal">G289</f>
        <v>0</v>
      </c>
      <c r="I290" s="566" t="s">
        <v>652</v>
      </c>
      <c r="J290" s="626" t="s">
        <v>640</v>
      </c>
      <c r="K290" s="567" t="n"/>
      <c r="L290" s="627" t="n"/>
      <c r="M290" s="568" t="n">
        <f aca="false" ca="false" dt2D="false" dtr="false" t="normal">$L290*$K290*M288</f>
        <v>0</v>
      </c>
      <c r="N290" s="568" t="n">
        <f aca="false" ca="false" dt2D="false" dtr="false" t="normal">$L290*$K290*N288</f>
        <v>0</v>
      </c>
      <c r="O290" s="568" t="n">
        <f aca="false" ca="false" dt2D="false" dtr="false" t="normal">$L290*$K290*O288</f>
        <v>0</v>
      </c>
      <c r="P290" s="568" t="n">
        <f aca="false" ca="false" dt2D="false" dtr="false" t="normal">$L290*$K290*P288</f>
        <v>0</v>
      </c>
      <c r="Q290" s="568" t="n">
        <f aca="false" ca="false" dt2D="false" dtr="false" t="normal">$L290*$K290*Q288</f>
        <v>0</v>
      </c>
      <c r="R290" s="568" t="n">
        <f aca="false" ca="false" dt2D="false" dtr="false" t="normal">$L290*$K290*R288</f>
        <v>0</v>
      </c>
      <c r="S290" s="568" t="n">
        <f aca="false" ca="false" dt2D="false" dtr="false" t="normal">$L290*$K290*S288</f>
        <v>0</v>
      </c>
      <c r="T290" s="568" t="n">
        <f aca="false" ca="false" dt2D="false" dtr="false" t="normal">$L290*$K290*T288</f>
        <v>0</v>
      </c>
      <c r="U290" s="568" t="n">
        <f aca="false" ca="false" dt2D="false" dtr="false" t="normal">$L290*$K290*U288</f>
        <v>0</v>
      </c>
      <c r="V290" s="568" t="n">
        <f aca="false" ca="false" dt2D="false" dtr="false" t="normal">$L290*$K290*V288</f>
        <v>0</v>
      </c>
      <c r="W290" s="568" t="n">
        <f aca="false" ca="false" dt2D="false" dtr="false" t="normal">$L290*$K290*W288</f>
        <v>0</v>
      </c>
      <c r="X290" s="568" t="n">
        <f aca="false" ca="false" dt2D="false" dtr="false" t="normal">$L290*$K290*X288</f>
        <v>0</v>
      </c>
      <c r="Y290" s="568" t="n">
        <f aca="false" ca="false" dt2D="false" dtr="false" t="normal">$L290*$K290*Y288</f>
        <v>0</v>
      </c>
      <c r="Z290" s="568" t="n">
        <f aca="false" ca="false" dt2D="false" dtr="false" t="normal">$L290*$K290*Z288</f>
        <v>0</v>
      </c>
      <c r="AA290" s="568" t="n">
        <f aca="false" ca="false" dt2D="false" dtr="false" t="normal">$L290*$K290*AA288</f>
        <v>0</v>
      </c>
      <c r="AB290" s="568" t="n">
        <f aca="false" ca="false" dt2D="false" dtr="false" t="normal">$L290*$K290*AB288</f>
        <v>0</v>
      </c>
      <c r="AC290" s="568" t="n">
        <f aca="false" ca="false" dt2D="false" dtr="false" t="normal">$L290*$K290*AC288</f>
        <v>0</v>
      </c>
      <c r="AD290" s="568" t="n">
        <f aca="false" ca="false" dt2D="false" dtr="false" t="normal">$L290*$K290*AD288</f>
        <v>0</v>
      </c>
      <c r="AE290" s="568" t="n">
        <f aca="false" ca="false" dt2D="false" dtr="false" t="normal">$L290*$K290*AE288</f>
        <v>0</v>
      </c>
      <c r="AF290" s="568" t="n">
        <f aca="false" ca="false" dt2D="false" dtr="false" t="normal">$L290*$K290*AF288</f>
        <v>0</v>
      </c>
      <c r="AG290" s="568" t="n">
        <f aca="false" ca="false" dt2D="false" dtr="false" t="normal">$L290*$K290*AG288</f>
        <v>0</v>
      </c>
      <c r="AH290" s="568" t="n">
        <f aca="false" ca="false" dt2D="false" dtr="false" t="normal">$L290*$K290*AH288</f>
        <v>0</v>
      </c>
      <c r="AI290" s="568" t="n">
        <f aca="false" ca="false" dt2D="false" dtr="false" t="normal">$L290*$K290*AI288</f>
        <v>0</v>
      </c>
      <c r="AJ290" s="568" t="n">
        <f aca="false" ca="false" dt2D="false" dtr="false" t="normal">$L290*$K290*AJ288</f>
        <v>0</v>
      </c>
      <c r="AK290" s="568" t="n">
        <f aca="false" ca="false" dt2D="false" dtr="false" t="normal">$L290*$K290*AK288</f>
        <v>0</v>
      </c>
      <c r="AL290" s="568" t="n">
        <f aca="false" ca="false" dt2D="false" dtr="false" t="normal">$L290*$K290*AL288</f>
        <v>0</v>
      </c>
      <c r="AM290" s="568" t="n">
        <f aca="false" ca="false" dt2D="false" dtr="false" t="normal">$L290*$K290*AM288</f>
        <v>0</v>
      </c>
      <c r="AN290" s="568" t="n">
        <f aca="false" ca="false" dt2D="false" dtr="false" t="normal">$L290*$K290*AN288</f>
        <v>0</v>
      </c>
      <c r="AO290" s="568" t="n">
        <f aca="false" ca="false" dt2D="false" dtr="false" t="normal">$L290*$K290*AO288</f>
        <v>0</v>
      </c>
      <c r="AP290" s="568" t="n">
        <f aca="false" ca="false" dt2D="false" dtr="false" t="normal">$L290*$K290*AP288</f>
        <v>0</v>
      </c>
      <c r="AQ290" s="568" t="n">
        <f aca="false" ca="false" dt2D="false" dtr="false" t="normal">$L290*$K290*AQ288</f>
        <v>0</v>
      </c>
      <c r="AR290" s="568" t="n">
        <f aca="false" ca="false" dt2D="false" dtr="false" t="normal">$L290*$K290*AR288</f>
        <v>0</v>
      </c>
      <c r="AS290" s="568" t="n">
        <f aca="false" ca="false" dt2D="false" dtr="false" t="normal">$L290*$K290*AS288</f>
        <v>0</v>
      </c>
      <c r="AT290" s="568" t="n">
        <f aca="false" ca="false" dt2D="false" dtr="false" t="normal">$L290*$K290*AT288</f>
        <v>0</v>
      </c>
      <c r="AU290" s="568" t="n">
        <f aca="false" ca="false" dt2D="false" dtr="false" t="normal">$L290*$K290*AU288</f>
        <v>0</v>
      </c>
      <c r="AV290" s="568" t="n">
        <f aca="false" ca="false" dt2D="false" dtr="false" t="normal">$L290*$K290*AV288</f>
        <v>0</v>
      </c>
      <c r="AW290" s="568" t="n">
        <f aca="false" ca="false" dt2D="false" dtr="false" t="normal">$L290*$K290*AW288</f>
        <v>0</v>
      </c>
      <c r="AX290" s="568" t="n">
        <f aca="false" ca="false" dt2D="false" dtr="false" t="normal">$L290*$K290*AX288</f>
        <v>0</v>
      </c>
      <c r="AY290" s="568" t="n">
        <f aca="false" ca="false" dt2D="false" dtr="false" t="normal">$L290*$K290*AY288</f>
        <v>0</v>
      </c>
      <c r="AZ290" s="568" t="n">
        <f aca="false" ca="false" dt2D="false" dtr="false" t="normal">$L290*$K290*AZ288</f>
        <v>0</v>
      </c>
      <c r="BA290" s="568" t="n">
        <f aca="false" ca="false" dt2D="false" dtr="false" t="normal">$L290*$K290*BA288</f>
        <v>0</v>
      </c>
      <c r="BB290" s="568" t="n">
        <f aca="false" ca="false" dt2D="false" dtr="false" t="normal">$L290*$K290*BB288</f>
        <v>0</v>
      </c>
      <c r="BC290" s="568" t="n">
        <f aca="false" ca="false" dt2D="false" dtr="false" t="normal">$L290*$K290*BC288</f>
        <v>0</v>
      </c>
      <c r="BD290" s="568" t="n">
        <f aca="false" ca="false" dt2D="false" dtr="false" t="normal">$L290*$K290*BD288</f>
        <v>0</v>
      </c>
      <c r="BE290" s="568" t="n">
        <f aca="false" ca="false" dt2D="false" dtr="false" t="normal">$L290*$K290*BE288</f>
        <v>0</v>
      </c>
      <c r="BF290" s="568" t="n">
        <f aca="false" ca="false" dt2D="false" dtr="false" t="normal">$L290*$K290*BF288</f>
        <v>0</v>
      </c>
      <c r="BG290" s="568" t="n">
        <f aca="false" ca="false" dt2D="false" dtr="false" t="normal">$L290*$K290*BG288</f>
        <v>0</v>
      </c>
      <c r="BH290" s="568" t="n">
        <f aca="false" ca="false" dt2D="false" dtr="false" t="normal">$L290*$K290*BH288</f>
        <v>0</v>
      </c>
      <c r="BI290" s="568" t="n">
        <f aca="false" ca="false" dt2D="false" dtr="false" t="normal">$L290*$K290*BI288</f>
        <v>0</v>
      </c>
      <c r="BJ290" s="568" t="n">
        <f aca="false" ca="false" dt2D="false" dtr="false" t="normal">$L290*$K290*BJ288</f>
        <v>0</v>
      </c>
      <c r="BK290" s="568" t="n">
        <f aca="false" ca="false" dt2D="false" dtr="false" t="normal">$L290*$K290*BK288</f>
        <v>0</v>
      </c>
      <c r="BL290" s="568" t="n">
        <f aca="false" ca="false" dt2D="false" dtr="false" t="normal">$L290*$K290*BL288</f>
        <v>0</v>
      </c>
      <c r="BM290" s="568" t="n">
        <f aca="false" ca="false" dt2D="false" dtr="false" t="normal">$L290*$K290*BM288</f>
        <v>0</v>
      </c>
      <c r="BN290" s="568" t="n">
        <f aca="false" ca="false" dt2D="false" dtr="false" t="normal">$L290*$K290*BN288</f>
        <v>0</v>
      </c>
      <c r="BO290" s="568" t="n">
        <f aca="false" ca="false" dt2D="false" dtr="false" t="normal">$L290*$K290*BO288</f>
        <v>0</v>
      </c>
      <c r="BP290" s="568" t="n">
        <f aca="false" ca="false" dt2D="false" dtr="false" t="normal">$L290*$K290*BP288</f>
        <v>0</v>
      </c>
      <c r="BQ290" s="568" t="n">
        <f aca="false" ca="false" dt2D="false" dtr="false" t="normal">$L290*$K290*BQ288</f>
        <v>0</v>
      </c>
      <c r="BR290" s="568" t="n">
        <f aca="false" ca="false" dt2D="false" dtr="false" t="normal">$L290*$K290*BR288</f>
        <v>0</v>
      </c>
      <c r="BS290" s="568" t="n">
        <f aca="false" ca="false" dt2D="false" dtr="false" t="normal">$L290*$K290*BS288</f>
        <v>0</v>
      </c>
      <c r="BT290" s="568" t="n">
        <f aca="false" ca="false" dt2D="false" dtr="false" t="normal">$L290*$K290*BT288</f>
        <v>0</v>
      </c>
    </row>
    <row hidden="true" ht="16.5" outlineLevel="2" r="291">
      <c r="A291" s="529" t="e">
        <f aca="false" ca="false" dt2D="false" dtr="false" t="normal">A290</f>
        <v>#N/A</v>
      </c>
      <c r="F291" s="482" t="e">
        <f aca="false" ca="false" dt2D="false" dtr="false" t="normal">F290</f>
        <v>#N/A</v>
      </c>
      <c r="G291" s="482" t="n">
        <f aca="false" ca="false" dt2D="false" dtr="false" t="normal">G290</f>
        <v>0</v>
      </c>
      <c r="I291" s="566" t="s">
        <v>653</v>
      </c>
      <c r="J291" s="626" t="s">
        <v>640</v>
      </c>
      <c r="K291" s="567" t="n"/>
      <c r="L291" s="627" t="n"/>
      <c r="M291" s="568" t="n">
        <f aca="false" ca="false" dt2D="false" dtr="false" t="normal">$L291*$K291*M288</f>
        <v>0</v>
      </c>
      <c r="N291" s="568" t="n">
        <f aca="false" ca="false" dt2D="false" dtr="false" t="normal">$L291*$K291*N288</f>
        <v>0</v>
      </c>
      <c r="O291" s="568" t="n">
        <f aca="false" ca="false" dt2D="false" dtr="false" t="normal">$L291*$K291*O288</f>
        <v>0</v>
      </c>
      <c r="P291" s="568" t="n">
        <f aca="false" ca="false" dt2D="false" dtr="false" t="normal">$L291*$K291*P288</f>
        <v>0</v>
      </c>
      <c r="Q291" s="568" t="n">
        <f aca="false" ca="false" dt2D="false" dtr="false" t="normal">$L291*$K291*Q288</f>
        <v>0</v>
      </c>
      <c r="R291" s="568" t="n">
        <f aca="false" ca="false" dt2D="false" dtr="false" t="normal">$L291*$K291*R288</f>
        <v>0</v>
      </c>
      <c r="S291" s="568" t="n">
        <f aca="false" ca="false" dt2D="false" dtr="false" t="normal">$L291*$K291*S288</f>
        <v>0</v>
      </c>
      <c r="T291" s="568" t="n">
        <f aca="false" ca="false" dt2D="false" dtr="false" t="normal">$L291*$K291*T288</f>
        <v>0</v>
      </c>
      <c r="U291" s="568" t="n">
        <f aca="false" ca="false" dt2D="false" dtr="false" t="normal">$L291*$K291*U288</f>
        <v>0</v>
      </c>
      <c r="V291" s="568" t="n">
        <f aca="false" ca="false" dt2D="false" dtr="false" t="normal">$L291*$K291*V288</f>
        <v>0</v>
      </c>
      <c r="W291" s="568" t="n">
        <f aca="false" ca="false" dt2D="false" dtr="false" t="normal">$L291*$K291*W288</f>
        <v>0</v>
      </c>
      <c r="X291" s="568" t="n">
        <f aca="false" ca="false" dt2D="false" dtr="false" t="normal">$L291*$K291*X288</f>
        <v>0</v>
      </c>
      <c r="Y291" s="568" t="n">
        <f aca="false" ca="false" dt2D="false" dtr="false" t="normal">$L291*$K291*Y288</f>
        <v>0</v>
      </c>
      <c r="Z291" s="568" t="n">
        <f aca="false" ca="false" dt2D="false" dtr="false" t="normal">$L291*$K291*Z288</f>
        <v>0</v>
      </c>
      <c r="AA291" s="568" t="n">
        <f aca="false" ca="false" dt2D="false" dtr="false" t="normal">$L291*$K291*AA288</f>
        <v>0</v>
      </c>
      <c r="AB291" s="568" t="n">
        <f aca="false" ca="false" dt2D="false" dtr="false" t="normal">$L291*$K291*AB288</f>
        <v>0</v>
      </c>
      <c r="AC291" s="568" t="n">
        <f aca="false" ca="false" dt2D="false" dtr="false" t="normal">$L291*$K291*AC288</f>
        <v>0</v>
      </c>
      <c r="AD291" s="568" t="n">
        <f aca="false" ca="false" dt2D="false" dtr="false" t="normal">$L291*$K291*AD288</f>
        <v>0</v>
      </c>
      <c r="AE291" s="568" t="n">
        <f aca="false" ca="false" dt2D="false" dtr="false" t="normal">$L291*$K291*AE288</f>
        <v>0</v>
      </c>
      <c r="AF291" s="568" t="n">
        <f aca="false" ca="false" dt2D="false" dtr="false" t="normal">$L291*$K291*AF288</f>
        <v>0</v>
      </c>
      <c r="AG291" s="568" t="n">
        <f aca="false" ca="false" dt2D="false" dtr="false" t="normal">$L291*$K291*AG288</f>
        <v>0</v>
      </c>
      <c r="AH291" s="568" t="n">
        <f aca="false" ca="false" dt2D="false" dtr="false" t="normal">$L291*$K291*AH288</f>
        <v>0</v>
      </c>
      <c r="AI291" s="568" t="n">
        <f aca="false" ca="false" dt2D="false" dtr="false" t="normal">$L291*$K291*AI288</f>
        <v>0</v>
      </c>
      <c r="AJ291" s="568" t="n">
        <f aca="false" ca="false" dt2D="false" dtr="false" t="normal">$L291*$K291*AJ288</f>
        <v>0</v>
      </c>
      <c r="AK291" s="568" t="n">
        <f aca="false" ca="false" dt2D="false" dtr="false" t="normal">$L291*$K291*AK288</f>
        <v>0</v>
      </c>
      <c r="AL291" s="568" t="n">
        <f aca="false" ca="false" dt2D="false" dtr="false" t="normal">$L291*$K291*AL288</f>
        <v>0</v>
      </c>
      <c r="AM291" s="568" t="n">
        <f aca="false" ca="false" dt2D="false" dtr="false" t="normal">$L291*$K291*AM288</f>
        <v>0</v>
      </c>
      <c r="AN291" s="568" t="n">
        <f aca="false" ca="false" dt2D="false" dtr="false" t="normal">$L291*$K291*AN288</f>
        <v>0</v>
      </c>
      <c r="AO291" s="568" t="n">
        <f aca="false" ca="false" dt2D="false" dtr="false" t="normal">$L291*$K291*AO288</f>
        <v>0</v>
      </c>
      <c r="AP291" s="568" t="n">
        <f aca="false" ca="false" dt2D="false" dtr="false" t="normal">$L291*$K291*AP288</f>
        <v>0</v>
      </c>
      <c r="AQ291" s="568" t="n">
        <f aca="false" ca="false" dt2D="false" dtr="false" t="normal">$L291*$K291*AQ288</f>
        <v>0</v>
      </c>
      <c r="AR291" s="568" t="n">
        <f aca="false" ca="false" dt2D="false" dtr="false" t="normal">$L291*$K291*AR288</f>
        <v>0</v>
      </c>
      <c r="AS291" s="568" t="n">
        <f aca="false" ca="false" dt2D="false" dtr="false" t="normal">$L291*$K291*AS288</f>
        <v>0</v>
      </c>
      <c r="AT291" s="568" t="n">
        <f aca="false" ca="false" dt2D="false" dtr="false" t="normal">$L291*$K291*AT288</f>
        <v>0</v>
      </c>
      <c r="AU291" s="568" t="n">
        <f aca="false" ca="false" dt2D="false" dtr="false" t="normal">$L291*$K291*AU288</f>
        <v>0</v>
      </c>
      <c r="AV291" s="568" t="n">
        <f aca="false" ca="false" dt2D="false" dtr="false" t="normal">$L291*$K291*AV288</f>
        <v>0</v>
      </c>
      <c r="AW291" s="568" t="n">
        <f aca="false" ca="false" dt2D="false" dtr="false" t="normal">$L291*$K291*AW288</f>
        <v>0</v>
      </c>
      <c r="AX291" s="568" t="n">
        <f aca="false" ca="false" dt2D="false" dtr="false" t="normal">$L291*$K291*AX288</f>
        <v>0</v>
      </c>
      <c r="AY291" s="568" t="n">
        <f aca="false" ca="false" dt2D="false" dtr="false" t="normal">$L291*$K291*AY288</f>
        <v>0</v>
      </c>
      <c r="AZ291" s="568" t="n">
        <f aca="false" ca="false" dt2D="false" dtr="false" t="normal">$L291*$K291*AZ288</f>
        <v>0</v>
      </c>
      <c r="BA291" s="568" t="n">
        <f aca="false" ca="false" dt2D="false" dtr="false" t="normal">$L291*$K291*BA288</f>
        <v>0</v>
      </c>
      <c r="BB291" s="568" t="n">
        <f aca="false" ca="false" dt2D="false" dtr="false" t="normal">$L291*$K291*BB288</f>
        <v>0</v>
      </c>
      <c r="BC291" s="568" t="n">
        <f aca="false" ca="false" dt2D="false" dtr="false" t="normal">$L291*$K291*BC288</f>
        <v>0</v>
      </c>
      <c r="BD291" s="568" t="n">
        <f aca="false" ca="false" dt2D="false" dtr="false" t="normal">$L291*$K291*BD288</f>
        <v>0</v>
      </c>
      <c r="BE291" s="568" t="n">
        <f aca="false" ca="false" dt2D="false" dtr="false" t="normal">$L291*$K291*BE288</f>
        <v>0</v>
      </c>
      <c r="BF291" s="568" t="n">
        <f aca="false" ca="false" dt2D="false" dtr="false" t="normal">$L291*$K291*BF288</f>
        <v>0</v>
      </c>
      <c r="BG291" s="568" t="n">
        <f aca="false" ca="false" dt2D="false" dtr="false" t="normal">$L291*$K291*BG288</f>
        <v>0</v>
      </c>
      <c r="BH291" s="568" t="n">
        <f aca="false" ca="false" dt2D="false" dtr="false" t="normal">$L291*$K291*BH288</f>
        <v>0</v>
      </c>
      <c r="BI291" s="568" t="n">
        <f aca="false" ca="false" dt2D="false" dtr="false" t="normal">$L291*$K291*BI288</f>
        <v>0</v>
      </c>
      <c r="BJ291" s="568" t="n">
        <f aca="false" ca="false" dt2D="false" dtr="false" t="normal">$L291*$K291*BJ288</f>
        <v>0</v>
      </c>
      <c r="BK291" s="568" t="n">
        <f aca="false" ca="false" dt2D="false" dtr="false" t="normal">$L291*$K291*BK288</f>
        <v>0</v>
      </c>
      <c r="BL291" s="568" t="n">
        <f aca="false" ca="false" dt2D="false" dtr="false" t="normal">$L291*$K291*BL288</f>
        <v>0</v>
      </c>
      <c r="BM291" s="568" t="n">
        <f aca="false" ca="false" dt2D="false" dtr="false" t="normal">$L291*$K291*BM288</f>
        <v>0</v>
      </c>
      <c r="BN291" s="568" t="n">
        <f aca="false" ca="false" dt2D="false" dtr="false" t="normal">$L291*$K291*BN288</f>
        <v>0</v>
      </c>
      <c r="BO291" s="568" t="n">
        <f aca="false" ca="false" dt2D="false" dtr="false" t="normal">$L291*$K291*BO288</f>
        <v>0</v>
      </c>
      <c r="BP291" s="568" t="n">
        <f aca="false" ca="false" dt2D="false" dtr="false" t="normal">$L291*$K291*BP288</f>
        <v>0</v>
      </c>
      <c r="BQ291" s="568" t="n">
        <f aca="false" ca="false" dt2D="false" dtr="false" t="normal">$L291*$K291*BQ288</f>
        <v>0</v>
      </c>
      <c r="BR291" s="568" t="n">
        <f aca="false" ca="false" dt2D="false" dtr="false" t="normal">$L291*$K291*BR288</f>
        <v>0</v>
      </c>
      <c r="BS291" s="568" t="n">
        <f aca="false" ca="false" dt2D="false" dtr="false" t="normal">$L291*$K291*BS288</f>
        <v>0</v>
      </c>
      <c r="BT291" s="568" t="n">
        <f aca="false" ca="false" dt2D="false" dtr="false" t="normal">$L291*$K291*BT288</f>
        <v>0</v>
      </c>
    </row>
    <row hidden="true" ht="16.5" outlineLevel="2" r="292">
      <c r="A292" s="529" t="e">
        <f aca="false" ca="false" dt2D="false" dtr="false" t="normal">A291</f>
        <v>#N/A</v>
      </c>
      <c r="F292" s="482" t="e">
        <f aca="false" ca="false" dt2D="false" dtr="false" t="normal">F291</f>
        <v>#N/A</v>
      </c>
      <c r="G292" s="482" t="n">
        <f aca="false" ca="false" dt2D="false" dtr="false" t="normal">G291</f>
        <v>0</v>
      </c>
      <c r="I292" s="566" t="s">
        <v>654</v>
      </c>
      <c r="J292" s="626" t="n"/>
      <c r="K292" s="567" t="n"/>
      <c r="L292" s="627" t="n"/>
      <c r="M292" s="568" t="n">
        <f aca="false" ca="false" dt2D="false" dtr="false" t="normal">$L292*$K292*M288</f>
        <v>0</v>
      </c>
      <c r="N292" s="568" t="n">
        <f aca="false" ca="false" dt2D="false" dtr="false" t="normal">$L292*$K292*N288</f>
        <v>0</v>
      </c>
      <c r="O292" s="568" t="n">
        <f aca="false" ca="false" dt2D="false" dtr="false" t="normal">$L292*$K292*O288</f>
        <v>0</v>
      </c>
      <c r="P292" s="568" t="n">
        <f aca="false" ca="false" dt2D="false" dtr="false" t="normal">$L292*$K292*P288</f>
        <v>0</v>
      </c>
      <c r="Q292" s="568" t="n">
        <f aca="false" ca="false" dt2D="false" dtr="false" t="normal">$L292*$K292*Q288</f>
        <v>0</v>
      </c>
      <c r="R292" s="568" t="n">
        <f aca="false" ca="false" dt2D="false" dtr="false" t="normal">$L292*$K292*R288</f>
        <v>0</v>
      </c>
      <c r="S292" s="568" t="n">
        <f aca="false" ca="false" dt2D="false" dtr="false" t="normal">$L292*$K292*S288</f>
        <v>0</v>
      </c>
      <c r="T292" s="568" t="n">
        <f aca="false" ca="false" dt2D="false" dtr="false" t="normal">$L292*$K292*T288</f>
        <v>0</v>
      </c>
      <c r="U292" s="568" t="n">
        <f aca="false" ca="false" dt2D="false" dtr="false" t="normal">$L292*$K292*U288</f>
        <v>0</v>
      </c>
      <c r="V292" s="568" t="n">
        <f aca="false" ca="false" dt2D="false" dtr="false" t="normal">$L292*$K292*V288</f>
        <v>0</v>
      </c>
      <c r="W292" s="568" t="n">
        <f aca="false" ca="false" dt2D="false" dtr="false" t="normal">$L292*$K292*W288</f>
        <v>0</v>
      </c>
      <c r="X292" s="568" t="n">
        <f aca="false" ca="false" dt2D="false" dtr="false" t="normal">$L292*$K292*X288</f>
        <v>0</v>
      </c>
      <c r="Y292" s="568" t="n">
        <f aca="false" ca="false" dt2D="false" dtr="false" t="normal">$L292*$K292*Y288</f>
        <v>0</v>
      </c>
      <c r="Z292" s="568" t="n">
        <f aca="false" ca="false" dt2D="false" dtr="false" t="normal">$L292*$K292*Z288</f>
        <v>0</v>
      </c>
      <c r="AA292" s="568" t="n">
        <f aca="false" ca="false" dt2D="false" dtr="false" t="normal">$L292*$K292*AA288</f>
        <v>0</v>
      </c>
      <c r="AB292" s="568" t="n">
        <f aca="false" ca="false" dt2D="false" dtr="false" t="normal">$L292*$K292*AB288</f>
        <v>0</v>
      </c>
      <c r="AC292" s="568" t="n">
        <f aca="false" ca="false" dt2D="false" dtr="false" t="normal">$L292*$K292*AC288</f>
        <v>0</v>
      </c>
      <c r="AD292" s="568" t="n">
        <f aca="false" ca="false" dt2D="false" dtr="false" t="normal">$L292*$K292*AD288</f>
        <v>0</v>
      </c>
      <c r="AE292" s="568" t="n">
        <f aca="false" ca="false" dt2D="false" dtr="false" t="normal">$L292*$K292*AE288</f>
        <v>0</v>
      </c>
      <c r="AF292" s="568" t="n">
        <f aca="false" ca="false" dt2D="false" dtr="false" t="normal">$L292*$K292*AF288</f>
        <v>0</v>
      </c>
      <c r="AG292" s="568" t="n">
        <f aca="false" ca="false" dt2D="false" dtr="false" t="normal">$L292*$K292*AG288</f>
        <v>0</v>
      </c>
      <c r="AH292" s="568" t="n">
        <f aca="false" ca="false" dt2D="false" dtr="false" t="normal">$L292*$K292*AH288</f>
        <v>0</v>
      </c>
      <c r="AI292" s="568" t="n">
        <f aca="false" ca="false" dt2D="false" dtr="false" t="normal">$L292*$K292*AI288</f>
        <v>0</v>
      </c>
      <c r="AJ292" s="568" t="n">
        <f aca="false" ca="false" dt2D="false" dtr="false" t="normal">$L292*$K292*AJ288</f>
        <v>0</v>
      </c>
      <c r="AK292" s="568" t="n">
        <f aca="false" ca="false" dt2D="false" dtr="false" t="normal">$L292*$K292*AK288</f>
        <v>0</v>
      </c>
      <c r="AL292" s="568" t="n">
        <f aca="false" ca="false" dt2D="false" dtr="false" t="normal">$L292*$K292*AL288</f>
        <v>0</v>
      </c>
      <c r="AM292" s="568" t="n">
        <f aca="false" ca="false" dt2D="false" dtr="false" t="normal">$L292*$K292*AM288</f>
        <v>0</v>
      </c>
      <c r="AN292" s="568" t="n">
        <f aca="false" ca="false" dt2D="false" dtr="false" t="normal">$L292*$K292*AN288</f>
        <v>0</v>
      </c>
      <c r="AO292" s="568" t="n">
        <f aca="false" ca="false" dt2D="false" dtr="false" t="normal">$L292*$K292*AO288</f>
        <v>0</v>
      </c>
      <c r="AP292" s="568" t="n">
        <f aca="false" ca="false" dt2D="false" dtr="false" t="normal">$L292*$K292*AP288</f>
        <v>0</v>
      </c>
      <c r="AQ292" s="568" t="n">
        <f aca="false" ca="false" dt2D="false" dtr="false" t="normal">$L292*$K292*AQ288</f>
        <v>0</v>
      </c>
      <c r="AR292" s="568" t="n">
        <f aca="false" ca="false" dt2D="false" dtr="false" t="normal">$L292*$K292*AR288</f>
        <v>0</v>
      </c>
      <c r="AS292" s="568" t="n">
        <f aca="false" ca="false" dt2D="false" dtr="false" t="normal">$L292*$K292*AS288</f>
        <v>0</v>
      </c>
      <c r="AT292" s="568" t="n">
        <f aca="false" ca="false" dt2D="false" dtr="false" t="normal">$L292*$K292*AT288</f>
        <v>0</v>
      </c>
      <c r="AU292" s="568" t="n">
        <f aca="false" ca="false" dt2D="false" dtr="false" t="normal">$L292*$K292*AU288</f>
        <v>0</v>
      </c>
      <c r="AV292" s="568" t="n">
        <f aca="false" ca="false" dt2D="false" dtr="false" t="normal">$L292*$K292*AV288</f>
        <v>0</v>
      </c>
      <c r="AW292" s="568" t="n">
        <f aca="false" ca="false" dt2D="false" dtr="false" t="normal">$L292*$K292*AW288</f>
        <v>0</v>
      </c>
      <c r="AX292" s="568" t="n">
        <f aca="false" ca="false" dt2D="false" dtr="false" t="normal">$L292*$K292*AX288</f>
        <v>0</v>
      </c>
      <c r="AY292" s="568" t="n">
        <f aca="false" ca="false" dt2D="false" dtr="false" t="normal">$L292*$K292*AY288</f>
        <v>0</v>
      </c>
      <c r="AZ292" s="568" t="n">
        <f aca="false" ca="false" dt2D="false" dtr="false" t="normal">$L292*$K292*AZ288</f>
        <v>0</v>
      </c>
      <c r="BA292" s="568" t="n">
        <f aca="false" ca="false" dt2D="false" dtr="false" t="normal">$L292*$K292*BA288</f>
        <v>0</v>
      </c>
      <c r="BB292" s="568" t="n">
        <f aca="false" ca="false" dt2D="false" dtr="false" t="normal">$L292*$K292*BB288</f>
        <v>0</v>
      </c>
      <c r="BC292" s="568" t="n">
        <f aca="false" ca="false" dt2D="false" dtr="false" t="normal">$L292*$K292*BC288</f>
        <v>0</v>
      </c>
      <c r="BD292" s="568" t="n">
        <f aca="false" ca="false" dt2D="false" dtr="false" t="normal">$L292*$K292*BD288</f>
        <v>0</v>
      </c>
      <c r="BE292" s="568" t="n">
        <f aca="false" ca="false" dt2D="false" dtr="false" t="normal">$L292*$K292*BE288</f>
        <v>0</v>
      </c>
      <c r="BF292" s="568" t="n">
        <f aca="false" ca="false" dt2D="false" dtr="false" t="normal">$L292*$K292*BF288</f>
        <v>0</v>
      </c>
      <c r="BG292" s="568" t="n">
        <f aca="false" ca="false" dt2D="false" dtr="false" t="normal">$L292*$K292*BG288</f>
        <v>0</v>
      </c>
      <c r="BH292" s="568" t="n">
        <f aca="false" ca="false" dt2D="false" dtr="false" t="normal">$L292*$K292*BH288</f>
        <v>0</v>
      </c>
      <c r="BI292" s="568" t="n">
        <f aca="false" ca="false" dt2D="false" dtr="false" t="normal">$L292*$K292*BI288</f>
        <v>0</v>
      </c>
      <c r="BJ292" s="568" t="n">
        <f aca="false" ca="false" dt2D="false" dtr="false" t="normal">$L292*$K292*BJ288</f>
        <v>0</v>
      </c>
      <c r="BK292" s="568" t="n">
        <f aca="false" ca="false" dt2D="false" dtr="false" t="normal">$L292*$K292*BK288</f>
        <v>0</v>
      </c>
      <c r="BL292" s="568" t="n">
        <f aca="false" ca="false" dt2D="false" dtr="false" t="normal">$L292*$K292*BL288</f>
        <v>0</v>
      </c>
      <c r="BM292" s="568" t="n">
        <f aca="false" ca="false" dt2D="false" dtr="false" t="normal">$L292*$K292*BM288</f>
        <v>0</v>
      </c>
      <c r="BN292" s="568" t="n">
        <f aca="false" ca="false" dt2D="false" dtr="false" t="normal">$L292*$K292*BN288</f>
        <v>0</v>
      </c>
      <c r="BO292" s="568" t="n">
        <f aca="false" ca="false" dt2D="false" dtr="false" t="normal">$L292*$K292*BO288</f>
        <v>0</v>
      </c>
      <c r="BP292" s="568" t="n">
        <f aca="false" ca="false" dt2D="false" dtr="false" t="normal">$L292*$K292*BP288</f>
        <v>0</v>
      </c>
      <c r="BQ292" s="568" t="n">
        <f aca="false" ca="false" dt2D="false" dtr="false" t="normal">$L292*$K292*BQ288</f>
        <v>0</v>
      </c>
      <c r="BR292" s="568" t="n">
        <f aca="false" ca="false" dt2D="false" dtr="false" t="normal">$L292*$K292*BR288</f>
        <v>0</v>
      </c>
      <c r="BS292" s="568" t="n">
        <f aca="false" ca="false" dt2D="false" dtr="false" t="normal">$L292*$K292*BS288</f>
        <v>0</v>
      </c>
      <c r="BT292" s="568" t="n">
        <f aca="false" ca="false" dt2D="false" dtr="false" t="normal">$L292*$K292*BT288</f>
        <v>0</v>
      </c>
    </row>
    <row hidden="true" ht="16.5" outlineLevel="2" r="293">
      <c r="A293" s="529" t="e">
        <f aca="false" ca="false" dt2D="false" dtr="false" t="normal">A292</f>
        <v>#N/A</v>
      </c>
      <c r="F293" s="482" t="e">
        <f aca="false" ca="false" dt2D="false" dtr="false" t="normal">F292</f>
        <v>#N/A</v>
      </c>
      <c r="G293" s="482" t="n">
        <f aca="false" ca="false" dt2D="false" dtr="false" t="normal">G292</f>
        <v>0</v>
      </c>
      <c r="I293" s="570" t="s">
        <v>588</v>
      </c>
      <c r="J293" s="626" t="n"/>
      <c r="K293" s="567" t="n"/>
      <c r="L293" s="627" t="n"/>
      <c r="M293" s="568" t="n">
        <f aca="false" ca="false" dt2D="false" dtr="false" t="normal">$L293*$K293*M288</f>
        <v>0</v>
      </c>
      <c r="N293" s="568" t="n">
        <f aca="false" ca="false" dt2D="false" dtr="false" t="normal">$L293*$K293*N288</f>
        <v>0</v>
      </c>
      <c r="O293" s="568" t="n">
        <f aca="false" ca="false" dt2D="false" dtr="false" t="normal">$L293*$K293*O288</f>
        <v>0</v>
      </c>
      <c r="P293" s="568" t="n">
        <f aca="false" ca="false" dt2D="false" dtr="false" t="normal">$L293*$K293*P288</f>
        <v>0</v>
      </c>
      <c r="Q293" s="568" t="n">
        <f aca="false" ca="false" dt2D="false" dtr="false" t="normal">$L293*$K293*Q288</f>
        <v>0</v>
      </c>
      <c r="R293" s="568" t="n">
        <f aca="false" ca="false" dt2D="false" dtr="false" t="normal">$L293*$K293*R288</f>
        <v>0</v>
      </c>
      <c r="S293" s="568" t="n">
        <f aca="false" ca="false" dt2D="false" dtr="false" t="normal">$L293*$K293*S288</f>
        <v>0</v>
      </c>
      <c r="T293" s="568" t="n">
        <f aca="false" ca="false" dt2D="false" dtr="false" t="normal">$L293*$K293*T288</f>
        <v>0</v>
      </c>
      <c r="U293" s="568" t="n">
        <f aca="false" ca="false" dt2D="false" dtr="false" t="normal">$L293*$K293*U288</f>
        <v>0</v>
      </c>
      <c r="V293" s="568" t="n">
        <f aca="false" ca="false" dt2D="false" dtr="false" t="normal">$L293*$K293*V288</f>
        <v>0</v>
      </c>
      <c r="W293" s="568" t="n">
        <f aca="false" ca="false" dt2D="false" dtr="false" t="normal">$L293*$K293*W288</f>
        <v>0</v>
      </c>
      <c r="X293" s="568" t="n">
        <f aca="false" ca="false" dt2D="false" dtr="false" t="normal">$L293*$K293*X288</f>
        <v>0</v>
      </c>
      <c r="Y293" s="568" t="n">
        <f aca="false" ca="false" dt2D="false" dtr="false" t="normal">$L293*$K293*Y288</f>
        <v>0</v>
      </c>
      <c r="Z293" s="568" t="n">
        <f aca="false" ca="false" dt2D="false" dtr="false" t="normal">$L293*$K293*Z288</f>
        <v>0</v>
      </c>
      <c r="AA293" s="568" t="n">
        <f aca="false" ca="false" dt2D="false" dtr="false" t="normal">$L293*$K293*AA288</f>
        <v>0</v>
      </c>
      <c r="AB293" s="568" t="n">
        <f aca="false" ca="false" dt2D="false" dtr="false" t="normal">$L293*$K293*AB288</f>
        <v>0</v>
      </c>
      <c r="AC293" s="568" t="n">
        <f aca="false" ca="false" dt2D="false" dtr="false" t="normal">$L293*$K293*AC288</f>
        <v>0</v>
      </c>
      <c r="AD293" s="568" t="n">
        <f aca="false" ca="false" dt2D="false" dtr="false" t="normal">$L293*$K293*AD288</f>
        <v>0</v>
      </c>
      <c r="AE293" s="568" t="n">
        <f aca="false" ca="false" dt2D="false" dtr="false" t="normal">$L293*$K293*AE288</f>
        <v>0</v>
      </c>
      <c r="AF293" s="568" t="n">
        <f aca="false" ca="false" dt2D="false" dtr="false" t="normal">$L293*$K293*AF288</f>
        <v>0</v>
      </c>
      <c r="AG293" s="568" t="n">
        <f aca="false" ca="false" dt2D="false" dtr="false" t="normal">$L293*$K293*AG288</f>
        <v>0</v>
      </c>
      <c r="AH293" s="568" t="n">
        <f aca="false" ca="false" dt2D="false" dtr="false" t="normal">$L293*$K293*AH288</f>
        <v>0</v>
      </c>
      <c r="AI293" s="568" t="n">
        <f aca="false" ca="false" dt2D="false" dtr="false" t="normal">$L293*$K293*AI288</f>
        <v>0</v>
      </c>
      <c r="AJ293" s="568" t="n">
        <f aca="false" ca="false" dt2D="false" dtr="false" t="normal">$L293*$K293*AJ288</f>
        <v>0</v>
      </c>
      <c r="AK293" s="568" t="n">
        <f aca="false" ca="false" dt2D="false" dtr="false" t="normal">$L293*$K293*AK288</f>
        <v>0</v>
      </c>
      <c r="AL293" s="568" t="n">
        <f aca="false" ca="false" dt2D="false" dtr="false" t="normal">$L293*$K293*AL288</f>
        <v>0</v>
      </c>
      <c r="AM293" s="568" t="n">
        <f aca="false" ca="false" dt2D="false" dtr="false" t="normal">$L293*$K293*AM288</f>
        <v>0</v>
      </c>
      <c r="AN293" s="568" t="n">
        <f aca="false" ca="false" dt2D="false" dtr="false" t="normal">$L293*$K293*AN288</f>
        <v>0</v>
      </c>
      <c r="AO293" s="568" t="n">
        <f aca="false" ca="false" dt2D="false" dtr="false" t="normal">$L293*$K293*AO288</f>
        <v>0</v>
      </c>
      <c r="AP293" s="568" t="n">
        <f aca="false" ca="false" dt2D="false" dtr="false" t="normal">$L293*$K293*AP288</f>
        <v>0</v>
      </c>
      <c r="AQ293" s="568" t="n">
        <f aca="false" ca="false" dt2D="false" dtr="false" t="normal">$L293*$K293*AQ288</f>
        <v>0</v>
      </c>
      <c r="AR293" s="568" t="n">
        <f aca="false" ca="false" dt2D="false" dtr="false" t="normal">$L293*$K293*AR288</f>
        <v>0</v>
      </c>
      <c r="AS293" s="568" t="n">
        <f aca="false" ca="false" dt2D="false" dtr="false" t="normal">$L293*$K293*AS288</f>
        <v>0</v>
      </c>
      <c r="AT293" s="568" t="n">
        <f aca="false" ca="false" dt2D="false" dtr="false" t="normal">$L293*$K293*AT288</f>
        <v>0</v>
      </c>
      <c r="AU293" s="568" t="n">
        <f aca="false" ca="false" dt2D="false" dtr="false" t="normal">$L293*$K293*AU288</f>
        <v>0</v>
      </c>
      <c r="AV293" s="568" t="n">
        <f aca="false" ca="false" dt2D="false" dtr="false" t="normal">$L293*$K293*AV288</f>
        <v>0</v>
      </c>
      <c r="AW293" s="568" t="n">
        <f aca="false" ca="false" dt2D="false" dtr="false" t="normal">$L293*$K293*AW288</f>
        <v>0</v>
      </c>
      <c r="AX293" s="568" t="n">
        <f aca="false" ca="false" dt2D="false" dtr="false" t="normal">$L293*$K293*AX288</f>
        <v>0</v>
      </c>
      <c r="AY293" s="568" t="n">
        <f aca="false" ca="false" dt2D="false" dtr="false" t="normal">$L293*$K293*AY288</f>
        <v>0</v>
      </c>
      <c r="AZ293" s="568" t="n">
        <f aca="false" ca="false" dt2D="false" dtr="false" t="normal">$L293*$K293*AZ288</f>
        <v>0</v>
      </c>
      <c r="BA293" s="568" t="n">
        <f aca="false" ca="false" dt2D="false" dtr="false" t="normal">$L293*$K293*BA288</f>
        <v>0</v>
      </c>
      <c r="BB293" s="568" t="n">
        <f aca="false" ca="false" dt2D="false" dtr="false" t="normal">$L293*$K293*BB288</f>
        <v>0</v>
      </c>
      <c r="BC293" s="568" t="n">
        <f aca="false" ca="false" dt2D="false" dtr="false" t="normal">$L293*$K293*BC288</f>
        <v>0</v>
      </c>
      <c r="BD293" s="568" t="n">
        <f aca="false" ca="false" dt2D="false" dtr="false" t="normal">$L293*$K293*BD288</f>
        <v>0</v>
      </c>
      <c r="BE293" s="568" t="n">
        <f aca="false" ca="false" dt2D="false" dtr="false" t="normal">$L293*$K293*BE288</f>
        <v>0</v>
      </c>
      <c r="BF293" s="568" t="n">
        <f aca="false" ca="false" dt2D="false" dtr="false" t="normal">$L293*$K293*BF288</f>
        <v>0</v>
      </c>
      <c r="BG293" s="568" t="n">
        <f aca="false" ca="false" dt2D="false" dtr="false" t="normal">$L293*$K293*BG288</f>
        <v>0</v>
      </c>
      <c r="BH293" s="568" t="n">
        <f aca="false" ca="false" dt2D="false" dtr="false" t="normal">$L293*$K293*BH288</f>
        <v>0</v>
      </c>
      <c r="BI293" s="568" t="n">
        <f aca="false" ca="false" dt2D="false" dtr="false" t="normal">$L293*$K293*BI288</f>
        <v>0</v>
      </c>
      <c r="BJ293" s="568" t="n">
        <f aca="false" ca="false" dt2D="false" dtr="false" t="normal">$L293*$K293*BJ288</f>
        <v>0</v>
      </c>
      <c r="BK293" s="568" t="n">
        <f aca="false" ca="false" dt2D="false" dtr="false" t="normal">$L293*$K293*BK288</f>
        <v>0</v>
      </c>
      <c r="BL293" s="568" t="n">
        <f aca="false" ca="false" dt2D="false" dtr="false" t="normal">$L293*$K293*BL288</f>
        <v>0</v>
      </c>
      <c r="BM293" s="568" t="n">
        <f aca="false" ca="false" dt2D="false" dtr="false" t="normal">$L293*$K293*BM288</f>
        <v>0</v>
      </c>
      <c r="BN293" s="568" t="n">
        <f aca="false" ca="false" dt2D="false" dtr="false" t="normal">$L293*$K293*BN288</f>
        <v>0</v>
      </c>
      <c r="BO293" s="568" t="n">
        <f aca="false" ca="false" dt2D="false" dtr="false" t="normal">$L293*$K293*BO288</f>
        <v>0</v>
      </c>
      <c r="BP293" s="568" t="n">
        <f aca="false" ca="false" dt2D="false" dtr="false" t="normal">$L293*$K293*BP288</f>
        <v>0</v>
      </c>
      <c r="BQ293" s="568" t="n">
        <f aca="false" ca="false" dt2D="false" dtr="false" t="normal">$L293*$K293*BQ288</f>
        <v>0</v>
      </c>
      <c r="BR293" s="568" t="n">
        <f aca="false" ca="false" dt2D="false" dtr="false" t="normal">$L293*$K293*BR288</f>
        <v>0</v>
      </c>
      <c r="BS293" s="568" t="n">
        <f aca="false" ca="false" dt2D="false" dtr="false" t="normal">$L293*$K293*BS288</f>
        <v>0</v>
      </c>
      <c r="BT293" s="568" t="n">
        <f aca="false" ca="false" dt2D="false" dtr="false" t="normal">$L293*$K293*BT288</f>
        <v>0</v>
      </c>
    </row>
    <row hidden="true" ht="16.5" outlineLevel="2" r="294">
      <c r="A294" s="529" t="e">
        <f aca="false" ca="false" dt2D="false" dtr="false" t="normal">A293</f>
        <v>#N/A</v>
      </c>
      <c r="F294" s="482" t="e">
        <f aca="false" ca="false" dt2D="false" dtr="false" t="normal">F293</f>
        <v>#N/A</v>
      </c>
      <c r="G294" s="482" t="n">
        <f aca="false" ca="false" dt2D="false" dtr="false" t="normal">G293</f>
        <v>0</v>
      </c>
      <c r="I294" s="570" t="s">
        <v>588</v>
      </c>
      <c r="J294" s="626" t="n"/>
      <c r="K294" s="567" t="n"/>
      <c r="L294" s="627" t="n"/>
      <c r="M294" s="568" t="n">
        <f aca="false" ca="false" dt2D="false" dtr="false" t="normal">$L294*$K294*M288</f>
        <v>0</v>
      </c>
      <c r="N294" s="568" t="n">
        <f aca="false" ca="false" dt2D="false" dtr="false" t="normal">$L294*$K294*N288</f>
        <v>0</v>
      </c>
      <c r="O294" s="568" t="n">
        <f aca="false" ca="false" dt2D="false" dtr="false" t="normal">$L294*$K294*O288</f>
        <v>0</v>
      </c>
      <c r="P294" s="568" t="n">
        <f aca="false" ca="false" dt2D="false" dtr="false" t="normal">$L294*$K294*P288</f>
        <v>0</v>
      </c>
      <c r="Q294" s="568" t="n">
        <f aca="false" ca="false" dt2D="false" dtr="false" t="normal">$L294*$K294*Q288</f>
        <v>0</v>
      </c>
      <c r="R294" s="568" t="n">
        <f aca="false" ca="false" dt2D="false" dtr="false" t="normal">$L294*$K294*R288</f>
        <v>0</v>
      </c>
      <c r="S294" s="568" t="n">
        <f aca="false" ca="false" dt2D="false" dtr="false" t="normal">$L294*$K294*S288</f>
        <v>0</v>
      </c>
      <c r="T294" s="568" t="n">
        <f aca="false" ca="false" dt2D="false" dtr="false" t="normal">$L294*$K294*T288</f>
        <v>0</v>
      </c>
      <c r="U294" s="568" t="n">
        <f aca="false" ca="false" dt2D="false" dtr="false" t="normal">$L294*$K294*U288</f>
        <v>0</v>
      </c>
      <c r="V294" s="568" t="n">
        <f aca="false" ca="false" dt2D="false" dtr="false" t="normal">$L294*$K294*V288</f>
        <v>0</v>
      </c>
      <c r="W294" s="568" t="n">
        <f aca="false" ca="false" dt2D="false" dtr="false" t="normal">$L294*$K294*W288</f>
        <v>0</v>
      </c>
      <c r="X294" s="568" t="n">
        <f aca="false" ca="false" dt2D="false" dtr="false" t="normal">$L294*$K294*X288</f>
        <v>0</v>
      </c>
      <c r="Y294" s="568" t="n">
        <f aca="false" ca="false" dt2D="false" dtr="false" t="normal">$L294*$K294*Y288</f>
        <v>0</v>
      </c>
      <c r="Z294" s="568" t="n">
        <f aca="false" ca="false" dt2D="false" dtr="false" t="normal">$L294*$K294*Z288</f>
        <v>0</v>
      </c>
      <c r="AA294" s="568" t="n">
        <f aca="false" ca="false" dt2D="false" dtr="false" t="normal">$L294*$K294*AA288</f>
        <v>0</v>
      </c>
      <c r="AB294" s="568" t="n">
        <f aca="false" ca="false" dt2D="false" dtr="false" t="normal">$L294*$K294*AB288</f>
        <v>0</v>
      </c>
      <c r="AC294" s="568" t="n">
        <f aca="false" ca="false" dt2D="false" dtr="false" t="normal">$L294*$K294*AC288</f>
        <v>0</v>
      </c>
      <c r="AD294" s="568" t="n">
        <f aca="false" ca="false" dt2D="false" dtr="false" t="normal">$L294*$K294*AD288</f>
        <v>0</v>
      </c>
      <c r="AE294" s="568" t="n">
        <f aca="false" ca="false" dt2D="false" dtr="false" t="normal">$L294*$K294*AE288</f>
        <v>0</v>
      </c>
      <c r="AF294" s="568" t="n">
        <f aca="false" ca="false" dt2D="false" dtr="false" t="normal">$L294*$K294*AF288</f>
        <v>0</v>
      </c>
      <c r="AG294" s="568" t="n">
        <f aca="false" ca="false" dt2D="false" dtr="false" t="normal">$L294*$K294*AG288</f>
        <v>0</v>
      </c>
      <c r="AH294" s="568" t="n">
        <f aca="false" ca="false" dt2D="false" dtr="false" t="normal">$L294*$K294*AH288</f>
        <v>0</v>
      </c>
      <c r="AI294" s="568" t="n">
        <f aca="false" ca="false" dt2D="false" dtr="false" t="normal">$L294*$K294*AI288</f>
        <v>0</v>
      </c>
      <c r="AJ294" s="568" t="n">
        <f aca="false" ca="false" dt2D="false" dtr="false" t="normal">$L294*$K294*AJ288</f>
        <v>0</v>
      </c>
      <c r="AK294" s="568" t="n">
        <f aca="false" ca="false" dt2D="false" dtr="false" t="normal">$L294*$K294*AK288</f>
        <v>0</v>
      </c>
      <c r="AL294" s="568" t="n">
        <f aca="false" ca="false" dt2D="false" dtr="false" t="normal">$L294*$K294*AL288</f>
        <v>0</v>
      </c>
      <c r="AM294" s="568" t="n">
        <f aca="false" ca="false" dt2D="false" dtr="false" t="normal">$L294*$K294*AM288</f>
        <v>0</v>
      </c>
      <c r="AN294" s="568" t="n">
        <f aca="false" ca="false" dt2D="false" dtr="false" t="normal">$L294*$K294*AN288</f>
        <v>0</v>
      </c>
      <c r="AO294" s="568" t="n">
        <f aca="false" ca="false" dt2D="false" dtr="false" t="normal">$L294*$K294*AO288</f>
        <v>0</v>
      </c>
      <c r="AP294" s="568" t="n">
        <f aca="false" ca="false" dt2D="false" dtr="false" t="normal">$L294*$K294*AP288</f>
        <v>0</v>
      </c>
      <c r="AQ294" s="568" t="n">
        <f aca="false" ca="false" dt2D="false" dtr="false" t="normal">$L294*$K294*AQ288</f>
        <v>0</v>
      </c>
      <c r="AR294" s="568" t="n">
        <f aca="false" ca="false" dt2D="false" dtr="false" t="normal">$L294*$K294*AR288</f>
        <v>0</v>
      </c>
      <c r="AS294" s="568" t="n">
        <f aca="false" ca="false" dt2D="false" dtr="false" t="normal">$L294*$K294*AS288</f>
        <v>0</v>
      </c>
      <c r="AT294" s="568" t="n">
        <f aca="false" ca="false" dt2D="false" dtr="false" t="normal">$L294*$K294*AT288</f>
        <v>0</v>
      </c>
      <c r="AU294" s="568" t="n">
        <f aca="false" ca="false" dt2D="false" dtr="false" t="normal">$L294*$K294*AU288</f>
        <v>0</v>
      </c>
      <c r="AV294" s="568" t="n">
        <f aca="false" ca="false" dt2D="false" dtr="false" t="normal">$L294*$K294*AV288</f>
        <v>0</v>
      </c>
      <c r="AW294" s="568" t="n">
        <f aca="false" ca="false" dt2D="false" dtr="false" t="normal">$L294*$K294*AW288</f>
        <v>0</v>
      </c>
      <c r="AX294" s="568" t="n">
        <f aca="false" ca="false" dt2D="false" dtr="false" t="normal">$L294*$K294*AX288</f>
        <v>0</v>
      </c>
      <c r="AY294" s="568" t="n">
        <f aca="false" ca="false" dt2D="false" dtr="false" t="normal">$L294*$K294*AY288</f>
        <v>0</v>
      </c>
      <c r="AZ294" s="568" t="n">
        <f aca="false" ca="false" dt2D="false" dtr="false" t="normal">$L294*$K294*AZ288</f>
        <v>0</v>
      </c>
      <c r="BA294" s="568" t="n">
        <f aca="false" ca="false" dt2D="false" dtr="false" t="normal">$L294*$K294*BA288</f>
        <v>0</v>
      </c>
      <c r="BB294" s="568" t="n">
        <f aca="false" ca="false" dt2D="false" dtr="false" t="normal">$L294*$K294*BB288</f>
        <v>0</v>
      </c>
      <c r="BC294" s="568" t="n">
        <f aca="false" ca="false" dt2D="false" dtr="false" t="normal">$L294*$K294*BC288</f>
        <v>0</v>
      </c>
      <c r="BD294" s="568" t="n">
        <f aca="false" ca="false" dt2D="false" dtr="false" t="normal">$L294*$K294*BD288</f>
        <v>0</v>
      </c>
      <c r="BE294" s="568" t="n">
        <f aca="false" ca="false" dt2D="false" dtr="false" t="normal">$L294*$K294*BE288</f>
        <v>0</v>
      </c>
      <c r="BF294" s="568" t="n">
        <f aca="false" ca="false" dt2D="false" dtr="false" t="normal">$L294*$K294*BF288</f>
        <v>0</v>
      </c>
      <c r="BG294" s="568" t="n">
        <f aca="false" ca="false" dt2D="false" dtr="false" t="normal">$L294*$K294*BG288</f>
        <v>0</v>
      </c>
      <c r="BH294" s="568" t="n">
        <f aca="false" ca="false" dt2D="false" dtr="false" t="normal">$L294*$K294*BH288</f>
        <v>0</v>
      </c>
      <c r="BI294" s="568" t="n">
        <f aca="false" ca="false" dt2D="false" dtr="false" t="normal">$L294*$K294*BI288</f>
        <v>0</v>
      </c>
      <c r="BJ294" s="568" t="n">
        <f aca="false" ca="false" dt2D="false" dtr="false" t="normal">$L294*$K294*BJ288</f>
        <v>0</v>
      </c>
      <c r="BK294" s="568" t="n">
        <f aca="false" ca="false" dt2D="false" dtr="false" t="normal">$L294*$K294*BK288</f>
        <v>0</v>
      </c>
      <c r="BL294" s="568" t="n">
        <f aca="false" ca="false" dt2D="false" dtr="false" t="normal">$L294*$K294*BL288</f>
        <v>0</v>
      </c>
      <c r="BM294" s="568" t="n">
        <f aca="false" ca="false" dt2D="false" dtr="false" t="normal">$L294*$K294*BM288</f>
        <v>0</v>
      </c>
      <c r="BN294" s="568" t="n">
        <f aca="false" ca="false" dt2D="false" dtr="false" t="normal">$L294*$K294*BN288</f>
        <v>0</v>
      </c>
      <c r="BO294" s="568" t="n">
        <f aca="false" ca="false" dt2D="false" dtr="false" t="normal">$L294*$K294*BO288</f>
        <v>0</v>
      </c>
      <c r="BP294" s="568" t="n">
        <f aca="false" ca="false" dt2D="false" dtr="false" t="normal">$L294*$K294*BP288</f>
        <v>0</v>
      </c>
      <c r="BQ294" s="568" t="n">
        <f aca="false" ca="false" dt2D="false" dtr="false" t="normal">$L294*$K294*BQ288</f>
        <v>0</v>
      </c>
      <c r="BR294" s="568" t="n">
        <f aca="false" ca="false" dt2D="false" dtr="false" t="normal">$L294*$K294*BR288</f>
        <v>0</v>
      </c>
      <c r="BS294" s="568" t="n">
        <f aca="false" ca="false" dt2D="false" dtr="false" t="normal">$L294*$K294*BS288</f>
        <v>0</v>
      </c>
      <c r="BT294" s="568" t="n">
        <f aca="false" ca="false" dt2D="false" dtr="false" t="normal">$L294*$K294*BT288</f>
        <v>0</v>
      </c>
    </row>
    <row hidden="true" ht="16.5" outlineLevel="1" r="295">
      <c r="A295" s="529" t="e">
        <f aca="false" ca="false" dt2D="false" dtr="false" t="normal">A294</f>
        <v>#N/A</v>
      </c>
      <c r="B295" s="482" t="s">
        <v>575</v>
      </c>
      <c r="D295" s="482" t="s">
        <v>579</v>
      </c>
      <c r="E295" s="482" t="s">
        <v>629</v>
      </c>
      <c r="F295" s="482" t="e">
        <f aca="false" ca="false" dt2D="false" dtr="false" t="normal">F294</f>
        <v>#N/A</v>
      </c>
      <c r="G295" s="482" t="n">
        <f aca="false" ca="false" dt2D="false" dtr="false" t="normal">G294</f>
        <v>0</v>
      </c>
      <c r="I295" s="571" t="s">
        <v>721</v>
      </c>
      <c r="L295" s="235" t="n"/>
      <c r="M295" s="573" t="n">
        <f aca="false" ca="false" dt2D="false" dtr="false" t="normal">SUM(M289:M294)</f>
        <v>0</v>
      </c>
      <c r="N295" s="573" t="n">
        <f aca="false" ca="false" dt2D="false" dtr="false" t="normal">SUM(N289:N294)</f>
        <v>0</v>
      </c>
      <c r="O295" s="573" t="n">
        <f aca="false" ca="false" dt2D="false" dtr="false" t="normal">SUM(O289:O294)</f>
        <v>0</v>
      </c>
      <c r="P295" s="573" t="n">
        <f aca="false" ca="false" dt2D="false" dtr="false" t="normal">SUM(P289:P294)</f>
        <v>0</v>
      </c>
      <c r="Q295" s="573" t="n">
        <f aca="false" ca="false" dt2D="false" dtr="false" t="normal">SUM(Q289:Q294)</f>
        <v>0</v>
      </c>
      <c r="R295" s="573" t="n">
        <f aca="false" ca="false" dt2D="false" dtr="false" t="normal">SUM(R289:R294)</f>
        <v>0</v>
      </c>
      <c r="S295" s="573" t="n">
        <f aca="false" ca="false" dt2D="false" dtr="false" t="normal">SUM(S289:S294)</f>
        <v>0</v>
      </c>
      <c r="T295" s="573" t="n">
        <f aca="false" ca="false" dt2D="false" dtr="false" t="normal">SUM(T289:T294)</f>
        <v>0</v>
      </c>
      <c r="U295" s="573" t="n">
        <f aca="false" ca="false" dt2D="false" dtr="false" t="normal">SUM(U289:U294)</f>
        <v>0</v>
      </c>
      <c r="V295" s="573" t="n">
        <f aca="false" ca="false" dt2D="false" dtr="false" t="normal">SUM(V289:V294)</f>
        <v>0</v>
      </c>
      <c r="W295" s="573" t="n">
        <f aca="false" ca="false" dt2D="false" dtr="false" t="normal">SUM(W289:W294)</f>
        <v>0</v>
      </c>
      <c r="X295" s="573" t="n">
        <f aca="false" ca="false" dt2D="false" dtr="false" t="normal">SUM(X289:X294)</f>
        <v>0</v>
      </c>
      <c r="Y295" s="573" t="n">
        <f aca="false" ca="false" dt2D="false" dtr="false" t="normal">SUM(Y289:Y294)</f>
        <v>0</v>
      </c>
      <c r="Z295" s="573" t="n">
        <f aca="false" ca="false" dt2D="false" dtr="false" t="normal">SUM(Z289:Z294)</f>
        <v>0</v>
      </c>
      <c r="AA295" s="573" t="n">
        <f aca="false" ca="false" dt2D="false" dtr="false" t="normal">SUM(AA289:AA294)</f>
        <v>0</v>
      </c>
      <c r="AB295" s="573" t="n">
        <f aca="false" ca="false" dt2D="false" dtr="false" t="normal">SUM(AB289:AB294)</f>
        <v>0</v>
      </c>
      <c r="AC295" s="573" t="n">
        <f aca="false" ca="false" dt2D="false" dtr="false" t="normal">SUM(AC289:AC294)</f>
        <v>0</v>
      </c>
      <c r="AD295" s="573" t="n">
        <f aca="false" ca="false" dt2D="false" dtr="false" t="normal">SUM(AD289:AD294)</f>
        <v>0</v>
      </c>
      <c r="AE295" s="573" t="n">
        <f aca="false" ca="false" dt2D="false" dtr="false" t="normal">SUM(AE289:AE294)</f>
        <v>0</v>
      </c>
      <c r="AF295" s="573" t="n">
        <f aca="false" ca="false" dt2D="false" dtr="false" t="normal">SUM(AF289:AF294)</f>
        <v>0</v>
      </c>
      <c r="AG295" s="573" t="n">
        <f aca="false" ca="false" dt2D="false" dtr="false" t="normal">SUM(AG289:AG294)</f>
        <v>0</v>
      </c>
      <c r="AH295" s="573" t="n">
        <f aca="false" ca="false" dt2D="false" dtr="false" t="normal">SUM(AH289:AH294)</f>
        <v>0</v>
      </c>
      <c r="AI295" s="573" t="n">
        <f aca="false" ca="false" dt2D="false" dtr="false" t="normal">SUM(AI289:AI294)</f>
        <v>0</v>
      </c>
      <c r="AJ295" s="573" t="n">
        <f aca="false" ca="false" dt2D="false" dtr="false" t="normal">SUM(AJ289:AJ294)</f>
        <v>0</v>
      </c>
      <c r="AK295" s="573" t="n">
        <f aca="false" ca="false" dt2D="false" dtr="false" t="normal">SUM(AK289:AK294)</f>
        <v>0</v>
      </c>
      <c r="AL295" s="573" t="n">
        <f aca="false" ca="false" dt2D="false" dtr="false" t="normal">SUM(AL289:AL294)</f>
        <v>0</v>
      </c>
      <c r="AM295" s="573" t="n">
        <f aca="false" ca="false" dt2D="false" dtr="false" t="normal">SUM(AM289:AM294)</f>
        <v>0</v>
      </c>
      <c r="AN295" s="573" t="n">
        <f aca="false" ca="false" dt2D="false" dtr="false" t="normal">SUM(AN289:AN294)</f>
        <v>0</v>
      </c>
      <c r="AO295" s="573" t="n">
        <f aca="false" ca="false" dt2D="false" dtr="false" t="normal">SUM(AO289:AO294)</f>
        <v>0</v>
      </c>
      <c r="AP295" s="573" t="n">
        <f aca="false" ca="false" dt2D="false" dtr="false" t="normal">SUM(AP289:AP294)</f>
        <v>0</v>
      </c>
      <c r="AQ295" s="573" t="n">
        <f aca="false" ca="false" dt2D="false" dtr="false" t="normal">SUM(AQ289:AQ294)</f>
        <v>0</v>
      </c>
      <c r="AR295" s="573" t="n">
        <f aca="false" ca="false" dt2D="false" dtr="false" t="normal">SUM(AR289:AR294)</f>
        <v>0</v>
      </c>
      <c r="AS295" s="573" t="n">
        <f aca="false" ca="false" dt2D="false" dtr="false" t="normal">SUM(AS289:AS294)</f>
        <v>0</v>
      </c>
      <c r="AT295" s="573" t="n">
        <f aca="false" ca="false" dt2D="false" dtr="false" t="normal">SUM(AT289:AT294)</f>
        <v>0</v>
      </c>
      <c r="AU295" s="573" t="n">
        <f aca="false" ca="false" dt2D="false" dtr="false" t="normal">SUM(AU289:AU294)</f>
        <v>0</v>
      </c>
      <c r="AV295" s="573" t="n">
        <f aca="false" ca="false" dt2D="false" dtr="false" t="normal">SUM(AV289:AV294)</f>
        <v>0</v>
      </c>
      <c r="AW295" s="573" t="n">
        <f aca="false" ca="false" dt2D="false" dtr="false" t="normal">SUM(AW289:AW294)</f>
        <v>0</v>
      </c>
      <c r="AX295" s="573" t="n">
        <f aca="false" ca="false" dt2D="false" dtr="false" t="normal">SUM(AX289:AX294)</f>
        <v>0</v>
      </c>
      <c r="AY295" s="573" t="n">
        <f aca="false" ca="false" dt2D="false" dtr="false" t="normal">SUM(AY289:AY294)</f>
        <v>0</v>
      </c>
      <c r="AZ295" s="573" t="n">
        <f aca="false" ca="false" dt2D="false" dtr="false" t="normal">SUM(AZ289:AZ294)</f>
        <v>0</v>
      </c>
      <c r="BA295" s="573" t="n">
        <f aca="false" ca="false" dt2D="false" dtr="false" t="normal">SUM(BA289:BA294)</f>
        <v>0</v>
      </c>
      <c r="BB295" s="573" t="n">
        <f aca="false" ca="false" dt2D="false" dtr="false" t="normal">SUM(BB289:BB294)</f>
        <v>0</v>
      </c>
      <c r="BC295" s="573" t="n">
        <f aca="false" ca="false" dt2D="false" dtr="false" t="normal">SUM(BC289:BC294)</f>
        <v>0</v>
      </c>
      <c r="BD295" s="573" t="n">
        <f aca="false" ca="false" dt2D="false" dtr="false" t="normal">SUM(BD289:BD294)</f>
        <v>0</v>
      </c>
      <c r="BE295" s="573" t="n">
        <f aca="false" ca="false" dt2D="false" dtr="false" t="normal">SUM(BE289:BE294)</f>
        <v>0</v>
      </c>
      <c r="BF295" s="573" t="n">
        <f aca="false" ca="false" dt2D="false" dtr="false" t="normal">SUM(BF289:BF294)</f>
        <v>0</v>
      </c>
      <c r="BG295" s="573" t="n">
        <f aca="false" ca="false" dt2D="false" dtr="false" t="normal">SUM(BG289:BG294)</f>
        <v>0</v>
      </c>
      <c r="BH295" s="573" t="n">
        <f aca="false" ca="false" dt2D="false" dtr="false" t="normal">SUM(BH289:BH294)</f>
        <v>0</v>
      </c>
      <c r="BI295" s="573" t="n">
        <f aca="false" ca="false" dt2D="false" dtr="false" t="normal">SUM(BI289:BI294)</f>
        <v>0</v>
      </c>
      <c r="BJ295" s="573" t="n">
        <f aca="false" ca="false" dt2D="false" dtr="false" t="normal">SUM(BJ289:BJ294)</f>
        <v>0</v>
      </c>
      <c r="BK295" s="573" t="n">
        <f aca="false" ca="false" dt2D="false" dtr="false" t="normal">SUM(BK289:BK294)</f>
        <v>0</v>
      </c>
      <c r="BL295" s="573" t="n">
        <f aca="false" ca="false" dt2D="false" dtr="false" t="normal">SUM(BL289:BL294)</f>
        <v>0</v>
      </c>
      <c r="BM295" s="573" t="n">
        <f aca="false" ca="false" dt2D="false" dtr="false" t="normal">SUM(BM289:BM294)</f>
        <v>0</v>
      </c>
      <c r="BN295" s="573" t="n">
        <f aca="false" ca="false" dt2D="false" dtr="false" t="normal">SUM(BN289:BN294)</f>
        <v>0</v>
      </c>
      <c r="BO295" s="573" t="n">
        <f aca="false" ca="false" dt2D="false" dtr="false" t="normal">SUM(BO289:BO294)</f>
        <v>0</v>
      </c>
      <c r="BP295" s="573" t="n">
        <f aca="false" ca="false" dt2D="false" dtr="false" t="normal">SUM(BP289:BP294)</f>
        <v>0</v>
      </c>
      <c r="BQ295" s="573" t="n">
        <f aca="false" ca="false" dt2D="false" dtr="false" t="normal">SUM(BQ289:BQ294)</f>
        <v>0</v>
      </c>
      <c r="BR295" s="573" t="n">
        <f aca="false" ca="false" dt2D="false" dtr="false" t="normal">SUM(BR289:BR294)</f>
        <v>0</v>
      </c>
      <c r="BS295" s="573" t="n">
        <f aca="false" ca="false" dt2D="false" dtr="false" t="normal">SUM(BS289:BS294)</f>
        <v>0</v>
      </c>
      <c r="BT295" s="573" t="n">
        <f aca="false" ca="false" dt2D="false" dtr="false" t="normal">SUM(BT289:BT294)</f>
        <v>0</v>
      </c>
    </row>
    <row hidden="true" ht="16.5" outlineLevel="1" r="296">
      <c r="A296" s="529" t="e">
        <f aca="false" ca="false" dt2D="false" dtr="false" t="normal">A295</f>
        <v>#N/A</v>
      </c>
      <c r="F296" s="482" t="e">
        <f aca="false" ca="false" dt2D="false" dtr="false" t="normal">F295</f>
        <v>#N/A</v>
      </c>
      <c r="G296" s="482" t="n">
        <f aca="false" ca="false" dt2D="false" dtr="false" t="normal">G295</f>
        <v>0</v>
      </c>
      <c r="L296" s="235" t="n"/>
      <c r="M296" s="244" t="n"/>
      <c r="N296" s="244" t="n"/>
      <c r="O296" s="244" t="n"/>
      <c r="P296" s="244" t="n"/>
      <c r="Q296" s="244" t="n"/>
      <c r="R296" s="244" t="n"/>
      <c r="S296" s="244" t="n"/>
      <c r="T296" s="244" t="n"/>
      <c r="U296" s="244" t="n"/>
      <c r="V296" s="244" t="n"/>
      <c r="W296" s="244" t="n"/>
      <c r="X296" s="244" t="n"/>
      <c r="Y296" s="244" t="n"/>
      <c r="Z296" s="244" t="n"/>
      <c r="AA296" s="244" t="n"/>
      <c r="AB296" s="244" t="n"/>
      <c r="AC296" s="244" t="n"/>
      <c r="AD296" s="244" t="n"/>
      <c r="AE296" s="244" t="n"/>
      <c r="AF296" s="244" t="n"/>
      <c r="AG296" s="244" t="n"/>
      <c r="AH296" s="244" t="n"/>
      <c r="AI296" s="244" t="n"/>
      <c r="AJ296" s="244" t="n"/>
      <c r="AK296" s="244" t="n"/>
      <c r="AL296" s="244" t="n"/>
      <c r="AM296" s="244" t="n"/>
      <c r="AN296" s="244" t="n"/>
      <c r="AO296" s="244" t="n"/>
      <c r="AP296" s="244" t="n"/>
      <c r="AQ296" s="244" t="n"/>
      <c r="AR296" s="244" t="n"/>
      <c r="AS296" s="244" t="n"/>
      <c r="AT296" s="244" t="n"/>
      <c r="AU296" s="244" t="n"/>
      <c r="AV296" s="244" t="n"/>
      <c r="AW296" s="244" t="n"/>
      <c r="AX296" s="244" t="n"/>
      <c r="AY296" s="244" t="n"/>
      <c r="AZ296" s="244" t="n"/>
      <c r="BA296" s="244" t="n"/>
      <c r="BB296" s="244" t="n"/>
      <c r="BC296" s="244" t="n"/>
      <c r="BD296" s="244" t="n"/>
      <c r="BE296" s="244" t="n"/>
      <c r="BF296" s="244" t="n"/>
      <c r="BG296" s="244" t="n"/>
      <c r="BH296" s="244" t="n"/>
      <c r="BI296" s="244" t="n"/>
      <c r="BJ296" s="244" t="n"/>
      <c r="BK296" s="244" t="n"/>
      <c r="BL296" s="244" t="n"/>
      <c r="BM296" s="244" t="n"/>
      <c r="BN296" s="244" t="n"/>
      <c r="BO296" s="244" t="n"/>
      <c r="BP296" s="244" t="n"/>
      <c r="BQ296" s="244" t="n"/>
      <c r="BR296" s="244" t="n"/>
      <c r="BS296" s="244" t="n"/>
      <c r="BT296" s="244" t="n"/>
    </row>
    <row hidden="true" ht="16.5" outlineLevel="1" r="297">
      <c r="A297" s="529" t="e">
        <f aca="false" ca="false" dt2D="false" dtr="false" t="normal">A296</f>
        <v>#N/A</v>
      </c>
      <c r="F297" s="482" t="e">
        <f aca="false" ca="false" dt2D="false" dtr="false" t="normal">F296</f>
        <v>#N/A</v>
      </c>
      <c r="G297" s="482" t="n">
        <f aca="false" ca="false" dt2D="false" dtr="false" t="normal">G296</f>
        <v>0</v>
      </c>
      <c r="I297" s="625" t="s">
        <v>722</v>
      </c>
      <c r="J297" s="431" t="s">
        <v>585</v>
      </c>
      <c r="L297" s="235" t="n"/>
      <c r="M297" s="565" t="n"/>
      <c r="N297" s="565" t="n"/>
      <c r="O297" s="565" t="n"/>
      <c r="P297" s="565" t="n"/>
      <c r="Q297" s="565" t="n"/>
      <c r="R297" s="565" t="n"/>
      <c r="S297" s="565" t="n"/>
      <c r="T297" s="565" t="n"/>
      <c r="U297" s="565" t="n"/>
      <c r="V297" s="565" t="n"/>
      <c r="W297" s="565" t="n"/>
      <c r="X297" s="565" t="n"/>
      <c r="Y297" s="565" t="n"/>
      <c r="Z297" s="565" t="n"/>
      <c r="AA297" s="565" t="n"/>
      <c r="AB297" s="565" t="n"/>
      <c r="AC297" s="565" t="n"/>
      <c r="AD297" s="565" t="n"/>
      <c r="AE297" s="565" t="n"/>
      <c r="AF297" s="565" t="n"/>
      <c r="AG297" s="565" t="n"/>
      <c r="AH297" s="565" t="n"/>
      <c r="AI297" s="565" t="n"/>
      <c r="AJ297" s="565" t="n"/>
      <c r="AK297" s="565" t="n"/>
      <c r="AL297" s="565" t="n"/>
      <c r="AM297" s="565" t="n"/>
      <c r="AN297" s="565" t="n"/>
      <c r="AO297" s="565" t="n"/>
      <c r="AP297" s="565" t="n"/>
      <c r="AQ297" s="565" t="n"/>
      <c r="AR297" s="565" t="n"/>
      <c r="AS297" s="565" t="n"/>
      <c r="AT297" s="565" t="n"/>
      <c r="AU297" s="565" t="n"/>
      <c r="AV297" s="565" t="n"/>
      <c r="AW297" s="565" t="n"/>
      <c r="AX297" s="565" t="n"/>
      <c r="AY297" s="565" t="n"/>
      <c r="AZ297" s="565" t="n"/>
      <c r="BA297" s="565" t="n"/>
      <c r="BB297" s="565" t="n"/>
      <c r="BC297" s="565" t="n"/>
      <c r="BD297" s="565" t="n"/>
      <c r="BE297" s="565" t="n"/>
      <c r="BF297" s="565" t="n"/>
      <c r="BG297" s="565" t="n"/>
      <c r="BH297" s="565" t="n"/>
      <c r="BI297" s="565" t="n"/>
      <c r="BJ297" s="565" t="n"/>
      <c r="BK297" s="565" t="n"/>
      <c r="BL297" s="565" t="n"/>
      <c r="BM297" s="565" t="n"/>
      <c r="BN297" s="565" t="n"/>
      <c r="BO297" s="565" t="n"/>
      <c r="BP297" s="565" t="n"/>
      <c r="BQ297" s="565" t="n"/>
      <c r="BR297" s="565" t="n"/>
      <c r="BS297" s="565" t="n"/>
      <c r="BT297" s="565" t="n"/>
    </row>
    <row hidden="true" ht="16.5" outlineLevel="2" r="298">
      <c r="A298" s="529" t="e">
        <f aca="false" ca="false" dt2D="false" dtr="false" t="normal">A297</f>
        <v>#N/A</v>
      </c>
      <c r="F298" s="482" t="e">
        <f aca="false" ca="false" dt2D="false" dtr="false" t="normal">F297</f>
        <v>#N/A</v>
      </c>
      <c r="G298" s="482" t="n">
        <f aca="false" ca="false" dt2D="false" dtr="false" t="normal">G297</f>
        <v>0</v>
      </c>
      <c r="I298" s="566" t="s">
        <v>723</v>
      </c>
      <c r="J298" s="626" t="s">
        <v>640</v>
      </c>
      <c r="K298" s="567" t="n"/>
      <c r="L298" s="627" t="n"/>
      <c r="M298" s="568" t="n">
        <f aca="false" ca="false" dt2D="false" dtr="false" t="normal">$L298*$K298*M297</f>
        <v>0</v>
      </c>
      <c r="N298" s="568" t="n">
        <f aca="false" ca="false" dt2D="false" dtr="false" t="normal">$L298*$K298*N297</f>
        <v>0</v>
      </c>
      <c r="O298" s="568" t="n">
        <f aca="false" ca="false" dt2D="false" dtr="false" t="normal">$L298*$K298*O297</f>
        <v>0</v>
      </c>
      <c r="P298" s="568" t="n">
        <f aca="false" ca="false" dt2D="false" dtr="false" t="normal">$L298*$K298*P297</f>
        <v>0</v>
      </c>
      <c r="Q298" s="568" t="n">
        <f aca="false" ca="false" dt2D="false" dtr="false" t="normal">$L298*$K298*Q297</f>
        <v>0</v>
      </c>
      <c r="R298" s="568" t="n">
        <f aca="false" ca="false" dt2D="false" dtr="false" t="normal">$L298*$K298*R297</f>
        <v>0</v>
      </c>
      <c r="S298" s="568" t="n">
        <f aca="false" ca="false" dt2D="false" dtr="false" t="normal">$L298*$K298*S297</f>
        <v>0</v>
      </c>
      <c r="T298" s="568" t="n">
        <f aca="false" ca="false" dt2D="false" dtr="false" t="normal">$L298*$K298*T297</f>
        <v>0</v>
      </c>
      <c r="U298" s="568" t="n">
        <f aca="false" ca="false" dt2D="false" dtr="false" t="normal">$L298*$K298*U297</f>
        <v>0</v>
      </c>
      <c r="V298" s="568" t="n">
        <f aca="false" ca="false" dt2D="false" dtr="false" t="normal">$L298*$K298*V297</f>
        <v>0</v>
      </c>
      <c r="W298" s="568" t="n">
        <f aca="false" ca="false" dt2D="false" dtr="false" t="normal">$L298*$K298*W297</f>
        <v>0</v>
      </c>
      <c r="X298" s="568" t="n">
        <f aca="false" ca="false" dt2D="false" dtr="false" t="normal">$L298*$K298*X297</f>
        <v>0</v>
      </c>
      <c r="Y298" s="568" t="n">
        <f aca="false" ca="false" dt2D="false" dtr="false" t="normal">$L298*$K298*Y297</f>
        <v>0</v>
      </c>
      <c r="Z298" s="568" t="n">
        <f aca="false" ca="false" dt2D="false" dtr="false" t="normal">$L298*$K298*Z297</f>
        <v>0</v>
      </c>
      <c r="AA298" s="568" t="n">
        <f aca="false" ca="false" dt2D="false" dtr="false" t="normal">$L298*$K298*AA297</f>
        <v>0</v>
      </c>
      <c r="AB298" s="568" t="n">
        <f aca="false" ca="false" dt2D="false" dtr="false" t="normal">$L298*$K298*AB297</f>
        <v>0</v>
      </c>
      <c r="AC298" s="568" t="n">
        <f aca="false" ca="false" dt2D="false" dtr="false" t="normal">$L298*$K298*AC297</f>
        <v>0</v>
      </c>
      <c r="AD298" s="568" t="n">
        <f aca="false" ca="false" dt2D="false" dtr="false" t="normal">$L298*$K298*AD297</f>
        <v>0</v>
      </c>
      <c r="AE298" s="568" t="n">
        <f aca="false" ca="false" dt2D="false" dtr="false" t="normal">$L298*$K298*AE297</f>
        <v>0</v>
      </c>
      <c r="AF298" s="568" t="n">
        <f aca="false" ca="false" dt2D="false" dtr="false" t="normal">$L298*$K298*AF297</f>
        <v>0</v>
      </c>
      <c r="AG298" s="568" t="n">
        <f aca="false" ca="false" dt2D="false" dtr="false" t="normal">$L298*$K298*AG297</f>
        <v>0</v>
      </c>
      <c r="AH298" s="568" t="n">
        <f aca="false" ca="false" dt2D="false" dtr="false" t="normal">$L298*$K298*AH297</f>
        <v>0</v>
      </c>
      <c r="AI298" s="568" t="n">
        <f aca="false" ca="false" dt2D="false" dtr="false" t="normal">$L298*$K298*AI297</f>
        <v>0</v>
      </c>
      <c r="AJ298" s="568" t="n">
        <f aca="false" ca="false" dt2D="false" dtr="false" t="normal">$L298*$K298*AJ297</f>
        <v>0</v>
      </c>
      <c r="AK298" s="568" t="n">
        <f aca="false" ca="false" dt2D="false" dtr="false" t="normal">$L298*$K298*AK297</f>
        <v>0</v>
      </c>
      <c r="AL298" s="568" t="n">
        <f aca="false" ca="false" dt2D="false" dtr="false" t="normal">$L298*$K298*AL297</f>
        <v>0</v>
      </c>
      <c r="AM298" s="568" t="n">
        <f aca="false" ca="false" dt2D="false" dtr="false" t="normal">$L298*$K298*AM297</f>
        <v>0</v>
      </c>
      <c r="AN298" s="568" t="n">
        <f aca="false" ca="false" dt2D="false" dtr="false" t="normal">$L298*$K298*AN297</f>
        <v>0</v>
      </c>
      <c r="AO298" s="568" t="n">
        <f aca="false" ca="false" dt2D="false" dtr="false" t="normal">$L298*$K298*AO297</f>
        <v>0</v>
      </c>
      <c r="AP298" s="568" t="n">
        <f aca="false" ca="false" dt2D="false" dtr="false" t="normal">$L298*$K298*AP297</f>
        <v>0</v>
      </c>
      <c r="AQ298" s="568" t="n">
        <f aca="false" ca="false" dt2D="false" dtr="false" t="normal">$L298*$K298*AQ297</f>
        <v>0</v>
      </c>
      <c r="AR298" s="568" t="n">
        <f aca="false" ca="false" dt2D="false" dtr="false" t="normal">$L298*$K298*AR297</f>
        <v>0</v>
      </c>
      <c r="AS298" s="568" t="n">
        <f aca="false" ca="false" dt2D="false" dtr="false" t="normal">$L298*$K298*AS297</f>
        <v>0</v>
      </c>
      <c r="AT298" s="568" t="n">
        <f aca="false" ca="false" dt2D="false" dtr="false" t="normal">$L298*$K298*AT297</f>
        <v>0</v>
      </c>
      <c r="AU298" s="568" t="n">
        <f aca="false" ca="false" dt2D="false" dtr="false" t="normal">$L298*$K298*AU297</f>
        <v>0</v>
      </c>
      <c r="AV298" s="568" t="n">
        <f aca="false" ca="false" dt2D="false" dtr="false" t="normal">$L298*$K298*AV297</f>
        <v>0</v>
      </c>
      <c r="AW298" s="568" t="n">
        <f aca="false" ca="false" dt2D="false" dtr="false" t="normal">$L298*$K298*AW297</f>
        <v>0</v>
      </c>
      <c r="AX298" s="568" t="n">
        <f aca="false" ca="false" dt2D="false" dtr="false" t="normal">$L298*$K298*AX297</f>
        <v>0</v>
      </c>
      <c r="AY298" s="568" t="n">
        <f aca="false" ca="false" dt2D="false" dtr="false" t="normal">$L298*$K298*AY297</f>
        <v>0</v>
      </c>
      <c r="AZ298" s="568" t="n">
        <f aca="false" ca="false" dt2D="false" dtr="false" t="normal">$L298*$K298*AZ297</f>
        <v>0</v>
      </c>
      <c r="BA298" s="568" t="n">
        <f aca="false" ca="false" dt2D="false" dtr="false" t="normal">$L298*$K298*BA297</f>
        <v>0</v>
      </c>
      <c r="BB298" s="568" t="n">
        <f aca="false" ca="false" dt2D="false" dtr="false" t="normal">$L298*$K298*BB297</f>
        <v>0</v>
      </c>
      <c r="BC298" s="568" t="n">
        <f aca="false" ca="false" dt2D="false" dtr="false" t="normal">$L298*$K298*BC297</f>
        <v>0</v>
      </c>
      <c r="BD298" s="568" t="n">
        <f aca="false" ca="false" dt2D="false" dtr="false" t="normal">$L298*$K298*BD297</f>
        <v>0</v>
      </c>
      <c r="BE298" s="568" t="n">
        <f aca="false" ca="false" dt2D="false" dtr="false" t="normal">$L298*$K298*BE297</f>
        <v>0</v>
      </c>
      <c r="BF298" s="568" t="n">
        <f aca="false" ca="false" dt2D="false" dtr="false" t="normal">$L298*$K298*BF297</f>
        <v>0</v>
      </c>
      <c r="BG298" s="568" t="n">
        <f aca="false" ca="false" dt2D="false" dtr="false" t="normal">$L298*$K298*BG297</f>
        <v>0</v>
      </c>
      <c r="BH298" s="568" t="n">
        <f aca="false" ca="false" dt2D="false" dtr="false" t="normal">$L298*$K298*BH297</f>
        <v>0</v>
      </c>
      <c r="BI298" s="568" t="n">
        <f aca="false" ca="false" dt2D="false" dtr="false" t="normal">$L298*$K298*BI297</f>
        <v>0</v>
      </c>
      <c r="BJ298" s="568" t="n">
        <f aca="false" ca="false" dt2D="false" dtr="false" t="normal">$L298*$K298*BJ297</f>
        <v>0</v>
      </c>
      <c r="BK298" s="568" t="n">
        <f aca="false" ca="false" dt2D="false" dtr="false" t="normal">$L298*$K298*BK297</f>
        <v>0</v>
      </c>
      <c r="BL298" s="568" t="n">
        <f aca="false" ca="false" dt2D="false" dtr="false" t="normal">$L298*$K298*BL297</f>
        <v>0</v>
      </c>
      <c r="BM298" s="568" t="n">
        <f aca="false" ca="false" dt2D="false" dtr="false" t="normal">$L298*$K298*BM297</f>
        <v>0</v>
      </c>
      <c r="BN298" s="568" t="n">
        <f aca="false" ca="false" dt2D="false" dtr="false" t="normal">$L298*$K298*BN297</f>
        <v>0</v>
      </c>
      <c r="BO298" s="568" t="n">
        <f aca="false" ca="false" dt2D="false" dtr="false" t="normal">$L298*$K298*BO297</f>
        <v>0</v>
      </c>
      <c r="BP298" s="568" t="n">
        <f aca="false" ca="false" dt2D="false" dtr="false" t="normal">$L298*$K298*BP297</f>
        <v>0</v>
      </c>
      <c r="BQ298" s="568" t="n">
        <f aca="false" ca="false" dt2D="false" dtr="false" t="normal">$L298*$K298*BQ297</f>
        <v>0</v>
      </c>
      <c r="BR298" s="568" t="n">
        <f aca="false" ca="false" dt2D="false" dtr="false" t="normal">$L298*$K298*BR297</f>
        <v>0</v>
      </c>
      <c r="BS298" s="568" t="n">
        <f aca="false" ca="false" dt2D="false" dtr="false" t="normal">$L298*$K298*BS297</f>
        <v>0</v>
      </c>
      <c r="BT298" s="568" t="n">
        <f aca="false" ca="false" dt2D="false" dtr="false" t="normal">$L298*$K298*BT297</f>
        <v>0</v>
      </c>
    </row>
    <row hidden="true" ht="16.5" outlineLevel="2" r="299">
      <c r="A299" s="529" t="e">
        <f aca="false" ca="false" dt2D="false" dtr="false" t="normal">A298</f>
        <v>#N/A</v>
      </c>
      <c r="F299" s="482" t="e">
        <f aca="false" ca="false" dt2D="false" dtr="false" t="normal">F298</f>
        <v>#N/A</v>
      </c>
      <c r="G299" s="482" t="n">
        <f aca="false" ca="false" dt2D="false" dtr="false" t="normal">G298</f>
        <v>0</v>
      </c>
      <c r="I299" s="566" t="s">
        <v>659</v>
      </c>
      <c r="J299" s="626" t="s">
        <v>587</v>
      </c>
      <c r="K299" s="567" t="n"/>
      <c r="L299" s="627" t="n"/>
      <c r="M299" s="568" t="n">
        <f aca="false" ca="false" dt2D="false" dtr="false" t="normal">$L299*$K299*M297</f>
        <v>0</v>
      </c>
      <c r="N299" s="568" t="n">
        <f aca="false" ca="false" dt2D="false" dtr="false" t="normal">$L299*$K299*N297</f>
        <v>0</v>
      </c>
      <c r="O299" s="568" t="n">
        <f aca="false" ca="false" dt2D="false" dtr="false" t="normal">$L299*$K299*O297</f>
        <v>0</v>
      </c>
      <c r="P299" s="568" t="n">
        <f aca="false" ca="false" dt2D="false" dtr="false" t="normal">$L299*$K299*P297</f>
        <v>0</v>
      </c>
      <c r="Q299" s="568" t="n">
        <f aca="false" ca="false" dt2D="false" dtr="false" t="normal">$L299*$K299*Q297</f>
        <v>0</v>
      </c>
      <c r="R299" s="568" t="n">
        <f aca="false" ca="false" dt2D="false" dtr="false" t="normal">$L299*$K299*R297</f>
        <v>0</v>
      </c>
      <c r="S299" s="568" t="n">
        <f aca="false" ca="false" dt2D="false" dtr="false" t="normal">$L299*$K299*S297</f>
        <v>0</v>
      </c>
      <c r="T299" s="568" t="n">
        <f aca="false" ca="false" dt2D="false" dtr="false" t="normal">$L299*$K299*T297</f>
        <v>0</v>
      </c>
      <c r="U299" s="568" t="n">
        <f aca="false" ca="false" dt2D="false" dtr="false" t="normal">$L299*$K299*U297</f>
        <v>0</v>
      </c>
      <c r="V299" s="568" t="n">
        <f aca="false" ca="false" dt2D="false" dtr="false" t="normal">$L299*$K299*V297</f>
        <v>0</v>
      </c>
      <c r="W299" s="568" t="n">
        <f aca="false" ca="false" dt2D="false" dtr="false" t="normal">$L299*$K299*W297</f>
        <v>0</v>
      </c>
      <c r="X299" s="568" t="n">
        <f aca="false" ca="false" dt2D="false" dtr="false" t="normal">$L299*$K299*X297</f>
        <v>0</v>
      </c>
      <c r="Y299" s="568" t="n">
        <f aca="false" ca="false" dt2D="false" dtr="false" t="normal">$L299*$K299*Y297</f>
        <v>0</v>
      </c>
      <c r="Z299" s="568" t="n">
        <f aca="false" ca="false" dt2D="false" dtr="false" t="normal">$L299*$K299*Z297</f>
        <v>0</v>
      </c>
      <c r="AA299" s="568" t="n">
        <f aca="false" ca="false" dt2D="false" dtr="false" t="normal">$L299*$K299*AA297</f>
        <v>0</v>
      </c>
      <c r="AB299" s="568" t="n">
        <f aca="false" ca="false" dt2D="false" dtr="false" t="normal">$L299*$K299*AB297</f>
        <v>0</v>
      </c>
      <c r="AC299" s="568" t="n">
        <f aca="false" ca="false" dt2D="false" dtr="false" t="normal">$L299*$K299*AC297</f>
        <v>0</v>
      </c>
      <c r="AD299" s="568" t="n">
        <f aca="false" ca="false" dt2D="false" dtr="false" t="normal">$L299*$K299*AD297</f>
        <v>0</v>
      </c>
      <c r="AE299" s="568" t="n">
        <f aca="false" ca="false" dt2D="false" dtr="false" t="normal">$L299*$K299*AE297</f>
        <v>0</v>
      </c>
      <c r="AF299" s="568" t="n">
        <f aca="false" ca="false" dt2D="false" dtr="false" t="normal">$L299*$K299*AF297</f>
        <v>0</v>
      </c>
      <c r="AG299" s="568" t="n">
        <f aca="false" ca="false" dt2D="false" dtr="false" t="normal">$L299*$K299*AG297</f>
        <v>0</v>
      </c>
      <c r="AH299" s="568" t="n">
        <f aca="false" ca="false" dt2D="false" dtr="false" t="normal">$L299*$K299*AH297</f>
        <v>0</v>
      </c>
      <c r="AI299" s="568" t="n">
        <f aca="false" ca="false" dt2D="false" dtr="false" t="normal">$L299*$K299*AI297</f>
        <v>0</v>
      </c>
      <c r="AJ299" s="568" t="n">
        <f aca="false" ca="false" dt2D="false" dtr="false" t="normal">$L299*$K299*AJ297</f>
        <v>0</v>
      </c>
      <c r="AK299" s="568" t="n">
        <f aca="false" ca="false" dt2D="false" dtr="false" t="normal">$L299*$K299*AK297</f>
        <v>0</v>
      </c>
      <c r="AL299" s="568" t="n">
        <f aca="false" ca="false" dt2D="false" dtr="false" t="normal">$L299*$K299*AL297</f>
        <v>0</v>
      </c>
      <c r="AM299" s="568" t="n">
        <f aca="false" ca="false" dt2D="false" dtr="false" t="normal">$L299*$K299*AM297</f>
        <v>0</v>
      </c>
      <c r="AN299" s="568" t="n">
        <f aca="false" ca="false" dt2D="false" dtr="false" t="normal">$L299*$K299*AN297</f>
        <v>0</v>
      </c>
      <c r="AO299" s="568" t="n">
        <f aca="false" ca="false" dt2D="false" dtr="false" t="normal">$L299*$K299*AO297</f>
        <v>0</v>
      </c>
      <c r="AP299" s="568" t="n">
        <f aca="false" ca="false" dt2D="false" dtr="false" t="normal">$L299*$K299*AP297</f>
        <v>0</v>
      </c>
      <c r="AQ299" s="568" t="n">
        <f aca="false" ca="false" dt2D="false" dtr="false" t="normal">$L299*$K299*AQ297</f>
        <v>0</v>
      </c>
      <c r="AR299" s="568" t="n">
        <f aca="false" ca="false" dt2D="false" dtr="false" t="normal">$L299*$K299*AR297</f>
        <v>0</v>
      </c>
      <c r="AS299" s="568" t="n">
        <f aca="false" ca="false" dt2D="false" dtr="false" t="normal">$L299*$K299*AS297</f>
        <v>0</v>
      </c>
      <c r="AT299" s="568" t="n">
        <f aca="false" ca="false" dt2D="false" dtr="false" t="normal">$L299*$K299*AT297</f>
        <v>0</v>
      </c>
      <c r="AU299" s="568" t="n">
        <f aca="false" ca="false" dt2D="false" dtr="false" t="normal">$L299*$K299*AU297</f>
        <v>0</v>
      </c>
      <c r="AV299" s="568" t="n">
        <f aca="false" ca="false" dt2D="false" dtr="false" t="normal">$L299*$K299*AV297</f>
        <v>0</v>
      </c>
      <c r="AW299" s="568" t="n">
        <f aca="false" ca="false" dt2D="false" dtr="false" t="normal">$L299*$K299*AW297</f>
        <v>0</v>
      </c>
      <c r="AX299" s="568" t="n">
        <f aca="false" ca="false" dt2D="false" dtr="false" t="normal">$L299*$K299*AX297</f>
        <v>0</v>
      </c>
      <c r="AY299" s="568" t="n">
        <f aca="false" ca="false" dt2D="false" dtr="false" t="normal">$L299*$K299*AY297</f>
        <v>0</v>
      </c>
      <c r="AZ299" s="568" t="n">
        <f aca="false" ca="false" dt2D="false" dtr="false" t="normal">$L299*$K299*AZ297</f>
        <v>0</v>
      </c>
      <c r="BA299" s="568" t="n">
        <f aca="false" ca="false" dt2D="false" dtr="false" t="normal">$L299*$K299*BA297</f>
        <v>0</v>
      </c>
      <c r="BB299" s="568" t="n">
        <f aca="false" ca="false" dt2D="false" dtr="false" t="normal">$L299*$K299*BB297</f>
        <v>0</v>
      </c>
      <c r="BC299" s="568" t="n">
        <f aca="false" ca="false" dt2D="false" dtr="false" t="normal">$L299*$K299*BC297</f>
        <v>0</v>
      </c>
      <c r="BD299" s="568" t="n">
        <f aca="false" ca="false" dt2D="false" dtr="false" t="normal">$L299*$K299*BD297</f>
        <v>0</v>
      </c>
      <c r="BE299" s="568" t="n">
        <f aca="false" ca="false" dt2D="false" dtr="false" t="normal">$L299*$K299*BE297</f>
        <v>0</v>
      </c>
      <c r="BF299" s="568" t="n">
        <f aca="false" ca="false" dt2D="false" dtr="false" t="normal">$L299*$K299*BF297</f>
        <v>0</v>
      </c>
      <c r="BG299" s="568" t="n">
        <f aca="false" ca="false" dt2D="false" dtr="false" t="normal">$L299*$K299*BG297</f>
        <v>0</v>
      </c>
      <c r="BH299" s="568" t="n">
        <f aca="false" ca="false" dt2D="false" dtr="false" t="normal">$L299*$K299*BH297</f>
        <v>0</v>
      </c>
      <c r="BI299" s="568" t="n">
        <f aca="false" ca="false" dt2D="false" dtr="false" t="normal">$L299*$K299*BI297</f>
        <v>0</v>
      </c>
      <c r="BJ299" s="568" t="n">
        <f aca="false" ca="false" dt2D="false" dtr="false" t="normal">$L299*$K299*BJ297</f>
        <v>0</v>
      </c>
      <c r="BK299" s="568" t="n">
        <f aca="false" ca="false" dt2D="false" dtr="false" t="normal">$L299*$K299*BK297</f>
        <v>0</v>
      </c>
      <c r="BL299" s="568" t="n">
        <f aca="false" ca="false" dt2D="false" dtr="false" t="normal">$L299*$K299*BL297</f>
        <v>0</v>
      </c>
      <c r="BM299" s="568" t="n">
        <f aca="false" ca="false" dt2D="false" dtr="false" t="normal">$L299*$K299*BM297</f>
        <v>0</v>
      </c>
      <c r="BN299" s="568" t="n">
        <f aca="false" ca="false" dt2D="false" dtr="false" t="normal">$L299*$K299*BN297</f>
        <v>0</v>
      </c>
      <c r="BO299" s="568" t="n">
        <f aca="false" ca="false" dt2D="false" dtr="false" t="normal">$L299*$K299*BO297</f>
        <v>0</v>
      </c>
      <c r="BP299" s="568" t="n">
        <f aca="false" ca="false" dt2D="false" dtr="false" t="normal">$L299*$K299*BP297</f>
        <v>0</v>
      </c>
      <c r="BQ299" s="568" t="n">
        <f aca="false" ca="false" dt2D="false" dtr="false" t="normal">$L299*$K299*BQ297</f>
        <v>0</v>
      </c>
      <c r="BR299" s="568" t="n">
        <f aca="false" ca="false" dt2D="false" dtr="false" t="normal">$L299*$K299*BR297</f>
        <v>0</v>
      </c>
      <c r="BS299" s="568" t="n">
        <f aca="false" ca="false" dt2D="false" dtr="false" t="normal">$L299*$K299*BS297</f>
        <v>0</v>
      </c>
      <c r="BT299" s="568" t="n">
        <f aca="false" ca="false" dt2D="false" dtr="false" t="normal">$L299*$K299*BT297</f>
        <v>0</v>
      </c>
    </row>
    <row hidden="true" ht="16.5" outlineLevel="2" r="300">
      <c r="A300" s="529" t="e">
        <f aca="false" ca="false" dt2D="false" dtr="false" t="normal">A299</f>
        <v>#N/A</v>
      </c>
      <c r="F300" s="482" t="e">
        <f aca="false" ca="false" dt2D="false" dtr="false" t="normal">F299</f>
        <v>#N/A</v>
      </c>
      <c r="G300" s="482" t="n">
        <f aca="false" ca="false" dt2D="false" dtr="false" t="normal">G299</f>
        <v>0</v>
      </c>
      <c r="I300" s="566" t="s">
        <v>660</v>
      </c>
      <c r="J300" s="626" t="s">
        <v>640</v>
      </c>
      <c r="K300" s="567" t="n"/>
      <c r="L300" s="627" t="n"/>
      <c r="M300" s="568" t="n">
        <f aca="false" ca="false" dt2D="false" dtr="false" t="normal">$L300*$K300*M297</f>
        <v>0</v>
      </c>
      <c r="N300" s="568" t="n">
        <f aca="false" ca="false" dt2D="false" dtr="false" t="normal">$L300*$K300*N297</f>
        <v>0</v>
      </c>
      <c r="O300" s="568" t="n">
        <f aca="false" ca="false" dt2D="false" dtr="false" t="normal">$L300*$K300*O297</f>
        <v>0</v>
      </c>
      <c r="P300" s="568" t="n">
        <f aca="false" ca="false" dt2D="false" dtr="false" t="normal">$L300*$K300*P297</f>
        <v>0</v>
      </c>
      <c r="Q300" s="568" t="n">
        <f aca="false" ca="false" dt2D="false" dtr="false" t="normal">$L300*$K300*Q297</f>
        <v>0</v>
      </c>
      <c r="R300" s="568" t="n">
        <f aca="false" ca="false" dt2D="false" dtr="false" t="normal">$L300*$K300*R297</f>
        <v>0</v>
      </c>
      <c r="S300" s="568" t="n">
        <f aca="false" ca="false" dt2D="false" dtr="false" t="normal">$L300*$K300*S297</f>
        <v>0</v>
      </c>
      <c r="T300" s="568" t="n">
        <f aca="false" ca="false" dt2D="false" dtr="false" t="normal">$L300*$K300*T297</f>
        <v>0</v>
      </c>
      <c r="U300" s="568" t="n">
        <f aca="false" ca="false" dt2D="false" dtr="false" t="normal">$L300*$K300*U297</f>
        <v>0</v>
      </c>
      <c r="V300" s="568" t="n">
        <f aca="false" ca="false" dt2D="false" dtr="false" t="normal">$L300*$K300*V297</f>
        <v>0</v>
      </c>
      <c r="W300" s="568" t="n">
        <f aca="false" ca="false" dt2D="false" dtr="false" t="normal">$L300*$K300*W297</f>
        <v>0</v>
      </c>
      <c r="X300" s="568" t="n">
        <f aca="false" ca="false" dt2D="false" dtr="false" t="normal">$L300*$K300*X297</f>
        <v>0</v>
      </c>
      <c r="Y300" s="568" t="n">
        <f aca="false" ca="false" dt2D="false" dtr="false" t="normal">$L300*$K300*Y297</f>
        <v>0</v>
      </c>
      <c r="Z300" s="568" t="n">
        <f aca="false" ca="false" dt2D="false" dtr="false" t="normal">$L300*$K300*Z297</f>
        <v>0</v>
      </c>
      <c r="AA300" s="568" t="n">
        <f aca="false" ca="false" dt2D="false" dtr="false" t="normal">$L300*$K300*AA297</f>
        <v>0</v>
      </c>
      <c r="AB300" s="568" t="n">
        <f aca="false" ca="false" dt2D="false" dtr="false" t="normal">$L300*$K300*AB297</f>
        <v>0</v>
      </c>
      <c r="AC300" s="568" t="n">
        <f aca="false" ca="false" dt2D="false" dtr="false" t="normal">$L300*$K300*AC297</f>
        <v>0</v>
      </c>
      <c r="AD300" s="568" t="n">
        <f aca="false" ca="false" dt2D="false" dtr="false" t="normal">$L300*$K300*AD297</f>
        <v>0</v>
      </c>
      <c r="AE300" s="568" t="n">
        <f aca="false" ca="false" dt2D="false" dtr="false" t="normal">$L300*$K300*AE297</f>
        <v>0</v>
      </c>
      <c r="AF300" s="568" t="n">
        <f aca="false" ca="false" dt2D="false" dtr="false" t="normal">$L300*$K300*AF297</f>
        <v>0</v>
      </c>
      <c r="AG300" s="568" t="n">
        <f aca="false" ca="false" dt2D="false" dtr="false" t="normal">$L300*$K300*AG297</f>
        <v>0</v>
      </c>
      <c r="AH300" s="568" t="n">
        <f aca="false" ca="false" dt2D="false" dtr="false" t="normal">$L300*$K300*AH297</f>
        <v>0</v>
      </c>
      <c r="AI300" s="568" t="n">
        <f aca="false" ca="false" dt2D="false" dtr="false" t="normal">$L300*$K300*AI297</f>
        <v>0</v>
      </c>
      <c r="AJ300" s="568" t="n">
        <f aca="false" ca="false" dt2D="false" dtr="false" t="normal">$L300*$K300*AJ297</f>
        <v>0</v>
      </c>
      <c r="AK300" s="568" t="n">
        <f aca="false" ca="false" dt2D="false" dtr="false" t="normal">$L300*$K300*AK297</f>
        <v>0</v>
      </c>
      <c r="AL300" s="568" t="n">
        <f aca="false" ca="false" dt2D="false" dtr="false" t="normal">$L300*$K300*AL297</f>
        <v>0</v>
      </c>
      <c r="AM300" s="568" t="n">
        <f aca="false" ca="false" dt2D="false" dtr="false" t="normal">$L300*$K300*AM297</f>
        <v>0</v>
      </c>
      <c r="AN300" s="568" t="n">
        <f aca="false" ca="false" dt2D="false" dtr="false" t="normal">$L300*$K300*AN297</f>
        <v>0</v>
      </c>
      <c r="AO300" s="568" t="n">
        <f aca="false" ca="false" dt2D="false" dtr="false" t="normal">$L300*$K300*AO297</f>
        <v>0</v>
      </c>
      <c r="AP300" s="568" t="n">
        <f aca="false" ca="false" dt2D="false" dtr="false" t="normal">$L300*$K300*AP297</f>
        <v>0</v>
      </c>
      <c r="AQ300" s="568" t="n">
        <f aca="false" ca="false" dt2D="false" dtr="false" t="normal">$L300*$K300*AQ297</f>
        <v>0</v>
      </c>
      <c r="AR300" s="568" t="n">
        <f aca="false" ca="false" dt2D="false" dtr="false" t="normal">$L300*$K300*AR297</f>
        <v>0</v>
      </c>
      <c r="AS300" s="568" t="n">
        <f aca="false" ca="false" dt2D="false" dtr="false" t="normal">$L300*$K300*AS297</f>
        <v>0</v>
      </c>
      <c r="AT300" s="568" t="n">
        <f aca="false" ca="false" dt2D="false" dtr="false" t="normal">$L300*$K300*AT297</f>
        <v>0</v>
      </c>
      <c r="AU300" s="568" t="n">
        <f aca="false" ca="false" dt2D="false" dtr="false" t="normal">$L300*$K300*AU297</f>
        <v>0</v>
      </c>
      <c r="AV300" s="568" t="n">
        <f aca="false" ca="false" dt2D="false" dtr="false" t="normal">$L300*$K300*AV297</f>
        <v>0</v>
      </c>
      <c r="AW300" s="568" t="n">
        <f aca="false" ca="false" dt2D="false" dtr="false" t="normal">$L300*$K300*AW297</f>
        <v>0</v>
      </c>
      <c r="AX300" s="568" t="n">
        <f aca="false" ca="false" dt2D="false" dtr="false" t="normal">$L300*$K300*AX297</f>
        <v>0</v>
      </c>
      <c r="AY300" s="568" t="n">
        <f aca="false" ca="false" dt2D="false" dtr="false" t="normal">$L300*$K300*AY297</f>
        <v>0</v>
      </c>
      <c r="AZ300" s="568" t="n">
        <f aca="false" ca="false" dt2D="false" dtr="false" t="normal">$L300*$K300*AZ297</f>
        <v>0</v>
      </c>
      <c r="BA300" s="568" t="n">
        <f aca="false" ca="false" dt2D="false" dtr="false" t="normal">$L300*$K300*BA297</f>
        <v>0</v>
      </c>
      <c r="BB300" s="568" t="n">
        <f aca="false" ca="false" dt2D="false" dtr="false" t="normal">$L300*$K300*BB297</f>
        <v>0</v>
      </c>
      <c r="BC300" s="568" t="n">
        <f aca="false" ca="false" dt2D="false" dtr="false" t="normal">$L300*$K300*BC297</f>
        <v>0</v>
      </c>
      <c r="BD300" s="568" t="n">
        <f aca="false" ca="false" dt2D="false" dtr="false" t="normal">$L300*$K300*BD297</f>
        <v>0</v>
      </c>
      <c r="BE300" s="568" t="n">
        <f aca="false" ca="false" dt2D="false" dtr="false" t="normal">$L300*$K300*BE297</f>
        <v>0</v>
      </c>
      <c r="BF300" s="568" t="n">
        <f aca="false" ca="false" dt2D="false" dtr="false" t="normal">$L300*$K300*BF297</f>
        <v>0</v>
      </c>
      <c r="BG300" s="568" t="n">
        <f aca="false" ca="false" dt2D="false" dtr="false" t="normal">$L300*$K300*BG297</f>
        <v>0</v>
      </c>
      <c r="BH300" s="568" t="n">
        <f aca="false" ca="false" dt2D="false" dtr="false" t="normal">$L300*$K300*BH297</f>
        <v>0</v>
      </c>
      <c r="BI300" s="568" t="n">
        <f aca="false" ca="false" dt2D="false" dtr="false" t="normal">$L300*$K300*BI297</f>
        <v>0</v>
      </c>
      <c r="BJ300" s="568" t="n">
        <f aca="false" ca="false" dt2D="false" dtr="false" t="normal">$L300*$K300*BJ297</f>
        <v>0</v>
      </c>
      <c r="BK300" s="568" t="n">
        <f aca="false" ca="false" dt2D="false" dtr="false" t="normal">$L300*$K300*BK297</f>
        <v>0</v>
      </c>
      <c r="BL300" s="568" t="n">
        <f aca="false" ca="false" dt2D="false" dtr="false" t="normal">$L300*$K300*BL297</f>
        <v>0</v>
      </c>
      <c r="BM300" s="568" t="n">
        <f aca="false" ca="false" dt2D="false" dtr="false" t="normal">$L300*$K300*BM297</f>
        <v>0</v>
      </c>
      <c r="BN300" s="568" t="n">
        <f aca="false" ca="false" dt2D="false" dtr="false" t="normal">$L300*$K300*BN297</f>
        <v>0</v>
      </c>
      <c r="BO300" s="568" t="n">
        <f aca="false" ca="false" dt2D="false" dtr="false" t="normal">$L300*$K300*BO297</f>
        <v>0</v>
      </c>
      <c r="BP300" s="568" t="n">
        <f aca="false" ca="false" dt2D="false" dtr="false" t="normal">$L300*$K300*BP297</f>
        <v>0</v>
      </c>
      <c r="BQ300" s="568" t="n">
        <f aca="false" ca="false" dt2D="false" dtr="false" t="normal">$L300*$K300*BQ297</f>
        <v>0</v>
      </c>
      <c r="BR300" s="568" t="n">
        <f aca="false" ca="false" dt2D="false" dtr="false" t="normal">$L300*$K300*BR297</f>
        <v>0</v>
      </c>
      <c r="BS300" s="568" t="n">
        <f aca="false" ca="false" dt2D="false" dtr="false" t="normal">$L300*$K300*BS297</f>
        <v>0</v>
      </c>
      <c r="BT300" s="568" t="n">
        <f aca="false" ca="false" dt2D="false" dtr="false" t="normal">$L300*$K300*BT297</f>
        <v>0</v>
      </c>
    </row>
    <row hidden="true" ht="16.5" outlineLevel="2" r="301">
      <c r="A301" s="529" t="e">
        <f aca="false" ca="false" dt2D="false" dtr="false" t="normal">A300</f>
        <v>#N/A</v>
      </c>
      <c r="F301" s="482" t="e">
        <f aca="false" ca="false" dt2D="false" dtr="false" t="normal">F300</f>
        <v>#N/A</v>
      </c>
      <c r="G301" s="482" t="n">
        <f aca="false" ca="false" dt2D="false" dtr="false" t="normal">G300</f>
        <v>0</v>
      </c>
      <c r="I301" s="566" t="s">
        <v>59</v>
      </c>
      <c r="J301" s="626" t="s">
        <v>640</v>
      </c>
      <c r="K301" s="567" t="n"/>
      <c r="L301" s="627" t="n"/>
      <c r="M301" s="568" t="n">
        <f aca="false" ca="false" dt2D="false" dtr="false" t="normal">$L301*$K301*M297</f>
        <v>0</v>
      </c>
      <c r="N301" s="568" t="n">
        <f aca="false" ca="false" dt2D="false" dtr="false" t="normal">$L301*$K301*N297</f>
        <v>0</v>
      </c>
      <c r="O301" s="568" t="n">
        <f aca="false" ca="false" dt2D="false" dtr="false" t="normal">$L301*$K301*O297</f>
        <v>0</v>
      </c>
      <c r="P301" s="568" t="n">
        <f aca="false" ca="false" dt2D="false" dtr="false" t="normal">$L301*$K301*P297</f>
        <v>0</v>
      </c>
      <c r="Q301" s="568" t="n">
        <f aca="false" ca="false" dt2D="false" dtr="false" t="normal">$L301*$K301*Q297</f>
        <v>0</v>
      </c>
      <c r="R301" s="568" t="n">
        <f aca="false" ca="false" dt2D="false" dtr="false" t="normal">$L301*$K301*R297</f>
        <v>0</v>
      </c>
      <c r="S301" s="568" t="n">
        <f aca="false" ca="false" dt2D="false" dtr="false" t="normal">$L301*$K301*S297</f>
        <v>0</v>
      </c>
      <c r="T301" s="568" t="n">
        <f aca="false" ca="false" dt2D="false" dtr="false" t="normal">$L301*$K301*T297</f>
        <v>0</v>
      </c>
      <c r="U301" s="568" t="n">
        <f aca="false" ca="false" dt2D="false" dtr="false" t="normal">$L301*$K301*U297</f>
        <v>0</v>
      </c>
      <c r="V301" s="568" t="n">
        <f aca="false" ca="false" dt2D="false" dtr="false" t="normal">$L301*$K301*V297</f>
        <v>0</v>
      </c>
      <c r="W301" s="568" t="n">
        <f aca="false" ca="false" dt2D="false" dtr="false" t="normal">$L301*$K301*W297</f>
        <v>0</v>
      </c>
      <c r="X301" s="568" t="n">
        <f aca="false" ca="false" dt2D="false" dtr="false" t="normal">$L301*$K301*X297</f>
        <v>0</v>
      </c>
      <c r="Y301" s="568" t="n">
        <f aca="false" ca="false" dt2D="false" dtr="false" t="normal">$L301*$K301*Y297</f>
        <v>0</v>
      </c>
      <c r="Z301" s="568" t="n">
        <f aca="false" ca="false" dt2D="false" dtr="false" t="normal">$L301*$K301*Z297</f>
        <v>0</v>
      </c>
      <c r="AA301" s="568" t="n">
        <f aca="false" ca="false" dt2D="false" dtr="false" t="normal">$L301*$K301*AA297</f>
        <v>0</v>
      </c>
      <c r="AB301" s="568" t="n">
        <f aca="false" ca="false" dt2D="false" dtr="false" t="normal">$L301*$K301*AB297</f>
        <v>0</v>
      </c>
      <c r="AC301" s="568" t="n">
        <f aca="false" ca="false" dt2D="false" dtr="false" t="normal">$L301*$K301*AC297</f>
        <v>0</v>
      </c>
      <c r="AD301" s="568" t="n">
        <f aca="false" ca="false" dt2D="false" dtr="false" t="normal">$L301*$K301*AD297</f>
        <v>0</v>
      </c>
      <c r="AE301" s="568" t="n">
        <f aca="false" ca="false" dt2D="false" dtr="false" t="normal">$L301*$K301*AE297</f>
        <v>0</v>
      </c>
      <c r="AF301" s="568" t="n">
        <f aca="false" ca="false" dt2D="false" dtr="false" t="normal">$L301*$K301*AF297</f>
        <v>0</v>
      </c>
      <c r="AG301" s="568" t="n">
        <f aca="false" ca="false" dt2D="false" dtr="false" t="normal">$L301*$K301*AG297</f>
        <v>0</v>
      </c>
      <c r="AH301" s="568" t="n">
        <f aca="false" ca="false" dt2D="false" dtr="false" t="normal">$L301*$K301*AH297</f>
        <v>0</v>
      </c>
      <c r="AI301" s="568" t="n">
        <f aca="false" ca="false" dt2D="false" dtr="false" t="normal">$L301*$K301*AI297</f>
        <v>0</v>
      </c>
      <c r="AJ301" s="568" t="n">
        <f aca="false" ca="false" dt2D="false" dtr="false" t="normal">$L301*$K301*AJ297</f>
        <v>0</v>
      </c>
      <c r="AK301" s="568" t="n">
        <f aca="false" ca="false" dt2D="false" dtr="false" t="normal">$L301*$K301*AK297</f>
        <v>0</v>
      </c>
      <c r="AL301" s="568" t="n">
        <f aca="false" ca="false" dt2D="false" dtr="false" t="normal">$L301*$K301*AL297</f>
        <v>0</v>
      </c>
      <c r="AM301" s="568" t="n">
        <f aca="false" ca="false" dt2D="false" dtr="false" t="normal">$L301*$K301*AM297</f>
        <v>0</v>
      </c>
      <c r="AN301" s="568" t="n">
        <f aca="false" ca="false" dt2D="false" dtr="false" t="normal">$L301*$K301*AN297</f>
        <v>0</v>
      </c>
      <c r="AO301" s="568" t="n">
        <f aca="false" ca="false" dt2D="false" dtr="false" t="normal">$L301*$K301*AO297</f>
        <v>0</v>
      </c>
      <c r="AP301" s="568" t="n">
        <f aca="false" ca="false" dt2D="false" dtr="false" t="normal">$L301*$K301*AP297</f>
        <v>0</v>
      </c>
      <c r="AQ301" s="568" t="n">
        <f aca="false" ca="false" dt2D="false" dtr="false" t="normal">$L301*$K301*AQ297</f>
        <v>0</v>
      </c>
      <c r="AR301" s="568" t="n">
        <f aca="false" ca="false" dt2D="false" dtr="false" t="normal">$L301*$K301*AR297</f>
        <v>0</v>
      </c>
      <c r="AS301" s="568" t="n">
        <f aca="false" ca="false" dt2D="false" dtr="false" t="normal">$L301*$K301*AS297</f>
        <v>0</v>
      </c>
      <c r="AT301" s="568" t="n">
        <f aca="false" ca="false" dt2D="false" dtr="false" t="normal">$L301*$K301*AT297</f>
        <v>0</v>
      </c>
      <c r="AU301" s="568" t="n">
        <f aca="false" ca="false" dt2D="false" dtr="false" t="normal">$L301*$K301*AU297</f>
        <v>0</v>
      </c>
      <c r="AV301" s="568" t="n">
        <f aca="false" ca="false" dt2D="false" dtr="false" t="normal">$L301*$K301*AV297</f>
        <v>0</v>
      </c>
      <c r="AW301" s="568" t="n">
        <f aca="false" ca="false" dt2D="false" dtr="false" t="normal">$L301*$K301*AW297</f>
        <v>0</v>
      </c>
      <c r="AX301" s="568" t="n">
        <f aca="false" ca="false" dt2D="false" dtr="false" t="normal">$L301*$K301*AX297</f>
        <v>0</v>
      </c>
      <c r="AY301" s="568" t="n">
        <f aca="false" ca="false" dt2D="false" dtr="false" t="normal">$L301*$K301*AY297</f>
        <v>0</v>
      </c>
      <c r="AZ301" s="568" t="n">
        <f aca="false" ca="false" dt2D="false" dtr="false" t="normal">$L301*$K301*AZ297</f>
        <v>0</v>
      </c>
      <c r="BA301" s="568" t="n">
        <f aca="false" ca="false" dt2D="false" dtr="false" t="normal">$L301*$K301*BA297</f>
        <v>0</v>
      </c>
      <c r="BB301" s="568" t="n">
        <f aca="false" ca="false" dt2D="false" dtr="false" t="normal">$L301*$K301*BB297</f>
        <v>0</v>
      </c>
      <c r="BC301" s="568" t="n">
        <f aca="false" ca="false" dt2D="false" dtr="false" t="normal">$L301*$K301*BC297</f>
        <v>0</v>
      </c>
      <c r="BD301" s="568" t="n">
        <f aca="false" ca="false" dt2D="false" dtr="false" t="normal">$L301*$K301*BD297</f>
        <v>0</v>
      </c>
      <c r="BE301" s="568" t="n">
        <f aca="false" ca="false" dt2D="false" dtr="false" t="normal">$L301*$K301*BE297</f>
        <v>0</v>
      </c>
      <c r="BF301" s="568" t="n">
        <f aca="false" ca="false" dt2D="false" dtr="false" t="normal">$L301*$K301*BF297</f>
        <v>0</v>
      </c>
      <c r="BG301" s="568" t="n">
        <f aca="false" ca="false" dt2D="false" dtr="false" t="normal">$L301*$K301*BG297</f>
        <v>0</v>
      </c>
      <c r="BH301" s="568" t="n">
        <f aca="false" ca="false" dt2D="false" dtr="false" t="normal">$L301*$K301*BH297</f>
        <v>0</v>
      </c>
      <c r="BI301" s="568" t="n">
        <f aca="false" ca="false" dt2D="false" dtr="false" t="normal">$L301*$K301*BI297</f>
        <v>0</v>
      </c>
      <c r="BJ301" s="568" t="n">
        <f aca="false" ca="false" dt2D="false" dtr="false" t="normal">$L301*$K301*BJ297</f>
        <v>0</v>
      </c>
      <c r="BK301" s="568" t="n">
        <f aca="false" ca="false" dt2D="false" dtr="false" t="normal">$L301*$K301*BK297</f>
        <v>0</v>
      </c>
      <c r="BL301" s="568" t="n">
        <f aca="false" ca="false" dt2D="false" dtr="false" t="normal">$L301*$K301*BL297</f>
        <v>0</v>
      </c>
      <c r="BM301" s="568" t="n">
        <f aca="false" ca="false" dt2D="false" dtr="false" t="normal">$L301*$K301*BM297</f>
        <v>0</v>
      </c>
      <c r="BN301" s="568" t="n">
        <f aca="false" ca="false" dt2D="false" dtr="false" t="normal">$L301*$K301*BN297</f>
        <v>0</v>
      </c>
      <c r="BO301" s="568" t="n">
        <f aca="false" ca="false" dt2D="false" dtr="false" t="normal">$L301*$K301*BO297</f>
        <v>0</v>
      </c>
      <c r="BP301" s="568" t="n">
        <f aca="false" ca="false" dt2D="false" dtr="false" t="normal">$L301*$K301*BP297</f>
        <v>0</v>
      </c>
      <c r="BQ301" s="568" t="n">
        <f aca="false" ca="false" dt2D="false" dtr="false" t="normal">$L301*$K301*BQ297</f>
        <v>0</v>
      </c>
      <c r="BR301" s="568" t="n">
        <f aca="false" ca="false" dt2D="false" dtr="false" t="normal">$L301*$K301*BR297</f>
        <v>0</v>
      </c>
      <c r="BS301" s="568" t="n">
        <f aca="false" ca="false" dt2D="false" dtr="false" t="normal">$L301*$K301*BS297</f>
        <v>0</v>
      </c>
      <c r="BT301" s="568" t="n">
        <f aca="false" ca="false" dt2D="false" dtr="false" t="normal">$L301*$K301*BT297</f>
        <v>0</v>
      </c>
    </row>
    <row hidden="true" ht="16.5" outlineLevel="2" r="302">
      <c r="A302" s="529" t="e">
        <f aca="false" ca="false" dt2D="false" dtr="false" t="normal">A301</f>
        <v>#N/A</v>
      </c>
      <c r="F302" s="482" t="e">
        <f aca="false" ca="false" dt2D="false" dtr="false" t="normal">F301</f>
        <v>#N/A</v>
      </c>
      <c r="G302" s="482" t="n">
        <f aca="false" ca="false" dt2D="false" dtr="false" t="normal">G301</f>
        <v>0</v>
      </c>
      <c r="I302" s="570" t="s">
        <v>588</v>
      </c>
      <c r="J302" s="626" t="n"/>
      <c r="K302" s="567" t="n"/>
      <c r="L302" s="627" t="n"/>
      <c r="M302" s="568" t="n">
        <f aca="false" ca="false" dt2D="false" dtr="false" t="normal">$L302*$K302*M297</f>
        <v>0</v>
      </c>
      <c r="N302" s="568" t="n">
        <f aca="false" ca="false" dt2D="false" dtr="false" t="normal">$L302*$K302*N297</f>
        <v>0</v>
      </c>
      <c r="O302" s="568" t="n">
        <f aca="false" ca="false" dt2D="false" dtr="false" t="normal">$L302*$K302*O297</f>
        <v>0</v>
      </c>
      <c r="P302" s="568" t="n">
        <f aca="false" ca="false" dt2D="false" dtr="false" t="normal">$L302*$K302*P297</f>
        <v>0</v>
      </c>
      <c r="Q302" s="568" t="n">
        <f aca="false" ca="false" dt2D="false" dtr="false" t="normal">$L302*$K302*Q297</f>
        <v>0</v>
      </c>
      <c r="R302" s="568" t="n">
        <f aca="false" ca="false" dt2D="false" dtr="false" t="normal">$L302*$K302*R297</f>
        <v>0</v>
      </c>
      <c r="S302" s="568" t="n">
        <f aca="false" ca="false" dt2D="false" dtr="false" t="normal">$L302*$K302*S297</f>
        <v>0</v>
      </c>
      <c r="T302" s="568" t="n">
        <f aca="false" ca="false" dt2D="false" dtr="false" t="normal">$L302*$K302*T297</f>
        <v>0</v>
      </c>
      <c r="U302" s="568" t="n">
        <f aca="false" ca="false" dt2D="false" dtr="false" t="normal">$L302*$K302*U297</f>
        <v>0</v>
      </c>
      <c r="V302" s="568" t="n">
        <f aca="false" ca="false" dt2D="false" dtr="false" t="normal">$L302*$K302*V297</f>
        <v>0</v>
      </c>
      <c r="W302" s="568" t="n">
        <f aca="false" ca="false" dt2D="false" dtr="false" t="normal">$L302*$K302*W297</f>
        <v>0</v>
      </c>
      <c r="X302" s="568" t="n">
        <f aca="false" ca="false" dt2D="false" dtr="false" t="normal">$L302*$K302*X297</f>
        <v>0</v>
      </c>
      <c r="Y302" s="568" t="n">
        <f aca="false" ca="false" dt2D="false" dtr="false" t="normal">$L302*$K302*Y297</f>
        <v>0</v>
      </c>
      <c r="Z302" s="568" t="n">
        <f aca="false" ca="false" dt2D="false" dtr="false" t="normal">$L302*$K302*Z297</f>
        <v>0</v>
      </c>
      <c r="AA302" s="568" t="n">
        <f aca="false" ca="false" dt2D="false" dtr="false" t="normal">$L302*$K302*AA297</f>
        <v>0</v>
      </c>
      <c r="AB302" s="568" t="n">
        <f aca="false" ca="false" dt2D="false" dtr="false" t="normal">$L302*$K302*AB297</f>
        <v>0</v>
      </c>
      <c r="AC302" s="568" t="n">
        <f aca="false" ca="false" dt2D="false" dtr="false" t="normal">$L302*$K302*AC297</f>
        <v>0</v>
      </c>
      <c r="AD302" s="568" t="n">
        <f aca="false" ca="false" dt2D="false" dtr="false" t="normal">$L302*$K302*AD297</f>
        <v>0</v>
      </c>
      <c r="AE302" s="568" t="n">
        <f aca="false" ca="false" dt2D="false" dtr="false" t="normal">$L302*$K302*AE297</f>
        <v>0</v>
      </c>
      <c r="AF302" s="568" t="n">
        <f aca="false" ca="false" dt2D="false" dtr="false" t="normal">$L302*$K302*AF297</f>
        <v>0</v>
      </c>
      <c r="AG302" s="568" t="n">
        <f aca="false" ca="false" dt2D="false" dtr="false" t="normal">$L302*$K302*AG297</f>
        <v>0</v>
      </c>
      <c r="AH302" s="568" t="n">
        <f aca="false" ca="false" dt2D="false" dtr="false" t="normal">$L302*$K302*AH297</f>
        <v>0</v>
      </c>
      <c r="AI302" s="568" t="n">
        <f aca="false" ca="false" dt2D="false" dtr="false" t="normal">$L302*$K302*AI297</f>
        <v>0</v>
      </c>
      <c r="AJ302" s="568" t="n">
        <f aca="false" ca="false" dt2D="false" dtr="false" t="normal">$L302*$K302*AJ297</f>
        <v>0</v>
      </c>
      <c r="AK302" s="568" t="n">
        <f aca="false" ca="false" dt2D="false" dtr="false" t="normal">$L302*$K302*AK297</f>
        <v>0</v>
      </c>
      <c r="AL302" s="568" t="n">
        <f aca="false" ca="false" dt2D="false" dtr="false" t="normal">$L302*$K302*AL297</f>
        <v>0</v>
      </c>
      <c r="AM302" s="568" t="n">
        <f aca="false" ca="false" dt2D="false" dtr="false" t="normal">$L302*$K302*AM297</f>
        <v>0</v>
      </c>
      <c r="AN302" s="568" t="n">
        <f aca="false" ca="false" dt2D="false" dtr="false" t="normal">$L302*$K302*AN297</f>
        <v>0</v>
      </c>
      <c r="AO302" s="568" t="n">
        <f aca="false" ca="false" dt2D="false" dtr="false" t="normal">$L302*$K302*AO297</f>
        <v>0</v>
      </c>
      <c r="AP302" s="568" t="n">
        <f aca="false" ca="false" dt2D="false" dtr="false" t="normal">$L302*$K302*AP297</f>
        <v>0</v>
      </c>
      <c r="AQ302" s="568" t="n">
        <f aca="false" ca="false" dt2D="false" dtr="false" t="normal">$L302*$K302*AQ297</f>
        <v>0</v>
      </c>
      <c r="AR302" s="568" t="n">
        <f aca="false" ca="false" dt2D="false" dtr="false" t="normal">$L302*$K302*AR297</f>
        <v>0</v>
      </c>
      <c r="AS302" s="568" t="n">
        <f aca="false" ca="false" dt2D="false" dtr="false" t="normal">$L302*$K302*AS297</f>
        <v>0</v>
      </c>
      <c r="AT302" s="568" t="n">
        <f aca="false" ca="false" dt2D="false" dtr="false" t="normal">$L302*$K302*AT297</f>
        <v>0</v>
      </c>
      <c r="AU302" s="568" t="n">
        <f aca="false" ca="false" dt2D="false" dtr="false" t="normal">$L302*$K302*AU297</f>
        <v>0</v>
      </c>
      <c r="AV302" s="568" t="n">
        <f aca="false" ca="false" dt2D="false" dtr="false" t="normal">$L302*$K302*AV297</f>
        <v>0</v>
      </c>
      <c r="AW302" s="568" t="n">
        <f aca="false" ca="false" dt2D="false" dtr="false" t="normal">$L302*$K302*AW297</f>
        <v>0</v>
      </c>
      <c r="AX302" s="568" t="n">
        <f aca="false" ca="false" dt2D="false" dtr="false" t="normal">$L302*$K302*AX297</f>
        <v>0</v>
      </c>
      <c r="AY302" s="568" t="n">
        <f aca="false" ca="false" dt2D="false" dtr="false" t="normal">$L302*$K302*AY297</f>
        <v>0</v>
      </c>
      <c r="AZ302" s="568" t="n">
        <f aca="false" ca="false" dt2D="false" dtr="false" t="normal">$L302*$K302*AZ297</f>
        <v>0</v>
      </c>
      <c r="BA302" s="568" t="n">
        <f aca="false" ca="false" dt2D="false" dtr="false" t="normal">$L302*$K302*BA297</f>
        <v>0</v>
      </c>
      <c r="BB302" s="568" t="n">
        <f aca="false" ca="false" dt2D="false" dtr="false" t="normal">$L302*$K302*BB297</f>
        <v>0</v>
      </c>
      <c r="BC302" s="568" t="n">
        <f aca="false" ca="false" dt2D="false" dtr="false" t="normal">$L302*$K302*BC297</f>
        <v>0</v>
      </c>
      <c r="BD302" s="568" t="n">
        <f aca="false" ca="false" dt2D="false" dtr="false" t="normal">$L302*$K302*BD297</f>
        <v>0</v>
      </c>
      <c r="BE302" s="568" t="n">
        <f aca="false" ca="false" dt2D="false" dtr="false" t="normal">$L302*$K302*BE297</f>
        <v>0</v>
      </c>
      <c r="BF302" s="568" t="n">
        <f aca="false" ca="false" dt2D="false" dtr="false" t="normal">$L302*$K302*BF297</f>
        <v>0</v>
      </c>
      <c r="BG302" s="568" t="n">
        <f aca="false" ca="false" dt2D="false" dtr="false" t="normal">$L302*$K302*BG297</f>
        <v>0</v>
      </c>
      <c r="BH302" s="568" t="n">
        <f aca="false" ca="false" dt2D="false" dtr="false" t="normal">$L302*$K302*BH297</f>
        <v>0</v>
      </c>
      <c r="BI302" s="568" t="n">
        <f aca="false" ca="false" dt2D="false" dtr="false" t="normal">$L302*$K302*BI297</f>
        <v>0</v>
      </c>
      <c r="BJ302" s="568" t="n">
        <f aca="false" ca="false" dt2D="false" dtr="false" t="normal">$L302*$K302*BJ297</f>
        <v>0</v>
      </c>
      <c r="BK302" s="568" t="n">
        <f aca="false" ca="false" dt2D="false" dtr="false" t="normal">$L302*$K302*BK297</f>
        <v>0</v>
      </c>
      <c r="BL302" s="568" t="n">
        <f aca="false" ca="false" dt2D="false" dtr="false" t="normal">$L302*$K302*BL297</f>
        <v>0</v>
      </c>
      <c r="BM302" s="568" t="n">
        <f aca="false" ca="false" dt2D="false" dtr="false" t="normal">$L302*$K302*BM297</f>
        <v>0</v>
      </c>
      <c r="BN302" s="568" t="n">
        <f aca="false" ca="false" dt2D="false" dtr="false" t="normal">$L302*$K302*BN297</f>
        <v>0</v>
      </c>
      <c r="BO302" s="568" t="n">
        <f aca="false" ca="false" dt2D="false" dtr="false" t="normal">$L302*$K302*BO297</f>
        <v>0</v>
      </c>
      <c r="BP302" s="568" t="n">
        <f aca="false" ca="false" dt2D="false" dtr="false" t="normal">$L302*$K302*BP297</f>
        <v>0</v>
      </c>
      <c r="BQ302" s="568" t="n">
        <f aca="false" ca="false" dt2D="false" dtr="false" t="normal">$L302*$K302*BQ297</f>
        <v>0</v>
      </c>
      <c r="BR302" s="568" t="n">
        <f aca="false" ca="false" dt2D="false" dtr="false" t="normal">$L302*$K302*BR297</f>
        <v>0</v>
      </c>
      <c r="BS302" s="568" t="n">
        <f aca="false" ca="false" dt2D="false" dtr="false" t="normal">$L302*$K302*BS297</f>
        <v>0</v>
      </c>
      <c r="BT302" s="568" t="n">
        <f aca="false" ca="false" dt2D="false" dtr="false" t="normal">$L302*$K302*BT297</f>
        <v>0</v>
      </c>
    </row>
    <row hidden="true" ht="16.5" outlineLevel="2" r="303">
      <c r="A303" s="529" t="e">
        <f aca="false" ca="false" dt2D="false" dtr="false" t="normal">A302</f>
        <v>#N/A</v>
      </c>
      <c r="F303" s="482" t="e">
        <f aca="false" ca="false" dt2D="false" dtr="false" t="normal">F302</f>
        <v>#N/A</v>
      </c>
      <c r="G303" s="482" t="n">
        <f aca="false" ca="false" dt2D="false" dtr="false" t="normal">G302</f>
        <v>0</v>
      </c>
      <c r="I303" s="570" t="s">
        <v>588</v>
      </c>
      <c r="J303" s="626" t="n"/>
      <c r="K303" s="567" t="n"/>
      <c r="L303" s="627" t="n"/>
      <c r="M303" s="568" t="n">
        <f aca="false" ca="false" dt2D="false" dtr="false" t="normal">$L303*$K303*M297</f>
        <v>0</v>
      </c>
      <c r="N303" s="568" t="n">
        <f aca="false" ca="false" dt2D="false" dtr="false" t="normal">$L303*$K303*N297</f>
        <v>0</v>
      </c>
      <c r="O303" s="568" t="n">
        <f aca="false" ca="false" dt2D="false" dtr="false" t="normal">$L303*$K303*O297</f>
        <v>0</v>
      </c>
      <c r="P303" s="568" t="n">
        <f aca="false" ca="false" dt2D="false" dtr="false" t="normal">$L303*$K303*P297</f>
        <v>0</v>
      </c>
      <c r="Q303" s="568" t="n">
        <f aca="false" ca="false" dt2D="false" dtr="false" t="normal">$L303*$K303*Q297</f>
        <v>0</v>
      </c>
      <c r="R303" s="568" t="n">
        <f aca="false" ca="false" dt2D="false" dtr="false" t="normal">$L303*$K303*R297</f>
        <v>0</v>
      </c>
      <c r="S303" s="568" t="n">
        <f aca="false" ca="false" dt2D="false" dtr="false" t="normal">$L303*$K303*S297</f>
        <v>0</v>
      </c>
      <c r="T303" s="568" t="n">
        <f aca="false" ca="false" dt2D="false" dtr="false" t="normal">$L303*$K303*T297</f>
        <v>0</v>
      </c>
      <c r="U303" s="568" t="n">
        <f aca="false" ca="false" dt2D="false" dtr="false" t="normal">$L303*$K303*U297</f>
        <v>0</v>
      </c>
      <c r="V303" s="568" t="n">
        <f aca="false" ca="false" dt2D="false" dtr="false" t="normal">$L303*$K303*V297</f>
        <v>0</v>
      </c>
      <c r="W303" s="568" t="n">
        <f aca="false" ca="false" dt2D="false" dtr="false" t="normal">$L303*$K303*W297</f>
        <v>0</v>
      </c>
      <c r="X303" s="568" t="n">
        <f aca="false" ca="false" dt2D="false" dtr="false" t="normal">$L303*$K303*X297</f>
        <v>0</v>
      </c>
      <c r="Y303" s="568" t="n">
        <f aca="false" ca="false" dt2D="false" dtr="false" t="normal">$L303*$K303*Y297</f>
        <v>0</v>
      </c>
      <c r="Z303" s="568" t="n">
        <f aca="false" ca="false" dt2D="false" dtr="false" t="normal">$L303*$K303*Z297</f>
        <v>0</v>
      </c>
      <c r="AA303" s="568" t="n">
        <f aca="false" ca="false" dt2D="false" dtr="false" t="normal">$L303*$K303*AA297</f>
        <v>0</v>
      </c>
      <c r="AB303" s="568" t="n">
        <f aca="false" ca="false" dt2D="false" dtr="false" t="normal">$L303*$K303*AB297</f>
        <v>0</v>
      </c>
      <c r="AC303" s="568" t="n">
        <f aca="false" ca="false" dt2D="false" dtr="false" t="normal">$L303*$K303*AC297</f>
        <v>0</v>
      </c>
      <c r="AD303" s="568" t="n">
        <f aca="false" ca="false" dt2D="false" dtr="false" t="normal">$L303*$K303*AD297</f>
        <v>0</v>
      </c>
      <c r="AE303" s="568" t="n">
        <f aca="false" ca="false" dt2D="false" dtr="false" t="normal">$L303*$K303*AE297</f>
        <v>0</v>
      </c>
      <c r="AF303" s="568" t="n">
        <f aca="false" ca="false" dt2D="false" dtr="false" t="normal">$L303*$K303*AF297</f>
        <v>0</v>
      </c>
      <c r="AG303" s="568" t="n">
        <f aca="false" ca="false" dt2D="false" dtr="false" t="normal">$L303*$K303*AG297</f>
        <v>0</v>
      </c>
      <c r="AH303" s="568" t="n">
        <f aca="false" ca="false" dt2D="false" dtr="false" t="normal">$L303*$K303*AH297</f>
        <v>0</v>
      </c>
      <c r="AI303" s="568" t="n">
        <f aca="false" ca="false" dt2D="false" dtr="false" t="normal">$L303*$K303*AI297</f>
        <v>0</v>
      </c>
      <c r="AJ303" s="568" t="n">
        <f aca="false" ca="false" dt2D="false" dtr="false" t="normal">$L303*$K303*AJ297</f>
        <v>0</v>
      </c>
      <c r="AK303" s="568" t="n">
        <f aca="false" ca="false" dt2D="false" dtr="false" t="normal">$L303*$K303*AK297</f>
        <v>0</v>
      </c>
      <c r="AL303" s="568" t="n">
        <f aca="false" ca="false" dt2D="false" dtr="false" t="normal">$L303*$K303*AL297</f>
        <v>0</v>
      </c>
      <c r="AM303" s="568" t="n">
        <f aca="false" ca="false" dt2D="false" dtr="false" t="normal">$L303*$K303*AM297</f>
        <v>0</v>
      </c>
      <c r="AN303" s="568" t="n">
        <f aca="false" ca="false" dt2D="false" dtr="false" t="normal">$L303*$K303*AN297</f>
        <v>0</v>
      </c>
      <c r="AO303" s="568" t="n">
        <f aca="false" ca="false" dt2D="false" dtr="false" t="normal">$L303*$K303*AO297</f>
        <v>0</v>
      </c>
      <c r="AP303" s="568" t="n">
        <f aca="false" ca="false" dt2D="false" dtr="false" t="normal">$L303*$K303*AP297</f>
        <v>0</v>
      </c>
      <c r="AQ303" s="568" t="n">
        <f aca="false" ca="false" dt2D="false" dtr="false" t="normal">$L303*$K303*AQ297</f>
        <v>0</v>
      </c>
      <c r="AR303" s="568" t="n">
        <f aca="false" ca="false" dt2D="false" dtr="false" t="normal">$L303*$K303*AR297</f>
        <v>0</v>
      </c>
      <c r="AS303" s="568" t="n">
        <f aca="false" ca="false" dt2D="false" dtr="false" t="normal">$L303*$K303*AS297</f>
        <v>0</v>
      </c>
      <c r="AT303" s="568" t="n">
        <f aca="false" ca="false" dt2D="false" dtr="false" t="normal">$L303*$K303*AT297</f>
        <v>0</v>
      </c>
      <c r="AU303" s="568" t="n">
        <f aca="false" ca="false" dt2D="false" dtr="false" t="normal">$L303*$K303*AU297</f>
        <v>0</v>
      </c>
      <c r="AV303" s="568" t="n">
        <f aca="false" ca="false" dt2D="false" dtr="false" t="normal">$L303*$K303*AV297</f>
        <v>0</v>
      </c>
      <c r="AW303" s="568" t="n">
        <f aca="false" ca="false" dt2D="false" dtr="false" t="normal">$L303*$K303*AW297</f>
        <v>0</v>
      </c>
      <c r="AX303" s="568" t="n">
        <f aca="false" ca="false" dt2D="false" dtr="false" t="normal">$L303*$K303*AX297</f>
        <v>0</v>
      </c>
      <c r="AY303" s="568" t="n">
        <f aca="false" ca="false" dt2D="false" dtr="false" t="normal">$L303*$K303*AY297</f>
        <v>0</v>
      </c>
      <c r="AZ303" s="568" t="n">
        <f aca="false" ca="false" dt2D="false" dtr="false" t="normal">$L303*$K303*AZ297</f>
        <v>0</v>
      </c>
      <c r="BA303" s="568" t="n">
        <f aca="false" ca="false" dt2D="false" dtr="false" t="normal">$L303*$K303*BA297</f>
        <v>0</v>
      </c>
      <c r="BB303" s="568" t="n">
        <f aca="false" ca="false" dt2D="false" dtr="false" t="normal">$L303*$K303*BB297</f>
        <v>0</v>
      </c>
      <c r="BC303" s="568" t="n">
        <f aca="false" ca="false" dt2D="false" dtr="false" t="normal">$L303*$K303*BC297</f>
        <v>0</v>
      </c>
      <c r="BD303" s="568" t="n">
        <f aca="false" ca="false" dt2D="false" dtr="false" t="normal">$L303*$K303*BD297</f>
        <v>0</v>
      </c>
      <c r="BE303" s="568" t="n">
        <f aca="false" ca="false" dt2D="false" dtr="false" t="normal">$L303*$K303*BE297</f>
        <v>0</v>
      </c>
      <c r="BF303" s="568" t="n">
        <f aca="false" ca="false" dt2D="false" dtr="false" t="normal">$L303*$K303*BF297</f>
        <v>0</v>
      </c>
      <c r="BG303" s="568" t="n">
        <f aca="false" ca="false" dt2D="false" dtr="false" t="normal">$L303*$K303*BG297</f>
        <v>0</v>
      </c>
      <c r="BH303" s="568" t="n">
        <f aca="false" ca="false" dt2D="false" dtr="false" t="normal">$L303*$K303*BH297</f>
        <v>0</v>
      </c>
      <c r="BI303" s="568" t="n">
        <f aca="false" ca="false" dt2D="false" dtr="false" t="normal">$L303*$K303*BI297</f>
        <v>0</v>
      </c>
      <c r="BJ303" s="568" t="n">
        <f aca="false" ca="false" dt2D="false" dtr="false" t="normal">$L303*$K303*BJ297</f>
        <v>0</v>
      </c>
      <c r="BK303" s="568" t="n">
        <f aca="false" ca="false" dt2D="false" dtr="false" t="normal">$L303*$K303*BK297</f>
        <v>0</v>
      </c>
      <c r="BL303" s="568" t="n">
        <f aca="false" ca="false" dt2D="false" dtr="false" t="normal">$L303*$K303*BL297</f>
        <v>0</v>
      </c>
      <c r="BM303" s="568" t="n">
        <f aca="false" ca="false" dt2D="false" dtr="false" t="normal">$L303*$K303*BM297</f>
        <v>0</v>
      </c>
      <c r="BN303" s="568" t="n">
        <f aca="false" ca="false" dt2D="false" dtr="false" t="normal">$L303*$K303*BN297</f>
        <v>0</v>
      </c>
      <c r="BO303" s="568" t="n">
        <f aca="false" ca="false" dt2D="false" dtr="false" t="normal">$L303*$K303*BO297</f>
        <v>0</v>
      </c>
      <c r="BP303" s="568" t="n">
        <f aca="false" ca="false" dt2D="false" dtr="false" t="normal">$L303*$K303*BP297</f>
        <v>0</v>
      </c>
      <c r="BQ303" s="568" t="n">
        <f aca="false" ca="false" dt2D="false" dtr="false" t="normal">$L303*$K303*BQ297</f>
        <v>0</v>
      </c>
      <c r="BR303" s="568" t="n">
        <f aca="false" ca="false" dt2D="false" dtr="false" t="normal">$L303*$K303*BR297</f>
        <v>0</v>
      </c>
      <c r="BS303" s="568" t="n">
        <f aca="false" ca="false" dt2D="false" dtr="false" t="normal">$L303*$K303*BS297</f>
        <v>0</v>
      </c>
      <c r="BT303" s="568" t="n">
        <f aca="false" ca="false" dt2D="false" dtr="false" t="normal">$L303*$K303*BT297</f>
        <v>0</v>
      </c>
    </row>
    <row hidden="true" ht="16.5" outlineLevel="1" r="304">
      <c r="A304" s="529" t="e">
        <f aca="false" ca="false" dt2D="false" dtr="false" t="normal">A303</f>
        <v>#N/A</v>
      </c>
      <c r="B304" s="482" t="s">
        <v>575</v>
      </c>
      <c r="D304" s="482" t="s">
        <v>579</v>
      </c>
      <c r="E304" s="482" t="s">
        <v>629</v>
      </c>
      <c r="F304" s="482" t="e">
        <f aca="false" ca="false" dt2D="false" dtr="false" t="normal">F303</f>
        <v>#N/A</v>
      </c>
      <c r="G304" s="482" t="n">
        <f aca="false" ca="false" dt2D="false" dtr="false" t="normal">G303</f>
        <v>0</v>
      </c>
      <c r="I304" s="571" t="s">
        <v>724</v>
      </c>
      <c r="L304" s="235" t="n"/>
      <c r="M304" s="573" t="n">
        <f aca="false" ca="false" dt2D="false" dtr="false" t="normal">SUM(M298:M303)</f>
        <v>0</v>
      </c>
      <c r="N304" s="573" t="n">
        <f aca="false" ca="false" dt2D="false" dtr="false" t="normal">SUM(N298:N303)</f>
        <v>0</v>
      </c>
      <c r="O304" s="573" t="n">
        <f aca="false" ca="false" dt2D="false" dtr="false" t="normal">SUM(O298:O303)</f>
        <v>0</v>
      </c>
      <c r="P304" s="573" t="n">
        <f aca="false" ca="false" dt2D="false" dtr="false" t="normal">SUM(P298:P303)</f>
        <v>0</v>
      </c>
      <c r="Q304" s="573" t="n">
        <f aca="false" ca="false" dt2D="false" dtr="false" t="normal">SUM(Q298:Q303)</f>
        <v>0</v>
      </c>
      <c r="R304" s="573" t="n">
        <f aca="false" ca="false" dt2D="false" dtr="false" t="normal">SUM(R298:R303)</f>
        <v>0</v>
      </c>
      <c r="S304" s="573" t="n">
        <f aca="false" ca="false" dt2D="false" dtr="false" t="normal">SUM(S298:S303)</f>
        <v>0</v>
      </c>
      <c r="T304" s="573" t="n">
        <f aca="false" ca="false" dt2D="false" dtr="false" t="normal">SUM(T298:T303)</f>
        <v>0</v>
      </c>
      <c r="U304" s="573" t="n">
        <f aca="false" ca="false" dt2D="false" dtr="false" t="normal">SUM(U298:U303)</f>
        <v>0</v>
      </c>
      <c r="V304" s="573" t="n">
        <f aca="false" ca="false" dt2D="false" dtr="false" t="normal">SUM(V298:V303)</f>
        <v>0</v>
      </c>
      <c r="W304" s="573" t="n">
        <f aca="false" ca="false" dt2D="false" dtr="false" t="normal">SUM(W298:W303)</f>
        <v>0</v>
      </c>
      <c r="X304" s="573" t="n">
        <f aca="false" ca="false" dt2D="false" dtr="false" t="normal">SUM(X298:X303)</f>
        <v>0</v>
      </c>
      <c r="Y304" s="573" t="n">
        <f aca="false" ca="false" dt2D="false" dtr="false" t="normal">SUM(Y298:Y303)</f>
        <v>0</v>
      </c>
      <c r="Z304" s="573" t="n">
        <f aca="false" ca="false" dt2D="false" dtr="false" t="normal">SUM(Z298:Z303)</f>
        <v>0</v>
      </c>
      <c r="AA304" s="573" t="n">
        <f aca="false" ca="false" dt2D="false" dtr="false" t="normal">SUM(AA298:AA303)</f>
        <v>0</v>
      </c>
      <c r="AB304" s="573" t="n">
        <f aca="false" ca="false" dt2D="false" dtr="false" t="normal">SUM(AB298:AB303)</f>
        <v>0</v>
      </c>
      <c r="AC304" s="573" t="n">
        <f aca="false" ca="false" dt2D="false" dtr="false" t="normal">SUM(AC298:AC303)</f>
        <v>0</v>
      </c>
      <c r="AD304" s="573" t="n">
        <f aca="false" ca="false" dt2D="false" dtr="false" t="normal">SUM(AD298:AD303)</f>
        <v>0</v>
      </c>
      <c r="AE304" s="573" t="n">
        <f aca="false" ca="false" dt2D="false" dtr="false" t="normal">SUM(AE298:AE303)</f>
        <v>0</v>
      </c>
      <c r="AF304" s="573" t="n">
        <f aca="false" ca="false" dt2D="false" dtr="false" t="normal">SUM(AF298:AF303)</f>
        <v>0</v>
      </c>
      <c r="AG304" s="573" t="n">
        <f aca="false" ca="false" dt2D="false" dtr="false" t="normal">SUM(AG298:AG303)</f>
        <v>0</v>
      </c>
      <c r="AH304" s="573" t="n">
        <f aca="false" ca="false" dt2D="false" dtr="false" t="normal">SUM(AH298:AH303)</f>
        <v>0</v>
      </c>
      <c r="AI304" s="573" t="n">
        <f aca="false" ca="false" dt2D="false" dtr="false" t="normal">SUM(AI298:AI303)</f>
        <v>0</v>
      </c>
      <c r="AJ304" s="573" t="n">
        <f aca="false" ca="false" dt2D="false" dtr="false" t="normal">SUM(AJ298:AJ303)</f>
        <v>0</v>
      </c>
      <c r="AK304" s="573" t="n">
        <f aca="false" ca="false" dt2D="false" dtr="false" t="normal">SUM(AK298:AK303)</f>
        <v>0</v>
      </c>
      <c r="AL304" s="573" t="n">
        <f aca="false" ca="false" dt2D="false" dtr="false" t="normal">SUM(AL298:AL303)</f>
        <v>0</v>
      </c>
      <c r="AM304" s="573" t="n">
        <f aca="false" ca="false" dt2D="false" dtr="false" t="normal">SUM(AM298:AM303)</f>
        <v>0</v>
      </c>
      <c r="AN304" s="573" t="n">
        <f aca="false" ca="false" dt2D="false" dtr="false" t="normal">SUM(AN298:AN303)</f>
        <v>0</v>
      </c>
      <c r="AO304" s="573" t="n">
        <f aca="false" ca="false" dt2D="false" dtr="false" t="normal">SUM(AO298:AO303)</f>
        <v>0</v>
      </c>
      <c r="AP304" s="573" t="n">
        <f aca="false" ca="false" dt2D="false" dtr="false" t="normal">SUM(AP298:AP303)</f>
        <v>0</v>
      </c>
      <c r="AQ304" s="573" t="n">
        <f aca="false" ca="false" dt2D="false" dtr="false" t="normal">SUM(AQ298:AQ303)</f>
        <v>0</v>
      </c>
      <c r="AR304" s="573" t="n">
        <f aca="false" ca="false" dt2D="false" dtr="false" t="normal">SUM(AR298:AR303)</f>
        <v>0</v>
      </c>
      <c r="AS304" s="573" t="n">
        <f aca="false" ca="false" dt2D="false" dtr="false" t="normal">SUM(AS298:AS303)</f>
        <v>0</v>
      </c>
      <c r="AT304" s="573" t="n">
        <f aca="false" ca="false" dt2D="false" dtr="false" t="normal">SUM(AT298:AT303)</f>
        <v>0</v>
      </c>
      <c r="AU304" s="573" t="n">
        <f aca="false" ca="false" dt2D="false" dtr="false" t="normal">SUM(AU298:AU303)</f>
        <v>0</v>
      </c>
      <c r="AV304" s="573" t="n">
        <f aca="false" ca="false" dt2D="false" dtr="false" t="normal">SUM(AV298:AV303)</f>
        <v>0</v>
      </c>
      <c r="AW304" s="573" t="n">
        <f aca="false" ca="false" dt2D="false" dtr="false" t="normal">SUM(AW298:AW303)</f>
        <v>0</v>
      </c>
      <c r="AX304" s="573" t="n">
        <f aca="false" ca="false" dt2D="false" dtr="false" t="normal">SUM(AX298:AX303)</f>
        <v>0</v>
      </c>
      <c r="AY304" s="573" t="n">
        <f aca="false" ca="false" dt2D="false" dtr="false" t="normal">SUM(AY298:AY303)</f>
        <v>0</v>
      </c>
      <c r="AZ304" s="573" t="n">
        <f aca="false" ca="false" dt2D="false" dtr="false" t="normal">SUM(AZ298:AZ303)</f>
        <v>0</v>
      </c>
      <c r="BA304" s="573" t="n">
        <f aca="false" ca="false" dt2D="false" dtr="false" t="normal">SUM(BA298:BA303)</f>
        <v>0</v>
      </c>
      <c r="BB304" s="573" t="n">
        <f aca="false" ca="false" dt2D="false" dtr="false" t="normal">SUM(BB298:BB303)</f>
        <v>0</v>
      </c>
      <c r="BC304" s="573" t="n">
        <f aca="false" ca="false" dt2D="false" dtr="false" t="normal">SUM(BC298:BC303)</f>
        <v>0</v>
      </c>
      <c r="BD304" s="573" t="n">
        <f aca="false" ca="false" dt2D="false" dtr="false" t="normal">SUM(BD298:BD303)</f>
        <v>0</v>
      </c>
      <c r="BE304" s="573" t="n">
        <f aca="false" ca="false" dt2D="false" dtr="false" t="normal">SUM(BE298:BE303)</f>
        <v>0</v>
      </c>
      <c r="BF304" s="573" t="n">
        <f aca="false" ca="false" dt2D="false" dtr="false" t="normal">SUM(BF298:BF303)</f>
        <v>0</v>
      </c>
      <c r="BG304" s="573" t="n">
        <f aca="false" ca="false" dt2D="false" dtr="false" t="normal">SUM(BG298:BG303)</f>
        <v>0</v>
      </c>
      <c r="BH304" s="573" t="n">
        <f aca="false" ca="false" dt2D="false" dtr="false" t="normal">SUM(BH298:BH303)</f>
        <v>0</v>
      </c>
      <c r="BI304" s="573" t="n">
        <f aca="false" ca="false" dt2D="false" dtr="false" t="normal">SUM(BI298:BI303)</f>
        <v>0</v>
      </c>
      <c r="BJ304" s="573" t="n">
        <f aca="false" ca="false" dt2D="false" dtr="false" t="normal">SUM(BJ298:BJ303)</f>
        <v>0</v>
      </c>
      <c r="BK304" s="573" t="n">
        <f aca="false" ca="false" dt2D="false" dtr="false" t="normal">SUM(BK298:BK303)</f>
        <v>0</v>
      </c>
      <c r="BL304" s="573" t="n">
        <f aca="false" ca="false" dt2D="false" dtr="false" t="normal">SUM(BL298:BL303)</f>
        <v>0</v>
      </c>
      <c r="BM304" s="573" t="n">
        <f aca="false" ca="false" dt2D="false" dtr="false" t="normal">SUM(BM298:BM303)</f>
        <v>0</v>
      </c>
      <c r="BN304" s="573" t="n">
        <f aca="false" ca="false" dt2D="false" dtr="false" t="normal">SUM(BN298:BN303)</f>
        <v>0</v>
      </c>
      <c r="BO304" s="573" t="n">
        <f aca="false" ca="false" dt2D="false" dtr="false" t="normal">SUM(BO298:BO303)</f>
        <v>0</v>
      </c>
      <c r="BP304" s="573" t="n">
        <f aca="false" ca="false" dt2D="false" dtr="false" t="normal">SUM(BP298:BP303)</f>
        <v>0</v>
      </c>
      <c r="BQ304" s="573" t="n">
        <f aca="false" ca="false" dt2D="false" dtr="false" t="normal">SUM(BQ298:BQ303)</f>
        <v>0</v>
      </c>
      <c r="BR304" s="573" t="n">
        <f aca="false" ca="false" dt2D="false" dtr="false" t="normal">SUM(BR298:BR303)</f>
        <v>0</v>
      </c>
      <c r="BS304" s="573" t="n">
        <f aca="false" ca="false" dt2D="false" dtr="false" t="normal">SUM(BS298:BS303)</f>
        <v>0</v>
      </c>
      <c r="BT304" s="573" t="n">
        <f aca="false" ca="false" dt2D="false" dtr="false" t="normal">SUM(BT298:BT303)</f>
        <v>0</v>
      </c>
    </row>
    <row hidden="true" ht="16.5" outlineLevel="1" r="305">
      <c r="A305" s="529" t="e">
        <f aca="false" ca="false" dt2D="false" dtr="false" t="normal">A304</f>
        <v>#N/A</v>
      </c>
      <c r="F305" s="482" t="e">
        <f aca="false" ca="false" dt2D="false" dtr="false" t="normal">F304</f>
        <v>#N/A</v>
      </c>
      <c r="G305" s="482" t="n">
        <f aca="false" ca="false" dt2D="false" dtr="false" t="normal">G304</f>
        <v>0</v>
      </c>
      <c r="I305" s="628" t="n"/>
      <c r="L305" s="235" t="n"/>
      <c r="M305" s="244" t="n"/>
      <c r="N305" s="244" t="n"/>
      <c r="O305" s="244" t="n"/>
      <c r="P305" s="244" t="n"/>
      <c r="Q305" s="244" t="n"/>
      <c r="R305" s="244" t="n"/>
      <c r="S305" s="244" t="n"/>
      <c r="T305" s="244" t="n"/>
      <c r="U305" s="244" t="n"/>
      <c r="V305" s="244" t="n"/>
      <c r="W305" s="244" t="n"/>
      <c r="X305" s="244" t="n"/>
      <c r="Y305" s="244" t="n"/>
      <c r="Z305" s="244" t="n"/>
      <c r="AA305" s="244" t="n"/>
      <c r="AB305" s="244" t="n"/>
      <c r="AC305" s="244" t="n"/>
      <c r="AD305" s="244" t="n"/>
      <c r="AE305" s="244" t="n"/>
      <c r="AF305" s="244" t="n"/>
      <c r="AG305" s="244" t="n"/>
      <c r="AH305" s="244" t="n"/>
      <c r="AI305" s="244" t="n"/>
      <c r="AJ305" s="244" t="n"/>
      <c r="AK305" s="244" t="n"/>
      <c r="AL305" s="244" t="n"/>
      <c r="AM305" s="244" t="n"/>
      <c r="AN305" s="244" t="n"/>
      <c r="AO305" s="244" t="n"/>
      <c r="AP305" s="244" t="n"/>
      <c r="AQ305" s="244" t="n"/>
      <c r="AR305" s="244" t="n"/>
      <c r="AS305" s="244" t="n"/>
      <c r="AT305" s="244" t="n"/>
      <c r="AU305" s="244" t="n"/>
      <c r="AV305" s="244" t="n"/>
      <c r="AW305" s="244" t="n"/>
      <c r="AX305" s="244" t="n"/>
      <c r="AY305" s="244" t="n"/>
      <c r="AZ305" s="244" t="n"/>
      <c r="BA305" s="244" t="n"/>
      <c r="BB305" s="244" t="n"/>
      <c r="BC305" s="244" t="n"/>
      <c r="BD305" s="244" t="n"/>
      <c r="BE305" s="244" t="n"/>
      <c r="BF305" s="244" t="n"/>
      <c r="BG305" s="244" t="n"/>
      <c r="BH305" s="244" t="n"/>
      <c r="BI305" s="244" t="n"/>
      <c r="BJ305" s="244" t="n"/>
      <c r="BK305" s="244" t="n"/>
      <c r="BL305" s="244" t="n"/>
      <c r="BM305" s="244" t="n"/>
      <c r="BN305" s="244" t="n"/>
      <c r="BO305" s="244" t="n"/>
      <c r="BP305" s="244" t="n"/>
      <c r="BQ305" s="244" t="n"/>
      <c r="BR305" s="244" t="n"/>
      <c r="BS305" s="244" t="n"/>
      <c r="BT305" s="244" t="n"/>
    </row>
    <row hidden="true" ht="16.5" outlineLevel="1" r="306">
      <c r="A306" s="529" t="e">
        <f aca="false" ca="false" dt2D="false" dtr="false" t="normal">A305</f>
        <v>#N/A</v>
      </c>
      <c r="F306" s="482" t="e">
        <f aca="false" ca="false" dt2D="false" dtr="false" t="normal">F305</f>
        <v>#N/A</v>
      </c>
      <c r="G306" s="482" t="n">
        <f aca="false" ca="false" dt2D="false" dtr="false" t="normal">G305</f>
        <v>0</v>
      </c>
      <c r="I306" s="625" t="s">
        <v>665</v>
      </c>
      <c r="J306" s="431" t="s">
        <v>585</v>
      </c>
      <c r="L306" s="235" t="n"/>
      <c r="M306" s="565" t="n"/>
      <c r="N306" s="565" t="n"/>
      <c r="O306" s="565" t="n"/>
      <c r="P306" s="565" t="n"/>
      <c r="Q306" s="565" t="n"/>
      <c r="R306" s="565" t="n"/>
      <c r="S306" s="565" t="n"/>
      <c r="T306" s="565" t="n"/>
      <c r="U306" s="565" t="n"/>
      <c r="V306" s="565" t="n"/>
      <c r="W306" s="565" t="n"/>
      <c r="X306" s="565" t="n"/>
      <c r="Y306" s="565" t="n"/>
      <c r="Z306" s="565" t="n"/>
      <c r="AA306" s="565" t="n"/>
      <c r="AB306" s="565" t="n"/>
      <c r="AC306" s="565" t="n"/>
      <c r="AD306" s="565" t="n"/>
      <c r="AE306" s="565" t="n"/>
      <c r="AF306" s="565" t="n"/>
      <c r="AG306" s="565" t="n"/>
      <c r="AH306" s="565" t="n"/>
      <c r="AI306" s="565" t="n"/>
      <c r="AJ306" s="565" t="n"/>
      <c r="AK306" s="565" t="n"/>
      <c r="AL306" s="565" t="n"/>
      <c r="AM306" s="565" t="n"/>
      <c r="AN306" s="565" t="n"/>
      <c r="AO306" s="565" t="n"/>
      <c r="AP306" s="565" t="n"/>
      <c r="AQ306" s="565" t="n"/>
      <c r="AR306" s="565" t="n"/>
      <c r="AS306" s="565" t="n"/>
      <c r="AT306" s="565" t="n"/>
      <c r="AU306" s="565" t="n"/>
      <c r="AV306" s="565" t="n"/>
      <c r="AW306" s="565" t="n"/>
      <c r="AX306" s="565" t="n"/>
      <c r="AY306" s="565" t="n"/>
      <c r="AZ306" s="565" t="n"/>
      <c r="BA306" s="565" t="n"/>
      <c r="BB306" s="565" t="n"/>
      <c r="BC306" s="565" t="n"/>
      <c r="BD306" s="565" t="n"/>
      <c r="BE306" s="565" t="n"/>
      <c r="BF306" s="565" t="n"/>
      <c r="BG306" s="565" t="n"/>
      <c r="BH306" s="565" t="n"/>
      <c r="BI306" s="565" t="n"/>
      <c r="BJ306" s="565" t="n"/>
      <c r="BK306" s="565" t="n"/>
      <c r="BL306" s="565" t="n"/>
      <c r="BM306" s="565" t="n"/>
      <c r="BN306" s="565" t="n"/>
      <c r="BO306" s="565" t="n"/>
      <c r="BP306" s="565" t="n"/>
      <c r="BQ306" s="565" t="n"/>
      <c r="BR306" s="565" t="n"/>
      <c r="BS306" s="565" t="n"/>
      <c r="BT306" s="565" t="n"/>
    </row>
    <row hidden="true" ht="16.5" outlineLevel="2" r="307">
      <c r="A307" s="529" t="e">
        <f aca="false" ca="false" dt2D="false" dtr="false" t="normal">A306</f>
        <v>#N/A</v>
      </c>
      <c r="F307" s="482" t="e">
        <f aca="false" ca="false" dt2D="false" dtr="false" t="normal">F306</f>
        <v>#N/A</v>
      </c>
      <c r="G307" s="482" t="n">
        <f aca="false" ca="false" dt2D="false" dtr="false" t="normal">G306</f>
        <v>0</v>
      </c>
      <c r="I307" s="566" t="s">
        <v>725</v>
      </c>
      <c r="J307" s="626" t="s">
        <v>593</v>
      </c>
      <c r="K307" s="567" t="n"/>
      <c r="L307" s="627" t="n"/>
      <c r="M307" s="568" t="n">
        <f aca="false" ca="false" dt2D="false" dtr="false" t="normal">$L307*$K307*M306</f>
        <v>0</v>
      </c>
      <c r="N307" s="568" t="n">
        <f aca="false" ca="false" dt2D="false" dtr="false" t="normal">$L307*$K307*N306</f>
        <v>0</v>
      </c>
      <c r="O307" s="568" t="n">
        <f aca="false" ca="false" dt2D="false" dtr="false" t="normal">$L307*$K307*O306</f>
        <v>0</v>
      </c>
      <c r="P307" s="568" t="n">
        <f aca="false" ca="false" dt2D="false" dtr="false" t="normal">$L307*$K307*P306</f>
        <v>0</v>
      </c>
      <c r="Q307" s="568" t="n">
        <f aca="false" ca="false" dt2D="false" dtr="false" t="normal">$L307*$K307*Q306</f>
        <v>0</v>
      </c>
      <c r="R307" s="568" t="n">
        <f aca="false" ca="false" dt2D="false" dtr="false" t="normal">$L307*$K307*R306</f>
        <v>0</v>
      </c>
      <c r="S307" s="568" t="n">
        <f aca="false" ca="false" dt2D="false" dtr="false" t="normal">$L307*$K307*S306</f>
        <v>0</v>
      </c>
      <c r="T307" s="568" t="n">
        <f aca="false" ca="false" dt2D="false" dtr="false" t="normal">$L307*$K307*T306</f>
        <v>0</v>
      </c>
      <c r="U307" s="568" t="n">
        <f aca="false" ca="false" dt2D="false" dtr="false" t="normal">$L307*$K307*U306</f>
        <v>0</v>
      </c>
      <c r="V307" s="568" t="n">
        <f aca="false" ca="false" dt2D="false" dtr="false" t="normal">$L307*$K307*V306</f>
        <v>0</v>
      </c>
      <c r="W307" s="568" t="n">
        <f aca="false" ca="false" dt2D="false" dtr="false" t="normal">$L307*$K307*W306</f>
        <v>0</v>
      </c>
      <c r="X307" s="568" t="n">
        <f aca="false" ca="false" dt2D="false" dtr="false" t="normal">$L307*$K307*X306</f>
        <v>0</v>
      </c>
      <c r="Y307" s="568" t="n">
        <f aca="false" ca="false" dt2D="false" dtr="false" t="normal">$L307*$K307*Y306</f>
        <v>0</v>
      </c>
      <c r="Z307" s="568" t="n">
        <f aca="false" ca="false" dt2D="false" dtr="false" t="normal">$L307*$K307*Z306</f>
        <v>0</v>
      </c>
      <c r="AA307" s="568" t="n">
        <f aca="false" ca="false" dt2D="false" dtr="false" t="normal">$L307*$K307*AA306</f>
        <v>0</v>
      </c>
      <c r="AB307" s="568" t="n">
        <f aca="false" ca="false" dt2D="false" dtr="false" t="normal">$L307*$K307*AB306</f>
        <v>0</v>
      </c>
      <c r="AC307" s="568" t="n">
        <f aca="false" ca="false" dt2D="false" dtr="false" t="normal">$L307*$K307*AC306</f>
        <v>0</v>
      </c>
      <c r="AD307" s="568" t="n">
        <f aca="false" ca="false" dt2D="false" dtr="false" t="normal">$L307*$K307*AD306</f>
        <v>0</v>
      </c>
      <c r="AE307" s="568" t="n">
        <f aca="false" ca="false" dt2D="false" dtr="false" t="normal">$L307*$K307*AE306</f>
        <v>0</v>
      </c>
      <c r="AF307" s="568" t="n">
        <f aca="false" ca="false" dt2D="false" dtr="false" t="normal">$L307*$K307*AF306</f>
        <v>0</v>
      </c>
      <c r="AG307" s="568" t="n">
        <f aca="false" ca="false" dt2D="false" dtr="false" t="normal">$L307*$K307*AG306</f>
        <v>0</v>
      </c>
      <c r="AH307" s="568" t="n">
        <f aca="false" ca="false" dt2D="false" dtr="false" t="normal">$L307*$K307*AH306</f>
        <v>0</v>
      </c>
      <c r="AI307" s="568" t="n">
        <f aca="false" ca="false" dt2D="false" dtr="false" t="normal">$L307*$K307*AI306</f>
        <v>0</v>
      </c>
      <c r="AJ307" s="568" t="n">
        <f aca="false" ca="false" dt2D="false" dtr="false" t="normal">$L307*$K307*AJ306</f>
        <v>0</v>
      </c>
      <c r="AK307" s="568" t="n">
        <f aca="false" ca="false" dt2D="false" dtr="false" t="normal">$L307*$K307*AK306</f>
        <v>0</v>
      </c>
      <c r="AL307" s="568" t="n">
        <f aca="false" ca="false" dt2D="false" dtr="false" t="normal">$L307*$K307*AL306</f>
        <v>0</v>
      </c>
      <c r="AM307" s="568" t="n">
        <f aca="false" ca="false" dt2D="false" dtr="false" t="normal">$L307*$K307*AM306</f>
        <v>0</v>
      </c>
      <c r="AN307" s="568" t="n">
        <f aca="false" ca="false" dt2D="false" dtr="false" t="normal">$L307*$K307*AN306</f>
        <v>0</v>
      </c>
      <c r="AO307" s="568" t="n">
        <f aca="false" ca="false" dt2D="false" dtr="false" t="normal">$L307*$K307*AO306</f>
        <v>0</v>
      </c>
      <c r="AP307" s="568" t="n">
        <f aca="false" ca="false" dt2D="false" dtr="false" t="normal">$L307*$K307*AP306</f>
        <v>0</v>
      </c>
      <c r="AQ307" s="568" t="n">
        <f aca="false" ca="false" dt2D="false" dtr="false" t="normal">$L307*$K307*AQ306</f>
        <v>0</v>
      </c>
      <c r="AR307" s="568" t="n">
        <f aca="false" ca="false" dt2D="false" dtr="false" t="normal">$L307*$K307*AR306</f>
        <v>0</v>
      </c>
      <c r="AS307" s="568" t="n">
        <f aca="false" ca="false" dt2D="false" dtr="false" t="normal">$L307*$K307*AS306</f>
        <v>0</v>
      </c>
      <c r="AT307" s="568" t="n">
        <f aca="false" ca="false" dt2D="false" dtr="false" t="normal">$L307*$K307*AT306</f>
        <v>0</v>
      </c>
      <c r="AU307" s="568" t="n">
        <f aca="false" ca="false" dt2D="false" dtr="false" t="normal">$L307*$K307*AU306</f>
        <v>0</v>
      </c>
      <c r="AV307" s="568" t="n">
        <f aca="false" ca="false" dt2D="false" dtr="false" t="normal">$L307*$K307*AV306</f>
        <v>0</v>
      </c>
      <c r="AW307" s="568" t="n">
        <f aca="false" ca="false" dt2D="false" dtr="false" t="normal">$L307*$K307*AW306</f>
        <v>0</v>
      </c>
      <c r="AX307" s="568" t="n">
        <f aca="false" ca="false" dt2D="false" dtr="false" t="normal">$L307*$K307*AX306</f>
        <v>0</v>
      </c>
      <c r="AY307" s="568" t="n">
        <f aca="false" ca="false" dt2D="false" dtr="false" t="normal">$L307*$K307*AY306</f>
        <v>0</v>
      </c>
      <c r="AZ307" s="568" t="n">
        <f aca="false" ca="false" dt2D="false" dtr="false" t="normal">$L307*$K307*AZ306</f>
        <v>0</v>
      </c>
      <c r="BA307" s="568" t="n">
        <f aca="false" ca="false" dt2D="false" dtr="false" t="normal">$L307*$K307*BA306</f>
        <v>0</v>
      </c>
      <c r="BB307" s="568" t="n">
        <f aca="false" ca="false" dt2D="false" dtr="false" t="normal">$L307*$K307*BB306</f>
        <v>0</v>
      </c>
      <c r="BC307" s="568" t="n">
        <f aca="false" ca="false" dt2D="false" dtr="false" t="normal">$L307*$K307*BC306</f>
        <v>0</v>
      </c>
      <c r="BD307" s="568" t="n">
        <f aca="false" ca="false" dt2D="false" dtr="false" t="normal">$L307*$K307*BD306</f>
        <v>0</v>
      </c>
      <c r="BE307" s="568" t="n">
        <f aca="false" ca="false" dt2D="false" dtr="false" t="normal">$L307*$K307*BE306</f>
        <v>0</v>
      </c>
      <c r="BF307" s="568" t="n">
        <f aca="false" ca="false" dt2D="false" dtr="false" t="normal">$L307*$K307*BF306</f>
        <v>0</v>
      </c>
      <c r="BG307" s="568" t="n">
        <f aca="false" ca="false" dt2D="false" dtr="false" t="normal">$L307*$K307*BG306</f>
        <v>0</v>
      </c>
      <c r="BH307" s="568" t="n">
        <f aca="false" ca="false" dt2D="false" dtr="false" t="normal">$L307*$K307*BH306</f>
        <v>0</v>
      </c>
      <c r="BI307" s="568" t="n">
        <f aca="false" ca="false" dt2D="false" dtr="false" t="normal">$L307*$K307*BI306</f>
        <v>0</v>
      </c>
      <c r="BJ307" s="568" t="n">
        <f aca="false" ca="false" dt2D="false" dtr="false" t="normal">$L307*$K307*BJ306</f>
        <v>0</v>
      </c>
      <c r="BK307" s="568" t="n">
        <f aca="false" ca="false" dt2D="false" dtr="false" t="normal">$L307*$K307*BK306</f>
        <v>0</v>
      </c>
      <c r="BL307" s="568" t="n">
        <f aca="false" ca="false" dt2D="false" dtr="false" t="normal">$L307*$K307*BL306</f>
        <v>0</v>
      </c>
      <c r="BM307" s="568" t="n">
        <f aca="false" ca="false" dt2D="false" dtr="false" t="normal">$L307*$K307*BM306</f>
        <v>0</v>
      </c>
      <c r="BN307" s="568" t="n">
        <f aca="false" ca="false" dt2D="false" dtr="false" t="normal">$L307*$K307*BN306</f>
        <v>0</v>
      </c>
      <c r="BO307" s="568" t="n">
        <f aca="false" ca="false" dt2D="false" dtr="false" t="normal">$L307*$K307*BO306</f>
        <v>0</v>
      </c>
      <c r="BP307" s="568" t="n">
        <f aca="false" ca="false" dt2D="false" dtr="false" t="normal">$L307*$K307*BP306</f>
        <v>0</v>
      </c>
      <c r="BQ307" s="568" t="n">
        <f aca="false" ca="false" dt2D="false" dtr="false" t="normal">$L307*$K307*BQ306</f>
        <v>0</v>
      </c>
      <c r="BR307" s="568" t="n">
        <f aca="false" ca="false" dt2D="false" dtr="false" t="normal">$L307*$K307*BR306</f>
        <v>0</v>
      </c>
      <c r="BS307" s="568" t="n">
        <f aca="false" ca="false" dt2D="false" dtr="false" t="normal">$L307*$K307*BS306</f>
        <v>0</v>
      </c>
      <c r="BT307" s="568" t="n">
        <f aca="false" ca="false" dt2D="false" dtr="false" t="normal">$L307*$K307*BT306</f>
        <v>0</v>
      </c>
    </row>
    <row hidden="true" ht="16.5" outlineLevel="2" r="308">
      <c r="A308" s="529" t="e">
        <f aca="false" ca="false" dt2D="false" dtr="false" t="normal">A307</f>
        <v>#N/A</v>
      </c>
      <c r="F308" s="482" t="e">
        <f aca="false" ca="false" dt2D="false" dtr="false" t="normal">F307</f>
        <v>#N/A</v>
      </c>
      <c r="G308" s="482" t="n">
        <f aca="false" ca="false" dt2D="false" dtr="false" t="normal">G307</f>
        <v>0</v>
      </c>
      <c r="I308" s="566" t="s">
        <v>667</v>
      </c>
      <c r="J308" s="626" t="s">
        <v>640</v>
      </c>
      <c r="K308" s="567" t="n"/>
      <c r="L308" s="627" t="n"/>
      <c r="M308" s="568" t="n">
        <f aca="false" ca="false" dt2D="false" dtr="false" t="normal">$L308*$K308*M306</f>
        <v>0</v>
      </c>
      <c r="N308" s="568" t="n">
        <f aca="false" ca="false" dt2D="false" dtr="false" t="normal">$L308*$K308*N306</f>
        <v>0</v>
      </c>
      <c r="O308" s="568" t="n">
        <f aca="false" ca="false" dt2D="false" dtr="false" t="normal">$L308*$K308*O306</f>
        <v>0</v>
      </c>
      <c r="P308" s="568" t="n">
        <f aca="false" ca="false" dt2D="false" dtr="false" t="normal">$L308*$K308*P306</f>
        <v>0</v>
      </c>
      <c r="Q308" s="568" t="n">
        <f aca="false" ca="false" dt2D="false" dtr="false" t="normal">$L308*$K308*Q306</f>
        <v>0</v>
      </c>
      <c r="R308" s="568" t="n">
        <f aca="false" ca="false" dt2D="false" dtr="false" t="normal">$L308*$K308*R306</f>
        <v>0</v>
      </c>
      <c r="S308" s="568" t="n">
        <f aca="false" ca="false" dt2D="false" dtr="false" t="normal">$L308*$K308*S306</f>
        <v>0</v>
      </c>
      <c r="T308" s="568" t="n">
        <f aca="false" ca="false" dt2D="false" dtr="false" t="normal">$L308*$K308*T306</f>
        <v>0</v>
      </c>
      <c r="U308" s="568" t="n">
        <f aca="false" ca="false" dt2D="false" dtr="false" t="normal">$L308*$K308*U306</f>
        <v>0</v>
      </c>
      <c r="V308" s="568" t="n">
        <f aca="false" ca="false" dt2D="false" dtr="false" t="normal">$L308*$K308*V306</f>
        <v>0</v>
      </c>
      <c r="W308" s="568" t="n">
        <f aca="false" ca="false" dt2D="false" dtr="false" t="normal">$L308*$K308*W306</f>
        <v>0</v>
      </c>
      <c r="X308" s="568" t="n">
        <f aca="false" ca="false" dt2D="false" dtr="false" t="normal">$L308*$K308*X306</f>
        <v>0</v>
      </c>
      <c r="Y308" s="568" t="n">
        <f aca="false" ca="false" dt2D="false" dtr="false" t="normal">$L308*$K308*Y306</f>
        <v>0</v>
      </c>
      <c r="Z308" s="568" t="n">
        <f aca="false" ca="false" dt2D="false" dtr="false" t="normal">$L308*$K308*Z306</f>
        <v>0</v>
      </c>
      <c r="AA308" s="568" t="n">
        <f aca="false" ca="false" dt2D="false" dtr="false" t="normal">$L308*$K308*AA306</f>
        <v>0</v>
      </c>
      <c r="AB308" s="568" t="n">
        <f aca="false" ca="false" dt2D="false" dtr="false" t="normal">$L308*$K308*AB306</f>
        <v>0</v>
      </c>
      <c r="AC308" s="568" t="n">
        <f aca="false" ca="false" dt2D="false" dtr="false" t="normal">$L308*$K308*AC306</f>
        <v>0</v>
      </c>
      <c r="AD308" s="568" t="n">
        <f aca="false" ca="false" dt2D="false" dtr="false" t="normal">$L308*$K308*AD306</f>
        <v>0</v>
      </c>
      <c r="AE308" s="568" t="n">
        <f aca="false" ca="false" dt2D="false" dtr="false" t="normal">$L308*$K308*AE306</f>
        <v>0</v>
      </c>
      <c r="AF308" s="568" t="n">
        <f aca="false" ca="false" dt2D="false" dtr="false" t="normal">$L308*$K308*AF306</f>
        <v>0</v>
      </c>
      <c r="AG308" s="568" t="n">
        <f aca="false" ca="false" dt2D="false" dtr="false" t="normal">$L308*$K308*AG306</f>
        <v>0</v>
      </c>
      <c r="AH308" s="568" t="n">
        <f aca="false" ca="false" dt2D="false" dtr="false" t="normal">$L308*$K308*AH306</f>
        <v>0</v>
      </c>
      <c r="AI308" s="568" t="n">
        <f aca="false" ca="false" dt2D="false" dtr="false" t="normal">$L308*$K308*AI306</f>
        <v>0</v>
      </c>
      <c r="AJ308" s="568" t="n">
        <f aca="false" ca="false" dt2D="false" dtr="false" t="normal">$L308*$K308*AJ306</f>
        <v>0</v>
      </c>
      <c r="AK308" s="568" t="n">
        <f aca="false" ca="false" dt2D="false" dtr="false" t="normal">$L308*$K308*AK306</f>
        <v>0</v>
      </c>
      <c r="AL308" s="568" t="n">
        <f aca="false" ca="false" dt2D="false" dtr="false" t="normal">$L308*$K308*AL306</f>
        <v>0</v>
      </c>
      <c r="AM308" s="568" t="n">
        <f aca="false" ca="false" dt2D="false" dtr="false" t="normal">$L308*$K308*AM306</f>
        <v>0</v>
      </c>
      <c r="AN308" s="568" t="n">
        <f aca="false" ca="false" dt2D="false" dtr="false" t="normal">$L308*$K308*AN306</f>
        <v>0</v>
      </c>
      <c r="AO308" s="568" t="n">
        <f aca="false" ca="false" dt2D="false" dtr="false" t="normal">$L308*$K308*AO306</f>
        <v>0</v>
      </c>
      <c r="AP308" s="568" t="n">
        <f aca="false" ca="false" dt2D="false" dtr="false" t="normal">$L308*$K308*AP306</f>
        <v>0</v>
      </c>
      <c r="AQ308" s="568" t="n">
        <f aca="false" ca="false" dt2D="false" dtr="false" t="normal">$L308*$K308*AQ306</f>
        <v>0</v>
      </c>
      <c r="AR308" s="568" t="n">
        <f aca="false" ca="false" dt2D="false" dtr="false" t="normal">$L308*$K308*AR306</f>
        <v>0</v>
      </c>
      <c r="AS308" s="568" t="n">
        <f aca="false" ca="false" dt2D="false" dtr="false" t="normal">$L308*$K308*AS306</f>
        <v>0</v>
      </c>
      <c r="AT308" s="568" t="n">
        <f aca="false" ca="false" dt2D="false" dtr="false" t="normal">$L308*$K308*AT306</f>
        <v>0</v>
      </c>
      <c r="AU308" s="568" t="n">
        <f aca="false" ca="false" dt2D="false" dtr="false" t="normal">$L308*$K308*AU306</f>
        <v>0</v>
      </c>
      <c r="AV308" s="568" t="n">
        <f aca="false" ca="false" dt2D="false" dtr="false" t="normal">$L308*$K308*AV306</f>
        <v>0</v>
      </c>
      <c r="AW308" s="568" t="n">
        <f aca="false" ca="false" dt2D="false" dtr="false" t="normal">$L308*$K308*AW306</f>
        <v>0</v>
      </c>
      <c r="AX308" s="568" t="n">
        <f aca="false" ca="false" dt2D="false" dtr="false" t="normal">$L308*$K308*AX306</f>
        <v>0</v>
      </c>
      <c r="AY308" s="568" t="n">
        <f aca="false" ca="false" dt2D="false" dtr="false" t="normal">$L308*$K308*AY306</f>
        <v>0</v>
      </c>
      <c r="AZ308" s="568" t="n">
        <f aca="false" ca="false" dt2D="false" dtr="false" t="normal">$L308*$K308*AZ306</f>
        <v>0</v>
      </c>
      <c r="BA308" s="568" t="n">
        <f aca="false" ca="false" dt2D="false" dtr="false" t="normal">$L308*$K308*BA306</f>
        <v>0</v>
      </c>
      <c r="BB308" s="568" t="n">
        <f aca="false" ca="false" dt2D="false" dtr="false" t="normal">$L308*$K308*BB306</f>
        <v>0</v>
      </c>
      <c r="BC308" s="568" t="n">
        <f aca="false" ca="false" dt2D="false" dtr="false" t="normal">$L308*$K308*BC306</f>
        <v>0</v>
      </c>
      <c r="BD308" s="568" t="n">
        <f aca="false" ca="false" dt2D="false" dtr="false" t="normal">$L308*$K308*BD306</f>
        <v>0</v>
      </c>
      <c r="BE308" s="568" t="n">
        <f aca="false" ca="false" dt2D="false" dtr="false" t="normal">$L308*$K308*BE306</f>
        <v>0</v>
      </c>
      <c r="BF308" s="568" t="n">
        <f aca="false" ca="false" dt2D="false" dtr="false" t="normal">$L308*$K308*BF306</f>
        <v>0</v>
      </c>
      <c r="BG308" s="568" t="n">
        <f aca="false" ca="false" dt2D="false" dtr="false" t="normal">$L308*$K308*BG306</f>
        <v>0</v>
      </c>
      <c r="BH308" s="568" t="n">
        <f aca="false" ca="false" dt2D="false" dtr="false" t="normal">$L308*$K308*BH306</f>
        <v>0</v>
      </c>
      <c r="BI308" s="568" t="n">
        <f aca="false" ca="false" dt2D="false" dtr="false" t="normal">$L308*$K308*BI306</f>
        <v>0</v>
      </c>
      <c r="BJ308" s="568" t="n">
        <f aca="false" ca="false" dt2D="false" dtr="false" t="normal">$L308*$K308*BJ306</f>
        <v>0</v>
      </c>
      <c r="BK308" s="568" t="n">
        <f aca="false" ca="false" dt2D="false" dtr="false" t="normal">$L308*$K308*BK306</f>
        <v>0</v>
      </c>
      <c r="BL308" s="568" t="n">
        <f aca="false" ca="false" dt2D="false" dtr="false" t="normal">$L308*$K308*BL306</f>
        <v>0</v>
      </c>
      <c r="BM308" s="568" t="n">
        <f aca="false" ca="false" dt2D="false" dtr="false" t="normal">$L308*$K308*BM306</f>
        <v>0</v>
      </c>
      <c r="BN308" s="568" t="n">
        <f aca="false" ca="false" dt2D="false" dtr="false" t="normal">$L308*$K308*BN306</f>
        <v>0</v>
      </c>
      <c r="BO308" s="568" t="n">
        <f aca="false" ca="false" dt2D="false" dtr="false" t="normal">$L308*$K308*BO306</f>
        <v>0</v>
      </c>
      <c r="BP308" s="568" t="n">
        <f aca="false" ca="false" dt2D="false" dtr="false" t="normal">$L308*$K308*BP306</f>
        <v>0</v>
      </c>
      <c r="BQ308" s="568" t="n">
        <f aca="false" ca="false" dt2D="false" dtr="false" t="normal">$L308*$K308*BQ306</f>
        <v>0</v>
      </c>
      <c r="BR308" s="568" t="n">
        <f aca="false" ca="false" dt2D="false" dtr="false" t="normal">$L308*$K308*BR306</f>
        <v>0</v>
      </c>
      <c r="BS308" s="568" t="n">
        <f aca="false" ca="false" dt2D="false" dtr="false" t="normal">$L308*$K308*BS306</f>
        <v>0</v>
      </c>
      <c r="BT308" s="568" t="n">
        <f aca="false" ca="false" dt2D="false" dtr="false" t="normal">$L308*$K308*BT306</f>
        <v>0</v>
      </c>
    </row>
    <row hidden="true" ht="16.5" outlineLevel="2" r="309">
      <c r="A309" s="529" t="e">
        <f aca="false" ca="false" dt2D="false" dtr="false" t="normal">A308</f>
        <v>#N/A</v>
      </c>
      <c r="F309" s="482" t="e">
        <f aca="false" ca="false" dt2D="false" dtr="false" t="normal">F308</f>
        <v>#N/A</v>
      </c>
      <c r="G309" s="482" t="n">
        <f aca="false" ca="false" dt2D="false" dtr="false" t="normal">G308</f>
        <v>0</v>
      </c>
      <c r="I309" s="566" t="s">
        <v>59</v>
      </c>
      <c r="J309" s="626" t="s">
        <v>640</v>
      </c>
      <c r="K309" s="567" t="n"/>
      <c r="L309" s="627" t="n"/>
      <c r="M309" s="568" t="n">
        <f aca="false" ca="false" dt2D="false" dtr="false" t="normal">$L309*$K309*M306</f>
        <v>0</v>
      </c>
      <c r="N309" s="568" t="n">
        <f aca="false" ca="false" dt2D="false" dtr="false" t="normal">$L309*$K309*N306</f>
        <v>0</v>
      </c>
      <c r="O309" s="568" t="n">
        <f aca="false" ca="false" dt2D="false" dtr="false" t="normal">$L309*$K309*O306</f>
        <v>0</v>
      </c>
      <c r="P309" s="568" t="n">
        <f aca="false" ca="false" dt2D="false" dtr="false" t="normal">$L309*$K309*P306</f>
        <v>0</v>
      </c>
      <c r="Q309" s="568" t="n">
        <f aca="false" ca="false" dt2D="false" dtr="false" t="normal">$L309*$K309*Q306</f>
        <v>0</v>
      </c>
      <c r="R309" s="568" t="n">
        <f aca="false" ca="false" dt2D="false" dtr="false" t="normal">$L309*$K309*R306</f>
        <v>0</v>
      </c>
      <c r="S309" s="568" t="n">
        <f aca="false" ca="false" dt2D="false" dtr="false" t="normal">$L309*$K309*S306</f>
        <v>0</v>
      </c>
      <c r="T309" s="568" t="n">
        <f aca="false" ca="false" dt2D="false" dtr="false" t="normal">$L309*$K309*T306</f>
        <v>0</v>
      </c>
      <c r="U309" s="568" t="n">
        <f aca="false" ca="false" dt2D="false" dtr="false" t="normal">$L309*$K309*U306</f>
        <v>0</v>
      </c>
      <c r="V309" s="568" t="n">
        <f aca="false" ca="false" dt2D="false" dtr="false" t="normal">$L309*$K309*V306</f>
        <v>0</v>
      </c>
      <c r="W309" s="568" t="n">
        <f aca="false" ca="false" dt2D="false" dtr="false" t="normal">$L309*$K309*W306</f>
        <v>0</v>
      </c>
      <c r="X309" s="568" t="n">
        <f aca="false" ca="false" dt2D="false" dtr="false" t="normal">$L309*$K309*X306</f>
        <v>0</v>
      </c>
      <c r="Y309" s="568" t="n">
        <f aca="false" ca="false" dt2D="false" dtr="false" t="normal">$L309*$K309*Y306</f>
        <v>0</v>
      </c>
      <c r="Z309" s="568" t="n">
        <f aca="false" ca="false" dt2D="false" dtr="false" t="normal">$L309*$K309*Z306</f>
        <v>0</v>
      </c>
      <c r="AA309" s="568" t="n">
        <f aca="false" ca="false" dt2D="false" dtr="false" t="normal">$L309*$K309*AA306</f>
        <v>0</v>
      </c>
      <c r="AB309" s="568" t="n">
        <f aca="false" ca="false" dt2D="false" dtr="false" t="normal">$L309*$K309*AB306</f>
        <v>0</v>
      </c>
      <c r="AC309" s="568" t="n">
        <f aca="false" ca="false" dt2D="false" dtr="false" t="normal">$L309*$K309*AC306</f>
        <v>0</v>
      </c>
      <c r="AD309" s="568" t="n">
        <f aca="false" ca="false" dt2D="false" dtr="false" t="normal">$L309*$K309*AD306</f>
        <v>0</v>
      </c>
      <c r="AE309" s="568" t="n">
        <f aca="false" ca="false" dt2D="false" dtr="false" t="normal">$L309*$K309*AE306</f>
        <v>0</v>
      </c>
      <c r="AF309" s="568" t="n">
        <f aca="false" ca="false" dt2D="false" dtr="false" t="normal">$L309*$K309*AF306</f>
        <v>0</v>
      </c>
      <c r="AG309" s="568" t="n">
        <f aca="false" ca="false" dt2D="false" dtr="false" t="normal">$L309*$K309*AG306</f>
        <v>0</v>
      </c>
      <c r="AH309" s="568" t="n">
        <f aca="false" ca="false" dt2D="false" dtr="false" t="normal">$L309*$K309*AH306</f>
        <v>0</v>
      </c>
      <c r="AI309" s="568" t="n">
        <f aca="false" ca="false" dt2D="false" dtr="false" t="normal">$L309*$K309*AI306</f>
        <v>0</v>
      </c>
      <c r="AJ309" s="568" t="n">
        <f aca="false" ca="false" dt2D="false" dtr="false" t="normal">$L309*$K309*AJ306</f>
        <v>0</v>
      </c>
      <c r="AK309" s="568" t="n">
        <f aca="false" ca="false" dt2D="false" dtr="false" t="normal">$L309*$K309*AK306</f>
        <v>0</v>
      </c>
      <c r="AL309" s="568" t="n">
        <f aca="false" ca="false" dt2D="false" dtr="false" t="normal">$L309*$K309*AL306</f>
        <v>0</v>
      </c>
      <c r="AM309" s="568" t="n">
        <f aca="false" ca="false" dt2D="false" dtr="false" t="normal">$L309*$K309*AM306</f>
        <v>0</v>
      </c>
      <c r="AN309" s="568" t="n">
        <f aca="false" ca="false" dt2D="false" dtr="false" t="normal">$L309*$K309*AN306</f>
        <v>0</v>
      </c>
      <c r="AO309" s="568" t="n">
        <f aca="false" ca="false" dt2D="false" dtr="false" t="normal">$L309*$K309*AO306</f>
        <v>0</v>
      </c>
      <c r="AP309" s="568" t="n">
        <f aca="false" ca="false" dt2D="false" dtr="false" t="normal">$L309*$K309*AP306</f>
        <v>0</v>
      </c>
      <c r="AQ309" s="568" t="n">
        <f aca="false" ca="false" dt2D="false" dtr="false" t="normal">$L309*$K309*AQ306</f>
        <v>0</v>
      </c>
      <c r="AR309" s="568" t="n">
        <f aca="false" ca="false" dt2D="false" dtr="false" t="normal">$L309*$K309*AR306</f>
        <v>0</v>
      </c>
      <c r="AS309" s="568" t="n">
        <f aca="false" ca="false" dt2D="false" dtr="false" t="normal">$L309*$K309*AS306</f>
        <v>0</v>
      </c>
      <c r="AT309" s="568" t="n">
        <f aca="false" ca="false" dt2D="false" dtr="false" t="normal">$L309*$K309*AT306</f>
        <v>0</v>
      </c>
      <c r="AU309" s="568" t="n">
        <f aca="false" ca="false" dt2D="false" dtr="false" t="normal">$L309*$K309*AU306</f>
        <v>0</v>
      </c>
      <c r="AV309" s="568" t="n">
        <f aca="false" ca="false" dt2D="false" dtr="false" t="normal">$L309*$K309*AV306</f>
        <v>0</v>
      </c>
      <c r="AW309" s="568" t="n">
        <f aca="false" ca="false" dt2D="false" dtr="false" t="normal">$L309*$K309*AW306</f>
        <v>0</v>
      </c>
      <c r="AX309" s="568" t="n">
        <f aca="false" ca="false" dt2D="false" dtr="false" t="normal">$L309*$K309*AX306</f>
        <v>0</v>
      </c>
      <c r="AY309" s="568" t="n">
        <f aca="false" ca="false" dt2D="false" dtr="false" t="normal">$L309*$K309*AY306</f>
        <v>0</v>
      </c>
      <c r="AZ309" s="568" t="n">
        <f aca="false" ca="false" dt2D="false" dtr="false" t="normal">$L309*$K309*AZ306</f>
        <v>0</v>
      </c>
      <c r="BA309" s="568" t="n">
        <f aca="false" ca="false" dt2D="false" dtr="false" t="normal">$L309*$K309*BA306</f>
        <v>0</v>
      </c>
      <c r="BB309" s="568" t="n">
        <f aca="false" ca="false" dt2D="false" dtr="false" t="normal">$L309*$K309*BB306</f>
        <v>0</v>
      </c>
      <c r="BC309" s="568" t="n">
        <f aca="false" ca="false" dt2D="false" dtr="false" t="normal">$L309*$K309*BC306</f>
        <v>0</v>
      </c>
      <c r="BD309" s="568" t="n">
        <f aca="false" ca="false" dt2D="false" dtr="false" t="normal">$L309*$K309*BD306</f>
        <v>0</v>
      </c>
      <c r="BE309" s="568" t="n">
        <f aca="false" ca="false" dt2D="false" dtr="false" t="normal">$L309*$K309*BE306</f>
        <v>0</v>
      </c>
      <c r="BF309" s="568" t="n">
        <f aca="false" ca="false" dt2D="false" dtr="false" t="normal">$L309*$K309*BF306</f>
        <v>0</v>
      </c>
      <c r="BG309" s="568" t="n">
        <f aca="false" ca="false" dt2D="false" dtr="false" t="normal">$L309*$K309*BG306</f>
        <v>0</v>
      </c>
      <c r="BH309" s="568" t="n">
        <f aca="false" ca="false" dt2D="false" dtr="false" t="normal">$L309*$K309*BH306</f>
        <v>0</v>
      </c>
      <c r="BI309" s="568" t="n">
        <f aca="false" ca="false" dt2D="false" dtr="false" t="normal">$L309*$K309*BI306</f>
        <v>0</v>
      </c>
      <c r="BJ309" s="568" t="n">
        <f aca="false" ca="false" dt2D="false" dtr="false" t="normal">$L309*$K309*BJ306</f>
        <v>0</v>
      </c>
      <c r="BK309" s="568" t="n">
        <f aca="false" ca="false" dt2D="false" dtr="false" t="normal">$L309*$K309*BK306</f>
        <v>0</v>
      </c>
      <c r="BL309" s="568" t="n">
        <f aca="false" ca="false" dt2D="false" dtr="false" t="normal">$L309*$K309*BL306</f>
        <v>0</v>
      </c>
      <c r="BM309" s="568" t="n">
        <f aca="false" ca="false" dt2D="false" dtr="false" t="normal">$L309*$K309*BM306</f>
        <v>0</v>
      </c>
      <c r="BN309" s="568" t="n">
        <f aca="false" ca="false" dt2D="false" dtr="false" t="normal">$L309*$K309*BN306</f>
        <v>0</v>
      </c>
      <c r="BO309" s="568" t="n">
        <f aca="false" ca="false" dt2D="false" dtr="false" t="normal">$L309*$K309*BO306</f>
        <v>0</v>
      </c>
      <c r="BP309" s="568" t="n">
        <f aca="false" ca="false" dt2D="false" dtr="false" t="normal">$L309*$K309*BP306</f>
        <v>0</v>
      </c>
      <c r="BQ309" s="568" t="n">
        <f aca="false" ca="false" dt2D="false" dtr="false" t="normal">$L309*$K309*BQ306</f>
        <v>0</v>
      </c>
      <c r="BR309" s="568" t="n">
        <f aca="false" ca="false" dt2D="false" dtr="false" t="normal">$L309*$K309*BR306</f>
        <v>0</v>
      </c>
      <c r="BS309" s="568" t="n">
        <f aca="false" ca="false" dt2D="false" dtr="false" t="normal">$L309*$K309*BS306</f>
        <v>0</v>
      </c>
      <c r="BT309" s="568" t="n">
        <f aca="false" ca="false" dt2D="false" dtr="false" t="normal">$L309*$K309*BT306</f>
        <v>0</v>
      </c>
    </row>
    <row hidden="true" ht="16.5" outlineLevel="2" r="310">
      <c r="A310" s="529" t="e">
        <f aca="false" ca="false" dt2D="false" dtr="false" t="normal">A309</f>
        <v>#N/A</v>
      </c>
      <c r="F310" s="482" t="e">
        <f aca="false" ca="false" dt2D="false" dtr="false" t="normal">F309</f>
        <v>#N/A</v>
      </c>
      <c r="G310" s="482" t="n">
        <f aca="false" ca="false" dt2D="false" dtr="false" t="normal">G309</f>
        <v>0</v>
      </c>
      <c r="I310" s="566" t="s">
        <v>668</v>
      </c>
      <c r="J310" s="626" t="s">
        <v>646</v>
      </c>
      <c r="K310" s="567" t="n"/>
      <c r="L310" s="627" t="n"/>
      <c r="M310" s="568" t="n">
        <f aca="false" ca="false" dt2D="false" dtr="false" t="normal">$L310*$K310*M306</f>
        <v>0</v>
      </c>
      <c r="N310" s="568" t="n">
        <f aca="false" ca="false" dt2D="false" dtr="false" t="normal">$L310*$K310*N306</f>
        <v>0</v>
      </c>
      <c r="O310" s="568" t="n">
        <f aca="false" ca="false" dt2D="false" dtr="false" t="normal">$L310*$K310*O306</f>
        <v>0</v>
      </c>
      <c r="P310" s="568" t="n">
        <f aca="false" ca="false" dt2D="false" dtr="false" t="normal">$L310*$K310*P306</f>
        <v>0</v>
      </c>
      <c r="Q310" s="568" t="n">
        <f aca="false" ca="false" dt2D="false" dtr="false" t="normal">$L310*$K310*Q306</f>
        <v>0</v>
      </c>
      <c r="R310" s="568" t="n">
        <f aca="false" ca="false" dt2D="false" dtr="false" t="normal">$L310*$K310*R306</f>
        <v>0</v>
      </c>
      <c r="S310" s="568" t="n">
        <f aca="false" ca="false" dt2D="false" dtr="false" t="normal">$L310*$K310*S306</f>
        <v>0</v>
      </c>
      <c r="T310" s="568" t="n">
        <f aca="false" ca="false" dt2D="false" dtr="false" t="normal">$L310*$K310*T306</f>
        <v>0</v>
      </c>
      <c r="U310" s="568" t="n">
        <f aca="false" ca="false" dt2D="false" dtr="false" t="normal">$L310*$K310*U306</f>
        <v>0</v>
      </c>
      <c r="V310" s="568" t="n">
        <f aca="false" ca="false" dt2D="false" dtr="false" t="normal">$L310*$K310*V306</f>
        <v>0</v>
      </c>
      <c r="W310" s="568" t="n">
        <f aca="false" ca="false" dt2D="false" dtr="false" t="normal">$L310*$K310*W306</f>
        <v>0</v>
      </c>
      <c r="X310" s="568" t="n">
        <f aca="false" ca="false" dt2D="false" dtr="false" t="normal">$L310*$K310*X306</f>
        <v>0</v>
      </c>
      <c r="Y310" s="568" t="n">
        <f aca="false" ca="false" dt2D="false" dtr="false" t="normal">$L310*$K310*Y306</f>
        <v>0</v>
      </c>
      <c r="Z310" s="568" t="n">
        <f aca="false" ca="false" dt2D="false" dtr="false" t="normal">$L310*$K310*Z306</f>
        <v>0</v>
      </c>
      <c r="AA310" s="568" t="n">
        <f aca="false" ca="false" dt2D="false" dtr="false" t="normal">$L310*$K310*AA306</f>
        <v>0</v>
      </c>
      <c r="AB310" s="568" t="n">
        <f aca="false" ca="false" dt2D="false" dtr="false" t="normal">$L310*$K310*AB306</f>
        <v>0</v>
      </c>
      <c r="AC310" s="568" t="n">
        <f aca="false" ca="false" dt2D="false" dtr="false" t="normal">$L310*$K310*AC306</f>
        <v>0</v>
      </c>
      <c r="AD310" s="568" t="n">
        <f aca="false" ca="false" dt2D="false" dtr="false" t="normal">$L310*$K310*AD306</f>
        <v>0</v>
      </c>
      <c r="AE310" s="568" t="n">
        <f aca="false" ca="false" dt2D="false" dtr="false" t="normal">$L310*$K310*AE306</f>
        <v>0</v>
      </c>
      <c r="AF310" s="568" t="n">
        <f aca="false" ca="false" dt2D="false" dtr="false" t="normal">$L310*$K310*AF306</f>
        <v>0</v>
      </c>
      <c r="AG310" s="568" t="n">
        <f aca="false" ca="false" dt2D="false" dtr="false" t="normal">$L310*$K310*AG306</f>
        <v>0</v>
      </c>
      <c r="AH310" s="568" t="n">
        <f aca="false" ca="false" dt2D="false" dtr="false" t="normal">$L310*$K310*AH306</f>
        <v>0</v>
      </c>
      <c r="AI310" s="568" t="n">
        <f aca="false" ca="false" dt2D="false" dtr="false" t="normal">$L310*$K310*AI306</f>
        <v>0</v>
      </c>
      <c r="AJ310" s="568" t="n">
        <f aca="false" ca="false" dt2D="false" dtr="false" t="normal">$L310*$K310*AJ306</f>
        <v>0</v>
      </c>
      <c r="AK310" s="568" t="n">
        <f aca="false" ca="false" dt2D="false" dtr="false" t="normal">$L310*$K310*AK306</f>
        <v>0</v>
      </c>
      <c r="AL310" s="568" t="n">
        <f aca="false" ca="false" dt2D="false" dtr="false" t="normal">$L310*$K310*AL306</f>
        <v>0</v>
      </c>
      <c r="AM310" s="568" t="n">
        <f aca="false" ca="false" dt2D="false" dtr="false" t="normal">$L310*$K310*AM306</f>
        <v>0</v>
      </c>
      <c r="AN310" s="568" t="n">
        <f aca="false" ca="false" dt2D="false" dtr="false" t="normal">$L310*$K310*AN306</f>
        <v>0</v>
      </c>
      <c r="AO310" s="568" t="n">
        <f aca="false" ca="false" dt2D="false" dtr="false" t="normal">$L310*$K310*AO306</f>
        <v>0</v>
      </c>
      <c r="AP310" s="568" t="n">
        <f aca="false" ca="false" dt2D="false" dtr="false" t="normal">$L310*$K310*AP306</f>
        <v>0</v>
      </c>
      <c r="AQ310" s="568" t="n">
        <f aca="false" ca="false" dt2D="false" dtr="false" t="normal">$L310*$K310*AQ306</f>
        <v>0</v>
      </c>
      <c r="AR310" s="568" t="n">
        <f aca="false" ca="false" dt2D="false" dtr="false" t="normal">$L310*$K310*AR306</f>
        <v>0</v>
      </c>
      <c r="AS310" s="568" t="n">
        <f aca="false" ca="false" dt2D="false" dtr="false" t="normal">$L310*$K310*AS306</f>
        <v>0</v>
      </c>
      <c r="AT310" s="568" t="n">
        <f aca="false" ca="false" dt2D="false" dtr="false" t="normal">$L310*$K310*AT306</f>
        <v>0</v>
      </c>
      <c r="AU310" s="568" t="n">
        <f aca="false" ca="false" dt2D="false" dtr="false" t="normal">$L310*$K310*AU306</f>
        <v>0</v>
      </c>
      <c r="AV310" s="568" t="n">
        <f aca="false" ca="false" dt2D="false" dtr="false" t="normal">$L310*$K310*AV306</f>
        <v>0</v>
      </c>
      <c r="AW310" s="568" t="n">
        <f aca="false" ca="false" dt2D="false" dtr="false" t="normal">$L310*$K310*AW306</f>
        <v>0</v>
      </c>
      <c r="AX310" s="568" t="n">
        <f aca="false" ca="false" dt2D="false" dtr="false" t="normal">$L310*$K310*AX306</f>
        <v>0</v>
      </c>
      <c r="AY310" s="568" t="n">
        <f aca="false" ca="false" dt2D="false" dtr="false" t="normal">$L310*$K310*AY306</f>
        <v>0</v>
      </c>
      <c r="AZ310" s="568" t="n">
        <f aca="false" ca="false" dt2D="false" dtr="false" t="normal">$L310*$K310*AZ306</f>
        <v>0</v>
      </c>
      <c r="BA310" s="568" t="n">
        <f aca="false" ca="false" dt2D="false" dtr="false" t="normal">$L310*$K310*BA306</f>
        <v>0</v>
      </c>
      <c r="BB310" s="568" t="n">
        <f aca="false" ca="false" dt2D="false" dtr="false" t="normal">$L310*$K310*BB306</f>
        <v>0</v>
      </c>
      <c r="BC310" s="568" t="n">
        <f aca="false" ca="false" dt2D="false" dtr="false" t="normal">$L310*$K310*BC306</f>
        <v>0</v>
      </c>
      <c r="BD310" s="568" t="n">
        <f aca="false" ca="false" dt2D="false" dtr="false" t="normal">$L310*$K310*BD306</f>
        <v>0</v>
      </c>
      <c r="BE310" s="568" t="n">
        <f aca="false" ca="false" dt2D="false" dtr="false" t="normal">$L310*$K310*BE306</f>
        <v>0</v>
      </c>
      <c r="BF310" s="568" t="n">
        <f aca="false" ca="false" dt2D="false" dtr="false" t="normal">$L310*$K310*BF306</f>
        <v>0</v>
      </c>
      <c r="BG310" s="568" t="n">
        <f aca="false" ca="false" dt2D="false" dtr="false" t="normal">$L310*$K310*BG306</f>
        <v>0</v>
      </c>
      <c r="BH310" s="568" t="n">
        <f aca="false" ca="false" dt2D="false" dtr="false" t="normal">$L310*$K310*BH306</f>
        <v>0</v>
      </c>
      <c r="BI310" s="568" t="n">
        <f aca="false" ca="false" dt2D="false" dtr="false" t="normal">$L310*$K310*BI306</f>
        <v>0</v>
      </c>
      <c r="BJ310" s="568" t="n">
        <f aca="false" ca="false" dt2D="false" dtr="false" t="normal">$L310*$K310*BJ306</f>
        <v>0</v>
      </c>
      <c r="BK310" s="568" t="n">
        <f aca="false" ca="false" dt2D="false" dtr="false" t="normal">$L310*$K310*BK306</f>
        <v>0</v>
      </c>
      <c r="BL310" s="568" t="n">
        <f aca="false" ca="false" dt2D="false" dtr="false" t="normal">$L310*$K310*BL306</f>
        <v>0</v>
      </c>
      <c r="BM310" s="568" t="n">
        <f aca="false" ca="false" dt2D="false" dtr="false" t="normal">$L310*$K310*BM306</f>
        <v>0</v>
      </c>
      <c r="BN310" s="568" t="n">
        <f aca="false" ca="false" dt2D="false" dtr="false" t="normal">$L310*$K310*BN306</f>
        <v>0</v>
      </c>
      <c r="BO310" s="568" t="n">
        <f aca="false" ca="false" dt2D="false" dtr="false" t="normal">$L310*$K310*BO306</f>
        <v>0</v>
      </c>
      <c r="BP310" s="568" t="n">
        <f aca="false" ca="false" dt2D="false" dtr="false" t="normal">$L310*$K310*BP306</f>
        <v>0</v>
      </c>
      <c r="BQ310" s="568" t="n">
        <f aca="false" ca="false" dt2D="false" dtr="false" t="normal">$L310*$K310*BQ306</f>
        <v>0</v>
      </c>
      <c r="BR310" s="568" t="n">
        <f aca="false" ca="false" dt2D="false" dtr="false" t="normal">$L310*$K310*BR306</f>
        <v>0</v>
      </c>
      <c r="BS310" s="568" t="n">
        <f aca="false" ca="false" dt2D="false" dtr="false" t="normal">$L310*$K310*BS306</f>
        <v>0</v>
      </c>
      <c r="BT310" s="568" t="n">
        <f aca="false" ca="false" dt2D="false" dtr="false" t="normal">$L310*$K310*BT306</f>
        <v>0</v>
      </c>
    </row>
    <row hidden="true" ht="16.5" outlineLevel="2" r="311">
      <c r="A311" s="529" t="e">
        <f aca="false" ca="false" dt2D="false" dtr="false" t="normal">A310</f>
        <v>#N/A</v>
      </c>
      <c r="F311" s="482" t="e">
        <f aca="false" ca="false" dt2D="false" dtr="false" t="normal">F310</f>
        <v>#N/A</v>
      </c>
      <c r="G311" s="482" t="n">
        <f aca="false" ca="false" dt2D="false" dtr="false" t="normal">G310</f>
        <v>0</v>
      </c>
      <c r="I311" s="566" t="s">
        <v>653</v>
      </c>
      <c r="J311" s="626" t="s">
        <v>646</v>
      </c>
      <c r="K311" s="567" t="n"/>
      <c r="L311" s="627" t="n"/>
      <c r="M311" s="568" t="n">
        <f aca="false" ca="false" dt2D="false" dtr="false" t="normal">$L311*$K311*M306</f>
        <v>0</v>
      </c>
      <c r="N311" s="568" t="n">
        <f aca="false" ca="false" dt2D="false" dtr="false" t="normal">$L311*$K311*N306</f>
        <v>0</v>
      </c>
      <c r="O311" s="568" t="n">
        <f aca="false" ca="false" dt2D="false" dtr="false" t="normal">$L311*$K311*O306</f>
        <v>0</v>
      </c>
      <c r="P311" s="568" t="n">
        <f aca="false" ca="false" dt2D="false" dtr="false" t="normal">$L311*$K311*P306</f>
        <v>0</v>
      </c>
      <c r="Q311" s="568" t="n">
        <f aca="false" ca="false" dt2D="false" dtr="false" t="normal">$L311*$K311*Q306</f>
        <v>0</v>
      </c>
      <c r="R311" s="568" t="n">
        <f aca="false" ca="false" dt2D="false" dtr="false" t="normal">$L311*$K311*R306</f>
        <v>0</v>
      </c>
      <c r="S311" s="568" t="n">
        <f aca="false" ca="false" dt2D="false" dtr="false" t="normal">$L311*$K311*S306</f>
        <v>0</v>
      </c>
      <c r="T311" s="568" t="n">
        <f aca="false" ca="false" dt2D="false" dtr="false" t="normal">$L311*$K311*T306</f>
        <v>0</v>
      </c>
      <c r="U311" s="568" t="n">
        <f aca="false" ca="false" dt2D="false" dtr="false" t="normal">$L311*$K311*U306</f>
        <v>0</v>
      </c>
      <c r="V311" s="568" t="n">
        <f aca="false" ca="false" dt2D="false" dtr="false" t="normal">$L311*$K311*V306</f>
        <v>0</v>
      </c>
      <c r="W311" s="568" t="n">
        <f aca="false" ca="false" dt2D="false" dtr="false" t="normal">$L311*$K311*W306</f>
        <v>0</v>
      </c>
      <c r="X311" s="568" t="n">
        <f aca="false" ca="false" dt2D="false" dtr="false" t="normal">$L311*$K311*X306</f>
        <v>0</v>
      </c>
      <c r="Y311" s="568" t="n">
        <f aca="false" ca="false" dt2D="false" dtr="false" t="normal">$L311*$K311*Y306</f>
        <v>0</v>
      </c>
      <c r="Z311" s="568" t="n">
        <f aca="false" ca="false" dt2D="false" dtr="false" t="normal">$L311*$K311*Z306</f>
        <v>0</v>
      </c>
      <c r="AA311" s="568" t="n">
        <f aca="false" ca="false" dt2D="false" dtr="false" t="normal">$L311*$K311*AA306</f>
        <v>0</v>
      </c>
      <c r="AB311" s="568" t="n">
        <f aca="false" ca="false" dt2D="false" dtr="false" t="normal">$L311*$K311*AB306</f>
        <v>0</v>
      </c>
      <c r="AC311" s="568" t="n">
        <f aca="false" ca="false" dt2D="false" dtr="false" t="normal">$L311*$K311*AC306</f>
        <v>0</v>
      </c>
      <c r="AD311" s="568" t="n">
        <f aca="false" ca="false" dt2D="false" dtr="false" t="normal">$L311*$K311*AD306</f>
        <v>0</v>
      </c>
      <c r="AE311" s="568" t="n">
        <f aca="false" ca="false" dt2D="false" dtr="false" t="normal">$L311*$K311*AE306</f>
        <v>0</v>
      </c>
      <c r="AF311" s="568" t="n">
        <f aca="false" ca="false" dt2D="false" dtr="false" t="normal">$L311*$K311*AF306</f>
        <v>0</v>
      </c>
      <c r="AG311" s="568" t="n">
        <f aca="false" ca="false" dt2D="false" dtr="false" t="normal">$L311*$K311*AG306</f>
        <v>0</v>
      </c>
      <c r="AH311" s="568" t="n">
        <f aca="false" ca="false" dt2D="false" dtr="false" t="normal">$L311*$K311*AH306</f>
        <v>0</v>
      </c>
      <c r="AI311" s="568" t="n">
        <f aca="false" ca="false" dt2D="false" dtr="false" t="normal">$L311*$K311*AI306</f>
        <v>0</v>
      </c>
      <c r="AJ311" s="568" t="n">
        <f aca="false" ca="false" dt2D="false" dtr="false" t="normal">$L311*$K311*AJ306</f>
        <v>0</v>
      </c>
      <c r="AK311" s="568" t="n">
        <f aca="false" ca="false" dt2D="false" dtr="false" t="normal">$L311*$K311*AK306</f>
        <v>0</v>
      </c>
      <c r="AL311" s="568" t="n">
        <f aca="false" ca="false" dt2D="false" dtr="false" t="normal">$L311*$K311*AL306</f>
        <v>0</v>
      </c>
      <c r="AM311" s="568" t="n">
        <f aca="false" ca="false" dt2D="false" dtr="false" t="normal">$L311*$K311*AM306</f>
        <v>0</v>
      </c>
      <c r="AN311" s="568" t="n">
        <f aca="false" ca="false" dt2D="false" dtr="false" t="normal">$L311*$K311*AN306</f>
        <v>0</v>
      </c>
      <c r="AO311" s="568" t="n">
        <f aca="false" ca="false" dt2D="false" dtr="false" t="normal">$L311*$K311*AO306</f>
        <v>0</v>
      </c>
      <c r="AP311" s="568" t="n">
        <f aca="false" ca="false" dt2D="false" dtr="false" t="normal">$L311*$K311*AP306</f>
        <v>0</v>
      </c>
      <c r="AQ311" s="568" t="n">
        <f aca="false" ca="false" dt2D="false" dtr="false" t="normal">$L311*$K311*AQ306</f>
        <v>0</v>
      </c>
      <c r="AR311" s="568" t="n">
        <f aca="false" ca="false" dt2D="false" dtr="false" t="normal">$L311*$K311*AR306</f>
        <v>0</v>
      </c>
      <c r="AS311" s="568" t="n">
        <f aca="false" ca="false" dt2D="false" dtr="false" t="normal">$L311*$K311*AS306</f>
        <v>0</v>
      </c>
      <c r="AT311" s="568" t="n">
        <f aca="false" ca="false" dt2D="false" dtr="false" t="normal">$L311*$K311*AT306</f>
        <v>0</v>
      </c>
      <c r="AU311" s="568" t="n">
        <f aca="false" ca="false" dt2D="false" dtr="false" t="normal">$L311*$K311*AU306</f>
        <v>0</v>
      </c>
      <c r="AV311" s="568" t="n">
        <f aca="false" ca="false" dt2D="false" dtr="false" t="normal">$L311*$K311*AV306</f>
        <v>0</v>
      </c>
      <c r="AW311" s="568" t="n">
        <f aca="false" ca="false" dt2D="false" dtr="false" t="normal">$L311*$K311*AW306</f>
        <v>0</v>
      </c>
      <c r="AX311" s="568" t="n">
        <f aca="false" ca="false" dt2D="false" dtr="false" t="normal">$L311*$K311*AX306</f>
        <v>0</v>
      </c>
      <c r="AY311" s="568" t="n">
        <f aca="false" ca="false" dt2D="false" dtr="false" t="normal">$L311*$K311*AY306</f>
        <v>0</v>
      </c>
      <c r="AZ311" s="568" t="n">
        <f aca="false" ca="false" dt2D="false" dtr="false" t="normal">$L311*$K311*AZ306</f>
        <v>0</v>
      </c>
      <c r="BA311" s="568" t="n">
        <f aca="false" ca="false" dt2D="false" dtr="false" t="normal">$L311*$K311*BA306</f>
        <v>0</v>
      </c>
      <c r="BB311" s="568" t="n">
        <f aca="false" ca="false" dt2D="false" dtr="false" t="normal">$L311*$K311*BB306</f>
        <v>0</v>
      </c>
      <c r="BC311" s="568" t="n">
        <f aca="false" ca="false" dt2D="false" dtr="false" t="normal">$L311*$K311*BC306</f>
        <v>0</v>
      </c>
      <c r="BD311" s="568" t="n">
        <f aca="false" ca="false" dt2D="false" dtr="false" t="normal">$L311*$K311*BD306</f>
        <v>0</v>
      </c>
      <c r="BE311" s="568" t="n">
        <f aca="false" ca="false" dt2D="false" dtr="false" t="normal">$L311*$K311*BE306</f>
        <v>0</v>
      </c>
      <c r="BF311" s="568" t="n">
        <f aca="false" ca="false" dt2D="false" dtr="false" t="normal">$L311*$K311*BF306</f>
        <v>0</v>
      </c>
      <c r="BG311" s="568" t="n">
        <f aca="false" ca="false" dt2D="false" dtr="false" t="normal">$L311*$K311*BG306</f>
        <v>0</v>
      </c>
      <c r="BH311" s="568" t="n">
        <f aca="false" ca="false" dt2D="false" dtr="false" t="normal">$L311*$K311*BH306</f>
        <v>0</v>
      </c>
      <c r="BI311" s="568" t="n">
        <f aca="false" ca="false" dt2D="false" dtr="false" t="normal">$L311*$K311*BI306</f>
        <v>0</v>
      </c>
      <c r="BJ311" s="568" t="n">
        <f aca="false" ca="false" dt2D="false" dtr="false" t="normal">$L311*$K311*BJ306</f>
        <v>0</v>
      </c>
      <c r="BK311" s="568" t="n">
        <f aca="false" ca="false" dt2D="false" dtr="false" t="normal">$L311*$K311*BK306</f>
        <v>0</v>
      </c>
      <c r="BL311" s="568" t="n">
        <f aca="false" ca="false" dt2D="false" dtr="false" t="normal">$L311*$K311*BL306</f>
        <v>0</v>
      </c>
      <c r="BM311" s="568" t="n">
        <f aca="false" ca="false" dt2D="false" dtr="false" t="normal">$L311*$K311*BM306</f>
        <v>0</v>
      </c>
      <c r="BN311" s="568" t="n">
        <f aca="false" ca="false" dt2D="false" dtr="false" t="normal">$L311*$K311*BN306</f>
        <v>0</v>
      </c>
      <c r="BO311" s="568" t="n">
        <f aca="false" ca="false" dt2D="false" dtr="false" t="normal">$L311*$K311*BO306</f>
        <v>0</v>
      </c>
      <c r="BP311" s="568" t="n">
        <f aca="false" ca="false" dt2D="false" dtr="false" t="normal">$L311*$K311*BP306</f>
        <v>0</v>
      </c>
      <c r="BQ311" s="568" t="n">
        <f aca="false" ca="false" dt2D="false" dtr="false" t="normal">$L311*$K311*BQ306</f>
        <v>0</v>
      </c>
      <c r="BR311" s="568" t="n">
        <f aca="false" ca="false" dt2D="false" dtr="false" t="normal">$L311*$K311*BR306</f>
        <v>0</v>
      </c>
      <c r="BS311" s="568" t="n">
        <f aca="false" ca="false" dt2D="false" dtr="false" t="normal">$L311*$K311*BS306</f>
        <v>0</v>
      </c>
      <c r="BT311" s="568" t="n">
        <f aca="false" ca="false" dt2D="false" dtr="false" t="normal">$L311*$K311*BT306</f>
        <v>0</v>
      </c>
    </row>
    <row hidden="true" ht="16.5" outlineLevel="2" r="312">
      <c r="A312" s="529" t="e">
        <f aca="false" ca="false" dt2D="false" dtr="false" t="normal">A311</f>
        <v>#N/A</v>
      </c>
      <c r="F312" s="482" t="e">
        <f aca="false" ca="false" dt2D="false" dtr="false" t="normal">F311</f>
        <v>#N/A</v>
      </c>
      <c r="G312" s="482" t="n">
        <f aca="false" ca="false" dt2D="false" dtr="false" t="normal">G311</f>
        <v>0</v>
      </c>
      <c r="I312" s="570" t="s">
        <v>588</v>
      </c>
      <c r="J312" s="626" t="n"/>
      <c r="K312" s="567" t="n"/>
      <c r="L312" s="627" t="n"/>
      <c r="M312" s="568" t="n">
        <f aca="false" ca="false" dt2D="false" dtr="false" t="normal">$L312*$K312*M306</f>
        <v>0</v>
      </c>
      <c r="N312" s="568" t="n">
        <f aca="false" ca="false" dt2D="false" dtr="false" t="normal">$L312*$K312*N306</f>
        <v>0</v>
      </c>
      <c r="O312" s="568" t="n">
        <f aca="false" ca="false" dt2D="false" dtr="false" t="normal">$L312*$K312*O306</f>
        <v>0</v>
      </c>
      <c r="P312" s="568" t="n">
        <f aca="false" ca="false" dt2D="false" dtr="false" t="normal">$L312*$K312*P306</f>
        <v>0</v>
      </c>
      <c r="Q312" s="568" t="n">
        <f aca="false" ca="false" dt2D="false" dtr="false" t="normal">$L312*$K312*Q306</f>
        <v>0</v>
      </c>
      <c r="R312" s="568" t="n">
        <f aca="false" ca="false" dt2D="false" dtr="false" t="normal">$L312*$K312*R306</f>
        <v>0</v>
      </c>
      <c r="S312" s="568" t="n">
        <f aca="false" ca="false" dt2D="false" dtr="false" t="normal">$L312*$K312*S306</f>
        <v>0</v>
      </c>
      <c r="T312" s="568" t="n">
        <f aca="false" ca="false" dt2D="false" dtr="false" t="normal">$L312*$K312*T306</f>
        <v>0</v>
      </c>
      <c r="U312" s="568" t="n">
        <f aca="false" ca="false" dt2D="false" dtr="false" t="normal">$L312*$K312*U306</f>
        <v>0</v>
      </c>
      <c r="V312" s="568" t="n">
        <f aca="false" ca="false" dt2D="false" dtr="false" t="normal">$L312*$K312*V306</f>
        <v>0</v>
      </c>
      <c r="W312" s="568" t="n">
        <f aca="false" ca="false" dt2D="false" dtr="false" t="normal">$L312*$K312*W306</f>
        <v>0</v>
      </c>
      <c r="X312" s="568" t="n">
        <f aca="false" ca="false" dt2D="false" dtr="false" t="normal">$L312*$K312*X306</f>
        <v>0</v>
      </c>
      <c r="Y312" s="568" t="n">
        <f aca="false" ca="false" dt2D="false" dtr="false" t="normal">$L312*$K312*Y306</f>
        <v>0</v>
      </c>
      <c r="Z312" s="568" t="n">
        <f aca="false" ca="false" dt2D="false" dtr="false" t="normal">$L312*$K312*Z306</f>
        <v>0</v>
      </c>
      <c r="AA312" s="568" t="n">
        <f aca="false" ca="false" dt2D="false" dtr="false" t="normal">$L312*$K312*AA306</f>
        <v>0</v>
      </c>
      <c r="AB312" s="568" t="n">
        <f aca="false" ca="false" dt2D="false" dtr="false" t="normal">$L312*$K312*AB306</f>
        <v>0</v>
      </c>
      <c r="AC312" s="568" t="n">
        <f aca="false" ca="false" dt2D="false" dtr="false" t="normal">$L312*$K312*AC306</f>
        <v>0</v>
      </c>
      <c r="AD312" s="568" t="n">
        <f aca="false" ca="false" dt2D="false" dtr="false" t="normal">$L312*$K312*AD306</f>
        <v>0</v>
      </c>
      <c r="AE312" s="568" t="n">
        <f aca="false" ca="false" dt2D="false" dtr="false" t="normal">$L312*$K312*AE306</f>
        <v>0</v>
      </c>
      <c r="AF312" s="568" t="n">
        <f aca="false" ca="false" dt2D="false" dtr="false" t="normal">$L312*$K312*AF306</f>
        <v>0</v>
      </c>
      <c r="AG312" s="568" t="n">
        <f aca="false" ca="false" dt2D="false" dtr="false" t="normal">$L312*$K312*AG306</f>
        <v>0</v>
      </c>
      <c r="AH312" s="568" t="n">
        <f aca="false" ca="false" dt2D="false" dtr="false" t="normal">$L312*$K312*AH306</f>
        <v>0</v>
      </c>
      <c r="AI312" s="568" t="n">
        <f aca="false" ca="false" dt2D="false" dtr="false" t="normal">$L312*$K312*AI306</f>
        <v>0</v>
      </c>
      <c r="AJ312" s="568" t="n">
        <f aca="false" ca="false" dt2D="false" dtr="false" t="normal">$L312*$K312*AJ306</f>
        <v>0</v>
      </c>
      <c r="AK312" s="568" t="n">
        <f aca="false" ca="false" dt2D="false" dtr="false" t="normal">$L312*$K312*AK306</f>
        <v>0</v>
      </c>
      <c r="AL312" s="568" t="n">
        <f aca="false" ca="false" dt2D="false" dtr="false" t="normal">$L312*$K312*AL306</f>
        <v>0</v>
      </c>
      <c r="AM312" s="568" t="n">
        <f aca="false" ca="false" dt2D="false" dtr="false" t="normal">$L312*$K312*AM306</f>
        <v>0</v>
      </c>
      <c r="AN312" s="568" t="n">
        <f aca="false" ca="false" dt2D="false" dtr="false" t="normal">$L312*$K312*AN306</f>
        <v>0</v>
      </c>
      <c r="AO312" s="568" t="n">
        <f aca="false" ca="false" dt2D="false" dtr="false" t="normal">$L312*$K312*AO306</f>
        <v>0</v>
      </c>
      <c r="AP312" s="568" t="n">
        <f aca="false" ca="false" dt2D="false" dtr="false" t="normal">$L312*$K312*AP306</f>
        <v>0</v>
      </c>
      <c r="AQ312" s="568" t="n">
        <f aca="false" ca="false" dt2D="false" dtr="false" t="normal">$L312*$K312*AQ306</f>
        <v>0</v>
      </c>
      <c r="AR312" s="568" t="n">
        <f aca="false" ca="false" dt2D="false" dtr="false" t="normal">$L312*$K312*AR306</f>
        <v>0</v>
      </c>
      <c r="AS312" s="568" t="n">
        <f aca="false" ca="false" dt2D="false" dtr="false" t="normal">$L312*$K312*AS306</f>
        <v>0</v>
      </c>
      <c r="AT312" s="568" t="n">
        <f aca="false" ca="false" dt2D="false" dtr="false" t="normal">$L312*$K312*AT306</f>
        <v>0</v>
      </c>
      <c r="AU312" s="568" t="n">
        <f aca="false" ca="false" dt2D="false" dtr="false" t="normal">$L312*$K312*AU306</f>
        <v>0</v>
      </c>
      <c r="AV312" s="568" t="n">
        <f aca="false" ca="false" dt2D="false" dtr="false" t="normal">$L312*$K312*AV306</f>
        <v>0</v>
      </c>
      <c r="AW312" s="568" t="n">
        <f aca="false" ca="false" dt2D="false" dtr="false" t="normal">$L312*$K312*AW306</f>
        <v>0</v>
      </c>
      <c r="AX312" s="568" t="n">
        <f aca="false" ca="false" dt2D="false" dtr="false" t="normal">$L312*$K312*AX306</f>
        <v>0</v>
      </c>
      <c r="AY312" s="568" t="n">
        <f aca="false" ca="false" dt2D="false" dtr="false" t="normal">$L312*$K312*AY306</f>
        <v>0</v>
      </c>
      <c r="AZ312" s="568" t="n">
        <f aca="false" ca="false" dt2D="false" dtr="false" t="normal">$L312*$K312*AZ306</f>
        <v>0</v>
      </c>
      <c r="BA312" s="568" t="n">
        <f aca="false" ca="false" dt2D="false" dtr="false" t="normal">$L312*$K312*BA306</f>
        <v>0</v>
      </c>
      <c r="BB312" s="568" t="n">
        <f aca="false" ca="false" dt2D="false" dtr="false" t="normal">$L312*$K312*BB306</f>
        <v>0</v>
      </c>
      <c r="BC312" s="568" t="n">
        <f aca="false" ca="false" dt2D="false" dtr="false" t="normal">$L312*$K312*BC306</f>
        <v>0</v>
      </c>
      <c r="BD312" s="568" t="n">
        <f aca="false" ca="false" dt2D="false" dtr="false" t="normal">$L312*$K312*BD306</f>
        <v>0</v>
      </c>
      <c r="BE312" s="568" t="n">
        <f aca="false" ca="false" dt2D="false" dtr="false" t="normal">$L312*$K312*BE306</f>
        <v>0</v>
      </c>
      <c r="BF312" s="568" t="n">
        <f aca="false" ca="false" dt2D="false" dtr="false" t="normal">$L312*$K312*BF306</f>
        <v>0</v>
      </c>
      <c r="BG312" s="568" t="n">
        <f aca="false" ca="false" dt2D="false" dtr="false" t="normal">$L312*$K312*BG306</f>
        <v>0</v>
      </c>
      <c r="BH312" s="568" t="n">
        <f aca="false" ca="false" dt2D="false" dtr="false" t="normal">$L312*$K312*BH306</f>
        <v>0</v>
      </c>
      <c r="BI312" s="568" t="n">
        <f aca="false" ca="false" dt2D="false" dtr="false" t="normal">$L312*$K312*BI306</f>
        <v>0</v>
      </c>
      <c r="BJ312" s="568" t="n">
        <f aca="false" ca="false" dt2D="false" dtr="false" t="normal">$L312*$K312*BJ306</f>
        <v>0</v>
      </c>
      <c r="BK312" s="568" t="n">
        <f aca="false" ca="false" dt2D="false" dtr="false" t="normal">$L312*$K312*BK306</f>
        <v>0</v>
      </c>
      <c r="BL312" s="568" t="n">
        <f aca="false" ca="false" dt2D="false" dtr="false" t="normal">$L312*$K312*BL306</f>
        <v>0</v>
      </c>
      <c r="BM312" s="568" t="n">
        <f aca="false" ca="false" dt2D="false" dtr="false" t="normal">$L312*$K312*BM306</f>
        <v>0</v>
      </c>
      <c r="BN312" s="568" t="n">
        <f aca="false" ca="false" dt2D="false" dtr="false" t="normal">$L312*$K312*BN306</f>
        <v>0</v>
      </c>
      <c r="BO312" s="568" t="n">
        <f aca="false" ca="false" dt2D="false" dtr="false" t="normal">$L312*$K312*BO306</f>
        <v>0</v>
      </c>
      <c r="BP312" s="568" t="n">
        <f aca="false" ca="false" dt2D="false" dtr="false" t="normal">$L312*$K312*BP306</f>
        <v>0</v>
      </c>
      <c r="BQ312" s="568" t="n">
        <f aca="false" ca="false" dt2D="false" dtr="false" t="normal">$L312*$K312*BQ306</f>
        <v>0</v>
      </c>
      <c r="BR312" s="568" t="n">
        <f aca="false" ca="false" dt2D="false" dtr="false" t="normal">$L312*$K312*BR306</f>
        <v>0</v>
      </c>
      <c r="BS312" s="568" t="n">
        <f aca="false" ca="false" dt2D="false" dtr="false" t="normal">$L312*$K312*BS306</f>
        <v>0</v>
      </c>
      <c r="BT312" s="568" t="n">
        <f aca="false" ca="false" dt2D="false" dtr="false" t="normal">$L312*$K312*BT306</f>
        <v>0</v>
      </c>
    </row>
    <row hidden="true" ht="16.5" outlineLevel="2" r="313">
      <c r="A313" s="529" t="e">
        <f aca="false" ca="false" dt2D="false" dtr="false" t="normal">A312</f>
        <v>#N/A</v>
      </c>
      <c r="F313" s="482" t="e">
        <f aca="false" ca="false" dt2D="false" dtr="false" t="normal">F312</f>
        <v>#N/A</v>
      </c>
      <c r="G313" s="482" t="n">
        <f aca="false" ca="false" dt2D="false" dtr="false" t="normal">G312</f>
        <v>0</v>
      </c>
      <c r="I313" s="570" t="s">
        <v>588</v>
      </c>
      <c r="J313" s="626" t="n"/>
      <c r="K313" s="567" t="n"/>
      <c r="L313" s="627" t="n"/>
      <c r="M313" s="568" t="n">
        <f aca="false" ca="false" dt2D="false" dtr="false" t="normal">$L313*$K313*M306</f>
        <v>0</v>
      </c>
      <c r="N313" s="568" t="n">
        <f aca="false" ca="false" dt2D="false" dtr="false" t="normal">$L313*$K313*N306</f>
        <v>0</v>
      </c>
      <c r="O313" s="568" t="n">
        <f aca="false" ca="false" dt2D="false" dtr="false" t="normal">$L313*$K313*O306</f>
        <v>0</v>
      </c>
      <c r="P313" s="568" t="n">
        <f aca="false" ca="false" dt2D="false" dtr="false" t="normal">$L313*$K313*P306</f>
        <v>0</v>
      </c>
      <c r="Q313" s="568" t="n">
        <f aca="false" ca="false" dt2D="false" dtr="false" t="normal">$L313*$K313*Q306</f>
        <v>0</v>
      </c>
      <c r="R313" s="568" t="n">
        <f aca="false" ca="false" dt2D="false" dtr="false" t="normal">$L313*$K313*R306</f>
        <v>0</v>
      </c>
      <c r="S313" s="568" t="n">
        <f aca="false" ca="false" dt2D="false" dtr="false" t="normal">$L313*$K313*S306</f>
        <v>0</v>
      </c>
      <c r="T313" s="568" t="n">
        <f aca="false" ca="false" dt2D="false" dtr="false" t="normal">$L313*$K313*T306</f>
        <v>0</v>
      </c>
      <c r="U313" s="568" t="n">
        <f aca="false" ca="false" dt2D="false" dtr="false" t="normal">$L313*$K313*U306</f>
        <v>0</v>
      </c>
      <c r="V313" s="568" t="n">
        <f aca="false" ca="false" dt2D="false" dtr="false" t="normal">$L313*$K313*V306</f>
        <v>0</v>
      </c>
      <c r="W313" s="568" t="n">
        <f aca="false" ca="false" dt2D="false" dtr="false" t="normal">$L313*$K313*W306</f>
        <v>0</v>
      </c>
      <c r="X313" s="568" t="n">
        <f aca="false" ca="false" dt2D="false" dtr="false" t="normal">$L313*$K313*X306</f>
        <v>0</v>
      </c>
      <c r="Y313" s="568" t="n">
        <f aca="false" ca="false" dt2D="false" dtr="false" t="normal">$L313*$K313*Y306</f>
        <v>0</v>
      </c>
      <c r="Z313" s="568" t="n">
        <f aca="false" ca="false" dt2D="false" dtr="false" t="normal">$L313*$K313*Z306</f>
        <v>0</v>
      </c>
      <c r="AA313" s="568" t="n">
        <f aca="false" ca="false" dt2D="false" dtr="false" t="normal">$L313*$K313*AA306</f>
        <v>0</v>
      </c>
      <c r="AB313" s="568" t="n">
        <f aca="false" ca="false" dt2D="false" dtr="false" t="normal">$L313*$K313*AB306</f>
        <v>0</v>
      </c>
      <c r="AC313" s="568" t="n">
        <f aca="false" ca="false" dt2D="false" dtr="false" t="normal">$L313*$K313*AC306</f>
        <v>0</v>
      </c>
      <c r="AD313" s="568" t="n">
        <f aca="false" ca="false" dt2D="false" dtr="false" t="normal">$L313*$K313*AD306</f>
        <v>0</v>
      </c>
      <c r="AE313" s="568" t="n">
        <f aca="false" ca="false" dt2D="false" dtr="false" t="normal">$L313*$K313*AE306</f>
        <v>0</v>
      </c>
      <c r="AF313" s="568" t="n">
        <f aca="false" ca="false" dt2D="false" dtr="false" t="normal">$L313*$K313*AF306</f>
        <v>0</v>
      </c>
      <c r="AG313" s="568" t="n">
        <f aca="false" ca="false" dt2D="false" dtr="false" t="normal">$L313*$K313*AG306</f>
        <v>0</v>
      </c>
      <c r="AH313" s="568" t="n">
        <f aca="false" ca="false" dt2D="false" dtr="false" t="normal">$L313*$K313*AH306</f>
        <v>0</v>
      </c>
      <c r="AI313" s="568" t="n">
        <f aca="false" ca="false" dt2D="false" dtr="false" t="normal">$L313*$K313*AI306</f>
        <v>0</v>
      </c>
      <c r="AJ313" s="568" t="n">
        <f aca="false" ca="false" dt2D="false" dtr="false" t="normal">$L313*$K313*AJ306</f>
        <v>0</v>
      </c>
      <c r="AK313" s="568" t="n">
        <f aca="false" ca="false" dt2D="false" dtr="false" t="normal">$L313*$K313*AK306</f>
        <v>0</v>
      </c>
      <c r="AL313" s="568" t="n">
        <f aca="false" ca="false" dt2D="false" dtr="false" t="normal">$L313*$K313*AL306</f>
        <v>0</v>
      </c>
      <c r="AM313" s="568" t="n">
        <f aca="false" ca="false" dt2D="false" dtr="false" t="normal">$L313*$K313*AM306</f>
        <v>0</v>
      </c>
      <c r="AN313" s="568" t="n">
        <f aca="false" ca="false" dt2D="false" dtr="false" t="normal">$L313*$K313*AN306</f>
        <v>0</v>
      </c>
      <c r="AO313" s="568" t="n">
        <f aca="false" ca="false" dt2D="false" dtr="false" t="normal">$L313*$K313*AO306</f>
        <v>0</v>
      </c>
      <c r="AP313" s="568" t="n">
        <f aca="false" ca="false" dt2D="false" dtr="false" t="normal">$L313*$K313*AP306</f>
        <v>0</v>
      </c>
      <c r="AQ313" s="568" t="n">
        <f aca="false" ca="false" dt2D="false" dtr="false" t="normal">$L313*$K313*AQ306</f>
        <v>0</v>
      </c>
      <c r="AR313" s="568" t="n">
        <f aca="false" ca="false" dt2D="false" dtr="false" t="normal">$L313*$K313*AR306</f>
        <v>0</v>
      </c>
      <c r="AS313" s="568" t="n">
        <f aca="false" ca="false" dt2D="false" dtr="false" t="normal">$L313*$K313*AS306</f>
        <v>0</v>
      </c>
      <c r="AT313" s="568" t="n">
        <f aca="false" ca="false" dt2D="false" dtr="false" t="normal">$L313*$K313*AT306</f>
        <v>0</v>
      </c>
      <c r="AU313" s="568" t="n">
        <f aca="false" ca="false" dt2D="false" dtr="false" t="normal">$L313*$K313*AU306</f>
        <v>0</v>
      </c>
      <c r="AV313" s="568" t="n">
        <f aca="false" ca="false" dt2D="false" dtr="false" t="normal">$L313*$K313*AV306</f>
        <v>0</v>
      </c>
      <c r="AW313" s="568" t="n">
        <f aca="false" ca="false" dt2D="false" dtr="false" t="normal">$L313*$K313*AW306</f>
        <v>0</v>
      </c>
      <c r="AX313" s="568" t="n">
        <f aca="false" ca="false" dt2D="false" dtr="false" t="normal">$L313*$K313*AX306</f>
        <v>0</v>
      </c>
      <c r="AY313" s="568" t="n">
        <f aca="false" ca="false" dt2D="false" dtr="false" t="normal">$L313*$K313*AY306</f>
        <v>0</v>
      </c>
      <c r="AZ313" s="568" t="n">
        <f aca="false" ca="false" dt2D="false" dtr="false" t="normal">$L313*$K313*AZ306</f>
        <v>0</v>
      </c>
      <c r="BA313" s="568" t="n">
        <f aca="false" ca="false" dt2D="false" dtr="false" t="normal">$L313*$K313*BA306</f>
        <v>0</v>
      </c>
      <c r="BB313" s="568" t="n">
        <f aca="false" ca="false" dt2D="false" dtr="false" t="normal">$L313*$K313*BB306</f>
        <v>0</v>
      </c>
      <c r="BC313" s="568" t="n">
        <f aca="false" ca="false" dt2D="false" dtr="false" t="normal">$L313*$K313*BC306</f>
        <v>0</v>
      </c>
      <c r="BD313" s="568" t="n">
        <f aca="false" ca="false" dt2D="false" dtr="false" t="normal">$L313*$K313*BD306</f>
        <v>0</v>
      </c>
      <c r="BE313" s="568" t="n">
        <f aca="false" ca="false" dt2D="false" dtr="false" t="normal">$L313*$K313*BE306</f>
        <v>0</v>
      </c>
      <c r="BF313" s="568" t="n">
        <f aca="false" ca="false" dt2D="false" dtr="false" t="normal">$L313*$K313*BF306</f>
        <v>0</v>
      </c>
      <c r="BG313" s="568" t="n">
        <f aca="false" ca="false" dt2D="false" dtr="false" t="normal">$L313*$K313*BG306</f>
        <v>0</v>
      </c>
      <c r="BH313" s="568" t="n">
        <f aca="false" ca="false" dt2D="false" dtr="false" t="normal">$L313*$K313*BH306</f>
        <v>0</v>
      </c>
      <c r="BI313" s="568" t="n">
        <f aca="false" ca="false" dt2D="false" dtr="false" t="normal">$L313*$K313*BI306</f>
        <v>0</v>
      </c>
      <c r="BJ313" s="568" t="n">
        <f aca="false" ca="false" dt2D="false" dtr="false" t="normal">$L313*$K313*BJ306</f>
        <v>0</v>
      </c>
      <c r="BK313" s="568" t="n">
        <f aca="false" ca="false" dt2D="false" dtr="false" t="normal">$L313*$K313*BK306</f>
        <v>0</v>
      </c>
      <c r="BL313" s="568" t="n">
        <f aca="false" ca="false" dt2D="false" dtr="false" t="normal">$L313*$K313*BL306</f>
        <v>0</v>
      </c>
      <c r="BM313" s="568" t="n">
        <f aca="false" ca="false" dt2D="false" dtr="false" t="normal">$L313*$K313*BM306</f>
        <v>0</v>
      </c>
      <c r="BN313" s="568" t="n">
        <f aca="false" ca="false" dt2D="false" dtr="false" t="normal">$L313*$K313*BN306</f>
        <v>0</v>
      </c>
      <c r="BO313" s="568" t="n">
        <f aca="false" ca="false" dt2D="false" dtr="false" t="normal">$L313*$K313*BO306</f>
        <v>0</v>
      </c>
      <c r="BP313" s="568" t="n">
        <f aca="false" ca="false" dt2D="false" dtr="false" t="normal">$L313*$K313*BP306</f>
        <v>0</v>
      </c>
      <c r="BQ313" s="568" t="n">
        <f aca="false" ca="false" dt2D="false" dtr="false" t="normal">$L313*$K313*BQ306</f>
        <v>0</v>
      </c>
      <c r="BR313" s="568" t="n">
        <f aca="false" ca="false" dt2D="false" dtr="false" t="normal">$L313*$K313*BR306</f>
        <v>0</v>
      </c>
      <c r="BS313" s="568" t="n">
        <f aca="false" ca="false" dt2D="false" dtr="false" t="normal">$L313*$K313*BS306</f>
        <v>0</v>
      </c>
      <c r="BT313" s="568" t="n">
        <f aca="false" ca="false" dt2D="false" dtr="false" t="normal">$L313*$K313*BT306</f>
        <v>0</v>
      </c>
    </row>
    <row hidden="true" ht="16.5" outlineLevel="1" r="314">
      <c r="A314" s="529" t="e">
        <f aca="false" ca="false" dt2D="false" dtr="false" t="normal">A313</f>
        <v>#N/A</v>
      </c>
      <c r="B314" s="482" t="s">
        <v>575</v>
      </c>
      <c r="D314" s="482" t="s">
        <v>579</v>
      </c>
      <c r="E314" s="482" t="s">
        <v>629</v>
      </c>
      <c r="F314" s="482" t="e">
        <f aca="false" ca="false" dt2D="false" dtr="false" t="normal">F313</f>
        <v>#N/A</v>
      </c>
      <c r="G314" s="482" t="n">
        <f aca="false" ca="false" dt2D="false" dtr="false" t="normal">G313</f>
        <v>0</v>
      </c>
      <c r="I314" s="571" t="s">
        <v>726</v>
      </c>
      <c r="L314" s="235" t="n"/>
      <c r="M314" s="573" t="n">
        <f aca="false" ca="false" dt2D="false" dtr="false" t="normal">SUM(M307:M313)</f>
        <v>0</v>
      </c>
      <c r="N314" s="573" t="n">
        <f aca="false" ca="false" dt2D="false" dtr="false" t="normal">SUM(N307:N313)</f>
        <v>0</v>
      </c>
      <c r="O314" s="573" t="n">
        <f aca="false" ca="false" dt2D="false" dtr="false" t="normal">SUM(O307:O313)</f>
        <v>0</v>
      </c>
      <c r="P314" s="573" t="n">
        <f aca="false" ca="false" dt2D="false" dtr="false" t="normal">SUM(P307:P313)</f>
        <v>0</v>
      </c>
      <c r="Q314" s="573" t="n">
        <f aca="false" ca="false" dt2D="false" dtr="false" t="normal">SUM(Q307:Q313)</f>
        <v>0</v>
      </c>
      <c r="R314" s="573" t="n">
        <f aca="false" ca="false" dt2D="false" dtr="false" t="normal">SUM(R307:R313)</f>
        <v>0</v>
      </c>
      <c r="S314" s="573" t="n">
        <f aca="false" ca="false" dt2D="false" dtr="false" t="normal">SUM(S307:S313)</f>
        <v>0</v>
      </c>
      <c r="T314" s="573" t="n">
        <f aca="false" ca="false" dt2D="false" dtr="false" t="normal">SUM(T307:T313)</f>
        <v>0</v>
      </c>
      <c r="U314" s="573" t="n">
        <f aca="false" ca="false" dt2D="false" dtr="false" t="normal">SUM(U307:U313)</f>
        <v>0</v>
      </c>
      <c r="V314" s="573" t="n">
        <f aca="false" ca="false" dt2D="false" dtr="false" t="normal">SUM(V307:V313)</f>
        <v>0</v>
      </c>
      <c r="W314" s="573" t="n">
        <f aca="false" ca="false" dt2D="false" dtr="false" t="normal">SUM(W307:W313)</f>
        <v>0</v>
      </c>
      <c r="X314" s="573" t="n">
        <f aca="false" ca="false" dt2D="false" dtr="false" t="normal">SUM(X307:X313)</f>
        <v>0</v>
      </c>
      <c r="Y314" s="573" t="n">
        <f aca="false" ca="false" dt2D="false" dtr="false" t="normal">SUM(Y307:Y313)</f>
        <v>0</v>
      </c>
      <c r="Z314" s="573" t="n">
        <f aca="false" ca="false" dt2D="false" dtr="false" t="normal">SUM(Z307:Z313)</f>
        <v>0</v>
      </c>
      <c r="AA314" s="573" t="n">
        <f aca="false" ca="false" dt2D="false" dtr="false" t="normal">SUM(AA307:AA313)</f>
        <v>0</v>
      </c>
      <c r="AB314" s="573" t="n">
        <f aca="false" ca="false" dt2D="false" dtr="false" t="normal">SUM(AB307:AB313)</f>
        <v>0</v>
      </c>
      <c r="AC314" s="573" t="n">
        <f aca="false" ca="false" dt2D="false" dtr="false" t="normal">SUM(AC307:AC313)</f>
        <v>0</v>
      </c>
      <c r="AD314" s="573" t="n">
        <f aca="false" ca="false" dt2D="false" dtr="false" t="normal">SUM(AD307:AD313)</f>
        <v>0</v>
      </c>
      <c r="AE314" s="573" t="n">
        <f aca="false" ca="false" dt2D="false" dtr="false" t="normal">SUM(AE307:AE313)</f>
        <v>0</v>
      </c>
      <c r="AF314" s="573" t="n">
        <f aca="false" ca="false" dt2D="false" dtr="false" t="normal">SUM(AF307:AF313)</f>
        <v>0</v>
      </c>
      <c r="AG314" s="573" t="n">
        <f aca="false" ca="false" dt2D="false" dtr="false" t="normal">SUM(AG307:AG313)</f>
        <v>0</v>
      </c>
      <c r="AH314" s="573" t="n">
        <f aca="false" ca="false" dt2D="false" dtr="false" t="normal">SUM(AH307:AH313)</f>
        <v>0</v>
      </c>
      <c r="AI314" s="573" t="n">
        <f aca="false" ca="false" dt2D="false" dtr="false" t="normal">SUM(AI307:AI313)</f>
        <v>0</v>
      </c>
      <c r="AJ314" s="573" t="n">
        <f aca="false" ca="false" dt2D="false" dtr="false" t="normal">SUM(AJ307:AJ313)</f>
        <v>0</v>
      </c>
      <c r="AK314" s="573" t="n">
        <f aca="false" ca="false" dt2D="false" dtr="false" t="normal">SUM(AK307:AK313)</f>
        <v>0</v>
      </c>
      <c r="AL314" s="573" t="n">
        <f aca="false" ca="false" dt2D="false" dtr="false" t="normal">SUM(AL307:AL313)</f>
        <v>0</v>
      </c>
      <c r="AM314" s="573" t="n">
        <f aca="false" ca="false" dt2D="false" dtr="false" t="normal">SUM(AM307:AM313)</f>
        <v>0</v>
      </c>
      <c r="AN314" s="573" t="n">
        <f aca="false" ca="false" dt2D="false" dtr="false" t="normal">SUM(AN307:AN313)</f>
        <v>0</v>
      </c>
      <c r="AO314" s="573" t="n">
        <f aca="false" ca="false" dt2D="false" dtr="false" t="normal">SUM(AO307:AO313)</f>
        <v>0</v>
      </c>
      <c r="AP314" s="573" t="n">
        <f aca="false" ca="false" dt2D="false" dtr="false" t="normal">SUM(AP307:AP313)</f>
        <v>0</v>
      </c>
      <c r="AQ314" s="573" t="n">
        <f aca="false" ca="false" dt2D="false" dtr="false" t="normal">SUM(AQ307:AQ313)</f>
        <v>0</v>
      </c>
      <c r="AR314" s="573" t="n">
        <f aca="false" ca="false" dt2D="false" dtr="false" t="normal">SUM(AR307:AR313)</f>
        <v>0</v>
      </c>
      <c r="AS314" s="573" t="n">
        <f aca="false" ca="false" dt2D="false" dtr="false" t="normal">SUM(AS307:AS313)</f>
        <v>0</v>
      </c>
      <c r="AT314" s="573" t="n">
        <f aca="false" ca="false" dt2D="false" dtr="false" t="normal">SUM(AT307:AT313)</f>
        <v>0</v>
      </c>
      <c r="AU314" s="573" t="n">
        <f aca="false" ca="false" dt2D="false" dtr="false" t="normal">SUM(AU307:AU313)</f>
        <v>0</v>
      </c>
      <c r="AV314" s="573" t="n">
        <f aca="false" ca="false" dt2D="false" dtr="false" t="normal">SUM(AV307:AV313)</f>
        <v>0</v>
      </c>
      <c r="AW314" s="573" t="n">
        <f aca="false" ca="false" dt2D="false" dtr="false" t="normal">SUM(AW307:AW313)</f>
        <v>0</v>
      </c>
      <c r="AX314" s="573" t="n">
        <f aca="false" ca="false" dt2D="false" dtr="false" t="normal">SUM(AX307:AX313)</f>
        <v>0</v>
      </c>
      <c r="AY314" s="573" t="n">
        <f aca="false" ca="false" dt2D="false" dtr="false" t="normal">SUM(AY307:AY313)</f>
        <v>0</v>
      </c>
      <c r="AZ314" s="573" t="n">
        <f aca="false" ca="false" dt2D="false" dtr="false" t="normal">SUM(AZ307:AZ313)</f>
        <v>0</v>
      </c>
      <c r="BA314" s="573" t="n">
        <f aca="false" ca="false" dt2D="false" dtr="false" t="normal">SUM(BA307:BA313)</f>
        <v>0</v>
      </c>
      <c r="BB314" s="573" t="n">
        <f aca="false" ca="false" dt2D="false" dtr="false" t="normal">SUM(BB307:BB313)</f>
        <v>0</v>
      </c>
      <c r="BC314" s="573" t="n">
        <f aca="false" ca="false" dt2D="false" dtr="false" t="normal">SUM(BC307:BC313)</f>
        <v>0</v>
      </c>
      <c r="BD314" s="573" t="n">
        <f aca="false" ca="false" dt2D="false" dtr="false" t="normal">SUM(BD307:BD313)</f>
        <v>0</v>
      </c>
      <c r="BE314" s="573" t="n">
        <f aca="false" ca="false" dt2D="false" dtr="false" t="normal">SUM(BE307:BE313)</f>
        <v>0</v>
      </c>
      <c r="BF314" s="573" t="n">
        <f aca="false" ca="false" dt2D="false" dtr="false" t="normal">SUM(BF307:BF313)</f>
        <v>0</v>
      </c>
      <c r="BG314" s="573" t="n">
        <f aca="false" ca="false" dt2D="false" dtr="false" t="normal">SUM(BG307:BG313)</f>
        <v>0</v>
      </c>
      <c r="BH314" s="573" t="n">
        <f aca="false" ca="false" dt2D="false" dtr="false" t="normal">SUM(BH307:BH313)</f>
        <v>0</v>
      </c>
      <c r="BI314" s="573" t="n">
        <f aca="false" ca="false" dt2D="false" dtr="false" t="normal">SUM(BI307:BI313)</f>
        <v>0</v>
      </c>
      <c r="BJ314" s="573" t="n">
        <f aca="false" ca="false" dt2D="false" dtr="false" t="normal">SUM(BJ307:BJ313)</f>
        <v>0</v>
      </c>
      <c r="BK314" s="573" t="n">
        <f aca="false" ca="false" dt2D="false" dtr="false" t="normal">SUM(BK307:BK313)</f>
        <v>0</v>
      </c>
      <c r="BL314" s="573" t="n">
        <f aca="false" ca="false" dt2D="false" dtr="false" t="normal">SUM(BL307:BL313)</f>
        <v>0</v>
      </c>
      <c r="BM314" s="573" t="n">
        <f aca="false" ca="false" dt2D="false" dtr="false" t="normal">SUM(BM307:BM313)</f>
        <v>0</v>
      </c>
      <c r="BN314" s="573" t="n">
        <f aca="false" ca="false" dt2D="false" dtr="false" t="normal">SUM(BN307:BN313)</f>
        <v>0</v>
      </c>
      <c r="BO314" s="573" t="n">
        <f aca="false" ca="false" dt2D="false" dtr="false" t="normal">SUM(BO307:BO313)</f>
        <v>0</v>
      </c>
      <c r="BP314" s="573" t="n">
        <f aca="false" ca="false" dt2D="false" dtr="false" t="normal">SUM(BP307:BP313)</f>
        <v>0</v>
      </c>
      <c r="BQ314" s="573" t="n">
        <f aca="false" ca="false" dt2D="false" dtr="false" t="normal">SUM(BQ307:BQ313)</f>
        <v>0</v>
      </c>
      <c r="BR314" s="573" t="n">
        <f aca="false" ca="false" dt2D="false" dtr="false" t="normal">SUM(BR307:BR313)</f>
        <v>0</v>
      </c>
      <c r="BS314" s="573" t="n">
        <f aca="false" ca="false" dt2D="false" dtr="false" t="normal">SUM(BS307:BS313)</f>
        <v>0</v>
      </c>
      <c r="BT314" s="573" t="n">
        <f aca="false" ca="false" dt2D="false" dtr="false" t="normal">SUM(BT307:BT313)</f>
        <v>0</v>
      </c>
    </row>
    <row hidden="true" ht="16.5" outlineLevel="1" r="315">
      <c r="A315" s="529" t="e">
        <f aca="false" ca="false" dt2D="false" dtr="false" t="normal">A314</f>
        <v>#N/A</v>
      </c>
      <c r="F315" s="482" t="e">
        <f aca="false" ca="false" dt2D="false" dtr="false" t="normal">F314</f>
        <v>#N/A</v>
      </c>
      <c r="G315" s="482" t="n">
        <f aca="false" ca="false" dt2D="false" dtr="false" t="normal">G314</f>
        <v>0</v>
      </c>
      <c r="L315" s="235" t="n"/>
      <c r="M315" s="244" t="n"/>
      <c r="N315" s="244" t="n"/>
      <c r="O315" s="244" t="n"/>
      <c r="P315" s="244" t="n"/>
      <c r="Q315" s="244" t="n"/>
      <c r="R315" s="244" t="n"/>
      <c r="S315" s="244" t="n"/>
      <c r="T315" s="244" t="n"/>
      <c r="U315" s="244" t="n"/>
      <c r="V315" s="244" t="n"/>
      <c r="W315" s="244" t="n"/>
      <c r="X315" s="244" t="n"/>
      <c r="Y315" s="244" t="n"/>
      <c r="Z315" s="244" t="n"/>
      <c r="AA315" s="244" t="n"/>
      <c r="AB315" s="244" t="n"/>
      <c r="AC315" s="244" t="n"/>
      <c r="AD315" s="244" t="n"/>
      <c r="AE315" s="244" t="n"/>
      <c r="AF315" s="244" t="n"/>
      <c r="AG315" s="244" t="n"/>
      <c r="AH315" s="244" t="n"/>
      <c r="AI315" s="244" t="n"/>
      <c r="AJ315" s="244" t="n"/>
      <c r="AK315" s="244" t="n"/>
      <c r="AL315" s="244" t="n"/>
      <c r="AM315" s="244" t="n"/>
      <c r="AN315" s="244" t="n"/>
      <c r="AO315" s="244" t="n"/>
      <c r="AP315" s="244" t="n"/>
      <c r="AQ315" s="244" t="n"/>
      <c r="AR315" s="244" t="n"/>
      <c r="AS315" s="244" t="n"/>
      <c r="AT315" s="244" t="n"/>
      <c r="AU315" s="244" t="n"/>
      <c r="AV315" s="244" t="n"/>
      <c r="AW315" s="244" t="n"/>
      <c r="AX315" s="244" t="n"/>
      <c r="AY315" s="244" t="n"/>
      <c r="AZ315" s="244" t="n"/>
      <c r="BA315" s="244" t="n"/>
      <c r="BB315" s="244" t="n"/>
      <c r="BC315" s="244" t="n"/>
      <c r="BD315" s="244" t="n"/>
      <c r="BE315" s="244" t="n"/>
      <c r="BF315" s="244" t="n"/>
      <c r="BG315" s="244" t="n"/>
      <c r="BH315" s="244" t="n"/>
      <c r="BI315" s="244" t="n"/>
      <c r="BJ315" s="244" t="n"/>
      <c r="BK315" s="244" t="n"/>
      <c r="BL315" s="244" t="n"/>
      <c r="BM315" s="244" t="n"/>
      <c r="BN315" s="244" t="n"/>
      <c r="BO315" s="244" t="n"/>
      <c r="BP315" s="244" t="n"/>
      <c r="BQ315" s="244" t="n"/>
      <c r="BR315" s="244" t="n"/>
      <c r="BS315" s="244" t="n"/>
      <c r="BT315" s="244" t="n"/>
    </row>
    <row hidden="true" ht="16.5" outlineLevel="1" r="316">
      <c r="A316" s="529" t="e">
        <f aca="false" ca="false" dt2D="false" dtr="false" t="normal">A315</f>
        <v>#N/A</v>
      </c>
      <c r="F316" s="482" t="e">
        <f aca="false" ca="false" dt2D="false" dtr="false" t="normal">F315</f>
        <v>#N/A</v>
      </c>
      <c r="G316" s="482" t="n">
        <f aca="false" ca="false" dt2D="false" dtr="false" t="normal">G315</f>
        <v>0</v>
      </c>
      <c r="I316" s="85" t="s">
        <v>670</v>
      </c>
      <c r="J316" s="431" t="s">
        <v>585</v>
      </c>
      <c r="L316" s="235" t="n"/>
      <c r="M316" s="565" t="n"/>
      <c r="N316" s="565" t="n"/>
      <c r="O316" s="565" t="n"/>
      <c r="P316" s="565" t="n"/>
      <c r="Q316" s="565" t="n"/>
      <c r="R316" s="565" t="n"/>
      <c r="S316" s="565" t="n"/>
      <c r="T316" s="565" t="n"/>
      <c r="U316" s="565" t="n"/>
      <c r="V316" s="565" t="n"/>
      <c r="W316" s="565" t="n"/>
      <c r="X316" s="565" t="n"/>
      <c r="Y316" s="565" t="n"/>
      <c r="Z316" s="565" t="n"/>
      <c r="AA316" s="565" t="n"/>
      <c r="AB316" s="565" t="n"/>
      <c r="AC316" s="565" t="n"/>
      <c r="AD316" s="565" t="n"/>
      <c r="AE316" s="565" t="n"/>
      <c r="AF316" s="565" t="n"/>
      <c r="AG316" s="565" t="n"/>
      <c r="AH316" s="565" t="n"/>
      <c r="AI316" s="565" t="n"/>
      <c r="AJ316" s="565" t="n"/>
      <c r="AK316" s="565" t="n"/>
      <c r="AL316" s="565" t="n"/>
      <c r="AM316" s="565" t="n"/>
      <c r="AN316" s="565" t="n"/>
      <c r="AO316" s="565" t="n"/>
      <c r="AP316" s="565" t="n"/>
      <c r="AQ316" s="565" t="n"/>
      <c r="AR316" s="565" t="n"/>
      <c r="AS316" s="565" t="n"/>
      <c r="AT316" s="565" t="n"/>
      <c r="AU316" s="565" t="n"/>
      <c r="AV316" s="565" t="n"/>
      <c r="AW316" s="565" t="n"/>
      <c r="AX316" s="565" t="n"/>
      <c r="AY316" s="565" t="n"/>
      <c r="AZ316" s="565" t="n"/>
      <c r="BA316" s="565" t="n"/>
      <c r="BB316" s="565" t="n"/>
      <c r="BC316" s="565" t="n"/>
      <c r="BD316" s="565" t="n"/>
      <c r="BE316" s="565" t="n"/>
      <c r="BF316" s="565" t="n"/>
      <c r="BG316" s="565" t="n"/>
      <c r="BH316" s="565" t="n"/>
      <c r="BI316" s="565" t="n"/>
      <c r="BJ316" s="565" t="n"/>
      <c r="BK316" s="565" t="n"/>
      <c r="BL316" s="565" t="n"/>
      <c r="BM316" s="565" t="n"/>
      <c r="BN316" s="565" t="n"/>
      <c r="BO316" s="565" t="n"/>
      <c r="BP316" s="565" t="n"/>
      <c r="BQ316" s="565" t="n"/>
      <c r="BR316" s="565" t="n"/>
      <c r="BS316" s="565" t="n"/>
      <c r="BT316" s="565" t="n"/>
    </row>
    <row hidden="true" ht="16.5" outlineLevel="2" r="317">
      <c r="A317" s="529" t="e">
        <f aca="false" ca="false" dt2D="false" dtr="false" t="normal">A316</f>
        <v>#N/A</v>
      </c>
      <c r="F317" s="482" t="e">
        <f aca="false" ca="false" dt2D="false" dtr="false" t="normal">F316</f>
        <v>#N/A</v>
      </c>
      <c r="G317" s="482" t="n">
        <f aca="false" ca="false" dt2D="false" dtr="false" t="normal">G316</f>
        <v>0</v>
      </c>
      <c r="I317" s="566" t="s">
        <v>727</v>
      </c>
      <c r="J317" s="626" t="s">
        <v>640</v>
      </c>
      <c r="K317" s="567" t="n"/>
      <c r="L317" s="627" t="n"/>
      <c r="M317" s="568" t="n">
        <f aca="false" ca="false" dt2D="false" dtr="false" t="normal">$L317*$K317*M316</f>
        <v>0</v>
      </c>
      <c r="N317" s="568" t="n">
        <f aca="false" ca="false" dt2D="false" dtr="false" t="normal">$L317*$K317*N316</f>
        <v>0</v>
      </c>
      <c r="O317" s="568" t="n">
        <f aca="false" ca="false" dt2D="false" dtr="false" t="normal">$L317*$K317*O316</f>
        <v>0</v>
      </c>
      <c r="P317" s="568" t="n">
        <f aca="false" ca="false" dt2D="false" dtr="false" t="normal">$L317*$K317*P316</f>
        <v>0</v>
      </c>
      <c r="Q317" s="568" t="n">
        <f aca="false" ca="false" dt2D="false" dtr="false" t="normal">$L317*$K317*Q316</f>
        <v>0</v>
      </c>
      <c r="R317" s="568" t="n">
        <f aca="false" ca="false" dt2D="false" dtr="false" t="normal">$L317*$K317*R316</f>
        <v>0</v>
      </c>
      <c r="S317" s="568" t="n">
        <f aca="false" ca="false" dt2D="false" dtr="false" t="normal">$L317*$K317*S316</f>
        <v>0</v>
      </c>
      <c r="T317" s="568" t="n">
        <f aca="false" ca="false" dt2D="false" dtr="false" t="normal">$L317*$K317*T316</f>
        <v>0</v>
      </c>
      <c r="U317" s="568" t="n">
        <f aca="false" ca="false" dt2D="false" dtr="false" t="normal">$L317*$K317*U316</f>
        <v>0</v>
      </c>
      <c r="V317" s="568" t="n">
        <f aca="false" ca="false" dt2D="false" dtr="false" t="normal">$L317*$K317*V316</f>
        <v>0</v>
      </c>
      <c r="W317" s="568" t="n">
        <f aca="false" ca="false" dt2D="false" dtr="false" t="normal">$L317*$K317*W316</f>
        <v>0</v>
      </c>
      <c r="X317" s="568" t="n">
        <f aca="false" ca="false" dt2D="false" dtr="false" t="normal">$L317*$K317*X316</f>
        <v>0</v>
      </c>
      <c r="Y317" s="568" t="n">
        <f aca="false" ca="false" dt2D="false" dtr="false" t="normal">$L317*$K317*Y316</f>
        <v>0</v>
      </c>
      <c r="Z317" s="568" t="n">
        <f aca="false" ca="false" dt2D="false" dtr="false" t="normal">$L317*$K317*Z316</f>
        <v>0</v>
      </c>
      <c r="AA317" s="568" t="n">
        <f aca="false" ca="false" dt2D="false" dtr="false" t="normal">$L317*$K317*AA316</f>
        <v>0</v>
      </c>
      <c r="AB317" s="568" t="n">
        <f aca="false" ca="false" dt2D="false" dtr="false" t="normal">$L317*$K317*AB316</f>
        <v>0</v>
      </c>
      <c r="AC317" s="568" t="n">
        <f aca="false" ca="false" dt2D="false" dtr="false" t="normal">$L317*$K317*AC316</f>
        <v>0</v>
      </c>
      <c r="AD317" s="568" t="n">
        <f aca="false" ca="false" dt2D="false" dtr="false" t="normal">$L317*$K317*AD316</f>
        <v>0</v>
      </c>
      <c r="AE317" s="568" t="n">
        <f aca="false" ca="false" dt2D="false" dtr="false" t="normal">$L317*$K317*AE316</f>
        <v>0</v>
      </c>
      <c r="AF317" s="568" t="n">
        <f aca="false" ca="false" dt2D="false" dtr="false" t="normal">$L317*$K317*AF316</f>
        <v>0</v>
      </c>
      <c r="AG317" s="568" t="n">
        <f aca="false" ca="false" dt2D="false" dtr="false" t="normal">$L317*$K317*AG316</f>
        <v>0</v>
      </c>
      <c r="AH317" s="568" t="n">
        <f aca="false" ca="false" dt2D="false" dtr="false" t="normal">$L317*$K317*AH316</f>
        <v>0</v>
      </c>
      <c r="AI317" s="568" t="n">
        <f aca="false" ca="false" dt2D="false" dtr="false" t="normal">$L317*$K317*AI316</f>
        <v>0</v>
      </c>
      <c r="AJ317" s="568" t="n">
        <f aca="false" ca="false" dt2D="false" dtr="false" t="normal">$L317*$K317*AJ316</f>
        <v>0</v>
      </c>
      <c r="AK317" s="568" t="n">
        <f aca="false" ca="false" dt2D="false" dtr="false" t="normal">$L317*$K317*AK316</f>
        <v>0</v>
      </c>
      <c r="AL317" s="568" t="n">
        <f aca="false" ca="false" dt2D="false" dtr="false" t="normal">$L317*$K317*AL316</f>
        <v>0</v>
      </c>
      <c r="AM317" s="568" t="n">
        <f aca="false" ca="false" dt2D="false" dtr="false" t="normal">$L317*$K317*AM316</f>
        <v>0</v>
      </c>
      <c r="AN317" s="568" t="n">
        <f aca="false" ca="false" dt2D="false" dtr="false" t="normal">$L317*$K317*AN316</f>
        <v>0</v>
      </c>
      <c r="AO317" s="568" t="n">
        <f aca="false" ca="false" dt2D="false" dtr="false" t="normal">$L317*$K317*AO316</f>
        <v>0</v>
      </c>
      <c r="AP317" s="568" t="n">
        <f aca="false" ca="false" dt2D="false" dtr="false" t="normal">$L317*$K317*AP316</f>
        <v>0</v>
      </c>
      <c r="AQ317" s="568" t="n">
        <f aca="false" ca="false" dt2D="false" dtr="false" t="normal">$L317*$K317*AQ316</f>
        <v>0</v>
      </c>
      <c r="AR317" s="568" t="n">
        <f aca="false" ca="false" dt2D="false" dtr="false" t="normal">$L317*$K317*AR316</f>
        <v>0</v>
      </c>
      <c r="AS317" s="568" t="n">
        <f aca="false" ca="false" dt2D="false" dtr="false" t="normal">$L317*$K317*AS316</f>
        <v>0</v>
      </c>
      <c r="AT317" s="568" t="n">
        <f aca="false" ca="false" dt2D="false" dtr="false" t="normal">$L317*$K317*AT316</f>
        <v>0</v>
      </c>
      <c r="AU317" s="568" t="n">
        <f aca="false" ca="false" dt2D="false" dtr="false" t="normal">$L317*$K317*AU316</f>
        <v>0</v>
      </c>
      <c r="AV317" s="568" t="n">
        <f aca="false" ca="false" dt2D="false" dtr="false" t="normal">$L317*$K317*AV316</f>
        <v>0</v>
      </c>
      <c r="AW317" s="568" t="n">
        <f aca="false" ca="false" dt2D="false" dtr="false" t="normal">$L317*$K317*AW316</f>
        <v>0</v>
      </c>
      <c r="AX317" s="568" t="n">
        <f aca="false" ca="false" dt2D="false" dtr="false" t="normal">$L317*$K317*AX316</f>
        <v>0</v>
      </c>
      <c r="AY317" s="568" t="n">
        <f aca="false" ca="false" dt2D="false" dtr="false" t="normal">$L317*$K317*AY316</f>
        <v>0</v>
      </c>
      <c r="AZ317" s="568" t="n">
        <f aca="false" ca="false" dt2D="false" dtr="false" t="normal">$L317*$K317*AZ316</f>
        <v>0</v>
      </c>
      <c r="BA317" s="568" t="n">
        <f aca="false" ca="false" dt2D="false" dtr="false" t="normal">$L317*$K317*BA316</f>
        <v>0</v>
      </c>
      <c r="BB317" s="568" t="n">
        <f aca="false" ca="false" dt2D="false" dtr="false" t="normal">$L317*$K317*BB316</f>
        <v>0</v>
      </c>
      <c r="BC317" s="568" t="n">
        <f aca="false" ca="false" dt2D="false" dtr="false" t="normal">$L317*$K317*BC316</f>
        <v>0</v>
      </c>
      <c r="BD317" s="568" t="n">
        <f aca="false" ca="false" dt2D="false" dtr="false" t="normal">$L317*$K317*BD316</f>
        <v>0</v>
      </c>
      <c r="BE317" s="568" t="n">
        <f aca="false" ca="false" dt2D="false" dtr="false" t="normal">$L317*$K317*BE316</f>
        <v>0</v>
      </c>
      <c r="BF317" s="568" t="n">
        <f aca="false" ca="false" dt2D="false" dtr="false" t="normal">$L317*$K317*BF316</f>
        <v>0</v>
      </c>
      <c r="BG317" s="568" t="n">
        <f aca="false" ca="false" dt2D="false" dtr="false" t="normal">$L317*$K317*BG316</f>
        <v>0</v>
      </c>
      <c r="BH317" s="568" t="n">
        <f aca="false" ca="false" dt2D="false" dtr="false" t="normal">$L317*$K317*BH316</f>
        <v>0</v>
      </c>
      <c r="BI317" s="568" t="n">
        <f aca="false" ca="false" dt2D="false" dtr="false" t="normal">$L317*$K317*BI316</f>
        <v>0</v>
      </c>
      <c r="BJ317" s="568" t="n">
        <f aca="false" ca="false" dt2D="false" dtr="false" t="normal">$L317*$K317*BJ316</f>
        <v>0</v>
      </c>
      <c r="BK317" s="568" t="n">
        <f aca="false" ca="false" dt2D="false" dtr="false" t="normal">$L317*$K317*BK316</f>
        <v>0</v>
      </c>
      <c r="BL317" s="568" t="n">
        <f aca="false" ca="false" dt2D="false" dtr="false" t="normal">$L317*$K317*BL316</f>
        <v>0</v>
      </c>
      <c r="BM317" s="568" t="n">
        <f aca="false" ca="false" dt2D="false" dtr="false" t="normal">$L317*$K317*BM316</f>
        <v>0</v>
      </c>
      <c r="BN317" s="568" t="n">
        <f aca="false" ca="false" dt2D="false" dtr="false" t="normal">$L317*$K317*BN316</f>
        <v>0</v>
      </c>
      <c r="BO317" s="568" t="n">
        <f aca="false" ca="false" dt2D="false" dtr="false" t="normal">$L317*$K317*BO316</f>
        <v>0</v>
      </c>
      <c r="BP317" s="568" t="n">
        <f aca="false" ca="false" dt2D="false" dtr="false" t="normal">$L317*$K317*BP316</f>
        <v>0</v>
      </c>
      <c r="BQ317" s="568" t="n">
        <f aca="false" ca="false" dt2D="false" dtr="false" t="normal">$L317*$K317*BQ316</f>
        <v>0</v>
      </c>
      <c r="BR317" s="568" t="n">
        <f aca="false" ca="false" dt2D="false" dtr="false" t="normal">$L317*$K317*BR316</f>
        <v>0</v>
      </c>
      <c r="BS317" s="568" t="n">
        <f aca="false" ca="false" dt2D="false" dtr="false" t="normal">$L317*$K317*BS316</f>
        <v>0</v>
      </c>
      <c r="BT317" s="568" t="n">
        <f aca="false" ca="false" dt2D="false" dtr="false" t="normal">$L317*$K317*BT316</f>
        <v>0</v>
      </c>
    </row>
    <row hidden="true" ht="16.5" outlineLevel="2" r="318">
      <c r="A318" s="529" t="e">
        <f aca="false" ca="false" dt2D="false" dtr="false" t="normal">A317</f>
        <v>#N/A</v>
      </c>
      <c r="F318" s="482" t="e">
        <f aca="false" ca="false" dt2D="false" dtr="false" t="normal">F317</f>
        <v>#N/A</v>
      </c>
      <c r="G318" s="482" t="n">
        <f aca="false" ca="false" dt2D="false" dtr="false" t="normal">G317</f>
        <v>0</v>
      </c>
      <c r="I318" s="566" t="s">
        <v>678</v>
      </c>
      <c r="J318" s="626" t="s">
        <v>587</v>
      </c>
      <c r="K318" s="567" t="n"/>
      <c r="L318" s="627" t="n"/>
      <c r="M318" s="568" t="n">
        <f aca="false" ca="false" dt2D="false" dtr="false" t="normal">$L318*$K318*M316</f>
        <v>0</v>
      </c>
      <c r="N318" s="568" t="n">
        <f aca="false" ca="false" dt2D="false" dtr="false" t="normal">$L318*$K318*N316</f>
        <v>0</v>
      </c>
      <c r="O318" s="568" t="n">
        <f aca="false" ca="false" dt2D="false" dtr="false" t="normal">$L318*$K318*O316</f>
        <v>0</v>
      </c>
      <c r="P318" s="568" t="n">
        <f aca="false" ca="false" dt2D="false" dtr="false" t="normal">$L318*$K318*P316</f>
        <v>0</v>
      </c>
      <c r="Q318" s="568" t="n">
        <f aca="false" ca="false" dt2D="false" dtr="false" t="normal">$L318*$K318*Q316</f>
        <v>0</v>
      </c>
      <c r="R318" s="568" t="n">
        <f aca="false" ca="false" dt2D="false" dtr="false" t="normal">$L318*$K318*R316</f>
        <v>0</v>
      </c>
      <c r="S318" s="568" t="n">
        <f aca="false" ca="false" dt2D="false" dtr="false" t="normal">$L318*$K318*S316</f>
        <v>0</v>
      </c>
      <c r="T318" s="568" t="n">
        <f aca="false" ca="false" dt2D="false" dtr="false" t="normal">$L318*$K318*T316</f>
        <v>0</v>
      </c>
      <c r="U318" s="568" t="n">
        <f aca="false" ca="false" dt2D="false" dtr="false" t="normal">$L318*$K318*U316</f>
        <v>0</v>
      </c>
      <c r="V318" s="568" t="n">
        <f aca="false" ca="false" dt2D="false" dtr="false" t="normal">$L318*$K318*V316</f>
        <v>0</v>
      </c>
      <c r="W318" s="568" t="n">
        <f aca="false" ca="false" dt2D="false" dtr="false" t="normal">$L318*$K318*W316</f>
        <v>0</v>
      </c>
      <c r="X318" s="568" t="n">
        <f aca="false" ca="false" dt2D="false" dtr="false" t="normal">$L318*$K318*X316</f>
        <v>0</v>
      </c>
      <c r="Y318" s="568" t="n">
        <f aca="false" ca="false" dt2D="false" dtr="false" t="normal">$L318*$K318*Y316</f>
        <v>0</v>
      </c>
      <c r="Z318" s="568" t="n">
        <f aca="false" ca="false" dt2D="false" dtr="false" t="normal">$L318*$K318*Z316</f>
        <v>0</v>
      </c>
      <c r="AA318" s="568" t="n">
        <f aca="false" ca="false" dt2D="false" dtr="false" t="normal">$L318*$K318*AA316</f>
        <v>0</v>
      </c>
      <c r="AB318" s="568" t="n">
        <f aca="false" ca="false" dt2D="false" dtr="false" t="normal">$L318*$K318*AB316</f>
        <v>0</v>
      </c>
      <c r="AC318" s="568" t="n">
        <f aca="false" ca="false" dt2D="false" dtr="false" t="normal">$L318*$K318*AC316</f>
        <v>0</v>
      </c>
      <c r="AD318" s="568" t="n">
        <f aca="false" ca="false" dt2D="false" dtr="false" t="normal">$L318*$K318*AD316</f>
        <v>0</v>
      </c>
      <c r="AE318" s="568" t="n">
        <f aca="false" ca="false" dt2D="false" dtr="false" t="normal">$L318*$K318*AE316</f>
        <v>0</v>
      </c>
      <c r="AF318" s="568" t="n">
        <f aca="false" ca="false" dt2D="false" dtr="false" t="normal">$L318*$K318*AF316</f>
        <v>0</v>
      </c>
      <c r="AG318" s="568" t="n">
        <f aca="false" ca="false" dt2D="false" dtr="false" t="normal">$L318*$K318*AG316</f>
        <v>0</v>
      </c>
      <c r="AH318" s="568" t="n">
        <f aca="false" ca="false" dt2D="false" dtr="false" t="normal">$L318*$K318*AH316</f>
        <v>0</v>
      </c>
      <c r="AI318" s="568" t="n">
        <f aca="false" ca="false" dt2D="false" dtr="false" t="normal">$L318*$K318*AI316</f>
        <v>0</v>
      </c>
      <c r="AJ318" s="568" t="n">
        <f aca="false" ca="false" dt2D="false" dtr="false" t="normal">$L318*$K318*AJ316</f>
        <v>0</v>
      </c>
      <c r="AK318" s="568" t="n">
        <f aca="false" ca="false" dt2D="false" dtr="false" t="normal">$L318*$K318*AK316</f>
        <v>0</v>
      </c>
      <c r="AL318" s="568" t="n">
        <f aca="false" ca="false" dt2D="false" dtr="false" t="normal">$L318*$K318*AL316</f>
        <v>0</v>
      </c>
      <c r="AM318" s="568" t="n">
        <f aca="false" ca="false" dt2D="false" dtr="false" t="normal">$L318*$K318*AM316</f>
        <v>0</v>
      </c>
      <c r="AN318" s="568" t="n">
        <f aca="false" ca="false" dt2D="false" dtr="false" t="normal">$L318*$K318*AN316</f>
        <v>0</v>
      </c>
      <c r="AO318" s="568" t="n">
        <f aca="false" ca="false" dt2D="false" dtr="false" t="normal">$L318*$K318*AO316</f>
        <v>0</v>
      </c>
      <c r="AP318" s="568" t="n">
        <f aca="false" ca="false" dt2D="false" dtr="false" t="normal">$L318*$K318*AP316</f>
        <v>0</v>
      </c>
      <c r="AQ318" s="568" t="n">
        <f aca="false" ca="false" dt2D="false" dtr="false" t="normal">$L318*$K318*AQ316</f>
        <v>0</v>
      </c>
      <c r="AR318" s="568" t="n">
        <f aca="false" ca="false" dt2D="false" dtr="false" t="normal">$L318*$K318*AR316</f>
        <v>0</v>
      </c>
      <c r="AS318" s="568" t="n">
        <f aca="false" ca="false" dt2D="false" dtr="false" t="normal">$L318*$K318*AS316</f>
        <v>0</v>
      </c>
      <c r="AT318" s="568" t="n">
        <f aca="false" ca="false" dt2D="false" dtr="false" t="normal">$L318*$K318*AT316</f>
        <v>0</v>
      </c>
      <c r="AU318" s="568" t="n">
        <f aca="false" ca="false" dt2D="false" dtr="false" t="normal">$L318*$K318*AU316</f>
        <v>0</v>
      </c>
      <c r="AV318" s="568" t="n">
        <f aca="false" ca="false" dt2D="false" dtr="false" t="normal">$L318*$K318*AV316</f>
        <v>0</v>
      </c>
      <c r="AW318" s="568" t="n">
        <f aca="false" ca="false" dt2D="false" dtr="false" t="normal">$L318*$K318*AW316</f>
        <v>0</v>
      </c>
      <c r="AX318" s="568" t="n">
        <f aca="false" ca="false" dt2D="false" dtr="false" t="normal">$L318*$K318*AX316</f>
        <v>0</v>
      </c>
      <c r="AY318" s="568" t="n">
        <f aca="false" ca="false" dt2D="false" dtr="false" t="normal">$L318*$K318*AY316</f>
        <v>0</v>
      </c>
      <c r="AZ318" s="568" t="n">
        <f aca="false" ca="false" dt2D="false" dtr="false" t="normal">$L318*$K318*AZ316</f>
        <v>0</v>
      </c>
      <c r="BA318" s="568" t="n">
        <f aca="false" ca="false" dt2D="false" dtr="false" t="normal">$L318*$K318*BA316</f>
        <v>0</v>
      </c>
      <c r="BB318" s="568" t="n">
        <f aca="false" ca="false" dt2D="false" dtr="false" t="normal">$L318*$K318*BB316</f>
        <v>0</v>
      </c>
      <c r="BC318" s="568" t="n">
        <f aca="false" ca="false" dt2D="false" dtr="false" t="normal">$L318*$K318*BC316</f>
        <v>0</v>
      </c>
      <c r="BD318" s="568" t="n">
        <f aca="false" ca="false" dt2D="false" dtr="false" t="normal">$L318*$K318*BD316</f>
        <v>0</v>
      </c>
      <c r="BE318" s="568" t="n">
        <f aca="false" ca="false" dt2D="false" dtr="false" t="normal">$L318*$K318*BE316</f>
        <v>0</v>
      </c>
      <c r="BF318" s="568" t="n">
        <f aca="false" ca="false" dt2D="false" dtr="false" t="normal">$L318*$K318*BF316</f>
        <v>0</v>
      </c>
      <c r="BG318" s="568" t="n">
        <f aca="false" ca="false" dt2D="false" dtr="false" t="normal">$L318*$K318*BG316</f>
        <v>0</v>
      </c>
      <c r="BH318" s="568" t="n">
        <f aca="false" ca="false" dt2D="false" dtr="false" t="normal">$L318*$K318*BH316</f>
        <v>0</v>
      </c>
      <c r="BI318" s="568" t="n">
        <f aca="false" ca="false" dt2D="false" dtr="false" t="normal">$L318*$K318*BI316</f>
        <v>0</v>
      </c>
      <c r="BJ318" s="568" t="n">
        <f aca="false" ca="false" dt2D="false" dtr="false" t="normal">$L318*$K318*BJ316</f>
        <v>0</v>
      </c>
      <c r="BK318" s="568" t="n">
        <f aca="false" ca="false" dt2D="false" dtr="false" t="normal">$L318*$K318*BK316</f>
        <v>0</v>
      </c>
      <c r="BL318" s="568" t="n">
        <f aca="false" ca="false" dt2D="false" dtr="false" t="normal">$L318*$K318*BL316</f>
        <v>0</v>
      </c>
      <c r="BM318" s="568" t="n">
        <f aca="false" ca="false" dt2D="false" dtr="false" t="normal">$L318*$K318*BM316</f>
        <v>0</v>
      </c>
      <c r="BN318" s="568" t="n">
        <f aca="false" ca="false" dt2D="false" dtr="false" t="normal">$L318*$K318*BN316</f>
        <v>0</v>
      </c>
      <c r="BO318" s="568" t="n">
        <f aca="false" ca="false" dt2D="false" dtr="false" t="normal">$L318*$K318*BO316</f>
        <v>0</v>
      </c>
      <c r="BP318" s="568" t="n">
        <f aca="false" ca="false" dt2D="false" dtr="false" t="normal">$L318*$K318*BP316</f>
        <v>0</v>
      </c>
      <c r="BQ318" s="568" t="n">
        <f aca="false" ca="false" dt2D="false" dtr="false" t="normal">$L318*$K318*BQ316</f>
        <v>0</v>
      </c>
      <c r="BR318" s="568" t="n">
        <f aca="false" ca="false" dt2D="false" dtr="false" t="normal">$L318*$K318*BR316</f>
        <v>0</v>
      </c>
      <c r="BS318" s="568" t="n">
        <f aca="false" ca="false" dt2D="false" dtr="false" t="normal">$L318*$K318*BS316</f>
        <v>0</v>
      </c>
      <c r="BT318" s="568" t="n">
        <f aca="false" ca="false" dt2D="false" dtr="false" t="normal">$L318*$K318*BT316</f>
        <v>0</v>
      </c>
    </row>
    <row hidden="true" ht="16.5" outlineLevel="2" r="319">
      <c r="A319" s="529" t="e">
        <f aca="false" ca="false" dt2D="false" dtr="false" t="normal">A318</f>
        <v>#N/A</v>
      </c>
      <c r="F319" s="482" t="e">
        <f aca="false" ca="false" dt2D="false" dtr="false" t="normal">F318</f>
        <v>#N/A</v>
      </c>
      <c r="G319" s="482" t="n">
        <f aca="false" ca="false" dt2D="false" dtr="false" t="normal">G318</f>
        <v>0</v>
      </c>
      <c r="I319" s="566" t="s">
        <v>674</v>
      </c>
      <c r="J319" s="626" t="s">
        <v>587</v>
      </c>
      <c r="K319" s="567" t="n"/>
      <c r="L319" s="627" t="n"/>
      <c r="M319" s="568" t="n">
        <f aca="false" ca="false" dt2D="false" dtr="false" t="normal">$L319*$K319*M316</f>
        <v>0</v>
      </c>
      <c r="N319" s="568" t="n">
        <f aca="false" ca="false" dt2D="false" dtr="false" t="normal">$L319*$K319*N316</f>
        <v>0</v>
      </c>
      <c r="O319" s="568" t="n">
        <f aca="false" ca="false" dt2D="false" dtr="false" t="normal">$L319*$K319*O316</f>
        <v>0</v>
      </c>
      <c r="P319" s="568" t="n">
        <f aca="false" ca="false" dt2D="false" dtr="false" t="normal">$L319*$K319*P316</f>
        <v>0</v>
      </c>
      <c r="Q319" s="568" t="n">
        <f aca="false" ca="false" dt2D="false" dtr="false" t="normal">$L319*$K319*Q316</f>
        <v>0</v>
      </c>
      <c r="R319" s="568" t="n">
        <f aca="false" ca="false" dt2D="false" dtr="false" t="normal">$L319*$K319*R316</f>
        <v>0</v>
      </c>
      <c r="S319" s="568" t="n">
        <f aca="false" ca="false" dt2D="false" dtr="false" t="normal">$L319*$K319*S316</f>
        <v>0</v>
      </c>
      <c r="T319" s="568" t="n">
        <f aca="false" ca="false" dt2D="false" dtr="false" t="normal">$L319*$K319*T316</f>
        <v>0</v>
      </c>
      <c r="U319" s="568" t="n">
        <f aca="false" ca="false" dt2D="false" dtr="false" t="normal">$L319*$K319*U316</f>
        <v>0</v>
      </c>
      <c r="V319" s="568" t="n">
        <f aca="false" ca="false" dt2D="false" dtr="false" t="normal">$L319*$K319*V316</f>
        <v>0</v>
      </c>
      <c r="W319" s="568" t="n">
        <f aca="false" ca="false" dt2D="false" dtr="false" t="normal">$L319*$K319*W316</f>
        <v>0</v>
      </c>
      <c r="X319" s="568" t="n">
        <f aca="false" ca="false" dt2D="false" dtr="false" t="normal">$L319*$K319*X316</f>
        <v>0</v>
      </c>
      <c r="Y319" s="568" t="n">
        <f aca="false" ca="false" dt2D="false" dtr="false" t="normal">$L319*$K319*Y316</f>
        <v>0</v>
      </c>
      <c r="Z319" s="568" t="n">
        <f aca="false" ca="false" dt2D="false" dtr="false" t="normal">$L319*$K319*Z316</f>
        <v>0</v>
      </c>
      <c r="AA319" s="568" t="n">
        <f aca="false" ca="false" dt2D="false" dtr="false" t="normal">$L319*$K319*AA316</f>
        <v>0</v>
      </c>
      <c r="AB319" s="568" t="n">
        <f aca="false" ca="false" dt2D="false" dtr="false" t="normal">$L319*$K319*AB316</f>
        <v>0</v>
      </c>
      <c r="AC319" s="568" t="n">
        <f aca="false" ca="false" dt2D="false" dtr="false" t="normal">$L319*$K319*AC316</f>
        <v>0</v>
      </c>
      <c r="AD319" s="568" t="n">
        <f aca="false" ca="false" dt2D="false" dtr="false" t="normal">$L319*$K319*AD316</f>
        <v>0</v>
      </c>
      <c r="AE319" s="568" t="n">
        <f aca="false" ca="false" dt2D="false" dtr="false" t="normal">$L319*$K319*AE316</f>
        <v>0</v>
      </c>
      <c r="AF319" s="568" t="n">
        <f aca="false" ca="false" dt2D="false" dtr="false" t="normal">$L319*$K319*AF316</f>
        <v>0</v>
      </c>
      <c r="AG319" s="568" t="n">
        <f aca="false" ca="false" dt2D="false" dtr="false" t="normal">$L319*$K319*AG316</f>
        <v>0</v>
      </c>
      <c r="AH319" s="568" t="n">
        <f aca="false" ca="false" dt2D="false" dtr="false" t="normal">$L319*$K319*AH316</f>
        <v>0</v>
      </c>
      <c r="AI319" s="568" t="n">
        <f aca="false" ca="false" dt2D="false" dtr="false" t="normal">$L319*$K319*AI316</f>
        <v>0</v>
      </c>
      <c r="AJ319" s="568" t="n">
        <f aca="false" ca="false" dt2D="false" dtr="false" t="normal">$L319*$K319*AJ316</f>
        <v>0</v>
      </c>
      <c r="AK319" s="568" t="n">
        <f aca="false" ca="false" dt2D="false" dtr="false" t="normal">$L319*$K319*AK316</f>
        <v>0</v>
      </c>
      <c r="AL319" s="568" t="n">
        <f aca="false" ca="false" dt2D="false" dtr="false" t="normal">$L319*$K319*AL316</f>
        <v>0</v>
      </c>
      <c r="AM319" s="568" t="n">
        <f aca="false" ca="false" dt2D="false" dtr="false" t="normal">$L319*$K319*AM316</f>
        <v>0</v>
      </c>
      <c r="AN319" s="568" t="n">
        <f aca="false" ca="false" dt2D="false" dtr="false" t="normal">$L319*$K319*AN316</f>
        <v>0</v>
      </c>
      <c r="AO319" s="568" t="n">
        <f aca="false" ca="false" dt2D="false" dtr="false" t="normal">$L319*$K319*AO316</f>
        <v>0</v>
      </c>
      <c r="AP319" s="568" t="n">
        <f aca="false" ca="false" dt2D="false" dtr="false" t="normal">$L319*$K319*AP316</f>
        <v>0</v>
      </c>
      <c r="AQ319" s="568" t="n">
        <f aca="false" ca="false" dt2D="false" dtr="false" t="normal">$L319*$K319*AQ316</f>
        <v>0</v>
      </c>
      <c r="AR319" s="568" t="n">
        <f aca="false" ca="false" dt2D="false" dtr="false" t="normal">$L319*$K319*AR316</f>
        <v>0</v>
      </c>
      <c r="AS319" s="568" t="n">
        <f aca="false" ca="false" dt2D="false" dtr="false" t="normal">$L319*$K319*AS316</f>
        <v>0</v>
      </c>
      <c r="AT319" s="568" t="n">
        <f aca="false" ca="false" dt2D="false" dtr="false" t="normal">$L319*$K319*AT316</f>
        <v>0</v>
      </c>
      <c r="AU319" s="568" t="n">
        <f aca="false" ca="false" dt2D="false" dtr="false" t="normal">$L319*$K319*AU316</f>
        <v>0</v>
      </c>
      <c r="AV319" s="568" t="n">
        <f aca="false" ca="false" dt2D="false" dtr="false" t="normal">$L319*$K319*AV316</f>
        <v>0</v>
      </c>
      <c r="AW319" s="568" t="n">
        <f aca="false" ca="false" dt2D="false" dtr="false" t="normal">$L319*$K319*AW316</f>
        <v>0</v>
      </c>
      <c r="AX319" s="568" t="n">
        <f aca="false" ca="false" dt2D="false" dtr="false" t="normal">$L319*$K319*AX316</f>
        <v>0</v>
      </c>
      <c r="AY319" s="568" t="n">
        <f aca="false" ca="false" dt2D="false" dtr="false" t="normal">$L319*$K319*AY316</f>
        <v>0</v>
      </c>
      <c r="AZ319" s="568" t="n">
        <f aca="false" ca="false" dt2D="false" dtr="false" t="normal">$L319*$K319*AZ316</f>
        <v>0</v>
      </c>
      <c r="BA319" s="568" t="n">
        <f aca="false" ca="false" dt2D="false" dtr="false" t="normal">$L319*$K319*BA316</f>
        <v>0</v>
      </c>
      <c r="BB319" s="568" t="n">
        <f aca="false" ca="false" dt2D="false" dtr="false" t="normal">$L319*$K319*BB316</f>
        <v>0</v>
      </c>
      <c r="BC319" s="568" t="n">
        <f aca="false" ca="false" dt2D="false" dtr="false" t="normal">$L319*$K319*BC316</f>
        <v>0</v>
      </c>
      <c r="BD319" s="568" t="n">
        <f aca="false" ca="false" dt2D="false" dtr="false" t="normal">$L319*$K319*BD316</f>
        <v>0</v>
      </c>
      <c r="BE319" s="568" t="n">
        <f aca="false" ca="false" dt2D="false" dtr="false" t="normal">$L319*$K319*BE316</f>
        <v>0</v>
      </c>
      <c r="BF319" s="568" t="n">
        <f aca="false" ca="false" dt2D="false" dtr="false" t="normal">$L319*$K319*BF316</f>
        <v>0</v>
      </c>
      <c r="BG319" s="568" t="n">
        <f aca="false" ca="false" dt2D="false" dtr="false" t="normal">$L319*$K319*BG316</f>
        <v>0</v>
      </c>
      <c r="BH319" s="568" t="n">
        <f aca="false" ca="false" dt2D="false" dtr="false" t="normal">$L319*$K319*BH316</f>
        <v>0</v>
      </c>
      <c r="BI319" s="568" t="n">
        <f aca="false" ca="false" dt2D="false" dtr="false" t="normal">$L319*$K319*BI316</f>
        <v>0</v>
      </c>
      <c r="BJ319" s="568" t="n">
        <f aca="false" ca="false" dt2D="false" dtr="false" t="normal">$L319*$K319*BJ316</f>
        <v>0</v>
      </c>
      <c r="BK319" s="568" t="n">
        <f aca="false" ca="false" dt2D="false" dtr="false" t="normal">$L319*$K319*BK316</f>
        <v>0</v>
      </c>
      <c r="BL319" s="568" t="n">
        <f aca="false" ca="false" dt2D="false" dtr="false" t="normal">$L319*$K319*BL316</f>
        <v>0</v>
      </c>
      <c r="BM319" s="568" t="n">
        <f aca="false" ca="false" dt2D="false" dtr="false" t="normal">$L319*$K319*BM316</f>
        <v>0</v>
      </c>
      <c r="BN319" s="568" t="n">
        <f aca="false" ca="false" dt2D="false" dtr="false" t="normal">$L319*$K319*BN316</f>
        <v>0</v>
      </c>
      <c r="BO319" s="568" t="n">
        <f aca="false" ca="false" dt2D="false" dtr="false" t="normal">$L319*$K319*BO316</f>
        <v>0</v>
      </c>
      <c r="BP319" s="568" t="n">
        <f aca="false" ca="false" dt2D="false" dtr="false" t="normal">$L319*$K319*BP316</f>
        <v>0</v>
      </c>
      <c r="BQ319" s="568" t="n">
        <f aca="false" ca="false" dt2D="false" dtr="false" t="normal">$L319*$K319*BQ316</f>
        <v>0</v>
      </c>
      <c r="BR319" s="568" t="n">
        <f aca="false" ca="false" dt2D="false" dtr="false" t="normal">$L319*$K319*BR316</f>
        <v>0</v>
      </c>
      <c r="BS319" s="568" t="n">
        <f aca="false" ca="false" dt2D="false" dtr="false" t="normal">$L319*$K319*BS316</f>
        <v>0</v>
      </c>
      <c r="BT319" s="568" t="n">
        <f aca="false" ca="false" dt2D="false" dtr="false" t="normal">$L319*$K319*BT316</f>
        <v>0</v>
      </c>
    </row>
    <row hidden="true" ht="33" outlineLevel="2" r="320">
      <c r="A320" s="529" t="e">
        <f aca="false" ca="false" dt2D="false" dtr="false" t="normal">A319</f>
        <v>#N/A</v>
      </c>
      <c r="F320" s="482" t="e">
        <f aca="false" ca="false" dt2D="false" dtr="false" t="normal">F319</f>
        <v>#N/A</v>
      </c>
      <c r="G320" s="482" t="n">
        <f aca="false" ca="false" dt2D="false" dtr="false" t="normal">G319</f>
        <v>0</v>
      </c>
      <c r="I320" s="629" t="s">
        <v>728</v>
      </c>
      <c r="J320" s="626" t="s">
        <v>90</v>
      </c>
      <c r="K320" s="567" t="n"/>
      <c r="L320" s="627" t="n"/>
      <c r="M320" s="568" t="n">
        <f aca="false" ca="false" dt2D="false" dtr="false" t="normal">$L320*$K320*M316</f>
        <v>0</v>
      </c>
      <c r="N320" s="568" t="n">
        <f aca="false" ca="false" dt2D="false" dtr="false" t="normal">$L320*$K320*N316</f>
        <v>0</v>
      </c>
      <c r="O320" s="568" t="n">
        <f aca="false" ca="false" dt2D="false" dtr="false" t="normal">$L320*$K320*O316</f>
        <v>0</v>
      </c>
      <c r="P320" s="568" t="n">
        <f aca="false" ca="false" dt2D="false" dtr="false" t="normal">$L320*$K320*P316</f>
        <v>0</v>
      </c>
      <c r="Q320" s="568" t="n">
        <f aca="false" ca="false" dt2D="false" dtr="false" t="normal">$L320*$K320*Q316</f>
        <v>0</v>
      </c>
      <c r="R320" s="568" t="n">
        <f aca="false" ca="false" dt2D="false" dtr="false" t="normal">$L320*$K320*R316</f>
        <v>0</v>
      </c>
      <c r="S320" s="568" t="n">
        <f aca="false" ca="false" dt2D="false" dtr="false" t="normal">$L320*$K320*S316</f>
        <v>0</v>
      </c>
      <c r="T320" s="568" t="n">
        <f aca="false" ca="false" dt2D="false" dtr="false" t="normal">$L320*$K320*T316</f>
        <v>0</v>
      </c>
      <c r="U320" s="568" t="n">
        <f aca="false" ca="false" dt2D="false" dtr="false" t="normal">$L320*$K320*U316</f>
        <v>0</v>
      </c>
      <c r="V320" s="568" t="n">
        <f aca="false" ca="false" dt2D="false" dtr="false" t="normal">$L320*$K320*V316</f>
        <v>0</v>
      </c>
      <c r="W320" s="568" t="n">
        <f aca="false" ca="false" dt2D="false" dtr="false" t="normal">$L320*$K320*W316</f>
        <v>0</v>
      </c>
      <c r="X320" s="568" t="n">
        <f aca="false" ca="false" dt2D="false" dtr="false" t="normal">$L320*$K320*X316</f>
        <v>0</v>
      </c>
      <c r="Y320" s="568" t="n">
        <f aca="false" ca="false" dt2D="false" dtr="false" t="normal">$L320*$K320*Y316</f>
        <v>0</v>
      </c>
      <c r="Z320" s="568" t="n">
        <f aca="false" ca="false" dt2D="false" dtr="false" t="normal">$L320*$K320*Z316</f>
        <v>0</v>
      </c>
      <c r="AA320" s="568" t="n">
        <f aca="false" ca="false" dt2D="false" dtr="false" t="normal">$L320*$K320*AA316</f>
        <v>0</v>
      </c>
      <c r="AB320" s="568" t="n">
        <f aca="false" ca="false" dt2D="false" dtr="false" t="normal">$L320*$K320*AB316</f>
        <v>0</v>
      </c>
      <c r="AC320" s="568" t="n">
        <f aca="false" ca="false" dt2D="false" dtr="false" t="normal">$L320*$K320*AC316</f>
        <v>0</v>
      </c>
      <c r="AD320" s="568" t="n">
        <f aca="false" ca="false" dt2D="false" dtr="false" t="normal">$L320*$K320*AD316</f>
        <v>0</v>
      </c>
      <c r="AE320" s="568" t="n">
        <f aca="false" ca="false" dt2D="false" dtr="false" t="normal">$L320*$K320*AE316</f>
        <v>0</v>
      </c>
      <c r="AF320" s="568" t="n">
        <f aca="false" ca="false" dt2D="false" dtr="false" t="normal">$L320*$K320*AF316</f>
        <v>0</v>
      </c>
      <c r="AG320" s="568" t="n">
        <f aca="false" ca="false" dt2D="false" dtr="false" t="normal">$L320*$K320*AG316</f>
        <v>0</v>
      </c>
      <c r="AH320" s="568" t="n">
        <f aca="false" ca="false" dt2D="false" dtr="false" t="normal">$L320*$K320*AH316</f>
        <v>0</v>
      </c>
      <c r="AI320" s="568" t="n">
        <f aca="false" ca="false" dt2D="false" dtr="false" t="normal">$L320*$K320*AI316</f>
        <v>0</v>
      </c>
      <c r="AJ320" s="568" t="n">
        <f aca="false" ca="false" dt2D="false" dtr="false" t="normal">$L320*$K320*AJ316</f>
        <v>0</v>
      </c>
      <c r="AK320" s="568" t="n">
        <f aca="false" ca="false" dt2D="false" dtr="false" t="normal">$L320*$K320*AK316</f>
        <v>0</v>
      </c>
      <c r="AL320" s="568" t="n">
        <f aca="false" ca="false" dt2D="false" dtr="false" t="normal">$L320*$K320*AL316</f>
        <v>0</v>
      </c>
      <c r="AM320" s="568" t="n">
        <f aca="false" ca="false" dt2D="false" dtr="false" t="normal">$L320*$K320*AM316</f>
        <v>0</v>
      </c>
      <c r="AN320" s="568" t="n">
        <f aca="false" ca="false" dt2D="false" dtr="false" t="normal">$L320*$K320*AN316</f>
        <v>0</v>
      </c>
      <c r="AO320" s="568" t="n">
        <f aca="false" ca="false" dt2D="false" dtr="false" t="normal">$L320*$K320*AO316</f>
        <v>0</v>
      </c>
      <c r="AP320" s="568" t="n">
        <f aca="false" ca="false" dt2D="false" dtr="false" t="normal">$L320*$K320*AP316</f>
        <v>0</v>
      </c>
      <c r="AQ320" s="568" t="n">
        <f aca="false" ca="false" dt2D="false" dtr="false" t="normal">$L320*$K320*AQ316</f>
        <v>0</v>
      </c>
      <c r="AR320" s="568" t="n">
        <f aca="false" ca="false" dt2D="false" dtr="false" t="normal">$L320*$K320*AR316</f>
        <v>0</v>
      </c>
      <c r="AS320" s="568" t="n">
        <f aca="false" ca="false" dt2D="false" dtr="false" t="normal">$L320*$K320*AS316</f>
        <v>0</v>
      </c>
      <c r="AT320" s="568" t="n">
        <f aca="false" ca="false" dt2D="false" dtr="false" t="normal">$L320*$K320*AT316</f>
        <v>0</v>
      </c>
      <c r="AU320" s="568" t="n">
        <f aca="false" ca="false" dt2D="false" dtr="false" t="normal">$L320*$K320*AU316</f>
        <v>0</v>
      </c>
      <c r="AV320" s="568" t="n">
        <f aca="false" ca="false" dt2D="false" dtr="false" t="normal">$L320*$K320*AV316</f>
        <v>0</v>
      </c>
      <c r="AW320" s="568" t="n">
        <f aca="false" ca="false" dt2D="false" dtr="false" t="normal">$L320*$K320*AW316</f>
        <v>0</v>
      </c>
      <c r="AX320" s="568" t="n">
        <f aca="false" ca="false" dt2D="false" dtr="false" t="normal">$L320*$K320*AX316</f>
        <v>0</v>
      </c>
      <c r="AY320" s="568" t="n">
        <f aca="false" ca="false" dt2D="false" dtr="false" t="normal">$L320*$K320*AY316</f>
        <v>0</v>
      </c>
      <c r="AZ320" s="568" t="n">
        <f aca="false" ca="false" dt2D="false" dtr="false" t="normal">$L320*$K320*AZ316</f>
        <v>0</v>
      </c>
      <c r="BA320" s="568" t="n">
        <f aca="false" ca="false" dt2D="false" dtr="false" t="normal">$L320*$K320*BA316</f>
        <v>0</v>
      </c>
      <c r="BB320" s="568" t="n">
        <f aca="false" ca="false" dt2D="false" dtr="false" t="normal">$L320*$K320*BB316</f>
        <v>0</v>
      </c>
      <c r="BC320" s="568" t="n">
        <f aca="false" ca="false" dt2D="false" dtr="false" t="normal">$L320*$K320*BC316</f>
        <v>0</v>
      </c>
      <c r="BD320" s="568" t="n">
        <f aca="false" ca="false" dt2D="false" dtr="false" t="normal">$L320*$K320*BD316</f>
        <v>0</v>
      </c>
      <c r="BE320" s="568" t="n">
        <f aca="false" ca="false" dt2D="false" dtr="false" t="normal">$L320*$K320*BE316</f>
        <v>0</v>
      </c>
      <c r="BF320" s="568" t="n">
        <f aca="false" ca="false" dt2D="false" dtr="false" t="normal">$L320*$K320*BF316</f>
        <v>0</v>
      </c>
      <c r="BG320" s="568" t="n">
        <f aca="false" ca="false" dt2D="false" dtr="false" t="normal">$L320*$K320*BG316</f>
        <v>0</v>
      </c>
      <c r="BH320" s="568" t="n">
        <f aca="false" ca="false" dt2D="false" dtr="false" t="normal">$L320*$K320*BH316</f>
        <v>0</v>
      </c>
      <c r="BI320" s="568" t="n">
        <f aca="false" ca="false" dt2D="false" dtr="false" t="normal">$L320*$K320*BI316</f>
        <v>0</v>
      </c>
      <c r="BJ320" s="568" t="n">
        <f aca="false" ca="false" dt2D="false" dtr="false" t="normal">$L320*$K320*BJ316</f>
        <v>0</v>
      </c>
      <c r="BK320" s="568" t="n">
        <f aca="false" ca="false" dt2D="false" dtr="false" t="normal">$L320*$K320*BK316</f>
        <v>0</v>
      </c>
      <c r="BL320" s="568" t="n">
        <f aca="false" ca="false" dt2D="false" dtr="false" t="normal">$L320*$K320*BL316</f>
        <v>0</v>
      </c>
      <c r="BM320" s="568" t="n">
        <f aca="false" ca="false" dt2D="false" dtr="false" t="normal">$L320*$K320*BM316</f>
        <v>0</v>
      </c>
      <c r="BN320" s="568" t="n">
        <f aca="false" ca="false" dt2D="false" dtr="false" t="normal">$L320*$K320*BN316</f>
        <v>0</v>
      </c>
      <c r="BO320" s="568" t="n">
        <f aca="false" ca="false" dt2D="false" dtr="false" t="normal">$L320*$K320*BO316</f>
        <v>0</v>
      </c>
      <c r="BP320" s="568" t="n">
        <f aca="false" ca="false" dt2D="false" dtr="false" t="normal">$L320*$K320*BP316</f>
        <v>0</v>
      </c>
      <c r="BQ320" s="568" t="n">
        <f aca="false" ca="false" dt2D="false" dtr="false" t="normal">$L320*$K320*BQ316</f>
        <v>0</v>
      </c>
      <c r="BR320" s="568" t="n">
        <f aca="false" ca="false" dt2D="false" dtr="false" t="normal">$L320*$K320*BR316</f>
        <v>0</v>
      </c>
      <c r="BS320" s="568" t="n">
        <f aca="false" ca="false" dt2D="false" dtr="false" t="normal">$L320*$K320*BS316</f>
        <v>0</v>
      </c>
      <c r="BT320" s="568" t="n">
        <f aca="false" ca="false" dt2D="false" dtr="false" t="normal">$L320*$K320*BT316</f>
        <v>0</v>
      </c>
    </row>
    <row hidden="true" ht="16.5" outlineLevel="2" r="321">
      <c r="A321" s="529" t="e">
        <f aca="false" ca="false" dt2D="false" dtr="false" t="normal">A320</f>
        <v>#N/A</v>
      </c>
      <c r="F321" s="482" t="e">
        <f aca="false" ca="false" dt2D="false" dtr="false" t="normal">F320</f>
        <v>#N/A</v>
      </c>
      <c r="G321" s="482" t="n">
        <f aca="false" ca="false" dt2D="false" dtr="false" t="normal">G320</f>
        <v>0</v>
      </c>
      <c r="I321" s="570" t="s">
        <v>588</v>
      </c>
      <c r="J321" s="626" t="n"/>
      <c r="K321" s="567" t="n"/>
      <c r="L321" s="627" t="n"/>
      <c r="M321" s="568" t="n">
        <f aca="false" ca="false" dt2D="false" dtr="false" t="normal">$L321*$K321*M316</f>
        <v>0</v>
      </c>
      <c r="N321" s="568" t="n">
        <f aca="false" ca="false" dt2D="false" dtr="false" t="normal">$L321*$K321*N316</f>
        <v>0</v>
      </c>
      <c r="O321" s="568" t="n">
        <f aca="false" ca="false" dt2D="false" dtr="false" t="normal">$L321*$K321*O316</f>
        <v>0</v>
      </c>
      <c r="P321" s="568" t="n">
        <f aca="false" ca="false" dt2D="false" dtr="false" t="normal">$L321*$K321*P316</f>
        <v>0</v>
      </c>
      <c r="Q321" s="568" t="n">
        <f aca="false" ca="false" dt2D="false" dtr="false" t="normal">$L321*$K321*Q316</f>
        <v>0</v>
      </c>
      <c r="R321" s="568" t="n">
        <f aca="false" ca="false" dt2D="false" dtr="false" t="normal">$L321*$K321*R316</f>
        <v>0</v>
      </c>
      <c r="S321" s="568" t="n">
        <f aca="false" ca="false" dt2D="false" dtr="false" t="normal">$L321*$K321*S316</f>
        <v>0</v>
      </c>
      <c r="T321" s="568" t="n">
        <f aca="false" ca="false" dt2D="false" dtr="false" t="normal">$L321*$K321*T316</f>
        <v>0</v>
      </c>
      <c r="U321" s="568" t="n">
        <f aca="false" ca="false" dt2D="false" dtr="false" t="normal">$L321*$K321*U316</f>
        <v>0</v>
      </c>
      <c r="V321" s="568" t="n">
        <f aca="false" ca="false" dt2D="false" dtr="false" t="normal">$L321*$K321*V316</f>
        <v>0</v>
      </c>
      <c r="W321" s="568" t="n">
        <f aca="false" ca="false" dt2D="false" dtr="false" t="normal">$L321*$K321*W316</f>
        <v>0</v>
      </c>
      <c r="X321" s="568" t="n">
        <f aca="false" ca="false" dt2D="false" dtr="false" t="normal">$L321*$K321*X316</f>
        <v>0</v>
      </c>
      <c r="Y321" s="568" t="n">
        <f aca="false" ca="false" dt2D="false" dtr="false" t="normal">$L321*$K321*Y316</f>
        <v>0</v>
      </c>
      <c r="Z321" s="568" t="n">
        <f aca="false" ca="false" dt2D="false" dtr="false" t="normal">$L321*$K321*Z316</f>
        <v>0</v>
      </c>
      <c r="AA321" s="568" t="n">
        <f aca="false" ca="false" dt2D="false" dtr="false" t="normal">$L321*$K321*AA316</f>
        <v>0</v>
      </c>
      <c r="AB321" s="568" t="n">
        <f aca="false" ca="false" dt2D="false" dtr="false" t="normal">$L321*$K321*AB316</f>
        <v>0</v>
      </c>
      <c r="AC321" s="568" t="n">
        <f aca="false" ca="false" dt2D="false" dtr="false" t="normal">$L321*$K321*AC316</f>
        <v>0</v>
      </c>
      <c r="AD321" s="568" t="n">
        <f aca="false" ca="false" dt2D="false" dtr="false" t="normal">$L321*$K321*AD316</f>
        <v>0</v>
      </c>
      <c r="AE321" s="568" t="n">
        <f aca="false" ca="false" dt2D="false" dtr="false" t="normal">$L321*$K321*AE316</f>
        <v>0</v>
      </c>
      <c r="AF321" s="568" t="n">
        <f aca="false" ca="false" dt2D="false" dtr="false" t="normal">$L321*$K321*AF316</f>
        <v>0</v>
      </c>
      <c r="AG321" s="568" t="n">
        <f aca="false" ca="false" dt2D="false" dtr="false" t="normal">$L321*$K321*AG316</f>
        <v>0</v>
      </c>
      <c r="AH321" s="568" t="n">
        <f aca="false" ca="false" dt2D="false" dtr="false" t="normal">$L321*$K321*AH316</f>
        <v>0</v>
      </c>
      <c r="AI321" s="568" t="n">
        <f aca="false" ca="false" dt2D="false" dtr="false" t="normal">$L321*$K321*AI316</f>
        <v>0</v>
      </c>
      <c r="AJ321" s="568" t="n">
        <f aca="false" ca="false" dt2D="false" dtr="false" t="normal">$L321*$K321*AJ316</f>
        <v>0</v>
      </c>
      <c r="AK321" s="568" t="n">
        <f aca="false" ca="false" dt2D="false" dtr="false" t="normal">$L321*$K321*AK316</f>
        <v>0</v>
      </c>
      <c r="AL321" s="568" t="n">
        <f aca="false" ca="false" dt2D="false" dtr="false" t="normal">$L321*$K321*AL316</f>
        <v>0</v>
      </c>
      <c r="AM321" s="568" t="n">
        <f aca="false" ca="false" dt2D="false" dtr="false" t="normal">$L321*$K321*AM316</f>
        <v>0</v>
      </c>
      <c r="AN321" s="568" t="n">
        <f aca="false" ca="false" dt2D="false" dtr="false" t="normal">$L321*$K321*AN316</f>
        <v>0</v>
      </c>
      <c r="AO321" s="568" t="n">
        <f aca="false" ca="false" dt2D="false" dtr="false" t="normal">$L321*$K321*AO316</f>
        <v>0</v>
      </c>
      <c r="AP321" s="568" t="n">
        <f aca="false" ca="false" dt2D="false" dtr="false" t="normal">$L321*$K321*AP316</f>
        <v>0</v>
      </c>
      <c r="AQ321" s="568" t="n">
        <f aca="false" ca="false" dt2D="false" dtr="false" t="normal">$L321*$K321*AQ316</f>
        <v>0</v>
      </c>
      <c r="AR321" s="568" t="n">
        <f aca="false" ca="false" dt2D="false" dtr="false" t="normal">$L321*$K321*AR316</f>
        <v>0</v>
      </c>
      <c r="AS321" s="568" t="n">
        <f aca="false" ca="false" dt2D="false" dtr="false" t="normal">$L321*$K321*AS316</f>
        <v>0</v>
      </c>
      <c r="AT321" s="568" t="n">
        <f aca="false" ca="false" dt2D="false" dtr="false" t="normal">$L321*$K321*AT316</f>
        <v>0</v>
      </c>
      <c r="AU321" s="568" t="n">
        <f aca="false" ca="false" dt2D="false" dtr="false" t="normal">$L321*$K321*AU316</f>
        <v>0</v>
      </c>
      <c r="AV321" s="568" t="n">
        <f aca="false" ca="false" dt2D="false" dtr="false" t="normal">$L321*$K321*AV316</f>
        <v>0</v>
      </c>
      <c r="AW321" s="568" t="n">
        <f aca="false" ca="false" dt2D="false" dtr="false" t="normal">$L321*$K321*AW316</f>
        <v>0</v>
      </c>
      <c r="AX321" s="568" t="n">
        <f aca="false" ca="false" dt2D="false" dtr="false" t="normal">$L321*$K321*AX316</f>
        <v>0</v>
      </c>
      <c r="AY321" s="568" t="n">
        <f aca="false" ca="false" dt2D="false" dtr="false" t="normal">$L321*$K321*AY316</f>
        <v>0</v>
      </c>
      <c r="AZ321" s="568" t="n">
        <f aca="false" ca="false" dt2D="false" dtr="false" t="normal">$L321*$K321*AZ316</f>
        <v>0</v>
      </c>
      <c r="BA321" s="568" t="n">
        <f aca="false" ca="false" dt2D="false" dtr="false" t="normal">$L321*$K321*BA316</f>
        <v>0</v>
      </c>
      <c r="BB321" s="568" t="n">
        <f aca="false" ca="false" dt2D="false" dtr="false" t="normal">$L321*$K321*BB316</f>
        <v>0</v>
      </c>
      <c r="BC321" s="568" t="n">
        <f aca="false" ca="false" dt2D="false" dtr="false" t="normal">$L321*$K321*BC316</f>
        <v>0</v>
      </c>
      <c r="BD321" s="568" t="n">
        <f aca="false" ca="false" dt2D="false" dtr="false" t="normal">$L321*$K321*BD316</f>
        <v>0</v>
      </c>
      <c r="BE321" s="568" t="n">
        <f aca="false" ca="false" dt2D="false" dtr="false" t="normal">$L321*$K321*BE316</f>
        <v>0</v>
      </c>
      <c r="BF321" s="568" t="n">
        <f aca="false" ca="false" dt2D="false" dtr="false" t="normal">$L321*$K321*BF316</f>
        <v>0</v>
      </c>
      <c r="BG321" s="568" t="n">
        <f aca="false" ca="false" dt2D="false" dtr="false" t="normal">$L321*$K321*BG316</f>
        <v>0</v>
      </c>
      <c r="BH321" s="568" t="n">
        <f aca="false" ca="false" dt2D="false" dtr="false" t="normal">$L321*$K321*BH316</f>
        <v>0</v>
      </c>
      <c r="BI321" s="568" t="n">
        <f aca="false" ca="false" dt2D="false" dtr="false" t="normal">$L321*$K321*BI316</f>
        <v>0</v>
      </c>
      <c r="BJ321" s="568" t="n">
        <f aca="false" ca="false" dt2D="false" dtr="false" t="normal">$L321*$K321*BJ316</f>
        <v>0</v>
      </c>
      <c r="BK321" s="568" t="n">
        <f aca="false" ca="false" dt2D="false" dtr="false" t="normal">$L321*$K321*BK316</f>
        <v>0</v>
      </c>
      <c r="BL321" s="568" t="n">
        <f aca="false" ca="false" dt2D="false" dtr="false" t="normal">$L321*$K321*BL316</f>
        <v>0</v>
      </c>
      <c r="BM321" s="568" t="n">
        <f aca="false" ca="false" dt2D="false" dtr="false" t="normal">$L321*$K321*BM316</f>
        <v>0</v>
      </c>
      <c r="BN321" s="568" t="n">
        <f aca="false" ca="false" dt2D="false" dtr="false" t="normal">$L321*$K321*BN316</f>
        <v>0</v>
      </c>
      <c r="BO321" s="568" t="n">
        <f aca="false" ca="false" dt2D="false" dtr="false" t="normal">$L321*$K321*BO316</f>
        <v>0</v>
      </c>
      <c r="BP321" s="568" t="n">
        <f aca="false" ca="false" dt2D="false" dtr="false" t="normal">$L321*$K321*BP316</f>
        <v>0</v>
      </c>
      <c r="BQ321" s="568" t="n">
        <f aca="false" ca="false" dt2D="false" dtr="false" t="normal">$L321*$K321*BQ316</f>
        <v>0</v>
      </c>
      <c r="BR321" s="568" t="n">
        <f aca="false" ca="false" dt2D="false" dtr="false" t="normal">$L321*$K321*BR316</f>
        <v>0</v>
      </c>
      <c r="BS321" s="568" t="n">
        <f aca="false" ca="false" dt2D="false" dtr="false" t="normal">$L321*$K321*BS316</f>
        <v>0</v>
      </c>
      <c r="BT321" s="568" t="n">
        <f aca="false" ca="false" dt2D="false" dtr="false" t="normal">$L321*$K321*BT316</f>
        <v>0</v>
      </c>
    </row>
    <row hidden="true" ht="16.5" outlineLevel="2" r="322">
      <c r="A322" s="529" t="e">
        <f aca="false" ca="false" dt2D="false" dtr="false" t="normal">A321</f>
        <v>#N/A</v>
      </c>
      <c r="F322" s="482" t="e">
        <f aca="false" ca="false" dt2D="false" dtr="false" t="normal">F321</f>
        <v>#N/A</v>
      </c>
      <c r="G322" s="482" t="n">
        <f aca="false" ca="false" dt2D="false" dtr="false" t="normal">G321</f>
        <v>0</v>
      </c>
      <c r="I322" s="570" t="s">
        <v>588</v>
      </c>
      <c r="J322" s="626" t="n"/>
      <c r="K322" s="567" t="n"/>
      <c r="L322" s="627" t="n"/>
      <c r="M322" s="568" t="n">
        <f aca="false" ca="false" dt2D="false" dtr="false" t="normal">$L322*$K322*M316</f>
        <v>0</v>
      </c>
      <c r="N322" s="568" t="n">
        <f aca="false" ca="false" dt2D="false" dtr="false" t="normal">$L322*$K322*N316</f>
        <v>0</v>
      </c>
      <c r="O322" s="568" t="n">
        <f aca="false" ca="false" dt2D="false" dtr="false" t="normal">$L322*$K322*O316</f>
        <v>0</v>
      </c>
      <c r="P322" s="568" t="n">
        <f aca="false" ca="false" dt2D="false" dtr="false" t="normal">$L322*$K322*P316</f>
        <v>0</v>
      </c>
      <c r="Q322" s="568" t="n">
        <f aca="false" ca="false" dt2D="false" dtr="false" t="normal">$L322*$K322*Q316</f>
        <v>0</v>
      </c>
      <c r="R322" s="568" t="n">
        <f aca="false" ca="false" dt2D="false" dtr="false" t="normal">$L322*$K322*R316</f>
        <v>0</v>
      </c>
      <c r="S322" s="568" t="n">
        <f aca="false" ca="false" dt2D="false" dtr="false" t="normal">$L322*$K322*S316</f>
        <v>0</v>
      </c>
      <c r="T322" s="568" t="n">
        <f aca="false" ca="false" dt2D="false" dtr="false" t="normal">$L322*$K322*T316</f>
        <v>0</v>
      </c>
      <c r="U322" s="568" t="n">
        <f aca="false" ca="false" dt2D="false" dtr="false" t="normal">$L322*$K322*U316</f>
        <v>0</v>
      </c>
      <c r="V322" s="568" t="n">
        <f aca="false" ca="false" dt2D="false" dtr="false" t="normal">$L322*$K322*V316</f>
        <v>0</v>
      </c>
      <c r="W322" s="568" t="n">
        <f aca="false" ca="false" dt2D="false" dtr="false" t="normal">$L322*$K322*W316</f>
        <v>0</v>
      </c>
      <c r="X322" s="568" t="n">
        <f aca="false" ca="false" dt2D="false" dtr="false" t="normal">$L322*$K322*X316</f>
        <v>0</v>
      </c>
      <c r="Y322" s="568" t="n">
        <f aca="false" ca="false" dt2D="false" dtr="false" t="normal">$L322*$K322*Y316</f>
        <v>0</v>
      </c>
      <c r="Z322" s="568" t="n">
        <f aca="false" ca="false" dt2D="false" dtr="false" t="normal">$L322*$K322*Z316</f>
        <v>0</v>
      </c>
      <c r="AA322" s="568" t="n">
        <f aca="false" ca="false" dt2D="false" dtr="false" t="normal">$L322*$K322*AA316</f>
        <v>0</v>
      </c>
      <c r="AB322" s="568" t="n">
        <f aca="false" ca="false" dt2D="false" dtr="false" t="normal">$L322*$K322*AB316</f>
        <v>0</v>
      </c>
      <c r="AC322" s="568" t="n">
        <f aca="false" ca="false" dt2D="false" dtr="false" t="normal">$L322*$K322*AC316</f>
        <v>0</v>
      </c>
      <c r="AD322" s="568" t="n">
        <f aca="false" ca="false" dt2D="false" dtr="false" t="normal">$L322*$K322*AD316</f>
        <v>0</v>
      </c>
      <c r="AE322" s="568" t="n">
        <f aca="false" ca="false" dt2D="false" dtr="false" t="normal">$L322*$K322*AE316</f>
        <v>0</v>
      </c>
      <c r="AF322" s="568" t="n">
        <f aca="false" ca="false" dt2D="false" dtr="false" t="normal">$L322*$K322*AF316</f>
        <v>0</v>
      </c>
      <c r="AG322" s="568" t="n">
        <f aca="false" ca="false" dt2D="false" dtr="false" t="normal">$L322*$K322*AG316</f>
        <v>0</v>
      </c>
      <c r="AH322" s="568" t="n">
        <f aca="false" ca="false" dt2D="false" dtr="false" t="normal">$L322*$K322*AH316</f>
        <v>0</v>
      </c>
      <c r="AI322" s="568" t="n">
        <f aca="false" ca="false" dt2D="false" dtr="false" t="normal">$L322*$K322*AI316</f>
        <v>0</v>
      </c>
      <c r="AJ322" s="568" t="n">
        <f aca="false" ca="false" dt2D="false" dtr="false" t="normal">$L322*$K322*AJ316</f>
        <v>0</v>
      </c>
      <c r="AK322" s="568" t="n">
        <f aca="false" ca="false" dt2D="false" dtr="false" t="normal">$L322*$K322*AK316</f>
        <v>0</v>
      </c>
      <c r="AL322" s="568" t="n">
        <f aca="false" ca="false" dt2D="false" dtr="false" t="normal">$L322*$K322*AL316</f>
        <v>0</v>
      </c>
      <c r="AM322" s="568" t="n">
        <f aca="false" ca="false" dt2D="false" dtr="false" t="normal">$L322*$K322*AM316</f>
        <v>0</v>
      </c>
      <c r="AN322" s="568" t="n">
        <f aca="false" ca="false" dt2D="false" dtr="false" t="normal">$L322*$K322*AN316</f>
        <v>0</v>
      </c>
      <c r="AO322" s="568" t="n">
        <f aca="false" ca="false" dt2D="false" dtr="false" t="normal">$L322*$K322*AO316</f>
        <v>0</v>
      </c>
      <c r="AP322" s="568" t="n">
        <f aca="false" ca="false" dt2D="false" dtr="false" t="normal">$L322*$K322*AP316</f>
        <v>0</v>
      </c>
      <c r="AQ322" s="568" t="n">
        <f aca="false" ca="false" dt2D="false" dtr="false" t="normal">$L322*$K322*AQ316</f>
        <v>0</v>
      </c>
      <c r="AR322" s="568" t="n">
        <f aca="false" ca="false" dt2D="false" dtr="false" t="normal">$L322*$K322*AR316</f>
        <v>0</v>
      </c>
      <c r="AS322" s="568" t="n">
        <f aca="false" ca="false" dt2D="false" dtr="false" t="normal">$L322*$K322*AS316</f>
        <v>0</v>
      </c>
      <c r="AT322" s="568" t="n">
        <f aca="false" ca="false" dt2D="false" dtr="false" t="normal">$L322*$K322*AT316</f>
        <v>0</v>
      </c>
      <c r="AU322" s="568" t="n">
        <f aca="false" ca="false" dt2D="false" dtr="false" t="normal">$L322*$K322*AU316</f>
        <v>0</v>
      </c>
      <c r="AV322" s="568" t="n">
        <f aca="false" ca="false" dt2D="false" dtr="false" t="normal">$L322*$K322*AV316</f>
        <v>0</v>
      </c>
      <c r="AW322" s="568" t="n">
        <f aca="false" ca="false" dt2D="false" dtr="false" t="normal">$L322*$K322*AW316</f>
        <v>0</v>
      </c>
      <c r="AX322" s="568" t="n">
        <f aca="false" ca="false" dt2D="false" dtr="false" t="normal">$L322*$K322*AX316</f>
        <v>0</v>
      </c>
      <c r="AY322" s="568" t="n">
        <f aca="false" ca="false" dt2D="false" dtr="false" t="normal">$L322*$K322*AY316</f>
        <v>0</v>
      </c>
      <c r="AZ322" s="568" t="n">
        <f aca="false" ca="false" dt2D="false" dtr="false" t="normal">$L322*$K322*AZ316</f>
        <v>0</v>
      </c>
      <c r="BA322" s="568" t="n">
        <f aca="false" ca="false" dt2D="false" dtr="false" t="normal">$L322*$K322*BA316</f>
        <v>0</v>
      </c>
      <c r="BB322" s="568" t="n">
        <f aca="false" ca="false" dt2D="false" dtr="false" t="normal">$L322*$K322*BB316</f>
        <v>0</v>
      </c>
      <c r="BC322" s="568" t="n">
        <f aca="false" ca="false" dt2D="false" dtr="false" t="normal">$L322*$K322*BC316</f>
        <v>0</v>
      </c>
      <c r="BD322" s="568" t="n">
        <f aca="false" ca="false" dt2D="false" dtr="false" t="normal">$L322*$K322*BD316</f>
        <v>0</v>
      </c>
      <c r="BE322" s="568" t="n">
        <f aca="false" ca="false" dt2D="false" dtr="false" t="normal">$L322*$K322*BE316</f>
        <v>0</v>
      </c>
      <c r="BF322" s="568" t="n">
        <f aca="false" ca="false" dt2D="false" dtr="false" t="normal">$L322*$K322*BF316</f>
        <v>0</v>
      </c>
      <c r="BG322" s="568" t="n">
        <f aca="false" ca="false" dt2D="false" dtr="false" t="normal">$L322*$K322*BG316</f>
        <v>0</v>
      </c>
      <c r="BH322" s="568" t="n">
        <f aca="false" ca="false" dt2D="false" dtr="false" t="normal">$L322*$K322*BH316</f>
        <v>0</v>
      </c>
      <c r="BI322" s="568" t="n">
        <f aca="false" ca="false" dt2D="false" dtr="false" t="normal">$L322*$K322*BI316</f>
        <v>0</v>
      </c>
      <c r="BJ322" s="568" t="n">
        <f aca="false" ca="false" dt2D="false" dtr="false" t="normal">$L322*$K322*BJ316</f>
        <v>0</v>
      </c>
      <c r="BK322" s="568" t="n">
        <f aca="false" ca="false" dt2D="false" dtr="false" t="normal">$L322*$K322*BK316</f>
        <v>0</v>
      </c>
      <c r="BL322" s="568" t="n">
        <f aca="false" ca="false" dt2D="false" dtr="false" t="normal">$L322*$K322*BL316</f>
        <v>0</v>
      </c>
      <c r="BM322" s="568" t="n">
        <f aca="false" ca="false" dt2D="false" dtr="false" t="normal">$L322*$K322*BM316</f>
        <v>0</v>
      </c>
      <c r="BN322" s="568" t="n">
        <f aca="false" ca="false" dt2D="false" dtr="false" t="normal">$L322*$K322*BN316</f>
        <v>0</v>
      </c>
      <c r="BO322" s="568" t="n">
        <f aca="false" ca="false" dt2D="false" dtr="false" t="normal">$L322*$K322*BO316</f>
        <v>0</v>
      </c>
      <c r="BP322" s="568" t="n">
        <f aca="false" ca="false" dt2D="false" dtr="false" t="normal">$L322*$K322*BP316</f>
        <v>0</v>
      </c>
      <c r="BQ322" s="568" t="n">
        <f aca="false" ca="false" dt2D="false" dtr="false" t="normal">$L322*$K322*BQ316</f>
        <v>0</v>
      </c>
      <c r="BR322" s="568" t="n">
        <f aca="false" ca="false" dt2D="false" dtr="false" t="normal">$L322*$K322*BR316</f>
        <v>0</v>
      </c>
      <c r="BS322" s="568" t="n">
        <f aca="false" ca="false" dt2D="false" dtr="false" t="normal">$L322*$K322*BS316</f>
        <v>0</v>
      </c>
      <c r="BT322" s="568" t="n">
        <f aca="false" ca="false" dt2D="false" dtr="false" t="normal">$L322*$K322*BT316</f>
        <v>0</v>
      </c>
    </row>
    <row hidden="true" ht="16.5" outlineLevel="1" r="323">
      <c r="A323" s="529" t="e">
        <f aca="false" ca="false" dt2D="false" dtr="false" t="normal">A322</f>
        <v>#N/A</v>
      </c>
      <c r="B323" s="482" t="s">
        <v>575</v>
      </c>
      <c r="D323" s="482" t="s">
        <v>580</v>
      </c>
      <c r="E323" s="482" t="s">
        <v>629</v>
      </c>
      <c r="F323" s="482" t="e">
        <f aca="false" ca="false" dt2D="false" dtr="false" t="normal">F322</f>
        <v>#N/A</v>
      </c>
      <c r="G323" s="482" t="n">
        <f aca="false" ca="false" dt2D="false" dtr="false" t="normal">G322</f>
        <v>0</v>
      </c>
      <c r="I323" s="571" t="s">
        <v>729</v>
      </c>
      <c r="L323" s="235" t="n"/>
      <c r="M323" s="573" t="n">
        <f aca="false" ca="false" dt2D="false" dtr="false" t="normal">SUM(M317:M322)</f>
        <v>0</v>
      </c>
      <c r="N323" s="573" t="n">
        <f aca="false" ca="false" dt2D="false" dtr="false" t="normal">SUM(N317:N322)</f>
        <v>0</v>
      </c>
      <c r="O323" s="573" t="n">
        <f aca="false" ca="false" dt2D="false" dtr="false" t="normal">SUM(O317:O322)</f>
        <v>0</v>
      </c>
      <c r="P323" s="573" t="n">
        <f aca="false" ca="false" dt2D="false" dtr="false" t="normal">SUM(P317:P322)</f>
        <v>0</v>
      </c>
      <c r="Q323" s="573" t="n">
        <f aca="false" ca="false" dt2D="false" dtr="false" t="normal">SUM(Q317:Q322)</f>
        <v>0</v>
      </c>
      <c r="R323" s="573" t="n">
        <f aca="false" ca="false" dt2D="false" dtr="false" t="normal">SUM(R317:R322)</f>
        <v>0</v>
      </c>
      <c r="S323" s="573" t="n">
        <f aca="false" ca="false" dt2D="false" dtr="false" t="normal">SUM(S317:S322)</f>
        <v>0</v>
      </c>
      <c r="T323" s="573" t="n">
        <f aca="false" ca="false" dt2D="false" dtr="false" t="normal">SUM(T317:T322)</f>
        <v>0</v>
      </c>
      <c r="U323" s="573" t="n">
        <f aca="false" ca="false" dt2D="false" dtr="false" t="normal">SUM(U317:U322)</f>
        <v>0</v>
      </c>
      <c r="V323" s="573" t="n">
        <f aca="false" ca="false" dt2D="false" dtr="false" t="normal">SUM(V317:V322)</f>
        <v>0</v>
      </c>
      <c r="W323" s="573" t="n">
        <f aca="false" ca="false" dt2D="false" dtr="false" t="normal">SUM(W317:W322)</f>
        <v>0</v>
      </c>
      <c r="X323" s="573" t="n">
        <f aca="false" ca="false" dt2D="false" dtr="false" t="normal">SUM(X317:X322)</f>
        <v>0</v>
      </c>
      <c r="Y323" s="573" t="n">
        <f aca="false" ca="false" dt2D="false" dtr="false" t="normal">SUM(Y317:Y322)</f>
        <v>0</v>
      </c>
      <c r="Z323" s="573" t="n">
        <f aca="false" ca="false" dt2D="false" dtr="false" t="normal">SUM(Z317:Z322)</f>
        <v>0</v>
      </c>
      <c r="AA323" s="573" t="n">
        <f aca="false" ca="false" dt2D="false" dtr="false" t="normal">SUM(AA317:AA322)</f>
        <v>0</v>
      </c>
      <c r="AB323" s="573" t="n">
        <f aca="false" ca="false" dt2D="false" dtr="false" t="normal">SUM(AB317:AB322)</f>
        <v>0</v>
      </c>
      <c r="AC323" s="573" t="n">
        <f aca="false" ca="false" dt2D="false" dtr="false" t="normal">SUM(AC317:AC322)</f>
        <v>0</v>
      </c>
      <c r="AD323" s="573" t="n">
        <f aca="false" ca="false" dt2D="false" dtr="false" t="normal">SUM(AD317:AD322)</f>
        <v>0</v>
      </c>
      <c r="AE323" s="573" t="n">
        <f aca="false" ca="false" dt2D="false" dtr="false" t="normal">SUM(AE317:AE322)</f>
        <v>0</v>
      </c>
      <c r="AF323" s="573" t="n">
        <f aca="false" ca="false" dt2D="false" dtr="false" t="normal">SUM(AF317:AF322)</f>
        <v>0</v>
      </c>
      <c r="AG323" s="573" t="n">
        <f aca="false" ca="false" dt2D="false" dtr="false" t="normal">SUM(AG317:AG322)</f>
        <v>0</v>
      </c>
      <c r="AH323" s="573" t="n">
        <f aca="false" ca="false" dt2D="false" dtr="false" t="normal">SUM(AH317:AH322)</f>
        <v>0</v>
      </c>
      <c r="AI323" s="573" t="n">
        <f aca="false" ca="false" dt2D="false" dtr="false" t="normal">SUM(AI317:AI322)</f>
        <v>0</v>
      </c>
      <c r="AJ323" s="573" t="n">
        <f aca="false" ca="false" dt2D="false" dtr="false" t="normal">SUM(AJ317:AJ322)</f>
        <v>0</v>
      </c>
      <c r="AK323" s="573" t="n">
        <f aca="false" ca="false" dt2D="false" dtr="false" t="normal">SUM(AK317:AK322)</f>
        <v>0</v>
      </c>
      <c r="AL323" s="573" t="n">
        <f aca="false" ca="false" dt2D="false" dtr="false" t="normal">SUM(AL317:AL322)</f>
        <v>0</v>
      </c>
      <c r="AM323" s="573" t="n">
        <f aca="false" ca="false" dt2D="false" dtr="false" t="normal">SUM(AM317:AM322)</f>
        <v>0</v>
      </c>
      <c r="AN323" s="573" t="n">
        <f aca="false" ca="false" dt2D="false" dtr="false" t="normal">SUM(AN317:AN322)</f>
        <v>0</v>
      </c>
      <c r="AO323" s="573" t="n">
        <f aca="false" ca="false" dt2D="false" dtr="false" t="normal">SUM(AO317:AO322)</f>
        <v>0</v>
      </c>
      <c r="AP323" s="573" t="n">
        <f aca="false" ca="false" dt2D="false" dtr="false" t="normal">SUM(AP317:AP322)</f>
        <v>0</v>
      </c>
      <c r="AQ323" s="573" t="n">
        <f aca="false" ca="false" dt2D="false" dtr="false" t="normal">SUM(AQ317:AQ322)</f>
        <v>0</v>
      </c>
      <c r="AR323" s="573" t="n">
        <f aca="false" ca="false" dt2D="false" dtr="false" t="normal">SUM(AR317:AR322)</f>
        <v>0</v>
      </c>
      <c r="AS323" s="573" t="n">
        <f aca="false" ca="false" dt2D="false" dtr="false" t="normal">SUM(AS317:AS322)</f>
        <v>0</v>
      </c>
      <c r="AT323" s="573" t="n">
        <f aca="false" ca="false" dt2D="false" dtr="false" t="normal">SUM(AT317:AT322)</f>
        <v>0</v>
      </c>
      <c r="AU323" s="573" t="n">
        <f aca="false" ca="false" dt2D="false" dtr="false" t="normal">SUM(AU317:AU322)</f>
        <v>0</v>
      </c>
      <c r="AV323" s="573" t="n">
        <f aca="false" ca="false" dt2D="false" dtr="false" t="normal">SUM(AV317:AV322)</f>
        <v>0</v>
      </c>
      <c r="AW323" s="573" t="n">
        <f aca="false" ca="false" dt2D="false" dtr="false" t="normal">SUM(AW317:AW322)</f>
        <v>0</v>
      </c>
      <c r="AX323" s="573" t="n">
        <f aca="false" ca="false" dt2D="false" dtr="false" t="normal">SUM(AX317:AX322)</f>
        <v>0</v>
      </c>
      <c r="AY323" s="573" t="n">
        <f aca="false" ca="false" dt2D="false" dtr="false" t="normal">SUM(AY317:AY322)</f>
        <v>0</v>
      </c>
      <c r="AZ323" s="573" t="n">
        <f aca="false" ca="false" dt2D="false" dtr="false" t="normal">SUM(AZ317:AZ322)</f>
        <v>0</v>
      </c>
      <c r="BA323" s="573" t="n">
        <f aca="false" ca="false" dt2D="false" dtr="false" t="normal">SUM(BA317:BA322)</f>
        <v>0</v>
      </c>
      <c r="BB323" s="573" t="n">
        <f aca="false" ca="false" dt2D="false" dtr="false" t="normal">SUM(BB317:BB322)</f>
        <v>0</v>
      </c>
      <c r="BC323" s="573" t="n">
        <f aca="false" ca="false" dt2D="false" dtr="false" t="normal">SUM(BC317:BC322)</f>
        <v>0</v>
      </c>
      <c r="BD323" s="573" t="n">
        <f aca="false" ca="false" dt2D="false" dtr="false" t="normal">SUM(BD317:BD322)</f>
        <v>0</v>
      </c>
      <c r="BE323" s="573" t="n">
        <f aca="false" ca="false" dt2D="false" dtr="false" t="normal">SUM(BE317:BE322)</f>
        <v>0</v>
      </c>
      <c r="BF323" s="573" t="n">
        <f aca="false" ca="false" dt2D="false" dtr="false" t="normal">SUM(BF317:BF322)</f>
        <v>0</v>
      </c>
      <c r="BG323" s="573" t="n">
        <f aca="false" ca="false" dt2D="false" dtr="false" t="normal">SUM(BG317:BG322)</f>
        <v>0</v>
      </c>
      <c r="BH323" s="573" t="n">
        <f aca="false" ca="false" dt2D="false" dtr="false" t="normal">SUM(BH317:BH322)</f>
        <v>0</v>
      </c>
      <c r="BI323" s="573" t="n">
        <f aca="false" ca="false" dt2D="false" dtr="false" t="normal">SUM(BI317:BI322)</f>
        <v>0</v>
      </c>
      <c r="BJ323" s="573" t="n">
        <f aca="false" ca="false" dt2D="false" dtr="false" t="normal">SUM(BJ317:BJ322)</f>
        <v>0</v>
      </c>
      <c r="BK323" s="573" t="n">
        <f aca="false" ca="false" dt2D="false" dtr="false" t="normal">SUM(BK317:BK322)</f>
        <v>0</v>
      </c>
      <c r="BL323" s="573" t="n">
        <f aca="false" ca="false" dt2D="false" dtr="false" t="normal">SUM(BL317:BL322)</f>
        <v>0</v>
      </c>
      <c r="BM323" s="573" t="n">
        <f aca="false" ca="false" dt2D="false" dtr="false" t="normal">SUM(BM317:BM322)</f>
        <v>0</v>
      </c>
      <c r="BN323" s="573" t="n">
        <f aca="false" ca="false" dt2D="false" dtr="false" t="normal">SUM(BN317:BN322)</f>
        <v>0</v>
      </c>
      <c r="BO323" s="573" t="n">
        <f aca="false" ca="false" dt2D="false" dtr="false" t="normal">SUM(BO317:BO322)</f>
        <v>0</v>
      </c>
      <c r="BP323" s="573" t="n">
        <f aca="false" ca="false" dt2D="false" dtr="false" t="normal">SUM(BP317:BP322)</f>
        <v>0</v>
      </c>
      <c r="BQ323" s="573" t="n">
        <f aca="false" ca="false" dt2D="false" dtr="false" t="normal">SUM(BQ317:BQ322)</f>
        <v>0</v>
      </c>
      <c r="BR323" s="573" t="n">
        <f aca="false" ca="false" dt2D="false" dtr="false" t="normal">SUM(BR317:BR322)</f>
        <v>0</v>
      </c>
      <c r="BS323" s="573" t="n">
        <f aca="false" ca="false" dt2D="false" dtr="false" t="normal">SUM(BS317:BS322)</f>
        <v>0</v>
      </c>
      <c r="BT323" s="573" t="n">
        <f aca="false" ca="false" dt2D="false" dtr="false" t="normal">SUM(BT317:BT322)</f>
        <v>0</v>
      </c>
    </row>
    <row hidden="true" ht="16.5" outlineLevel="1" r="324">
      <c r="A324" s="529" t="e">
        <f aca="false" ca="false" dt2D="false" dtr="false" t="normal">A323</f>
        <v>#N/A</v>
      </c>
      <c r="F324" s="482" t="e">
        <f aca="false" ca="false" dt2D="false" dtr="false" t="normal">F323</f>
        <v>#N/A</v>
      </c>
      <c r="G324" s="482" t="n">
        <f aca="false" ca="false" dt2D="false" dtr="false" t="normal">G323</f>
        <v>0</v>
      </c>
      <c r="L324" s="235" t="n"/>
      <c r="M324" s="244" t="n"/>
      <c r="N324" s="244" t="n"/>
      <c r="O324" s="244" t="n"/>
      <c r="P324" s="244" t="n"/>
      <c r="Q324" s="244" t="n"/>
      <c r="R324" s="244" t="n"/>
      <c r="S324" s="244" t="n"/>
      <c r="T324" s="244" t="n"/>
      <c r="U324" s="244" t="n"/>
      <c r="V324" s="244" t="n"/>
      <c r="W324" s="244" t="n"/>
      <c r="X324" s="244" t="n"/>
      <c r="Y324" s="244" t="n"/>
      <c r="Z324" s="244" t="n"/>
      <c r="AA324" s="244" t="n"/>
      <c r="AB324" s="244" t="n"/>
      <c r="AC324" s="244" t="n"/>
      <c r="AD324" s="244" t="n"/>
      <c r="AE324" s="244" t="n"/>
      <c r="AF324" s="244" t="n"/>
      <c r="AG324" s="244" t="n"/>
      <c r="AH324" s="244" t="n"/>
      <c r="AI324" s="244" t="n"/>
      <c r="AJ324" s="244" t="n"/>
      <c r="AK324" s="244" t="n"/>
      <c r="AL324" s="244" t="n"/>
      <c r="AM324" s="244" t="n"/>
      <c r="AN324" s="244" t="n"/>
      <c r="AO324" s="244" t="n"/>
      <c r="AP324" s="244" t="n"/>
      <c r="AQ324" s="244" t="n"/>
      <c r="AR324" s="244" t="n"/>
      <c r="AS324" s="244" t="n"/>
      <c r="AT324" s="244" t="n"/>
      <c r="AU324" s="244" t="n"/>
      <c r="AV324" s="244" t="n"/>
      <c r="AW324" s="244" t="n"/>
      <c r="AX324" s="244" t="n"/>
      <c r="AY324" s="244" t="n"/>
      <c r="AZ324" s="244" t="n"/>
      <c r="BA324" s="244" t="n"/>
      <c r="BB324" s="244" t="n"/>
      <c r="BC324" s="244" t="n"/>
      <c r="BD324" s="244" t="n"/>
      <c r="BE324" s="244" t="n"/>
      <c r="BF324" s="244" t="n"/>
      <c r="BG324" s="244" t="n"/>
      <c r="BH324" s="244" t="n"/>
      <c r="BI324" s="244" t="n"/>
      <c r="BJ324" s="244" t="n"/>
      <c r="BK324" s="244" t="n"/>
      <c r="BL324" s="244" t="n"/>
      <c r="BM324" s="244" t="n"/>
      <c r="BN324" s="244" t="n"/>
      <c r="BO324" s="244" t="n"/>
      <c r="BP324" s="244" t="n"/>
      <c r="BQ324" s="244" t="n"/>
      <c r="BR324" s="244" t="n"/>
      <c r="BS324" s="244" t="n"/>
      <c r="BT324" s="244" t="n"/>
    </row>
    <row hidden="true" ht="16.5" outlineLevel="1" r="325">
      <c r="A325" s="529" t="e">
        <f aca="false" ca="false" dt2D="false" dtr="false" t="normal">A324</f>
        <v>#N/A</v>
      </c>
      <c r="F325" s="482" t="e">
        <f aca="false" ca="false" dt2D="false" dtr="false" t="normal">F324</f>
        <v>#N/A</v>
      </c>
      <c r="G325" s="482" t="n">
        <f aca="false" ca="false" dt2D="false" dtr="false" t="normal">G324</f>
        <v>0</v>
      </c>
      <c r="I325" s="85" t="s">
        <v>681</v>
      </c>
      <c r="J325" s="431" t="s">
        <v>585</v>
      </c>
      <c r="L325" s="235" t="n"/>
      <c r="M325" s="565" t="n"/>
      <c r="N325" s="565" t="n"/>
      <c r="O325" s="565" t="n"/>
      <c r="P325" s="565" t="n"/>
      <c r="Q325" s="565" t="n"/>
      <c r="R325" s="565" t="n"/>
      <c r="S325" s="565" t="n"/>
      <c r="T325" s="565" t="n"/>
      <c r="U325" s="565" t="n"/>
      <c r="V325" s="565" t="n"/>
      <c r="W325" s="565" t="n"/>
      <c r="X325" s="565" t="n"/>
      <c r="Y325" s="565" t="n"/>
      <c r="Z325" s="565" t="n"/>
      <c r="AA325" s="565" t="n"/>
      <c r="AB325" s="565" t="n"/>
      <c r="AC325" s="565" t="n"/>
      <c r="AD325" s="565" t="n"/>
      <c r="AE325" s="565" t="n"/>
      <c r="AF325" s="565" t="n"/>
      <c r="AG325" s="565" t="n"/>
      <c r="AH325" s="565" t="n"/>
      <c r="AI325" s="565" t="n"/>
      <c r="AJ325" s="565" t="n"/>
      <c r="AK325" s="565" t="n"/>
      <c r="AL325" s="565" t="n"/>
      <c r="AM325" s="565" t="n"/>
      <c r="AN325" s="565" t="n"/>
      <c r="AO325" s="565" t="n"/>
      <c r="AP325" s="565" t="n"/>
      <c r="AQ325" s="565" t="n"/>
      <c r="AR325" s="565" t="n"/>
      <c r="AS325" s="565" t="n"/>
      <c r="AT325" s="565" t="n"/>
      <c r="AU325" s="565" t="n"/>
      <c r="AV325" s="565" t="n"/>
      <c r="AW325" s="565" t="n"/>
      <c r="AX325" s="565" t="n"/>
      <c r="AY325" s="565" t="n"/>
      <c r="AZ325" s="565" t="n"/>
      <c r="BA325" s="565" t="n"/>
      <c r="BB325" s="565" t="n"/>
      <c r="BC325" s="565" t="n"/>
      <c r="BD325" s="565" t="n"/>
      <c r="BE325" s="565" t="n"/>
      <c r="BF325" s="565" t="n"/>
      <c r="BG325" s="565" t="n"/>
      <c r="BH325" s="565" t="n"/>
      <c r="BI325" s="565" t="n"/>
      <c r="BJ325" s="565" t="n"/>
      <c r="BK325" s="565" t="n"/>
      <c r="BL325" s="565" t="n"/>
      <c r="BM325" s="565" t="n"/>
      <c r="BN325" s="565" t="n"/>
      <c r="BO325" s="565" t="n"/>
      <c r="BP325" s="565" t="n"/>
      <c r="BQ325" s="565" t="n"/>
      <c r="BR325" s="565" t="n"/>
      <c r="BS325" s="565" t="n"/>
      <c r="BT325" s="565" t="n"/>
    </row>
    <row hidden="true" ht="16.5" outlineLevel="2" r="326">
      <c r="A326" s="529" t="e">
        <f aca="false" ca="false" dt2D="false" dtr="false" t="normal">A325</f>
        <v>#N/A</v>
      </c>
      <c r="F326" s="482" t="e">
        <f aca="false" ca="false" dt2D="false" dtr="false" t="normal">F325</f>
        <v>#N/A</v>
      </c>
      <c r="G326" s="482" t="n">
        <f aca="false" ca="false" dt2D="false" dtr="false" t="normal">G325</f>
        <v>0</v>
      </c>
      <c r="I326" s="566" t="s">
        <v>683</v>
      </c>
      <c r="J326" s="626" t="s">
        <v>640</v>
      </c>
      <c r="K326" s="567" t="n"/>
      <c r="L326" s="627" t="n"/>
      <c r="M326" s="568" t="n">
        <f aca="false" ca="false" dt2D="false" dtr="false" t="normal">$L326*$K326*M325</f>
        <v>0</v>
      </c>
      <c r="N326" s="568" t="n">
        <f aca="false" ca="false" dt2D="false" dtr="false" t="normal">$L326*$K326*N325</f>
        <v>0</v>
      </c>
      <c r="O326" s="568" t="n">
        <f aca="false" ca="false" dt2D="false" dtr="false" t="normal">$L326*$K326*O325</f>
        <v>0</v>
      </c>
      <c r="P326" s="568" t="n">
        <f aca="false" ca="false" dt2D="false" dtr="false" t="normal">$L326*$K326*P325</f>
        <v>0</v>
      </c>
      <c r="Q326" s="568" t="n">
        <f aca="false" ca="false" dt2D="false" dtr="false" t="normal">$L326*$K326*Q325</f>
        <v>0</v>
      </c>
      <c r="R326" s="568" t="n">
        <f aca="false" ca="false" dt2D="false" dtr="false" t="normal">$L326*$K326*R325</f>
        <v>0</v>
      </c>
      <c r="S326" s="568" t="n">
        <f aca="false" ca="false" dt2D="false" dtr="false" t="normal">$L326*$K326*S325</f>
        <v>0</v>
      </c>
      <c r="T326" s="568" t="n">
        <f aca="false" ca="false" dt2D="false" dtr="false" t="normal">$L326*$K326*T325</f>
        <v>0</v>
      </c>
      <c r="U326" s="568" t="n">
        <f aca="false" ca="false" dt2D="false" dtr="false" t="normal">$L326*$K326*U325</f>
        <v>0</v>
      </c>
      <c r="V326" s="568" t="n">
        <f aca="false" ca="false" dt2D="false" dtr="false" t="normal">$L326*$K326*V325</f>
        <v>0</v>
      </c>
      <c r="W326" s="568" t="n">
        <f aca="false" ca="false" dt2D="false" dtr="false" t="normal">$L326*$K326*W325</f>
        <v>0</v>
      </c>
      <c r="X326" s="568" t="n">
        <f aca="false" ca="false" dt2D="false" dtr="false" t="normal">$L326*$K326*X325</f>
        <v>0</v>
      </c>
      <c r="Y326" s="568" t="n">
        <f aca="false" ca="false" dt2D="false" dtr="false" t="normal">$L326*$K326*Y325</f>
        <v>0</v>
      </c>
      <c r="Z326" s="568" t="n">
        <f aca="false" ca="false" dt2D="false" dtr="false" t="normal">$L326*$K326*Z325</f>
        <v>0</v>
      </c>
      <c r="AA326" s="568" t="n">
        <f aca="false" ca="false" dt2D="false" dtr="false" t="normal">$L326*$K326*AA325</f>
        <v>0</v>
      </c>
      <c r="AB326" s="568" t="n">
        <f aca="false" ca="false" dt2D="false" dtr="false" t="normal">$L326*$K326*AB325</f>
        <v>0</v>
      </c>
      <c r="AC326" s="568" t="n">
        <f aca="false" ca="false" dt2D="false" dtr="false" t="normal">$L326*$K326*AC325</f>
        <v>0</v>
      </c>
      <c r="AD326" s="568" t="n">
        <f aca="false" ca="false" dt2D="false" dtr="false" t="normal">$L326*$K326*AD325</f>
        <v>0</v>
      </c>
      <c r="AE326" s="568" t="n">
        <f aca="false" ca="false" dt2D="false" dtr="false" t="normal">$L326*$K326*AE325</f>
        <v>0</v>
      </c>
      <c r="AF326" s="568" t="n">
        <f aca="false" ca="false" dt2D="false" dtr="false" t="normal">$L326*$K326*AF325</f>
        <v>0</v>
      </c>
      <c r="AG326" s="568" t="n">
        <f aca="false" ca="false" dt2D="false" dtr="false" t="normal">$L326*$K326*AG325</f>
        <v>0</v>
      </c>
      <c r="AH326" s="568" t="n">
        <f aca="false" ca="false" dt2D="false" dtr="false" t="normal">$L326*$K326*AH325</f>
        <v>0</v>
      </c>
      <c r="AI326" s="568" t="n">
        <f aca="false" ca="false" dt2D="false" dtr="false" t="normal">$L326*$K326*AI325</f>
        <v>0</v>
      </c>
      <c r="AJ326" s="568" t="n">
        <f aca="false" ca="false" dt2D="false" dtr="false" t="normal">$L326*$K326*AJ325</f>
        <v>0</v>
      </c>
      <c r="AK326" s="568" t="n">
        <f aca="false" ca="false" dt2D="false" dtr="false" t="normal">$L326*$K326*AK325</f>
        <v>0</v>
      </c>
      <c r="AL326" s="568" t="n">
        <f aca="false" ca="false" dt2D="false" dtr="false" t="normal">$L326*$K326*AL325</f>
        <v>0</v>
      </c>
      <c r="AM326" s="568" t="n">
        <f aca="false" ca="false" dt2D="false" dtr="false" t="normal">$L326*$K326*AM325</f>
        <v>0</v>
      </c>
      <c r="AN326" s="568" t="n">
        <f aca="false" ca="false" dt2D="false" dtr="false" t="normal">$L326*$K326*AN325</f>
        <v>0</v>
      </c>
      <c r="AO326" s="568" t="n">
        <f aca="false" ca="false" dt2D="false" dtr="false" t="normal">$L326*$K326*AO325</f>
        <v>0</v>
      </c>
      <c r="AP326" s="568" t="n">
        <f aca="false" ca="false" dt2D="false" dtr="false" t="normal">$L326*$K326*AP325</f>
        <v>0</v>
      </c>
      <c r="AQ326" s="568" t="n">
        <f aca="false" ca="false" dt2D="false" dtr="false" t="normal">$L326*$K326*AQ325</f>
        <v>0</v>
      </c>
      <c r="AR326" s="568" t="n">
        <f aca="false" ca="false" dt2D="false" dtr="false" t="normal">$L326*$K326*AR325</f>
        <v>0</v>
      </c>
      <c r="AS326" s="568" t="n">
        <f aca="false" ca="false" dt2D="false" dtr="false" t="normal">$L326*$K326*AS325</f>
        <v>0</v>
      </c>
      <c r="AT326" s="568" t="n">
        <f aca="false" ca="false" dt2D="false" dtr="false" t="normal">$L326*$K326*AT325</f>
        <v>0</v>
      </c>
      <c r="AU326" s="568" t="n">
        <f aca="false" ca="false" dt2D="false" dtr="false" t="normal">$L326*$K326*AU325</f>
        <v>0</v>
      </c>
      <c r="AV326" s="568" t="n">
        <f aca="false" ca="false" dt2D="false" dtr="false" t="normal">$L326*$K326*AV325</f>
        <v>0</v>
      </c>
      <c r="AW326" s="568" t="n">
        <f aca="false" ca="false" dt2D="false" dtr="false" t="normal">$L326*$K326*AW325</f>
        <v>0</v>
      </c>
      <c r="AX326" s="568" t="n">
        <f aca="false" ca="false" dt2D="false" dtr="false" t="normal">$L326*$K326*AX325</f>
        <v>0</v>
      </c>
      <c r="AY326" s="568" t="n">
        <f aca="false" ca="false" dt2D="false" dtr="false" t="normal">$L326*$K326*AY325</f>
        <v>0</v>
      </c>
      <c r="AZ326" s="568" t="n">
        <f aca="false" ca="false" dt2D="false" dtr="false" t="normal">$L326*$K326*AZ325</f>
        <v>0</v>
      </c>
      <c r="BA326" s="568" t="n">
        <f aca="false" ca="false" dt2D="false" dtr="false" t="normal">$L326*$K326*BA325</f>
        <v>0</v>
      </c>
      <c r="BB326" s="568" t="n">
        <f aca="false" ca="false" dt2D="false" dtr="false" t="normal">$L326*$K326*BB325</f>
        <v>0</v>
      </c>
      <c r="BC326" s="568" t="n">
        <f aca="false" ca="false" dt2D="false" dtr="false" t="normal">$L326*$K326*BC325</f>
        <v>0</v>
      </c>
      <c r="BD326" s="568" t="n">
        <f aca="false" ca="false" dt2D="false" dtr="false" t="normal">$L326*$K326*BD325</f>
        <v>0</v>
      </c>
      <c r="BE326" s="568" t="n">
        <f aca="false" ca="false" dt2D="false" dtr="false" t="normal">$L326*$K326*BE325</f>
        <v>0</v>
      </c>
      <c r="BF326" s="568" t="n">
        <f aca="false" ca="false" dt2D="false" dtr="false" t="normal">$L326*$K326*BF325</f>
        <v>0</v>
      </c>
      <c r="BG326" s="568" t="n">
        <f aca="false" ca="false" dt2D="false" dtr="false" t="normal">$L326*$K326*BG325</f>
        <v>0</v>
      </c>
      <c r="BH326" s="568" t="n">
        <f aca="false" ca="false" dt2D="false" dtr="false" t="normal">$L326*$K326*BH325</f>
        <v>0</v>
      </c>
      <c r="BI326" s="568" t="n">
        <f aca="false" ca="false" dt2D="false" dtr="false" t="normal">$L326*$K326*BI325</f>
        <v>0</v>
      </c>
      <c r="BJ326" s="568" t="n">
        <f aca="false" ca="false" dt2D="false" dtr="false" t="normal">$L326*$K326*BJ325</f>
        <v>0</v>
      </c>
      <c r="BK326" s="568" t="n">
        <f aca="false" ca="false" dt2D="false" dtr="false" t="normal">$L326*$K326*BK325</f>
        <v>0</v>
      </c>
      <c r="BL326" s="568" t="n">
        <f aca="false" ca="false" dt2D="false" dtr="false" t="normal">$L326*$K326*BL325</f>
        <v>0</v>
      </c>
      <c r="BM326" s="568" t="n">
        <f aca="false" ca="false" dt2D="false" dtr="false" t="normal">$L326*$K326*BM325</f>
        <v>0</v>
      </c>
      <c r="BN326" s="568" t="n">
        <f aca="false" ca="false" dt2D="false" dtr="false" t="normal">$L326*$K326*BN325</f>
        <v>0</v>
      </c>
      <c r="BO326" s="568" t="n">
        <f aca="false" ca="false" dt2D="false" dtr="false" t="normal">$L326*$K326*BO325</f>
        <v>0</v>
      </c>
      <c r="BP326" s="568" t="n">
        <f aca="false" ca="false" dt2D="false" dtr="false" t="normal">$L326*$K326*BP325</f>
        <v>0</v>
      </c>
      <c r="BQ326" s="568" t="n">
        <f aca="false" ca="false" dt2D="false" dtr="false" t="normal">$L326*$K326*BQ325</f>
        <v>0</v>
      </c>
      <c r="BR326" s="568" t="n">
        <f aca="false" ca="false" dt2D="false" dtr="false" t="normal">$L326*$K326*BR325</f>
        <v>0</v>
      </c>
      <c r="BS326" s="568" t="n">
        <f aca="false" ca="false" dt2D="false" dtr="false" t="normal">$L326*$K326*BS325</f>
        <v>0</v>
      </c>
      <c r="BT326" s="568" t="n">
        <f aca="false" ca="false" dt2D="false" dtr="false" t="normal">$L326*$K326*BT325</f>
        <v>0</v>
      </c>
    </row>
    <row hidden="true" ht="16.5" outlineLevel="2" r="327">
      <c r="A327" s="529" t="e">
        <f aca="false" ca="false" dt2D="false" dtr="false" t="normal">A326</f>
        <v>#N/A</v>
      </c>
      <c r="F327" s="482" t="e">
        <f aca="false" ca="false" dt2D="false" dtr="false" t="normal">F326</f>
        <v>#N/A</v>
      </c>
      <c r="G327" s="482" t="n">
        <f aca="false" ca="false" dt2D="false" dtr="false" t="normal">G326</f>
        <v>0</v>
      </c>
      <c r="I327" s="566" t="s">
        <v>684</v>
      </c>
      <c r="J327" s="626" t="s">
        <v>640</v>
      </c>
      <c r="K327" s="567" t="n"/>
      <c r="L327" s="627" t="n"/>
      <c r="M327" s="568" t="n">
        <f aca="false" ca="false" dt2D="false" dtr="false" t="normal">$L327*$K327*M325</f>
        <v>0</v>
      </c>
      <c r="N327" s="568" t="n">
        <f aca="false" ca="false" dt2D="false" dtr="false" t="normal">$L327*$K327*N325</f>
        <v>0</v>
      </c>
      <c r="O327" s="568" t="n">
        <f aca="false" ca="false" dt2D="false" dtr="false" t="normal">$L327*$K327*O325</f>
        <v>0</v>
      </c>
      <c r="P327" s="568" t="n">
        <f aca="false" ca="false" dt2D="false" dtr="false" t="normal">$L327*$K327*P325</f>
        <v>0</v>
      </c>
      <c r="Q327" s="568" t="n">
        <f aca="false" ca="false" dt2D="false" dtr="false" t="normal">$L327*$K327*Q325</f>
        <v>0</v>
      </c>
      <c r="R327" s="568" t="n">
        <f aca="false" ca="false" dt2D="false" dtr="false" t="normal">$L327*$K327*R325</f>
        <v>0</v>
      </c>
      <c r="S327" s="568" t="n">
        <f aca="false" ca="false" dt2D="false" dtr="false" t="normal">$L327*$K327*S325</f>
        <v>0</v>
      </c>
      <c r="T327" s="568" t="n">
        <f aca="false" ca="false" dt2D="false" dtr="false" t="normal">$L327*$K327*T325</f>
        <v>0</v>
      </c>
      <c r="U327" s="568" t="n">
        <f aca="false" ca="false" dt2D="false" dtr="false" t="normal">$L327*$K327*U325</f>
        <v>0</v>
      </c>
      <c r="V327" s="568" t="n">
        <f aca="false" ca="false" dt2D="false" dtr="false" t="normal">$L327*$K327*V325</f>
        <v>0</v>
      </c>
      <c r="W327" s="568" t="n">
        <f aca="false" ca="false" dt2D="false" dtr="false" t="normal">$L327*$K327*W325</f>
        <v>0</v>
      </c>
      <c r="X327" s="568" t="n">
        <f aca="false" ca="false" dt2D="false" dtr="false" t="normal">$L327*$K327*X325</f>
        <v>0</v>
      </c>
      <c r="Y327" s="568" t="n">
        <f aca="false" ca="false" dt2D="false" dtr="false" t="normal">$L327*$K327*Y325</f>
        <v>0</v>
      </c>
      <c r="Z327" s="568" t="n">
        <f aca="false" ca="false" dt2D="false" dtr="false" t="normal">$L327*$K327*Z325</f>
        <v>0</v>
      </c>
      <c r="AA327" s="568" t="n">
        <f aca="false" ca="false" dt2D="false" dtr="false" t="normal">$L327*$K327*AA325</f>
        <v>0</v>
      </c>
      <c r="AB327" s="568" t="n">
        <f aca="false" ca="false" dt2D="false" dtr="false" t="normal">$L327*$K327*AB325</f>
        <v>0</v>
      </c>
      <c r="AC327" s="568" t="n">
        <f aca="false" ca="false" dt2D="false" dtr="false" t="normal">$L327*$K327*AC325</f>
        <v>0</v>
      </c>
      <c r="AD327" s="568" t="n">
        <f aca="false" ca="false" dt2D="false" dtr="false" t="normal">$L327*$K327*AD325</f>
        <v>0</v>
      </c>
      <c r="AE327" s="568" t="n">
        <f aca="false" ca="false" dt2D="false" dtr="false" t="normal">$L327*$K327*AE325</f>
        <v>0</v>
      </c>
      <c r="AF327" s="568" t="n">
        <f aca="false" ca="false" dt2D="false" dtr="false" t="normal">$L327*$K327*AF325</f>
        <v>0</v>
      </c>
      <c r="AG327" s="568" t="n">
        <f aca="false" ca="false" dt2D="false" dtr="false" t="normal">$L327*$K327*AG325</f>
        <v>0</v>
      </c>
      <c r="AH327" s="568" t="n">
        <f aca="false" ca="false" dt2D="false" dtr="false" t="normal">$L327*$K327*AH325</f>
        <v>0</v>
      </c>
      <c r="AI327" s="568" t="n">
        <f aca="false" ca="false" dt2D="false" dtr="false" t="normal">$L327*$K327*AI325</f>
        <v>0</v>
      </c>
      <c r="AJ327" s="568" t="n">
        <f aca="false" ca="false" dt2D="false" dtr="false" t="normal">$L327*$K327*AJ325</f>
        <v>0</v>
      </c>
      <c r="AK327" s="568" t="n">
        <f aca="false" ca="false" dt2D="false" dtr="false" t="normal">$L327*$K327*AK325</f>
        <v>0</v>
      </c>
      <c r="AL327" s="568" t="n">
        <f aca="false" ca="false" dt2D="false" dtr="false" t="normal">$L327*$K327*AL325</f>
        <v>0</v>
      </c>
      <c r="AM327" s="568" t="n">
        <f aca="false" ca="false" dt2D="false" dtr="false" t="normal">$L327*$K327*AM325</f>
        <v>0</v>
      </c>
      <c r="AN327" s="568" t="n">
        <f aca="false" ca="false" dt2D="false" dtr="false" t="normal">$L327*$K327*AN325</f>
        <v>0</v>
      </c>
      <c r="AO327" s="568" t="n">
        <f aca="false" ca="false" dt2D="false" dtr="false" t="normal">$L327*$K327*AO325</f>
        <v>0</v>
      </c>
      <c r="AP327" s="568" t="n">
        <f aca="false" ca="false" dt2D="false" dtr="false" t="normal">$L327*$K327*AP325</f>
        <v>0</v>
      </c>
      <c r="AQ327" s="568" t="n">
        <f aca="false" ca="false" dt2D="false" dtr="false" t="normal">$L327*$K327*AQ325</f>
        <v>0</v>
      </c>
      <c r="AR327" s="568" t="n">
        <f aca="false" ca="false" dt2D="false" dtr="false" t="normal">$L327*$K327*AR325</f>
        <v>0</v>
      </c>
      <c r="AS327" s="568" t="n">
        <f aca="false" ca="false" dt2D="false" dtr="false" t="normal">$L327*$K327*AS325</f>
        <v>0</v>
      </c>
      <c r="AT327" s="568" t="n">
        <f aca="false" ca="false" dt2D="false" dtr="false" t="normal">$L327*$K327*AT325</f>
        <v>0</v>
      </c>
      <c r="AU327" s="568" t="n">
        <f aca="false" ca="false" dt2D="false" dtr="false" t="normal">$L327*$K327*AU325</f>
        <v>0</v>
      </c>
      <c r="AV327" s="568" t="n">
        <f aca="false" ca="false" dt2D="false" dtr="false" t="normal">$L327*$K327*AV325</f>
        <v>0</v>
      </c>
      <c r="AW327" s="568" t="n">
        <f aca="false" ca="false" dt2D="false" dtr="false" t="normal">$L327*$K327*AW325</f>
        <v>0</v>
      </c>
      <c r="AX327" s="568" t="n">
        <f aca="false" ca="false" dt2D="false" dtr="false" t="normal">$L327*$K327*AX325</f>
        <v>0</v>
      </c>
      <c r="AY327" s="568" t="n">
        <f aca="false" ca="false" dt2D="false" dtr="false" t="normal">$L327*$K327*AY325</f>
        <v>0</v>
      </c>
      <c r="AZ327" s="568" t="n">
        <f aca="false" ca="false" dt2D="false" dtr="false" t="normal">$L327*$K327*AZ325</f>
        <v>0</v>
      </c>
      <c r="BA327" s="568" t="n">
        <f aca="false" ca="false" dt2D="false" dtr="false" t="normal">$L327*$K327*BA325</f>
        <v>0</v>
      </c>
      <c r="BB327" s="568" t="n">
        <f aca="false" ca="false" dt2D="false" dtr="false" t="normal">$L327*$K327*BB325</f>
        <v>0</v>
      </c>
      <c r="BC327" s="568" t="n">
        <f aca="false" ca="false" dt2D="false" dtr="false" t="normal">$L327*$K327*BC325</f>
        <v>0</v>
      </c>
      <c r="BD327" s="568" t="n">
        <f aca="false" ca="false" dt2D="false" dtr="false" t="normal">$L327*$K327*BD325</f>
        <v>0</v>
      </c>
      <c r="BE327" s="568" t="n">
        <f aca="false" ca="false" dt2D="false" dtr="false" t="normal">$L327*$K327*BE325</f>
        <v>0</v>
      </c>
      <c r="BF327" s="568" t="n">
        <f aca="false" ca="false" dt2D="false" dtr="false" t="normal">$L327*$K327*BF325</f>
        <v>0</v>
      </c>
      <c r="BG327" s="568" t="n">
        <f aca="false" ca="false" dt2D="false" dtr="false" t="normal">$L327*$K327*BG325</f>
        <v>0</v>
      </c>
      <c r="BH327" s="568" t="n">
        <f aca="false" ca="false" dt2D="false" dtr="false" t="normal">$L327*$K327*BH325</f>
        <v>0</v>
      </c>
      <c r="BI327" s="568" t="n">
        <f aca="false" ca="false" dt2D="false" dtr="false" t="normal">$L327*$K327*BI325</f>
        <v>0</v>
      </c>
      <c r="BJ327" s="568" t="n">
        <f aca="false" ca="false" dt2D="false" dtr="false" t="normal">$L327*$K327*BJ325</f>
        <v>0</v>
      </c>
      <c r="BK327" s="568" t="n">
        <f aca="false" ca="false" dt2D="false" dtr="false" t="normal">$L327*$K327*BK325</f>
        <v>0</v>
      </c>
      <c r="BL327" s="568" t="n">
        <f aca="false" ca="false" dt2D="false" dtr="false" t="normal">$L327*$K327*BL325</f>
        <v>0</v>
      </c>
      <c r="BM327" s="568" t="n">
        <f aca="false" ca="false" dt2D="false" dtr="false" t="normal">$L327*$K327*BM325</f>
        <v>0</v>
      </c>
      <c r="BN327" s="568" t="n">
        <f aca="false" ca="false" dt2D="false" dtr="false" t="normal">$L327*$K327*BN325</f>
        <v>0</v>
      </c>
      <c r="BO327" s="568" t="n">
        <f aca="false" ca="false" dt2D="false" dtr="false" t="normal">$L327*$K327*BO325</f>
        <v>0</v>
      </c>
      <c r="BP327" s="568" t="n">
        <f aca="false" ca="false" dt2D="false" dtr="false" t="normal">$L327*$K327*BP325</f>
        <v>0</v>
      </c>
      <c r="BQ327" s="568" t="n">
        <f aca="false" ca="false" dt2D="false" dtr="false" t="normal">$L327*$K327*BQ325</f>
        <v>0</v>
      </c>
      <c r="BR327" s="568" t="n">
        <f aca="false" ca="false" dt2D="false" dtr="false" t="normal">$L327*$K327*BR325</f>
        <v>0</v>
      </c>
      <c r="BS327" s="568" t="n">
        <f aca="false" ca="false" dt2D="false" dtr="false" t="normal">$L327*$K327*BS325</f>
        <v>0</v>
      </c>
      <c r="BT327" s="568" t="n">
        <f aca="false" ca="false" dt2D="false" dtr="false" t="normal">$L327*$K327*BT325</f>
        <v>0</v>
      </c>
    </row>
    <row hidden="true" ht="16.5" outlineLevel="2" r="328">
      <c r="A328" s="529" t="e">
        <f aca="false" ca="false" dt2D="false" dtr="false" t="normal">A327</f>
        <v>#N/A</v>
      </c>
      <c r="F328" s="482" t="e">
        <f aca="false" ca="false" dt2D="false" dtr="false" t="normal">F327</f>
        <v>#N/A</v>
      </c>
      <c r="G328" s="482" t="n">
        <f aca="false" ca="false" dt2D="false" dtr="false" t="normal">G327</f>
        <v>0</v>
      </c>
      <c r="I328" s="566" t="s">
        <v>685</v>
      </c>
      <c r="J328" s="626" t="s">
        <v>587</v>
      </c>
      <c r="K328" s="567" t="n"/>
      <c r="L328" s="627" t="n"/>
      <c r="M328" s="568" t="n">
        <f aca="false" ca="false" dt2D="false" dtr="false" t="normal">$L328*$K328*M325</f>
        <v>0</v>
      </c>
      <c r="N328" s="568" t="n">
        <f aca="false" ca="false" dt2D="false" dtr="false" t="normal">$L328*$K328*N325</f>
        <v>0</v>
      </c>
      <c r="O328" s="568" t="n">
        <f aca="false" ca="false" dt2D="false" dtr="false" t="normal">$L328*$K328*O325</f>
        <v>0</v>
      </c>
      <c r="P328" s="568" t="n">
        <f aca="false" ca="false" dt2D="false" dtr="false" t="normal">$L328*$K328*P325</f>
        <v>0</v>
      </c>
      <c r="Q328" s="568" t="n">
        <f aca="false" ca="false" dt2D="false" dtr="false" t="normal">$L328*$K328*Q325</f>
        <v>0</v>
      </c>
      <c r="R328" s="568" t="n">
        <f aca="false" ca="false" dt2D="false" dtr="false" t="normal">$L328*$K328*R325</f>
        <v>0</v>
      </c>
      <c r="S328" s="568" t="n">
        <f aca="false" ca="false" dt2D="false" dtr="false" t="normal">$L328*$K328*S325</f>
        <v>0</v>
      </c>
      <c r="T328" s="568" t="n">
        <f aca="false" ca="false" dt2D="false" dtr="false" t="normal">$L328*$K328*T325</f>
        <v>0</v>
      </c>
      <c r="U328" s="568" t="n">
        <f aca="false" ca="false" dt2D="false" dtr="false" t="normal">$L328*$K328*U325</f>
        <v>0</v>
      </c>
      <c r="V328" s="568" t="n">
        <f aca="false" ca="false" dt2D="false" dtr="false" t="normal">$L328*$K328*V325</f>
        <v>0</v>
      </c>
      <c r="W328" s="568" t="n">
        <f aca="false" ca="false" dt2D="false" dtr="false" t="normal">$L328*$K328*W325</f>
        <v>0</v>
      </c>
      <c r="X328" s="568" t="n">
        <f aca="false" ca="false" dt2D="false" dtr="false" t="normal">$L328*$K328*X325</f>
        <v>0</v>
      </c>
      <c r="Y328" s="568" t="n">
        <f aca="false" ca="false" dt2D="false" dtr="false" t="normal">$L328*$K328*Y325</f>
        <v>0</v>
      </c>
      <c r="Z328" s="568" t="n">
        <f aca="false" ca="false" dt2D="false" dtr="false" t="normal">$L328*$K328*Z325</f>
        <v>0</v>
      </c>
      <c r="AA328" s="568" t="n">
        <f aca="false" ca="false" dt2D="false" dtr="false" t="normal">$L328*$K328*AA325</f>
        <v>0</v>
      </c>
      <c r="AB328" s="568" t="n">
        <f aca="false" ca="false" dt2D="false" dtr="false" t="normal">$L328*$K328*AB325</f>
        <v>0</v>
      </c>
      <c r="AC328" s="568" t="n">
        <f aca="false" ca="false" dt2D="false" dtr="false" t="normal">$L328*$K328*AC325</f>
        <v>0</v>
      </c>
      <c r="AD328" s="568" t="n">
        <f aca="false" ca="false" dt2D="false" dtr="false" t="normal">$L328*$K328*AD325</f>
        <v>0</v>
      </c>
      <c r="AE328" s="568" t="n">
        <f aca="false" ca="false" dt2D="false" dtr="false" t="normal">$L328*$K328*AE325</f>
        <v>0</v>
      </c>
      <c r="AF328" s="568" t="n">
        <f aca="false" ca="false" dt2D="false" dtr="false" t="normal">$L328*$K328*AF325</f>
        <v>0</v>
      </c>
      <c r="AG328" s="568" t="n">
        <f aca="false" ca="false" dt2D="false" dtr="false" t="normal">$L328*$K328*AG325</f>
        <v>0</v>
      </c>
      <c r="AH328" s="568" t="n">
        <f aca="false" ca="false" dt2D="false" dtr="false" t="normal">$L328*$K328*AH325</f>
        <v>0</v>
      </c>
      <c r="AI328" s="568" t="n">
        <f aca="false" ca="false" dt2D="false" dtr="false" t="normal">$L328*$K328*AI325</f>
        <v>0</v>
      </c>
      <c r="AJ328" s="568" t="n">
        <f aca="false" ca="false" dt2D="false" dtr="false" t="normal">$L328*$K328*AJ325</f>
        <v>0</v>
      </c>
      <c r="AK328" s="568" t="n">
        <f aca="false" ca="false" dt2D="false" dtr="false" t="normal">$L328*$K328*AK325</f>
        <v>0</v>
      </c>
      <c r="AL328" s="568" t="n">
        <f aca="false" ca="false" dt2D="false" dtr="false" t="normal">$L328*$K328*AL325</f>
        <v>0</v>
      </c>
      <c r="AM328" s="568" t="n">
        <f aca="false" ca="false" dt2D="false" dtr="false" t="normal">$L328*$K328*AM325</f>
        <v>0</v>
      </c>
      <c r="AN328" s="568" t="n">
        <f aca="false" ca="false" dt2D="false" dtr="false" t="normal">$L328*$K328*AN325</f>
        <v>0</v>
      </c>
      <c r="AO328" s="568" t="n">
        <f aca="false" ca="false" dt2D="false" dtr="false" t="normal">$L328*$K328*AO325</f>
        <v>0</v>
      </c>
      <c r="AP328" s="568" t="n">
        <f aca="false" ca="false" dt2D="false" dtr="false" t="normal">$L328*$K328*AP325</f>
        <v>0</v>
      </c>
      <c r="AQ328" s="568" t="n">
        <f aca="false" ca="false" dt2D="false" dtr="false" t="normal">$L328*$K328*AQ325</f>
        <v>0</v>
      </c>
      <c r="AR328" s="568" t="n">
        <f aca="false" ca="false" dt2D="false" dtr="false" t="normal">$L328*$K328*AR325</f>
        <v>0</v>
      </c>
      <c r="AS328" s="568" t="n">
        <f aca="false" ca="false" dt2D="false" dtr="false" t="normal">$L328*$K328*AS325</f>
        <v>0</v>
      </c>
      <c r="AT328" s="568" t="n">
        <f aca="false" ca="false" dt2D="false" dtr="false" t="normal">$L328*$K328*AT325</f>
        <v>0</v>
      </c>
      <c r="AU328" s="568" t="n">
        <f aca="false" ca="false" dt2D="false" dtr="false" t="normal">$L328*$K328*AU325</f>
        <v>0</v>
      </c>
      <c r="AV328" s="568" t="n">
        <f aca="false" ca="false" dt2D="false" dtr="false" t="normal">$L328*$K328*AV325</f>
        <v>0</v>
      </c>
      <c r="AW328" s="568" t="n">
        <f aca="false" ca="false" dt2D="false" dtr="false" t="normal">$L328*$K328*AW325</f>
        <v>0</v>
      </c>
      <c r="AX328" s="568" t="n">
        <f aca="false" ca="false" dt2D="false" dtr="false" t="normal">$L328*$K328*AX325</f>
        <v>0</v>
      </c>
      <c r="AY328" s="568" t="n">
        <f aca="false" ca="false" dt2D="false" dtr="false" t="normal">$L328*$K328*AY325</f>
        <v>0</v>
      </c>
      <c r="AZ328" s="568" t="n">
        <f aca="false" ca="false" dt2D="false" dtr="false" t="normal">$L328*$K328*AZ325</f>
        <v>0</v>
      </c>
      <c r="BA328" s="568" t="n">
        <f aca="false" ca="false" dt2D="false" dtr="false" t="normal">$L328*$K328*BA325</f>
        <v>0</v>
      </c>
      <c r="BB328" s="568" t="n">
        <f aca="false" ca="false" dt2D="false" dtr="false" t="normal">$L328*$K328*BB325</f>
        <v>0</v>
      </c>
      <c r="BC328" s="568" t="n">
        <f aca="false" ca="false" dt2D="false" dtr="false" t="normal">$L328*$K328*BC325</f>
        <v>0</v>
      </c>
      <c r="BD328" s="568" t="n">
        <f aca="false" ca="false" dt2D="false" dtr="false" t="normal">$L328*$K328*BD325</f>
        <v>0</v>
      </c>
      <c r="BE328" s="568" t="n">
        <f aca="false" ca="false" dt2D="false" dtr="false" t="normal">$L328*$K328*BE325</f>
        <v>0</v>
      </c>
      <c r="BF328" s="568" t="n">
        <f aca="false" ca="false" dt2D="false" dtr="false" t="normal">$L328*$K328*BF325</f>
        <v>0</v>
      </c>
      <c r="BG328" s="568" t="n">
        <f aca="false" ca="false" dt2D="false" dtr="false" t="normal">$L328*$K328*BG325</f>
        <v>0</v>
      </c>
      <c r="BH328" s="568" t="n">
        <f aca="false" ca="false" dt2D="false" dtr="false" t="normal">$L328*$K328*BH325</f>
        <v>0</v>
      </c>
      <c r="BI328" s="568" t="n">
        <f aca="false" ca="false" dt2D="false" dtr="false" t="normal">$L328*$K328*BI325</f>
        <v>0</v>
      </c>
      <c r="BJ328" s="568" t="n">
        <f aca="false" ca="false" dt2D="false" dtr="false" t="normal">$L328*$K328*BJ325</f>
        <v>0</v>
      </c>
      <c r="BK328" s="568" t="n">
        <f aca="false" ca="false" dt2D="false" dtr="false" t="normal">$L328*$K328*BK325</f>
        <v>0</v>
      </c>
      <c r="BL328" s="568" t="n">
        <f aca="false" ca="false" dt2D="false" dtr="false" t="normal">$L328*$K328*BL325</f>
        <v>0</v>
      </c>
      <c r="BM328" s="568" t="n">
        <f aca="false" ca="false" dt2D="false" dtr="false" t="normal">$L328*$K328*BM325</f>
        <v>0</v>
      </c>
      <c r="BN328" s="568" t="n">
        <f aca="false" ca="false" dt2D="false" dtr="false" t="normal">$L328*$K328*BN325</f>
        <v>0</v>
      </c>
      <c r="BO328" s="568" t="n">
        <f aca="false" ca="false" dt2D="false" dtr="false" t="normal">$L328*$K328*BO325</f>
        <v>0</v>
      </c>
      <c r="BP328" s="568" t="n">
        <f aca="false" ca="false" dt2D="false" dtr="false" t="normal">$L328*$K328*BP325</f>
        <v>0</v>
      </c>
      <c r="BQ328" s="568" t="n">
        <f aca="false" ca="false" dt2D="false" dtr="false" t="normal">$L328*$K328*BQ325</f>
        <v>0</v>
      </c>
      <c r="BR328" s="568" t="n">
        <f aca="false" ca="false" dt2D="false" dtr="false" t="normal">$L328*$K328*BR325</f>
        <v>0</v>
      </c>
      <c r="BS328" s="568" t="n">
        <f aca="false" ca="false" dt2D="false" dtr="false" t="normal">$L328*$K328*BS325</f>
        <v>0</v>
      </c>
      <c r="BT328" s="568" t="n">
        <f aca="false" ca="false" dt2D="false" dtr="false" t="normal">$L328*$K328*BT325</f>
        <v>0</v>
      </c>
    </row>
    <row hidden="true" ht="16.5" outlineLevel="2" r="329">
      <c r="A329" s="529" t="e">
        <f aca="false" ca="false" dt2D="false" dtr="false" t="normal">A328</f>
        <v>#N/A</v>
      </c>
      <c r="F329" s="482" t="e">
        <f aca="false" ca="false" dt2D="false" dtr="false" t="normal">F328</f>
        <v>#N/A</v>
      </c>
      <c r="G329" s="482" t="n">
        <f aca="false" ca="false" dt2D="false" dtr="false" t="normal">G328</f>
        <v>0</v>
      </c>
      <c r="I329" s="566" t="s">
        <v>688</v>
      </c>
      <c r="J329" s="626" t="s">
        <v>90</v>
      </c>
      <c r="K329" s="567" t="n"/>
      <c r="L329" s="627" t="n"/>
      <c r="M329" s="568" t="n">
        <f aca="false" ca="false" dt2D="false" dtr="false" t="normal">$L329*$K329*M325</f>
        <v>0</v>
      </c>
      <c r="N329" s="568" t="n">
        <f aca="false" ca="false" dt2D="false" dtr="false" t="normal">$L329*$K329*N325</f>
        <v>0</v>
      </c>
      <c r="O329" s="568" t="n">
        <f aca="false" ca="false" dt2D="false" dtr="false" t="normal">$L329*$K329*O325</f>
        <v>0</v>
      </c>
      <c r="P329" s="568" t="n">
        <f aca="false" ca="false" dt2D="false" dtr="false" t="normal">$L329*$K329*P325</f>
        <v>0</v>
      </c>
      <c r="Q329" s="568" t="n">
        <f aca="false" ca="false" dt2D="false" dtr="false" t="normal">$L329*$K329*Q325</f>
        <v>0</v>
      </c>
      <c r="R329" s="568" t="n">
        <f aca="false" ca="false" dt2D="false" dtr="false" t="normal">$L329*$K329*R325</f>
        <v>0</v>
      </c>
      <c r="S329" s="568" t="n">
        <f aca="false" ca="false" dt2D="false" dtr="false" t="normal">$L329*$K329*S325</f>
        <v>0</v>
      </c>
      <c r="T329" s="568" t="n">
        <f aca="false" ca="false" dt2D="false" dtr="false" t="normal">$L329*$K329*T325</f>
        <v>0</v>
      </c>
      <c r="U329" s="568" t="n">
        <f aca="false" ca="false" dt2D="false" dtr="false" t="normal">$L329*$K329*U325</f>
        <v>0</v>
      </c>
      <c r="V329" s="568" t="n">
        <f aca="false" ca="false" dt2D="false" dtr="false" t="normal">$L329*$K329*V325</f>
        <v>0</v>
      </c>
      <c r="W329" s="568" t="n">
        <f aca="false" ca="false" dt2D="false" dtr="false" t="normal">$L329*$K329*W325</f>
        <v>0</v>
      </c>
      <c r="X329" s="568" t="n">
        <f aca="false" ca="false" dt2D="false" dtr="false" t="normal">$L329*$K329*X325</f>
        <v>0</v>
      </c>
      <c r="Y329" s="568" t="n">
        <f aca="false" ca="false" dt2D="false" dtr="false" t="normal">$L329*$K329*Y325</f>
        <v>0</v>
      </c>
      <c r="Z329" s="568" t="n">
        <f aca="false" ca="false" dt2D="false" dtr="false" t="normal">$L329*$K329*Z325</f>
        <v>0</v>
      </c>
      <c r="AA329" s="568" t="n">
        <f aca="false" ca="false" dt2D="false" dtr="false" t="normal">$L329*$K329*AA325</f>
        <v>0</v>
      </c>
      <c r="AB329" s="568" t="n">
        <f aca="false" ca="false" dt2D="false" dtr="false" t="normal">$L329*$K329*AB325</f>
        <v>0</v>
      </c>
      <c r="AC329" s="568" t="n">
        <f aca="false" ca="false" dt2D="false" dtr="false" t="normal">$L329*$K329*AC325</f>
        <v>0</v>
      </c>
      <c r="AD329" s="568" t="n">
        <f aca="false" ca="false" dt2D="false" dtr="false" t="normal">$L329*$K329*AD325</f>
        <v>0</v>
      </c>
      <c r="AE329" s="568" t="n">
        <f aca="false" ca="false" dt2D="false" dtr="false" t="normal">$L329*$K329*AE325</f>
        <v>0</v>
      </c>
      <c r="AF329" s="568" t="n">
        <f aca="false" ca="false" dt2D="false" dtr="false" t="normal">$L329*$K329*AF325</f>
        <v>0</v>
      </c>
      <c r="AG329" s="568" t="n">
        <f aca="false" ca="false" dt2D="false" dtr="false" t="normal">$L329*$K329*AG325</f>
        <v>0</v>
      </c>
      <c r="AH329" s="568" t="n">
        <f aca="false" ca="false" dt2D="false" dtr="false" t="normal">$L329*$K329*AH325</f>
        <v>0</v>
      </c>
      <c r="AI329" s="568" t="n">
        <f aca="false" ca="false" dt2D="false" dtr="false" t="normal">$L329*$K329*AI325</f>
        <v>0</v>
      </c>
      <c r="AJ329" s="568" t="n">
        <f aca="false" ca="false" dt2D="false" dtr="false" t="normal">$L329*$K329*AJ325</f>
        <v>0</v>
      </c>
      <c r="AK329" s="568" t="n">
        <f aca="false" ca="false" dt2D="false" dtr="false" t="normal">$L329*$K329*AK325</f>
        <v>0</v>
      </c>
      <c r="AL329" s="568" t="n">
        <f aca="false" ca="false" dt2D="false" dtr="false" t="normal">$L329*$K329*AL325</f>
        <v>0</v>
      </c>
      <c r="AM329" s="568" t="n">
        <f aca="false" ca="false" dt2D="false" dtr="false" t="normal">$L329*$K329*AM325</f>
        <v>0</v>
      </c>
      <c r="AN329" s="568" t="n">
        <f aca="false" ca="false" dt2D="false" dtr="false" t="normal">$L329*$K329*AN325</f>
        <v>0</v>
      </c>
      <c r="AO329" s="568" t="n">
        <f aca="false" ca="false" dt2D="false" dtr="false" t="normal">$L329*$K329*AO325</f>
        <v>0</v>
      </c>
      <c r="AP329" s="568" t="n">
        <f aca="false" ca="false" dt2D="false" dtr="false" t="normal">$L329*$K329*AP325</f>
        <v>0</v>
      </c>
      <c r="AQ329" s="568" t="n">
        <f aca="false" ca="false" dt2D="false" dtr="false" t="normal">$L329*$K329*AQ325</f>
        <v>0</v>
      </c>
      <c r="AR329" s="568" t="n">
        <f aca="false" ca="false" dt2D="false" dtr="false" t="normal">$L329*$K329*AR325</f>
        <v>0</v>
      </c>
      <c r="AS329" s="568" t="n">
        <f aca="false" ca="false" dt2D="false" dtr="false" t="normal">$L329*$K329*AS325</f>
        <v>0</v>
      </c>
      <c r="AT329" s="568" t="n">
        <f aca="false" ca="false" dt2D="false" dtr="false" t="normal">$L329*$K329*AT325</f>
        <v>0</v>
      </c>
      <c r="AU329" s="568" t="n">
        <f aca="false" ca="false" dt2D="false" dtr="false" t="normal">$L329*$K329*AU325</f>
        <v>0</v>
      </c>
      <c r="AV329" s="568" t="n">
        <f aca="false" ca="false" dt2D="false" dtr="false" t="normal">$L329*$K329*AV325</f>
        <v>0</v>
      </c>
      <c r="AW329" s="568" t="n">
        <f aca="false" ca="false" dt2D="false" dtr="false" t="normal">$L329*$K329*AW325</f>
        <v>0</v>
      </c>
      <c r="AX329" s="568" t="n">
        <f aca="false" ca="false" dt2D="false" dtr="false" t="normal">$L329*$K329*AX325</f>
        <v>0</v>
      </c>
      <c r="AY329" s="568" t="n">
        <f aca="false" ca="false" dt2D="false" dtr="false" t="normal">$L329*$K329*AY325</f>
        <v>0</v>
      </c>
      <c r="AZ329" s="568" t="n">
        <f aca="false" ca="false" dt2D="false" dtr="false" t="normal">$L329*$K329*AZ325</f>
        <v>0</v>
      </c>
      <c r="BA329" s="568" t="n">
        <f aca="false" ca="false" dt2D="false" dtr="false" t="normal">$L329*$K329*BA325</f>
        <v>0</v>
      </c>
      <c r="BB329" s="568" t="n">
        <f aca="false" ca="false" dt2D="false" dtr="false" t="normal">$L329*$K329*BB325</f>
        <v>0</v>
      </c>
      <c r="BC329" s="568" t="n">
        <f aca="false" ca="false" dt2D="false" dtr="false" t="normal">$L329*$K329*BC325</f>
        <v>0</v>
      </c>
      <c r="BD329" s="568" t="n">
        <f aca="false" ca="false" dt2D="false" dtr="false" t="normal">$L329*$K329*BD325</f>
        <v>0</v>
      </c>
      <c r="BE329" s="568" t="n">
        <f aca="false" ca="false" dt2D="false" dtr="false" t="normal">$L329*$K329*BE325</f>
        <v>0</v>
      </c>
      <c r="BF329" s="568" t="n">
        <f aca="false" ca="false" dt2D="false" dtr="false" t="normal">$L329*$K329*BF325</f>
        <v>0</v>
      </c>
      <c r="BG329" s="568" t="n">
        <f aca="false" ca="false" dt2D="false" dtr="false" t="normal">$L329*$K329*BG325</f>
        <v>0</v>
      </c>
      <c r="BH329" s="568" t="n">
        <f aca="false" ca="false" dt2D="false" dtr="false" t="normal">$L329*$K329*BH325</f>
        <v>0</v>
      </c>
      <c r="BI329" s="568" t="n">
        <f aca="false" ca="false" dt2D="false" dtr="false" t="normal">$L329*$K329*BI325</f>
        <v>0</v>
      </c>
      <c r="BJ329" s="568" t="n">
        <f aca="false" ca="false" dt2D="false" dtr="false" t="normal">$L329*$K329*BJ325</f>
        <v>0</v>
      </c>
      <c r="BK329" s="568" t="n">
        <f aca="false" ca="false" dt2D="false" dtr="false" t="normal">$L329*$K329*BK325</f>
        <v>0</v>
      </c>
      <c r="BL329" s="568" t="n">
        <f aca="false" ca="false" dt2D="false" dtr="false" t="normal">$L329*$K329*BL325</f>
        <v>0</v>
      </c>
      <c r="BM329" s="568" t="n">
        <f aca="false" ca="false" dt2D="false" dtr="false" t="normal">$L329*$K329*BM325</f>
        <v>0</v>
      </c>
      <c r="BN329" s="568" t="n">
        <f aca="false" ca="false" dt2D="false" dtr="false" t="normal">$L329*$K329*BN325</f>
        <v>0</v>
      </c>
      <c r="BO329" s="568" t="n">
        <f aca="false" ca="false" dt2D="false" dtr="false" t="normal">$L329*$K329*BO325</f>
        <v>0</v>
      </c>
      <c r="BP329" s="568" t="n">
        <f aca="false" ca="false" dt2D="false" dtr="false" t="normal">$L329*$K329*BP325</f>
        <v>0</v>
      </c>
      <c r="BQ329" s="568" t="n">
        <f aca="false" ca="false" dt2D="false" dtr="false" t="normal">$L329*$K329*BQ325</f>
        <v>0</v>
      </c>
      <c r="BR329" s="568" t="n">
        <f aca="false" ca="false" dt2D="false" dtr="false" t="normal">$L329*$K329*BR325</f>
        <v>0</v>
      </c>
      <c r="BS329" s="568" t="n">
        <f aca="false" ca="false" dt2D="false" dtr="false" t="normal">$L329*$K329*BS325</f>
        <v>0</v>
      </c>
      <c r="BT329" s="568" t="n">
        <f aca="false" ca="false" dt2D="false" dtr="false" t="normal">$L329*$K329*BT325</f>
        <v>0</v>
      </c>
    </row>
    <row hidden="true" ht="16.5" outlineLevel="2" r="330">
      <c r="A330" s="529" t="e">
        <f aca="false" ca="false" dt2D="false" dtr="false" t="normal">A329</f>
        <v>#N/A</v>
      </c>
      <c r="F330" s="482" t="e">
        <f aca="false" ca="false" dt2D="false" dtr="false" t="normal">F329</f>
        <v>#N/A</v>
      </c>
      <c r="G330" s="482" t="n">
        <f aca="false" ca="false" dt2D="false" dtr="false" t="normal">G329</f>
        <v>0</v>
      </c>
      <c r="I330" s="570" t="s">
        <v>588</v>
      </c>
      <c r="J330" s="626" t="n"/>
      <c r="K330" s="567" t="n"/>
      <c r="L330" s="627" t="n"/>
      <c r="M330" s="568" t="n">
        <f aca="false" ca="false" dt2D="false" dtr="false" t="normal">$L330*$K330*M325</f>
        <v>0</v>
      </c>
      <c r="N330" s="568" t="n">
        <f aca="false" ca="false" dt2D="false" dtr="false" t="normal">$L330*$K330*N325</f>
        <v>0</v>
      </c>
      <c r="O330" s="568" t="n">
        <f aca="false" ca="false" dt2D="false" dtr="false" t="normal">$L330*$K330*O325</f>
        <v>0</v>
      </c>
      <c r="P330" s="568" t="n">
        <f aca="false" ca="false" dt2D="false" dtr="false" t="normal">$L330*$K330*P325</f>
        <v>0</v>
      </c>
      <c r="Q330" s="568" t="n">
        <f aca="false" ca="false" dt2D="false" dtr="false" t="normal">$L330*$K330*Q325</f>
        <v>0</v>
      </c>
      <c r="R330" s="568" t="n">
        <f aca="false" ca="false" dt2D="false" dtr="false" t="normal">$L330*$K330*R325</f>
        <v>0</v>
      </c>
      <c r="S330" s="568" t="n">
        <f aca="false" ca="false" dt2D="false" dtr="false" t="normal">$L330*$K330*S325</f>
        <v>0</v>
      </c>
      <c r="T330" s="568" t="n">
        <f aca="false" ca="false" dt2D="false" dtr="false" t="normal">$L330*$K330*T325</f>
        <v>0</v>
      </c>
      <c r="U330" s="568" t="n">
        <f aca="false" ca="false" dt2D="false" dtr="false" t="normal">$L330*$K330*U325</f>
        <v>0</v>
      </c>
      <c r="V330" s="568" t="n">
        <f aca="false" ca="false" dt2D="false" dtr="false" t="normal">$L330*$K330*V325</f>
        <v>0</v>
      </c>
      <c r="W330" s="568" t="n">
        <f aca="false" ca="false" dt2D="false" dtr="false" t="normal">$L330*$K330*W325</f>
        <v>0</v>
      </c>
      <c r="X330" s="568" t="n">
        <f aca="false" ca="false" dt2D="false" dtr="false" t="normal">$L330*$K330*X325</f>
        <v>0</v>
      </c>
      <c r="Y330" s="568" t="n">
        <f aca="false" ca="false" dt2D="false" dtr="false" t="normal">$L330*$K330*Y325</f>
        <v>0</v>
      </c>
      <c r="Z330" s="568" t="n">
        <f aca="false" ca="false" dt2D="false" dtr="false" t="normal">$L330*$K330*Z325</f>
        <v>0</v>
      </c>
      <c r="AA330" s="568" t="n">
        <f aca="false" ca="false" dt2D="false" dtr="false" t="normal">$L330*$K330*AA325</f>
        <v>0</v>
      </c>
      <c r="AB330" s="568" t="n">
        <f aca="false" ca="false" dt2D="false" dtr="false" t="normal">$L330*$K330*AB325</f>
        <v>0</v>
      </c>
      <c r="AC330" s="568" t="n">
        <f aca="false" ca="false" dt2D="false" dtr="false" t="normal">$L330*$K330*AC325</f>
        <v>0</v>
      </c>
      <c r="AD330" s="568" t="n">
        <f aca="false" ca="false" dt2D="false" dtr="false" t="normal">$L330*$K330*AD325</f>
        <v>0</v>
      </c>
      <c r="AE330" s="568" t="n">
        <f aca="false" ca="false" dt2D="false" dtr="false" t="normal">$L330*$K330*AE325</f>
        <v>0</v>
      </c>
      <c r="AF330" s="568" t="n">
        <f aca="false" ca="false" dt2D="false" dtr="false" t="normal">$L330*$K330*AF325</f>
        <v>0</v>
      </c>
      <c r="AG330" s="568" t="n">
        <f aca="false" ca="false" dt2D="false" dtr="false" t="normal">$L330*$K330*AG325</f>
        <v>0</v>
      </c>
      <c r="AH330" s="568" t="n">
        <f aca="false" ca="false" dt2D="false" dtr="false" t="normal">$L330*$K330*AH325</f>
        <v>0</v>
      </c>
      <c r="AI330" s="568" t="n">
        <f aca="false" ca="false" dt2D="false" dtr="false" t="normal">$L330*$K330*AI325</f>
        <v>0</v>
      </c>
      <c r="AJ330" s="568" t="n">
        <f aca="false" ca="false" dt2D="false" dtr="false" t="normal">$L330*$K330*AJ325</f>
        <v>0</v>
      </c>
      <c r="AK330" s="568" t="n">
        <f aca="false" ca="false" dt2D="false" dtr="false" t="normal">$L330*$K330*AK325</f>
        <v>0</v>
      </c>
      <c r="AL330" s="568" t="n">
        <f aca="false" ca="false" dt2D="false" dtr="false" t="normal">$L330*$K330*AL325</f>
        <v>0</v>
      </c>
      <c r="AM330" s="568" t="n">
        <f aca="false" ca="false" dt2D="false" dtr="false" t="normal">$L330*$K330*AM325</f>
        <v>0</v>
      </c>
      <c r="AN330" s="568" t="n">
        <f aca="false" ca="false" dt2D="false" dtr="false" t="normal">$L330*$K330*AN325</f>
        <v>0</v>
      </c>
      <c r="AO330" s="568" t="n">
        <f aca="false" ca="false" dt2D="false" dtr="false" t="normal">$L330*$K330*AO325</f>
        <v>0</v>
      </c>
      <c r="AP330" s="568" t="n">
        <f aca="false" ca="false" dt2D="false" dtr="false" t="normal">$L330*$K330*AP325</f>
        <v>0</v>
      </c>
      <c r="AQ330" s="568" t="n">
        <f aca="false" ca="false" dt2D="false" dtr="false" t="normal">$L330*$K330*AQ325</f>
        <v>0</v>
      </c>
      <c r="AR330" s="568" t="n">
        <f aca="false" ca="false" dt2D="false" dtr="false" t="normal">$L330*$K330*AR325</f>
        <v>0</v>
      </c>
      <c r="AS330" s="568" t="n">
        <f aca="false" ca="false" dt2D="false" dtr="false" t="normal">$L330*$K330*AS325</f>
        <v>0</v>
      </c>
      <c r="AT330" s="568" t="n">
        <f aca="false" ca="false" dt2D="false" dtr="false" t="normal">$L330*$K330*AT325</f>
        <v>0</v>
      </c>
      <c r="AU330" s="568" t="n">
        <f aca="false" ca="false" dt2D="false" dtr="false" t="normal">$L330*$K330*AU325</f>
        <v>0</v>
      </c>
      <c r="AV330" s="568" t="n">
        <f aca="false" ca="false" dt2D="false" dtr="false" t="normal">$L330*$K330*AV325</f>
        <v>0</v>
      </c>
      <c r="AW330" s="568" t="n">
        <f aca="false" ca="false" dt2D="false" dtr="false" t="normal">$L330*$K330*AW325</f>
        <v>0</v>
      </c>
      <c r="AX330" s="568" t="n">
        <f aca="false" ca="false" dt2D="false" dtr="false" t="normal">$L330*$K330*AX325</f>
        <v>0</v>
      </c>
      <c r="AY330" s="568" t="n">
        <f aca="false" ca="false" dt2D="false" dtr="false" t="normal">$L330*$K330*AY325</f>
        <v>0</v>
      </c>
      <c r="AZ330" s="568" t="n">
        <f aca="false" ca="false" dt2D="false" dtr="false" t="normal">$L330*$K330*AZ325</f>
        <v>0</v>
      </c>
      <c r="BA330" s="568" t="n">
        <f aca="false" ca="false" dt2D="false" dtr="false" t="normal">$L330*$K330*BA325</f>
        <v>0</v>
      </c>
      <c r="BB330" s="568" t="n">
        <f aca="false" ca="false" dt2D="false" dtr="false" t="normal">$L330*$K330*BB325</f>
        <v>0</v>
      </c>
      <c r="BC330" s="568" t="n">
        <f aca="false" ca="false" dt2D="false" dtr="false" t="normal">$L330*$K330*BC325</f>
        <v>0</v>
      </c>
      <c r="BD330" s="568" t="n">
        <f aca="false" ca="false" dt2D="false" dtr="false" t="normal">$L330*$K330*BD325</f>
        <v>0</v>
      </c>
      <c r="BE330" s="568" t="n">
        <f aca="false" ca="false" dt2D="false" dtr="false" t="normal">$L330*$K330*BE325</f>
        <v>0</v>
      </c>
      <c r="BF330" s="568" t="n">
        <f aca="false" ca="false" dt2D="false" dtr="false" t="normal">$L330*$K330*BF325</f>
        <v>0</v>
      </c>
      <c r="BG330" s="568" t="n">
        <f aca="false" ca="false" dt2D="false" dtr="false" t="normal">$L330*$K330*BG325</f>
        <v>0</v>
      </c>
      <c r="BH330" s="568" t="n">
        <f aca="false" ca="false" dt2D="false" dtr="false" t="normal">$L330*$K330*BH325</f>
        <v>0</v>
      </c>
      <c r="BI330" s="568" t="n">
        <f aca="false" ca="false" dt2D="false" dtr="false" t="normal">$L330*$K330*BI325</f>
        <v>0</v>
      </c>
      <c r="BJ330" s="568" t="n">
        <f aca="false" ca="false" dt2D="false" dtr="false" t="normal">$L330*$K330*BJ325</f>
        <v>0</v>
      </c>
      <c r="BK330" s="568" t="n">
        <f aca="false" ca="false" dt2D="false" dtr="false" t="normal">$L330*$K330*BK325</f>
        <v>0</v>
      </c>
      <c r="BL330" s="568" t="n">
        <f aca="false" ca="false" dt2D="false" dtr="false" t="normal">$L330*$K330*BL325</f>
        <v>0</v>
      </c>
      <c r="BM330" s="568" t="n">
        <f aca="false" ca="false" dt2D="false" dtr="false" t="normal">$L330*$K330*BM325</f>
        <v>0</v>
      </c>
      <c r="BN330" s="568" t="n">
        <f aca="false" ca="false" dt2D="false" dtr="false" t="normal">$L330*$K330*BN325</f>
        <v>0</v>
      </c>
      <c r="BO330" s="568" t="n">
        <f aca="false" ca="false" dt2D="false" dtr="false" t="normal">$L330*$K330*BO325</f>
        <v>0</v>
      </c>
      <c r="BP330" s="568" t="n">
        <f aca="false" ca="false" dt2D="false" dtr="false" t="normal">$L330*$K330*BP325</f>
        <v>0</v>
      </c>
      <c r="BQ330" s="568" t="n">
        <f aca="false" ca="false" dt2D="false" dtr="false" t="normal">$L330*$K330*BQ325</f>
        <v>0</v>
      </c>
      <c r="BR330" s="568" t="n">
        <f aca="false" ca="false" dt2D="false" dtr="false" t="normal">$L330*$K330*BR325</f>
        <v>0</v>
      </c>
      <c r="BS330" s="568" t="n">
        <f aca="false" ca="false" dt2D="false" dtr="false" t="normal">$L330*$K330*BS325</f>
        <v>0</v>
      </c>
      <c r="BT330" s="568" t="n">
        <f aca="false" ca="false" dt2D="false" dtr="false" t="normal">$L330*$K330*BT325</f>
        <v>0</v>
      </c>
    </row>
    <row hidden="true" ht="16.5" outlineLevel="2" r="331">
      <c r="A331" s="529" t="e">
        <f aca="false" ca="false" dt2D="false" dtr="false" t="normal">A330</f>
        <v>#N/A</v>
      </c>
      <c r="F331" s="482" t="e">
        <f aca="false" ca="false" dt2D="false" dtr="false" t="normal">F330</f>
        <v>#N/A</v>
      </c>
      <c r="G331" s="482" t="n">
        <f aca="false" ca="false" dt2D="false" dtr="false" t="normal">G330</f>
        <v>0</v>
      </c>
      <c r="I331" s="570" t="s">
        <v>588</v>
      </c>
      <c r="J331" s="626" t="n"/>
      <c r="K331" s="567" t="n"/>
      <c r="L331" s="627" t="n"/>
      <c r="M331" s="568" t="n">
        <f aca="false" ca="false" dt2D="false" dtr="false" t="normal">$L331*$K331*M325</f>
        <v>0</v>
      </c>
      <c r="N331" s="568" t="n">
        <f aca="false" ca="false" dt2D="false" dtr="false" t="normal">$L331*$K331*N325</f>
        <v>0</v>
      </c>
      <c r="O331" s="568" t="n">
        <f aca="false" ca="false" dt2D="false" dtr="false" t="normal">$L331*$K331*O325</f>
        <v>0</v>
      </c>
      <c r="P331" s="568" t="n">
        <f aca="false" ca="false" dt2D="false" dtr="false" t="normal">$L331*$K331*P325</f>
        <v>0</v>
      </c>
      <c r="Q331" s="568" t="n">
        <f aca="false" ca="false" dt2D="false" dtr="false" t="normal">$L331*$K331*Q325</f>
        <v>0</v>
      </c>
      <c r="R331" s="568" t="n">
        <f aca="false" ca="false" dt2D="false" dtr="false" t="normal">$L331*$K331*R325</f>
        <v>0</v>
      </c>
      <c r="S331" s="568" t="n">
        <f aca="false" ca="false" dt2D="false" dtr="false" t="normal">$L331*$K331*S325</f>
        <v>0</v>
      </c>
      <c r="T331" s="568" t="n">
        <f aca="false" ca="false" dt2D="false" dtr="false" t="normal">$L331*$K331*T325</f>
        <v>0</v>
      </c>
      <c r="U331" s="568" t="n">
        <f aca="false" ca="false" dt2D="false" dtr="false" t="normal">$L331*$K331*U325</f>
        <v>0</v>
      </c>
      <c r="V331" s="568" t="n">
        <f aca="false" ca="false" dt2D="false" dtr="false" t="normal">$L331*$K331*V325</f>
        <v>0</v>
      </c>
      <c r="W331" s="568" t="n">
        <f aca="false" ca="false" dt2D="false" dtr="false" t="normal">$L331*$K331*W325</f>
        <v>0</v>
      </c>
      <c r="X331" s="568" t="n">
        <f aca="false" ca="false" dt2D="false" dtr="false" t="normal">$L331*$K331*X325</f>
        <v>0</v>
      </c>
      <c r="Y331" s="568" t="n">
        <f aca="false" ca="false" dt2D="false" dtr="false" t="normal">$L331*$K331*Y325</f>
        <v>0</v>
      </c>
      <c r="Z331" s="568" t="n">
        <f aca="false" ca="false" dt2D="false" dtr="false" t="normal">$L331*$K331*Z325</f>
        <v>0</v>
      </c>
      <c r="AA331" s="568" t="n">
        <f aca="false" ca="false" dt2D="false" dtr="false" t="normal">$L331*$K331*AA325</f>
        <v>0</v>
      </c>
      <c r="AB331" s="568" t="n">
        <f aca="false" ca="false" dt2D="false" dtr="false" t="normal">$L331*$K331*AB325</f>
        <v>0</v>
      </c>
      <c r="AC331" s="568" t="n">
        <f aca="false" ca="false" dt2D="false" dtr="false" t="normal">$L331*$K331*AC325</f>
        <v>0</v>
      </c>
      <c r="AD331" s="568" t="n">
        <f aca="false" ca="false" dt2D="false" dtr="false" t="normal">$L331*$K331*AD325</f>
        <v>0</v>
      </c>
      <c r="AE331" s="568" t="n">
        <f aca="false" ca="false" dt2D="false" dtr="false" t="normal">$L331*$K331*AE325</f>
        <v>0</v>
      </c>
      <c r="AF331" s="568" t="n">
        <f aca="false" ca="false" dt2D="false" dtr="false" t="normal">$L331*$K331*AF325</f>
        <v>0</v>
      </c>
      <c r="AG331" s="568" t="n">
        <f aca="false" ca="false" dt2D="false" dtr="false" t="normal">$L331*$K331*AG325</f>
        <v>0</v>
      </c>
      <c r="AH331" s="568" t="n">
        <f aca="false" ca="false" dt2D="false" dtr="false" t="normal">$L331*$K331*AH325</f>
        <v>0</v>
      </c>
      <c r="AI331" s="568" t="n">
        <f aca="false" ca="false" dt2D="false" dtr="false" t="normal">$L331*$K331*AI325</f>
        <v>0</v>
      </c>
      <c r="AJ331" s="568" t="n">
        <f aca="false" ca="false" dt2D="false" dtr="false" t="normal">$L331*$K331*AJ325</f>
        <v>0</v>
      </c>
      <c r="AK331" s="568" t="n">
        <f aca="false" ca="false" dt2D="false" dtr="false" t="normal">$L331*$K331*AK325</f>
        <v>0</v>
      </c>
      <c r="AL331" s="568" t="n">
        <f aca="false" ca="false" dt2D="false" dtr="false" t="normal">$L331*$K331*AL325</f>
        <v>0</v>
      </c>
      <c r="AM331" s="568" t="n">
        <f aca="false" ca="false" dt2D="false" dtr="false" t="normal">$L331*$K331*AM325</f>
        <v>0</v>
      </c>
      <c r="AN331" s="568" t="n">
        <f aca="false" ca="false" dt2D="false" dtr="false" t="normal">$L331*$K331*AN325</f>
        <v>0</v>
      </c>
      <c r="AO331" s="568" t="n">
        <f aca="false" ca="false" dt2D="false" dtr="false" t="normal">$L331*$K331*AO325</f>
        <v>0</v>
      </c>
      <c r="AP331" s="568" t="n">
        <f aca="false" ca="false" dt2D="false" dtr="false" t="normal">$L331*$K331*AP325</f>
        <v>0</v>
      </c>
      <c r="AQ331" s="568" t="n">
        <f aca="false" ca="false" dt2D="false" dtr="false" t="normal">$L331*$K331*AQ325</f>
        <v>0</v>
      </c>
      <c r="AR331" s="568" t="n">
        <f aca="false" ca="false" dt2D="false" dtr="false" t="normal">$L331*$K331*AR325</f>
        <v>0</v>
      </c>
      <c r="AS331" s="568" t="n">
        <f aca="false" ca="false" dt2D="false" dtr="false" t="normal">$L331*$K331*AS325</f>
        <v>0</v>
      </c>
      <c r="AT331" s="568" t="n">
        <f aca="false" ca="false" dt2D="false" dtr="false" t="normal">$L331*$K331*AT325</f>
        <v>0</v>
      </c>
      <c r="AU331" s="568" t="n">
        <f aca="false" ca="false" dt2D="false" dtr="false" t="normal">$L331*$K331*AU325</f>
        <v>0</v>
      </c>
      <c r="AV331" s="568" t="n">
        <f aca="false" ca="false" dt2D="false" dtr="false" t="normal">$L331*$K331*AV325</f>
        <v>0</v>
      </c>
      <c r="AW331" s="568" t="n">
        <f aca="false" ca="false" dt2D="false" dtr="false" t="normal">$L331*$K331*AW325</f>
        <v>0</v>
      </c>
      <c r="AX331" s="568" t="n">
        <f aca="false" ca="false" dt2D="false" dtr="false" t="normal">$L331*$K331*AX325</f>
        <v>0</v>
      </c>
      <c r="AY331" s="568" t="n">
        <f aca="false" ca="false" dt2D="false" dtr="false" t="normal">$L331*$K331*AY325</f>
        <v>0</v>
      </c>
      <c r="AZ331" s="568" t="n">
        <f aca="false" ca="false" dt2D="false" dtr="false" t="normal">$L331*$K331*AZ325</f>
        <v>0</v>
      </c>
      <c r="BA331" s="568" t="n">
        <f aca="false" ca="false" dt2D="false" dtr="false" t="normal">$L331*$K331*BA325</f>
        <v>0</v>
      </c>
      <c r="BB331" s="568" t="n">
        <f aca="false" ca="false" dt2D="false" dtr="false" t="normal">$L331*$K331*BB325</f>
        <v>0</v>
      </c>
      <c r="BC331" s="568" t="n">
        <f aca="false" ca="false" dt2D="false" dtr="false" t="normal">$L331*$K331*BC325</f>
        <v>0</v>
      </c>
      <c r="BD331" s="568" t="n">
        <f aca="false" ca="false" dt2D="false" dtr="false" t="normal">$L331*$K331*BD325</f>
        <v>0</v>
      </c>
      <c r="BE331" s="568" t="n">
        <f aca="false" ca="false" dt2D="false" dtr="false" t="normal">$L331*$K331*BE325</f>
        <v>0</v>
      </c>
      <c r="BF331" s="568" t="n">
        <f aca="false" ca="false" dt2D="false" dtr="false" t="normal">$L331*$K331*BF325</f>
        <v>0</v>
      </c>
      <c r="BG331" s="568" t="n">
        <f aca="false" ca="false" dt2D="false" dtr="false" t="normal">$L331*$K331*BG325</f>
        <v>0</v>
      </c>
      <c r="BH331" s="568" t="n">
        <f aca="false" ca="false" dt2D="false" dtr="false" t="normal">$L331*$K331*BH325</f>
        <v>0</v>
      </c>
      <c r="BI331" s="568" t="n">
        <f aca="false" ca="false" dt2D="false" dtr="false" t="normal">$L331*$K331*BI325</f>
        <v>0</v>
      </c>
      <c r="BJ331" s="568" t="n">
        <f aca="false" ca="false" dt2D="false" dtr="false" t="normal">$L331*$K331*BJ325</f>
        <v>0</v>
      </c>
      <c r="BK331" s="568" t="n">
        <f aca="false" ca="false" dt2D="false" dtr="false" t="normal">$L331*$K331*BK325</f>
        <v>0</v>
      </c>
      <c r="BL331" s="568" t="n">
        <f aca="false" ca="false" dt2D="false" dtr="false" t="normal">$L331*$K331*BL325</f>
        <v>0</v>
      </c>
      <c r="BM331" s="568" t="n">
        <f aca="false" ca="false" dt2D="false" dtr="false" t="normal">$L331*$K331*BM325</f>
        <v>0</v>
      </c>
      <c r="BN331" s="568" t="n">
        <f aca="false" ca="false" dt2D="false" dtr="false" t="normal">$L331*$K331*BN325</f>
        <v>0</v>
      </c>
      <c r="BO331" s="568" t="n">
        <f aca="false" ca="false" dt2D="false" dtr="false" t="normal">$L331*$K331*BO325</f>
        <v>0</v>
      </c>
      <c r="BP331" s="568" t="n">
        <f aca="false" ca="false" dt2D="false" dtr="false" t="normal">$L331*$K331*BP325</f>
        <v>0</v>
      </c>
      <c r="BQ331" s="568" t="n">
        <f aca="false" ca="false" dt2D="false" dtr="false" t="normal">$L331*$K331*BQ325</f>
        <v>0</v>
      </c>
      <c r="BR331" s="568" t="n">
        <f aca="false" ca="false" dt2D="false" dtr="false" t="normal">$L331*$K331*BR325</f>
        <v>0</v>
      </c>
      <c r="BS331" s="568" t="n">
        <f aca="false" ca="false" dt2D="false" dtr="false" t="normal">$L331*$K331*BS325</f>
        <v>0</v>
      </c>
      <c r="BT331" s="568" t="n">
        <f aca="false" ca="false" dt2D="false" dtr="false" t="normal">$L331*$K331*BT325</f>
        <v>0</v>
      </c>
    </row>
    <row hidden="true" ht="16.5" outlineLevel="1" r="332">
      <c r="A332" s="529" t="e">
        <f aca="false" ca="false" dt2D="false" dtr="false" t="normal">A331</f>
        <v>#N/A</v>
      </c>
      <c r="B332" s="482" t="s">
        <v>575</v>
      </c>
      <c r="D332" s="482" t="s">
        <v>580</v>
      </c>
      <c r="E332" s="482" t="s">
        <v>629</v>
      </c>
      <c r="F332" s="482" t="e">
        <f aca="false" ca="false" dt2D="false" dtr="false" t="normal">F331</f>
        <v>#N/A</v>
      </c>
      <c r="G332" s="482" t="n">
        <f aca="false" ca="false" dt2D="false" dtr="false" t="normal">G331</f>
        <v>0</v>
      </c>
      <c r="I332" s="571" t="s">
        <v>730</v>
      </c>
      <c r="L332" s="235" t="n"/>
      <c r="M332" s="573" t="n">
        <f aca="false" ca="false" dt2D="false" dtr="false" t="normal">SUM(M326:M331)</f>
        <v>0</v>
      </c>
      <c r="N332" s="573" t="n">
        <f aca="false" ca="false" dt2D="false" dtr="false" t="normal">SUM(N326:N331)</f>
        <v>0</v>
      </c>
      <c r="O332" s="573" t="n">
        <f aca="false" ca="false" dt2D="false" dtr="false" t="normal">SUM(O326:O331)</f>
        <v>0</v>
      </c>
      <c r="P332" s="573" t="n">
        <f aca="false" ca="false" dt2D="false" dtr="false" t="normal">SUM(P326:P331)</f>
        <v>0</v>
      </c>
      <c r="Q332" s="573" t="n">
        <f aca="false" ca="false" dt2D="false" dtr="false" t="normal">SUM(Q326:Q331)</f>
        <v>0</v>
      </c>
      <c r="R332" s="573" t="n">
        <f aca="false" ca="false" dt2D="false" dtr="false" t="normal">SUM(R326:R331)</f>
        <v>0</v>
      </c>
      <c r="S332" s="573" t="n">
        <f aca="false" ca="false" dt2D="false" dtr="false" t="normal">SUM(S326:S331)</f>
        <v>0</v>
      </c>
      <c r="T332" s="573" t="n">
        <f aca="false" ca="false" dt2D="false" dtr="false" t="normal">SUM(T326:T331)</f>
        <v>0</v>
      </c>
      <c r="U332" s="573" t="n">
        <f aca="false" ca="false" dt2D="false" dtr="false" t="normal">SUM(U326:U331)</f>
        <v>0</v>
      </c>
      <c r="V332" s="573" t="n">
        <f aca="false" ca="false" dt2D="false" dtr="false" t="normal">SUM(V326:V331)</f>
        <v>0</v>
      </c>
      <c r="W332" s="573" t="n">
        <f aca="false" ca="false" dt2D="false" dtr="false" t="normal">SUM(W326:W331)</f>
        <v>0</v>
      </c>
      <c r="X332" s="573" t="n">
        <f aca="false" ca="false" dt2D="false" dtr="false" t="normal">SUM(X326:X331)</f>
        <v>0</v>
      </c>
      <c r="Y332" s="573" t="n">
        <f aca="false" ca="false" dt2D="false" dtr="false" t="normal">SUM(Y326:Y331)</f>
        <v>0</v>
      </c>
      <c r="Z332" s="573" t="n">
        <f aca="false" ca="false" dt2D="false" dtr="false" t="normal">SUM(Z326:Z331)</f>
        <v>0</v>
      </c>
      <c r="AA332" s="573" t="n">
        <f aca="false" ca="false" dt2D="false" dtr="false" t="normal">SUM(AA326:AA331)</f>
        <v>0</v>
      </c>
      <c r="AB332" s="573" t="n">
        <f aca="false" ca="false" dt2D="false" dtr="false" t="normal">SUM(AB326:AB331)</f>
        <v>0</v>
      </c>
      <c r="AC332" s="573" t="n">
        <f aca="false" ca="false" dt2D="false" dtr="false" t="normal">SUM(AC326:AC331)</f>
        <v>0</v>
      </c>
      <c r="AD332" s="573" t="n">
        <f aca="false" ca="false" dt2D="false" dtr="false" t="normal">SUM(AD326:AD331)</f>
        <v>0</v>
      </c>
      <c r="AE332" s="573" t="n">
        <f aca="false" ca="false" dt2D="false" dtr="false" t="normal">SUM(AE326:AE331)</f>
        <v>0</v>
      </c>
      <c r="AF332" s="573" t="n">
        <f aca="false" ca="false" dt2D="false" dtr="false" t="normal">SUM(AF326:AF331)</f>
        <v>0</v>
      </c>
      <c r="AG332" s="573" t="n">
        <f aca="false" ca="false" dt2D="false" dtr="false" t="normal">SUM(AG326:AG331)</f>
        <v>0</v>
      </c>
      <c r="AH332" s="573" t="n">
        <f aca="false" ca="false" dt2D="false" dtr="false" t="normal">SUM(AH326:AH331)</f>
        <v>0</v>
      </c>
      <c r="AI332" s="573" t="n">
        <f aca="false" ca="false" dt2D="false" dtr="false" t="normal">SUM(AI326:AI331)</f>
        <v>0</v>
      </c>
      <c r="AJ332" s="573" t="n">
        <f aca="false" ca="false" dt2D="false" dtr="false" t="normal">SUM(AJ326:AJ331)</f>
        <v>0</v>
      </c>
      <c r="AK332" s="573" t="n">
        <f aca="false" ca="false" dt2D="false" dtr="false" t="normal">SUM(AK326:AK331)</f>
        <v>0</v>
      </c>
      <c r="AL332" s="573" t="n">
        <f aca="false" ca="false" dt2D="false" dtr="false" t="normal">SUM(AL326:AL331)</f>
        <v>0</v>
      </c>
      <c r="AM332" s="573" t="n">
        <f aca="false" ca="false" dt2D="false" dtr="false" t="normal">SUM(AM326:AM331)</f>
        <v>0</v>
      </c>
      <c r="AN332" s="573" t="n">
        <f aca="false" ca="false" dt2D="false" dtr="false" t="normal">SUM(AN326:AN331)</f>
        <v>0</v>
      </c>
      <c r="AO332" s="573" t="n">
        <f aca="false" ca="false" dt2D="false" dtr="false" t="normal">SUM(AO326:AO331)</f>
        <v>0</v>
      </c>
      <c r="AP332" s="573" t="n">
        <f aca="false" ca="false" dt2D="false" dtr="false" t="normal">SUM(AP326:AP331)</f>
        <v>0</v>
      </c>
      <c r="AQ332" s="573" t="n">
        <f aca="false" ca="false" dt2D="false" dtr="false" t="normal">SUM(AQ326:AQ331)</f>
        <v>0</v>
      </c>
      <c r="AR332" s="573" t="n">
        <f aca="false" ca="false" dt2D="false" dtr="false" t="normal">SUM(AR326:AR331)</f>
        <v>0</v>
      </c>
      <c r="AS332" s="573" t="n">
        <f aca="false" ca="false" dt2D="false" dtr="false" t="normal">SUM(AS326:AS331)</f>
        <v>0</v>
      </c>
      <c r="AT332" s="573" t="n">
        <f aca="false" ca="false" dt2D="false" dtr="false" t="normal">SUM(AT326:AT331)</f>
        <v>0</v>
      </c>
      <c r="AU332" s="573" t="n">
        <f aca="false" ca="false" dt2D="false" dtr="false" t="normal">SUM(AU326:AU331)</f>
        <v>0</v>
      </c>
      <c r="AV332" s="573" t="n">
        <f aca="false" ca="false" dt2D="false" dtr="false" t="normal">SUM(AV326:AV331)</f>
        <v>0</v>
      </c>
      <c r="AW332" s="573" t="n">
        <f aca="false" ca="false" dt2D="false" dtr="false" t="normal">SUM(AW326:AW331)</f>
        <v>0</v>
      </c>
      <c r="AX332" s="573" t="n">
        <f aca="false" ca="false" dt2D="false" dtr="false" t="normal">SUM(AX326:AX331)</f>
        <v>0</v>
      </c>
      <c r="AY332" s="573" t="n">
        <f aca="false" ca="false" dt2D="false" dtr="false" t="normal">SUM(AY326:AY331)</f>
        <v>0</v>
      </c>
      <c r="AZ332" s="573" t="n">
        <f aca="false" ca="false" dt2D="false" dtr="false" t="normal">SUM(AZ326:AZ331)</f>
        <v>0</v>
      </c>
      <c r="BA332" s="573" t="n">
        <f aca="false" ca="false" dt2D="false" dtr="false" t="normal">SUM(BA326:BA331)</f>
        <v>0</v>
      </c>
      <c r="BB332" s="573" t="n">
        <f aca="false" ca="false" dt2D="false" dtr="false" t="normal">SUM(BB326:BB331)</f>
        <v>0</v>
      </c>
      <c r="BC332" s="573" t="n">
        <f aca="false" ca="false" dt2D="false" dtr="false" t="normal">SUM(BC326:BC331)</f>
        <v>0</v>
      </c>
      <c r="BD332" s="573" t="n">
        <f aca="false" ca="false" dt2D="false" dtr="false" t="normal">SUM(BD326:BD331)</f>
        <v>0</v>
      </c>
      <c r="BE332" s="573" t="n">
        <f aca="false" ca="false" dt2D="false" dtr="false" t="normal">SUM(BE326:BE331)</f>
        <v>0</v>
      </c>
      <c r="BF332" s="573" t="n">
        <f aca="false" ca="false" dt2D="false" dtr="false" t="normal">SUM(BF326:BF331)</f>
        <v>0</v>
      </c>
      <c r="BG332" s="573" t="n">
        <f aca="false" ca="false" dt2D="false" dtr="false" t="normal">SUM(BG326:BG331)</f>
        <v>0</v>
      </c>
      <c r="BH332" s="573" t="n">
        <f aca="false" ca="false" dt2D="false" dtr="false" t="normal">SUM(BH326:BH331)</f>
        <v>0</v>
      </c>
      <c r="BI332" s="573" t="n">
        <f aca="false" ca="false" dt2D="false" dtr="false" t="normal">SUM(BI326:BI331)</f>
        <v>0</v>
      </c>
      <c r="BJ332" s="573" t="n">
        <f aca="false" ca="false" dt2D="false" dtr="false" t="normal">SUM(BJ326:BJ331)</f>
        <v>0</v>
      </c>
      <c r="BK332" s="573" t="n">
        <f aca="false" ca="false" dt2D="false" dtr="false" t="normal">SUM(BK326:BK331)</f>
        <v>0</v>
      </c>
      <c r="BL332" s="573" t="n">
        <f aca="false" ca="false" dt2D="false" dtr="false" t="normal">SUM(BL326:BL331)</f>
        <v>0</v>
      </c>
      <c r="BM332" s="573" t="n">
        <f aca="false" ca="false" dt2D="false" dtr="false" t="normal">SUM(BM326:BM331)</f>
        <v>0</v>
      </c>
      <c r="BN332" s="573" t="n">
        <f aca="false" ca="false" dt2D="false" dtr="false" t="normal">SUM(BN326:BN331)</f>
        <v>0</v>
      </c>
      <c r="BO332" s="573" t="n">
        <f aca="false" ca="false" dt2D="false" dtr="false" t="normal">SUM(BO326:BO331)</f>
        <v>0</v>
      </c>
      <c r="BP332" s="573" t="n">
        <f aca="false" ca="false" dt2D="false" dtr="false" t="normal">SUM(BP326:BP331)</f>
        <v>0</v>
      </c>
      <c r="BQ332" s="573" t="n">
        <f aca="false" ca="false" dt2D="false" dtr="false" t="normal">SUM(BQ326:BQ331)</f>
        <v>0</v>
      </c>
      <c r="BR332" s="573" t="n">
        <f aca="false" ca="false" dt2D="false" dtr="false" t="normal">SUM(BR326:BR331)</f>
        <v>0</v>
      </c>
      <c r="BS332" s="573" t="n">
        <f aca="false" ca="false" dt2D="false" dtr="false" t="normal">SUM(BS326:BS331)</f>
        <v>0</v>
      </c>
      <c r="BT332" s="573" t="n">
        <f aca="false" ca="false" dt2D="false" dtr="false" t="normal">SUM(BT326:BT331)</f>
        <v>0</v>
      </c>
    </row>
    <row hidden="true" ht="16.5" outlineLevel="1" r="333">
      <c r="A333" s="529" t="e">
        <f aca="false" ca="false" dt2D="false" dtr="false" t="normal">A332</f>
        <v>#N/A</v>
      </c>
      <c r="F333" s="482" t="e">
        <f aca="false" ca="false" dt2D="false" dtr="false" t="normal">F332</f>
        <v>#N/A</v>
      </c>
      <c r="G333" s="482" t="n">
        <f aca="false" ca="false" dt2D="false" dtr="false" t="normal">G332</f>
        <v>0</v>
      </c>
      <c r="L333" s="235" t="n"/>
      <c r="M333" s="244" t="n"/>
      <c r="N333" s="244" t="n"/>
      <c r="O333" s="244" t="n"/>
      <c r="P333" s="244" t="n"/>
      <c r="Q333" s="244" t="n"/>
      <c r="R333" s="244" t="n"/>
      <c r="S333" s="244" t="n"/>
      <c r="T333" s="244" t="n"/>
      <c r="U333" s="244" t="n"/>
      <c r="V333" s="244" t="n"/>
      <c r="W333" s="244" t="n"/>
      <c r="X333" s="244" t="n"/>
      <c r="Y333" s="244" t="n"/>
      <c r="Z333" s="244" t="n"/>
      <c r="AA333" s="244" t="n"/>
      <c r="AB333" s="244" t="n"/>
      <c r="AC333" s="244" t="n"/>
      <c r="AD333" s="244" t="n"/>
      <c r="AE333" s="244" t="n"/>
      <c r="AF333" s="244" t="n"/>
      <c r="AG333" s="244" t="n"/>
      <c r="AH333" s="244" t="n"/>
      <c r="AI333" s="244" t="n"/>
      <c r="AJ333" s="244" t="n"/>
      <c r="AK333" s="244" t="n"/>
      <c r="AL333" s="244" t="n"/>
      <c r="AM333" s="244" t="n"/>
      <c r="AN333" s="244" t="n"/>
      <c r="AO333" s="244" t="n"/>
      <c r="AP333" s="244" t="n"/>
      <c r="AQ333" s="244" t="n"/>
      <c r="AR333" s="244" t="n"/>
      <c r="AS333" s="244" t="n"/>
      <c r="AT333" s="244" t="n"/>
      <c r="AU333" s="244" t="n"/>
      <c r="AV333" s="244" t="n"/>
      <c r="AW333" s="244" t="n"/>
      <c r="AX333" s="244" t="n"/>
      <c r="AY333" s="244" t="n"/>
      <c r="AZ333" s="244" t="n"/>
      <c r="BA333" s="244" t="n"/>
      <c r="BB333" s="244" t="n"/>
      <c r="BC333" s="244" t="n"/>
      <c r="BD333" s="244" t="n"/>
      <c r="BE333" s="244" t="n"/>
      <c r="BF333" s="244" t="n"/>
      <c r="BG333" s="244" t="n"/>
      <c r="BH333" s="244" t="n"/>
      <c r="BI333" s="244" t="n"/>
      <c r="BJ333" s="244" t="n"/>
      <c r="BK333" s="244" t="n"/>
      <c r="BL333" s="244" t="n"/>
      <c r="BM333" s="244" t="n"/>
      <c r="BN333" s="244" t="n"/>
      <c r="BO333" s="244" t="n"/>
      <c r="BP333" s="244" t="n"/>
      <c r="BQ333" s="244" t="n"/>
      <c r="BR333" s="244" t="n"/>
      <c r="BS333" s="244" t="n"/>
      <c r="BT333" s="244" t="n"/>
    </row>
    <row hidden="true" ht="16.5" outlineLevel="1" r="334">
      <c r="A334" s="529" t="e">
        <f aca="false" ca="false" dt2D="false" dtr="false" t="normal">A333</f>
        <v>#N/A</v>
      </c>
      <c r="F334" s="482" t="e">
        <f aca="false" ca="false" dt2D="false" dtr="false" t="normal">F333</f>
        <v>#N/A</v>
      </c>
      <c r="G334" s="482" t="n">
        <f aca="false" ca="false" dt2D="false" dtr="false" t="normal">G333</f>
        <v>0</v>
      </c>
      <c r="I334" s="85" t="s">
        <v>690</v>
      </c>
      <c r="J334" s="431" t="s">
        <v>585</v>
      </c>
      <c r="L334" s="235" t="n"/>
      <c r="M334" s="565" t="n"/>
      <c r="N334" s="565" t="n"/>
      <c r="O334" s="565" t="n"/>
      <c r="P334" s="565" t="n"/>
      <c r="Q334" s="565" t="n"/>
      <c r="R334" s="565" t="n"/>
      <c r="S334" s="565" t="n"/>
      <c r="T334" s="565" t="n"/>
      <c r="U334" s="565" t="n"/>
      <c r="V334" s="565" t="n"/>
      <c r="W334" s="565" t="n"/>
      <c r="X334" s="565" t="n"/>
      <c r="Y334" s="565" t="n"/>
      <c r="Z334" s="565" t="n"/>
      <c r="AA334" s="565" t="n"/>
      <c r="AB334" s="565" t="n"/>
      <c r="AC334" s="565" t="n"/>
      <c r="AD334" s="565" t="n"/>
      <c r="AE334" s="565" t="n"/>
      <c r="AF334" s="565" t="n"/>
      <c r="AG334" s="565" t="n"/>
      <c r="AH334" s="565" t="n"/>
      <c r="AI334" s="565" t="n"/>
      <c r="AJ334" s="565" t="n"/>
      <c r="AK334" s="565" t="n"/>
      <c r="AL334" s="565" t="n"/>
      <c r="AM334" s="565" t="n"/>
      <c r="AN334" s="565" t="n"/>
      <c r="AO334" s="565" t="n"/>
      <c r="AP334" s="565" t="n"/>
      <c r="AQ334" s="565" t="n"/>
      <c r="AR334" s="565" t="n"/>
      <c r="AS334" s="565" t="n"/>
      <c r="AT334" s="565" t="n"/>
      <c r="AU334" s="565" t="n"/>
      <c r="AV334" s="565" t="n"/>
      <c r="AW334" s="565" t="n"/>
      <c r="AX334" s="565" t="n"/>
      <c r="AY334" s="565" t="n"/>
      <c r="AZ334" s="565" t="n"/>
      <c r="BA334" s="565" t="n"/>
      <c r="BB334" s="565" t="n"/>
      <c r="BC334" s="565" t="n"/>
      <c r="BD334" s="565" t="n"/>
      <c r="BE334" s="565" t="n"/>
      <c r="BF334" s="565" t="n"/>
      <c r="BG334" s="565" t="n"/>
      <c r="BH334" s="565" t="n"/>
      <c r="BI334" s="565" t="n"/>
      <c r="BJ334" s="565" t="n"/>
      <c r="BK334" s="565" t="n"/>
      <c r="BL334" s="565" t="n"/>
      <c r="BM334" s="565" t="n"/>
      <c r="BN334" s="565" t="n"/>
      <c r="BO334" s="565" t="n"/>
      <c r="BP334" s="565" t="n"/>
      <c r="BQ334" s="565" t="n"/>
      <c r="BR334" s="565" t="n"/>
      <c r="BS334" s="565" t="n"/>
      <c r="BT334" s="565" t="n"/>
    </row>
    <row hidden="true" ht="16.5" outlineLevel="2" r="335">
      <c r="A335" s="529" t="e">
        <f aca="false" ca="false" dt2D="false" dtr="false" t="normal">A334</f>
        <v>#N/A</v>
      </c>
      <c r="F335" s="482" t="e">
        <f aca="false" ca="false" dt2D="false" dtr="false" t="normal">F334</f>
        <v>#N/A</v>
      </c>
      <c r="G335" s="482" t="n">
        <f aca="false" ca="false" dt2D="false" dtr="false" t="normal">G334</f>
        <v>0</v>
      </c>
      <c r="I335" s="566" t="s">
        <v>731</v>
      </c>
      <c r="J335" s="626" t="s">
        <v>640</v>
      </c>
      <c r="K335" s="567" t="n"/>
      <c r="L335" s="627" t="n"/>
      <c r="M335" s="568" t="n">
        <f aca="false" ca="false" dt2D="false" dtr="false" t="normal">$L335*$K335*M334</f>
        <v>0</v>
      </c>
      <c r="N335" s="568" t="n">
        <f aca="false" ca="false" dt2D="false" dtr="false" t="normal">$L335*$K335*N334</f>
        <v>0</v>
      </c>
      <c r="O335" s="568" t="n">
        <f aca="false" ca="false" dt2D="false" dtr="false" t="normal">$L335*$K335*O334</f>
        <v>0</v>
      </c>
      <c r="P335" s="568" t="n">
        <f aca="false" ca="false" dt2D="false" dtr="false" t="normal">$L335*$K335*P334</f>
        <v>0</v>
      </c>
      <c r="Q335" s="568" t="n">
        <f aca="false" ca="false" dt2D="false" dtr="false" t="normal">$L335*$K335*Q334</f>
        <v>0</v>
      </c>
      <c r="R335" s="568" t="n">
        <f aca="false" ca="false" dt2D="false" dtr="false" t="normal">$L335*$K335*R334</f>
        <v>0</v>
      </c>
      <c r="S335" s="568" t="n">
        <f aca="false" ca="false" dt2D="false" dtr="false" t="normal">$L335*$K335*S334</f>
        <v>0</v>
      </c>
      <c r="T335" s="568" t="n">
        <f aca="false" ca="false" dt2D="false" dtr="false" t="normal">$L335*$K335*T334</f>
        <v>0</v>
      </c>
      <c r="U335" s="568" t="n">
        <f aca="false" ca="false" dt2D="false" dtr="false" t="normal">$L335*$K335*U334</f>
        <v>0</v>
      </c>
      <c r="V335" s="568" t="n">
        <f aca="false" ca="false" dt2D="false" dtr="false" t="normal">$L335*$K335*V334</f>
        <v>0</v>
      </c>
      <c r="W335" s="568" t="n">
        <f aca="false" ca="false" dt2D="false" dtr="false" t="normal">$L335*$K335*W334</f>
        <v>0</v>
      </c>
      <c r="X335" s="568" t="n">
        <f aca="false" ca="false" dt2D="false" dtr="false" t="normal">$L335*$K335*X334</f>
        <v>0</v>
      </c>
      <c r="Y335" s="568" t="n">
        <f aca="false" ca="false" dt2D="false" dtr="false" t="normal">$L335*$K335*Y334</f>
        <v>0</v>
      </c>
      <c r="Z335" s="568" t="n">
        <f aca="false" ca="false" dt2D="false" dtr="false" t="normal">$L335*$K335*Z334</f>
        <v>0</v>
      </c>
      <c r="AA335" s="568" t="n">
        <f aca="false" ca="false" dt2D="false" dtr="false" t="normal">$L335*$K335*AA334</f>
        <v>0</v>
      </c>
      <c r="AB335" s="568" t="n">
        <f aca="false" ca="false" dt2D="false" dtr="false" t="normal">$L335*$K335*AB334</f>
        <v>0</v>
      </c>
      <c r="AC335" s="568" t="n">
        <f aca="false" ca="false" dt2D="false" dtr="false" t="normal">$L335*$K335*AC334</f>
        <v>0</v>
      </c>
      <c r="AD335" s="568" t="n">
        <f aca="false" ca="false" dt2D="false" dtr="false" t="normal">$L335*$K335*AD334</f>
        <v>0</v>
      </c>
      <c r="AE335" s="568" t="n">
        <f aca="false" ca="false" dt2D="false" dtr="false" t="normal">$L335*$K335*AE334</f>
        <v>0</v>
      </c>
      <c r="AF335" s="568" t="n">
        <f aca="false" ca="false" dt2D="false" dtr="false" t="normal">$L335*$K335*AF334</f>
        <v>0</v>
      </c>
      <c r="AG335" s="568" t="n">
        <f aca="false" ca="false" dt2D="false" dtr="false" t="normal">$L335*$K335*AG334</f>
        <v>0</v>
      </c>
      <c r="AH335" s="568" t="n">
        <f aca="false" ca="false" dt2D="false" dtr="false" t="normal">$L335*$K335*AH334</f>
        <v>0</v>
      </c>
      <c r="AI335" s="568" t="n">
        <f aca="false" ca="false" dt2D="false" dtr="false" t="normal">$L335*$K335*AI334</f>
        <v>0</v>
      </c>
      <c r="AJ335" s="568" t="n">
        <f aca="false" ca="false" dt2D="false" dtr="false" t="normal">$L335*$K335*AJ334</f>
        <v>0</v>
      </c>
      <c r="AK335" s="568" t="n">
        <f aca="false" ca="false" dt2D="false" dtr="false" t="normal">$L335*$K335*AK334</f>
        <v>0</v>
      </c>
      <c r="AL335" s="568" t="n">
        <f aca="false" ca="false" dt2D="false" dtr="false" t="normal">$L335*$K335*AL334</f>
        <v>0</v>
      </c>
      <c r="AM335" s="568" t="n">
        <f aca="false" ca="false" dt2D="false" dtr="false" t="normal">$L335*$K335*AM334</f>
        <v>0</v>
      </c>
      <c r="AN335" s="568" t="n">
        <f aca="false" ca="false" dt2D="false" dtr="false" t="normal">$L335*$K335*AN334</f>
        <v>0</v>
      </c>
      <c r="AO335" s="568" t="n">
        <f aca="false" ca="false" dt2D="false" dtr="false" t="normal">$L335*$K335*AO334</f>
        <v>0</v>
      </c>
      <c r="AP335" s="568" t="n">
        <f aca="false" ca="false" dt2D="false" dtr="false" t="normal">$L335*$K335*AP334</f>
        <v>0</v>
      </c>
      <c r="AQ335" s="568" t="n">
        <f aca="false" ca="false" dt2D="false" dtr="false" t="normal">$L335*$K335*AQ334</f>
        <v>0</v>
      </c>
      <c r="AR335" s="568" t="n">
        <f aca="false" ca="false" dt2D="false" dtr="false" t="normal">$L335*$K335*AR334</f>
        <v>0</v>
      </c>
      <c r="AS335" s="568" t="n">
        <f aca="false" ca="false" dt2D="false" dtr="false" t="normal">$L335*$K335*AS334</f>
        <v>0</v>
      </c>
      <c r="AT335" s="568" t="n">
        <f aca="false" ca="false" dt2D="false" dtr="false" t="normal">$L335*$K335*AT334</f>
        <v>0</v>
      </c>
      <c r="AU335" s="568" t="n">
        <f aca="false" ca="false" dt2D="false" dtr="false" t="normal">$L335*$K335*AU334</f>
        <v>0</v>
      </c>
      <c r="AV335" s="568" t="n">
        <f aca="false" ca="false" dt2D="false" dtr="false" t="normal">$L335*$K335*AV334</f>
        <v>0</v>
      </c>
      <c r="AW335" s="568" t="n">
        <f aca="false" ca="false" dt2D="false" dtr="false" t="normal">$L335*$K335*AW334</f>
        <v>0</v>
      </c>
      <c r="AX335" s="568" t="n">
        <f aca="false" ca="false" dt2D="false" dtr="false" t="normal">$L335*$K335*AX334</f>
        <v>0</v>
      </c>
      <c r="AY335" s="568" t="n">
        <f aca="false" ca="false" dt2D="false" dtr="false" t="normal">$L335*$K335*AY334</f>
        <v>0</v>
      </c>
      <c r="AZ335" s="568" t="n">
        <f aca="false" ca="false" dt2D="false" dtr="false" t="normal">$L335*$K335*AZ334</f>
        <v>0</v>
      </c>
      <c r="BA335" s="568" t="n">
        <f aca="false" ca="false" dt2D="false" dtr="false" t="normal">$L335*$K335*BA334</f>
        <v>0</v>
      </c>
      <c r="BB335" s="568" t="n">
        <f aca="false" ca="false" dt2D="false" dtr="false" t="normal">$L335*$K335*BB334</f>
        <v>0</v>
      </c>
      <c r="BC335" s="568" t="n">
        <f aca="false" ca="false" dt2D="false" dtr="false" t="normal">$L335*$K335*BC334</f>
        <v>0</v>
      </c>
      <c r="BD335" s="568" t="n">
        <f aca="false" ca="false" dt2D="false" dtr="false" t="normal">$L335*$K335*BD334</f>
        <v>0</v>
      </c>
      <c r="BE335" s="568" t="n">
        <f aca="false" ca="false" dt2D="false" dtr="false" t="normal">$L335*$K335*BE334</f>
        <v>0</v>
      </c>
      <c r="BF335" s="568" t="n">
        <f aca="false" ca="false" dt2D="false" dtr="false" t="normal">$L335*$K335*BF334</f>
        <v>0</v>
      </c>
      <c r="BG335" s="568" t="n">
        <f aca="false" ca="false" dt2D="false" dtr="false" t="normal">$L335*$K335*BG334</f>
        <v>0</v>
      </c>
      <c r="BH335" s="568" t="n">
        <f aca="false" ca="false" dt2D="false" dtr="false" t="normal">$L335*$K335*BH334</f>
        <v>0</v>
      </c>
      <c r="BI335" s="568" t="n">
        <f aca="false" ca="false" dt2D="false" dtr="false" t="normal">$L335*$K335*BI334</f>
        <v>0</v>
      </c>
      <c r="BJ335" s="568" t="n">
        <f aca="false" ca="false" dt2D="false" dtr="false" t="normal">$L335*$K335*BJ334</f>
        <v>0</v>
      </c>
      <c r="BK335" s="568" t="n">
        <f aca="false" ca="false" dt2D="false" dtr="false" t="normal">$L335*$K335*BK334</f>
        <v>0</v>
      </c>
      <c r="BL335" s="568" t="n">
        <f aca="false" ca="false" dt2D="false" dtr="false" t="normal">$L335*$K335*BL334</f>
        <v>0</v>
      </c>
      <c r="BM335" s="568" t="n">
        <f aca="false" ca="false" dt2D="false" dtr="false" t="normal">$L335*$K335*BM334</f>
        <v>0</v>
      </c>
      <c r="BN335" s="568" t="n">
        <f aca="false" ca="false" dt2D="false" dtr="false" t="normal">$L335*$K335*BN334</f>
        <v>0</v>
      </c>
      <c r="BO335" s="568" t="n">
        <f aca="false" ca="false" dt2D="false" dtr="false" t="normal">$L335*$K335*BO334</f>
        <v>0</v>
      </c>
      <c r="BP335" s="568" t="n">
        <f aca="false" ca="false" dt2D="false" dtr="false" t="normal">$L335*$K335*BP334</f>
        <v>0</v>
      </c>
      <c r="BQ335" s="568" t="n">
        <f aca="false" ca="false" dt2D="false" dtr="false" t="normal">$L335*$K335*BQ334</f>
        <v>0</v>
      </c>
      <c r="BR335" s="568" t="n">
        <f aca="false" ca="false" dt2D="false" dtr="false" t="normal">$L335*$K335*BR334</f>
        <v>0</v>
      </c>
      <c r="BS335" s="568" t="n">
        <f aca="false" ca="false" dt2D="false" dtr="false" t="normal">$L335*$K335*BS334</f>
        <v>0</v>
      </c>
      <c r="BT335" s="568" t="n">
        <f aca="false" ca="false" dt2D="false" dtr="false" t="normal">$L335*$K335*BT334</f>
        <v>0</v>
      </c>
    </row>
    <row hidden="true" ht="16.5" outlineLevel="2" r="336">
      <c r="A336" s="529" t="e">
        <f aca="false" ca="false" dt2D="false" dtr="false" t="normal">A335</f>
        <v>#N/A</v>
      </c>
      <c r="F336" s="482" t="e">
        <f aca="false" ca="false" dt2D="false" dtr="false" t="normal">F335</f>
        <v>#N/A</v>
      </c>
      <c r="G336" s="482" t="n">
        <f aca="false" ca="false" dt2D="false" dtr="false" t="normal">G335</f>
        <v>0</v>
      </c>
      <c r="I336" s="566" t="s">
        <v>692</v>
      </c>
      <c r="J336" s="626" t="s">
        <v>587</v>
      </c>
      <c r="K336" s="567" t="n"/>
      <c r="L336" s="627" t="n"/>
      <c r="M336" s="568" t="n">
        <f aca="false" ca="false" dt2D="false" dtr="false" t="normal">$L336*$K336*M334</f>
        <v>0</v>
      </c>
      <c r="N336" s="568" t="n">
        <f aca="false" ca="false" dt2D="false" dtr="false" t="normal">$L336*$K336*N334</f>
        <v>0</v>
      </c>
      <c r="O336" s="568" t="n">
        <f aca="false" ca="false" dt2D="false" dtr="false" t="normal">$L336*$K336*O334</f>
        <v>0</v>
      </c>
      <c r="P336" s="568" t="n">
        <f aca="false" ca="false" dt2D="false" dtr="false" t="normal">$L336*$K336*P334</f>
        <v>0</v>
      </c>
      <c r="Q336" s="568" t="n">
        <f aca="false" ca="false" dt2D="false" dtr="false" t="normal">$L336*$K336*Q334</f>
        <v>0</v>
      </c>
      <c r="R336" s="568" t="n">
        <f aca="false" ca="false" dt2D="false" dtr="false" t="normal">$L336*$K336*R334</f>
        <v>0</v>
      </c>
      <c r="S336" s="568" t="n">
        <f aca="false" ca="false" dt2D="false" dtr="false" t="normal">$L336*$K336*S334</f>
        <v>0</v>
      </c>
      <c r="T336" s="568" t="n">
        <f aca="false" ca="false" dt2D="false" dtr="false" t="normal">$L336*$K336*T334</f>
        <v>0</v>
      </c>
      <c r="U336" s="568" t="n">
        <f aca="false" ca="false" dt2D="false" dtr="false" t="normal">$L336*$K336*U334</f>
        <v>0</v>
      </c>
      <c r="V336" s="568" t="n">
        <f aca="false" ca="false" dt2D="false" dtr="false" t="normal">$L336*$K336*V334</f>
        <v>0</v>
      </c>
      <c r="W336" s="568" t="n">
        <f aca="false" ca="false" dt2D="false" dtr="false" t="normal">$L336*$K336*W334</f>
        <v>0</v>
      </c>
      <c r="X336" s="568" t="n">
        <f aca="false" ca="false" dt2D="false" dtr="false" t="normal">$L336*$K336*X334</f>
        <v>0</v>
      </c>
      <c r="Y336" s="568" t="n">
        <f aca="false" ca="false" dt2D="false" dtr="false" t="normal">$L336*$K336*Y334</f>
        <v>0</v>
      </c>
      <c r="Z336" s="568" t="n">
        <f aca="false" ca="false" dt2D="false" dtr="false" t="normal">$L336*$K336*Z334</f>
        <v>0</v>
      </c>
      <c r="AA336" s="568" t="n">
        <f aca="false" ca="false" dt2D="false" dtr="false" t="normal">$L336*$K336*AA334</f>
        <v>0</v>
      </c>
      <c r="AB336" s="568" t="n">
        <f aca="false" ca="false" dt2D="false" dtr="false" t="normal">$L336*$K336*AB334</f>
        <v>0</v>
      </c>
      <c r="AC336" s="568" t="n">
        <f aca="false" ca="false" dt2D="false" dtr="false" t="normal">$L336*$K336*AC334</f>
        <v>0</v>
      </c>
      <c r="AD336" s="568" t="n">
        <f aca="false" ca="false" dt2D="false" dtr="false" t="normal">$L336*$K336*AD334</f>
        <v>0</v>
      </c>
      <c r="AE336" s="568" t="n">
        <f aca="false" ca="false" dt2D="false" dtr="false" t="normal">$L336*$K336*AE334</f>
        <v>0</v>
      </c>
      <c r="AF336" s="568" t="n">
        <f aca="false" ca="false" dt2D="false" dtr="false" t="normal">$L336*$K336*AF334</f>
        <v>0</v>
      </c>
      <c r="AG336" s="568" t="n">
        <f aca="false" ca="false" dt2D="false" dtr="false" t="normal">$L336*$K336*AG334</f>
        <v>0</v>
      </c>
      <c r="AH336" s="568" t="n">
        <f aca="false" ca="false" dt2D="false" dtr="false" t="normal">$L336*$K336*AH334</f>
        <v>0</v>
      </c>
      <c r="AI336" s="568" t="n">
        <f aca="false" ca="false" dt2D="false" dtr="false" t="normal">$L336*$K336*AI334</f>
        <v>0</v>
      </c>
      <c r="AJ336" s="568" t="n">
        <f aca="false" ca="false" dt2D="false" dtr="false" t="normal">$L336*$K336*AJ334</f>
        <v>0</v>
      </c>
      <c r="AK336" s="568" t="n">
        <f aca="false" ca="false" dt2D="false" dtr="false" t="normal">$L336*$K336*AK334</f>
        <v>0</v>
      </c>
      <c r="AL336" s="568" t="n">
        <f aca="false" ca="false" dt2D="false" dtr="false" t="normal">$L336*$K336*AL334</f>
        <v>0</v>
      </c>
      <c r="AM336" s="568" t="n">
        <f aca="false" ca="false" dt2D="false" dtr="false" t="normal">$L336*$K336*AM334</f>
        <v>0</v>
      </c>
      <c r="AN336" s="568" t="n">
        <f aca="false" ca="false" dt2D="false" dtr="false" t="normal">$L336*$K336*AN334</f>
        <v>0</v>
      </c>
      <c r="AO336" s="568" t="n">
        <f aca="false" ca="false" dt2D="false" dtr="false" t="normal">$L336*$K336*AO334</f>
        <v>0</v>
      </c>
      <c r="AP336" s="568" t="n">
        <f aca="false" ca="false" dt2D="false" dtr="false" t="normal">$L336*$K336*AP334</f>
        <v>0</v>
      </c>
      <c r="AQ336" s="568" t="n">
        <f aca="false" ca="false" dt2D="false" dtr="false" t="normal">$L336*$K336*AQ334</f>
        <v>0</v>
      </c>
      <c r="AR336" s="568" t="n">
        <f aca="false" ca="false" dt2D="false" dtr="false" t="normal">$L336*$K336*AR334</f>
        <v>0</v>
      </c>
      <c r="AS336" s="568" t="n">
        <f aca="false" ca="false" dt2D="false" dtr="false" t="normal">$L336*$K336*AS334</f>
        <v>0</v>
      </c>
      <c r="AT336" s="568" t="n">
        <f aca="false" ca="false" dt2D="false" dtr="false" t="normal">$L336*$K336*AT334</f>
        <v>0</v>
      </c>
      <c r="AU336" s="568" t="n">
        <f aca="false" ca="false" dt2D="false" dtr="false" t="normal">$L336*$K336*AU334</f>
        <v>0</v>
      </c>
      <c r="AV336" s="568" t="n">
        <f aca="false" ca="false" dt2D="false" dtr="false" t="normal">$L336*$K336*AV334</f>
        <v>0</v>
      </c>
      <c r="AW336" s="568" t="n">
        <f aca="false" ca="false" dt2D="false" dtr="false" t="normal">$L336*$K336*AW334</f>
        <v>0</v>
      </c>
      <c r="AX336" s="568" t="n">
        <f aca="false" ca="false" dt2D="false" dtr="false" t="normal">$L336*$K336*AX334</f>
        <v>0</v>
      </c>
      <c r="AY336" s="568" t="n">
        <f aca="false" ca="false" dt2D="false" dtr="false" t="normal">$L336*$K336*AY334</f>
        <v>0</v>
      </c>
      <c r="AZ336" s="568" t="n">
        <f aca="false" ca="false" dt2D="false" dtr="false" t="normal">$L336*$K336*AZ334</f>
        <v>0</v>
      </c>
      <c r="BA336" s="568" t="n">
        <f aca="false" ca="false" dt2D="false" dtr="false" t="normal">$L336*$K336*BA334</f>
        <v>0</v>
      </c>
      <c r="BB336" s="568" t="n">
        <f aca="false" ca="false" dt2D="false" dtr="false" t="normal">$L336*$K336*BB334</f>
        <v>0</v>
      </c>
      <c r="BC336" s="568" t="n">
        <f aca="false" ca="false" dt2D="false" dtr="false" t="normal">$L336*$K336*BC334</f>
        <v>0</v>
      </c>
      <c r="BD336" s="568" t="n">
        <f aca="false" ca="false" dt2D="false" dtr="false" t="normal">$L336*$K336*BD334</f>
        <v>0</v>
      </c>
      <c r="BE336" s="568" t="n">
        <f aca="false" ca="false" dt2D="false" dtr="false" t="normal">$L336*$K336*BE334</f>
        <v>0</v>
      </c>
      <c r="BF336" s="568" t="n">
        <f aca="false" ca="false" dt2D="false" dtr="false" t="normal">$L336*$K336*BF334</f>
        <v>0</v>
      </c>
      <c r="BG336" s="568" t="n">
        <f aca="false" ca="false" dt2D="false" dtr="false" t="normal">$L336*$K336*BG334</f>
        <v>0</v>
      </c>
      <c r="BH336" s="568" t="n">
        <f aca="false" ca="false" dt2D="false" dtr="false" t="normal">$L336*$K336*BH334</f>
        <v>0</v>
      </c>
      <c r="BI336" s="568" t="n">
        <f aca="false" ca="false" dt2D="false" dtr="false" t="normal">$L336*$K336*BI334</f>
        <v>0</v>
      </c>
      <c r="BJ336" s="568" t="n">
        <f aca="false" ca="false" dt2D="false" dtr="false" t="normal">$L336*$K336*BJ334</f>
        <v>0</v>
      </c>
      <c r="BK336" s="568" t="n">
        <f aca="false" ca="false" dt2D="false" dtr="false" t="normal">$L336*$K336*BK334</f>
        <v>0</v>
      </c>
      <c r="BL336" s="568" t="n">
        <f aca="false" ca="false" dt2D="false" dtr="false" t="normal">$L336*$K336*BL334</f>
        <v>0</v>
      </c>
      <c r="BM336" s="568" t="n">
        <f aca="false" ca="false" dt2D="false" dtr="false" t="normal">$L336*$K336*BM334</f>
        <v>0</v>
      </c>
      <c r="BN336" s="568" t="n">
        <f aca="false" ca="false" dt2D="false" dtr="false" t="normal">$L336*$K336*BN334</f>
        <v>0</v>
      </c>
      <c r="BO336" s="568" t="n">
        <f aca="false" ca="false" dt2D="false" dtr="false" t="normal">$L336*$K336*BO334</f>
        <v>0</v>
      </c>
      <c r="BP336" s="568" t="n">
        <f aca="false" ca="false" dt2D="false" dtr="false" t="normal">$L336*$K336*BP334</f>
        <v>0</v>
      </c>
      <c r="BQ336" s="568" t="n">
        <f aca="false" ca="false" dt2D="false" dtr="false" t="normal">$L336*$K336*BQ334</f>
        <v>0</v>
      </c>
      <c r="BR336" s="568" t="n">
        <f aca="false" ca="false" dt2D="false" dtr="false" t="normal">$L336*$K336*BR334</f>
        <v>0</v>
      </c>
      <c r="BS336" s="568" t="n">
        <f aca="false" ca="false" dt2D="false" dtr="false" t="normal">$L336*$K336*BS334</f>
        <v>0</v>
      </c>
      <c r="BT336" s="568" t="n">
        <f aca="false" ca="false" dt2D="false" dtr="false" t="normal">$L336*$K336*BT334</f>
        <v>0</v>
      </c>
    </row>
    <row hidden="true" ht="16.5" outlineLevel="2" r="337">
      <c r="A337" s="529" t="e">
        <f aca="false" ca="false" dt2D="false" dtr="false" t="normal">A336</f>
        <v>#N/A</v>
      </c>
      <c r="F337" s="482" t="e">
        <f aca="false" ca="false" dt2D="false" dtr="false" t="normal">F336</f>
        <v>#N/A</v>
      </c>
      <c r="G337" s="482" t="n">
        <f aca="false" ca="false" dt2D="false" dtr="false" t="normal">G336</f>
        <v>0</v>
      </c>
      <c r="I337" s="570" t="s">
        <v>588</v>
      </c>
      <c r="J337" s="626" t="n"/>
      <c r="K337" s="567" t="n"/>
      <c r="L337" s="627" t="n"/>
      <c r="M337" s="568" t="n">
        <f aca="false" ca="false" dt2D="false" dtr="false" t="normal">$L337*$K337*M334</f>
        <v>0</v>
      </c>
      <c r="N337" s="568" t="n">
        <f aca="false" ca="false" dt2D="false" dtr="false" t="normal">$L337*$K337*N334</f>
        <v>0</v>
      </c>
      <c r="O337" s="568" t="n">
        <f aca="false" ca="false" dt2D="false" dtr="false" t="normal">$L337*$K337*O334</f>
        <v>0</v>
      </c>
      <c r="P337" s="568" t="n">
        <f aca="false" ca="false" dt2D="false" dtr="false" t="normal">$L337*$K337*P334</f>
        <v>0</v>
      </c>
      <c r="Q337" s="568" t="n">
        <f aca="false" ca="false" dt2D="false" dtr="false" t="normal">$L337*$K337*Q334</f>
        <v>0</v>
      </c>
      <c r="R337" s="568" t="n">
        <f aca="false" ca="false" dt2D="false" dtr="false" t="normal">$L337*$K337*R334</f>
        <v>0</v>
      </c>
      <c r="S337" s="568" t="n">
        <f aca="false" ca="false" dt2D="false" dtr="false" t="normal">$L337*$K337*S334</f>
        <v>0</v>
      </c>
      <c r="T337" s="568" t="n">
        <f aca="false" ca="false" dt2D="false" dtr="false" t="normal">$L337*$K337*T334</f>
        <v>0</v>
      </c>
      <c r="U337" s="568" t="n">
        <f aca="false" ca="false" dt2D="false" dtr="false" t="normal">$L337*$K337*U334</f>
        <v>0</v>
      </c>
      <c r="V337" s="568" t="n">
        <f aca="false" ca="false" dt2D="false" dtr="false" t="normal">$L337*$K337*V334</f>
        <v>0</v>
      </c>
      <c r="W337" s="568" t="n">
        <f aca="false" ca="false" dt2D="false" dtr="false" t="normal">$L337*$K337*W334</f>
        <v>0</v>
      </c>
      <c r="X337" s="568" t="n">
        <f aca="false" ca="false" dt2D="false" dtr="false" t="normal">$L337*$K337*X334</f>
        <v>0</v>
      </c>
      <c r="Y337" s="568" t="n">
        <f aca="false" ca="false" dt2D="false" dtr="false" t="normal">$L337*$K337*Y334</f>
        <v>0</v>
      </c>
      <c r="Z337" s="568" t="n">
        <f aca="false" ca="false" dt2D="false" dtr="false" t="normal">$L337*$K337*Z334</f>
        <v>0</v>
      </c>
      <c r="AA337" s="568" t="n">
        <f aca="false" ca="false" dt2D="false" dtr="false" t="normal">$L337*$K337*AA334</f>
        <v>0</v>
      </c>
      <c r="AB337" s="568" t="n">
        <f aca="false" ca="false" dt2D="false" dtr="false" t="normal">$L337*$K337*AB334</f>
        <v>0</v>
      </c>
      <c r="AC337" s="568" t="n">
        <f aca="false" ca="false" dt2D="false" dtr="false" t="normal">$L337*$K337*AC334</f>
        <v>0</v>
      </c>
      <c r="AD337" s="568" t="n">
        <f aca="false" ca="false" dt2D="false" dtr="false" t="normal">$L337*$K337*AD334</f>
        <v>0</v>
      </c>
      <c r="AE337" s="568" t="n">
        <f aca="false" ca="false" dt2D="false" dtr="false" t="normal">$L337*$K337*AE334</f>
        <v>0</v>
      </c>
      <c r="AF337" s="568" t="n">
        <f aca="false" ca="false" dt2D="false" dtr="false" t="normal">$L337*$K337*AF334</f>
        <v>0</v>
      </c>
      <c r="AG337" s="568" t="n">
        <f aca="false" ca="false" dt2D="false" dtr="false" t="normal">$L337*$K337*AG334</f>
        <v>0</v>
      </c>
      <c r="AH337" s="568" t="n">
        <f aca="false" ca="false" dt2D="false" dtr="false" t="normal">$L337*$K337*AH334</f>
        <v>0</v>
      </c>
      <c r="AI337" s="568" t="n">
        <f aca="false" ca="false" dt2D="false" dtr="false" t="normal">$L337*$K337*AI334</f>
        <v>0</v>
      </c>
      <c r="AJ337" s="568" t="n">
        <f aca="false" ca="false" dt2D="false" dtr="false" t="normal">$L337*$K337*AJ334</f>
        <v>0</v>
      </c>
      <c r="AK337" s="568" t="n">
        <f aca="false" ca="false" dt2D="false" dtr="false" t="normal">$L337*$K337*AK334</f>
        <v>0</v>
      </c>
      <c r="AL337" s="568" t="n">
        <f aca="false" ca="false" dt2D="false" dtr="false" t="normal">$L337*$K337*AL334</f>
        <v>0</v>
      </c>
      <c r="AM337" s="568" t="n">
        <f aca="false" ca="false" dt2D="false" dtr="false" t="normal">$L337*$K337*AM334</f>
        <v>0</v>
      </c>
      <c r="AN337" s="568" t="n">
        <f aca="false" ca="false" dt2D="false" dtr="false" t="normal">$L337*$K337*AN334</f>
        <v>0</v>
      </c>
      <c r="AO337" s="568" t="n">
        <f aca="false" ca="false" dt2D="false" dtr="false" t="normal">$L337*$K337*AO334</f>
        <v>0</v>
      </c>
      <c r="AP337" s="568" t="n">
        <f aca="false" ca="false" dt2D="false" dtr="false" t="normal">$L337*$K337*AP334</f>
        <v>0</v>
      </c>
      <c r="AQ337" s="568" t="n">
        <f aca="false" ca="false" dt2D="false" dtr="false" t="normal">$L337*$K337*AQ334</f>
        <v>0</v>
      </c>
      <c r="AR337" s="568" t="n">
        <f aca="false" ca="false" dt2D="false" dtr="false" t="normal">$L337*$K337*AR334</f>
        <v>0</v>
      </c>
      <c r="AS337" s="568" t="n">
        <f aca="false" ca="false" dt2D="false" dtr="false" t="normal">$L337*$K337*AS334</f>
        <v>0</v>
      </c>
      <c r="AT337" s="568" t="n">
        <f aca="false" ca="false" dt2D="false" dtr="false" t="normal">$L337*$K337*AT334</f>
        <v>0</v>
      </c>
      <c r="AU337" s="568" t="n">
        <f aca="false" ca="false" dt2D="false" dtr="false" t="normal">$L337*$K337*AU334</f>
        <v>0</v>
      </c>
      <c r="AV337" s="568" t="n">
        <f aca="false" ca="false" dt2D="false" dtr="false" t="normal">$L337*$K337*AV334</f>
        <v>0</v>
      </c>
      <c r="AW337" s="568" t="n">
        <f aca="false" ca="false" dt2D="false" dtr="false" t="normal">$L337*$K337*AW334</f>
        <v>0</v>
      </c>
      <c r="AX337" s="568" t="n">
        <f aca="false" ca="false" dt2D="false" dtr="false" t="normal">$L337*$K337*AX334</f>
        <v>0</v>
      </c>
      <c r="AY337" s="568" t="n">
        <f aca="false" ca="false" dt2D="false" dtr="false" t="normal">$L337*$K337*AY334</f>
        <v>0</v>
      </c>
      <c r="AZ337" s="568" t="n">
        <f aca="false" ca="false" dt2D="false" dtr="false" t="normal">$L337*$K337*AZ334</f>
        <v>0</v>
      </c>
      <c r="BA337" s="568" t="n">
        <f aca="false" ca="false" dt2D="false" dtr="false" t="normal">$L337*$K337*BA334</f>
        <v>0</v>
      </c>
      <c r="BB337" s="568" t="n">
        <f aca="false" ca="false" dt2D="false" dtr="false" t="normal">$L337*$K337*BB334</f>
        <v>0</v>
      </c>
      <c r="BC337" s="568" t="n">
        <f aca="false" ca="false" dt2D="false" dtr="false" t="normal">$L337*$K337*BC334</f>
        <v>0</v>
      </c>
      <c r="BD337" s="568" t="n">
        <f aca="false" ca="false" dt2D="false" dtr="false" t="normal">$L337*$K337*BD334</f>
        <v>0</v>
      </c>
      <c r="BE337" s="568" t="n">
        <f aca="false" ca="false" dt2D="false" dtr="false" t="normal">$L337*$K337*BE334</f>
        <v>0</v>
      </c>
      <c r="BF337" s="568" t="n">
        <f aca="false" ca="false" dt2D="false" dtr="false" t="normal">$L337*$K337*BF334</f>
        <v>0</v>
      </c>
      <c r="BG337" s="568" t="n">
        <f aca="false" ca="false" dt2D="false" dtr="false" t="normal">$L337*$K337*BG334</f>
        <v>0</v>
      </c>
      <c r="BH337" s="568" t="n">
        <f aca="false" ca="false" dt2D="false" dtr="false" t="normal">$L337*$K337*BH334</f>
        <v>0</v>
      </c>
      <c r="BI337" s="568" t="n">
        <f aca="false" ca="false" dt2D="false" dtr="false" t="normal">$L337*$K337*BI334</f>
        <v>0</v>
      </c>
      <c r="BJ337" s="568" t="n">
        <f aca="false" ca="false" dt2D="false" dtr="false" t="normal">$L337*$K337*BJ334</f>
        <v>0</v>
      </c>
      <c r="BK337" s="568" t="n">
        <f aca="false" ca="false" dt2D="false" dtr="false" t="normal">$L337*$K337*BK334</f>
        <v>0</v>
      </c>
      <c r="BL337" s="568" t="n">
        <f aca="false" ca="false" dt2D="false" dtr="false" t="normal">$L337*$K337*BL334</f>
        <v>0</v>
      </c>
      <c r="BM337" s="568" t="n">
        <f aca="false" ca="false" dt2D="false" dtr="false" t="normal">$L337*$K337*BM334</f>
        <v>0</v>
      </c>
      <c r="BN337" s="568" t="n">
        <f aca="false" ca="false" dt2D="false" dtr="false" t="normal">$L337*$K337*BN334</f>
        <v>0</v>
      </c>
      <c r="BO337" s="568" t="n">
        <f aca="false" ca="false" dt2D="false" dtr="false" t="normal">$L337*$K337*BO334</f>
        <v>0</v>
      </c>
      <c r="BP337" s="568" t="n">
        <f aca="false" ca="false" dt2D="false" dtr="false" t="normal">$L337*$K337*BP334</f>
        <v>0</v>
      </c>
      <c r="BQ337" s="568" t="n">
        <f aca="false" ca="false" dt2D="false" dtr="false" t="normal">$L337*$K337*BQ334</f>
        <v>0</v>
      </c>
      <c r="BR337" s="568" t="n">
        <f aca="false" ca="false" dt2D="false" dtr="false" t="normal">$L337*$K337*BR334</f>
        <v>0</v>
      </c>
      <c r="BS337" s="568" t="n">
        <f aca="false" ca="false" dt2D="false" dtr="false" t="normal">$L337*$K337*BS334</f>
        <v>0</v>
      </c>
      <c r="BT337" s="568" t="n">
        <f aca="false" ca="false" dt2D="false" dtr="false" t="normal">$L337*$K337*BT334</f>
        <v>0</v>
      </c>
    </row>
    <row hidden="true" ht="16.5" outlineLevel="2" r="338">
      <c r="A338" s="529" t="e">
        <f aca="false" ca="false" dt2D="false" dtr="false" t="normal">A337</f>
        <v>#N/A</v>
      </c>
      <c r="F338" s="482" t="e">
        <f aca="false" ca="false" dt2D="false" dtr="false" t="normal">F337</f>
        <v>#N/A</v>
      </c>
      <c r="G338" s="482" t="n">
        <f aca="false" ca="false" dt2D="false" dtr="false" t="normal">G337</f>
        <v>0</v>
      </c>
      <c r="I338" s="570" t="s">
        <v>588</v>
      </c>
      <c r="J338" s="626" t="n"/>
      <c r="K338" s="567" t="n"/>
      <c r="L338" s="627" t="n"/>
      <c r="M338" s="568" t="n">
        <f aca="false" ca="false" dt2D="false" dtr="false" t="normal">$L338*$K338*M334</f>
        <v>0</v>
      </c>
      <c r="N338" s="568" t="n">
        <f aca="false" ca="false" dt2D="false" dtr="false" t="normal">$L338*$K338*N334</f>
        <v>0</v>
      </c>
      <c r="O338" s="568" t="n">
        <f aca="false" ca="false" dt2D="false" dtr="false" t="normal">$L338*$K338*O334</f>
        <v>0</v>
      </c>
      <c r="P338" s="568" t="n">
        <f aca="false" ca="false" dt2D="false" dtr="false" t="normal">$L338*$K338*P334</f>
        <v>0</v>
      </c>
      <c r="Q338" s="568" t="n">
        <f aca="false" ca="false" dt2D="false" dtr="false" t="normal">$L338*$K338*Q334</f>
        <v>0</v>
      </c>
      <c r="R338" s="568" t="n">
        <f aca="false" ca="false" dt2D="false" dtr="false" t="normal">$L338*$K338*R334</f>
        <v>0</v>
      </c>
      <c r="S338" s="568" t="n">
        <f aca="false" ca="false" dt2D="false" dtr="false" t="normal">$L338*$K338*S334</f>
        <v>0</v>
      </c>
      <c r="T338" s="568" t="n">
        <f aca="false" ca="false" dt2D="false" dtr="false" t="normal">$L338*$K338*T334</f>
        <v>0</v>
      </c>
      <c r="U338" s="568" t="n">
        <f aca="false" ca="false" dt2D="false" dtr="false" t="normal">$L338*$K338*U334</f>
        <v>0</v>
      </c>
      <c r="V338" s="568" t="n">
        <f aca="false" ca="false" dt2D="false" dtr="false" t="normal">$L338*$K338*V334</f>
        <v>0</v>
      </c>
      <c r="W338" s="568" t="n">
        <f aca="false" ca="false" dt2D="false" dtr="false" t="normal">$L338*$K338*W334</f>
        <v>0</v>
      </c>
      <c r="X338" s="568" t="n">
        <f aca="false" ca="false" dt2D="false" dtr="false" t="normal">$L338*$K338*X334</f>
        <v>0</v>
      </c>
      <c r="Y338" s="568" t="n">
        <f aca="false" ca="false" dt2D="false" dtr="false" t="normal">$L338*$K338*Y334</f>
        <v>0</v>
      </c>
      <c r="Z338" s="568" t="n">
        <f aca="false" ca="false" dt2D="false" dtr="false" t="normal">$L338*$K338*Z334</f>
        <v>0</v>
      </c>
      <c r="AA338" s="568" t="n">
        <f aca="false" ca="false" dt2D="false" dtr="false" t="normal">$L338*$K338*AA334</f>
        <v>0</v>
      </c>
      <c r="AB338" s="568" t="n">
        <f aca="false" ca="false" dt2D="false" dtr="false" t="normal">$L338*$K338*AB334</f>
        <v>0</v>
      </c>
      <c r="AC338" s="568" t="n">
        <f aca="false" ca="false" dt2D="false" dtr="false" t="normal">$L338*$K338*AC334</f>
        <v>0</v>
      </c>
      <c r="AD338" s="568" t="n">
        <f aca="false" ca="false" dt2D="false" dtr="false" t="normal">$L338*$K338*AD334</f>
        <v>0</v>
      </c>
      <c r="AE338" s="568" t="n">
        <f aca="false" ca="false" dt2D="false" dtr="false" t="normal">$L338*$K338*AE334</f>
        <v>0</v>
      </c>
      <c r="AF338" s="568" t="n">
        <f aca="false" ca="false" dt2D="false" dtr="false" t="normal">$L338*$K338*AF334</f>
        <v>0</v>
      </c>
      <c r="AG338" s="568" t="n">
        <f aca="false" ca="false" dt2D="false" dtr="false" t="normal">$L338*$K338*AG334</f>
        <v>0</v>
      </c>
      <c r="AH338" s="568" t="n">
        <f aca="false" ca="false" dt2D="false" dtr="false" t="normal">$L338*$K338*AH334</f>
        <v>0</v>
      </c>
      <c r="AI338" s="568" t="n">
        <f aca="false" ca="false" dt2D="false" dtr="false" t="normal">$L338*$K338*AI334</f>
        <v>0</v>
      </c>
      <c r="AJ338" s="568" t="n">
        <f aca="false" ca="false" dt2D="false" dtr="false" t="normal">$L338*$K338*AJ334</f>
        <v>0</v>
      </c>
      <c r="AK338" s="568" t="n">
        <f aca="false" ca="false" dt2D="false" dtr="false" t="normal">$L338*$K338*AK334</f>
        <v>0</v>
      </c>
      <c r="AL338" s="568" t="n">
        <f aca="false" ca="false" dt2D="false" dtr="false" t="normal">$L338*$K338*AL334</f>
        <v>0</v>
      </c>
      <c r="AM338" s="568" t="n">
        <f aca="false" ca="false" dt2D="false" dtr="false" t="normal">$L338*$K338*AM334</f>
        <v>0</v>
      </c>
      <c r="AN338" s="568" t="n">
        <f aca="false" ca="false" dt2D="false" dtr="false" t="normal">$L338*$K338*AN334</f>
        <v>0</v>
      </c>
      <c r="AO338" s="568" t="n">
        <f aca="false" ca="false" dt2D="false" dtr="false" t="normal">$L338*$K338*AO334</f>
        <v>0</v>
      </c>
      <c r="AP338" s="568" t="n">
        <f aca="false" ca="false" dt2D="false" dtr="false" t="normal">$L338*$K338*AP334</f>
        <v>0</v>
      </c>
      <c r="AQ338" s="568" t="n">
        <f aca="false" ca="false" dt2D="false" dtr="false" t="normal">$L338*$K338*AQ334</f>
        <v>0</v>
      </c>
      <c r="AR338" s="568" t="n">
        <f aca="false" ca="false" dt2D="false" dtr="false" t="normal">$L338*$K338*AR334</f>
        <v>0</v>
      </c>
      <c r="AS338" s="568" t="n">
        <f aca="false" ca="false" dt2D="false" dtr="false" t="normal">$L338*$K338*AS334</f>
        <v>0</v>
      </c>
      <c r="AT338" s="568" t="n">
        <f aca="false" ca="false" dt2D="false" dtr="false" t="normal">$L338*$K338*AT334</f>
        <v>0</v>
      </c>
      <c r="AU338" s="568" t="n">
        <f aca="false" ca="false" dt2D="false" dtr="false" t="normal">$L338*$K338*AU334</f>
        <v>0</v>
      </c>
      <c r="AV338" s="568" t="n">
        <f aca="false" ca="false" dt2D="false" dtr="false" t="normal">$L338*$K338*AV334</f>
        <v>0</v>
      </c>
      <c r="AW338" s="568" t="n">
        <f aca="false" ca="false" dt2D="false" dtr="false" t="normal">$L338*$K338*AW334</f>
        <v>0</v>
      </c>
      <c r="AX338" s="568" t="n">
        <f aca="false" ca="false" dt2D="false" dtr="false" t="normal">$L338*$K338*AX334</f>
        <v>0</v>
      </c>
      <c r="AY338" s="568" t="n">
        <f aca="false" ca="false" dt2D="false" dtr="false" t="normal">$L338*$K338*AY334</f>
        <v>0</v>
      </c>
      <c r="AZ338" s="568" t="n">
        <f aca="false" ca="false" dt2D="false" dtr="false" t="normal">$L338*$K338*AZ334</f>
        <v>0</v>
      </c>
      <c r="BA338" s="568" t="n">
        <f aca="false" ca="false" dt2D="false" dtr="false" t="normal">$L338*$K338*BA334</f>
        <v>0</v>
      </c>
      <c r="BB338" s="568" t="n">
        <f aca="false" ca="false" dt2D="false" dtr="false" t="normal">$L338*$K338*BB334</f>
        <v>0</v>
      </c>
      <c r="BC338" s="568" t="n">
        <f aca="false" ca="false" dt2D="false" dtr="false" t="normal">$L338*$K338*BC334</f>
        <v>0</v>
      </c>
      <c r="BD338" s="568" t="n">
        <f aca="false" ca="false" dt2D="false" dtr="false" t="normal">$L338*$K338*BD334</f>
        <v>0</v>
      </c>
      <c r="BE338" s="568" t="n">
        <f aca="false" ca="false" dt2D="false" dtr="false" t="normal">$L338*$K338*BE334</f>
        <v>0</v>
      </c>
      <c r="BF338" s="568" t="n">
        <f aca="false" ca="false" dt2D="false" dtr="false" t="normal">$L338*$K338*BF334</f>
        <v>0</v>
      </c>
      <c r="BG338" s="568" t="n">
        <f aca="false" ca="false" dt2D="false" dtr="false" t="normal">$L338*$K338*BG334</f>
        <v>0</v>
      </c>
      <c r="BH338" s="568" t="n">
        <f aca="false" ca="false" dt2D="false" dtr="false" t="normal">$L338*$K338*BH334</f>
        <v>0</v>
      </c>
      <c r="BI338" s="568" t="n">
        <f aca="false" ca="false" dt2D="false" dtr="false" t="normal">$L338*$K338*BI334</f>
        <v>0</v>
      </c>
      <c r="BJ338" s="568" t="n">
        <f aca="false" ca="false" dt2D="false" dtr="false" t="normal">$L338*$K338*BJ334</f>
        <v>0</v>
      </c>
      <c r="BK338" s="568" t="n">
        <f aca="false" ca="false" dt2D="false" dtr="false" t="normal">$L338*$K338*BK334</f>
        <v>0</v>
      </c>
      <c r="BL338" s="568" t="n">
        <f aca="false" ca="false" dt2D="false" dtr="false" t="normal">$L338*$K338*BL334</f>
        <v>0</v>
      </c>
      <c r="BM338" s="568" t="n">
        <f aca="false" ca="false" dt2D="false" dtr="false" t="normal">$L338*$K338*BM334</f>
        <v>0</v>
      </c>
      <c r="BN338" s="568" t="n">
        <f aca="false" ca="false" dt2D="false" dtr="false" t="normal">$L338*$K338*BN334</f>
        <v>0</v>
      </c>
      <c r="BO338" s="568" t="n">
        <f aca="false" ca="false" dt2D="false" dtr="false" t="normal">$L338*$K338*BO334</f>
        <v>0</v>
      </c>
      <c r="BP338" s="568" t="n">
        <f aca="false" ca="false" dt2D="false" dtr="false" t="normal">$L338*$K338*BP334</f>
        <v>0</v>
      </c>
      <c r="BQ338" s="568" t="n">
        <f aca="false" ca="false" dt2D="false" dtr="false" t="normal">$L338*$K338*BQ334</f>
        <v>0</v>
      </c>
      <c r="BR338" s="568" t="n">
        <f aca="false" ca="false" dt2D="false" dtr="false" t="normal">$L338*$K338*BR334</f>
        <v>0</v>
      </c>
      <c r="BS338" s="568" t="n">
        <f aca="false" ca="false" dt2D="false" dtr="false" t="normal">$L338*$K338*BS334</f>
        <v>0</v>
      </c>
      <c r="BT338" s="568" t="n">
        <f aca="false" ca="false" dt2D="false" dtr="false" t="normal">$L338*$K338*BT334</f>
        <v>0</v>
      </c>
    </row>
    <row hidden="true" ht="16.5" outlineLevel="1" r="339">
      <c r="A339" s="529" t="e">
        <f aca="false" ca="false" dt2D="false" dtr="false" t="normal">A338</f>
        <v>#N/A</v>
      </c>
      <c r="B339" s="482" t="s">
        <v>575</v>
      </c>
      <c r="D339" s="482" t="s">
        <v>580</v>
      </c>
      <c r="E339" s="482" t="s">
        <v>629</v>
      </c>
      <c r="F339" s="482" t="e">
        <f aca="false" ca="false" dt2D="false" dtr="false" t="normal">F338</f>
        <v>#N/A</v>
      </c>
      <c r="G339" s="482" t="n">
        <f aca="false" ca="false" dt2D="false" dtr="false" t="normal">G338</f>
        <v>0</v>
      </c>
      <c r="I339" s="571" t="s">
        <v>732</v>
      </c>
      <c r="L339" s="235" t="n"/>
      <c r="M339" s="573" t="n">
        <f aca="false" ca="false" dt2D="false" dtr="false" t="normal">SUM(M335:M338)</f>
        <v>0</v>
      </c>
      <c r="N339" s="573" t="n">
        <f aca="false" ca="false" dt2D="false" dtr="false" t="normal">SUM(N335:N338)</f>
        <v>0</v>
      </c>
      <c r="O339" s="573" t="n">
        <f aca="false" ca="false" dt2D="false" dtr="false" t="normal">SUM(O335:O338)</f>
        <v>0</v>
      </c>
      <c r="P339" s="573" t="n">
        <f aca="false" ca="false" dt2D="false" dtr="false" t="normal">SUM(P335:P338)</f>
        <v>0</v>
      </c>
      <c r="Q339" s="573" t="n">
        <f aca="false" ca="false" dt2D="false" dtr="false" t="normal">SUM(Q335:Q338)</f>
        <v>0</v>
      </c>
      <c r="R339" s="573" t="n">
        <f aca="false" ca="false" dt2D="false" dtr="false" t="normal">SUM(R335:R338)</f>
        <v>0</v>
      </c>
      <c r="S339" s="573" t="n">
        <f aca="false" ca="false" dt2D="false" dtr="false" t="normal">SUM(S335:S338)</f>
        <v>0</v>
      </c>
      <c r="T339" s="573" t="n">
        <f aca="false" ca="false" dt2D="false" dtr="false" t="normal">SUM(T335:T338)</f>
        <v>0</v>
      </c>
      <c r="U339" s="573" t="n">
        <f aca="false" ca="false" dt2D="false" dtr="false" t="normal">SUM(U335:U338)</f>
        <v>0</v>
      </c>
      <c r="V339" s="573" t="n">
        <f aca="false" ca="false" dt2D="false" dtr="false" t="normal">SUM(V335:V338)</f>
        <v>0</v>
      </c>
      <c r="W339" s="573" t="n">
        <f aca="false" ca="false" dt2D="false" dtr="false" t="normal">SUM(W335:W338)</f>
        <v>0</v>
      </c>
      <c r="X339" s="573" t="n">
        <f aca="false" ca="false" dt2D="false" dtr="false" t="normal">SUM(X335:X338)</f>
        <v>0</v>
      </c>
      <c r="Y339" s="573" t="n">
        <f aca="false" ca="false" dt2D="false" dtr="false" t="normal">SUM(Y335:Y338)</f>
        <v>0</v>
      </c>
      <c r="Z339" s="573" t="n">
        <f aca="false" ca="false" dt2D="false" dtr="false" t="normal">SUM(Z335:Z338)</f>
        <v>0</v>
      </c>
      <c r="AA339" s="573" t="n">
        <f aca="false" ca="false" dt2D="false" dtr="false" t="normal">SUM(AA335:AA338)</f>
        <v>0</v>
      </c>
      <c r="AB339" s="573" t="n">
        <f aca="false" ca="false" dt2D="false" dtr="false" t="normal">SUM(AB335:AB338)</f>
        <v>0</v>
      </c>
      <c r="AC339" s="573" t="n">
        <f aca="false" ca="false" dt2D="false" dtr="false" t="normal">SUM(AC335:AC338)</f>
        <v>0</v>
      </c>
      <c r="AD339" s="573" t="n">
        <f aca="false" ca="false" dt2D="false" dtr="false" t="normal">SUM(AD335:AD338)</f>
        <v>0</v>
      </c>
      <c r="AE339" s="573" t="n">
        <f aca="false" ca="false" dt2D="false" dtr="false" t="normal">SUM(AE335:AE338)</f>
        <v>0</v>
      </c>
      <c r="AF339" s="573" t="n">
        <f aca="false" ca="false" dt2D="false" dtr="false" t="normal">SUM(AF335:AF338)</f>
        <v>0</v>
      </c>
      <c r="AG339" s="573" t="n">
        <f aca="false" ca="false" dt2D="false" dtr="false" t="normal">SUM(AG335:AG338)</f>
        <v>0</v>
      </c>
      <c r="AH339" s="573" t="n">
        <f aca="false" ca="false" dt2D="false" dtr="false" t="normal">SUM(AH335:AH338)</f>
        <v>0</v>
      </c>
      <c r="AI339" s="573" t="n">
        <f aca="false" ca="false" dt2D="false" dtr="false" t="normal">SUM(AI335:AI338)</f>
        <v>0</v>
      </c>
      <c r="AJ339" s="573" t="n">
        <f aca="false" ca="false" dt2D="false" dtr="false" t="normal">SUM(AJ335:AJ338)</f>
        <v>0</v>
      </c>
      <c r="AK339" s="573" t="n">
        <f aca="false" ca="false" dt2D="false" dtr="false" t="normal">SUM(AK335:AK338)</f>
        <v>0</v>
      </c>
      <c r="AL339" s="573" t="n">
        <f aca="false" ca="false" dt2D="false" dtr="false" t="normal">SUM(AL335:AL338)</f>
        <v>0</v>
      </c>
      <c r="AM339" s="573" t="n">
        <f aca="false" ca="false" dt2D="false" dtr="false" t="normal">SUM(AM335:AM338)</f>
        <v>0</v>
      </c>
      <c r="AN339" s="573" t="n">
        <f aca="false" ca="false" dt2D="false" dtr="false" t="normal">SUM(AN335:AN338)</f>
        <v>0</v>
      </c>
      <c r="AO339" s="573" t="n">
        <f aca="false" ca="false" dt2D="false" dtr="false" t="normal">SUM(AO335:AO338)</f>
        <v>0</v>
      </c>
      <c r="AP339" s="573" t="n">
        <f aca="false" ca="false" dt2D="false" dtr="false" t="normal">SUM(AP335:AP338)</f>
        <v>0</v>
      </c>
      <c r="AQ339" s="573" t="n">
        <f aca="false" ca="false" dt2D="false" dtr="false" t="normal">SUM(AQ335:AQ338)</f>
        <v>0</v>
      </c>
      <c r="AR339" s="573" t="n">
        <f aca="false" ca="false" dt2D="false" dtr="false" t="normal">SUM(AR335:AR338)</f>
        <v>0</v>
      </c>
      <c r="AS339" s="573" t="n">
        <f aca="false" ca="false" dt2D="false" dtr="false" t="normal">SUM(AS335:AS338)</f>
        <v>0</v>
      </c>
      <c r="AT339" s="573" t="n">
        <f aca="false" ca="false" dt2D="false" dtr="false" t="normal">SUM(AT335:AT338)</f>
        <v>0</v>
      </c>
      <c r="AU339" s="573" t="n">
        <f aca="false" ca="false" dt2D="false" dtr="false" t="normal">SUM(AU335:AU338)</f>
        <v>0</v>
      </c>
      <c r="AV339" s="573" t="n">
        <f aca="false" ca="false" dt2D="false" dtr="false" t="normal">SUM(AV335:AV338)</f>
        <v>0</v>
      </c>
      <c r="AW339" s="573" t="n">
        <f aca="false" ca="false" dt2D="false" dtr="false" t="normal">SUM(AW335:AW338)</f>
        <v>0</v>
      </c>
      <c r="AX339" s="573" t="n">
        <f aca="false" ca="false" dt2D="false" dtr="false" t="normal">SUM(AX335:AX338)</f>
        <v>0</v>
      </c>
      <c r="AY339" s="573" t="n">
        <f aca="false" ca="false" dt2D="false" dtr="false" t="normal">SUM(AY335:AY338)</f>
        <v>0</v>
      </c>
      <c r="AZ339" s="573" t="n">
        <f aca="false" ca="false" dt2D="false" dtr="false" t="normal">SUM(AZ335:AZ338)</f>
        <v>0</v>
      </c>
      <c r="BA339" s="573" t="n">
        <f aca="false" ca="false" dt2D="false" dtr="false" t="normal">SUM(BA335:BA338)</f>
        <v>0</v>
      </c>
      <c r="BB339" s="573" t="n">
        <f aca="false" ca="false" dt2D="false" dtr="false" t="normal">SUM(BB335:BB338)</f>
        <v>0</v>
      </c>
      <c r="BC339" s="573" t="n">
        <f aca="false" ca="false" dt2D="false" dtr="false" t="normal">SUM(BC335:BC338)</f>
        <v>0</v>
      </c>
      <c r="BD339" s="573" t="n">
        <f aca="false" ca="false" dt2D="false" dtr="false" t="normal">SUM(BD335:BD338)</f>
        <v>0</v>
      </c>
      <c r="BE339" s="573" t="n">
        <f aca="false" ca="false" dt2D="false" dtr="false" t="normal">SUM(BE335:BE338)</f>
        <v>0</v>
      </c>
      <c r="BF339" s="573" t="n">
        <f aca="false" ca="false" dt2D="false" dtr="false" t="normal">SUM(BF335:BF338)</f>
        <v>0</v>
      </c>
      <c r="BG339" s="573" t="n">
        <f aca="false" ca="false" dt2D="false" dtr="false" t="normal">SUM(BG335:BG338)</f>
        <v>0</v>
      </c>
      <c r="BH339" s="573" t="n">
        <f aca="false" ca="false" dt2D="false" dtr="false" t="normal">SUM(BH335:BH338)</f>
        <v>0</v>
      </c>
      <c r="BI339" s="573" t="n">
        <f aca="false" ca="false" dt2D="false" dtr="false" t="normal">SUM(BI335:BI338)</f>
        <v>0</v>
      </c>
      <c r="BJ339" s="573" t="n">
        <f aca="false" ca="false" dt2D="false" dtr="false" t="normal">SUM(BJ335:BJ338)</f>
        <v>0</v>
      </c>
      <c r="BK339" s="573" t="n">
        <f aca="false" ca="false" dt2D="false" dtr="false" t="normal">SUM(BK335:BK338)</f>
        <v>0</v>
      </c>
      <c r="BL339" s="573" t="n">
        <f aca="false" ca="false" dt2D="false" dtr="false" t="normal">SUM(BL335:BL338)</f>
        <v>0</v>
      </c>
      <c r="BM339" s="573" t="n">
        <f aca="false" ca="false" dt2D="false" dtr="false" t="normal">SUM(BM335:BM338)</f>
        <v>0</v>
      </c>
      <c r="BN339" s="573" t="n">
        <f aca="false" ca="false" dt2D="false" dtr="false" t="normal">SUM(BN335:BN338)</f>
        <v>0</v>
      </c>
      <c r="BO339" s="573" t="n">
        <f aca="false" ca="false" dt2D="false" dtr="false" t="normal">SUM(BO335:BO338)</f>
        <v>0</v>
      </c>
      <c r="BP339" s="573" t="n">
        <f aca="false" ca="false" dt2D="false" dtr="false" t="normal">SUM(BP335:BP338)</f>
        <v>0</v>
      </c>
      <c r="BQ339" s="573" t="n">
        <f aca="false" ca="false" dt2D="false" dtr="false" t="normal">SUM(BQ335:BQ338)</f>
        <v>0</v>
      </c>
      <c r="BR339" s="573" t="n">
        <f aca="false" ca="false" dt2D="false" dtr="false" t="normal">SUM(BR335:BR338)</f>
        <v>0</v>
      </c>
      <c r="BS339" s="573" t="n">
        <f aca="false" ca="false" dt2D="false" dtr="false" t="normal">SUM(BS335:BS338)</f>
        <v>0</v>
      </c>
      <c r="BT339" s="573" t="n">
        <f aca="false" ca="false" dt2D="false" dtr="false" t="normal">SUM(BT335:BT338)</f>
        <v>0</v>
      </c>
    </row>
    <row hidden="true" ht="16.5" outlineLevel="1" r="340">
      <c r="A340" s="529" t="e">
        <f aca="false" ca="false" dt2D="false" dtr="false" t="normal">A339</f>
        <v>#N/A</v>
      </c>
      <c r="F340" s="482" t="e">
        <f aca="false" ca="false" dt2D="false" dtr="false" t="normal">F339</f>
        <v>#N/A</v>
      </c>
      <c r="G340" s="482" t="n">
        <f aca="false" ca="false" dt2D="false" dtr="false" t="normal">G339</f>
        <v>0</v>
      </c>
      <c r="L340" s="235" t="n"/>
      <c r="M340" s="244" t="n"/>
      <c r="N340" s="244" t="n"/>
      <c r="O340" s="244" t="n"/>
      <c r="P340" s="244" t="n"/>
      <c r="Q340" s="244" t="n"/>
      <c r="R340" s="244" t="n"/>
      <c r="S340" s="244" t="n"/>
      <c r="T340" s="244" t="n"/>
      <c r="U340" s="244" t="n"/>
      <c r="V340" s="244" t="n"/>
      <c r="W340" s="244" t="n"/>
      <c r="X340" s="244" t="n"/>
      <c r="Y340" s="244" t="n"/>
      <c r="Z340" s="244" t="n"/>
      <c r="AA340" s="244" t="n"/>
      <c r="AB340" s="244" t="n"/>
      <c r="AC340" s="244" t="n"/>
      <c r="AD340" s="244" t="n"/>
      <c r="AE340" s="244" t="n"/>
      <c r="AF340" s="244" t="n"/>
      <c r="AG340" s="244" t="n"/>
      <c r="AH340" s="244" t="n"/>
      <c r="AI340" s="244" t="n"/>
      <c r="AJ340" s="244" t="n"/>
      <c r="AK340" s="244" t="n"/>
      <c r="AL340" s="244" t="n"/>
      <c r="AM340" s="244" t="n"/>
      <c r="AN340" s="244" t="n"/>
      <c r="AO340" s="244" t="n"/>
      <c r="AP340" s="244" t="n"/>
      <c r="AQ340" s="244" t="n"/>
      <c r="AR340" s="244" t="n"/>
      <c r="AS340" s="244" t="n"/>
      <c r="AT340" s="244" t="n"/>
      <c r="AU340" s="244" t="n"/>
      <c r="AV340" s="244" t="n"/>
      <c r="AW340" s="244" t="n"/>
      <c r="AX340" s="244" t="n"/>
      <c r="AY340" s="244" t="n"/>
      <c r="AZ340" s="244" t="n"/>
      <c r="BA340" s="244" t="n"/>
      <c r="BB340" s="244" t="n"/>
      <c r="BC340" s="244" t="n"/>
      <c r="BD340" s="244" t="n"/>
      <c r="BE340" s="244" t="n"/>
      <c r="BF340" s="244" t="n"/>
      <c r="BG340" s="244" t="n"/>
      <c r="BH340" s="244" t="n"/>
      <c r="BI340" s="244" t="n"/>
      <c r="BJ340" s="244" t="n"/>
      <c r="BK340" s="244" t="n"/>
      <c r="BL340" s="244" t="n"/>
      <c r="BM340" s="244" t="n"/>
      <c r="BN340" s="244" t="n"/>
      <c r="BO340" s="244" t="n"/>
      <c r="BP340" s="244" t="n"/>
      <c r="BQ340" s="244" t="n"/>
      <c r="BR340" s="244" t="n"/>
      <c r="BS340" s="244" t="n"/>
      <c r="BT340" s="244" t="n"/>
    </row>
    <row hidden="true" ht="16.5" outlineLevel="1" r="341">
      <c r="A341" s="529" t="e">
        <f aca="false" ca="false" dt2D="false" dtr="false" t="normal">A340</f>
        <v>#N/A</v>
      </c>
      <c r="F341" s="482" t="e">
        <f aca="false" ca="false" dt2D="false" dtr="false" t="normal">F340</f>
        <v>#N/A</v>
      </c>
      <c r="G341" s="482" t="n">
        <f aca="false" ca="false" dt2D="false" dtr="false" t="normal">G340</f>
        <v>0</v>
      </c>
      <c r="I341" s="85" t="s">
        <v>694</v>
      </c>
      <c r="J341" s="431" t="s">
        <v>585</v>
      </c>
      <c r="L341" s="235" t="n"/>
      <c r="M341" s="565" t="n"/>
      <c r="N341" s="565" t="n"/>
      <c r="O341" s="565" t="n"/>
      <c r="P341" s="565" t="n"/>
      <c r="Q341" s="565" t="n"/>
      <c r="R341" s="565" t="n"/>
      <c r="S341" s="565" t="n"/>
      <c r="T341" s="565" t="n"/>
      <c r="U341" s="565" t="n"/>
      <c r="V341" s="565" t="n"/>
      <c r="W341" s="565" t="n"/>
      <c r="X341" s="565" t="n"/>
      <c r="Y341" s="565" t="n"/>
      <c r="Z341" s="565" t="n"/>
      <c r="AA341" s="565" t="n"/>
      <c r="AB341" s="565" t="n"/>
      <c r="AC341" s="565" t="n"/>
      <c r="AD341" s="565" t="n"/>
      <c r="AE341" s="565" t="n"/>
      <c r="AF341" s="565" t="n"/>
      <c r="AG341" s="565" t="n"/>
      <c r="AH341" s="565" t="n"/>
      <c r="AI341" s="565" t="n"/>
      <c r="AJ341" s="565" t="n"/>
      <c r="AK341" s="565" t="n"/>
      <c r="AL341" s="565" t="n"/>
      <c r="AM341" s="565" t="n"/>
      <c r="AN341" s="565" t="n"/>
      <c r="AO341" s="565" t="n"/>
      <c r="AP341" s="565" t="n"/>
      <c r="AQ341" s="565" t="n"/>
      <c r="AR341" s="565" t="n"/>
      <c r="AS341" s="565" t="n"/>
      <c r="AT341" s="565" t="n"/>
      <c r="AU341" s="565" t="n"/>
      <c r="AV341" s="565" t="n"/>
      <c r="AW341" s="565" t="n"/>
      <c r="AX341" s="565" t="n"/>
      <c r="AY341" s="565" t="n"/>
      <c r="AZ341" s="565" t="n"/>
      <c r="BA341" s="565" t="n"/>
      <c r="BB341" s="565" t="n"/>
      <c r="BC341" s="565" t="n"/>
      <c r="BD341" s="565" t="n"/>
      <c r="BE341" s="565" t="n"/>
      <c r="BF341" s="565" t="n"/>
      <c r="BG341" s="565" t="n"/>
      <c r="BH341" s="565" t="n"/>
      <c r="BI341" s="565" t="n"/>
      <c r="BJ341" s="565" t="n"/>
      <c r="BK341" s="565" t="n"/>
      <c r="BL341" s="565" t="n"/>
      <c r="BM341" s="565" t="n"/>
      <c r="BN341" s="565" t="n"/>
      <c r="BO341" s="565" t="n"/>
      <c r="BP341" s="565" t="n"/>
      <c r="BQ341" s="565" t="n"/>
      <c r="BR341" s="565" t="n"/>
      <c r="BS341" s="565" t="n"/>
      <c r="BT341" s="565" t="n"/>
    </row>
    <row hidden="true" ht="16.5" outlineLevel="2" r="342">
      <c r="A342" s="529" t="e">
        <f aca="false" ca="false" dt2D="false" dtr="false" t="normal">A341</f>
        <v>#N/A</v>
      </c>
      <c r="F342" s="482" t="e">
        <f aca="false" ca="false" dt2D="false" dtr="false" t="normal">F341</f>
        <v>#N/A</v>
      </c>
      <c r="G342" s="482" t="n">
        <f aca="false" ca="false" dt2D="false" dtr="false" t="normal">G341</f>
        <v>0</v>
      </c>
      <c r="I342" s="566" t="s">
        <v>695</v>
      </c>
      <c r="J342" s="626" t="s">
        <v>587</v>
      </c>
      <c r="K342" s="567" t="n"/>
      <c r="L342" s="627" t="n"/>
      <c r="M342" s="568" t="n">
        <f aca="false" ca="false" dt2D="false" dtr="false" t="normal">$L342*$K342*M341</f>
        <v>0</v>
      </c>
      <c r="N342" s="568" t="n">
        <f aca="false" ca="false" dt2D="false" dtr="false" t="normal">$L342*$K342*N341</f>
        <v>0</v>
      </c>
      <c r="O342" s="568" t="n">
        <f aca="false" ca="false" dt2D="false" dtr="false" t="normal">$L342*$K342*O341</f>
        <v>0</v>
      </c>
      <c r="P342" s="568" t="n">
        <f aca="false" ca="false" dt2D="false" dtr="false" t="normal">$L342*$K342*P341</f>
        <v>0</v>
      </c>
      <c r="Q342" s="568" t="n">
        <f aca="false" ca="false" dt2D="false" dtr="false" t="normal">$L342*$K342*Q341</f>
        <v>0</v>
      </c>
      <c r="R342" s="568" t="n">
        <f aca="false" ca="false" dt2D="false" dtr="false" t="normal">$L342*$K342*R341</f>
        <v>0</v>
      </c>
      <c r="S342" s="568" t="n">
        <f aca="false" ca="false" dt2D="false" dtr="false" t="normal">$L342*$K342*S341</f>
        <v>0</v>
      </c>
      <c r="T342" s="568" t="n">
        <f aca="false" ca="false" dt2D="false" dtr="false" t="normal">$L342*$K342*T341</f>
        <v>0</v>
      </c>
      <c r="U342" s="568" t="n">
        <f aca="false" ca="false" dt2D="false" dtr="false" t="normal">$L342*$K342*U341</f>
        <v>0</v>
      </c>
      <c r="V342" s="568" t="n">
        <f aca="false" ca="false" dt2D="false" dtr="false" t="normal">$L342*$K342*V341</f>
        <v>0</v>
      </c>
      <c r="W342" s="568" t="n">
        <f aca="false" ca="false" dt2D="false" dtr="false" t="normal">$L342*$K342*W341</f>
        <v>0</v>
      </c>
      <c r="X342" s="568" t="n">
        <f aca="false" ca="false" dt2D="false" dtr="false" t="normal">$L342*$K342*X341</f>
        <v>0</v>
      </c>
      <c r="Y342" s="568" t="n">
        <f aca="false" ca="false" dt2D="false" dtr="false" t="normal">$L342*$K342*Y341</f>
        <v>0</v>
      </c>
      <c r="Z342" s="568" t="n">
        <f aca="false" ca="false" dt2D="false" dtr="false" t="normal">$L342*$K342*Z341</f>
        <v>0</v>
      </c>
      <c r="AA342" s="568" t="n">
        <f aca="false" ca="false" dt2D="false" dtr="false" t="normal">$L342*$K342*AA341</f>
        <v>0</v>
      </c>
      <c r="AB342" s="568" t="n">
        <f aca="false" ca="false" dt2D="false" dtr="false" t="normal">$L342*$K342*AB341</f>
        <v>0</v>
      </c>
      <c r="AC342" s="568" t="n">
        <f aca="false" ca="false" dt2D="false" dtr="false" t="normal">$L342*$K342*AC341</f>
        <v>0</v>
      </c>
      <c r="AD342" s="568" t="n">
        <f aca="false" ca="false" dt2D="false" dtr="false" t="normal">$L342*$K342*AD341</f>
        <v>0</v>
      </c>
      <c r="AE342" s="568" t="n">
        <f aca="false" ca="false" dt2D="false" dtr="false" t="normal">$L342*$K342*AE341</f>
        <v>0</v>
      </c>
      <c r="AF342" s="568" t="n">
        <f aca="false" ca="false" dt2D="false" dtr="false" t="normal">$L342*$K342*AF341</f>
        <v>0</v>
      </c>
      <c r="AG342" s="568" t="n">
        <f aca="false" ca="false" dt2D="false" dtr="false" t="normal">$L342*$K342*AG341</f>
        <v>0</v>
      </c>
      <c r="AH342" s="568" t="n">
        <f aca="false" ca="false" dt2D="false" dtr="false" t="normal">$L342*$K342*AH341</f>
        <v>0</v>
      </c>
      <c r="AI342" s="568" t="n">
        <f aca="false" ca="false" dt2D="false" dtr="false" t="normal">$L342*$K342*AI341</f>
        <v>0</v>
      </c>
      <c r="AJ342" s="568" t="n">
        <f aca="false" ca="false" dt2D="false" dtr="false" t="normal">$L342*$K342*AJ341</f>
        <v>0</v>
      </c>
      <c r="AK342" s="568" t="n">
        <f aca="false" ca="false" dt2D="false" dtr="false" t="normal">$L342*$K342*AK341</f>
        <v>0</v>
      </c>
      <c r="AL342" s="568" t="n">
        <f aca="false" ca="false" dt2D="false" dtr="false" t="normal">$L342*$K342*AL341</f>
        <v>0</v>
      </c>
      <c r="AM342" s="568" t="n">
        <f aca="false" ca="false" dt2D="false" dtr="false" t="normal">$L342*$K342*AM341</f>
        <v>0</v>
      </c>
      <c r="AN342" s="568" t="n">
        <f aca="false" ca="false" dt2D="false" dtr="false" t="normal">$L342*$K342*AN341</f>
        <v>0</v>
      </c>
      <c r="AO342" s="568" t="n">
        <f aca="false" ca="false" dt2D="false" dtr="false" t="normal">$L342*$K342*AO341</f>
        <v>0</v>
      </c>
      <c r="AP342" s="568" t="n">
        <f aca="false" ca="false" dt2D="false" dtr="false" t="normal">$L342*$K342*AP341</f>
        <v>0</v>
      </c>
      <c r="AQ342" s="568" t="n">
        <f aca="false" ca="false" dt2D="false" dtr="false" t="normal">$L342*$K342*AQ341</f>
        <v>0</v>
      </c>
      <c r="AR342" s="568" t="n">
        <f aca="false" ca="false" dt2D="false" dtr="false" t="normal">$L342*$K342*AR341</f>
        <v>0</v>
      </c>
      <c r="AS342" s="568" t="n">
        <f aca="false" ca="false" dt2D="false" dtr="false" t="normal">$L342*$K342*AS341</f>
        <v>0</v>
      </c>
      <c r="AT342" s="568" t="n">
        <f aca="false" ca="false" dt2D="false" dtr="false" t="normal">$L342*$K342*AT341</f>
        <v>0</v>
      </c>
      <c r="AU342" s="568" t="n">
        <f aca="false" ca="false" dt2D="false" dtr="false" t="normal">$L342*$K342*AU341</f>
        <v>0</v>
      </c>
      <c r="AV342" s="568" t="n">
        <f aca="false" ca="false" dt2D="false" dtr="false" t="normal">$L342*$K342*AV341</f>
        <v>0</v>
      </c>
      <c r="AW342" s="568" t="n">
        <f aca="false" ca="false" dt2D="false" dtr="false" t="normal">$L342*$K342*AW341</f>
        <v>0</v>
      </c>
      <c r="AX342" s="568" t="n">
        <f aca="false" ca="false" dt2D="false" dtr="false" t="normal">$L342*$K342*AX341</f>
        <v>0</v>
      </c>
      <c r="AY342" s="568" t="n">
        <f aca="false" ca="false" dt2D="false" dtr="false" t="normal">$L342*$K342*AY341</f>
        <v>0</v>
      </c>
      <c r="AZ342" s="568" t="n">
        <f aca="false" ca="false" dt2D="false" dtr="false" t="normal">$L342*$K342*AZ341</f>
        <v>0</v>
      </c>
      <c r="BA342" s="568" t="n">
        <f aca="false" ca="false" dt2D="false" dtr="false" t="normal">$L342*$K342*BA341</f>
        <v>0</v>
      </c>
      <c r="BB342" s="568" t="n">
        <f aca="false" ca="false" dt2D="false" dtr="false" t="normal">$L342*$K342*BB341</f>
        <v>0</v>
      </c>
      <c r="BC342" s="568" t="n">
        <f aca="false" ca="false" dt2D="false" dtr="false" t="normal">$L342*$K342*BC341</f>
        <v>0</v>
      </c>
      <c r="BD342" s="568" t="n">
        <f aca="false" ca="false" dt2D="false" dtr="false" t="normal">$L342*$K342*BD341</f>
        <v>0</v>
      </c>
      <c r="BE342" s="568" t="n">
        <f aca="false" ca="false" dt2D="false" dtr="false" t="normal">$L342*$K342*BE341</f>
        <v>0</v>
      </c>
      <c r="BF342" s="568" t="n">
        <f aca="false" ca="false" dt2D="false" dtr="false" t="normal">$L342*$K342*BF341</f>
        <v>0</v>
      </c>
      <c r="BG342" s="568" t="n">
        <f aca="false" ca="false" dt2D="false" dtr="false" t="normal">$L342*$K342*BG341</f>
        <v>0</v>
      </c>
      <c r="BH342" s="568" t="n">
        <f aca="false" ca="false" dt2D="false" dtr="false" t="normal">$L342*$K342*BH341</f>
        <v>0</v>
      </c>
      <c r="BI342" s="568" t="n">
        <f aca="false" ca="false" dt2D="false" dtr="false" t="normal">$L342*$K342*BI341</f>
        <v>0</v>
      </c>
      <c r="BJ342" s="568" t="n">
        <f aca="false" ca="false" dt2D="false" dtr="false" t="normal">$L342*$K342*BJ341</f>
        <v>0</v>
      </c>
      <c r="BK342" s="568" t="n">
        <f aca="false" ca="false" dt2D="false" dtr="false" t="normal">$L342*$K342*BK341</f>
        <v>0</v>
      </c>
      <c r="BL342" s="568" t="n">
        <f aca="false" ca="false" dt2D="false" dtr="false" t="normal">$L342*$K342*BL341</f>
        <v>0</v>
      </c>
      <c r="BM342" s="568" t="n">
        <f aca="false" ca="false" dt2D="false" dtr="false" t="normal">$L342*$K342*BM341</f>
        <v>0</v>
      </c>
      <c r="BN342" s="568" t="n">
        <f aca="false" ca="false" dt2D="false" dtr="false" t="normal">$L342*$K342*BN341</f>
        <v>0</v>
      </c>
      <c r="BO342" s="568" t="n">
        <f aca="false" ca="false" dt2D="false" dtr="false" t="normal">$L342*$K342*BO341</f>
        <v>0</v>
      </c>
      <c r="BP342" s="568" t="n">
        <f aca="false" ca="false" dt2D="false" dtr="false" t="normal">$L342*$K342*BP341</f>
        <v>0</v>
      </c>
      <c r="BQ342" s="568" t="n">
        <f aca="false" ca="false" dt2D="false" dtr="false" t="normal">$L342*$K342*BQ341</f>
        <v>0</v>
      </c>
      <c r="BR342" s="568" t="n">
        <f aca="false" ca="false" dt2D="false" dtr="false" t="normal">$L342*$K342*BR341</f>
        <v>0</v>
      </c>
      <c r="BS342" s="568" t="n">
        <f aca="false" ca="false" dt2D="false" dtr="false" t="normal">$L342*$K342*BS341</f>
        <v>0</v>
      </c>
      <c r="BT342" s="568" t="n">
        <f aca="false" ca="false" dt2D="false" dtr="false" t="normal">$L342*$K342*BT341</f>
        <v>0</v>
      </c>
    </row>
    <row hidden="true" ht="16.5" outlineLevel="2" r="343">
      <c r="A343" s="529" t="e">
        <f aca="false" ca="false" dt2D="false" dtr="false" t="normal">A342</f>
        <v>#N/A</v>
      </c>
      <c r="F343" s="482" t="e">
        <f aca="false" ca="false" dt2D="false" dtr="false" t="normal">F342</f>
        <v>#N/A</v>
      </c>
      <c r="G343" s="482" t="n">
        <f aca="false" ca="false" dt2D="false" dtr="false" t="normal">G342</f>
        <v>0</v>
      </c>
      <c r="I343" s="566" t="s">
        <v>696</v>
      </c>
      <c r="J343" s="626" t="s">
        <v>587</v>
      </c>
      <c r="K343" s="567" t="n"/>
      <c r="L343" s="627" t="n"/>
      <c r="M343" s="568" t="n">
        <f aca="false" ca="false" dt2D="false" dtr="false" t="normal">$L343*$K343*M341</f>
        <v>0</v>
      </c>
      <c r="N343" s="568" t="n">
        <f aca="false" ca="false" dt2D="false" dtr="false" t="normal">$L343*$K343*N341</f>
        <v>0</v>
      </c>
      <c r="O343" s="568" t="n">
        <f aca="false" ca="false" dt2D="false" dtr="false" t="normal">$L343*$K343*O341</f>
        <v>0</v>
      </c>
      <c r="P343" s="568" t="n">
        <f aca="false" ca="false" dt2D="false" dtr="false" t="normal">$L343*$K343*P341</f>
        <v>0</v>
      </c>
      <c r="Q343" s="568" t="n">
        <f aca="false" ca="false" dt2D="false" dtr="false" t="normal">$L343*$K343*Q341</f>
        <v>0</v>
      </c>
      <c r="R343" s="568" t="n">
        <f aca="false" ca="false" dt2D="false" dtr="false" t="normal">$L343*$K343*R341</f>
        <v>0</v>
      </c>
      <c r="S343" s="568" t="n">
        <f aca="false" ca="false" dt2D="false" dtr="false" t="normal">$L343*$K343*S341</f>
        <v>0</v>
      </c>
      <c r="T343" s="568" t="n">
        <f aca="false" ca="false" dt2D="false" dtr="false" t="normal">$L343*$K343*T341</f>
        <v>0</v>
      </c>
      <c r="U343" s="568" t="n">
        <f aca="false" ca="false" dt2D="false" dtr="false" t="normal">$L343*$K343*U341</f>
        <v>0</v>
      </c>
      <c r="V343" s="568" t="n">
        <f aca="false" ca="false" dt2D="false" dtr="false" t="normal">$L343*$K343*V341</f>
        <v>0</v>
      </c>
      <c r="W343" s="568" t="n">
        <f aca="false" ca="false" dt2D="false" dtr="false" t="normal">$L343*$K343*W341</f>
        <v>0</v>
      </c>
      <c r="X343" s="568" t="n">
        <f aca="false" ca="false" dt2D="false" dtr="false" t="normal">$L343*$K343*X341</f>
        <v>0</v>
      </c>
      <c r="Y343" s="568" t="n">
        <f aca="false" ca="false" dt2D="false" dtr="false" t="normal">$L343*$K343*Y341</f>
        <v>0</v>
      </c>
      <c r="Z343" s="568" t="n">
        <f aca="false" ca="false" dt2D="false" dtr="false" t="normal">$L343*$K343*Z341</f>
        <v>0</v>
      </c>
      <c r="AA343" s="568" t="n">
        <f aca="false" ca="false" dt2D="false" dtr="false" t="normal">$L343*$K343*AA341</f>
        <v>0</v>
      </c>
      <c r="AB343" s="568" t="n">
        <f aca="false" ca="false" dt2D="false" dtr="false" t="normal">$L343*$K343*AB341</f>
        <v>0</v>
      </c>
      <c r="AC343" s="568" t="n">
        <f aca="false" ca="false" dt2D="false" dtr="false" t="normal">$L343*$K343*AC341</f>
        <v>0</v>
      </c>
      <c r="AD343" s="568" t="n">
        <f aca="false" ca="false" dt2D="false" dtr="false" t="normal">$L343*$K343*AD341</f>
        <v>0</v>
      </c>
      <c r="AE343" s="568" t="n">
        <f aca="false" ca="false" dt2D="false" dtr="false" t="normal">$L343*$K343*AE341</f>
        <v>0</v>
      </c>
      <c r="AF343" s="568" t="n">
        <f aca="false" ca="false" dt2D="false" dtr="false" t="normal">$L343*$K343*AF341</f>
        <v>0</v>
      </c>
      <c r="AG343" s="568" t="n">
        <f aca="false" ca="false" dt2D="false" dtr="false" t="normal">$L343*$K343*AG341</f>
        <v>0</v>
      </c>
      <c r="AH343" s="568" t="n">
        <f aca="false" ca="false" dt2D="false" dtr="false" t="normal">$L343*$K343*AH341</f>
        <v>0</v>
      </c>
      <c r="AI343" s="568" t="n">
        <f aca="false" ca="false" dt2D="false" dtr="false" t="normal">$L343*$K343*AI341</f>
        <v>0</v>
      </c>
      <c r="AJ343" s="568" t="n">
        <f aca="false" ca="false" dt2D="false" dtr="false" t="normal">$L343*$K343*AJ341</f>
        <v>0</v>
      </c>
      <c r="AK343" s="568" t="n">
        <f aca="false" ca="false" dt2D="false" dtr="false" t="normal">$L343*$K343*AK341</f>
        <v>0</v>
      </c>
      <c r="AL343" s="568" t="n">
        <f aca="false" ca="false" dt2D="false" dtr="false" t="normal">$L343*$K343*AL341</f>
        <v>0</v>
      </c>
      <c r="AM343" s="568" t="n">
        <f aca="false" ca="false" dt2D="false" dtr="false" t="normal">$L343*$K343*AM341</f>
        <v>0</v>
      </c>
      <c r="AN343" s="568" t="n">
        <f aca="false" ca="false" dt2D="false" dtr="false" t="normal">$L343*$K343*AN341</f>
        <v>0</v>
      </c>
      <c r="AO343" s="568" t="n">
        <f aca="false" ca="false" dt2D="false" dtr="false" t="normal">$L343*$K343*AO341</f>
        <v>0</v>
      </c>
      <c r="AP343" s="568" t="n">
        <f aca="false" ca="false" dt2D="false" dtr="false" t="normal">$L343*$K343*AP341</f>
        <v>0</v>
      </c>
      <c r="AQ343" s="568" t="n">
        <f aca="false" ca="false" dt2D="false" dtr="false" t="normal">$L343*$K343*AQ341</f>
        <v>0</v>
      </c>
      <c r="AR343" s="568" t="n">
        <f aca="false" ca="false" dt2D="false" dtr="false" t="normal">$L343*$K343*AR341</f>
        <v>0</v>
      </c>
      <c r="AS343" s="568" t="n">
        <f aca="false" ca="false" dt2D="false" dtr="false" t="normal">$L343*$K343*AS341</f>
        <v>0</v>
      </c>
      <c r="AT343" s="568" t="n">
        <f aca="false" ca="false" dt2D="false" dtr="false" t="normal">$L343*$K343*AT341</f>
        <v>0</v>
      </c>
      <c r="AU343" s="568" t="n">
        <f aca="false" ca="false" dt2D="false" dtr="false" t="normal">$L343*$K343*AU341</f>
        <v>0</v>
      </c>
      <c r="AV343" s="568" t="n">
        <f aca="false" ca="false" dt2D="false" dtr="false" t="normal">$L343*$K343*AV341</f>
        <v>0</v>
      </c>
      <c r="AW343" s="568" t="n">
        <f aca="false" ca="false" dt2D="false" dtr="false" t="normal">$L343*$K343*AW341</f>
        <v>0</v>
      </c>
      <c r="AX343" s="568" t="n">
        <f aca="false" ca="false" dt2D="false" dtr="false" t="normal">$L343*$K343*AX341</f>
        <v>0</v>
      </c>
      <c r="AY343" s="568" t="n">
        <f aca="false" ca="false" dt2D="false" dtr="false" t="normal">$L343*$K343*AY341</f>
        <v>0</v>
      </c>
      <c r="AZ343" s="568" t="n">
        <f aca="false" ca="false" dt2D="false" dtr="false" t="normal">$L343*$K343*AZ341</f>
        <v>0</v>
      </c>
      <c r="BA343" s="568" t="n">
        <f aca="false" ca="false" dt2D="false" dtr="false" t="normal">$L343*$K343*BA341</f>
        <v>0</v>
      </c>
      <c r="BB343" s="568" t="n">
        <f aca="false" ca="false" dt2D="false" dtr="false" t="normal">$L343*$K343*BB341</f>
        <v>0</v>
      </c>
      <c r="BC343" s="568" t="n">
        <f aca="false" ca="false" dt2D="false" dtr="false" t="normal">$L343*$K343*BC341</f>
        <v>0</v>
      </c>
      <c r="BD343" s="568" t="n">
        <f aca="false" ca="false" dt2D="false" dtr="false" t="normal">$L343*$K343*BD341</f>
        <v>0</v>
      </c>
      <c r="BE343" s="568" t="n">
        <f aca="false" ca="false" dt2D="false" dtr="false" t="normal">$L343*$K343*BE341</f>
        <v>0</v>
      </c>
      <c r="BF343" s="568" t="n">
        <f aca="false" ca="false" dt2D="false" dtr="false" t="normal">$L343*$K343*BF341</f>
        <v>0</v>
      </c>
      <c r="BG343" s="568" t="n">
        <f aca="false" ca="false" dt2D="false" dtr="false" t="normal">$L343*$K343*BG341</f>
        <v>0</v>
      </c>
      <c r="BH343" s="568" t="n">
        <f aca="false" ca="false" dt2D="false" dtr="false" t="normal">$L343*$K343*BH341</f>
        <v>0</v>
      </c>
      <c r="BI343" s="568" t="n">
        <f aca="false" ca="false" dt2D="false" dtr="false" t="normal">$L343*$K343*BI341</f>
        <v>0</v>
      </c>
      <c r="BJ343" s="568" t="n">
        <f aca="false" ca="false" dt2D="false" dtr="false" t="normal">$L343*$K343*BJ341</f>
        <v>0</v>
      </c>
      <c r="BK343" s="568" t="n">
        <f aca="false" ca="false" dt2D="false" dtr="false" t="normal">$L343*$K343*BK341</f>
        <v>0</v>
      </c>
      <c r="BL343" s="568" t="n">
        <f aca="false" ca="false" dt2D="false" dtr="false" t="normal">$L343*$K343*BL341</f>
        <v>0</v>
      </c>
      <c r="BM343" s="568" t="n">
        <f aca="false" ca="false" dt2D="false" dtr="false" t="normal">$L343*$K343*BM341</f>
        <v>0</v>
      </c>
      <c r="BN343" s="568" t="n">
        <f aca="false" ca="false" dt2D="false" dtr="false" t="normal">$L343*$K343*BN341</f>
        <v>0</v>
      </c>
      <c r="BO343" s="568" t="n">
        <f aca="false" ca="false" dt2D="false" dtr="false" t="normal">$L343*$K343*BO341</f>
        <v>0</v>
      </c>
      <c r="BP343" s="568" t="n">
        <f aca="false" ca="false" dt2D="false" dtr="false" t="normal">$L343*$K343*BP341</f>
        <v>0</v>
      </c>
      <c r="BQ343" s="568" t="n">
        <f aca="false" ca="false" dt2D="false" dtr="false" t="normal">$L343*$K343*BQ341</f>
        <v>0</v>
      </c>
      <c r="BR343" s="568" t="n">
        <f aca="false" ca="false" dt2D="false" dtr="false" t="normal">$L343*$K343*BR341</f>
        <v>0</v>
      </c>
      <c r="BS343" s="568" t="n">
        <f aca="false" ca="false" dt2D="false" dtr="false" t="normal">$L343*$K343*BS341</f>
        <v>0</v>
      </c>
      <c r="BT343" s="568" t="n">
        <f aca="false" ca="false" dt2D="false" dtr="false" t="normal">$L343*$K343*BT341</f>
        <v>0</v>
      </c>
    </row>
    <row hidden="true" ht="16.5" outlineLevel="2" r="344">
      <c r="A344" s="529" t="e">
        <f aca="false" ca="false" dt2D="false" dtr="false" t="normal">A343</f>
        <v>#N/A</v>
      </c>
      <c r="F344" s="482" t="e">
        <f aca="false" ca="false" dt2D="false" dtr="false" t="normal">F343</f>
        <v>#N/A</v>
      </c>
      <c r="G344" s="482" t="n">
        <f aca="false" ca="false" dt2D="false" dtr="false" t="normal">G343</f>
        <v>0</v>
      </c>
      <c r="I344" s="566" t="s">
        <v>697</v>
      </c>
      <c r="J344" s="626" t="s">
        <v>587</v>
      </c>
      <c r="K344" s="567" t="n"/>
      <c r="L344" s="627" t="n"/>
      <c r="M344" s="568" t="n">
        <f aca="false" ca="false" dt2D="false" dtr="false" t="normal">$L344*$K344*M341</f>
        <v>0</v>
      </c>
      <c r="N344" s="568" t="n">
        <f aca="false" ca="false" dt2D="false" dtr="false" t="normal">$L344*$K344*N341</f>
        <v>0</v>
      </c>
      <c r="O344" s="568" t="n">
        <f aca="false" ca="false" dt2D="false" dtr="false" t="normal">$L344*$K344*O341</f>
        <v>0</v>
      </c>
      <c r="P344" s="568" t="n">
        <f aca="false" ca="false" dt2D="false" dtr="false" t="normal">$L344*$K344*P341</f>
        <v>0</v>
      </c>
      <c r="Q344" s="568" t="n">
        <f aca="false" ca="false" dt2D="false" dtr="false" t="normal">$L344*$K344*Q341</f>
        <v>0</v>
      </c>
      <c r="R344" s="568" t="n">
        <f aca="false" ca="false" dt2D="false" dtr="false" t="normal">$L344*$K344*R341</f>
        <v>0</v>
      </c>
      <c r="S344" s="568" t="n">
        <f aca="false" ca="false" dt2D="false" dtr="false" t="normal">$L344*$K344*S341</f>
        <v>0</v>
      </c>
      <c r="T344" s="568" t="n">
        <f aca="false" ca="false" dt2D="false" dtr="false" t="normal">$L344*$K344*T341</f>
        <v>0</v>
      </c>
      <c r="U344" s="568" t="n">
        <f aca="false" ca="false" dt2D="false" dtr="false" t="normal">$L344*$K344*U341</f>
        <v>0</v>
      </c>
      <c r="V344" s="568" t="n">
        <f aca="false" ca="false" dt2D="false" dtr="false" t="normal">$L344*$K344*V341</f>
        <v>0</v>
      </c>
      <c r="W344" s="568" t="n">
        <f aca="false" ca="false" dt2D="false" dtr="false" t="normal">$L344*$K344*W341</f>
        <v>0</v>
      </c>
      <c r="X344" s="568" t="n">
        <f aca="false" ca="false" dt2D="false" dtr="false" t="normal">$L344*$K344*X341</f>
        <v>0</v>
      </c>
      <c r="Y344" s="568" t="n">
        <f aca="false" ca="false" dt2D="false" dtr="false" t="normal">$L344*$K344*Y341</f>
        <v>0</v>
      </c>
      <c r="Z344" s="568" t="n">
        <f aca="false" ca="false" dt2D="false" dtr="false" t="normal">$L344*$K344*Z341</f>
        <v>0</v>
      </c>
      <c r="AA344" s="568" t="n">
        <f aca="false" ca="false" dt2D="false" dtr="false" t="normal">$L344*$K344*AA341</f>
        <v>0</v>
      </c>
      <c r="AB344" s="568" t="n">
        <f aca="false" ca="false" dt2D="false" dtr="false" t="normal">$L344*$K344*AB341</f>
        <v>0</v>
      </c>
      <c r="AC344" s="568" t="n">
        <f aca="false" ca="false" dt2D="false" dtr="false" t="normal">$L344*$K344*AC341</f>
        <v>0</v>
      </c>
      <c r="AD344" s="568" t="n">
        <f aca="false" ca="false" dt2D="false" dtr="false" t="normal">$L344*$K344*AD341</f>
        <v>0</v>
      </c>
      <c r="AE344" s="568" t="n">
        <f aca="false" ca="false" dt2D="false" dtr="false" t="normal">$L344*$K344*AE341</f>
        <v>0</v>
      </c>
      <c r="AF344" s="568" t="n">
        <f aca="false" ca="false" dt2D="false" dtr="false" t="normal">$L344*$K344*AF341</f>
        <v>0</v>
      </c>
      <c r="AG344" s="568" t="n">
        <f aca="false" ca="false" dt2D="false" dtr="false" t="normal">$L344*$K344*AG341</f>
        <v>0</v>
      </c>
      <c r="AH344" s="568" t="n">
        <f aca="false" ca="false" dt2D="false" dtr="false" t="normal">$L344*$K344*AH341</f>
        <v>0</v>
      </c>
      <c r="AI344" s="568" t="n">
        <f aca="false" ca="false" dt2D="false" dtr="false" t="normal">$L344*$K344*AI341</f>
        <v>0</v>
      </c>
      <c r="AJ344" s="568" t="n">
        <f aca="false" ca="false" dt2D="false" dtr="false" t="normal">$L344*$K344*AJ341</f>
        <v>0</v>
      </c>
      <c r="AK344" s="568" t="n">
        <f aca="false" ca="false" dt2D="false" dtr="false" t="normal">$L344*$K344*AK341</f>
        <v>0</v>
      </c>
      <c r="AL344" s="568" t="n">
        <f aca="false" ca="false" dt2D="false" dtr="false" t="normal">$L344*$K344*AL341</f>
        <v>0</v>
      </c>
      <c r="AM344" s="568" t="n">
        <f aca="false" ca="false" dt2D="false" dtr="false" t="normal">$L344*$K344*AM341</f>
        <v>0</v>
      </c>
      <c r="AN344" s="568" t="n">
        <f aca="false" ca="false" dt2D="false" dtr="false" t="normal">$L344*$K344*AN341</f>
        <v>0</v>
      </c>
      <c r="AO344" s="568" t="n">
        <f aca="false" ca="false" dt2D="false" dtr="false" t="normal">$L344*$K344*AO341</f>
        <v>0</v>
      </c>
      <c r="AP344" s="568" t="n">
        <f aca="false" ca="false" dt2D="false" dtr="false" t="normal">$L344*$K344*AP341</f>
        <v>0</v>
      </c>
      <c r="AQ344" s="568" t="n">
        <f aca="false" ca="false" dt2D="false" dtr="false" t="normal">$L344*$K344*AQ341</f>
        <v>0</v>
      </c>
      <c r="AR344" s="568" t="n">
        <f aca="false" ca="false" dt2D="false" dtr="false" t="normal">$L344*$K344*AR341</f>
        <v>0</v>
      </c>
      <c r="AS344" s="568" t="n">
        <f aca="false" ca="false" dt2D="false" dtr="false" t="normal">$L344*$K344*AS341</f>
        <v>0</v>
      </c>
      <c r="AT344" s="568" t="n">
        <f aca="false" ca="false" dt2D="false" dtr="false" t="normal">$L344*$K344*AT341</f>
        <v>0</v>
      </c>
      <c r="AU344" s="568" t="n">
        <f aca="false" ca="false" dt2D="false" dtr="false" t="normal">$L344*$K344*AU341</f>
        <v>0</v>
      </c>
      <c r="AV344" s="568" t="n">
        <f aca="false" ca="false" dt2D="false" dtr="false" t="normal">$L344*$K344*AV341</f>
        <v>0</v>
      </c>
      <c r="AW344" s="568" t="n">
        <f aca="false" ca="false" dt2D="false" dtr="false" t="normal">$L344*$K344*AW341</f>
        <v>0</v>
      </c>
      <c r="AX344" s="568" t="n">
        <f aca="false" ca="false" dt2D="false" dtr="false" t="normal">$L344*$K344*AX341</f>
        <v>0</v>
      </c>
      <c r="AY344" s="568" t="n">
        <f aca="false" ca="false" dt2D="false" dtr="false" t="normal">$L344*$K344*AY341</f>
        <v>0</v>
      </c>
      <c r="AZ344" s="568" t="n">
        <f aca="false" ca="false" dt2D="false" dtr="false" t="normal">$L344*$K344*AZ341</f>
        <v>0</v>
      </c>
      <c r="BA344" s="568" t="n">
        <f aca="false" ca="false" dt2D="false" dtr="false" t="normal">$L344*$K344*BA341</f>
        <v>0</v>
      </c>
      <c r="BB344" s="568" t="n">
        <f aca="false" ca="false" dt2D="false" dtr="false" t="normal">$L344*$K344*BB341</f>
        <v>0</v>
      </c>
      <c r="BC344" s="568" t="n">
        <f aca="false" ca="false" dt2D="false" dtr="false" t="normal">$L344*$K344*BC341</f>
        <v>0</v>
      </c>
      <c r="BD344" s="568" t="n">
        <f aca="false" ca="false" dt2D="false" dtr="false" t="normal">$L344*$K344*BD341</f>
        <v>0</v>
      </c>
      <c r="BE344" s="568" t="n">
        <f aca="false" ca="false" dt2D="false" dtr="false" t="normal">$L344*$K344*BE341</f>
        <v>0</v>
      </c>
      <c r="BF344" s="568" t="n">
        <f aca="false" ca="false" dt2D="false" dtr="false" t="normal">$L344*$K344*BF341</f>
        <v>0</v>
      </c>
      <c r="BG344" s="568" t="n">
        <f aca="false" ca="false" dt2D="false" dtr="false" t="normal">$L344*$K344*BG341</f>
        <v>0</v>
      </c>
      <c r="BH344" s="568" t="n">
        <f aca="false" ca="false" dt2D="false" dtr="false" t="normal">$L344*$K344*BH341</f>
        <v>0</v>
      </c>
      <c r="BI344" s="568" t="n">
        <f aca="false" ca="false" dt2D="false" dtr="false" t="normal">$L344*$K344*BI341</f>
        <v>0</v>
      </c>
      <c r="BJ344" s="568" t="n">
        <f aca="false" ca="false" dt2D="false" dtr="false" t="normal">$L344*$K344*BJ341</f>
        <v>0</v>
      </c>
      <c r="BK344" s="568" t="n">
        <f aca="false" ca="false" dt2D="false" dtr="false" t="normal">$L344*$K344*BK341</f>
        <v>0</v>
      </c>
      <c r="BL344" s="568" t="n">
        <f aca="false" ca="false" dt2D="false" dtr="false" t="normal">$L344*$K344*BL341</f>
        <v>0</v>
      </c>
      <c r="BM344" s="568" t="n">
        <f aca="false" ca="false" dt2D="false" dtr="false" t="normal">$L344*$K344*BM341</f>
        <v>0</v>
      </c>
      <c r="BN344" s="568" t="n">
        <f aca="false" ca="false" dt2D="false" dtr="false" t="normal">$L344*$K344*BN341</f>
        <v>0</v>
      </c>
      <c r="BO344" s="568" t="n">
        <f aca="false" ca="false" dt2D="false" dtr="false" t="normal">$L344*$K344*BO341</f>
        <v>0</v>
      </c>
      <c r="BP344" s="568" t="n">
        <f aca="false" ca="false" dt2D="false" dtr="false" t="normal">$L344*$K344*BP341</f>
        <v>0</v>
      </c>
      <c r="BQ344" s="568" t="n">
        <f aca="false" ca="false" dt2D="false" dtr="false" t="normal">$L344*$K344*BQ341</f>
        <v>0</v>
      </c>
      <c r="BR344" s="568" t="n">
        <f aca="false" ca="false" dt2D="false" dtr="false" t="normal">$L344*$K344*BR341</f>
        <v>0</v>
      </c>
      <c r="BS344" s="568" t="n">
        <f aca="false" ca="false" dt2D="false" dtr="false" t="normal">$L344*$K344*BS341</f>
        <v>0</v>
      </c>
      <c r="BT344" s="568" t="n">
        <f aca="false" ca="false" dt2D="false" dtr="false" t="normal">$L344*$K344*BT341</f>
        <v>0</v>
      </c>
    </row>
    <row hidden="true" ht="16.5" outlineLevel="2" r="345">
      <c r="A345" s="529" t="e">
        <f aca="false" ca="false" dt2D="false" dtr="false" t="normal">A344</f>
        <v>#N/A</v>
      </c>
      <c r="F345" s="482" t="e">
        <f aca="false" ca="false" dt2D="false" dtr="false" t="normal">F344</f>
        <v>#N/A</v>
      </c>
      <c r="G345" s="482" t="n">
        <f aca="false" ca="false" dt2D="false" dtr="false" t="normal">G344</f>
        <v>0</v>
      </c>
      <c r="I345" s="566" t="s">
        <v>733</v>
      </c>
      <c r="J345" s="626" t="n"/>
      <c r="K345" s="567" t="n"/>
      <c r="L345" s="627" t="n"/>
      <c r="M345" s="568" t="n">
        <f aca="false" ca="false" dt2D="false" dtr="false" t="normal">$L345*$K345*M341</f>
        <v>0</v>
      </c>
      <c r="N345" s="568" t="n">
        <f aca="false" ca="false" dt2D="false" dtr="false" t="normal">$L345*$K345*N341</f>
        <v>0</v>
      </c>
      <c r="O345" s="568" t="n">
        <f aca="false" ca="false" dt2D="false" dtr="false" t="normal">$L345*$K345*O341</f>
        <v>0</v>
      </c>
      <c r="P345" s="568" t="n">
        <f aca="false" ca="false" dt2D="false" dtr="false" t="normal">$L345*$K345*P341</f>
        <v>0</v>
      </c>
      <c r="Q345" s="568" t="n">
        <f aca="false" ca="false" dt2D="false" dtr="false" t="normal">$L345*$K345*Q341</f>
        <v>0</v>
      </c>
      <c r="R345" s="568" t="n">
        <f aca="false" ca="false" dt2D="false" dtr="false" t="normal">$L345*$K345*R341</f>
        <v>0</v>
      </c>
      <c r="S345" s="568" t="n">
        <f aca="false" ca="false" dt2D="false" dtr="false" t="normal">$L345*$K345*S341</f>
        <v>0</v>
      </c>
      <c r="T345" s="568" t="n">
        <f aca="false" ca="false" dt2D="false" dtr="false" t="normal">$L345*$K345*T341</f>
        <v>0</v>
      </c>
      <c r="U345" s="568" t="n">
        <f aca="false" ca="false" dt2D="false" dtr="false" t="normal">$L345*$K345*U341</f>
        <v>0</v>
      </c>
      <c r="V345" s="568" t="n">
        <f aca="false" ca="false" dt2D="false" dtr="false" t="normal">$L345*$K345*V341</f>
        <v>0</v>
      </c>
      <c r="W345" s="568" t="n">
        <f aca="false" ca="false" dt2D="false" dtr="false" t="normal">$L345*$K345*W341</f>
        <v>0</v>
      </c>
      <c r="X345" s="568" t="n">
        <f aca="false" ca="false" dt2D="false" dtr="false" t="normal">$L345*$K345*X341</f>
        <v>0</v>
      </c>
      <c r="Y345" s="568" t="n">
        <f aca="false" ca="false" dt2D="false" dtr="false" t="normal">$L345*$K345*Y341</f>
        <v>0</v>
      </c>
      <c r="Z345" s="568" t="n">
        <f aca="false" ca="false" dt2D="false" dtr="false" t="normal">$L345*$K345*Z341</f>
        <v>0</v>
      </c>
      <c r="AA345" s="568" t="n">
        <f aca="false" ca="false" dt2D="false" dtr="false" t="normal">$L345*$K345*AA341</f>
        <v>0</v>
      </c>
      <c r="AB345" s="568" t="n">
        <f aca="false" ca="false" dt2D="false" dtr="false" t="normal">$L345*$K345*AB341</f>
        <v>0</v>
      </c>
      <c r="AC345" s="568" t="n">
        <f aca="false" ca="false" dt2D="false" dtr="false" t="normal">$L345*$K345*AC341</f>
        <v>0</v>
      </c>
      <c r="AD345" s="568" t="n">
        <f aca="false" ca="false" dt2D="false" dtr="false" t="normal">$L345*$K345*AD341</f>
        <v>0</v>
      </c>
      <c r="AE345" s="568" t="n">
        <f aca="false" ca="false" dt2D="false" dtr="false" t="normal">$L345*$K345*AE341</f>
        <v>0</v>
      </c>
      <c r="AF345" s="568" t="n">
        <f aca="false" ca="false" dt2D="false" dtr="false" t="normal">$L345*$K345*AF341</f>
        <v>0</v>
      </c>
      <c r="AG345" s="568" t="n">
        <f aca="false" ca="false" dt2D="false" dtr="false" t="normal">$L345*$K345*AG341</f>
        <v>0</v>
      </c>
      <c r="AH345" s="568" t="n">
        <f aca="false" ca="false" dt2D="false" dtr="false" t="normal">$L345*$K345*AH341</f>
        <v>0</v>
      </c>
      <c r="AI345" s="568" t="n">
        <f aca="false" ca="false" dt2D="false" dtr="false" t="normal">$L345*$K345*AI341</f>
        <v>0</v>
      </c>
      <c r="AJ345" s="568" t="n">
        <f aca="false" ca="false" dt2D="false" dtr="false" t="normal">$L345*$K345*AJ341</f>
        <v>0</v>
      </c>
      <c r="AK345" s="568" t="n">
        <f aca="false" ca="false" dt2D="false" dtr="false" t="normal">$L345*$K345*AK341</f>
        <v>0</v>
      </c>
      <c r="AL345" s="568" t="n">
        <f aca="false" ca="false" dt2D="false" dtr="false" t="normal">$L345*$K345*AL341</f>
        <v>0</v>
      </c>
      <c r="AM345" s="568" t="n">
        <f aca="false" ca="false" dt2D="false" dtr="false" t="normal">$L345*$K345*AM341</f>
        <v>0</v>
      </c>
      <c r="AN345" s="568" t="n">
        <f aca="false" ca="false" dt2D="false" dtr="false" t="normal">$L345*$K345*AN341</f>
        <v>0</v>
      </c>
      <c r="AO345" s="568" t="n">
        <f aca="false" ca="false" dt2D="false" dtr="false" t="normal">$L345*$K345*AO341</f>
        <v>0</v>
      </c>
      <c r="AP345" s="568" t="n">
        <f aca="false" ca="false" dt2D="false" dtr="false" t="normal">$L345*$K345*AP341</f>
        <v>0</v>
      </c>
      <c r="AQ345" s="568" t="n">
        <f aca="false" ca="false" dt2D="false" dtr="false" t="normal">$L345*$K345*AQ341</f>
        <v>0</v>
      </c>
      <c r="AR345" s="568" t="n">
        <f aca="false" ca="false" dt2D="false" dtr="false" t="normal">$L345*$K345*AR341</f>
        <v>0</v>
      </c>
      <c r="AS345" s="568" t="n">
        <f aca="false" ca="false" dt2D="false" dtr="false" t="normal">$L345*$K345*AS341</f>
        <v>0</v>
      </c>
      <c r="AT345" s="568" t="n">
        <f aca="false" ca="false" dt2D="false" dtr="false" t="normal">$L345*$K345*AT341</f>
        <v>0</v>
      </c>
      <c r="AU345" s="568" t="n">
        <f aca="false" ca="false" dt2D="false" dtr="false" t="normal">$L345*$K345*AU341</f>
        <v>0</v>
      </c>
      <c r="AV345" s="568" t="n">
        <f aca="false" ca="false" dt2D="false" dtr="false" t="normal">$L345*$K345*AV341</f>
        <v>0</v>
      </c>
      <c r="AW345" s="568" t="n">
        <f aca="false" ca="false" dt2D="false" dtr="false" t="normal">$L345*$K345*AW341</f>
        <v>0</v>
      </c>
      <c r="AX345" s="568" t="n">
        <f aca="false" ca="false" dt2D="false" dtr="false" t="normal">$L345*$K345*AX341</f>
        <v>0</v>
      </c>
      <c r="AY345" s="568" t="n">
        <f aca="false" ca="false" dt2D="false" dtr="false" t="normal">$L345*$K345*AY341</f>
        <v>0</v>
      </c>
      <c r="AZ345" s="568" t="n">
        <f aca="false" ca="false" dt2D="false" dtr="false" t="normal">$L345*$K345*AZ341</f>
        <v>0</v>
      </c>
      <c r="BA345" s="568" t="n">
        <f aca="false" ca="false" dt2D="false" dtr="false" t="normal">$L345*$K345*BA341</f>
        <v>0</v>
      </c>
      <c r="BB345" s="568" t="n">
        <f aca="false" ca="false" dt2D="false" dtr="false" t="normal">$L345*$K345*BB341</f>
        <v>0</v>
      </c>
      <c r="BC345" s="568" t="n">
        <f aca="false" ca="false" dt2D="false" dtr="false" t="normal">$L345*$K345*BC341</f>
        <v>0</v>
      </c>
      <c r="BD345" s="568" t="n">
        <f aca="false" ca="false" dt2D="false" dtr="false" t="normal">$L345*$K345*BD341</f>
        <v>0</v>
      </c>
      <c r="BE345" s="568" t="n">
        <f aca="false" ca="false" dt2D="false" dtr="false" t="normal">$L345*$K345*BE341</f>
        <v>0</v>
      </c>
      <c r="BF345" s="568" t="n">
        <f aca="false" ca="false" dt2D="false" dtr="false" t="normal">$L345*$K345*BF341</f>
        <v>0</v>
      </c>
      <c r="BG345" s="568" t="n">
        <f aca="false" ca="false" dt2D="false" dtr="false" t="normal">$L345*$K345*BG341</f>
        <v>0</v>
      </c>
      <c r="BH345" s="568" t="n">
        <f aca="false" ca="false" dt2D="false" dtr="false" t="normal">$L345*$K345*BH341</f>
        <v>0</v>
      </c>
      <c r="BI345" s="568" t="n">
        <f aca="false" ca="false" dt2D="false" dtr="false" t="normal">$L345*$K345*BI341</f>
        <v>0</v>
      </c>
      <c r="BJ345" s="568" t="n">
        <f aca="false" ca="false" dt2D="false" dtr="false" t="normal">$L345*$K345*BJ341</f>
        <v>0</v>
      </c>
      <c r="BK345" s="568" t="n">
        <f aca="false" ca="false" dt2D="false" dtr="false" t="normal">$L345*$K345*BK341</f>
        <v>0</v>
      </c>
      <c r="BL345" s="568" t="n">
        <f aca="false" ca="false" dt2D="false" dtr="false" t="normal">$L345*$K345*BL341</f>
        <v>0</v>
      </c>
      <c r="BM345" s="568" t="n">
        <f aca="false" ca="false" dt2D="false" dtr="false" t="normal">$L345*$K345*BM341</f>
        <v>0</v>
      </c>
      <c r="BN345" s="568" t="n">
        <f aca="false" ca="false" dt2D="false" dtr="false" t="normal">$L345*$K345*BN341</f>
        <v>0</v>
      </c>
      <c r="BO345" s="568" t="n">
        <f aca="false" ca="false" dt2D="false" dtr="false" t="normal">$L345*$K345*BO341</f>
        <v>0</v>
      </c>
      <c r="BP345" s="568" t="n">
        <f aca="false" ca="false" dt2D="false" dtr="false" t="normal">$L345*$K345*BP341</f>
        <v>0</v>
      </c>
      <c r="BQ345" s="568" t="n">
        <f aca="false" ca="false" dt2D="false" dtr="false" t="normal">$L345*$K345*BQ341</f>
        <v>0</v>
      </c>
      <c r="BR345" s="568" t="n">
        <f aca="false" ca="false" dt2D="false" dtr="false" t="normal">$L345*$K345*BR341</f>
        <v>0</v>
      </c>
      <c r="BS345" s="568" t="n">
        <f aca="false" ca="false" dt2D="false" dtr="false" t="normal">$L345*$K345*BS341</f>
        <v>0</v>
      </c>
      <c r="BT345" s="568" t="n">
        <f aca="false" ca="false" dt2D="false" dtr="false" t="normal">$L345*$K345*BT341</f>
        <v>0</v>
      </c>
    </row>
    <row hidden="true" ht="16.5" outlineLevel="2" r="346">
      <c r="A346" s="529" t="e">
        <f aca="false" ca="false" dt2D="false" dtr="false" t="normal">A345</f>
        <v>#N/A</v>
      </c>
      <c r="F346" s="482" t="e">
        <f aca="false" ca="false" dt2D="false" dtr="false" t="normal">F345</f>
        <v>#N/A</v>
      </c>
      <c r="G346" s="482" t="n">
        <f aca="false" ca="false" dt2D="false" dtr="false" t="normal">G345</f>
        <v>0</v>
      </c>
      <c r="I346" s="570" t="s">
        <v>588</v>
      </c>
      <c r="J346" s="626" t="n"/>
      <c r="K346" s="567" t="n"/>
      <c r="L346" s="627" t="n"/>
      <c r="M346" s="568" t="n">
        <f aca="false" ca="false" dt2D="false" dtr="false" t="normal">$L346*$K346*M341</f>
        <v>0</v>
      </c>
      <c r="N346" s="568" t="n">
        <f aca="false" ca="false" dt2D="false" dtr="false" t="normal">$L346*$K346*N341</f>
        <v>0</v>
      </c>
      <c r="O346" s="568" t="n">
        <f aca="false" ca="false" dt2D="false" dtr="false" t="normal">$L346*$K346*O341</f>
        <v>0</v>
      </c>
      <c r="P346" s="568" t="n">
        <f aca="false" ca="false" dt2D="false" dtr="false" t="normal">$L346*$K346*P341</f>
        <v>0</v>
      </c>
      <c r="Q346" s="568" t="n">
        <f aca="false" ca="false" dt2D="false" dtr="false" t="normal">$L346*$K346*Q341</f>
        <v>0</v>
      </c>
      <c r="R346" s="568" t="n">
        <f aca="false" ca="false" dt2D="false" dtr="false" t="normal">$L346*$K346*R341</f>
        <v>0</v>
      </c>
      <c r="S346" s="568" t="n">
        <f aca="false" ca="false" dt2D="false" dtr="false" t="normal">$L346*$K346*S341</f>
        <v>0</v>
      </c>
      <c r="T346" s="568" t="n">
        <f aca="false" ca="false" dt2D="false" dtr="false" t="normal">$L346*$K346*T341</f>
        <v>0</v>
      </c>
      <c r="U346" s="568" t="n">
        <f aca="false" ca="false" dt2D="false" dtr="false" t="normal">$L346*$K346*U341</f>
        <v>0</v>
      </c>
      <c r="V346" s="568" t="n">
        <f aca="false" ca="false" dt2D="false" dtr="false" t="normal">$L346*$K346*V341</f>
        <v>0</v>
      </c>
      <c r="W346" s="568" t="n">
        <f aca="false" ca="false" dt2D="false" dtr="false" t="normal">$L346*$K346*W341</f>
        <v>0</v>
      </c>
      <c r="X346" s="568" t="n">
        <f aca="false" ca="false" dt2D="false" dtr="false" t="normal">$L346*$K346*X341</f>
        <v>0</v>
      </c>
      <c r="Y346" s="568" t="n">
        <f aca="false" ca="false" dt2D="false" dtr="false" t="normal">$L346*$K346*Y341</f>
        <v>0</v>
      </c>
      <c r="Z346" s="568" t="n">
        <f aca="false" ca="false" dt2D="false" dtr="false" t="normal">$L346*$K346*Z341</f>
        <v>0</v>
      </c>
      <c r="AA346" s="568" t="n">
        <f aca="false" ca="false" dt2D="false" dtr="false" t="normal">$L346*$K346*AA341</f>
        <v>0</v>
      </c>
      <c r="AB346" s="568" t="n">
        <f aca="false" ca="false" dt2D="false" dtr="false" t="normal">$L346*$K346*AB341</f>
        <v>0</v>
      </c>
      <c r="AC346" s="568" t="n">
        <f aca="false" ca="false" dt2D="false" dtr="false" t="normal">$L346*$K346*AC341</f>
        <v>0</v>
      </c>
      <c r="AD346" s="568" t="n">
        <f aca="false" ca="false" dt2D="false" dtr="false" t="normal">$L346*$K346*AD341</f>
        <v>0</v>
      </c>
      <c r="AE346" s="568" t="n">
        <f aca="false" ca="false" dt2D="false" dtr="false" t="normal">$L346*$K346*AE341</f>
        <v>0</v>
      </c>
      <c r="AF346" s="568" t="n">
        <f aca="false" ca="false" dt2D="false" dtr="false" t="normal">$L346*$K346*AF341</f>
        <v>0</v>
      </c>
      <c r="AG346" s="568" t="n">
        <f aca="false" ca="false" dt2D="false" dtr="false" t="normal">$L346*$K346*AG341</f>
        <v>0</v>
      </c>
      <c r="AH346" s="568" t="n">
        <f aca="false" ca="false" dt2D="false" dtr="false" t="normal">$L346*$K346*AH341</f>
        <v>0</v>
      </c>
      <c r="AI346" s="568" t="n">
        <f aca="false" ca="false" dt2D="false" dtr="false" t="normal">$L346*$K346*AI341</f>
        <v>0</v>
      </c>
      <c r="AJ346" s="568" t="n">
        <f aca="false" ca="false" dt2D="false" dtr="false" t="normal">$L346*$K346*AJ341</f>
        <v>0</v>
      </c>
      <c r="AK346" s="568" t="n">
        <f aca="false" ca="false" dt2D="false" dtr="false" t="normal">$L346*$K346*AK341</f>
        <v>0</v>
      </c>
      <c r="AL346" s="568" t="n">
        <f aca="false" ca="false" dt2D="false" dtr="false" t="normal">$L346*$K346*AL341</f>
        <v>0</v>
      </c>
      <c r="AM346" s="568" t="n">
        <f aca="false" ca="false" dt2D="false" dtr="false" t="normal">$L346*$K346*AM341</f>
        <v>0</v>
      </c>
      <c r="AN346" s="568" t="n">
        <f aca="false" ca="false" dt2D="false" dtr="false" t="normal">$L346*$K346*AN341</f>
        <v>0</v>
      </c>
      <c r="AO346" s="568" t="n">
        <f aca="false" ca="false" dt2D="false" dtr="false" t="normal">$L346*$K346*AO341</f>
        <v>0</v>
      </c>
      <c r="AP346" s="568" t="n">
        <f aca="false" ca="false" dt2D="false" dtr="false" t="normal">$L346*$K346*AP341</f>
        <v>0</v>
      </c>
      <c r="AQ346" s="568" t="n">
        <f aca="false" ca="false" dt2D="false" dtr="false" t="normal">$L346*$K346*AQ341</f>
        <v>0</v>
      </c>
      <c r="AR346" s="568" t="n">
        <f aca="false" ca="false" dt2D="false" dtr="false" t="normal">$L346*$K346*AR341</f>
        <v>0</v>
      </c>
      <c r="AS346" s="568" t="n">
        <f aca="false" ca="false" dt2D="false" dtr="false" t="normal">$L346*$K346*AS341</f>
        <v>0</v>
      </c>
      <c r="AT346" s="568" t="n">
        <f aca="false" ca="false" dt2D="false" dtr="false" t="normal">$L346*$K346*AT341</f>
        <v>0</v>
      </c>
      <c r="AU346" s="568" t="n">
        <f aca="false" ca="false" dt2D="false" dtr="false" t="normal">$L346*$K346*AU341</f>
        <v>0</v>
      </c>
      <c r="AV346" s="568" t="n">
        <f aca="false" ca="false" dt2D="false" dtr="false" t="normal">$L346*$K346*AV341</f>
        <v>0</v>
      </c>
      <c r="AW346" s="568" t="n">
        <f aca="false" ca="false" dt2D="false" dtr="false" t="normal">$L346*$K346*AW341</f>
        <v>0</v>
      </c>
      <c r="AX346" s="568" t="n">
        <f aca="false" ca="false" dt2D="false" dtr="false" t="normal">$L346*$K346*AX341</f>
        <v>0</v>
      </c>
      <c r="AY346" s="568" t="n">
        <f aca="false" ca="false" dt2D="false" dtr="false" t="normal">$L346*$K346*AY341</f>
        <v>0</v>
      </c>
      <c r="AZ346" s="568" t="n">
        <f aca="false" ca="false" dt2D="false" dtr="false" t="normal">$L346*$K346*AZ341</f>
        <v>0</v>
      </c>
      <c r="BA346" s="568" t="n">
        <f aca="false" ca="false" dt2D="false" dtr="false" t="normal">$L346*$K346*BA341</f>
        <v>0</v>
      </c>
      <c r="BB346" s="568" t="n">
        <f aca="false" ca="false" dt2D="false" dtr="false" t="normal">$L346*$K346*BB341</f>
        <v>0</v>
      </c>
      <c r="BC346" s="568" t="n">
        <f aca="false" ca="false" dt2D="false" dtr="false" t="normal">$L346*$K346*BC341</f>
        <v>0</v>
      </c>
      <c r="BD346" s="568" t="n">
        <f aca="false" ca="false" dt2D="false" dtr="false" t="normal">$L346*$K346*BD341</f>
        <v>0</v>
      </c>
      <c r="BE346" s="568" t="n">
        <f aca="false" ca="false" dt2D="false" dtr="false" t="normal">$L346*$K346*BE341</f>
        <v>0</v>
      </c>
      <c r="BF346" s="568" t="n">
        <f aca="false" ca="false" dt2D="false" dtr="false" t="normal">$L346*$K346*BF341</f>
        <v>0</v>
      </c>
      <c r="BG346" s="568" t="n">
        <f aca="false" ca="false" dt2D="false" dtr="false" t="normal">$L346*$K346*BG341</f>
        <v>0</v>
      </c>
      <c r="BH346" s="568" t="n">
        <f aca="false" ca="false" dt2D="false" dtr="false" t="normal">$L346*$K346*BH341</f>
        <v>0</v>
      </c>
      <c r="BI346" s="568" t="n">
        <f aca="false" ca="false" dt2D="false" dtr="false" t="normal">$L346*$K346*BI341</f>
        <v>0</v>
      </c>
      <c r="BJ346" s="568" t="n">
        <f aca="false" ca="false" dt2D="false" dtr="false" t="normal">$L346*$K346*BJ341</f>
        <v>0</v>
      </c>
      <c r="BK346" s="568" t="n">
        <f aca="false" ca="false" dt2D="false" dtr="false" t="normal">$L346*$K346*BK341</f>
        <v>0</v>
      </c>
      <c r="BL346" s="568" t="n">
        <f aca="false" ca="false" dt2D="false" dtr="false" t="normal">$L346*$K346*BL341</f>
        <v>0</v>
      </c>
      <c r="BM346" s="568" t="n">
        <f aca="false" ca="false" dt2D="false" dtr="false" t="normal">$L346*$K346*BM341</f>
        <v>0</v>
      </c>
      <c r="BN346" s="568" t="n">
        <f aca="false" ca="false" dt2D="false" dtr="false" t="normal">$L346*$K346*BN341</f>
        <v>0</v>
      </c>
      <c r="BO346" s="568" t="n">
        <f aca="false" ca="false" dt2D="false" dtr="false" t="normal">$L346*$K346*BO341</f>
        <v>0</v>
      </c>
      <c r="BP346" s="568" t="n">
        <f aca="false" ca="false" dt2D="false" dtr="false" t="normal">$L346*$K346*BP341</f>
        <v>0</v>
      </c>
      <c r="BQ346" s="568" t="n">
        <f aca="false" ca="false" dt2D="false" dtr="false" t="normal">$L346*$K346*BQ341</f>
        <v>0</v>
      </c>
      <c r="BR346" s="568" t="n">
        <f aca="false" ca="false" dt2D="false" dtr="false" t="normal">$L346*$K346*BR341</f>
        <v>0</v>
      </c>
      <c r="BS346" s="568" t="n">
        <f aca="false" ca="false" dt2D="false" dtr="false" t="normal">$L346*$K346*BS341</f>
        <v>0</v>
      </c>
      <c r="BT346" s="568" t="n">
        <f aca="false" ca="false" dt2D="false" dtr="false" t="normal">$L346*$K346*BT341</f>
        <v>0</v>
      </c>
    </row>
    <row hidden="true" ht="16.5" outlineLevel="2" r="347">
      <c r="A347" s="529" t="e">
        <f aca="false" ca="false" dt2D="false" dtr="false" t="normal">A346</f>
        <v>#N/A</v>
      </c>
      <c r="F347" s="482" t="e">
        <f aca="false" ca="false" dt2D="false" dtr="false" t="normal">F346</f>
        <v>#N/A</v>
      </c>
      <c r="G347" s="482" t="n">
        <f aca="false" ca="false" dt2D="false" dtr="false" t="normal">G346</f>
        <v>0</v>
      </c>
      <c r="I347" s="570" t="s">
        <v>588</v>
      </c>
      <c r="J347" s="626" t="n"/>
      <c r="K347" s="567" t="n"/>
      <c r="L347" s="627" t="n"/>
      <c r="M347" s="568" t="n">
        <f aca="false" ca="false" dt2D="false" dtr="false" t="normal">$L347*$K347*M341</f>
        <v>0</v>
      </c>
      <c r="N347" s="568" t="n">
        <f aca="false" ca="false" dt2D="false" dtr="false" t="normal">$L347*$K347*N341</f>
        <v>0</v>
      </c>
      <c r="O347" s="568" t="n">
        <f aca="false" ca="false" dt2D="false" dtr="false" t="normal">$L347*$K347*O341</f>
        <v>0</v>
      </c>
      <c r="P347" s="568" t="n">
        <f aca="false" ca="false" dt2D="false" dtr="false" t="normal">$L347*$K347*P341</f>
        <v>0</v>
      </c>
      <c r="Q347" s="568" t="n">
        <f aca="false" ca="false" dt2D="false" dtr="false" t="normal">$L347*$K347*Q341</f>
        <v>0</v>
      </c>
      <c r="R347" s="568" t="n">
        <f aca="false" ca="false" dt2D="false" dtr="false" t="normal">$L347*$K347*R341</f>
        <v>0</v>
      </c>
      <c r="S347" s="568" t="n">
        <f aca="false" ca="false" dt2D="false" dtr="false" t="normal">$L347*$K347*S341</f>
        <v>0</v>
      </c>
      <c r="T347" s="568" t="n">
        <f aca="false" ca="false" dt2D="false" dtr="false" t="normal">$L347*$K347*T341</f>
        <v>0</v>
      </c>
      <c r="U347" s="568" t="n">
        <f aca="false" ca="false" dt2D="false" dtr="false" t="normal">$L347*$K347*U341</f>
        <v>0</v>
      </c>
      <c r="V347" s="568" t="n">
        <f aca="false" ca="false" dt2D="false" dtr="false" t="normal">$L347*$K347*V341</f>
        <v>0</v>
      </c>
      <c r="W347" s="568" t="n">
        <f aca="false" ca="false" dt2D="false" dtr="false" t="normal">$L347*$K347*W341</f>
        <v>0</v>
      </c>
      <c r="X347" s="568" t="n">
        <f aca="false" ca="false" dt2D="false" dtr="false" t="normal">$L347*$K347*X341</f>
        <v>0</v>
      </c>
      <c r="Y347" s="568" t="n">
        <f aca="false" ca="false" dt2D="false" dtr="false" t="normal">$L347*$K347*Y341</f>
        <v>0</v>
      </c>
      <c r="Z347" s="568" t="n">
        <f aca="false" ca="false" dt2D="false" dtr="false" t="normal">$L347*$K347*Z341</f>
        <v>0</v>
      </c>
      <c r="AA347" s="568" t="n">
        <f aca="false" ca="false" dt2D="false" dtr="false" t="normal">$L347*$K347*AA341</f>
        <v>0</v>
      </c>
      <c r="AB347" s="568" t="n">
        <f aca="false" ca="false" dt2D="false" dtr="false" t="normal">$L347*$K347*AB341</f>
        <v>0</v>
      </c>
      <c r="AC347" s="568" t="n">
        <f aca="false" ca="false" dt2D="false" dtr="false" t="normal">$L347*$K347*AC341</f>
        <v>0</v>
      </c>
      <c r="AD347" s="568" t="n">
        <f aca="false" ca="false" dt2D="false" dtr="false" t="normal">$L347*$K347*AD341</f>
        <v>0</v>
      </c>
      <c r="AE347" s="568" t="n">
        <f aca="false" ca="false" dt2D="false" dtr="false" t="normal">$L347*$K347*AE341</f>
        <v>0</v>
      </c>
      <c r="AF347" s="568" t="n">
        <f aca="false" ca="false" dt2D="false" dtr="false" t="normal">$L347*$K347*AF341</f>
        <v>0</v>
      </c>
      <c r="AG347" s="568" t="n">
        <f aca="false" ca="false" dt2D="false" dtr="false" t="normal">$L347*$K347*AG341</f>
        <v>0</v>
      </c>
      <c r="AH347" s="568" t="n">
        <f aca="false" ca="false" dt2D="false" dtr="false" t="normal">$L347*$K347*AH341</f>
        <v>0</v>
      </c>
      <c r="AI347" s="568" t="n">
        <f aca="false" ca="false" dt2D="false" dtr="false" t="normal">$L347*$K347*AI341</f>
        <v>0</v>
      </c>
      <c r="AJ347" s="568" t="n">
        <f aca="false" ca="false" dt2D="false" dtr="false" t="normal">$L347*$K347*AJ341</f>
        <v>0</v>
      </c>
      <c r="AK347" s="568" t="n">
        <f aca="false" ca="false" dt2D="false" dtr="false" t="normal">$L347*$K347*AK341</f>
        <v>0</v>
      </c>
      <c r="AL347" s="568" t="n">
        <f aca="false" ca="false" dt2D="false" dtr="false" t="normal">$L347*$K347*AL341</f>
        <v>0</v>
      </c>
      <c r="AM347" s="568" t="n">
        <f aca="false" ca="false" dt2D="false" dtr="false" t="normal">$L347*$K347*AM341</f>
        <v>0</v>
      </c>
      <c r="AN347" s="568" t="n">
        <f aca="false" ca="false" dt2D="false" dtr="false" t="normal">$L347*$K347*AN341</f>
        <v>0</v>
      </c>
      <c r="AO347" s="568" t="n">
        <f aca="false" ca="false" dt2D="false" dtr="false" t="normal">$L347*$K347*AO341</f>
        <v>0</v>
      </c>
      <c r="AP347" s="568" t="n">
        <f aca="false" ca="false" dt2D="false" dtr="false" t="normal">$L347*$K347*AP341</f>
        <v>0</v>
      </c>
      <c r="AQ347" s="568" t="n">
        <f aca="false" ca="false" dt2D="false" dtr="false" t="normal">$L347*$K347*AQ341</f>
        <v>0</v>
      </c>
      <c r="AR347" s="568" t="n">
        <f aca="false" ca="false" dt2D="false" dtr="false" t="normal">$L347*$K347*AR341</f>
        <v>0</v>
      </c>
      <c r="AS347" s="568" t="n">
        <f aca="false" ca="false" dt2D="false" dtr="false" t="normal">$L347*$K347*AS341</f>
        <v>0</v>
      </c>
      <c r="AT347" s="568" t="n">
        <f aca="false" ca="false" dt2D="false" dtr="false" t="normal">$L347*$K347*AT341</f>
        <v>0</v>
      </c>
      <c r="AU347" s="568" t="n">
        <f aca="false" ca="false" dt2D="false" dtr="false" t="normal">$L347*$K347*AU341</f>
        <v>0</v>
      </c>
      <c r="AV347" s="568" t="n">
        <f aca="false" ca="false" dt2D="false" dtr="false" t="normal">$L347*$K347*AV341</f>
        <v>0</v>
      </c>
      <c r="AW347" s="568" t="n">
        <f aca="false" ca="false" dt2D="false" dtr="false" t="normal">$L347*$K347*AW341</f>
        <v>0</v>
      </c>
      <c r="AX347" s="568" t="n">
        <f aca="false" ca="false" dt2D="false" dtr="false" t="normal">$L347*$K347*AX341</f>
        <v>0</v>
      </c>
      <c r="AY347" s="568" t="n">
        <f aca="false" ca="false" dt2D="false" dtr="false" t="normal">$L347*$K347*AY341</f>
        <v>0</v>
      </c>
      <c r="AZ347" s="568" t="n">
        <f aca="false" ca="false" dt2D="false" dtr="false" t="normal">$L347*$K347*AZ341</f>
        <v>0</v>
      </c>
      <c r="BA347" s="568" t="n">
        <f aca="false" ca="false" dt2D="false" dtr="false" t="normal">$L347*$K347*BA341</f>
        <v>0</v>
      </c>
      <c r="BB347" s="568" t="n">
        <f aca="false" ca="false" dt2D="false" dtr="false" t="normal">$L347*$K347*BB341</f>
        <v>0</v>
      </c>
      <c r="BC347" s="568" t="n">
        <f aca="false" ca="false" dt2D="false" dtr="false" t="normal">$L347*$K347*BC341</f>
        <v>0</v>
      </c>
      <c r="BD347" s="568" t="n">
        <f aca="false" ca="false" dt2D="false" dtr="false" t="normal">$L347*$K347*BD341</f>
        <v>0</v>
      </c>
      <c r="BE347" s="568" t="n">
        <f aca="false" ca="false" dt2D="false" dtr="false" t="normal">$L347*$K347*BE341</f>
        <v>0</v>
      </c>
      <c r="BF347" s="568" t="n">
        <f aca="false" ca="false" dt2D="false" dtr="false" t="normal">$L347*$K347*BF341</f>
        <v>0</v>
      </c>
      <c r="BG347" s="568" t="n">
        <f aca="false" ca="false" dt2D="false" dtr="false" t="normal">$L347*$K347*BG341</f>
        <v>0</v>
      </c>
      <c r="BH347" s="568" t="n">
        <f aca="false" ca="false" dt2D="false" dtr="false" t="normal">$L347*$K347*BH341</f>
        <v>0</v>
      </c>
      <c r="BI347" s="568" t="n">
        <f aca="false" ca="false" dt2D="false" dtr="false" t="normal">$L347*$K347*BI341</f>
        <v>0</v>
      </c>
      <c r="BJ347" s="568" t="n">
        <f aca="false" ca="false" dt2D="false" dtr="false" t="normal">$L347*$K347*BJ341</f>
        <v>0</v>
      </c>
      <c r="BK347" s="568" t="n">
        <f aca="false" ca="false" dt2D="false" dtr="false" t="normal">$L347*$K347*BK341</f>
        <v>0</v>
      </c>
      <c r="BL347" s="568" t="n">
        <f aca="false" ca="false" dt2D="false" dtr="false" t="normal">$L347*$K347*BL341</f>
        <v>0</v>
      </c>
      <c r="BM347" s="568" t="n">
        <f aca="false" ca="false" dt2D="false" dtr="false" t="normal">$L347*$K347*BM341</f>
        <v>0</v>
      </c>
      <c r="BN347" s="568" t="n">
        <f aca="false" ca="false" dt2D="false" dtr="false" t="normal">$L347*$K347*BN341</f>
        <v>0</v>
      </c>
      <c r="BO347" s="568" t="n">
        <f aca="false" ca="false" dt2D="false" dtr="false" t="normal">$L347*$K347*BO341</f>
        <v>0</v>
      </c>
      <c r="BP347" s="568" t="n">
        <f aca="false" ca="false" dt2D="false" dtr="false" t="normal">$L347*$K347*BP341</f>
        <v>0</v>
      </c>
      <c r="BQ347" s="568" t="n">
        <f aca="false" ca="false" dt2D="false" dtr="false" t="normal">$L347*$K347*BQ341</f>
        <v>0</v>
      </c>
      <c r="BR347" s="568" t="n">
        <f aca="false" ca="false" dt2D="false" dtr="false" t="normal">$L347*$K347*BR341</f>
        <v>0</v>
      </c>
      <c r="BS347" s="568" t="n">
        <f aca="false" ca="false" dt2D="false" dtr="false" t="normal">$L347*$K347*BS341</f>
        <v>0</v>
      </c>
      <c r="BT347" s="568" t="n">
        <f aca="false" ca="false" dt2D="false" dtr="false" t="normal">$L347*$K347*BT341</f>
        <v>0</v>
      </c>
    </row>
    <row hidden="true" ht="16.5" outlineLevel="1" r="348">
      <c r="A348" s="529" t="e">
        <f aca="false" ca="false" dt2D="false" dtr="false" t="normal">A347</f>
        <v>#N/A</v>
      </c>
      <c r="B348" s="482" t="s">
        <v>575</v>
      </c>
      <c r="D348" s="482" t="s">
        <v>580</v>
      </c>
      <c r="E348" s="482" t="s">
        <v>629</v>
      </c>
      <c r="F348" s="482" t="e">
        <f aca="false" ca="false" dt2D="false" dtr="false" t="normal">F347</f>
        <v>#N/A</v>
      </c>
      <c r="G348" s="482" t="n">
        <f aca="false" ca="false" dt2D="false" dtr="false" t="normal">G347</f>
        <v>0</v>
      </c>
      <c r="I348" s="571" t="s">
        <v>734</v>
      </c>
      <c r="L348" s="235" t="n"/>
      <c r="M348" s="573" t="n">
        <f aca="false" ca="false" dt2D="false" dtr="false" t="normal">SUM(M342:M347)</f>
        <v>0</v>
      </c>
      <c r="N348" s="573" t="n">
        <f aca="false" ca="false" dt2D="false" dtr="false" t="normal">SUM(N342:N347)</f>
        <v>0</v>
      </c>
      <c r="O348" s="573" t="n">
        <f aca="false" ca="false" dt2D="false" dtr="false" t="normal">SUM(O342:O347)</f>
        <v>0</v>
      </c>
      <c r="P348" s="573" t="n">
        <f aca="false" ca="false" dt2D="false" dtr="false" t="normal">SUM(P342:P347)</f>
        <v>0</v>
      </c>
      <c r="Q348" s="573" t="n">
        <f aca="false" ca="false" dt2D="false" dtr="false" t="normal">SUM(Q342:Q347)</f>
        <v>0</v>
      </c>
      <c r="R348" s="573" t="n">
        <f aca="false" ca="false" dt2D="false" dtr="false" t="normal">SUM(R342:R347)</f>
        <v>0</v>
      </c>
      <c r="S348" s="573" t="n">
        <f aca="false" ca="false" dt2D="false" dtr="false" t="normal">SUM(S342:S347)</f>
        <v>0</v>
      </c>
      <c r="T348" s="573" t="n">
        <f aca="false" ca="false" dt2D="false" dtr="false" t="normal">SUM(T342:T347)</f>
        <v>0</v>
      </c>
      <c r="U348" s="573" t="n">
        <f aca="false" ca="false" dt2D="false" dtr="false" t="normal">SUM(U342:U347)</f>
        <v>0</v>
      </c>
      <c r="V348" s="573" t="n">
        <f aca="false" ca="false" dt2D="false" dtr="false" t="normal">SUM(V342:V347)</f>
        <v>0</v>
      </c>
      <c r="W348" s="573" t="n">
        <f aca="false" ca="false" dt2D="false" dtr="false" t="normal">SUM(W342:W347)</f>
        <v>0</v>
      </c>
      <c r="X348" s="573" t="n">
        <f aca="false" ca="false" dt2D="false" dtr="false" t="normal">SUM(X342:X347)</f>
        <v>0</v>
      </c>
      <c r="Y348" s="573" t="n">
        <f aca="false" ca="false" dt2D="false" dtr="false" t="normal">SUM(Y342:Y347)</f>
        <v>0</v>
      </c>
      <c r="Z348" s="573" t="n">
        <f aca="false" ca="false" dt2D="false" dtr="false" t="normal">SUM(Z342:Z347)</f>
        <v>0</v>
      </c>
      <c r="AA348" s="573" t="n">
        <f aca="false" ca="false" dt2D="false" dtr="false" t="normal">SUM(AA342:AA347)</f>
        <v>0</v>
      </c>
      <c r="AB348" s="573" t="n">
        <f aca="false" ca="false" dt2D="false" dtr="false" t="normal">SUM(AB342:AB347)</f>
        <v>0</v>
      </c>
      <c r="AC348" s="573" t="n">
        <f aca="false" ca="false" dt2D="false" dtr="false" t="normal">SUM(AC342:AC347)</f>
        <v>0</v>
      </c>
      <c r="AD348" s="573" t="n">
        <f aca="false" ca="false" dt2D="false" dtr="false" t="normal">SUM(AD342:AD347)</f>
        <v>0</v>
      </c>
      <c r="AE348" s="573" t="n">
        <f aca="false" ca="false" dt2D="false" dtr="false" t="normal">SUM(AE342:AE347)</f>
        <v>0</v>
      </c>
      <c r="AF348" s="573" t="n">
        <f aca="false" ca="false" dt2D="false" dtr="false" t="normal">SUM(AF342:AF347)</f>
        <v>0</v>
      </c>
      <c r="AG348" s="573" t="n">
        <f aca="false" ca="false" dt2D="false" dtr="false" t="normal">SUM(AG342:AG347)</f>
        <v>0</v>
      </c>
      <c r="AH348" s="573" t="n">
        <f aca="false" ca="false" dt2D="false" dtr="false" t="normal">SUM(AH342:AH347)</f>
        <v>0</v>
      </c>
      <c r="AI348" s="573" t="n">
        <f aca="false" ca="false" dt2D="false" dtr="false" t="normal">SUM(AI342:AI347)</f>
        <v>0</v>
      </c>
      <c r="AJ348" s="573" t="n">
        <f aca="false" ca="false" dt2D="false" dtr="false" t="normal">SUM(AJ342:AJ347)</f>
        <v>0</v>
      </c>
      <c r="AK348" s="573" t="n">
        <f aca="false" ca="false" dt2D="false" dtr="false" t="normal">SUM(AK342:AK347)</f>
        <v>0</v>
      </c>
      <c r="AL348" s="573" t="n">
        <f aca="false" ca="false" dt2D="false" dtr="false" t="normal">SUM(AL342:AL347)</f>
        <v>0</v>
      </c>
      <c r="AM348" s="573" t="n">
        <f aca="false" ca="false" dt2D="false" dtr="false" t="normal">SUM(AM342:AM347)</f>
        <v>0</v>
      </c>
      <c r="AN348" s="573" t="n">
        <f aca="false" ca="false" dt2D="false" dtr="false" t="normal">SUM(AN342:AN347)</f>
        <v>0</v>
      </c>
      <c r="AO348" s="573" t="n">
        <f aca="false" ca="false" dt2D="false" dtr="false" t="normal">SUM(AO342:AO347)</f>
        <v>0</v>
      </c>
      <c r="AP348" s="573" t="n">
        <f aca="false" ca="false" dt2D="false" dtr="false" t="normal">SUM(AP342:AP347)</f>
        <v>0</v>
      </c>
      <c r="AQ348" s="573" t="n">
        <f aca="false" ca="false" dt2D="false" dtr="false" t="normal">SUM(AQ342:AQ347)</f>
        <v>0</v>
      </c>
      <c r="AR348" s="573" t="n">
        <f aca="false" ca="false" dt2D="false" dtr="false" t="normal">SUM(AR342:AR347)</f>
        <v>0</v>
      </c>
      <c r="AS348" s="573" t="n">
        <f aca="false" ca="false" dt2D="false" dtr="false" t="normal">SUM(AS342:AS347)</f>
        <v>0</v>
      </c>
      <c r="AT348" s="573" t="n">
        <f aca="false" ca="false" dt2D="false" dtr="false" t="normal">SUM(AT342:AT347)</f>
        <v>0</v>
      </c>
      <c r="AU348" s="573" t="n">
        <f aca="false" ca="false" dt2D="false" dtr="false" t="normal">SUM(AU342:AU347)</f>
        <v>0</v>
      </c>
      <c r="AV348" s="573" t="n">
        <f aca="false" ca="false" dt2D="false" dtr="false" t="normal">SUM(AV342:AV347)</f>
        <v>0</v>
      </c>
      <c r="AW348" s="573" t="n">
        <f aca="false" ca="false" dt2D="false" dtr="false" t="normal">SUM(AW342:AW347)</f>
        <v>0</v>
      </c>
      <c r="AX348" s="573" t="n">
        <f aca="false" ca="false" dt2D="false" dtr="false" t="normal">SUM(AX342:AX347)</f>
        <v>0</v>
      </c>
      <c r="AY348" s="573" t="n">
        <f aca="false" ca="false" dt2D="false" dtr="false" t="normal">SUM(AY342:AY347)</f>
        <v>0</v>
      </c>
      <c r="AZ348" s="573" t="n">
        <f aca="false" ca="false" dt2D="false" dtr="false" t="normal">SUM(AZ342:AZ347)</f>
        <v>0</v>
      </c>
      <c r="BA348" s="573" t="n">
        <f aca="false" ca="false" dt2D="false" dtr="false" t="normal">SUM(BA342:BA347)</f>
        <v>0</v>
      </c>
      <c r="BB348" s="573" t="n">
        <f aca="false" ca="false" dt2D="false" dtr="false" t="normal">SUM(BB342:BB347)</f>
        <v>0</v>
      </c>
      <c r="BC348" s="573" t="n">
        <f aca="false" ca="false" dt2D="false" dtr="false" t="normal">SUM(BC342:BC347)</f>
        <v>0</v>
      </c>
      <c r="BD348" s="573" t="n">
        <f aca="false" ca="false" dt2D="false" dtr="false" t="normal">SUM(BD342:BD347)</f>
        <v>0</v>
      </c>
      <c r="BE348" s="573" t="n">
        <f aca="false" ca="false" dt2D="false" dtr="false" t="normal">SUM(BE342:BE347)</f>
        <v>0</v>
      </c>
      <c r="BF348" s="573" t="n">
        <f aca="false" ca="false" dt2D="false" dtr="false" t="normal">SUM(BF342:BF347)</f>
        <v>0</v>
      </c>
      <c r="BG348" s="573" t="n">
        <f aca="false" ca="false" dt2D="false" dtr="false" t="normal">SUM(BG342:BG347)</f>
        <v>0</v>
      </c>
      <c r="BH348" s="573" t="n">
        <f aca="false" ca="false" dt2D="false" dtr="false" t="normal">SUM(BH342:BH347)</f>
        <v>0</v>
      </c>
      <c r="BI348" s="573" t="n">
        <f aca="false" ca="false" dt2D="false" dtr="false" t="normal">SUM(BI342:BI347)</f>
        <v>0</v>
      </c>
      <c r="BJ348" s="573" t="n">
        <f aca="false" ca="false" dt2D="false" dtr="false" t="normal">SUM(BJ342:BJ347)</f>
        <v>0</v>
      </c>
      <c r="BK348" s="573" t="n">
        <f aca="false" ca="false" dt2D="false" dtr="false" t="normal">SUM(BK342:BK347)</f>
        <v>0</v>
      </c>
      <c r="BL348" s="573" t="n">
        <f aca="false" ca="false" dt2D="false" dtr="false" t="normal">SUM(BL342:BL347)</f>
        <v>0</v>
      </c>
      <c r="BM348" s="573" t="n">
        <f aca="false" ca="false" dt2D="false" dtr="false" t="normal">SUM(BM342:BM347)</f>
        <v>0</v>
      </c>
      <c r="BN348" s="573" t="n">
        <f aca="false" ca="false" dt2D="false" dtr="false" t="normal">SUM(BN342:BN347)</f>
        <v>0</v>
      </c>
      <c r="BO348" s="573" t="n">
        <f aca="false" ca="false" dt2D="false" dtr="false" t="normal">SUM(BO342:BO347)</f>
        <v>0</v>
      </c>
      <c r="BP348" s="573" t="n">
        <f aca="false" ca="false" dt2D="false" dtr="false" t="normal">SUM(BP342:BP347)</f>
        <v>0</v>
      </c>
      <c r="BQ348" s="573" t="n">
        <f aca="false" ca="false" dt2D="false" dtr="false" t="normal">SUM(BQ342:BQ347)</f>
        <v>0</v>
      </c>
      <c r="BR348" s="573" t="n">
        <f aca="false" ca="false" dt2D="false" dtr="false" t="normal">SUM(BR342:BR347)</f>
        <v>0</v>
      </c>
      <c r="BS348" s="573" t="n">
        <f aca="false" ca="false" dt2D="false" dtr="false" t="normal">SUM(BS342:BS347)</f>
        <v>0</v>
      </c>
      <c r="BT348" s="573" t="n">
        <f aca="false" ca="false" dt2D="false" dtr="false" t="normal">SUM(BT342:BT347)</f>
        <v>0</v>
      </c>
    </row>
    <row hidden="true" ht="16.5" outlineLevel="1" r="349">
      <c r="A349" s="529" t="e">
        <f aca="false" ca="false" dt2D="false" dtr="false" t="normal">A348</f>
        <v>#N/A</v>
      </c>
      <c r="F349" s="482" t="e">
        <f aca="false" ca="false" dt2D="false" dtr="false" t="normal">F348</f>
        <v>#N/A</v>
      </c>
      <c r="G349" s="482" t="n">
        <f aca="false" ca="false" dt2D="false" dtr="false" t="normal">G348</f>
        <v>0</v>
      </c>
      <c r="L349" s="235" t="n"/>
      <c r="M349" s="244" t="n"/>
      <c r="N349" s="244" t="n"/>
      <c r="O349" s="244" t="n"/>
      <c r="P349" s="244" t="n"/>
      <c r="Q349" s="244" t="n"/>
      <c r="R349" s="244" t="n"/>
      <c r="S349" s="244" t="n"/>
      <c r="T349" s="244" t="n"/>
      <c r="U349" s="244" t="n"/>
      <c r="V349" s="244" t="n"/>
      <c r="W349" s="244" t="n"/>
      <c r="X349" s="244" t="n"/>
      <c r="Y349" s="244" t="n"/>
      <c r="Z349" s="244" t="n"/>
      <c r="AA349" s="244" t="n"/>
      <c r="AB349" s="244" t="n"/>
      <c r="AC349" s="244" t="n"/>
      <c r="AD349" s="244" t="n"/>
      <c r="AE349" s="244" t="n"/>
      <c r="AF349" s="244" t="n"/>
      <c r="AG349" s="244" t="n"/>
      <c r="AH349" s="244" t="n"/>
      <c r="AI349" s="244" t="n"/>
      <c r="AJ349" s="244" t="n"/>
      <c r="AK349" s="244" t="n"/>
      <c r="AL349" s="244" t="n"/>
      <c r="AM349" s="244" t="n"/>
      <c r="AN349" s="244" t="n"/>
      <c r="AO349" s="244" t="n"/>
      <c r="AP349" s="244" t="n"/>
      <c r="AQ349" s="244" t="n"/>
      <c r="AR349" s="244" t="n"/>
      <c r="AS349" s="244" t="n"/>
      <c r="AT349" s="244" t="n"/>
      <c r="AU349" s="244" t="n"/>
      <c r="AV349" s="244" t="n"/>
      <c r="AW349" s="244" t="n"/>
      <c r="AX349" s="244" t="n"/>
      <c r="AY349" s="244" t="n"/>
      <c r="AZ349" s="244" t="n"/>
      <c r="BA349" s="244" t="n"/>
      <c r="BB349" s="244" t="n"/>
      <c r="BC349" s="244" t="n"/>
      <c r="BD349" s="244" t="n"/>
      <c r="BE349" s="244" t="n"/>
      <c r="BF349" s="244" t="n"/>
      <c r="BG349" s="244" t="n"/>
      <c r="BH349" s="244" t="n"/>
      <c r="BI349" s="244" t="n"/>
      <c r="BJ349" s="244" t="n"/>
      <c r="BK349" s="244" t="n"/>
      <c r="BL349" s="244" t="n"/>
      <c r="BM349" s="244" t="n"/>
      <c r="BN349" s="244" t="n"/>
      <c r="BO349" s="244" t="n"/>
      <c r="BP349" s="244" t="n"/>
      <c r="BQ349" s="244" t="n"/>
      <c r="BR349" s="244" t="n"/>
      <c r="BS349" s="244" t="n"/>
      <c r="BT349" s="244" t="n"/>
    </row>
    <row hidden="true" ht="16.5" outlineLevel="1" r="350">
      <c r="A350" s="529" t="e">
        <f aca="false" ca="false" dt2D="false" dtr="false" t="normal">A349</f>
        <v>#N/A</v>
      </c>
      <c r="F350" s="482" t="e">
        <f aca="false" ca="false" dt2D="false" dtr="false" t="normal">F349</f>
        <v>#N/A</v>
      </c>
      <c r="G350" s="482" t="n">
        <f aca="false" ca="false" dt2D="false" dtr="false" t="normal">G349</f>
        <v>0</v>
      </c>
      <c r="I350" s="85" t="s">
        <v>703</v>
      </c>
      <c r="J350" s="431" t="s">
        <v>585</v>
      </c>
      <c r="K350" s="431" t="n"/>
      <c r="L350" s="430" t="n"/>
      <c r="M350" s="565" t="n"/>
      <c r="N350" s="565" t="n"/>
      <c r="O350" s="565" t="n"/>
      <c r="P350" s="565" t="n"/>
      <c r="Q350" s="565" t="n"/>
      <c r="R350" s="565" t="n"/>
      <c r="S350" s="565" t="n"/>
      <c r="T350" s="565" t="n"/>
      <c r="U350" s="565" t="n"/>
      <c r="V350" s="565" t="n"/>
      <c r="W350" s="565" t="n"/>
      <c r="X350" s="565" t="n"/>
      <c r="Y350" s="565" t="n"/>
      <c r="Z350" s="565" t="n"/>
      <c r="AA350" s="565" t="n"/>
      <c r="AB350" s="565" t="n"/>
      <c r="AC350" s="565" t="n"/>
      <c r="AD350" s="565" t="n"/>
      <c r="AE350" s="565" t="n"/>
      <c r="AF350" s="565" t="n"/>
      <c r="AG350" s="565" t="n"/>
      <c r="AH350" s="565" t="n"/>
      <c r="AI350" s="565" t="n"/>
      <c r="AJ350" s="565" t="n"/>
      <c r="AK350" s="565" t="n"/>
      <c r="AL350" s="565" t="n"/>
      <c r="AM350" s="565" t="n"/>
      <c r="AN350" s="565" t="n"/>
      <c r="AO350" s="565" t="n"/>
      <c r="AP350" s="565" t="n"/>
      <c r="AQ350" s="565" t="n"/>
      <c r="AR350" s="565" t="n"/>
      <c r="AS350" s="565" t="n"/>
      <c r="AT350" s="565" t="n"/>
      <c r="AU350" s="565" t="n"/>
      <c r="AV350" s="565" t="n"/>
      <c r="AW350" s="565" t="n"/>
      <c r="AX350" s="565" t="n"/>
      <c r="AY350" s="565" t="n"/>
      <c r="AZ350" s="565" t="n"/>
      <c r="BA350" s="565" t="n"/>
      <c r="BB350" s="565" t="n"/>
      <c r="BC350" s="565" t="n"/>
      <c r="BD350" s="565" t="n"/>
      <c r="BE350" s="565" t="n"/>
      <c r="BF350" s="565" t="n"/>
      <c r="BG350" s="565" t="n"/>
      <c r="BH350" s="565" t="n"/>
      <c r="BI350" s="565" t="n"/>
      <c r="BJ350" s="565" t="n"/>
      <c r="BK350" s="565" t="n"/>
      <c r="BL350" s="565" t="n"/>
      <c r="BM350" s="565" t="n"/>
      <c r="BN350" s="565" t="n"/>
      <c r="BO350" s="565" t="n"/>
      <c r="BP350" s="565" t="n"/>
      <c r="BQ350" s="565" t="n"/>
      <c r="BR350" s="565" t="n"/>
      <c r="BS350" s="565" t="n"/>
      <c r="BT350" s="565" t="n"/>
    </row>
    <row hidden="true" ht="16.5" outlineLevel="2" r="351">
      <c r="A351" s="529" t="e">
        <f aca="false" ca="false" dt2D="false" dtr="false" t="normal">A350</f>
        <v>#N/A</v>
      </c>
      <c r="F351" s="482" t="e">
        <f aca="false" ca="false" dt2D="false" dtr="false" t="normal">F350</f>
        <v>#N/A</v>
      </c>
      <c r="G351" s="482" t="n">
        <f aca="false" ca="false" dt2D="false" dtr="false" t="normal">G350</f>
        <v>0</v>
      </c>
      <c r="I351" s="566" t="s">
        <v>704</v>
      </c>
      <c r="J351" s="626" t="s">
        <v>587</v>
      </c>
      <c r="K351" s="567" t="n"/>
      <c r="L351" s="627" t="n"/>
      <c r="M351" s="568" t="n">
        <f aca="false" ca="false" dt2D="false" dtr="false" t="normal">$L351*$K351*M350</f>
        <v>0</v>
      </c>
      <c r="N351" s="568" t="n">
        <f aca="false" ca="false" dt2D="false" dtr="false" t="normal">$L351*$K351*N350</f>
        <v>0</v>
      </c>
      <c r="O351" s="568" t="n">
        <f aca="false" ca="false" dt2D="false" dtr="false" t="normal">$L351*$K351*O350</f>
        <v>0</v>
      </c>
      <c r="P351" s="568" t="n">
        <f aca="false" ca="false" dt2D="false" dtr="false" t="normal">$L351*$K351*P350</f>
        <v>0</v>
      </c>
      <c r="Q351" s="568" t="n">
        <f aca="false" ca="false" dt2D="false" dtr="false" t="normal">$L351*$K351*Q350</f>
        <v>0</v>
      </c>
      <c r="R351" s="568" t="n">
        <f aca="false" ca="false" dt2D="false" dtr="false" t="normal">$L351*$K351*R350</f>
        <v>0</v>
      </c>
      <c r="S351" s="568" t="n">
        <f aca="false" ca="false" dt2D="false" dtr="false" t="normal">$L351*$K351*S350</f>
        <v>0</v>
      </c>
      <c r="T351" s="568" t="n">
        <f aca="false" ca="false" dt2D="false" dtr="false" t="normal">$L351*$K351*T350</f>
        <v>0</v>
      </c>
      <c r="U351" s="568" t="n">
        <f aca="false" ca="false" dt2D="false" dtr="false" t="normal">$L351*$K351*U350</f>
        <v>0</v>
      </c>
      <c r="V351" s="568" t="n">
        <f aca="false" ca="false" dt2D="false" dtr="false" t="normal">$L351*$K351*V350</f>
        <v>0</v>
      </c>
      <c r="W351" s="568" t="n">
        <f aca="false" ca="false" dt2D="false" dtr="false" t="normal">$L351*$K351*W350</f>
        <v>0</v>
      </c>
      <c r="X351" s="568" t="n">
        <f aca="false" ca="false" dt2D="false" dtr="false" t="normal">$L351*$K351*X350</f>
        <v>0</v>
      </c>
      <c r="Y351" s="568" t="n">
        <f aca="false" ca="false" dt2D="false" dtr="false" t="normal">$L351*$K351*Y350</f>
        <v>0</v>
      </c>
      <c r="Z351" s="568" t="n">
        <f aca="false" ca="false" dt2D="false" dtr="false" t="normal">$L351*$K351*Z350</f>
        <v>0</v>
      </c>
      <c r="AA351" s="568" t="n">
        <f aca="false" ca="false" dt2D="false" dtr="false" t="normal">$L351*$K351*AA350</f>
        <v>0</v>
      </c>
      <c r="AB351" s="568" t="n">
        <f aca="false" ca="false" dt2D="false" dtr="false" t="normal">$L351*$K351*AB350</f>
        <v>0</v>
      </c>
      <c r="AC351" s="568" t="n">
        <f aca="false" ca="false" dt2D="false" dtr="false" t="normal">$L351*$K351*AC350</f>
        <v>0</v>
      </c>
      <c r="AD351" s="568" t="n">
        <f aca="false" ca="false" dt2D="false" dtr="false" t="normal">$L351*$K351*AD350</f>
        <v>0</v>
      </c>
      <c r="AE351" s="568" t="n">
        <f aca="false" ca="false" dt2D="false" dtr="false" t="normal">$L351*$K351*AE350</f>
        <v>0</v>
      </c>
      <c r="AF351" s="568" t="n">
        <f aca="false" ca="false" dt2D="false" dtr="false" t="normal">$L351*$K351*AF350</f>
        <v>0</v>
      </c>
      <c r="AG351" s="568" t="n">
        <f aca="false" ca="false" dt2D="false" dtr="false" t="normal">$L351*$K351*AG350</f>
        <v>0</v>
      </c>
      <c r="AH351" s="568" t="n">
        <f aca="false" ca="false" dt2D="false" dtr="false" t="normal">$L351*$K351*AH350</f>
        <v>0</v>
      </c>
      <c r="AI351" s="568" t="n">
        <f aca="false" ca="false" dt2D="false" dtr="false" t="normal">$L351*$K351*AI350</f>
        <v>0</v>
      </c>
      <c r="AJ351" s="568" t="n">
        <f aca="false" ca="false" dt2D="false" dtr="false" t="normal">$L351*$K351*AJ350</f>
        <v>0</v>
      </c>
      <c r="AK351" s="568" t="n">
        <f aca="false" ca="false" dt2D="false" dtr="false" t="normal">$L351*$K351*AK350</f>
        <v>0</v>
      </c>
      <c r="AL351" s="568" t="n">
        <f aca="false" ca="false" dt2D="false" dtr="false" t="normal">$L351*$K351*AL350</f>
        <v>0</v>
      </c>
      <c r="AM351" s="568" t="n">
        <f aca="false" ca="false" dt2D="false" dtr="false" t="normal">$L351*$K351*AM350</f>
        <v>0</v>
      </c>
      <c r="AN351" s="568" t="n">
        <f aca="false" ca="false" dt2D="false" dtr="false" t="normal">$L351*$K351*AN350</f>
        <v>0</v>
      </c>
      <c r="AO351" s="568" t="n">
        <f aca="false" ca="false" dt2D="false" dtr="false" t="normal">$L351*$K351*AO350</f>
        <v>0</v>
      </c>
      <c r="AP351" s="568" t="n">
        <f aca="false" ca="false" dt2D="false" dtr="false" t="normal">$L351*$K351*AP350</f>
        <v>0</v>
      </c>
      <c r="AQ351" s="568" t="n">
        <f aca="false" ca="false" dt2D="false" dtr="false" t="normal">$L351*$K351*AQ350</f>
        <v>0</v>
      </c>
      <c r="AR351" s="568" t="n">
        <f aca="false" ca="false" dt2D="false" dtr="false" t="normal">$L351*$K351*AR350</f>
        <v>0</v>
      </c>
      <c r="AS351" s="568" t="n">
        <f aca="false" ca="false" dt2D="false" dtr="false" t="normal">$L351*$K351*AS350</f>
        <v>0</v>
      </c>
      <c r="AT351" s="568" t="n">
        <f aca="false" ca="false" dt2D="false" dtr="false" t="normal">$L351*$K351*AT350</f>
        <v>0</v>
      </c>
      <c r="AU351" s="568" t="n">
        <f aca="false" ca="false" dt2D="false" dtr="false" t="normal">$L351*$K351*AU350</f>
        <v>0</v>
      </c>
      <c r="AV351" s="568" t="n">
        <f aca="false" ca="false" dt2D="false" dtr="false" t="normal">$L351*$K351*AV350</f>
        <v>0</v>
      </c>
      <c r="AW351" s="568" t="n">
        <f aca="false" ca="false" dt2D="false" dtr="false" t="normal">$L351*$K351*AW350</f>
        <v>0</v>
      </c>
      <c r="AX351" s="568" t="n">
        <f aca="false" ca="false" dt2D="false" dtr="false" t="normal">$L351*$K351*AX350</f>
        <v>0</v>
      </c>
      <c r="AY351" s="568" t="n">
        <f aca="false" ca="false" dt2D="false" dtr="false" t="normal">$L351*$K351*AY350</f>
        <v>0</v>
      </c>
      <c r="AZ351" s="568" t="n">
        <f aca="false" ca="false" dt2D="false" dtr="false" t="normal">$L351*$K351*AZ350</f>
        <v>0</v>
      </c>
      <c r="BA351" s="568" t="n">
        <f aca="false" ca="false" dt2D="false" dtr="false" t="normal">$L351*$K351*BA350</f>
        <v>0</v>
      </c>
      <c r="BB351" s="568" t="n">
        <f aca="false" ca="false" dt2D="false" dtr="false" t="normal">$L351*$K351*BB350</f>
        <v>0</v>
      </c>
      <c r="BC351" s="568" t="n">
        <f aca="false" ca="false" dt2D="false" dtr="false" t="normal">$L351*$K351*BC350</f>
        <v>0</v>
      </c>
      <c r="BD351" s="568" t="n">
        <f aca="false" ca="false" dt2D="false" dtr="false" t="normal">$L351*$K351*BD350</f>
        <v>0</v>
      </c>
      <c r="BE351" s="568" t="n">
        <f aca="false" ca="false" dt2D="false" dtr="false" t="normal">$L351*$K351*BE350</f>
        <v>0</v>
      </c>
      <c r="BF351" s="568" t="n">
        <f aca="false" ca="false" dt2D="false" dtr="false" t="normal">$L351*$K351*BF350</f>
        <v>0</v>
      </c>
      <c r="BG351" s="568" t="n">
        <f aca="false" ca="false" dt2D="false" dtr="false" t="normal">$L351*$K351*BG350</f>
        <v>0</v>
      </c>
      <c r="BH351" s="568" t="n">
        <f aca="false" ca="false" dt2D="false" dtr="false" t="normal">$L351*$K351*BH350</f>
        <v>0</v>
      </c>
      <c r="BI351" s="568" t="n">
        <f aca="false" ca="false" dt2D="false" dtr="false" t="normal">$L351*$K351*BI350</f>
        <v>0</v>
      </c>
      <c r="BJ351" s="568" t="n">
        <f aca="false" ca="false" dt2D="false" dtr="false" t="normal">$L351*$K351*BJ350</f>
        <v>0</v>
      </c>
      <c r="BK351" s="568" t="n">
        <f aca="false" ca="false" dt2D="false" dtr="false" t="normal">$L351*$K351*BK350</f>
        <v>0</v>
      </c>
      <c r="BL351" s="568" t="n">
        <f aca="false" ca="false" dt2D="false" dtr="false" t="normal">$L351*$K351*BL350</f>
        <v>0</v>
      </c>
      <c r="BM351" s="568" t="n">
        <f aca="false" ca="false" dt2D="false" dtr="false" t="normal">$L351*$K351*BM350</f>
        <v>0</v>
      </c>
      <c r="BN351" s="568" t="n">
        <f aca="false" ca="false" dt2D="false" dtr="false" t="normal">$L351*$K351*BN350</f>
        <v>0</v>
      </c>
      <c r="BO351" s="568" t="n">
        <f aca="false" ca="false" dt2D="false" dtr="false" t="normal">$L351*$K351*BO350</f>
        <v>0</v>
      </c>
      <c r="BP351" s="568" t="n">
        <f aca="false" ca="false" dt2D="false" dtr="false" t="normal">$L351*$K351*BP350</f>
        <v>0</v>
      </c>
      <c r="BQ351" s="568" t="n">
        <f aca="false" ca="false" dt2D="false" dtr="false" t="normal">$L351*$K351*BQ350</f>
        <v>0</v>
      </c>
      <c r="BR351" s="568" t="n">
        <f aca="false" ca="false" dt2D="false" dtr="false" t="normal">$L351*$K351*BR350</f>
        <v>0</v>
      </c>
      <c r="BS351" s="568" t="n">
        <f aca="false" ca="false" dt2D="false" dtr="false" t="normal">$L351*$K351*BS350</f>
        <v>0</v>
      </c>
      <c r="BT351" s="568" t="n">
        <f aca="false" ca="false" dt2D="false" dtr="false" t="normal">$L351*$K351*BT350</f>
        <v>0</v>
      </c>
    </row>
    <row hidden="true" ht="16.5" outlineLevel="2" r="352">
      <c r="A352" s="529" t="e">
        <f aca="false" ca="false" dt2D="false" dtr="false" t="normal">A351</f>
        <v>#N/A</v>
      </c>
      <c r="F352" s="482" t="e">
        <f aca="false" ca="false" dt2D="false" dtr="false" t="normal">F351</f>
        <v>#N/A</v>
      </c>
      <c r="G352" s="482" t="n">
        <f aca="false" ca="false" dt2D="false" dtr="false" t="normal">G351</f>
        <v>0</v>
      </c>
      <c r="I352" s="566" t="s">
        <v>708</v>
      </c>
      <c r="J352" s="626" t="s">
        <v>640</v>
      </c>
      <c r="K352" s="567" t="n"/>
      <c r="L352" s="627" t="n"/>
      <c r="M352" s="568" t="n">
        <f aca="false" ca="false" dt2D="false" dtr="false" t="normal">$L352*$K352*M350</f>
        <v>0</v>
      </c>
      <c r="N352" s="568" t="n">
        <f aca="false" ca="false" dt2D="false" dtr="false" t="normal">$L352*$K352*N350</f>
        <v>0</v>
      </c>
      <c r="O352" s="568" t="n">
        <f aca="false" ca="false" dt2D="false" dtr="false" t="normal">$L352*$K352*O350</f>
        <v>0</v>
      </c>
      <c r="P352" s="568" t="n">
        <f aca="false" ca="false" dt2D="false" dtr="false" t="normal">$L352*$K352*P350</f>
        <v>0</v>
      </c>
      <c r="Q352" s="568" t="n">
        <f aca="false" ca="false" dt2D="false" dtr="false" t="normal">$L352*$K352*Q350</f>
        <v>0</v>
      </c>
      <c r="R352" s="568" t="n">
        <f aca="false" ca="false" dt2D="false" dtr="false" t="normal">$L352*$K352*R350</f>
        <v>0</v>
      </c>
      <c r="S352" s="568" t="n">
        <f aca="false" ca="false" dt2D="false" dtr="false" t="normal">$L352*$K352*S350</f>
        <v>0</v>
      </c>
      <c r="T352" s="568" t="n">
        <f aca="false" ca="false" dt2D="false" dtr="false" t="normal">$L352*$K352*T350</f>
        <v>0</v>
      </c>
      <c r="U352" s="568" t="n">
        <f aca="false" ca="false" dt2D="false" dtr="false" t="normal">$L352*$K352*U350</f>
        <v>0</v>
      </c>
      <c r="V352" s="568" t="n">
        <f aca="false" ca="false" dt2D="false" dtr="false" t="normal">$L352*$K352*V350</f>
        <v>0</v>
      </c>
      <c r="W352" s="568" t="n">
        <f aca="false" ca="false" dt2D="false" dtr="false" t="normal">$L352*$K352*W350</f>
        <v>0</v>
      </c>
      <c r="X352" s="568" t="n">
        <f aca="false" ca="false" dt2D="false" dtr="false" t="normal">$L352*$K352*X350</f>
        <v>0</v>
      </c>
      <c r="Y352" s="568" t="n">
        <f aca="false" ca="false" dt2D="false" dtr="false" t="normal">$L352*$K352*Y350</f>
        <v>0</v>
      </c>
      <c r="Z352" s="568" t="n">
        <f aca="false" ca="false" dt2D="false" dtr="false" t="normal">$L352*$K352*Z350</f>
        <v>0</v>
      </c>
      <c r="AA352" s="568" t="n">
        <f aca="false" ca="false" dt2D="false" dtr="false" t="normal">$L352*$K352*AA350</f>
        <v>0</v>
      </c>
      <c r="AB352" s="568" t="n">
        <f aca="false" ca="false" dt2D="false" dtr="false" t="normal">$L352*$K352*AB350</f>
        <v>0</v>
      </c>
      <c r="AC352" s="568" t="n">
        <f aca="false" ca="false" dt2D="false" dtr="false" t="normal">$L352*$K352*AC350</f>
        <v>0</v>
      </c>
      <c r="AD352" s="568" t="n">
        <f aca="false" ca="false" dt2D="false" dtr="false" t="normal">$L352*$K352*AD350</f>
        <v>0</v>
      </c>
      <c r="AE352" s="568" t="n">
        <f aca="false" ca="false" dt2D="false" dtr="false" t="normal">$L352*$K352*AE350</f>
        <v>0</v>
      </c>
      <c r="AF352" s="568" t="n">
        <f aca="false" ca="false" dt2D="false" dtr="false" t="normal">$L352*$K352*AF350</f>
        <v>0</v>
      </c>
      <c r="AG352" s="568" t="n">
        <f aca="false" ca="false" dt2D="false" dtr="false" t="normal">$L352*$K352*AG350</f>
        <v>0</v>
      </c>
      <c r="AH352" s="568" t="n">
        <f aca="false" ca="false" dt2D="false" dtr="false" t="normal">$L352*$K352*AH350</f>
        <v>0</v>
      </c>
      <c r="AI352" s="568" t="n">
        <f aca="false" ca="false" dt2D="false" dtr="false" t="normal">$L352*$K352*AI350</f>
        <v>0</v>
      </c>
      <c r="AJ352" s="568" t="n">
        <f aca="false" ca="false" dt2D="false" dtr="false" t="normal">$L352*$K352*AJ350</f>
        <v>0</v>
      </c>
      <c r="AK352" s="568" t="n">
        <f aca="false" ca="false" dt2D="false" dtr="false" t="normal">$L352*$K352*AK350</f>
        <v>0</v>
      </c>
      <c r="AL352" s="568" t="n">
        <f aca="false" ca="false" dt2D="false" dtr="false" t="normal">$L352*$K352*AL350</f>
        <v>0</v>
      </c>
      <c r="AM352" s="568" t="n">
        <f aca="false" ca="false" dt2D="false" dtr="false" t="normal">$L352*$K352*AM350</f>
        <v>0</v>
      </c>
      <c r="AN352" s="568" t="n">
        <f aca="false" ca="false" dt2D="false" dtr="false" t="normal">$L352*$K352*AN350</f>
        <v>0</v>
      </c>
      <c r="AO352" s="568" t="n">
        <f aca="false" ca="false" dt2D="false" dtr="false" t="normal">$L352*$K352*AO350</f>
        <v>0</v>
      </c>
      <c r="AP352" s="568" t="n">
        <f aca="false" ca="false" dt2D="false" dtr="false" t="normal">$L352*$K352*AP350</f>
        <v>0</v>
      </c>
      <c r="AQ352" s="568" t="n">
        <f aca="false" ca="false" dt2D="false" dtr="false" t="normal">$L352*$K352*AQ350</f>
        <v>0</v>
      </c>
      <c r="AR352" s="568" t="n">
        <f aca="false" ca="false" dt2D="false" dtr="false" t="normal">$L352*$K352*AR350</f>
        <v>0</v>
      </c>
      <c r="AS352" s="568" t="n">
        <f aca="false" ca="false" dt2D="false" dtr="false" t="normal">$L352*$K352*AS350</f>
        <v>0</v>
      </c>
      <c r="AT352" s="568" t="n">
        <f aca="false" ca="false" dt2D="false" dtr="false" t="normal">$L352*$K352*AT350</f>
        <v>0</v>
      </c>
      <c r="AU352" s="568" t="n">
        <f aca="false" ca="false" dt2D="false" dtr="false" t="normal">$L352*$K352*AU350</f>
        <v>0</v>
      </c>
      <c r="AV352" s="568" t="n">
        <f aca="false" ca="false" dt2D="false" dtr="false" t="normal">$L352*$K352*AV350</f>
        <v>0</v>
      </c>
      <c r="AW352" s="568" t="n">
        <f aca="false" ca="false" dt2D="false" dtr="false" t="normal">$L352*$K352*AW350</f>
        <v>0</v>
      </c>
      <c r="AX352" s="568" t="n">
        <f aca="false" ca="false" dt2D="false" dtr="false" t="normal">$L352*$K352*AX350</f>
        <v>0</v>
      </c>
      <c r="AY352" s="568" t="n">
        <f aca="false" ca="false" dt2D="false" dtr="false" t="normal">$L352*$K352*AY350</f>
        <v>0</v>
      </c>
      <c r="AZ352" s="568" t="n">
        <f aca="false" ca="false" dt2D="false" dtr="false" t="normal">$L352*$K352*AZ350</f>
        <v>0</v>
      </c>
      <c r="BA352" s="568" t="n">
        <f aca="false" ca="false" dt2D="false" dtr="false" t="normal">$L352*$K352*BA350</f>
        <v>0</v>
      </c>
      <c r="BB352" s="568" t="n">
        <f aca="false" ca="false" dt2D="false" dtr="false" t="normal">$L352*$K352*BB350</f>
        <v>0</v>
      </c>
      <c r="BC352" s="568" t="n">
        <f aca="false" ca="false" dt2D="false" dtr="false" t="normal">$L352*$K352*BC350</f>
        <v>0</v>
      </c>
      <c r="BD352" s="568" t="n">
        <f aca="false" ca="false" dt2D="false" dtr="false" t="normal">$L352*$K352*BD350</f>
        <v>0</v>
      </c>
      <c r="BE352" s="568" t="n">
        <f aca="false" ca="false" dt2D="false" dtr="false" t="normal">$L352*$K352*BE350</f>
        <v>0</v>
      </c>
      <c r="BF352" s="568" t="n">
        <f aca="false" ca="false" dt2D="false" dtr="false" t="normal">$L352*$K352*BF350</f>
        <v>0</v>
      </c>
      <c r="BG352" s="568" t="n">
        <f aca="false" ca="false" dt2D="false" dtr="false" t="normal">$L352*$K352*BG350</f>
        <v>0</v>
      </c>
      <c r="BH352" s="568" t="n">
        <f aca="false" ca="false" dt2D="false" dtr="false" t="normal">$L352*$K352*BH350</f>
        <v>0</v>
      </c>
      <c r="BI352" s="568" t="n">
        <f aca="false" ca="false" dt2D="false" dtr="false" t="normal">$L352*$K352*BI350</f>
        <v>0</v>
      </c>
      <c r="BJ352" s="568" t="n">
        <f aca="false" ca="false" dt2D="false" dtr="false" t="normal">$L352*$K352*BJ350</f>
        <v>0</v>
      </c>
      <c r="BK352" s="568" t="n">
        <f aca="false" ca="false" dt2D="false" dtr="false" t="normal">$L352*$K352*BK350</f>
        <v>0</v>
      </c>
      <c r="BL352" s="568" t="n">
        <f aca="false" ca="false" dt2D="false" dtr="false" t="normal">$L352*$K352*BL350</f>
        <v>0</v>
      </c>
      <c r="BM352" s="568" t="n">
        <f aca="false" ca="false" dt2D="false" dtr="false" t="normal">$L352*$K352*BM350</f>
        <v>0</v>
      </c>
      <c r="BN352" s="568" t="n">
        <f aca="false" ca="false" dt2D="false" dtr="false" t="normal">$L352*$K352*BN350</f>
        <v>0</v>
      </c>
      <c r="BO352" s="568" t="n">
        <f aca="false" ca="false" dt2D="false" dtr="false" t="normal">$L352*$K352*BO350</f>
        <v>0</v>
      </c>
      <c r="BP352" s="568" t="n">
        <f aca="false" ca="false" dt2D="false" dtr="false" t="normal">$L352*$K352*BP350</f>
        <v>0</v>
      </c>
      <c r="BQ352" s="568" t="n">
        <f aca="false" ca="false" dt2D="false" dtr="false" t="normal">$L352*$K352*BQ350</f>
        <v>0</v>
      </c>
      <c r="BR352" s="568" t="n">
        <f aca="false" ca="false" dt2D="false" dtr="false" t="normal">$L352*$K352*BR350</f>
        <v>0</v>
      </c>
      <c r="BS352" s="568" t="n">
        <f aca="false" ca="false" dt2D="false" dtr="false" t="normal">$L352*$K352*BS350</f>
        <v>0</v>
      </c>
      <c r="BT352" s="568" t="n">
        <f aca="false" ca="false" dt2D="false" dtr="false" t="normal">$L352*$K352*BT350</f>
        <v>0</v>
      </c>
    </row>
    <row hidden="true" ht="16.5" outlineLevel="2" r="353">
      <c r="A353" s="529" t="e">
        <f aca="false" ca="false" dt2D="false" dtr="false" t="normal">A352</f>
        <v>#N/A</v>
      </c>
      <c r="F353" s="482" t="e">
        <f aca="false" ca="false" dt2D="false" dtr="false" t="normal">F352</f>
        <v>#N/A</v>
      </c>
      <c r="G353" s="482" t="n">
        <f aca="false" ca="false" dt2D="false" dtr="false" t="normal">G352</f>
        <v>0</v>
      </c>
      <c r="I353" s="566" t="s">
        <v>709</v>
      </c>
      <c r="J353" s="626" t="s">
        <v>640</v>
      </c>
      <c r="K353" s="567" t="n"/>
      <c r="L353" s="627" t="n"/>
      <c r="M353" s="568" t="n">
        <f aca="false" ca="false" dt2D="false" dtr="false" t="normal">$L353*$K353*M350</f>
        <v>0</v>
      </c>
      <c r="N353" s="568" t="n">
        <f aca="false" ca="false" dt2D="false" dtr="false" t="normal">$L353*$K353*N350</f>
        <v>0</v>
      </c>
      <c r="O353" s="568" t="n">
        <f aca="false" ca="false" dt2D="false" dtr="false" t="normal">$L353*$K353*O350</f>
        <v>0</v>
      </c>
      <c r="P353" s="568" t="n">
        <f aca="false" ca="false" dt2D="false" dtr="false" t="normal">$L353*$K353*P350</f>
        <v>0</v>
      </c>
      <c r="Q353" s="568" t="n">
        <f aca="false" ca="false" dt2D="false" dtr="false" t="normal">$L353*$K353*Q350</f>
        <v>0</v>
      </c>
      <c r="R353" s="568" t="n">
        <f aca="false" ca="false" dt2D="false" dtr="false" t="normal">$L353*$K353*R350</f>
        <v>0</v>
      </c>
      <c r="S353" s="568" t="n">
        <f aca="false" ca="false" dt2D="false" dtr="false" t="normal">$L353*$K353*S350</f>
        <v>0</v>
      </c>
      <c r="T353" s="568" t="n">
        <f aca="false" ca="false" dt2D="false" dtr="false" t="normal">$L353*$K353*T350</f>
        <v>0</v>
      </c>
      <c r="U353" s="568" t="n">
        <f aca="false" ca="false" dt2D="false" dtr="false" t="normal">$L353*$K353*U350</f>
        <v>0</v>
      </c>
      <c r="V353" s="568" t="n">
        <f aca="false" ca="false" dt2D="false" dtr="false" t="normal">$L353*$K353*V350</f>
        <v>0</v>
      </c>
      <c r="W353" s="568" t="n">
        <f aca="false" ca="false" dt2D="false" dtr="false" t="normal">$L353*$K353*W350</f>
        <v>0</v>
      </c>
      <c r="X353" s="568" t="n">
        <f aca="false" ca="false" dt2D="false" dtr="false" t="normal">$L353*$K353*X350</f>
        <v>0</v>
      </c>
      <c r="Y353" s="568" t="n">
        <f aca="false" ca="false" dt2D="false" dtr="false" t="normal">$L353*$K353*Y350</f>
        <v>0</v>
      </c>
      <c r="Z353" s="568" t="n">
        <f aca="false" ca="false" dt2D="false" dtr="false" t="normal">$L353*$K353*Z350</f>
        <v>0</v>
      </c>
      <c r="AA353" s="568" t="n">
        <f aca="false" ca="false" dt2D="false" dtr="false" t="normal">$L353*$K353*AA350</f>
        <v>0</v>
      </c>
      <c r="AB353" s="568" t="n">
        <f aca="false" ca="false" dt2D="false" dtr="false" t="normal">$L353*$K353*AB350</f>
        <v>0</v>
      </c>
      <c r="AC353" s="568" t="n">
        <f aca="false" ca="false" dt2D="false" dtr="false" t="normal">$L353*$K353*AC350</f>
        <v>0</v>
      </c>
      <c r="AD353" s="568" t="n">
        <f aca="false" ca="false" dt2D="false" dtr="false" t="normal">$L353*$K353*AD350</f>
        <v>0</v>
      </c>
      <c r="AE353" s="568" t="n">
        <f aca="false" ca="false" dt2D="false" dtr="false" t="normal">$L353*$K353*AE350</f>
        <v>0</v>
      </c>
      <c r="AF353" s="568" t="n">
        <f aca="false" ca="false" dt2D="false" dtr="false" t="normal">$L353*$K353*AF350</f>
        <v>0</v>
      </c>
      <c r="AG353" s="568" t="n">
        <f aca="false" ca="false" dt2D="false" dtr="false" t="normal">$L353*$K353*AG350</f>
        <v>0</v>
      </c>
      <c r="AH353" s="568" t="n">
        <f aca="false" ca="false" dt2D="false" dtr="false" t="normal">$L353*$K353*AH350</f>
        <v>0</v>
      </c>
      <c r="AI353" s="568" t="n">
        <f aca="false" ca="false" dt2D="false" dtr="false" t="normal">$L353*$K353*AI350</f>
        <v>0</v>
      </c>
      <c r="AJ353" s="568" t="n">
        <f aca="false" ca="false" dt2D="false" dtr="false" t="normal">$L353*$K353*AJ350</f>
        <v>0</v>
      </c>
      <c r="AK353" s="568" t="n">
        <f aca="false" ca="false" dt2D="false" dtr="false" t="normal">$L353*$K353*AK350</f>
        <v>0</v>
      </c>
      <c r="AL353" s="568" t="n">
        <f aca="false" ca="false" dt2D="false" dtr="false" t="normal">$L353*$K353*AL350</f>
        <v>0</v>
      </c>
      <c r="AM353" s="568" t="n">
        <f aca="false" ca="false" dt2D="false" dtr="false" t="normal">$L353*$K353*AM350</f>
        <v>0</v>
      </c>
      <c r="AN353" s="568" t="n">
        <f aca="false" ca="false" dt2D="false" dtr="false" t="normal">$L353*$K353*AN350</f>
        <v>0</v>
      </c>
      <c r="AO353" s="568" t="n">
        <f aca="false" ca="false" dt2D="false" dtr="false" t="normal">$L353*$K353*AO350</f>
        <v>0</v>
      </c>
      <c r="AP353" s="568" t="n">
        <f aca="false" ca="false" dt2D="false" dtr="false" t="normal">$L353*$K353*AP350</f>
        <v>0</v>
      </c>
      <c r="AQ353" s="568" t="n">
        <f aca="false" ca="false" dt2D="false" dtr="false" t="normal">$L353*$K353*AQ350</f>
        <v>0</v>
      </c>
      <c r="AR353" s="568" t="n">
        <f aca="false" ca="false" dt2D="false" dtr="false" t="normal">$L353*$K353*AR350</f>
        <v>0</v>
      </c>
      <c r="AS353" s="568" t="n">
        <f aca="false" ca="false" dt2D="false" dtr="false" t="normal">$L353*$K353*AS350</f>
        <v>0</v>
      </c>
      <c r="AT353" s="568" t="n">
        <f aca="false" ca="false" dt2D="false" dtr="false" t="normal">$L353*$K353*AT350</f>
        <v>0</v>
      </c>
      <c r="AU353" s="568" t="n">
        <f aca="false" ca="false" dt2D="false" dtr="false" t="normal">$L353*$K353*AU350</f>
        <v>0</v>
      </c>
      <c r="AV353" s="568" t="n">
        <f aca="false" ca="false" dt2D="false" dtr="false" t="normal">$L353*$K353*AV350</f>
        <v>0</v>
      </c>
      <c r="AW353" s="568" t="n">
        <f aca="false" ca="false" dt2D="false" dtr="false" t="normal">$L353*$K353*AW350</f>
        <v>0</v>
      </c>
      <c r="AX353" s="568" t="n">
        <f aca="false" ca="false" dt2D="false" dtr="false" t="normal">$L353*$K353*AX350</f>
        <v>0</v>
      </c>
      <c r="AY353" s="568" t="n">
        <f aca="false" ca="false" dt2D="false" dtr="false" t="normal">$L353*$K353*AY350</f>
        <v>0</v>
      </c>
      <c r="AZ353" s="568" t="n">
        <f aca="false" ca="false" dt2D="false" dtr="false" t="normal">$L353*$K353*AZ350</f>
        <v>0</v>
      </c>
      <c r="BA353" s="568" t="n">
        <f aca="false" ca="false" dt2D="false" dtr="false" t="normal">$L353*$K353*BA350</f>
        <v>0</v>
      </c>
      <c r="BB353" s="568" t="n">
        <f aca="false" ca="false" dt2D="false" dtr="false" t="normal">$L353*$K353*BB350</f>
        <v>0</v>
      </c>
      <c r="BC353" s="568" t="n">
        <f aca="false" ca="false" dt2D="false" dtr="false" t="normal">$L353*$K353*BC350</f>
        <v>0</v>
      </c>
      <c r="BD353" s="568" t="n">
        <f aca="false" ca="false" dt2D="false" dtr="false" t="normal">$L353*$K353*BD350</f>
        <v>0</v>
      </c>
      <c r="BE353" s="568" t="n">
        <f aca="false" ca="false" dt2D="false" dtr="false" t="normal">$L353*$K353*BE350</f>
        <v>0</v>
      </c>
      <c r="BF353" s="568" t="n">
        <f aca="false" ca="false" dt2D="false" dtr="false" t="normal">$L353*$K353*BF350</f>
        <v>0</v>
      </c>
      <c r="BG353" s="568" t="n">
        <f aca="false" ca="false" dt2D="false" dtr="false" t="normal">$L353*$K353*BG350</f>
        <v>0</v>
      </c>
      <c r="BH353" s="568" t="n">
        <f aca="false" ca="false" dt2D="false" dtr="false" t="normal">$L353*$K353*BH350</f>
        <v>0</v>
      </c>
      <c r="BI353" s="568" t="n">
        <f aca="false" ca="false" dt2D="false" dtr="false" t="normal">$L353*$K353*BI350</f>
        <v>0</v>
      </c>
      <c r="BJ353" s="568" t="n">
        <f aca="false" ca="false" dt2D="false" dtr="false" t="normal">$L353*$K353*BJ350</f>
        <v>0</v>
      </c>
      <c r="BK353" s="568" t="n">
        <f aca="false" ca="false" dt2D="false" dtr="false" t="normal">$L353*$K353*BK350</f>
        <v>0</v>
      </c>
      <c r="BL353" s="568" t="n">
        <f aca="false" ca="false" dt2D="false" dtr="false" t="normal">$L353*$K353*BL350</f>
        <v>0</v>
      </c>
      <c r="BM353" s="568" t="n">
        <f aca="false" ca="false" dt2D="false" dtr="false" t="normal">$L353*$K353*BM350</f>
        <v>0</v>
      </c>
      <c r="BN353" s="568" t="n">
        <f aca="false" ca="false" dt2D="false" dtr="false" t="normal">$L353*$K353*BN350</f>
        <v>0</v>
      </c>
      <c r="BO353" s="568" t="n">
        <f aca="false" ca="false" dt2D="false" dtr="false" t="normal">$L353*$K353*BO350</f>
        <v>0</v>
      </c>
      <c r="BP353" s="568" t="n">
        <f aca="false" ca="false" dt2D="false" dtr="false" t="normal">$L353*$K353*BP350</f>
        <v>0</v>
      </c>
      <c r="BQ353" s="568" t="n">
        <f aca="false" ca="false" dt2D="false" dtr="false" t="normal">$L353*$K353*BQ350</f>
        <v>0</v>
      </c>
      <c r="BR353" s="568" t="n">
        <f aca="false" ca="false" dt2D="false" dtr="false" t="normal">$L353*$K353*BR350</f>
        <v>0</v>
      </c>
      <c r="BS353" s="568" t="n">
        <f aca="false" ca="false" dt2D="false" dtr="false" t="normal">$L353*$K353*BS350</f>
        <v>0</v>
      </c>
      <c r="BT353" s="568" t="n">
        <f aca="false" ca="false" dt2D="false" dtr="false" t="normal">$L353*$K353*BT350</f>
        <v>0</v>
      </c>
    </row>
    <row hidden="true" ht="16.5" outlineLevel="2" r="354">
      <c r="A354" s="529" t="e">
        <f aca="false" ca="false" dt2D="false" dtr="false" t="normal">A353</f>
        <v>#N/A</v>
      </c>
      <c r="F354" s="482" t="e">
        <f aca="false" ca="false" dt2D="false" dtr="false" t="normal">F353</f>
        <v>#N/A</v>
      </c>
      <c r="G354" s="482" t="n">
        <f aca="false" ca="false" dt2D="false" dtr="false" t="normal">G353</f>
        <v>0</v>
      </c>
      <c r="I354" s="566" t="s">
        <v>735</v>
      </c>
      <c r="J354" s="626" t="s">
        <v>587</v>
      </c>
      <c r="K354" s="567" t="n"/>
      <c r="L354" s="627" t="n"/>
      <c r="M354" s="568" t="n">
        <f aca="false" ca="false" dt2D="false" dtr="false" t="normal">$L354*$K354*M350</f>
        <v>0</v>
      </c>
      <c r="N354" s="568" t="n">
        <f aca="false" ca="false" dt2D="false" dtr="false" t="normal">$L354*$K354*N350</f>
        <v>0</v>
      </c>
      <c r="O354" s="568" t="n">
        <f aca="false" ca="false" dt2D="false" dtr="false" t="normal">$L354*$K354*O350</f>
        <v>0</v>
      </c>
      <c r="P354" s="568" t="n">
        <f aca="false" ca="false" dt2D="false" dtr="false" t="normal">$L354*$K354*P350</f>
        <v>0</v>
      </c>
      <c r="Q354" s="568" t="n">
        <f aca="false" ca="false" dt2D="false" dtr="false" t="normal">$L354*$K354*Q350</f>
        <v>0</v>
      </c>
      <c r="R354" s="568" t="n">
        <f aca="false" ca="false" dt2D="false" dtr="false" t="normal">$L354*$K354*R350</f>
        <v>0</v>
      </c>
      <c r="S354" s="568" t="n">
        <f aca="false" ca="false" dt2D="false" dtr="false" t="normal">$L354*$K354*S350</f>
        <v>0</v>
      </c>
      <c r="T354" s="568" t="n">
        <f aca="false" ca="false" dt2D="false" dtr="false" t="normal">$L354*$K354*T350</f>
        <v>0</v>
      </c>
      <c r="U354" s="568" t="n">
        <f aca="false" ca="false" dt2D="false" dtr="false" t="normal">$L354*$K354*U350</f>
        <v>0</v>
      </c>
      <c r="V354" s="568" t="n">
        <f aca="false" ca="false" dt2D="false" dtr="false" t="normal">$L354*$K354*V350</f>
        <v>0</v>
      </c>
      <c r="W354" s="568" t="n">
        <f aca="false" ca="false" dt2D="false" dtr="false" t="normal">$L354*$K354*W350</f>
        <v>0</v>
      </c>
      <c r="X354" s="568" t="n">
        <f aca="false" ca="false" dt2D="false" dtr="false" t="normal">$L354*$K354*X350</f>
        <v>0</v>
      </c>
      <c r="Y354" s="568" t="n">
        <f aca="false" ca="false" dt2D="false" dtr="false" t="normal">$L354*$K354*Y350</f>
        <v>0</v>
      </c>
      <c r="Z354" s="568" t="n">
        <f aca="false" ca="false" dt2D="false" dtr="false" t="normal">$L354*$K354*Z350</f>
        <v>0</v>
      </c>
      <c r="AA354" s="568" t="n">
        <f aca="false" ca="false" dt2D="false" dtr="false" t="normal">$L354*$K354*AA350</f>
        <v>0</v>
      </c>
      <c r="AB354" s="568" t="n">
        <f aca="false" ca="false" dt2D="false" dtr="false" t="normal">$L354*$K354*AB350</f>
        <v>0</v>
      </c>
      <c r="AC354" s="568" t="n">
        <f aca="false" ca="false" dt2D="false" dtr="false" t="normal">$L354*$K354*AC350</f>
        <v>0</v>
      </c>
      <c r="AD354" s="568" t="n">
        <f aca="false" ca="false" dt2D="false" dtr="false" t="normal">$L354*$K354*AD350</f>
        <v>0</v>
      </c>
      <c r="AE354" s="568" t="n">
        <f aca="false" ca="false" dt2D="false" dtr="false" t="normal">$L354*$K354*AE350</f>
        <v>0</v>
      </c>
      <c r="AF354" s="568" t="n">
        <f aca="false" ca="false" dt2D="false" dtr="false" t="normal">$L354*$K354*AF350</f>
        <v>0</v>
      </c>
      <c r="AG354" s="568" t="n">
        <f aca="false" ca="false" dt2D="false" dtr="false" t="normal">$L354*$K354*AG350</f>
        <v>0</v>
      </c>
      <c r="AH354" s="568" t="n">
        <f aca="false" ca="false" dt2D="false" dtr="false" t="normal">$L354*$K354*AH350</f>
        <v>0</v>
      </c>
      <c r="AI354" s="568" t="n">
        <f aca="false" ca="false" dt2D="false" dtr="false" t="normal">$L354*$K354*AI350</f>
        <v>0</v>
      </c>
      <c r="AJ354" s="568" t="n">
        <f aca="false" ca="false" dt2D="false" dtr="false" t="normal">$L354*$K354*AJ350</f>
        <v>0</v>
      </c>
      <c r="AK354" s="568" t="n">
        <f aca="false" ca="false" dt2D="false" dtr="false" t="normal">$L354*$K354*AK350</f>
        <v>0</v>
      </c>
      <c r="AL354" s="568" t="n">
        <f aca="false" ca="false" dt2D="false" dtr="false" t="normal">$L354*$K354*AL350</f>
        <v>0</v>
      </c>
      <c r="AM354" s="568" t="n">
        <f aca="false" ca="false" dt2D="false" dtr="false" t="normal">$L354*$K354*AM350</f>
        <v>0</v>
      </c>
      <c r="AN354" s="568" t="n">
        <f aca="false" ca="false" dt2D="false" dtr="false" t="normal">$L354*$K354*AN350</f>
        <v>0</v>
      </c>
      <c r="AO354" s="568" t="n">
        <f aca="false" ca="false" dt2D="false" dtr="false" t="normal">$L354*$K354*AO350</f>
        <v>0</v>
      </c>
      <c r="AP354" s="568" t="n">
        <f aca="false" ca="false" dt2D="false" dtr="false" t="normal">$L354*$K354*AP350</f>
        <v>0</v>
      </c>
      <c r="AQ354" s="568" t="n">
        <f aca="false" ca="false" dt2D="false" dtr="false" t="normal">$L354*$K354*AQ350</f>
        <v>0</v>
      </c>
      <c r="AR354" s="568" t="n">
        <f aca="false" ca="false" dt2D="false" dtr="false" t="normal">$L354*$K354*AR350</f>
        <v>0</v>
      </c>
      <c r="AS354" s="568" t="n">
        <f aca="false" ca="false" dt2D="false" dtr="false" t="normal">$L354*$K354*AS350</f>
        <v>0</v>
      </c>
      <c r="AT354" s="568" t="n">
        <f aca="false" ca="false" dt2D="false" dtr="false" t="normal">$L354*$K354*AT350</f>
        <v>0</v>
      </c>
      <c r="AU354" s="568" t="n">
        <f aca="false" ca="false" dt2D="false" dtr="false" t="normal">$L354*$K354*AU350</f>
        <v>0</v>
      </c>
      <c r="AV354" s="568" t="n">
        <f aca="false" ca="false" dt2D="false" dtr="false" t="normal">$L354*$K354*AV350</f>
        <v>0</v>
      </c>
      <c r="AW354" s="568" t="n">
        <f aca="false" ca="false" dt2D="false" dtr="false" t="normal">$L354*$K354*AW350</f>
        <v>0</v>
      </c>
      <c r="AX354" s="568" t="n">
        <f aca="false" ca="false" dt2D="false" dtr="false" t="normal">$L354*$K354*AX350</f>
        <v>0</v>
      </c>
      <c r="AY354" s="568" t="n">
        <f aca="false" ca="false" dt2D="false" dtr="false" t="normal">$L354*$K354*AY350</f>
        <v>0</v>
      </c>
      <c r="AZ354" s="568" t="n">
        <f aca="false" ca="false" dt2D="false" dtr="false" t="normal">$L354*$K354*AZ350</f>
        <v>0</v>
      </c>
      <c r="BA354" s="568" t="n">
        <f aca="false" ca="false" dt2D="false" dtr="false" t="normal">$L354*$K354*BA350</f>
        <v>0</v>
      </c>
      <c r="BB354" s="568" t="n">
        <f aca="false" ca="false" dt2D="false" dtr="false" t="normal">$L354*$K354*BB350</f>
        <v>0</v>
      </c>
      <c r="BC354" s="568" t="n">
        <f aca="false" ca="false" dt2D="false" dtr="false" t="normal">$L354*$K354*BC350</f>
        <v>0</v>
      </c>
      <c r="BD354" s="568" t="n">
        <f aca="false" ca="false" dt2D="false" dtr="false" t="normal">$L354*$K354*BD350</f>
        <v>0</v>
      </c>
      <c r="BE354" s="568" t="n">
        <f aca="false" ca="false" dt2D="false" dtr="false" t="normal">$L354*$K354*BE350</f>
        <v>0</v>
      </c>
      <c r="BF354" s="568" t="n">
        <f aca="false" ca="false" dt2D="false" dtr="false" t="normal">$L354*$K354*BF350</f>
        <v>0</v>
      </c>
      <c r="BG354" s="568" t="n">
        <f aca="false" ca="false" dt2D="false" dtr="false" t="normal">$L354*$K354*BG350</f>
        <v>0</v>
      </c>
      <c r="BH354" s="568" t="n">
        <f aca="false" ca="false" dt2D="false" dtr="false" t="normal">$L354*$K354*BH350</f>
        <v>0</v>
      </c>
      <c r="BI354" s="568" t="n">
        <f aca="false" ca="false" dt2D="false" dtr="false" t="normal">$L354*$K354*BI350</f>
        <v>0</v>
      </c>
      <c r="BJ354" s="568" t="n">
        <f aca="false" ca="false" dt2D="false" dtr="false" t="normal">$L354*$K354*BJ350</f>
        <v>0</v>
      </c>
      <c r="BK354" s="568" t="n">
        <f aca="false" ca="false" dt2D="false" dtr="false" t="normal">$L354*$K354*BK350</f>
        <v>0</v>
      </c>
      <c r="BL354" s="568" t="n">
        <f aca="false" ca="false" dt2D="false" dtr="false" t="normal">$L354*$K354*BL350</f>
        <v>0</v>
      </c>
      <c r="BM354" s="568" t="n">
        <f aca="false" ca="false" dt2D="false" dtr="false" t="normal">$L354*$K354*BM350</f>
        <v>0</v>
      </c>
      <c r="BN354" s="568" t="n">
        <f aca="false" ca="false" dt2D="false" dtr="false" t="normal">$L354*$K354*BN350</f>
        <v>0</v>
      </c>
      <c r="BO354" s="568" t="n">
        <f aca="false" ca="false" dt2D="false" dtr="false" t="normal">$L354*$K354*BO350</f>
        <v>0</v>
      </c>
      <c r="BP354" s="568" t="n">
        <f aca="false" ca="false" dt2D="false" dtr="false" t="normal">$L354*$K354*BP350</f>
        <v>0</v>
      </c>
      <c r="BQ354" s="568" t="n">
        <f aca="false" ca="false" dt2D="false" dtr="false" t="normal">$L354*$K354*BQ350</f>
        <v>0</v>
      </c>
      <c r="BR354" s="568" t="n">
        <f aca="false" ca="false" dt2D="false" dtr="false" t="normal">$L354*$K354*BR350</f>
        <v>0</v>
      </c>
      <c r="BS354" s="568" t="n">
        <f aca="false" ca="false" dt2D="false" dtr="false" t="normal">$L354*$K354*BS350</f>
        <v>0</v>
      </c>
      <c r="BT354" s="568" t="n">
        <f aca="false" ca="false" dt2D="false" dtr="false" t="normal">$L354*$K354*BT350</f>
        <v>0</v>
      </c>
    </row>
    <row hidden="true" ht="16.5" outlineLevel="2" r="355">
      <c r="A355" s="529" t="e">
        <f aca="false" ca="false" dt2D="false" dtr="false" t="normal">A354</f>
        <v>#N/A</v>
      </c>
      <c r="F355" s="482" t="e">
        <f aca="false" ca="false" dt2D="false" dtr="false" t="normal">F354</f>
        <v>#N/A</v>
      </c>
      <c r="G355" s="482" t="n">
        <f aca="false" ca="false" dt2D="false" dtr="false" t="normal">G354</f>
        <v>0</v>
      </c>
      <c r="I355" s="570" t="s">
        <v>588</v>
      </c>
      <c r="J355" s="626" t="n"/>
      <c r="K355" s="567" t="n"/>
      <c r="L355" s="627" t="n"/>
      <c r="M355" s="568" t="n">
        <f aca="false" ca="false" dt2D="false" dtr="false" t="normal">$L355*$K355*M350</f>
        <v>0</v>
      </c>
      <c r="N355" s="568" t="n">
        <f aca="false" ca="false" dt2D="false" dtr="false" t="normal">$L355*$K355*N350</f>
        <v>0</v>
      </c>
      <c r="O355" s="568" t="n">
        <f aca="false" ca="false" dt2D="false" dtr="false" t="normal">$L355*$K355*O350</f>
        <v>0</v>
      </c>
      <c r="P355" s="568" t="n">
        <f aca="false" ca="false" dt2D="false" dtr="false" t="normal">$L355*$K355*P350</f>
        <v>0</v>
      </c>
      <c r="Q355" s="568" t="n">
        <f aca="false" ca="false" dt2D="false" dtr="false" t="normal">$L355*$K355*Q350</f>
        <v>0</v>
      </c>
      <c r="R355" s="568" t="n">
        <f aca="false" ca="false" dt2D="false" dtr="false" t="normal">$L355*$K355*R350</f>
        <v>0</v>
      </c>
      <c r="S355" s="568" t="n">
        <f aca="false" ca="false" dt2D="false" dtr="false" t="normal">$L355*$K355*S350</f>
        <v>0</v>
      </c>
      <c r="T355" s="568" t="n">
        <f aca="false" ca="false" dt2D="false" dtr="false" t="normal">$L355*$K355*T350</f>
        <v>0</v>
      </c>
      <c r="U355" s="568" t="n">
        <f aca="false" ca="false" dt2D="false" dtr="false" t="normal">$L355*$K355*U350</f>
        <v>0</v>
      </c>
      <c r="V355" s="568" t="n">
        <f aca="false" ca="false" dt2D="false" dtr="false" t="normal">$L355*$K355*V350</f>
        <v>0</v>
      </c>
      <c r="W355" s="568" t="n">
        <f aca="false" ca="false" dt2D="false" dtr="false" t="normal">$L355*$K355*W350</f>
        <v>0</v>
      </c>
      <c r="X355" s="568" t="n">
        <f aca="false" ca="false" dt2D="false" dtr="false" t="normal">$L355*$K355*X350</f>
        <v>0</v>
      </c>
      <c r="Y355" s="568" t="n">
        <f aca="false" ca="false" dt2D="false" dtr="false" t="normal">$L355*$K355*Y350</f>
        <v>0</v>
      </c>
      <c r="Z355" s="568" t="n">
        <f aca="false" ca="false" dt2D="false" dtr="false" t="normal">$L355*$K355*Z350</f>
        <v>0</v>
      </c>
      <c r="AA355" s="568" t="n">
        <f aca="false" ca="false" dt2D="false" dtr="false" t="normal">$L355*$K355*AA350</f>
        <v>0</v>
      </c>
      <c r="AB355" s="568" t="n">
        <f aca="false" ca="false" dt2D="false" dtr="false" t="normal">$L355*$K355*AB350</f>
        <v>0</v>
      </c>
      <c r="AC355" s="568" t="n">
        <f aca="false" ca="false" dt2D="false" dtr="false" t="normal">$L355*$K355*AC350</f>
        <v>0</v>
      </c>
      <c r="AD355" s="568" t="n">
        <f aca="false" ca="false" dt2D="false" dtr="false" t="normal">$L355*$K355*AD350</f>
        <v>0</v>
      </c>
      <c r="AE355" s="568" t="n">
        <f aca="false" ca="false" dt2D="false" dtr="false" t="normal">$L355*$K355*AE350</f>
        <v>0</v>
      </c>
      <c r="AF355" s="568" t="n">
        <f aca="false" ca="false" dt2D="false" dtr="false" t="normal">$L355*$K355*AF350</f>
        <v>0</v>
      </c>
      <c r="AG355" s="568" t="n">
        <f aca="false" ca="false" dt2D="false" dtr="false" t="normal">$L355*$K355*AG350</f>
        <v>0</v>
      </c>
      <c r="AH355" s="568" t="n">
        <f aca="false" ca="false" dt2D="false" dtr="false" t="normal">$L355*$K355*AH350</f>
        <v>0</v>
      </c>
      <c r="AI355" s="568" t="n">
        <f aca="false" ca="false" dt2D="false" dtr="false" t="normal">$L355*$K355*AI350</f>
        <v>0</v>
      </c>
      <c r="AJ355" s="568" t="n">
        <f aca="false" ca="false" dt2D="false" dtr="false" t="normal">$L355*$K355*AJ350</f>
        <v>0</v>
      </c>
      <c r="AK355" s="568" t="n">
        <f aca="false" ca="false" dt2D="false" dtr="false" t="normal">$L355*$K355*AK350</f>
        <v>0</v>
      </c>
      <c r="AL355" s="568" t="n">
        <f aca="false" ca="false" dt2D="false" dtr="false" t="normal">$L355*$K355*AL350</f>
        <v>0</v>
      </c>
      <c r="AM355" s="568" t="n">
        <f aca="false" ca="false" dt2D="false" dtr="false" t="normal">$L355*$K355*AM350</f>
        <v>0</v>
      </c>
      <c r="AN355" s="568" t="n">
        <f aca="false" ca="false" dt2D="false" dtr="false" t="normal">$L355*$K355*AN350</f>
        <v>0</v>
      </c>
      <c r="AO355" s="568" t="n">
        <f aca="false" ca="false" dt2D="false" dtr="false" t="normal">$L355*$K355*AO350</f>
        <v>0</v>
      </c>
      <c r="AP355" s="568" t="n">
        <f aca="false" ca="false" dt2D="false" dtr="false" t="normal">$L355*$K355*AP350</f>
        <v>0</v>
      </c>
      <c r="AQ355" s="568" t="n">
        <f aca="false" ca="false" dt2D="false" dtr="false" t="normal">$L355*$K355*AQ350</f>
        <v>0</v>
      </c>
      <c r="AR355" s="568" t="n">
        <f aca="false" ca="false" dt2D="false" dtr="false" t="normal">$L355*$K355*AR350</f>
        <v>0</v>
      </c>
      <c r="AS355" s="568" t="n">
        <f aca="false" ca="false" dt2D="false" dtr="false" t="normal">$L355*$K355*AS350</f>
        <v>0</v>
      </c>
      <c r="AT355" s="568" t="n">
        <f aca="false" ca="false" dt2D="false" dtr="false" t="normal">$L355*$K355*AT350</f>
        <v>0</v>
      </c>
      <c r="AU355" s="568" t="n">
        <f aca="false" ca="false" dt2D="false" dtr="false" t="normal">$L355*$K355*AU350</f>
        <v>0</v>
      </c>
      <c r="AV355" s="568" t="n">
        <f aca="false" ca="false" dt2D="false" dtr="false" t="normal">$L355*$K355*AV350</f>
        <v>0</v>
      </c>
      <c r="AW355" s="568" t="n">
        <f aca="false" ca="false" dt2D="false" dtr="false" t="normal">$L355*$K355*AW350</f>
        <v>0</v>
      </c>
      <c r="AX355" s="568" t="n">
        <f aca="false" ca="false" dt2D="false" dtr="false" t="normal">$L355*$K355*AX350</f>
        <v>0</v>
      </c>
      <c r="AY355" s="568" t="n">
        <f aca="false" ca="false" dt2D="false" dtr="false" t="normal">$L355*$K355*AY350</f>
        <v>0</v>
      </c>
      <c r="AZ355" s="568" t="n">
        <f aca="false" ca="false" dt2D="false" dtr="false" t="normal">$L355*$K355*AZ350</f>
        <v>0</v>
      </c>
      <c r="BA355" s="568" t="n">
        <f aca="false" ca="false" dt2D="false" dtr="false" t="normal">$L355*$K355*BA350</f>
        <v>0</v>
      </c>
      <c r="BB355" s="568" t="n">
        <f aca="false" ca="false" dt2D="false" dtr="false" t="normal">$L355*$K355*BB350</f>
        <v>0</v>
      </c>
      <c r="BC355" s="568" t="n">
        <f aca="false" ca="false" dt2D="false" dtr="false" t="normal">$L355*$K355*BC350</f>
        <v>0</v>
      </c>
      <c r="BD355" s="568" t="n">
        <f aca="false" ca="false" dt2D="false" dtr="false" t="normal">$L355*$K355*BD350</f>
        <v>0</v>
      </c>
      <c r="BE355" s="568" t="n">
        <f aca="false" ca="false" dt2D="false" dtr="false" t="normal">$L355*$K355*BE350</f>
        <v>0</v>
      </c>
      <c r="BF355" s="568" t="n">
        <f aca="false" ca="false" dt2D="false" dtr="false" t="normal">$L355*$K355*BF350</f>
        <v>0</v>
      </c>
      <c r="BG355" s="568" t="n">
        <f aca="false" ca="false" dt2D="false" dtr="false" t="normal">$L355*$K355*BG350</f>
        <v>0</v>
      </c>
      <c r="BH355" s="568" t="n">
        <f aca="false" ca="false" dt2D="false" dtr="false" t="normal">$L355*$K355*BH350</f>
        <v>0</v>
      </c>
      <c r="BI355" s="568" t="n">
        <f aca="false" ca="false" dt2D="false" dtr="false" t="normal">$L355*$K355*BI350</f>
        <v>0</v>
      </c>
      <c r="BJ355" s="568" t="n">
        <f aca="false" ca="false" dt2D="false" dtr="false" t="normal">$L355*$K355*BJ350</f>
        <v>0</v>
      </c>
      <c r="BK355" s="568" t="n">
        <f aca="false" ca="false" dt2D="false" dtr="false" t="normal">$L355*$K355*BK350</f>
        <v>0</v>
      </c>
      <c r="BL355" s="568" t="n">
        <f aca="false" ca="false" dt2D="false" dtr="false" t="normal">$L355*$K355*BL350</f>
        <v>0</v>
      </c>
      <c r="BM355" s="568" t="n">
        <f aca="false" ca="false" dt2D="false" dtr="false" t="normal">$L355*$K355*BM350</f>
        <v>0</v>
      </c>
      <c r="BN355" s="568" t="n">
        <f aca="false" ca="false" dt2D="false" dtr="false" t="normal">$L355*$K355*BN350</f>
        <v>0</v>
      </c>
      <c r="BO355" s="568" t="n">
        <f aca="false" ca="false" dt2D="false" dtr="false" t="normal">$L355*$K355*BO350</f>
        <v>0</v>
      </c>
      <c r="BP355" s="568" t="n">
        <f aca="false" ca="false" dt2D="false" dtr="false" t="normal">$L355*$K355*BP350</f>
        <v>0</v>
      </c>
      <c r="BQ355" s="568" t="n">
        <f aca="false" ca="false" dt2D="false" dtr="false" t="normal">$L355*$K355*BQ350</f>
        <v>0</v>
      </c>
      <c r="BR355" s="568" t="n">
        <f aca="false" ca="false" dt2D="false" dtr="false" t="normal">$L355*$K355*BR350</f>
        <v>0</v>
      </c>
      <c r="BS355" s="568" t="n">
        <f aca="false" ca="false" dt2D="false" dtr="false" t="normal">$L355*$K355*BS350</f>
        <v>0</v>
      </c>
      <c r="BT355" s="568" t="n">
        <f aca="false" ca="false" dt2D="false" dtr="false" t="normal">$L355*$K355*BT350</f>
        <v>0</v>
      </c>
    </row>
    <row hidden="true" ht="16.5" outlineLevel="2" r="356">
      <c r="A356" s="529" t="e">
        <f aca="false" ca="false" dt2D="false" dtr="false" t="normal">A355</f>
        <v>#N/A</v>
      </c>
      <c r="F356" s="482" t="e">
        <f aca="false" ca="false" dt2D="false" dtr="false" t="normal">F355</f>
        <v>#N/A</v>
      </c>
      <c r="G356" s="482" t="n">
        <f aca="false" ca="false" dt2D="false" dtr="false" t="normal">G355</f>
        <v>0</v>
      </c>
      <c r="I356" s="570" t="s">
        <v>588</v>
      </c>
      <c r="J356" s="626" t="n"/>
      <c r="K356" s="567" t="n"/>
      <c r="L356" s="627" t="n"/>
      <c r="M356" s="568" t="n">
        <f aca="false" ca="false" dt2D="false" dtr="false" t="normal">$L356*$K356*M350</f>
        <v>0</v>
      </c>
      <c r="N356" s="568" t="n">
        <f aca="false" ca="false" dt2D="false" dtr="false" t="normal">$L356*$K356*N350</f>
        <v>0</v>
      </c>
      <c r="O356" s="568" t="n">
        <f aca="false" ca="false" dt2D="false" dtr="false" t="normal">$L356*$K356*O350</f>
        <v>0</v>
      </c>
      <c r="P356" s="568" t="n">
        <f aca="false" ca="false" dt2D="false" dtr="false" t="normal">$L356*$K356*P350</f>
        <v>0</v>
      </c>
      <c r="Q356" s="568" t="n">
        <f aca="false" ca="false" dt2D="false" dtr="false" t="normal">$L356*$K356*Q350</f>
        <v>0</v>
      </c>
      <c r="R356" s="568" t="n">
        <f aca="false" ca="false" dt2D="false" dtr="false" t="normal">$L356*$K356*R350</f>
        <v>0</v>
      </c>
      <c r="S356" s="568" t="n">
        <f aca="false" ca="false" dt2D="false" dtr="false" t="normal">$L356*$K356*S350</f>
        <v>0</v>
      </c>
      <c r="T356" s="568" t="n">
        <f aca="false" ca="false" dt2D="false" dtr="false" t="normal">$L356*$K356*T350</f>
        <v>0</v>
      </c>
      <c r="U356" s="568" t="n">
        <f aca="false" ca="false" dt2D="false" dtr="false" t="normal">$L356*$K356*U350</f>
        <v>0</v>
      </c>
      <c r="V356" s="568" t="n">
        <f aca="false" ca="false" dt2D="false" dtr="false" t="normal">$L356*$K356*V350</f>
        <v>0</v>
      </c>
      <c r="W356" s="568" t="n">
        <f aca="false" ca="false" dt2D="false" dtr="false" t="normal">$L356*$K356*W350</f>
        <v>0</v>
      </c>
      <c r="X356" s="568" t="n">
        <f aca="false" ca="false" dt2D="false" dtr="false" t="normal">$L356*$K356*X350</f>
        <v>0</v>
      </c>
      <c r="Y356" s="568" t="n">
        <f aca="false" ca="false" dt2D="false" dtr="false" t="normal">$L356*$K356*Y350</f>
        <v>0</v>
      </c>
      <c r="Z356" s="568" t="n">
        <f aca="false" ca="false" dt2D="false" dtr="false" t="normal">$L356*$K356*Z350</f>
        <v>0</v>
      </c>
      <c r="AA356" s="568" t="n">
        <f aca="false" ca="false" dt2D="false" dtr="false" t="normal">$L356*$K356*AA350</f>
        <v>0</v>
      </c>
      <c r="AB356" s="568" t="n">
        <f aca="false" ca="false" dt2D="false" dtr="false" t="normal">$L356*$K356*AB350</f>
        <v>0</v>
      </c>
      <c r="AC356" s="568" t="n">
        <f aca="false" ca="false" dt2D="false" dtr="false" t="normal">$L356*$K356*AC350</f>
        <v>0</v>
      </c>
      <c r="AD356" s="568" t="n">
        <f aca="false" ca="false" dt2D="false" dtr="false" t="normal">$L356*$K356*AD350</f>
        <v>0</v>
      </c>
      <c r="AE356" s="568" t="n">
        <f aca="false" ca="false" dt2D="false" dtr="false" t="normal">$L356*$K356*AE350</f>
        <v>0</v>
      </c>
      <c r="AF356" s="568" t="n">
        <f aca="false" ca="false" dt2D="false" dtr="false" t="normal">$L356*$K356*AF350</f>
        <v>0</v>
      </c>
      <c r="AG356" s="568" t="n">
        <f aca="false" ca="false" dt2D="false" dtr="false" t="normal">$L356*$K356*AG350</f>
        <v>0</v>
      </c>
      <c r="AH356" s="568" t="n">
        <f aca="false" ca="false" dt2D="false" dtr="false" t="normal">$L356*$K356*AH350</f>
        <v>0</v>
      </c>
      <c r="AI356" s="568" t="n">
        <f aca="false" ca="false" dt2D="false" dtr="false" t="normal">$L356*$K356*AI350</f>
        <v>0</v>
      </c>
      <c r="AJ356" s="568" t="n">
        <f aca="false" ca="false" dt2D="false" dtr="false" t="normal">$L356*$K356*AJ350</f>
        <v>0</v>
      </c>
      <c r="AK356" s="568" t="n">
        <f aca="false" ca="false" dt2D="false" dtr="false" t="normal">$L356*$K356*AK350</f>
        <v>0</v>
      </c>
      <c r="AL356" s="568" t="n">
        <f aca="false" ca="false" dt2D="false" dtr="false" t="normal">$L356*$K356*AL350</f>
        <v>0</v>
      </c>
      <c r="AM356" s="568" t="n">
        <f aca="false" ca="false" dt2D="false" dtr="false" t="normal">$L356*$K356*AM350</f>
        <v>0</v>
      </c>
      <c r="AN356" s="568" t="n">
        <f aca="false" ca="false" dt2D="false" dtr="false" t="normal">$L356*$K356*AN350</f>
        <v>0</v>
      </c>
      <c r="AO356" s="568" t="n">
        <f aca="false" ca="false" dt2D="false" dtr="false" t="normal">$L356*$K356*AO350</f>
        <v>0</v>
      </c>
      <c r="AP356" s="568" t="n">
        <f aca="false" ca="false" dt2D="false" dtr="false" t="normal">$L356*$K356*AP350</f>
        <v>0</v>
      </c>
      <c r="AQ356" s="568" t="n">
        <f aca="false" ca="false" dt2D="false" dtr="false" t="normal">$L356*$K356*AQ350</f>
        <v>0</v>
      </c>
      <c r="AR356" s="568" t="n">
        <f aca="false" ca="false" dt2D="false" dtr="false" t="normal">$L356*$K356*AR350</f>
        <v>0</v>
      </c>
      <c r="AS356" s="568" t="n">
        <f aca="false" ca="false" dt2D="false" dtr="false" t="normal">$L356*$K356*AS350</f>
        <v>0</v>
      </c>
      <c r="AT356" s="568" t="n">
        <f aca="false" ca="false" dt2D="false" dtr="false" t="normal">$L356*$K356*AT350</f>
        <v>0</v>
      </c>
      <c r="AU356" s="568" t="n">
        <f aca="false" ca="false" dt2D="false" dtr="false" t="normal">$L356*$K356*AU350</f>
        <v>0</v>
      </c>
      <c r="AV356" s="568" t="n">
        <f aca="false" ca="false" dt2D="false" dtr="false" t="normal">$L356*$K356*AV350</f>
        <v>0</v>
      </c>
      <c r="AW356" s="568" t="n">
        <f aca="false" ca="false" dt2D="false" dtr="false" t="normal">$L356*$K356*AW350</f>
        <v>0</v>
      </c>
      <c r="AX356" s="568" t="n">
        <f aca="false" ca="false" dt2D="false" dtr="false" t="normal">$L356*$K356*AX350</f>
        <v>0</v>
      </c>
      <c r="AY356" s="568" t="n">
        <f aca="false" ca="false" dt2D="false" dtr="false" t="normal">$L356*$K356*AY350</f>
        <v>0</v>
      </c>
      <c r="AZ356" s="568" t="n">
        <f aca="false" ca="false" dt2D="false" dtr="false" t="normal">$L356*$K356*AZ350</f>
        <v>0</v>
      </c>
      <c r="BA356" s="568" t="n">
        <f aca="false" ca="false" dt2D="false" dtr="false" t="normal">$L356*$K356*BA350</f>
        <v>0</v>
      </c>
      <c r="BB356" s="568" t="n">
        <f aca="false" ca="false" dt2D="false" dtr="false" t="normal">$L356*$K356*BB350</f>
        <v>0</v>
      </c>
      <c r="BC356" s="568" t="n">
        <f aca="false" ca="false" dt2D="false" dtr="false" t="normal">$L356*$K356*BC350</f>
        <v>0</v>
      </c>
      <c r="BD356" s="568" t="n">
        <f aca="false" ca="false" dt2D="false" dtr="false" t="normal">$L356*$K356*BD350</f>
        <v>0</v>
      </c>
      <c r="BE356" s="568" t="n">
        <f aca="false" ca="false" dt2D="false" dtr="false" t="normal">$L356*$K356*BE350</f>
        <v>0</v>
      </c>
      <c r="BF356" s="568" t="n">
        <f aca="false" ca="false" dt2D="false" dtr="false" t="normal">$L356*$K356*BF350</f>
        <v>0</v>
      </c>
      <c r="BG356" s="568" t="n">
        <f aca="false" ca="false" dt2D="false" dtr="false" t="normal">$L356*$K356*BG350</f>
        <v>0</v>
      </c>
      <c r="BH356" s="568" t="n">
        <f aca="false" ca="false" dt2D="false" dtr="false" t="normal">$L356*$K356*BH350</f>
        <v>0</v>
      </c>
      <c r="BI356" s="568" t="n">
        <f aca="false" ca="false" dt2D="false" dtr="false" t="normal">$L356*$K356*BI350</f>
        <v>0</v>
      </c>
      <c r="BJ356" s="568" t="n">
        <f aca="false" ca="false" dt2D="false" dtr="false" t="normal">$L356*$K356*BJ350</f>
        <v>0</v>
      </c>
      <c r="BK356" s="568" t="n">
        <f aca="false" ca="false" dt2D="false" dtr="false" t="normal">$L356*$K356*BK350</f>
        <v>0</v>
      </c>
      <c r="BL356" s="568" t="n">
        <f aca="false" ca="false" dt2D="false" dtr="false" t="normal">$L356*$K356*BL350</f>
        <v>0</v>
      </c>
      <c r="BM356" s="568" t="n">
        <f aca="false" ca="false" dt2D="false" dtr="false" t="normal">$L356*$K356*BM350</f>
        <v>0</v>
      </c>
      <c r="BN356" s="568" t="n">
        <f aca="false" ca="false" dt2D="false" dtr="false" t="normal">$L356*$K356*BN350</f>
        <v>0</v>
      </c>
      <c r="BO356" s="568" t="n">
        <f aca="false" ca="false" dt2D="false" dtr="false" t="normal">$L356*$K356*BO350</f>
        <v>0</v>
      </c>
      <c r="BP356" s="568" t="n">
        <f aca="false" ca="false" dt2D="false" dtr="false" t="normal">$L356*$K356*BP350</f>
        <v>0</v>
      </c>
      <c r="BQ356" s="568" t="n">
        <f aca="false" ca="false" dt2D="false" dtr="false" t="normal">$L356*$K356*BQ350</f>
        <v>0</v>
      </c>
      <c r="BR356" s="568" t="n">
        <f aca="false" ca="false" dt2D="false" dtr="false" t="normal">$L356*$K356*BR350</f>
        <v>0</v>
      </c>
      <c r="BS356" s="568" t="n">
        <f aca="false" ca="false" dt2D="false" dtr="false" t="normal">$L356*$K356*BS350</f>
        <v>0</v>
      </c>
      <c r="BT356" s="568" t="n">
        <f aca="false" ca="false" dt2D="false" dtr="false" t="normal">$L356*$K356*BT350</f>
        <v>0</v>
      </c>
    </row>
    <row hidden="true" ht="16.5" outlineLevel="1" r="357">
      <c r="A357" s="529" t="e">
        <f aca="false" ca="false" dt2D="false" dtr="false" t="normal">A356</f>
        <v>#N/A</v>
      </c>
      <c r="B357" s="482" t="s">
        <v>575</v>
      </c>
      <c r="D357" s="482" t="s">
        <v>580</v>
      </c>
      <c r="E357" s="482" t="s">
        <v>629</v>
      </c>
      <c r="F357" s="482" t="e">
        <f aca="false" ca="false" dt2D="false" dtr="false" t="normal">F356</f>
        <v>#N/A</v>
      </c>
      <c r="G357" s="482" t="n">
        <f aca="false" ca="false" dt2D="false" dtr="false" t="normal">G356</f>
        <v>0</v>
      </c>
      <c r="I357" s="571" t="s">
        <v>736</v>
      </c>
      <c r="L357" s="235" t="n"/>
      <c r="M357" s="573" t="n">
        <f aca="false" ca="false" dt2D="false" dtr="false" t="normal">SUM(M351:M356)</f>
        <v>0</v>
      </c>
      <c r="N357" s="573" t="n">
        <f aca="false" ca="false" dt2D="false" dtr="false" t="normal">SUM(N351:N356)</f>
        <v>0</v>
      </c>
      <c r="O357" s="573" t="n">
        <f aca="false" ca="false" dt2D="false" dtr="false" t="normal">SUM(O351:O356)</f>
        <v>0</v>
      </c>
      <c r="P357" s="573" t="n">
        <f aca="false" ca="false" dt2D="false" dtr="false" t="normal">SUM(P351:P356)</f>
        <v>0</v>
      </c>
      <c r="Q357" s="573" t="n">
        <f aca="false" ca="false" dt2D="false" dtr="false" t="normal">SUM(Q351:Q356)</f>
        <v>0</v>
      </c>
      <c r="R357" s="573" t="n">
        <f aca="false" ca="false" dt2D="false" dtr="false" t="normal">SUM(R351:R356)</f>
        <v>0</v>
      </c>
      <c r="S357" s="573" t="n">
        <f aca="false" ca="false" dt2D="false" dtr="false" t="normal">SUM(S351:S356)</f>
        <v>0</v>
      </c>
      <c r="T357" s="573" t="n">
        <f aca="false" ca="false" dt2D="false" dtr="false" t="normal">SUM(T351:T356)</f>
        <v>0</v>
      </c>
      <c r="U357" s="573" t="n">
        <f aca="false" ca="false" dt2D="false" dtr="false" t="normal">SUM(U351:U356)</f>
        <v>0</v>
      </c>
      <c r="V357" s="573" t="n">
        <f aca="false" ca="false" dt2D="false" dtr="false" t="normal">SUM(V351:V356)</f>
        <v>0</v>
      </c>
      <c r="W357" s="573" t="n">
        <f aca="false" ca="false" dt2D="false" dtr="false" t="normal">SUM(W351:W356)</f>
        <v>0</v>
      </c>
      <c r="X357" s="573" t="n">
        <f aca="false" ca="false" dt2D="false" dtr="false" t="normal">SUM(X351:X356)</f>
        <v>0</v>
      </c>
      <c r="Y357" s="573" t="n">
        <f aca="false" ca="false" dt2D="false" dtr="false" t="normal">SUM(Y351:Y356)</f>
        <v>0</v>
      </c>
      <c r="Z357" s="573" t="n">
        <f aca="false" ca="false" dt2D="false" dtr="false" t="normal">SUM(Z351:Z356)</f>
        <v>0</v>
      </c>
      <c r="AA357" s="573" t="n">
        <f aca="false" ca="false" dt2D="false" dtr="false" t="normal">SUM(AA351:AA356)</f>
        <v>0</v>
      </c>
      <c r="AB357" s="573" t="n">
        <f aca="false" ca="false" dt2D="false" dtr="false" t="normal">SUM(AB351:AB356)</f>
        <v>0</v>
      </c>
      <c r="AC357" s="573" t="n">
        <f aca="false" ca="false" dt2D="false" dtr="false" t="normal">SUM(AC351:AC356)</f>
        <v>0</v>
      </c>
      <c r="AD357" s="573" t="n">
        <f aca="false" ca="false" dt2D="false" dtr="false" t="normal">SUM(AD351:AD356)</f>
        <v>0</v>
      </c>
      <c r="AE357" s="573" t="n">
        <f aca="false" ca="false" dt2D="false" dtr="false" t="normal">SUM(AE351:AE356)</f>
        <v>0</v>
      </c>
      <c r="AF357" s="573" t="n">
        <f aca="false" ca="false" dt2D="false" dtr="false" t="normal">SUM(AF351:AF356)</f>
        <v>0</v>
      </c>
      <c r="AG357" s="573" t="n">
        <f aca="false" ca="false" dt2D="false" dtr="false" t="normal">SUM(AG351:AG356)</f>
        <v>0</v>
      </c>
      <c r="AH357" s="573" t="n">
        <f aca="false" ca="false" dt2D="false" dtr="false" t="normal">SUM(AH351:AH356)</f>
        <v>0</v>
      </c>
      <c r="AI357" s="573" t="n">
        <f aca="false" ca="false" dt2D="false" dtr="false" t="normal">SUM(AI351:AI356)</f>
        <v>0</v>
      </c>
      <c r="AJ357" s="573" t="n">
        <f aca="false" ca="false" dt2D="false" dtr="false" t="normal">SUM(AJ351:AJ356)</f>
        <v>0</v>
      </c>
      <c r="AK357" s="573" t="n">
        <f aca="false" ca="false" dt2D="false" dtr="false" t="normal">SUM(AK351:AK356)</f>
        <v>0</v>
      </c>
      <c r="AL357" s="573" t="n">
        <f aca="false" ca="false" dt2D="false" dtr="false" t="normal">SUM(AL351:AL356)</f>
        <v>0</v>
      </c>
      <c r="AM357" s="573" t="n">
        <f aca="false" ca="false" dt2D="false" dtr="false" t="normal">SUM(AM351:AM356)</f>
        <v>0</v>
      </c>
      <c r="AN357" s="573" t="n">
        <f aca="false" ca="false" dt2D="false" dtr="false" t="normal">SUM(AN351:AN356)</f>
        <v>0</v>
      </c>
      <c r="AO357" s="573" t="n">
        <f aca="false" ca="false" dt2D="false" dtr="false" t="normal">SUM(AO351:AO356)</f>
        <v>0</v>
      </c>
      <c r="AP357" s="573" t="n">
        <f aca="false" ca="false" dt2D="false" dtr="false" t="normal">SUM(AP351:AP356)</f>
        <v>0</v>
      </c>
      <c r="AQ357" s="573" t="n">
        <f aca="false" ca="false" dt2D="false" dtr="false" t="normal">SUM(AQ351:AQ356)</f>
        <v>0</v>
      </c>
      <c r="AR357" s="573" t="n">
        <f aca="false" ca="false" dt2D="false" dtr="false" t="normal">SUM(AR351:AR356)</f>
        <v>0</v>
      </c>
      <c r="AS357" s="573" t="n">
        <f aca="false" ca="false" dt2D="false" dtr="false" t="normal">SUM(AS351:AS356)</f>
        <v>0</v>
      </c>
      <c r="AT357" s="573" t="n">
        <f aca="false" ca="false" dt2D="false" dtr="false" t="normal">SUM(AT351:AT356)</f>
        <v>0</v>
      </c>
      <c r="AU357" s="573" t="n">
        <f aca="false" ca="false" dt2D="false" dtr="false" t="normal">SUM(AU351:AU356)</f>
        <v>0</v>
      </c>
      <c r="AV357" s="573" t="n">
        <f aca="false" ca="false" dt2D="false" dtr="false" t="normal">SUM(AV351:AV356)</f>
        <v>0</v>
      </c>
      <c r="AW357" s="573" t="n">
        <f aca="false" ca="false" dt2D="false" dtr="false" t="normal">SUM(AW351:AW356)</f>
        <v>0</v>
      </c>
      <c r="AX357" s="573" t="n">
        <f aca="false" ca="false" dt2D="false" dtr="false" t="normal">SUM(AX351:AX356)</f>
        <v>0</v>
      </c>
      <c r="AY357" s="573" t="n">
        <f aca="false" ca="false" dt2D="false" dtr="false" t="normal">SUM(AY351:AY356)</f>
        <v>0</v>
      </c>
      <c r="AZ357" s="573" t="n">
        <f aca="false" ca="false" dt2D="false" dtr="false" t="normal">SUM(AZ351:AZ356)</f>
        <v>0</v>
      </c>
      <c r="BA357" s="573" t="n">
        <f aca="false" ca="false" dt2D="false" dtr="false" t="normal">SUM(BA351:BA356)</f>
        <v>0</v>
      </c>
      <c r="BB357" s="573" t="n">
        <f aca="false" ca="false" dt2D="false" dtr="false" t="normal">SUM(BB351:BB356)</f>
        <v>0</v>
      </c>
      <c r="BC357" s="573" t="n">
        <f aca="false" ca="false" dt2D="false" dtr="false" t="normal">SUM(BC351:BC356)</f>
        <v>0</v>
      </c>
      <c r="BD357" s="573" t="n">
        <f aca="false" ca="false" dt2D="false" dtr="false" t="normal">SUM(BD351:BD356)</f>
        <v>0</v>
      </c>
      <c r="BE357" s="573" t="n">
        <f aca="false" ca="false" dt2D="false" dtr="false" t="normal">SUM(BE351:BE356)</f>
        <v>0</v>
      </c>
      <c r="BF357" s="573" t="n">
        <f aca="false" ca="false" dt2D="false" dtr="false" t="normal">SUM(BF351:BF356)</f>
        <v>0</v>
      </c>
      <c r="BG357" s="573" t="n">
        <f aca="false" ca="false" dt2D="false" dtr="false" t="normal">SUM(BG351:BG356)</f>
        <v>0</v>
      </c>
      <c r="BH357" s="573" t="n">
        <f aca="false" ca="false" dt2D="false" dtr="false" t="normal">SUM(BH351:BH356)</f>
        <v>0</v>
      </c>
      <c r="BI357" s="573" t="n">
        <f aca="false" ca="false" dt2D="false" dtr="false" t="normal">SUM(BI351:BI356)</f>
        <v>0</v>
      </c>
      <c r="BJ357" s="573" t="n">
        <f aca="false" ca="false" dt2D="false" dtr="false" t="normal">SUM(BJ351:BJ356)</f>
        <v>0</v>
      </c>
      <c r="BK357" s="573" t="n">
        <f aca="false" ca="false" dt2D="false" dtr="false" t="normal">SUM(BK351:BK356)</f>
        <v>0</v>
      </c>
      <c r="BL357" s="573" t="n">
        <f aca="false" ca="false" dt2D="false" dtr="false" t="normal">SUM(BL351:BL356)</f>
        <v>0</v>
      </c>
      <c r="BM357" s="573" t="n">
        <f aca="false" ca="false" dt2D="false" dtr="false" t="normal">SUM(BM351:BM356)</f>
        <v>0</v>
      </c>
      <c r="BN357" s="573" t="n">
        <f aca="false" ca="false" dt2D="false" dtr="false" t="normal">SUM(BN351:BN356)</f>
        <v>0</v>
      </c>
      <c r="BO357" s="573" t="n">
        <f aca="false" ca="false" dt2D="false" dtr="false" t="normal">SUM(BO351:BO356)</f>
        <v>0</v>
      </c>
      <c r="BP357" s="573" t="n">
        <f aca="false" ca="false" dt2D="false" dtr="false" t="normal">SUM(BP351:BP356)</f>
        <v>0</v>
      </c>
      <c r="BQ357" s="573" t="n">
        <f aca="false" ca="false" dt2D="false" dtr="false" t="normal">SUM(BQ351:BQ356)</f>
        <v>0</v>
      </c>
      <c r="BR357" s="573" t="n">
        <f aca="false" ca="false" dt2D="false" dtr="false" t="normal">SUM(BR351:BR356)</f>
        <v>0</v>
      </c>
      <c r="BS357" s="573" t="n">
        <f aca="false" ca="false" dt2D="false" dtr="false" t="normal">SUM(BS351:BS356)</f>
        <v>0</v>
      </c>
      <c r="BT357" s="573" t="n">
        <f aca="false" ca="false" dt2D="false" dtr="false" t="normal">SUM(BT351:BT356)</f>
        <v>0</v>
      </c>
    </row>
    <row hidden="true" ht="16.5" outlineLevel="1" r="358">
      <c r="A358" s="529" t="e">
        <f aca="false" ca="false" dt2D="false" dtr="false" t="normal">A357</f>
        <v>#N/A</v>
      </c>
      <c r="F358" s="482" t="e">
        <f aca="false" ca="false" dt2D="false" dtr="false" t="normal">F357</f>
        <v>#N/A</v>
      </c>
      <c r="G358" s="482" t="n">
        <f aca="false" ca="false" dt2D="false" dtr="false" t="normal">G357</f>
        <v>0</v>
      </c>
      <c r="L358" s="235" t="n"/>
      <c r="M358" s="244" t="n"/>
      <c r="N358" s="244" t="n"/>
      <c r="O358" s="244" t="n"/>
      <c r="P358" s="244" t="n"/>
      <c r="Q358" s="244" t="n"/>
      <c r="R358" s="244" t="n"/>
      <c r="S358" s="244" t="n"/>
      <c r="T358" s="244" t="n"/>
      <c r="U358" s="244" t="n"/>
      <c r="V358" s="244" t="n"/>
      <c r="W358" s="244" t="n"/>
      <c r="X358" s="244" t="n"/>
      <c r="Y358" s="244" t="n"/>
      <c r="Z358" s="244" t="n"/>
      <c r="AA358" s="244" t="n"/>
      <c r="AB358" s="244" t="n"/>
      <c r="AC358" s="244" t="n"/>
      <c r="AD358" s="244" t="n"/>
      <c r="AE358" s="244" t="n"/>
      <c r="AF358" s="244" t="n"/>
      <c r="AG358" s="244" t="n"/>
      <c r="AH358" s="244" t="n"/>
      <c r="AI358" s="244" t="n"/>
      <c r="AJ358" s="244" t="n"/>
      <c r="AK358" s="244" t="n"/>
      <c r="AL358" s="244" t="n"/>
      <c r="AM358" s="244" t="n"/>
      <c r="AN358" s="244" t="n"/>
      <c r="AO358" s="244" t="n"/>
      <c r="AP358" s="244" t="n"/>
      <c r="AQ358" s="244" t="n"/>
      <c r="AR358" s="244" t="n"/>
      <c r="AS358" s="244" t="n"/>
      <c r="AT358" s="244" t="n"/>
      <c r="AU358" s="244" t="n"/>
      <c r="AV358" s="244" t="n"/>
      <c r="AW358" s="244" t="n"/>
      <c r="AX358" s="244" t="n"/>
      <c r="AY358" s="244" t="n"/>
      <c r="AZ358" s="244" t="n"/>
      <c r="BA358" s="244" t="n"/>
      <c r="BB358" s="244" t="n"/>
      <c r="BC358" s="244" t="n"/>
      <c r="BD358" s="244" t="n"/>
      <c r="BE358" s="244" t="n"/>
      <c r="BF358" s="244" t="n"/>
      <c r="BG358" s="244" t="n"/>
      <c r="BH358" s="244" t="n"/>
      <c r="BI358" s="244" t="n"/>
      <c r="BJ358" s="244" t="n"/>
      <c r="BK358" s="244" t="n"/>
      <c r="BL358" s="244" t="n"/>
      <c r="BM358" s="244" t="n"/>
      <c r="BN358" s="244" t="n"/>
      <c r="BO358" s="244" t="n"/>
      <c r="BP358" s="244" t="n"/>
      <c r="BQ358" s="244" t="n"/>
      <c r="BR358" s="244" t="n"/>
      <c r="BS358" s="244" t="n"/>
      <c r="BT358" s="244" t="n"/>
    </row>
    <row hidden="true" ht="16.5" outlineLevel="1" r="359">
      <c r="A359" s="529" t="e">
        <f aca="false" ca="false" dt2D="false" dtr="false" t="normal">A358</f>
        <v>#N/A</v>
      </c>
      <c r="F359" s="482" t="e">
        <f aca="false" ca="false" dt2D="false" dtr="false" t="normal">F358</f>
        <v>#N/A</v>
      </c>
      <c r="G359" s="482" t="n">
        <f aca="false" ca="false" dt2D="false" dtr="false" t="normal">G358</f>
        <v>0</v>
      </c>
      <c r="I359" s="85" t="s">
        <v>711</v>
      </c>
      <c r="J359" s="431" t="s">
        <v>585</v>
      </c>
      <c r="K359" s="431" t="n"/>
      <c r="L359" s="430" t="n"/>
      <c r="M359" s="565" t="n"/>
      <c r="N359" s="565" t="n"/>
      <c r="O359" s="565" t="n"/>
      <c r="P359" s="565" t="n"/>
      <c r="Q359" s="565" t="n"/>
      <c r="R359" s="565" t="n"/>
      <c r="S359" s="565" t="n"/>
      <c r="T359" s="565" t="n"/>
      <c r="U359" s="565" t="n"/>
      <c r="V359" s="565" t="n"/>
      <c r="W359" s="565" t="n"/>
      <c r="X359" s="565" t="n"/>
      <c r="Y359" s="565" t="n"/>
      <c r="Z359" s="565" t="n"/>
      <c r="AA359" s="565" t="n"/>
      <c r="AB359" s="565" t="n"/>
      <c r="AC359" s="565" t="n"/>
      <c r="AD359" s="565" t="n"/>
      <c r="AE359" s="565" t="n"/>
      <c r="AF359" s="565" t="n"/>
      <c r="AG359" s="565" t="n"/>
      <c r="AH359" s="565" t="n"/>
      <c r="AI359" s="565" t="n"/>
      <c r="AJ359" s="565" t="n"/>
      <c r="AK359" s="565" t="n"/>
      <c r="AL359" s="565" t="n"/>
      <c r="AM359" s="565" t="n"/>
      <c r="AN359" s="565" t="n"/>
      <c r="AO359" s="565" t="n"/>
      <c r="AP359" s="565" t="n"/>
      <c r="AQ359" s="565" t="n"/>
      <c r="AR359" s="565" t="n"/>
      <c r="AS359" s="565" t="n"/>
      <c r="AT359" s="565" t="n"/>
      <c r="AU359" s="565" t="n"/>
      <c r="AV359" s="565" t="n"/>
      <c r="AW359" s="565" t="n"/>
      <c r="AX359" s="565" t="n"/>
      <c r="AY359" s="565" t="n"/>
      <c r="AZ359" s="565" t="n"/>
      <c r="BA359" s="565" t="n"/>
      <c r="BB359" s="565" t="n"/>
      <c r="BC359" s="565" t="n"/>
      <c r="BD359" s="565" t="n"/>
      <c r="BE359" s="565" t="n"/>
      <c r="BF359" s="565" t="n"/>
      <c r="BG359" s="565" t="n"/>
      <c r="BH359" s="565" t="n"/>
      <c r="BI359" s="565" t="n"/>
      <c r="BJ359" s="565" t="n"/>
      <c r="BK359" s="565" t="n"/>
      <c r="BL359" s="565" t="n"/>
      <c r="BM359" s="565" t="n"/>
      <c r="BN359" s="565" t="n"/>
      <c r="BO359" s="565" t="n"/>
      <c r="BP359" s="565" t="n"/>
      <c r="BQ359" s="565" t="n"/>
      <c r="BR359" s="565" t="n"/>
      <c r="BS359" s="565" t="n"/>
      <c r="BT359" s="565" t="n"/>
    </row>
    <row hidden="true" ht="16.5" outlineLevel="2" r="360">
      <c r="A360" s="529" t="e">
        <f aca="false" ca="false" dt2D="false" dtr="false" t="normal">A359</f>
        <v>#N/A</v>
      </c>
      <c r="F360" s="482" t="e">
        <f aca="false" ca="false" dt2D="false" dtr="false" t="normal">F359</f>
        <v>#N/A</v>
      </c>
      <c r="G360" s="482" t="n">
        <f aca="false" ca="false" dt2D="false" dtr="false" t="normal">G359</f>
        <v>0</v>
      </c>
      <c r="I360" s="566" t="s">
        <v>713</v>
      </c>
      <c r="J360" s="626" t="s">
        <v>587</v>
      </c>
      <c r="K360" s="567" t="n"/>
      <c r="L360" s="627" t="n"/>
      <c r="M360" s="568" t="n">
        <f aca="false" ca="false" dt2D="false" dtr="false" t="normal">$L360*$K360*M359</f>
        <v>0</v>
      </c>
      <c r="N360" s="568" t="n">
        <f aca="false" ca="false" dt2D="false" dtr="false" t="normal">$L360*$K360*N359</f>
        <v>0</v>
      </c>
      <c r="O360" s="568" t="n">
        <f aca="false" ca="false" dt2D="false" dtr="false" t="normal">$L360*$K360*O359</f>
        <v>0</v>
      </c>
      <c r="P360" s="568" t="n">
        <f aca="false" ca="false" dt2D="false" dtr="false" t="normal">$L360*$K360*P359</f>
        <v>0</v>
      </c>
      <c r="Q360" s="568" t="n">
        <f aca="false" ca="false" dt2D="false" dtr="false" t="normal">$L360*$K360*Q359</f>
        <v>0</v>
      </c>
      <c r="R360" s="568" t="n">
        <f aca="false" ca="false" dt2D="false" dtr="false" t="normal">$L360*$K360*R359</f>
        <v>0</v>
      </c>
      <c r="S360" s="568" t="n">
        <f aca="false" ca="false" dt2D="false" dtr="false" t="normal">$L360*$K360*S359</f>
        <v>0</v>
      </c>
      <c r="T360" s="568" t="n">
        <f aca="false" ca="false" dt2D="false" dtr="false" t="normal">$L360*$K360*T359</f>
        <v>0</v>
      </c>
      <c r="U360" s="568" t="n">
        <f aca="false" ca="false" dt2D="false" dtr="false" t="normal">$L360*$K360*U359</f>
        <v>0</v>
      </c>
      <c r="V360" s="568" t="n">
        <f aca="false" ca="false" dt2D="false" dtr="false" t="normal">$L360*$K360*V359</f>
        <v>0</v>
      </c>
      <c r="W360" s="568" t="n">
        <f aca="false" ca="false" dt2D="false" dtr="false" t="normal">$L360*$K360*W359</f>
        <v>0</v>
      </c>
      <c r="X360" s="568" t="n">
        <f aca="false" ca="false" dt2D="false" dtr="false" t="normal">$L360*$K360*X359</f>
        <v>0</v>
      </c>
      <c r="Y360" s="568" t="n">
        <f aca="false" ca="false" dt2D="false" dtr="false" t="normal">$L360*$K360*Y359</f>
        <v>0</v>
      </c>
      <c r="Z360" s="568" t="n">
        <f aca="false" ca="false" dt2D="false" dtr="false" t="normal">$L360*$K360*Z359</f>
        <v>0</v>
      </c>
      <c r="AA360" s="568" t="n">
        <f aca="false" ca="false" dt2D="false" dtr="false" t="normal">$L360*$K360*AA359</f>
        <v>0</v>
      </c>
      <c r="AB360" s="568" t="n">
        <f aca="false" ca="false" dt2D="false" dtr="false" t="normal">$L360*$K360*AB359</f>
        <v>0</v>
      </c>
      <c r="AC360" s="568" t="n">
        <f aca="false" ca="false" dt2D="false" dtr="false" t="normal">$L360*$K360*AC359</f>
        <v>0</v>
      </c>
      <c r="AD360" s="568" t="n">
        <f aca="false" ca="false" dt2D="false" dtr="false" t="normal">$L360*$K360*AD359</f>
        <v>0</v>
      </c>
      <c r="AE360" s="568" t="n">
        <f aca="false" ca="false" dt2D="false" dtr="false" t="normal">$L360*$K360*AE359</f>
        <v>0</v>
      </c>
      <c r="AF360" s="568" t="n">
        <f aca="false" ca="false" dt2D="false" dtr="false" t="normal">$L360*$K360*AF359</f>
        <v>0</v>
      </c>
      <c r="AG360" s="568" t="n">
        <f aca="false" ca="false" dt2D="false" dtr="false" t="normal">$L360*$K360*AG359</f>
        <v>0</v>
      </c>
      <c r="AH360" s="568" t="n">
        <f aca="false" ca="false" dt2D="false" dtr="false" t="normal">$L360*$K360*AH359</f>
        <v>0</v>
      </c>
      <c r="AI360" s="568" t="n">
        <f aca="false" ca="false" dt2D="false" dtr="false" t="normal">$L360*$K360*AI359</f>
        <v>0</v>
      </c>
      <c r="AJ360" s="568" t="n">
        <f aca="false" ca="false" dt2D="false" dtr="false" t="normal">$L360*$K360*AJ359</f>
        <v>0</v>
      </c>
      <c r="AK360" s="568" t="n">
        <f aca="false" ca="false" dt2D="false" dtr="false" t="normal">$L360*$K360*AK359</f>
        <v>0</v>
      </c>
      <c r="AL360" s="568" t="n">
        <f aca="false" ca="false" dt2D="false" dtr="false" t="normal">$L360*$K360*AL359</f>
        <v>0</v>
      </c>
      <c r="AM360" s="568" t="n">
        <f aca="false" ca="false" dt2D="false" dtr="false" t="normal">$L360*$K360*AM359</f>
        <v>0</v>
      </c>
      <c r="AN360" s="568" t="n">
        <f aca="false" ca="false" dt2D="false" dtr="false" t="normal">$L360*$K360*AN359</f>
        <v>0</v>
      </c>
      <c r="AO360" s="568" t="n">
        <f aca="false" ca="false" dt2D="false" dtr="false" t="normal">$L360*$K360*AO359</f>
        <v>0</v>
      </c>
      <c r="AP360" s="568" t="n">
        <f aca="false" ca="false" dt2D="false" dtr="false" t="normal">$L360*$K360*AP359</f>
        <v>0</v>
      </c>
      <c r="AQ360" s="568" t="n">
        <f aca="false" ca="false" dt2D="false" dtr="false" t="normal">$L360*$K360*AQ359</f>
        <v>0</v>
      </c>
      <c r="AR360" s="568" t="n">
        <f aca="false" ca="false" dt2D="false" dtr="false" t="normal">$L360*$K360*AR359</f>
        <v>0</v>
      </c>
      <c r="AS360" s="568" t="n">
        <f aca="false" ca="false" dt2D="false" dtr="false" t="normal">$L360*$K360*AS359</f>
        <v>0</v>
      </c>
      <c r="AT360" s="568" t="n">
        <f aca="false" ca="false" dt2D="false" dtr="false" t="normal">$L360*$K360*AT359</f>
        <v>0</v>
      </c>
      <c r="AU360" s="568" t="n">
        <f aca="false" ca="false" dt2D="false" dtr="false" t="normal">$L360*$K360*AU359</f>
        <v>0</v>
      </c>
      <c r="AV360" s="568" t="n">
        <f aca="false" ca="false" dt2D="false" dtr="false" t="normal">$L360*$K360*AV359</f>
        <v>0</v>
      </c>
      <c r="AW360" s="568" t="n">
        <f aca="false" ca="false" dt2D="false" dtr="false" t="normal">$L360*$K360*AW359</f>
        <v>0</v>
      </c>
      <c r="AX360" s="568" t="n">
        <f aca="false" ca="false" dt2D="false" dtr="false" t="normal">$L360*$K360*AX359</f>
        <v>0</v>
      </c>
      <c r="AY360" s="568" t="n">
        <f aca="false" ca="false" dt2D="false" dtr="false" t="normal">$L360*$K360*AY359</f>
        <v>0</v>
      </c>
      <c r="AZ360" s="568" t="n">
        <f aca="false" ca="false" dt2D="false" dtr="false" t="normal">$L360*$K360*AZ359</f>
        <v>0</v>
      </c>
      <c r="BA360" s="568" t="n">
        <f aca="false" ca="false" dt2D="false" dtr="false" t="normal">$L360*$K360*BA359</f>
        <v>0</v>
      </c>
      <c r="BB360" s="568" t="n">
        <f aca="false" ca="false" dt2D="false" dtr="false" t="normal">$L360*$K360*BB359</f>
        <v>0</v>
      </c>
      <c r="BC360" s="568" t="n">
        <f aca="false" ca="false" dt2D="false" dtr="false" t="normal">$L360*$K360*BC359</f>
        <v>0</v>
      </c>
      <c r="BD360" s="568" t="n">
        <f aca="false" ca="false" dt2D="false" dtr="false" t="normal">$L360*$K360*BD359</f>
        <v>0</v>
      </c>
      <c r="BE360" s="568" t="n">
        <f aca="false" ca="false" dt2D="false" dtr="false" t="normal">$L360*$K360*BE359</f>
        <v>0</v>
      </c>
      <c r="BF360" s="568" t="n">
        <f aca="false" ca="false" dt2D="false" dtr="false" t="normal">$L360*$K360*BF359</f>
        <v>0</v>
      </c>
      <c r="BG360" s="568" t="n">
        <f aca="false" ca="false" dt2D="false" dtr="false" t="normal">$L360*$K360*BG359</f>
        <v>0</v>
      </c>
      <c r="BH360" s="568" t="n">
        <f aca="false" ca="false" dt2D="false" dtr="false" t="normal">$L360*$K360*BH359</f>
        <v>0</v>
      </c>
      <c r="BI360" s="568" t="n">
        <f aca="false" ca="false" dt2D="false" dtr="false" t="normal">$L360*$K360*BI359</f>
        <v>0</v>
      </c>
      <c r="BJ360" s="568" t="n">
        <f aca="false" ca="false" dt2D="false" dtr="false" t="normal">$L360*$K360*BJ359</f>
        <v>0</v>
      </c>
      <c r="BK360" s="568" t="n">
        <f aca="false" ca="false" dt2D="false" dtr="false" t="normal">$L360*$K360*BK359</f>
        <v>0</v>
      </c>
      <c r="BL360" s="568" t="n">
        <f aca="false" ca="false" dt2D="false" dtr="false" t="normal">$L360*$K360*BL359</f>
        <v>0</v>
      </c>
      <c r="BM360" s="568" t="n">
        <f aca="false" ca="false" dt2D="false" dtr="false" t="normal">$L360*$K360*BM359</f>
        <v>0</v>
      </c>
      <c r="BN360" s="568" t="n">
        <f aca="false" ca="false" dt2D="false" dtr="false" t="normal">$L360*$K360*BN359</f>
        <v>0</v>
      </c>
      <c r="BO360" s="568" t="n">
        <f aca="false" ca="false" dt2D="false" dtr="false" t="normal">$L360*$K360*BO359</f>
        <v>0</v>
      </c>
      <c r="BP360" s="568" t="n">
        <f aca="false" ca="false" dt2D="false" dtr="false" t="normal">$L360*$K360*BP359</f>
        <v>0</v>
      </c>
      <c r="BQ360" s="568" t="n">
        <f aca="false" ca="false" dt2D="false" dtr="false" t="normal">$L360*$K360*BQ359</f>
        <v>0</v>
      </c>
      <c r="BR360" s="568" t="n">
        <f aca="false" ca="false" dt2D="false" dtr="false" t="normal">$L360*$K360*BR359</f>
        <v>0</v>
      </c>
      <c r="BS360" s="568" t="n">
        <f aca="false" ca="false" dt2D="false" dtr="false" t="normal">$L360*$K360*BS359</f>
        <v>0</v>
      </c>
      <c r="BT360" s="568" t="n">
        <f aca="false" ca="false" dt2D="false" dtr="false" t="normal">$L360*$K360*BT359</f>
        <v>0</v>
      </c>
    </row>
    <row hidden="true" ht="16.5" outlineLevel="2" r="361">
      <c r="A361" s="529" t="e">
        <f aca="false" ca="false" dt2D="false" dtr="false" t="normal">A360</f>
        <v>#N/A</v>
      </c>
      <c r="F361" s="482" t="e">
        <f aca="false" ca="false" dt2D="false" dtr="false" t="normal">F360</f>
        <v>#N/A</v>
      </c>
      <c r="G361" s="482" t="n">
        <f aca="false" ca="false" dt2D="false" dtr="false" t="normal">G360</f>
        <v>0</v>
      </c>
      <c r="I361" s="566" t="s">
        <v>737</v>
      </c>
      <c r="J361" s="626" t="s">
        <v>640</v>
      </c>
      <c r="K361" s="567" t="n"/>
      <c r="L361" s="627" t="n"/>
      <c r="M361" s="568" t="n">
        <f aca="false" ca="false" dt2D="false" dtr="false" t="normal">$L361*$K361*M359</f>
        <v>0</v>
      </c>
      <c r="N361" s="568" t="n">
        <f aca="false" ca="false" dt2D="false" dtr="false" t="normal">$L361*$K361*N359</f>
        <v>0</v>
      </c>
      <c r="O361" s="568" t="n">
        <f aca="false" ca="false" dt2D="false" dtr="false" t="normal">$L361*$K361*O359</f>
        <v>0</v>
      </c>
      <c r="P361" s="568" t="n">
        <f aca="false" ca="false" dt2D="false" dtr="false" t="normal">$L361*$K361*P359</f>
        <v>0</v>
      </c>
      <c r="Q361" s="568" t="n">
        <f aca="false" ca="false" dt2D="false" dtr="false" t="normal">$L361*$K361*Q359</f>
        <v>0</v>
      </c>
      <c r="R361" s="568" t="n">
        <f aca="false" ca="false" dt2D="false" dtr="false" t="normal">$L361*$K361*R359</f>
        <v>0</v>
      </c>
      <c r="S361" s="568" t="n">
        <f aca="false" ca="false" dt2D="false" dtr="false" t="normal">$L361*$K361*S359</f>
        <v>0</v>
      </c>
      <c r="T361" s="568" t="n">
        <f aca="false" ca="false" dt2D="false" dtr="false" t="normal">$L361*$K361*T359</f>
        <v>0</v>
      </c>
      <c r="U361" s="568" t="n">
        <f aca="false" ca="false" dt2D="false" dtr="false" t="normal">$L361*$K361*U359</f>
        <v>0</v>
      </c>
      <c r="V361" s="568" t="n">
        <f aca="false" ca="false" dt2D="false" dtr="false" t="normal">$L361*$K361*V359</f>
        <v>0</v>
      </c>
      <c r="W361" s="568" t="n">
        <f aca="false" ca="false" dt2D="false" dtr="false" t="normal">$L361*$K361*W359</f>
        <v>0</v>
      </c>
      <c r="X361" s="568" t="n">
        <f aca="false" ca="false" dt2D="false" dtr="false" t="normal">$L361*$K361*X359</f>
        <v>0</v>
      </c>
      <c r="Y361" s="568" t="n">
        <f aca="false" ca="false" dt2D="false" dtr="false" t="normal">$L361*$K361*Y359</f>
        <v>0</v>
      </c>
      <c r="Z361" s="568" t="n">
        <f aca="false" ca="false" dt2D="false" dtr="false" t="normal">$L361*$K361*Z359</f>
        <v>0</v>
      </c>
      <c r="AA361" s="568" t="n">
        <f aca="false" ca="false" dt2D="false" dtr="false" t="normal">$L361*$K361*AA359</f>
        <v>0</v>
      </c>
      <c r="AB361" s="568" t="n">
        <f aca="false" ca="false" dt2D="false" dtr="false" t="normal">$L361*$K361*AB359</f>
        <v>0</v>
      </c>
      <c r="AC361" s="568" t="n">
        <f aca="false" ca="false" dt2D="false" dtr="false" t="normal">$L361*$K361*AC359</f>
        <v>0</v>
      </c>
      <c r="AD361" s="568" t="n">
        <f aca="false" ca="false" dt2D="false" dtr="false" t="normal">$L361*$K361*AD359</f>
        <v>0</v>
      </c>
      <c r="AE361" s="568" t="n">
        <f aca="false" ca="false" dt2D="false" dtr="false" t="normal">$L361*$K361*AE359</f>
        <v>0</v>
      </c>
      <c r="AF361" s="568" t="n">
        <f aca="false" ca="false" dt2D="false" dtr="false" t="normal">$L361*$K361*AF359</f>
        <v>0</v>
      </c>
      <c r="AG361" s="568" t="n">
        <f aca="false" ca="false" dt2D="false" dtr="false" t="normal">$L361*$K361*AG359</f>
        <v>0</v>
      </c>
      <c r="AH361" s="568" t="n">
        <f aca="false" ca="false" dt2D="false" dtr="false" t="normal">$L361*$K361*AH359</f>
        <v>0</v>
      </c>
      <c r="AI361" s="568" t="n">
        <f aca="false" ca="false" dt2D="false" dtr="false" t="normal">$L361*$K361*AI359</f>
        <v>0</v>
      </c>
      <c r="AJ361" s="568" t="n">
        <f aca="false" ca="false" dt2D="false" dtr="false" t="normal">$L361*$K361*AJ359</f>
        <v>0</v>
      </c>
      <c r="AK361" s="568" t="n">
        <f aca="false" ca="false" dt2D="false" dtr="false" t="normal">$L361*$K361*AK359</f>
        <v>0</v>
      </c>
      <c r="AL361" s="568" t="n">
        <f aca="false" ca="false" dt2D="false" dtr="false" t="normal">$L361*$K361*AL359</f>
        <v>0</v>
      </c>
      <c r="AM361" s="568" t="n">
        <f aca="false" ca="false" dt2D="false" dtr="false" t="normal">$L361*$K361*AM359</f>
        <v>0</v>
      </c>
      <c r="AN361" s="568" t="n">
        <f aca="false" ca="false" dt2D="false" dtr="false" t="normal">$L361*$K361*AN359</f>
        <v>0</v>
      </c>
      <c r="AO361" s="568" t="n">
        <f aca="false" ca="false" dt2D="false" dtr="false" t="normal">$L361*$K361*AO359</f>
        <v>0</v>
      </c>
      <c r="AP361" s="568" t="n">
        <f aca="false" ca="false" dt2D="false" dtr="false" t="normal">$L361*$K361*AP359</f>
        <v>0</v>
      </c>
      <c r="AQ361" s="568" t="n">
        <f aca="false" ca="false" dt2D="false" dtr="false" t="normal">$L361*$K361*AQ359</f>
        <v>0</v>
      </c>
      <c r="AR361" s="568" t="n">
        <f aca="false" ca="false" dt2D="false" dtr="false" t="normal">$L361*$K361*AR359</f>
        <v>0</v>
      </c>
      <c r="AS361" s="568" t="n">
        <f aca="false" ca="false" dt2D="false" dtr="false" t="normal">$L361*$K361*AS359</f>
        <v>0</v>
      </c>
      <c r="AT361" s="568" t="n">
        <f aca="false" ca="false" dt2D="false" dtr="false" t="normal">$L361*$K361*AT359</f>
        <v>0</v>
      </c>
      <c r="AU361" s="568" t="n">
        <f aca="false" ca="false" dt2D="false" dtr="false" t="normal">$L361*$K361*AU359</f>
        <v>0</v>
      </c>
      <c r="AV361" s="568" t="n">
        <f aca="false" ca="false" dt2D="false" dtr="false" t="normal">$L361*$K361*AV359</f>
        <v>0</v>
      </c>
      <c r="AW361" s="568" t="n">
        <f aca="false" ca="false" dt2D="false" dtr="false" t="normal">$L361*$K361*AW359</f>
        <v>0</v>
      </c>
      <c r="AX361" s="568" t="n">
        <f aca="false" ca="false" dt2D="false" dtr="false" t="normal">$L361*$K361*AX359</f>
        <v>0</v>
      </c>
      <c r="AY361" s="568" t="n">
        <f aca="false" ca="false" dt2D="false" dtr="false" t="normal">$L361*$K361*AY359</f>
        <v>0</v>
      </c>
      <c r="AZ361" s="568" t="n">
        <f aca="false" ca="false" dt2D="false" dtr="false" t="normal">$L361*$K361*AZ359</f>
        <v>0</v>
      </c>
      <c r="BA361" s="568" t="n">
        <f aca="false" ca="false" dt2D="false" dtr="false" t="normal">$L361*$K361*BA359</f>
        <v>0</v>
      </c>
      <c r="BB361" s="568" t="n">
        <f aca="false" ca="false" dt2D="false" dtr="false" t="normal">$L361*$K361*BB359</f>
        <v>0</v>
      </c>
      <c r="BC361" s="568" t="n">
        <f aca="false" ca="false" dt2D="false" dtr="false" t="normal">$L361*$K361*BC359</f>
        <v>0</v>
      </c>
      <c r="BD361" s="568" t="n">
        <f aca="false" ca="false" dt2D="false" dtr="false" t="normal">$L361*$K361*BD359</f>
        <v>0</v>
      </c>
      <c r="BE361" s="568" t="n">
        <f aca="false" ca="false" dt2D="false" dtr="false" t="normal">$L361*$K361*BE359</f>
        <v>0</v>
      </c>
      <c r="BF361" s="568" t="n">
        <f aca="false" ca="false" dt2D="false" dtr="false" t="normal">$L361*$K361*BF359</f>
        <v>0</v>
      </c>
      <c r="BG361" s="568" t="n">
        <f aca="false" ca="false" dt2D="false" dtr="false" t="normal">$L361*$K361*BG359</f>
        <v>0</v>
      </c>
      <c r="BH361" s="568" t="n">
        <f aca="false" ca="false" dt2D="false" dtr="false" t="normal">$L361*$K361*BH359</f>
        <v>0</v>
      </c>
      <c r="BI361" s="568" t="n">
        <f aca="false" ca="false" dt2D="false" dtr="false" t="normal">$L361*$K361*BI359</f>
        <v>0</v>
      </c>
      <c r="BJ361" s="568" t="n">
        <f aca="false" ca="false" dt2D="false" dtr="false" t="normal">$L361*$K361*BJ359</f>
        <v>0</v>
      </c>
      <c r="BK361" s="568" t="n">
        <f aca="false" ca="false" dt2D="false" dtr="false" t="normal">$L361*$K361*BK359</f>
        <v>0</v>
      </c>
      <c r="BL361" s="568" t="n">
        <f aca="false" ca="false" dt2D="false" dtr="false" t="normal">$L361*$K361*BL359</f>
        <v>0</v>
      </c>
      <c r="BM361" s="568" t="n">
        <f aca="false" ca="false" dt2D="false" dtr="false" t="normal">$L361*$K361*BM359</f>
        <v>0</v>
      </c>
      <c r="BN361" s="568" t="n">
        <f aca="false" ca="false" dt2D="false" dtr="false" t="normal">$L361*$K361*BN359</f>
        <v>0</v>
      </c>
      <c r="BO361" s="568" t="n">
        <f aca="false" ca="false" dt2D="false" dtr="false" t="normal">$L361*$K361*BO359</f>
        <v>0</v>
      </c>
      <c r="BP361" s="568" t="n">
        <f aca="false" ca="false" dt2D="false" dtr="false" t="normal">$L361*$K361*BP359</f>
        <v>0</v>
      </c>
      <c r="BQ361" s="568" t="n">
        <f aca="false" ca="false" dt2D="false" dtr="false" t="normal">$L361*$K361*BQ359</f>
        <v>0</v>
      </c>
      <c r="BR361" s="568" t="n">
        <f aca="false" ca="false" dt2D="false" dtr="false" t="normal">$L361*$K361*BR359</f>
        <v>0</v>
      </c>
      <c r="BS361" s="568" t="n">
        <f aca="false" ca="false" dt2D="false" dtr="false" t="normal">$L361*$K361*BS359</f>
        <v>0</v>
      </c>
      <c r="BT361" s="568" t="n">
        <f aca="false" ca="false" dt2D="false" dtr="false" t="normal">$L361*$K361*BT359</f>
        <v>0</v>
      </c>
    </row>
    <row hidden="true" ht="16.5" outlineLevel="2" r="362">
      <c r="A362" s="529" t="e">
        <f aca="false" ca="false" dt2D="false" dtr="false" t="normal">A361</f>
        <v>#N/A</v>
      </c>
      <c r="F362" s="482" t="e">
        <f aca="false" ca="false" dt2D="false" dtr="false" t="normal">F361</f>
        <v>#N/A</v>
      </c>
      <c r="G362" s="482" t="n">
        <f aca="false" ca="false" dt2D="false" dtr="false" t="normal">G361</f>
        <v>0</v>
      </c>
      <c r="I362" s="570" t="s">
        <v>588</v>
      </c>
      <c r="J362" s="626" t="n"/>
      <c r="K362" s="567" t="n"/>
      <c r="L362" s="627" t="n"/>
      <c r="M362" s="568" t="n">
        <f aca="false" ca="false" dt2D="false" dtr="false" t="normal">$L362*$K362*M359</f>
        <v>0</v>
      </c>
      <c r="N362" s="568" t="n">
        <f aca="false" ca="false" dt2D="false" dtr="false" t="normal">$L362*$K362*N359</f>
        <v>0</v>
      </c>
      <c r="O362" s="568" t="n">
        <f aca="false" ca="false" dt2D="false" dtr="false" t="normal">$L362*$K362*O359</f>
        <v>0</v>
      </c>
      <c r="P362" s="568" t="n">
        <f aca="false" ca="false" dt2D="false" dtr="false" t="normal">$L362*$K362*P359</f>
        <v>0</v>
      </c>
      <c r="Q362" s="568" t="n">
        <f aca="false" ca="false" dt2D="false" dtr="false" t="normal">$L362*$K362*Q359</f>
        <v>0</v>
      </c>
      <c r="R362" s="568" t="n">
        <f aca="false" ca="false" dt2D="false" dtr="false" t="normal">$L362*$K362*R359</f>
        <v>0</v>
      </c>
      <c r="S362" s="568" t="n">
        <f aca="false" ca="false" dt2D="false" dtr="false" t="normal">$L362*$K362*S359</f>
        <v>0</v>
      </c>
      <c r="T362" s="568" t="n">
        <f aca="false" ca="false" dt2D="false" dtr="false" t="normal">$L362*$K362*T359</f>
        <v>0</v>
      </c>
      <c r="U362" s="568" t="n">
        <f aca="false" ca="false" dt2D="false" dtr="false" t="normal">$L362*$K362*U359</f>
        <v>0</v>
      </c>
      <c r="V362" s="568" t="n">
        <f aca="false" ca="false" dt2D="false" dtr="false" t="normal">$L362*$K362*V359</f>
        <v>0</v>
      </c>
      <c r="W362" s="568" t="n">
        <f aca="false" ca="false" dt2D="false" dtr="false" t="normal">$L362*$K362*W359</f>
        <v>0</v>
      </c>
      <c r="X362" s="568" t="n">
        <f aca="false" ca="false" dt2D="false" dtr="false" t="normal">$L362*$K362*X359</f>
        <v>0</v>
      </c>
      <c r="Y362" s="568" t="n">
        <f aca="false" ca="false" dt2D="false" dtr="false" t="normal">$L362*$K362*Y359</f>
        <v>0</v>
      </c>
      <c r="Z362" s="568" t="n">
        <f aca="false" ca="false" dt2D="false" dtr="false" t="normal">$L362*$K362*Z359</f>
        <v>0</v>
      </c>
      <c r="AA362" s="568" t="n">
        <f aca="false" ca="false" dt2D="false" dtr="false" t="normal">$L362*$K362*AA359</f>
        <v>0</v>
      </c>
      <c r="AB362" s="568" t="n">
        <f aca="false" ca="false" dt2D="false" dtr="false" t="normal">$L362*$K362*AB359</f>
        <v>0</v>
      </c>
      <c r="AC362" s="568" t="n">
        <f aca="false" ca="false" dt2D="false" dtr="false" t="normal">$L362*$K362*AC359</f>
        <v>0</v>
      </c>
      <c r="AD362" s="568" t="n">
        <f aca="false" ca="false" dt2D="false" dtr="false" t="normal">$L362*$K362*AD359</f>
        <v>0</v>
      </c>
      <c r="AE362" s="568" t="n">
        <f aca="false" ca="false" dt2D="false" dtr="false" t="normal">$L362*$K362*AE359</f>
        <v>0</v>
      </c>
      <c r="AF362" s="568" t="n">
        <f aca="false" ca="false" dt2D="false" dtr="false" t="normal">$L362*$K362*AF359</f>
        <v>0</v>
      </c>
      <c r="AG362" s="568" t="n">
        <f aca="false" ca="false" dt2D="false" dtr="false" t="normal">$L362*$K362*AG359</f>
        <v>0</v>
      </c>
      <c r="AH362" s="568" t="n">
        <f aca="false" ca="false" dt2D="false" dtr="false" t="normal">$L362*$K362*AH359</f>
        <v>0</v>
      </c>
      <c r="AI362" s="568" t="n">
        <f aca="false" ca="false" dt2D="false" dtr="false" t="normal">$L362*$K362*AI359</f>
        <v>0</v>
      </c>
      <c r="AJ362" s="568" t="n">
        <f aca="false" ca="false" dt2D="false" dtr="false" t="normal">$L362*$K362*AJ359</f>
        <v>0</v>
      </c>
      <c r="AK362" s="568" t="n">
        <f aca="false" ca="false" dt2D="false" dtr="false" t="normal">$L362*$K362*AK359</f>
        <v>0</v>
      </c>
      <c r="AL362" s="568" t="n">
        <f aca="false" ca="false" dt2D="false" dtr="false" t="normal">$L362*$K362*AL359</f>
        <v>0</v>
      </c>
      <c r="AM362" s="568" t="n">
        <f aca="false" ca="false" dt2D="false" dtr="false" t="normal">$L362*$K362*AM359</f>
        <v>0</v>
      </c>
      <c r="AN362" s="568" t="n">
        <f aca="false" ca="false" dt2D="false" dtr="false" t="normal">$L362*$K362*AN359</f>
        <v>0</v>
      </c>
      <c r="AO362" s="568" t="n">
        <f aca="false" ca="false" dt2D="false" dtr="false" t="normal">$L362*$K362*AO359</f>
        <v>0</v>
      </c>
      <c r="AP362" s="568" t="n">
        <f aca="false" ca="false" dt2D="false" dtr="false" t="normal">$L362*$K362*AP359</f>
        <v>0</v>
      </c>
      <c r="AQ362" s="568" t="n">
        <f aca="false" ca="false" dt2D="false" dtr="false" t="normal">$L362*$K362*AQ359</f>
        <v>0</v>
      </c>
      <c r="AR362" s="568" t="n">
        <f aca="false" ca="false" dt2D="false" dtr="false" t="normal">$L362*$K362*AR359</f>
        <v>0</v>
      </c>
      <c r="AS362" s="568" t="n">
        <f aca="false" ca="false" dt2D="false" dtr="false" t="normal">$L362*$K362*AS359</f>
        <v>0</v>
      </c>
      <c r="AT362" s="568" t="n">
        <f aca="false" ca="false" dt2D="false" dtr="false" t="normal">$L362*$K362*AT359</f>
        <v>0</v>
      </c>
      <c r="AU362" s="568" t="n">
        <f aca="false" ca="false" dt2D="false" dtr="false" t="normal">$L362*$K362*AU359</f>
        <v>0</v>
      </c>
      <c r="AV362" s="568" t="n">
        <f aca="false" ca="false" dt2D="false" dtr="false" t="normal">$L362*$K362*AV359</f>
        <v>0</v>
      </c>
      <c r="AW362" s="568" t="n">
        <f aca="false" ca="false" dt2D="false" dtr="false" t="normal">$L362*$K362*AW359</f>
        <v>0</v>
      </c>
      <c r="AX362" s="568" t="n">
        <f aca="false" ca="false" dt2D="false" dtr="false" t="normal">$L362*$K362*AX359</f>
        <v>0</v>
      </c>
      <c r="AY362" s="568" t="n">
        <f aca="false" ca="false" dt2D="false" dtr="false" t="normal">$L362*$K362*AY359</f>
        <v>0</v>
      </c>
      <c r="AZ362" s="568" t="n">
        <f aca="false" ca="false" dt2D="false" dtr="false" t="normal">$L362*$K362*AZ359</f>
        <v>0</v>
      </c>
      <c r="BA362" s="568" t="n">
        <f aca="false" ca="false" dt2D="false" dtr="false" t="normal">$L362*$K362*BA359</f>
        <v>0</v>
      </c>
      <c r="BB362" s="568" t="n">
        <f aca="false" ca="false" dt2D="false" dtr="false" t="normal">$L362*$K362*BB359</f>
        <v>0</v>
      </c>
      <c r="BC362" s="568" t="n">
        <f aca="false" ca="false" dt2D="false" dtr="false" t="normal">$L362*$K362*BC359</f>
        <v>0</v>
      </c>
      <c r="BD362" s="568" t="n">
        <f aca="false" ca="false" dt2D="false" dtr="false" t="normal">$L362*$K362*BD359</f>
        <v>0</v>
      </c>
      <c r="BE362" s="568" t="n">
        <f aca="false" ca="false" dt2D="false" dtr="false" t="normal">$L362*$K362*BE359</f>
        <v>0</v>
      </c>
      <c r="BF362" s="568" t="n">
        <f aca="false" ca="false" dt2D="false" dtr="false" t="normal">$L362*$K362*BF359</f>
        <v>0</v>
      </c>
      <c r="BG362" s="568" t="n">
        <f aca="false" ca="false" dt2D="false" dtr="false" t="normal">$L362*$K362*BG359</f>
        <v>0</v>
      </c>
      <c r="BH362" s="568" t="n">
        <f aca="false" ca="false" dt2D="false" dtr="false" t="normal">$L362*$K362*BH359</f>
        <v>0</v>
      </c>
      <c r="BI362" s="568" t="n">
        <f aca="false" ca="false" dt2D="false" dtr="false" t="normal">$L362*$K362*BI359</f>
        <v>0</v>
      </c>
      <c r="BJ362" s="568" t="n">
        <f aca="false" ca="false" dt2D="false" dtr="false" t="normal">$L362*$K362*BJ359</f>
        <v>0</v>
      </c>
      <c r="BK362" s="568" t="n">
        <f aca="false" ca="false" dt2D="false" dtr="false" t="normal">$L362*$K362*BK359</f>
        <v>0</v>
      </c>
      <c r="BL362" s="568" t="n">
        <f aca="false" ca="false" dt2D="false" dtr="false" t="normal">$L362*$K362*BL359</f>
        <v>0</v>
      </c>
      <c r="BM362" s="568" t="n">
        <f aca="false" ca="false" dt2D="false" dtr="false" t="normal">$L362*$K362*BM359</f>
        <v>0</v>
      </c>
      <c r="BN362" s="568" t="n">
        <f aca="false" ca="false" dt2D="false" dtr="false" t="normal">$L362*$K362*BN359</f>
        <v>0</v>
      </c>
      <c r="BO362" s="568" t="n">
        <f aca="false" ca="false" dt2D="false" dtr="false" t="normal">$L362*$K362*BO359</f>
        <v>0</v>
      </c>
      <c r="BP362" s="568" t="n">
        <f aca="false" ca="false" dt2D="false" dtr="false" t="normal">$L362*$K362*BP359</f>
        <v>0</v>
      </c>
      <c r="BQ362" s="568" t="n">
        <f aca="false" ca="false" dt2D="false" dtr="false" t="normal">$L362*$K362*BQ359</f>
        <v>0</v>
      </c>
      <c r="BR362" s="568" t="n">
        <f aca="false" ca="false" dt2D="false" dtr="false" t="normal">$L362*$K362*BR359</f>
        <v>0</v>
      </c>
      <c r="BS362" s="568" t="n">
        <f aca="false" ca="false" dt2D="false" dtr="false" t="normal">$L362*$K362*BS359</f>
        <v>0</v>
      </c>
      <c r="BT362" s="568" t="n">
        <f aca="false" ca="false" dt2D="false" dtr="false" t="normal">$L362*$K362*BT359</f>
        <v>0</v>
      </c>
    </row>
    <row hidden="true" ht="16.5" outlineLevel="2" r="363">
      <c r="A363" s="529" t="e">
        <f aca="false" ca="false" dt2D="false" dtr="false" t="normal">A362</f>
        <v>#N/A</v>
      </c>
      <c r="F363" s="482" t="e">
        <f aca="false" ca="false" dt2D="false" dtr="false" t="normal">F362</f>
        <v>#N/A</v>
      </c>
      <c r="G363" s="482" t="n">
        <f aca="false" ca="false" dt2D="false" dtr="false" t="normal">G362</f>
        <v>0</v>
      </c>
      <c r="I363" s="570" t="s">
        <v>588</v>
      </c>
      <c r="J363" s="626" t="n"/>
      <c r="K363" s="567" t="n"/>
      <c r="L363" s="627" t="n"/>
      <c r="M363" s="568" t="n">
        <f aca="false" ca="false" dt2D="false" dtr="false" t="normal">$L363*$K363*M359</f>
        <v>0</v>
      </c>
      <c r="N363" s="568" t="n">
        <f aca="false" ca="false" dt2D="false" dtr="false" t="normal">$L363*$K363*N359</f>
        <v>0</v>
      </c>
      <c r="O363" s="568" t="n">
        <f aca="false" ca="false" dt2D="false" dtr="false" t="normal">$L363*$K363*O359</f>
        <v>0</v>
      </c>
      <c r="P363" s="568" t="n">
        <f aca="false" ca="false" dt2D="false" dtr="false" t="normal">$L363*$K363*P359</f>
        <v>0</v>
      </c>
      <c r="Q363" s="568" t="n">
        <f aca="false" ca="false" dt2D="false" dtr="false" t="normal">$L363*$K363*Q359</f>
        <v>0</v>
      </c>
      <c r="R363" s="568" t="n">
        <f aca="false" ca="false" dt2D="false" dtr="false" t="normal">$L363*$K363*R359</f>
        <v>0</v>
      </c>
      <c r="S363" s="568" t="n">
        <f aca="false" ca="false" dt2D="false" dtr="false" t="normal">$L363*$K363*S359</f>
        <v>0</v>
      </c>
      <c r="T363" s="568" t="n">
        <f aca="false" ca="false" dt2D="false" dtr="false" t="normal">$L363*$K363*T359</f>
        <v>0</v>
      </c>
      <c r="U363" s="568" t="n">
        <f aca="false" ca="false" dt2D="false" dtr="false" t="normal">$L363*$K363*U359</f>
        <v>0</v>
      </c>
      <c r="V363" s="568" t="n">
        <f aca="false" ca="false" dt2D="false" dtr="false" t="normal">$L363*$K363*V359</f>
        <v>0</v>
      </c>
      <c r="W363" s="568" t="n">
        <f aca="false" ca="false" dt2D="false" dtr="false" t="normal">$L363*$K363*W359</f>
        <v>0</v>
      </c>
      <c r="X363" s="568" t="n">
        <f aca="false" ca="false" dt2D="false" dtr="false" t="normal">$L363*$K363*X359</f>
        <v>0</v>
      </c>
      <c r="Y363" s="568" t="n">
        <f aca="false" ca="false" dt2D="false" dtr="false" t="normal">$L363*$K363*Y359</f>
        <v>0</v>
      </c>
      <c r="Z363" s="568" t="n">
        <f aca="false" ca="false" dt2D="false" dtr="false" t="normal">$L363*$K363*Z359</f>
        <v>0</v>
      </c>
      <c r="AA363" s="568" t="n">
        <f aca="false" ca="false" dt2D="false" dtr="false" t="normal">$L363*$K363*AA359</f>
        <v>0</v>
      </c>
      <c r="AB363" s="568" t="n">
        <f aca="false" ca="false" dt2D="false" dtr="false" t="normal">$L363*$K363*AB359</f>
        <v>0</v>
      </c>
      <c r="AC363" s="568" t="n">
        <f aca="false" ca="false" dt2D="false" dtr="false" t="normal">$L363*$K363*AC359</f>
        <v>0</v>
      </c>
      <c r="AD363" s="568" t="n">
        <f aca="false" ca="false" dt2D="false" dtr="false" t="normal">$L363*$K363*AD359</f>
        <v>0</v>
      </c>
      <c r="AE363" s="568" t="n">
        <f aca="false" ca="false" dt2D="false" dtr="false" t="normal">$L363*$K363*AE359</f>
        <v>0</v>
      </c>
      <c r="AF363" s="568" t="n">
        <f aca="false" ca="false" dt2D="false" dtr="false" t="normal">$L363*$K363*AF359</f>
        <v>0</v>
      </c>
      <c r="AG363" s="568" t="n">
        <f aca="false" ca="false" dt2D="false" dtr="false" t="normal">$L363*$K363*AG359</f>
        <v>0</v>
      </c>
      <c r="AH363" s="568" t="n">
        <f aca="false" ca="false" dt2D="false" dtr="false" t="normal">$L363*$K363*AH359</f>
        <v>0</v>
      </c>
      <c r="AI363" s="568" t="n">
        <f aca="false" ca="false" dt2D="false" dtr="false" t="normal">$L363*$K363*AI359</f>
        <v>0</v>
      </c>
      <c r="AJ363" s="568" t="n">
        <f aca="false" ca="false" dt2D="false" dtr="false" t="normal">$L363*$K363*AJ359</f>
        <v>0</v>
      </c>
      <c r="AK363" s="568" t="n">
        <f aca="false" ca="false" dt2D="false" dtr="false" t="normal">$L363*$K363*AK359</f>
        <v>0</v>
      </c>
      <c r="AL363" s="568" t="n">
        <f aca="false" ca="false" dt2D="false" dtr="false" t="normal">$L363*$K363*AL359</f>
        <v>0</v>
      </c>
      <c r="AM363" s="568" t="n">
        <f aca="false" ca="false" dt2D="false" dtr="false" t="normal">$L363*$K363*AM359</f>
        <v>0</v>
      </c>
      <c r="AN363" s="568" t="n">
        <f aca="false" ca="false" dt2D="false" dtr="false" t="normal">$L363*$K363*AN359</f>
        <v>0</v>
      </c>
      <c r="AO363" s="568" t="n">
        <f aca="false" ca="false" dt2D="false" dtr="false" t="normal">$L363*$K363*AO359</f>
        <v>0</v>
      </c>
      <c r="AP363" s="568" t="n">
        <f aca="false" ca="false" dt2D="false" dtr="false" t="normal">$L363*$K363*AP359</f>
        <v>0</v>
      </c>
      <c r="AQ363" s="568" t="n">
        <f aca="false" ca="false" dt2D="false" dtr="false" t="normal">$L363*$K363*AQ359</f>
        <v>0</v>
      </c>
      <c r="AR363" s="568" t="n">
        <f aca="false" ca="false" dt2D="false" dtr="false" t="normal">$L363*$K363*AR359</f>
        <v>0</v>
      </c>
      <c r="AS363" s="568" t="n">
        <f aca="false" ca="false" dt2D="false" dtr="false" t="normal">$L363*$K363*AS359</f>
        <v>0</v>
      </c>
      <c r="AT363" s="568" t="n">
        <f aca="false" ca="false" dt2D="false" dtr="false" t="normal">$L363*$K363*AT359</f>
        <v>0</v>
      </c>
      <c r="AU363" s="568" t="n">
        <f aca="false" ca="false" dt2D="false" dtr="false" t="normal">$L363*$K363*AU359</f>
        <v>0</v>
      </c>
      <c r="AV363" s="568" t="n">
        <f aca="false" ca="false" dt2D="false" dtr="false" t="normal">$L363*$K363*AV359</f>
        <v>0</v>
      </c>
      <c r="AW363" s="568" t="n">
        <f aca="false" ca="false" dt2D="false" dtr="false" t="normal">$L363*$K363*AW359</f>
        <v>0</v>
      </c>
      <c r="AX363" s="568" t="n">
        <f aca="false" ca="false" dt2D="false" dtr="false" t="normal">$L363*$K363*AX359</f>
        <v>0</v>
      </c>
      <c r="AY363" s="568" t="n">
        <f aca="false" ca="false" dt2D="false" dtr="false" t="normal">$L363*$K363*AY359</f>
        <v>0</v>
      </c>
      <c r="AZ363" s="568" t="n">
        <f aca="false" ca="false" dt2D="false" dtr="false" t="normal">$L363*$K363*AZ359</f>
        <v>0</v>
      </c>
      <c r="BA363" s="568" t="n">
        <f aca="false" ca="false" dt2D="false" dtr="false" t="normal">$L363*$K363*BA359</f>
        <v>0</v>
      </c>
      <c r="BB363" s="568" t="n">
        <f aca="false" ca="false" dt2D="false" dtr="false" t="normal">$L363*$K363*BB359</f>
        <v>0</v>
      </c>
      <c r="BC363" s="568" t="n">
        <f aca="false" ca="false" dt2D="false" dtr="false" t="normal">$L363*$K363*BC359</f>
        <v>0</v>
      </c>
      <c r="BD363" s="568" t="n">
        <f aca="false" ca="false" dt2D="false" dtr="false" t="normal">$L363*$K363*BD359</f>
        <v>0</v>
      </c>
      <c r="BE363" s="568" t="n">
        <f aca="false" ca="false" dt2D="false" dtr="false" t="normal">$L363*$K363*BE359</f>
        <v>0</v>
      </c>
      <c r="BF363" s="568" t="n">
        <f aca="false" ca="false" dt2D="false" dtr="false" t="normal">$L363*$K363*BF359</f>
        <v>0</v>
      </c>
      <c r="BG363" s="568" t="n">
        <f aca="false" ca="false" dt2D="false" dtr="false" t="normal">$L363*$K363*BG359</f>
        <v>0</v>
      </c>
      <c r="BH363" s="568" t="n">
        <f aca="false" ca="false" dt2D="false" dtr="false" t="normal">$L363*$K363*BH359</f>
        <v>0</v>
      </c>
      <c r="BI363" s="568" t="n">
        <f aca="false" ca="false" dt2D="false" dtr="false" t="normal">$L363*$K363*BI359</f>
        <v>0</v>
      </c>
      <c r="BJ363" s="568" t="n">
        <f aca="false" ca="false" dt2D="false" dtr="false" t="normal">$L363*$K363*BJ359</f>
        <v>0</v>
      </c>
      <c r="BK363" s="568" t="n">
        <f aca="false" ca="false" dt2D="false" dtr="false" t="normal">$L363*$K363*BK359</f>
        <v>0</v>
      </c>
      <c r="BL363" s="568" t="n">
        <f aca="false" ca="false" dt2D="false" dtr="false" t="normal">$L363*$K363*BL359</f>
        <v>0</v>
      </c>
      <c r="BM363" s="568" t="n">
        <f aca="false" ca="false" dt2D="false" dtr="false" t="normal">$L363*$K363*BM359</f>
        <v>0</v>
      </c>
      <c r="BN363" s="568" t="n">
        <f aca="false" ca="false" dt2D="false" dtr="false" t="normal">$L363*$K363*BN359</f>
        <v>0</v>
      </c>
      <c r="BO363" s="568" t="n">
        <f aca="false" ca="false" dt2D="false" dtr="false" t="normal">$L363*$K363*BO359</f>
        <v>0</v>
      </c>
      <c r="BP363" s="568" t="n">
        <f aca="false" ca="false" dt2D="false" dtr="false" t="normal">$L363*$K363*BP359</f>
        <v>0</v>
      </c>
      <c r="BQ363" s="568" t="n">
        <f aca="false" ca="false" dt2D="false" dtr="false" t="normal">$L363*$K363*BQ359</f>
        <v>0</v>
      </c>
      <c r="BR363" s="568" t="n">
        <f aca="false" ca="false" dt2D="false" dtr="false" t="normal">$L363*$K363*BR359</f>
        <v>0</v>
      </c>
      <c r="BS363" s="568" t="n">
        <f aca="false" ca="false" dt2D="false" dtr="false" t="normal">$L363*$K363*BS359</f>
        <v>0</v>
      </c>
      <c r="BT363" s="568" t="n">
        <f aca="false" ca="false" dt2D="false" dtr="false" t="normal">$L363*$K363*BT359</f>
        <v>0</v>
      </c>
    </row>
    <row hidden="true" ht="16.5" outlineLevel="1" r="364">
      <c r="A364" s="529" t="e">
        <f aca="false" ca="false" dt2D="false" dtr="false" t="normal">A363</f>
        <v>#N/A</v>
      </c>
      <c r="B364" s="482" t="s">
        <v>575</v>
      </c>
      <c r="D364" s="482" t="s">
        <v>581</v>
      </c>
      <c r="E364" s="482" t="s">
        <v>629</v>
      </c>
      <c r="F364" s="482" t="e">
        <f aca="false" ca="false" dt2D="false" dtr="false" t="normal">F363</f>
        <v>#N/A</v>
      </c>
      <c r="G364" s="482" t="n">
        <f aca="false" ca="false" dt2D="false" dtr="false" t="normal">G363</f>
        <v>0</v>
      </c>
      <c r="I364" s="571" t="s">
        <v>714</v>
      </c>
      <c r="L364" s="235" t="n"/>
      <c r="M364" s="573" t="n">
        <f aca="false" ca="false" dt2D="false" dtr="false" t="normal">SUM(M360:M363)</f>
        <v>0</v>
      </c>
      <c r="N364" s="573" t="n">
        <f aca="false" ca="false" dt2D="false" dtr="false" t="normal">SUM(N360:N363)</f>
        <v>0</v>
      </c>
      <c r="O364" s="573" t="n">
        <f aca="false" ca="false" dt2D="false" dtr="false" t="normal">SUM(O360:O363)</f>
        <v>0</v>
      </c>
      <c r="P364" s="573" t="n">
        <f aca="false" ca="false" dt2D="false" dtr="false" t="normal">SUM(P360:P363)</f>
        <v>0</v>
      </c>
      <c r="Q364" s="573" t="n">
        <f aca="false" ca="false" dt2D="false" dtr="false" t="normal">SUM(Q360:Q363)</f>
        <v>0</v>
      </c>
      <c r="R364" s="573" t="n">
        <f aca="false" ca="false" dt2D="false" dtr="false" t="normal">SUM(R360:R363)</f>
        <v>0</v>
      </c>
      <c r="S364" s="573" t="n">
        <f aca="false" ca="false" dt2D="false" dtr="false" t="normal">SUM(S360:S363)</f>
        <v>0</v>
      </c>
      <c r="T364" s="573" t="n">
        <f aca="false" ca="false" dt2D="false" dtr="false" t="normal">SUM(T360:T363)</f>
        <v>0</v>
      </c>
      <c r="U364" s="573" t="n">
        <f aca="false" ca="false" dt2D="false" dtr="false" t="normal">SUM(U360:U363)</f>
        <v>0</v>
      </c>
      <c r="V364" s="573" t="n">
        <f aca="false" ca="false" dt2D="false" dtr="false" t="normal">SUM(V360:V363)</f>
        <v>0</v>
      </c>
      <c r="W364" s="573" t="n">
        <f aca="false" ca="false" dt2D="false" dtr="false" t="normal">SUM(W360:W363)</f>
        <v>0</v>
      </c>
      <c r="X364" s="573" t="n">
        <f aca="false" ca="false" dt2D="false" dtr="false" t="normal">SUM(X360:X363)</f>
        <v>0</v>
      </c>
      <c r="Y364" s="573" t="n">
        <f aca="false" ca="false" dt2D="false" dtr="false" t="normal">SUM(Y360:Y363)</f>
        <v>0</v>
      </c>
      <c r="Z364" s="573" t="n">
        <f aca="false" ca="false" dt2D="false" dtr="false" t="normal">SUM(Z360:Z363)</f>
        <v>0</v>
      </c>
      <c r="AA364" s="573" t="n">
        <f aca="false" ca="false" dt2D="false" dtr="false" t="normal">SUM(AA360:AA363)</f>
        <v>0</v>
      </c>
      <c r="AB364" s="573" t="n">
        <f aca="false" ca="false" dt2D="false" dtr="false" t="normal">SUM(AB360:AB363)</f>
        <v>0</v>
      </c>
      <c r="AC364" s="573" t="n">
        <f aca="false" ca="false" dt2D="false" dtr="false" t="normal">SUM(AC360:AC363)</f>
        <v>0</v>
      </c>
      <c r="AD364" s="573" t="n">
        <f aca="false" ca="false" dt2D="false" dtr="false" t="normal">SUM(AD360:AD363)</f>
        <v>0</v>
      </c>
      <c r="AE364" s="573" t="n">
        <f aca="false" ca="false" dt2D="false" dtr="false" t="normal">SUM(AE360:AE363)</f>
        <v>0</v>
      </c>
      <c r="AF364" s="573" t="n">
        <f aca="false" ca="false" dt2D="false" dtr="false" t="normal">SUM(AF360:AF363)</f>
        <v>0</v>
      </c>
      <c r="AG364" s="573" t="n">
        <f aca="false" ca="false" dt2D="false" dtr="false" t="normal">SUM(AG360:AG363)</f>
        <v>0</v>
      </c>
      <c r="AH364" s="573" t="n">
        <f aca="false" ca="false" dt2D="false" dtr="false" t="normal">SUM(AH360:AH363)</f>
        <v>0</v>
      </c>
      <c r="AI364" s="573" t="n">
        <f aca="false" ca="false" dt2D="false" dtr="false" t="normal">SUM(AI360:AI363)</f>
        <v>0</v>
      </c>
      <c r="AJ364" s="573" t="n">
        <f aca="false" ca="false" dt2D="false" dtr="false" t="normal">SUM(AJ360:AJ363)</f>
        <v>0</v>
      </c>
      <c r="AK364" s="573" t="n">
        <f aca="false" ca="false" dt2D="false" dtr="false" t="normal">SUM(AK360:AK363)</f>
        <v>0</v>
      </c>
      <c r="AL364" s="573" t="n">
        <f aca="false" ca="false" dt2D="false" dtr="false" t="normal">SUM(AL360:AL363)</f>
        <v>0</v>
      </c>
      <c r="AM364" s="573" t="n">
        <f aca="false" ca="false" dt2D="false" dtr="false" t="normal">SUM(AM360:AM363)</f>
        <v>0</v>
      </c>
      <c r="AN364" s="573" t="n">
        <f aca="false" ca="false" dt2D="false" dtr="false" t="normal">SUM(AN360:AN363)</f>
        <v>0</v>
      </c>
      <c r="AO364" s="573" t="n">
        <f aca="false" ca="false" dt2D="false" dtr="false" t="normal">SUM(AO360:AO363)</f>
        <v>0</v>
      </c>
      <c r="AP364" s="573" t="n">
        <f aca="false" ca="false" dt2D="false" dtr="false" t="normal">SUM(AP360:AP363)</f>
        <v>0</v>
      </c>
      <c r="AQ364" s="573" t="n">
        <f aca="false" ca="false" dt2D="false" dtr="false" t="normal">SUM(AQ360:AQ363)</f>
        <v>0</v>
      </c>
      <c r="AR364" s="573" t="n">
        <f aca="false" ca="false" dt2D="false" dtr="false" t="normal">SUM(AR360:AR363)</f>
        <v>0</v>
      </c>
      <c r="AS364" s="573" t="n">
        <f aca="false" ca="false" dt2D="false" dtr="false" t="normal">SUM(AS360:AS363)</f>
        <v>0</v>
      </c>
      <c r="AT364" s="573" t="n">
        <f aca="false" ca="false" dt2D="false" dtr="false" t="normal">SUM(AT360:AT363)</f>
        <v>0</v>
      </c>
      <c r="AU364" s="573" t="n">
        <f aca="false" ca="false" dt2D="false" dtr="false" t="normal">SUM(AU360:AU363)</f>
        <v>0</v>
      </c>
      <c r="AV364" s="573" t="n">
        <f aca="false" ca="false" dt2D="false" dtr="false" t="normal">SUM(AV360:AV363)</f>
        <v>0</v>
      </c>
      <c r="AW364" s="573" t="n">
        <f aca="false" ca="false" dt2D="false" dtr="false" t="normal">SUM(AW360:AW363)</f>
        <v>0</v>
      </c>
      <c r="AX364" s="573" t="n">
        <f aca="false" ca="false" dt2D="false" dtr="false" t="normal">SUM(AX360:AX363)</f>
        <v>0</v>
      </c>
      <c r="AY364" s="573" t="n">
        <f aca="false" ca="false" dt2D="false" dtr="false" t="normal">SUM(AY360:AY363)</f>
        <v>0</v>
      </c>
      <c r="AZ364" s="573" t="n">
        <f aca="false" ca="false" dt2D="false" dtr="false" t="normal">SUM(AZ360:AZ363)</f>
        <v>0</v>
      </c>
      <c r="BA364" s="573" t="n">
        <f aca="false" ca="false" dt2D="false" dtr="false" t="normal">SUM(BA360:BA363)</f>
        <v>0</v>
      </c>
      <c r="BB364" s="573" t="n">
        <f aca="false" ca="false" dt2D="false" dtr="false" t="normal">SUM(BB360:BB363)</f>
        <v>0</v>
      </c>
      <c r="BC364" s="573" t="n">
        <f aca="false" ca="false" dt2D="false" dtr="false" t="normal">SUM(BC360:BC363)</f>
        <v>0</v>
      </c>
      <c r="BD364" s="573" t="n">
        <f aca="false" ca="false" dt2D="false" dtr="false" t="normal">SUM(BD360:BD363)</f>
        <v>0</v>
      </c>
      <c r="BE364" s="573" t="n">
        <f aca="false" ca="false" dt2D="false" dtr="false" t="normal">SUM(BE360:BE363)</f>
        <v>0</v>
      </c>
      <c r="BF364" s="573" t="n">
        <f aca="false" ca="false" dt2D="false" dtr="false" t="normal">SUM(BF360:BF363)</f>
        <v>0</v>
      </c>
      <c r="BG364" s="573" t="n">
        <f aca="false" ca="false" dt2D="false" dtr="false" t="normal">SUM(BG360:BG363)</f>
        <v>0</v>
      </c>
      <c r="BH364" s="573" t="n">
        <f aca="false" ca="false" dt2D="false" dtr="false" t="normal">SUM(BH360:BH363)</f>
        <v>0</v>
      </c>
      <c r="BI364" s="573" t="n">
        <f aca="false" ca="false" dt2D="false" dtr="false" t="normal">SUM(BI360:BI363)</f>
        <v>0</v>
      </c>
      <c r="BJ364" s="573" t="n">
        <f aca="false" ca="false" dt2D="false" dtr="false" t="normal">SUM(BJ360:BJ363)</f>
        <v>0</v>
      </c>
      <c r="BK364" s="573" t="n">
        <f aca="false" ca="false" dt2D="false" dtr="false" t="normal">SUM(BK360:BK363)</f>
        <v>0</v>
      </c>
      <c r="BL364" s="573" t="n">
        <f aca="false" ca="false" dt2D="false" dtr="false" t="normal">SUM(BL360:BL363)</f>
        <v>0</v>
      </c>
      <c r="BM364" s="573" t="n">
        <f aca="false" ca="false" dt2D="false" dtr="false" t="normal">SUM(BM360:BM363)</f>
        <v>0</v>
      </c>
      <c r="BN364" s="573" t="n">
        <f aca="false" ca="false" dt2D="false" dtr="false" t="normal">SUM(BN360:BN363)</f>
        <v>0</v>
      </c>
      <c r="BO364" s="573" t="n">
        <f aca="false" ca="false" dt2D="false" dtr="false" t="normal">SUM(BO360:BO363)</f>
        <v>0</v>
      </c>
      <c r="BP364" s="573" t="n">
        <f aca="false" ca="false" dt2D="false" dtr="false" t="normal">SUM(BP360:BP363)</f>
        <v>0</v>
      </c>
      <c r="BQ364" s="573" t="n">
        <f aca="false" ca="false" dt2D="false" dtr="false" t="normal">SUM(BQ360:BQ363)</f>
        <v>0</v>
      </c>
      <c r="BR364" s="573" t="n">
        <f aca="false" ca="false" dt2D="false" dtr="false" t="normal">SUM(BR360:BR363)</f>
        <v>0</v>
      </c>
      <c r="BS364" s="573" t="n">
        <f aca="false" ca="false" dt2D="false" dtr="false" t="normal">SUM(BS360:BS363)</f>
        <v>0</v>
      </c>
      <c r="BT364" s="573" t="n">
        <f aca="false" ca="false" dt2D="false" dtr="false" t="normal">SUM(BT360:BT363)</f>
        <v>0</v>
      </c>
    </row>
    <row hidden="true" ht="16.5" outlineLevel="1" r="365">
      <c r="A365" s="529" t="e">
        <f aca="false" ca="false" dt2D="false" dtr="false" t="normal">A364</f>
        <v>#N/A</v>
      </c>
      <c r="F365" s="482" t="e">
        <f aca="false" ca="false" dt2D="false" dtr="false" t="normal">F364</f>
        <v>#N/A</v>
      </c>
      <c r="G365" s="482" t="n">
        <f aca="false" ca="false" dt2D="false" dtr="false" t="normal">G364</f>
        <v>0</v>
      </c>
      <c r="L365" s="235" t="n"/>
      <c r="M365" s="244" t="n"/>
      <c r="N365" s="244" t="n"/>
      <c r="O365" s="244" t="n"/>
      <c r="P365" s="244" t="n"/>
      <c r="Q365" s="244" t="n"/>
      <c r="R365" s="244" t="n"/>
      <c r="S365" s="244" t="n"/>
      <c r="T365" s="244" t="n"/>
      <c r="U365" s="244" t="n"/>
      <c r="V365" s="244" t="n"/>
      <c r="W365" s="244" t="n"/>
      <c r="X365" s="244" t="n"/>
      <c r="Y365" s="244" t="n"/>
      <c r="Z365" s="244" t="n"/>
      <c r="AA365" s="244" t="n"/>
      <c r="AB365" s="244" t="n"/>
      <c r="AC365" s="244" t="n"/>
      <c r="AD365" s="244" t="n"/>
      <c r="AE365" s="244" t="n"/>
      <c r="AF365" s="244" t="n"/>
      <c r="AG365" s="244" t="n"/>
      <c r="AH365" s="244" t="n"/>
      <c r="AI365" s="244" t="n"/>
      <c r="AJ365" s="244" t="n"/>
      <c r="AK365" s="244" t="n"/>
      <c r="AL365" s="244" t="n"/>
      <c r="AM365" s="244" t="n"/>
      <c r="AN365" s="244" t="n"/>
      <c r="AO365" s="244" t="n"/>
      <c r="AP365" s="244" t="n"/>
      <c r="AQ365" s="244" t="n"/>
      <c r="AR365" s="244" t="n"/>
      <c r="AS365" s="244" t="n"/>
      <c r="AT365" s="244" t="n"/>
      <c r="AU365" s="244" t="n"/>
      <c r="AV365" s="244" t="n"/>
      <c r="AW365" s="244" t="n"/>
      <c r="AX365" s="244" t="n"/>
      <c r="AY365" s="244" t="n"/>
      <c r="AZ365" s="244" t="n"/>
      <c r="BA365" s="244" t="n"/>
      <c r="BB365" s="244" t="n"/>
      <c r="BC365" s="244" t="n"/>
      <c r="BD365" s="244" t="n"/>
      <c r="BE365" s="244" t="n"/>
      <c r="BF365" s="244" t="n"/>
      <c r="BG365" s="244" t="n"/>
      <c r="BH365" s="244" t="n"/>
      <c r="BI365" s="244" t="n"/>
      <c r="BJ365" s="244" t="n"/>
      <c r="BK365" s="244" t="n"/>
      <c r="BL365" s="244" t="n"/>
      <c r="BM365" s="244" t="n"/>
      <c r="BN365" s="244" t="n"/>
      <c r="BO365" s="244" t="n"/>
      <c r="BP365" s="244" t="n"/>
      <c r="BQ365" s="244" t="n"/>
      <c r="BR365" s="244" t="n"/>
      <c r="BS365" s="244" t="n"/>
      <c r="BT365" s="244" t="n"/>
    </row>
    <row hidden="true" ht="16.5" outlineLevel="1" r="366">
      <c r="A366" s="529" t="e">
        <f aca="false" ca="false" dt2D="false" dtr="false" t="normal">A365</f>
        <v>#N/A</v>
      </c>
      <c r="F366" s="482" t="e">
        <f aca="false" ca="false" dt2D="false" dtr="false" t="normal">F365</f>
        <v>#N/A</v>
      </c>
      <c r="G366" s="482" t="n">
        <f aca="false" ca="false" dt2D="false" dtr="false" t="normal">G365</f>
        <v>0</v>
      </c>
      <c r="I366" s="85" t="s">
        <v>582</v>
      </c>
      <c r="J366" s="431" t="s">
        <v>585</v>
      </c>
      <c r="K366" s="431" t="n"/>
      <c r="L366" s="430" t="n"/>
      <c r="M366" s="565" t="n"/>
      <c r="N366" s="565" t="n"/>
      <c r="O366" s="565" t="n"/>
      <c r="P366" s="565" t="n"/>
      <c r="Q366" s="565" t="n"/>
      <c r="R366" s="565" t="n"/>
      <c r="S366" s="565" t="n"/>
      <c r="T366" s="565" t="n"/>
      <c r="U366" s="565" t="n"/>
      <c r="V366" s="565" t="n"/>
      <c r="W366" s="565" t="n"/>
      <c r="X366" s="565" t="n"/>
      <c r="Y366" s="565" t="n"/>
      <c r="Z366" s="565" t="n"/>
      <c r="AA366" s="565" t="n"/>
      <c r="AB366" s="565" t="n"/>
      <c r="AC366" s="565" t="n"/>
      <c r="AD366" s="565" t="n"/>
      <c r="AE366" s="565" t="n"/>
      <c r="AF366" s="565" t="n"/>
      <c r="AG366" s="565" t="n"/>
      <c r="AH366" s="565" t="n"/>
      <c r="AI366" s="565" t="n"/>
      <c r="AJ366" s="565" t="n"/>
      <c r="AK366" s="565" t="n"/>
      <c r="AL366" s="565" t="n"/>
      <c r="AM366" s="565" t="n"/>
      <c r="AN366" s="565" t="n"/>
      <c r="AO366" s="565" t="n"/>
      <c r="AP366" s="565" t="n"/>
      <c r="AQ366" s="565" t="n"/>
      <c r="AR366" s="565" t="n"/>
      <c r="AS366" s="565" t="n"/>
      <c r="AT366" s="565" t="n"/>
      <c r="AU366" s="565" t="n"/>
      <c r="AV366" s="565" t="n"/>
      <c r="AW366" s="565" t="n"/>
      <c r="AX366" s="565" t="n"/>
      <c r="AY366" s="565" t="n"/>
      <c r="AZ366" s="565" t="n"/>
      <c r="BA366" s="565" t="n"/>
      <c r="BB366" s="565" t="n"/>
      <c r="BC366" s="565" t="n"/>
      <c r="BD366" s="565" t="n"/>
      <c r="BE366" s="565" t="n"/>
      <c r="BF366" s="565" t="n"/>
      <c r="BG366" s="565" t="n"/>
      <c r="BH366" s="565" t="n"/>
      <c r="BI366" s="565" t="n"/>
      <c r="BJ366" s="565" t="n"/>
      <c r="BK366" s="565" t="n"/>
      <c r="BL366" s="565" t="n"/>
      <c r="BM366" s="565" t="n"/>
      <c r="BN366" s="565" t="n"/>
      <c r="BO366" s="565" t="n"/>
      <c r="BP366" s="565" t="n"/>
      <c r="BQ366" s="565" t="n"/>
      <c r="BR366" s="565" t="n"/>
      <c r="BS366" s="565" t="n"/>
      <c r="BT366" s="565" t="n"/>
    </row>
    <row hidden="true" ht="16.5" outlineLevel="2" r="367">
      <c r="A367" s="529" t="e">
        <f aca="false" ca="false" dt2D="false" dtr="false" t="normal">A366</f>
        <v>#N/A</v>
      </c>
      <c r="F367" s="482" t="e">
        <f aca="false" ca="false" dt2D="false" dtr="false" t="normal">F366</f>
        <v>#N/A</v>
      </c>
      <c r="G367" s="482" t="n">
        <f aca="false" ca="false" dt2D="false" dtr="false" t="normal">G366</f>
        <v>0</v>
      </c>
      <c r="I367" s="566" t="s">
        <v>715</v>
      </c>
      <c r="J367" s="626" t="s">
        <v>587</v>
      </c>
      <c r="K367" s="567" t="n"/>
      <c r="L367" s="627" t="n"/>
      <c r="M367" s="568" t="n">
        <f aca="false" ca="false" dt2D="false" dtr="false" t="normal">$L367*$K367*M366</f>
        <v>0</v>
      </c>
      <c r="N367" s="568" t="n">
        <f aca="false" ca="false" dt2D="false" dtr="false" t="normal">$L367*$K367*N366</f>
        <v>0</v>
      </c>
      <c r="O367" s="568" t="n">
        <f aca="false" ca="false" dt2D="false" dtr="false" t="normal">$L367*$K367*O366</f>
        <v>0</v>
      </c>
      <c r="P367" s="568" t="n">
        <f aca="false" ca="false" dt2D="false" dtr="false" t="normal">$L367*$K367*P366</f>
        <v>0</v>
      </c>
      <c r="Q367" s="568" t="n">
        <f aca="false" ca="false" dt2D="false" dtr="false" t="normal">$L367*$K367*Q366</f>
        <v>0</v>
      </c>
      <c r="R367" s="568" t="n">
        <f aca="false" ca="false" dt2D="false" dtr="false" t="normal">$L367*$K367*R366</f>
        <v>0</v>
      </c>
      <c r="S367" s="568" t="n">
        <f aca="false" ca="false" dt2D="false" dtr="false" t="normal">$L367*$K367*S366</f>
        <v>0</v>
      </c>
      <c r="T367" s="568" t="n">
        <f aca="false" ca="false" dt2D="false" dtr="false" t="normal">$L367*$K367*T366</f>
        <v>0</v>
      </c>
      <c r="U367" s="568" t="n">
        <f aca="false" ca="false" dt2D="false" dtr="false" t="normal">$L367*$K367*U366</f>
        <v>0</v>
      </c>
      <c r="V367" s="568" t="n">
        <f aca="false" ca="false" dt2D="false" dtr="false" t="normal">$L367*$K367*V366</f>
        <v>0</v>
      </c>
      <c r="W367" s="568" t="n">
        <f aca="false" ca="false" dt2D="false" dtr="false" t="normal">$L367*$K367*W366</f>
        <v>0</v>
      </c>
      <c r="X367" s="568" t="n">
        <f aca="false" ca="false" dt2D="false" dtr="false" t="normal">$L367*$K367*X366</f>
        <v>0</v>
      </c>
      <c r="Y367" s="568" t="n">
        <f aca="false" ca="false" dt2D="false" dtr="false" t="normal">$L367*$K367*Y366</f>
        <v>0</v>
      </c>
      <c r="Z367" s="568" t="n">
        <f aca="false" ca="false" dt2D="false" dtr="false" t="normal">$L367*$K367*Z366</f>
        <v>0</v>
      </c>
      <c r="AA367" s="568" t="n">
        <f aca="false" ca="false" dt2D="false" dtr="false" t="normal">$L367*$K367*AA366</f>
        <v>0</v>
      </c>
      <c r="AB367" s="568" t="n">
        <f aca="false" ca="false" dt2D="false" dtr="false" t="normal">$L367*$K367*AB366</f>
        <v>0</v>
      </c>
      <c r="AC367" s="568" t="n">
        <f aca="false" ca="false" dt2D="false" dtr="false" t="normal">$L367*$K367*AC366</f>
        <v>0</v>
      </c>
      <c r="AD367" s="568" t="n">
        <f aca="false" ca="false" dt2D="false" dtr="false" t="normal">$L367*$K367*AD366</f>
        <v>0</v>
      </c>
      <c r="AE367" s="568" t="n">
        <f aca="false" ca="false" dt2D="false" dtr="false" t="normal">$L367*$K367*AE366</f>
        <v>0</v>
      </c>
      <c r="AF367" s="568" t="n">
        <f aca="false" ca="false" dt2D="false" dtr="false" t="normal">$L367*$K367*AF366</f>
        <v>0</v>
      </c>
      <c r="AG367" s="568" t="n">
        <f aca="false" ca="false" dt2D="false" dtr="false" t="normal">$L367*$K367*AG366</f>
        <v>0</v>
      </c>
      <c r="AH367" s="568" t="n">
        <f aca="false" ca="false" dt2D="false" dtr="false" t="normal">$L367*$K367*AH366</f>
        <v>0</v>
      </c>
      <c r="AI367" s="568" t="n">
        <f aca="false" ca="false" dt2D="false" dtr="false" t="normal">$L367*$K367*AI366</f>
        <v>0</v>
      </c>
      <c r="AJ367" s="568" t="n">
        <f aca="false" ca="false" dt2D="false" dtr="false" t="normal">$L367*$K367*AJ366</f>
        <v>0</v>
      </c>
      <c r="AK367" s="568" t="n">
        <f aca="false" ca="false" dt2D="false" dtr="false" t="normal">$L367*$K367*AK366</f>
        <v>0</v>
      </c>
      <c r="AL367" s="568" t="n">
        <f aca="false" ca="false" dt2D="false" dtr="false" t="normal">$L367*$K367*AL366</f>
        <v>0</v>
      </c>
      <c r="AM367" s="568" t="n">
        <f aca="false" ca="false" dt2D="false" dtr="false" t="normal">$L367*$K367*AM366</f>
        <v>0</v>
      </c>
      <c r="AN367" s="568" t="n">
        <f aca="false" ca="false" dt2D="false" dtr="false" t="normal">$L367*$K367*AN366</f>
        <v>0</v>
      </c>
      <c r="AO367" s="568" t="n">
        <f aca="false" ca="false" dt2D="false" dtr="false" t="normal">$L367*$K367*AO366</f>
        <v>0</v>
      </c>
      <c r="AP367" s="568" t="n">
        <f aca="false" ca="false" dt2D="false" dtr="false" t="normal">$L367*$K367*AP366</f>
        <v>0</v>
      </c>
      <c r="AQ367" s="568" t="n">
        <f aca="false" ca="false" dt2D="false" dtr="false" t="normal">$L367*$K367*AQ366</f>
        <v>0</v>
      </c>
      <c r="AR367" s="568" t="n">
        <f aca="false" ca="false" dt2D="false" dtr="false" t="normal">$L367*$K367*AR366</f>
        <v>0</v>
      </c>
      <c r="AS367" s="568" t="n">
        <f aca="false" ca="false" dt2D="false" dtr="false" t="normal">$L367*$K367*AS366</f>
        <v>0</v>
      </c>
      <c r="AT367" s="568" t="n">
        <f aca="false" ca="false" dt2D="false" dtr="false" t="normal">$L367*$K367*AT366</f>
        <v>0</v>
      </c>
      <c r="AU367" s="568" t="n">
        <f aca="false" ca="false" dt2D="false" dtr="false" t="normal">$L367*$K367*AU366</f>
        <v>0</v>
      </c>
      <c r="AV367" s="568" t="n">
        <f aca="false" ca="false" dt2D="false" dtr="false" t="normal">$L367*$K367*AV366</f>
        <v>0</v>
      </c>
      <c r="AW367" s="568" t="n">
        <f aca="false" ca="false" dt2D="false" dtr="false" t="normal">$L367*$K367*AW366</f>
        <v>0</v>
      </c>
      <c r="AX367" s="568" t="n">
        <f aca="false" ca="false" dt2D="false" dtr="false" t="normal">$L367*$K367*AX366</f>
        <v>0</v>
      </c>
      <c r="AY367" s="568" t="n">
        <f aca="false" ca="false" dt2D="false" dtr="false" t="normal">$L367*$K367*AY366</f>
        <v>0</v>
      </c>
      <c r="AZ367" s="568" t="n">
        <f aca="false" ca="false" dt2D="false" dtr="false" t="normal">$L367*$K367*AZ366</f>
        <v>0</v>
      </c>
      <c r="BA367" s="568" t="n">
        <f aca="false" ca="false" dt2D="false" dtr="false" t="normal">$L367*$K367*BA366</f>
        <v>0</v>
      </c>
      <c r="BB367" s="568" t="n">
        <f aca="false" ca="false" dt2D="false" dtr="false" t="normal">$L367*$K367*BB366</f>
        <v>0</v>
      </c>
      <c r="BC367" s="568" t="n">
        <f aca="false" ca="false" dt2D="false" dtr="false" t="normal">$L367*$K367*BC366</f>
        <v>0</v>
      </c>
      <c r="BD367" s="568" t="n">
        <f aca="false" ca="false" dt2D="false" dtr="false" t="normal">$L367*$K367*BD366</f>
        <v>0</v>
      </c>
      <c r="BE367" s="568" t="n">
        <f aca="false" ca="false" dt2D="false" dtr="false" t="normal">$L367*$K367*BE366</f>
        <v>0</v>
      </c>
      <c r="BF367" s="568" t="n">
        <f aca="false" ca="false" dt2D="false" dtr="false" t="normal">$L367*$K367*BF366</f>
        <v>0</v>
      </c>
      <c r="BG367" s="568" t="n">
        <f aca="false" ca="false" dt2D="false" dtr="false" t="normal">$L367*$K367*BG366</f>
        <v>0</v>
      </c>
      <c r="BH367" s="568" t="n">
        <f aca="false" ca="false" dt2D="false" dtr="false" t="normal">$L367*$K367*BH366</f>
        <v>0</v>
      </c>
      <c r="BI367" s="568" t="n">
        <f aca="false" ca="false" dt2D="false" dtr="false" t="normal">$L367*$K367*BI366</f>
        <v>0</v>
      </c>
      <c r="BJ367" s="568" t="n">
        <f aca="false" ca="false" dt2D="false" dtr="false" t="normal">$L367*$K367*BJ366</f>
        <v>0</v>
      </c>
      <c r="BK367" s="568" t="n">
        <f aca="false" ca="false" dt2D="false" dtr="false" t="normal">$L367*$K367*BK366</f>
        <v>0</v>
      </c>
      <c r="BL367" s="568" t="n">
        <f aca="false" ca="false" dt2D="false" dtr="false" t="normal">$L367*$K367*BL366</f>
        <v>0</v>
      </c>
      <c r="BM367" s="568" t="n">
        <f aca="false" ca="false" dt2D="false" dtr="false" t="normal">$L367*$K367*BM366</f>
        <v>0</v>
      </c>
      <c r="BN367" s="568" t="n">
        <f aca="false" ca="false" dt2D="false" dtr="false" t="normal">$L367*$K367*BN366</f>
        <v>0</v>
      </c>
      <c r="BO367" s="568" t="n">
        <f aca="false" ca="false" dt2D="false" dtr="false" t="normal">$L367*$K367*BO366</f>
        <v>0</v>
      </c>
      <c r="BP367" s="568" t="n">
        <f aca="false" ca="false" dt2D="false" dtr="false" t="normal">$L367*$K367*BP366</f>
        <v>0</v>
      </c>
      <c r="BQ367" s="568" t="n">
        <f aca="false" ca="false" dt2D="false" dtr="false" t="normal">$L367*$K367*BQ366</f>
        <v>0</v>
      </c>
      <c r="BR367" s="568" t="n">
        <f aca="false" ca="false" dt2D="false" dtr="false" t="normal">$L367*$K367*BR366</f>
        <v>0</v>
      </c>
      <c r="BS367" s="568" t="n">
        <f aca="false" ca="false" dt2D="false" dtr="false" t="normal">$L367*$K367*BS366</f>
        <v>0</v>
      </c>
      <c r="BT367" s="568" t="n">
        <f aca="false" ca="false" dt2D="false" dtr="false" t="normal">$L367*$K367*BT366</f>
        <v>0</v>
      </c>
    </row>
    <row hidden="true" ht="16.5" outlineLevel="2" r="368">
      <c r="A368" s="529" t="e">
        <f aca="false" ca="false" dt2D="false" dtr="false" t="normal">A367</f>
        <v>#N/A</v>
      </c>
      <c r="F368" s="482" t="e">
        <f aca="false" ca="false" dt2D="false" dtr="false" t="normal">F367</f>
        <v>#N/A</v>
      </c>
      <c r="G368" s="482" t="n">
        <f aca="false" ca="false" dt2D="false" dtr="false" t="normal">G367</f>
        <v>0</v>
      </c>
      <c r="I368" s="566" t="s">
        <v>717</v>
      </c>
      <c r="J368" s="626" t="s">
        <v>587</v>
      </c>
      <c r="K368" s="567" t="n"/>
      <c r="L368" s="627" t="n"/>
      <c r="M368" s="568" t="n">
        <f aca="false" ca="false" dt2D="false" dtr="false" t="normal">$L368*$K368*M366</f>
        <v>0</v>
      </c>
      <c r="N368" s="568" t="n">
        <f aca="false" ca="false" dt2D="false" dtr="false" t="normal">$L368*$K368*N366</f>
        <v>0</v>
      </c>
      <c r="O368" s="568" t="n">
        <f aca="false" ca="false" dt2D="false" dtr="false" t="normal">$L368*$K368*O366</f>
        <v>0</v>
      </c>
      <c r="P368" s="568" t="n">
        <f aca="false" ca="false" dt2D="false" dtr="false" t="normal">$L368*$K368*P366</f>
        <v>0</v>
      </c>
      <c r="Q368" s="568" t="n">
        <f aca="false" ca="false" dt2D="false" dtr="false" t="normal">$L368*$K368*Q366</f>
        <v>0</v>
      </c>
      <c r="R368" s="568" t="n">
        <f aca="false" ca="false" dt2D="false" dtr="false" t="normal">$L368*$K368*R366</f>
        <v>0</v>
      </c>
      <c r="S368" s="568" t="n">
        <f aca="false" ca="false" dt2D="false" dtr="false" t="normal">$L368*$K368*S366</f>
        <v>0</v>
      </c>
      <c r="T368" s="568" t="n">
        <f aca="false" ca="false" dt2D="false" dtr="false" t="normal">$L368*$K368*T366</f>
        <v>0</v>
      </c>
      <c r="U368" s="568" t="n">
        <f aca="false" ca="false" dt2D="false" dtr="false" t="normal">$L368*$K368*U366</f>
        <v>0</v>
      </c>
      <c r="V368" s="568" t="n">
        <f aca="false" ca="false" dt2D="false" dtr="false" t="normal">$L368*$K368*V366</f>
        <v>0</v>
      </c>
      <c r="W368" s="568" t="n">
        <f aca="false" ca="false" dt2D="false" dtr="false" t="normal">$L368*$K368*W366</f>
        <v>0</v>
      </c>
      <c r="X368" s="568" t="n">
        <f aca="false" ca="false" dt2D="false" dtr="false" t="normal">$L368*$K368*X366</f>
        <v>0</v>
      </c>
      <c r="Y368" s="568" t="n">
        <f aca="false" ca="false" dt2D="false" dtr="false" t="normal">$L368*$K368*Y366</f>
        <v>0</v>
      </c>
      <c r="Z368" s="568" t="n">
        <f aca="false" ca="false" dt2D="false" dtr="false" t="normal">$L368*$K368*Z366</f>
        <v>0</v>
      </c>
      <c r="AA368" s="568" t="n">
        <f aca="false" ca="false" dt2D="false" dtr="false" t="normal">$L368*$K368*AA366</f>
        <v>0</v>
      </c>
      <c r="AB368" s="568" t="n">
        <f aca="false" ca="false" dt2D="false" dtr="false" t="normal">$L368*$K368*AB366</f>
        <v>0</v>
      </c>
      <c r="AC368" s="568" t="n">
        <f aca="false" ca="false" dt2D="false" dtr="false" t="normal">$L368*$K368*AC366</f>
        <v>0</v>
      </c>
      <c r="AD368" s="568" t="n">
        <f aca="false" ca="false" dt2D="false" dtr="false" t="normal">$L368*$K368*AD366</f>
        <v>0</v>
      </c>
      <c r="AE368" s="568" t="n">
        <f aca="false" ca="false" dt2D="false" dtr="false" t="normal">$L368*$K368*AE366</f>
        <v>0</v>
      </c>
      <c r="AF368" s="568" t="n">
        <f aca="false" ca="false" dt2D="false" dtr="false" t="normal">$L368*$K368*AF366</f>
        <v>0</v>
      </c>
      <c r="AG368" s="568" t="n">
        <f aca="false" ca="false" dt2D="false" dtr="false" t="normal">$L368*$K368*AG366</f>
        <v>0</v>
      </c>
      <c r="AH368" s="568" t="n">
        <f aca="false" ca="false" dt2D="false" dtr="false" t="normal">$L368*$K368*AH366</f>
        <v>0</v>
      </c>
      <c r="AI368" s="568" t="n">
        <f aca="false" ca="false" dt2D="false" dtr="false" t="normal">$L368*$K368*AI366</f>
        <v>0</v>
      </c>
      <c r="AJ368" s="568" t="n">
        <f aca="false" ca="false" dt2D="false" dtr="false" t="normal">$L368*$K368*AJ366</f>
        <v>0</v>
      </c>
      <c r="AK368" s="568" t="n">
        <f aca="false" ca="false" dt2D="false" dtr="false" t="normal">$L368*$K368*AK366</f>
        <v>0</v>
      </c>
      <c r="AL368" s="568" t="n">
        <f aca="false" ca="false" dt2D="false" dtr="false" t="normal">$L368*$K368*AL366</f>
        <v>0</v>
      </c>
      <c r="AM368" s="568" t="n">
        <f aca="false" ca="false" dt2D="false" dtr="false" t="normal">$L368*$K368*AM366</f>
        <v>0</v>
      </c>
      <c r="AN368" s="568" t="n">
        <f aca="false" ca="false" dt2D="false" dtr="false" t="normal">$L368*$K368*AN366</f>
        <v>0</v>
      </c>
      <c r="AO368" s="568" t="n">
        <f aca="false" ca="false" dt2D="false" dtr="false" t="normal">$L368*$K368*AO366</f>
        <v>0</v>
      </c>
      <c r="AP368" s="568" t="n">
        <f aca="false" ca="false" dt2D="false" dtr="false" t="normal">$L368*$K368*AP366</f>
        <v>0</v>
      </c>
      <c r="AQ368" s="568" t="n">
        <f aca="false" ca="false" dt2D="false" dtr="false" t="normal">$L368*$K368*AQ366</f>
        <v>0</v>
      </c>
      <c r="AR368" s="568" t="n">
        <f aca="false" ca="false" dt2D="false" dtr="false" t="normal">$L368*$K368*AR366</f>
        <v>0</v>
      </c>
      <c r="AS368" s="568" t="n">
        <f aca="false" ca="false" dt2D="false" dtr="false" t="normal">$L368*$K368*AS366</f>
        <v>0</v>
      </c>
      <c r="AT368" s="568" t="n">
        <f aca="false" ca="false" dt2D="false" dtr="false" t="normal">$L368*$K368*AT366</f>
        <v>0</v>
      </c>
      <c r="AU368" s="568" t="n">
        <f aca="false" ca="false" dt2D="false" dtr="false" t="normal">$L368*$K368*AU366</f>
        <v>0</v>
      </c>
      <c r="AV368" s="568" t="n">
        <f aca="false" ca="false" dt2D="false" dtr="false" t="normal">$L368*$K368*AV366</f>
        <v>0</v>
      </c>
      <c r="AW368" s="568" t="n">
        <f aca="false" ca="false" dt2D="false" dtr="false" t="normal">$L368*$K368*AW366</f>
        <v>0</v>
      </c>
      <c r="AX368" s="568" t="n">
        <f aca="false" ca="false" dt2D="false" dtr="false" t="normal">$L368*$K368*AX366</f>
        <v>0</v>
      </c>
      <c r="AY368" s="568" t="n">
        <f aca="false" ca="false" dt2D="false" dtr="false" t="normal">$L368*$K368*AY366</f>
        <v>0</v>
      </c>
      <c r="AZ368" s="568" t="n">
        <f aca="false" ca="false" dt2D="false" dtr="false" t="normal">$L368*$K368*AZ366</f>
        <v>0</v>
      </c>
      <c r="BA368" s="568" t="n">
        <f aca="false" ca="false" dt2D="false" dtr="false" t="normal">$L368*$K368*BA366</f>
        <v>0</v>
      </c>
      <c r="BB368" s="568" t="n">
        <f aca="false" ca="false" dt2D="false" dtr="false" t="normal">$L368*$K368*BB366</f>
        <v>0</v>
      </c>
      <c r="BC368" s="568" t="n">
        <f aca="false" ca="false" dt2D="false" dtr="false" t="normal">$L368*$K368*BC366</f>
        <v>0</v>
      </c>
      <c r="BD368" s="568" t="n">
        <f aca="false" ca="false" dt2D="false" dtr="false" t="normal">$L368*$K368*BD366</f>
        <v>0</v>
      </c>
      <c r="BE368" s="568" t="n">
        <f aca="false" ca="false" dt2D="false" dtr="false" t="normal">$L368*$K368*BE366</f>
        <v>0</v>
      </c>
      <c r="BF368" s="568" t="n">
        <f aca="false" ca="false" dt2D="false" dtr="false" t="normal">$L368*$K368*BF366</f>
        <v>0</v>
      </c>
      <c r="BG368" s="568" t="n">
        <f aca="false" ca="false" dt2D="false" dtr="false" t="normal">$L368*$K368*BG366</f>
        <v>0</v>
      </c>
      <c r="BH368" s="568" t="n">
        <f aca="false" ca="false" dt2D="false" dtr="false" t="normal">$L368*$K368*BH366</f>
        <v>0</v>
      </c>
      <c r="BI368" s="568" t="n">
        <f aca="false" ca="false" dt2D="false" dtr="false" t="normal">$L368*$K368*BI366</f>
        <v>0</v>
      </c>
      <c r="BJ368" s="568" t="n">
        <f aca="false" ca="false" dt2D="false" dtr="false" t="normal">$L368*$K368*BJ366</f>
        <v>0</v>
      </c>
      <c r="BK368" s="568" t="n">
        <f aca="false" ca="false" dt2D="false" dtr="false" t="normal">$L368*$K368*BK366</f>
        <v>0</v>
      </c>
      <c r="BL368" s="568" t="n">
        <f aca="false" ca="false" dt2D="false" dtr="false" t="normal">$L368*$K368*BL366</f>
        <v>0</v>
      </c>
      <c r="BM368" s="568" t="n">
        <f aca="false" ca="false" dt2D="false" dtr="false" t="normal">$L368*$K368*BM366</f>
        <v>0</v>
      </c>
      <c r="BN368" s="568" t="n">
        <f aca="false" ca="false" dt2D="false" dtr="false" t="normal">$L368*$K368*BN366</f>
        <v>0</v>
      </c>
      <c r="BO368" s="568" t="n">
        <f aca="false" ca="false" dt2D="false" dtr="false" t="normal">$L368*$K368*BO366</f>
        <v>0</v>
      </c>
      <c r="BP368" s="568" t="n">
        <f aca="false" ca="false" dt2D="false" dtr="false" t="normal">$L368*$K368*BP366</f>
        <v>0</v>
      </c>
      <c r="BQ368" s="568" t="n">
        <f aca="false" ca="false" dt2D="false" dtr="false" t="normal">$L368*$K368*BQ366</f>
        <v>0</v>
      </c>
      <c r="BR368" s="568" t="n">
        <f aca="false" ca="false" dt2D="false" dtr="false" t="normal">$L368*$K368*BR366</f>
        <v>0</v>
      </c>
      <c r="BS368" s="568" t="n">
        <f aca="false" ca="false" dt2D="false" dtr="false" t="normal">$L368*$K368*BS366</f>
        <v>0</v>
      </c>
      <c r="BT368" s="568" t="n">
        <f aca="false" ca="false" dt2D="false" dtr="false" t="normal">$L368*$K368*BT366</f>
        <v>0</v>
      </c>
    </row>
    <row hidden="true" ht="16.5" outlineLevel="2" r="369">
      <c r="A369" s="529" t="e">
        <f aca="false" ca="false" dt2D="false" dtr="false" t="normal">A368</f>
        <v>#N/A</v>
      </c>
      <c r="F369" s="482" t="e">
        <f aca="false" ca="false" dt2D="false" dtr="false" t="normal">F368</f>
        <v>#N/A</v>
      </c>
      <c r="G369" s="482" t="n">
        <f aca="false" ca="false" dt2D="false" dtr="false" t="normal">G368</f>
        <v>0</v>
      </c>
      <c r="I369" s="570" t="s">
        <v>588</v>
      </c>
      <c r="J369" s="567" t="n"/>
      <c r="K369" s="567" t="n"/>
      <c r="L369" s="627" t="n"/>
      <c r="M369" s="568" t="n">
        <f aca="false" ca="false" dt2D="false" dtr="false" t="normal">$L369*$K369*M366</f>
        <v>0</v>
      </c>
      <c r="N369" s="568" t="n">
        <f aca="false" ca="false" dt2D="false" dtr="false" t="normal">$L369*$K369*N366</f>
        <v>0</v>
      </c>
      <c r="O369" s="568" t="n">
        <f aca="false" ca="false" dt2D="false" dtr="false" t="normal">$L369*$K369*O366</f>
        <v>0</v>
      </c>
      <c r="P369" s="568" t="n">
        <f aca="false" ca="false" dt2D="false" dtr="false" t="normal">$L369*$K369*P366</f>
        <v>0</v>
      </c>
      <c r="Q369" s="568" t="n">
        <f aca="false" ca="false" dt2D="false" dtr="false" t="normal">$L369*$K369*Q366</f>
        <v>0</v>
      </c>
      <c r="R369" s="568" t="n">
        <f aca="false" ca="false" dt2D="false" dtr="false" t="normal">$L369*$K369*R366</f>
        <v>0</v>
      </c>
      <c r="S369" s="568" t="n">
        <f aca="false" ca="false" dt2D="false" dtr="false" t="normal">$L369*$K369*S366</f>
        <v>0</v>
      </c>
      <c r="T369" s="568" t="n">
        <f aca="false" ca="false" dt2D="false" dtr="false" t="normal">$L369*$K369*T366</f>
        <v>0</v>
      </c>
      <c r="U369" s="568" t="n">
        <f aca="false" ca="false" dt2D="false" dtr="false" t="normal">$L369*$K369*U366</f>
        <v>0</v>
      </c>
      <c r="V369" s="568" t="n">
        <f aca="false" ca="false" dt2D="false" dtr="false" t="normal">$L369*$K369*V366</f>
        <v>0</v>
      </c>
      <c r="W369" s="568" t="n">
        <f aca="false" ca="false" dt2D="false" dtr="false" t="normal">$L369*$K369*W366</f>
        <v>0</v>
      </c>
      <c r="X369" s="568" t="n">
        <f aca="false" ca="false" dt2D="false" dtr="false" t="normal">$L369*$K369*X366</f>
        <v>0</v>
      </c>
      <c r="Y369" s="568" t="n">
        <f aca="false" ca="false" dt2D="false" dtr="false" t="normal">$L369*$K369*Y366</f>
        <v>0</v>
      </c>
      <c r="Z369" s="568" t="n">
        <f aca="false" ca="false" dt2D="false" dtr="false" t="normal">$L369*$K369*Z366</f>
        <v>0</v>
      </c>
      <c r="AA369" s="568" t="n">
        <f aca="false" ca="false" dt2D="false" dtr="false" t="normal">$L369*$K369*AA366</f>
        <v>0</v>
      </c>
      <c r="AB369" s="568" t="n">
        <f aca="false" ca="false" dt2D="false" dtr="false" t="normal">$L369*$K369*AB366</f>
        <v>0</v>
      </c>
      <c r="AC369" s="568" t="n">
        <f aca="false" ca="false" dt2D="false" dtr="false" t="normal">$L369*$K369*AC366</f>
        <v>0</v>
      </c>
      <c r="AD369" s="568" t="n">
        <f aca="false" ca="false" dt2D="false" dtr="false" t="normal">$L369*$K369*AD366</f>
        <v>0</v>
      </c>
      <c r="AE369" s="568" t="n">
        <f aca="false" ca="false" dt2D="false" dtr="false" t="normal">$L369*$K369*AE366</f>
        <v>0</v>
      </c>
      <c r="AF369" s="568" t="n">
        <f aca="false" ca="false" dt2D="false" dtr="false" t="normal">$L369*$K369*AF366</f>
        <v>0</v>
      </c>
      <c r="AG369" s="568" t="n">
        <f aca="false" ca="false" dt2D="false" dtr="false" t="normal">$L369*$K369*AG366</f>
        <v>0</v>
      </c>
      <c r="AH369" s="568" t="n">
        <f aca="false" ca="false" dt2D="false" dtr="false" t="normal">$L369*$K369*AH366</f>
        <v>0</v>
      </c>
      <c r="AI369" s="568" t="n">
        <f aca="false" ca="false" dt2D="false" dtr="false" t="normal">$L369*$K369*AI366</f>
        <v>0</v>
      </c>
      <c r="AJ369" s="568" t="n">
        <f aca="false" ca="false" dt2D="false" dtr="false" t="normal">$L369*$K369*AJ366</f>
        <v>0</v>
      </c>
      <c r="AK369" s="568" t="n">
        <f aca="false" ca="false" dt2D="false" dtr="false" t="normal">$L369*$K369*AK366</f>
        <v>0</v>
      </c>
      <c r="AL369" s="568" t="n">
        <f aca="false" ca="false" dt2D="false" dtr="false" t="normal">$L369*$K369*AL366</f>
        <v>0</v>
      </c>
      <c r="AM369" s="568" t="n">
        <f aca="false" ca="false" dt2D="false" dtr="false" t="normal">$L369*$K369*AM366</f>
        <v>0</v>
      </c>
      <c r="AN369" s="568" t="n">
        <f aca="false" ca="false" dt2D="false" dtr="false" t="normal">$L369*$K369*AN366</f>
        <v>0</v>
      </c>
      <c r="AO369" s="568" t="n">
        <f aca="false" ca="false" dt2D="false" dtr="false" t="normal">$L369*$K369*AO366</f>
        <v>0</v>
      </c>
      <c r="AP369" s="568" t="n">
        <f aca="false" ca="false" dt2D="false" dtr="false" t="normal">$L369*$K369*AP366</f>
        <v>0</v>
      </c>
      <c r="AQ369" s="568" t="n">
        <f aca="false" ca="false" dt2D="false" dtr="false" t="normal">$L369*$K369*AQ366</f>
        <v>0</v>
      </c>
      <c r="AR369" s="568" t="n">
        <f aca="false" ca="false" dt2D="false" dtr="false" t="normal">$L369*$K369*AR366</f>
        <v>0</v>
      </c>
      <c r="AS369" s="568" t="n">
        <f aca="false" ca="false" dt2D="false" dtr="false" t="normal">$L369*$K369*AS366</f>
        <v>0</v>
      </c>
      <c r="AT369" s="568" t="n">
        <f aca="false" ca="false" dt2D="false" dtr="false" t="normal">$L369*$K369*AT366</f>
        <v>0</v>
      </c>
      <c r="AU369" s="568" t="n">
        <f aca="false" ca="false" dt2D="false" dtr="false" t="normal">$L369*$K369*AU366</f>
        <v>0</v>
      </c>
      <c r="AV369" s="568" t="n">
        <f aca="false" ca="false" dt2D="false" dtr="false" t="normal">$L369*$K369*AV366</f>
        <v>0</v>
      </c>
      <c r="AW369" s="568" t="n">
        <f aca="false" ca="false" dt2D="false" dtr="false" t="normal">$L369*$K369*AW366</f>
        <v>0</v>
      </c>
      <c r="AX369" s="568" t="n">
        <f aca="false" ca="false" dt2D="false" dtr="false" t="normal">$L369*$K369*AX366</f>
        <v>0</v>
      </c>
      <c r="AY369" s="568" t="n">
        <f aca="false" ca="false" dt2D="false" dtr="false" t="normal">$L369*$K369*AY366</f>
        <v>0</v>
      </c>
      <c r="AZ369" s="568" t="n">
        <f aca="false" ca="false" dt2D="false" dtr="false" t="normal">$L369*$K369*AZ366</f>
        <v>0</v>
      </c>
      <c r="BA369" s="568" t="n">
        <f aca="false" ca="false" dt2D="false" dtr="false" t="normal">$L369*$K369*BA366</f>
        <v>0</v>
      </c>
      <c r="BB369" s="568" t="n">
        <f aca="false" ca="false" dt2D="false" dtr="false" t="normal">$L369*$K369*BB366</f>
        <v>0</v>
      </c>
      <c r="BC369" s="568" t="n">
        <f aca="false" ca="false" dt2D="false" dtr="false" t="normal">$L369*$K369*BC366</f>
        <v>0</v>
      </c>
      <c r="BD369" s="568" t="n">
        <f aca="false" ca="false" dt2D="false" dtr="false" t="normal">$L369*$K369*BD366</f>
        <v>0</v>
      </c>
      <c r="BE369" s="568" t="n">
        <f aca="false" ca="false" dt2D="false" dtr="false" t="normal">$L369*$K369*BE366</f>
        <v>0</v>
      </c>
      <c r="BF369" s="568" t="n">
        <f aca="false" ca="false" dt2D="false" dtr="false" t="normal">$L369*$K369*BF366</f>
        <v>0</v>
      </c>
      <c r="BG369" s="568" t="n">
        <f aca="false" ca="false" dt2D="false" dtr="false" t="normal">$L369*$K369*BG366</f>
        <v>0</v>
      </c>
      <c r="BH369" s="568" t="n">
        <f aca="false" ca="false" dt2D="false" dtr="false" t="normal">$L369*$K369*BH366</f>
        <v>0</v>
      </c>
      <c r="BI369" s="568" t="n">
        <f aca="false" ca="false" dt2D="false" dtr="false" t="normal">$L369*$K369*BI366</f>
        <v>0</v>
      </c>
      <c r="BJ369" s="568" t="n">
        <f aca="false" ca="false" dt2D="false" dtr="false" t="normal">$L369*$K369*BJ366</f>
        <v>0</v>
      </c>
      <c r="BK369" s="568" t="n">
        <f aca="false" ca="false" dt2D="false" dtr="false" t="normal">$L369*$K369*BK366</f>
        <v>0</v>
      </c>
      <c r="BL369" s="568" t="n">
        <f aca="false" ca="false" dt2D="false" dtr="false" t="normal">$L369*$K369*BL366</f>
        <v>0</v>
      </c>
      <c r="BM369" s="568" t="n">
        <f aca="false" ca="false" dt2D="false" dtr="false" t="normal">$L369*$K369*BM366</f>
        <v>0</v>
      </c>
      <c r="BN369" s="568" t="n">
        <f aca="false" ca="false" dt2D="false" dtr="false" t="normal">$L369*$K369*BN366</f>
        <v>0</v>
      </c>
      <c r="BO369" s="568" t="n">
        <f aca="false" ca="false" dt2D="false" dtr="false" t="normal">$L369*$K369*BO366</f>
        <v>0</v>
      </c>
      <c r="BP369" s="568" t="n">
        <f aca="false" ca="false" dt2D="false" dtr="false" t="normal">$L369*$K369*BP366</f>
        <v>0</v>
      </c>
      <c r="BQ369" s="568" t="n">
        <f aca="false" ca="false" dt2D="false" dtr="false" t="normal">$L369*$K369*BQ366</f>
        <v>0</v>
      </c>
      <c r="BR369" s="568" t="n">
        <f aca="false" ca="false" dt2D="false" dtr="false" t="normal">$L369*$K369*BR366</f>
        <v>0</v>
      </c>
      <c r="BS369" s="568" t="n">
        <f aca="false" ca="false" dt2D="false" dtr="false" t="normal">$L369*$K369*BS366</f>
        <v>0</v>
      </c>
      <c r="BT369" s="568" t="n">
        <f aca="false" ca="false" dt2D="false" dtr="false" t="normal">$L369*$K369*BT366</f>
        <v>0</v>
      </c>
    </row>
    <row hidden="true" ht="16.5" outlineLevel="2" r="370">
      <c r="A370" s="529" t="e">
        <f aca="false" ca="false" dt2D="false" dtr="false" t="normal">A369</f>
        <v>#N/A</v>
      </c>
      <c r="F370" s="482" t="e">
        <f aca="false" ca="false" dt2D="false" dtr="false" t="normal">F369</f>
        <v>#N/A</v>
      </c>
      <c r="G370" s="482" t="n">
        <f aca="false" ca="false" dt2D="false" dtr="false" t="normal">G369</f>
        <v>0</v>
      </c>
      <c r="I370" s="570" t="s">
        <v>588</v>
      </c>
      <c r="J370" s="567" t="n"/>
      <c r="K370" s="567" t="n"/>
      <c r="L370" s="627" t="n"/>
      <c r="M370" s="568" t="n">
        <f aca="false" ca="false" dt2D="false" dtr="false" t="normal">$L370*$K370*M366</f>
        <v>0</v>
      </c>
      <c r="N370" s="568" t="n">
        <f aca="false" ca="false" dt2D="false" dtr="false" t="normal">$L370*$K370*N366</f>
        <v>0</v>
      </c>
      <c r="O370" s="568" t="n">
        <f aca="false" ca="false" dt2D="false" dtr="false" t="normal">$L370*$K370*O366</f>
        <v>0</v>
      </c>
      <c r="P370" s="568" t="n">
        <f aca="false" ca="false" dt2D="false" dtr="false" t="normal">$L370*$K370*P366</f>
        <v>0</v>
      </c>
      <c r="Q370" s="568" t="n">
        <f aca="false" ca="false" dt2D="false" dtr="false" t="normal">$L370*$K370*Q366</f>
        <v>0</v>
      </c>
      <c r="R370" s="568" t="n">
        <f aca="false" ca="false" dt2D="false" dtr="false" t="normal">$L370*$K370*R366</f>
        <v>0</v>
      </c>
      <c r="S370" s="568" t="n">
        <f aca="false" ca="false" dt2D="false" dtr="false" t="normal">$L370*$K370*S366</f>
        <v>0</v>
      </c>
      <c r="T370" s="568" t="n">
        <f aca="false" ca="false" dt2D="false" dtr="false" t="normal">$L370*$K370*T366</f>
        <v>0</v>
      </c>
      <c r="U370" s="568" t="n">
        <f aca="false" ca="false" dt2D="false" dtr="false" t="normal">$L370*$K370*U366</f>
        <v>0</v>
      </c>
      <c r="V370" s="568" t="n">
        <f aca="false" ca="false" dt2D="false" dtr="false" t="normal">$L370*$K370*V366</f>
        <v>0</v>
      </c>
      <c r="W370" s="568" t="n">
        <f aca="false" ca="false" dt2D="false" dtr="false" t="normal">$L370*$K370*W366</f>
        <v>0</v>
      </c>
      <c r="X370" s="568" t="n">
        <f aca="false" ca="false" dt2D="false" dtr="false" t="normal">$L370*$K370*X366</f>
        <v>0</v>
      </c>
      <c r="Y370" s="568" t="n">
        <f aca="false" ca="false" dt2D="false" dtr="false" t="normal">$L370*$K370*Y366</f>
        <v>0</v>
      </c>
      <c r="Z370" s="568" t="n">
        <f aca="false" ca="false" dt2D="false" dtr="false" t="normal">$L370*$K370*Z366</f>
        <v>0</v>
      </c>
      <c r="AA370" s="568" t="n">
        <f aca="false" ca="false" dt2D="false" dtr="false" t="normal">$L370*$K370*AA366</f>
        <v>0</v>
      </c>
      <c r="AB370" s="568" t="n">
        <f aca="false" ca="false" dt2D="false" dtr="false" t="normal">$L370*$K370*AB366</f>
        <v>0</v>
      </c>
      <c r="AC370" s="568" t="n">
        <f aca="false" ca="false" dt2D="false" dtr="false" t="normal">$L370*$K370*AC366</f>
        <v>0</v>
      </c>
      <c r="AD370" s="568" t="n">
        <f aca="false" ca="false" dt2D="false" dtr="false" t="normal">$L370*$K370*AD366</f>
        <v>0</v>
      </c>
      <c r="AE370" s="568" t="n">
        <f aca="false" ca="false" dt2D="false" dtr="false" t="normal">$L370*$K370*AE366</f>
        <v>0</v>
      </c>
      <c r="AF370" s="568" t="n">
        <f aca="false" ca="false" dt2D="false" dtr="false" t="normal">$L370*$K370*AF366</f>
        <v>0</v>
      </c>
      <c r="AG370" s="568" t="n">
        <f aca="false" ca="false" dt2D="false" dtr="false" t="normal">$L370*$K370*AG366</f>
        <v>0</v>
      </c>
      <c r="AH370" s="568" t="n">
        <f aca="false" ca="false" dt2D="false" dtr="false" t="normal">$L370*$K370*AH366</f>
        <v>0</v>
      </c>
      <c r="AI370" s="568" t="n">
        <f aca="false" ca="false" dt2D="false" dtr="false" t="normal">$L370*$K370*AI366</f>
        <v>0</v>
      </c>
      <c r="AJ370" s="568" t="n">
        <f aca="false" ca="false" dt2D="false" dtr="false" t="normal">$L370*$K370*AJ366</f>
        <v>0</v>
      </c>
      <c r="AK370" s="568" t="n">
        <f aca="false" ca="false" dt2D="false" dtr="false" t="normal">$L370*$K370*AK366</f>
        <v>0</v>
      </c>
      <c r="AL370" s="568" t="n">
        <f aca="false" ca="false" dt2D="false" dtr="false" t="normal">$L370*$K370*AL366</f>
        <v>0</v>
      </c>
      <c r="AM370" s="568" t="n">
        <f aca="false" ca="false" dt2D="false" dtr="false" t="normal">$L370*$K370*AM366</f>
        <v>0</v>
      </c>
      <c r="AN370" s="568" t="n">
        <f aca="false" ca="false" dt2D="false" dtr="false" t="normal">$L370*$K370*AN366</f>
        <v>0</v>
      </c>
      <c r="AO370" s="568" t="n">
        <f aca="false" ca="false" dt2D="false" dtr="false" t="normal">$L370*$K370*AO366</f>
        <v>0</v>
      </c>
      <c r="AP370" s="568" t="n">
        <f aca="false" ca="false" dt2D="false" dtr="false" t="normal">$L370*$K370*AP366</f>
        <v>0</v>
      </c>
      <c r="AQ370" s="568" t="n">
        <f aca="false" ca="false" dt2D="false" dtr="false" t="normal">$L370*$K370*AQ366</f>
        <v>0</v>
      </c>
      <c r="AR370" s="568" t="n">
        <f aca="false" ca="false" dt2D="false" dtr="false" t="normal">$L370*$K370*AR366</f>
        <v>0</v>
      </c>
      <c r="AS370" s="568" t="n">
        <f aca="false" ca="false" dt2D="false" dtr="false" t="normal">$L370*$K370*AS366</f>
        <v>0</v>
      </c>
      <c r="AT370" s="568" t="n">
        <f aca="false" ca="false" dt2D="false" dtr="false" t="normal">$L370*$K370*AT366</f>
        <v>0</v>
      </c>
      <c r="AU370" s="568" t="n">
        <f aca="false" ca="false" dt2D="false" dtr="false" t="normal">$L370*$K370*AU366</f>
        <v>0</v>
      </c>
      <c r="AV370" s="568" t="n">
        <f aca="false" ca="false" dt2D="false" dtr="false" t="normal">$L370*$K370*AV366</f>
        <v>0</v>
      </c>
      <c r="AW370" s="568" t="n">
        <f aca="false" ca="false" dt2D="false" dtr="false" t="normal">$L370*$K370*AW366</f>
        <v>0</v>
      </c>
      <c r="AX370" s="568" t="n">
        <f aca="false" ca="false" dt2D="false" dtr="false" t="normal">$L370*$K370*AX366</f>
        <v>0</v>
      </c>
      <c r="AY370" s="568" t="n">
        <f aca="false" ca="false" dt2D="false" dtr="false" t="normal">$L370*$K370*AY366</f>
        <v>0</v>
      </c>
      <c r="AZ370" s="568" t="n">
        <f aca="false" ca="false" dt2D="false" dtr="false" t="normal">$L370*$K370*AZ366</f>
        <v>0</v>
      </c>
      <c r="BA370" s="568" t="n">
        <f aca="false" ca="false" dt2D="false" dtr="false" t="normal">$L370*$K370*BA366</f>
        <v>0</v>
      </c>
      <c r="BB370" s="568" t="n">
        <f aca="false" ca="false" dt2D="false" dtr="false" t="normal">$L370*$K370*BB366</f>
        <v>0</v>
      </c>
      <c r="BC370" s="568" t="n">
        <f aca="false" ca="false" dt2D="false" dtr="false" t="normal">$L370*$K370*BC366</f>
        <v>0</v>
      </c>
      <c r="BD370" s="568" t="n">
        <f aca="false" ca="false" dt2D="false" dtr="false" t="normal">$L370*$K370*BD366</f>
        <v>0</v>
      </c>
      <c r="BE370" s="568" t="n">
        <f aca="false" ca="false" dt2D="false" dtr="false" t="normal">$L370*$K370*BE366</f>
        <v>0</v>
      </c>
      <c r="BF370" s="568" t="n">
        <f aca="false" ca="false" dt2D="false" dtr="false" t="normal">$L370*$K370*BF366</f>
        <v>0</v>
      </c>
      <c r="BG370" s="568" t="n">
        <f aca="false" ca="false" dt2D="false" dtr="false" t="normal">$L370*$K370*BG366</f>
        <v>0</v>
      </c>
      <c r="BH370" s="568" t="n">
        <f aca="false" ca="false" dt2D="false" dtr="false" t="normal">$L370*$K370*BH366</f>
        <v>0</v>
      </c>
      <c r="BI370" s="568" t="n">
        <f aca="false" ca="false" dt2D="false" dtr="false" t="normal">$L370*$K370*BI366</f>
        <v>0</v>
      </c>
      <c r="BJ370" s="568" t="n">
        <f aca="false" ca="false" dt2D="false" dtr="false" t="normal">$L370*$K370*BJ366</f>
        <v>0</v>
      </c>
      <c r="BK370" s="568" t="n">
        <f aca="false" ca="false" dt2D="false" dtr="false" t="normal">$L370*$K370*BK366</f>
        <v>0</v>
      </c>
      <c r="BL370" s="568" t="n">
        <f aca="false" ca="false" dt2D="false" dtr="false" t="normal">$L370*$K370*BL366</f>
        <v>0</v>
      </c>
      <c r="BM370" s="568" t="n">
        <f aca="false" ca="false" dt2D="false" dtr="false" t="normal">$L370*$K370*BM366</f>
        <v>0</v>
      </c>
      <c r="BN370" s="568" t="n">
        <f aca="false" ca="false" dt2D="false" dtr="false" t="normal">$L370*$K370*BN366</f>
        <v>0</v>
      </c>
      <c r="BO370" s="568" t="n">
        <f aca="false" ca="false" dt2D="false" dtr="false" t="normal">$L370*$K370*BO366</f>
        <v>0</v>
      </c>
      <c r="BP370" s="568" t="n">
        <f aca="false" ca="false" dt2D="false" dtr="false" t="normal">$L370*$K370*BP366</f>
        <v>0</v>
      </c>
      <c r="BQ370" s="568" t="n">
        <f aca="false" ca="false" dt2D="false" dtr="false" t="normal">$L370*$K370*BQ366</f>
        <v>0</v>
      </c>
      <c r="BR370" s="568" t="n">
        <f aca="false" ca="false" dt2D="false" dtr="false" t="normal">$L370*$K370*BR366</f>
        <v>0</v>
      </c>
      <c r="BS370" s="568" t="n">
        <f aca="false" ca="false" dt2D="false" dtr="false" t="normal">$L370*$K370*BS366</f>
        <v>0</v>
      </c>
      <c r="BT370" s="568" t="n">
        <f aca="false" ca="false" dt2D="false" dtr="false" t="normal">$L370*$K370*BT366</f>
        <v>0</v>
      </c>
    </row>
    <row customFormat="true" hidden="true" ht="16.5" outlineLevel="1" r="371" s="17">
      <c r="A371" s="529" t="e">
        <f aca="false" ca="false" dt2D="false" dtr="false" t="normal">A370</f>
        <v>#N/A</v>
      </c>
      <c r="B371" s="482" t="s">
        <v>575</v>
      </c>
      <c r="C371" s="542" t="n"/>
      <c r="D371" s="482" t="s">
        <v>582</v>
      </c>
      <c r="E371" s="482" t="s">
        <v>629</v>
      </c>
      <c r="F371" s="482" t="e">
        <f aca="false" ca="false" dt2D="false" dtr="false" t="normal">F370</f>
        <v>#N/A</v>
      </c>
      <c r="G371" s="482" t="n">
        <f aca="false" ca="false" dt2D="false" dtr="false" t="normal">G370</f>
        <v>0</v>
      </c>
      <c r="H371" s="630" t="n"/>
      <c r="I371" s="625" t="s">
        <v>716</v>
      </c>
      <c r="J371" s="116" t="n"/>
      <c r="K371" s="116" t="n"/>
      <c r="L371" s="235" t="n"/>
      <c r="M371" s="573" t="n">
        <f aca="false" ca="false" dt2D="false" dtr="false" t="normal">SUM(M367:M370)</f>
        <v>0</v>
      </c>
      <c r="N371" s="573" t="n">
        <f aca="false" ca="false" dt2D="false" dtr="false" t="normal">SUM(N367:N370)</f>
        <v>0</v>
      </c>
      <c r="O371" s="573" t="n">
        <f aca="false" ca="false" dt2D="false" dtr="false" t="normal">SUM(O367:O370)</f>
        <v>0</v>
      </c>
      <c r="P371" s="573" t="n">
        <f aca="false" ca="false" dt2D="false" dtr="false" t="normal">SUM(P367:P370)</f>
        <v>0</v>
      </c>
      <c r="Q371" s="573" t="n">
        <f aca="false" ca="false" dt2D="false" dtr="false" t="normal">SUM(Q367:Q370)</f>
        <v>0</v>
      </c>
      <c r="R371" s="573" t="n">
        <f aca="false" ca="false" dt2D="false" dtr="false" t="normal">SUM(R367:R370)</f>
        <v>0</v>
      </c>
      <c r="S371" s="573" t="n">
        <f aca="false" ca="false" dt2D="false" dtr="false" t="normal">SUM(S367:S370)</f>
        <v>0</v>
      </c>
      <c r="T371" s="573" t="n">
        <f aca="false" ca="false" dt2D="false" dtr="false" t="normal">SUM(T367:T370)</f>
        <v>0</v>
      </c>
      <c r="U371" s="573" t="n">
        <f aca="false" ca="false" dt2D="false" dtr="false" t="normal">SUM(U367:U370)</f>
        <v>0</v>
      </c>
      <c r="V371" s="573" t="n">
        <f aca="false" ca="false" dt2D="false" dtr="false" t="normal">SUM(V367:V370)</f>
        <v>0</v>
      </c>
      <c r="W371" s="573" t="n">
        <f aca="false" ca="false" dt2D="false" dtr="false" t="normal">SUM(W367:W370)</f>
        <v>0</v>
      </c>
      <c r="X371" s="573" t="n">
        <f aca="false" ca="false" dt2D="false" dtr="false" t="normal">SUM(X367:X370)</f>
        <v>0</v>
      </c>
      <c r="Y371" s="573" t="n">
        <f aca="false" ca="false" dt2D="false" dtr="false" t="normal">SUM(Y367:Y370)</f>
        <v>0</v>
      </c>
      <c r="Z371" s="573" t="n">
        <f aca="false" ca="false" dt2D="false" dtr="false" t="normal">SUM(Z367:Z370)</f>
        <v>0</v>
      </c>
      <c r="AA371" s="573" t="n">
        <f aca="false" ca="false" dt2D="false" dtr="false" t="normal">SUM(AA367:AA370)</f>
        <v>0</v>
      </c>
      <c r="AB371" s="573" t="n">
        <f aca="false" ca="false" dt2D="false" dtr="false" t="normal">SUM(AB367:AB370)</f>
        <v>0</v>
      </c>
      <c r="AC371" s="573" t="n">
        <f aca="false" ca="false" dt2D="false" dtr="false" t="normal">SUM(AC367:AC370)</f>
        <v>0</v>
      </c>
      <c r="AD371" s="573" t="n">
        <f aca="false" ca="false" dt2D="false" dtr="false" t="normal">SUM(AD367:AD370)</f>
        <v>0</v>
      </c>
      <c r="AE371" s="573" t="n">
        <f aca="false" ca="false" dt2D="false" dtr="false" t="normal">SUM(AE367:AE370)</f>
        <v>0</v>
      </c>
      <c r="AF371" s="573" t="n">
        <f aca="false" ca="false" dt2D="false" dtr="false" t="normal">SUM(AF367:AF370)</f>
        <v>0</v>
      </c>
      <c r="AG371" s="573" t="n">
        <f aca="false" ca="false" dt2D="false" dtr="false" t="normal">SUM(AG367:AG370)</f>
        <v>0</v>
      </c>
      <c r="AH371" s="573" t="n">
        <f aca="false" ca="false" dt2D="false" dtr="false" t="normal">SUM(AH367:AH370)</f>
        <v>0</v>
      </c>
      <c r="AI371" s="573" t="n">
        <f aca="false" ca="false" dt2D="false" dtr="false" t="normal">SUM(AI367:AI370)</f>
        <v>0</v>
      </c>
      <c r="AJ371" s="573" t="n">
        <f aca="false" ca="false" dt2D="false" dtr="false" t="normal">SUM(AJ367:AJ370)</f>
        <v>0</v>
      </c>
      <c r="AK371" s="573" t="n">
        <f aca="false" ca="false" dt2D="false" dtr="false" t="normal">SUM(AK367:AK370)</f>
        <v>0</v>
      </c>
      <c r="AL371" s="573" t="n">
        <f aca="false" ca="false" dt2D="false" dtr="false" t="normal">SUM(AL367:AL370)</f>
        <v>0</v>
      </c>
      <c r="AM371" s="573" t="n">
        <f aca="false" ca="false" dt2D="false" dtr="false" t="normal">SUM(AM367:AM370)</f>
        <v>0</v>
      </c>
      <c r="AN371" s="573" t="n">
        <f aca="false" ca="false" dt2D="false" dtr="false" t="normal">SUM(AN367:AN370)</f>
        <v>0</v>
      </c>
      <c r="AO371" s="573" t="n">
        <f aca="false" ca="false" dt2D="false" dtr="false" t="normal">SUM(AO367:AO370)</f>
        <v>0</v>
      </c>
      <c r="AP371" s="573" t="n">
        <f aca="false" ca="false" dt2D="false" dtr="false" t="normal">SUM(AP367:AP370)</f>
        <v>0</v>
      </c>
      <c r="AQ371" s="573" t="n">
        <f aca="false" ca="false" dt2D="false" dtr="false" t="normal">SUM(AQ367:AQ370)</f>
        <v>0</v>
      </c>
      <c r="AR371" s="573" t="n">
        <f aca="false" ca="false" dt2D="false" dtr="false" t="normal">SUM(AR367:AR370)</f>
        <v>0</v>
      </c>
      <c r="AS371" s="573" t="n">
        <f aca="false" ca="false" dt2D="false" dtr="false" t="normal">SUM(AS367:AS370)</f>
        <v>0</v>
      </c>
      <c r="AT371" s="573" t="n">
        <f aca="false" ca="false" dt2D="false" dtr="false" t="normal">SUM(AT367:AT370)</f>
        <v>0</v>
      </c>
      <c r="AU371" s="573" t="n">
        <f aca="false" ca="false" dt2D="false" dtr="false" t="normal">SUM(AU367:AU370)</f>
        <v>0</v>
      </c>
      <c r="AV371" s="573" t="n">
        <f aca="false" ca="false" dt2D="false" dtr="false" t="normal">SUM(AV367:AV370)</f>
        <v>0</v>
      </c>
      <c r="AW371" s="573" t="n">
        <f aca="false" ca="false" dt2D="false" dtr="false" t="normal">SUM(AW367:AW370)</f>
        <v>0</v>
      </c>
      <c r="AX371" s="573" t="n">
        <f aca="false" ca="false" dt2D="false" dtr="false" t="normal">SUM(AX367:AX370)</f>
        <v>0</v>
      </c>
      <c r="AY371" s="573" t="n">
        <f aca="false" ca="false" dt2D="false" dtr="false" t="normal">SUM(AY367:AY370)</f>
        <v>0</v>
      </c>
      <c r="AZ371" s="573" t="n">
        <f aca="false" ca="false" dt2D="false" dtr="false" t="normal">SUM(AZ367:AZ370)</f>
        <v>0</v>
      </c>
      <c r="BA371" s="573" t="n">
        <f aca="false" ca="false" dt2D="false" dtr="false" t="normal">SUM(BA367:BA370)</f>
        <v>0</v>
      </c>
      <c r="BB371" s="573" t="n">
        <f aca="false" ca="false" dt2D="false" dtr="false" t="normal">SUM(BB367:BB370)</f>
        <v>0</v>
      </c>
      <c r="BC371" s="573" t="n">
        <f aca="false" ca="false" dt2D="false" dtr="false" t="normal">SUM(BC367:BC370)</f>
        <v>0</v>
      </c>
      <c r="BD371" s="573" t="n">
        <f aca="false" ca="false" dt2D="false" dtr="false" t="normal">SUM(BD367:BD370)</f>
        <v>0</v>
      </c>
      <c r="BE371" s="573" t="n">
        <f aca="false" ca="false" dt2D="false" dtr="false" t="normal">SUM(BE367:BE370)</f>
        <v>0</v>
      </c>
      <c r="BF371" s="573" t="n">
        <f aca="false" ca="false" dt2D="false" dtr="false" t="normal">SUM(BF367:BF370)</f>
        <v>0</v>
      </c>
      <c r="BG371" s="573" t="n">
        <f aca="false" ca="false" dt2D="false" dtr="false" t="normal">SUM(BG367:BG370)</f>
        <v>0</v>
      </c>
      <c r="BH371" s="573" t="n">
        <f aca="false" ca="false" dt2D="false" dtr="false" t="normal">SUM(BH367:BH370)</f>
        <v>0</v>
      </c>
      <c r="BI371" s="573" t="n">
        <f aca="false" ca="false" dt2D="false" dtr="false" t="normal">SUM(BI367:BI370)</f>
        <v>0</v>
      </c>
      <c r="BJ371" s="573" t="n">
        <f aca="false" ca="false" dt2D="false" dtr="false" t="normal">SUM(BJ367:BJ370)</f>
        <v>0</v>
      </c>
      <c r="BK371" s="573" t="n">
        <f aca="false" ca="false" dt2D="false" dtr="false" t="normal">SUM(BK367:BK370)</f>
        <v>0</v>
      </c>
      <c r="BL371" s="573" t="n">
        <f aca="false" ca="false" dt2D="false" dtr="false" t="normal">SUM(BL367:BL370)</f>
        <v>0</v>
      </c>
      <c r="BM371" s="573" t="n">
        <f aca="false" ca="false" dt2D="false" dtr="false" t="normal">SUM(BM367:BM370)</f>
        <v>0</v>
      </c>
      <c r="BN371" s="573" t="n">
        <f aca="false" ca="false" dt2D="false" dtr="false" t="normal">SUM(BN367:BN370)</f>
        <v>0</v>
      </c>
      <c r="BO371" s="573" t="n">
        <f aca="false" ca="false" dt2D="false" dtr="false" t="normal">SUM(BO367:BO370)</f>
        <v>0</v>
      </c>
      <c r="BP371" s="573" t="n">
        <f aca="false" ca="false" dt2D="false" dtr="false" t="normal">SUM(BP367:BP370)</f>
        <v>0</v>
      </c>
      <c r="BQ371" s="573" t="n">
        <f aca="false" ca="false" dt2D="false" dtr="false" t="normal">SUM(BQ367:BQ370)</f>
        <v>0</v>
      </c>
      <c r="BR371" s="573" t="n">
        <f aca="false" ca="false" dt2D="false" dtr="false" t="normal">SUM(BR367:BR370)</f>
        <v>0</v>
      </c>
      <c r="BS371" s="573" t="n">
        <f aca="false" ca="false" dt2D="false" dtr="false" t="normal">SUM(BS367:BS370)</f>
        <v>0</v>
      </c>
      <c r="BT371" s="573" t="n">
        <f aca="false" ca="false" dt2D="false" dtr="false" t="normal">SUM(BT367:BT370)</f>
        <v>0</v>
      </c>
    </row>
    <row hidden="true" ht="16.5" outlineLevel="1" r="372">
      <c r="A372" s="529" t="e">
        <f aca="false" ca="false" dt2D="false" dtr="false" t="normal">A371</f>
        <v>#N/A</v>
      </c>
      <c r="F372" s="482" t="e">
        <f aca="false" ca="false" dt2D="false" dtr="false" t="normal">F371</f>
        <v>#N/A</v>
      </c>
      <c r="G372" s="482" t="n">
        <f aca="false" ca="false" dt2D="false" dtr="false" t="normal">G371</f>
        <v>0</v>
      </c>
      <c r="L372" s="235" t="n"/>
      <c r="M372" s="244" t="n"/>
      <c r="N372" s="244" t="n"/>
      <c r="O372" s="244" t="n"/>
      <c r="P372" s="244" t="n"/>
      <c r="Q372" s="244" t="n"/>
      <c r="R372" s="244" t="n"/>
      <c r="S372" s="244" t="n"/>
      <c r="T372" s="244" t="n"/>
      <c r="U372" s="244" t="n"/>
      <c r="V372" s="244" t="n"/>
      <c r="W372" s="244" t="n"/>
      <c r="X372" s="244" t="n"/>
      <c r="Y372" s="244" t="n"/>
      <c r="Z372" s="244" t="n"/>
      <c r="AA372" s="244" t="n"/>
      <c r="AB372" s="244" t="n"/>
      <c r="AC372" s="244" t="n"/>
      <c r="AD372" s="244" t="n"/>
      <c r="AE372" s="244" t="n"/>
      <c r="AF372" s="244" t="n"/>
      <c r="AG372" s="244" t="n"/>
      <c r="AH372" s="244" t="n"/>
      <c r="AI372" s="244" t="n"/>
      <c r="AJ372" s="244" t="n"/>
      <c r="AK372" s="244" t="n"/>
      <c r="AL372" s="244" t="n"/>
      <c r="AM372" s="244" t="n"/>
      <c r="AN372" s="244" t="n"/>
      <c r="AO372" s="244" t="n"/>
      <c r="AP372" s="244" t="n"/>
      <c r="AQ372" s="244" t="n"/>
      <c r="AR372" s="244" t="n"/>
      <c r="AS372" s="244" t="n"/>
      <c r="AT372" s="244" t="n"/>
      <c r="AU372" s="244" t="n"/>
      <c r="AV372" s="244" t="n"/>
      <c r="AW372" s="244" t="n"/>
      <c r="AX372" s="244" t="n"/>
      <c r="AY372" s="244" t="n"/>
      <c r="AZ372" s="244" t="n"/>
      <c r="BA372" s="244" t="n"/>
      <c r="BB372" s="244" t="n"/>
      <c r="BC372" s="244" t="n"/>
      <c r="BD372" s="244" t="n"/>
      <c r="BE372" s="244" t="n"/>
      <c r="BF372" s="244" t="n"/>
      <c r="BG372" s="244" t="n"/>
      <c r="BH372" s="244" t="n"/>
      <c r="BI372" s="244" t="n"/>
      <c r="BJ372" s="244" t="n"/>
      <c r="BK372" s="244" t="n"/>
      <c r="BL372" s="244" t="n"/>
      <c r="BM372" s="244" t="n"/>
      <c r="BN372" s="244" t="n"/>
      <c r="BO372" s="244" t="n"/>
      <c r="BP372" s="244" t="n"/>
      <c r="BQ372" s="244" t="n"/>
      <c r="BR372" s="244" t="n"/>
      <c r="BS372" s="244" t="n"/>
      <c r="BT372" s="244" t="n"/>
    </row>
    <row hidden="true" ht="32.25" outlineLevel="1" r="373">
      <c r="A373" s="529" t="e">
        <f aca="false" ca="false" dt2D="false" dtr="false" t="normal">A372</f>
        <v>#N/A</v>
      </c>
      <c r="B373" s="482" t="s">
        <v>575</v>
      </c>
      <c r="F373" s="482" t="e">
        <f aca="false" ca="false" dt2D="false" dtr="false" t="normal">F372</f>
        <v>#N/A</v>
      </c>
      <c r="G373" s="482" t="n">
        <f aca="false" ca="false" dt2D="false" dtr="false" t="normal">G372</f>
        <v>0</v>
      </c>
      <c r="I373" s="633" t="s">
        <v>738</v>
      </c>
      <c r="J373" s="170" t="n">
        <f aca="false" ca="false" dt2D="false" dtr="false" t="normal">I286</f>
        <v>0</v>
      </c>
      <c r="L373" s="572" t="n">
        <f aca="false" ca="true" dt2D="false" dtr="false" t="normal">SUM(M373:BT373)</f>
        <v>0</v>
      </c>
      <c r="M373" s="572" t="n">
        <f aca="false" ca="true" dt2D="false" dtr="false" t="normal">SUM(M374:M378)</f>
        <v>0</v>
      </c>
      <c r="N373" s="572" t="n">
        <f aca="false" ca="true" dt2D="false" dtr="false" t="normal">SUM(N374:N378)</f>
        <v>0</v>
      </c>
      <c r="O373" s="572" t="n">
        <f aca="false" ca="true" dt2D="false" dtr="false" t="normal">SUM(O374:O378)</f>
        <v>0</v>
      </c>
      <c r="P373" s="572" t="n">
        <f aca="false" ca="true" dt2D="false" dtr="false" t="normal">SUM(P374:P378)</f>
        <v>0</v>
      </c>
      <c r="Q373" s="572" t="n">
        <f aca="false" ca="true" dt2D="false" dtr="false" t="normal">SUM(Q374:Q378)</f>
        <v>0</v>
      </c>
      <c r="R373" s="572" t="n">
        <f aca="false" ca="true" dt2D="false" dtr="false" t="normal">SUM(R374:R378)</f>
        <v>0</v>
      </c>
      <c r="S373" s="572" t="n">
        <f aca="false" ca="true" dt2D="false" dtr="false" t="normal">SUM(S374:S378)</f>
        <v>0</v>
      </c>
      <c r="T373" s="572" t="n">
        <f aca="false" ca="true" dt2D="false" dtr="false" t="normal">SUM(T374:T378)</f>
        <v>0</v>
      </c>
      <c r="U373" s="572" t="n">
        <f aca="false" ca="true" dt2D="false" dtr="false" t="normal">SUM(U374:U378)</f>
        <v>0</v>
      </c>
      <c r="V373" s="572" t="n">
        <f aca="false" ca="true" dt2D="false" dtr="false" t="normal">SUM(V374:V378)</f>
        <v>0</v>
      </c>
      <c r="W373" s="572" t="n">
        <f aca="false" ca="true" dt2D="false" dtr="false" t="normal">SUM(W374:W378)</f>
        <v>0</v>
      </c>
      <c r="X373" s="572" t="n">
        <f aca="false" ca="true" dt2D="false" dtr="false" t="normal">SUM(X374:X378)</f>
        <v>0</v>
      </c>
      <c r="Y373" s="572" t="n">
        <f aca="false" ca="true" dt2D="false" dtr="false" t="normal">SUM(Y374:Y378)</f>
        <v>0</v>
      </c>
      <c r="Z373" s="572" t="n">
        <f aca="false" ca="true" dt2D="false" dtr="false" t="normal">SUM(Z374:Z378)</f>
        <v>0</v>
      </c>
      <c r="AA373" s="572" t="n">
        <f aca="false" ca="true" dt2D="false" dtr="false" t="normal">SUM(AA374:AA378)</f>
        <v>0</v>
      </c>
      <c r="AB373" s="572" t="n">
        <f aca="false" ca="true" dt2D="false" dtr="false" t="normal">SUM(AB374:AB378)</f>
        <v>0</v>
      </c>
      <c r="AC373" s="572" t="n">
        <f aca="false" ca="true" dt2D="false" dtr="false" t="normal">SUM(AC374:AC378)</f>
        <v>0</v>
      </c>
      <c r="AD373" s="572" t="n">
        <f aca="false" ca="true" dt2D="false" dtr="false" t="normal">SUM(AD374:AD378)</f>
        <v>0</v>
      </c>
      <c r="AE373" s="572" t="n">
        <f aca="false" ca="true" dt2D="false" dtr="false" t="normal">SUM(AE374:AE378)</f>
        <v>0</v>
      </c>
      <c r="AF373" s="572" t="n">
        <f aca="false" ca="true" dt2D="false" dtr="false" t="normal">SUM(AF374:AF378)</f>
        <v>0</v>
      </c>
      <c r="AG373" s="572" t="n">
        <f aca="false" ca="true" dt2D="false" dtr="false" t="normal">SUM(AG374:AG378)</f>
        <v>0</v>
      </c>
      <c r="AH373" s="572" t="n">
        <f aca="false" ca="true" dt2D="false" dtr="false" t="normal">SUM(AH374:AH378)</f>
        <v>0</v>
      </c>
      <c r="AI373" s="572" t="n">
        <f aca="false" ca="true" dt2D="false" dtr="false" t="normal">SUM(AI374:AI378)</f>
        <v>0</v>
      </c>
      <c r="AJ373" s="572" t="n">
        <f aca="false" ca="true" dt2D="false" dtr="false" t="normal">SUM(AJ374:AJ378)</f>
        <v>0</v>
      </c>
      <c r="AK373" s="572" t="n">
        <f aca="false" ca="true" dt2D="false" dtr="false" t="normal">SUM(AK374:AK378)</f>
        <v>0</v>
      </c>
      <c r="AL373" s="572" t="n">
        <f aca="false" ca="true" dt2D="false" dtr="false" t="normal">SUM(AL374:AL378)</f>
        <v>0</v>
      </c>
      <c r="AM373" s="572" t="n">
        <f aca="false" ca="true" dt2D="false" dtr="false" t="normal">SUM(AM374:AM378)</f>
        <v>0</v>
      </c>
      <c r="AN373" s="572" t="n">
        <f aca="false" ca="true" dt2D="false" dtr="false" t="normal">SUM(AN374:AN378)</f>
        <v>0</v>
      </c>
      <c r="AO373" s="572" t="n">
        <f aca="false" ca="true" dt2D="false" dtr="false" t="normal">SUM(AO374:AO378)</f>
        <v>0</v>
      </c>
      <c r="AP373" s="572" t="n">
        <f aca="false" ca="true" dt2D="false" dtr="false" t="normal">SUM(AP374:AP378)</f>
        <v>0</v>
      </c>
      <c r="AQ373" s="572" t="n">
        <f aca="false" ca="true" dt2D="false" dtr="false" t="normal">SUM(AQ374:AQ378)</f>
        <v>0</v>
      </c>
      <c r="AR373" s="572" t="n">
        <f aca="false" ca="true" dt2D="false" dtr="false" t="normal">SUM(AR374:AR378)</f>
        <v>0</v>
      </c>
      <c r="AS373" s="572" t="n">
        <f aca="false" ca="true" dt2D="false" dtr="false" t="normal">SUM(AS374:AS378)</f>
        <v>0</v>
      </c>
      <c r="AT373" s="572" t="n">
        <f aca="false" ca="true" dt2D="false" dtr="false" t="normal">SUM(AT374:AT378)</f>
        <v>0</v>
      </c>
      <c r="AU373" s="572" t="n">
        <f aca="false" ca="true" dt2D="false" dtr="false" t="normal">SUM(AU374:AU378)</f>
        <v>0</v>
      </c>
      <c r="AV373" s="572" t="n">
        <f aca="false" ca="true" dt2D="false" dtr="false" t="normal">SUM(AV374:AV378)</f>
        <v>0</v>
      </c>
      <c r="AW373" s="572" t="n">
        <f aca="false" ca="true" dt2D="false" dtr="false" t="normal">SUM(AW374:AW378)</f>
        <v>0</v>
      </c>
      <c r="AX373" s="572" t="n">
        <f aca="false" ca="true" dt2D="false" dtr="false" t="normal">SUM(AX374:AX378)</f>
        <v>0</v>
      </c>
      <c r="AY373" s="572" t="n">
        <f aca="false" ca="true" dt2D="false" dtr="false" t="normal">SUM(AY374:AY378)</f>
        <v>0</v>
      </c>
      <c r="AZ373" s="572" t="n">
        <f aca="false" ca="true" dt2D="false" dtr="false" t="normal">SUM(AZ374:AZ378)</f>
        <v>0</v>
      </c>
      <c r="BA373" s="572" t="n">
        <f aca="false" ca="true" dt2D="false" dtr="false" t="normal">SUM(BA374:BA378)</f>
        <v>0</v>
      </c>
      <c r="BB373" s="572" t="n">
        <f aca="false" ca="true" dt2D="false" dtr="false" t="normal">SUM(BB374:BB378)</f>
        <v>0</v>
      </c>
      <c r="BC373" s="572" t="n">
        <f aca="false" ca="true" dt2D="false" dtr="false" t="normal">SUM(BC374:BC378)</f>
        <v>0</v>
      </c>
      <c r="BD373" s="572" t="n">
        <f aca="false" ca="true" dt2D="false" dtr="false" t="normal">SUM(BD374:BD378)</f>
        <v>0</v>
      </c>
      <c r="BE373" s="572" t="n">
        <f aca="false" ca="true" dt2D="false" dtr="false" t="normal">SUM(BE374:BE378)</f>
        <v>0</v>
      </c>
      <c r="BF373" s="572" t="n">
        <f aca="false" ca="true" dt2D="false" dtr="false" t="normal">SUM(BF374:BF378)</f>
        <v>0</v>
      </c>
      <c r="BG373" s="572" t="n">
        <f aca="false" ca="true" dt2D="false" dtr="false" t="normal">SUM(BG374:BG378)</f>
        <v>0</v>
      </c>
      <c r="BH373" s="572" t="n">
        <f aca="false" ca="true" dt2D="false" dtr="false" t="normal">SUM(BH374:BH378)</f>
        <v>0</v>
      </c>
      <c r="BI373" s="572" t="n">
        <f aca="false" ca="true" dt2D="false" dtr="false" t="normal">SUM(BI374:BI378)</f>
        <v>0</v>
      </c>
      <c r="BJ373" s="572" t="n">
        <f aca="false" ca="true" dt2D="false" dtr="false" t="normal">SUM(BJ374:BJ378)</f>
        <v>0</v>
      </c>
      <c r="BK373" s="572" t="n">
        <f aca="false" ca="true" dt2D="false" dtr="false" t="normal">SUM(BK374:BK378)</f>
        <v>0</v>
      </c>
      <c r="BL373" s="572" t="n">
        <f aca="false" ca="true" dt2D="false" dtr="false" t="normal">SUM(BL374:BL378)</f>
        <v>0</v>
      </c>
      <c r="BM373" s="572" t="n">
        <f aca="false" ca="true" dt2D="false" dtr="false" t="normal">SUM(BM374:BM378)</f>
        <v>0</v>
      </c>
      <c r="BN373" s="572" t="n">
        <f aca="false" ca="true" dt2D="false" dtr="false" t="normal">SUM(BN374:BN378)</f>
        <v>0</v>
      </c>
      <c r="BO373" s="572" t="n">
        <f aca="false" ca="true" dt2D="false" dtr="false" t="normal">SUM(BO374:BO378)</f>
        <v>0</v>
      </c>
      <c r="BP373" s="572" t="n">
        <f aca="false" ca="true" dt2D="false" dtr="false" t="normal">SUM(BP374:BP378)</f>
        <v>0</v>
      </c>
      <c r="BQ373" s="572" t="n">
        <f aca="false" ca="true" dt2D="false" dtr="false" t="normal">SUM(BQ374:BQ378)</f>
        <v>0</v>
      </c>
      <c r="BR373" s="572" t="n">
        <f aca="false" ca="true" dt2D="false" dtr="false" t="normal">SUM(BR374:BR378)</f>
        <v>0</v>
      </c>
      <c r="BS373" s="572" t="n">
        <f aca="false" ca="true" dt2D="false" dtr="false" t="normal">SUM(BS374:BS378)</f>
        <v>0</v>
      </c>
      <c r="BT373" s="572" t="n">
        <f aca="false" ca="true" dt2D="false" dtr="false" t="normal">SUM(BT374:BT378)</f>
        <v>0</v>
      </c>
    </row>
    <row hidden="true" ht="16.5" outlineLevel="2" r="374">
      <c r="A374" s="529" t="e">
        <f aca="false" ca="false" dt2D="false" dtr="false" t="normal">A373</f>
        <v>#N/A</v>
      </c>
      <c r="B374" s="482" t="s">
        <v>575</v>
      </c>
      <c r="C374" s="482" t="s">
        <v>739</v>
      </c>
      <c r="D374" s="482" t="str">
        <f aca="false" ca="false" dt2D="false" dtr="false" t="normal">I374</f>
        <v>Первоначальные затраты</v>
      </c>
      <c r="F374" s="482" t="e">
        <f aca="false" ca="false" dt2D="false" dtr="false" t="normal">F373</f>
        <v>#N/A</v>
      </c>
      <c r="G374" s="482" t="n">
        <f aca="false" ca="false" dt2D="false" dtr="false" t="normal">G373</f>
        <v>0</v>
      </c>
      <c r="I374" s="1" t="s">
        <v>629</v>
      </c>
      <c r="L374" s="572" t="n">
        <f aca="false" ca="false" dt2D="false" dtr="false" t="normal">SUM(M374:BT374)</f>
        <v>0</v>
      </c>
      <c r="M374" s="244" t="n">
        <f aca="false" ca="false" dt2D="false" dtr="false" t="normal">SUM(M371, M364, M357, M348, M339, M332, M323, M314, M304, M295)</f>
        <v>0</v>
      </c>
      <c r="N374" s="244" t="n">
        <f aca="false" ca="false" dt2D="false" dtr="false" t="normal">SUM(N371, N364, N357, N348, N339, N332, N323, N314, N304, N295)</f>
        <v>0</v>
      </c>
      <c r="O374" s="244" t="n">
        <f aca="false" ca="false" dt2D="false" dtr="false" t="normal">SUM(O371, O364, O357, O348, O339, O332, O323, O314, O304, O295)</f>
        <v>0</v>
      </c>
      <c r="P374" s="244" t="n">
        <f aca="false" ca="false" dt2D="false" dtr="false" t="normal">SUM(P371, P364, P357, P348, P339, P332, P323, P314, P304, P295)</f>
        <v>0</v>
      </c>
      <c r="Q374" s="244" t="n">
        <f aca="false" ca="false" dt2D="false" dtr="false" t="normal">SUM(Q371, Q364, Q357, Q348, Q339, Q332, Q323, Q314, Q304, Q295)</f>
        <v>0</v>
      </c>
      <c r="R374" s="244" t="n">
        <f aca="false" ca="false" dt2D="false" dtr="false" t="normal">SUM(R371, R364, R357, R348, R339, R332, R323, R314, R304, R295)</f>
        <v>0</v>
      </c>
      <c r="S374" s="244" t="n">
        <f aca="false" ca="false" dt2D="false" dtr="false" t="normal">SUM(S371, S364, S357, S348, S339, S332, S323, S314, S304, S295)</f>
        <v>0</v>
      </c>
      <c r="T374" s="244" t="n">
        <f aca="false" ca="false" dt2D="false" dtr="false" t="normal">SUM(T371, T364, T357, T348, T339, T332, T323, T314, T304, T295)</f>
        <v>0</v>
      </c>
      <c r="U374" s="244" t="n">
        <f aca="false" ca="false" dt2D="false" dtr="false" t="normal">SUM(U371, U364, U357, U348, U339, U332, U323, U314, U304, U295)</f>
        <v>0</v>
      </c>
      <c r="V374" s="244" t="n">
        <f aca="false" ca="false" dt2D="false" dtr="false" t="normal">SUM(V371, V364, V357, V348, V339, V332, V323, V314, V304, V295)</f>
        <v>0</v>
      </c>
      <c r="W374" s="244" t="n">
        <f aca="false" ca="false" dt2D="false" dtr="false" t="normal">SUM(W371, W364, W357, W348, W339, W332, W323, W314, W304, W295)</f>
        <v>0</v>
      </c>
      <c r="X374" s="244" t="n">
        <f aca="false" ca="false" dt2D="false" dtr="false" t="normal">SUM(X371, X364, X357, X348, X339, X332, X323, X314, X304, X295)</f>
        <v>0</v>
      </c>
      <c r="Y374" s="244" t="n">
        <f aca="false" ca="false" dt2D="false" dtr="false" t="normal">SUM(Y371, Y364, Y357, Y348, Y339, Y332, Y323, Y314, Y304, Y295)</f>
        <v>0</v>
      </c>
      <c r="Z374" s="244" t="n">
        <f aca="false" ca="false" dt2D="false" dtr="false" t="normal">SUM(Z371, Z364, Z357, Z348, Z339, Z332, Z323, Z314, Z304, Z295)</f>
        <v>0</v>
      </c>
      <c r="AA374" s="244" t="n">
        <f aca="false" ca="false" dt2D="false" dtr="false" t="normal">SUM(AA371, AA364, AA357, AA348, AA339, AA332, AA323, AA314, AA304, AA295)</f>
        <v>0</v>
      </c>
      <c r="AB374" s="244" t="n">
        <f aca="false" ca="false" dt2D="false" dtr="false" t="normal">SUM(AB371, AB364, AB357, AB348, AB339, AB332, AB323, AB314, AB304, AB295)</f>
        <v>0</v>
      </c>
      <c r="AC374" s="244" t="n">
        <f aca="false" ca="false" dt2D="false" dtr="false" t="normal">SUM(AC371, AC364, AC357, AC348, AC339, AC332, AC323, AC314, AC304, AC295)</f>
        <v>0</v>
      </c>
      <c r="AD374" s="244" t="n">
        <f aca="false" ca="false" dt2D="false" dtr="false" t="normal">SUM(AD371, AD364, AD357, AD348, AD339, AD332, AD323, AD314, AD304, AD295)</f>
        <v>0</v>
      </c>
      <c r="AE374" s="244" t="n">
        <f aca="false" ca="false" dt2D="false" dtr="false" t="normal">SUM(AE371, AE364, AE357, AE348, AE339, AE332, AE323, AE314, AE304, AE295)</f>
        <v>0</v>
      </c>
      <c r="AF374" s="244" t="n">
        <f aca="false" ca="false" dt2D="false" dtr="false" t="normal">SUM(AF371, AF364, AF357, AF348, AF339, AF332, AF323, AF314, AF304, AF295)</f>
        <v>0</v>
      </c>
      <c r="AG374" s="244" t="n">
        <f aca="false" ca="false" dt2D="false" dtr="false" t="normal">SUM(AG371, AG364, AG357, AG348, AG339, AG332, AG323, AG314, AG304, AG295)</f>
        <v>0</v>
      </c>
      <c r="AH374" s="244" t="n">
        <f aca="false" ca="false" dt2D="false" dtr="false" t="normal">SUM(AH371, AH364, AH357, AH348, AH339, AH332, AH323, AH314, AH304, AH295)</f>
        <v>0</v>
      </c>
      <c r="AI374" s="244" t="n">
        <f aca="false" ca="false" dt2D="false" dtr="false" t="normal">SUM(AI371, AI364, AI357, AI348, AI339, AI332, AI323, AI314, AI304, AI295)</f>
        <v>0</v>
      </c>
      <c r="AJ374" s="244" t="n">
        <f aca="false" ca="false" dt2D="false" dtr="false" t="normal">SUM(AJ371, AJ364, AJ357, AJ348, AJ339, AJ332, AJ323, AJ314, AJ304, AJ295)</f>
        <v>0</v>
      </c>
      <c r="AK374" s="244" t="n">
        <f aca="false" ca="false" dt2D="false" dtr="false" t="normal">SUM(AK371, AK364, AK357, AK348, AK339, AK332, AK323, AK314, AK304, AK295)</f>
        <v>0</v>
      </c>
      <c r="AL374" s="244" t="n">
        <f aca="false" ca="false" dt2D="false" dtr="false" t="normal">SUM(AL371, AL364, AL357, AL348, AL339, AL332, AL323, AL314, AL304, AL295)</f>
        <v>0</v>
      </c>
      <c r="AM374" s="244" t="n">
        <f aca="false" ca="false" dt2D="false" dtr="false" t="normal">SUM(AM371, AM364, AM357, AM348, AM339, AM332, AM323, AM314, AM304, AM295)</f>
        <v>0</v>
      </c>
      <c r="AN374" s="244" t="n">
        <f aca="false" ca="false" dt2D="false" dtr="false" t="normal">SUM(AN371, AN364, AN357, AN348, AN339, AN332, AN323, AN314, AN304, AN295)</f>
        <v>0</v>
      </c>
      <c r="AO374" s="244" t="n">
        <f aca="false" ca="false" dt2D="false" dtr="false" t="normal">SUM(AO371, AO364, AO357, AO348, AO339, AO332, AO323, AO314, AO304, AO295)</f>
        <v>0</v>
      </c>
      <c r="AP374" s="244" t="n">
        <f aca="false" ca="false" dt2D="false" dtr="false" t="normal">SUM(AP371, AP364, AP357, AP348, AP339, AP332, AP323, AP314, AP304, AP295)</f>
        <v>0</v>
      </c>
      <c r="AQ374" s="244" t="n">
        <f aca="false" ca="false" dt2D="false" dtr="false" t="normal">SUM(AQ371, AQ364, AQ357, AQ348, AQ339, AQ332, AQ323, AQ314, AQ304, AQ295)</f>
        <v>0</v>
      </c>
      <c r="AR374" s="244" t="n">
        <f aca="false" ca="false" dt2D="false" dtr="false" t="normal">SUM(AR371, AR364, AR357, AR348, AR339, AR332, AR323, AR314, AR304, AR295)</f>
        <v>0</v>
      </c>
      <c r="AS374" s="244" t="n">
        <f aca="false" ca="false" dt2D="false" dtr="false" t="normal">SUM(AS371, AS364, AS357, AS348, AS339, AS332, AS323, AS314, AS304, AS295)</f>
        <v>0</v>
      </c>
      <c r="AT374" s="244" t="n">
        <f aca="false" ca="false" dt2D="false" dtr="false" t="normal">SUM(AT371, AT364, AT357, AT348, AT339, AT332, AT323, AT314, AT304, AT295)</f>
        <v>0</v>
      </c>
      <c r="AU374" s="244" t="n">
        <f aca="false" ca="false" dt2D="false" dtr="false" t="normal">SUM(AU371, AU364, AU357, AU348, AU339, AU332, AU323, AU314, AU304, AU295)</f>
        <v>0</v>
      </c>
      <c r="AV374" s="244" t="n">
        <f aca="false" ca="false" dt2D="false" dtr="false" t="normal">SUM(AV371, AV364, AV357, AV348, AV339, AV332, AV323, AV314, AV304, AV295)</f>
        <v>0</v>
      </c>
      <c r="AW374" s="244" t="n">
        <f aca="false" ca="false" dt2D="false" dtr="false" t="normal">SUM(AW371, AW364, AW357, AW348, AW339, AW332, AW323, AW314, AW304, AW295)</f>
        <v>0</v>
      </c>
      <c r="AX374" s="244" t="n">
        <f aca="false" ca="false" dt2D="false" dtr="false" t="normal">SUM(AX371, AX364, AX357, AX348, AX339, AX332, AX323, AX314, AX304, AX295)</f>
        <v>0</v>
      </c>
      <c r="AY374" s="244" t="n">
        <f aca="false" ca="false" dt2D="false" dtr="false" t="normal">SUM(AY371, AY364, AY357, AY348, AY339, AY332, AY323, AY314, AY304, AY295)</f>
        <v>0</v>
      </c>
      <c r="AZ374" s="244" t="n">
        <f aca="false" ca="false" dt2D="false" dtr="false" t="normal">SUM(AZ371, AZ364, AZ357, AZ348, AZ339, AZ332, AZ323, AZ314, AZ304, AZ295)</f>
        <v>0</v>
      </c>
      <c r="BA374" s="244" t="n">
        <f aca="false" ca="false" dt2D="false" dtr="false" t="normal">SUM(BA371, BA364, BA357, BA348, BA339, BA332, BA323, BA314, BA304, BA295)</f>
        <v>0</v>
      </c>
      <c r="BB374" s="244" t="n">
        <f aca="false" ca="false" dt2D="false" dtr="false" t="normal">SUM(BB371, BB364, BB357, BB348, BB339, BB332, BB323, BB314, BB304, BB295)</f>
        <v>0</v>
      </c>
      <c r="BC374" s="244" t="n">
        <f aca="false" ca="false" dt2D="false" dtr="false" t="normal">SUM(BC371, BC364, BC357, BC348, BC339, BC332, BC323, BC314, BC304, BC295)</f>
        <v>0</v>
      </c>
      <c r="BD374" s="244" t="n">
        <f aca="false" ca="false" dt2D="false" dtr="false" t="normal">SUM(BD371, BD364, BD357, BD348, BD339, BD332, BD323, BD314, BD304, BD295)</f>
        <v>0</v>
      </c>
      <c r="BE374" s="244" t="n">
        <f aca="false" ca="false" dt2D="false" dtr="false" t="normal">SUM(BE371, BE364, BE357, BE348, BE339, BE332, BE323, BE314, BE304, BE295)</f>
        <v>0</v>
      </c>
      <c r="BF374" s="244" t="n">
        <f aca="false" ca="false" dt2D="false" dtr="false" t="normal">SUM(BF371, BF364, BF357, BF348, BF339, BF332, BF323, BF314, BF304, BF295)</f>
        <v>0</v>
      </c>
      <c r="BG374" s="244" t="n">
        <f aca="false" ca="false" dt2D="false" dtr="false" t="normal">SUM(BG371, BG364, BG357, BG348, BG339, BG332, BG323, BG314, BG304, BG295)</f>
        <v>0</v>
      </c>
      <c r="BH374" s="244" t="n">
        <f aca="false" ca="false" dt2D="false" dtr="false" t="normal">SUM(BH371, BH364, BH357, BH348, BH339, BH332, BH323, BH314, BH304, BH295)</f>
        <v>0</v>
      </c>
      <c r="BI374" s="244" t="n">
        <f aca="false" ca="false" dt2D="false" dtr="false" t="normal">SUM(BI371, BI364, BI357, BI348, BI339, BI332, BI323, BI314, BI304, BI295)</f>
        <v>0</v>
      </c>
      <c r="BJ374" s="244" t="n">
        <f aca="false" ca="false" dt2D="false" dtr="false" t="normal">SUM(BJ371, BJ364, BJ357, BJ348, BJ339, BJ332, BJ323, BJ314, BJ304, BJ295)</f>
        <v>0</v>
      </c>
      <c r="BK374" s="244" t="n">
        <f aca="false" ca="false" dt2D="false" dtr="false" t="normal">SUM(BK371, BK364, BK357, BK348, BK339, BK332, BK323, BK314, BK304, BK295)</f>
        <v>0</v>
      </c>
      <c r="BL374" s="244" t="n">
        <f aca="false" ca="false" dt2D="false" dtr="false" t="normal">SUM(BL371, BL364, BL357, BL348, BL339, BL332, BL323, BL314, BL304, BL295)</f>
        <v>0</v>
      </c>
      <c r="BM374" s="244" t="n">
        <f aca="false" ca="false" dt2D="false" dtr="false" t="normal">SUM(BM371, BM364, BM357, BM348, BM339, BM332, BM323, BM314, BM304, BM295)</f>
        <v>0</v>
      </c>
      <c r="BN374" s="244" t="n">
        <f aca="false" ca="false" dt2D="false" dtr="false" t="normal">SUM(BN371, BN364, BN357, BN348, BN339, BN332, BN323, BN314, BN304, BN295)</f>
        <v>0</v>
      </c>
      <c r="BO374" s="244" t="n">
        <f aca="false" ca="false" dt2D="false" dtr="false" t="normal">SUM(BO371, BO364, BO357, BO348, BO339, BO332, BO323, BO314, BO304, BO295)</f>
        <v>0</v>
      </c>
      <c r="BP374" s="244" t="n">
        <f aca="false" ca="false" dt2D="false" dtr="false" t="normal">SUM(BP371, BP364, BP357, BP348, BP339, BP332, BP323, BP314, BP304, BP295)</f>
        <v>0</v>
      </c>
      <c r="BQ374" s="244" t="n">
        <f aca="false" ca="false" dt2D="false" dtr="false" t="normal">SUM(BQ371, BQ364, BQ357, BQ348, BQ339, BQ332, BQ323, BQ314, BQ304, BQ295)</f>
        <v>0</v>
      </c>
      <c r="BR374" s="244" t="n">
        <f aca="false" ca="false" dt2D="false" dtr="false" t="normal">SUM(BR371, BR364, BR357, BR348, BR339, BR332, BR323, BR314, BR304, BR295)</f>
        <v>0</v>
      </c>
      <c r="BS374" s="244" t="n">
        <f aca="false" ca="false" dt2D="false" dtr="false" t="normal">SUM(BS371, BS364, BS357, BS348, BS339, BS332, BS323, BS314, BS304, BS295)</f>
        <v>0</v>
      </c>
      <c r="BT374" s="244" t="n">
        <f aca="false" ca="false" dt2D="false" dtr="false" t="normal">SUM(BT371, BT364, BT357, BT348, BT339, BT332, BT323, BT314, BT304, BT295)</f>
        <v>0</v>
      </c>
    </row>
    <row hidden="true" ht="16.5" outlineLevel="2" r="375">
      <c r="A375" s="529" t="e">
        <f aca="false" ca="false" dt2D="false" dtr="false" t="normal">A374</f>
        <v>#N/A</v>
      </c>
      <c r="B375" s="482" t="s">
        <v>575</v>
      </c>
      <c r="C375" s="482" t="s">
        <v>739</v>
      </c>
      <c r="D375" s="482" t="str">
        <f aca="false" ca="false" dt2D="false" dtr="false" t="normal">I375</f>
        <v>Непредвиденные расходы</v>
      </c>
      <c r="F375" s="482" t="e">
        <f aca="false" ca="false" dt2D="false" dtr="false" t="normal">F374</f>
        <v>#N/A</v>
      </c>
      <c r="G375" s="482" t="n">
        <f aca="false" ca="false" dt2D="false" dtr="false" t="normal">G374</f>
        <v>0</v>
      </c>
      <c r="I375" s="1" t="s">
        <v>571</v>
      </c>
      <c r="L375" s="572" t="n">
        <f aca="false" ca="false" dt2D="false" dtr="false" t="normal">SUM(M375:BT375)</f>
        <v>0</v>
      </c>
      <c r="M375" s="244" t="n">
        <f aca="false" ca="false" dt2D="false" dtr="false" t="normal">M374*'Допущения'!$D$36</f>
        <v>0</v>
      </c>
      <c r="N375" s="244" t="n">
        <f aca="false" ca="false" dt2D="false" dtr="false" t="normal">N374*'Допущения'!$D$36</f>
        <v>0</v>
      </c>
      <c r="O375" s="244" t="n">
        <f aca="false" ca="false" dt2D="false" dtr="false" t="normal">O374*'Допущения'!$D$36</f>
        <v>0</v>
      </c>
      <c r="P375" s="244" t="n">
        <f aca="false" ca="false" dt2D="false" dtr="false" t="normal">P374*'Допущения'!$D$36</f>
        <v>0</v>
      </c>
      <c r="Q375" s="244" t="n">
        <f aca="false" ca="false" dt2D="false" dtr="false" t="normal">Q374*'Допущения'!$D$36</f>
        <v>0</v>
      </c>
      <c r="R375" s="244" t="n">
        <f aca="false" ca="false" dt2D="false" dtr="false" t="normal">R374*'Допущения'!$D$36</f>
        <v>0</v>
      </c>
      <c r="S375" s="244" t="n">
        <f aca="false" ca="false" dt2D="false" dtr="false" t="normal">S374*'Допущения'!$D$36</f>
        <v>0</v>
      </c>
      <c r="T375" s="244" t="n">
        <f aca="false" ca="false" dt2D="false" dtr="false" t="normal">T374*'Допущения'!$D$36</f>
        <v>0</v>
      </c>
      <c r="U375" s="244" t="n">
        <f aca="false" ca="false" dt2D="false" dtr="false" t="normal">U374*'Допущения'!$D$36</f>
        <v>0</v>
      </c>
      <c r="V375" s="244" t="n">
        <f aca="false" ca="false" dt2D="false" dtr="false" t="normal">V374*'Допущения'!$D$36</f>
        <v>0</v>
      </c>
      <c r="W375" s="244" t="n">
        <f aca="false" ca="false" dt2D="false" dtr="false" t="normal">W374*'Допущения'!$D$36</f>
        <v>0</v>
      </c>
      <c r="X375" s="244" t="n">
        <f aca="false" ca="false" dt2D="false" dtr="false" t="normal">X374*'Допущения'!$D$36</f>
        <v>0</v>
      </c>
      <c r="Y375" s="244" t="n">
        <f aca="false" ca="false" dt2D="false" dtr="false" t="normal">Y374*'Допущения'!$D$36</f>
        <v>0</v>
      </c>
      <c r="Z375" s="244" t="n">
        <f aca="false" ca="false" dt2D="false" dtr="false" t="normal">Z374*'Допущения'!$D$36</f>
        <v>0</v>
      </c>
      <c r="AA375" s="244" t="n">
        <f aca="false" ca="false" dt2D="false" dtr="false" t="normal">AA374*'Допущения'!$D$36</f>
        <v>0</v>
      </c>
      <c r="AB375" s="244" t="n">
        <f aca="false" ca="false" dt2D="false" dtr="false" t="normal">AB374*'Допущения'!$D$36</f>
        <v>0</v>
      </c>
      <c r="AC375" s="244" t="n">
        <f aca="false" ca="false" dt2D="false" dtr="false" t="normal">AC374*'Допущения'!$D$36</f>
        <v>0</v>
      </c>
      <c r="AD375" s="244" t="n">
        <f aca="false" ca="false" dt2D="false" dtr="false" t="normal">AD374*'Допущения'!$D$36</f>
        <v>0</v>
      </c>
      <c r="AE375" s="244" t="n">
        <f aca="false" ca="false" dt2D="false" dtr="false" t="normal">AE374*'Допущения'!$D$36</f>
        <v>0</v>
      </c>
      <c r="AF375" s="244" t="n">
        <f aca="false" ca="false" dt2D="false" dtr="false" t="normal">AF374*'Допущения'!$D$36</f>
        <v>0</v>
      </c>
      <c r="AG375" s="244" t="n">
        <f aca="false" ca="false" dt2D="false" dtr="false" t="normal">AG374*'Допущения'!$D$36</f>
        <v>0</v>
      </c>
      <c r="AH375" s="244" t="n">
        <f aca="false" ca="false" dt2D="false" dtr="false" t="normal">AH374*'Допущения'!$D$36</f>
        <v>0</v>
      </c>
      <c r="AI375" s="244" t="n">
        <f aca="false" ca="false" dt2D="false" dtr="false" t="normal">AI374*'Допущения'!$D$36</f>
        <v>0</v>
      </c>
      <c r="AJ375" s="244" t="n">
        <f aca="false" ca="false" dt2D="false" dtr="false" t="normal">AJ374*'Допущения'!$D$36</f>
        <v>0</v>
      </c>
      <c r="AK375" s="244" t="n">
        <f aca="false" ca="false" dt2D="false" dtr="false" t="normal">AK374*'Допущения'!$D$36</f>
        <v>0</v>
      </c>
      <c r="AL375" s="244" t="n">
        <f aca="false" ca="false" dt2D="false" dtr="false" t="normal">AL374*'Допущения'!$D$36</f>
        <v>0</v>
      </c>
      <c r="AM375" s="244" t="n">
        <f aca="false" ca="false" dt2D="false" dtr="false" t="normal">AM374*'Допущения'!$D$36</f>
        <v>0</v>
      </c>
      <c r="AN375" s="244" t="n">
        <f aca="false" ca="false" dt2D="false" dtr="false" t="normal">AN374*'Допущения'!$D$36</f>
        <v>0</v>
      </c>
      <c r="AO375" s="244" t="n">
        <f aca="false" ca="false" dt2D="false" dtr="false" t="normal">AO374*'Допущения'!$D$36</f>
        <v>0</v>
      </c>
      <c r="AP375" s="244" t="n">
        <f aca="false" ca="false" dt2D="false" dtr="false" t="normal">AP374*'Допущения'!$D$36</f>
        <v>0</v>
      </c>
      <c r="AQ375" s="244" t="n">
        <f aca="false" ca="false" dt2D="false" dtr="false" t="normal">AQ374*'Допущения'!$D$36</f>
        <v>0</v>
      </c>
      <c r="AR375" s="244" t="n">
        <f aca="false" ca="false" dt2D="false" dtr="false" t="normal">AR374*'Допущения'!$D$36</f>
        <v>0</v>
      </c>
      <c r="AS375" s="244" t="n">
        <f aca="false" ca="false" dt2D="false" dtr="false" t="normal">AS374*'Допущения'!$D$36</f>
        <v>0</v>
      </c>
      <c r="AT375" s="244" t="n">
        <f aca="false" ca="false" dt2D="false" dtr="false" t="normal">AT374*'Допущения'!$D$36</f>
        <v>0</v>
      </c>
      <c r="AU375" s="244" t="n">
        <f aca="false" ca="false" dt2D="false" dtr="false" t="normal">AU374*'Допущения'!$D$36</f>
        <v>0</v>
      </c>
      <c r="AV375" s="244" t="n">
        <f aca="false" ca="false" dt2D="false" dtr="false" t="normal">AV374*'Допущения'!$D$36</f>
        <v>0</v>
      </c>
      <c r="AW375" s="244" t="n">
        <f aca="false" ca="false" dt2D="false" dtr="false" t="normal">AW374*'Допущения'!$D$36</f>
        <v>0</v>
      </c>
      <c r="AX375" s="244" t="n">
        <f aca="false" ca="false" dt2D="false" dtr="false" t="normal">AX374*'Допущения'!$D$36</f>
        <v>0</v>
      </c>
      <c r="AY375" s="244" t="n">
        <f aca="false" ca="false" dt2D="false" dtr="false" t="normal">AY374*'Допущения'!$D$36</f>
        <v>0</v>
      </c>
      <c r="AZ375" s="244" t="n">
        <f aca="false" ca="false" dt2D="false" dtr="false" t="normal">AZ374*'Допущения'!$D$36</f>
        <v>0</v>
      </c>
      <c r="BA375" s="244" t="n">
        <f aca="false" ca="false" dt2D="false" dtr="false" t="normal">BA374*'Допущения'!$D$36</f>
        <v>0</v>
      </c>
      <c r="BB375" s="244" t="n">
        <f aca="false" ca="false" dt2D="false" dtr="false" t="normal">BB374*'Допущения'!$D$36</f>
        <v>0</v>
      </c>
      <c r="BC375" s="244" t="n">
        <f aca="false" ca="false" dt2D="false" dtr="false" t="normal">BC374*'Допущения'!$D$36</f>
        <v>0</v>
      </c>
      <c r="BD375" s="244" t="n">
        <f aca="false" ca="false" dt2D="false" dtr="false" t="normal">BD374*'Допущения'!$D$36</f>
        <v>0</v>
      </c>
      <c r="BE375" s="244" t="n">
        <f aca="false" ca="false" dt2D="false" dtr="false" t="normal">BE374*'Допущения'!$D$36</f>
        <v>0</v>
      </c>
      <c r="BF375" s="244" t="n">
        <f aca="false" ca="false" dt2D="false" dtr="false" t="normal">BF374*'Допущения'!$D$36</f>
        <v>0</v>
      </c>
      <c r="BG375" s="244" t="n">
        <f aca="false" ca="false" dt2D="false" dtr="false" t="normal">BG374*'Допущения'!$D$36</f>
        <v>0</v>
      </c>
      <c r="BH375" s="244" t="n">
        <f aca="false" ca="false" dt2D="false" dtr="false" t="normal">BH374*'Допущения'!$D$36</f>
        <v>0</v>
      </c>
      <c r="BI375" s="244" t="n">
        <f aca="false" ca="false" dt2D="false" dtr="false" t="normal">BI374*'Допущения'!$D$36</f>
        <v>0</v>
      </c>
      <c r="BJ375" s="244" t="n">
        <f aca="false" ca="false" dt2D="false" dtr="false" t="normal">BJ374*'Допущения'!$D$36</f>
        <v>0</v>
      </c>
      <c r="BK375" s="244" t="n">
        <f aca="false" ca="false" dt2D="false" dtr="false" t="normal">BK374*'Допущения'!$D$36</f>
        <v>0</v>
      </c>
      <c r="BL375" s="244" t="n">
        <f aca="false" ca="false" dt2D="false" dtr="false" t="normal">BL374*'Допущения'!$D$36</f>
        <v>0</v>
      </c>
      <c r="BM375" s="244" t="n">
        <f aca="false" ca="false" dt2D="false" dtr="false" t="normal">BM374*'Допущения'!$D$36</f>
        <v>0</v>
      </c>
      <c r="BN375" s="244" t="n">
        <f aca="false" ca="false" dt2D="false" dtr="false" t="normal">BN374*'Допущения'!$D$36</f>
        <v>0</v>
      </c>
      <c r="BO375" s="244" t="n">
        <f aca="false" ca="false" dt2D="false" dtr="false" t="normal">BO374*'Допущения'!$D$36</f>
        <v>0</v>
      </c>
      <c r="BP375" s="244" t="n">
        <f aca="false" ca="false" dt2D="false" dtr="false" t="normal">BP374*'Допущения'!$D$36</f>
        <v>0</v>
      </c>
      <c r="BQ375" s="244" t="n">
        <f aca="false" ca="false" dt2D="false" dtr="false" t="normal">BQ374*'Допущения'!$D$36</f>
        <v>0</v>
      </c>
      <c r="BR375" s="244" t="n">
        <f aca="false" ca="false" dt2D="false" dtr="false" t="normal">BR374*'Допущения'!$D$36</f>
        <v>0</v>
      </c>
      <c r="BS375" s="244" t="n">
        <f aca="false" ca="false" dt2D="false" dtr="false" t="normal">BS374*'Допущения'!$D$36</f>
        <v>0</v>
      </c>
      <c r="BT375" s="244" t="n">
        <f aca="false" ca="false" dt2D="false" dtr="false" t="normal">BT374*'Допущения'!$D$36</f>
        <v>0</v>
      </c>
    </row>
    <row hidden="true" ht="16.5" outlineLevel="2" r="376">
      <c r="A376" s="529" t="e">
        <f aca="false" ca="false" dt2D="false" dtr="false" t="normal">A375</f>
        <v>#N/A</v>
      </c>
      <c r="B376" s="482" t="s">
        <v>575</v>
      </c>
      <c r="C376" s="482" t="s">
        <v>295</v>
      </c>
      <c r="D376" s="482" t="str">
        <f aca="false" ca="false" dt2D="false" dtr="false" t="normal">I376</f>
        <v>НДС по капитальным затратам</v>
      </c>
      <c r="F376" s="482" t="e">
        <f aca="false" ca="false" dt2D="false" dtr="false" t="normal">F375</f>
        <v>#N/A</v>
      </c>
      <c r="G376" s="482" t="n">
        <f aca="false" ca="false" dt2D="false" dtr="false" t="normal">G375</f>
        <v>0</v>
      </c>
      <c r="I376" s="1" t="s">
        <v>572</v>
      </c>
      <c r="L376" s="572" t="n">
        <f aca="false" ca="true" dt2D="false" dtr="false" t="normal">SUM(M376:BT376)</f>
        <v>0</v>
      </c>
      <c r="M376" s="244" t="n">
        <f aca="false" ca="true" dt2D="false" dtr="false" t="normal">SUM(M374:M375)*'Макро'!E$64</f>
        <v>0</v>
      </c>
      <c r="N376" s="244" t="n">
        <f aca="false" ca="true" dt2D="false" dtr="false" t="normal">SUM(N374:N375)*'Макро'!F$64</f>
        <v>0</v>
      </c>
      <c r="O376" s="244" t="n">
        <f aca="false" ca="true" dt2D="false" dtr="false" t="normal">SUM(O374:O375)*'Макро'!G$64</f>
        <v>0</v>
      </c>
      <c r="P376" s="244" t="n">
        <f aca="false" ca="true" dt2D="false" dtr="false" t="normal">SUM(P374:P375)*'Макро'!H$64</f>
        <v>0</v>
      </c>
      <c r="Q376" s="244" t="n">
        <f aca="false" ca="true" dt2D="false" dtr="false" t="normal">SUM(Q374:Q375)*'Макро'!I$64</f>
        <v>0</v>
      </c>
      <c r="R376" s="244" t="n">
        <f aca="false" ca="true" dt2D="false" dtr="false" t="normal">SUM(R374:R375)*'Макро'!J$64</f>
        <v>0</v>
      </c>
      <c r="S376" s="244" t="n">
        <f aca="false" ca="true" dt2D="false" dtr="false" t="normal">SUM(S374:S375)*'Макро'!K$64</f>
        <v>0</v>
      </c>
      <c r="T376" s="244" t="n">
        <f aca="false" ca="true" dt2D="false" dtr="false" t="normal">SUM(T374:T375)*'Макро'!L$64</f>
        <v>0</v>
      </c>
      <c r="U376" s="244" t="n">
        <f aca="false" ca="true" dt2D="false" dtr="false" t="normal">SUM(U374:U375)*'Макро'!M$64</f>
        <v>0</v>
      </c>
      <c r="V376" s="244" t="n">
        <f aca="false" ca="true" dt2D="false" dtr="false" t="normal">SUM(V374:V375)*'Макро'!N$64</f>
        <v>0</v>
      </c>
      <c r="W376" s="244" t="n">
        <f aca="false" ca="true" dt2D="false" dtr="false" t="normal">SUM(W374:W375)*'Макро'!O$64</f>
        <v>0</v>
      </c>
      <c r="X376" s="244" t="n">
        <f aca="false" ca="true" dt2D="false" dtr="false" t="normal">SUM(X374:X375)*'Макро'!P$64</f>
        <v>0</v>
      </c>
      <c r="Y376" s="244" t="n">
        <f aca="false" ca="true" dt2D="false" dtr="false" t="normal">SUM(Y374:Y375)*'Макро'!Q$64</f>
        <v>0</v>
      </c>
      <c r="Z376" s="244" t="n">
        <f aca="false" ca="true" dt2D="false" dtr="false" t="normal">SUM(Z374:Z375)*'Макро'!R$64</f>
        <v>0</v>
      </c>
      <c r="AA376" s="244" t="n">
        <f aca="false" ca="true" dt2D="false" dtr="false" t="normal">SUM(AA374:AA375)*'Макро'!S$64</f>
        <v>0</v>
      </c>
      <c r="AB376" s="244" t="n">
        <f aca="false" ca="true" dt2D="false" dtr="false" t="normal">SUM(AB374:AB375)*'Макро'!T$64</f>
        <v>0</v>
      </c>
      <c r="AC376" s="244" t="n">
        <f aca="false" ca="true" dt2D="false" dtr="false" t="normal">SUM(AC374:AC375)*'Макро'!U$64</f>
        <v>0</v>
      </c>
      <c r="AD376" s="244" t="n">
        <f aca="false" ca="true" dt2D="false" dtr="false" t="normal">SUM(AD374:AD375)*'Макро'!V$64</f>
        <v>0</v>
      </c>
      <c r="AE376" s="244" t="n">
        <f aca="false" ca="true" dt2D="false" dtr="false" t="normal">SUM(AE374:AE375)*'Макро'!W$64</f>
        <v>0</v>
      </c>
      <c r="AF376" s="244" t="n">
        <f aca="false" ca="true" dt2D="false" dtr="false" t="normal">SUM(AF374:AF375)*'Макро'!X$64</f>
        <v>0</v>
      </c>
      <c r="AG376" s="244" t="n">
        <f aca="false" ca="true" dt2D="false" dtr="false" t="normal">SUM(AG374:AG375)*'Макро'!Y$64</f>
        <v>0</v>
      </c>
      <c r="AH376" s="244" t="n">
        <f aca="false" ca="true" dt2D="false" dtr="false" t="normal">SUM(AH374:AH375)*'Макро'!Z$64</f>
        <v>0</v>
      </c>
      <c r="AI376" s="244" t="n">
        <f aca="false" ca="true" dt2D="false" dtr="false" t="normal">SUM(AI374:AI375)*'Макро'!AA$64</f>
        <v>0</v>
      </c>
      <c r="AJ376" s="244" t="n">
        <f aca="false" ca="true" dt2D="false" dtr="false" t="normal">SUM(AJ374:AJ375)*'Макро'!AB$64</f>
        <v>0</v>
      </c>
      <c r="AK376" s="244" t="n">
        <f aca="false" ca="true" dt2D="false" dtr="false" t="normal">SUM(AK374:AK375)*'Макро'!AC$64</f>
        <v>0</v>
      </c>
      <c r="AL376" s="244" t="n">
        <f aca="false" ca="true" dt2D="false" dtr="false" t="normal">SUM(AL374:AL375)*'Макро'!AD$64</f>
        <v>0</v>
      </c>
      <c r="AM376" s="244" t="n">
        <f aca="false" ca="true" dt2D="false" dtr="false" t="normal">SUM(AM374:AM375)*'Макро'!AE$64</f>
        <v>0</v>
      </c>
      <c r="AN376" s="244" t="n">
        <f aca="false" ca="true" dt2D="false" dtr="false" t="normal">SUM(AN374:AN375)*'Макро'!AF$64</f>
        <v>0</v>
      </c>
      <c r="AO376" s="244" t="n">
        <f aca="false" ca="true" dt2D="false" dtr="false" t="normal">SUM(AO374:AO375)*'Макро'!AG$64</f>
        <v>0</v>
      </c>
      <c r="AP376" s="244" t="n">
        <f aca="false" ca="true" dt2D="false" dtr="false" t="normal">SUM(AP374:AP375)*'Макро'!AH$64</f>
        <v>0</v>
      </c>
      <c r="AQ376" s="244" t="n">
        <f aca="false" ca="true" dt2D="false" dtr="false" t="normal">SUM(AQ374:AQ375)*'Макро'!AI$64</f>
        <v>0</v>
      </c>
      <c r="AR376" s="244" t="n">
        <f aca="false" ca="true" dt2D="false" dtr="false" t="normal">SUM(AR374:AR375)*'Макро'!AJ$64</f>
        <v>0</v>
      </c>
      <c r="AS376" s="244" t="n">
        <f aca="false" ca="true" dt2D="false" dtr="false" t="normal">SUM(AS374:AS375)*'Макро'!AK$64</f>
        <v>0</v>
      </c>
      <c r="AT376" s="244" t="n">
        <f aca="false" ca="true" dt2D="false" dtr="false" t="normal">SUM(AT374:AT375)*'Макро'!AL$64</f>
        <v>0</v>
      </c>
      <c r="AU376" s="244" t="n">
        <f aca="false" ca="true" dt2D="false" dtr="false" t="normal">SUM(AU374:AU375)*'Макро'!AM$64</f>
        <v>0</v>
      </c>
      <c r="AV376" s="244" t="n">
        <f aca="false" ca="true" dt2D="false" dtr="false" t="normal">SUM(AV374:AV375)*'Макро'!AN$64</f>
        <v>0</v>
      </c>
      <c r="AW376" s="244" t="n">
        <f aca="false" ca="true" dt2D="false" dtr="false" t="normal">SUM(AW374:AW375)*'Макро'!AO$64</f>
        <v>0</v>
      </c>
      <c r="AX376" s="244" t="n">
        <f aca="false" ca="true" dt2D="false" dtr="false" t="normal">SUM(AX374:AX375)*'Макро'!AP$64</f>
        <v>0</v>
      </c>
      <c r="AY376" s="244" t="n">
        <f aca="false" ca="true" dt2D="false" dtr="false" t="normal">SUM(AY374:AY375)*'Макро'!AQ$64</f>
        <v>0</v>
      </c>
      <c r="AZ376" s="244" t="n">
        <f aca="false" ca="true" dt2D="false" dtr="false" t="normal">SUM(AZ374:AZ375)*'Макро'!AR$64</f>
        <v>0</v>
      </c>
      <c r="BA376" s="244" t="n">
        <f aca="false" ca="true" dt2D="false" dtr="false" t="normal">SUM(BA374:BA375)*'Макро'!AS$64</f>
        <v>0</v>
      </c>
      <c r="BB376" s="244" t="n">
        <f aca="false" ca="true" dt2D="false" dtr="false" t="normal">SUM(BB374:BB375)*'Макро'!AT$64</f>
        <v>0</v>
      </c>
      <c r="BC376" s="244" t="n">
        <f aca="false" ca="true" dt2D="false" dtr="false" t="normal">SUM(BC374:BC375)*'Макро'!AU$64</f>
        <v>0</v>
      </c>
      <c r="BD376" s="244" t="n">
        <f aca="false" ca="true" dt2D="false" dtr="false" t="normal">SUM(BD374:BD375)*'Макро'!AV$64</f>
        <v>0</v>
      </c>
      <c r="BE376" s="244" t="n">
        <f aca="false" ca="true" dt2D="false" dtr="false" t="normal">SUM(BE374:BE375)*'Макро'!AW$64</f>
        <v>0</v>
      </c>
      <c r="BF376" s="244" t="n">
        <f aca="false" ca="true" dt2D="false" dtr="false" t="normal">SUM(BF374:BF375)*'Макро'!AX$64</f>
        <v>0</v>
      </c>
      <c r="BG376" s="244" t="n">
        <f aca="false" ca="true" dt2D="false" dtr="false" t="normal">SUM(BG374:BG375)*'Макро'!AY$64</f>
        <v>0</v>
      </c>
      <c r="BH376" s="244" t="n">
        <f aca="false" ca="true" dt2D="false" dtr="false" t="normal">SUM(BH374:BH375)*'Макро'!AZ$64</f>
        <v>0</v>
      </c>
      <c r="BI376" s="244" t="n">
        <f aca="false" ca="true" dt2D="false" dtr="false" t="normal">SUM(BI374:BI375)*'Макро'!BA$64</f>
        <v>0</v>
      </c>
      <c r="BJ376" s="244" t="n">
        <f aca="false" ca="true" dt2D="false" dtr="false" t="normal">SUM(BJ374:BJ375)*'Макро'!BB$64</f>
        <v>0</v>
      </c>
      <c r="BK376" s="244" t="n">
        <f aca="false" ca="true" dt2D="false" dtr="false" t="normal">SUM(BK374:BK375)*'Макро'!BC$64</f>
        <v>0</v>
      </c>
      <c r="BL376" s="244" t="n">
        <f aca="false" ca="true" dt2D="false" dtr="false" t="normal">SUM(BL374:BL375)*'Макро'!BD$64</f>
        <v>0</v>
      </c>
      <c r="BM376" s="244" t="n">
        <f aca="false" ca="true" dt2D="false" dtr="false" t="normal">SUM(BM374:BM375)*'Макро'!BE$64</f>
        <v>0</v>
      </c>
      <c r="BN376" s="244" t="n">
        <f aca="false" ca="true" dt2D="false" dtr="false" t="normal">SUM(BN374:BN375)*'Макро'!BF$64</f>
        <v>0</v>
      </c>
      <c r="BO376" s="244" t="n">
        <f aca="false" ca="true" dt2D="false" dtr="false" t="normal">SUM(BO374:BO375)*'Макро'!BG$64</f>
        <v>0</v>
      </c>
      <c r="BP376" s="244" t="n">
        <f aca="false" ca="true" dt2D="false" dtr="false" t="normal">SUM(BP374:BP375)*'Макро'!BH$64</f>
        <v>0</v>
      </c>
      <c r="BQ376" s="244" t="n">
        <f aca="false" ca="true" dt2D="false" dtr="false" t="normal">SUM(BQ374:BQ375)*'Макро'!BI$64</f>
        <v>0</v>
      </c>
      <c r="BR376" s="244" t="n">
        <f aca="false" ca="true" dt2D="false" dtr="false" t="normal">SUM(BR374:BR375)*'Макро'!BJ$64</f>
        <v>0</v>
      </c>
      <c r="BS376" s="244" t="n">
        <f aca="false" ca="true" dt2D="false" dtr="false" t="normal">SUM(BS374:BS375)*'Макро'!BK$64</f>
        <v>0</v>
      </c>
      <c r="BT376" s="244" t="n">
        <f aca="false" ca="true" dt2D="false" dtr="false" t="normal">SUM(BT374:BT375)*'Макро'!BL$64</f>
        <v>0</v>
      </c>
    </row>
    <row hidden="true" ht="16.5" outlineLevel="1" r="377">
      <c r="A377" s="529" t="e">
        <f aca="false" ca="false" dt2D="false" dtr="false" t="normal">A376</f>
        <v>#N/A</v>
      </c>
      <c r="B377" s="482" t="s">
        <v>575</v>
      </c>
      <c r="C377" s="482" t="s">
        <v>739</v>
      </c>
      <c r="D377" s="482" t="str">
        <f aca="false" ca="false" dt2D="false" dtr="false" t="normal">I377</f>
        <v>Капитальные затраты на поддержание</v>
      </c>
      <c r="F377" s="482" t="e">
        <f aca="false" ca="false" dt2D="false" dtr="false" t="normal">F376</f>
        <v>#N/A</v>
      </c>
      <c r="G377" s="482" t="n">
        <f aca="false" ca="false" dt2D="false" dtr="false" t="normal">G376</f>
        <v>0</v>
      </c>
      <c r="I377" s="1" t="s">
        <v>573</v>
      </c>
      <c r="J377" s="634" t="n">
        <f aca="false" ca="false" dt2D="false" dtr="false" t="normal">SUM(L374, L375)*'Допущения'!$D$36</f>
        <v>0</v>
      </c>
      <c r="L377" s="572" t="n">
        <f aca="false" ca="false" dt2D="false" dtr="false" t="normal">SUM(M377:BT377)</f>
        <v>0</v>
      </c>
      <c r="M377" s="244" t="n">
        <f aca="false" ca="false" dt2D="false" dtr="false" t="normal">IF(SUMIFS('Периоды'!L$75:L$86, 'Периоды'!$K$75:$K$86, $G373)=1, IF('Периоды'!$L39&lt;365, IF(SUM(K377:L377)=0, $J377*'Макро'!E$57, 0), $J377*'Макро'!E$57), 0)</f>
        <v>0</v>
      </c>
      <c r="N377" s="244" t="n">
        <f aca="false" ca="false" dt2D="false" dtr="false" t="normal">IF(SUMIFS('Периоды'!M$75:M$86, 'Периоды'!$K$75:$K$86, $G373)=1, IF('Периоды'!$L39&lt;365, IF(SUM(L377:M377)=0, $J377*'Макро'!F$57, 0), $J377*'Макро'!F$57), 0)</f>
        <v>0</v>
      </c>
      <c r="O377" s="244" t="n">
        <f aca="false" ca="false" dt2D="false" dtr="false" t="normal">IF(SUMIFS('Периоды'!N$75:N$86, 'Периоды'!$K$75:$K$86, $G373)=1, IF('Периоды'!$L39&lt;365, IF(SUM(M377:N377)=0, $J377*'Макро'!G$57, 0), $J377*'Макро'!G$57), 0)</f>
        <v>0</v>
      </c>
      <c r="P377" s="244" t="n">
        <f aca="false" ca="false" dt2D="false" dtr="false" t="normal">IF(SUMIFS('Периоды'!O$75:O$86, 'Периоды'!$K$75:$K$86, $G373)=1, IF('Периоды'!$L39&lt;365, IF(SUM(N377:O377)=0, $J377*'Макро'!H$57, 0), $J377*'Макро'!H$57), 0)</f>
        <v>0</v>
      </c>
      <c r="Q377" s="244" t="n">
        <f aca="false" ca="false" dt2D="false" dtr="false" t="normal">IF(SUMIFS('Периоды'!P$75:P$86, 'Периоды'!$K$75:$K$86, $G373)=1, IF('Периоды'!$L39&lt;365, IF(SUM(O377:P377)=0, $J377*'Макро'!I$57, 0), $J377*'Макро'!I$57), 0)</f>
        <v>0</v>
      </c>
      <c r="R377" s="244" t="n">
        <f aca="false" ca="false" dt2D="false" dtr="false" t="normal">IF(SUMIFS('Периоды'!Q$75:Q$86, 'Периоды'!$K$75:$K$86, $G373)=1, IF('Периоды'!$L39&lt;365, IF(SUM(P377:Q377)=0, $J377*'Макро'!J$57, 0), $J377*'Макро'!J$57), 0)</f>
        <v>0</v>
      </c>
      <c r="S377" s="244" t="n">
        <f aca="false" ca="false" dt2D="false" dtr="false" t="normal">IF(SUMIFS('Периоды'!R$75:R$86, 'Периоды'!$K$75:$K$86, $G373)=1, IF('Периоды'!$L39&lt;365, IF(SUM(Q377:R377)=0, $J377*'Макро'!K$57, 0), $J377*'Макро'!K$57), 0)</f>
        <v>0</v>
      </c>
      <c r="T377" s="244" t="n">
        <f aca="false" ca="false" dt2D="false" dtr="false" t="normal">IF(SUMIFS('Периоды'!S$75:S$86, 'Периоды'!$K$75:$K$86, $G373)=1, IF('Периоды'!$L39&lt;365, IF(SUM(R377:S377)=0, $J377*'Макро'!L$57, 0), $J377*'Макро'!L$57), 0)</f>
        <v>0</v>
      </c>
      <c r="U377" s="244" t="n">
        <f aca="false" ca="false" dt2D="false" dtr="false" t="normal">IF(SUMIFS('Периоды'!T$75:T$86, 'Периоды'!$K$75:$K$86, $G373)=1, IF('Периоды'!$L39&lt;365, IF(SUM(S377:T377)=0, $J377*'Макро'!M$57, 0), $J377*'Макро'!M$57), 0)</f>
        <v>0</v>
      </c>
      <c r="V377" s="244" t="n">
        <f aca="false" ca="false" dt2D="false" dtr="false" t="normal">IF(SUMIFS('Периоды'!U$75:U$86, 'Периоды'!$K$75:$K$86, $G373)=1, IF('Периоды'!$L39&lt;365, IF(SUM(T377:U377)=0, $J377*'Макро'!N$57, 0), $J377*'Макро'!N$57), 0)</f>
        <v>0</v>
      </c>
      <c r="W377" s="244" t="n">
        <f aca="false" ca="false" dt2D="false" dtr="false" t="normal">IF(SUMIFS('Периоды'!V$75:V$86, 'Периоды'!$K$75:$K$86, $G373)=1, IF('Периоды'!$L39&lt;365, IF(SUM(U377:V377)=0, $J377*'Макро'!O$57, 0), $J377*'Макро'!O$57), 0)</f>
        <v>0</v>
      </c>
      <c r="X377" s="244" t="n">
        <f aca="false" ca="false" dt2D="false" dtr="false" t="normal">IF(SUMIFS('Периоды'!W$75:W$86, 'Периоды'!$K$75:$K$86, $G373)=1, IF('Периоды'!$L39&lt;365, IF(SUM(V377:W377)=0, $J377*'Макро'!P$57, 0), $J377*'Макро'!P$57), 0)</f>
        <v>0</v>
      </c>
      <c r="Y377" s="244" t="n">
        <f aca="false" ca="false" dt2D="false" dtr="false" t="normal">IF(SUMIFS('Периоды'!X$75:X$86, 'Периоды'!$K$75:$K$86, $G373)=1, IF('Периоды'!$L39&lt;365, IF(SUM(W377:X377)=0, $J377*'Макро'!Q$57, 0), $J377*'Макро'!Q$57), 0)</f>
        <v>0</v>
      </c>
      <c r="Z377" s="244" t="n">
        <f aca="false" ca="false" dt2D="false" dtr="false" t="normal">IF(SUMIFS('Периоды'!Y$75:Y$86, 'Периоды'!$K$75:$K$86, $G373)=1, IF('Периоды'!$L39&lt;365, IF(SUM(X377:Y377)=0, $J377*'Макро'!R$57, 0), $J377*'Макро'!R$57), 0)</f>
        <v>0</v>
      </c>
      <c r="AA377" s="244" t="n">
        <f aca="false" ca="false" dt2D="false" dtr="false" t="normal">IF(SUMIFS('Периоды'!Z$75:Z$86, 'Периоды'!$K$75:$K$86, $G373)=1, IF('Периоды'!$L39&lt;365, IF(SUM(Y377:Z377)=0, $J377*'Макро'!S$57, 0), $J377*'Макро'!S$57), 0)</f>
        <v>0</v>
      </c>
      <c r="AB377" s="244" t="n">
        <f aca="false" ca="false" dt2D="false" dtr="false" t="normal">IF(SUMIFS('Периоды'!AA$75:AA$86, 'Периоды'!$K$75:$K$86, $G373)=1, IF('Периоды'!$L39&lt;365, IF(SUM(Z377:AA377)=0, $J377*'Макро'!T$57, 0), $J377*'Макро'!T$57), 0)</f>
        <v>0</v>
      </c>
      <c r="AC377" s="244" t="n">
        <f aca="false" ca="false" dt2D="false" dtr="false" t="normal">IF(SUMIFS('Периоды'!AB$75:AB$86, 'Периоды'!$K$75:$K$86, $G373)=1, IF('Периоды'!$L39&lt;365, IF(SUM(AA377:AB377)=0, $J377*'Макро'!U$57, 0), $J377*'Макро'!U$57), 0)</f>
        <v>0</v>
      </c>
      <c r="AD377" s="244" t="n">
        <f aca="false" ca="false" dt2D="false" dtr="false" t="normal">IF(SUMIFS('Периоды'!AC$75:AC$86, 'Периоды'!$K$75:$K$86, $G373)=1, IF('Периоды'!$L39&lt;365, IF(SUM(AB377:AC377)=0, $J377*'Макро'!V$57, 0), $J377*'Макро'!V$57), 0)</f>
        <v>0</v>
      </c>
      <c r="AE377" s="244" t="n">
        <f aca="false" ca="false" dt2D="false" dtr="false" t="normal">IF(SUMIFS('Периоды'!AD$75:AD$86, 'Периоды'!$K$75:$K$86, $G373)=1, IF('Периоды'!$L39&lt;365, IF(SUM(AC377:AD377)=0, $J377*'Макро'!W$57, 0), $J377*'Макро'!W$57), 0)</f>
        <v>0</v>
      </c>
      <c r="AF377" s="244" t="n">
        <f aca="false" ca="false" dt2D="false" dtr="false" t="normal">IF(SUMIFS('Периоды'!AE$75:AE$86, 'Периоды'!$K$75:$K$86, $G373)=1, IF('Периоды'!$L39&lt;365, IF(SUM(AD377:AE377)=0, $J377*'Макро'!X$57, 0), $J377*'Макро'!X$57), 0)</f>
        <v>0</v>
      </c>
      <c r="AG377" s="244" t="n">
        <f aca="false" ca="false" dt2D="false" dtr="false" t="normal">IF(SUMIFS('Периоды'!AF$75:AF$86, 'Периоды'!$K$75:$K$86, $G373)=1, IF('Периоды'!$L39&lt;365, IF(SUM(AE377:AF377)=0, $J377*'Макро'!Y$57, 0), $J377*'Макро'!Y$57), 0)</f>
        <v>0</v>
      </c>
      <c r="AH377" s="244" t="n">
        <f aca="false" ca="false" dt2D="false" dtr="false" t="normal">IF(SUMIFS('Периоды'!AG$75:AG$86, 'Периоды'!$K$75:$K$86, $G373)=1, IF('Периоды'!$L39&lt;365, IF(SUM(AF377:AG377)=0, $J377*'Макро'!Z$57, 0), $J377*'Макро'!Z$57), 0)</f>
        <v>0</v>
      </c>
      <c r="AI377" s="244" t="n">
        <f aca="false" ca="false" dt2D="false" dtr="false" t="normal">IF(SUMIFS('Периоды'!AH$75:AH$86, 'Периоды'!$K$75:$K$86, $G373)=1, IF('Периоды'!$L39&lt;365, IF(SUM(AG377:AH377)=0, $J377*'Макро'!AA$57, 0), $J377*'Макро'!AA$57), 0)</f>
        <v>0</v>
      </c>
      <c r="AJ377" s="244" t="n">
        <f aca="false" ca="false" dt2D="false" dtr="false" t="normal">IF(SUMIFS('Периоды'!AI$75:AI$86, 'Периоды'!$K$75:$K$86, $G373)=1, IF('Периоды'!$L39&lt;365, IF(SUM(AH377:AI377)=0, $J377*'Макро'!AB$57, 0), $J377*'Макро'!AB$57), 0)</f>
        <v>0</v>
      </c>
      <c r="AK377" s="244" t="n">
        <f aca="false" ca="false" dt2D="false" dtr="false" t="normal">IF(SUMIFS('Периоды'!AJ$75:AJ$86, 'Периоды'!$K$75:$K$86, $G373)=1, IF('Периоды'!$L39&lt;365, IF(SUM(AI377:AJ377)=0, $J377*'Макро'!AC$57, 0), $J377*'Макро'!AC$57), 0)</f>
        <v>0</v>
      </c>
      <c r="AL377" s="244" t="n">
        <f aca="false" ca="false" dt2D="false" dtr="false" t="normal">IF(SUMIFS('Периоды'!AK$75:AK$86, 'Периоды'!$K$75:$K$86, $G373)=1, IF('Периоды'!$L39&lt;365, IF(SUM(AJ377:AK377)=0, $J377*'Макро'!AD$57, 0), $J377*'Макро'!AD$57), 0)</f>
        <v>0</v>
      </c>
      <c r="AM377" s="244" t="n">
        <f aca="false" ca="false" dt2D="false" dtr="false" t="normal">IF(SUMIFS('Периоды'!AL$75:AL$86, 'Периоды'!$K$75:$K$86, $G373)=1, IF('Периоды'!$L39&lt;365, IF(SUM(AK377:AL377)=0, $J377*'Макро'!AE$57, 0), $J377*'Макро'!AE$57), 0)</f>
        <v>0</v>
      </c>
      <c r="AN377" s="244" t="n">
        <f aca="false" ca="false" dt2D="false" dtr="false" t="normal">IF(SUMIFS('Периоды'!AM$75:AM$86, 'Периоды'!$K$75:$K$86, $G373)=1, IF('Периоды'!$L39&lt;365, IF(SUM(AL377:AM377)=0, $J377*'Макро'!AF$57, 0), $J377*'Макро'!AF$57), 0)</f>
        <v>0</v>
      </c>
      <c r="AO377" s="244" t="n">
        <f aca="false" ca="false" dt2D="false" dtr="false" t="normal">IF(SUMIFS('Периоды'!AN$75:AN$86, 'Периоды'!$K$75:$K$86, $G373)=1, IF('Периоды'!$L39&lt;365, IF(SUM(AM377:AN377)=0, $J377*'Макро'!AG$57, 0), $J377*'Макро'!AG$57), 0)</f>
        <v>0</v>
      </c>
      <c r="AP377" s="244" t="n">
        <f aca="false" ca="false" dt2D="false" dtr="false" t="normal">IF(SUMIFS('Периоды'!AO$75:AO$86, 'Периоды'!$K$75:$K$86, $G373)=1, IF('Периоды'!$L39&lt;365, IF(SUM(AN377:AO377)=0, $J377*'Макро'!AH$57, 0), $J377*'Макро'!AH$57), 0)</f>
        <v>0</v>
      </c>
      <c r="AQ377" s="244" t="n">
        <f aca="false" ca="false" dt2D="false" dtr="false" t="normal">IF(SUMIFS('Периоды'!AP$75:AP$86, 'Периоды'!$K$75:$K$86, $G373)=1, IF('Периоды'!$L39&lt;365, IF(SUM(AO377:AP377)=0, $J377*'Макро'!AI$57, 0), $J377*'Макро'!AI$57), 0)</f>
        <v>0</v>
      </c>
      <c r="AR377" s="244" t="n">
        <f aca="false" ca="false" dt2D="false" dtr="false" t="normal">IF(SUMIFS('Периоды'!AQ$75:AQ$86, 'Периоды'!$K$75:$K$86, $G373)=1, IF('Периоды'!$L39&lt;365, IF(SUM(AP377:AQ377)=0, $J377*'Макро'!AJ$57, 0), $J377*'Макро'!AJ$57), 0)</f>
        <v>0</v>
      </c>
      <c r="AS377" s="244" t="n">
        <f aca="false" ca="false" dt2D="false" dtr="false" t="normal">IF(SUMIFS('Периоды'!AR$75:AR$86, 'Периоды'!$K$75:$K$86, $G373)=1, IF('Периоды'!$L39&lt;365, IF(SUM(AQ377:AR377)=0, $J377*'Макро'!AK$57, 0), $J377*'Макро'!AK$57), 0)</f>
        <v>0</v>
      </c>
      <c r="AT377" s="244" t="n">
        <f aca="false" ca="false" dt2D="false" dtr="false" t="normal">IF(SUMIFS('Периоды'!AS$75:AS$86, 'Периоды'!$K$75:$K$86, $G373)=1, IF('Периоды'!$L39&lt;365, IF(SUM(AR377:AS377)=0, $J377*'Макро'!AL$57, 0), $J377*'Макро'!AL$57), 0)</f>
        <v>0</v>
      </c>
      <c r="AU377" s="244" t="n">
        <f aca="false" ca="false" dt2D="false" dtr="false" t="normal">IF(SUMIFS('Периоды'!AT$75:AT$86, 'Периоды'!$K$75:$K$86, $G373)=1, IF('Периоды'!$L39&lt;365, IF(SUM(AS377:AT377)=0, $J377*'Макро'!AM$57, 0), $J377*'Макро'!AM$57), 0)</f>
        <v>0</v>
      </c>
      <c r="AV377" s="244" t="n">
        <f aca="false" ca="false" dt2D="false" dtr="false" t="normal">IF(SUMIFS('Периоды'!AU$75:AU$86, 'Периоды'!$K$75:$K$86, $G373)=1, IF('Периоды'!$L39&lt;365, IF(SUM(AT377:AU377)=0, $J377*'Макро'!AN$57, 0), $J377*'Макро'!AN$57), 0)</f>
        <v>0</v>
      </c>
      <c r="AW377" s="244" t="n">
        <f aca="false" ca="false" dt2D="false" dtr="false" t="normal">IF(SUMIFS('Периоды'!AV$75:AV$86, 'Периоды'!$K$75:$K$86, $G373)=1, IF('Периоды'!$L39&lt;365, IF(SUM(AU377:AV377)=0, $J377*'Макро'!AO$57, 0), $J377*'Макро'!AO$57), 0)</f>
        <v>0</v>
      </c>
      <c r="AX377" s="244" t="n">
        <f aca="false" ca="false" dt2D="false" dtr="false" t="normal">IF(SUMIFS('Периоды'!AW$75:AW$86, 'Периоды'!$K$75:$K$86, $G373)=1, IF('Периоды'!$L39&lt;365, IF(SUM(AV377:AW377)=0, $J377*'Макро'!AP$57, 0), $J377*'Макро'!AP$57), 0)</f>
        <v>0</v>
      </c>
      <c r="AY377" s="244" t="n">
        <f aca="false" ca="false" dt2D="false" dtr="false" t="normal">IF(SUMIFS('Периоды'!AX$75:AX$86, 'Периоды'!$K$75:$K$86, $G373)=1, IF('Периоды'!$L39&lt;365, IF(SUM(AW377:AX377)=0, $J377*'Макро'!AQ$57, 0), $J377*'Макро'!AQ$57), 0)</f>
        <v>0</v>
      </c>
      <c r="AZ377" s="244" t="n">
        <f aca="false" ca="false" dt2D="false" dtr="false" t="normal">IF(SUMIFS('Периоды'!AY$75:AY$86, 'Периоды'!$K$75:$K$86, $G373)=1, IF('Периоды'!$L39&lt;365, IF(SUM(AX377:AY377)=0, $J377*'Макро'!AR$57, 0), $J377*'Макро'!AR$57), 0)</f>
        <v>0</v>
      </c>
      <c r="BA377" s="244" t="n">
        <f aca="false" ca="false" dt2D="false" dtr="false" t="normal">IF(SUMIFS('Периоды'!AZ$75:AZ$86, 'Периоды'!$K$75:$K$86, $G373)=1, IF('Периоды'!$L39&lt;365, IF(SUM(AY377:AZ377)=0, $J377*'Макро'!AS$57, 0), $J377*'Макро'!AS$57), 0)</f>
        <v>0</v>
      </c>
      <c r="BB377" s="244" t="n">
        <f aca="false" ca="false" dt2D="false" dtr="false" t="normal">IF(SUMIFS('Периоды'!BA$75:BA$86, 'Периоды'!$K$75:$K$86, $G373)=1, IF('Периоды'!$L39&lt;365, IF(SUM(AZ377:BA377)=0, $J377*'Макро'!AT$57, 0), $J377*'Макро'!AT$57), 0)</f>
        <v>0</v>
      </c>
      <c r="BC377" s="244" t="n">
        <f aca="false" ca="false" dt2D="false" dtr="false" t="normal">IF(SUMIFS('Периоды'!BB$75:BB$86, 'Периоды'!$K$75:$K$86, $G373)=1, IF('Периоды'!$L39&lt;365, IF(SUM(BA377:BB377)=0, $J377*'Макро'!AU$57, 0), $J377*'Макро'!AU$57), 0)</f>
        <v>0</v>
      </c>
      <c r="BD377" s="244" t="n">
        <f aca="false" ca="false" dt2D="false" dtr="false" t="normal">IF(SUMIFS('Периоды'!BC$75:BC$86, 'Периоды'!$K$75:$K$86, $G373)=1, IF('Периоды'!$L39&lt;365, IF(SUM(BB377:BC377)=0, $J377*'Макро'!AV$57, 0), $J377*'Макро'!AV$57), 0)</f>
        <v>0</v>
      </c>
      <c r="BE377" s="244" t="n">
        <f aca="false" ca="false" dt2D="false" dtr="false" t="normal">IF(SUMIFS('Периоды'!BD$75:BD$86, 'Периоды'!$K$75:$K$86, $G373)=1, IF('Периоды'!$L39&lt;365, IF(SUM(BC377:BD377)=0, $J377*'Макро'!AW$57, 0), $J377*'Макро'!AW$57), 0)</f>
        <v>0</v>
      </c>
      <c r="BF377" s="244" t="n">
        <f aca="false" ca="false" dt2D="false" dtr="false" t="normal">IF(SUMIFS('Периоды'!BE$75:BE$86, 'Периоды'!$K$75:$K$86, $G373)=1, IF('Периоды'!$L39&lt;365, IF(SUM(BD377:BE377)=0, $J377*'Макро'!AX$57, 0), $J377*'Макро'!AX$57), 0)</f>
        <v>0</v>
      </c>
      <c r="BG377" s="244" t="n">
        <f aca="false" ca="false" dt2D="false" dtr="false" t="normal">IF(SUMIFS('Периоды'!BF$75:BF$86, 'Периоды'!$K$75:$K$86, $G373)=1, IF('Периоды'!$L39&lt;365, IF(SUM(BE377:BF377)=0, $J377*'Макро'!AY$57, 0), $J377*'Макро'!AY$57), 0)</f>
        <v>0</v>
      </c>
      <c r="BH377" s="244" t="n">
        <f aca="false" ca="false" dt2D="false" dtr="false" t="normal">IF(SUMIFS('Периоды'!BG$75:BG$86, 'Периоды'!$K$75:$K$86, $G373)=1, IF('Периоды'!$L39&lt;365, IF(SUM(BF377:BG377)=0, $J377*'Макро'!AZ$57, 0), $J377*'Макро'!AZ$57), 0)</f>
        <v>0</v>
      </c>
      <c r="BI377" s="244" t="n">
        <f aca="false" ca="false" dt2D="false" dtr="false" t="normal">IF(SUMIFS('Периоды'!BH$75:BH$86, 'Периоды'!$K$75:$K$86, $G373)=1, IF('Периоды'!$L39&lt;365, IF(SUM(BG377:BH377)=0, $J377*'Макро'!BA$57, 0), $J377*'Макро'!BA$57), 0)</f>
        <v>0</v>
      </c>
      <c r="BJ377" s="244" t="n">
        <f aca="false" ca="false" dt2D="false" dtr="false" t="normal">IF(SUMIFS('Периоды'!BI$75:BI$86, 'Периоды'!$K$75:$K$86, $G373)=1, IF('Периоды'!$L39&lt;365, IF(SUM(BH377:BI377)=0, $J377*'Макро'!BB$57, 0), $J377*'Макро'!BB$57), 0)</f>
        <v>0</v>
      </c>
      <c r="BK377" s="244" t="n">
        <f aca="false" ca="false" dt2D="false" dtr="false" t="normal">IF(SUMIFS('Периоды'!BJ$75:BJ$86, 'Периоды'!$K$75:$K$86, $G373)=1, IF('Периоды'!$L39&lt;365, IF(SUM(BI377:BJ377)=0, $J377*'Макро'!BC$57, 0), $J377*'Макро'!BC$57), 0)</f>
        <v>0</v>
      </c>
      <c r="BL377" s="244" t="n">
        <f aca="false" ca="false" dt2D="false" dtr="false" t="normal">IF(SUMIFS('Периоды'!BK$75:BK$86, 'Периоды'!$K$75:$K$86, $G373)=1, IF('Периоды'!$L39&lt;365, IF(SUM(BJ377:BK377)=0, $J377*'Макро'!BD$57, 0), $J377*'Макро'!BD$57), 0)</f>
        <v>0</v>
      </c>
      <c r="BM377" s="244" t="n">
        <f aca="false" ca="false" dt2D="false" dtr="false" t="normal">IF(SUMIFS('Периоды'!BL$75:BL$86, 'Периоды'!$K$75:$K$86, $G373)=1, IF('Периоды'!$L39&lt;365, IF(SUM(BK377:BL377)=0, $J377*'Макро'!BE$57, 0), $J377*'Макро'!BE$57), 0)</f>
        <v>0</v>
      </c>
      <c r="BN377" s="244" t="n">
        <f aca="false" ca="false" dt2D="false" dtr="false" t="normal">IF(SUMIFS('Периоды'!BM$75:BM$86, 'Периоды'!$K$75:$K$86, $G373)=1, IF('Периоды'!$L39&lt;365, IF(SUM(BL377:BM377)=0, $J377*'Макро'!BF$57, 0), $J377*'Макро'!BF$57), 0)</f>
        <v>0</v>
      </c>
      <c r="BO377" s="244" t="n">
        <f aca="false" ca="false" dt2D="false" dtr="false" t="normal">IF(SUMIFS('Периоды'!BN$75:BN$86, 'Периоды'!$K$75:$K$86, $G373)=1, IF('Периоды'!$L39&lt;365, IF(SUM(BM377:BN377)=0, $J377*'Макро'!BG$57, 0), $J377*'Макро'!BG$57), 0)</f>
        <v>0</v>
      </c>
      <c r="BP377" s="244" t="n">
        <f aca="false" ca="false" dt2D="false" dtr="false" t="normal">IF(SUMIFS('Периоды'!BO$75:BO$86, 'Периоды'!$K$75:$K$86, $G373)=1, IF('Периоды'!$L39&lt;365, IF(SUM(BN377:BO377)=0, $J377*'Макро'!BH$57, 0), $J377*'Макро'!BH$57), 0)</f>
        <v>0</v>
      </c>
      <c r="BQ377" s="244" t="n">
        <f aca="false" ca="false" dt2D="false" dtr="false" t="normal">IF(SUMIFS('Периоды'!BP$75:BP$86, 'Периоды'!$K$75:$K$86, $G373)=1, IF('Периоды'!$L39&lt;365, IF(SUM(BO377:BP377)=0, $J377*'Макро'!BI$57, 0), $J377*'Макро'!BI$57), 0)</f>
        <v>0</v>
      </c>
      <c r="BR377" s="244" t="n">
        <f aca="false" ca="false" dt2D="false" dtr="false" t="normal">IF(SUMIFS('Периоды'!BQ$75:BQ$86, 'Периоды'!$K$75:$K$86, $G373)=1, IF('Периоды'!$L39&lt;365, IF(SUM(BP377:BQ377)=0, $J377*'Макро'!BJ$57, 0), $J377*'Макро'!BJ$57), 0)</f>
        <v>0</v>
      </c>
      <c r="BS377" s="244" t="n">
        <f aca="false" ca="false" dt2D="false" dtr="false" t="normal">IF(SUMIFS('Периоды'!BR$75:BR$86, 'Периоды'!$K$75:$K$86, $G373)=1, IF('Периоды'!$L39&lt;365, IF(SUM(BQ377:BR377)=0, $J377*'Макро'!BK$57, 0), $J377*'Макро'!BK$57), 0)</f>
        <v>0</v>
      </c>
      <c r="BT377" s="244" t="n">
        <f aca="false" ca="false" dt2D="false" dtr="false" t="normal">IF(SUMIFS('Периоды'!BS$75:BS$86, 'Периоды'!$K$75:$K$86, $G373)=1, IF('Периоды'!$L39&lt;365, IF(SUM(BR377:BS377)=0, $J377*'Макро'!BL$57, 0), $J377*'Макро'!BL$57), 0)</f>
        <v>0</v>
      </c>
    </row>
    <row hidden="true" ht="16.5" outlineLevel="1" r="378">
      <c r="A378" s="529" t="e">
        <f aca="false" ca="false" dt2D="false" dtr="false" t="normal">A377</f>
        <v>#N/A</v>
      </c>
      <c r="B378" s="482" t="s">
        <v>575</v>
      </c>
      <c r="C378" s="482" t="s">
        <v>295</v>
      </c>
      <c r="D378" s="482" t="str">
        <f aca="false" ca="false" dt2D="false" dtr="false" t="normal">I378</f>
        <v>НДС по капитальным затратам на поддержание</v>
      </c>
      <c r="F378" s="482" t="e">
        <f aca="false" ca="false" dt2D="false" dtr="false" t="normal">F377</f>
        <v>#N/A</v>
      </c>
      <c r="G378" s="482" t="n">
        <f aca="false" ca="false" dt2D="false" dtr="false" t="normal">G377</f>
        <v>0</v>
      </c>
      <c r="I378" s="1" t="s">
        <v>574</v>
      </c>
      <c r="L378" s="572" t="n">
        <f aca="false" ca="true" dt2D="false" dtr="false" t="normal">SUM(M378:BT378)</f>
        <v>0</v>
      </c>
      <c r="M378" s="244" t="n">
        <f aca="false" ca="true" dt2D="false" dtr="false" t="normal">M377*'Макро'!E$64</f>
        <v>0</v>
      </c>
      <c r="N378" s="244" t="n">
        <f aca="false" ca="true" dt2D="false" dtr="false" t="normal">N377*'Макро'!F$64</f>
        <v>0</v>
      </c>
      <c r="O378" s="244" t="n">
        <f aca="false" ca="true" dt2D="false" dtr="false" t="normal">O377*'Макро'!G$64</f>
        <v>0</v>
      </c>
      <c r="P378" s="244" t="n">
        <f aca="false" ca="true" dt2D="false" dtr="false" t="normal">P377*'Макро'!H$64</f>
        <v>0</v>
      </c>
      <c r="Q378" s="244" t="n">
        <f aca="false" ca="true" dt2D="false" dtr="false" t="normal">Q377*'Макро'!I$64</f>
        <v>0</v>
      </c>
      <c r="R378" s="244" t="n">
        <f aca="false" ca="true" dt2D="false" dtr="false" t="normal">R377*'Макро'!J$64</f>
        <v>0</v>
      </c>
      <c r="S378" s="244" t="n">
        <f aca="false" ca="true" dt2D="false" dtr="false" t="normal">S377*'Макро'!K$64</f>
        <v>0</v>
      </c>
      <c r="T378" s="244" t="n">
        <f aca="false" ca="true" dt2D="false" dtr="false" t="normal">T377*'Макро'!L$64</f>
        <v>0</v>
      </c>
      <c r="U378" s="244" t="n">
        <f aca="false" ca="true" dt2D="false" dtr="false" t="normal">U377*'Макро'!M$64</f>
        <v>0</v>
      </c>
      <c r="V378" s="244" t="n">
        <f aca="false" ca="true" dt2D="false" dtr="false" t="normal">V377*'Макро'!N$64</f>
        <v>0</v>
      </c>
      <c r="W378" s="244" t="n">
        <f aca="false" ca="true" dt2D="false" dtr="false" t="normal">W377*'Макро'!O$64</f>
        <v>0</v>
      </c>
      <c r="X378" s="244" t="n">
        <f aca="false" ca="true" dt2D="false" dtr="false" t="normal">X377*'Макро'!P$64</f>
        <v>0</v>
      </c>
      <c r="Y378" s="244" t="n">
        <f aca="false" ca="true" dt2D="false" dtr="false" t="normal">Y377*'Макро'!Q$64</f>
        <v>0</v>
      </c>
      <c r="Z378" s="244" t="n">
        <f aca="false" ca="true" dt2D="false" dtr="false" t="normal">Z377*'Макро'!R$64</f>
        <v>0</v>
      </c>
      <c r="AA378" s="244" t="n">
        <f aca="false" ca="true" dt2D="false" dtr="false" t="normal">AA377*'Макро'!S$64</f>
        <v>0</v>
      </c>
      <c r="AB378" s="244" t="n">
        <f aca="false" ca="true" dt2D="false" dtr="false" t="normal">AB377*'Макро'!T$64</f>
        <v>0</v>
      </c>
      <c r="AC378" s="244" t="n">
        <f aca="false" ca="true" dt2D="false" dtr="false" t="normal">AC377*'Макро'!U$64</f>
        <v>0</v>
      </c>
      <c r="AD378" s="244" t="n">
        <f aca="false" ca="true" dt2D="false" dtr="false" t="normal">AD377*'Макро'!V$64</f>
        <v>0</v>
      </c>
      <c r="AE378" s="244" t="n">
        <f aca="false" ca="true" dt2D="false" dtr="false" t="normal">AE377*'Макро'!W$64</f>
        <v>0</v>
      </c>
      <c r="AF378" s="244" t="n">
        <f aca="false" ca="true" dt2D="false" dtr="false" t="normal">AF377*'Макро'!X$64</f>
        <v>0</v>
      </c>
      <c r="AG378" s="244" t="n">
        <f aca="false" ca="true" dt2D="false" dtr="false" t="normal">AG377*'Макро'!Y$64</f>
        <v>0</v>
      </c>
      <c r="AH378" s="244" t="n">
        <f aca="false" ca="true" dt2D="false" dtr="false" t="normal">AH377*'Макро'!Z$64</f>
        <v>0</v>
      </c>
      <c r="AI378" s="244" t="n">
        <f aca="false" ca="true" dt2D="false" dtr="false" t="normal">AI377*'Макро'!AA$64</f>
        <v>0</v>
      </c>
      <c r="AJ378" s="244" t="n">
        <f aca="false" ca="true" dt2D="false" dtr="false" t="normal">AJ377*'Макро'!AB$64</f>
        <v>0</v>
      </c>
      <c r="AK378" s="244" t="n">
        <f aca="false" ca="true" dt2D="false" dtr="false" t="normal">AK377*'Макро'!AC$64</f>
        <v>0</v>
      </c>
      <c r="AL378" s="244" t="n">
        <f aca="false" ca="true" dt2D="false" dtr="false" t="normal">AL377*'Макро'!AD$64</f>
        <v>0</v>
      </c>
      <c r="AM378" s="244" t="n">
        <f aca="false" ca="true" dt2D="false" dtr="false" t="normal">AM377*'Макро'!AE$64</f>
        <v>0</v>
      </c>
      <c r="AN378" s="244" t="n">
        <f aca="false" ca="true" dt2D="false" dtr="false" t="normal">AN377*'Макро'!AF$64</f>
        <v>0</v>
      </c>
      <c r="AO378" s="244" t="n">
        <f aca="false" ca="true" dt2D="false" dtr="false" t="normal">AO377*'Макро'!AG$64</f>
        <v>0</v>
      </c>
      <c r="AP378" s="244" t="n">
        <f aca="false" ca="true" dt2D="false" dtr="false" t="normal">AP377*'Макро'!AH$64</f>
        <v>0</v>
      </c>
      <c r="AQ378" s="244" t="n">
        <f aca="false" ca="true" dt2D="false" dtr="false" t="normal">AQ377*'Макро'!AI$64</f>
        <v>0</v>
      </c>
      <c r="AR378" s="244" t="n">
        <f aca="false" ca="true" dt2D="false" dtr="false" t="normal">AR377*'Макро'!AJ$64</f>
        <v>0</v>
      </c>
      <c r="AS378" s="244" t="n">
        <f aca="false" ca="true" dt2D="false" dtr="false" t="normal">AS377*'Макро'!AK$64</f>
        <v>0</v>
      </c>
      <c r="AT378" s="244" t="n">
        <f aca="false" ca="true" dt2D="false" dtr="false" t="normal">AT377*'Макро'!AL$64</f>
        <v>0</v>
      </c>
      <c r="AU378" s="244" t="n">
        <f aca="false" ca="true" dt2D="false" dtr="false" t="normal">AU377*'Макро'!AM$64</f>
        <v>0</v>
      </c>
      <c r="AV378" s="244" t="n">
        <f aca="false" ca="true" dt2D="false" dtr="false" t="normal">AV377*'Макро'!AN$64</f>
        <v>0</v>
      </c>
      <c r="AW378" s="244" t="n">
        <f aca="false" ca="true" dt2D="false" dtr="false" t="normal">AW377*'Макро'!AO$64</f>
        <v>0</v>
      </c>
      <c r="AX378" s="244" t="n">
        <f aca="false" ca="true" dt2D="false" dtr="false" t="normal">AX377*'Макро'!AP$64</f>
        <v>0</v>
      </c>
      <c r="AY378" s="244" t="n">
        <f aca="false" ca="true" dt2D="false" dtr="false" t="normal">AY377*'Макро'!AQ$64</f>
        <v>0</v>
      </c>
      <c r="AZ378" s="244" t="n">
        <f aca="false" ca="true" dt2D="false" dtr="false" t="normal">AZ377*'Макро'!AR$64</f>
        <v>0</v>
      </c>
      <c r="BA378" s="244" t="n">
        <f aca="false" ca="true" dt2D="false" dtr="false" t="normal">BA377*'Макро'!AS$64</f>
        <v>0</v>
      </c>
      <c r="BB378" s="244" t="n">
        <f aca="false" ca="true" dt2D="false" dtr="false" t="normal">BB377*'Макро'!AT$64</f>
        <v>0</v>
      </c>
      <c r="BC378" s="244" t="n">
        <f aca="false" ca="true" dt2D="false" dtr="false" t="normal">BC377*'Макро'!AU$64</f>
        <v>0</v>
      </c>
      <c r="BD378" s="244" t="n">
        <f aca="false" ca="true" dt2D="false" dtr="false" t="normal">BD377*'Макро'!AV$64</f>
        <v>0</v>
      </c>
      <c r="BE378" s="244" t="n">
        <f aca="false" ca="true" dt2D="false" dtr="false" t="normal">BE377*'Макро'!AW$64</f>
        <v>0</v>
      </c>
      <c r="BF378" s="244" t="n">
        <f aca="false" ca="true" dt2D="false" dtr="false" t="normal">BF377*'Макро'!AX$64</f>
        <v>0</v>
      </c>
      <c r="BG378" s="244" t="n">
        <f aca="false" ca="true" dt2D="false" dtr="false" t="normal">BG377*'Макро'!AY$64</f>
        <v>0</v>
      </c>
      <c r="BH378" s="244" t="n">
        <f aca="false" ca="true" dt2D="false" dtr="false" t="normal">BH377*'Макро'!AZ$64</f>
        <v>0</v>
      </c>
      <c r="BI378" s="244" t="n">
        <f aca="false" ca="true" dt2D="false" dtr="false" t="normal">BI377*'Макро'!BA$64</f>
        <v>0</v>
      </c>
      <c r="BJ378" s="244" t="n">
        <f aca="false" ca="true" dt2D="false" dtr="false" t="normal">BJ377*'Макро'!BB$64</f>
        <v>0</v>
      </c>
      <c r="BK378" s="244" t="n">
        <f aca="false" ca="true" dt2D="false" dtr="false" t="normal">BK377*'Макро'!BC$64</f>
        <v>0</v>
      </c>
      <c r="BL378" s="244" t="n">
        <f aca="false" ca="true" dt2D="false" dtr="false" t="normal">BL377*'Макро'!BD$64</f>
        <v>0</v>
      </c>
      <c r="BM378" s="244" t="n">
        <f aca="false" ca="true" dt2D="false" dtr="false" t="normal">BM377*'Макро'!BE$64</f>
        <v>0</v>
      </c>
      <c r="BN378" s="244" t="n">
        <f aca="false" ca="true" dt2D="false" dtr="false" t="normal">BN377*'Макро'!BF$64</f>
        <v>0</v>
      </c>
      <c r="BO378" s="244" t="n">
        <f aca="false" ca="true" dt2D="false" dtr="false" t="normal">BO377*'Макро'!BG$64</f>
        <v>0</v>
      </c>
      <c r="BP378" s="244" t="n">
        <f aca="false" ca="true" dt2D="false" dtr="false" t="normal">BP377*'Макро'!BH$64</f>
        <v>0</v>
      </c>
      <c r="BQ378" s="244" t="n">
        <f aca="false" ca="true" dt2D="false" dtr="false" t="normal">BQ377*'Макро'!BI$64</f>
        <v>0</v>
      </c>
      <c r="BR378" s="244" t="n">
        <f aca="false" ca="true" dt2D="false" dtr="false" t="normal">BR377*'Макро'!BJ$64</f>
        <v>0</v>
      </c>
      <c r="BS378" s="244" t="n">
        <f aca="false" ca="true" dt2D="false" dtr="false" t="normal">BS377*'Макро'!BK$64</f>
        <v>0</v>
      </c>
      <c r="BT378" s="244" t="n">
        <f aca="false" ca="true" dt2D="false" dtr="false" t="normal">BT377*'Макро'!BL$64</f>
        <v>0</v>
      </c>
    </row>
    <row outlineLevel="0" r="379">
      <c r="I379" s="429" t="s">
        <v>493</v>
      </c>
      <c r="L379" s="235" t="n"/>
      <c r="M379" s="244" t="n"/>
      <c r="N379" s="244" t="n"/>
      <c r="O379" s="244" t="n"/>
      <c r="P379" s="244" t="n"/>
      <c r="Q379" s="244" t="n"/>
      <c r="R379" s="244" t="n"/>
      <c r="S379" s="244" t="n"/>
      <c r="T379" s="244" t="n"/>
      <c r="U379" s="244" t="n"/>
      <c r="V379" s="244" t="n"/>
      <c r="W379" s="244" t="n"/>
      <c r="X379" s="244" t="n"/>
      <c r="Y379" s="244" t="n"/>
      <c r="Z379" s="244" t="n"/>
      <c r="AA379" s="244" t="n"/>
      <c r="AB379" s="244" t="n"/>
      <c r="AC379" s="244" t="n"/>
      <c r="AD379" s="244" t="n"/>
      <c r="AE379" s="244" t="n"/>
      <c r="AF379" s="244" t="n"/>
      <c r="AG379" s="244" t="n"/>
      <c r="AH379" s="244" t="n"/>
      <c r="AI379" s="244" t="n"/>
      <c r="AJ379" s="244" t="n"/>
      <c r="AK379" s="244" t="n"/>
      <c r="AL379" s="244" t="n"/>
      <c r="AM379" s="244" t="n"/>
      <c r="AN379" s="244" t="n"/>
      <c r="AO379" s="244" t="n"/>
      <c r="AP379" s="244" t="n"/>
      <c r="AQ379" s="244" t="n"/>
      <c r="AR379" s="244" t="n"/>
      <c r="AS379" s="244" t="n"/>
      <c r="AT379" s="244" t="n"/>
      <c r="AU379" s="244" t="n"/>
      <c r="AV379" s="244" t="n"/>
      <c r="AW379" s="244" t="n"/>
      <c r="AX379" s="244" t="n"/>
      <c r="AY379" s="244" t="n"/>
      <c r="AZ379" s="244" t="n"/>
      <c r="BA379" s="244" t="n"/>
      <c r="BB379" s="244" t="n"/>
      <c r="BC379" s="244" t="n"/>
      <c r="BD379" s="244" t="n"/>
      <c r="BE379" s="244" t="n"/>
      <c r="BF379" s="244" t="n"/>
      <c r="BG379" s="244" t="n"/>
      <c r="BH379" s="244" t="n"/>
      <c r="BI379" s="244" t="n"/>
      <c r="BJ379" s="244" t="n"/>
      <c r="BK379" s="244" t="n"/>
      <c r="BL379" s="244" t="n"/>
      <c r="BM379" s="244" t="n"/>
      <c r="BN379" s="244" t="n"/>
      <c r="BO379" s="244" t="n"/>
      <c r="BP379" s="244" t="n"/>
      <c r="BQ379" s="244" t="n"/>
      <c r="BR379" s="244" t="n"/>
      <c r="BS379" s="244" t="n"/>
      <c r="BT379" s="244" t="n"/>
    </row>
    <row outlineLevel="0" r="380">
      <c r="I380" s="436" t="s">
        <v>494</v>
      </c>
      <c r="L380" s="235" t="n"/>
      <c r="M380" s="244" t="n"/>
      <c r="N380" s="244" t="n"/>
      <c r="O380" s="244" t="n"/>
      <c r="P380" s="244" t="n"/>
      <c r="Q380" s="244" t="n"/>
      <c r="R380" s="244" t="n"/>
      <c r="S380" s="244" t="n"/>
      <c r="T380" s="244" t="n"/>
      <c r="U380" s="244" t="n"/>
      <c r="V380" s="244" t="n"/>
      <c r="W380" s="244" t="n"/>
      <c r="X380" s="244" t="n"/>
      <c r="Y380" s="244" t="n"/>
      <c r="Z380" s="244" t="n"/>
      <c r="AA380" s="244" t="n"/>
      <c r="AB380" s="244" t="n"/>
      <c r="AC380" s="244" t="n"/>
      <c r="AD380" s="244" t="n"/>
      <c r="AE380" s="244" t="n"/>
      <c r="AF380" s="244" t="n"/>
      <c r="AG380" s="244" t="n"/>
      <c r="AH380" s="244" t="n"/>
      <c r="AI380" s="244" t="n"/>
      <c r="AJ380" s="244" t="n"/>
      <c r="AK380" s="244" t="n"/>
      <c r="AL380" s="244" t="n"/>
      <c r="AM380" s="244" t="n"/>
      <c r="AN380" s="244" t="n"/>
      <c r="AO380" s="244" t="n"/>
      <c r="AP380" s="244" t="n"/>
      <c r="AQ380" s="244" t="n"/>
      <c r="AR380" s="244" t="n"/>
      <c r="AS380" s="244" t="n"/>
      <c r="AT380" s="244" t="n"/>
      <c r="AU380" s="244" t="n"/>
      <c r="AV380" s="244" t="n"/>
      <c r="AW380" s="244" t="n"/>
      <c r="AX380" s="244" t="n"/>
      <c r="AY380" s="244" t="n"/>
      <c r="AZ380" s="244" t="n"/>
      <c r="BA380" s="244" t="n"/>
      <c r="BB380" s="244" t="n"/>
      <c r="BC380" s="244" t="n"/>
      <c r="BD380" s="244" t="n"/>
      <c r="BE380" s="244" t="n"/>
      <c r="BF380" s="244" t="n"/>
      <c r="BG380" s="244" t="n"/>
      <c r="BH380" s="244" t="n"/>
      <c r="BI380" s="244" t="n"/>
      <c r="BJ380" s="244" t="n"/>
      <c r="BK380" s="244" t="n"/>
      <c r="BL380" s="244" t="n"/>
      <c r="BM380" s="244" t="n"/>
      <c r="BN380" s="244" t="n"/>
      <c r="BO380" s="244" t="n"/>
      <c r="BP380" s="244" t="n"/>
      <c r="BQ380" s="244" t="n"/>
      <c r="BR380" s="244" t="n"/>
      <c r="BS380" s="244" t="n"/>
      <c r="BT380" s="244" t="n"/>
    </row>
    <row outlineLevel="0" r="381">
      <c r="A381" s="529" t="n"/>
      <c r="L381" s="235" t="n"/>
      <c r="M381" s="244" t="n"/>
      <c r="N381" s="244" t="n"/>
      <c r="O381" s="244" t="n"/>
      <c r="P381" s="244" t="n"/>
      <c r="Q381" s="244" t="n"/>
      <c r="R381" s="244" t="n"/>
      <c r="S381" s="244" t="n"/>
      <c r="T381" s="244" t="n"/>
      <c r="U381" s="244" t="n"/>
      <c r="V381" s="244" t="n"/>
      <c r="W381" s="244" t="n"/>
      <c r="X381" s="244" t="n"/>
      <c r="Y381" s="244" t="n"/>
      <c r="Z381" s="244" t="n"/>
      <c r="AA381" s="244" t="n"/>
      <c r="AB381" s="244" t="n"/>
      <c r="AC381" s="244" t="n"/>
      <c r="AD381" s="244" t="n"/>
      <c r="AE381" s="244" t="n"/>
      <c r="AF381" s="244" t="n"/>
      <c r="AG381" s="244" t="n"/>
      <c r="AH381" s="244" t="n"/>
      <c r="AI381" s="244" t="n"/>
      <c r="AJ381" s="244" t="n"/>
      <c r="AK381" s="244" t="n"/>
      <c r="AL381" s="244" t="n"/>
      <c r="AM381" s="244" t="n"/>
      <c r="AN381" s="244" t="n"/>
      <c r="AO381" s="244" t="n"/>
      <c r="AP381" s="244" t="n"/>
      <c r="AQ381" s="244" t="n"/>
      <c r="AR381" s="244" t="n"/>
      <c r="AS381" s="244" t="n"/>
      <c r="AT381" s="244" t="n"/>
      <c r="AU381" s="244" t="n"/>
      <c r="AV381" s="244" t="n"/>
      <c r="AW381" s="244" t="n"/>
      <c r="AX381" s="244" t="n"/>
      <c r="AY381" s="244" t="n"/>
      <c r="AZ381" s="244" t="n"/>
      <c r="BA381" s="244" t="n"/>
      <c r="BB381" s="244" t="n"/>
      <c r="BC381" s="244" t="n"/>
      <c r="BD381" s="244" t="n"/>
      <c r="BE381" s="244" t="n"/>
      <c r="BF381" s="244" t="n"/>
      <c r="BG381" s="244" t="n"/>
      <c r="BH381" s="244" t="n"/>
      <c r="BI381" s="244" t="n"/>
      <c r="BJ381" s="244" t="n"/>
      <c r="BK381" s="244" t="n"/>
      <c r="BL381" s="244" t="n"/>
      <c r="BM381" s="244" t="n"/>
      <c r="BN381" s="244" t="n"/>
      <c r="BO381" s="244" t="n"/>
      <c r="BP381" s="244" t="n"/>
      <c r="BQ381" s="244" t="n"/>
      <c r="BR381" s="244" t="n"/>
      <c r="BS381" s="244" t="n"/>
      <c r="BT381" s="244" t="n"/>
    </row>
    <row ht="18.75" outlineLevel="0" r="382">
      <c r="A382" s="374" t="e">
        <f aca="false" ca="false" dt2D="false" dtr="false" t="normal">J382</f>
        <v>#N/A</v>
      </c>
      <c r="B382" s="374" t="n">
        <v>1</v>
      </c>
      <c r="C382" s="374" t="n"/>
      <c r="D382" s="374" t="n"/>
      <c r="E382" s="374" t="n"/>
      <c r="F382" s="374" t="e">
        <f aca="false" ca="false" dt2D="false" dtr="false" t="normal">K382</f>
        <v>#N/A</v>
      </c>
      <c r="G382" s="374" t="n">
        <f aca="false" ca="false" dt2D="false" dtr="false" t="normal">I382</f>
        <v>0</v>
      </c>
      <c r="H382" s="514" t="s">
        <v>177</v>
      </c>
      <c r="I382" s="416" t="n"/>
      <c r="J382" s="417" t="e">
        <f aca="false" ca="false" dt2D="false" dtr="false" t="normal">VLOOKUP(I382, 'Допущения'!$B$9:$E$15, 4, 0)</f>
        <v>#N/A</v>
      </c>
      <c r="K382" s="418" t="e">
        <f aca="false" ca="false" dt2D="false" dtr="false" t="normal">VLOOKUP(I382, 'ТехЛист'!L:N, 2, 0)</f>
        <v>#N/A</v>
      </c>
      <c r="L382" s="418" t="n"/>
      <c r="M382" s="418" t="n"/>
      <c r="N382" s="418" t="n"/>
      <c r="O382" s="418" t="n"/>
      <c r="P382" s="418" t="n"/>
      <c r="Q382" s="418" t="n"/>
      <c r="R382" s="418" t="n"/>
      <c r="S382" s="418" t="n"/>
      <c r="T382" s="418" t="n"/>
      <c r="U382" s="418" t="n"/>
      <c r="V382" s="418" t="n"/>
      <c r="W382" s="418" t="n"/>
      <c r="X382" s="418" t="n"/>
      <c r="Y382" s="418" t="n"/>
      <c r="Z382" s="418" t="n"/>
      <c r="AA382" s="418" t="n"/>
      <c r="AB382" s="418" t="n"/>
      <c r="AC382" s="418" t="n"/>
      <c r="AD382" s="418" t="n"/>
      <c r="AE382" s="418" t="n"/>
      <c r="AF382" s="418" t="n"/>
      <c r="AG382" s="418" t="n"/>
      <c r="AH382" s="418" t="n"/>
      <c r="AI382" s="418" t="n"/>
      <c r="AJ382" s="418" t="n"/>
      <c r="AK382" s="418" t="n"/>
      <c r="AL382" s="418" t="n"/>
      <c r="AM382" s="418" t="n"/>
      <c r="AN382" s="418" t="n"/>
      <c r="AO382" s="418" t="n"/>
      <c r="AP382" s="418" t="n"/>
      <c r="AQ382" s="418" t="n"/>
      <c r="AR382" s="418" t="n"/>
      <c r="AS382" s="418" t="n"/>
      <c r="AT382" s="418" t="n"/>
      <c r="AU382" s="418" t="n"/>
      <c r="AV382" s="418" t="n"/>
      <c r="AW382" s="418" t="n"/>
      <c r="AX382" s="418" t="n"/>
      <c r="AY382" s="418" t="n"/>
      <c r="AZ382" s="418" t="n"/>
      <c r="BA382" s="418" t="n"/>
      <c r="BB382" s="418" t="n"/>
      <c r="BC382" s="418" t="n"/>
      <c r="BD382" s="418" t="n"/>
      <c r="BE382" s="418" t="n"/>
      <c r="BF382" s="418" t="n"/>
      <c r="BG382" s="418" t="n"/>
      <c r="BH382" s="418" t="n"/>
      <c r="BI382" s="418" t="n"/>
      <c r="BJ382" s="418" t="n"/>
      <c r="BK382" s="418" t="n"/>
      <c r="BL382" s="418" t="n"/>
      <c r="BM382" s="418" t="n"/>
      <c r="BN382" s="418" t="n"/>
      <c r="BO382" s="418" t="n"/>
      <c r="BP382" s="418" t="n"/>
      <c r="BQ382" s="418" t="n"/>
      <c r="BR382" s="418" t="n"/>
      <c r="BS382" s="418" t="n"/>
      <c r="BT382" s="418" t="n"/>
    </row>
    <row hidden="true" ht="16.5" outlineLevel="1" r="383">
      <c r="A383" s="529" t="e">
        <f aca="false" ca="false" dt2D="false" dtr="false" t="normal">A382</f>
        <v>#N/A</v>
      </c>
      <c r="F383" s="482" t="e">
        <f aca="false" ca="false" dt2D="false" dtr="false" t="normal">F382</f>
        <v>#N/A</v>
      </c>
      <c r="G383" s="482" t="n">
        <f aca="false" ca="false" dt2D="false" dtr="false" t="normal">G382</f>
        <v>0</v>
      </c>
      <c r="I383" s="85" t="s">
        <v>579</v>
      </c>
      <c r="L383" s="235" t="n"/>
      <c r="M383" s="244" t="n"/>
      <c r="N383" s="244" t="n"/>
      <c r="O383" s="244" t="n"/>
      <c r="P383" s="244" t="n"/>
      <c r="Q383" s="244" t="n"/>
      <c r="R383" s="244" t="n"/>
      <c r="S383" s="244" t="n"/>
      <c r="T383" s="244" t="n"/>
      <c r="U383" s="244" t="n"/>
      <c r="V383" s="244" t="n"/>
      <c r="W383" s="244" t="n"/>
      <c r="X383" s="244" t="n"/>
      <c r="Y383" s="244" t="n"/>
      <c r="Z383" s="244" t="n"/>
      <c r="AA383" s="244" t="n"/>
      <c r="AB383" s="244" t="n"/>
      <c r="AC383" s="244" t="n"/>
      <c r="AD383" s="244" t="n"/>
      <c r="AE383" s="244" t="n"/>
      <c r="AF383" s="244" t="n"/>
      <c r="AG383" s="244" t="n"/>
      <c r="AH383" s="244" t="n"/>
      <c r="AI383" s="244" t="n"/>
      <c r="AJ383" s="244" t="n"/>
      <c r="AK383" s="244" t="n"/>
      <c r="AL383" s="244" t="n"/>
      <c r="AM383" s="244" t="n"/>
      <c r="AN383" s="244" t="n"/>
      <c r="AO383" s="244" t="n"/>
      <c r="AP383" s="244" t="n"/>
      <c r="AQ383" s="244" t="n"/>
      <c r="AR383" s="244" t="n"/>
      <c r="AS383" s="244" t="n"/>
      <c r="AT383" s="244" t="n"/>
      <c r="AU383" s="244" t="n"/>
      <c r="AV383" s="244" t="n"/>
      <c r="AW383" s="244" t="n"/>
      <c r="AX383" s="244" t="n"/>
      <c r="AY383" s="244" t="n"/>
      <c r="AZ383" s="244" t="n"/>
      <c r="BA383" s="244" t="n"/>
      <c r="BB383" s="244" t="n"/>
      <c r="BC383" s="244" t="n"/>
      <c r="BD383" s="244" t="n"/>
      <c r="BE383" s="244" t="n"/>
      <c r="BF383" s="244" t="n"/>
      <c r="BG383" s="244" t="n"/>
      <c r="BH383" s="244" t="n"/>
      <c r="BI383" s="244" t="n"/>
      <c r="BJ383" s="244" t="n"/>
      <c r="BK383" s="244" t="n"/>
      <c r="BL383" s="244" t="n"/>
      <c r="BM383" s="244" t="n"/>
      <c r="BN383" s="244" t="n"/>
      <c r="BO383" s="244" t="n"/>
      <c r="BP383" s="244" t="n"/>
      <c r="BQ383" s="244" t="n"/>
      <c r="BR383" s="244" t="n"/>
      <c r="BS383" s="244" t="n"/>
      <c r="BT383" s="244" t="n"/>
    </row>
    <row hidden="true" ht="16.5" outlineLevel="1" r="384">
      <c r="A384" s="529" t="e">
        <f aca="false" ca="false" dt2D="false" dtr="false" t="normal">A383</f>
        <v>#N/A</v>
      </c>
      <c r="F384" s="482" t="e">
        <f aca="false" ca="false" dt2D="false" dtr="false" t="normal">F383</f>
        <v>#N/A</v>
      </c>
      <c r="G384" s="482" t="n">
        <f aca="false" ca="false" dt2D="false" dtr="false" t="normal">G383</f>
        <v>0</v>
      </c>
      <c r="I384" s="625" t="s">
        <v>720</v>
      </c>
      <c r="J384" s="431" t="s">
        <v>585</v>
      </c>
      <c r="L384" s="235" t="n"/>
      <c r="M384" s="565" t="n"/>
      <c r="N384" s="565" t="n"/>
      <c r="O384" s="565" t="n"/>
      <c r="P384" s="565" t="n"/>
      <c r="Q384" s="565" t="n"/>
      <c r="R384" s="565" t="n"/>
      <c r="S384" s="565" t="n"/>
      <c r="T384" s="565" t="n"/>
      <c r="U384" s="565" t="n"/>
      <c r="V384" s="565" t="n"/>
      <c r="W384" s="565" t="n"/>
      <c r="X384" s="565" t="n"/>
      <c r="Y384" s="565" t="n"/>
      <c r="Z384" s="565" t="n"/>
      <c r="AA384" s="565" t="n"/>
      <c r="AB384" s="565" t="n"/>
      <c r="AC384" s="565" t="n"/>
      <c r="AD384" s="565" t="n"/>
      <c r="AE384" s="565" t="n"/>
      <c r="AF384" s="565" t="n"/>
      <c r="AG384" s="565" t="n"/>
      <c r="AH384" s="565" t="n"/>
      <c r="AI384" s="565" t="n"/>
      <c r="AJ384" s="565" t="n"/>
      <c r="AK384" s="565" t="n"/>
      <c r="AL384" s="565" t="n"/>
      <c r="AM384" s="565" t="n"/>
      <c r="AN384" s="565" t="n"/>
      <c r="AO384" s="565" t="n"/>
      <c r="AP384" s="565" t="n"/>
      <c r="AQ384" s="565" t="n"/>
      <c r="AR384" s="565" t="n"/>
      <c r="AS384" s="565" t="n"/>
      <c r="AT384" s="565" t="n"/>
      <c r="AU384" s="565" t="n"/>
      <c r="AV384" s="565" t="n"/>
      <c r="AW384" s="565" t="n"/>
      <c r="AX384" s="565" t="n"/>
      <c r="AY384" s="565" t="n"/>
      <c r="AZ384" s="565" t="n"/>
      <c r="BA384" s="565" t="n"/>
      <c r="BB384" s="565" t="n"/>
      <c r="BC384" s="565" t="n"/>
      <c r="BD384" s="565" t="n"/>
      <c r="BE384" s="565" t="n"/>
      <c r="BF384" s="565" t="n"/>
      <c r="BG384" s="565" t="n"/>
      <c r="BH384" s="565" t="n"/>
      <c r="BI384" s="565" t="n"/>
      <c r="BJ384" s="565" t="n"/>
      <c r="BK384" s="565" t="n"/>
      <c r="BL384" s="565" t="n"/>
      <c r="BM384" s="565" t="n"/>
      <c r="BN384" s="565" t="n"/>
      <c r="BO384" s="565" t="n"/>
      <c r="BP384" s="565" t="n"/>
      <c r="BQ384" s="565" t="n"/>
      <c r="BR384" s="565" t="n"/>
      <c r="BS384" s="565" t="n"/>
      <c r="BT384" s="565" t="n"/>
    </row>
    <row hidden="true" ht="16.5" outlineLevel="2" r="385">
      <c r="A385" s="529" t="e">
        <f aca="false" ca="false" dt2D="false" dtr="false" t="normal">A384</f>
        <v>#N/A</v>
      </c>
      <c r="F385" s="482" t="e">
        <f aca="false" ca="false" dt2D="false" dtr="false" t="normal">F384</f>
        <v>#N/A</v>
      </c>
      <c r="G385" s="482" t="n">
        <f aca="false" ca="false" dt2D="false" dtr="false" t="normal">G384</f>
        <v>0</v>
      </c>
      <c r="I385" s="566" t="s">
        <v>639</v>
      </c>
      <c r="J385" s="626" t="s">
        <v>640</v>
      </c>
      <c r="K385" s="567" t="n"/>
      <c r="L385" s="627" t="n"/>
      <c r="M385" s="568" t="n">
        <f aca="false" ca="false" dt2D="false" dtr="false" t="normal">$L385*$K385*M384</f>
        <v>0</v>
      </c>
      <c r="N385" s="568" t="n">
        <f aca="false" ca="false" dt2D="false" dtr="false" t="normal">$L385*$K385*N384</f>
        <v>0</v>
      </c>
      <c r="O385" s="568" t="n">
        <f aca="false" ca="false" dt2D="false" dtr="false" t="normal">$L385*$K385*O384</f>
        <v>0</v>
      </c>
      <c r="P385" s="568" t="n">
        <f aca="false" ca="false" dt2D="false" dtr="false" t="normal">$L385*$K385*P384</f>
        <v>0</v>
      </c>
      <c r="Q385" s="568" t="n">
        <f aca="false" ca="false" dt2D="false" dtr="false" t="normal">$L385*$K385*Q384</f>
        <v>0</v>
      </c>
      <c r="R385" s="568" t="n">
        <f aca="false" ca="false" dt2D="false" dtr="false" t="normal">$L385*$K385*R384</f>
        <v>0</v>
      </c>
      <c r="S385" s="568" t="n">
        <f aca="false" ca="false" dt2D="false" dtr="false" t="normal">$L385*$K385*S384</f>
        <v>0</v>
      </c>
      <c r="T385" s="568" t="n">
        <f aca="false" ca="false" dt2D="false" dtr="false" t="normal">$L385*$K385*T384</f>
        <v>0</v>
      </c>
      <c r="U385" s="568" t="n">
        <f aca="false" ca="false" dt2D="false" dtr="false" t="normal">$L385*$K385*U384</f>
        <v>0</v>
      </c>
      <c r="V385" s="568" t="n">
        <f aca="false" ca="false" dt2D="false" dtr="false" t="normal">$L385*$K385*V384</f>
        <v>0</v>
      </c>
      <c r="W385" s="568" t="n">
        <f aca="false" ca="false" dt2D="false" dtr="false" t="normal">$L385*$K385*W384</f>
        <v>0</v>
      </c>
      <c r="X385" s="568" t="n">
        <f aca="false" ca="false" dt2D="false" dtr="false" t="normal">$L385*$K385*X384</f>
        <v>0</v>
      </c>
      <c r="Y385" s="568" t="n">
        <f aca="false" ca="false" dt2D="false" dtr="false" t="normal">$L385*$K385*Y384</f>
        <v>0</v>
      </c>
      <c r="Z385" s="568" t="n">
        <f aca="false" ca="false" dt2D="false" dtr="false" t="normal">$L385*$K385*Z384</f>
        <v>0</v>
      </c>
      <c r="AA385" s="568" t="n">
        <f aca="false" ca="false" dt2D="false" dtr="false" t="normal">$L385*$K385*AA384</f>
        <v>0</v>
      </c>
      <c r="AB385" s="568" t="n">
        <f aca="false" ca="false" dt2D="false" dtr="false" t="normal">$L385*$K385*AB384</f>
        <v>0</v>
      </c>
      <c r="AC385" s="568" t="n">
        <f aca="false" ca="false" dt2D="false" dtr="false" t="normal">$L385*$K385*AC384</f>
        <v>0</v>
      </c>
      <c r="AD385" s="568" t="n">
        <f aca="false" ca="false" dt2D="false" dtr="false" t="normal">$L385*$K385*AD384</f>
        <v>0</v>
      </c>
      <c r="AE385" s="568" t="n">
        <f aca="false" ca="false" dt2D="false" dtr="false" t="normal">$L385*$K385*AE384</f>
        <v>0</v>
      </c>
      <c r="AF385" s="568" t="n">
        <f aca="false" ca="false" dt2D="false" dtr="false" t="normal">$L385*$K385*AF384</f>
        <v>0</v>
      </c>
      <c r="AG385" s="568" t="n">
        <f aca="false" ca="false" dt2D="false" dtr="false" t="normal">$L385*$K385*AG384</f>
        <v>0</v>
      </c>
      <c r="AH385" s="568" t="n">
        <f aca="false" ca="false" dt2D="false" dtr="false" t="normal">$L385*$K385*AH384</f>
        <v>0</v>
      </c>
      <c r="AI385" s="568" t="n">
        <f aca="false" ca="false" dt2D="false" dtr="false" t="normal">$L385*$K385*AI384</f>
        <v>0</v>
      </c>
      <c r="AJ385" s="568" t="n">
        <f aca="false" ca="false" dt2D="false" dtr="false" t="normal">$L385*$K385*AJ384</f>
        <v>0</v>
      </c>
      <c r="AK385" s="568" t="n">
        <f aca="false" ca="false" dt2D="false" dtr="false" t="normal">$L385*$K385*AK384</f>
        <v>0</v>
      </c>
      <c r="AL385" s="568" t="n">
        <f aca="false" ca="false" dt2D="false" dtr="false" t="normal">$L385*$K385*AL384</f>
        <v>0</v>
      </c>
      <c r="AM385" s="568" t="n">
        <f aca="false" ca="false" dt2D="false" dtr="false" t="normal">$L385*$K385*AM384</f>
        <v>0</v>
      </c>
      <c r="AN385" s="568" t="n">
        <f aca="false" ca="false" dt2D="false" dtr="false" t="normal">$L385*$K385*AN384</f>
        <v>0</v>
      </c>
      <c r="AO385" s="568" t="n">
        <f aca="false" ca="false" dt2D="false" dtr="false" t="normal">$L385*$K385*AO384</f>
        <v>0</v>
      </c>
      <c r="AP385" s="568" t="n">
        <f aca="false" ca="false" dt2D="false" dtr="false" t="normal">$L385*$K385*AP384</f>
        <v>0</v>
      </c>
      <c r="AQ385" s="568" t="n">
        <f aca="false" ca="false" dt2D="false" dtr="false" t="normal">$L385*$K385*AQ384</f>
        <v>0</v>
      </c>
      <c r="AR385" s="568" t="n">
        <f aca="false" ca="false" dt2D="false" dtr="false" t="normal">$L385*$K385*AR384</f>
        <v>0</v>
      </c>
      <c r="AS385" s="568" t="n">
        <f aca="false" ca="false" dt2D="false" dtr="false" t="normal">$L385*$K385*AS384</f>
        <v>0</v>
      </c>
      <c r="AT385" s="568" t="n">
        <f aca="false" ca="false" dt2D="false" dtr="false" t="normal">$L385*$K385*AT384</f>
        <v>0</v>
      </c>
      <c r="AU385" s="568" t="n">
        <f aca="false" ca="false" dt2D="false" dtr="false" t="normal">$L385*$K385*AU384</f>
        <v>0</v>
      </c>
      <c r="AV385" s="568" t="n">
        <f aca="false" ca="false" dt2D="false" dtr="false" t="normal">$L385*$K385*AV384</f>
        <v>0</v>
      </c>
      <c r="AW385" s="568" t="n">
        <f aca="false" ca="false" dt2D="false" dtr="false" t="normal">$L385*$K385*AW384</f>
        <v>0</v>
      </c>
      <c r="AX385" s="568" t="n">
        <f aca="false" ca="false" dt2D="false" dtr="false" t="normal">$L385*$K385*AX384</f>
        <v>0</v>
      </c>
      <c r="AY385" s="568" t="n">
        <f aca="false" ca="false" dt2D="false" dtr="false" t="normal">$L385*$K385*AY384</f>
        <v>0</v>
      </c>
      <c r="AZ385" s="568" t="n">
        <f aca="false" ca="false" dt2D="false" dtr="false" t="normal">$L385*$K385*AZ384</f>
        <v>0</v>
      </c>
      <c r="BA385" s="568" t="n">
        <f aca="false" ca="false" dt2D="false" dtr="false" t="normal">$L385*$K385*BA384</f>
        <v>0</v>
      </c>
      <c r="BB385" s="568" t="n">
        <f aca="false" ca="false" dt2D="false" dtr="false" t="normal">$L385*$K385*BB384</f>
        <v>0</v>
      </c>
      <c r="BC385" s="568" t="n">
        <f aca="false" ca="false" dt2D="false" dtr="false" t="normal">$L385*$K385*BC384</f>
        <v>0</v>
      </c>
      <c r="BD385" s="568" t="n">
        <f aca="false" ca="false" dt2D="false" dtr="false" t="normal">$L385*$K385*BD384</f>
        <v>0</v>
      </c>
      <c r="BE385" s="568" t="n">
        <f aca="false" ca="false" dt2D="false" dtr="false" t="normal">$L385*$K385*BE384</f>
        <v>0</v>
      </c>
      <c r="BF385" s="568" t="n">
        <f aca="false" ca="false" dt2D="false" dtr="false" t="normal">$L385*$K385*BF384</f>
        <v>0</v>
      </c>
      <c r="BG385" s="568" t="n">
        <f aca="false" ca="false" dt2D="false" dtr="false" t="normal">$L385*$K385*BG384</f>
        <v>0</v>
      </c>
      <c r="BH385" s="568" t="n">
        <f aca="false" ca="false" dt2D="false" dtr="false" t="normal">$L385*$K385*BH384</f>
        <v>0</v>
      </c>
      <c r="BI385" s="568" t="n">
        <f aca="false" ca="false" dt2D="false" dtr="false" t="normal">$L385*$K385*BI384</f>
        <v>0</v>
      </c>
      <c r="BJ385" s="568" t="n">
        <f aca="false" ca="false" dt2D="false" dtr="false" t="normal">$L385*$K385*BJ384</f>
        <v>0</v>
      </c>
      <c r="BK385" s="568" t="n">
        <f aca="false" ca="false" dt2D="false" dtr="false" t="normal">$L385*$K385*BK384</f>
        <v>0</v>
      </c>
      <c r="BL385" s="568" t="n">
        <f aca="false" ca="false" dt2D="false" dtr="false" t="normal">$L385*$K385*BL384</f>
        <v>0</v>
      </c>
      <c r="BM385" s="568" t="n">
        <f aca="false" ca="false" dt2D="false" dtr="false" t="normal">$L385*$K385*BM384</f>
        <v>0</v>
      </c>
      <c r="BN385" s="568" t="n">
        <f aca="false" ca="false" dt2D="false" dtr="false" t="normal">$L385*$K385*BN384</f>
        <v>0</v>
      </c>
      <c r="BO385" s="568" t="n">
        <f aca="false" ca="false" dt2D="false" dtr="false" t="normal">$L385*$K385*BO384</f>
        <v>0</v>
      </c>
      <c r="BP385" s="568" t="n">
        <f aca="false" ca="false" dt2D="false" dtr="false" t="normal">$L385*$K385*BP384</f>
        <v>0</v>
      </c>
      <c r="BQ385" s="568" t="n">
        <f aca="false" ca="false" dt2D="false" dtr="false" t="normal">$L385*$K385*BQ384</f>
        <v>0</v>
      </c>
      <c r="BR385" s="568" t="n">
        <f aca="false" ca="false" dt2D="false" dtr="false" t="normal">$L385*$K385*BR384</f>
        <v>0</v>
      </c>
      <c r="BS385" s="568" t="n">
        <f aca="false" ca="false" dt2D="false" dtr="false" t="normal">$L385*$K385*BS384</f>
        <v>0</v>
      </c>
      <c r="BT385" s="568" t="n">
        <f aca="false" ca="false" dt2D="false" dtr="false" t="normal">$L385*$K385*BT384</f>
        <v>0</v>
      </c>
    </row>
    <row hidden="true" ht="16.5" outlineLevel="2" r="386">
      <c r="A386" s="529" t="e">
        <f aca="false" ca="false" dt2D="false" dtr="false" t="normal">A385</f>
        <v>#N/A</v>
      </c>
      <c r="F386" s="482" t="e">
        <f aca="false" ca="false" dt2D="false" dtr="false" t="normal">F385</f>
        <v>#N/A</v>
      </c>
      <c r="G386" s="482" t="n">
        <f aca="false" ca="false" dt2D="false" dtr="false" t="normal">G385</f>
        <v>0</v>
      </c>
      <c r="I386" s="566" t="s">
        <v>652</v>
      </c>
      <c r="J386" s="626" t="s">
        <v>640</v>
      </c>
      <c r="K386" s="567" t="n"/>
      <c r="L386" s="627" t="n"/>
      <c r="M386" s="568" t="n">
        <f aca="false" ca="false" dt2D="false" dtr="false" t="normal">$L386*$K386*M384</f>
        <v>0</v>
      </c>
      <c r="N386" s="568" t="n">
        <f aca="false" ca="false" dt2D="false" dtr="false" t="normal">$L386*$K386*N384</f>
        <v>0</v>
      </c>
      <c r="O386" s="568" t="n">
        <f aca="false" ca="false" dt2D="false" dtr="false" t="normal">$L386*$K386*O384</f>
        <v>0</v>
      </c>
      <c r="P386" s="568" t="n">
        <f aca="false" ca="false" dt2D="false" dtr="false" t="normal">$L386*$K386*P384</f>
        <v>0</v>
      </c>
      <c r="Q386" s="568" t="n">
        <f aca="false" ca="false" dt2D="false" dtr="false" t="normal">$L386*$K386*Q384</f>
        <v>0</v>
      </c>
      <c r="R386" s="568" t="n">
        <f aca="false" ca="false" dt2D="false" dtr="false" t="normal">$L386*$K386*R384</f>
        <v>0</v>
      </c>
      <c r="S386" s="568" t="n">
        <f aca="false" ca="false" dt2D="false" dtr="false" t="normal">$L386*$K386*S384</f>
        <v>0</v>
      </c>
      <c r="T386" s="568" t="n">
        <f aca="false" ca="false" dt2D="false" dtr="false" t="normal">$L386*$K386*T384</f>
        <v>0</v>
      </c>
      <c r="U386" s="568" t="n">
        <f aca="false" ca="false" dt2D="false" dtr="false" t="normal">$L386*$K386*U384</f>
        <v>0</v>
      </c>
      <c r="V386" s="568" t="n">
        <f aca="false" ca="false" dt2D="false" dtr="false" t="normal">$L386*$K386*V384</f>
        <v>0</v>
      </c>
      <c r="W386" s="568" t="n">
        <f aca="false" ca="false" dt2D="false" dtr="false" t="normal">$L386*$K386*W384</f>
        <v>0</v>
      </c>
      <c r="X386" s="568" t="n">
        <f aca="false" ca="false" dt2D="false" dtr="false" t="normal">$L386*$K386*X384</f>
        <v>0</v>
      </c>
      <c r="Y386" s="568" t="n">
        <f aca="false" ca="false" dt2D="false" dtr="false" t="normal">$L386*$K386*Y384</f>
        <v>0</v>
      </c>
      <c r="Z386" s="568" t="n">
        <f aca="false" ca="false" dt2D="false" dtr="false" t="normal">$L386*$K386*Z384</f>
        <v>0</v>
      </c>
      <c r="AA386" s="568" t="n">
        <f aca="false" ca="false" dt2D="false" dtr="false" t="normal">$L386*$K386*AA384</f>
        <v>0</v>
      </c>
      <c r="AB386" s="568" t="n">
        <f aca="false" ca="false" dt2D="false" dtr="false" t="normal">$L386*$K386*AB384</f>
        <v>0</v>
      </c>
      <c r="AC386" s="568" t="n">
        <f aca="false" ca="false" dt2D="false" dtr="false" t="normal">$L386*$K386*AC384</f>
        <v>0</v>
      </c>
      <c r="AD386" s="568" t="n">
        <f aca="false" ca="false" dt2D="false" dtr="false" t="normal">$L386*$K386*AD384</f>
        <v>0</v>
      </c>
      <c r="AE386" s="568" t="n">
        <f aca="false" ca="false" dt2D="false" dtr="false" t="normal">$L386*$K386*AE384</f>
        <v>0</v>
      </c>
      <c r="AF386" s="568" t="n">
        <f aca="false" ca="false" dt2D="false" dtr="false" t="normal">$L386*$K386*AF384</f>
        <v>0</v>
      </c>
      <c r="AG386" s="568" t="n">
        <f aca="false" ca="false" dt2D="false" dtr="false" t="normal">$L386*$K386*AG384</f>
        <v>0</v>
      </c>
      <c r="AH386" s="568" t="n">
        <f aca="false" ca="false" dt2D="false" dtr="false" t="normal">$L386*$K386*AH384</f>
        <v>0</v>
      </c>
      <c r="AI386" s="568" t="n">
        <f aca="false" ca="false" dt2D="false" dtr="false" t="normal">$L386*$K386*AI384</f>
        <v>0</v>
      </c>
      <c r="AJ386" s="568" t="n">
        <f aca="false" ca="false" dt2D="false" dtr="false" t="normal">$L386*$K386*AJ384</f>
        <v>0</v>
      </c>
      <c r="AK386" s="568" t="n">
        <f aca="false" ca="false" dt2D="false" dtr="false" t="normal">$L386*$K386*AK384</f>
        <v>0</v>
      </c>
      <c r="AL386" s="568" t="n">
        <f aca="false" ca="false" dt2D="false" dtr="false" t="normal">$L386*$K386*AL384</f>
        <v>0</v>
      </c>
      <c r="AM386" s="568" t="n">
        <f aca="false" ca="false" dt2D="false" dtr="false" t="normal">$L386*$K386*AM384</f>
        <v>0</v>
      </c>
      <c r="AN386" s="568" t="n">
        <f aca="false" ca="false" dt2D="false" dtr="false" t="normal">$L386*$K386*AN384</f>
        <v>0</v>
      </c>
      <c r="AO386" s="568" t="n">
        <f aca="false" ca="false" dt2D="false" dtr="false" t="normal">$L386*$K386*AO384</f>
        <v>0</v>
      </c>
      <c r="AP386" s="568" t="n">
        <f aca="false" ca="false" dt2D="false" dtr="false" t="normal">$L386*$K386*AP384</f>
        <v>0</v>
      </c>
      <c r="AQ386" s="568" t="n">
        <f aca="false" ca="false" dt2D="false" dtr="false" t="normal">$L386*$K386*AQ384</f>
        <v>0</v>
      </c>
      <c r="AR386" s="568" t="n">
        <f aca="false" ca="false" dt2D="false" dtr="false" t="normal">$L386*$K386*AR384</f>
        <v>0</v>
      </c>
      <c r="AS386" s="568" t="n">
        <f aca="false" ca="false" dt2D="false" dtr="false" t="normal">$L386*$K386*AS384</f>
        <v>0</v>
      </c>
      <c r="AT386" s="568" t="n">
        <f aca="false" ca="false" dt2D="false" dtr="false" t="normal">$L386*$K386*AT384</f>
        <v>0</v>
      </c>
      <c r="AU386" s="568" t="n">
        <f aca="false" ca="false" dt2D="false" dtr="false" t="normal">$L386*$K386*AU384</f>
        <v>0</v>
      </c>
      <c r="AV386" s="568" t="n">
        <f aca="false" ca="false" dt2D="false" dtr="false" t="normal">$L386*$K386*AV384</f>
        <v>0</v>
      </c>
      <c r="AW386" s="568" t="n">
        <f aca="false" ca="false" dt2D="false" dtr="false" t="normal">$L386*$K386*AW384</f>
        <v>0</v>
      </c>
      <c r="AX386" s="568" t="n">
        <f aca="false" ca="false" dt2D="false" dtr="false" t="normal">$L386*$K386*AX384</f>
        <v>0</v>
      </c>
      <c r="AY386" s="568" t="n">
        <f aca="false" ca="false" dt2D="false" dtr="false" t="normal">$L386*$K386*AY384</f>
        <v>0</v>
      </c>
      <c r="AZ386" s="568" t="n">
        <f aca="false" ca="false" dt2D="false" dtr="false" t="normal">$L386*$K386*AZ384</f>
        <v>0</v>
      </c>
      <c r="BA386" s="568" t="n">
        <f aca="false" ca="false" dt2D="false" dtr="false" t="normal">$L386*$K386*BA384</f>
        <v>0</v>
      </c>
      <c r="BB386" s="568" t="n">
        <f aca="false" ca="false" dt2D="false" dtr="false" t="normal">$L386*$K386*BB384</f>
        <v>0</v>
      </c>
      <c r="BC386" s="568" t="n">
        <f aca="false" ca="false" dt2D="false" dtr="false" t="normal">$L386*$K386*BC384</f>
        <v>0</v>
      </c>
      <c r="BD386" s="568" t="n">
        <f aca="false" ca="false" dt2D="false" dtr="false" t="normal">$L386*$K386*BD384</f>
        <v>0</v>
      </c>
      <c r="BE386" s="568" t="n">
        <f aca="false" ca="false" dt2D="false" dtr="false" t="normal">$L386*$K386*BE384</f>
        <v>0</v>
      </c>
      <c r="BF386" s="568" t="n">
        <f aca="false" ca="false" dt2D="false" dtr="false" t="normal">$L386*$K386*BF384</f>
        <v>0</v>
      </c>
      <c r="BG386" s="568" t="n">
        <f aca="false" ca="false" dt2D="false" dtr="false" t="normal">$L386*$K386*BG384</f>
        <v>0</v>
      </c>
      <c r="BH386" s="568" t="n">
        <f aca="false" ca="false" dt2D="false" dtr="false" t="normal">$L386*$K386*BH384</f>
        <v>0</v>
      </c>
      <c r="BI386" s="568" t="n">
        <f aca="false" ca="false" dt2D="false" dtr="false" t="normal">$L386*$K386*BI384</f>
        <v>0</v>
      </c>
      <c r="BJ386" s="568" t="n">
        <f aca="false" ca="false" dt2D="false" dtr="false" t="normal">$L386*$K386*BJ384</f>
        <v>0</v>
      </c>
      <c r="BK386" s="568" t="n">
        <f aca="false" ca="false" dt2D="false" dtr="false" t="normal">$L386*$K386*BK384</f>
        <v>0</v>
      </c>
      <c r="BL386" s="568" t="n">
        <f aca="false" ca="false" dt2D="false" dtr="false" t="normal">$L386*$K386*BL384</f>
        <v>0</v>
      </c>
      <c r="BM386" s="568" t="n">
        <f aca="false" ca="false" dt2D="false" dtr="false" t="normal">$L386*$K386*BM384</f>
        <v>0</v>
      </c>
      <c r="BN386" s="568" t="n">
        <f aca="false" ca="false" dt2D="false" dtr="false" t="normal">$L386*$K386*BN384</f>
        <v>0</v>
      </c>
      <c r="BO386" s="568" t="n">
        <f aca="false" ca="false" dt2D="false" dtr="false" t="normal">$L386*$K386*BO384</f>
        <v>0</v>
      </c>
      <c r="BP386" s="568" t="n">
        <f aca="false" ca="false" dt2D="false" dtr="false" t="normal">$L386*$K386*BP384</f>
        <v>0</v>
      </c>
      <c r="BQ386" s="568" t="n">
        <f aca="false" ca="false" dt2D="false" dtr="false" t="normal">$L386*$K386*BQ384</f>
        <v>0</v>
      </c>
      <c r="BR386" s="568" t="n">
        <f aca="false" ca="false" dt2D="false" dtr="false" t="normal">$L386*$K386*BR384</f>
        <v>0</v>
      </c>
      <c r="BS386" s="568" t="n">
        <f aca="false" ca="false" dt2D="false" dtr="false" t="normal">$L386*$K386*BS384</f>
        <v>0</v>
      </c>
      <c r="BT386" s="568" t="n">
        <f aca="false" ca="false" dt2D="false" dtr="false" t="normal">$L386*$K386*BT384</f>
        <v>0</v>
      </c>
    </row>
    <row hidden="true" ht="16.5" outlineLevel="2" r="387">
      <c r="A387" s="529" t="e">
        <f aca="false" ca="false" dt2D="false" dtr="false" t="normal">A386</f>
        <v>#N/A</v>
      </c>
      <c r="F387" s="482" t="e">
        <f aca="false" ca="false" dt2D="false" dtr="false" t="normal">F386</f>
        <v>#N/A</v>
      </c>
      <c r="G387" s="482" t="n">
        <f aca="false" ca="false" dt2D="false" dtr="false" t="normal">G386</f>
        <v>0</v>
      </c>
      <c r="I387" s="566" t="s">
        <v>653</v>
      </c>
      <c r="J387" s="626" t="s">
        <v>640</v>
      </c>
      <c r="K387" s="567" t="n"/>
      <c r="L387" s="627" t="n"/>
      <c r="M387" s="568" t="n">
        <f aca="false" ca="false" dt2D="false" dtr="false" t="normal">$L387*$K387*M384</f>
        <v>0</v>
      </c>
      <c r="N387" s="568" t="n">
        <f aca="false" ca="false" dt2D="false" dtr="false" t="normal">$L387*$K387*N384</f>
        <v>0</v>
      </c>
      <c r="O387" s="568" t="n">
        <f aca="false" ca="false" dt2D="false" dtr="false" t="normal">$L387*$K387*O384</f>
        <v>0</v>
      </c>
      <c r="P387" s="568" t="n">
        <f aca="false" ca="false" dt2D="false" dtr="false" t="normal">$L387*$K387*P384</f>
        <v>0</v>
      </c>
      <c r="Q387" s="568" t="n">
        <f aca="false" ca="false" dt2D="false" dtr="false" t="normal">$L387*$K387*Q384</f>
        <v>0</v>
      </c>
      <c r="R387" s="568" t="n">
        <f aca="false" ca="false" dt2D="false" dtr="false" t="normal">$L387*$K387*R384</f>
        <v>0</v>
      </c>
      <c r="S387" s="568" t="n">
        <f aca="false" ca="false" dt2D="false" dtr="false" t="normal">$L387*$K387*S384</f>
        <v>0</v>
      </c>
      <c r="T387" s="568" t="n">
        <f aca="false" ca="false" dt2D="false" dtr="false" t="normal">$L387*$K387*T384</f>
        <v>0</v>
      </c>
      <c r="U387" s="568" t="n">
        <f aca="false" ca="false" dt2D="false" dtr="false" t="normal">$L387*$K387*U384</f>
        <v>0</v>
      </c>
      <c r="V387" s="568" t="n">
        <f aca="false" ca="false" dt2D="false" dtr="false" t="normal">$L387*$K387*V384</f>
        <v>0</v>
      </c>
      <c r="W387" s="568" t="n">
        <f aca="false" ca="false" dt2D="false" dtr="false" t="normal">$L387*$K387*W384</f>
        <v>0</v>
      </c>
      <c r="X387" s="568" t="n">
        <f aca="false" ca="false" dt2D="false" dtr="false" t="normal">$L387*$K387*X384</f>
        <v>0</v>
      </c>
      <c r="Y387" s="568" t="n">
        <f aca="false" ca="false" dt2D="false" dtr="false" t="normal">$L387*$K387*Y384</f>
        <v>0</v>
      </c>
      <c r="Z387" s="568" t="n">
        <f aca="false" ca="false" dt2D="false" dtr="false" t="normal">$L387*$K387*Z384</f>
        <v>0</v>
      </c>
      <c r="AA387" s="568" t="n">
        <f aca="false" ca="false" dt2D="false" dtr="false" t="normal">$L387*$K387*AA384</f>
        <v>0</v>
      </c>
      <c r="AB387" s="568" t="n">
        <f aca="false" ca="false" dt2D="false" dtr="false" t="normal">$L387*$K387*AB384</f>
        <v>0</v>
      </c>
      <c r="AC387" s="568" t="n">
        <f aca="false" ca="false" dt2D="false" dtr="false" t="normal">$L387*$K387*AC384</f>
        <v>0</v>
      </c>
      <c r="AD387" s="568" t="n">
        <f aca="false" ca="false" dt2D="false" dtr="false" t="normal">$L387*$K387*AD384</f>
        <v>0</v>
      </c>
      <c r="AE387" s="568" t="n">
        <f aca="false" ca="false" dt2D="false" dtr="false" t="normal">$L387*$K387*AE384</f>
        <v>0</v>
      </c>
      <c r="AF387" s="568" t="n">
        <f aca="false" ca="false" dt2D="false" dtr="false" t="normal">$L387*$K387*AF384</f>
        <v>0</v>
      </c>
      <c r="AG387" s="568" t="n">
        <f aca="false" ca="false" dt2D="false" dtr="false" t="normal">$L387*$K387*AG384</f>
        <v>0</v>
      </c>
      <c r="AH387" s="568" t="n">
        <f aca="false" ca="false" dt2D="false" dtr="false" t="normal">$L387*$K387*AH384</f>
        <v>0</v>
      </c>
      <c r="AI387" s="568" t="n">
        <f aca="false" ca="false" dt2D="false" dtr="false" t="normal">$L387*$K387*AI384</f>
        <v>0</v>
      </c>
      <c r="AJ387" s="568" t="n">
        <f aca="false" ca="false" dt2D="false" dtr="false" t="normal">$L387*$K387*AJ384</f>
        <v>0</v>
      </c>
      <c r="AK387" s="568" t="n">
        <f aca="false" ca="false" dt2D="false" dtr="false" t="normal">$L387*$K387*AK384</f>
        <v>0</v>
      </c>
      <c r="AL387" s="568" t="n">
        <f aca="false" ca="false" dt2D="false" dtr="false" t="normal">$L387*$K387*AL384</f>
        <v>0</v>
      </c>
      <c r="AM387" s="568" t="n">
        <f aca="false" ca="false" dt2D="false" dtr="false" t="normal">$L387*$K387*AM384</f>
        <v>0</v>
      </c>
      <c r="AN387" s="568" t="n">
        <f aca="false" ca="false" dt2D="false" dtr="false" t="normal">$L387*$K387*AN384</f>
        <v>0</v>
      </c>
      <c r="AO387" s="568" t="n">
        <f aca="false" ca="false" dt2D="false" dtr="false" t="normal">$L387*$K387*AO384</f>
        <v>0</v>
      </c>
      <c r="AP387" s="568" t="n">
        <f aca="false" ca="false" dt2D="false" dtr="false" t="normal">$L387*$K387*AP384</f>
        <v>0</v>
      </c>
      <c r="AQ387" s="568" t="n">
        <f aca="false" ca="false" dt2D="false" dtr="false" t="normal">$L387*$K387*AQ384</f>
        <v>0</v>
      </c>
      <c r="AR387" s="568" t="n">
        <f aca="false" ca="false" dt2D="false" dtr="false" t="normal">$L387*$K387*AR384</f>
        <v>0</v>
      </c>
      <c r="AS387" s="568" t="n">
        <f aca="false" ca="false" dt2D="false" dtr="false" t="normal">$L387*$K387*AS384</f>
        <v>0</v>
      </c>
      <c r="AT387" s="568" t="n">
        <f aca="false" ca="false" dt2D="false" dtr="false" t="normal">$L387*$K387*AT384</f>
        <v>0</v>
      </c>
      <c r="AU387" s="568" t="n">
        <f aca="false" ca="false" dt2D="false" dtr="false" t="normal">$L387*$K387*AU384</f>
        <v>0</v>
      </c>
      <c r="AV387" s="568" t="n">
        <f aca="false" ca="false" dt2D="false" dtr="false" t="normal">$L387*$K387*AV384</f>
        <v>0</v>
      </c>
      <c r="AW387" s="568" t="n">
        <f aca="false" ca="false" dt2D="false" dtr="false" t="normal">$L387*$K387*AW384</f>
        <v>0</v>
      </c>
      <c r="AX387" s="568" t="n">
        <f aca="false" ca="false" dt2D="false" dtr="false" t="normal">$L387*$K387*AX384</f>
        <v>0</v>
      </c>
      <c r="AY387" s="568" t="n">
        <f aca="false" ca="false" dt2D="false" dtr="false" t="normal">$L387*$K387*AY384</f>
        <v>0</v>
      </c>
      <c r="AZ387" s="568" t="n">
        <f aca="false" ca="false" dt2D="false" dtr="false" t="normal">$L387*$K387*AZ384</f>
        <v>0</v>
      </c>
      <c r="BA387" s="568" t="n">
        <f aca="false" ca="false" dt2D="false" dtr="false" t="normal">$L387*$K387*BA384</f>
        <v>0</v>
      </c>
      <c r="BB387" s="568" t="n">
        <f aca="false" ca="false" dt2D="false" dtr="false" t="normal">$L387*$K387*BB384</f>
        <v>0</v>
      </c>
      <c r="BC387" s="568" t="n">
        <f aca="false" ca="false" dt2D="false" dtr="false" t="normal">$L387*$K387*BC384</f>
        <v>0</v>
      </c>
      <c r="BD387" s="568" t="n">
        <f aca="false" ca="false" dt2D="false" dtr="false" t="normal">$L387*$K387*BD384</f>
        <v>0</v>
      </c>
      <c r="BE387" s="568" t="n">
        <f aca="false" ca="false" dt2D="false" dtr="false" t="normal">$L387*$K387*BE384</f>
        <v>0</v>
      </c>
      <c r="BF387" s="568" t="n">
        <f aca="false" ca="false" dt2D="false" dtr="false" t="normal">$L387*$K387*BF384</f>
        <v>0</v>
      </c>
      <c r="BG387" s="568" t="n">
        <f aca="false" ca="false" dt2D="false" dtr="false" t="normal">$L387*$K387*BG384</f>
        <v>0</v>
      </c>
      <c r="BH387" s="568" t="n">
        <f aca="false" ca="false" dt2D="false" dtr="false" t="normal">$L387*$K387*BH384</f>
        <v>0</v>
      </c>
      <c r="BI387" s="568" t="n">
        <f aca="false" ca="false" dt2D="false" dtr="false" t="normal">$L387*$K387*BI384</f>
        <v>0</v>
      </c>
      <c r="BJ387" s="568" t="n">
        <f aca="false" ca="false" dt2D="false" dtr="false" t="normal">$L387*$K387*BJ384</f>
        <v>0</v>
      </c>
      <c r="BK387" s="568" t="n">
        <f aca="false" ca="false" dt2D="false" dtr="false" t="normal">$L387*$K387*BK384</f>
        <v>0</v>
      </c>
      <c r="BL387" s="568" t="n">
        <f aca="false" ca="false" dt2D="false" dtr="false" t="normal">$L387*$K387*BL384</f>
        <v>0</v>
      </c>
      <c r="BM387" s="568" t="n">
        <f aca="false" ca="false" dt2D="false" dtr="false" t="normal">$L387*$K387*BM384</f>
        <v>0</v>
      </c>
      <c r="BN387" s="568" t="n">
        <f aca="false" ca="false" dt2D="false" dtr="false" t="normal">$L387*$K387*BN384</f>
        <v>0</v>
      </c>
      <c r="BO387" s="568" t="n">
        <f aca="false" ca="false" dt2D="false" dtr="false" t="normal">$L387*$K387*BO384</f>
        <v>0</v>
      </c>
      <c r="BP387" s="568" t="n">
        <f aca="false" ca="false" dt2D="false" dtr="false" t="normal">$L387*$K387*BP384</f>
        <v>0</v>
      </c>
      <c r="BQ387" s="568" t="n">
        <f aca="false" ca="false" dt2D="false" dtr="false" t="normal">$L387*$K387*BQ384</f>
        <v>0</v>
      </c>
      <c r="BR387" s="568" t="n">
        <f aca="false" ca="false" dt2D="false" dtr="false" t="normal">$L387*$K387*BR384</f>
        <v>0</v>
      </c>
      <c r="BS387" s="568" t="n">
        <f aca="false" ca="false" dt2D="false" dtr="false" t="normal">$L387*$K387*BS384</f>
        <v>0</v>
      </c>
      <c r="BT387" s="568" t="n">
        <f aca="false" ca="false" dt2D="false" dtr="false" t="normal">$L387*$K387*BT384</f>
        <v>0</v>
      </c>
    </row>
    <row hidden="true" ht="16.5" outlineLevel="2" r="388">
      <c r="A388" s="529" t="e">
        <f aca="false" ca="false" dt2D="false" dtr="false" t="normal">A387</f>
        <v>#N/A</v>
      </c>
      <c r="F388" s="482" t="e">
        <f aca="false" ca="false" dt2D="false" dtr="false" t="normal">F387</f>
        <v>#N/A</v>
      </c>
      <c r="G388" s="482" t="n">
        <f aca="false" ca="false" dt2D="false" dtr="false" t="normal">G387</f>
        <v>0</v>
      </c>
      <c r="I388" s="566" t="s">
        <v>654</v>
      </c>
      <c r="J388" s="626" t="n"/>
      <c r="K388" s="567" t="n"/>
      <c r="L388" s="627" t="n"/>
      <c r="M388" s="568" t="n">
        <f aca="false" ca="false" dt2D="false" dtr="false" t="normal">$L388*$K388*M384</f>
        <v>0</v>
      </c>
      <c r="N388" s="568" t="n">
        <f aca="false" ca="false" dt2D="false" dtr="false" t="normal">$L388*$K388*N384</f>
        <v>0</v>
      </c>
      <c r="O388" s="568" t="n">
        <f aca="false" ca="false" dt2D="false" dtr="false" t="normal">$L388*$K388*O384</f>
        <v>0</v>
      </c>
      <c r="P388" s="568" t="n">
        <f aca="false" ca="false" dt2D="false" dtr="false" t="normal">$L388*$K388*P384</f>
        <v>0</v>
      </c>
      <c r="Q388" s="568" t="n">
        <f aca="false" ca="false" dt2D="false" dtr="false" t="normal">$L388*$K388*Q384</f>
        <v>0</v>
      </c>
      <c r="R388" s="568" t="n">
        <f aca="false" ca="false" dt2D="false" dtr="false" t="normal">$L388*$K388*R384</f>
        <v>0</v>
      </c>
      <c r="S388" s="568" t="n">
        <f aca="false" ca="false" dt2D="false" dtr="false" t="normal">$L388*$K388*S384</f>
        <v>0</v>
      </c>
      <c r="T388" s="568" t="n">
        <f aca="false" ca="false" dt2D="false" dtr="false" t="normal">$L388*$K388*T384</f>
        <v>0</v>
      </c>
      <c r="U388" s="568" t="n">
        <f aca="false" ca="false" dt2D="false" dtr="false" t="normal">$L388*$K388*U384</f>
        <v>0</v>
      </c>
      <c r="V388" s="568" t="n">
        <f aca="false" ca="false" dt2D="false" dtr="false" t="normal">$L388*$K388*V384</f>
        <v>0</v>
      </c>
      <c r="W388" s="568" t="n">
        <f aca="false" ca="false" dt2D="false" dtr="false" t="normal">$L388*$K388*W384</f>
        <v>0</v>
      </c>
      <c r="X388" s="568" t="n">
        <f aca="false" ca="false" dt2D="false" dtr="false" t="normal">$L388*$K388*X384</f>
        <v>0</v>
      </c>
      <c r="Y388" s="568" t="n">
        <f aca="false" ca="false" dt2D="false" dtr="false" t="normal">$L388*$K388*Y384</f>
        <v>0</v>
      </c>
      <c r="Z388" s="568" t="n">
        <f aca="false" ca="false" dt2D="false" dtr="false" t="normal">$L388*$K388*Z384</f>
        <v>0</v>
      </c>
      <c r="AA388" s="568" t="n">
        <f aca="false" ca="false" dt2D="false" dtr="false" t="normal">$L388*$K388*AA384</f>
        <v>0</v>
      </c>
      <c r="AB388" s="568" t="n">
        <f aca="false" ca="false" dt2D="false" dtr="false" t="normal">$L388*$K388*AB384</f>
        <v>0</v>
      </c>
      <c r="AC388" s="568" t="n">
        <f aca="false" ca="false" dt2D="false" dtr="false" t="normal">$L388*$K388*AC384</f>
        <v>0</v>
      </c>
      <c r="AD388" s="568" t="n">
        <f aca="false" ca="false" dt2D="false" dtr="false" t="normal">$L388*$K388*AD384</f>
        <v>0</v>
      </c>
      <c r="AE388" s="568" t="n">
        <f aca="false" ca="false" dt2D="false" dtr="false" t="normal">$L388*$K388*AE384</f>
        <v>0</v>
      </c>
      <c r="AF388" s="568" t="n">
        <f aca="false" ca="false" dt2D="false" dtr="false" t="normal">$L388*$K388*AF384</f>
        <v>0</v>
      </c>
      <c r="AG388" s="568" t="n">
        <f aca="false" ca="false" dt2D="false" dtr="false" t="normal">$L388*$K388*AG384</f>
        <v>0</v>
      </c>
      <c r="AH388" s="568" t="n">
        <f aca="false" ca="false" dt2D="false" dtr="false" t="normal">$L388*$K388*AH384</f>
        <v>0</v>
      </c>
      <c r="AI388" s="568" t="n">
        <f aca="false" ca="false" dt2D="false" dtr="false" t="normal">$L388*$K388*AI384</f>
        <v>0</v>
      </c>
      <c r="AJ388" s="568" t="n">
        <f aca="false" ca="false" dt2D="false" dtr="false" t="normal">$L388*$K388*AJ384</f>
        <v>0</v>
      </c>
      <c r="AK388" s="568" t="n">
        <f aca="false" ca="false" dt2D="false" dtr="false" t="normal">$L388*$K388*AK384</f>
        <v>0</v>
      </c>
      <c r="AL388" s="568" t="n">
        <f aca="false" ca="false" dt2D="false" dtr="false" t="normal">$L388*$K388*AL384</f>
        <v>0</v>
      </c>
      <c r="AM388" s="568" t="n">
        <f aca="false" ca="false" dt2D="false" dtr="false" t="normal">$L388*$K388*AM384</f>
        <v>0</v>
      </c>
      <c r="AN388" s="568" t="n">
        <f aca="false" ca="false" dt2D="false" dtr="false" t="normal">$L388*$K388*AN384</f>
        <v>0</v>
      </c>
      <c r="AO388" s="568" t="n">
        <f aca="false" ca="false" dt2D="false" dtr="false" t="normal">$L388*$K388*AO384</f>
        <v>0</v>
      </c>
      <c r="AP388" s="568" t="n">
        <f aca="false" ca="false" dt2D="false" dtr="false" t="normal">$L388*$K388*AP384</f>
        <v>0</v>
      </c>
      <c r="AQ388" s="568" t="n">
        <f aca="false" ca="false" dt2D="false" dtr="false" t="normal">$L388*$K388*AQ384</f>
        <v>0</v>
      </c>
      <c r="AR388" s="568" t="n">
        <f aca="false" ca="false" dt2D="false" dtr="false" t="normal">$L388*$K388*AR384</f>
        <v>0</v>
      </c>
      <c r="AS388" s="568" t="n">
        <f aca="false" ca="false" dt2D="false" dtr="false" t="normal">$L388*$K388*AS384</f>
        <v>0</v>
      </c>
      <c r="AT388" s="568" t="n">
        <f aca="false" ca="false" dt2D="false" dtr="false" t="normal">$L388*$K388*AT384</f>
        <v>0</v>
      </c>
      <c r="AU388" s="568" t="n">
        <f aca="false" ca="false" dt2D="false" dtr="false" t="normal">$L388*$K388*AU384</f>
        <v>0</v>
      </c>
      <c r="AV388" s="568" t="n">
        <f aca="false" ca="false" dt2D="false" dtr="false" t="normal">$L388*$K388*AV384</f>
        <v>0</v>
      </c>
      <c r="AW388" s="568" t="n">
        <f aca="false" ca="false" dt2D="false" dtr="false" t="normal">$L388*$K388*AW384</f>
        <v>0</v>
      </c>
      <c r="AX388" s="568" t="n">
        <f aca="false" ca="false" dt2D="false" dtr="false" t="normal">$L388*$K388*AX384</f>
        <v>0</v>
      </c>
      <c r="AY388" s="568" t="n">
        <f aca="false" ca="false" dt2D="false" dtr="false" t="normal">$L388*$K388*AY384</f>
        <v>0</v>
      </c>
      <c r="AZ388" s="568" t="n">
        <f aca="false" ca="false" dt2D="false" dtr="false" t="normal">$L388*$K388*AZ384</f>
        <v>0</v>
      </c>
      <c r="BA388" s="568" t="n">
        <f aca="false" ca="false" dt2D="false" dtr="false" t="normal">$L388*$K388*BA384</f>
        <v>0</v>
      </c>
      <c r="BB388" s="568" t="n">
        <f aca="false" ca="false" dt2D="false" dtr="false" t="normal">$L388*$K388*BB384</f>
        <v>0</v>
      </c>
      <c r="BC388" s="568" t="n">
        <f aca="false" ca="false" dt2D="false" dtr="false" t="normal">$L388*$K388*BC384</f>
        <v>0</v>
      </c>
      <c r="BD388" s="568" t="n">
        <f aca="false" ca="false" dt2D="false" dtr="false" t="normal">$L388*$K388*BD384</f>
        <v>0</v>
      </c>
      <c r="BE388" s="568" t="n">
        <f aca="false" ca="false" dt2D="false" dtr="false" t="normal">$L388*$K388*BE384</f>
        <v>0</v>
      </c>
      <c r="BF388" s="568" t="n">
        <f aca="false" ca="false" dt2D="false" dtr="false" t="normal">$L388*$K388*BF384</f>
        <v>0</v>
      </c>
      <c r="BG388" s="568" t="n">
        <f aca="false" ca="false" dt2D="false" dtr="false" t="normal">$L388*$K388*BG384</f>
        <v>0</v>
      </c>
      <c r="BH388" s="568" t="n">
        <f aca="false" ca="false" dt2D="false" dtr="false" t="normal">$L388*$K388*BH384</f>
        <v>0</v>
      </c>
      <c r="BI388" s="568" t="n">
        <f aca="false" ca="false" dt2D="false" dtr="false" t="normal">$L388*$K388*BI384</f>
        <v>0</v>
      </c>
      <c r="BJ388" s="568" t="n">
        <f aca="false" ca="false" dt2D="false" dtr="false" t="normal">$L388*$K388*BJ384</f>
        <v>0</v>
      </c>
      <c r="BK388" s="568" t="n">
        <f aca="false" ca="false" dt2D="false" dtr="false" t="normal">$L388*$K388*BK384</f>
        <v>0</v>
      </c>
      <c r="BL388" s="568" t="n">
        <f aca="false" ca="false" dt2D="false" dtr="false" t="normal">$L388*$K388*BL384</f>
        <v>0</v>
      </c>
      <c r="BM388" s="568" t="n">
        <f aca="false" ca="false" dt2D="false" dtr="false" t="normal">$L388*$K388*BM384</f>
        <v>0</v>
      </c>
      <c r="BN388" s="568" t="n">
        <f aca="false" ca="false" dt2D="false" dtr="false" t="normal">$L388*$K388*BN384</f>
        <v>0</v>
      </c>
      <c r="BO388" s="568" t="n">
        <f aca="false" ca="false" dt2D="false" dtr="false" t="normal">$L388*$K388*BO384</f>
        <v>0</v>
      </c>
      <c r="BP388" s="568" t="n">
        <f aca="false" ca="false" dt2D="false" dtr="false" t="normal">$L388*$K388*BP384</f>
        <v>0</v>
      </c>
      <c r="BQ388" s="568" t="n">
        <f aca="false" ca="false" dt2D="false" dtr="false" t="normal">$L388*$K388*BQ384</f>
        <v>0</v>
      </c>
      <c r="BR388" s="568" t="n">
        <f aca="false" ca="false" dt2D="false" dtr="false" t="normal">$L388*$K388*BR384</f>
        <v>0</v>
      </c>
      <c r="BS388" s="568" t="n">
        <f aca="false" ca="false" dt2D="false" dtr="false" t="normal">$L388*$K388*BS384</f>
        <v>0</v>
      </c>
      <c r="BT388" s="568" t="n">
        <f aca="false" ca="false" dt2D="false" dtr="false" t="normal">$L388*$K388*BT384</f>
        <v>0</v>
      </c>
    </row>
    <row hidden="true" ht="16.5" outlineLevel="2" r="389">
      <c r="A389" s="529" t="e">
        <f aca="false" ca="false" dt2D="false" dtr="false" t="normal">A388</f>
        <v>#N/A</v>
      </c>
      <c r="F389" s="482" t="e">
        <f aca="false" ca="false" dt2D="false" dtr="false" t="normal">F388</f>
        <v>#N/A</v>
      </c>
      <c r="G389" s="482" t="n">
        <f aca="false" ca="false" dt2D="false" dtr="false" t="normal">G388</f>
        <v>0</v>
      </c>
      <c r="I389" s="570" t="s">
        <v>588</v>
      </c>
      <c r="J389" s="626" t="n"/>
      <c r="K389" s="567" t="n"/>
      <c r="L389" s="627" t="n"/>
      <c r="M389" s="568" t="n">
        <f aca="false" ca="false" dt2D="false" dtr="false" t="normal">$L389*$K389*M384</f>
        <v>0</v>
      </c>
      <c r="N389" s="568" t="n">
        <f aca="false" ca="false" dt2D="false" dtr="false" t="normal">$L389*$K389*N384</f>
        <v>0</v>
      </c>
      <c r="O389" s="568" t="n">
        <f aca="false" ca="false" dt2D="false" dtr="false" t="normal">$L389*$K389*O384</f>
        <v>0</v>
      </c>
      <c r="P389" s="568" t="n">
        <f aca="false" ca="false" dt2D="false" dtr="false" t="normal">$L389*$K389*P384</f>
        <v>0</v>
      </c>
      <c r="Q389" s="568" t="n">
        <f aca="false" ca="false" dt2D="false" dtr="false" t="normal">$L389*$K389*Q384</f>
        <v>0</v>
      </c>
      <c r="R389" s="568" t="n">
        <f aca="false" ca="false" dt2D="false" dtr="false" t="normal">$L389*$K389*R384</f>
        <v>0</v>
      </c>
      <c r="S389" s="568" t="n">
        <f aca="false" ca="false" dt2D="false" dtr="false" t="normal">$L389*$K389*S384</f>
        <v>0</v>
      </c>
      <c r="T389" s="568" t="n">
        <f aca="false" ca="false" dt2D="false" dtr="false" t="normal">$L389*$K389*T384</f>
        <v>0</v>
      </c>
      <c r="U389" s="568" t="n">
        <f aca="false" ca="false" dt2D="false" dtr="false" t="normal">$L389*$K389*U384</f>
        <v>0</v>
      </c>
      <c r="V389" s="568" t="n">
        <f aca="false" ca="false" dt2D="false" dtr="false" t="normal">$L389*$K389*V384</f>
        <v>0</v>
      </c>
      <c r="W389" s="568" t="n">
        <f aca="false" ca="false" dt2D="false" dtr="false" t="normal">$L389*$K389*W384</f>
        <v>0</v>
      </c>
      <c r="X389" s="568" t="n">
        <f aca="false" ca="false" dt2D="false" dtr="false" t="normal">$L389*$K389*X384</f>
        <v>0</v>
      </c>
      <c r="Y389" s="568" t="n">
        <f aca="false" ca="false" dt2D="false" dtr="false" t="normal">$L389*$K389*Y384</f>
        <v>0</v>
      </c>
      <c r="Z389" s="568" t="n">
        <f aca="false" ca="false" dt2D="false" dtr="false" t="normal">$L389*$K389*Z384</f>
        <v>0</v>
      </c>
      <c r="AA389" s="568" t="n">
        <f aca="false" ca="false" dt2D="false" dtr="false" t="normal">$L389*$K389*AA384</f>
        <v>0</v>
      </c>
      <c r="AB389" s="568" t="n">
        <f aca="false" ca="false" dt2D="false" dtr="false" t="normal">$L389*$K389*AB384</f>
        <v>0</v>
      </c>
      <c r="AC389" s="568" t="n">
        <f aca="false" ca="false" dt2D="false" dtr="false" t="normal">$L389*$K389*AC384</f>
        <v>0</v>
      </c>
      <c r="AD389" s="568" t="n">
        <f aca="false" ca="false" dt2D="false" dtr="false" t="normal">$L389*$K389*AD384</f>
        <v>0</v>
      </c>
      <c r="AE389" s="568" t="n">
        <f aca="false" ca="false" dt2D="false" dtr="false" t="normal">$L389*$K389*AE384</f>
        <v>0</v>
      </c>
      <c r="AF389" s="568" t="n">
        <f aca="false" ca="false" dt2D="false" dtr="false" t="normal">$L389*$K389*AF384</f>
        <v>0</v>
      </c>
      <c r="AG389" s="568" t="n">
        <f aca="false" ca="false" dt2D="false" dtr="false" t="normal">$L389*$K389*AG384</f>
        <v>0</v>
      </c>
      <c r="AH389" s="568" t="n">
        <f aca="false" ca="false" dt2D="false" dtr="false" t="normal">$L389*$K389*AH384</f>
        <v>0</v>
      </c>
      <c r="AI389" s="568" t="n">
        <f aca="false" ca="false" dt2D="false" dtr="false" t="normal">$L389*$K389*AI384</f>
        <v>0</v>
      </c>
      <c r="AJ389" s="568" t="n">
        <f aca="false" ca="false" dt2D="false" dtr="false" t="normal">$L389*$K389*AJ384</f>
        <v>0</v>
      </c>
      <c r="AK389" s="568" t="n">
        <f aca="false" ca="false" dt2D="false" dtr="false" t="normal">$L389*$K389*AK384</f>
        <v>0</v>
      </c>
      <c r="AL389" s="568" t="n">
        <f aca="false" ca="false" dt2D="false" dtr="false" t="normal">$L389*$K389*AL384</f>
        <v>0</v>
      </c>
      <c r="AM389" s="568" t="n">
        <f aca="false" ca="false" dt2D="false" dtr="false" t="normal">$L389*$K389*AM384</f>
        <v>0</v>
      </c>
      <c r="AN389" s="568" t="n">
        <f aca="false" ca="false" dt2D="false" dtr="false" t="normal">$L389*$K389*AN384</f>
        <v>0</v>
      </c>
      <c r="AO389" s="568" t="n">
        <f aca="false" ca="false" dt2D="false" dtr="false" t="normal">$L389*$K389*AO384</f>
        <v>0</v>
      </c>
      <c r="AP389" s="568" t="n">
        <f aca="false" ca="false" dt2D="false" dtr="false" t="normal">$L389*$K389*AP384</f>
        <v>0</v>
      </c>
      <c r="AQ389" s="568" t="n">
        <f aca="false" ca="false" dt2D="false" dtr="false" t="normal">$L389*$K389*AQ384</f>
        <v>0</v>
      </c>
      <c r="AR389" s="568" t="n">
        <f aca="false" ca="false" dt2D="false" dtr="false" t="normal">$L389*$K389*AR384</f>
        <v>0</v>
      </c>
      <c r="AS389" s="568" t="n">
        <f aca="false" ca="false" dt2D="false" dtr="false" t="normal">$L389*$K389*AS384</f>
        <v>0</v>
      </c>
      <c r="AT389" s="568" t="n">
        <f aca="false" ca="false" dt2D="false" dtr="false" t="normal">$L389*$K389*AT384</f>
        <v>0</v>
      </c>
      <c r="AU389" s="568" t="n">
        <f aca="false" ca="false" dt2D="false" dtr="false" t="normal">$L389*$K389*AU384</f>
        <v>0</v>
      </c>
      <c r="AV389" s="568" t="n">
        <f aca="false" ca="false" dt2D="false" dtr="false" t="normal">$L389*$K389*AV384</f>
        <v>0</v>
      </c>
      <c r="AW389" s="568" t="n">
        <f aca="false" ca="false" dt2D="false" dtr="false" t="normal">$L389*$K389*AW384</f>
        <v>0</v>
      </c>
      <c r="AX389" s="568" t="n">
        <f aca="false" ca="false" dt2D="false" dtr="false" t="normal">$L389*$K389*AX384</f>
        <v>0</v>
      </c>
      <c r="AY389" s="568" t="n">
        <f aca="false" ca="false" dt2D="false" dtr="false" t="normal">$L389*$K389*AY384</f>
        <v>0</v>
      </c>
      <c r="AZ389" s="568" t="n">
        <f aca="false" ca="false" dt2D="false" dtr="false" t="normal">$L389*$K389*AZ384</f>
        <v>0</v>
      </c>
      <c r="BA389" s="568" t="n">
        <f aca="false" ca="false" dt2D="false" dtr="false" t="normal">$L389*$K389*BA384</f>
        <v>0</v>
      </c>
      <c r="BB389" s="568" t="n">
        <f aca="false" ca="false" dt2D="false" dtr="false" t="normal">$L389*$K389*BB384</f>
        <v>0</v>
      </c>
      <c r="BC389" s="568" t="n">
        <f aca="false" ca="false" dt2D="false" dtr="false" t="normal">$L389*$K389*BC384</f>
        <v>0</v>
      </c>
      <c r="BD389" s="568" t="n">
        <f aca="false" ca="false" dt2D="false" dtr="false" t="normal">$L389*$K389*BD384</f>
        <v>0</v>
      </c>
      <c r="BE389" s="568" t="n">
        <f aca="false" ca="false" dt2D="false" dtr="false" t="normal">$L389*$K389*BE384</f>
        <v>0</v>
      </c>
      <c r="BF389" s="568" t="n">
        <f aca="false" ca="false" dt2D="false" dtr="false" t="normal">$L389*$K389*BF384</f>
        <v>0</v>
      </c>
      <c r="BG389" s="568" t="n">
        <f aca="false" ca="false" dt2D="false" dtr="false" t="normal">$L389*$K389*BG384</f>
        <v>0</v>
      </c>
      <c r="BH389" s="568" t="n">
        <f aca="false" ca="false" dt2D="false" dtr="false" t="normal">$L389*$K389*BH384</f>
        <v>0</v>
      </c>
      <c r="BI389" s="568" t="n">
        <f aca="false" ca="false" dt2D="false" dtr="false" t="normal">$L389*$K389*BI384</f>
        <v>0</v>
      </c>
      <c r="BJ389" s="568" t="n">
        <f aca="false" ca="false" dt2D="false" dtr="false" t="normal">$L389*$K389*BJ384</f>
        <v>0</v>
      </c>
      <c r="BK389" s="568" t="n">
        <f aca="false" ca="false" dt2D="false" dtr="false" t="normal">$L389*$K389*BK384</f>
        <v>0</v>
      </c>
      <c r="BL389" s="568" t="n">
        <f aca="false" ca="false" dt2D="false" dtr="false" t="normal">$L389*$K389*BL384</f>
        <v>0</v>
      </c>
      <c r="BM389" s="568" t="n">
        <f aca="false" ca="false" dt2D="false" dtr="false" t="normal">$L389*$K389*BM384</f>
        <v>0</v>
      </c>
      <c r="BN389" s="568" t="n">
        <f aca="false" ca="false" dt2D="false" dtr="false" t="normal">$L389*$K389*BN384</f>
        <v>0</v>
      </c>
      <c r="BO389" s="568" t="n">
        <f aca="false" ca="false" dt2D="false" dtr="false" t="normal">$L389*$K389*BO384</f>
        <v>0</v>
      </c>
      <c r="BP389" s="568" t="n">
        <f aca="false" ca="false" dt2D="false" dtr="false" t="normal">$L389*$K389*BP384</f>
        <v>0</v>
      </c>
      <c r="BQ389" s="568" t="n">
        <f aca="false" ca="false" dt2D="false" dtr="false" t="normal">$L389*$K389*BQ384</f>
        <v>0</v>
      </c>
      <c r="BR389" s="568" t="n">
        <f aca="false" ca="false" dt2D="false" dtr="false" t="normal">$L389*$K389*BR384</f>
        <v>0</v>
      </c>
      <c r="BS389" s="568" t="n">
        <f aca="false" ca="false" dt2D="false" dtr="false" t="normal">$L389*$K389*BS384</f>
        <v>0</v>
      </c>
      <c r="BT389" s="568" t="n">
        <f aca="false" ca="false" dt2D="false" dtr="false" t="normal">$L389*$K389*BT384</f>
        <v>0</v>
      </c>
    </row>
    <row hidden="true" ht="16.5" outlineLevel="2" r="390">
      <c r="A390" s="529" t="e">
        <f aca="false" ca="false" dt2D="false" dtr="false" t="normal">A389</f>
        <v>#N/A</v>
      </c>
      <c r="F390" s="482" t="e">
        <f aca="false" ca="false" dt2D="false" dtr="false" t="normal">F389</f>
        <v>#N/A</v>
      </c>
      <c r="G390" s="482" t="n">
        <f aca="false" ca="false" dt2D="false" dtr="false" t="normal">G389</f>
        <v>0</v>
      </c>
      <c r="I390" s="570" t="s">
        <v>588</v>
      </c>
      <c r="J390" s="626" t="n"/>
      <c r="K390" s="567" t="n"/>
      <c r="L390" s="627" t="n"/>
      <c r="M390" s="568" t="n">
        <f aca="false" ca="false" dt2D="false" dtr="false" t="normal">$L390*$K390*M384</f>
        <v>0</v>
      </c>
      <c r="N390" s="568" t="n">
        <f aca="false" ca="false" dt2D="false" dtr="false" t="normal">$L390*$K390*N384</f>
        <v>0</v>
      </c>
      <c r="O390" s="568" t="n">
        <f aca="false" ca="false" dt2D="false" dtr="false" t="normal">$L390*$K390*O384</f>
        <v>0</v>
      </c>
      <c r="P390" s="568" t="n">
        <f aca="false" ca="false" dt2D="false" dtr="false" t="normal">$L390*$K390*P384</f>
        <v>0</v>
      </c>
      <c r="Q390" s="568" t="n">
        <f aca="false" ca="false" dt2D="false" dtr="false" t="normal">$L390*$K390*Q384</f>
        <v>0</v>
      </c>
      <c r="R390" s="568" t="n">
        <f aca="false" ca="false" dt2D="false" dtr="false" t="normal">$L390*$K390*R384</f>
        <v>0</v>
      </c>
      <c r="S390" s="568" t="n">
        <f aca="false" ca="false" dt2D="false" dtr="false" t="normal">$L390*$K390*S384</f>
        <v>0</v>
      </c>
      <c r="T390" s="568" t="n">
        <f aca="false" ca="false" dt2D="false" dtr="false" t="normal">$L390*$K390*T384</f>
        <v>0</v>
      </c>
      <c r="U390" s="568" t="n">
        <f aca="false" ca="false" dt2D="false" dtr="false" t="normal">$L390*$K390*U384</f>
        <v>0</v>
      </c>
      <c r="V390" s="568" t="n">
        <f aca="false" ca="false" dt2D="false" dtr="false" t="normal">$L390*$K390*V384</f>
        <v>0</v>
      </c>
      <c r="W390" s="568" t="n">
        <f aca="false" ca="false" dt2D="false" dtr="false" t="normal">$L390*$K390*W384</f>
        <v>0</v>
      </c>
      <c r="X390" s="568" t="n">
        <f aca="false" ca="false" dt2D="false" dtr="false" t="normal">$L390*$K390*X384</f>
        <v>0</v>
      </c>
      <c r="Y390" s="568" t="n">
        <f aca="false" ca="false" dt2D="false" dtr="false" t="normal">$L390*$K390*Y384</f>
        <v>0</v>
      </c>
      <c r="Z390" s="568" t="n">
        <f aca="false" ca="false" dt2D="false" dtr="false" t="normal">$L390*$K390*Z384</f>
        <v>0</v>
      </c>
      <c r="AA390" s="568" t="n">
        <f aca="false" ca="false" dt2D="false" dtr="false" t="normal">$L390*$K390*AA384</f>
        <v>0</v>
      </c>
      <c r="AB390" s="568" t="n">
        <f aca="false" ca="false" dt2D="false" dtr="false" t="normal">$L390*$K390*AB384</f>
        <v>0</v>
      </c>
      <c r="AC390" s="568" t="n">
        <f aca="false" ca="false" dt2D="false" dtr="false" t="normal">$L390*$K390*AC384</f>
        <v>0</v>
      </c>
      <c r="AD390" s="568" t="n">
        <f aca="false" ca="false" dt2D="false" dtr="false" t="normal">$L390*$K390*AD384</f>
        <v>0</v>
      </c>
      <c r="AE390" s="568" t="n">
        <f aca="false" ca="false" dt2D="false" dtr="false" t="normal">$L390*$K390*AE384</f>
        <v>0</v>
      </c>
      <c r="AF390" s="568" t="n">
        <f aca="false" ca="false" dt2D="false" dtr="false" t="normal">$L390*$K390*AF384</f>
        <v>0</v>
      </c>
      <c r="AG390" s="568" t="n">
        <f aca="false" ca="false" dt2D="false" dtr="false" t="normal">$L390*$K390*AG384</f>
        <v>0</v>
      </c>
      <c r="AH390" s="568" t="n">
        <f aca="false" ca="false" dt2D="false" dtr="false" t="normal">$L390*$K390*AH384</f>
        <v>0</v>
      </c>
      <c r="AI390" s="568" t="n">
        <f aca="false" ca="false" dt2D="false" dtr="false" t="normal">$L390*$K390*AI384</f>
        <v>0</v>
      </c>
      <c r="AJ390" s="568" t="n">
        <f aca="false" ca="false" dt2D="false" dtr="false" t="normal">$L390*$K390*AJ384</f>
        <v>0</v>
      </c>
      <c r="AK390" s="568" t="n">
        <f aca="false" ca="false" dt2D="false" dtr="false" t="normal">$L390*$K390*AK384</f>
        <v>0</v>
      </c>
      <c r="AL390" s="568" t="n">
        <f aca="false" ca="false" dt2D="false" dtr="false" t="normal">$L390*$K390*AL384</f>
        <v>0</v>
      </c>
      <c r="AM390" s="568" t="n">
        <f aca="false" ca="false" dt2D="false" dtr="false" t="normal">$L390*$K390*AM384</f>
        <v>0</v>
      </c>
      <c r="AN390" s="568" t="n">
        <f aca="false" ca="false" dt2D="false" dtr="false" t="normal">$L390*$K390*AN384</f>
        <v>0</v>
      </c>
      <c r="AO390" s="568" t="n">
        <f aca="false" ca="false" dt2D="false" dtr="false" t="normal">$L390*$K390*AO384</f>
        <v>0</v>
      </c>
      <c r="AP390" s="568" t="n">
        <f aca="false" ca="false" dt2D="false" dtr="false" t="normal">$L390*$K390*AP384</f>
        <v>0</v>
      </c>
      <c r="AQ390" s="568" t="n">
        <f aca="false" ca="false" dt2D="false" dtr="false" t="normal">$L390*$K390*AQ384</f>
        <v>0</v>
      </c>
      <c r="AR390" s="568" t="n">
        <f aca="false" ca="false" dt2D="false" dtr="false" t="normal">$L390*$K390*AR384</f>
        <v>0</v>
      </c>
      <c r="AS390" s="568" t="n">
        <f aca="false" ca="false" dt2D="false" dtr="false" t="normal">$L390*$K390*AS384</f>
        <v>0</v>
      </c>
      <c r="AT390" s="568" t="n">
        <f aca="false" ca="false" dt2D="false" dtr="false" t="normal">$L390*$K390*AT384</f>
        <v>0</v>
      </c>
      <c r="AU390" s="568" t="n">
        <f aca="false" ca="false" dt2D="false" dtr="false" t="normal">$L390*$K390*AU384</f>
        <v>0</v>
      </c>
      <c r="AV390" s="568" t="n">
        <f aca="false" ca="false" dt2D="false" dtr="false" t="normal">$L390*$K390*AV384</f>
        <v>0</v>
      </c>
      <c r="AW390" s="568" t="n">
        <f aca="false" ca="false" dt2D="false" dtr="false" t="normal">$L390*$K390*AW384</f>
        <v>0</v>
      </c>
      <c r="AX390" s="568" t="n">
        <f aca="false" ca="false" dt2D="false" dtr="false" t="normal">$L390*$K390*AX384</f>
        <v>0</v>
      </c>
      <c r="AY390" s="568" t="n">
        <f aca="false" ca="false" dt2D="false" dtr="false" t="normal">$L390*$K390*AY384</f>
        <v>0</v>
      </c>
      <c r="AZ390" s="568" t="n">
        <f aca="false" ca="false" dt2D="false" dtr="false" t="normal">$L390*$K390*AZ384</f>
        <v>0</v>
      </c>
      <c r="BA390" s="568" t="n">
        <f aca="false" ca="false" dt2D="false" dtr="false" t="normal">$L390*$K390*BA384</f>
        <v>0</v>
      </c>
      <c r="BB390" s="568" t="n">
        <f aca="false" ca="false" dt2D="false" dtr="false" t="normal">$L390*$K390*BB384</f>
        <v>0</v>
      </c>
      <c r="BC390" s="568" t="n">
        <f aca="false" ca="false" dt2D="false" dtr="false" t="normal">$L390*$K390*BC384</f>
        <v>0</v>
      </c>
      <c r="BD390" s="568" t="n">
        <f aca="false" ca="false" dt2D="false" dtr="false" t="normal">$L390*$K390*BD384</f>
        <v>0</v>
      </c>
      <c r="BE390" s="568" t="n">
        <f aca="false" ca="false" dt2D="false" dtr="false" t="normal">$L390*$K390*BE384</f>
        <v>0</v>
      </c>
      <c r="BF390" s="568" t="n">
        <f aca="false" ca="false" dt2D="false" dtr="false" t="normal">$L390*$K390*BF384</f>
        <v>0</v>
      </c>
      <c r="BG390" s="568" t="n">
        <f aca="false" ca="false" dt2D="false" dtr="false" t="normal">$L390*$K390*BG384</f>
        <v>0</v>
      </c>
      <c r="BH390" s="568" t="n">
        <f aca="false" ca="false" dt2D="false" dtr="false" t="normal">$L390*$K390*BH384</f>
        <v>0</v>
      </c>
      <c r="BI390" s="568" t="n">
        <f aca="false" ca="false" dt2D="false" dtr="false" t="normal">$L390*$K390*BI384</f>
        <v>0</v>
      </c>
      <c r="BJ390" s="568" t="n">
        <f aca="false" ca="false" dt2D="false" dtr="false" t="normal">$L390*$K390*BJ384</f>
        <v>0</v>
      </c>
      <c r="BK390" s="568" t="n">
        <f aca="false" ca="false" dt2D="false" dtr="false" t="normal">$L390*$K390*BK384</f>
        <v>0</v>
      </c>
      <c r="BL390" s="568" t="n">
        <f aca="false" ca="false" dt2D="false" dtr="false" t="normal">$L390*$K390*BL384</f>
        <v>0</v>
      </c>
      <c r="BM390" s="568" t="n">
        <f aca="false" ca="false" dt2D="false" dtr="false" t="normal">$L390*$K390*BM384</f>
        <v>0</v>
      </c>
      <c r="BN390" s="568" t="n">
        <f aca="false" ca="false" dt2D="false" dtr="false" t="normal">$L390*$K390*BN384</f>
        <v>0</v>
      </c>
      <c r="BO390" s="568" t="n">
        <f aca="false" ca="false" dt2D="false" dtr="false" t="normal">$L390*$K390*BO384</f>
        <v>0</v>
      </c>
      <c r="BP390" s="568" t="n">
        <f aca="false" ca="false" dt2D="false" dtr="false" t="normal">$L390*$K390*BP384</f>
        <v>0</v>
      </c>
      <c r="BQ390" s="568" t="n">
        <f aca="false" ca="false" dt2D="false" dtr="false" t="normal">$L390*$K390*BQ384</f>
        <v>0</v>
      </c>
      <c r="BR390" s="568" t="n">
        <f aca="false" ca="false" dt2D="false" dtr="false" t="normal">$L390*$K390*BR384</f>
        <v>0</v>
      </c>
      <c r="BS390" s="568" t="n">
        <f aca="false" ca="false" dt2D="false" dtr="false" t="normal">$L390*$K390*BS384</f>
        <v>0</v>
      </c>
      <c r="BT390" s="568" t="n">
        <f aca="false" ca="false" dt2D="false" dtr="false" t="normal">$L390*$K390*BT384</f>
        <v>0</v>
      </c>
    </row>
    <row hidden="true" ht="16.5" outlineLevel="1" r="391">
      <c r="A391" s="529" t="e">
        <f aca="false" ca="false" dt2D="false" dtr="false" t="normal">A390</f>
        <v>#N/A</v>
      </c>
      <c r="B391" s="482" t="s">
        <v>575</v>
      </c>
      <c r="D391" s="482" t="s">
        <v>579</v>
      </c>
      <c r="E391" s="482" t="s">
        <v>629</v>
      </c>
      <c r="F391" s="482" t="e">
        <f aca="false" ca="false" dt2D="false" dtr="false" t="normal">F390</f>
        <v>#N/A</v>
      </c>
      <c r="G391" s="482" t="n">
        <f aca="false" ca="false" dt2D="false" dtr="false" t="normal">G390</f>
        <v>0</v>
      </c>
      <c r="I391" s="571" t="s">
        <v>721</v>
      </c>
      <c r="L391" s="235" t="n"/>
      <c r="M391" s="573" t="n">
        <f aca="false" ca="false" dt2D="false" dtr="false" t="normal">SUM(M385:M390)</f>
        <v>0</v>
      </c>
      <c r="N391" s="573" t="n">
        <f aca="false" ca="false" dt2D="false" dtr="false" t="normal">SUM(N385:N390)</f>
        <v>0</v>
      </c>
      <c r="O391" s="573" t="n">
        <f aca="false" ca="false" dt2D="false" dtr="false" t="normal">SUM(O385:O390)</f>
        <v>0</v>
      </c>
      <c r="P391" s="573" t="n">
        <f aca="false" ca="false" dt2D="false" dtr="false" t="normal">SUM(P385:P390)</f>
        <v>0</v>
      </c>
      <c r="Q391" s="573" t="n">
        <f aca="false" ca="false" dt2D="false" dtr="false" t="normal">SUM(Q385:Q390)</f>
        <v>0</v>
      </c>
      <c r="R391" s="573" t="n">
        <f aca="false" ca="false" dt2D="false" dtr="false" t="normal">SUM(R385:R390)</f>
        <v>0</v>
      </c>
      <c r="S391" s="573" t="n">
        <f aca="false" ca="false" dt2D="false" dtr="false" t="normal">SUM(S385:S390)</f>
        <v>0</v>
      </c>
      <c r="T391" s="573" t="n">
        <f aca="false" ca="false" dt2D="false" dtr="false" t="normal">SUM(T385:T390)</f>
        <v>0</v>
      </c>
      <c r="U391" s="573" t="n">
        <f aca="false" ca="false" dt2D="false" dtr="false" t="normal">SUM(U385:U390)</f>
        <v>0</v>
      </c>
      <c r="V391" s="573" t="n">
        <f aca="false" ca="false" dt2D="false" dtr="false" t="normal">SUM(V385:V390)</f>
        <v>0</v>
      </c>
      <c r="W391" s="573" t="n">
        <f aca="false" ca="false" dt2D="false" dtr="false" t="normal">SUM(W385:W390)</f>
        <v>0</v>
      </c>
      <c r="X391" s="573" t="n">
        <f aca="false" ca="false" dt2D="false" dtr="false" t="normal">SUM(X385:X390)</f>
        <v>0</v>
      </c>
      <c r="Y391" s="573" t="n">
        <f aca="false" ca="false" dt2D="false" dtr="false" t="normal">SUM(Y385:Y390)</f>
        <v>0</v>
      </c>
      <c r="Z391" s="573" t="n">
        <f aca="false" ca="false" dt2D="false" dtr="false" t="normal">SUM(Z385:Z390)</f>
        <v>0</v>
      </c>
      <c r="AA391" s="573" t="n">
        <f aca="false" ca="false" dt2D="false" dtr="false" t="normal">SUM(AA385:AA390)</f>
        <v>0</v>
      </c>
      <c r="AB391" s="573" t="n">
        <f aca="false" ca="false" dt2D="false" dtr="false" t="normal">SUM(AB385:AB390)</f>
        <v>0</v>
      </c>
      <c r="AC391" s="573" t="n">
        <f aca="false" ca="false" dt2D="false" dtr="false" t="normal">SUM(AC385:AC390)</f>
        <v>0</v>
      </c>
      <c r="AD391" s="573" t="n">
        <f aca="false" ca="false" dt2D="false" dtr="false" t="normal">SUM(AD385:AD390)</f>
        <v>0</v>
      </c>
      <c r="AE391" s="573" t="n">
        <f aca="false" ca="false" dt2D="false" dtr="false" t="normal">SUM(AE385:AE390)</f>
        <v>0</v>
      </c>
      <c r="AF391" s="573" t="n">
        <f aca="false" ca="false" dt2D="false" dtr="false" t="normal">SUM(AF385:AF390)</f>
        <v>0</v>
      </c>
      <c r="AG391" s="573" t="n">
        <f aca="false" ca="false" dt2D="false" dtr="false" t="normal">SUM(AG385:AG390)</f>
        <v>0</v>
      </c>
      <c r="AH391" s="573" t="n">
        <f aca="false" ca="false" dt2D="false" dtr="false" t="normal">SUM(AH385:AH390)</f>
        <v>0</v>
      </c>
      <c r="AI391" s="573" t="n">
        <f aca="false" ca="false" dt2D="false" dtr="false" t="normal">SUM(AI385:AI390)</f>
        <v>0</v>
      </c>
      <c r="AJ391" s="573" t="n">
        <f aca="false" ca="false" dt2D="false" dtr="false" t="normal">SUM(AJ385:AJ390)</f>
        <v>0</v>
      </c>
      <c r="AK391" s="573" t="n">
        <f aca="false" ca="false" dt2D="false" dtr="false" t="normal">SUM(AK385:AK390)</f>
        <v>0</v>
      </c>
      <c r="AL391" s="573" t="n">
        <f aca="false" ca="false" dt2D="false" dtr="false" t="normal">SUM(AL385:AL390)</f>
        <v>0</v>
      </c>
      <c r="AM391" s="573" t="n">
        <f aca="false" ca="false" dt2D="false" dtr="false" t="normal">SUM(AM385:AM390)</f>
        <v>0</v>
      </c>
      <c r="AN391" s="573" t="n">
        <f aca="false" ca="false" dt2D="false" dtr="false" t="normal">SUM(AN385:AN390)</f>
        <v>0</v>
      </c>
      <c r="AO391" s="573" t="n">
        <f aca="false" ca="false" dt2D="false" dtr="false" t="normal">SUM(AO385:AO390)</f>
        <v>0</v>
      </c>
      <c r="AP391" s="573" t="n">
        <f aca="false" ca="false" dt2D="false" dtr="false" t="normal">SUM(AP385:AP390)</f>
        <v>0</v>
      </c>
      <c r="AQ391" s="573" t="n">
        <f aca="false" ca="false" dt2D="false" dtr="false" t="normal">SUM(AQ385:AQ390)</f>
        <v>0</v>
      </c>
      <c r="AR391" s="573" t="n">
        <f aca="false" ca="false" dt2D="false" dtr="false" t="normal">SUM(AR385:AR390)</f>
        <v>0</v>
      </c>
      <c r="AS391" s="573" t="n">
        <f aca="false" ca="false" dt2D="false" dtr="false" t="normal">SUM(AS385:AS390)</f>
        <v>0</v>
      </c>
      <c r="AT391" s="573" t="n">
        <f aca="false" ca="false" dt2D="false" dtr="false" t="normal">SUM(AT385:AT390)</f>
        <v>0</v>
      </c>
      <c r="AU391" s="573" t="n">
        <f aca="false" ca="false" dt2D="false" dtr="false" t="normal">SUM(AU385:AU390)</f>
        <v>0</v>
      </c>
      <c r="AV391" s="573" t="n">
        <f aca="false" ca="false" dt2D="false" dtr="false" t="normal">SUM(AV385:AV390)</f>
        <v>0</v>
      </c>
      <c r="AW391" s="573" t="n">
        <f aca="false" ca="false" dt2D="false" dtr="false" t="normal">SUM(AW385:AW390)</f>
        <v>0</v>
      </c>
      <c r="AX391" s="573" t="n">
        <f aca="false" ca="false" dt2D="false" dtr="false" t="normal">SUM(AX385:AX390)</f>
        <v>0</v>
      </c>
      <c r="AY391" s="573" t="n">
        <f aca="false" ca="false" dt2D="false" dtr="false" t="normal">SUM(AY385:AY390)</f>
        <v>0</v>
      </c>
      <c r="AZ391" s="573" t="n">
        <f aca="false" ca="false" dt2D="false" dtr="false" t="normal">SUM(AZ385:AZ390)</f>
        <v>0</v>
      </c>
      <c r="BA391" s="573" t="n">
        <f aca="false" ca="false" dt2D="false" dtr="false" t="normal">SUM(BA385:BA390)</f>
        <v>0</v>
      </c>
      <c r="BB391" s="573" t="n">
        <f aca="false" ca="false" dt2D="false" dtr="false" t="normal">SUM(BB385:BB390)</f>
        <v>0</v>
      </c>
      <c r="BC391" s="573" t="n">
        <f aca="false" ca="false" dt2D="false" dtr="false" t="normal">SUM(BC385:BC390)</f>
        <v>0</v>
      </c>
      <c r="BD391" s="573" t="n">
        <f aca="false" ca="false" dt2D="false" dtr="false" t="normal">SUM(BD385:BD390)</f>
        <v>0</v>
      </c>
      <c r="BE391" s="573" t="n">
        <f aca="false" ca="false" dt2D="false" dtr="false" t="normal">SUM(BE385:BE390)</f>
        <v>0</v>
      </c>
      <c r="BF391" s="573" t="n">
        <f aca="false" ca="false" dt2D="false" dtr="false" t="normal">SUM(BF385:BF390)</f>
        <v>0</v>
      </c>
      <c r="BG391" s="573" t="n">
        <f aca="false" ca="false" dt2D="false" dtr="false" t="normal">SUM(BG385:BG390)</f>
        <v>0</v>
      </c>
      <c r="BH391" s="573" t="n">
        <f aca="false" ca="false" dt2D="false" dtr="false" t="normal">SUM(BH385:BH390)</f>
        <v>0</v>
      </c>
      <c r="BI391" s="573" t="n">
        <f aca="false" ca="false" dt2D="false" dtr="false" t="normal">SUM(BI385:BI390)</f>
        <v>0</v>
      </c>
      <c r="BJ391" s="573" t="n">
        <f aca="false" ca="false" dt2D="false" dtr="false" t="normal">SUM(BJ385:BJ390)</f>
        <v>0</v>
      </c>
      <c r="BK391" s="573" t="n">
        <f aca="false" ca="false" dt2D="false" dtr="false" t="normal">SUM(BK385:BK390)</f>
        <v>0</v>
      </c>
      <c r="BL391" s="573" t="n">
        <f aca="false" ca="false" dt2D="false" dtr="false" t="normal">SUM(BL385:BL390)</f>
        <v>0</v>
      </c>
      <c r="BM391" s="573" t="n">
        <f aca="false" ca="false" dt2D="false" dtr="false" t="normal">SUM(BM385:BM390)</f>
        <v>0</v>
      </c>
      <c r="BN391" s="573" t="n">
        <f aca="false" ca="false" dt2D="false" dtr="false" t="normal">SUM(BN385:BN390)</f>
        <v>0</v>
      </c>
      <c r="BO391" s="573" t="n">
        <f aca="false" ca="false" dt2D="false" dtr="false" t="normal">SUM(BO385:BO390)</f>
        <v>0</v>
      </c>
      <c r="BP391" s="573" t="n">
        <f aca="false" ca="false" dt2D="false" dtr="false" t="normal">SUM(BP385:BP390)</f>
        <v>0</v>
      </c>
      <c r="BQ391" s="573" t="n">
        <f aca="false" ca="false" dt2D="false" dtr="false" t="normal">SUM(BQ385:BQ390)</f>
        <v>0</v>
      </c>
      <c r="BR391" s="573" t="n">
        <f aca="false" ca="false" dt2D="false" dtr="false" t="normal">SUM(BR385:BR390)</f>
        <v>0</v>
      </c>
      <c r="BS391" s="573" t="n">
        <f aca="false" ca="false" dt2D="false" dtr="false" t="normal">SUM(BS385:BS390)</f>
        <v>0</v>
      </c>
      <c r="BT391" s="573" t="n">
        <f aca="false" ca="false" dt2D="false" dtr="false" t="normal">SUM(BT385:BT390)</f>
        <v>0</v>
      </c>
    </row>
    <row hidden="true" ht="16.5" outlineLevel="1" r="392">
      <c r="A392" s="529" t="e">
        <f aca="false" ca="false" dt2D="false" dtr="false" t="normal">A391</f>
        <v>#N/A</v>
      </c>
      <c r="F392" s="482" t="e">
        <f aca="false" ca="false" dt2D="false" dtr="false" t="normal">F391</f>
        <v>#N/A</v>
      </c>
      <c r="G392" s="482" t="n">
        <f aca="false" ca="false" dt2D="false" dtr="false" t="normal">G391</f>
        <v>0</v>
      </c>
      <c r="L392" s="235" t="n"/>
      <c r="M392" s="244" t="n"/>
      <c r="N392" s="244" t="n"/>
      <c r="O392" s="244" t="n"/>
      <c r="P392" s="244" t="n"/>
      <c r="Q392" s="244" t="n"/>
      <c r="R392" s="244" t="n"/>
      <c r="S392" s="244" t="n"/>
      <c r="T392" s="244" t="n"/>
      <c r="U392" s="244" t="n"/>
      <c r="V392" s="244" t="n"/>
      <c r="W392" s="244" t="n"/>
      <c r="X392" s="244" t="n"/>
      <c r="Y392" s="244" t="n"/>
      <c r="Z392" s="244" t="n"/>
      <c r="AA392" s="244" t="n"/>
      <c r="AB392" s="244" t="n"/>
      <c r="AC392" s="244" t="n"/>
      <c r="AD392" s="244" t="n"/>
      <c r="AE392" s="244" t="n"/>
      <c r="AF392" s="244" t="n"/>
      <c r="AG392" s="244" t="n"/>
      <c r="AH392" s="244" t="n"/>
      <c r="AI392" s="244" t="n"/>
      <c r="AJ392" s="244" t="n"/>
      <c r="AK392" s="244" t="n"/>
      <c r="AL392" s="244" t="n"/>
      <c r="AM392" s="244" t="n"/>
      <c r="AN392" s="244" t="n"/>
      <c r="AO392" s="244" t="n"/>
      <c r="AP392" s="244" t="n"/>
      <c r="AQ392" s="244" t="n"/>
      <c r="AR392" s="244" t="n"/>
      <c r="AS392" s="244" t="n"/>
      <c r="AT392" s="244" t="n"/>
      <c r="AU392" s="244" t="n"/>
      <c r="AV392" s="244" t="n"/>
      <c r="AW392" s="244" t="n"/>
      <c r="AX392" s="244" t="n"/>
      <c r="AY392" s="244" t="n"/>
      <c r="AZ392" s="244" t="n"/>
      <c r="BA392" s="244" t="n"/>
      <c r="BB392" s="244" t="n"/>
      <c r="BC392" s="244" t="n"/>
      <c r="BD392" s="244" t="n"/>
      <c r="BE392" s="244" t="n"/>
      <c r="BF392" s="244" t="n"/>
      <c r="BG392" s="244" t="n"/>
      <c r="BH392" s="244" t="n"/>
      <c r="BI392" s="244" t="n"/>
      <c r="BJ392" s="244" t="n"/>
      <c r="BK392" s="244" t="n"/>
      <c r="BL392" s="244" t="n"/>
      <c r="BM392" s="244" t="n"/>
      <c r="BN392" s="244" t="n"/>
      <c r="BO392" s="244" t="n"/>
      <c r="BP392" s="244" t="n"/>
      <c r="BQ392" s="244" t="n"/>
      <c r="BR392" s="244" t="n"/>
      <c r="BS392" s="244" t="n"/>
      <c r="BT392" s="244" t="n"/>
    </row>
    <row hidden="true" ht="16.5" outlineLevel="1" r="393">
      <c r="A393" s="529" t="e">
        <f aca="false" ca="false" dt2D="false" dtr="false" t="normal">A392</f>
        <v>#N/A</v>
      </c>
      <c r="F393" s="482" t="e">
        <f aca="false" ca="false" dt2D="false" dtr="false" t="normal">F392</f>
        <v>#N/A</v>
      </c>
      <c r="G393" s="482" t="n">
        <f aca="false" ca="false" dt2D="false" dtr="false" t="normal">G392</f>
        <v>0</v>
      </c>
      <c r="I393" s="625" t="s">
        <v>722</v>
      </c>
      <c r="J393" s="431" t="s">
        <v>585</v>
      </c>
      <c r="L393" s="235" t="n"/>
      <c r="M393" s="565" t="n"/>
      <c r="N393" s="565" t="n"/>
      <c r="O393" s="565" t="n"/>
      <c r="P393" s="565" t="n"/>
      <c r="Q393" s="565" t="n"/>
      <c r="R393" s="565" t="n"/>
      <c r="S393" s="565" t="n"/>
      <c r="T393" s="565" t="n"/>
      <c r="U393" s="565" t="n"/>
      <c r="V393" s="565" t="n"/>
      <c r="W393" s="565" t="n"/>
      <c r="X393" s="565" t="n"/>
      <c r="Y393" s="565" t="n"/>
      <c r="Z393" s="565" t="n"/>
      <c r="AA393" s="565" t="n"/>
      <c r="AB393" s="565" t="n"/>
      <c r="AC393" s="565" t="n"/>
      <c r="AD393" s="565" t="n"/>
      <c r="AE393" s="565" t="n"/>
      <c r="AF393" s="565" t="n"/>
      <c r="AG393" s="565" t="n"/>
      <c r="AH393" s="565" t="n"/>
      <c r="AI393" s="565" t="n"/>
      <c r="AJ393" s="565" t="n"/>
      <c r="AK393" s="565" t="n"/>
      <c r="AL393" s="565" t="n"/>
      <c r="AM393" s="565" t="n"/>
      <c r="AN393" s="565" t="n"/>
      <c r="AO393" s="565" t="n"/>
      <c r="AP393" s="565" t="n"/>
      <c r="AQ393" s="565" t="n"/>
      <c r="AR393" s="565" t="n"/>
      <c r="AS393" s="565" t="n"/>
      <c r="AT393" s="565" t="n"/>
      <c r="AU393" s="565" t="n"/>
      <c r="AV393" s="565" t="n"/>
      <c r="AW393" s="565" t="n"/>
      <c r="AX393" s="565" t="n"/>
      <c r="AY393" s="565" t="n"/>
      <c r="AZ393" s="565" t="n"/>
      <c r="BA393" s="565" t="n"/>
      <c r="BB393" s="565" t="n"/>
      <c r="BC393" s="565" t="n"/>
      <c r="BD393" s="565" t="n"/>
      <c r="BE393" s="565" t="n"/>
      <c r="BF393" s="565" t="n"/>
      <c r="BG393" s="565" t="n"/>
      <c r="BH393" s="565" t="n"/>
      <c r="BI393" s="565" t="n"/>
      <c r="BJ393" s="565" t="n"/>
      <c r="BK393" s="565" t="n"/>
      <c r="BL393" s="565" t="n"/>
      <c r="BM393" s="565" t="n"/>
      <c r="BN393" s="565" t="n"/>
      <c r="BO393" s="565" t="n"/>
      <c r="BP393" s="565" t="n"/>
      <c r="BQ393" s="565" t="n"/>
      <c r="BR393" s="565" t="n"/>
      <c r="BS393" s="565" t="n"/>
      <c r="BT393" s="565" t="n"/>
    </row>
    <row hidden="true" ht="16.5" outlineLevel="2" r="394">
      <c r="A394" s="529" t="e">
        <f aca="false" ca="false" dt2D="false" dtr="false" t="normal">A393</f>
        <v>#N/A</v>
      </c>
      <c r="F394" s="482" t="e">
        <f aca="false" ca="false" dt2D="false" dtr="false" t="normal">F393</f>
        <v>#N/A</v>
      </c>
      <c r="G394" s="482" t="n">
        <f aca="false" ca="false" dt2D="false" dtr="false" t="normal">G393</f>
        <v>0</v>
      </c>
      <c r="I394" s="566" t="s">
        <v>723</v>
      </c>
      <c r="J394" s="626" t="s">
        <v>640</v>
      </c>
      <c r="K394" s="567" t="n"/>
      <c r="L394" s="627" t="n"/>
      <c r="M394" s="568" t="n">
        <f aca="false" ca="false" dt2D="false" dtr="false" t="normal">$L394*$K394*M393</f>
        <v>0</v>
      </c>
      <c r="N394" s="568" t="n">
        <f aca="false" ca="false" dt2D="false" dtr="false" t="normal">$L394*$K394*N393</f>
        <v>0</v>
      </c>
      <c r="O394" s="568" t="n">
        <f aca="false" ca="false" dt2D="false" dtr="false" t="normal">$L394*$K394*O393</f>
        <v>0</v>
      </c>
      <c r="P394" s="568" t="n">
        <f aca="false" ca="false" dt2D="false" dtr="false" t="normal">$L394*$K394*P393</f>
        <v>0</v>
      </c>
      <c r="Q394" s="568" t="n">
        <f aca="false" ca="false" dt2D="false" dtr="false" t="normal">$L394*$K394*Q393</f>
        <v>0</v>
      </c>
      <c r="R394" s="568" t="n">
        <f aca="false" ca="false" dt2D="false" dtr="false" t="normal">$L394*$K394*R393</f>
        <v>0</v>
      </c>
      <c r="S394" s="568" t="n">
        <f aca="false" ca="false" dt2D="false" dtr="false" t="normal">$L394*$K394*S393</f>
        <v>0</v>
      </c>
      <c r="T394" s="568" t="n">
        <f aca="false" ca="false" dt2D="false" dtr="false" t="normal">$L394*$K394*T393</f>
        <v>0</v>
      </c>
      <c r="U394" s="568" t="n">
        <f aca="false" ca="false" dt2D="false" dtr="false" t="normal">$L394*$K394*U393</f>
        <v>0</v>
      </c>
      <c r="V394" s="568" t="n">
        <f aca="false" ca="false" dt2D="false" dtr="false" t="normal">$L394*$K394*V393</f>
        <v>0</v>
      </c>
      <c r="W394" s="568" t="n">
        <f aca="false" ca="false" dt2D="false" dtr="false" t="normal">$L394*$K394*W393</f>
        <v>0</v>
      </c>
      <c r="X394" s="568" t="n">
        <f aca="false" ca="false" dt2D="false" dtr="false" t="normal">$L394*$K394*X393</f>
        <v>0</v>
      </c>
      <c r="Y394" s="568" t="n">
        <f aca="false" ca="false" dt2D="false" dtr="false" t="normal">$L394*$K394*Y393</f>
        <v>0</v>
      </c>
      <c r="Z394" s="568" t="n">
        <f aca="false" ca="false" dt2D="false" dtr="false" t="normal">$L394*$K394*Z393</f>
        <v>0</v>
      </c>
      <c r="AA394" s="568" t="n">
        <f aca="false" ca="false" dt2D="false" dtr="false" t="normal">$L394*$K394*AA393</f>
        <v>0</v>
      </c>
      <c r="AB394" s="568" t="n">
        <f aca="false" ca="false" dt2D="false" dtr="false" t="normal">$L394*$K394*AB393</f>
        <v>0</v>
      </c>
      <c r="AC394" s="568" t="n">
        <f aca="false" ca="false" dt2D="false" dtr="false" t="normal">$L394*$K394*AC393</f>
        <v>0</v>
      </c>
      <c r="AD394" s="568" t="n">
        <f aca="false" ca="false" dt2D="false" dtr="false" t="normal">$L394*$K394*AD393</f>
        <v>0</v>
      </c>
      <c r="AE394" s="568" t="n">
        <f aca="false" ca="false" dt2D="false" dtr="false" t="normal">$L394*$K394*AE393</f>
        <v>0</v>
      </c>
      <c r="AF394" s="568" t="n">
        <f aca="false" ca="false" dt2D="false" dtr="false" t="normal">$L394*$K394*AF393</f>
        <v>0</v>
      </c>
      <c r="AG394" s="568" t="n">
        <f aca="false" ca="false" dt2D="false" dtr="false" t="normal">$L394*$K394*AG393</f>
        <v>0</v>
      </c>
      <c r="AH394" s="568" t="n">
        <f aca="false" ca="false" dt2D="false" dtr="false" t="normal">$L394*$K394*AH393</f>
        <v>0</v>
      </c>
      <c r="AI394" s="568" t="n">
        <f aca="false" ca="false" dt2D="false" dtr="false" t="normal">$L394*$K394*AI393</f>
        <v>0</v>
      </c>
      <c r="AJ394" s="568" t="n">
        <f aca="false" ca="false" dt2D="false" dtr="false" t="normal">$L394*$K394*AJ393</f>
        <v>0</v>
      </c>
      <c r="AK394" s="568" t="n">
        <f aca="false" ca="false" dt2D="false" dtr="false" t="normal">$L394*$K394*AK393</f>
        <v>0</v>
      </c>
      <c r="AL394" s="568" t="n">
        <f aca="false" ca="false" dt2D="false" dtr="false" t="normal">$L394*$K394*AL393</f>
        <v>0</v>
      </c>
      <c r="AM394" s="568" t="n">
        <f aca="false" ca="false" dt2D="false" dtr="false" t="normal">$L394*$K394*AM393</f>
        <v>0</v>
      </c>
      <c r="AN394" s="568" t="n">
        <f aca="false" ca="false" dt2D="false" dtr="false" t="normal">$L394*$K394*AN393</f>
        <v>0</v>
      </c>
      <c r="AO394" s="568" t="n">
        <f aca="false" ca="false" dt2D="false" dtr="false" t="normal">$L394*$K394*AO393</f>
        <v>0</v>
      </c>
      <c r="AP394" s="568" t="n">
        <f aca="false" ca="false" dt2D="false" dtr="false" t="normal">$L394*$K394*AP393</f>
        <v>0</v>
      </c>
      <c r="AQ394" s="568" t="n">
        <f aca="false" ca="false" dt2D="false" dtr="false" t="normal">$L394*$K394*AQ393</f>
        <v>0</v>
      </c>
      <c r="AR394" s="568" t="n">
        <f aca="false" ca="false" dt2D="false" dtr="false" t="normal">$L394*$K394*AR393</f>
        <v>0</v>
      </c>
      <c r="AS394" s="568" t="n">
        <f aca="false" ca="false" dt2D="false" dtr="false" t="normal">$L394*$K394*AS393</f>
        <v>0</v>
      </c>
      <c r="AT394" s="568" t="n">
        <f aca="false" ca="false" dt2D="false" dtr="false" t="normal">$L394*$K394*AT393</f>
        <v>0</v>
      </c>
      <c r="AU394" s="568" t="n">
        <f aca="false" ca="false" dt2D="false" dtr="false" t="normal">$L394*$K394*AU393</f>
        <v>0</v>
      </c>
      <c r="AV394" s="568" t="n">
        <f aca="false" ca="false" dt2D="false" dtr="false" t="normal">$L394*$K394*AV393</f>
        <v>0</v>
      </c>
      <c r="AW394" s="568" t="n">
        <f aca="false" ca="false" dt2D="false" dtr="false" t="normal">$L394*$K394*AW393</f>
        <v>0</v>
      </c>
      <c r="AX394" s="568" t="n">
        <f aca="false" ca="false" dt2D="false" dtr="false" t="normal">$L394*$K394*AX393</f>
        <v>0</v>
      </c>
      <c r="AY394" s="568" t="n">
        <f aca="false" ca="false" dt2D="false" dtr="false" t="normal">$L394*$K394*AY393</f>
        <v>0</v>
      </c>
      <c r="AZ394" s="568" t="n">
        <f aca="false" ca="false" dt2D="false" dtr="false" t="normal">$L394*$K394*AZ393</f>
        <v>0</v>
      </c>
      <c r="BA394" s="568" t="n">
        <f aca="false" ca="false" dt2D="false" dtr="false" t="normal">$L394*$K394*BA393</f>
        <v>0</v>
      </c>
      <c r="BB394" s="568" t="n">
        <f aca="false" ca="false" dt2D="false" dtr="false" t="normal">$L394*$K394*BB393</f>
        <v>0</v>
      </c>
      <c r="BC394" s="568" t="n">
        <f aca="false" ca="false" dt2D="false" dtr="false" t="normal">$L394*$K394*BC393</f>
        <v>0</v>
      </c>
      <c r="BD394" s="568" t="n">
        <f aca="false" ca="false" dt2D="false" dtr="false" t="normal">$L394*$K394*BD393</f>
        <v>0</v>
      </c>
      <c r="BE394" s="568" t="n">
        <f aca="false" ca="false" dt2D="false" dtr="false" t="normal">$L394*$K394*BE393</f>
        <v>0</v>
      </c>
      <c r="BF394" s="568" t="n">
        <f aca="false" ca="false" dt2D="false" dtr="false" t="normal">$L394*$K394*BF393</f>
        <v>0</v>
      </c>
      <c r="BG394" s="568" t="n">
        <f aca="false" ca="false" dt2D="false" dtr="false" t="normal">$L394*$K394*BG393</f>
        <v>0</v>
      </c>
      <c r="BH394" s="568" t="n">
        <f aca="false" ca="false" dt2D="false" dtr="false" t="normal">$L394*$K394*BH393</f>
        <v>0</v>
      </c>
      <c r="BI394" s="568" t="n">
        <f aca="false" ca="false" dt2D="false" dtr="false" t="normal">$L394*$K394*BI393</f>
        <v>0</v>
      </c>
      <c r="BJ394" s="568" t="n">
        <f aca="false" ca="false" dt2D="false" dtr="false" t="normal">$L394*$K394*BJ393</f>
        <v>0</v>
      </c>
      <c r="BK394" s="568" t="n">
        <f aca="false" ca="false" dt2D="false" dtr="false" t="normal">$L394*$K394*BK393</f>
        <v>0</v>
      </c>
      <c r="BL394" s="568" t="n">
        <f aca="false" ca="false" dt2D="false" dtr="false" t="normal">$L394*$K394*BL393</f>
        <v>0</v>
      </c>
      <c r="BM394" s="568" t="n">
        <f aca="false" ca="false" dt2D="false" dtr="false" t="normal">$L394*$K394*BM393</f>
        <v>0</v>
      </c>
      <c r="BN394" s="568" t="n">
        <f aca="false" ca="false" dt2D="false" dtr="false" t="normal">$L394*$K394*BN393</f>
        <v>0</v>
      </c>
      <c r="BO394" s="568" t="n">
        <f aca="false" ca="false" dt2D="false" dtr="false" t="normal">$L394*$K394*BO393</f>
        <v>0</v>
      </c>
      <c r="BP394" s="568" t="n">
        <f aca="false" ca="false" dt2D="false" dtr="false" t="normal">$L394*$K394*BP393</f>
        <v>0</v>
      </c>
      <c r="BQ394" s="568" t="n">
        <f aca="false" ca="false" dt2D="false" dtr="false" t="normal">$L394*$K394*BQ393</f>
        <v>0</v>
      </c>
      <c r="BR394" s="568" t="n">
        <f aca="false" ca="false" dt2D="false" dtr="false" t="normal">$L394*$K394*BR393</f>
        <v>0</v>
      </c>
      <c r="BS394" s="568" t="n">
        <f aca="false" ca="false" dt2D="false" dtr="false" t="normal">$L394*$K394*BS393</f>
        <v>0</v>
      </c>
      <c r="BT394" s="568" t="n">
        <f aca="false" ca="false" dt2D="false" dtr="false" t="normal">$L394*$K394*BT393</f>
        <v>0</v>
      </c>
    </row>
    <row hidden="true" ht="16.5" outlineLevel="2" r="395">
      <c r="A395" s="529" t="e">
        <f aca="false" ca="false" dt2D="false" dtr="false" t="normal">A394</f>
        <v>#N/A</v>
      </c>
      <c r="F395" s="482" t="e">
        <f aca="false" ca="false" dt2D="false" dtr="false" t="normal">F394</f>
        <v>#N/A</v>
      </c>
      <c r="G395" s="482" t="n">
        <f aca="false" ca="false" dt2D="false" dtr="false" t="normal">G394</f>
        <v>0</v>
      </c>
      <c r="I395" s="566" t="s">
        <v>659</v>
      </c>
      <c r="J395" s="626" t="s">
        <v>587</v>
      </c>
      <c r="K395" s="567" t="n"/>
      <c r="L395" s="627" t="n"/>
      <c r="M395" s="568" t="n">
        <f aca="false" ca="false" dt2D="false" dtr="false" t="normal">$L395*$K395*M393</f>
        <v>0</v>
      </c>
      <c r="N395" s="568" t="n">
        <f aca="false" ca="false" dt2D="false" dtr="false" t="normal">$L395*$K395*N393</f>
        <v>0</v>
      </c>
      <c r="O395" s="568" t="n">
        <f aca="false" ca="false" dt2D="false" dtr="false" t="normal">$L395*$K395*O393</f>
        <v>0</v>
      </c>
      <c r="P395" s="568" t="n">
        <f aca="false" ca="false" dt2D="false" dtr="false" t="normal">$L395*$K395*P393</f>
        <v>0</v>
      </c>
      <c r="Q395" s="568" t="n">
        <f aca="false" ca="false" dt2D="false" dtr="false" t="normal">$L395*$K395*Q393</f>
        <v>0</v>
      </c>
      <c r="R395" s="568" t="n">
        <f aca="false" ca="false" dt2D="false" dtr="false" t="normal">$L395*$K395*R393</f>
        <v>0</v>
      </c>
      <c r="S395" s="568" t="n">
        <f aca="false" ca="false" dt2D="false" dtr="false" t="normal">$L395*$K395*S393</f>
        <v>0</v>
      </c>
      <c r="T395" s="568" t="n">
        <f aca="false" ca="false" dt2D="false" dtr="false" t="normal">$L395*$K395*T393</f>
        <v>0</v>
      </c>
      <c r="U395" s="568" t="n">
        <f aca="false" ca="false" dt2D="false" dtr="false" t="normal">$L395*$K395*U393</f>
        <v>0</v>
      </c>
      <c r="V395" s="568" t="n">
        <f aca="false" ca="false" dt2D="false" dtr="false" t="normal">$L395*$K395*V393</f>
        <v>0</v>
      </c>
      <c r="W395" s="568" t="n">
        <f aca="false" ca="false" dt2D="false" dtr="false" t="normal">$L395*$K395*W393</f>
        <v>0</v>
      </c>
      <c r="X395" s="568" t="n">
        <f aca="false" ca="false" dt2D="false" dtr="false" t="normal">$L395*$K395*X393</f>
        <v>0</v>
      </c>
      <c r="Y395" s="568" t="n">
        <f aca="false" ca="false" dt2D="false" dtr="false" t="normal">$L395*$K395*Y393</f>
        <v>0</v>
      </c>
      <c r="Z395" s="568" t="n">
        <f aca="false" ca="false" dt2D="false" dtr="false" t="normal">$L395*$K395*Z393</f>
        <v>0</v>
      </c>
      <c r="AA395" s="568" t="n">
        <f aca="false" ca="false" dt2D="false" dtr="false" t="normal">$L395*$K395*AA393</f>
        <v>0</v>
      </c>
      <c r="AB395" s="568" t="n">
        <f aca="false" ca="false" dt2D="false" dtr="false" t="normal">$L395*$K395*AB393</f>
        <v>0</v>
      </c>
      <c r="AC395" s="568" t="n">
        <f aca="false" ca="false" dt2D="false" dtr="false" t="normal">$L395*$K395*AC393</f>
        <v>0</v>
      </c>
      <c r="AD395" s="568" t="n">
        <f aca="false" ca="false" dt2D="false" dtr="false" t="normal">$L395*$K395*AD393</f>
        <v>0</v>
      </c>
      <c r="AE395" s="568" t="n">
        <f aca="false" ca="false" dt2D="false" dtr="false" t="normal">$L395*$K395*AE393</f>
        <v>0</v>
      </c>
      <c r="AF395" s="568" t="n">
        <f aca="false" ca="false" dt2D="false" dtr="false" t="normal">$L395*$K395*AF393</f>
        <v>0</v>
      </c>
      <c r="AG395" s="568" t="n">
        <f aca="false" ca="false" dt2D="false" dtr="false" t="normal">$L395*$K395*AG393</f>
        <v>0</v>
      </c>
      <c r="AH395" s="568" t="n">
        <f aca="false" ca="false" dt2D="false" dtr="false" t="normal">$L395*$K395*AH393</f>
        <v>0</v>
      </c>
      <c r="AI395" s="568" t="n">
        <f aca="false" ca="false" dt2D="false" dtr="false" t="normal">$L395*$K395*AI393</f>
        <v>0</v>
      </c>
      <c r="AJ395" s="568" t="n">
        <f aca="false" ca="false" dt2D="false" dtr="false" t="normal">$L395*$K395*AJ393</f>
        <v>0</v>
      </c>
      <c r="AK395" s="568" t="n">
        <f aca="false" ca="false" dt2D="false" dtr="false" t="normal">$L395*$K395*AK393</f>
        <v>0</v>
      </c>
      <c r="AL395" s="568" t="n">
        <f aca="false" ca="false" dt2D="false" dtr="false" t="normal">$L395*$K395*AL393</f>
        <v>0</v>
      </c>
      <c r="AM395" s="568" t="n">
        <f aca="false" ca="false" dt2D="false" dtr="false" t="normal">$L395*$K395*AM393</f>
        <v>0</v>
      </c>
      <c r="AN395" s="568" t="n">
        <f aca="false" ca="false" dt2D="false" dtr="false" t="normal">$L395*$K395*AN393</f>
        <v>0</v>
      </c>
      <c r="AO395" s="568" t="n">
        <f aca="false" ca="false" dt2D="false" dtr="false" t="normal">$L395*$K395*AO393</f>
        <v>0</v>
      </c>
      <c r="AP395" s="568" t="n">
        <f aca="false" ca="false" dt2D="false" dtr="false" t="normal">$L395*$K395*AP393</f>
        <v>0</v>
      </c>
      <c r="AQ395" s="568" t="n">
        <f aca="false" ca="false" dt2D="false" dtr="false" t="normal">$L395*$K395*AQ393</f>
        <v>0</v>
      </c>
      <c r="AR395" s="568" t="n">
        <f aca="false" ca="false" dt2D="false" dtr="false" t="normal">$L395*$K395*AR393</f>
        <v>0</v>
      </c>
      <c r="AS395" s="568" t="n">
        <f aca="false" ca="false" dt2D="false" dtr="false" t="normal">$L395*$K395*AS393</f>
        <v>0</v>
      </c>
      <c r="AT395" s="568" t="n">
        <f aca="false" ca="false" dt2D="false" dtr="false" t="normal">$L395*$K395*AT393</f>
        <v>0</v>
      </c>
      <c r="AU395" s="568" t="n">
        <f aca="false" ca="false" dt2D="false" dtr="false" t="normal">$L395*$K395*AU393</f>
        <v>0</v>
      </c>
      <c r="AV395" s="568" t="n">
        <f aca="false" ca="false" dt2D="false" dtr="false" t="normal">$L395*$K395*AV393</f>
        <v>0</v>
      </c>
      <c r="AW395" s="568" t="n">
        <f aca="false" ca="false" dt2D="false" dtr="false" t="normal">$L395*$K395*AW393</f>
        <v>0</v>
      </c>
      <c r="AX395" s="568" t="n">
        <f aca="false" ca="false" dt2D="false" dtr="false" t="normal">$L395*$K395*AX393</f>
        <v>0</v>
      </c>
      <c r="AY395" s="568" t="n">
        <f aca="false" ca="false" dt2D="false" dtr="false" t="normal">$L395*$K395*AY393</f>
        <v>0</v>
      </c>
      <c r="AZ395" s="568" t="n">
        <f aca="false" ca="false" dt2D="false" dtr="false" t="normal">$L395*$K395*AZ393</f>
        <v>0</v>
      </c>
      <c r="BA395" s="568" t="n">
        <f aca="false" ca="false" dt2D="false" dtr="false" t="normal">$L395*$K395*BA393</f>
        <v>0</v>
      </c>
      <c r="BB395" s="568" t="n">
        <f aca="false" ca="false" dt2D="false" dtr="false" t="normal">$L395*$K395*BB393</f>
        <v>0</v>
      </c>
      <c r="BC395" s="568" t="n">
        <f aca="false" ca="false" dt2D="false" dtr="false" t="normal">$L395*$K395*BC393</f>
        <v>0</v>
      </c>
      <c r="BD395" s="568" t="n">
        <f aca="false" ca="false" dt2D="false" dtr="false" t="normal">$L395*$K395*BD393</f>
        <v>0</v>
      </c>
      <c r="BE395" s="568" t="n">
        <f aca="false" ca="false" dt2D="false" dtr="false" t="normal">$L395*$K395*BE393</f>
        <v>0</v>
      </c>
      <c r="BF395" s="568" t="n">
        <f aca="false" ca="false" dt2D="false" dtr="false" t="normal">$L395*$K395*BF393</f>
        <v>0</v>
      </c>
      <c r="BG395" s="568" t="n">
        <f aca="false" ca="false" dt2D="false" dtr="false" t="normal">$L395*$K395*BG393</f>
        <v>0</v>
      </c>
      <c r="BH395" s="568" t="n">
        <f aca="false" ca="false" dt2D="false" dtr="false" t="normal">$L395*$K395*BH393</f>
        <v>0</v>
      </c>
      <c r="BI395" s="568" t="n">
        <f aca="false" ca="false" dt2D="false" dtr="false" t="normal">$L395*$K395*BI393</f>
        <v>0</v>
      </c>
      <c r="BJ395" s="568" t="n">
        <f aca="false" ca="false" dt2D="false" dtr="false" t="normal">$L395*$K395*BJ393</f>
        <v>0</v>
      </c>
      <c r="BK395" s="568" t="n">
        <f aca="false" ca="false" dt2D="false" dtr="false" t="normal">$L395*$K395*BK393</f>
        <v>0</v>
      </c>
      <c r="BL395" s="568" t="n">
        <f aca="false" ca="false" dt2D="false" dtr="false" t="normal">$L395*$K395*BL393</f>
        <v>0</v>
      </c>
      <c r="BM395" s="568" t="n">
        <f aca="false" ca="false" dt2D="false" dtr="false" t="normal">$L395*$K395*BM393</f>
        <v>0</v>
      </c>
      <c r="BN395" s="568" t="n">
        <f aca="false" ca="false" dt2D="false" dtr="false" t="normal">$L395*$K395*BN393</f>
        <v>0</v>
      </c>
      <c r="BO395" s="568" t="n">
        <f aca="false" ca="false" dt2D="false" dtr="false" t="normal">$L395*$K395*BO393</f>
        <v>0</v>
      </c>
      <c r="BP395" s="568" t="n">
        <f aca="false" ca="false" dt2D="false" dtr="false" t="normal">$L395*$K395*BP393</f>
        <v>0</v>
      </c>
      <c r="BQ395" s="568" t="n">
        <f aca="false" ca="false" dt2D="false" dtr="false" t="normal">$L395*$K395*BQ393</f>
        <v>0</v>
      </c>
      <c r="BR395" s="568" t="n">
        <f aca="false" ca="false" dt2D="false" dtr="false" t="normal">$L395*$K395*BR393</f>
        <v>0</v>
      </c>
      <c r="BS395" s="568" t="n">
        <f aca="false" ca="false" dt2D="false" dtr="false" t="normal">$L395*$K395*BS393</f>
        <v>0</v>
      </c>
      <c r="BT395" s="568" t="n">
        <f aca="false" ca="false" dt2D="false" dtr="false" t="normal">$L395*$K395*BT393</f>
        <v>0</v>
      </c>
    </row>
    <row hidden="true" ht="16.5" outlineLevel="2" r="396">
      <c r="A396" s="529" t="e">
        <f aca="false" ca="false" dt2D="false" dtr="false" t="normal">A395</f>
        <v>#N/A</v>
      </c>
      <c r="F396" s="482" t="e">
        <f aca="false" ca="false" dt2D="false" dtr="false" t="normal">F395</f>
        <v>#N/A</v>
      </c>
      <c r="G396" s="482" t="n">
        <f aca="false" ca="false" dt2D="false" dtr="false" t="normal">G395</f>
        <v>0</v>
      </c>
      <c r="I396" s="566" t="s">
        <v>660</v>
      </c>
      <c r="J396" s="626" t="s">
        <v>640</v>
      </c>
      <c r="K396" s="567" t="n"/>
      <c r="L396" s="627" t="n"/>
      <c r="M396" s="568" t="n">
        <f aca="false" ca="false" dt2D="false" dtr="false" t="normal">$L396*$K396*M393</f>
        <v>0</v>
      </c>
      <c r="N396" s="568" t="n">
        <f aca="false" ca="false" dt2D="false" dtr="false" t="normal">$L396*$K396*N393</f>
        <v>0</v>
      </c>
      <c r="O396" s="568" t="n">
        <f aca="false" ca="false" dt2D="false" dtr="false" t="normal">$L396*$K396*O393</f>
        <v>0</v>
      </c>
      <c r="P396" s="568" t="n">
        <f aca="false" ca="false" dt2D="false" dtr="false" t="normal">$L396*$K396*P393</f>
        <v>0</v>
      </c>
      <c r="Q396" s="568" t="n">
        <f aca="false" ca="false" dt2D="false" dtr="false" t="normal">$L396*$K396*Q393</f>
        <v>0</v>
      </c>
      <c r="R396" s="568" t="n">
        <f aca="false" ca="false" dt2D="false" dtr="false" t="normal">$L396*$K396*R393</f>
        <v>0</v>
      </c>
      <c r="S396" s="568" t="n">
        <f aca="false" ca="false" dt2D="false" dtr="false" t="normal">$L396*$K396*S393</f>
        <v>0</v>
      </c>
      <c r="T396" s="568" t="n">
        <f aca="false" ca="false" dt2D="false" dtr="false" t="normal">$L396*$K396*T393</f>
        <v>0</v>
      </c>
      <c r="U396" s="568" t="n">
        <f aca="false" ca="false" dt2D="false" dtr="false" t="normal">$L396*$K396*U393</f>
        <v>0</v>
      </c>
      <c r="V396" s="568" t="n">
        <f aca="false" ca="false" dt2D="false" dtr="false" t="normal">$L396*$K396*V393</f>
        <v>0</v>
      </c>
      <c r="W396" s="568" t="n">
        <f aca="false" ca="false" dt2D="false" dtr="false" t="normal">$L396*$K396*W393</f>
        <v>0</v>
      </c>
      <c r="X396" s="568" t="n">
        <f aca="false" ca="false" dt2D="false" dtr="false" t="normal">$L396*$K396*X393</f>
        <v>0</v>
      </c>
      <c r="Y396" s="568" t="n">
        <f aca="false" ca="false" dt2D="false" dtr="false" t="normal">$L396*$K396*Y393</f>
        <v>0</v>
      </c>
      <c r="Z396" s="568" t="n">
        <f aca="false" ca="false" dt2D="false" dtr="false" t="normal">$L396*$K396*Z393</f>
        <v>0</v>
      </c>
      <c r="AA396" s="568" t="n">
        <f aca="false" ca="false" dt2D="false" dtr="false" t="normal">$L396*$K396*AA393</f>
        <v>0</v>
      </c>
      <c r="AB396" s="568" t="n">
        <f aca="false" ca="false" dt2D="false" dtr="false" t="normal">$L396*$K396*AB393</f>
        <v>0</v>
      </c>
      <c r="AC396" s="568" t="n">
        <f aca="false" ca="false" dt2D="false" dtr="false" t="normal">$L396*$K396*AC393</f>
        <v>0</v>
      </c>
      <c r="AD396" s="568" t="n">
        <f aca="false" ca="false" dt2D="false" dtr="false" t="normal">$L396*$K396*AD393</f>
        <v>0</v>
      </c>
      <c r="AE396" s="568" t="n">
        <f aca="false" ca="false" dt2D="false" dtr="false" t="normal">$L396*$K396*AE393</f>
        <v>0</v>
      </c>
      <c r="AF396" s="568" t="n">
        <f aca="false" ca="false" dt2D="false" dtr="false" t="normal">$L396*$K396*AF393</f>
        <v>0</v>
      </c>
      <c r="AG396" s="568" t="n">
        <f aca="false" ca="false" dt2D="false" dtr="false" t="normal">$L396*$K396*AG393</f>
        <v>0</v>
      </c>
      <c r="AH396" s="568" t="n">
        <f aca="false" ca="false" dt2D="false" dtr="false" t="normal">$L396*$K396*AH393</f>
        <v>0</v>
      </c>
      <c r="AI396" s="568" t="n">
        <f aca="false" ca="false" dt2D="false" dtr="false" t="normal">$L396*$K396*AI393</f>
        <v>0</v>
      </c>
      <c r="AJ396" s="568" t="n">
        <f aca="false" ca="false" dt2D="false" dtr="false" t="normal">$L396*$K396*AJ393</f>
        <v>0</v>
      </c>
      <c r="AK396" s="568" t="n">
        <f aca="false" ca="false" dt2D="false" dtr="false" t="normal">$L396*$K396*AK393</f>
        <v>0</v>
      </c>
      <c r="AL396" s="568" t="n">
        <f aca="false" ca="false" dt2D="false" dtr="false" t="normal">$L396*$K396*AL393</f>
        <v>0</v>
      </c>
      <c r="AM396" s="568" t="n">
        <f aca="false" ca="false" dt2D="false" dtr="false" t="normal">$L396*$K396*AM393</f>
        <v>0</v>
      </c>
      <c r="AN396" s="568" t="n">
        <f aca="false" ca="false" dt2D="false" dtr="false" t="normal">$L396*$K396*AN393</f>
        <v>0</v>
      </c>
      <c r="AO396" s="568" t="n">
        <f aca="false" ca="false" dt2D="false" dtr="false" t="normal">$L396*$K396*AO393</f>
        <v>0</v>
      </c>
      <c r="AP396" s="568" t="n">
        <f aca="false" ca="false" dt2D="false" dtr="false" t="normal">$L396*$K396*AP393</f>
        <v>0</v>
      </c>
      <c r="AQ396" s="568" t="n">
        <f aca="false" ca="false" dt2D="false" dtr="false" t="normal">$L396*$K396*AQ393</f>
        <v>0</v>
      </c>
      <c r="AR396" s="568" t="n">
        <f aca="false" ca="false" dt2D="false" dtr="false" t="normal">$L396*$K396*AR393</f>
        <v>0</v>
      </c>
      <c r="AS396" s="568" t="n">
        <f aca="false" ca="false" dt2D="false" dtr="false" t="normal">$L396*$K396*AS393</f>
        <v>0</v>
      </c>
      <c r="AT396" s="568" t="n">
        <f aca="false" ca="false" dt2D="false" dtr="false" t="normal">$L396*$K396*AT393</f>
        <v>0</v>
      </c>
      <c r="AU396" s="568" t="n">
        <f aca="false" ca="false" dt2D="false" dtr="false" t="normal">$L396*$K396*AU393</f>
        <v>0</v>
      </c>
      <c r="AV396" s="568" t="n">
        <f aca="false" ca="false" dt2D="false" dtr="false" t="normal">$L396*$K396*AV393</f>
        <v>0</v>
      </c>
      <c r="AW396" s="568" t="n">
        <f aca="false" ca="false" dt2D="false" dtr="false" t="normal">$L396*$K396*AW393</f>
        <v>0</v>
      </c>
      <c r="AX396" s="568" t="n">
        <f aca="false" ca="false" dt2D="false" dtr="false" t="normal">$L396*$K396*AX393</f>
        <v>0</v>
      </c>
      <c r="AY396" s="568" t="n">
        <f aca="false" ca="false" dt2D="false" dtr="false" t="normal">$L396*$K396*AY393</f>
        <v>0</v>
      </c>
      <c r="AZ396" s="568" t="n">
        <f aca="false" ca="false" dt2D="false" dtr="false" t="normal">$L396*$K396*AZ393</f>
        <v>0</v>
      </c>
      <c r="BA396" s="568" t="n">
        <f aca="false" ca="false" dt2D="false" dtr="false" t="normal">$L396*$K396*BA393</f>
        <v>0</v>
      </c>
      <c r="BB396" s="568" t="n">
        <f aca="false" ca="false" dt2D="false" dtr="false" t="normal">$L396*$K396*BB393</f>
        <v>0</v>
      </c>
      <c r="BC396" s="568" t="n">
        <f aca="false" ca="false" dt2D="false" dtr="false" t="normal">$L396*$K396*BC393</f>
        <v>0</v>
      </c>
      <c r="BD396" s="568" t="n">
        <f aca="false" ca="false" dt2D="false" dtr="false" t="normal">$L396*$K396*BD393</f>
        <v>0</v>
      </c>
      <c r="BE396" s="568" t="n">
        <f aca="false" ca="false" dt2D="false" dtr="false" t="normal">$L396*$K396*BE393</f>
        <v>0</v>
      </c>
      <c r="BF396" s="568" t="n">
        <f aca="false" ca="false" dt2D="false" dtr="false" t="normal">$L396*$K396*BF393</f>
        <v>0</v>
      </c>
      <c r="BG396" s="568" t="n">
        <f aca="false" ca="false" dt2D="false" dtr="false" t="normal">$L396*$K396*BG393</f>
        <v>0</v>
      </c>
      <c r="BH396" s="568" t="n">
        <f aca="false" ca="false" dt2D="false" dtr="false" t="normal">$L396*$K396*BH393</f>
        <v>0</v>
      </c>
      <c r="BI396" s="568" t="n">
        <f aca="false" ca="false" dt2D="false" dtr="false" t="normal">$L396*$K396*BI393</f>
        <v>0</v>
      </c>
      <c r="BJ396" s="568" t="n">
        <f aca="false" ca="false" dt2D="false" dtr="false" t="normal">$L396*$K396*BJ393</f>
        <v>0</v>
      </c>
      <c r="BK396" s="568" t="n">
        <f aca="false" ca="false" dt2D="false" dtr="false" t="normal">$L396*$K396*BK393</f>
        <v>0</v>
      </c>
      <c r="BL396" s="568" t="n">
        <f aca="false" ca="false" dt2D="false" dtr="false" t="normal">$L396*$K396*BL393</f>
        <v>0</v>
      </c>
      <c r="BM396" s="568" t="n">
        <f aca="false" ca="false" dt2D="false" dtr="false" t="normal">$L396*$K396*BM393</f>
        <v>0</v>
      </c>
      <c r="BN396" s="568" t="n">
        <f aca="false" ca="false" dt2D="false" dtr="false" t="normal">$L396*$K396*BN393</f>
        <v>0</v>
      </c>
      <c r="BO396" s="568" t="n">
        <f aca="false" ca="false" dt2D="false" dtr="false" t="normal">$L396*$K396*BO393</f>
        <v>0</v>
      </c>
      <c r="BP396" s="568" t="n">
        <f aca="false" ca="false" dt2D="false" dtr="false" t="normal">$L396*$K396*BP393</f>
        <v>0</v>
      </c>
      <c r="BQ396" s="568" t="n">
        <f aca="false" ca="false" dt2D="false" dtr="false" t="normal">$L396*$K396*BQ393</f>
        <v>0</v>
      </c>
      <c r="BR396" s="568" t="n">
        <f aca="false" ca="false" dt2D="false" dtr="false" t="normal">$L396*$K396*BR393</f>
        <v>0</v>
      </c>
      <c r="BS396" s="568" t="n">
        <f aca="false" ca="false" dt2D="false" dtr="false" t="normal">$L396*$K396*BS393</f>
        <v>0</v>
      </c>
      <c r="BT396" s="568" t="n">
        <f aca="false" ca="false" dt2D="false" dtr="false" t="normal">$L396*$K396*BT393</f>
        <v>0</v>
      </c>
    </row>
    <row hidden="true" ht="16.5" outlineLevel="2" r="397">
      <c r="A397" s="529" t="e">
        <f aca="false" ca="false" dt2D="false" dtr="false" t="normal">A396</f>
        <v>#N/A</v>
      </c>
      <c r="F397" s="482" t="e">
        <f aca="false" ca="false" dt2D="false" dtr="false" t="normal">F396</f>
        <v>#N/A</v>
      </c>
      <c r="G397" s="482" t="n">
        <f aca="false" ca="false" dt2D="false" dtr="false" t="normal">G396</f>
        <v>0</v>
      </c>
      <c r="I397" s="566" t="s">
        <v>59</v>
      </c>
      <c r="J397" s="626" t="s">
        <v>640</v>
      </c>
      <c r="K397" s="567" t="n"/>
      <c r="L397" s="627" t="n"/>
      <c r="M397" s="568" t="n">
        <f aca="false" ca="false" dt2D="false" dtr="false" t="normal">$L397*$K397*M393</f>
        <v>0</v>
      </c>
      <c r="N397" s="568" t="n">
        <f aca="false" ca="false" dt2D="false" dtr="false" t="normal">$L397*$K397*N393</f>
        <v>0</v>
      </c>
      <c r="O397" s="568" t="n">
        <f aca="false" ca="false" dt2D="false" dtr="false" t="normal">$L397*$K397*O393</f>
        <v>0</v>
      </c>
      <c r="P397" s="568" t="n">
        <f aca="false" ca="false" dt2D="false" dtr="false" t="normal">$L397*$K397*P393</f>
        <v>0</v>
      </c>
      <c r="Q397" s="568" t="n">
        <f aca="false" ca="false" dt2D="false" dtr="false" t="normal">$L397*$K397*Q393</f>
        <v>0</v>
      </c>
      <c r="R397" s="568" t="n">
        <f aca="false" ca="false" dt2D="false" dtr="false" t="normal">$L397*$K397*R393</f>
        <v>0</v>
      </c>
      <c r="S397" s="568" t="n">
        <f aca="false" ca="false" dt2D="false" dtr="false" t="normal">$L397*$K397*S393</f>
        <v>0</v>
      </c>
      <c r="T397" s="568" t="n">
        <f aca="false" ca="false" dt2D="false" dtr="false" t="normal">$L397*$K397*T393</f>
        <v>0</v>
      </c>
      <c r="U397" s="568" t="n">
        <f aca="false" ca="false" dt2D="false" dtr="false" t="normal">$L397*$K397*U393</f>
        <v>0</v>
      </c>
      <c r="V397" s="568" t="n">
        <f aca="false" ca="false" dt2D="false" dtr="false" t="normal">$L397*$K397*V393</f>
        <v>0</v>
      </c>
      <c r="W397" s="568" t="n">
        <f aca="false" ca="false" dt2D="false" dtr="false" t="normal">$L397*$K397*W393</f>
        <v>0</v>
      </c>
      <c r="X397" s="568" t="n">
        <f aca="false" ca="false" dt2D="false" dtr="false" t="normal">$L397*$K397*X393</f>
        <v>0</v>
      </c>
      <c r="Y397" s="568" t="n">
        <f aca="false" ca="false" dt2D="false" dtr="false" t="normal">$L397*$K397*Y393</f>
        <v>0</v>
      </c>
      <c r="Z397" s="568" t="n">
        <f aca="false" ca="false" dt2D="false" dtr="false" t="normal">$L397*$K397*Z393</f>
        <v>0</v>
      </c>
      <c r="AA397" s="568" t="n">
        <f aca="false" ca="false" dt2D="false" dtr="false" t="normal">$L397*$K397*AA393</f>
        <v>0</v>
      </c>
      <c r="AB397" s="568" t="n">
        <f aca="false" ca="false" dt2D="false" dtr="false" t="normal">$L397*$K397*AB393</f>
        <v>0</v>
      </c>
      <c r="AC397" s="568" t="n">
        <f aca="false" ca="false" dt2D="false" dtr="false" t="normal">$L397*$K397*AC393</f>
        <v>0</v>
      </c>
      <c r="AD397" s="568" t="n">
        <f aca="false" ca="false" dt2D="false" dtr="false" t="normal">$L397*$K397*AD393</f>
        <v>0</v>
      </c>
      <c r="AE397" s="568" t="n">
        <f aca="false" ca="false" dt2D="false" dtr="false" t="normal">$L397*$K397*AE393</f>
        <v>0</v>
      </c>
      <c r="AF397" s="568" t="n">
        <f aca="false" ca="false" dt2D="false" dtr="false" t="normal">$L397*$K397*AF393</f>
        <v>0</v>
      </c>
      <c r="AG397" s="568" t="n">
        <f aca="false" ca="false" dt2D="false" dtr="false" t="normal">$L397*$K397*AG393</f>
        <v>0</v>
      </c>
      <c r="AH397" s="568" t="n">
        <f aca="false" ca="false" dt2D="false" dtr="false" t="normal">$L397*$K397*AH393</f>
        <v>0</v>
      </c>
      <c r="AI397" s="568" t="n">
        <f aca="false" ca="false" dt2D="false" dtr="false" t="normal">$L397*$K397*AI393</f>
        <v>0</v>
      </c>
      <c r="AJ397" s="568" t="n">
        <f aca="false" ca="false" dt2D="false" dtr="false" t="normal">$L397*$K397*AJ393</f>
        <v>0</v>
      </c>
      <c r="AK397" s="568" t="n">
        <f aca="false" ca="false" dt2D="false" dtr="false" t="normal">$L397*$K397*AK393</f>
        <v>0</v>
      </c>
      <c r="AL397" s="568" t="n">
        <f aca="false" ca="false" dt2D="false" dtr="false" t="normal">$L397*$K397*AL393</f>
        <v>0</v>
      </c>
      <c r="AM397" s="568" t="n">
        <f aca="false" ca="false" dt2D="false" dtr="false" t="normal">$L397*$K397*AM393</f>
        <v>0</v>
      </c>
      <c r="AN397" s="568" t="n">
        <f aca="false" ca="false" dt2D="false" dtr="false" t="normal">$L397*$K397*AN393</f>
        <v>0</v>
      </c>
      <c r="AO397" s="568" t="n">
        <f aca="false" ca="false" dt2D="false" dtr="false" t="normal">$L397*$K397*AO393</f>
        <v>0</v>
      </c>
      <c r="AP397" s="568" t="n">
        <f aca="false" ca="false" dt2D="false" dtr="false" t="normal">$L397*$K397*AP393</f>
        <v>0</v>
      </c>
      <c r="AQ397" s="568" t="n">
        <f aca="false" ca="false" dt2D="false" dtr="false" t="normal">$L397*$K397*AQ393</f>
        <v>0</v>
      </c>
      <c r="AR397" s="568" t="n">
        <f aca="false" ca="false" dt2D="false" dtr="false" t="normal">$L397*$K397*AR393</f>
        <v>0</v>
      </c>
      <c r="AS397" s="568" t="n">
        <f aca="false" ca="false" dt2D="false" dtr="false" t="normal">$L397*$K397*AS393</f>
        <v>0</v>
      </c>
      <c r="AT397" s="568" t="n">
        <f aca="false" ca="false" dt2D="false" dtr="false" t="normal">$L397*$K397*AT393</f>
        <v>0</v>
      </c>
      <c r="AU397" s="568" t="n">
        <f aca="false" ca="false" dt2D="false" dtr="false" t="normal">$L397*$K397*AU393</f>
        <v>0</v>
      </c>
      <c r="AV397" s="568" t="n">
        <f aca="false" ca="false" dt2D="false" dtr="false" t="normal">$L397*$K397*AV393</f>
        <v>0</v>
      </c>
      <c r="AW397" s="568" t="n">
        <f aca="false" ca="false" dt2D="false" dtr="false" t="normal">$L397*$K397*AW393</f>
        <v>0</v>
      </c>
      <c r="AX397" s="568" t="n">
        <f aca="false" ca="false" dt2D="false" dtr="false" t="normal">$L397*$K397*AX393</f>
        <v>0</v>
      </c>
      <c r="AY397" s="568" t="n">
        <f aca="false" ca="false" dt2D="false" dtr="false" t="normal">$L397*$K397*AY393</f>
        <v>0</v>
      </c>
      <c r="AZ397" s="568" t="n">
        <f aca="false" ca="false" dt2D="false" dtr="false" t="normal">$L397*$K397*AZ393</f>
        <v>0</v>
      </c>
      <c r="BA397" s="568" t="n">
        <f aca="false" ca="false" dt2D="false" dtr="false" t="normal">$L397*$K397*BA393</f>
        <v>0</v>
      </c>
      <c r="BB397" s="568" t="n">
        <f aca="false" ca="false" dt2D="false" dtr="false" t="normal">$L397*$K397*BB393</f>
        <v>0</v>
      </c>
      <c r="BC397" s="568" t="n">
        <f aca="false" ca="false" dt2D="false" dtr="false" t="normal">$L397*$K397*BC393</f>
        <v>0</v>
      </c>
      <c r="BD397" s="568" t="n">
        <f aca="false" ca="false" dt2D="false" dtr="false" t="normal">$L397*$K397*BD393</f>
        <v>0</v>
      </c>
      <c r="BE397" s="568" t="n">
        <f aca="false" ca="false" dt2D="false" dtr="false" t="normal">$L397*$K397*BE393</f>
        <v>0</v>
      </c>
      <c r="BF397" s="568" t="n">
        <f aca="false" ca="false" dt2D="false" dtr="false" t="normal">$L397*$K397*BF393</f>
        <v>0</v>
      </c>
      <c r="BG397" s="568" t="n">
        <f aca="false" ca="false" dt2D="false" dtr="false" t="normal">$L397*$K397*BG393</f>
        <v>0</v>
      </c>
      <c r="BH397" s="568" t="n">
        <f aca="false" ca="false" dt2D="false" dtr="false" t="normal">$L397*$K397*BH393</f>
        <v>0</v>
      </c>
      <c r="BI397" s="568" t="n">
        <f aca="false" ca="false" dt2D="false" dtr="false" t="normal">$L397*$K397*BI393</f>
        <v>0</v>
      </c>
      <c r="BJ397" s="568" t="n">
        <f aca="false" ca="false" dt2D="false" dtr="false" t="normal">$L397*$K397*BJ393</f>
        <v>0</v>
      </c>
      <c r="BK397" s="568" t="n">
        <f aca="false" ca="false" dt2D="false" dtr="false" t="normal">$L397*$K397*BK393</f>
        <v>0</v>
      </c>
      <c r="BL397" s="568" t="n">
        <f aca="false" ca="false" dt2D="false" dtr="false" t="normal">$L397*$K397*BL393</f>
        <v>0</v>
      </c>
      <c r="BM397" s="568" t="n">
        <f aca="false" ca="false" dt2D="false" dtr="false" t="normal">$L397*$K397*BM393</f>
        <v>0</v>
      </c>
      <c r="BN397" s="568" t="n">
        <f aca="false" ca="false" dt2D="false" dtr="false" t="normal">$L397*$K397*BN393</f>
        <v>0</v>
      </c>
      <c r="BO397" s="568" t="n">
        <f aca="false" ca="false" dt2D="false" dtr="false" t="normal">$L397*$K397*BO393</f>
        <v>0</v>
      </c>
      <c r="BP397" s="568" t="n">
        <f aca="false" ca="false" dt2D="false" dtr="false" t="normal">$L397*$K397*BP393</f>
        <v>0</v>
      </c>
      <c r="BQ397" s="568" t="n">
        <f aca="false" ca="false" dt2D="false" dtr="false" t="normal">$L397*$K397*BQ393</f>
        <v>0</v>
      </c>
      <c r="BR397" s="568" t="n">
        <f aca="false" ca="false" dt2D="false" dtr="false" t="normal">$L397*$K397*BR393</f>
        <v>0</v>
      </c>
      <c r="BS397" s="568" t="n">
        <f aca="false" ca="false" dt2D="false" dtr="false" t="normal">$L397*$K397*BS393</f>
        <v>0</v>
      </c>
      <c r="BT397" s="568" t="n">
        <f aca="false" ca="false" dt2D="false" dtr="false" t="normal">$L397*$K397*BT393</f>
        <v>0</v>
      </c>
    </row>
    <row hidden="true" ht="16.5" outlineLevel="2" r="398">
      <c r="A398" s="529" t="e">
        <f aca="false" ca="false" dt2D="false" dtr="false" t="normal">A397</f>
        <v>#N/A</v>
      </c>
      <c r="F398" s="482" t="e">
        <f aca="false" ca="false" dt2D="false" dtr="false" t="normal">F397</f>
        <v>#N/A</v>
      </c>
      <c r="G398" s="482" t="n">
        <f aca="false" ca="false" dt2D="false" dtr="false" t="normal">G397</f>
        <v>0</v>
      </c>
      <c r="I398" s="570" t="s">
        <v>588</v>
      </c>
      <c r="J398" s="626" t="n"/>
      <c r="K398" s="567" t="n"/>
      <c r="L398" s="627" t="n"/>
      <c r="M398" s="568" t="n">
        <f aca="false" ca="false" dt2D="false" dtr="false" t="normal">$L398*$K398*M393</f>
        <v>0</v>
      </c>
      <c r="N398" s="568" t="n">
        <f aca="false" ca="false" dt2D="false" dtr="false" t="normal">$L398*$K398*N393</f>
        <v>0</v>
      </c>
      <c r="O398" s="568" t="n">
        <f aca="false" ca="false" dt2D="false" dtr="false" t="normal">$L398*$K398*O393</f>
        <v>0</v>
      </c>
      <c r="P398" s="568" t="n">
        <f aca="false" ca="false" dt2D="false" dtr="false" t="normal">$L398*$K398*P393</f>
        <v>0</v>
      </c>
      <c r="Q398" s="568" t="n">
        <f aca="false" ca="false" dt2D="false" dtr="false" t="normal">$L398*$K398*Q393</f>
        <v>0</v>
      </c>
      <c r="R398" s="568" t="n">
        <f aca="false" ca="false" dt2D="false" dtr="false" t="normal">$L398*$K398*R393</f>
        <v>0</v>
      </c>
      <c r="S398" s="568" t="n">
        <f aca="false" ca="false" dt2D="false" dtr="false" t="normal">$L398*$K398*S393</f>
        <v>0</v>
      </c>
      <c r="T398" s="568" t="n">
        <f aca="false" ca="false" dt2D="false" dtr="false" t="normal">$L398*$K398*T393</f>
        <v>0</v>
      </c>
      <c r="U398" s="568" t="n">
        <f aca="false" ca="false" dt2D="false" dtr="false" t="normal">$L398*$K398*U393</f>
        <v>0</v>
      </c>
      <c r="V398" s="568" t="n">
        <f aca="false" ca="false" dt2D="false" dtr="false" t="normal">$L398*$K398*V393</f>
        <v>0</v>
      </c>
      <c r="W398" s="568" t="n">
        <f aca="false" ca="false" dt2D="false" dtr="false" t="normal">$L398*$K398*W393</f>
        <v>0</v>
      </c>
      <c r="X398" s="568" t="n">
        <f aca="false" ca="false" dt2D="false" dtr="false" t="normal">$L398*$K398*X393</f>
        <v>0</v>
      </c>
      <c r="Y398" s="568" t="n">
        <f aca="false" ca="false" dt2D="false" dtr="false" t="normal">$L398*$K398*Y393</f>
        <v>0</v>
      </c>
      <c r="Z398" s="568" t="n">
        <f aca="false" ca="false" dt2D="false" dtr="false" t="normal">$L398*$K398*Z393</f>
        <v>0</v>
      </c>
      <c r="AA398" s="568" t="n">
        <f aca="false" ca="false" dt2D="false" dtr="false" t="normal">$L398*$K398*AA393</f>
        <v>0</v>
      </c>
      <c r="AB398" s="568" t="n">
        <f aca="false" ca="false" dt2D="false" dtr="false" t="normal">$L398*$K398*AB393</f>
        <v>0</v>
      </c>
      <c r="AC398" s="568" t="n">
        <f aca="false" ca="false" dt2D="false" dtr="false" t="normal">$L398*$K398*AC393</f>
        <v>0</v>
      </c>
      <c r="AD398" s="568" t="n">
        <f aca="false" ca="false" dt2D="false" dtr="false" t="normal">$L398*$K398*AD393</f>
        <v>0</v>
      </c>
      <c r="AE398" s="568" t="n">
        <f aca="false" ca="false" dt2D="false" dtr="false" t="normal">$L398*$K398*AE393</f>
        <v>0</v>
      </c>
      <c r="AF398" s="568" t="n">
        <f aca="false" ca="false" dt2D="false" dtr="false" t="normal">$L398*$K398*AF393</f>
        <v>0</v>
      </c>
      <c r="AG398" s="568" t="n">
        <f aca="false" ca="false" dt2D="false" dtr="false" t="normal">$L398*$K398*AG393</f>
        <v>0</v>
      </c>
      <c r="AH398" s="568" t="n">
        <f aca="false" ca="false" dt2D="false" dtr="false" t="normal">$L398*$K398*AH393</f>
        <v>0</v>
      </c>
      <c r="AI398" s="568" t="n">
        <f aca="false" ca="false" dt2D="false" dtr="false" t="normal">$L398*$K398*AI393</f>
        <v>0</v>
      </c>
      <c r="AJ398" s="568" t="n">
        <f aca="false" ca="false" dt2D="false" dtr="false" t="normal">$L398*$K398*AJ393</f>
        <v>0</v>
      </c>
      <c r="AK398" s="568" t="n">
        <f aca="false" ca="false" dt2D="false" dtr="false" t="normal">$L398*$K398*AK393</f>
        <v>0</v>
      </c>
      <c r="AL398" s="568" t="n">
        <f aca="false" ca="false" dt2D="false" dtr="false" t="normal">$L398*$K398*AL393</f>
        <v>0</v>
      </c>
      <c r="AM398" s="568" t="n">
        <f aca="false" ca="false" dt2D="false" dtr="false" t="normal">$L398*$K398*AM393</f>
        <v>0</v>
      </c>
      <c r="AN398" s="568" t="n">
        <f aca="false" ca="false" dt2D="false" dtr="false" t="normal">$L398*$K398*AN393</f>
        <v>0</v>
      </c>
      <c r="AO398" s="568" t="n">
        <f aca="false" ca="false" dt2D="false" dtr="false" t="normal">$L398*$K398*AO393</f>
        <v>0</v>
      </c>
      <c r="AP398" s="568" t="n">
        <f aca="false" ca="false" dt2D="false" dtr="false" t="normal">$L398*$K398*AP393</f>
        <v>0</v>
      </c>
      <c r="AQ398" s="568" t="n">
        <f aca="false" ca="false" dt2D="false" dtr="false" t="normal">$L398*$K398*AQ393</f>
        <v>0</v>
      </c>
      <c r="AR398" s="568" t="n">
        <f aca="false" ca="false" dt2D="false" dtr="false" t="normal">$L398*$K398*AR393</f>
        <v>0</v>
      </c>
      <c r="AS398" s="568" t="n">
        <f aca="false" ca="false" dt2D="false" dtr="false" t="normal">$L398*$K398*AS393</f>
        <v>0</v>
      </c>
      <c r="AT398" s="568" t="n">
        <f aca="false" ca="false" dt2D="false" dtr="false" t="normal">$L398*$K398*AT393</f>
        <v>0</v>
      </c>
      <c r="AU398" s="568" t="n">
        <f aca="false" ca="false" dt2D="false" dtr="false" t="normal">$L398*$K398*AU393</f>
        <v>0</v>
      </c>
      <c r="AV398" s="568" t="n">
        <f aca="false" ca="false" dt2D="false" dtr="false" t="normal">$L398*$K398*AV393</f>
        <v>0</v>
      </c>
      <c r="AW398" s="568" t="n">
        <f aca="false" ca="false" dt2D="false" dtr="false" t="normal">$L398*$K398*AW393</f>
        <v>0</v>
      </c>
      <c r="AX398" s="568" t="n">
        <f aca="false" ca="false" dt2D="false" dtr="false" t="normal">$L398*$K398*AX393</f>
        <v>0</v>
      </c>
      <c r="AY398" s="568" t="n">
        <f aca="false" ca="false" dt2D="false" dtr="false" t="normal">$L398*$K398*AY393</f>
        <v>0</v>
      </c>
      <c r="AZ398" s="568" t="n">
        <f aca="false" ca="false" dt2D="false" dtr="false" t="normal">$L398*$K398*AZ393</f>
        <v>0</v>
      </c>
      <c r="BA398" s="568" t="n">
        <f aca="false" ca="false" dt2D="false" dtr="false" t="normal">$L398*$K398*BA393</f>
        <v>0</v>
      </c>
      <c r="BB398" s="568" t="n">
        <f aca="false" ca="false" dt2D="false" dtr="false" t="normal">$L398*$K398*BB393</f>
        <v>0</v>
      </c>
      <c r="BC398" s="568" t="n">
        <f aca="false" ca="false" dt2D="false" dtr="false" t="normal">$L398*$K398*BC393</f>
        <v>0</v>
      </c>
      <c r="BD398" s="568" t="n">
        <f aca="false" ca="false" dt2D="false" dtr="false" t="normal">$L398*$K398*BD393</f>
        <v>0</v>
      </c>
      <c r="BE398" s="568" t="n">
        <f aca="false" ca="false" dt2D="false" dtr="false" t="normal">$L398*$K398*BE393</f>
        <v>0</v>
      </c>
      <c r="BF398" s="568" t="n">
        <f aca="false" ca="false" dt2D="false" dtr="false" t="normal">$L398*$K398*BF393</f>
        <v>0</v>
      </c>
      <c r="BG398" s="568" t="n">
        <f aca="false" ca="false" dt2D="false" dtr="false" t="normal">$L398*$K398*BG393</f>
        <v>0</v>
      </c>
      <c r="BH398" s="568" t="n">
        <f aca="false" ca="false" dt2D="false" dtr="false" t="normal">$L398*$K398*BH393</f>
        <v>0</v>
      </c>
      <c r="BI398" s="568" t="n">
        <f aca="false" ca="false" dt2D="false" dtr="false" t="normal">$L398*$K398*BI393</f>
        <v>0</v>
      </c>
      <c r="BJ398" s="568" t="n">
        <f aca="false" ca="false" dt2D="false" dtr="false" t="normal">$L398*$K398*BJ393</f>
        <v>0</v>
      </c>
      <c r="BK398" s="568" t="n">
        <f aca="false" ca="false" dt2D="false" dtr="false" t="normal">$L398*$K398*BK393</f>
        <v>0</v>
      </c>
      <c r="BL398" s="568" t="n">
        <f aca="false" ca="false" dt2D="false" dtr="false" t="normal">$L398*$K398*BL393</f>
        <v>0</v>
      </c>
      <c r="BM398" s="568" t="n">
        <f aca="false" ca="false" dt2D="false" dtr="false" t="normal">$L398*$K398*BM393</f>
        <v>0</v>
      </c>
      <c r="BN398" s="568" t="n">
        <f aca="false" ca="false" dt2D="false" dtr="false" t="normal">$L398*$K398*BN393</f>
        <v>0</v>
      </c>
      <c r="BO398" s="568" t="n">
        <f aca="false" ca="false" dt2D="false" dtr="false" t="normal">$L398*$K398*BO393</f>
        <v>0</v>
      </c>
      <c r="BP398" s="568" t="n">
        <f aca="false" ca="false" dt2D="false" dtr="false" t="normal">$L398*$K398*BP393</f>
        <v>0</v>
      </c>
      <c r="BQ398" s="568" t="n">
        <f aca="false" ca="false" dt2D="false" dtr="false" t="normal">$L398*$K398*BQ393</f>
        <v>0</v>
      </c>
      <c r="BR398" s="568" t="n">
        <f aca="false" ca="false" dt2D="false" dtr="false" t="normal">$L398*$K398*BR393</f>
        <v>0</v>
      </c>
      <c r="BS398" s="568" t="n">
        <f aca="false" ca="false" dt2D="false" dtr="false" t="normal">$L398*$K398*BS393</f>
        <v>0</v>
      </c>
      <c r="BT398" s="568" t="n">
        <f aca="false" ca="false" dt2D="false" dtr="false" t="normal">$L398*$K398*BT393</f>
        <v>0</v>
      </c>
    </row>
    <row hidden="true" ht="16.5" outlineLevel="2" r="399">
      <c r="A399" s="529" t="e">
        <f aca="false" ca="false" dt2D="false" dtr="false" t="normal">A398</f>
        <v>#N/A</v>
      </c>
      <c r="F399" s="482" t="e">
        <f aca="false" ca="false" dt2D="false" dtr="false" t="normal">F398</f>
        <v>#N/A</v>
      </c>
      <c r="G399" s="482" t="n">
        <f aca="false" ca="false" dt2D="false" dtr="false" t="normal">G398</f>
        <v>0</v>
      </c>
      <c r="I399" s="570" t="s">
        <v>588</v>
      </c>
      <c r="J399" s="626" t="n"/>
      <c r="K399" s="567" t="n"/>
      <c r="L399" s="627" t="n"/>
      <c r="M399" s="568" t="n">
        <f aca="false" ca="false" dt2D="false" dtr="false" t="normal">$L399*$K399*M393</f>
        <v>0</v>
      </c>
      <c r="N399" s="568" t="n">
        <f aca="false" ca="false" dt2D="false" dtr="false" t="normal">$L399*$K399*N393</f>
        <v>0</v>
      </c>
      <c r="O399" s="568" t="n">
        <f aca="false" ca="false" dt2D="false" dtr="false" t="normal">$L399*$K399*O393</f>
        <v>0</v>
      </c>
      <c r="P399" s="568" t="n">
        <f aca="false" ca="false" dt2D="false" dtr="false" t="normal">$L399*$K399*P393</f>
        <v>0</v>
      </c>
      <c r="Q399" s="568" t="n">
        <f aca="false" ca="false" dt2D="false" dtr="false" t="normal">$L399*$K399*Q393</f>
        <v>0</v>
      </c>
      <c r="R399" s="568" t="n">
        <f aca="false" ca="false" dt2D="false" dtr="false" t="normal">$L399*$K399*R393</f>
        <v>0</v>
      </c>
      <c r="S399" s="568" t="n">
        <f aca="false" ca="false" dt2D="false" dtr="false" t="normal">$L399*$K399*S393</f>
        <v>0</v>
      </c>
      <c r="T399" s="568" t="n">
        <f aca="false" ca="false" dt2D="false" dtr="false" t="normal">$L399*$K399*T393</f>
        <v>0</v>
      </c>
      <c r="U399" s="568" t="n">
        <f aca="false" ca="false" dt2D="false" dtr="false" t="normal">$L399*$K399*U393</f>
        <v>0</v>
      </c>
      <c r="V399" s="568" t="n">
        <f aca="false" ca="false" dt2D="false" dtr="false" t="normal">$L399*$K399*V393</f>
        <v>0</v>
      </c>
      <c r="W399" s="568" t="n">
        <f aca="false" ca="false" dt2D="false" dtr="false" t="normal">$L399*$K399*W393</f>
        <v>0</v>
      </c>
      <c r="X399" s="568" t="n">
        <f aca="false" ca="false" dt2D="false" dtr="false" t="normal">$L399*$K399*X393</f>
        <v>0</v>
      </c>
      <c r="Y399" s="568" t="n">
        <f aca="false" ca="false" dt2D="false" dtr="false" t="normal">$L399*$K399*Y393</f>
        <v>0</v>
      </c>
      <c r="Z399" s="568" t="n">
        <f aca="false" ca="false" dt2D="false" dtr="false" t="normal">$L399*$K399*Z393</f>
        <v>0</v>
      </c>
      <c r="AA399" s="568" t="n">
        <f aca="false" ca="false" dt2D="false" dtr="false" t="normal">$L399*$K399*AA393</f>
        <v>0</v>
      </c>
      <c r="AB399" s="568" t="n">
        <f aca="false" ca="false" dt2D="false" dtr="false" t="normal">$L399*$K399*AB393</f>
        <v>0</v>
      </c>
      <c r="AC399" s="568" t="n">
        <f aca="false" ca="false" dt2D="false" dtr="false" t="normal">$L399*$K399*AC393</f>
        <v>0</v>
      </c>
      <c r="AD399" s="568" t="n">
        <f aca="false" ca="false" dt2D="false" dtr="false" t="normal">$L399*$K399*AD393</f>
        <v>0</v>
      </c>
      <c r="AE399" s="568" t="n">
        <f aca="false" ca="false" dt2D="false" dtr="false" t="normal">$L399*$K399*AE393</f>
        <v>0</v>
      </c>
      <c r="AF399" s="568" t="n">
        <f aca="false" ca="false" dt2D="false" dtr="false" t="normal">$L399*$K399*AF393</f>
        <v>0</v>
      </c>
      <c r="AG399" s="568" t="n">
        <f aca="false" ca="false" dt2D="false" dtr="false" t="normal">$L399*$K399*AG393</f>
        <v>0</v>
      </c>
      <c r="AH399" s="568" t="n">
        <f aca="false" ca="false" dt2D="false" dtr="false" t="normal">$L399*$K399*AH393</f>
        <v>0</v>
      </c>
      <c r="AI399" s="568" t="n">
        <f aca="false" ca="false" dt2D="false" dtr="false" t="normal">$L399*$K399*AI393</f>
        <v>0</v>
      </c>
      <c r="AJ399" s="568" t="n">
        <f aca="false" ca="false" dt2D="false" dtr="false" t="normal">$L399*$K399*AJ393</f>
        <v>0</v>
      </c>
      <c r="AK399" s="568" t="n">
        <f aca="false" ca="false" dt2D="false" dtr="false" t="normal">$L399*$K399*AK393</f>
        <v>0</v>
      </c>
      <c r="AL399" s="568" t="n">
        <f aca="false" ca="false" dt2D="false" dtr="false" t="normal">$L399*$K399*AL393</f>
        <v>0</v>
      </c>
      <c r="AM399" s="568" t="n">
        <f aca="false" ca="false" dt2D="false" dtr="false" t="normal">$L399*$K399*AM393</f>
        <v>0</v>
      </c>
      <c r="AN399" s="568" t="n">
        <f aca="false" ca="false" dt2D="false" dtr="false" t="normal">$L399*$K399*AN393</f>
        <v>0</v>
      </c>
      <c r="AO399" s="568" t="n">
        <f aca="false" ca="false" dt2D="false" dtr="false" t="normal">$L399*$K399*AO393</f>
        <v>0</v>
      </c>
      <c r="AP399" s="568" t="n">
        <f aca="false" ca="false" dt2D="false" dtr="false" t="normal">$L399*$K399*AP393</f>
        <v>0</v>
      </c>
      <c r="AQ399" s="568" t="n">
        <f aca="false" ca="false" dt2D="false" dtr="false" t="normal">$L399*$K399*AQ393</f>
        <v>0</v>
      </c>
      <c r="AR399" s="568" t="n">
        <f aca="false" ca="false" dt2D="false" dtr="false" t="normal">$L399*$K399*AR393</f>
        <v>0</v>
      </c>
      <c r="AS399" s="568" t="n">
        <f aca="false" ca="false" dt2D="false" dtr="false" t="normal">$L399*$K399*AS393</f>
        <v>0</v>
      </c>
      <c r="AT399" s="568" t="n">
        <f aca="false" ca="false" dt2D="false" dtr="false" t="normal">$L399*$K399*AT393</f>
        <v>0</v>
      </c>
      <c r="AU399" s="568" t="n">
        <f aca="false" ca="false" dt2D="false" dtr="false" t="normal">$L399*$K399*AU393</f>
        <v>0</v>
      </c>
      <c r="AV399" s="568" t="n">
        <f aca="false" ca="false" dt2D="false" dtr="false" t="normal">$L399*$K399*AV393</f>
        <v>0</v>
      </c>
      <c r="AW399" s="568" t="n">
        <f aca="false" ca="false" dt2D="false" dtr="false" t="normal">$L399*$K399*AW393</f>
        <v>0</v>
      </c>
      <c r="AX399" s="568" t="n">
        <f aca="false" ca="false" dt2D="false" dtr="false" t="normal">$L399*$K399*AX393</f>
        <v>0</v>
      </c>
      <c r="AY399" s="568" t="n">
        <f aca="false" ca="false" dt2D="false" dtr="false" t="normal">$L399*$K399*AY393</f>
        <v>0</v>
      </c>
      <c r="AZ399" s="568" t="n">
        <f aca="false" ca="false" dt2D="false" dtr="false" t="normal">$L399*$K399*AZ393</f>
        <v>0</v>
      </c>
      <c r="BA399" s="568" t="n">
        <f aca="false" ca="false" dt2D="false" dtr="false" t="normal">$L399*$K399*BA393</f>
        <v>0</v>
      </c>
      <c r="BB399" s="568" t="n">
        <f aca="false" ca="false" dt2D="false" dtr="false" t="normal">$L399*$K399*BB393</f>
        <v>0</v>
      </c>
      <c r="BC399" s="568" t="n">
        <f aca="false" ca="false" dt2D="false" dtr="false" t="normal">$L399*$K399*BC393</f>
        <v>0</v>
      </c>
      <c r="BD399" s="568" t="n">
        <f aca="false" ca="false" dt2D="false" dtr="false" t="normal">$L399*$K399*BD393</f>
        <v>0</v>
      </c>
      <c r="BE399" s="568" t="n">
        <f aca="false" ca="false" dt2D="false" dtr="false" t="normal">$L399*$K399*BE393</f>
        <v>0</v>
      </c>
      <c r="BF399" s="568" t="n">
        <f aca="false" ca="false" dt2D="false" dtr="false" t="normal">$L399*$K399*BF393</f>
        <v>0</v>
      </c>
      <c r="BG399" s="568" t="n">
        <f aca="false" ca="false" dt2D="false" dtr="false" t="normal">$L399*$K399*BG393</f>
        <v>0</v>
      </c>
      <c r="BH399" s="568" t="n">
        <f aca="false" ca="false" dt2D="false" dtr="false" t="normal">$L399*$K399*BH393</f>
        <v>0</v>
      </c>
      <c r="BI399" s="568" t="n">
        <f aca="false" ca="false" dt2D="false" dtr="false" t="normal">$L399*$K399*BI393</f>
        <v>0</v>
      </c>
      <c r="BJ399" s="568" t="n">
        <f aca="false" ca="false" dt2D="false" dtr="false" t="normal">$L399*$K399*BJ393</f>
        <v>0</v>
      </c>
      <c r="BK399" s="568" t="n">
        <f aca="false" ca="false" dt2D="false" dtr="false" t="normal">$L399*$K399*BK393</f>
        <v>0</v>
      </c>
      <c r="BL399" s="568" t="n">
        <f aca="false" ca="false" dt2D="false" dtr="false" t="normal">$L399*$K399*BL393</f>
        <v>0</v>
      </c>
      <c r="BM399" s="568" t="n">
        <f aca="false" ca="false" dt2D="false" dtr="false" t="normal">$L399*$K399*BM393</f>
        <v>0</v>
      </c>
      <c r="BN399" s="568" t="n">
        <f aca="false" ca="false" dt2D="false" dtr="false" t="normal">$L399*$K399*BN393</f>
        <v>0</v>
      </c>
      <c r="BO399" s="568" t="n">
        <f aca="false" ca="false" dt2D="false" dtr="false" t="normal">$L399*$K399*BO393</f>
        <v>0</v>
      </c>
      <c r="BP399" s="568" t="n">
        <f aca="false" ca="false" dt2D="false" dtr="false" t="normal">$L399*$K399*BP393</f>
        <v>0</v>
      </c>
      <c r="BQ399" s="568" t="n">
        <f aca="false" ca="false" dt2D="false" dtr="false" t="normal">$L399*$K399*BQ393</f>
        <v>0</v>
      </c>
      <c r="BR399" s="568" t="n">
        <f aca="false" ca="false" dt2D="false" dtr="false" t="normal">$L399*$K399*BR393</f>
        <v>0</v>
      </c>
      <c r="BS399" s="568" t="n">
        <f aca="false" ca="false" dt2D="false" dtr="false" t="normal">$L399*$K399*BS393</f>
        <v>0</v>
      </c>
      <c r="BT399" s="568" t="n">
        <f aca="false" ca="false" dt2D="false" dtr="false" t="normal">$L399*$K399*BT393</f>
        <v>0</v>
      </c>
    </row>
    <row hidden="true" ht="16.5" outlineLevel="1" r="400">
      <c r="A400" s="529" t="e">
        <f aca="false" ca="false" dt2D="false" dtr="false" t="normal">A399</f>
        <v>#N/A</v>
      </c>
      <c r="B400" s="482" t="s">
        <v>575</v>
      </c>
      <c r="D400" s="482" t="s">
        <v>579</v>
      </c>
      <c r="E400" s="482" t="s">
        <v>629</v>
      </c>
      <c r="F400" s="482" t="e">
        <f aca="false" ca="false" dt2D="false" dtr="false" t="normal">F399</f>
        <v>#N/A</v>
      </c>
      <c r="G400" s="482" t="n">
        <f aca="false" ca="false" dt2D="false" dtr="false" t="normal">G399</f>
        <v>0</v>
      </c>
      <c r="I400" s="571" t="s">
        <v>724</v>
      </c>
      <c r="L400" s="235" t="n"/>
      <c r="M400" s="573" t="n">
        <f aca="false" ca="false" dt2D="false" dtr="false" t="normal">SUM(M394:M399)</f>
        <v>0</v>
      </c>
      <c r="N400" s="573" t="n">
        <f aca="false" ca="false" dt2D="false" dtr="false" t="normal">SUM(N394:N399)</f>
        <v>0</v>
      </c>
      <c r="O400" s="573" t="n">
        <f aca="false" ca="false" dt2D="false" dtr="false" t="normal">SUM(O394:O399)</f>
        <v>0</v>
      </c>
      <c r="P400" s="573" t="n">
        <f aca="false" ca="false" dt2D="false" dtr="false" t="normal">SUM(P394:P399)</f>
        <v>0</v>
      </c>
      <c r="Q400" s="573" t="n">
        <f aca="false" ca="false" dt2D="false" dtr="false" t="normal">SUM(Q394:Q399)</f>
        <v>0</v>
      </c>
      <c r="R400" s="573" t="n">
        <f aca="false" ca="false" dt2D="false" dtr="false" t="normal">SUM(R394:R399)</f>
        <v>0</v>
      </c>
      <c r="S400" s="573" t="n">
        <f aca="false" ca="false" dt2D="false" dtr="false" t="normal">SUM(S394:S399)</f>
        <v>0</v>
      </c>
      <c r="T400" s="573" t="n">
        <f aca="false" ca="false" dt2D="false" dtr="false" t="normal">SUM(T394:T399)</f>
        <v>0</v>
      </c>
      <c r="U400" s="573" t="n">
        <f aca="false" ca="false" dt2D="false" dtr="false" t="normal">SUM(U394:U399)</f>
        <v>0</v>
      </c>
      <c r="V400" s="573" t="n">
        <f aca="false" ca="false" dt2D="false" dtr="false" t="normal">SUM(V394:V399)</f>
        <v>0</v>
      </c>
      <c r="W400" s="573" t="n">
        <f aca="false" ca="false" dt2D="false" dtr="false" t="normal">SUM(W394:W399)</f>
        <v>0</v>
      </c>
      <c r="X400" s="573" t="n">
        <f aca="false" ca="false" dt2D="false" dtr="false" t="normal">SUM(X394:X399)</f>
        <v>0</v>
      </c>
      <c r="Y400" s="573" t="n">
        <f aca="false" ca="false" dt2D="false" dtr="false" t="normal">SUM(Y394:Y399)</f>
        <v>0</v>
      </c>
      <c r="Z400" s="573" t="n">
        <f aca="false" ca="false" dt2D="false" dtr="false" t="normal">SUM(Z394:Z399)</f>
        <v>0</v>
      </c>
      <c r="AA400" s="573" t="n">
        <f aca="false" ca="false" dt2D="false" dtr="false" t="normal">SUM(AA394:AA399)</f>
        <v>0</v>
      </c>
      <c r="AB400" s="573" t="n">
        <f aca="false" ca="false" dt2D="false" dtr="false" t="normal">SUM(AB394:AB399)</f>
        <v>0</v>
      </c>
      <c r="AC400" s="573" t="n">
        <f aca="false" ca="false" dt2D="false" dtr="false" t="normal">SUM(AC394:AC399)</f>
        <v>0</v>
      </c>
      <c r="AD400" s="573" t="n">
        <f aca="false" ca="false" dt2D="false" dtr="false" t="normal">SUM(AD394:AD399)</f>
        <v>0</v>
      </c>
      <c r="AE400" s="573" t="n">
        <f aca="false" ca="false" dt2D="false" dtr="false" t="normal">SUM(AE394:AE399)</f>
        <v>0</v>
      </c>
      <c r="AF400" s="573" t="n">
        <f aca="false" ca="false" dt2D="false" dtr="false" t="normal">SUM(AF394:AF399)</f>
        <v>0</v>
      </c>
      <c r="AG400" s="573" t="n">
        <f aca="false" ca="false" dt2D="false" dtr="false" t="normal">SUM(AG394:AG399)</f>
        <v>0</v>
      </c>
      <c r="AH400" s="573" t="n">
        <f aca="false" ca="false" dt2D="false" dtr="false" t="normal">SUM(AH394:AH399)</f>
        <v>0</v>
      </c>
      <c r="AI400" s="573" t="n">
        <f aca="false" ca="false" dt2D="false" dtr="false" t="normal">SUM(AI394:AI399)</f>
        <v>0</v>
      </c>
      <c r="AJ400" s="573" t="n">
        <f aca="false" ca="false" dt2D="false" dtr="false" t="normal">SUM(AJ394:AJ399)</f>
        <v>0</v>
      </c>
      <c r="AK400" s="573" t="n">
        <f aca="false" ca="false" dt2D="false" dtr="false" t="normal">SUM(AK394:AK399)</f>
        <v>0</v>
      </c>
      <c r="AL400" s="573" t="n">
        <f aca="false" ca="false" dt2D="false" dtr="false" t="normal">SUM(AL394:AL399)</f>
        <v>0</v>
      </c>
      <c r="AM400" s="573" t="n">
        <f aca="false" ca="false" dt2D="false" dtr="false" t="normal">SUM(AM394:AM399)</f>
        <v>0</v>
      </c>
      <c r="AN400" s="573" t="n">
        <f aca="false" ca="false" dt2D="false" dtr="false" t="normal">SUM(AN394:AN399)</f>
        <v>0</v>
      </c>
      <c r="AO400" s="573" t="n">
        <f aca="false" ca="false" dt2D="false" dtr="false" t="normal">SUM(AO394:AO399)</f>
        <v>0</v>
      </c>
      <c r="AP400" s="573" t="n">
        <f aca="false" ca="false" dt2D="false" dtr="false" t="normal">SUM(AP394:AP399)</f>
        <v>0</v>
      </c>
      <c r="AQ400" s="573" t="n">
        <f aca="false" ca="false" dt2D="false" dtr="false" t="normal">SUM(AQ394:AQ399)</f>
        <v>0</v>
      </c>
      <c r="AR400" s="573" t="n">
        <f aca="false" ca="false" dt2D="false" dtr="false" t="normal">SUM(AR394:AR399)</f>
        <v>0</v>
      </c>
      <c r="AS400" s="573" t="n">
        <f aca="false" ca="false" dt2D="false" dtr="false" t="normal">SUM(AS394:AS399)</f>
        <v>0</v>
      </c>
      <c r="AT400" s="573" t="n">
        <f aca="false" ca="false" dt2D="false" dtr="false" t="normal">SUM(AT394:AT399)</f>
        <v>0</v>
      </c>
      <c r="AU400" s="573" t="n">
        <f aca="false" ca="false" dt2D="false" dtr="false" t="normal">SUM(AU394:AU399)</f>
        <v>0</v>
      </c>
      <c r="AV400" s="573" t="n">
        <f aca="false" ca="false" dt2D="false" dtr="false" t="normal">SUM(AV394:AV399)</f>
        <v>0</v>
      </c>
      <c r="AW400" s="573" t="n">
        <f aca="false" ca="false" dt2D="false" dtr="false" t="normal">SUM(AW394:AW399)</f>
        <v>0</v>
      </c>
      <c r="AX400" s="573" t="n">
        <f aca="false" ca="false" dt2D="false" dtr="false" t="normal">SUM(AX394:AX399)</f>
        <v>0</v>
      </c>
      <c r="AY400" s="573" t="n">
        <f aca="false" ca="false" dt2D="false" dtr="false" t="normal">SUM(AY394:AY399)</f>
        <v>0</v>
      </c>
      <c r="AZ400" s="573" t="n">
        <f aca="false" ca="false" dt2D="false" dtr="false" t="normal">SUM(AZ394:AZ399)</f>
        <v>0</v>
      </c>
      <c r="BA400" s="573" t="n">
        <f aca="false" ca="false" dt2D="false" dtr="false" t="normal">SUM(BA394:BA399)</f>
        <v>0</v>
      </c>
      <c r="BB400" s="573" t="n">
        <f aca="false" ca="false" dt2D="false" dtr="false" t="normal">SUM(BB394:BB399)</f>
        <v>0</v>
      </c>
      <c r="BC400" s="573" t="n">
        <f aca="false" ca="false" dt2D="false" dtr="false" t="normal">SUM(BC394:BC399)</f>
        <v>0</v>
      </c>
      <c r="BD400" s="573" t="n">
        <f aca="false" ca="false" dt2D="false" dtr="false" t="normal">SUM(BD394:BD399)</f>
        <v>0</v>
      </c>
      <c r="BE400" s="573" t="n">
        <f aca="false" ca="false" dt2D="false" dtr="false" t="normal">SUM(BE394:BE399)</f>
        <v>0</v>
      </c>
      <c r="BF400" s="573" t="n">
        <f aca="false" ca="false" dt2D="false" dtr="false" t="normal">SUM(BF394:BF399)</f>
        <v>0</v>
      </c>
      <c r="BG400" s="573" t="n">
        <f aca="false" ca="false" dt2D="false" dtr="false" t="normal">SUM(BG394:BG399)</f>
        <v>0</v>
      </c>
      <c r="BH400" s="573" t="n">
        <f aca="false" ca="false" dt2D="false" dtr="false" t="normal">SUM(BH394:BH399)</f>
        <v>0</v>
      </c>
      <c r="BI400" s="573" t="n">
        <f aca="false" ca="false" dt2D="false" dtr="false" t="normal">SUM(BI394:BI399)</f>
        <v>0</v>
      </c>
      <c r="BJ400" s="573" t="n">
        <f aca="false" ca="false" dt2D="false" dtr="false" t="normal">SUM(BJ394:BJ399)</f>
        <v>0</v>
      </c>
      <c r="BK400" s="573" t="n">
        <f aca="false" ca="false" dt2D="false" dtr="false" t="normal">SUM(BK394:BK399)</f>
        <v>0</v>
      </c>
      <c r="BL400" s="573" t="n">
        <f aca="false" ca="false" dt2D="false" dtr="false" t="normal">SUM(BL394:BL399)</f>
        <v>0</v>
      </c>
      <c r="BM400" s="573" t="n">
        <f aca="false" ca="false" dt2D="false" dtr="false" t="normal">SUM(BM394:BM399)</f>
        <v>0</v>
      </c>
      <c r="BN400" s="573" t="n">
        <f aca="false" ca="false" dt2D="false" dtr="false" t="normal">SUM(BN394:BN399)</f>
        <v>0</v>
      </c>
      <c r="BO400" s="573" t="n">
        <f aca="false" ca="false" dt2D="false" dtr="false" t="normal">SUM(BO394:BO399)</f>
        <v>0</v>
      </c>
      <c r="BP400" s="573" t="n">
        <f aca="false" ca="false" dt2D="false" dtr="false" t="normal">SUM(BP394:BP399)</f>
        <v>0</v>
      </c>
      <c r="BQ400" s="573" t="n">
        <f aca="false" ca="false" dt2D="false" dtr="false" t="normal">SUM(BQ394:BQ399)</f>
        <v>0</v>
      </c>
      <c r="BR400" s="573" t="n">
        <f aca="false" ca="false" dt2D="false" dtr="false" t="normal">SUM(BR394:BR399)</f>
        <v>0</v>
      </c>
      <c r="BS400" s="573" t="n">
        <f aca="false" ca="false" dt2D="false" dtr="false" t="normal">SUM(BS394:BS399)</f>
        <v>0</v>
      </c>
      <c r="BT400" s="573" t="n">
        <f aca="false" ca="false" dt2D="false" dtr="false" t="normal">SUM(BT394:BT399)</f>
        <v>0</v>
      </c>
    </row>
    <row hidden="true" ht="16.5" outlineLevel="1" r="401">
      <c r="A401" s="529" t="e">
        <f aca="false" ca="false" dt2D="false" dtr="false" t="normal">A400</f>
        <v>#N/A</v>
      </c>
      <c r="F401" s="482" t="e">
        <f aca="false" ca="false" dt2D="false" dtr="false" t="normal">F400</f>
        <v>#N/A</v>
      </c>
      <c r="G401" s="482" t="n">
        <f aca="false" ca="false" dt2D="false" dtr="false" t="normal">G400</f>
        <v>0</v>
      </c>
      <c r="I401" s="628" t="n"/>
      <c r="L401" s="235" t="n"/>
      <c r="M401" s="244" t="n"/>
      <c r="N401" s="244" t="n"/>
      <c r="O401" s="244" t="n"/>
      <c r="P401" s="244" t="n"/>
      <c r="Q401" s="244" t="n"/>
      <c r="R401" s="244" t="n"/>
      <c r="S401" s="244" t="n"/>
      <c r="T401" s="244" t="n"/>
      <c r="U401" s="244" t="n"/>
      <c r="V401" s="244" t="n"/>
      <c r="W401" s="244" t="n"/>
      <c r="X401" s="244" t="n"/>
      <c r="Y401" s="244" t="n"/>
      <c r="Z401" s="244" t="n"/>
      <c r="AA401" s="244" t="n"/>
      <c r="AB401" s="244" t="n"/>
      <c r="AC401" s="244" t="n"/>
      <c r="AD401" s="244" t="n"/>
      <c r="AE401" s="244" t="n"/>
      <c r="AF401" s="244" t="n"/>
      <c r="AG401" s="244" t="n"/>
      <c r="AH401" s="244" t="n"/>
      <c r="AI401" s="244" t="n"/>
      <c r="AJ401" s="244" t="n"/>
      <c r="AK401" s="244" t="n"/>
      <c r="AL401" s="244" t="n"/>
      <c r="AM401" s="244" t="n"/>
      <c r="AN401" s="244" t="n"/>
      <c r="AO401" s="244" t="n"/>
      <c r="AP401" s="244" t="n"/>
      <c r="AQ401" s="244" t="n"/>
      <c r="AR401" s="244" t="n"/>
      <c r="AS401" s="244" t="n"/>
      <c r="AT401" s="244" t="n"/>
      <c r="AU401" s="244" t="n"/>
      <c r="AV401" s="244" t="n"/>
      <c r="AW401" s="244" t="n"/>
      <c r="AX401" s="244" t="n"/>
      <c r="AY401" s="244" t="n"/>
      <c r="AZ401" s="244" t="n"/>
      <c r="BA401" s="244" t="n"/>
      <c r="BB401" s="244" t="n"/>
      <c r="BC401" s="244" t="n"/>
      <c r="BD401" s="244" t="n"/>
      <c r="BE401" s="244" t="n"/>
      <c r="BF401" s="244" t="n"/>
      <c r="BG401" s="244" t="n"/>
      <c r="BH401" s="244" t="n"/>
      <c r="BI401" s="244" t="n"/>
      <c r="BJ401" s="244" t="n"/>
      <c r="BK401" s="244" t="n"/>
      <c r="BL401" s="244" t="n"/>
      <c r="BM401" s="244" t="n"/>
      <c r="BN401" s="244" t="n"/>
      <c r="BO401" s="244" t="n"/>
      <c r="BP401" s="244" t="n"/>
      <c r="BQ401" s="244" t="n"/>
      <c r="BR401" s="244" t="n"/>
      <c r="BS401" s="244" t="n"/>
      <c r="BT401" s="244" t="n"/>
    </row>
    <row hidden="true" ht="16.5" outlineLevel="1" r="402">
      <c r="A402" s="529" t="e">
        <f aca="false" ca="false" dt2D="false" dtr="false" t="normal">A401</f>
        <v>#N/A</v>
      </c>
      <c r="F402" s="482" t="e">
        <f aca="false" ca="false" dt2D="false" dtr="false" t="normal">F401</f>
        <v>#N/A</v>
      </c>
      <c r="G402" s="482" t="n">
        <f aca="false" ca="false" dt2D="false" dtr="false" t="normal">G401</f>
        <v>0</v>
      </c>
      <c r="I402" s="625" t="s">
        <v>665</v>
      </c>
      <c r="J402" s="431" t="s">
        <v>585</v>
      </c>
      <c r="L402" s="235" t="n"/>
      <c r="M402" s="565" t="n"/>
      <c r="N402" s="565" t="n"/>
      <c r="O402" s="565" t="n"/>
      <c r="P402" s="565" t="n"/>
      <c r="Q402" s="565" t="n"/>
      <c r="R402" s="565" t="n"/>
      <c r="S402" s="565" t="n"/>
      <c r="T402" s="565" t="n"/>
      <c r="U402" s="565" t="n"/>
      <c r="V402" s="565" t="n"/>
      <c r="W402" s="565" t="n"/>
      <c r="X402" s="565" t="n"/>
      <c r="Y402" s="565" t="n"/>
      <c r="Z402" s="565" t="n"/>
      <c r="AA402" s="565" t="n"/>
      <c r="AB402" s="565" t="n"/>
      <c r="AC402" s="565" t="n"/>
      <c r="AD402" s="565" t="n"/>
      <c r="AE402" s="565" t="n"/>
      <c r="AF402" s="565" t="n"/>
      <c r="AG402" s="565" t="n"/>
      <c r="AH402" s="565" t="n"/>
      <c r="AI402" s="565" t="n"/>
      <c r="AJ402" s="565" t="n"/>
      <c r="AK402" s="565" t="n"/>
      <c r="AL402" s="565" t="n"/>
      <c r="AM402" s="565" t="n"/>
      <c r="AN402" s="565" t="n"/>
      <c r="AO402" s="565" t="n"/>
      <c r="AP402" s="565" t="n"/>
      <c r="AQ402" s="565" t="n"/>
      <c r="AR402" s="565" t="n"/>
      <c r="AS402" s="565" t="n"/>
      <c r="AT402" s="565" t="n"/>
      <c r="AU402" s="565" t="n"/>
      <c r="AV402" s="565" t="n"/>
      <c r="AW402" s="565" t="n"/>
      <c r="AX402" s="565" t="n"/>
      <c r="AY402" s="565" t="n"/>
      <c r="AZ402" s="565" t="n"/>
      <c r="BA402" s="565" t="n"/>
      <c r="BB402" s="565" t="n"/>
      <c r="BC402" s="565" t="n"/>
      <c r="BD402" s="565" t="n"/>
      <c r="BE402" s="565" t="n"/>
      <c r="BF402" s="565" t="n"/>
      <c r="BG402" s="565" t="n"/>
      <c r="BH402" s="565" t="n"/>
      <c r="BI402" s="565" t="n"/>
      <c r="BJ402" s="565" t="n"/>
      <c r="BK402" s="565" t="n"/>
      <c r="BL402" s="565" t="n"/>
      <c r="BM402" s="565" t="n"/>
      <c r="BN402" s="565" t="n"/>
      <c r="BO402" s="565" t="n"/>
      <c r="BP402" s="565" t="n"/>
      <c r="BQ402" s="565" t="n"/>
      <c r="BR402" s="565" t="n"/>
      <c r="BS402" s="565" t="n"/>
      <c r="BT402" s="565" t="n"/>
    </row>
    <row hidden="true" ht="16.5" outlineLevel="2" r="403">
      <c r="A403" s="529" t="e">
        <f aca="false" ca="false" dt2D="false" dtr="false" t="normal">A402</f>
        <v>#N/A</v>
      </c>
      <c r="F403" s="482" t="e">
        <f aca="false" ca="false" dt2D="false" dtr="false" t="normal">F402</f>
        <v>#N/A</v>
      </c>
      <c r="G403" s="482" t="n">
        <f aca="false" ca="false" dt2D="false" dtr="false" t="normal">G402</f>
        <v>0</v>
      </c>
      <c r="I403" s="566" t="s">
        <v>725</v>
      </c>
      <c r="J403" s="626" t="s">
        <v>593</v>
      </c>
      <c r="K403" s="567" t="n"/>
      <c r="L403" s="627" t="n"/>
      <c r="M403" s="568" t="n">
        <f aca="false" ca="false" dt2D="false" dtr="false" t="normal">$L403*$K403*M402</f>
        <v>0</v>
      </c>
      <c r="N403" s="568" t="n">
        <f aca="false" ca="false" dt2D="false" dtr="false" t="normal">$L403*$K403*N402</f>
        <v>0</v>
      </c>
      <c r="O403" s="568" t="n">
        <f aca="false" ca="false" dt2D="false" dtr="false" t="normal">$L403*$K403*O402</f>
        <v>0</v>
      </c>
      <c r="P403" s="568" t="n">
        <f aca="false" ca="false" dt2D="false" dtr="false" t="normal">$L403*$K403*P402</f>
        <v>0</v>
      </c>
      <c r="Q403" s="568" t="n">
        <f aca="false" ca="false" dt2D="false" dtr="false" t="normal">$L403*$K403*Q402</f>
        <v>0</v>
      </c>
      <c r="R403" s="568" t="n">
        <f aca="false" ca="false" dt2D="false" dtr="false" t="normal">$L403*$K403*R402</f>
        <v>0</v>
      </c>
      <c r="S403" s="568" t="n">
        <f aca="false" ca="false" dt2D="false" dtr="false" t="normal">$L403*$K403*S402</f>
        <v>0</v>
      </c>
      <c r="T403" s="568" t="n">
        <f aca="false" ca="false" dt2D="false" dtr="false" t="normal">$L403*$K403*T402</f>
        <v>0</v>
      </c>
      <c r="U403" s="568" t="n">
        <f aca="false" ca="false" dt2D="false" dtr="false" t="normal">$L403*$K403*U402</f>
        <v>0</v>
      </c>
      <c r="V403" s="568" t="n">
        <f aca="false" ca="false" dt2D="false" dtr="false" t="normal">$L403*$K403*V402</f>
        <v>0</v>
      </c>
      <c r="W403" s="568" t="n">
        <f aca="false" ca="false" dt2D="false" dtr="false" t="normal">$L403*$K403*W402</f>
        <v>0</v>
      </c>
      <c r="X403" s="568" t="n">
        <f aca="false" ca="false" dt2D="false" dtr="false" t="normal">$L403*$K403*X402</f>
        <v>0</v>
      </c>
      <c r="Y403" s="568" t="n">
        <f aca="false" ca="false" dt2D="false" dtr="false" t="normal">$L403*$K403*Y402</f>
        <v>0</v>
      </c>
      <c r="Z403" s="568" t="n">
        <f aca="false" ca="false" dt2D="false" dtr="false" t="normal">$L403*$K403*Z402</f>
        <v>0</v>
      </c>
      <c r="AA403" s="568" t="n">
        <f aca="false" ca="false" dt2D="false" dtr="false" t="normal">$L403*$K403*AA402</f>
        <v>0</v>
      </c>
      <c r="AB403" s="568" t="n">
        <f aca="false" ca="false" dt2D="false" dtr="false" t="normal">$L403*$K403*AB402</f>
        <v>0</v>
      </c>
      <c r="AC403" s="568" t="n">
        <f aca="false" ca="false" dt2D="false" dtr="false" t="normal">$L403*$K403*AC402</f>
        <v>0</v>
      </c>
      <c r="AD403" s="568" t="n">
        <f aca="false" ca="false" dt2D="false" dtr="false" t="normal">$L403*$K403*AD402</f>
        <v>0</v>
      </c>
      <c r="AE403" s="568" t="n">
        <f aca="false" ca="false" dt2D="false" dtr="false" t="normal">$L403*$K403*AE402</f>
        <v>0</v>
      </c>
      <c r="AF403" s="568" t="n">
        <f aca="false" ca="false" dt2D="false" dtr="false" t="normal">$L403*$K403*AF402</f>
        <v>0</v>
      </c>
      <c r="AG403" s="568" t="n">
        <f aca="false" ca="false" dt2D="false" dtr="false" t="normal">$L403*$K403*AG402</f>
        <v>0</v>
      </c>
      <c r="AH403" s="568" t="n">
        <f aca="false" ca="false" dt2D="false" dtr="false" t="normal">$L403*$K403*AH402</f>
        <v>0</v>
      </c>
      <c r="AI403" s="568" t="n">
        <f aca="false" ca="false" dt2D="false" dtr="false" t="normal">$L403*$K403*AI402</f>
        <v>0</v>
      </c>
      <c r="AJ403" s="568" t="n">
        <f aca="false" ca="false" dt2D="false" dtr="false" t="normal">$L403*$K403*AJ402</f>
        <v>0</v>
      </c>
      <c r="AK403" s="568" t="n">
        <f aca="false" ca="false" dt2D="false" dtr="false" t="normal">$L403*$K403*AK402</f>
        <v>0</v>
      </c>
      <c r="AL403" s="568" t="n">
        <f aca="false" ca="false" dt2D="false" dtr="false" t="normal">$L403*$K403*AL402</f>
        <v>0</v>
      </c>
      <c r="AM403" s="568" t="n">
        <f aca="false" ca="false" dt2D="false" dtr="false" t="normal">$L403*$K403*AM402</f>
        <v>0</v>
      </c>
      <c r="AN403" s="568" t="n">
        <f aca="false" ca="false" dt2D="false" dtr="false" t="normal">$L403*$K403*AN402</f>
        <v>0</v>
      </c>
      <c r="AO403" s="568" t="n">
        <f aca="false" ca="false" dt2D="false" dtr="false" t="normal">$L403*$K403*AO402</f>
        <v>0</v>
      </c>
      <c r="AP403" s="568" t="n">
        <f aca="false" ca="false" dt2D="false" dtr="false" t="normal">$L403*$K403*AP402</f>
        <v>0</v>
      </c>
      <c r="AQ403" s="568" t="n">
        <f aca="false" ca="false" dt2D="false" dtr="false" t="normal">$L403*$K403*AQ402</f>
        <v>0</v>
      </c>
      <c r="AR403" s="568" t="n">
        <f aca="false" ca="false" dt2D="false" dtr="false" t="normal">$L403*$K403*AR402</f>
        <v>0</v>
      </c>
      <c r="AS403" s="568" t="n">
        <f aca="false" ca="false" dt2D="false" dtr="false" t="normal">$L403*$K403*AS402</f>
        <v>0</v>
      </c>
      <c r="AT403" s="568" t="n">
        <f aca="false" ca="false" dt2D="false" dtr="false" t="normal">$L403*$K403*AT402</f>
        <v>0</v>
      </c>
      <c r="AU403" s="568" t="n">
        <f aca="false" ca="false" dt2D="false" dtr="false" t="normal">$L403*$K403*AU402</f>
        <v>0</v>
      </c>
      <c r="AV403" s="568" t="n">
        <f aca="false" ca="false" dt2D="false" dtr="false" t="normal">$L403*$K403*AV402</f>
        <v>0</v>
      </c>
      <c r="AW403" s="568" t="n">
        <f aca="false" ca="false" dt2D="false" dtr="false" t="normal">$L403*$K403*AW402</f>
        <v>0</v>
      </c>
      <c r="AX403" s="568" t="n">
        <f aca="false" ca="false" dt2D="false" dtr="false" t="normal">$L403*$K403*AX402</f>
        <v>0</v>
      </c>
      <c r="AY403" s="568" t="n">
        <f aca="false" ca="false" dt2D="false" dtr="false" t="normal">$L403*$K403*AY402</f>
        <v>0</v>
      </c>
      <c r="AZ403" s="568" t="n">
        <f aca="false" ca="false" dt2D="false" dtr="false" t="normal">$L403*$K403*AZ402</f>
        <v>0</v>
      </c>
      <c r="BA403" s="568" t="n">
        <f aca="false" ca="false" dt2D="false" dtr="false" t="normal">$L403*$K403*BA402</f>
        <v>0</v>
      </c>
      <c r="BB403" s="568" t="n">
        <f aca="false" ca="false" dt2D="false" dtr="false" t="normal">$L403*$K403*BB402</f>
        <v>0</v>
      </c>
      <c r="BC403" s="568" t="n">
        <f aca="false" ca="false" dt2D="false" dtr="false" t="normal">$L403*$K403*BC402</f>
        <v>0</v>
      </c>
      <c r="BD403" s="568" t="n">
        <f aca="false" ca="false" dt2D="false" dtr="false" t="normal">$L403*$K403*BD402</f>
        <v>0</v>
      </c>
      <c r="BE403" s="568" t="n">
        <f aca="false" ca="false" dt2D="false" dtr="false" t="normal">$L403*$K403*BE402</f>
        <v>0</v>
      </c>
      <c r="BF403" s="568" t="n">
        <f aca="false" ca="false" dt2D="false" dtr="false" t="normal">$L403*$K403*BF402</f>
        <v>0</v>
      </c>
      <c r="BG403" s="568" t="n">
        <f aca="false" ca="false" dt2D="false" dtr="false" t="normal">$L403*$K403*BG402</f>
        <v>0</v>
      </c>
      <c r="BH403" s="568" t="n">
        <f aca="false" ca="false" dt2D="false" dtr="false" t="normal">$L403*$K403*BH402</f>
        <v>0</v>
      </c>
      <c r="BI403" s="568" t="n">
        <f aca="false" ca="false" dt2D="false" dtr="false" t="normal">$L403*$K403*BI402</f>
        <v>0</v>
      </c>
      <c r="BJ403" s="568" t="n">
        <f aca="false" ca="false" dt2D="false" dtr="false" t="normal">$L403*$K403*BJ402</f>
        <v>0</v>
      </c>
      <c r="BK403" s="568" t="n">
        <f aca="false" ca="false" dt2D="false" dtr="false" t="normal">$L403*$K403*BK402</f>
        <v>0</v>
      </c>
      <c r="BL403" s="568" t="n">
        <f aca="false" ca="false" dt2D="false" dtr="false" t="normal">$L403*$K403*BL402</f>
        <v>0</v>
      </c>
      <c r="BM403" s="568" t="n">
        <f aca="false" ca="false" dt2D="false" dtr="false" t="normal">$L403*$K403*BM402</f>
        <v>0</v>
      </c>
      <c r="BN403" s="568" t="n">
        <f aca="false" ca="false" dt2D="false" dtr="false" t="normal">$L403*$K403*BN402</f>
        <v>0</v>
      </c>
      <c r="BO403" s="568" t="n">
        <f aca="false" ca="false" dt2D="false" dtr="false" t="normal">$L403*$K403*BO402</f>
        <v>0</v>
      </c>
      <c r="BP403" s="568" t="n">
        <f aca="false" ca="false" dt2D="false" dtr="false" t="normal">$L403*$K403*BP402</f>
        <v>0</v>
      </c>
      <c r="BQ403" s="568" t="n">
        <f aca="false" ca="false" dt2D="false" dtr="false" t="normal">$L403*$K403*BQ402</f>
        <v>0</v>
      </c>
      <c r="BR403" s="568" t="n">
        <f aca="false" ca="false" dt2D="false" dtr="false" t="normal">$L403*$K403*BR402</f>
        <v>0</v>
      </c>
      <c r="BS403" s="568" t="n">
        <f aca="false" ca="false" dt2D="false" dtr="false" t="normal">$L403*$K403*BS402</f>
        <v>0</v>
      </c>
      <c r="BT403" s="568" t="n">
        <f aca="false" ca="false" dt2D="false" dtr="false" t="normal">$L403*$K403*BT402</f>
        <v>0</v>
      </c>
    </row>
    <row hidden="true" ht="16.5" outlineLevel="2" r="404">
      <c r="A404" s="529" t="e">
        <f aca="false" ca="false" dt2D="false" dtr="false" t="normal">A403</f>
        <v>#N/A</v>
      </c>
      <c r="F404" s="482" t="e">
        <f aca="false" ca="false" dt2D="false" dtr="false" t="normal">F403</f>
        <v>#N/A</v>
      </c>
      <c r="G404" s="482" t="n">
        <f aca="false" ca="false" dt2D="false" dtr="false" t="normal">G403</f>
        <v>0</v>
      </c>
      <c r="I404" s="566" t="s">
        <v>667</v>
      </c>
      <c r="J404" s="626" t="s">
        <v>640</v>
      </c>
      <c r="K404" s="567" t="n"/>
      <c r="L404" s="627" t="n"/>
      <c r="M404" s="568" t="n">
        <f aca="false" ca="false" dt2D="false" dtr="false" t="normal">$L404*$K404*M402</f>
        <v>0</v>
      </c>
      <c r="N404" s="568" t="n">
        <f aca="false" ca="false" dt2D="false" dtr="false" t="normal">$L404*$K404*N402</f>
        <v>0</v>
      </c>
      <c r="O404" s="568" t="n">
        <f aca="false" ca="false" dt2D="false" dtr="false" t="normal">$L404*$K404*O402</f>
        <v>0</v>
      </c>
      <c r="P404" s="568" t="n">
        <f aca="false" ca="false" dt2D="false" dtr="false" t="normal">$L404*$K404*P402</f>
        <v>0</v>
      </c>
      <c r="Q404" s="568" t="n">
        <f aca="false" ca="false" dt2D="false" dtr="false" t="normal">$L404*$K404*Q402</f>
        <v>0</v>
      </c>
      <c r="R404" s="568" t="n">
        <f aca="false" ca="false" dt2D="false" dtr="false" t="normal">$L404*$K404*R402</f>
        <v>0</v>
      </c>
      <c r="S404" s="568" t="n">
        <f aca="false" ca="false" dt2D="false" dtr="false" t="normal">$L404*$K404*S402</f>
        <v>0</v>
      </c>
      <c r="T404" s="568" t="n">
        <f aca="false" ca="false" dt2D="false" dtr="false" t="normal">$L404*$K404*T402</f>
        <v>0</v>
      </c>
      <c r="U404" s="568" t="n">
        <f aca="false" ca="false" dt2D="false" dtr="false" t="normal">$L404*$K404*U402</f>
        <v>0</v>
      </c>
      <c r="V404" s="568" t="n">
        <f aca="false" ca="false" dt2D="false" dtr="false" t="normal">$L404*$K404*V402</f>
        <v>0</v>
      </c>
      <c r="W404" s="568" t="n">
        <f aca="false" ca="false" dt2D="false" dtr="false" t="normal">$L404*$K404*W402</f>
        <v>0</v>
      </c>
      <c r="X404" s="568" t="n">
        <f aca="false" ca="false" dt2D="false" dtr="false" t="normal">$L404*$K404*X402</f>
        <v>0</v>
      </c>
      <c r="Y404" s="568" t="n">
        <f aca="false" ca="false" dt2D="false" dtr="false" t="normal">$L404*$K404*Y402</f>
        <v>0</v>
      </c>
      <c r="Z404" s="568" t="n">
        <f aca="false" ca="false" dt2D="false" dtr="false" t="normal">$L404*$K404*Z402</f>
        <v>0</v>
      </c>
      <c r="AA404" s="568" t="n">
        <f aca="false" ca="false" dt2D="false" dtr="false" t="normal">$L404*$K404*AA402</f>
        <v>0</v>
      </c>
      <c r="AB404" s="568" t="n">
        <f aca="false" ca="false" dt2D="false" dtr="false" t="normal">$L404*$K404*AB402</f>
        <v>0</v>
      </c>
      <c r="AC404" s="568" t="n">
        <f aca="false" ca="false" dt2D="false" dtr="false" t="normal">$L404*$K404*AC402</f>
        <v>0</v>
      </c>
      <c r="AD404" s="568" t="n">
        <f aca="false" ca="false" dt2D="false" dtr="false" t="normal">$L404*$K404*AD402</f>
        <v>0</v>
      </c>
      <c r="AE404" s="568" t="n">
        <f aca="false" ca="false" dt2D="false" dtr="false" t="normal">$L404*$K404*AE402</f>
        <v>0</v>
      </c>
      <c r="AF404" s="568" t="n">
        <f aca="false" ca="false" dt2D="false" dtr="false" t="normal">$L404*$K404*AF402</f>
        <v>0</v>
      </c>
      <c r="AG404" s="568" t="n">
        <f aca="false" ca="false" dt2D="false" dtr="false" t="normal">$L404*$K404*AG402</f>
        <v>0</v>
      </c>
      <c r="AH404" s="568" t="n">
        <f aca="false" ca="false" dt2D="false" dtr="false" t="normal">$L404*$K404*AH402</f>
        <v>0</v>
      </c>
      <c r="AI404" s="568" t="n">
        <f aca="false" ca="false" dt2D="false" dtr="false" t="normal">$L404*$K404*AI402</f>
        <v>0</v>
      </c>
      <c r="AJ404" s="568" t="n">
        <f aca="false" ca="false" dt2D="false" dtr="false" t="normal">$L404*$K404*AJ402</f>
        <v>0</v>
      </c>
      <c r="AK404" s="568" t="n">
        <f aca="false" ca="false" dt2D="false" dtr="false" t="normal">$L404*$K404*AK402</f>
        <v>0</v>
      </c>
      <c r="AL404" s="568" t="n">
        <f aca="false" ca="false" dt2D="false" dtr="false" t="normal">$L404*$K404*AL402</f>
        <v>0</v>
      </c>
      <c r="AM404" s="568" t="n">
        <f aca="false" ca="false" dt2D="false" dtr="false" t="normal">$L404*$K404*AM402</f>
        <v>0</v>
      </c>
      <c r="AN404" s="568" t="n">
        <f aca="false" ca="false" dt2D="false" dtr="false" t="normal">$L404*$K404*AN402</f>
        <v>0</v>
      </c>
      <c r="AO404" s="568" t="n">
        <f aca="false" ca="false" dt2D="false" dtr="false" t="normal">$L404*$K404*AO402</f>
        <v>0</v>
      </c>
      <c r="AP404" s="568" t="n">
        <f aca="false" ca="false" dt2D="false" dtr="false" t="normal">$L404*$K404*AP402</f>
        <v>0</v>
      </c>
      <c r="AQ404" s="568" t="n">
        <f aca="false" ca="false" dt2D="false" dtr="false" t="normal">$L404*$K404*AQ402</f>
        <v>0</v>
      </c>
      <c r="AR404" s="568" t="n">
        <f aca="false" ca="false" dt2D="false" dtr="false" t="normal">$L404*$K404*AR402</f>
        <v>0</v>
      </c>
      <c r="AS404" s="568" t="n">
        <f aca="false" ca="false" dt2D="false" dtr="false" t="normal">$L404*$K404*AS402</f>
        <v>0</v>
      </c>
      <c r="AT404" s="568" t="n">
        <f aca="false" ca="false" dt2D="false" dtr="false" t="normal">$L404*$K404*AT402</f>
        <v>0</v>
      </c>
      <c r="AU404" s="568" t="n">
        <f aca="false" ca="false" dt2D="false" dtr="false" t="normal">$L404*$K404*AU402</f>
        <v>0</v>
      </c>
      <c r="AV404" s="568" t="n">
        <f aca="false" ca="false" dt2D="false" dtr="false" t="normal">$L404*$K404*AV402</f>
        <v>0</v>
      </c>
      <c r="AW404" s="568" t="n">
        <f aca="false" ca="false" dt2D="false" dtr="false" t="normal">$L404*$K404*AW402</f>
        <v>0</v>
      </c>
      <c r="AX404" s="568" t="n">
        <f aca="false" ca="false" dt2D="false" dtr="false" t="normal">$L404*$K404*AX402</f>
        <v>0</v>
      </c>
      <c r="AY404" s="568" t="n">
        <f aca="false" ca="false" dt2D="false" dtr="false" t="normal">$L404*$K404*AY402</f>
        <v>0</v>
      </c>
      <c r="AZ404" s="568" t="n">
        <f aca="false" ca="false" dt2D="false" dtr="false" t="normal">$L404*$K404*AZ402</f>
        <v>0</v>
      </c>
      <c r="BA404" s="568" t="n">
        <f aca="false" ca="false" dt2D="false" dtr="false" t="normal">$L404*$K404*BA402</f>
        <v>0</v>
      </c>
      <c r="BB404" s="568" t="n">
        <f aca="false" ca="false" dt2D="false" dtr="false" t="normal">$L404*$K404*BB402</f>
        <v>0</v>
      </c>
      <c r="BC404" s="568" t="n">
        <f aca="false" ca="false" dt2D="false" dtr="false" t="normal">$L404*$K404*BC402</f>
        <v>0</v>
      </c>
      <c r="BD404" s="568" t="n">
        <f aca="false" ca="false" dt2D="false" dtr="false" t="normal">$L404*$K404*BD402</f>
        <v>0</v>
      </c>
      <c r="BE404" s="568" t="n">
        <f aca="false" ca="false" dt2D="false" dtr="false" t="normal">$L404*$K404*BE402</f>
        <v>0</v>
      </c>
      <c r="BF404" s="568" t="n">
        <f aca="false" ca="false" dt2D="false" dtr="false" t="normal">$L404*$K404*BF402</f>
        <v>0</v>
      </c>
      <c r="BG404" s="568" t="n">
        <f aca="false" ca="false" dt2D="false" dtr="false" t="normal">$L404*$K404*BG402</f>
        <v>0</v>
      </c>
      <c r="BH404" s="568" t="n">
        <f aca="false" ca="false" dt2D="false" dtr="false" t="normal">$L404*$K404*BH402</f>
        <v>0</v>
      </c>
      <c r="BI404" s="568" t="n">
        <f aca="false" ca="false" dt2D="false" dtr="false" t="normal">$L404*$K404*BI402</f>
        <v>0</v>
      </c>
      <c r="BJ404" s="568" t="n">
        <f aca="false" ca="false" dt2D="false" dtr="false" t="normal">$L404*$K404*BJ402</f>
        <v>0</v>
      </c>
      <c r="BK404" s="568" t="n">
        <f aca="false" ca="false" dt2D="false" dtr="false" t="normal">$L404*$K404*BK402</f>
        <v>0</v>
      </c>
      <c r="BL404" s="568" t="n">
        <f aca="false" ca="false" dt2D="false" dtr="false" t="normal">$L404*$K404*BL402</f>
        <v>0</v>
      </c>
      <c r="BM404" s="568" t="n">
        <f aca="false" ca="false" dt2D="false" dtr="false" t="normal">$L404*$K404*BM402</f>
        <v>0</v>
      </c>
      <c r="BN404" s="568" t="n">
        <f aca="false" ca="false" dt2D="false" dtr="false" t="normal">$L404*$K404*BN402</f>
        <v>0</v>
      </c>
      <c r="BO404" s="568" t="n">
        <f aca="false" ca="false" dt2D="false" dtr="false" t="normal">$L404*$K404*BO402</f>
        <v>0</v>
      </c>
      <c r="BP404" s="568" t="n">
        <f aca="false" ca="false" dt2D="false" dtr="false" t="normal">$L404*$K404*BP402</f>
        <v>0</v>
      </c>
      <c r="BQ404" s="568" t="n">
        <f aca="false" ca="false" dt2D="false" dtr="false" t="normal">$L404*$K404*BQ402</f>
        <v>0</v>
      </c>
      <c r="BR404" s="568" t="n">
        <f aca="false" ca="false" dt2D="false" dtr="false" t="normal">$L404*$K404*BR402</f>
        <v>0</v>
      </c>
      <c r="BS404" s="568" t="n">
        <f aca="false" ca="false" dt2D="false" dtr="false" t="normal">$L404*$K404*BS402</f>
        <v>0</v>
      </c>
      <c r="BT404" s="568" t="n">
        <f aca="false" ca="false" dt2D="false" dtr="false" t="normal">$L404*$K404*BT402</f>
        <v>0</v>
      </c>
    </row>
    <row hidden="true" ht="16.5" outlineLevel="2" r="405">
      <c r="A405" s="529" t="e">
        <f aca="false" ca="false" dt2D="false" dtr="false" t="normal">A404</f>
        <v>#N/A</v>
      </c>
      <c r="F405" s="482" t="e">
        <f aca="false" ca="false" dt2D="false" dtr="false" t="normal">F404</f>
        <v>#N/A</v>
      </c>
      <c r="G405" s="482" t="n">
        <f aca="false" ca="false" dt2D="false" dtr="false" t="normal">G404</f>
        <v>0</v>
      </c>
      <c r="I405" s="566" t="s">
        <v>59</v>
      </c>
      <c r="J405" s="626" t="s">
        <v>640</v>
      </c>
      <c r="K405" s="567" t="n"/>
      <c r="L405" s="627" t="n"/>
      <c r="M405" s="568" t="n">
        <f aca="false" ca="false" dt2D="false" dtr="false" t="normal">$L405*$K405*M402</f>
        <v>0</v>
      </c>
      <c r="N405" s="568" t="n">
        <f aca="false" ca="false" dt2D="false" dtr="false" t="normal">$L405*$K405*N402</f>
        <v>0</v>
      </c>
      <c r="O405" s="568" t="n">
        <f aca="false" ca="false" dt2D="false" dtr="false" t="normal">$L405*$K405*O402</f>
        <v>0</v>
      </c>
      <c r="P405" s="568" t="n">
        <f aca="false" ca="false" dt2D="false" dtr="false" t="normal">$L405*$K405*P402</f>
        <v>0</v>
      </c>
      <c r="Q405" s="568" t="n">
        <f aca="false" ca="false" dt2D="false" dtr="false" t="normal">$L405*$K405*Q402</f>
        <v>0</v>
      </c>
      <c r="R405" s="568" t="n">
        <f aca="false" ca="false" dt2D="false" dtr="false" t="normal">$L405*$K405*R402</f>
        <v>0</v>
      </c>
      <c r="S405" s="568" t="n">
        <f aca="false" ca="false" dt2D="false" dtr="false" t="normal">$L405*$K405*S402</f>
        <v>0</v>
      </c>
      <c r="T405" s="568" t="n">
        <f aca="false" ca="false" dt2D="false" dtr="false" t="normal">$L405*$K405*T402</f>
        <v>0</v>
      </c>
      <c r="U405" s="568" t="n">
        <f aca="false" ca="false" dt2D="false" dtr="false" t="normal">$L405*$K405*U402</f>
        <v>0</v>
      </c>
      <c r="V405" s="568" t="n">
        <f aca="false" ca="false" dt2D="false" dtr="false" t="normal">$L405*$K405*V402</f>
        <v>0</v>
      </c>
      <c r="W405" s="568" t="n">
        <f aca="false" ca="false" dt2D="false" dtr="false" t="normal">$L405*$K405*W402</f>
        <v>0</v>
      </c>
      <c r="X405" s="568" t="n">
        <f aca="false" ca="false" dt2D="false" dtr="false" t="normal">$L405*$K405*X402</f>
        <v>0</v>
      </c>
      <c r="Y405" s="568" t="n">
        <f aca="false" ca="false" dt2D="false" dtr="false" t="normal">$L405*$K405*Y402</f>
        <v>0</v>
      </c>
      <c r="Z405" s="568" t="n">
        <f aca="false" ca="false" dt2D="false" dtr="false" t="normal">$L405*$K405*Z402</f>
        <v>0</v>
      </c>
      <c r="AA405" s="568" t="n">
        <f aca="false" ca="false" dt2D="false" dtr="false" t="normal">$L405*$K405*AA402</f>
        <v>0</v>
      </c>
      <c r="AB405" s="568" t="n">
        <f aca="false" ca="false" dt2D="false" dtr="false" t="normal">$L405*$K405*AB402</f>
        <v>0</v>
      </c>
      <c r="AC405" s="568" t="n">
        <f aca="false" ca="false" dt2D="false" dtr="false" t="normal">$L405*$K405*AC402</f>
        <v>0</v>
      </c>
      <c r="AD405" s="568" t="n">
        <f aca="false" ca="false" dt2D="false" dtr="false" t="normal">$L405*$K405*AD402</f>
        <v>0</v>
      </c>
      <c r="AE405" s="568" t="n">
        <f aca="false" ca="false" dt2D="false" dtr="false" t="normal">$L405*$K405*AE402</f>
        <v>0</v>
      </c>
      <c r="AF405" s="568" t="n">
        <f aca="false" ca="false" dt2D="false" dtr="false" t="normal">$L405*$K405*AF402</f>
        <v>0</v>
      </c>
      <c r="AG405" s="568" t="n">
        <f aca="false" ca="false" dt2D="false" dtr="false" t="normal">$L405*$K405*AG402</f>
        <v>0</v>
      </c>
      <c r="AH405" s="568" t="n">
        <f aca="false" ca="false" dt2D="false" dtr="false" t="normal">$L405*$K405*AH402</f>
        <v>0</v>
      </c>
      <c r="AI405" s="568" t="n">
        <f aca="false" ca="false" dt2D="false" dtr="false" t="normal">$L405*$K405*AI402</f>
        <v>0</v>
      </c>
      <c r="AJ405" s="568" t="n">
        <f aca="false" ca="false" dt2D="false" dtr="false" t="normal">$L405*$K405*AJ402</f>
        <v>0</v>
      </c>
      <c r="AK405" s="568" t="n">
        <f aca="false" ca="false" dt2D="false" dtr="false" t="normal">$L405*$K405*AK402</f>
        <v>0</v>
      </c>
      <c r="AL405" s="568" t="n">
        <f aca="false" ca="false" dt2D="false" dtr="false" t="normal">$L405*$K405*AL402</f>
        <v>0</v>
      </c>
      <c r="AM405" s="568" t="n">
        <f aca="false" ca="false" dt2D="false" dtr="false" t="normal">$L405*$K405*AM402</f>
        <v>0</v>
      </c>
      <c r="AN405" s="568" t="n">
        <f aca="false" ca="false" dt2D="false" dtr="false" t="normal">$L405*$K405*AN402</f>
        <v>0</v>
      </c>
      <c r="AO405" s="568" t="n">
        <f aca="false" ca="false" dt2D="false" dtr="false" t="normal">$L405*$K405*AO402</f>
        <v>0</v>
      </c>
      <c r="AP405" s="568" t="n">
        <f aca="false" ca="false" dt2D="false" dtr="false" t="normal">$L405*$K405*AP402</f>
        <v>0</v>
      </c>
      <c r="AQ405" s="568" t="n">
        <f aca="false" ca="false" dt2D="false" dtr="false" t="normal">$L405*$K405*AQ402</f>
        <v>0</v>
      </c>
      <c r="AR405" s="568" t="n">
        <f aca="false" ca="false" dt2D="false" dtr="false" t="normal">$L405*$K405*AR402</f>
        <v>0</v>
      </c>
      <c r="AS405" s="568" t="n">
        <f aca="false" ca="false" dt2D="false" dtr="false" t="normal">$L405*$K405*AS402</f>
        <v>0</v>
      </c>
      <c r="AT405" s="568" t="n">
        <f aca="false" ca="false" dt2D="false" dtr="false" t="normal">$L405*$K405*AT402</f>
        <v>0</v>
      </c>
      <c r="AU405" s="568" t="n">
        <f aca="false" ca="false" dt2D="false" dtr="false" t="normal">$L405*$K405*AU402</f>
        <v>0</v>
      </c>
      <c r="AV405" s="568" t="n">
        <f aca="false" ca="false" dt2D="false" dtr="false" t="normal">$L405*$K405*AV402</f>
        <v>0</v>
      </c>
      <c r="AW405" s="568" t="n">
        <f aca="false" ca="false" dt2D="false" dtr="false" t="normal">$L405*$K405*AW402</f>
        <v>0</v>
      </c>
      <c r="AX405" s="568" t="n">
        <f aca="false" ca="false" dt2D="false" dtr="false" t="normal">$L405*$K405*AX402</f>
        <v>0</v>
      </c>
      <c r="AY405" s="568" t="n">
        <f aca="false" ca="false" dt2D="false" dtr="false" t="normal">$L405*$K405*AY402</f>
        <v>0</v>
      </c>
      <c r="AZ405" s="568" t="n">
        <f aca="false" ca="false" dt2D="false" dtr="false" t="normal">$L405*$K405*AZ402</f>
        <v>0</v>
      </c>
      <c r="BA405" s="568" t="n">
        <f aca="false" ca="false" dt2D="false" dtr="false" t="normal">$L405*$K405*BA402</f>
        <v>0</v>
      </c>
      <c r="BB405" s="568" t="n">
        <f aca="false" ca="false" dt2D="false" dtr="false" t="normal">$L405*$K405*BB402</f>
        <v>0</v>
      </c>
      <c r="BC405" s="568" t="n">
        <f aca="false" ca="false" dt2D="false" dtr="false" t="normal">$L405*$K405*BC402</f>
        <v>0</v>
      </c>
      <c r="BD405" s="568" t="n">
        <f aca="false" ca="false" dt2D="false" dtr="false" t="normal">$L405*$K405*BD402</f>
        <v>0</v>
      </c>
      <c r="BE405" s="568" t="n">
        <f aca="false" ca="false" dt2D="false" dtr="false" t="normal">$L405*$K405*BE402</f>
        <v>0</v>
      </c>
      <c r="BF405" s="568" t="n">
        <f aca="false" ca="false" dt2D="false" dtr="false" t="normal">$L405*$K405*BF402</f>
        <v>0</v>
      </c>
      <c r="BG405" s="568" t="n">
        <f aca="false" ca="false" dt2D="false" dtr="false" t="normal">$L405*$K405*BG402</f>
        <v>0</v>
      </c>
      <c r="BH405" s="568" t="n">
        <f aca="false" ca="false" dt2D="false" dtr="false" t="normal">$L405*$K405*BH402</f>
        <v>0</v>
      </c>
      <c r="BI405" s="568" t="n">
        <f aca="false" ca="false" dt2D="false" dtr="false" t="normal">$L405*$K405*BI402</f>
        <v>0</v>
      </c>
      <c r="BJ405" s="568" t="n">
        <f aca="false" ca="false" dt2D="false" dtr="false" t="normal">$L405*$K405*BJ402</f>
        <v>0</v>
      </c>
      <c r="BK405" s="568" t="n">
        <f aca="false" ca="false" dt2D="false" dtr="false" t="normal">$L405*$K405*BK402</f>
        <v>0</v>
      </c>
      <c r="BL405" s="568" t="n">
        <f aca="false" ca="false" dt2D="false" dtr="false" t="normal">$L405*$K405*BL402</f>
        <v>0</v>
      </c>
      <c r="BM405" s="568" t="n">
        <f aca="false" ca="false" dt2D="false" dtr="false" t="normal">$L405*$K405*BM402</f>
        <v>0</v>
      </c>
      <c r="BN405" s="568" t="n">
        <f aca="false" ca="false" dt2D="false" dtr="false" t="normal">$L405*$K405*BN402</f>
        <v>0</v>
      </c>
      <c r="BO405" s="568" t="n">
        <f aca="false" ca="false" dt2D="false" dtr="false" t="normal">$L405*$K405*BO402</f>
        <v>0</v>
      </c>
      <c r="BP405" s="568" t="n">
        <f aca="false" ca="false" dt2D="false" dtr="false" t="normal">$L405*$K405*BP402</f>
        <v>0</v>
      </c>
      <c r="BQ405" s="568" t="n">
        <f aca="false" ca="false" dt2D="false" dtr="false" t="normal">$L405*$K405*BQ402</f>
        <v>0</v>
      </c>
      <c r="BR405" s="568" t="n">
        <f aca="false" ca="false" dt2D="false" dtr="false" t="normal">$L405*$K405*BR402</f>
        <v>0</v>
      </c>
      <c r="BS405" s="568" t="n">
        <f aca="false" ca="false" dt2D="false" dtr="false" t="normal">$L405*$K405*BS402</f>
        <v>0</v>
      </c>
      <c r="BT405" s="568" t="n">
        <f aca="false" ca="false" dt2D="false" dtr="false" t="normal">$L405*$K405*BT402</f>
        <v>0</v>
      </c>
    </row>
    <row hidden="true" ht="16.5" outlineLevel="2" r="406">
      <c r="A406" s="529" t="e">
        <f aca="false" ca="false" dt2D="false" dtr="false" t="normal">A405</f>
        <v>#N/A</v>
      </c>
      <c r="F406" s="482" t="e">
        <f aca="false" ca="false" dt2D="false" dtr="false" t="normal">F405</f>
        <v>#N/A</v>
      </c>
      <c r="G406" s="482" t="n">
        <f aca="false" ca="false" dt2D="false" dtr="false" t="normal">G405</f>
        <v>0</v>
      </c>
      <c r="I406" s="566" t="s">
        <v>668</v>
      </c>
      <c r="J406" s="626" t="s">
        <v>646</v>
      </c>
      <c r="K406" s="567" t="n"/>
      <c r="L406" s="627" t="n"/>
      <c r="M406" s="568" t="n">
        <f aca="false" ca="false" dt2D="false" dtr="false" t="normal">$L406*$K406*M402</f>
        <v>0</v>
      </c>
      <c r="N406" s="568" t="n">
        <f aca="false" ca="false" dt2D="false" dtr="false" t="normal">$L406*$K406*N402</f>
        <v>0</v>
      </c>
      <c r="O406" s="568" t="n">
        <f aca="false" ca="false" dt2D="false" dtr="false" t="normal">$L406*$K406*O402</f>
        <v>0</v>
      </c>
      <c r="P406" s="568" t="n">
        <f aca="false" ca="false" dt2D="false" dtr="false" t="normal">$L406*$K406*P402</f>
        <v>0</v>
      </c>
      <c r="Q406" s="568" t="n">
        <f aca="false" ca="false" dt2D="false" dtr="false" t="normal">$L406*$K406*Q402</f>
        <v>0</v>
      </c>
      <c r="R406" s="568" t="n">
        <f aca="false" ca="false" dt2D="false" dtr="false" t="normal">$L406*$K406*R402</f>
        <v>0</v>
      </c>
      <c r="S406" s="568" t="n">
        <f aca="false" ca="false" dt2D="false" dtr="false" t="normal">$L406*$K406*S402</f>
        <v>0</v>
      </c>
      <c r="T406" s="568" t="n">
        <f aca="false" ca="false" dt2D="false" dtr="false" t="normal">$L406*$K406*T402</f>
        <v>0</v>
      </c>
      <c r="U406" s="568" t="n">
        <f aca="false" ca="false" dt2D="false" dtr="false" t="normal">$L406*$K406*U402</f>
        <v>0</v>
      </c>
      <c r="V406" s="568" t="n">
        <f aca="false" ca="false" dt2D="false" dtr="false" t="normal">$L406*$K406*V402</f>
        <v>0</v>
      </c>
      <c r="W406" s="568" t="n">
        <f aca="false" ca="false" dt2D="false" dtr="false" t="normal">$L406*$K406*W402</f>
        <v>0</v>
      </c>
      <c r="X406" s="568" t="n">
        <f aca="false" ca="false" dt2D="false" dtr="false" t="normal">$L406*$K406*X402</f>
        <v>0</v>
      </c>
      <c r="Y406" s="568" t="n">
        <f aca="false" ca="false" dt2D="false" dtr="false" t="normal">$L406*$K406*Y402</f>
        <v>0</v>
      </c>
      <c r="Z406" s="568" t="n">
        <f aca="false" ca="false" dt2D="false" dtr="false" t="normal">$L406*$K406*Z402</f>
        <v>0</v>
      </c>
      <c r="AA406" s="568" t="n">
        <f aca="false" ca="false" dt2D="false" dtr="false" t="normal">$L406*$K406*AA402</f>
        <v>0</v>
      </c>
      <c r="AB406" s="568" t="n">
        <f aca="false" ca="false" dt2D="false" dtr="false" t="normal">$L406*$K406*AB402</f>
        <v>0</v>
      </c>
      <c r="AC406" s="568" t="n">
        <f aca="false" ca="false" dt2D="false" dtr="false" t="normal">$L406*$K406*AC402</f>
        <v>0</v>
      </c>
      <c r="AD406" s="568" t="n">
        <f aca="false" ca="false" dt2D="false" dtr="false" t="normal">$L406*$K406*AD402</f>
        <v>0</v>
      </c>
      <c r="AE406" s="568" t="n">
        <f aca="false" ca="false" dt2D="false" dtr="false" t="normal">$L406*$K406*AE402</f>
        <v>0</v>
      </c>
      <c r="AF406" s="568" t="n">
        <f aca="false" ca="false" dt2D="false" dtr="false" t="normal">$L406*$K406*AF402</f>
        <v>0</v>
      </c>
      <c r="AG406" s="568" t="n">
        <f aca="false" ca="false" dt2D="false" dtr="false" t="normal">$L406*$K406*AG402</f>
        <v>0</v>
      </c>
      <c r="AH406" s="568" t="n">
        <f aca="false" ca="false" dt2D="false" dtr="false" t="normal">$L406*$K406*AH402</f>
        <v>0</v>
      </c>
      <c r="AI406" s="568" t="n">
        <f aca="false" ca="false" dt2D="false" dtr="false" t="normal">$L406*$K406*AI402</f>
        <v>0</v>
      </c>
      <c r="AJ406" s="568" t="n">
        <f aca="false" ca="false" dt2D="false" dtr="false" t="normal">$L406*$K406*AJ402</f>
        <v>0</v>
      </c>
      <c r="AK406" s="568" t="n">
        <f aca="false" ca="false" dt2D="false" dtr="false" t="normal">$L406*$K406*AK402</f>
        <v>0</v>
      </c>
      <c r="AL406" s="568" t="n">
        <f aca="false" ca="false" dt2D="false" dtr="false" t="normal">$L406*$K406*AL402</f>
        <v>0</v>
      </c>
      <c r="AM406" s="568" t="n">
        <f aca="false" ca="false" dt2D="false" dtr="false" t="normal">$L406*$K406*AM402</f>
        <v>0</v>
      </c>
      <c r="AN406" s="568" t="n">
        <f aca="false" ca="false" dt2D="false" dtr="false" t="normal">$L406*$K406*AN402</f>
        <v>0</v>
      </c>
      <c r="AO406" s="568" t="n">
        <f aca="false" ca="false" dt2D="false" dtr="false" t="normal">$L406*$K406*AO402</f>
        <v>0</v>
      </c>
      <c r="AP406" s="568" t="n">
        <f aca="false" ca="false" dt2D="false" dtr="false" t="normal">$L406*$K406*AP402</f>
        <v>0</v>
      </c>
      <c r="AQ406" s="568" t="n">
        <f aca="false" ca="false" dt2D="false" dtr="false" t="normal">$L406*$K406*AQ402</f>
        <v>0</v>
      </c>
      <c r="AR406" s="568" t="n">
        <f aca="false" ca="false" dt2D="false" dtr="false" t="normal">$L406*$K406*AR402</f>
        <v>0</v>
      </c>
      <c r="AS406" s="568" t="n">
        <f aca="false" ca="false" dt2D="false" dtr="false" t="normal">$L406*$K406*AS402</f>
        <v>0</v>
      </c>
      <c r="AT406" s="568" t="n">
        <f aca="false" ca="false" dt2D="false" dtr="false" t="normal">$L406*$K406*AT402</f>
        <v>0</v>
      </c>
      <c r="AU406" s="568" t="n">
        <f aca="false" ca="false" dt2D="false" dtr="false" t="normal">$L406*$K406*AU402</f>
        <v>0</v>
      </c>
      <c r="AV406" s="568" t="n">
        <f aca="false" ca="false" dt2D="false" dtr="false" t="normal">$L406*$K406*AV402</f>
        <v>0</v>
      </c>
      <c r="AW406" s="568" t="n">
        <f aca="false" ca="false" dt2D="false" dtr="false" t="normal">$L406*$K406*AW402</f>
        <v>0</v>
      </c>
      <c r="AX406" s="568" t="n">
        <f aca="false" ca="false" dt2D="false" dtr="false" t="normal">$L406*$K406*AX402</f>
        <v>0</v>
      </c>
      <c r="AY406" s="568" t="n">
        <f aca="false" ca="false" dt2D="false" dtr="false" t="normal">$L406*$K406*AY402</f>
        <v>0</v>
      </c>
      <c r="AZ406" s="568" t="n">
        <f aca="false" ca="false" dt2D="false" dtr="false" t="normal">$L406*$K406*AZ402</f>
        <v>0</v>
      </c>
      <c r="BA406" s="568" t="n">
        <f aca="false" ca="false" dt2D="false" dtr="false" t="normal">$L406*$K406*BA402</f>
        <v>0</v>
      </c>
      <c r="BB406" s="568" t="n">
        <f aca="false" ca="false" dt2D="false" dtr="false" t="normal">$L406*$K406*BB402</f>
        <v>0</v>
      </c>
      <c r="BC406" s="568" t="n">
        <f aca="false" ca="false" dt2D="false" dtr="false" t="normal">$L406*$K406*BC402</f>
        <v>0</v>
      </c>
      <c r="BD406" s="568" t="n">
        <f aca="false" ca="false" dt2D="false" dtr="false" t="normal">$L406*$K406*BD402</f>
        <v>0</v>
      </c>
      <c r="BE406" s="568" t="n">
        <f aca="false" ca="false" dt2D="false" dtr="false" t="normal">$L406*$K406*BE402</f>
        <v>0</v>
      </c>
      <c r="BF406" s="568" t="n">
        <f aca="false" ca="false" dt2D="false" dtr="false" t="normal">$L406*$K406*BF402</f>
        <v>0</v>
      </c>
      <c r="BG406" s="568" t="n">
        <f aca="false" ca="false" dt2D="false" dtr="false" t="normal">$L406*$K406*BG402</f>
        <v>0</v>
      </c>
      <c r="BH406" s="568" t="n">
        <f aca="false" ca="false" dt2D="false" dtr="false" t="normal">$L406*$K406*BH402</f>
        <v>0</v>
      </c>
      <c r="BI406" s="568" t="n">
        <f aca="false" ca="false" dt2D="false" dtr="false" t="normal">$L406*$K406*BI402</f>
        <v>0</v>
      </c>
      <c r="BJ406" s="568" t="n">
        <f aca="false" ca="false" dt2D="false" dtr="false" t="normal">$L406*$K406*BJ402</f>
        <v>0</v>
      </c>
      <c r="BK406" s="568" t="n">
        <f aca="false" ca="false" dt2D="false" dtr="false" t="normal">$L406*$K406*BK402</f>
        <v>0</v>
      </c>
      <c r="BL406" s="568" t="n">
        <f aca="false" ca="false" dt2D="false" dtr="false" t="normal">$L406*$K406*BL402</f>
        <v>0</v>
      </c>
      <c r="BM406" s="568" t="n">
        <f aca="false" ca="false" dt2D="false" dtr="false" t="normal">$L406*$K406*BM402</f>
        <v>0</v>
      </c>
      <c r="BN406" s="568" t="n">
        <f aca="false" ca="false" dt2D="false" dtr="false" t="normal">$L406*$K406*BN402</f>
        <v>0</v>
      </c>
      <c r="BO406" s="568" t="n">
        <f aca="false" ca="false" dt2D="false" dtr="false" t="normal">$L406*$K406*BO402</f>
        <v>0</v>
      </c>
      <c r="BP406" s="568" t="n">
        <f aca="false" ca="false" dt2D="false" dtr="false" t="normal">$L406*$K406*BP402</f>
        <v>0</v>
      </c>
      <c r="BQ406" s="568" t="n">
        <f aca="false" ca="false" dt2D="false" dtr="false" t="normal">$L406*$K406*BQ402</f>
        <v>0</v>
      </c>
      <c r="BR406" s="568" t="n">
        <f aca="false" ca="false" dt2D="false" dtr="false" t="normal">$L406*$K406*BR402</f>
        <v>0</v>
      </c>
      <c r="BS406" s="568" t="n">
        <f aca="false" ca="false" dt2D="false" dtr="false" t="normal">$L406*$K406*BS402</f>
        <v>0</v>
      </c>
      <c r="BT406" s="568" t="n">
        <f aca="false" ca="false" dt2D="false" dtr="false" t="normal">$L406*$K406*BT402</f>
        <v>0</v>
      </c>
    </row>
    <row hidden="true" ht="16.5" outlineLevel="2" r="407">
      <c r="A407" s="529" t="e">
        <f aca="false" ca="false" dt2D="false" dtr="false" t="normal">A406</f>
        <v>#N/A</v>
      </c>
      <c r="F407" s="482" t="e">
        <f aca="false" ca="false" dt2D="false" dtr="false" t="normal">F406</f>
        <v>#N/A</v>
      </c>
      <c r="G407" s="482" t="n">
        <f aca="false" ca="false" dt2D="false" dtr="false" t="normal">G406</f>
        <v>0</v>
      </c>
      <c r="I407" s="566" t="s">
        <v>653</v>
      </c>
      <c r="J407" s="626" t="s">
        <v>646</v>
      </c>
      <c r="K407" s="567" t="n"/>
      <c r="L407" s="627" t="n"/>
      <c r="M407" s="568" t="n">
        <f aca="false" ca="false" dt2D="false" dtr="false" t="normal">$L407*$K407*M402</f>
        <v>0</v>
      </c>
      <c r="N407" s="568" t="n">
        <f aca="false" ca="false" dt2D="false" dtr="false" t="normal">$L407*$K407*N402</f>
        <v>0</v>
      </c>
      <c r="O407" s="568" t="n">
        <f aca="false" ca="false" dt2D="false" dtr="false" t="normal">$L407*$K407*O402</f>
        <v>0</v>
      </c>
      <c r="P407" s="568" t="n">
        <f aca="false" ca="false" dt2D="false" dtr="false" t="normal">$L407*$K407*P402</f>
        <v>0</v>
      </c>
      <c r="Q407" s="568" t="n">
        <f aca="false" ca="false" dt2D="false" dtr="false" t="normal">$L407*$K407*Q402</f>
        <v>0</v>
      </c>
      <c r="R407" s="568" t="n">
        <f aca="false" ca="false" dt2D="false" dtr="false" t="normal">$L407*$K407*R402</f>
        <v>0</v>
      </c>
      <c r="S407" s="568" t="n">
        <f aca="false" ca="false" dt2D="false" dtr="false" t="normal">$L407*$K407*S402</f>
        <v>0</v>
      </c>
      <c r="T407" s="568" t="n">
        <f aca="false" ca="false" dt2D="false" dtr="false" t="normal">$L407*$K407*T402</f>
        <v>0</v>
      </c>
      <c r="U407" s="568" t="n">
        <f aca="false" ca="false" dt2D="false" dtr="false" t="normal">$L407*$K407*U402</f>
        <v>0</v>
      </c>
      <c r="V407" s="568" t="n">
        <f aca="false" ca="false" dt2D="false" dtr="false" t="normal">$L407*$K407*V402</f>
        <v>0</v>
      </c>
      <c r="W407" s="568" t="n">
        <f aca="false" ca="false" dt2D="false" dtr="false" t="normal">$L407*$K407*W402</f>
        <v>0</v>
      </c>
      <c r="X407" s="568" t="n">
        <f aca="false" ca="false" dt2D="false" dtr="false" t="normal">$L407*$K407*X402</f>
        <v>0</v>
      </c>
      <c r="Y407" s="568" t="n">
        <f aca="false" ca="false" dt2D="false" dtr="false" t="normal">$L407*$K407*Y402</f>
        <v>0</v>
      </c>
      <c r="Z407" s="568" t="n">
        <f aca="false" ca="false" dt2D="false" dtr="false" t="normal">$L407*$K407*Z402</f>
        <v>0</v>
      </c>
      <c r="AA407" s="568" t="n">
        <f aca="false" ca="false" dt2D="false" dtr="false" t="normal">$L407*$K407*AA402</f>
        <v>0</v>
      </c>
      <c r="AB407" s="568" t="n">
        <f aca="false" ca="false" dt2D="false" dtr="false" t="normal">$L407*$K407*AB402</f>
        <v>0</v>
      </c>
      <c r="AC407" s="568" t="n">
        <f aca="false" ca="false" dt2D="false" dtr="false" t="normal">$L407*$K407*AC402</f>
        <v>0</v>
      </c>
      <c r="AD407" s="568" t="n">
        <f aca="false" ca="false" dt2D="false" dtr="false" t="normal">$L407*$K407*AD402</f>
        <v>0</v>
      </c>
      <c r="AE407" s="568" t="n">
        <f aca="false" ca="false" dt2D="false" dtr="false" t="normal">$L407*$K407*AE402</f>
        <v>0</v>
      </c>
      <c r="AF407" s="568" t="n">
        <f aca="false" ca="false" dt2D="false" dtr="false" t="normal">$L407*$K407*AF402</f>
        <v>0</v>
      </c>
      <c r="AG407" s="568" t="n">
        <f aca="false" ca="false" dt2D="false" dtr="false" t="normal">$L407*$K407*AG402</f>
        <v>0</v>
      </c>
      <c r="AH407" s="568" t="n">
        <f aca="false" ca="false" dt2D="false" dtr="false" t="normal">$L407*$K407*AH402</f>
        <v>0</v>
      </c>
      <c r="AI407" s="568" t="n">
        <f aca="false" ca="false" dt2D="false" dtr="false" t="normal">$L407*$K407*AI402</f>
        <v>0</v>
      </c>
      <c r="AJ407" s="568" t="n">
        <f aca="false" ca="false" dt2D="false" dtr="false" t="normal">$L407*$K407*AJ402</f>
        <v>0</v>
      </c>
      <c r="AK407" s="568" t="n">
        <f aca="false" ca="false" dt2D="false" dtr="false" t="normal">$L407*$K407*AK402</f>
        <v>0</v>
      </c>
      <c r="AL407" s="568" t="n">
        <f aca="false" ca="false" dt2D="false" dtr="false" t="normal">$L407*$K407*AL402</f>
        <v>0</v>
      </c>
      <c r="AM407" s="568" t="n">
        <f aca="false" ca="false" dt2D="false" dtr="false" t="normal">$L407*$K407*AM402</f>
        <v>0</v>
      </c>
      <c r="AN407" s="568" t="n">
        <f aca="false" ca="false" dt2D="false" dtr="false" t="normal">$L407*$K407*AN402</f>
        <v>0</v>
      </c>
      <c r="AO407" s="568" t="n">
        <f aca="false" ca="false" dt2D="false" dtr="false" t="normal">$L407*$K407*AO402</f>
        <v>0</v>
      </c>
      <c r="AP407" s="568" t="n">
        <f aca="false" ca="false" dt2D="false" dtr="false" t="normal">$L407*$K407*AP402</f>
        <v>0</v>
      </c>
      <c r="AQ407" s="568" t="n">
        <f aca="false" ca="false" dt2D="false" dtr="false" t="normal">$L407*$K407*AQ402</f>
        <v>0</v>
      </c>
      <c r="AR407" s="568" t="n">
        <f aca="false" ca="false" dt2D="false" dtr="false" t="normal">$L407*$K407*AR402</f>
        <v>0</v>
      </c>
      <c r="AS407" s="568" t="n">
        <f aca="false" ca="false" dt2D="false" dtr="false" t="normal">$L407*$K407*AS402</f>
        <v>0</v>
      </c>
      <c r="AT407" s="568" t="n">
        <f aca="false" ca="false" dt2D="false" dtr="false" t="normal">$L407*$K407*AT402</f>
        <v>0</v>
      </c>
      <c r="AU407" s="568" t="n">
        <f aca="false" ca="false" dt2D="false" dtr="false" t="normal">$L407*$K407*AU402</f>
        <v>0</v>
      </c>
      <c r="AV407" s="568" t="n">
        <f aca="false" ca="false" dt2D="false" dtr="false" t="normal">$L407*$K407*AV402</f>
        <v>0</v>
      </c>
      <c r="AW407" s="568" t="n">
        <f aca="false" ca="false" dt2D="false" dtr="false" t="normal">$L407*$K407*AW402</f>
        <v>0</v>
      </c>
      <c r="AX407" s="568" t="n">
        <f aca="false" ca="false" dt2D="false" dtr="false" t="normal">$L407*$K407*AX402</f>
        <v>0</v>
      </c>
      <c r="AY407" s="568" t="n">
        <f aca="false" ca="false" dt2D="false" dtr="false" t="normal">$L407*$K407*AY402</f>
        <v>0</v>
      </c>
      <c r="AZ407" s="568" t="n">
        <f aca="false" ca="false" dt2D="false" dtr="false" t="normal">$L407*$K407*AZ402</f>
        <v>0</v>
      </c>
      <c r="BA407" s="568" t="n">
        <f aca="false" ca="false" dt2D="false" dtr="false" t="normal">$L407*$K407*BA402</f>
        <v>0</v>
      </c>
      <c r="BB407" s="568" t="n">
        <f aca="false" ca="false" dt2D="false" dtr="false" t="normal">$L407*$K407*BB402</f>
        <v>0</v>
      </c>
      <c r="BC407" s="568" t="n">
        <f aca="false" ca="false" dt2D="false" dtr="false" t="normal">$L407*$K407*BC402</f>
        <v>0</v>
      </c>
      <c r="BD407" s="568" t="n">
        <f aca="false" ca="false" dt2D="false" dtr="false" t="normal">$L407*$K407*BD402</f>
        <v>0</v>
      </c>
      <c r="BE407" s="568" t="n">
        <f aca="false" ca="false" dt2D="false" dtr="false" t="normal">$L407*$K407*BE402</f>
        <v>0</v>
      </c>
      <c r="BF407" s="568" t="n">
        <f aca="false" ca="false" dt2D="false" dtr="false" t="normal">$L407*$K407*BF402</f>
        <v>0</v>
      </c>
      <c r="BG407" s="568" t="n">
        <f aca="false" ca="false" dt2D="false" dtr="false" t="normal">$L407*$K407*BG402</f>
        <v>0</v>
      </c>
      <c r="BH407" s="568" t="n">
        <f aca="false" ca="false" dt2D="false" dtr="false" t="normal">$L407*$K407*BH402</f>
        <v>0</v>
      </c>
      <c r="BI407" s="568" t="n">
        <f aca="false" ca="false" dt2D="false" dtr="false" t="normal">$L407*$K407*BI402</f>
        <v>0</v>
      </c>
      <c r="BJ407" s="568" t="n">
        <f aca="false" ca="false" dt2D="false" dtr="false" t="normal">$L407*$K407*BJ402</f>
        <v>0</v>
      </c>
      <c r="BK407" s="568" t="n">
        <f aca="false" ca="false" dt2D="false" dtr="false" t="normal">$L407*$K407*BK402</f>
        <v>0</v>
      </c>
      <c r="BL407" s="568" t="n">
        <f aca="false" ca="false" dt2D="false" dtr="false" t="normal">$L407*$K407*BL402</f>
        <v>0</v>
      </c>
      <c r="BM407" s="568" t="n">
        <f aca="false" ca="false" dt2D="false" dtr="false" t="normal">$L407*$K407*BM402</f>
        <v>0</v>
      </c>
      <c r="BN407" s="568" t="n">
        <f aca="false" ca="false" dt2D="false" dtr="false" t="normal">$L407*$K407*BN402</f>
        <v>0</v>
      </c>
      <c r="BO407" s="568" t="n">
        <f aca="false" ca="false" dt2D="false" dtr="false" t="normal">$L407*$K407*BO402</f>
        <v>0</v>
      </c>
      <c r="BP407" s="568" t="n">
        <f aca="false" ca="false" dt2D="false" dtr="false" t="normal">$L407*$K407*BP402</f>
        <v>0</v>
      </c>
      <c r="BQ407" s="568" t="n">
        <f aca="false" ca="false" dt2D="false" dtr="false" t="normal">$L407*$K407*BQ402</f>
        <v>0</v>
      </c>
      <c r="BR407" s="568" t="n">
        <f aca="false" ca="false" dt2D="false" dtr="false" t="normal">$L407*$K407*BR402</f>
        <v>0</v>
      </c>
      <c r="BS407" s="568" t="n">
        <f aca="false" ca="false" dt2D="false" dtr="false" t="normal">$L407*$K407*BS402</f>
        <v>0</v>
      </c>
      <c r="BT407" s="568" t="n">
        <f aca="false" ca="false" dt2D="false" dtr="false" t="normal">$L407*$K407*BT402</f>
        <v>0</v>
      </c>
    </row>
    <row hidden="true" ht="16.5" outlineLevel="2" r="408">
      <c r="A408" s="529" t="e">
        <f aca="false" ca="false" dt2D="false" dtr="false" t="normal">A407</f>
        <v>#N/A</v>
      </c>
      <c r="F408" s="482" t="e">
        <f aca="false" ca="false" dt2D="false" dtr="false" t="normal">F407</f>
        <v>#N/A</v>
      </c>
      <c r="G408" s="482" t="n">
        <f aca="false" ca="false" dt2D="false" dtr="false" t="normal">G407</f>
        <v>0</v>
      </c>
      <c r="I408" s="570" t="s">
        <v>588</v>
      </c>
      <c r="J408" s="626" t="n"/>
      <c r="K408" s="567" t="n"/>
      <c r="L408" s="627" t="n"/>
      <c r="M408" s="568" t="n">
        <f aca="false" ca="false" dt2D="false" dtr="false" t="normal">$L408*$K408*M402</f>
        <v>0</v>
      </c>
      <c r="N408" s="568" t="n">
        <f aca="false" ca="false" dt2D="false" dtr="false" t="normal">$L408*$K408*N402</f>
        <v>0</v>
      </c>
      <c r="O408" s="568" t="n">
        <f aca="false" ca="false" dt2D="false" dtr="false" t="normal">$L408*$K408*O402</f>
        <v>0</v>
      </c>
      <c r="P408" s="568" t="n">
        <f aca="false" ca="false" dt2D="false" dtr="false" t="normal">$L408*$K408*P402</f>
        <v>0</v>
      </c>
      <c r="Q408" s="568" t="n">
        <f aca="false" ca="false" dt2D="false" dtr="false" t="normal">$L408*$K408*Q402</f>
        <v>0</v>
      </c>
      <c r="R408" s="568" t="n">
        <f aca="false" ca="false" dt2D="false" dtr="false" t="normal">$L408*$K408*R402</f>
        <v>0</v>
      </c>
      <c r="S408" s="568" t="n">
        <f aca="false" ca="false" dt2D="false" dtr="false" t="normal">$L408*$K408*S402</f>
        <v>0</v>
      </c>
      <c r="T408" s="568" t="n">
        <f aca="false" ca="false" dt2D="false" dtr="false" t="normal">$L408*$K408*T402</f>
        <v>0</v>
      </c>
      <c r="U408" s="568" t="n">
        <f aca="false" ca="false" dt2D="false" dtr="false" t="normal">$L408*$K408*U402</f>
        <v>0</v>
      </c>
      <c r="V408" s="568" t="n">
        <f aca="false" ca="false" dt2D="false" dtr="false" t="normal">$L408*$K408*V402</f>
        <v>0</v>
      </c>
      <c r="W408" s="568" t="n">
        <f aca="false" ca="false" dt2D="false" dtr="false" t="normal">$L408*$K408*W402</f>
        <v>0</v>
      </c>
      <c r="X408" s="568" t="n">
        <f aca="false" ca="false" dt2D="false" dtr="false" t="normal">$L408*$K408*X402</f>
        <v>0</v>
      </c>
      <c r="Y408" s="568" t="n">
        <f aca="false" ca="false" dt2D="false" dtr="false" t="normal">$L408*$K408*Y402</f>
        <v>0</v>
      </c>
      <c r="Z408" s="568" t="n">
        <f aca="false" ca="false" dt2D="false" dtr="false" t="normal">$L408*$K408*Z402</f>
        <v>0</v>
      </c>
      <c r="AA408" s="568" t="n">
        <f aca="false" ca="false" dt2D="false" dtr="false" t="normal">$L408*$K408*AA402</f>
        <v>0</v>
      </c>
      <c r="AB408" s="568" t="n">
        <f aca="false" ca="false" dt2D="false" dtr="false" t="normal">$L408*$K408*AB402</f>
        <v>0</v>
      </c>
      <c r="AC408" s="568" t="n">
        <f aca="false" ca="false" dt2D="false" dtr="false" t="normal">$L408*$K408*AC402</f>
        <v>0</v>
      </c>
      <c r="AD408" s="568" t="n">
        <f aca="false" ca="false" dt2D="false" dtr="false" t="normal">$L408*$K408*AD402</f>
        <v>0</v>
      </c>
      <c r="AE408" s="568" t="n">
        <f aca="false" ca="false" dt2D="false" dtr="false" t="normal">$L408*$K408*AE402</f>
        <v>0</v>
      </c>
      <c r="AF408" s="568" t="n">
        <f aca="false" ca="false" dt2D="false" dtr="false" t="normal">$L408*$K408*AF402</f>
        <v>0</v>
      </c>
      <c r="AG408" s="568" t="n">
        <f aca="false" ca="false" dt2D="false" dtr="false" t="normal">$L408*$K408*AG402</f>
        <v>0</v>
      </c>
      <c r="AH408" s="568" t="n">
        <f aca="false" ca="false" dt2D="false" dtr="false" t="normal">$L408*$K408*AH402</f>
        <v>0</v>
      </c>
      <c r="AI408" s="568" t="n">
        <f aca="false" ca="false" dt2D="false" dtr="false" t="normal">$L408*$K408*AI402</f>
        <v>0</v>
      </c>
      <c r="AJ408" s="568" t="n">
        <f aca="false" ca="false" dt2D="false" dtr="false" t="normal">$L408*$K408*AJ402</f>
        <v>0</v>
      </c>
      <c r="AK408" s="568" t="n">
        <f aca="false" ca="false" dt2D="false" dtr="false" t="normal">$L408*$K408*AK402</f>
        <v>0</v>
      </c>
      <c r="AL408" s="568" t="n">
        <f aca="false" ca="false" dt2D="false" dtr="false" t="normal">$L408*$K408*AL402</f>
        <v>0</v>
      </c>
      <c r="AM408" s="568" t="n">
        <f aca="false" ca="false" dt2D="false" dtr="false" t="normal">$L408*$K408*AM402</f>
        <v>0</v>
      </c>
      <c r="AN408" s="568" t="n">
        <f aca="false" ca="false" dt2D="false" dtr="false" t="normal">$L408*$K408*AN402</f>
        <v>0</v>
      </c>
      <c r="AO408" s="568" t="n">
        <f aca="false" ca="false" dt2D="false" dtr="false" t="normal">$L408*$K408*AO402</f>
        <v>0</v>
      </c>
      <c r="AP408" s="568" t="n">
        <f aca="false" ca="false" dt2D="false" dtr="false" t="normal">$L408*$K408*AP402</f>
        <v>0</v>
      </c>
      <c r="AQ408" s="568" t="n">
        <f aca="false" ca="false" dt2D="false" dtr="false" t="normal">$L408*$K408*AQ402</f>
        <v>0</v>
      </c>
      <c r="AR408" s="568" t="n">
        <f aca="false" ca="false" dt2D="false" dtr="false" t="normal">$L408*$K408*AR402</f>
        <v>0</v>
      </c>
      <c r="AS408" s="568" t="n">
        <f aca="false" ca="false" dt2D="false" dtr="false" t="normal">$L408*$K408*AS402</f>
        <v>0</v>
      </c>
      <c r="AT408" s="568" t="n">
        <f aca="false" ca="false" dt2D="false" dtr="false" t="normal">$L408*$K408*AT402</f>
        <v>0</v>
      </c>
      <c r="AU408" s="568" t="n">
        <f aca="false" ca="false" dt2D="false" dtr="false" t="normal">$L408*$K408*AU402</f>
        <v>0</v>
      </c>
      <c r="AV408" s="568" t="n">
        <f aca="false" ca="false" dt2D="false" dtr="false" t="normal">$L408*$K408*AV402</f>
        <v>0</v>
      </c>
      <c r="AW408" s="568" t="n">
        <f aca="false" ca="false" dt2D="false" dtr="false" t="normal">$L408*$K408*AW402</f>
        <v>0</v>
      </c>
      <c r="AX408" s="568" t="n">
        <f aca="false" ca="false" dt2D="false" dtr="false" t="normal">$L408*$K408*AX402</f>
        <v>0</v>
      </c>
      <c r="AY408" s="568" t="n">
        <f aca="false" ca="false" dt2D="false" dtr="false" t="normal">$L408*$K408*AY402</f>
        <v>0</v>
      </c>
      <c r="AZ408" s="568" t="n">
        <f aca="false" ca="false" dt2D="false" dtr="false" t="normal">$L408*$K408*AZ402</f>
        <v>0</v>
      </c>
      <c r="BA408" s="568" t="n">
        <f aca="false" ca="false" dt2D="false" dtr="false" t="normal">$L408*$K408*BA402</f>
        <v>0</v>
      </c>
      <c r="BB408" s="568" t="n">
        <f aca="false" ca="false" dt2D="false" dtr="false" t="normal">$L408*$K408*BB402</f>
        <v>0</v>
      </c>
      <c r="BC408" s="568" t="n">
        <f aca="false" ca="false" dt2D="false" dtr="false" t="normal">$L408*$K408*BC402</f>
        <v>0</v>
      </c>
      <c r="BD408" s="568" t="n">
        <f aca="false" ca="false" dt2D="false" dtr="false" t="normal">$L408*$K408*BD402</f>
        <v>0</v>
      </c>
      <c r="BE408" s="568" t="n">
        <f aca="false" ca="false" dt2D="false" dtr="false" t="normal">$L408*$K408*BE402</f>
        <v>0</v>
      </c>
      <c r="BF408" s="568" t="n">
        <f aca="false" ca="false" dt2D="false" dtr="false" t="normal">$L408*$K408*BF402</f>
        <v>0</v>
      </c>
      <c r="BG408" s="568" t="n">
        <f aca="false" ca="false" dt2D="false" dtr="false" t="normal">$L408*$K408*BG402</f>
        <v>0</v>
      </c>
      <c r="BH408" s="568" t="n">
        <f aca="false" ca="false" dt2D="false" dtr="false" t="normal">$L408*$K408*BH402</f>
        <v>0</v>
      </c>
      <c r="BI408" s="568" t="n">
        <f aca="false" ca="false" dt2D="false" dtr="false" t="normal">$L408*$K408*BI402</f>
        <v>0</v>
      </c>
      <c r="BJ408" s="568" t="n">
        <f aca="false" ca="false" dt2D="false" dtr="false" t="normal">$L408*$K408*BJ402</f>
        <v>0</v>
      </c>
      <c r="BK408" s="568" t="n">
        <f aca="false" ca="false" dt2D="false" dtr="false" t="normal">$L408*$K408*BK402</f>
        <v>0</v>
      </c>
      <c r="BL408" s="568" t="n">
        <f aca="false" ca="false" dt2D="false" dtr="false" t="normal">$L408*$K408*BL402</f>
        <v>0</v>
      </c>
      <c r="BM408" s="568" t="n">
        <f aca="false" ca="false" dt2D="false" dtr="false" t="normal">$L408*$K408*BM402</f>
        <v>0</v>
      </c>
      <c r="BN408" s="568" t="n">
        <f aca="false" ca="false" dt2D="false" dtr="false" t="normal">$L408*$K408*BN402</f>
        <v>0</v>
      </c>
      <c r="BO408" s="568" t="n">
        <f aca="false" ca="false" dt2D="false" dtr="false" t="normal">$L408*$K408*BO402</f>
        <v>0</v>
      </c>
      <c r="BP408" s="568" t="n">
        <f aca="false" ca="false" dt2D="false" dtr="false" t="normal">$L408*$K408*BP402</f>
        <v>0</v>
      </c>
      <c r="BQ408" s="568" t="n">
        <f aca="false" ca="false" dt2D="false" dtr="false" t="normal">$L408*$K408*BQ402</f>
        <v>0</v>
      </c>
      <c r="BR408" s="568" t="n">
        <f aca="false" ca="false" dt2D="false" dtr="false" t="normal">$L408*$K408*BR402</f>
        <v>0</v>
      </c>
      <c r="BS408" s="568" t="n">
        <f aca="false" ca="false" dt2D="false" dtr="false" t="normal">$L408*$K408*BS402</f>
        <v>0</v>
      </c>
      <c r="BT408" s="568" t="n">
        <f aca="false" ca="false" dt2D="false" dtr="false" t="normal">$L408*$K408*BT402</f>
        <v>0</v>
      </c>
    </row>
    <row hidden="true" ht="16.5" outlineLevel="2" r="409">
      <c r="A409" s="529" t="e">
        <f aca="false" ca="false" dt2D="false" dtr="false" t="normal">A408</f>
        <v>#N/A</v>
      </c>
      <c r="F409" s="482" t="e">
        <f aca="false" ca="false" dt2D="false" dtr="false" t="normal">F408</f>
        <v>#N/A</v>
      </c>
      <c r="G409" s="482" t="n">
        <f aca="false" ca="false" dt2D="false" dtr="false" t="normal">G408</f>
        <v>0</v>
      </c>
      <c r="I409" s="570" t="s">
        <v>588</v>
      </c>
      <c r="J409" s="626" t="n"/>
      <c r="K409" s="567" t="n"/>
      <c r="L409" s="627" t="n"/>
      <c r="M409" s="568" t="n">
        <f aca="false" ca="false" dt2D="false" dtr="false" t="normal">$L409*$K409*M402</f>
        <v>0</v>
      </c>
      <c r="N409" s="568" t="n">
        <f aca="false" ca="false" dt2D="false" dtr="false" t="normal">$L409*$K409*N402</f>
        <v>0</v>
      </c>
      <c r="O409" s="568" t="n">
        <f aca="false" ca="false" dt2D="false" dtr="false" t="normal">$L409*$K409*O402</f>
        <v>0</v>
      </c>
      <c r="P409" s="568" t="n">
        <f aca="false" ca="false" dt2D="false" dtr="false" t="normal">$L409*$K409*P402</f>
        <v>0</v>
      </c>
      <c r="Q409" s="568" t="n">
        <f aca="false" ca="false" dt2D="false" dtr="false" t="normal">$L409*$K409*Q402</f>
        <v>0</v>
      </c>
      <c r="R409" s="568" t="n">
        <f aca="false" ca="false" dt2D="false" dtr="false" t="normal">$L409*$K409*R402</f>
        <v>0</v>
      </c>
      <c r="S409" s="568" t="n">
        <f aca="false" ca="false" dt2D="false" dtr="false" t="normal">$L409*$K409*S402</f>
        <v>0</v>
      </c>
      <c r="T409" s="568" t="n">
        <f aca="false" ca="false" dt2D="false" dtr="false" t="normal">$L409*$K409*T402</f>
        <v>0</v>
      </c>
      <c r="U409" s="568" t="n">
        <f aca="false" ca="false" dt2D="false" dtr="false" t="normal">$L409*$K409*U402</f>
        <v>0</v>
      </c>
      <c r="V409" s="568" t="n">
        <f aca="false" ca="false" dt2D="false" dtr="false" t="normal">$L409*$K409*V402</f>
        <v>0</v>
      </c>
      <c r="W409" s="568" t="n">
        <f aca="false" ca="false" dt2D="false" dtr="false" t="normal">$L409*$K409*W402</f>
        <v>0</v>
      </c>
      <c r="X409" s="568" t="n">
        <f aca="false" ca="false" dt2D="false" dtr="false" t="normal">$L409*$K409*X402</f>
        <v>0</v>
      </c>
      <c r="Y409" s="568" t="n">
        <f aca="false" ca="false" dt2D="false" dtr="false" t="normal">$L409*$K409*Y402</f>
        <v>0</v>
      </c>
      <c r="Z409" s="568" t="n">
        <f aca="false" ca="false" dt2D="false" dtr="false" t="normal">$L409*$K409*Z402</f>
        <v>0</v>
      </c>
      <c r="AA409" s="568" t="n">
        <f aca="false" ca="false" dt2D="false" dtr="false" t="normal">$L409*$K409*AA402</f>
        <v>0</v>
      </c>
      <c r="AB409" s="568" t="n">
        <f aca="false" ca="false" dt2D="false" dtr="false" t="normal">$L409*$K409*AB402</f>
        <v>0</v>
      </c>
      <c r="AC409" s="568" t="n">
        <f aca="false" ca="false" dt2D="false" dtr="false" t="normal">$L409*$K409*AC402</f>
        <v>0</v>
      </c>
      <c r="AD409" s="568" t="n">
        <f aca="false" ca="false" dt2D="false" dtr="false" t="normal">$L409*$K409*AD402</f>
        <v>0</v>
      </c>
      <c r="AE409" s="568" t="n">
        <f aca="false" ca="false" dt2D="false" dtr="false" t="normal">$L409*$K409*AE402</f>
        <v>0</v>
      </c>
      <c r="AF409" s="568" t="n">
        <f aca="false" ca="false" dt2D="false" dtr="false" t="normal">$L409*$K409*AF402</f>
        <v>0</v>
      </c>
      <c r="AG409" s="568" t="n">
        <f aca="false" ca="false" dt2D="false" dtr="false" t="normal">$L409*$K409*AG402</f>
        <v>0</v>
      </c>
      <c r="AH409" s="568" t="n">
        <f aca="false" ca="false" dt2D="false" dtr="false" t="normal">$L409*$K409*AH402</f>
        <v>0</v>
      </c>
      <c r="AI409" s="568" t="n">
        <f aca="false" ca="false" dt2D="false" dtr="false" t="normal">$L409*$K409*AI402</f>
        <v>0</v>
      </c>
      <c r="AJ409" s="568" t="n">
        <f aca="false" ca="false" dt2D="false" dtr="false" t="normal">$L409*$K409*AJ402</f>
        <v>0</v>
      </c>
      <c r="AK409" s="568" t="n">
        <f aca="false" ca="false" dt2D="false" dtr="false" t="normal">$L409*$K409*AK402</f>
        <v>0</v>
      </c>
      <c r="AL409" s="568" t="n">
        <f aca="false" ca="false" dt2D="false" dtr="false" t="normal">$L409*$K409*AL402</f>
        <v>0</v>
      </c>
      <c r="AM409" s="568" t="n">
        <f aca="false" ca="false" dt2D="false" dtr="false" t="normal">$L409*$K409*AM402</f>
        <v>0</v>
      </c>
      <c r="AN409" s="568" t="n">
        <f aca="false" ca="false" dt2D="false" dtr="false" t="normal">$L409*$K409*AN402</f>
        <v>0</v>
      </c>
      <c r="AO409" s="568" t="n">
        <f aca="false" ca="false" dt2D="false" dtr="false" t="normal">$L409*$K409*AO402</f>
        <v>0</v>
      </c>
      <c r="AP409" s="568" t="n">
        <f aca="false" ca="false" dt2D="false" dtr="false" t="normal">$L409*$K409*AP402</f>
        <v>0</v>
      </c>
      <c r="AQ409" s="568" t="n">
        <f aca="false" ca="false" dt2D="false" dtr="false" t="normal">$L409*$K409*AQ402</f>
        <v>0</v>
      </c>
      <c r="AR409" s="568" t="n">
        <f aca="false" ca="false" dt2D="false" dtr="false" t="normal">$L409*$K409*AR402</f>
        <v>0</v>
      </c>
      <c r="AS409" s="568" t="n">
        <f aca="false" ca="false" dt2D="false" dtr="false" t="normal">$L409*$K409*AS402</f>
        <v>0</v>
      </c>
      <c r="AT409" s="568" t="n">
        <f aca="false" ca="false" dt2D="false" dtr="false" t="normal">$L409*$K409*AT402</f>
        <v>0</v>
      </c>
      <c r="AU409" s="568" t="n">
        <f aca="false" ca="false" dt2D="false" dtr="false" t="normal">$L409*$K409*AU402</f>
        <v>0</v>
      </c>
      <c r="AV409" s="568" t="n">
        <f aca="false" ca="false" dt2D="false" dtr="false" t="normal">$L409*$K409*AV402</f>
        <v>0</v>
      </c>
      <c r="AW409" s="568" t="n">
        <f aca="false" ca="false" dt2D="false" dtr="false" t="normal">$L409*$K409*AW402</f>
        <v>0</v>
      </c>
      <c r="AX409" s="568" t="n">
        <f aca="false" ca="false" dt2D="false" dtr="false" t="normal">$L409*$K409*AX402</f>
        <v>0</v>
      </c>
      <c r="AY409" s="568" t="n">
        <f aca="false" ca="false" dt2D="false" dtr="false" t="normal">$L409*$K409*AY402</f>
        <v>0</v>
      </c>
      <c r="AZ409" s="568" t="n">
        <f aca="false" ca="false" dt2D="false" dtr="false" t="normal">$L409*$K409*AZ402</f>
        <v>0</v>
      </c>
      <c r="BA409" s="568" t="n">
        <f aca="false" ca="false" dt2D="false" dtr="false" t="normal">$L409*$K409*BA402</f>
        <v>0</v>
      </c>
      <c r="BB409" s="568" t="n">
        <f aca="false" ca="false" dt2D="false" dtr="false" t="normal">$L409*$K409*BB402</f>
        <v>0</v>
      </c>
      <c r="BC409" s="568" t="n">
        <f aca="false" ca="false" dt2D="false" dtr="false" t="normal">$L409*$K409*BC402</f>
        <v>0</v>
      </c>
      <c r="BD409" s="568" t="n">
        <f aca="false" ca="false" dt2D="false" dtr="false" t="normal">$L409*$K409*BD402</f>
        <v>0</v>
      </c>
      <c r="BE409" s="568" t="n">
        <f aca="false" ca="false" dt2D="false" dtr="false" t="normal">$L409*$K409*BE402</f>
        <v>0</v>
      </c>
      <c r="BF409" s="568" t="n">
        <f aca="false" ca="false" dt2D="false" dtr="false" t="normal">$L409*$K409*BF402</f>
        <v>0</v>
      </c>
      <c r="BG409" s="568" t="n">
        <f aca="false" ca="false" dt2D="false" dtr="false" t="normal">$L409*$K409*BG402</f>
        <v>0</v>
      </c>
      <c r="BH409" s="568" t="n">
        <f aca="false" ca="false" dt2D="false" dtr="false" t="normal">$L409*$K409*BH402</f>
        <v>0</v>
      </c>
      <c r="BI409" s="568" t="n">
        <f aca="false" ca="false" dt2D="false" dtr="false" t="normal">$L409*$K409*BI402</f>
        <v>0</v>
      </c>
      <c r="BJ409" s="568" t="n">
        <f aca="false" ca="false" dt2D="false" dtr="false" t="normal">$L409*$K409*BJ402</f>
        <v>0</v>
      </c>
      <c r="BK409" s="568" t="n">
        <f aca="false" ca="false" dt2D="false" dtr="false" t="normal">$L409*$K409*BK402</f>
        <v>0</v>
      </c>
      <c r="BL409" s="568" t="n">
        <f aca="false" ca="false" dt2D="false" dtr="false" t="normal">$L409*$K409*BL402</f>
        <v>0</v>
      </c>
      <c r="BM409" s="568" t="n">
        <f aca="false" ca="false" dt2D="false" dtr="false" t="normal">$L409*$K409*BM402</f>
        <v>0</v>
      </c>
      <c r="BN409" s="568" t="n">
        <f aca="false" ca="false" dt2D="false" dtr="false" t="normal">$L409*$K409*BN402</f>
        <v>0</v>
      </c>
      <c r="BO409" s="568" t="n">
        <f aca="false" ca="false" dt2D="false" dtr="false" t="normal">$L409*$K409*BO402</f>
        <v>0</v>
      </c>
      <c r="BP409" s="568" t="n">
        <f aca="false" ca="false" dt2D="false" dtr="false" t="normal">$L409*$K409*BP402</f>
        <v>0</v>
      </c>
      <c r="BQ409" s="568" t="n">
        <f aca="false" ca="false" dt2D="false" dtr="false" t="normal">$L409*$K409*BQ402</f>
        <v>0</v>
      </c>
      <c r="BR409" s="568" t="n">
        <f aca="false" ca="false" dt2D="false" dtr="false" t="normal">$L409*$K409*BR402</f>
        <v>0</v>
      </c>
      <c r="BS409" s="568" t="n">
        <f aca="false" ca="false" dt2D="false" dtr="false" t="normal">$L409*$K409*BS402</f>
        <v>0</v>
      </c>
      <c r="BT409" s="568" t="n">
        <f aca="false" ca="false" dt2D="false" dtr="false" t="normal">$L409*$K409*BT402</f>
        <v>0</v>
      </c>
    </row>
    <row hidden="true" ht="16.5" outlineLevel="1" r="410">
      <c r="A410" s="529" t="e">
        <f aca="false" ca="false" dt2D="false" dtr="false" t="normal">A409</f>
        <v>#N/A</v>
      </c>
      <c r="B410" s="482" t="s">
        <v>575</v>
      </c>
      <c r="D410" s="482" t="s">
        <v>579</v>
      </c>
      <c r="E410" s="482" t="s">
        <v>629</v>
      </c>
      <c r="F410" s="482" t="e">
        <f aca="false" ca="false" dt2D="false" dtr="false" t="normal">F409</f>
        <v>#N/A</v>
      </c>
      <c r="G410" s="482" t="n">
        <f aca="false" ca="false" dt2D="false" dtr="false" t="normal">G409</f>
        <v>0</v>
      </c>
      <c r="I410" s="571" t="s">
        <v>726</v>
      </c>
      <c r="L410" s="235" t="n"/>
      <c r="M410" s="573" t="n">
        <f aca="false" ca="false" dt2D="false" dtr="false" t="normal">SUM(M403:M409)</f>
        <v>0</v>
      </c>
      <c r="N410" s="573" t="n">
        <f aca="false" ca="false" dt2D="false" dtr="false" t="normal">SUM(N403:N409)</f>
        <v>0</v>
      </c>
      <c r="O410" s="573" t="n">
        <f aca="false" ca="false" dt2D="false" dtr="false" t="normal">SUM(O403:O409)</f>
        <v>0</v>
      </c>
      <c r="P410" s="573" t="n">
        <f aca="false" ca="false" dt2D="false" dtr="false" t="normal">SUM(P403:P409)</f>
        <v>0</v>
      </c>
      <c r="Q410" s="573" t="n">
        <f aca="false" ca="false" dt2D="false" dtr="false" t="normal">SUM(Q403:Q409)</f>
        <v>0</v>
      </c>
      <c r="R410" s="573" t="n">
        <f aca="false" ca="false" dt2D="false" dtr="false" t="normal">SUM(R403:R409)</f>
        <v>0</v>
      </c>
      <c r="S410" s="573" t="n">
        <f aca="false" ca="false" dt2D="false" dtr="false" t="normal">SUM(S403:S409)</f>
        <v>0</v>
      </c>
      <c r="T410" s="573" t="n">
        <f aca="false" ca="false" dt2D="false" dtr="false" t="normal">SUM(T403:T409)</f>
        <v>0</v>
      </c>
      <c r="U410" s="573" t="n">
        <f aca="false" ca="false" dt2D="false" dtr="false" t="normal">SUM(U403:U409)</f>
        <v>0</v>
      </c>
      <c r="V410" s="573" t="n">
        <f aca="false" ca="false" dt2D="false" dtr="false" t="normal">SUM(V403:V409)</f>
        <v>0</v>
      </c>
      <c r="W410" s="573" t="n">
        <f aca="false" ca="false" dt2D="false" dtr="false" t="normal">SUM(W403:W409)</f>
        <v>0</v>
      </c>
      <c r="X410" s="573" t="n">
        <f aca="false" ca="false" dt2D="false" dtr="false" t="normal">SUM(X403:X409)</f>
        <v>0</v>
      </c>
      <c r="Y410" s="573" t="n">
        <f aca="false" ca="false" dt2D="false" dtr="false" t="normal">SUM(Y403:Y409)</f>
        <v>0</v>
      </c>
      <c r="Z410" s="573" t="n">
        <f aca="false" ca="false" dt2D="false" dtr="false" t="normal">SUM(Z403:Z409)</f>
        <v>0</v>
      </c>
      <c r="AA410" s="573" t="n">
        <f aca="false" ca="false" dt2D="false" dtr="false" t="normal">SUM(AA403:AA409)</f>
        <v>0</v>
      </c>
      <c r="AB410" s="573" t="n">
        <f aca="false" ca="false" dt2D="false" dtr="false" t="normal">SUM(AB403:AB409)</f>
        <v>0</v>
      </c>
      <c r="AC410" s="573" t="n">
        <f aca="false" ca="false" dt2D="false" dtr="false" t="normal">SUM(AC403:AC409)</f>
        <v>0</v>
      </c>
      <c r="AD410" s="573" t="n">
        <f aca="false" ca="false" dt2D="false" dtr="false" t="normal">SUM(AD403:AD409)</f>
        <v>0</v>
      </c>
      <c r="AE410" s="573" t="n">
        <f aca="false" ca="false" dt2D="false" dtr="false" t="normal">SUM(AE403:AE409)</f>
        <v>0</v>
      </c>
      <c r="AF410" s="573" t="n">
        <f aca="false" ca="false" dt2D="false" dtr="false" t="normal">SUM(AF403:AF409)</f>
        <v>0</v>
      </c>
      <c r="AG410" s="573" t="n">
        <f aca="false" ca="false" dt2D="false" dtr="false" t="normal">SUM(AG403:AG409)</f>
        <v>0</v>
      </c>
      <c r="AH410" s="573" t="n">
        <f aca="false" ca="false" dt2D="false" dtr="false" t="normal">SUM(AH403:AH409)</f>
        <v>0</v>
      </c>
      <c r="AI410" s="573" t="n">
        <f aca="false" ca="false" dt2D="false" dtr="false" t="normal">SUM(AI403:AI409)</f>
        <v>0</v>
      </c>
      <c r="AJ410" s="573" t="n">
        <f aca="false" ca="false" dt2D="false" dtr="false" t="normal">SUM(AJ403:AJ409)</f>
        <v>0</v>
      </c>
      <c r="AK410" s="573" t="n">
        <f aca="false" ca="false" dt2D="false" dtr="false" t="normal">SUM(AK403:AK409)</f>
        <v>0</v>
      </c>
      <c r="AL410" s="573" t="n">
        <f aca="false" ca="false" dt2D="false" dtr="false" t="normal">SUM(AL403:AL409)</f>
        <v>0</v>
      </c>
      <c r="AM410" s="573" t="n">
        <f aca="false" ca="false" dt2D="false" dtr="false" t="normal">SUM(AM403:AM409)</f>
        <v>0</v>
      </c>
      <c r="AN410" s="573" t="n">
        <f aca="false" ca="false" dt2D="false" dtr="false" t="normal">SUM(AN403:AN409)</f>
        <v>0</v>
      </c>
      <c r="AO410" s="573" t="n">
        <f aca="false" ca="false" dt2D="false" dtr="false" t="normal">SUM(AO403:AO409)</f>
        <v>0</v>
      </c>
      <c r="AP410" s="573" t="n">
        <f aca="false" ca="false" dt2D="false" dtr="false" t="normal">SUM(AP403:AP409)</f>
        <v>0</v>
      </c>
      <c r="AQ410" s="573" t="n">
        <f aca="false" ca="false" dt2D="false" dtr="false" t="normal">SUM(AQ403:AQ409)</f>
        <v>0</v>
      </c>
      <c r="AR410" s="573" t="n">
        <f aca="false" ca="false" dt2D="false" dtr="false" t="normal">SUM(AR403:AR409)</f>
        <v>0</v>
      </c>
      <c r="AS410" s="573" t="n">
        <f aca="false" ca="false" dt2D="false" dtr="false" t="normal">SUM(AS403:AS409)</f>
        <v>0</v>
      </c>
      <c r="AT410" s="573" t="n">
        <f aca="false" ca="false" dt2D="false" dtr="false" t="normal">SUM(AT403:AT409)</f>
        <v>0</v>
      </c>
      <c r="AU410" s="573" t="n">
        <f aca="false" ca="false" dt2D="false" dtr="false" t="normal">SUM(AU403:AU409)</f>
        <v>0</v>
      </c>
      <c r="AV410" s="573" t="n">
        <f aca="false" ca="false" dt2D="false" dtr="false" t="normal">SUM(AV403:AV409)</f>
        <v>0</v>
      </c>
      <c r="AW410" s="573" t="n">
        <f aca="false" ca="false" dt2D="false" dtr="false" t="normal">SUM(AW403:AW409)</f>
        <v>0</v>
      </c>
      <c r="AX410" s="573" t="n">
        <f aca="false" ca="false" dt2D="false" dtr="false" t="normal">SUM(AX403:AX409)</f>
        <v>0</v>
      </c>
      <c r="AY410" s="573" t="n">
        <f aca="false" ca="false" dt2D="false" dtr="false" t="normal">SUM(AY403:AY409)</f>
        <v>0</v>
      </c>
      <c r="AZ410" s="573" t="n">
        <f aca="false" ca="false" dt2D="false" dtr="false" t="normal">SUM(AZ403:AZ409)</f>
        <v>0</v>
      </c>
      <c r="BA410" s="573" t="n">
        <f aca="false" ca="false" dt2D="false" dtr="false" t="normal">SUM(BA403:BA409)</f>
        <v>0</v>
      </c>
      <c r="BB410" s="573" t="n">
        <f aca="false" ca="false" dt2D="false" dtr="false" t="normal">SUM(BB403:BB409)</f>
        <v>0</v>
      </c>
      <c r="BC410" s="573" t="n">
        <f aca="false" ca="false" dt2D="false" dtr="false" t="normal">SUM(BC403:BC409)</f>
        <v>0</v>
      </c>
      <c r="BD410" s="573" t="n">
        <f aca="false" ca="false" dt2D="false" dtr="false" t="normal">SUM(BD403:BD409)</f>
        <v>0</v>
      </c>
      <c r="BE410" s="573" t="n">
        <f aca="false" ca="false" dt2D="false" dtr="false" t="normal">SUM(BE403:BE409)</f>
        <v>0</v>
      </c>
      <c r="BF410" s="573" t="n">
        <f aca="false" ca="false" dt2D="false" dtr="false" t="normal">SUM(BF403:BF409)</f>
        <v>0</v>
      </c>
      <c r="BG410" s="573" t="n">
        <f aca="false" ca="false" dt2D="false" dtr="false" t="normal">SUM(BG403:BG409)</f>
        <v>0</v>
      </c>
      <c r="BH410" s="573" t="n">
        <f aca="false" ca="false" dt2D="false" dtr="false" t="normal">SUM(BH403:BH409)</f>
        <v>0</v>
      </c>
      <c r="BI410" s="573" t="n">
        <f aca="false" ca="false" dt2D="false" dtr="false" t="normal">SUM(BI403:BI409)</f>
        <v>0</v>
      </c>
      <c r="BJ410" s="573" t="n">
        <f aca="false" ca="false" dt2D="false" dtr="false" t="normal">SUM(BJ403:BJ409)</f>
        <v>0</v>
      </c>
      <c r="BK410" s="573" t="n">
        <f aca="false" ca="false" dt2D="false" dtr="false" t="normal">SUM(BK403:BK409)</f>
        <v>0</v>
      </c>
      <c r="BL410" s="573" t="n">
        <f aca="false" ca="false" dt2D="false" dtr="false" t="normal">SUM(BL403:BL409)</f>
        <v>0</v>
      </c>
      <c r="BM410" s="573" t="n">
        <f aca="false" ca="false" dt2D="false" dtr="false" t="normal">SUM(BM403:BM409)</f>
        <v>0</v>
      </c>
      <c r="BN410" s="573" t="n">
        <f aca="false" ca="false" dt2D="false" dtr="false" t="normal">SUM(BN403:BN409)</f>
        <v>0</v>
      </c>
      <c r="BO410" s="573" t="n">
        <f aca="false" ca="false" dt2D="false" dtr="false" t="normal">SUM(BO403:BO409)</f>
        <v>0</v>
      </c>
      <c r="BP410" s="573" t="n">
        <f aca="false" ca="false" dt2D="false" dtr="false" t="normal">SUM(BP403:BP409)</f>
        <v>0</v>
      </c>
      <c r="BQ410" s="573" t="n">
        <f aca="false" ca="false" dt2D="false" dtr="false" t="normal">SUM(BQ403:BQ409)</f>
        <v>0</v>
      </c>
      <c r="BR410" s="573" t="n">
        <f aca="false" ca="false" dt2D="false" dtr="false" t="normal">SUM(BR403:BR409)</f>
        <v>0</v>
      </c>
      <c r="BS410" s="573" t="n">
        <f aca="false" ca="false" dt2D="false" dtr="false" t="normal">SUM(BS403:BS409)</f>
        <v>0</v>
      </c>
      <c r="BT410" s="573" t="n">
        <f aca="false" ca="false" dt2D="false" dtr="false" t="normal">SUM(BT403:BT409)</f>
        <v>0</v>
      </c>
    </row>
    <row hidden="true" ht="16.5" outlineLevel="1" r="411">
      <c r="A411" s="529" t="e">
        <f aca="false" ca="false" dt2D="false" dtr="false" t="normal">A410</f>
        <v>#N/A</v>
      </c>
      <c r="F411" s="482" t="e">
        <f aca="false" ca="false" dt2D="false" dtr="false" t="normal">F410</f>
        <v>#N/A</v>
      </c>
      <c r="G411" s="482" t="n">
        <f aca="false" ca="false" dt2D="false" dtr="false" t="normal">G410</f>
        <v>0</v>
      </c>
      <c r="L411" s="235" t="n"/>
      <c r="M411" s="244" t="n"/>
      <c r="N411" s="244" t="n"/>
      <c r="O411" s="244" t="n"/>
      <c r="P411" s="244" t="n"/>
      <c r="Q411" s="244" t="n"/>
      <c r="R411" s="244" t="n"/>
      <c r="S411" s="244" t="n"/>
      <c r="T411" s="244" t="n"/>
      <c r="U411" s="244" t="n"/>
      <c r="V411" s="244" t="n"/>
      <c r="W411" s="244" t="n"/>
      <c r="X411" s="244" t="n"/>
      <c r="Y411" s="244" t="n"/>
      <c r="Z411" s="244" t="n"/>
      <c r="AA411" s="244" t="n"/>
      <c r="AB411" s="244" t="n"/>
      <c r="AC411" s="244" t="n"/>
      <c r="AD411" s="244" t="n"/>
      <c r="AE411" s="244" t="n"/>
      <c r="AF411" s="244" t="n"/>
      <c r="AG411" s="244" t="n"/>
      <c r="AH411" s="244" t="n"/>
      <c r="AI411" s="244" t="n"/>
      <c r="AJ411" s="244" t="n"/>
      <c r="AK411" s="244" t="n"/>
      <c r="AL411" s="244" t="n"/>
      <c r="AM411" s="244" t="n"/>
      <c r="AN411" s="244" t="n"/>
      <c r="AO411" s="244" t="n"/>
      <c r="AP411" s="244" t="n"/>
      <c r="AQ411" s="244" t="n"/>
      <c r="AR411" s="244" t="n"/>
      <c r="AS411" s="244" t="n"/>
      <c r="AT411" s="244" t="n"/>
      <c r="AU411" s="244" t="n"/>
      <c r="AV411" s="244" t="n"/>
      <c r="AW411" s="244" t="n"/>
      <c r="AX411" s="244" t="n"/>
      <c r="AY411" s="244" t="n"/>
      <c r="AZ411" s="244" t="n"/>
      <c r="BA411" s="244" t="n"/>
      <c r="BB411" s="244" t="n"/>
      <c r="BC411" s="244" t="n"/>
      <c r="BD411" s="244" t="n"/>
      <c r="BE411" s="244" t="n"/>
      <c r="BF411" s="244" t="n"/>
      <c r="BG411" s="244" t="n"/>
      <c r="BH411" s="244" t="n"/>
      <c r="BI411" s="244" t="n"/>
      <c r="BJ411" s="244" t="n"/>
      <c r="BK411" s="244" t="n"/>
      <c r="BL411" s="244" t="n"/>
      <c r="BM411" s="244" t="n"/>
      <c r="BN411" s="244" t="n"/>
      <c r="BO411" s="244" t="n"/>
      <c r="BP411" s="244" t="n"/>
      <c r="BQ411" s="244" t="n"/>
      <c r="BR411" s="244" t="n"/>
      <c r="BS411" s="244" t="n"/>
      <c r="BT411" s="244" t="n"/>
    </row>
    <row hidden="true" ht="16.5" outlineLevel="1" r="412">
      <c r="A412" s="529" t="e">
        <f aca="false" ca="false" dt2D="false" dtr="false" t="normal">A411</f>
        <v>#N/A</v>
      </c>
      <c r="F412" s="482" t="e">
        <f aca="false" ca="false" dt2D="false" dtr="false" t="normal">F411</f>
        <v>#N/A</v>
      </c>
      <c r="G412" s="482" t="n">
        <f aca="false" ca="false" dt2D="false" dtr="false" t="normal">G411</f>
        <v>0</v>
      </c>
      <c r="I412" s="85" t="s">
        <v>670</v>
      </c>
      <c r="J412" s="431" t="s">
        <v>585</v>
      </c>
      <c r="L412" s="235" t="n"/>
      <c r="M412" s="565" t="n"/>
      <c r="N412" s="565" t="n"/>
      <c r="O412" s="565" t="n"/>
      <c r="P412" s="565" t="n"/>
      <c r="Q412" s="565" t="n"/>
      <c r="R412" s="565" t="n"/>
      <c r="S412" s="565" t="n"/>
      <c r="T412" s="565" t="n"/>
      <c r="U412" s="565" t="n"/>
      <c r="V412" s="565" t="n"/>
      <c r="W412" s="565" t="n"/>
      <c r="X412" s="565" t="n"/>
      <c r="Y412" s="565" t="n"/>
      <c r="Z412" s="565" t="n"/>
      <c r="AA412" s="565" t="n"/>
      <c r="AB412" s="565" t="n"/>
      <c r="AC412" s="565" t="n"/>
      <c r="AD412" s="565" t="n"/>
      <c r="AE412" s="565" t="n"/>
      <c r="AF412" s="565" t="n"/>
      <c r="AG412" s="565" t="n"/>
      <c r="AH412" s="565" t="n"/>
      <c r="AI412" s="565" t="n"/>
      <c r="AJ412" s="565" t="n"/>
      <c r="AK412" s="565" t="n"/>
      <c r="AL412" s="565" t="n"/>
      <c r="AM412" s="565" t="n"/>
      <c r="AN412" s="565" t="n"/>
      <c r="AO412" s="565" t="n"/>
      <c r="AP412" s="565" t="n"/>
      <c r="AQ412" s="565" t="n"/>
      <c r="AR412" s="565" t="n"/>
      <c r="AS412" s="565" t="n"/>
      <c r="AT412" s="565" t="n"/>
      <c r="AU412" s="565" t="n"/>
      <c r="AV412" s="565" t="n"/>
      <c r="AW412" s="565" t="n"/>
      <c r="AX412" s="565" t="n"/>
      <c r="AY412" s="565" t="n"/>
      <c r="AZ412" s="565" t="n"/>
      <c r="BA412" s="565" t="n"/>
      <c r="BB412" s="565" t="n"/>
      <c r="BC412" s="565" t="n"/>
      <c r="BD412" s="565" t="n"/>
      <c r="BE412" s="565" t="n"/>
      <c r="BF412" s="565" t="n"/>
      <c r="BG412" s="565" t="n"/>
      <c r="BH412" s="565" t="n"/>
      <c r="BI412" s="565" t="n"/>
      <c r="BJ412" s="565" t="n"/>
      <c r="BK412" s="565" t="n"/>
      <c r="BL412" s="565" t="n"/>
      <c r="BM412" s="565" t="n"/>
      <c r="BN412" s="565" t="n"/>
      <c r="BO412" s="565" t="n"/>
      <c r="BP412" s="565" t="n"/>
      <c r="BQ412" s="565" t="n"/>
      <c r="BR412" s="565" t="n"/>
      <c r="BS412" s="565" t="n"/>
      <c r="BT412" s="565" t="n"/>
    </row>
    <row hidden="true" ht="16.5" outlineLevel="2" r="413">
      <c r="A413" s="529" t="e">
        <f aca="false" ca="false" dt2D="false" dtr="false" t="normal">A412</f>
        <v>#N/A</v>
      </c>
      <c r="F413" s="482" t="e">
        <f aca="false" ca="false" dt2D="false" dtr="false" t="normal">F412</f>
        <v>#N/A</v>
      </c>
      <c r="G413" s="482" t="n">
        <f aca="false" ca="false" dt2D="false" dtr="false" t="normal">G412</f>
        <v>0</v>
      </c>
      <c r="I413" s="566" t="s">
        <v>727</v>
      </c>
      <c r="J413" s="626" t="s">
        <v>640</v>
      </c>
      <c r="K413" s="567" t="n"/>
      <c r="L413" s="627" t="n"/>
      <c r="M413" s="568" t="n">
        <f aca="false" ca="false" dt2D="false" dtr="false" t="normal">$L413*$K413*M412</f>
        <v>0</v>
      </c>
      <c r="N413" s="568" t="n">
        <f aca="false" ca="false" dt2D="false" dtr="false" t="normal">$L413*$K413*N412</f>
        <v>0</v>
      </c>
      <c r="O413" s="568" t="n">
        <f aca="false" ca="false" dt2D="false" dtr="false" t="normal">$L413*$K413*O412</f>
        <v>0</v>
      </c>
      <c r="P413" s="568" t="n">
        <f aca="false" ca="false" dt2D="false" dtr="false" t="normal">$L413*$K413*P412</f>
        <v>0</v>
      </c>
      <c r="Q413" s="568" t="n">
        <f aca="false" ca="false" dt2D="false" dtr="false" t="normal">$L413*$K413*Q412</f>
        <v>0</v>
      </c>
      <c r="R413" s="568" t="n">
        <f aca="false" ca="false" dt2D="false" dtr="false" t="normal">$L413*$K413*R412</f>
        <v>0</v>
      </c>
      <c r="S413" s="568" t="n">
        <f aca="false" ca="false" dt2D="false" dtr="false" t="normal">$L413*$K413*S412</f>
        <v>0</v>
      </c>
      <c r="T413" s="568" t="n">
        <f aca="false" ca="false" dt2D="false" dtr="false" t="normal">$L413*$K413*T412</f>
        <v>0</v>
      </c>
      <c r="U413" s="568" t="n">
        <f aca="false" ca="false" dt2D="false" dtr="false" t="normal">$L413*$K413*U412</f>
        <v>0</v>
      </c>
      <c r="V413" s="568" t="n">
        <f aca="false" ca="false" dt2D="false" dtr="false" t="normal">$L413*$K413*V412</f>
        <v>0</v>
      </c>
      <c r="W413" s="568" t="n">
        <f aca="false" ca="false" dt2D="false" dtr="false" t="normal">$L413*$K413*W412</f>
        <v>0</v>
      </c>
      <c r="X413" s="568" t="n">
        <f aca="false" ca="false" dt2D="false" dtr="false" t="normal">$L413*$K413*X412</f>
        <v>0</v>
      </c>
      <c r="Y413" s="568" t="n">
        <f aca="false" ca="false" dt2D="false" dtr="false" t="normal">$L413*$K413*Y412</f>
        <v>0</v>
      </c>
      <c r="Z413" s="568" t="n">
        <f aca="false" ca="false" dt2D="false" dtr="false" t="normal">$L413*$K413*Z412</f>
        <v>0</v>
      </c>
      <c r="AA413" s="568" t="n">
        <f aca="false" ca="false" dt2D="false" dtr="false" t="normal">$L413*$K413*AA412</f>
        <v>0</v>
      </c>
      <c r="AB413" s="568" t="n">
        <f aca="false" ca="false" dt2D="false" dtr="false" t="normal">$L413*$K413*AB412</f>
        <v>0</v>
      </c>
      <c r="AC413" s="568" t="n">
        <f aca="false" ca="false" dt2D="false" dtr="false" t="normal">$L413*$K413*AC412</f>
        <v>0</v>
      </c>
      <c r="AD413" s="568" t="n">
        <f aca="false" ca="false" dt2D="false" dtr="false" t="normal">$L413*$K413*AD412</f>
        <v>0</v>
      </c>
      <c r="AE413" s="568" t="n">
        <f aca="false" ca="false" dt2D="false" dtr="false" t="normal">$L413*$K413*AE412</f>
        <v>0</v>
      </c>
      <c r="AF413" s="568" t="n">
        <f aca="false" ca="false" dt2D="false" dtr="false" t="normal">$L413*$K413*AF412</f>
        <v>0</v>
      </c>
      <c r="AG413" s="568" t="n">
        <f aca="false" ca="false" dt2D="false" dtr="false" t="normal">$L413*$K413*AG412</f>
        <v>0</v>
      </c>
      <c r="AH413" s="568" t="n">
        <f aca="false" ca="false" dt2D="false" dtr="false" t="normal">$L413*$K413*AH412</f>
        <v>0</v>
      </c>
      <c r="AI413" s="568" t="n">
        <f aca="false" ca="false" dt2D="false" dtr="false" t="normal">$L413*$K413*AI412</f>
        <v>0</v>
      </c>
      <c r="AJ413" s="568" t="n">
        <f aca="false" ca="false" dt2D="false" dtr="false" t="normal">$L413*$K413*AJ412</f>
        <v>0</v>
      </c>
      <c r="AK413" s="568" t="n">
        <f aca="false" ca="false" dt2D="false" dtr="false" t="normal">$L413*$K413*AK412</f>
        <v>0</v>
      </c>
      <c r="AL413" s="568" t="n">
        <f aca="false" ca="false" dt2D="false" dtr="false" t="normal">$L413*$K413*AL412</f>
        <v>0</v>
      </c>
      <c r="AM413" s="568" t="n">
        <f aca="false" ca="false" dt2D="false" dtr="false" t="normal">$L413*$K413*AM412</f>
        <v>0</v>
      </c>
      <c r="AN413" s="568" t="n">
        <f aca="false" ca="false" dt2D="false" dtr="false" t="normal">$L413*$K413*AN412</f>
        <v>0</v>
      </c>
      <c r="AO413" s="568" t="n">
        <f aca="false" ca="false" dt2D="false" dtr="false" t="normal">$L413*$K413*AO412</f>
        <v>0</v>
      </c>
      <c r="AP413" s="568" t="n">
        <f aca="false" ca="false" dt2D="false" dtr="false" t="normal">$L413*$K413*AP412</f>
        <v>0</v>
      </c>
      <c r="AQ413" s="568" t="n">
        <f aca="false" ca="false" dt2D="false" dtr="false" t="normal">$L413*$K413*AQ412</f>
        <v>0</v>
      </c>
      <c r="AR413" s="568" t="n">
        <f aca="false" ca="false" dt2D="false" dtr="false" t="normal">$L413*$K413*AR412</f>
        <v>0</v>
      </c>
      <c r="AS413" s="568" t="n">
        <f aca="false" ca="false" dt2D="false" dtr="false" t="normal">$L413*$K413*AS412</f>
        <v>0</v>
      </c>
      <c r="AT413" s="568" t="n">
        <f aca="false" ca="false" dt2D="false" dtr="false" t="normal">$L413*$K413*AT412</f>
        <v>0</v>
      </c>
      <c r="AU413" s="568" t="n">
        <f aca="false" ca="false" dt2D="false" dtr="false" t="normal">$L413*$K413*AU412</f>
        <v>0</v>
      </c>
      <c r="AV413" s="568" t="n">
        <f aca="false" ca="false" dt2D="false" dtr="false" t="normal">$L413*$K413*AV412</f>
        <v>0</v>
      </c>
      <c r="AW413" s="568" t="n">
        <f aca="false" ca="false" dt2D="false" dtr="false" t="normal">$L413*$K413*AW412</f>
        <v>0</v>
      </c>
      <c r="AX413" s="568" t="n">
        <f aca="false" ca="false" dt2D="false" dtr="false" t="normal">$L413*$K413*AX412</f>
        <v>0</v>
      </c>
      <c r="AY413" s="568" t="n">
        <f aca="false" ca="false" dt2D="false" dtr="false" t="normal">$L413*$K413*AY412</f>
        <v>0</v>
      </c>
      <c r="AZ413" s="568" t="n">
        <f aca="false" ca="false" dt2D="false" dtr="false" t="normal">$L413*$K413*AZ412</f>
        <v>0</v>
      </c>
      <c r="BA413" s="568" t="n">
        <f aca="false" ca="false" dt2D="false" dtr="false" t="normal">$L413*$K413*BA412</f>
        <v>0</v>
      </c>
      <c r="BB413" s="568" t="n">
        <f aca="false" ca="false" dt2D="false" dtr="false" t="normal">$L413*$K413*BB412</f>
        <v>0</v>
      </c>
      <c r="BC413" s="568" t="n">
        <f aca="false" ca="false" dt2D="false" dtr="false" t="normal">$L413*$K413*BC412</f>
        <v>0</v>
      </c>
      <c r="BD413" s="568" t="n">
        <f aca="false" ca="false" dt2D="false" dtr="false" t="normal">$L413*$K413*BD412</f>
        <v>0</v>
      </c>
      <c r="BE413" s="568" t="n">
        <f aca="false" ca="false" dt2D="false" dtr="false" t="normal">$L413*$K413*BE412</f>
        <v>0</v>
      </c>
      <c r="BF413" s="568" t="n">
        <f aca="false" ca="false" dt2D="false" dtr="false" t="normal">$L413*$K413*BF412</f>
        <v>0</v>
      </c>
      <c r="BG413" s="568" t="n">
        <f aca="false" ca="false" dt2D="false" dtr="false" t="normal">$L413*$K413*BG412</f>
        <v>0</v>
      </c>
      <c r="BH413" s="568" t="n">
        <f aca="false" ca="false" dt2D="false" dtr="false" t="normal">$L413*$K413*BH412</f>
        <v>0</v>
      </c>
      <c r="BI413" s="568" t="n">
        <f aca="false" ca="false" dt2D="false" dtr="false" t="normal">$L413*$K413*BI412</f>
        <v>0</v>
      </c>
      <c r="BJ413" s="568" t="n">
        <f aca="false" ca="false" dt2D="false" dtr="false" t="normal">$L413*$K413*BJ412</f>
        <v>0</v>
      </c>
      <c r="BK413" s="568" t="n">
        <f aca="false" ca="false" dt2D="false" dtr="false" t="normal">$L413*$K413*BK412</f>
        <v>0</v>
      </c>
      <c r="BL413" s="568" t="n">
        <f aca="false" ca="false" dt2D="false" dtr="false" t="normal">$L413*$K413*BL412</f>
        <v>0</v>
      </c>
      <c r="BM413" s="568" t="n">
        <f aca="false" ca="false" dt2D="false" dtr="false" t="normal">$L413*$K413*BM412</f>
        <v>0</v>
      </c>
      <c r="BN413" s="568" t="n">
        <f aca="false" ca="false" dt2D="false" dtr="false" t="normal">$L413*$K413*BN412</f>
        <v>0</v>
      </c>
      <c r="BO413" s="568" t="n">
        <f aca="false" ca="false" dt2D="false" dtr="false" t="normal">$L413*$K413*BO412</f>
        <v>0</v>
      </c>
      <c r="BP413" s="568" t="n">
        <f aca="false" ca="false" dt2D="false" dtr="false" t="normal">$L413*$K413*BP412</f>
        <v>0</v>
      </c>
      <c r="BQ413" s="568" t="n">
        <f aca="false" ca="false" dt2D="false" dtr="false" t="normal">$L413*$K413*BQ412</f>
        <v>0</v>
      </c>
      <c r="BR413" s="568" t="n">
        <f aca="false" ca="false" dt2D="false" dtr="false" t="normal">$L413*$K413*BR412</f>
        <v>0</v>
      </c>
      <c r="BS413" s="568" t="n">
        <f aca="false" ca="false" dt2D="false" dtr="false" t="normal">$L413*$K413*BS412</f>
        <v>0</v>
      </c>
      <c r="BT413" s="568" t="n">
        <f aca="false" ca="false" dt2D="false" dtr="false" t="normal">$L413*$K413*BT412</f>
        <v>0</v>
      </c>
    </row>
    <row hidden="true" ht="16.5" outlineLevel="2" r="414">
      <c r="A414" s="529" t="e">
        <f aca="false" ca="false" dt2D="false" dtr="false" t="normal">A413</f>
        <v>#N/A</v>
      </c>
      <c r="F414" s="482" t="e">
        <f aca="false" ca="false" dt2D="false" dtr="false" t="normal">F413</f>
        <v>#N/A</v>
      </c>
      <c r="G414" s="482" t="n">
        <f aca="false" ca="false" dt2D="false" dtr="false" t="normal">G413</f>
        <v>0</v>
      </c>
      <c r="I414" s="566" t="s">
        <v>678</v>
      </c>
      <c r="J414" s="626" t="s">
        <v>587</v>
      </c>
      <c r="K414" s="567" t="n"/>
      <c r="L414" s="627" t="n"/>
      <c r="M414" s="568" t="n">
        <f aca="false" ca="false" dt2D="false" dtr="false" t="normal">$L414*$K414*M412</f>
        <v>0</v>
      </c>
      <c r="N414" s="568" t="n">
        <f aca="false" ca="false" dt2D="false" dtr="false" t="normal">$L414*$K414*N412</f>
        <v>0</v>
      </c>
      <c r="O414" s="568" t="n">
        <f aca="false" ca="false" dt2D="false" dtr="false" t="normal">$L414*$K414*O412</f>
        <v>0</v>
      </c>
      <c r="P414" s="568" t="n">
        <f aca="false" ca="false" dt2D="false" dtr="false" t="normal">$L414*$K414*P412</f>
        <v>0</v>
      </c>
      <c r="Q414" s="568" t="n">
        <f aca="false" ca="false" dt2D="false" dtr="false" t="normal">$L414*$K414*Q412</f>
        <v>0</v>
      </c>
      <c r="R414" s="568" t="n">
        <f aca="false" ca="false" dt2D="false" dtr="false" t="normal">$L414*$K414*R412</f>
        <v>0</v>
      </c>
      <c r="S414" s="568" t="n">
        <f aca="false" ca="false" dt2D="false" dtr="false" t="normal">$L414*$K414*S412</f>
        <v>0</v>
      </c>
      <c r="T414" s="568" t="n">
        <f aca="false" ca="false" dt2D="false" dtr="false" t="normal">$L414*$K414*T412</f>
        <v>0</v>
      </c>
      <c r="U414" s="568" t="n">
        <f aca="false" ca="false" dt2D="false" dtr="false" t="normal">$L414*$K414*U412</f>
        <v>0</v>
      </c>
      <c r="V414" s="568" t="n">
        <f aca="false" ca="false" dt2D="false" dtr="false" t="normal">$L414*$K414*V412</f>
        <v>0</v>
      </c>
      <c r="W414" s="568" t="n">
        <f aca="false" ca="false" dt2D="false" dtr="false" t="normal">$L414*$K414*W412</f>
        <v>0</v>
      </c>
      <c r="X414" s="568" t="n">
        <f aca="false" ca="false" dt2D="false" dtr="false" t="normal">$L414*$K414*X412</f>
        <v>0</v>
      </c>
      <c r="Y414" s="568" t="n">
        <f aca="false" ca="false" dt2D="false" dtr="false" t="normal">$L414*$K414*Y412</f>
        <v>0</v>
      </c>
      <c r="Z414" s="568" t="n">
        <f aca="false" ca="false" dt2D="false" dtr="false" t="normal">$L414*$K414*Z412</f>
        <v>0</v>
      </c>
      <c r="AA414" s="568" t="n">
        <f aca="false" ca="false" dt2D="false" dtr="false" t="normal">$L414*$K414*AA412</f>
        <v>0</v>
      </c>
      <c r="AB414" s="568" t="n">
        <f aca="false" ca="false" dt2D="false" dtr="false" t="normal">$L414*$K414*AB412</f>
        <v>0</v>
      </c>
      <c r="AC414" s="568" t="n">
        <f aca="false" ca="false" dt2D="false" dtr="false" t="normal">$L414*$K414*AC412</f>
        <v>0</v>
      </c>
      <c r="AD414" s="568" t="n">
        <f aca="false" ca="false" dt2D="false" dtr="false" t="normal">$L414*$K414*AD412</f>
        <v>0</v>
      </c>
      <c r="AE414" s="568" t="n">
        <f aca="false" ca="false" dt2D="false" dtr="false" t="normal">$L414*$K414*AE412</f>
        <v>0</v>
      </c>
      <c r="AF414" s="568" t="n">
        <f aca="false" ca="false" dt2D="false" dtr="false" t="normal">$L414*$K414*AF412</f>
        <v>0</v>
      </c>
      <c r="AG414" s="568" t="n">
        <f aca="false" ca="false" dt2D="false" dtr="false" t="normal">$L414*$K414*AG412</f>
        <v>0</v>
      </c>
      <c r="AH414" s="568" t="n">
        <f aca="false" ca="false" dt2D="false" dtr="false" t="normal">$L414*$K414*AH412</f>
        <v>0</v>
      </c>
      <c r="AI414" s="568" t="n">
        <f aca="false" ca="false" dt2D="false" dtr="false" t="normal">$L414*$K414*AI412</f>
        <v>0</v>
      </c>
      <c r="AJ414" s="568" t="n">
        <f aca="false" ca="false" dt2D="false" dtr="false" t="normal">$L414*$K414*AJ412</f>
        <v>0</v>
      </c>
      <c r="AK414" s="568" t="n">
        <f aca="false" ca="false" dt2D="false" dtr="false" t="normal">$L414*$K414*AK412</f>
        <v>0</v>
      </c>
      <c r="AL414" s="568" t="n">
        <f aca="false" ca="false" dt2D="false" dtr="false" t="normal">$L414*$K414*AL412</f>
        <v>0</v>
      </c>
      <c r="AM414" s="568" t="n">
        <f aca="false" ca="false" dt2D="false" dtr="false" t="normal">$L414*$K414*AM412</f>
        <v>0</v>
      </c>
      <c r="AN414" s="568" t="n">
        <f aca="false" ca="false" dt2D="false" dtr="false" t="normal">$L414*$K414*AN412</f>
        <v>0</v>
      </c>
      <c r="AO414" s="568" t="n">
        <f aca="false" ca="false" dt2D="false" dtr="false" t="normal">$L414*$K414*AO412</f>
        <v>0</v>
      </c>
      <c r="AP414" s="568" t="n">
        <f aca="false" ca="false" dt2D="false" dtr="false" t="normal">$L414*$K414*AP412</f>
        <v>0</v>
      </c>
      <c r="AQ414" s="568" t="n">
        <f aca="false" ca="false" dt2D="false" dtr="false" t="normal">$L414*$K414*AQ412</f>
        <v>0</v>
      </c>
      <c r="AR414" s="568" t="n">
        <f aca="false" ca="false" dt2D="false" dtr="false" t="normal">$L414*$K414*AR412</f>
        <v>0</v>
      </c>
      <c r="AS414" s="568" t="n">
        <f aca="false" ca="false" dt2D="false" dtr="false" t="normal">$L414*$K414*AS412</f>
        <v>0</v>
      </c>
      <c r="AT414" s="568" t="n">
        <f aca="false" ca="false" dt2D="false" dtr="false" t="normal">$L414*$K414*AT412</f>
        <v>0</v>
      </c>
      <c r="AU414" s="568" t="n">
        <f aca="false" ca="false" dt2D="false" dtr="false" t="normal">$L414*$K414*AU412</f>
        <v>0</v>
      </c>
      <c r="AV414" s="568" t="n">
        <f aca="false" ca="false" dt2D="false" dtr="false" t="normal">$L414*$K414*AV412</f>
        <v>0</v>
      </c>
      <c r="AW414" s="568" t="n">
        <f aca="false" ca="false" dt2D="false" dtr="false" t="normal">$L414*$K414*AW412</f>
        <v>0</v>
      </c>
      <c r="AX414" s="568" t="n">
        <f aca="false" ca="false" dt2D="false" dtr="false" t="normal">$L414*$K414*AX412</f>
        <v>0</v>
      </c>
      <c r="AY414" s="568" t="n">
        <f aca="false" ca="false" dt2D="false" dtr="false" t="normal">$L414*$K414*AY412</f>
        <v>0</v>
      </c>
      <c r="AZ414" s="568" t="n">
        <f aca="false" ca="false" dt2D="false" dtr="false" t="normal">$L414*$K414*AZ412</f>
        <v>0</v>
      </c>
      <c r="BA414" s="568" t="n">
        <f aca="false" ca="false" dt2D="false" dtr="false" t="normal">$L414*$K414*BA412</f>
        <v>0</v>
      </c>
      <c r="BB414" s="568" t="n">
        <f aca="false" ca="false" dt2D="false" dtr="false" t="normal">$L414*$K414*BB412</f>
        <v>0</v>
      </c>
      <c r="BC414" s="568" t="n">
        <f aca="false" ca="false" dt2D="false" dtr="false" t="normal">$L414*$K414*BC412</f>
        <v>0</v>
      </c>
      <c r="BD414" s="568" t="n">
        <f aca="false" ca="false" dt2D="false" dtr="false" t="normal">$L414*$K414*BD412</f>
        <v>0</v>
      </c>
      <c r="BE414" s="568" t="n">
        <f aca="false" ca="false" dt2D="false" dtr="false" t="normal">$L414*$K414*BE412</f>
        <v>0</v>
      </c>
      <c r="BF414" s="568" t="n">
        <f aca="false" ca="false" dt2D="false" dtr="false" t="normal">$L414*$K414*BF412</f>
        <v>0</v>
      </c>
      <c r="BG414" s="568" t="n">
        <f aca="false" ca="false" dt2D="false" dtr="false" t="normal">$L414*$K414*BG412</f>
        <v>0</v>
      </c>
      <c r="BH414" s="568" t="n">
        <f aca="false" ca="false" dt2D="false" dtr="false" t="normal">$L414*$K414*BH412</f>
        <v>0</v>
      </c>
      <c r="BI414" s="568" t="n">
        <f aca="false" ca="false" dt2D="false" dtr="false" t="normal">$L414*$K414*BI412</f>
        <v>0</v>
      </c>
      <c r="BJ414" s="568" t="n">
        <f aca="false" ca="false" dt2D="false" dtr="false" t="normal">$L414*$K414*BJ412</f>
        <v>0</v>
      </c>
      <c r="BK414" s="568" t="n">
        <f aca="false" ca="false" dt2D="false" dtr="false" t="normal">$L414*$K414*BK412</f>
        <v>0</v>
      </c>
      <c r="BL414" s="568" t="n">
        <f aca="false" ca="false" dt2D="false" dtr="false" t="normal">$L414*$K414*BL412</f>
        <v>0</v>
      </c>
      <c r="BM414" s="568" t="n">
        <f aca="false" ca="false" dt2D="false" dtr="false" t="normal">$L414*$K414*BM412</f>
        <v>0</v>
      </c>
      <c r="BN414" s="568" t="n">
        <f aca="false" ca="false" dt2D="false" dtr="false" t="normal">$L414*$K414*BN412</f>
        <v>0</v>
      </c>
      <c r="BO414" s="568" t="n">
        <f aca="false" ca="false" dt2D="false" dtr="false" t="normal">$L414*$K414*BO412</f>
        <v>0</v>
      </c>
      <c r="BP414" s="568" t="n">
        <f aca="false" ca="false" dt2D="false" dtr="false" t="normal">$L414*$K414*BP412</f>
        <v>0</v>
      </c>
      <c r="BQ414" s="568" t="n">
        <f aca="false" ca="false" dt2D="false" dtr="false" t="normal">$L414*$K414*BQ412</f>
        <v>0</v>
      </c>
      <c r="BR414" s="568" t="n">
        <f aca="false" ca="false" dt2D="false" dtr="false" t="normal">$L414*$K414*BR412</f>
        <v>0</v>
      </c>
      <c r="BS414" s="568" t="n">
        <f aca="false" ca="false" dt2D="false" dtr="false" t="normal">$L414*$K414*BS412</f>
        <v>0</v>
      </c>
      <c r="BT414" s="568" t="n">
        <f aca="false" ca="false" dt2D="false" dtr="false" t="normal">$L414*$K414*BT412</f>
        <v>0</v>
      </c>
    </row>
    <row hidden="true" ht="16.5" outlineLevel="2" r="415">
      <c r="A415" s="529" t="e">
        <f aca="false" ca="false" dt2D="false" dtr="false" t="normal">A414</f>
        <v>#N/A</v>
      </c>
      <c r="F415" s="482" t="e">
        <f aca="false" ca="false" dt2D="false" dtr="false" t="normal">F414</f>
        <v>#N/A</v>
      </c>
      <c r="G415" s="482" t="n">
        <f aca="false" ca="false" dt2D="false" dtr="false" t="normal">G414</f>
        <v>0</v>
      </c>
      <c r="I415" s="566" t="s">
        <v>674</v>
      </c>
      <c r="J415" s="626" t="s">
        <v>587</v>
      </c>
      <c r="K415" s="567" t="n"/>
      <c r="L415" s="627" t="n"/>
      <c r="M415" s="568" t="n">
        <f aca="false" ca="false" dt2D="false" dtr="false" t="normal">$L415*$K415*M412</f>
        <v>0</v>
      </c>
      <c r="N415" s="568" t="n">
        <f aca="false" ca="false" dt2D="false" dtr="false" t="normal">$L415*$K415*N412</f>
        <v>0</v>
      </c>
      <c r="O415" s="568" t="n">
        <f aca="false" ca="false" dt2D="false" dtr="false" t="normal">$L415*$K415*O412</f>
        <v>0</v>
      </c>
      <c r="P415" s="568" t="n">
        <f aca="false" ca="false" dt2D="false" dtr="false" t="normal">$L415*$K415*P412</f>
        <v>0</v>
      </c>
      <c r="Q415" s="568" t="n">
        <f aca="false" ca="false" dt2D="false" dtr="false" t="normal">$L415*$K415*Q412</f>
        <v>0</v>
      </c>
      <c r="R415" s="568" t="n">
        <f aca="false" ca="false" dt2D="false" dtr="false" t="normal">$L415*$K415*R412</f>
        <v>0</v>
      </c>
      <c r="S415" s="568" t="n">
        <f aca="false" ca="false" dt2D="false" dtr="false" t="normal">$L415*$K415*S412</f>
        <v>0</v>
      </c>
      <c r="T415" s="568" t="n">
        <f aca="false" ca="false" dt2D="false" dtr="false" t="normal">$L415*$K415*T412</f>
        <v>0</v>
      </c>
      <c r="U415" s="568" t="n">
        <f aca="false" ca="false" dt2D="false" dtr="false" t="normal">$L415*$K415*U412</f>
        <v>0</v>
      </c>
      <c r="V415" s="568" t="n">
        <f aca="false" ca="false" dt2D="false" dtr="false" t="normal">$L415*$K415*V412</f>
        <v>0</v>
      </c>
      <c r="W415" s="568" t="n">
        <f aca="false" ca="false" dt2D="false" dtr="false" t="normal">$L415*$K415*W412</f>
        <v>0</v>
      </c>
      <c r="X415" s="568" t="n">
        <f aca="false" ca="false" dt2D="false" dtr="false" t="normal">$L415*$K415*X412</f>
        <v>0</v>
      </c>
      <c r="Y415" s="568" t="n">
        <f aca="false" ca="false" dt2D="false" dtr="false" t="normal">$L415*$K415*Y412</f>
        <v>0</v>
      </c>
      <c r="Z415" s="568" t="n">
        <f aca="false" ca="false" dt2D="false" dtr="false" t="normal">$L415*$K415*Z412</f>
        <v>0</v>
      </c>
      <c r="AA415" s="568" t="n">
        <f aca="false" ca="false" dt2D="false" dtr="false" t="normal">$L415*$K415*AA412</f>
        <v>0</v>
      </c>
      <c r="AB415" s="568" t="n">
        <f aca="false" ca="false" dt2D="false" dtr="false" t="normal">$L415*$K415*AB412</f>
        <v>0</v>
      </c>
      <c r="AC415" s="568" t="n">
        <f aca="false" ca="false" dt2D="false" dtr="false" t="normal">$L415*$K415*AC412</f>
        <v>0</v>
      </c>
      <c r="AD415" s="568" t="n">
        <f aca="false" ca="false" dt2D="false" dtr="false" t="normal">$L415*$K415*AD412</f>
        <v>0</v>
      </c>
      <c r="AE415" s="568" t="n">
        <f aca="false" ca="false" dt2D="false" dtr="false" t="normal">$L415*$K415*AE412</f>
        <v>0</v>
      </c>
      <c r="AF415" s="568" t="n">
        <f aca="false" ca="false" dt2D="false" dtr="false" t="normal">$L415*$K415*AF412</f>
        <v>0</v>
      </c>
      <c r="AG415" s="568" t="n">
        <f aca="false" ca="false" dt2D="false" dtr="false" t="normal">$L415*$K415*AG412</f>
        <v>0</v>
      </c>
      <c r="AH415" s="568" t="n">
        <f aca="false" ca="false" dt2D="false" dtr="false" t="normal">$L415*$K415*AH412</f>
        <v>0</v>
      </c>
      <c r="AI415" s="568" t="n">
        <f aca="false" ca="false" dt2D="false" dtr="false" t="normal">$L415*$K415*AI412</f>
        <v>0</v>
      </c>
      <c r="AJ415" s="568" t="n">
        <f aca="false" ca="false" dt2D="false" dtr="false" t="normal">$L415*$K415*AJ412</f>
        <v>0</v>
      </c>
      <c r="AK415" s="568" t="n">
        <f aca="false" ca="false" dt2D="false" dtr="false" t="normal">$L415*$K415*AK412</f>
        <v>0</v>
      </c>
      <c r="AL415" s="568" t="n">
        <f aca="false" ca="false" dt2D="false" dtr="false" t="normal">$L415*$K415*AL412</f>
        <v>0</v>
      </c>
      <c r="AM415" s="568" t="n">
        <f aca="false" ca="false" dt2D="false" dtr="false" t="normal">$L415*$K415*AM412</f>
        <v>0</v>
      </c>
      <c r="AN415" s="568" t="n">
        <f aca="false" ca="false" dt2D="false" dtr="false" t="normal">$L415*$K415*AN412</f>
        <v>0</v>
      </c>
      <c r="AO415" s="568" t="n">
        <f aca="false" ca="false" dt2D="false" dtr="false" t="normal">$L415*$K415*AO412</f>
        <v>0</v>
      </c>
      <c r="AP415" s="568" t="n">
        <f aca="false" ca="false" dt2D="false" dtr="false" t="normal">$L415*$K415*AP412</f>
        <v>0</v>
      </c>
      <c r="AQ415" s="568" t="n">
        <f aca="false" ca="false" dt2D="false" dtr="false" t="normal">$L415*$K415*AQ412</f>
        <v>0</v>
      </c>
      <c r="AR415" s="568" t="n">
        <f aca="false" ca="false" dt2D="false" dtr="false" t="normal">$L415*$K415*AR412</f>
        <v>0</v>
      </c>
      <c r="AS415" s="568" t="n">
        <f aca="false" ca="false" dt2D="false" dtr="false" t="normal">$L415*$K415*AS412</f>
        <v>0</v>
      </c>
      <c r="AT415" s="568" t="n">
        <f aca="false" ca="false" dt2D="false" dtr="false" t="normal">$L415*$K415*AT412</f>
        <v>0</v>
      </c>
      <c r="AU415" s="568" t="n">
        <f aca="false" ca="false" dt2D="false" dtr="false" t="normal">$L415*$K415*AU412</f>
        <v>0</v>
      </c>
      <c r="AV415" s="568" t="n">
        <f aca="false" ca="false" dt2D="false" dtr="false" t="normal">$L415*$K415*AV412</f>
        <v>0</v>
      </c>
      <c r="AW415" s="568" t="n">
        <f aca="false" ca="false" dt2D="false" dtr="false" t="normal">$L415*$K415*AW412</f>
        <v>0</v>
      </c>
      <c r="AX415" s="568" t="n">
        <f aca="false" ca="false" dt2D="false" dtr="false" t="normal">$L415*$K415*AX412</f>
        <v>0</v>
      </c>
      <c r="AY415" s="568" t="n">
        <f aca="false" ca="false" dt2D="false" dtr="false" t="normal">$L415*$K415*AY412</f>
        <v>0</v>
      </c>
      <c r="AZ415" s="568" t="n">
        <f aca="false" ca="false" dt2D="false" dtr="false" t="normal">$L415*$K415*AZ412</f>
        <v>0</v>
      </c>
      <c r="BA415" s="568" t="n">
        <f aca="false" ca="false" dt2D="false" dtr="false" t="normal">$L415*$K415*BA412</f>
        <v>0</v>
      </c>
      <c r="BB415" s="568" t="n">
        <f aca="false" ca="false" dt2D="false" dtr="false" t="normal">$L415*$K415*BB412</f>
        <v>0</v>
      </c>
      <c r="BC415" s="568" t="n">
        <f aca="false" ca="false" dt2D="false" dtr="false" t="normal">$L415*$K415*BC412</f>
        <v>0</v>
      </c>
      <c r="BD415" s="568" t="n">
        <f aca="false" ca="false" dt2D="false" dtr="false" t="normal">$L415*$K415*BD412</f>
        <v>0</v>
      </c>
      <c r="BE415" s="568" t="n">
        <f aca="false" ca="false" dt2D="false" dtr="false" t="normal">$L415*$K415*BE412</f>
        <v>0</v>
      </c>
      <c r="BF415" s="568" t="n">
        <f aca="false" ca="false" dt2D="false" dtr="false" t="normal">$L415*$K415*BF412</f>
        <v>0</v>
      </c>
      <c r="BG415" s="568" t="n">
        <f aca="false" ca="false" dt2D="false" dtr="false" t="normal">$L415*$K415*BG412</f>
        <v>0</v>
      </c>
      <c r="BH415" s="568" t="n">
        <f aca="false" ca="false" dt2D="false" dtr="false" t="normal">$L415*$K415*BH412</f>
        <v>0</v>
      </c>
      <c r="BI415" s="568" t="n">
        <f aca="false" ca="false" dt2D="false" dtr="false" t="normal">$L415*$K415*BI412</f>
        <v>0</v>
      </c>
      <c r="BJ415" s="568" t="n">
        <f aca="false" ca="false" dt2D="false" dtr="false" t="normal">$L415*$K415*BJ412</f>
        <v>0</v>
      </c>
      <c r="BK415" s="568" t="n">
        <f aca="false" ca="false" dt2D="false" dtr="false" t="normal">$L415*$K415*BK412</f>
        <v>0</v>
      </c>
      <c r="BL415" s="568" t="n">
        <f aca="false" ca="false" dt2D="false" dtr="false" t="normal">$L415*$K415*BL412</f>
        <v>0</v>
      </c>
      <c r="BM415" s="568" t="n">
        <f aca="false" ca="false" dt2D="false" dtr="false" t="normal">$L415*$K415*BM412</f>
        <v>0</v>
      </c>
      <c r="BN415" s="568" t="n">
        <f aca="false" ca="false" dt2D="false" dtr="false" t="normal">$L415*$K415*BN412</f>
        <v>0</v>
      </c>
      <c r="BO415" s="568" t="n">
        <f aca="false" ca="false" dt2D="false" dtr="false" t="normal">$L415*$K415*BO412</f>
        <v>0</v>
      </c>
      <c r="BP415" s="568" t="n">
        <f aca="false" ca="false" dt2D="false" dtr="false" t="normal">$L415*$K415*BP412</f>
        <v>0</v>
      </c>
      <c r="BQ415" s="568" t="n">
        <f aca="false" ca="false" dt2D="false" dtr="false" t="normal">$L415*$K415*BQ412</f>
        <v>0</v>
      </c>
      <c r="BR415" s="568" t="n">
        <f aca="false" ca="false" dt2D="false" dtr="false" t="normal">$L415*$K415*BR412</f>
        <v>0</v>
      </c>
      <c r="BS415" s="568" t="n">
        <f aca="false" ca="false" dt2D="false" dtr="false" t="normal">$L415*$K415*BS412</f>
        <v>0</v>
      </c>
      <c r="BT415" s="568" t="n">
        <f aca="false" ca="false" dt2D="false" dtr="false" t="normal">$L415*$K415*BT412</f>
        <v>0</v>
      </c>
    </row>
    <row hidden="true" ht="33" outlineLevel="2" r="416">
      <c r="A416" s="529" t="e">
        <f aca="false" ca="false" dt2D="false" dtr="false" t="normal">A415</f>
        <v>#N/A</v>
      </c>
      <c r="F416" s="482" t="e">
        <f aca="false" ca="false" dt2D="false" dtr="false" t="normal">F415</f>
        <v>#N/A</v>
      </c>
      <c r="G416" s="482" t="n">
        <f aca="false" ca="false" dt2D="false" dtr="false" t="normal">G415</f>
        <v>0</v>
      </c>
      <c r="I416" s="629" t="s">
        <v>728</v>
      </c>
      <c r="J416" s="626" t="s">
        <v>90</v>
      </c>
      <c r="K416" s="567" t="n"/>
      <c r="L416" s="627" t="n"/>
      <c r="M416" s="568" t="n">
        <f aca="false" ca="false" dt2D="false" dtr="false" t="normal">$L416*$K416*M412</f>
        <v>0</v>
      </c>
      <c r="N416" s="568" t="n">
        <f aca="false" ca="false" dt2D="false" dtr="false" t="normal">$L416*$K416*N412</f>
        <v>0</v>
      </c>
      <c r="O416" s="568" t="n">
        <f aca="false" ca="false" dt2D="false" dtr="false" t="normal">$L416*$K416*O412</f>
        <v>0</v>
      </c>
      <c r="P416" s="568" t="n">
        <f aca="false" ca="false" dt2D="false" dtr="false" t="normal">$L416*$K416*P412</f>
        <v>0</v>
      </c>
      <c r="Q416" s="568" t="n">
        <f aca="false" ca="false" dt2D="false" dtr="false" t="normal">$L416*$K416*Q412</f>
        <v>0</v>
      </c>
      <c r="R416" s="568" t="n">
        <f aca="false" ca="false" dt2D="false" dtr="false" t="normal">$L416*$K416*R412</f>
        <v>0</v>
      </c>
      <c r="S416" s="568" t="n">
        <f aca="false" ca="false" dt2D="false" dtr="false" t="normal">$L416*$K416*S412</f>
        <v>0</v>
      </c>
      <c r="T416" s="568" t="n">
        <f aca="false" ca="false" dt2D="false" dtr="false" t="normal">$L416*$K416*T412</f>
        <v>0</v>
      </c>
      <c r="U416" s="568" t="n">
        <f aca="false" ca="false" dt2D="false" dtr="false" t="normal">$L416*$K416*U412</f>
        <v>0</v>
      </c>
      <c r="V416" s="568" t="n">
        <f aca="false" ca="false" dt2D="false" dtr="false" t="normal">$L416*$K416*V412</f>
        <v>0</v>
      </c>
      <c r="W416" s="568" t="n">
        <f aca="false" ca="false" dt2D="false" dtr="false" t="normal">$L416*$K416*W412</f>
        <v>0</v>
      </c>
      <c r="X416" s="568" t="n">
        <f aca="false" ca="false" dt2D="false" dtr="false" t="normal">$L416*$K416*X412</f>
        <v>0</v>
      </c>
      <c r="Y416" s="568" t="n">
        <f aca="false" ca="false" dt2D="false" dtr="false" t="normal">$L416*$K416*Y412</f>
        <v>0</v>
      </c>
      <c r="Z416" s="568" t="n">
        <f aca="false" ca="false" dt2D="false" dtr="false" t="normal">$L416*$K416*Z412</f>
        <v>0</v>
      </c>
      <c r="AA416" s="568" t="n">
        <f aca="false" ca="false" dt2D="false" dtr="false" t="normal">$L416*$K416*AA412</f>
        <v>0</v>
      </c>
      <c r="AB416" s="568" t="n">
        <f aca="false" ca="false" dt2D="false" dtr="false" t="normal">$L416*$K416*AB412</f>
        <v>0</v>
      </c>
      <c r="AC416" s="568" t="n">
        <f aca="false" ca="false" dt2D="false" dtr="false" t="normal">$L416*$K416*AC412</f>
        <v>0</v>
      </c>
      <c r="AD416" s="568" t="n">
        <f aca="false" ca="false" dt2D="false" dtr="false" t="normal">$L416*$K416*AD412</f>
        <v>0</v>
      </c>
      <c r="AE416" s="568" t="n">
        <f aca="false" ca="false" dt2D="false" dtr="false" t="normal">$L416*$K416*AE412</f>
        <v>0</v>
      </c>
      <c r="AF416" s="568" t="n">
        <f aca="false" ca="false" dt2D="false" dtr="false" t="normal">$L416*$K416*AF412</f>
        <v>0</v>
      </c>
      <c r="AG416" s="568" t="n">
        <f aca="false" ca="false" dt2D="false" dtr="false" t="normal">$L416*$K416*AG412</f>
        <v>0</v>
      </c>
      <c r="AH416" s="568" t="n">
        <f aca="false" ca="false" dt2D="false" dtr="false" t="normal">$L416*$K416*AH412</f>
        <v>0</v>
      </c>
      <c r="AI416" s="568" t="n">
        <f aca="false" ca="false" dt2D="false" dtr="false" t="normal">$L416*$K416*AI412</f>
        <v>0</v>
      </c>
      <c r="AJ416" s="568" t="n">
        <f aca="false" ca="false" dt2D="false" dtr="false" t="normal">$L416*$K416*AJ412</f>
        <v>0</v>
      </c>
      <c r="AK416" s="568" t="n">
        <f aca="false" ca="false" dt2D="false" dtr="false" t="normal">$L416*$K416*AK412</f>
        <v>0</v>
      </c>
      <c r="AL416" s="568" t="n">
        <f aca="false" ca="false" dt2D="false" dtr="false" t="normal">$L416*$K416*AL412</f>
        <v>0</v>
      </c>
      <c r="AM416" s="568" t="n">
        <f aca="false" ca="false" dt2D="false" dtr="false" t="normal">$L416*$K416*AM412</f>
        <v>0</v>
      </c>
      <c r="AN416" s="568" t="n">
        <f aca="false" ca="false" dt2D="false" dtr="false" t="normal">$L416*$K416*AN412</f>
        <v>0</v>
      </c>
      <c r="AO416" s="568" t="n">
        <f aca="false" ca="false" dt2D="false" dtr="false" t="normal">$L416*$K416*AO412</f>
        <v>0</v>
      </c>
      <c r="AP416" s="568" t="n">
        <f aca="false" ca="false" dt2D="false" dtr="false" t="normal">$L416*$K416*AP412</f>
        <v>0</v>
      </c>
      <c r="AQ416" s="568" t="n">
        <f aca="false" ca="false" dt2D="false" dtr="false" t="normal">$L416*$K416*AQ412</f>
        <v>0</v>
      </c>
      <c r="AR416" s="568" t="n">
        <f aca="false" ca="false" dt2D="false" dtr="false" t="normal">$L416*$K416*AR412</f>
        <v>0</v>
      </c>
      <c r="AS416" s="568" t="n">
        <f aca="false" ca="false" dt2D="false" dtr="false" t="normal">$L416*$K416*AS412</f>
        <v>0</v>
      </c>
      <c r="AT416" s="568" t="n">
        <f aca="false" ca="false" dt2D="false" dtr="false" t="normal">$L416*$K416*AT412</f>
        <v>0</v>
      </c>
      <c r="AU416" s="568" t="n">
        <f aca="false" ca="false" dt2D="false" dtr="false" t="normal">$L416*$K416*AU412</f>
        <v>0</v>
      </c>
      <c r="AV416" s="568" t="n">
        <f aca="false" ca="false" dt2D="false" dtr="false" t="normal">$L416*$K416*AV412</f>
        <v>0</v>
      </c>
      <c r="AW416" s="568" t="n">
        <f aca="false" ca="false" dt2D="false" dtr="false" t="normal">$L416*$K416*AW412</f>
        <v>0</v>
      </c>
      <c r="AX416" s="568" t="n">
        <f aca="false" ca="false" dt2D="false" dtr="false" t="normal">$L416*$K416*AX412</f>
        <v>0</v>
      </c>
      <c r="AY416" s="568" t="n">
        <f aca="false" ca="false" dt2D="false" dtr="false" t="normal">$L416*$K416*AY412</f>
        <v>0</v>
      </c>
      <c r="AZ416" s="568" t="n">
        <f aca="false" ca="false" dt2D="false" dtr="false" t="normal">$L416*$K416*AZ412</f>
        <v>0</v>
      </c>
      <c r="BA416" s="568" t="n">
        <f aca="false" ca="false" dt2D="false" dtr="false" t="normal">$L416*$K416*BA412</f>
        <v>0</v>
      </c>
      <c r="BB416" s="568" t="n">
        <f aca="false" ca="false" dt2D="false" dtr="false" t="normal">$L416*$K416*BB412</f>
        <v>0</v>
      </c>
      <c r="BC416" s="568" t="n">
        <f aca="false" ca="false" dt2D="false" dtr="false" t="normal">$L416*$K416*BC412</f>
        <v>0</v>
      </c>
      <c r="BD416" s="568" t="n">
        <f aca="false" ca="false" dt2D="false" dtr="false" t="normal">$L416*$K416*BD412</f>
        <v>0</v>
      </c>
      <c r="BE416" s="568" t="n">
        <f aca="false" ca="false" dt2D="false" dtr="false" t="normal">$L416*$K416*BE412</f>
        <v>0</v>
      </c>
      <c r="BF416" s="568" t="n">
        <f aca="false" ca="false" dt2D="false" dtr="false" t="normal">$L416*$K416*BF412</f>
        <v>0</v>
      </c>
      <c r="BG416" s="568" t="n">
        <f aca="false" ca="false" dt2D="false" dtr="false" t="normal">$L416*$K416*BG412</f>
        <v>0</v>
      </c>
      <c r="BH416" s="568" t="n">
        <f aca="false" ca="false" dt2D="false" dtr="false" t="normal">$L416*$K416*BH412</f>
        <v>0</v>
      </c>
      <c r="BI416" s="568" t="n">
        <f aca="false" ca="false" dt2D="false" dtr="false" t="normal">$L416*$K416*BI412</f>
        <v>0</v>
      </c>
      <c r="BJ416" s="568" t="n">
        <f aca="false" ca="false" dt2D="false" dtr="false" t="normal">$L416*$K416*BJ412</f>
        <v>0</v>
      </c>
      <c r="BK416" s="568" t="n">
        <f aca="false" ca="false" dt2D="false" dtr="false" t="normal">$L416*$K416*BK412</f>
        <v>0</v>
      </c>
      <c r="BL416" s="568" t="n">
        <f aca="false" ca="false" dt2D="false" dtr="false" t="normal">$L416*$K416*BL412</f>
        <v>0</v>
      </c>
      <c r="BM416" s="568" t="n">
        <f aca="false" ca="false" dt2D="false" dtr="false" t="normal">$L416*$K416*BM412</f>
        <v>0</v>
      </c>
      <c r="BN416" s="568" t="n">
        <f aca="false" ca="false" dt2D="false" dtr="false" t="normal">$L416*$K416*BN412</f>
        <v>0</v>
      </c>
      <c r="BO416" s="568" t="n">
        <f aca="false" ca="false" dt2D="false" dtr="false" t="normal">$L416*$K416*BO412</f>
        <v>0</v>
      </c>
      <c r="BP416" s="568" t="n">
        <f aca="false" ca="false" dt2D="false" dtr="false" t="normal">$L416*$K416*BP412</f>
        <v>0</v>
      </c>
      <c r="BQ416" s="568" t="n">
        <f aca="false" ca="false" dt2D="false" dtr="false" t="normal">$L416*$K416*BQ412</f>
        <v>0</v>
      </c>
      <c r="BR416" s="568" t="n">
        <f aca="false" ca="false" dt2D="false" dtr="false" t="normal">$L416*$K416*BR412</f>
        <v>0</v>
      </c>
      <c r="BS416" s="568" t="n">
        <f aca="false" ca="false" dt2D="false" dtr="false" t="normal">$L416*$K416*BS412</f>
        <v>0</v>
      </c>
      <c r="BT416" s="568" t="n">
        <f aca="false" ca="false" dt2D="false" dtr="false" t="normal">$L416*$K416*BT412</f>
        <v>0</v>
      </c>
    </row>
    <row hidden="true" ht="16.5" outlineLevel="2" r="417">
      <c r="A417" s="529" t="e">
        <f aca="false" ca="false" dt2D="false" dtr="false" t="normal">A416</f>
        <v>#N/A</v>
      </c>
      <c r="F417" s="482" t="e">
        <f aca="false" ca="false" dt2D="false" dtr="false" t="normal">F416</f>
        <v>#N/A</v>
      </c>
      <c r="G417" s="482" t="n">
        <f aca="false" ca="false" dt2D="false" dtr="false" t="normal">G416</f>
        <v>0</v>
      </c>
      <c r="I417" s="570" t="s">
        <v>588</v>
      </c>
      <c r="J417" s="626" t="n"/>
      <c r="K417" s="567" t="n"/>
      <c r="L417" s="627" t="n"/>
      <c r="M417" s="568" t="n">
        <f aca="false" ca="false" dt2D="false" dtr="false" t="normal">$L417*$K417*M412</f>
        <v>0</v>
      </c>
      <c r="N417" s="568" t="n">
        <f aca="false" ca="false" dt2D="false" dtr="false" t="normal">$L417*$K417*N412</f>
        <v>0</v>
      </c>
      <c r="O417" s="568" t="n">
        <f aca="false" ca="false" dt2D="false" dtr="false" t="normal">$L417*$K417*O412</f>
        <v>0</v>
      </c>
      <c r="P417" s="568" t="n">
        <f aca="false" ca="false" dt2D="false" dtr="false" t="normal">$L417*$K417*P412</f>
        <v>0</v>
      </c>
      <c r="Q417" s="568" t="n">
        <f aca="false" ca="false" dt2D="false" dtr="false" t="normal">$L417*$K417*Q412</f>
        <v>0</v>
      </c>
      <c r="R417" s="568" t="n">
        <f aca="false" ca="false" dt2D="false" dtr="false" t="normal">$L417*$K417*R412</f>
        <v>0</v>
      </c>
      <c r="S417" s="568" t="n">
        <f aca="false" ca="false" dt2D="false" dtr="false" t="normal">$L417*$K417*S412</f>
        <v>0</v>
      </c>
      <c r="T417" s="568" t="n">
        <f aca="false" ca="false" dt2D="false" dtr="false" t="normal">$L417*$K417*T412</f>
        <v>0</v>
      </c>
      <c r="U417" s="568" t="n">
        <f aca="false" ca="false" dt2D="false" dtr="false" t="normal">$L417*$K417*U412</f>
        <v>0</v>
      </c>
      <c r="V417" s="568" t="n">
        <f aca="false" ca="false" dt2D="false" dtr="false" t="normal">$L417*$K417*V412</f>
        <v>0</v>
      </c>
      <c r="W417" s="568" t="n">
        <f aca="false" ca="false" dt2D="false" dtr="false" t="normal">$L417*$K417*W412</f>
        <v>0</v>
      </c>
      <c r="X417" s="568" t="n">
        <f aca="false" ca="false" dt2D="false" dtr="false" t="normal">$L417*$K417*X412</f>
        <v>0</v>
      </c>
      <c r="Y417" s="568" t="n">
        <f aca="false" ca="false" dt2D="false" dtr="false" t="normal">$L417*$K417*Y412</f>
        <v>0</v>
      </c>
      <c r="Z417" s="568" t="n">
        <f aca="false" ca="false" dt2D="false" dtr="false" t="normal">$L417*$K417*Z412</f>
        <v>0</v>
      </c>
      <c r="AA417" s="568" t="n">
        <f aca="false" ca="false" dt2D="false" dtr="false" t="normal">$L417*$K417*AA412</f>
        <v>0</v>
      </c>
      <c r="AB417" s="568" t="n">
        <f aca="false" ca="false" dt2D="false" dtr="false" t="normal">$L417*$K417*AB412</f>
        <v>0</v>
      </c>
      <c r="AC417" s="568" t="n">
        <f aca="false" ca="false" dt2D="false" dtr="false" t="normal">$L417*$K417*AC412</f>
        <v>0</v>
      </c>
      <c r="AD417" s="568" t="n">
        <f aca="false" ca="false" dt2D="false" dtr="false" t="normal">$L417*$K417*AD412</f>
        <v>0</v>
      </c>
      <c r="AE417" s="568" t="n">
        <f aca="false" ca="false" dt2D="false" dtr="false" t="normal">$L417*$K417*AE412</f>
        <v>0</v>
      </c>
      <c r="AF417" s="568" t="n">
        <f aca="false" ca="false" dt2D="false" dtr="false" t="normal">$L417*$K417*AF412</f>
        <v>0</v>
      </c>
      <c r="AG417" s="568" t="n">
        <f aca="false" ca="false" dt2D="false" dtr="false" t="normal">$L417*$K417*AG412</f>
        <v>0</v>
      </c>
      <c r="AH417" s="568" t="n">
        <f aca="false" ca="false" dt2D="false" dtr="false" t="normal">$L417*$K417*AH412</f>
        <v>0</v>
      </c>
      <c r="AI417" s="568" t="n">
        <f aca="false" ca="false" dt2D="false" dtr="false" t="normal">$L417*$K417*AI412</f>
        <v>0</v>
      </c>
      <c r="AJ417" s="568" t="n">
        <f aca="false" ca="false" dt2D="false" dtr="false" t="normal">$L417*$K417*AJ412</f>
        <v>0</v>
      </c>
      <c r="AK417" s="568" t="n">
        <f aca="false" ca="false" dt2D="false" dtr="false" t="normal">$L417*$K417*AK412</f>
        <v>0</v>
      </c>
      <c r="AL417" s="568" t="n">
        <f aca="false" ca="false" dt2D="false" dtr="false" t="normal">$L417*$K417*AL412</f>
        <v>0</v>
      </c>
      <c r="AM417" s="568" t="n">
        <f aca="false" ca="false" dt2D="false" dtr="false" t="normal">$L417*$K417*AM412</f>
        <v>0</v>
      </c>
      <c r="AN417" s="568" t="n">
        <f aca="false" ca="false" dt2D="false" dtr="false" t="normal">$L417*$K417*AN412</f>
        <v>0</v>
      </c>
      <c r="AO417" s="568" t="n">
        <f aca="false" ca="false" dt2D="false" dtr="false" t="normal">$L417*$K417*AO412</f>
        <v>0</v>
      </c>
      <c r="AP417" s="568" t="n">
        <f aca="false" ca="false" dt2D="false" dtr="false" t="normal">$L417*$K417*AP412</f>
        <v>0</v>
      </c>
      <c r="AQ417" s="568" t="n">
        <f aca="false" ca="false" dt2D="false" dtr="false" t="normal">$L417*$K417*AQ412</f>
        <v>0</v>
      </c>
      <c r="AR417" s="568" t="n">
        <f aca="false" ca="false" dt2D="false" dtr="false" t="normal">$L417*$K417*AR412</f>
        <v>0</v>
      </c>
      <c r="AS417" s="568" t="n">
        <f aca="false" ca="false" dt2D="false" dtr="false" t="normal">$L417*$K417*AS412</f>
        <v>0</v>
      </c>
      <c r="AT417" s="568" t="n">
        <f aca="false" ca="false" dt2D="false" dtr="false" t="normal">$L417*$K417*AT412</f>
        <v>0</v>
      </c>
      <c r="AU417" s="568" t="n">
        <f aca="false" ca="false" dt2D="false" dtr="false" t="normal">$L417*$K417*AU412</f>
        <v>0</v>
      </c>
      <c r="AV417" s="568" t="n">
        <f aca="false" ca="false" dt2D="false" dtr="false" t="normal">$L417*$K417*AV412</f>
        <v>0</v>
      </c>
      <c r="AW417" s="568" t="n">
        <f aca="false" ca="false" dt2D="false" dtr="false" t="normal">$L417*$K417*AW412</f>
        <v>0</v>
      </c>
      <c r="AX417" s="568" t="n">
        <f aca="false" ca="false" dt2D="false" dtr="false" t="normal">$L417*$K417*AX412</f>
        <v>0</v>
      </c>
      <c r="AY417" s="568" t="n">
        <f aca="false" ca="false" dt2D="false" dtr="false" t="normal">$L417*$K417*AY412</f>
        <v>0</v>
      </c>
      <c r="AZ417" s="568" t="n">
        <f aca="false" ca="false" dt2D="false" dtr="false" t="normal">$L417*$K417*AZ412</f>
        <v>0</v>
      </c>
      <c r="BA417" s="568" t="n">
        <f aca="false" ca="false" dt2D="false" dtr="false" t="normal">$L417*$K417*BA412</f>
        <v>0</v>
      </c>
      <c r="BB417" s="568" t="n">
        <f aca="false" ca="false" dt2D="false" dtr="false" t="normal">$L417*$K417*BB412</f>
        <v>0</v>
      </c>
      <c r="BC417" s="568" t="n">
        <f aca="false" ca="false" dt2D="false" dtr="false" t="normal">$L417*$K417*BC412</f>
        <v>0</v>
      </c>
      <c r="BD417" s="568" t="n">
        <f aca="false" ca="false" dt2D="false" dtr="false" t="normal">$L417*$K417*BD412</f>
        <v>0</v>
      </c>
      <c r="BE417" s="568" t="n">
        <f aca="false" ca="false" dt2D="false" dtr="false" t="normal">$L417*$K417*BE412</f>
        <v>0</v>
      </c>
      <c r="BF417" s="568" t="n">
        <f aca="false" ca="false" dt2D="false" dtr="false" t="normal">$L417*$K417*BF412</f>
        <v>0</v>
      </c>
      <c r="BG417" s="568" t="n">
        <f aca="false" ca="false" dt2D="false" dtr="false" t="normal">$L417*$K417*BG412</f>
        <v>0</v>
      </c>
      <c r="BH417" s="568" t="n">
        <f aca="false" ca="false" dt2D="false" dtr="false" t="normal">$L417*$K417*BH412</f>
        <v>0</v>
      </c>
      <c r="BI417" s="568" t="n">
        <f aca="false" ca="false" dt2D="false" dtr="false" t="normal">$L417*$K417*BI412</f>
        <v>0</v>
      </c>
      <c r="BJ417" s="568" t="n">
        <f aca="false" ca="false" dt2D="false" dtr="false" t="normal">$L417*$K417*BJ412</f>
        <v>0</v>
      </c>
      <c r="BK417" s="568" t="n">
        <f aca="false" ca="false" dt2D="false" dtr="false" t="normal">$L417*$K417*BK412</f>
        <v>0</v>
      </c>
      <c r="BL417" s="568" t="n">
        <f aca="false" ca="false" dt2D="false" dtr="false" t="normal">$L417*$K417*BL412</f>
        <v>0</v>
      </c>
      <c r="BM417" s="568" t="n">
        <f aca="false" ca="false" dt2D="false" dtr="false" t="normal">$L417*$K417*BM412</f>
        <v>0</v>
      </c>
      <c r="BN417" s="568" t="n">
        <f aca="false" ca="false" dt2D="false" dtr="false" t="normal">$L417*$K417*BN412</f>
        <v>0</v>
      </c>
      <c r="BO417" s="568" t="n">
        <f aca="false" ca="false" dt2D="false" dtr="false" t="normal">$L417*$K417*BO412</f>
        <v>0</v>
      </c>
      <c r="BP417" s="568" t="n">
        <f aca="false" ca="false" dt2D="false" dtr="false" t="normal">$L417*$K417*BP412</f>
        <v>0</v>
      </c>
      <c r="BQ417" s="568" t="n">
        <f aca="false" ca="false" dt2D="false" dtr="false" t="normal">$L417*$K417*BQ412</f>
        <v>0</v>
      </c>
      <c r="BR417" s="568" t="n">
        <f aca="false" ca="false" dt2D="false" dtr="false" t="normal">$L417*$K417*BR412</f>
        <v>0</v>
      </c>
      <c r="BS417" s="568" t="n">
        <f aca="false" ca="false" dt2D="false" dtr="false" t="normal">$L417*$K417*BS412</f>
        <v>0</v>
      </c>
      <c r="BT417" s="568" t="n">
        <f aca="false" ca="false" dt2D="false" dtr="false" t="normal">$L417*$K417*BT412</f>
        <v>0</v>
      </c>
    </row>
    <row hidden="true" ht="16.5" outlineLevel="2" r="418">
      <c r="A418" s="529" t="e">
        <f aca="false" ca="false" dt2D="false" dtr="false" t="normal">A417</f>
        <v>#N/A</v>
      </c>
      <c r="F418" s="482" t="e">
        <f aca="false" ca="false" dt2D="false" dtr="false" t="normal">F417</f>
        <v>#N/A</v>
      </c>
      <c r="G418" s="482" t="n">
        <f aca="false" ca="false" dt2D="false" dtr="false" t="normal">G417</f>
        <v>0</v>
      </c>
      <c r="I418" s="570" t="s">
        <v>588</v>
      </c>
      <c r="J418" s="626" t="n"/>
      <c r="K418" s="567" t="n"/>
      <c r="L418" s="627" t="n"/>
      <c r="M418" s="568" t="n">
        <f aca="false" ca="false" dt2D="false" dtr="false" t="normal">$L418*$K418*M412</f>
        <v>0</v>
      </c>
      <c r="N418" s="568" t="n">
        <f aca="false" ca="false" dt2D="false" dtr="false" t="normal">$L418*$K418*N412</f>
        <v>0</v>
      </c>
      <c r="O418" s="568" t="n">
        <f aca="false" ca="false" dt2D="false" dtr="false" t="normal">$L418*$K418*O412</f>
        <v>0</v>
      </c>
      <c r="P418" s="568" t="n">
        <f aca="false" ca="false" dt2D="false" dtr="false" t="normal">$L418*$K418*P412</f>
        <v>0</v>
      </c>
      <c r="Q418" s="568" t="n">
        <f aca="false" ca="false" dt2D="false" dtr="false" t="normal">$L418*$K418*Q412</f>
        <v>0</v>
      </c>
      <c r="R418" s="568" t="n">
        <f aca="false" ca="false" dt2D="false" dtr="false" t="normal">$L418*$K418*R412</f>
        <v>0</v>
      </c>
      <c r="S418" s="568" t="n">
        <f aca="false" ca="false" dt2D="false" dtr="false" t="normal">$L418*$K418*S412</f>
        <v>0</v>
      </c>
      <c r="T418" s="568" t="n">
        <f aca="false" ca="false" dt2D="false" dtr="false" t="normal">$L418*$K418*T412</f>
        <v>0</v>
      </c>
      <c r="U418" s="568" t="n">
        <f aca="false" ca="false" dt2D="false" dtr="false" t="normal">$L418*$K418*U412</f>
        <v>0</v>
      </c>
      <c r="V418" s="568" t="n">
        <f aca="false" ca="false" dt2D="false" dtr="false" t="normal">$L418*$K418*V412</f>
        <v>0</v>
      </c>
      <c r="W418" s="568" t="n">
        <f aca="false" ca="false" dt2D="false" dtr="false" t="normal">$L418*$K418*W412</f>
        <v>0</v>
      </c>
      <c r="X418" s="568" t="n">
        <f aca="false" ca="false" dt2D="false" dtr="false" t="normal">$L418*$K418*X412</f>
        <v>0</v>
      </c>
      <c r="Y418" s="568" t="n">
        <f aca="false" ca="false" dt2D="false" dtr="false" t="normal">$L418*$K418*Y412</f>
        <v>0</v>
      </c>
      <c r="Z418" s="568" t="n">
        <f aca="false" ca="false" dt2D="false" dtr="false" t="normal">$L418*$K418*Z412</f>
        <v>0</v>
      </c>
      <c r="AA418" s="568" t="n">
        <f aca="false" ca="false" dt2D="false" dtr="false" t="normal">$L418*$K418*AA412</f>
        <v>0</v>
      </c>
      <c r="AB418" s="568" t="n">
        <f aca="false" ca="false" dt2D="false" dtr="false" t="normal">$L418*$K418*AB412</f>
        <v>0</v>
      </c>
      <c r="AC418" s="568" t="n">
        <f aca="false" ca="false" dt2D="false" dtr="false" t="normal">$L418*$K418*AC412</f>
        <v>0</v>
      </c>
      <c r="AD418" s="568" t="n">
        <f aca="false" ca="false" dt2D="false" dtr="false" t="normal">$L418*$K418*AD412</f>
        <v>0</v>
      </c>
      <c r="AE418" s="568" t="n">
        <f aca="false" ca="false" dt2D="false" dtr="false" t="normal">$L418*$K418*AE412</f>
        <v>0</v>
      </c>
      <c r="AF418" s="568" t="n">
        <f aca="false" ca="false" dt2D="false" dtr="false" t="normal">$L418*$K418*AF412</f>
        <v>0</v>
      </c>
      <c r="AG418" s="568" t="n">
        <f aca="false" ca="false" dt2D="false" dtr="false" t="normal">$L418*$K418*AG412</f>
        <v>0</v>
      </c>
      <c r="AH418" s="568" t="n">
        <f aca="false" ca="false" dt2D="false" dtr="false" t="normal">$L418*$K418*AH412</f>
        <v>0</v>
      </c>
      <c r="AI418" s="568" t="n">
        <f aca="false" ca="false" dt2D="false" dtr="false" t="normal">$L418*$K418*AI412</f>
        <v>0</v>
      </c>
      <c r="AJ418" s="568" t="n">
        <f aca="false" ca="false" dt2D="false" dtr="false" t="normal">$L418*$K418*AJ412</f>
        <v>0</v>
      </c>
      <c r="AK418" s="568" t="n">
        <f aca="false" ca="false" dt2D="false" dtr="false" t="normal">$L418*$K418*AK412</f>
        <v>0</v>
      </c>
      <c r="AL418" s="568" t="n">
        <f aca="false" ca="false" dt2D="false" dtr="false" t="normal">$L418*$K418*AL412</f>
        <v>0</v>
      </c>
      <c r="AM418" s="568" t="n">
        <f aca="false" ca="false" dt2D="false" dtr="false" t="normal">$L418*$K418*AM412</f>
        <v>0</v>
      </c>
      <c r="AN418" s="568" t="n">
        <f aca="false" ca="false" dt2D="false" dtr="false" t="normal">$L418*$K418*AN412</f>
        <v>0</v>
      </c>
      <c r="AO418" s="568" t="n">
        <f aca="false" ca="false" dt2D="false" dtr="false" t="normal">$L418*$K418*AO412</f>
        <v>0</v>
      </c>
      <c r="AP418" s="568" t="n">
        <f aca="false" ca="false" dt2D="false" dtr="false" t="normal">$L418*$K418*AP412</f>
        <v>0</v>
      </c>
      <c r="AQ418" s="568" t="n">
        <f aca="false" ca="false" dt2D="false" dtr="false" t="normal">$L418*$K418*AQ412</f>
        <v>0</v>
      </c>
      <c r="AR418" s="568" t="n">
        <f aca="false" ca="false" dt2D="false" dtr="false" t="normal">$L418*$K418*AR412</f>
        <v>0</v>
      </c>
      <c r="AS418" s="568" t="n">
        <f aca="false" ca="false" dt2D="false" dtr="false" t="normal">$L418*$K418*AS412</f>
        <v>0</v>
      </c>
      <c r="AT418" s="568" t="n">
        <f aca="false" ca="false" dt2D="false" dtr="false" t="normal">$L418*$K418*AT412</f>
        <v>0</v>
      </c>
      <c r="AU418" s="568" t="n">
        <f aca="false" ca="false" dt2D="false" dtr="false" t="normal">$L418*$K418*AU412</f>
        <v>0</v>
      </c>
      <c r="AV418" s="568" t="n">
        <f aca="false" ca="false" dt2D="false" dtr="false" t="normal">$L418*$K418*AV412</f>
        <v>0</v>
      </c>
      <c r="AW418" s="568" t="n">
        <f aca="false" ca="false" dt2D="false" dtr="false" t="normal">$L418*$K418*AW412</f>
        <v>0</v>
      </c>
      <c r="AX418" s="568" t="n">
        <f aca="false" ca="false" dt2D="false" dtr="false" t="normal">$L418*$K418*AX412</f>
        <v>0</v>
      </c>
      <c r="AY418" s="568" t="n">
        <f aca="false" ca="false" dt2D="false" dtr="false" t="normal">$L418*$K418*AY412</f>
        <v>0</v>
      </c>
      <c r="AZ418" s="568" t="n">
        <f aca="false" ca="false" dt2D="false" dtr="false" t="normal">$L418*$K418*AZ412</f>
        <v>0</v>
      </c>
      <c r="BA418" s="568" t="n">
        <f aca="false" ca="false" dt2D="false" dtr="false" t="normal">$L418*$K418*BA412</f>
        <v>0</v>
      </c>
      <c r="BB418" s="568" t="n">
        <f aca="false" ca="false" dt2D="false" dtr="false" t="normal">$L418*$K418*BB412</f>
        <v>0</v>
      </c>
      <c r="BC418" s="568" t="n">
        <f aca="false" ca="false" dt2D="false" dtr="false" t="normal">$L418*$K418*BC412</f>
        <v>0</v>
      </c>
      <c r="BD418" s="568" t="n">
        <f aca="false" ca="false" dt2D="false" dtr="false" t="normal">$L418*$K418*BD412</f>
        <v>0</v>
      </c>
      <c r="BE418" s="568" t="n">
        <f aca="false" ca="false" dt2D="false" dtr="false" t="normal">$L418*$K418*BE412</f>
        <v>0</v>
      </c>
      <c r="BF418" s="568" t="n">
        <f aca="false" ca="false" dt2D="false" dtr="false" t="normal">$L418*$K418*BF412</f>
        <v>0</v>
      </c>
      <c r="BG418" s="568" t="n">
        <f aca="false" ca="false" dt2D="false" dtr="false" t="normal">$L418*$K418*BG412</f>
        <v>0</v>
      </c>
      <c r="BH418" s="568" t="n">
        <f aca="false" ca="false" dt2D="false" dtr="false" t="normal">$L418*$K418*BH412</f>
        <v>0</v>
      </c>
      <c r="BI418" s="568" t="n">
        <f aca="false" ca="false" dt2D="false" dtr="false" t="normal">$L418*$K418*BI412</f>
        <v>0</v>
      </c>
      <c r="BJ418" s="568" t="n">
        <f aca="false" ca="false" dt2D="false" dtr="false" t="normal">$L418*$K418*BJ412</f>
        <v>0</v>
      </c>
      <c r="BK418" s="568" t="n">
        <f aca="false" ca="false" dt2D="false" dtr="false" t="normal">$L418*$K418*BK412</f>
        <v>0</v>
      </c>
      <c r="BL418" s="568" t="n">
        <f aca="false" ca="false" dt2D="false" dtr="false" t="normal">$L418*$K418*BL412</f>
        <v>0</v>
      </c>
      <c r="BM418" s="568" t="n">
        <f aca="false" ca="false" dt2D="false" dtr="false" t="normal">$L418*$K418*BM412</f>
        <v>0</v>
      </c>
      <c r="BN418" s="568" t="n">
        <f aca="false" ca="false" dt2D="false" dtr="false" t="normal">$L418*$K418*BN412</f>
        <v>0</v>
      </c>
      <c r="BO418" s="568" t="n">
        <f aca="false" ca="false" dt2D="false" dtr="false" t="normal">$L418*$K418*BO412</f>
        <v>0</v>
      </c>
      <c r="BP418" s="568" t="n">
        <f aca="false" ca="false" dt2D="false" dtr="false" t="normal">$L418*$K418*BP412</f>
        <v>0</v>
      </c>
      <c r="BQ418" s="568" t="n">
        <f aca="false" ca="false" dt2D="false" dtr="false" t="normal">$L418*$K418*BQ412</f>
        <v>0</v>
      </c>
      <c r="BR418" s="568" t="n">
        <f aca="false" ca="false" dt2D="false" dtr="false" t="normal">$L418*$K418*BR412</f>
        <v>0</v>
      </c>
      <c r="BS418" s="568" t="n">
        <f aca="false" ca="false" dt2D="false" dtr="false" t="normal">$L418*$K418*BS412</f>
        <v>0</v>
      </c>
      <c r="BT418" s="568" t="n">
        <f aca="false" ca="false" dt2D="false" dtr="false" t="normal">$L418*$K418*BT412</f>
        <v>0</v>
      </c>
    </row>
    <row hidden="true" ht="16.5" outlineLevel="1" r="419">
      <c r="A419" s="529" t="e">
        <f aca="false" ca="false" dt2D="false" dtr="false" t="normal">A418</f>
        <v>#N/A</v>
      </c>
      <c r="B419" s="482" t="s">
        <v>575</v>
      </c>
      <c r="D419" s="482" t="s">
        <v>580</v>
      </c>
      <c r="E419" s="482" t="s">
        <v>629</v>
      </c>
      <c r="F419" s="482" t="e">
        <f aca="false" ca="false" dt2D="false" dtr="false" t="normal">F418</f>
        <v>#N/A</v>
      </c>
      <c r="G419" s="482" t="n">
        <f aca="false" ca="false" dt2D="false" dtr="false" t="normal">G418</f>
        <v>0</v>
      </c>
      <c r="I419" s="571" t="s">
        <v>729</v>
      </c>
      <c r="L419" s="235" t="n"/>
      <c r="M419" s="573" t="n">
        <f aca="false" ca="false" dt2D="false" dtr="false" t="normal">SUM(M413:M418)</f>
        <v>0</v>
      </c>
      <c r="N419" s="573" t="n">
        <f aca="false" ca="false" dt2D="false" dtr="false" t="normal">SUM(N413:N418)</f>
        <v>0</v>
      </c>
      <c r="O419" s="573" t="n">
        <f aca="false" ca="false" dt2D="false" dtr="false" t="normal">SUM(O413:O418)</f>
        <v>0</v>
      </c>
      <c r="P419" s="573" t="n">
        <f aca="false" ca="false" dt2D="false" dtr="false" t="normal">SUM(P413:P418)</f>
        <v>0</v>
      </c>
      <c r="Q419" s="573" t="n">
        <f aca="false" ca="false" dt2D="false" dtr="false" t="normal">SUM(Q413:Q418)</f>
        <v>0</v>
      </c>
      <c r="R419" s="573" t="n">
        <f aca="false" ca="false" dt2D="false" dtr="false" t="normal">SUM(R413:R418)</f>
        <v>0</v>
      </c>
      <c r="S419" s="573" t="n">
        <f aca="false" ca="false" dt2D="false" dtr="false" t="normal">SUM(S413:S418)</f>
        <v>0</v>
      </c>
      <c r="T419" s="573" t="n">
        <f aca="false" ca="false" dt2D="false" dtr="false" t="normal">SUM(T413:T418)</f>
        <v>0</v>
      </c>
      <c r="U419" s="573" t="n">
        <f aca="false" ca="false" dt2D="false" dtr="false" t="normal">SUM(U413:U418)</f>
        <v>0</v>
      </c>
      <c r="V419" s="573" t="n">
        <f aca="false" ca="false" dt2D="false" dtr="false" t="normal">SUM(V413:V418)</f>
        <v>0</v>
      </c>
      <c r="W419" s="573" t="n">
        <f aca="false" ca="false" dt2D="false" dtr="false" t="normal">SUM(W413:W418)</f>
        <v>0</v>
      </c>
      <c r="X419" s="573" t="n">
        <f aca="false" ca="false" dt2D="false" dtr="false" t="normal">SUM(X413:X418)</f>
        <v>0</v>
      </c>
      <c r="Y419" s="573" t="n">
        <f aca="false" ca="false" dt2D="false" dtr="false" t="normal">SUM(Y413:Y418)</f>
        <v>0</v>
      </c>
      <c r="Z419" s="573" t="n">
        <f aca="false" ca="false" dt2D="false" dtr="false" t="normal">SUM(Z413:Z418)</f>
        <v>0</v>
      </c>
      <c r="AA419" s="573" t="n">
        <f aca="false" ca="false" dt2D="false" dtr="false" t="normal">SUM(AA413:AA418)</f>
        <v>0</v>
      </c>
      <c r="AB419" s="573" t="n">
        <f aca="false" ca="false" dt2D="false" dtr="false" t="normal">SUM(AB413:AB418)</f>
        <v>0</v>
      </c>
      <c r="AC419" s="573" t="n">
        <f aca="false" ca="false" dt2D="false" dtr="false" t="normal">SUM(AC413:AC418)</f>
        <v>0</v>
      </c>
      <c r="AD419" s="573" t="n">
        <f aca="false" ca="false" dt2D="false" dtr="false" t="normal">SUM(AD413:AD418)</f>
        <v>0</v>
      </c>
      <c r="AE419" s="573" t="n">
        <f aca="false" ca="false" dt2D="false" dtr="false" t="normal">SUM(AE413:AE418)</f>
        <v>0</v>
      </c>
      <c r="AF419" s="573" t="n">
        <f aca="false" ca="false" dt2D="false" dtr="false" t="normal">SUM(AF413:AF418)</f>
        <v>0</v>
      </c>
      <c r="AG419" s="573" t="n">
        <f aca="false" ca="false" dt2D="false" dtr="false" t="normal">SUM(AG413:AG418)</f>
        <v>0</v>
      </c>
      <c r="AH419" s="573" t="n">
        <f aca="false" ca="false" dt2D="false" dtr="false" t="normal">SUM(AH413:AH418)</f>
        <v>0</v>
      </c>
      <c r="AI419" s="573" t="n">
        <f aca="false" ca="false" dt2D="false" dtr="false" t="normal">SUM(AI413:AI418)</f>
        <v>0</v>
      </c>
      <c r="AJ419" s="573" t="n">
        <f aca="false" ca="false" dt2D="false" dtr="false" t="normal">SUM(AJ413:AJ418)</f>
        <v>0</v>
      </c>
      <c r="AK419" s="573" t="n">
        <f aca="false" ca="false" dt2D="false" dtr="false" t="normal">SUM(AK413:AK418)</f>
        <v>0</v>
      </c>
      <c r="AL419" s="573" t="n">
        <f aca="false" ca="false" dt2D="false" dtr="false" t="normal">SUM(AL413:AL418)</f>
        <v>0</v>
      </c>
      <c r="AM419" s="573" t="n">
        <f aca="false" ca="false" dt2D="false" dtr="false" t="normal">SUM(AM413:AM418)</f>
        <v>0</v>
      </c>
      <c r="AN419" s="573" t="n">
        <f aca="false" ca="false" dt2D="false" dtr="false" t="normal">SUM(AN413:AN418)</f>
        <v>0</v>
      </c>
      <c r="AO419" s="573" t="n">
        <f aca="false" ca="false" dt2D="false" dtr="false" t="normal">SUM(AO413:AO418)</f>
        <v>0</v>
      </c>
      <c r="AP419" s="573" t="n">
        <f aca="false" ca="false" dt2D="false" dtr="false" t="normal">SUM(AP413:AP418)</f>
        <v>0</v>
      </c>
      <c r="AQ419" s="573" t="n">
        <f aca="false" ca="false" dt2D="false" dtr="false" t="normal">SUM(AQ413:AQ418)</f>
        <v>0</v>
      </c>
      <c r="AR419" s="573" t="n">
        <f aca="false" ca="false" dt2D="false" dtr="false" t="normal">SUM(AR413:AR418)</f>
        <v>0</v>
      </c>
      <c r="AS419" s="573" t="n">
        <f aca="false" ca="false" dt2D="false" dtr="false" t="normal">SUM(AS413:AS418)</f>
        <v>0</v>
      </c>
      <c r="AT419" s="573" t="n">
        <f aca="false" ca="false" dt2D="false" dtr="false" t="normal">SUM(AT413:AT418)</f>
        <v>0</v>
      </c>
      <c r="AU419" s="573" t="n">
        <f aca="false" ca="false" dt2D="false" dtr="false" t="normal">SUM(AU413:AU418)</f>
        <v>0</v>
      </c>
      <c r="AV419" s="573" t="n">
        <f aca="false" ca="false" dt2D="false" dtr="false" t="normal">SUM(AV413:AV418)</f>
        <v>0</v>
      </c>
      <c r="AW419" s="573" t="n">
        <f aca="false" ca="false" dt2D="false" dtr="false" t="normal">SUM(AW413:AW418)</f>
        <v>0</v>
      </c>
      <c r="AX419" s="573" t="n">
        <f aca="false" ca="false" dt2D="false" dtr="false" t="normal">SUM(AX413:AX418)</f>
        <v>0</v>
      </c>
      <c r="AY419" s="573" t="n">
        <f aca="false" ca="false" dt2D="false" dtr="false" t="normal">SUM(AY413:AY418)</f>
        <v>0</v>
      </c>
      <c r="AZ419" s="573" t="n">
        <f aca="false" ca="false" dt2D="false" dtr="false" t="normal">SUM(AZ413:AZ418)</f>
        <v>0</v>
      </c>
      <c r="BA419" s="573" t="n">
        <f aca="false" ca="false" dt2D="false" dtr="false" t="normal">SUM(BA413:BA418)</f>
        <v>0</v>
      </c>
      <c r="BB419" s="573" t="n">
        <f aca="false" ca="false" dt2D="false" dtr="false" t="normal">SUM(BB413:BB418)</f>
        <v>0</v>
      </c>
      <c r="BC419" s="573" t="n">
        <f aca="false" ca="false" dt2D="false" dtr="false" t="normal">SUM(BC413:BC418)</f>
        <v>0</v>
      </c>
      <c r="BD419" s="573" t="n">
        <f aca="false" ca="false" dt2D="false" dtr="false" t="normal">SUM(BD413:BD418)</f>
        <v>0</v>
      </c>
      <c r="BE419" s="573" t="n">
        <f aca="false" ca="false" dt2D="false" dtr="false" t="normal">SUM(BE413:BE418)</f>
        <v>0</v>
      </c>
      <c r="BF419" s="573" t="n">
        <f aca="false" ca="false" dt2D="false" dtr="false" t="normal">SUM(BF413:BF418)</f>
        <v>0</v>
      </c>
      <c r="BG419" s="573" t="n">
        <f aca="false" ca="false" dt2D="false" dtr="false" t="normal">SUM(BG413:BG418)</f>
        <v>0</v>
      </c>
      <c r="BH419" s="573" t="n">
        <f aca="false" ca="false" dt2D="false" dtr="false" t="normal">SUM(BH413:BH418)</f>
        <v>0</v>
      </c>
      <c r="BI419" s="573" t="n">
        <f aca="false" ca="false" dt2D="false" dtr="false" t="normal">SUM(BI413:BI418)</f>
        <v>0</v>
      </c>
      <c r="BJ419" s="573" t="n">
        <f aca="false" ca="false" dt2D="false" dtr="false" t="normal">SUM(BJ413:BJ418)</f>
        <v>0</v>
      </c>
      <c r="BK419" s="573" t="n">
        <f aca="false" ca="false" dt2D="false" dtr="false" t="normal">SUM(BK413:BK418)</f>
        <v>0</v>
      </c>
      <c r="BL419" s="573" t="n">
        <f aca="false" ca="false" dt2D="false" dtr="false" t="normal">SUM(BL413:BL418)</f>
        <v>0</v>
      </c>
      <c r="BM419" s="573" t="n">
        <f aca="false" ca="false" dt2D="false" dtr="false" t="normal">SUM(BM413:BM418)</f>
        <v>0</v>
      </c>
      <c r="BN419" s="573" t="n">
        <f aca="false" ca="false" dt2D="false" dtr="false" t="normal">SUM(BN413:BN418)</f>
        <v>0</v>
      </c>
      <c r="BO419" s="573" t="n">
        <f aca="false" ca="false" dt2D="false" dtr="false" t="normal">SUM(BO413:BO418)</f>
        <v>0</v>
      </c>
      <c r="BP419" s="573" t="n">
        <f aca="false" ca="false" dt2D="false" dtr="false" t="normal">SUM(BP413:BP418)</f>
        <v>0</v>
      </c>
      <c r="BQ419" s="573" t="n">
        <f aca="false" ca="false" dt2D="false" dtr="false" t="normal">SUM(BQ413:BQ418)</f>
        <v>0</v>
      </c>
      <c r="BR419" s="573" t="n">
        <f aca="false" ca="false" dt2D="false" dtr="false" t="normal">SUM(BR413:BR418)</f>
        <v>0</v>
      </c>
      <c r="BS419" s="573" t="n">
        <f aca="false" ca="false" dt2D="false" dtr="false" t="normal">SUM(BS413:BS418)</f>
        <v>0</v>
      </c>
      <c r="BT419" s="573" t="n">
        <f aca="false" ca="false" dt2D="false" dtr="false" t="normal">SUM(BT413:BT418)</f>
        <v>0</v>
      </c>
    </row>
    <row hidden="true" ht="16.5" outlineLevel="1" r="420">
      <c r="A420" s="529" t="e">
        <f aca="false" ca="false" dt2D="false" dtr="false" t="normal">A419</f>
        <v>#N/A</v>
      </c>
      <c r="F420" s="482" t="e">
        <f aca="false" ca="false" dt2D="false" dtr="false" t="normal">F419</f>
        <v>#N/A</v>
      </c>
      <c r="G420" s="482" t="n">
        <f aca="false" ca="false" dt2D="false" dtr="false" t="normal">G419</f>
        <v>0</v>
      </c>
      <c r="L420" s="235" t="n"/>
      <c r="M420" s="244" t="n"/>
      <c r="N420" s="244" t="n"/>
      <c r="O420" s="244" t="n"/>
      <c r="P420" s="244" t="n"/>
      <c r="Q420" s="244" t="n"/>
      <c r="R420" s="244" t="n"/>
      <c r="S420" s="244" t="n"/>
      <c r="T420" s="244" t="n"/>
      <c r="U420" s="244" t="n"/>
      <c r="V420" s="244" t="n"/>
      <c r="W420" s="244" t="n"/>
      <c r="X420" s="244" t="n"/>
      <c r="Y420" s="244" t="n"/>
      <c r="Z420" s="244" t="n"/>
      <c r="AA420" s="244" t="n"/>
      <c r="AB420" s="244" t="n"/>
      <c r="AC420" s="244" t="n"/>
      <c r="AD420" s="244" t="n"/>
      <c r="AE420" s="244" t="n"/>
      <c r="AF420" s="244" t="n"/>
      <c r="AG420" s="244" t="n"/>
      <c r="AH420" s="244" t="n"/>
      <c r="AI420" s="244" t="n"/>
      <c r="AJ420" s="244" t="n"/>
      <c r="AK420" s="244" t="n"/>
      <c r="AL420" s="244" t="n"/>
      <c r="AM420" s="244" t="n"/>
      <c r="AN420" s="244" t="n"/>
      <c r="AO420" s="244" t="n"/>
      <c r="AP420" s="244" t="n"/>
      <c r="AQ420" s="244" t="n"/>
      <c r="AR420" s="244" t="n"/>
      <c r="AS420" s="244" t="n"/>
      <c r="AT420" s="244" t="n"/>
      <c r="AU420" s="244" t="n"/>
      <c r="AV420" s="244" t="n"/>
      <c r="AW420" s="244" t="n"/>
      <c r="AX420" s="244" t="n"/>
      <c r="AY420" s="244" t="n"/>
      <c r="AZ420" s="244" t="n"/>
      <c r="BA420" s="244" t="n"/>
      <c r="BB420" s="244" t="n"/>
      <c r="BC420" s="244" t="n"/>
      <c r="BD420" s="244" t="n"/>
      <c r="BE420" s="244" t="n"/>
      <c r="BF420" s="244" t="n"/>
      <c r="BG420" s="244" t="n"/>
      <c r="BH420" s="244" t="n"/>
      <c r="BI420" s="244" t="n"/>
      <c r="BJ420" s="244" t="n"/>
      <c r="BK420" s="244" t="n"/>
      <c r="BL420" s="244" t="n"/>
      <c r="BM420" s="244" t="n"/>
      <c r="BN420" s="244" t="n"/>
      <c r="BO420" s="244" t="n"/>
      <c r="BP420" s="244" t="n"/>
      <c r="BQ420" s="244" t="n"/>
      <c r="BR420" s="244" t="n"/>
      <c r="BS420" s="244" t="n"/>
      <c r="BT420" s="244" t="n"/>
    </row>
    <row hidden="true" ht="16.5" outlineLevel="1" r="421">
      <c r="A421" s="529" t="e">
        <f aca="false" ca="false" dt2D="false" dtr="false" t="normal">A420</f>
        <v>#N/A</v>
      </c>
      <c r="F421" s="482" t="e">
        <f aca="false" ca="false" dt2D="false" dtr="false" t="normal">F420</f>
        <v>#N/A</v>
      </c>
      <c r="G421" s="482" t="n">
        <f aca="false" ca="false" dt2D="false" dtr="false" t="normal">G420</f>
        <v>0</v>
      </c>
      <c r="I421" s="85" t="s">
        <v>681</v>
      </c>
      <c r="J421" s="431" t="s">
        <v>585</v>
      </c>
      <c r="L421" s="235" t="n"/>
      <c r="M421" s="565" t="n"/>
      <c r="N421" s="565" t="n"/>
      <c r="O421" s="565" t="n"/>
      <c r="P421" s="565" t="n"/>
      <c r="Q421" s="565" t="n"/>
      <c r="R421" s="565" t="n"/>
      <c r="S421" s="565" t="n"/>
      <c r="T421" s="565" t="n"/>
      <c r="U421" s="565" t="n"/>
      <c r="V421" s="565" t="n"/>
      <c r="W421" s="565" t="n"/>
      <c r="X421" s="565" t="n"/>
      <c r="Y421" s="565" t="n"/>
      <c r="Z421" s="565" t="n"/>
      <c r="AA421" s="565" t="n"/>
      <c r="AB421" s="565" t="n"/>
      <c r="AC421" s="565" t="n"/>
      <c r="AD421" s="565" t="n"/>
      <c r="AE421" s="565" t="n"/>
      <c r="AF421" s="565" t="n"/>
      <c r="AG421" s="565" t="n"/>
      <c r="AH421" s="565" t="n"/>
      <c r="AI421" s="565" t="n"/>
      <c r="AJ421" s="565" t="n"/>
      <c r="AK421" s="565" t="n"/>
      <c r="AL421" s="565" t="n"/>
      <c r="AM421" s="565" t="n"/>
      <c r="AN421" s="565" t="n"/>
      <c r="AO421" s="565" t="n"/>
      <c r="AP421" s="565" t="n"/>
      <c r="AQ421" s="565" t="n"/>
      <c r="AR421" s="565" t="n"/>
      <c r="AS421" s="565" t="n"/>
      <c r="AT421" s="565" t="n"/>
      <c r="AU421" s="565" t="n"/>
      <c r="AV421" s="565" t="n"/>
      <c r="AW421" s="565" t="n"/>
      <c r="AX421" s="565" t="n"/>
      <c r="AY421" s="565" t="n"/>
      <c r="AZ421" s="565" t="n"/>
      <c r="BA421" s="565" t="n"/>
      <c r="BB421" s="565" t="n"/>
      <c r="BC421" s="565" t="n"/>
      <c r="BD421" s="565" t="n"/>
      <c r="BE421" s="565" t="n"/>
      <c r="BF421" s="565" t="n"/>
      <c r="BG421" s="565" t="n"/>
      <c r="BH421" s="565" t="n"/>
      <c r="BI421" s="565" t="n"/>
      <c r="BJ421" s="565" t="n"/>
      <c r="BK421" s="565" t="n"/>
      <c r="BL421" s="565" t="n"/>
      <c r="BM421" s="565" t="n"/>
      <c r="BN421" s="565" t="n"/>
      <c r="BO421" s="565" t="n"/>
      <c r="BP421" s="565" t="n"/>
      <c r="BQ421" s="565" t="n"/>
      <c r="BR421" s="565" t="n"/>
      <c r="BS421" s="565" t="n"/>
      <c r="BT421" s="565" t="n"/>
    </row>
    <row hidden="true" ht="16.5" outlineLevel="2" r="422">
      <c r="A422" s="529" t="e">
        <f aca="false" ca="false" dt2D="false" dtr="false" t="normal">A421</f>
        <v>#N/A</v>
      </c>
      <c r="F422" s="482" t="e">
        <f aca="false" ca="false" dt2D="false" dtr="false" t="normal">F421</f>
        <v>#N/A</v>
      </c>
      <c r="G422" s="482" t="n">
        <f aca="false" ca="false" dt2D="false" dtr="false" t="normal">G421</f>
        <v>0</v>
      </c>
      <c r="I422" s="566" t="s">
        <v>683</v>
      </c>
      <c r="J422" s="626" t="s">
        <v>640</v>
      </c>
      <c r="K422" s="567" t="n"/>
      <c r="L422" s="627" t="n"/>
      <c r="M422" s="568" t="n">
        <f aca="false" ca="false" dt2D="false" dtr="false" t="normal">$L422*$K422*M421</f>
        <v>0</v>
      </c>
      <c r="N422" s="568" t="n">
        <f aca="false" ca="false" dt2D="false" dtr="false" t="normal">$L422*$K422*N421</f>
        <v>0</v>
      </c>
      <c r="O422" s="568" t="n">
        <f aca="false" ca="false" dt2D="false" dtr="false" t="normal">$L422*$K422*O421</f>
        <v>0</v>
      </c>
      <c r="P422" s="568" t="n">
        <f aca="false" ca="false" dt2D="false" dtr="false" t="normal">$L422*$K422*P421</f>
        <v>0</v>
      </c>
      <c r="Q422" s="568" t="n">
        <f aca="false" ca="false" dt2D="false" dtr="false" t="normal">$L422*$K422*Q421</f>
        <v>0</v>
      </c>
      <c r="R422" s="568" t="n">
        <f aca="false" ca="false" dt2D="false" dtr="false" t="normal">$L422*$K422*R421</f>
        <v>0</v>
      </c>
      <c r="S422" s="568" t="n">
        <f aca="false" ca="false" dt2D="false" dtr="false" t="normal">$L422*$K422*S421</f>
        <v>0</v>
      </c>
      <c r="T422" s="568" t="n">
        <f aca="false" ca="false" dt2D="false" dtr="false" t="normal">$L422*$K422*T421</f>
        <v>0</v>
      </c>
      <c r="U422" s="568" t="n">
        <f aca="false" ca="false" dt2D="false" dtr="false" t="normal">$L422*$K422*U421</f>
        <v>0</v>
      </c>
      <c r="V422" s="568" t="n">
        <f aca="false" ca="false" dt2D="false" dtr="false" t="normal">$L422*$K422*V421</f>
        <v>0</v>
      </c>
      <c r="W422" s="568" t="n">
        <f aca="false" ca="false" dt2D="false" dtr="false" t="normal">$L422*$K422*W421</f>
        <v>0</v>
      </c>
      <c r="X422" s="568" t="n">
        <f aca="false" ca="false" dt2D="false" dtr="false" t="normal">$L422*$K422*X421</f>
        <v>0</v>
      </c>
      <c r="Y422" s="568" t="n">
        <f aca="false" ca="false" dt2D="false" dtr="false" t="normal">$L422*$K422*Y421</f>
        <v>0</v>
      </c>
      <c r="Z422" s="568" t="n">
        <f aca="false" ca="false" dt2D="false" dtr="false" t="normal">$L422*$K422*Z421</f>
        <v>0</v>
      </c>
      <c r="AA422" s="568" t="n">
        <f aca="false" ca="false" dt2D="false" dtr="false" t="normal">$L422*$K422*AA421</f>
        <v>0</v>
      </c>
      <c r="AB422" s="568" t="n">
        <f aca="false" ca="false" dt2D="false" dtr="false" t="normal">$L422*$K422*AB421</f>
        <v>0</v>
      </c>
      <c r="AC422" s="568" t="n">
        <f aca="false" ca="false" dt2D="false" dtr="false" t="normal">$L422*$K422*AC421</f>
        <v>0</v>
      </c>
      <c r="AD422" s="568" t="n">
        <f aca="false" ca="false" dt2D="false" dtr="false" t="normal">$L422*$K422*AD421</f>
        <v>0</v>
      </c>
      <c r="AE422" s="568" t="n">
        <f aca="false" ca="false" dt2D="false" dtr="false" t="normal">$L422*$K422*AE421</f>
        <v>0</v>
      </c>
      <c r="AF422" s="568" t="n">
        <f aca="false" ca="false" dt2D="false" dtr="false" t="normal">$L422*$K422*AF421</f>
        <v>0</v>
      </c>
      <c r="AG422" s="568" t="n">
        <f aca="false" ca="false" dt2D="false" dtr="false" t="normal">$L422*$K422*AG421</f>
        <v>0</v>
      </c>
      <c r="AH422" s="568" t="n">
        <f aca="false" ca="false" dt2D="false" dtr="false" t="normal">$L422*$K422*AH421</f>
        <v>0</v>
      </c>
      <c r="AI422" s="568" t="n">
        <f aca="false" ca="false" dt2D="false" dtr="false" t="normal">$L422*$K422*AI421</f>
        <v>0</v>
      </c>
      <c r="AJ422" s="568" t="n">
        <f aca="false" ca="false" dt2D="false" dtr="false" t="normal">$L422*$K422*AJ421</f>
        <v>0</v>
      </c>
      <c r="AK422" s="568" t="n">
        <f aca="false" ca="false" dt2D="false" dtr="false" t="normal">$L422*$K422*AK421</f>
        <v>0</v>
      </c>
      <c r="AL422" s="568" t="n">
        <f aca="false" ca="false" dt2D="false" dtr="false" t="normal">$L422*$K422*AL421</f>
        <v>0</v>
      </c>
      <c r="AM422" s="568" t="n">
        <f aca="false" ca="false" dt2D="false" dtr="false" t="normal">$L422*$K422*AM421</f>
        <v>0</v>
      </c>
      <c r="AN422" s="568" t="n">
        <f aca="false" ca="false" dt2D="false" dtr="false" t="normal">$L422*$K422*AN421</f>
        <v>0</v>
      </c>
      <c r="AO422" s="568" t="n">
        <f aca="false" ca="false" dt2D="false" dtr="false" t="normal">$L422*$K422*AO421</f>
        <v>0</v>
      </c>
      <c r="AP422" s="568" t="n">
        <f aca="false" ca="false" dt2D="false" dtr="false" t="normal">$L422*$K422*AP421</f>
        <v>0</v>
      </c>
      <c r="AQ422" s="568" t="n">
        <f aca="false" ca="false" dt2D="false" dtr="false" t="normal">$L422*$K422*AQ421</f>
        <v>0</v>
      </c>
      <c r="AR422" s="568" t="n">
        <f aca="false" ca="false" dt2D="false" dtr="false" t="normal">$L422*$K422*AR421</f>
        <v>0</v>
      </c>
      <c r="AS422" s="568" t="n">
        <f aca="false" ca="false" dt2D="false" dtr="false" t="normal">$L422*$K422*AS421</f>
        <v>0</v>
      </c>
      <c r="AT422" s="568" t="n">
        <f aca="false" ca="false" dt2D="false" dtr="false" t="normal">$L422*$K422*AT421</f>
        <v>0</v>
      </c>
      <c r="AU422" s="568" t="n">
        <f aca="false" ca="false" dt2D="false" dtr="false" t="normal">$L422*$K422*AU421</f>
        <v>0</v>
      </c>
      <c r="AV422" s="568" t="n">
        <f aca="false" ca="false" dt2D="false" dtr="false" t="normal">$L422*$K422*AV421</f>
        <v>0</v>
      </c>
      <c r="AW422" s="568" t="n">
        <f aca="false" ca="false" dt2D="false" dtr="false" t="normal">$L422*$K422*AW421</f>
        <v>0</v>
      </c>
      <c r="AX422" s="568" t="n">
        <f aca="false" ca="false" dt2D="false" dtr="false" t="normal">$L422*$K422*AX421</f>
        <v>0</v>
      </c>
      <c r="AY422" s="568" t="n">
        <f aca="false" ca="false" dt2D="false" dtr="false" t="normal">$L422*$K422*AY421</f>
        <v>0</v>
      </c>
      <c r="AZ422" s="568" t="n">
        <f aca="false" ca="false" dt2D="false" dtr="false" t="normal">$L422*$K422*AZ421</f>
        <v>0</v>
      </c>
      <c r="BA422" s="568" t="n">
        <f aca="false" ca="false" dt2D="false" dtr="false" t="normal">$L422*$K422*BA421</f>
        <v>0</v>
      </c>
      <c r="BB422" s="568" t="n">
        <f aca="false" ca="false" dt2D="false" dtr="false" t="normal">$L422*$K422*BB421</f>
        <v>0</v>
      </c>
      <c r="BC422" s="568" t="n">
        <f aca="false" ca="false" dt2D="false" dtr="false" t="normal">$L422*$K422*BC421</f>
        <v>0</v>
      </c>
      <c r="BD422" s="568" t="n">
        <f aca="false" ca="false" dt2D="false" dtr="false" t="normal">$L422*$K422*BD421</f>
        <v>0</v>
      </c>
      <c r="BE422" s="568" t="n">
        <f aca="false" ca="false" dt2D="false" dtr="false" t="normal">$L422*$K422*BE421</f>
        <v>0</v>
      </c>
      <c r="BF422" s="568" t="n">
        <f aca="false" ca="false" dt2D="false" dtr="false" t="normal">$L422*$K422*BF421</f>
        <v>0</v>
      </c>
      <c r="BG422" s="568" t="n">
        <f aca="false" ca="false" dt2D="false" dtr="false" t="normal">$L422*$K422*BG421</f>
        <v>0</v>
      </c>
      <c r="BH422" s="568" t="n">
        <f aca="false" ca="false" dt2D="false" dtr="false" t="normal">$L422*$K422*BH421</f>
        <v>0</v>
      </c>
      <c r="BI422" s="568" t="n">
        <f aca="false" ca="false" dt2D="false" dtr="false" t="normal">$L422*$K422*BI421</f>
        <v>0</v>
      </c>
      <c r="BJ422" s="568" t="n">
        <f aca="false" ca="false" dt2D="false" dtr="false" t="normal">$L422*$K422*BJ421</f>
        <v>0</v>
      </c>
      <c r="BK422" s="568" t="n">
        <f aca="false" ca="false" dt2D="false" dtr="false" t="normal">$L422*$K422*BK421</f>
        <v>0</v>
      </c>
      <c r="BL422" s="568" t="n">
        <f aca="false" ca="false" dt2D="false" dtr="false" t="normal">$L422*$K422*BL421</f>
        <v>0</v>
      </c>
      <c r="BM422" s="568" t="n">
        <f aca="false" ca="false" dt2D="false" dtr="false" t="normal">$L422*$K422*BM421</f>
        <v>0</v>
      </c>
      <c r="BN422" s="568" t="n">
        <f aca="false" ca="false" dt2D="false" dtr="false" t="normal">$L422*$K422*BN421</f>
        <v>0</v>
      </c>
      <c r="BO422" s="568" t="n">
        <f aca="false" ca="false" dt2D="false" dtr="false" t="normal">$L422*$K422*BO421</f>
        <v>0</v>
      </c>
      <c r="BP422" s="568" t="n">
        <f aca="false" ca="false" dt2D="false" dtr="false" t="normal">$L422*$K422*BP421</f>
        <v>0</v>
      </c>
      <c r="BQ422" s="568" t="n">
        <f aca="false" ca="false" dt2D="false" dtr="false" t="normal">$L422*$K422*BQ421</f>
        <v>0</v>
      </c>
      <c r="BR422" s="568" t="n">
        <f aca="false" ca="false" dt2D="false" dtr="false" t="normal">$L422*$K422*BR421</f>
        <v>0</v>
      </c>
      <c r="BS422" s="568" t="n">
        <f aca="false" ca="false" dt2D="false" dtr="false" t="normal">$L422*$K422*BS421</f>
        <v>0</v>
      </c>
      <c r="BT422" s="568" t="n">
        <f aca="false" ca="false" dt2D="false" dtr="false" t="normal">$L422*$K422*BT421</f>
        <v>0</v>
      </c>
    </row>
    <row hidden="true" ht="16.5" outlineLevel="2" r="423">
      <c r="A423" s="529" t="e">
        <f aca="false" ca="false" dt2D="false" dtr="false" t="normal">A422</f>
        <v>#N/A</v>
      </c>
      <c r="F423" s="482" t="e">
        <f aca="false" ca="false" dt2D="false" dtr="false" t="normal">F422</f>
        <v>#N/A</v>
      </c>
      <c r="G423" s="482" t="n">
        <f aca="false" ca="false" dt2D="false" dtr="false" t="normal">G422</f>
        <v>0</v>
      </c>
      <c r="I423" s="566" t="s">
        <v>684</v>
      </c>
      <c r="J423" s="626" t="s">
        <v>640</v>
      </c>
      <c r="K423" s="567" t="n"/>
      <c r="L423" s="627" t="n"/>
      <c r="M423" s="568" t="n">
        <f aca="false" ca="false" dt2D="false" dtr="false" t="normal">$L423*$K423*M421</f>
        <v>0</v>
      </c>
      <c r="N423" s="568" t="n">
        <f aca="false" ca="false" dt2D="false" dtr="false" t="normal">$L423*$K423*N421</f>
        <v>0</v>
      </c>
      <c r="O423" s="568" t="n">
        <f aca="false" ca="false" dt2D="false" dtr="false" t="normal">$L423*$K423*O421</f>
        <v>0</v>
      </c>
      <c r="P423" s="568" t="n">
        <f aca="false" ca="false" dt2D="false" dtr="false" t="normal">$L423*$K423*P421</f>
        <v>0</v>
      </c>
      <c r="Q423" s="568" t="n">
        <f aca="false" ca="false" dt2D="false" dtr="false" t="normal">$L423*$K423*Q421</f>
        <v>0</v>
      </c>
      <c r="R423" s="568" t="n">
        <f aca="false" ca="false" dt2D="false" dtr="false" t="normal">$L423*$K423*R421</f>
        <v>0</v>
      </c>
      <c r="S423" s="568" t="n">
        <f aca="false" ca="false" dt2D="false" dtr="false" t="normal">$L423*$K423*S421</f>
        <v>0</v>
      </c>
      <c r="T423" s="568" t="n">
        <f aca="false" ca="false" dt2D="false" dtr="false" t="normal">$L423*$K423*T421</f>
        <v>0</v>
      </c>
      <c r="U423" s="568" t="n">
        <f aca="false" ca="false" dt2D="false" dtr="false" t="normal">$L423*$K423*U421</f>
        <v>0</v>
      </c>
      <c r="V423" s="568" t="n">
        <f aca="false" ca="false" dt2D="false" dtr="false" t="normal">$L423*$K423*V421</f>
        <v>0</v>
      </c>
      <c r="W423" s="568" t="n">
        <f aca="false" ca="false" dt2D="false" dtr="false" t="normal">$L423*$K423*W421</f>
        <v>0</v>
      </c>
      <c r="X423" s="568" t="n">
        <f aca="false" ca="false" dt2D="false" dtr="false" t="normal">$L423*$K423*X421</f>
        <v>0</v>
      </c>
      <c r="Y423" s="568" t="n">
        <f aca="false" ca="false" dt2D="false" dtr="false" t="normal">$L423*$K423*Y421</f>
        <v>0</v>
      </c>
      <c r="Z423" s="568" t="n">
        <f aca="false" ca="false" dt2D="false" dtr="false" t="normal">$L423*$K423*Z421</f>
        <v>0</v>
      </c>
      <c r="AA423" s="568" t="n">
        <f aca="false" ca="false" dt2D="false" dtr="false" t="normal">$L423*$K423*AA421</f>
        <v>0</v>
      </c>
      <c r="AB423" s="568" t="n">
        <f aca="false" ca="false" dt2D="false" dtr="false" t="normal">$L423*$K423*AB421</f>
        <v>0</v>
      </c>
      <c r="AC423" s="568" t="n">
        <f aca="false" ca="false" dt2D="false" dtr="false" t="normal">$L423*$K423*AC421</f>
        <v>0</v>
      </c>
      <c r="AD423" s="568" t="n">
        <f aca="false" ca="false" dt2D="false" dtr="false" t="normal">$L423*$K423*AD421</f>
        <v>0</v>
      </c>
      <c r="AE423" s="568" t="n">
        <f aca="false" ca="false" dt2D="false" dtr="false" t="normal">$L423*$K423*AE421</f>
        <v>0</v>
      </c>
      <c r="AF423" s="568" t="n">
        <f aca="false" ca="false" dt2D="false" dtr="false" t="normal">$L423*$K423*AF421</f>
        <v>0</v>
      </c>
      <c r="AG423" s="568" t="n">
        <f aca="false" ca="false" dt2D="false" dtr="false" t="normal">$L423*$K423*AG421</f>
        <v>0</v>
      </c>
      <c r="AH423" s="568" t="n">
        <f aca="false" ca="false" dt2D="false" dtr="false" t="normal">$L423*$K423*AH421</f>
        <v>0</v>
      </c>
      <c r="AI423" s="568" t="n">
        <f aca="false" ca="false" dt2D="false" dtr="false" t="normal">$L423*$K423*AI421</f>
        <v>0</v>
      </c>
      <c r="AJ423" s="568" t="n">
        <f aca="false" ca="false" dt2D="false" dtr="false" t="normal">$L423*$K423*AJ421</f>
        <v>0</v>
      </c>
      <c r="AK423" s="568" t="n">
        <f aca="false" ca="false" dt2D="false" dtr="false" t="normal">$L423*$K423*AK421</f>
        <v>0</v>
      </c>
      <c r="AL423" s="568" t="n">
        <f aca="false" ca="false" dt2D="false" dtr="false" t="normal">$L423*$K423*AL421</f>
        <v>0</v>
      </c>
      <c r="AM423" s="568" t="n">
        <f aca="false" ca="false" dt2D="false" dtr="false" t="normal">$L423*$K423*AM421</f>
        <v>0</v>
      </c>
      <c r="AN423" s="568" t="n">
        <f aca="false" ca="false" dt2D="false" dtr="false" t="normal">$L423*$K423*AN421</f>
        <v>0</v>
      </c>
      <c r="AO423" s="568" t="n">
        <f aca="false" ca="false" dt2D="false" dtr="false" t="normal">$L423*$K423*AO421</f>
        <v>0</v>
      </c>
      <c r="AP423" s="568" t="n">
        <f aca="false" ca="false" dt2D="false" dtr="false" t="normal">$L423*$K423*AP421</f>
        <v>0</v>
      </c>
      <c r="AQ423" s="568" t="n">
        <f aca="false" ca="false" dt2D="false" dtr="false" t="normal">$L423*$K423*AQ421</f>
        <v>0</v>
      </c>
      <c r="AR423" s="568" t="n">
        <f aca="false" ca="false" dt2D="false" dtr="false" t="normal">$L423*$K423*AR421</f>
        <v>0</v>
      </c>
      <c r="AS423" s="568" t="n">
        <f aca="false" ca="false" dt2D="false" dtr="false" t="normal">$L423*$K423*AS421</f>
        <v>0</v>
      </c>
      <c r="AT423" s="568" t="n">
        <f aca="false" ca="false" dt2D="false" dtr="false" t="normal">$L423*$K423*AT421</f>
        <v>0</v>
      </c>
      <c r="AU423" s="568" t="n">
        <f aca="false" ca="false" dt2D="false" dtr="false" t="normal">$L423*$K423*AU421</f>
        <v>0</v>
      </c>
      <c r="AV423" s="568" t="n">
        <f aca="false" ca="false" dt2D="false" dtr="false" t="normal">$L423*$K423*AV421</f>
        <v>0</v>
      </c>
      <c r="AW423" s="568" t="n">
        <f aca="false" ca="false" dt2D="false" dtr="false" t="normal">$L423*$K423*AW421</f>
        <v>0</v>
      </c>
      <c r="AX423" s="568" t="n">
        <f aca="false" ca="false" dt2D="false" dtr="false" t="normal">$L423*$K423*AX421</f>
        <v>0</v>
      </c>
      <c r="AY423" s="568" t="n">
        <f aca="false" ca="false" dt2D="false" dtr="false" t="normal">$L423*$K423*AY421</f>
        <v>0</v>
      </c>
      <c r="AZ423" s="568" t="n">
        <f aca="false" ca="false" dt2D="false" dtr="false" t="normal">$L423*$K423*AZ421</f>
        <v>0</v>
      </c>
      <c r="BA423" s="568" t="n">
        <f aca="false" ca="false" dt2D="false" dtr="false" t="normal">$L423*$K423*BA421</f>
        <v>0</v>
      </c>
      <c r="BB423" s="568" t="n">
        <f aca="false" ca="false" dt2D="false" dtr="false" t="normal">$L423*$K423*BB421</f>
        <v>0</v>
      </c>
      <c r="BC423" s="568" t="n">
        <f aca="false" ca="false" dt2D="false" dtr="false" t="normal">$L423*$K423*BC421</f>
        <v>0</v>
      </c>
      <c r="BD423" s="568" t="n">
        <f aca="false" ca="false" dt2D="false" dtr="false" t="normal">$L423*$K423*BD421</f>
        <v>0</v>
      </c>
      <c r="BE423" s="568" t="n">
        <f aca="false" ca="false" dt2D="false" dtr="false" t="normal">$L423*$K423*BE421</f>
        <v>0</v>
      </c>
      <c r="BF423" s="568" t="n">
        <f aca="false" ca="false" dt2D="false" dtr="false" t="normal">$L423*$K423*BF421</f>
        <v>0</v>
      </c>
      <c r="BG423" s="568" t="n">
        <f aca="false" ca="false" dt2D="false" dtr="false" t="normal">$L423*$K423*BG421</f>
        <v>0</v>
      </c>
      <c r="BH423" s="568" t="n">
        <f aca="false" ca="false" dt2D="false" dtr="false" t="normal">$L423*$K423*BH421</f>
        <v>0</v>
      </c>
      <c r="BI423" s="568" t="n">
        <f aca="false" ca="false" dt2D="false" dtr="false" t="normal">$L423*$K423*BI421</f>
        <v>0</v>
      </c>
      <c r="BJ423" s="568" t="n">
        <f aca="false" ca="false" dt2D="false" dtr="false" t="normal">$L423*$K423*BJ421</f>
        <v>0</v>
      </c>
      <c r="BK423" s="568" t="n">
        <f aca="false" ca="false" dt2D="false" dtr="false" t="normal">$L423*$K423*BK421</f>
        <v>0</v>
      </c>
      <c r="BL423" s="568" t="n">
        <f aca="false" ca="false" dt2D="false" dtr="false" t="normal">$L423*$K423*BL421</f>
        <v>0</v>
      </c>
      <c r="BM423" s="568" t="n">
        <f aca="false" ca="false" dt2D="false" dtr="false" t="normal">$L423*$K423*BM421</f>
        <v>0</v>
      </c>
      <c r="BN423" s="568" t="n">
        <f aca="false" ca="false" dt2D="false" dtr="false" t="normal">$L423*$K423*BN421</f>
        <v>0</v>
      </c>
      <c r="BO423" s="568" t="n">
        <f aca="false" ca="false" dt2D="false" dtr="false" t="normal">$L423*$K423*BO421</f>
        <v>0</v>
      </c>
      <c r="BP423" s="568" t="n">
        <f aca="false" ca="false" dt2D="false" dtr="false" t="normal">$L423*$K423*BP421</f>
        <v>0</v>
      </c>
      <c r="BQ423" s="568" t="n">
        <f aca="false" ca="false" dt2D="false" dtr="false" t="normal">$L423*$K423*BQ421</f>
        <v>0</v>
      </c>
      <c r="BR423" s="568" t="n">
        <f aca="false" ca="false" dt2D="false" dtr="false" t="normal">$L423*$K423*BR421</f>
        <v>0</v>
      </c>
      <c r="BS423" s="568" t="n">
        <f aca="false" ca="false" dt2D="false" dtr="false" t="normal">$L423*$K423*BS421</f>
        <v>0</v>
      </c>
      <c r="BT423" s="568" t="n">
        <f aca="false" ca="false" dt2D="false" dtr="false" t="normal">$L423*$K423*BT421</f>
        <v>0</v>
      </c>
    </row>
    <row hidden="true" ht="16.5" outlineLevel="2" r="424">
      <c r="A424" s="529" t="e">
        <f aca="false" ca="false" dt2D="false" dtr="false" t="normal">A423</f>
        <v>#N/A</v>
      </c>
      <c r="F424" s="482" t="e">
        <f aca="false" ca="false" dt2D="false" dtr="false" t="normal">F423</f>
        <v>#N/A</v>
      </c>
      <c r="G424" s="482" t="n">
        <f aca="false" ca="false" dt2D="false" dtr="false" t="normal">G423</f>
        <v>0</v>
      </c>
      <c r="I424" s="566" t="s">
        <v>685</v>
      </c>
      <c r="J424" s="626" t="s">
        <v>587</v>
      </c>
      <c r="K424" s="567" t="n"/>
      <c r="L424" s="627" t="n"/>
      <c r="M424" s="568" t="n">
        <f aca="false" ca="false" dt2D="false" dtr="false" t="normal">$L424*$K424*M421</f>
        <v>0</v>
      </c>
      <c r="N424" s="568" t="n">
        <f aca="false" ca="false" dt2D="false" dtr="false" t="normal">$L424*$K424*N421</f>
        <v>0</v>
      </c>
      <c r="O424" s="568" t="n">
        <f aca="false" ca="false" dt2D="false" dtr="false" t="normal">$L424*$K424*O421</f>
        <v>0</v>
      </c>
      <c r="P424" s="568" t="n">
        <f aca="false" ca="false" dt2D="false" dtr="false" t="normal">$L424*$K424*P421</f>
        <v>0</v>
      </c>
      <c r="Q424" s="568" t="n">
        <f aca="false" ca="false" dt2D="false" dtr="false" t="normal">$L424*$K424*Q421</f>
        <v>0</v>
      </c>
      <c r="R424" s="568" t="n">
        <f aca="false" ca="false" dt2D="false" dtr="false" t="normal">$L424*$K424*R421</f>
        <v>0</v>
      </c>
      <c r="S424" s="568" t="n">
        <f aca="false" ca="false" dt2D="false" dtr="false" t="normal">$L424*$K424*S421</f>
        <v>0</v>
      </c>
      <c r="T424" s="568" t="n">
        <f aca="false" ca="false" dt2D="false" dtr="false" t="normal">$L424*$K424*T421</f>
        <v>0</v>
      </c>
      <c r="U424" s="568" t="n">
        <f aca="false" ca="false" dt2D="false" dtr="false" t="normal">$L424*$K424*U421</f>
        <v>0</v>
      </c>
      <c r="V424" s="568" t="n">
        <f aca="false" ca="false" dt2D="false" dtr="false" t="normal">$L424*$K424*V421</f>
        <v>0</v>
      </c>
      <c r="W424" s="568" t="n">
        <f aca="false" ca="false" dt2D="false" dtr="false" t="normal">$L424*$K424*W421</f>
        <v>0</v>
      </c>
      <c r="X424" s="568" t="n">
        <f aca="false" ca="false" dt2D="false" dtr="false" t="normal">$L424*$K424*X421</f>
        <v>0</v>
      </c>
      <c r="Y424" s="568" t="n">
        <f aca="false" ca="false" dt2D="false" dtr="false" t="normal">$L424*$K424*Y421</f>
        <v>0</v>
      </c>
      <c r="Z424" s="568" t="n">
        <f aca="false" ca="false" dt2D="false" dtr="false" t="normal">$L424*$K424*Z421</f>
        <v>0</v>
      </c>
      <c r="AA424" s="568" t="n">
        <f aca="false" ca="false" dt2D="false" dtr="false" t="normal">$L424*$K424*AA421</f>
        <v>0</v>
      </c>
      <c r="AB424" s="568" t="n">
        <f aca="false" ca="false" dt2D="false" dtr="false" t="normal">$L424*$K424*AB421</f>
        <v>0</v>
      </c>
      <c r="AC424" s="568" t="n">
        <f aca="false" ca="false" dt2D="false" dtr="false" t="normal">$L424*$K424*AC421</f>
        <v>0</v>
      </c>
      <c r="AD424" s="568" t="n">
        <f aca="false" ca="false" dt2D="false" dtr="false" t="normal">$L424*$K424*AD421</f>
        <v>0</v>
      </c>
      <c r="AE424" s="568" t="n">
        <f aca="false" ca="false" dt2D="false" dtr="false" t="normal">$L424*$K424*AE421</f>
        <v>0</v>
      </c>
      <c r="AF424" s="568" t="n">
        <f aca="false" ca="false" dt2D="false" dtr="false" t="normal">$L424*$K424*AF421</f>
        <v>0</v>
      </c>
      <c r="AG424" s="568" t="n">
        <f aca="false" ca="false" dt2D="false" dtr="false" t="normal">$L424*$K424*AG421</f>
        <v>0</v>
      </c>
      <c r="AH424" s="568" t="n">
        <f aca="false" ca="false" dt2D="false" dtr="false" t="normal">$L424*$K424*AH421</f>
        <v>0</v>
      </c>
      <c r="AI424" s="568" t="n">
        <f aca="false" ca="false" dt2D="false" dtr="false" t="normal">$L424*$K424*AI421</f>
        <v>0</v>
      </c>
      <c r="AJ424" s="568" t="n">
        <f aca="false" ca="false" dt2D="false" dtr="false" t="normal">$L424*$K424*AJ421</f>
        <v>0</v>
      </c>
      <c r="AK424" s="568" t="n">
        <f aca="false" ca="false" dt2D="false" dtr="false" t="normal">$L424*$K424*AK421</f>
        <v>0</v>
      </c>
      <c r="AL424" s="568" t="n">
        <f aca="false" ca="false" dt2D="false" dtr="false" t="normal">$L424*$K424*AL421</f>
        <v>0</v>
      </c>
      <c r="AM424" s="568" t="n">
        <f aca="false" ca="false" dt2D="false" dtr="false" t="normal">$L424*$K424*AM421</f>
        <v>0</v>
      </c>
      <c r="AN424" s="568" t="n">
        <f aca="false" ca="false" dt2D="false" dtr="false" t="normal">$L424*$K424*AN421</f>
        <v>0</v>
      </c>
      <c r="AO424" s="568" t="n">
        <f aca="false" ca="false" dt2D="false" dtr="false" t="normal">$L424*$K424*AO421</f>
        <v>0</v>
      </c>
      <c r="AP424" s="568" t="n">
        <f aca="false" ca="false" dt2D="false" dtr="false" t="normal">$L424*$K424*AP421</f>
        <v>0</v>
      </c>
      <c r="AQ424" s="568" t="n">
        <f aca="false" ca="false" dt2D="false" dtr="false" t="normal">$L424*$K424*AQ421</f>
        <v>0</v>
      </c>
      <c r="AR424" s="568" t="n">
        <f aca="false" ca="false" dt2D="false" dtr="false" t="normal">$L424*$K424*AR421</f>
        <v>0</v>
      </c>
      <c r="AS424" s="568" t="n">
        <f aca="false" ca="false" dt2D="false" dtr="false" t="normal">$L424*$K424*AS421</f>
        <v>0</v>
      </c>
      <c r="AT424" s="568" t="n">
        <f aca="false" ca="false" dt2D="false" dtr="false" t="normal">$L424*$K424*AT421</f>
        <v>0</v>
      </c>
      <c r="AU424" s="568" t="n">
        <f aca="false" ca="false" dt2D="false" dtr="false" t="normal">$L424*$K424*AU421</f>
        <v>0</v>
      </c>
      <c r="AV424" s="568" t="n">
        <f aca="false" ca="false" dt2D="false" dtr="false" t="normal">$L424*$K424*AV421</f>
        <v>0</v>
      </c>
      <c r="AW424" s="568" t="n">
        <f aca="false" ca="false" dt2D="false" dtr="false" t="normal">$L424*$K424*AW421</f>
        <v>0</v>
      </c>
      <c r="AX424" s="568" t="n">
        <f aca="false" ca="false" dt2D="false" dtr="false" t="normal">$L424*$K424*AX421</f>
        <v>0</v>
      </c>
      <c r="AY424" s="568" t="n">
        <f aca="false" ca="false" dt2D="false" dtr="false" t="normal">$L424*$K424*AY421</f>
        <v>0</v>
      </c>
      <c r="AZ424" s="568" t="n">
        <f aca="false" ca="false" dt2D="false" dtr="false" t="normal">$L424*$K424*AZ421</f>
        <v>0</v>
      </c>
      <c r="BA424" s="568" t="n">
        <f aca="false" ca="false" dt2D="false" dtr="false" t="normal">$L424*$K424*BA421</f>
        <v>0</v>
      </c>
      <c r="BB424" s="568" t="n">
        <f aca="false" ca="false" dt2D="false" dtr="false" t="normal">$L424*$K424*BB421</f>
        <v>0</v>
      </c>
      <c r="BC424" s="568" t="n">
        <f aca="false" ca="false" dt2D="false" dtr="false" t="normal">$L424*$K424*BC421</f>
        <v>0</v>
      </c>
      <c r="BD424" s="568" t="n">
        <f aca="false" ca="false" dt2D="false" dtr="false" t="normal">$L424*$K424*BD421</f>
        <v>0</v>
      </c>
      <c r="BE424" s="568" t="n">
        <f aca="false" ca="false" dt2D="false" dtr="false" t="normal">$L424*$K424*BE421</f>
        <v>0</v>
      </c>
      <c r="BF424" s="568" t="n">
        <f aca="false" ca="false" dt2D="false" dtr="false" t="normal">$L424*$K424*BF421</f>
        <v>0</v>
      </c>
      <c r="BG424" s="568" t="n">
        <f aca="false" ca="false" dt2D="false" dtr="false" t="normal">$L424*$K424*BG421</f>
        <v>0</v>
      </c>
      <c r="BH424" s="568" t="n">
        <f aca="false" ca="false" dt2D="false" dtr="false" t="normal">$L424*$K424*BH421</f>
        <v>0</v>
      </c>
      <c r="BI424" s="568" t="n">
        <f aca="false" ca="false" dt2D="false" dtr="false" t="normal">$L424*$K424*BI421</f>
        <v>0</v>
      </c>
      <c r="BJ424" s="568" t="n">
        <f aca="false" ca="false" dt2D="false" dtr="false" t="normal">$L424*$K424*BJ421</f>
        <v>0</v>
      </c>
      <c r="BK424" s="568" t="n">
        <f aca="false" ca="false" dt2D="false" dtr="false" t="normal">$L424*$K424*BK421</f>
        <v>0</v>
      </c>
      <c r="BL424" s="568" t="n">
        <f aca="false" ca="false" dt2D="false" dtr="false" t="normal">$L424*$K424*BL421</f>
        <v>0</v>
      </c>
      <c r="BM424" s="568" t="n">
        <f aca="false" ca="false" dt2D="false" dtr="false" t="normal">$L424*$K424*BM421</f>
        <v>0</v>
      </c>
      <c r="BN424" s="568" t="n">
        <f aca="false" ca="false" dt2D="false" dtr="false" t="normal">$L424*$K424*BN421</f>
        <v>0</v>
      </c>
      <c r="BO424" s="568" t="n">
        <f aca="false" ca="false" dt2D="false" dtr="false" t="normal">$L424*$K424*BO421</f>
        <v>0</v>
      </c>
      <c r="BP424" s="568" t="n">
        <f aca="false" ca="false" dt2D="false" dtr="false" t="normal">$L424*$K424*BP421</f>
        <v>0</v>
      </c>
      <c r="BQ424" s="568" t="n">
        <f aca="false" ca="false" dt2D="false" dtr="false" t="normal">$L424*$K424*BQ421</f>
        <v>0</v>
      </c>
      <c r="BR424" s="568" t="n">
        <f aca="false" ca="false" dt2D="false" dtr="false" t="normal">$L424*$K424*BR421</f>
        <v>0</v>
      </c>
      <c r="BS424" s="568" t="n">
        <f aca="false" ca="false" dt2D="false" dtr="false" t="normal">$L424*$K424*BS421</f>
        <v>0</v>
      </c>
      <c r="BT424" s="568" t="n">
        <f aca="false" ca="false" dt2D="false" dtr="false" t="normal">$L424*$K424*BT421</f>
        <v>0</v>
      </c>
    </row>
    <row hidden="true" ht="16.5" outlineLevel="2" r="425">
      <c r="A425" s="529" t="e">
        <f aca="false" ca="false" dt2D="false" dtr="false" t="normal">A424</f>
        <v>#N/A</v>
      </c>
      <c r="F425" s="482" t="e">
        <f aca="false" ca="false" dt2D="false" dtr="false" t="normal">F424</f>
        <v>#N/A</v>
      </c>
      <c r="G425" s="482" t="n">
        <f aca="false" ca="false" dt2D="false" dtr="false" t="normal">G424</f>
        <v>0</v>
      </c>
      <c r="I425" s="566" t="s">
        <v>688</v>
      </c>
      <c r="J425" s="626" t="s">
        <v>90</v>
      </c>
      <c r="K425" s="567" t="n"/>
      <c r="L425" s="627" t="n"/>
      <c r="M425" s="568" t="n">
        <f aca="false" ca="false" dt2D="false" dtr="false" t="normal">$L425*$K425*M421</f>
        <v>0</v>
      </c>
      <c r="N425" s="568" t="n">
        <f aca="false" ca="false" dt2D="false" dtr="false" t="normal">$L425*$K425*N421</f>
        <v>0</v>
      </c>
      <c r="O425" s="568" t="n">
        <f aca="false" ca="false" dt2D="false" dtr="false" t="normal">$L425*$K425*O421</f>
        <v>0</v>
      </c>
      <c r="P425" s="568" t="n">
        <f aca="false" ca="false" dt2D="false" dtr="false" t="normal">$L425*$K425*P421</f>
        <v>0</v>
      </c>
      <c r="Q425" s="568" t="n">
        <f aca="false" ca="false" dt2D="false" dtr="false" t="normal">$L425*$K425*Q421</f>
        <v>0</v>
      </c>
      <c r="R425" s="568" t="n">
        <f aca="false" ca="false" dt2D="false" dtr="false" t="normal">$L425*$K425*R421</f>
        <v>0</v>
      </c>
      <c r="S425" s="568" t="n">
        <f aca="false" ca="false" dt2D="false" dtr="false" t="normal">$L425*$K425*S421</f>
        <v>0</v>
      </c>
      <c r="T425" s="568" t="n">
        <f aca="false" ca="false" dt2D="false" dtr="false" t="normal">$L425*$K425*T421</f>
        <v>0</v>
      </c>
      <c r="U425" s="568" t="n">
        <f aca="false" ca="false" dt2D="false" dtr="false" t="normal">$L425*$K425*U421</f>
        <v>0</v>
      </c>
      <c r="V425" s="568" t="n">
        <f aca="false" ca="false" dt2D="false" dtr="false" t="normal">$L425*$K425*V421</f>
        <v>0</v>
      </c>
      <c r="W425" s="568" t="n">
        <f aca="false" ca="false" dt2D="false" dtr="false" t="normal">$L425*$K425*W421</f>
        <v>0</v>
      </c>
      <c r="X425" s="568" t="n">
        <f aca="false" ca="false" dt2D="false" dtr="false" t="normal">$L425*$K425*X421</f>
        <v>0</v>
      </c>
      <c r="Y425" s="568" t="n">
        <f aca="false" ca="false" dt2D="false" dtr="false" t="normal">$L425*$K425*Y421</f>
        <v>0</v>
      </c>
      <c r="Z425" s="568" t="n">
        <f aca="false" ca="false" dt2D="false" dtr="false" t="normal">$L425*$K425*Z421</f>
        <v>0</v>
      </c>
      <c r="AA425" s="568" t="n">
        <f aca="false" ca="false" dt2D="false" dtr="false" t="normal">$L425*$K425*AA421</f>
        <v>0</v>
      </c>
      <c r="AB425" s="568" t="n">
        <f aca="false" ca="false" dt2D="false" dtr="false" t="normal">$L425*$K425*AB421</f>
        <v>0</v>
      </c>
      <c r="AC425" s="568" t="n">
        <f aca="false" ca="false" dt2D="false" dtr="false" t="normal">$L425*$K425*AC421</f>
        <v>0</v>
      </c>
      <c r="AD425" s="568" t="n">
        <f aca="false" ca="false" dt2D="false" dtr="false" t="normal">$L425*$K425*AD421</f>
        <v>0</v>
      </c>
      <c r="AE425" s="568" t="n">
        <f aca="false" ca="false" dt2D="false" dtr="false" t="normal">$L425*$K425*AE421</f>
        <v>0</v>
      </c>
      <c r="AF425" s="568" t="n">
        <f aca="false" ca="false" dt2D="false" dtr="false" t="normal">$L425*$K425*AF421</f>
        <v>0</v>
      </c>
      <c r="AG425" s="568" t="n">
        <f aca="false" ca="false" dt2D="false" dtr="false" t="normal">$L425*$K425*AG421</f>
        <v>0</v>
      </c>
      <c r="AH425" s="568" t="n">
        <f aca="false" ca="false" dt2D="false" dtr="false" t="normal">$L425*$K425*AH421</f>
        <v>0</v>
      </c>
      <c r="AI425" s="568" t="n">
        <f aca="false" ca="false" dt2D="false" dtr="false" t="normal">$L425*$K425*AI421</f>
        <v>0</v>
      </c>
      <c r="AJ425" s="568" t="n">
        <f aca="false" ca="false" dt2D="false" dtr="false" t="normal">$L425*$K425*AJ421</f>
        <v>0</v>
      </c>
      <c r="AK425" s="568" t="n">
        <f aca="false" ca="false" dt2D="false" dtr="false" t="normal">$L425*$K425*AK421</f>
        <v>0</v>
      </c>
      <c r="AL425" s="568" t="n">
        <f aca="false" ca="false" dt2D="false" dtr="false" t="normal">$L425*$K425*AL421</f>
        <v>0</v>
      </c>
      <c r="AM425" s="568" t="n">
        <f aca="false" ca="false" dt2D="false" dtr="false" t="normal">$L425*$K425*AM421</f>
        <v>0</v>
      </c>
      <c r="AN425" s="568" t="n">
        <f aca="false" ca="false" dt2D="false" dtr="false" t="normal">$L425*$K425*AN421</f>
        <v>0</v>
      </c>
      <c r="AO425" s="568" t="n">
        <f aca="false" ca="false" dt2D="false" dtr="false" t="normal">$L425*$K425*AO421</f>
        <v>0</v>
      </c>
      <c r="AP425" s="568" t="n">
        <f aca="false" ca="false" dt2D="false" dtr="false" t="normal">$L425*$K425*AP421</f>
        <v>0</v>
      </c>
      <c r="AQ425" s="568" t="n">
        <f aca="false" ca="false" dt2D="false" dtr="false" t="normal">$L425*$K425*AQ421</f>
        <v>0</v>
      </c>
      <c r="AR425" s="568" t="n">
        <f aca="false" ca="false" dt2D="false" dtr="false" t="normal">$L425*$K425*AR421</f>
        <v>0</v>
      </c>
      <c r="AS425" s="568" t="n">
        <f aca="false" ca="false" dt2D="false" dtr="false" t="normal">$L425*$K425*AS421</f>
        <v>0</v>
      </c>
      <c r="AT425" s="568" t="n">
        <f aca="false" ca="false" dt2D="false" dtr="false" t="normal">$L425*$K425*AT421</f>
        <v>0</v>
      </c>
      <c r="AU425" s="568" t="n">
        <f aca="false" ca="false" dt2D="false" dtr="false" t="normal">$L425*$K425*AU421</f>
        <v>0</v>
      </c>
      <c r="AV425" s="568" t="n">
        <f aca="false" ca="false" dt2D="false" dtr="false" t="normal">$L425*$K425*AV421</f>
        <v>0</v>
      </c>
      <c r="AW425" s="568" t="n">
        <f aca="false" ca="false" dt2D="false" dtr="false" t="normal">$L425*$K425*AW421</f>
        <v>0</v>
      </c>
      <c r="AX425" s="568" t="n">
        <f aca="false" ca="false" dt2D="false" dtr="false" t="normal">$L425*$K425*AX421</f>
        <v>0</v>
      </c>
      <c r="AY425" s="568" t="n">
        <f aca="false" ca="false" dt2D="false" dtr="false" t="normal">$L425*$K425*AY421</f>
        <v>0</v>
      </c>
      <c r="AZ425" s="568" t="n">
        <f aca="false" ca="false" dt2D="false" dtr="false" t="normal">$L425*$K425*AZ421</f>
        <v>0</v>
      </c>
      <c r="BA425" s="568" t="n">
        <f aca="false" ca="false" dt2D="false" dtr="false" t="normal">$L425*$K425*BA421</f>
        <v>0</v>
      </c>
      <c r="BB425" s="568" t="n">
        <f aca="false" ca="false" dt2D="false" dtr="false" t="normal">$L425*$K425*BB421</f>
        <v>0</v>
      </c>
      <c r="BC425" s="568" t="n">
        <f aca="false" ca="false" dt2D="false" dtr="false" t="normal">$L425*$K425*BC421</f>
        <v>0</v>
      </c>
      <c r="BD425" s="568" t="n">
        <f aca="false" ca="false" dt2D="false" dtr="false" t="normal">$L425*$K425*BD421</f>
        <v>0</v>
      </c>
      <c r="BE425" s="568" t="n">
        <f aca="false" ca="false" dt2D="false" dtr="false" t="normal">$L425*$K425*BE421</f>
        <v>0</v>
      </c>
      <c r="BF425" s="568" t="n">
        <f aca="false" ca="false" dt2D="false" dtr="false" t="normal">$L425*$K425*BF421</f>
        <v>0</v>
      </c>
      <c r="BG425" s="568" t="n">
        <f aca="false" ca="false" dt2D="false" dtr="false" t="normal">$L425*$K425*BG421</f>
        <v>0</v>
      </c>
      <c r="BH425" s="568" t="n">
        <f aca="false" ca="false" dt2D="false" dtr="false" t="normal">$L425*$K425*BH421</f>
        <v>0</v>
      </c>
      <c r="BI425" s="568" t="n">
        <f aca="false" ca="false" dt2D="false" dtr="false" t="normal">$L425*$K425*BI421</f>
        <v>0</v>
      </c>
      <c r="BJ425" s="568" t="n">
        <f aca="false" ca="false" dt2D="false" dtr="false" t="normal">$L425*$K425*BJ421</f>
        <v>0</v>
      </c>
      <c r="BK425" s="568" t="n">
        <f aca="false" ca="false" dt2D="false" dtr="false" t="normal">$L425*$K425*BK421</f>
        <v>0</v>
      </c>
      <c r="BL425" s="568" t="n">
        <f aca="false" ca="false" dt2D="false" dtr="false" t="normal">$L425*$K425*BL421</f>
        <v>0</v>
      </c>
      <c r="BM425" s="568" t="n">
        <f aca="false" ca="false" dt2D="false" dtr="false" t="normal">$L425*$K425*BM421</f>
        <v>0</v>
      </c>
      <c r="BN425" s="568" t="n">
        <f aca="false" ca="false" dt2D="false" dtr="false" t="normal">$L425*$K425*BN421</f>
        <v>0</v>
      </c>
      <c r="BO425" s="568" t="n">
        <f aca="false" ca="false" dt2D="false" dtr="false" t="normal">$L425*$K425*BO421</f>
        <v>0</v>
      </c>
      <c r="BP425" s="568" t="n">
        <f aca="false" ca="false" dt2D="false" dtr="false" t="normal">$L425*$K425*BP421</f>
        <v>0</v>
      </c>
      <c r="BQ425" s="568" t="n">
        <f aca="false" ca="false" dt2D="false" dtr="false" t="normal">$L425*$K425*BQ421</f>
        <v>0</v>
      </c>
      <c r="BR425" s="568" t="n">
        <f aca="false" ca="false" dt2D="false" dtr="false" t="normal">$L425*$K425*BR421</f>
        <v>0</v>
      </c>
      <c r="BS425" s="568" t="n">
        <f aca="false" ca="false" dt2D="false" dtr="false" t="normal">$L425*$K425*BS421</f>
        <v>0</v>
      </c>
      <c r="BT425" s="568" t="n">
        <f aca="false" ca="false" dt2D="false" dtr="false" t="normal">$L425*$K425*BT421</f>
        <v>0</v>
      </c>
    </row>
    <row hidden="true" ht="16.5" outlineLevel="2" r="426">
      <c r="A426" s="529" t="e">
        <f aca="false" ca="false" dt2D="false" dtr="false" t="normal">A425</f>
        <v>#N/A</v>
      </c>
      <c r="F426" s="482" t="e">
        <f aca="false" ca="false" dt2D="false" dtr="false" t="normal">F425</f>
        <v>#N/A</v>
      </c>
      <c r="G426" s="482" t="n">
        <f aca="false" ca="false" dt2D="false" dtr="false" t="normal">G425</f>
        <v>0</v>
      </c>
      <c r="I426" s="570" t="s">
        <v>588</v>
      </c>
      <c r="J426" s="626" t="n"/>
      <c r="K426" s="567" t="n"/>
      <c r="L426" s="627" t="n"/>
      <c r="M426" s="568" t="n">
        <f aca="false" ca="false" dt2D="false" dtr="false" t="normal">$L426*$K426*M421</f>
        <v>0</v>
      </c>
      <c r="N426" s="568" t="n">
        <f aca="false" ca="false" dt2D="false" dtr="false" t="normal">$L426*$K426*N421</f>
        <v>0</v>
      </c>
      <c r="O426" s="568" t="n">
        <f aca="false" ca="false" dt2D="false" dtr="false" t="normal">$L426*$K426*O421</f>
        <v>0</v>
      </c>
      <c r="P426" s="568" t="n">
        <f aca="false" ca="false" dt2D="false" dtr="false" t="normal">$L426*$K426*P421</f>
        <v>0</v>
      </c>
      <c r="Q426" s="568" t="n">
        <f aca="false" ca="false" dt2D="false" dtr="false" t="normal">$L426*$K426*Q421</f>
        <v>0</v>
      </c>
      <c r="R426" s="568" t="n">
        <f aca="false" ca="false" dt2D="false" dtr="false" t="normal">$L426*$K426*R421</f>
        <v>0</v>
      </c>
      <c r="S426" s="568" t="n">
        <f aca="false" ca="false" dt2D="false" dtr="false" t="normal">$L426*$K426*S421</f>
        <v>0</v>
      </c>
      <c r="T426" s="568" t="n">
        <f aca="false" ca="false" dt2D="false" dtr="false" t="normal">$L426*$K426*T421</f>
        <v>0</v>
      </c>
      <c r="U426" s="568" t="n">
        <f aca="false" ca="false" dt2D="false" dtr="false" t="normal">$L426*$K426*U421</f>
        <v>0</v>
      </c>
      <c r="V426" s="568" t="n">
        <f aca="false" ca="false" dt2D="false" dtr="false" t="normal">$L426*$K426*V421</f>
        <v>0</v>
      </c>
      <c r="W426" s="568" t="n">
        <f aca="false" ca="false" dt2D="false" dtr="false" t="normal">$L426*$K426*W421</f>
        <v>0</v>
      </c>
      <c r="X426" s="568" t="n">
        <f aca="false" ca="false" dt2D="false" dtr="false" t="normal">$L426*$K426*X421</f>
        <v>0</v>
      </c>
      <c r="Y426" s="568" t="n">
        <f aca="false" ca="false" dt2D="false" dtr="false" t="normal">$L426*$K426*Y421</f>
        <v>0</v>
      </c>
      <c r="Z426" s="568" t="n">
        <f aca="false" ca="false" dt2D="false" dtr="false" t="normal">$L426*$K426*Z421</f>
        <v>0</v>
      </c>
      <c r="AA426" s="568" t="n">
        <f aca="false" ca="false" dt2D="false" dtr="false" t="normal">$L426*$K426*AA421</f>
        <v>0</v>
      </c>
      <c r="AB426" s="568" t="n">
        <f aca="false" ca="false" dt2D="false" dtr="false" t="normal">$L426*$K426*AB421</f>
        <v>0</v>
      </c>
      <c r="AC426" s="568" t="n">
        <f aca="false" ca="false" dt2D="false" dtr="false" t="normal">$L426*$K426*AC421</f>
        <v>0</v>
      </c>
      <c r="AD426" s="568" t="n">
        <f aca="false" ca="false" dt2D="false" dtr="false" t="normal">$L426*$K426*AD421</f>
        <v>0</v>
      </c>
      <c r="AE426" s="568" t="n">
        <f aca="false" ca="false" dt2D="false" dtr="false" t="normal">$L426*$K426*AE421</f>
        <v>0</v>
      </c>
      <c r="AF426" s="568" t="n">
        <f aca="false" ca="false" dt2D="false" dtr="false" t="normal">$L426*$K426*AF421</f>
        <v>0</v>
      </c>
      <c r="AG426" s="568" t="n">
        <f aca="false" ca="false" dt2D="false" dtr="false" t="normal">$L426*$K426*AG421</f>
        <v>0</v>
      </c>
      <c r="AH426" s="568" t="n">
        <f aca="false" ca="false" dt2D="false" dtr="false" t="normal">$L426*$K426*AH421</f>
        <v>0</v>
      </c>
      <c r="AI426" s="568" t="n">
        <f aca="false" ca="false" dt2D="false" dtr="false" t="normal">$L426*$K426*AI421</f>
        <v>0</v>
      </c>
      <c r="AJ426" s="568" t="n">
        <f aca="false" ca="false" dt2D="false" dtr="false" t="normal">$L426*$K426*AJ421</f>
        <v>0</v>
      </c>
      <c r="AK426" s="568" t="n">
        <f aca="false" ca="false" dt2D="false" dtr="false" t="normal">$L426*$K426*AK421</f>
        <v>0</v>
      </c>
      <c r="AL426" s="568" t="n">
        <f aca="false" ca="false" dt2D="false" dtr="false" t="normal">$L426*$K426*AL421</f>
        <v>0</v>
      </c>
      <c r="AM426" s="568" t="n">
        <f aca="false" ca="false" dt2D="false" dtr="false" t="normal">$L426*$K426*AM421</f>
        <v>0</v>
      </c>
      <c r="AN426" s="568" t="n">
        <f aca="false" ca="false" dt2D="false" dtr="false" t="normal">$L426*$K426*AN421</f>
        <v>0</v>
      </c>
      <c r="AO426" s="568" t="n">
        <f aca="false" ca="false" dt2D="false" dtr="false" t="normal">$L426*$K426*AO421</f>
        <v>0</v>
      </c>
      <c r="AP426" s="568" t="n">
        <f aca="false" ca="false" dt2D="false" dtr="false" t="normal">$L426*$K426*AP421</f>
        <v>0</v>
      </c>
      <c r="AQ426" s="568" t="n">
        <f aca="false" ca="false" dt2D="false" dtr="false" t="normal">$L426*$K426*AQ421</f>
        <v>0</v>
      </c>
      <c r="AR426" s="568" t="n">
        <f aca="false" ca="false" dt2D="false" dtr="false" t="normal">$L426*$K426*AR421</f>
        <v>0</v>
      </c>
      <c r="AS426" s="568" t="n">
        <f aca="false" ca="false" dt2D="false" dtr="false" t="normal">$L426*$K426*AS421</f>
        <v>0</v>
      </c>
      <c r="AT426" s="568" t="n">
        <f aca="false" ca="false" dt2D="false" dtr="false" t="normal">$L426*$K426*AT421</f>
        <v>0</v>
      </c>
      <c r="AU426" s="568" t="n">
        <f aca="false" ca="false" dt2D="false" dtr="false" t="normal">$L426*$K426*AU421</f>
        <v>0</v>
      </c>
      <c r="AV426" s="568" t="n">
        <f aca="false" ca="false" dt2D="false" dtr="false" t="normal">$L426*$K426*AV421</f>
        <v>0</v>
      </c>
      <c r="AW426" s="568" t="n">
        <f aca="false" ca="false" dt2D="false" dtr="false" t="normal">$L426*$K426*AW421</f>
        <v>0</v>
      </c>
      <c r="AX426" s="568" t="n">
        <f aca="false" ca="false" dt2D="false" dtr="false" t="normal">$L426*$K426*AX421</f>
        <v>0</v>
      </c>
      <c r="AY426" s="568" t="n">
        <f aca="false" ca="false" dt2D="false" dtr="false" t="normal">$L426*$K426*AY421</f>
        <v>0</v>
      </c>
      <c r="AZ426" s="568" t="n">
        <f aca="false" ca="false" dt2D="false" dtr="false" t="normal">$L426*$K426*AZ421</f>
        <v>0</v>
      </c>
      <c r="BA426" s="568" t="n">
        <f aca="false" ca="false" dt2D="false" dtr="false" t="normal">$L426*$K426*BA421</f>
        <v>0</v>
      </c>
      <c r="BB426" s="568" t="n">
        <f aca="false" ca="false" dt2D="false" dtr="false" t="normal">$L426*$K426*BB421</f>
        <v>0</v>
      </c>
      <c r="BC426" s="568" t="n">
        <f aca="false" ca="false" dt2D="false" dtr="false" t="normal">$L426*$K426*BC421</f>
        <v>0</v>
      </c>
      <c r="BD426" s="568" t="n">
        <f aca="false" ca="false" dt2D="false" dtr="false" t="normal">$L426*$K426*BD421</f>
        <v>0</v>
      </c>
      <c r="BE426" s="568" t="n">
        <f aca="false" ca="false" dt2D="false" dtr="false" t="normal">$L426*$K426*BE421</f>
        <v>0</v>
      </c>
      <c r="BF426" s="568" t="n">
        <f aca="false" ca="false" dt2D="false" dtr="false" t="normal">$L426*$K426*BF421</f>
        <v>0</v>
      </c>
      <c r="BG426" s="568" t="n">
        <f aca="false" ca="false" dt2D="false" dtr="false" t="normal">$L426*$K426*BG421</f>
        <v>0</v>
      </c>
      <c r="BH426" s="568" t="n">
        <f aca="false" ca="false" dt2D="false" dtr="false" t="normal">$L426*$K426*BH421</f>
        <v>0</v>
      </c>
      <c r="BI426" s="568" t="n">
        <f aca="false" ca="false" dt2D="false" dtr="false" t="normal">$L426*$K426*BI421</f>
        <v>0</v>
      </c>
      <c r="BJ426" s="568" t="n">
        <f aca="false" ca="false" dt2D="false" dtr="false" t="normal">$L426*$K426*BJ421</f>
        <v>0</v>
      </c>
      <c r="BK426" s="568" t="n">
        <f aca="false" ca="false" dt2D="false" dtr="false" t="normal">$L426*$K426*BK421</f>
        <v>0</v>
      </c>
      <c r="BL426" s="568" t="n">
        <f aca="false" ca="false" dt2D="false" dtr="false" t="normal">$L426*$K426*BL421</f>
        <v>0</v>
      </c>
      <c r="BM426" s="568" t="n">
        <f aca="false" ca="false" dt2D="false" dtr="false" t="normal">$L426*$K426*BM421</f>
        <v>0</v>
      </c>
      <c r="BN426" s="568" t="n">
        <f aca="false" ca="false" dt2D="false" dtr="false" t="normal">$L426*$K426*BN421</f>
        <v>0</v>
      </c>
      <c r="BO426" s="568" t="n">
        <f aca="false" ca="false" dt2D="false" dtr="false" t="normal">$L426*$K426*BO421</f>
        <v>0</v>
      </c>
      <c r="BP426" s="568" t="n">
        <f aca="false" ca="false" dt2D="false" dtr="false" t="normal">$L426*$K426*BP421</f>
        <v>0</v>
      </c>
      <c r="BQ426" s="568" t="n">
        <f aca="false" ca="false" dt2D="false" dtr="false" t="normal">$L426*$K426*BQ421</f>
        <v>0</v>
      </c>
      <c r="BR426" s="568" t="n">
        <f aca="false" ca="false" dt2D="false" dtr="false" t="normal">$L426*$K426*BR421</f>
        <v>0</v>
      </c>
      <c r="BS426" s="568" t="n">
        <f aca="false" ca="false" dt2D="false" dtr="false" t="normal">$L426*$K426*BS421</f>
        <v>0</v>
      </c>
      <c r="BT426" s="568" t="n">
        <f aca="false" ca="false" dt2D="false" dtr="false" t="normal">$L426*$K426*BT421</f>
        <v>0</v>
      </c>
    </row>
    <row hidden="true" ht="16.5" outlineLevel="2" r="427">
      <c r="A427" s="529" t="e">
        <f aca="false" ca="false" dt2D="false" dtr="false" t="normal">A426</f>
        <v>#N/A</v>
      </c>
      <c r="F427" s="482" t="e">
        <f aca="false" ca="false" dt2D="false" dtr="false" t="normal">F426</f>
        <v>#N/A</v>
      </c>
      <c r="G427" s="482" t="n">
        <f aca="false" ca="false" dt2D="false" dtr="false" t="normal">G426</f>
        <v>0</v>
      </c>
      <c r="I427" s="570" t="s">
        <v>588</v>
      </c>
      <c r="J427" s="626" t="n"/>
      <c r="K427" s="567" t="n"/>
      <c r="L427" s="627" t="n"/>
      <c r="M427" s="568" t="n">
        <f aca="false" ca="false" dt2D="false" dtr="false" t="normal">$L427*$K427*M421</f>
        <v>0</v>
      </c>
      <c r="N427" s="568" t="n">
        <f aca="false" ca="false" dt2D="false" dtr="false" t="normal">$L427*$K427*N421</f>
        <v>0</v>
      </c>
      <c r="O427" s="568" t="n">
        <f aca="false" ca="false" dt2D="false" dtr="false" t="normal">$L427*$K427*O421</f>
        <v>0</v>
      </c>
      <c r="P427" s="568" t="n">
        <f aca="false" ca="false" dt2D="false" dtr="false" t="normal">$L427*$K427*P421</f>
        <v>0</v>
      </c>
      <c r="Q427" s="568" t="n">
        <f aca="false" ca="false" dt2D="false" dtr="false" t="normal">$L427*$K427*Q421</f>
        <v>0</v>
      </c>
      <c r="R427" s="568" t="n">
        <f aca="false" ca="false" dt2D="false" dtr="false" t="normal">$L427*$K427*R421</f>
        <v>0</v>
      </c>
      <c r="S427" s="568" t="n">
        <f aca="false" ca="false" dt2D="false" dtr="false" t="normal">$L427*$K427*S421</f>
        <v>0</v>
      </c>
      <c r="T427" s="568" t="n">
        <f aca="false" ca="false" dt2D="false" dtr="false" t="normal">$L427*$K427*T421</f>
        <v>0</v>
      </c>
      <c r="U427" s="568" t="n">
        <f aca="false" ca="false" dt2D="false" dtr="false" t="normal">$L427*$K427*U421</f>
        <v>0</v>
      </c>
      <c r="V427" s="568" t="n">
        <f aca="false" ca="false" dt2D="false" dtr="false" t="normal">$L427*$K427*V421</f>
        <v>0</v>
      </c>
      <c r="W427" s="568" t="n">
        <f aca="false" ca="false" dt2D="false" dtr="false" t="normal">$L427*$K427*W421</f>
        <v>0</v>
      </c>
      <c r="X427" s="568" t="n">
        <f aca="false" ca="false" dt2D="false" dtr="false" t="normal">$L427*$K427*X421</f>
        <v>0</v>
      </c>
      <c r="Y427" s="568" t="n">
        <f aca="false" ca="false" dt2D="false" dtr="false" t="normal">$L427*$K427*Y421</f>
        <v>0</v>
      </c>
      <c r="Z427" s="568" t="n">
        <f aca="false" ca="false" dt2D="false" dtr="false" t="normal">$L427*$K427*Z421</f>
        <v>0</v>
      </c>
      <c r="AA427" s="568" t="n">
        <f aca="false" ca="false" dt2D="false" dtr="false" t="normal">$L427*$K427*AA421</f>
        <v>0</v>
      </c>
      <c r="AB427" s="568" t="n">
        <f aca="false" ca="false" dt2D="false" dtr="false" t="normal">$L427*$K427*AB421</f>
        <v>0</v>
      </c>
      <c r="AC427" s="568" t="n">
        <f aca="false" ca="false" dt2D="false" dtr="false" t="normal">$L427*$K427*AC421</f>
        <v>0</v>
      </c>
      <c r="AD427" s="568" t="n">
        <f aca="false" ca="false" dt2D="false" dtr="false" t="normal">$L427*$K427*AD421</f>
        <v>0</v>
      </c>
      <c r="AE427" s="568" t="n">
        <f aca="false" ca="false" dt2D="false" dtr="false" t="normal">$L427*$K427*AE421</f>
        <v>0</v>
      </c>
      <c r="AF427" s="568" t="n">
        <f aca="false" ca="false" dt2D="false" dtr="false" t="normal">$L427*$K427*AF421</f>
        <v>0</v>
      </c>
      <c r="AG427" s="568" t="n">
        <f aca="false" ca="false" dt2D="false" dtr="false" t="normal">$L427*$K427*AG421</f>
        <v>0</v>
      </c>
      <c r="AH427" s="568" t="n">
        <f aca="false" ca="false" dt2D="false" dtr="false" t="normal">$L427*$K427*AH421</f>
        <v>0</v>
      </c>
      <c r="AI427" s="568" t="n">
        <f aca="false" ca="false" dt2D="false" dtr="false" t="normal">$L427*$K427*AI421</f>
        <v>0</v>
      </c>
      <c r="AJ427" s="568" t="n">
        <f aca="false" ca="false" dt2D="false" dtr="false" t="normal">$L427*$K427*AJ421</f>
        <v>0</v>
      </c>
      <c r="AK427" s="568" t="n">
        <f aca="false" ca="false" dt2D="false" dtr="false" t="normal">$L427*$K427*AK421</f>
        <v>0</v>
      </c>
      <c r="AL427" s="568" t="n">
        <f aca="false" ca="false" dt2D="false" dtr="false" t="normal">$L427*$K427*AL421</f>
        <v>0</v>
      </c>
      <c r="AM427" s="568" t="n">
        <f aca="false" ca="false" dt2D="false" dtr="false" t="normal">$L427*$K427*AM421</f>
        <v>0</v>
      </c>
      <c r="AN427" s="568" t="n">
        <f aca="false" ca="false" dt2D="false" dtr="false" t="normal">$L427*$K427*AN421</f>
        <v>0</v>
      </c>
      <c r="AO427" s="568" t="n">
        <f aca="false" ca="false" dt2D="false" dtr="false" t="normal">$L427*$K427*AO421</f>
        <v>0</v>
      </c>
      <c r="AP427" s="568" t="n">
        <f aca="false" ca="false" dt2D="false" dtr="false" t="normal">$L427*$K427*AP421</f>
        <v>0</v>
      </c>
      <c r="AQ427" s="568" t="n">
        <f aca="false" ca="false" dt2D="false" dtr="false" t="normal">$L427*$K427*AQ421</f>
        <v>0</v>
      </c>
      <c r="AR427" s="568" t="n">
        <f aca="false" ca="false" dt2D="false" dtr="false" t="normal">$L427*$K427*AR421</f>
        <v>0</v>
      </c>
      <c r="AS427" s="568" t="n">
        <f aca="false" ca="false" dt2D="false" dtr="false" t="normal">$L427*$K427*AS421</f>
        <v>0</v>
      </c>
      <c r="AT427" s="568" t="n">
        <f aca="false" ca="false" dt2D="false" dtr="false" t="normal">$L427*$K427*AT421</f>
        <v>0</v>
      </c>
      <c r="AU427" s="568" t="n">
        <f aca="false" ca="false" dt2D="false" dtr="false" t="normal">$L427*$K427*AU421</f>
        <v>0</v>
      </c>
      <c r="AV427" s="568" t="n">
        <f aca="false" ca="false" dt2D="false" dtr="false" t="normal">$L427*$K427*AV421</f>
        <v>0</v>
      </c>
      <c r="AW427" s="568" t="n">
        <f aca="false" ca="false" dt2D="false" dtr="false" t="normal">$L427*$K427*AW421</f>
        <v>0</v>
      </c>
      <c r="AX427" s="568" t="n">
        <f aca="false" ca="false" dt2D="false" dtr="false" t="normal">$L427*$K427*AX421</f>
        <v>0</v>
      </c>
      <c r="AY427" s="568" t="n">
        <f aca="false" ca="false" dt2D="false" dtr="false" t="normal">$L427*$K427*AY421</f>
        <v>0</v>
      </c>
      <c r="AZ427" s="568" t="n">
        <f aca="false" ca="false" dt2D="false" dtr="false" t="normal">$L427*$K427*AZ421</f>
        <v>0</v>
      </c>
      <c r="BA427" s="568" t="n">
        <f aca="false" ca="false" dt2D="false" dtr="false" t="normal">$L427*$K427*BA421</f>
        <v>0</v>
      </c>
      <c r="BB427" s="568" t="n">
        <f aca="false" ca="false" dt2D="false" dtr="false" t="normal">$L427*$K427*BB421</f>
        <v>0</v>
      </c>
      <c r="BC427" s="568" t="n">
        <f aca="false" ca="false" dt2D="false" dtr="false" t="normal">$L427*$K427*BC421</f>
        <v>0</v>
      </c>
      <c r="BD427" s="568" t="n">
        <f aca="false" ca="false" dt2D="false" dtr="false" t="normal">$L427*$K427*BD421</f>
        <v>0</v>
      </c>
      <c r="BE427" s="568" t="n">
        <f aca="false" ca="false" dt2D="false" dtr="false" t="normal">$L427*$K427*BE421</f>
        <v>0</v>
      </c>
      <c r="BF427" s="568" t="n">
        <f aca="false" ca="false" dt2D="false" dtr="false" t="normal">$L427*$K427*BF421</f>
        <v>0</v>
      </c>
      <c r="BG427" s="568" t="n">
        <f aca="false" ca="false" dt2D="false" dtr="false" t="normal">$L427*$K427*BG421</f>
        <v>0</v>
      </c>
      <c r="BH427" s="568" t="n">
        <f aca="false" ca="false" dt2D="false" dtr="false" t="normal">$L427*$K427*BH421</f>
        <v>0</v>
      </c>
      <c r="BI427" s="568" t="n">
        <f aca="false" ca="false" dt2D="false" dtr="false" t="normal">$L427*$K427*BI421</f>
        <v>0</v>
      </c>
      <c r="BJ427" s="568" t="n">
        <f aca="false" ca="false" dt2D="false" dtr="false" t="normal">$L427*$K427*BJ421</f>
        <v>0</v>
      </c>
      <c r="BK427" s="568" t="n">
        <f aca="false" ca="false" dt2D="false" dtr="false" t="normal">$L427*$K427*BK421</f>
        <v>0</v>
      </c>
      <c r="BL427" s="568" t="n">
        <f aca="false" ca="false" dt2D="false" dtr="false" t="normal">$L427*$K427*BL421</f>
        <v>0</v>
      </c>
      <c r="BM427" s="568" t="n">
        <f aca="false" ca="false" dt2D="false" dtr="false" t="normal">$L427*$K427*BM421</f>
        <v>0</v>
      </c>
      <c r="BN427" s="568" t="n">
        <f aca="false" ca="false" dt2D="false" dtr="false" t="normal">$L427*$K427*BN421</f>
        <v>0</v>
      </c>
      <c r="BO427" s="568" t="n">
        <f aca="false" ca="false" dt2D="false" dtr="false" t="normal">$L427*$K427*BO421</f>
        <v>0</v>
      </c>
      <c r="BP427" s="568" t="n">
        <f aca="false" ca="false" dt2D="false" dtr="false" t="normal">$L427*$K427*BP421</f>
        <v>0</v>
      </c>
      <c r="BQ427" s="568" t="n">
        <f aca="false" ca="false" dt2D="false" dtr="false" t="normal">$L427*$K427*BQ421</f>
        <v>0</v>
      </c>
      <c r="BR427" s="568" t="n">
        <f aca="false" ca="false" dt2D="false" dtr="false" t="normal">$L427*$K427*BR421</f>
        <v>0</v>
      </c>
      <c r="BS427" s="568" t="n">
        <f aca="false" ca="false" dt2D="false" dtr="false" t="normal">$L427*$K427*BS421</f>
        <v>0</v>
      </c>
      <c r="BT427" s="568" t="n">
        <f aca="false" ca="false" dt2D="false" dtr="false" t="normal">$L427*$K427*BT421</f>
        <v>0</v>
      </c>
    </row>
    <row hidden="true" ht="16.5" outlineLevel="1" r="428">
      <c r="A428" s="529" t="e">
        <f aca="false" ca="false" dt2D="false" dtr="false" t="normal">A427</f>
        <v>#N/A</v>
      </c>
      <c r="B428" s="482" t="s">
        <v>575</v>
      </c>
      <c r="D428" s="482" t="s">
        <v>580</v>
      </c>
      <c r="E428" s="482" t="s">
        <v>629</v>
      </c>
      <c r="F428" s="482" t="e">
        <f aca="false" ca="false" dt2D="false" dtr="false" t="normal">F427</f>
        <v>#N/A</v>
      </c>
      <c r="G428" s="482" t="n">
        <f aca="false" ca="false" dt2D="false" dtr="false" t="normal">G427</f>
        <v>0</v>
      </c>
      <c r="I428" s="571" t="s">
        <v>730</v>
      </c>
      <c r="L428" s="235" t="n"/>
      <c r="M428" s="573" t="n">
        <f aca="false" ca="false" dt2D="false" dtr="false" t="normal">SUM(M422:M427)</f>
        <v>0</v>
      </c>
      <c r="N428" s="573" t="n">
        <f aca="false" ca="false" dt2D="false" dtr="false" t="normal">SUM(N422:N427)</f>
        <v>0</v>
      </c>
      <c r="O428" s="573" t="n">
        <f aca="false" ca="false" dt2D="false" dtr="false" t="normal">SUM(O422:O427)</f>
        <v>0</v>
      </c>
      <c r="P428" s="573" t="n">
        <f aca="false" ca="false" dt2D="false" dtr="false" t="normal">SUM(P422:P427)</f>
        <v>0</v>
      </c>
      <c r="Q428" s="573" t="n">
        <f aca="false" ca="false" dt2D="false" dtr="false" t="normal">SUM(Q422:Q427)</f>
        <v>0</v>
      </c>
      <c r="R428" s="573" t="n">
        <f aca="false" ca="false" dt2D="false" dtr="false" t="normal">SUM(R422:R427)</f>
        <v>0</v>
      </c>
      <c r="S428" s="573" t="n">
        <f aca="false" ca="false" dt2D="false" dtr="false" t="normal">SUM(S422:S427)</f>
        <v>0</v>
      </c>
      <c r="T428" s="573" t="n">
        <f aca="false" ca="false" dt2D="false" dtr="false" t="normal">SUM(T422:T427)</f>
        <v>0</v>
      </c>
      <c r="U428" s="573" t="n">
        <f aca="false" ca="false" dt2D="false" dtr="false" t="normal">SUM(U422:U427)</f>
        <v>0</v>
      </c>
      <c r="V428" s="573" t="n">
        <f aca="false" ca="false" dt2D="false" dtr="false" t="normal">SUM(V422:V427)</f>
        <v>0</v>
      </c>
      <c r="W428" s="573" t="n">
        <f aca="false" ca="false" dt2D="false" dtr="false" t="normal">SUM(W422:W427)</f>
        <v>0</v>
      </c>
      <c r="X428" s="573" t="n">
        <f aca="false" ca="false" dt2D="false" dtr="false" t="normal">SUM(X422:X427)</f>
        <v>0</v>
      </c>
      <c r="Y428" s="573" t="n">
        <f aca="false" ca="false" dt2D="false" dtr="false" t="normal">SUM(Y422:Y427)</f>
        <v>0</v>
      </c>
      <c r="Z428" s="573" t="n">
        <f aca="false" ca="false" dt2D="false" dtr="false" t="normal">SUM(Z422:Z427)</f>
        <v>0</v>
      </c>
      <c r="AA428" s="573" t="n">
        <f aca="false" ca="false" dt2D="false" dtr="false" t="normal">SUM(AA422:AA427)</f>
        <v>0</v>
      </c>
      <c r="AB428" s="573" t="n">
        <f aca="false" ca="false" dt2D="false" dtr="false" t="normal">SUM(AB422:AB427)</f>
        <v>0</v>
      </c>
      <c r="AC428" s="573" t="n">
        <f aca="false" ca="false" dt2D="false" dtr="false" t="normal">SUM(AC422:AC427)</f>
        <v>0</v>
      </c>
      <c r="AD428" s="573" t="n">
        <f aca="false" ca="false" dt2D="false" dtr="false" t="normal">SUM(AD422:AD427)</f>
        <v>0</v>
      </c>
      <c r="AE428" s="573" t="n">
        <f aca="false" ca="false" dt2D="false" dtr="false" t="normal">SUM(AE422:AE427)</f>
        <v>0</v>
      </c>
      <c r="AF428" s="573" t="n">
        <f aca="false" ca="false" dt2D="false" dtr="false" t="normal">SUM(AF422:AF427)</f>
        <v>0</v>
      </c>
      <c r="AG428" s="573" t="n">
        <f aca="false" ca="false" dt2D="false" dtr="false" t="normal">SUM(AG422:AG427)</f>
        <v>0</v>
      </c>
      <c r="AH428" s="573" t="n">
        <f aca="false" ca="false" dt2D="false" dtr="false" t="normal">SUM(AH422:AH427)</f>
        <v>0</v>
      </c>
      <c r="AI428" s="573" t="n">
        <f aca="false" ca="false" dt2D="false" dtr="false" t="normal">SUM(AI422:AI427)</f>
        <v>0</v>
      </c>
      <c r="AJ428" s="573" t="n">
        <f aca="false" ca="false" dt2D="false" dtr="false" t="normal">SUM(AJ422:AJ427)</f>
        <v>0</v>
      </c>
      <c r="AK428" s="573" t="n">
        <f aca="false" ca="false" dt2D="false" dtr="false" t="normal">SUM(AK422:AK427)</f>
        <v>0</v>
      </c>
      <c r="AL428" s="573" t="n">
        <f aca="false" ca="false" dt2D="false" dtr="false" t="normal">SUM(AL422:AL427)</f>
        <v>0</v>
      </c>
      <c r="AM428" s="573" t="n">
        <f aca="false" ca="false" dt2D="false" dtr="false" t="normal">SUM(AM422:AM427)</f>
        <v>0</v>
      </c>
      <c r="AN428" s="573" t="n">
        <f aca="false" ca="false" dt2D="false" dtr="false" t="normal">SUM(AN422:AN427)</f>
        <v>0</v>
      </c>
      <c r="AO428" s="573" t="n">
        <f aca="false" ca="false" dt2D="false" dtr="false" t="normal">SUM(AO422:AO427)</f>
        <v>0</v>
      </c>
      <c r="AP428" s="573" t="n">
        <f aca="false" ca="false" dt2D="false" dtr="false" t="normal">SUM(AP422:AP427)</f>
        <v>0</v>
      </c>
      <c r="AQ428" s="573" t="n">
        <f aca="false" ca="false" dt2D="false" dtr="false" t="normal">SUM(AQ422:AQ427)</f>
        <v>0</v>
      </c>
      <c r="AR428" s="573" t="n">
        <f aca="false" ca="false" dt2D="false" dtr="false" t="normal">SUM(AR422:AR427)</f>
        <v>0</v>
      </c>
      <c r="AS428" s="573" t="n">
        <f aca="false" ca="false" dt2D="false" dtr="false" t="normal">SUM(AS422:AS427)</f>
        <v>0</v>
      </c>
      <c r="AT428" s="573" t="n">
        <f aca="false" ca="false" dt2D="false" dtr="false" t="normal">SUM(AT422:AT427)</f>
        <v>0</v>
      </c>
      <c r="AU428" s="573" t="n">
        <f aca="false" ca="false" dt2D="false" dtr="false" t="normal">SUM(AU422:AU427)</f>
        <v>0</v>
      </c>
      <c r="AV428" s="573" t="n">
        <f aca="false" ca="false" dt2D="false" dtr="false" t="normal">SUM(AV422:AV427)</f>
        <v>0</v>
      </c>
      <c r="AW428" s="573" t="n">
        <f aca="false" ca="false" dt2D="false" dtr="false" t="normal">SUM(AW422:AW427)</f>
        <v>0</v>
      </c>
      <c r="AX428" s="573" t="n">
        <f aca="false" ca="false" dt2D="false" dtr="false" t="normal">SUM(AX422:AX427)</f>
        <v>0</v>
      </c>
      <c r="AY428" s="573" t="n">
        <f aca="false" ca="false" dt2D="false" dtr="false" t="normal">SUM(AY422:AY427)</f>
        <v>0</v>
      </c>
      <c r="AZ428" s="573" t="n">
        <f aca="false" ca="false" dt2D="false" dtr="false" t="normal">SUM(AZ422:AZ427)</f>
        <v>0</v>
      </c>
      <c r="BA428" s="573" t="n">
        <f aca="false" ca="false" dt2D="false" dtr="false" t="normal">SUM(BA422:BA427)</f>
        <v>0</v>
      </c>
      <c r="BB428" s="573" t="n">
        <f aca="false" ca="false" dt2D="false" dtr="false" t="normal">SUM(BB422:BB427)</f>
        <v>0</v>
      </c>
      <c r="BC428" s="573" t="n">
        <f aca="false" ca="false" dt2D="false" dtr="false" t="normal">SUM(BC422:BC427)</f>
        <v>0</v>
      </c>
      <c r="BD428" s="573" t="n">
        <f aca="false" ca="false" dt2D="false" dtr="false" t="normal">SUM(BD422:BD427)</f>
        <v>0</v>
      </c>
      <c r="BE428" s="573" t="n">
        <f aca="false" ca="false" dt2D="false" dtr="false" t="normal">SUM(BE422:BE427)</f>
        <v>0</v>
      </c>
      <c r="BF428" s="573" t="n">
        <f aca="false" ca="false" dt2D="false" dtr="false" t="normal">SUM(BF422:BF427)</f>
        <v>0</v>
      </c>
      <c r="BG428" s="573" t="n">
        <f aca="false" ca="false" dt2D="false" dtr="false" t="normal">SUM(BG422:BG427)</f>
        <v>0</v>
      </c>
      <c r="BH428" s="573" t="n">
        <f aca="false" ca="false" dt2D="false" dtr="false" t="normal">SUM(BH422:BH427)</f>
        <v>0</v>
      </c>
      <c r="BI428" s="573" t="n">
        <f aca="false" ca="false" dt2D="false" dtr="false" t="normal">SUM(BI422:BI427)</f>
        <v>0</v>
      </c>
      <c r="BJ428" s="573" t="n">
        <f aca="false" ca="false" dt2D="false" dtr="false" t="normal">SUM(BJ422:BJ427)</f>
        <v>0</v>
      </c>
      <c r="BK428" s="573" t="n">
        <f aca="false" ca="false" dt2D="false" dtr="false" t="normal">SUM(BK422:BK427)</f>
        <v>0</v>
      </c>
      <c r="BL428" s="573" t="n">
        <f aca="false" ca="false" dt2D="false" dtr="false" t="normal">SUM(BL422:BL427)</f>
        <v>0</v>
      </c>
      <c r="BM428" s="573" t="n">
        <f aca="false" ca="false" dt2D="false" dtr="false" t="normal">SUM(BM422:BM427)</f>
        <v>0</v>
      </c>
      <c r="BN428" s="573" t="n">
        <f aca="false" ca="false" dt2D="false" dtr="false" t="normal">SUM(BN422:BN427)</f>
        <v>0</v>
      </c>
      <c r="BO428" s="573" t="n">
        <f aca="false" ca="false" dt2D="false" dtr="false" t="normal">SUM(BO422:BO427)</f>
        <v>0</v>
      </c>
      <c r="BP428" s="573" t="n">
        <f aca="false" ca="false" dt2D="false" dtr="false" t="normal">SUM(BP422:BP427)</f>
        <v>0</v>
      </c>
      <c r="BQ428" s="573" t="n">
        <f aca="false" ca="false" dt2D="false" dtr="false" t="normal">SUM(BQ422:BQ427)</f>
        <v>0</v>
      </c>
      <c r="BR428" s="573" t="n">
        <f aca="false" ca="false" dt2D="false" dtr="false" t="normal">SUM(BR422:BR427)</f>
        <v>0</v>
      </c>
      <c r="BS428" s="573" t="n">
        <f aca="false" ca="false" dt2D="false" dtr="false" t="normal">SUM(BS422:BS427)</f>
        <v>0</v>
      </c>
      <c r="BT428" s="573" t="n">
        <f aca="false" ca="false" dt2D="false" dtr="false" t="normal">SUM(BT422:BT427)</f>
        <v>0</v>
      </c>
    </row>
    <row hidden="true" ht="16.5" outlineLevel="1" r="429">
      <c r="A429" s="529" t="e">
        <f aca="false" ca="false" dt2D="false" dtr="false" t="normal">A428</f>
        <v>#N/A</v>
      </c>
      <c r="F429" s="482" t="e">
        <f aca="false" ca="false" dt2D="false" dtr="false" t="normal">F428</f>
        <v>#N/A</v>
      </c>
      <c r="G429" s="482" t="n">
        <f aca="false" ca="false" dt2D="false" dtr="false" t="normal">G428</f>
        <v>0</v>
      </c>
      <c r="L429" s="235" t="n"/>
      <c r="M429" s="244" t="n"/>
      <c r="N429" s="244" t="n"/>
      <c r="O429" s="244" t="n"/>
      <c r="P429" s="244" t="n"/>
      <c r="Q429" s="244" t="n"/>
      <c r="R429" s="244" t="n"/>
      <c r="S429" s="244" t="n"/>
      <c r="T429" s="244" t="n"/>
      <c r="U429" s="244" t="n"/>
      <c r="V429" s="244" t="n"/>
      <c r="W429" s="244" t="n"/>
      <c r="X429" s="244" t="n"/>
      <c r="Y429" s="244" t="n"/>
      <c r="Z429" s="244" t="n"/>
      <c r="AA429" s="244" t="n"/>
      <c r="AB429" s="244" t="n"/>
      <c r="AC429" s="244" t="n"/>
      <c r="AD429" s="244" t="n"/>
      <c r="AE429" s="244" t="n"/>
      <c r="AF429" s="244" t="n"/>
      <c r="AG429" s="244" t="n"/>
      <c r="AH429" s="244" t="n"/>
      <c r="AI429" s="244" t="n"/>
      <c r="AJ429" s="244" t="n"/>
      <c r="AK429" s="244" t="n"/>
      <c r="AL429" s="244" t="n"/>
      <c r="AM429" s="244" t="n"/>
      <c r="AN429" s="244" t="n"/>
      <c r="AO429" s="244" t="n"/>
      <c r="AP429" s="244" t="n"/>
      <c r="AQ429" s="244" t="n"/>
      <c r="AR429" s="244" t="n"/>
      <c r="AS429" s="244" t="n"/>
      <c r="AT429" s="244" t="n"/>
      <c r="AU429" s="244" t="n"/>
      <c r="AV429" s="244" t="n"/>
      <c r="AW429" s="244" t="n"/>
      <c r="AX429" s="244" t="n"/>
      <c r="AY429" s="244" t="n"/>
      <c r="AZ429" s="244" t="n"/>
      <c r="BA429" s="244" t="n"/>
      <c r="BB429" s="244" t="n"/>
      <c r="BC429" s="244" t="n"/>
      <c r="BD429" s="244" t="n"/>
      <c r="BE429" s="244" t="n"/>
      <c r="BF429" s="244" t="n"/>
      <c r="BG429" s="244" t="n"/>
      <c r="BH429" s="244" t="n"/>
      <c r="BI429" s="244" t="n"/>
      <c r="BJ429" s="244" t="n"/>
      <c r="BK429" s="244" t="n"/>
      <c r="BL429" s="244" t="n"/>
      <c r="BM429" s="244" t="n"/>
      <c r="BN429" s="244" t="n"/>
      <c r="BO429" s="244" t="n"/>
      <c r="BP429" s="244" t="n"/>
      <c r="BQ429" s="244" t="n"/>
      <c r="BR429" s="244" t="n"/>
      <c r="BS429" s="244" t="n"/>
      <c r="BT429" s="244" t="n"/>
    </row>
    <row hidden="true" ht="16.5" outlineLevel="1" r="430">
      <c r="A430" s="529" t="e">
        <f aca="false" ca="false" dt2D="false" dtr="false" t="normal">A429</f>
        <v>#N/A</v>
      </c>
      <c r="F430" s="482" t="e">
        <f aca="false" ca="false" dt2D="false" dtr="false" t="normal">F429</f>
        <v>#N/A</v>
      </c>
      <c r="G430" s="482" t="n">
        <f aca="false" ca="false" dt2D="false" dtr="false" t="normal">G429</f>
        <v>0</v>
      </c>
      <c r="I430" s="85" t="s">
        <v>690</v>
      </c>
      <c r="J430" s="431" t="s">
        <v>585</v>
      </c>
      <c r="L430" s="235" t="n"/>
      <c r="M430" s="565" t="n"/>
      <c r="N430" s="565" t="n"/>
      <c r="O430" s="565" t="n"/>
      <c r="P430" s="565" t="n"/>
      <c r="Q430" s="565" t="n"/>
      <c r="R430" s="565" t="n"/>
      <c r="S430" s="565" t="n"/>
      <c r="T430" s="565" t="n"/>
      <c r="U430" s="565" t="n"/>
      <c r="V430" s="565" t="n"/>
      <c r="W430" s="565" t="n"/>
      <c r="X430" s="565" t="n"/>
      <c r="Y430" s="565" t="n"/>
      <c r="Z430" s="565" t="n"/>
      <c r="AA430" s="565" t="n"/>
      <c r="AB430" s="565" t="n"/>
      <c r="AC430" s="565" t="n"/>
      <c r="AD430" s="565" t="n"/>
      <c r="AE430" s="565" t="n"/>
      <c r="AF430" s="565" t="n"/>
      <c r="AG430" s="565" t="n"/>
      <c r="AH430" s="565" t="n"/>
      <c r="AI430" s="565" t="n"/>
      <c r="AJ430" s="565" t="n"/>
      <c r="AK430" s="565" t="n"/>
      <c r="AL430" s="565" t="n"/>
      <c r="AM430" s="565" t="n"/>
      <c r="AN430" s="565" t="n"/>
      <c r="AO430" s="565" t="n"/>
      <c r="AP430" s="565" t="n"/>
      <c r="AQ430" s="565" t="n"/>
      <c r="AR430" s="565" t="n"/>
      <c r="AS430" s="565" t="n"/>
      <c r="AT430" s="565" t="n"/>
      <c r="AU430" s="565" t="n"/>
      <c r="AV430" s="565" t="n"/>
      <c r="AW430" s="565" t="n"/>
      <c r="AX430" s="565" t="n"/>
      <c r="AY430" s="565" t="n"/>
      <c r="AZ430" s="565" t="n"/>
      <c r="BA430" s="565" t="n"/>
      <c r="BB430" s="565" t="n"/>
      <c r="BC430" s="565" t="n"/>
      <c r="BD430" s="565" t="n"/>
      <c r="BE430" s="565" t="n"/>
      <c r="BF430" s="565" t="n"/>
      <c r="BG430" s="565" t="n"/>
      <c r="BH430" s="565" t="n"/>
      <c r="BI430" s="565" t="n"/>
      <c r="BJ430" s="565" t="n"/>
      <c r="BK430" s="565" t="n"/>
      <c r="BL430" s="565" t="n"/>
      <c r="BM430" s="565" t="n"/>
      <c r="BN430" s="565" t="n"/>
      <c r="BO430" s="565" t="n"/>
      <c r="BP430" s="565" t="n"/>
      <c r="BQ430" s="565" t="n"/>
      <c r="BR430" s="565" t="n"/>
      <c r="BS430" s="565" t="n"/>
      <c r="BT430" s="565" t="n"/>
    </row>
    <row hidden="true" ht="16.5" outlineLevel="2" r="431">
      <c r="A431" s="529" t="e">
        <f aca="false" ca="false" dt2D="false" dtr="false" t="normal">A430</f>
        <v>#N/A</v>
      </c>
      <c r="F431" s="482" t="e">
        <f aca="false" ca="false" dt2D="false" dtr="false" t="normal">F430</f>
        <v>#N/A</v>
      </c>
      <c r="G431" s="482" t="n">
        <f aca="false" ca="false" dt2D="false" dtr="false" t="normal">G430</f>
        <v>0</v>
      </c>
      <c r="I431" s="566" t="s">
        <v>731</v>
      </c>
      <c r="J431" s="626" t="s">
        <v>640</v>
      </c>
      <c r="K431" s="567" t="n"/>
      <c r="L431" s="627" t="n"/>
      <c r="M431" s="568" t="n">
        <f aca="false" ca="false" dt2D="false" dtr="false" t="normal">$L431*$K431*M430</f>
        <v>0</v>
      </c>
      <c r="N431" s="568" t="n">
        <f aca="false" ca="false" dt2D="false" dtr="false" t="normal">$L431*$K431*N430</f>
        <v>0</v>
      </c>
      <c r="O431" s="568" t="n">
        <f aca="false" ca="false" dt2D="false" dtr="false" t="normal">$L431*$K431*O430</f>
        <v>0</v>
      </c>
      <c r="P431" s="568" t="n">
        <f aca="false" ca="false" dt2D="false" dtr="false" t="normal">$L431*$K431*P430</f>
        <v>0</v>
      </c>
      <c r="Q431" s="568" t="n">
        <f aca="false" ca="false" dt2D="false" dtr="false" t="normal">$L431*$K431*Q430</f>
        <v>0</v>
      </c>
      <c r="R431" s="568" t="n">
        <f aca="false" ca="false" dt2D="false" dtr="false" t="normal">$L431*$K431*R430</f>
        <v>0</v>
      </c>
      <c r="S431" s="568" t="n">
        <f aca="false" ca="false" dt2D="false" dtr="false" t="normal">$L431*$K431*S430</f>
        <v>0</v>
      </c>
      <c r="T431" s="568" t="n">
        <f aca="false" ca="false" dt2D="false" dtr="false" t="normal">$L431*$K431*T430</f>
        <v>0</v>
      </c>
      <c r="U431" s="568" t="n">
        <f aca="false" ca="false" dt2D="false" dtr="false" t="normal">$L431*$K431*U430</f>
        <v>0</v>
      </c>
      <c r="V431" s="568" t="n">
        <f aca="false" ca="false" dt2D="false" dtr="false" t="normal">$L431*$K431*V430</f>
        <v>0</v>
      </c>
      <c r="W431" s="568" t="n">
        <f aca="false" ca="false" dt2D="false" dtr="false" t="normal">$L431*$K431*W430</f>
        <v>0</v>
      </c>
      <c r="X431" s="568" t="n">
        <f aca="false" ca="false" dt2D="false" dtr="false" t="normal">$L431*$K431*X430</f>
        <v>0</v>
      </c>
      <c r="Y431" s="568" t="n">
        <f aca="false" ca="false" dt2D="false" dtr="false" t="normal">$L431*$K431*Y430</f>
        <v>0</v>
      </c>
      <c r="Z431" s="568" t="n">
        <f aca="false" ca="false" dt2D="false" dtr="false" t="normal">$L431*$K431*Z430</f>
        <v>0</v>
      </c>
      <c r="AA431" s="568" t="n">
        <f aca="false" ca="false" dt2D="false" dtr="false" t="normal">$L431*$K431*AA430</f>
        <v>0</v>
      </c>
      <c r="AB431" s="568" t="n">
        <f aca="false" ca="false" dt2D="false" dtr="false" t="normal">$L431*$K431*AB430</f>
        <v>0</v>
      </c>
      <c r="AC431" s="568" t="n">
        <f aca="false" ca="false" dt2D="false" dtr="false" t="normal">$L431*$K431*AC430</f>
        <v>0</v>
      </c>
      <c r="AD431" s="568" t="n">
        <f aca="false" ca="false" dt2D="false" dtr="false" t="normal">$L431*$K431*AD430</f>
        <v>0</v>
      </c>
      <c r="AE431" s="568" t="n">
        <f aca="false" ca="false" dt2D="false" dtr="false" t="normal">$L431*$K431*AE430</f>
        <v>0</v>
      </c>
      <c r="AF431" s="568" t="n">
        <f aca="false" ca="false" dt2D="false" dtr="false" t="normal">$L431*$K431*AF430</f>
        <v>0</v>
      </c>
      <c r="AG431" s="568" t="n">
        <f aca="false" ca="false" dt2D="false" dtr="false" t="normal">$L431*$K431*AG430</f>
        <v>0</v>
      </c>
      <c r="AH431" s="568" t="n">
        <f aca="false" ca="false" dt2D="false" dtr="false" t="normal">$L431*$K431*AH430</f>
        <v>0</v>
      </c>
      <c r="AI431" s="568" t="n">
        <f aca="false" ca="false" dt2D="false" dtr="false" t="normal">$L431*$K431*AI430</f>
        <v>0</v>
      </c>
      <c r="AJ431" s="568" t="n">
        <f aca="false" ca="false" dt2D="false" dtr="false" t="normal">$L431*$K431*AJ430</f>
        <v>0</v>
      </c>
      <c r="AK431" s="568" t="n">
        <f aca="false" ca="false" dt2D="false" dtr="false" t="normal">$L431*$K431*AK430</f>
        <v>0</v>
      </c>
      <c r="AL431" s="568" t="n">
        <f aca="false" ca="false" dt2D="false" dtr="false" t="normal">$L431*$K431*AL430</f>
        <v>0</v>
      </c>
      <c r="AM431" s="568" t="n">
        <f aca="false" ca="false" dt2D="false" dtr="false" t="normal">$L431*$K431*AM430</f>
        <v>0</v>
      </c>
      <c r="AN431" s="568" t="n">
        <f aca="false" ca="false" dt2D="false" dtr="false" t="normal">$L431*$K431*AN430</f>
        <v>0</v>
      </c>
      <c r="AO431" s="568" t="n">
        <f aca="false" ca="false" dt2D="false" dtr="false" t="normal">$L431*$K431*AO430</f>
        <v>0</v>
      </c>
      <c r="AP431" s="568" t="n">
        <f aca="false" ca="false" dt2D="false" dtr="false" t="normal">$L431*$K431*AP430</f>
        <v>0</v>
      </c>
      <c r="AQ431" s="568" t="n">
        <f aca="false" ca="false" dt2D="false" dtr="false" t="normal">$L431*$K431*AQ430</f>
        <v>0</v>
      </c>
      <c r="AR431" s="568" t="n">
        <f aca="false" ca="false" dt2D="false" dtr="false" t="normal">$L431*$K431*AR430</f>
        <v>0</v>
      </c>
      <c r="AS431" s="568" t="n">
        <f aca="false" ca="false" dt2D="false" dtr="false" t="normal">$L431*$K431*AS430</f>
        <v>0</v>
      </c>
      <c r="AT431" s="568" t="n">
        <f aca="false" ca="false" dt2D="false" dtr="false" t="normal">$L431*$K431*AT430</f>
        <v>0</v>
      </c>
      <c r="AU431" s="568" t="n">
        <f aca="false" ca="false" dt2D="false" dtr="false" t="normal">$L431*$K431*AU430</f>
        <v>0</v>
      </c>
      <c r="AV431" s="568" t="n">
        <f aca="false" ca="false" dt2D="false" dtr="false" t="normal">$L431*$K431*AV430</f>
        <v>0</v>
      </c>
      <c r="AW431" s="568" t="n">
        <f aca="false" ca="false" dt2D="false" dtr="false" t="normal">$L431*$K431*AW430</f>
        <v>0</v>
      </c>
      <c r="AX431" s="568" t="n">
        <f aca="false" ca="false" dt2D="false" dtr="false" t="normal">$L431*$K431*AX430</f>
        <v>0</v>
      </c>
      <c r="AY431" s="568" t="n">
        <f aca="false" ca="false" dt2D="false" dtr="false" t="normal">$L431*$K431*AY430</f>
        <v>0</v>
      </c>
      <c r="AZ431" s="568" t="n">
        <f aca="false" ca="false" dt2D="false" dtr="false" t="normal">$L431*$K431*AZ430</f>
        <v>0</v>
      </c>
      <c r="BA431" s="568" t="n">
        <f aca="false" ca="false" dt2D="false" dtr="false" t="normal">$L431*$K431*BA430</f>
        <v>0</v>
      </c>
      <c r="BB431" s="568" t="n">
        <f aca="false" ca="false" dt2D="false" dtr="false" t="normal">$L431*$K431*BB430</f>
        <v>0</v>
      </c>
      <c r="BC431" s="568" t="n">
        <f aca="false" ca="false" dt2D="false" dtr="false" t="normal">$L431*$K431*BC430</f>
        <v>0</v>
      </c>
      <c r="BD431" s="568" t="n">
        <f aca="false" ca="false" dt2D="false" dtr="false" t="normal">$L431*$K431*BD430</f>
        <v>0</v>
      </c>
      <c r="BE431" s="568" t="n">
        <f aca="false" ca="false" dt2D="false" dtr="false" t="normal">$L431*$K431*BE430</f>
        <v>0</v>
      </c>
      <c r="BF431" s="568" t="n">
        <f aca="false" ca="false" dt2D="false" dtr="false" t="normal">$L431*$K431*BF430</f>
        <v>0</v>
      </c>
      <c r="BG431" s="568" t="n">
        <f aca="false" ca="false" dt2D="false" dtr="false" t="normal">$L431*$K431*BG430</f>
        <v>0</v>
      </c>
      <c r="BH431" s="568" t="n">
        <f aca="false" ca="false" dt2D="false" dtr="false" t="normal">$L431*$K431*BH430</f>
        <v>0</v>
      </c>
      <c r="BI431" s="568" t="n">
        <f aca="false" ca="false" dt2D="false" dtr="false" t="normal">$L431*$K431*BI430</f>
        <v>0</v>
      </c>
      <c r="BJ431" s="568" t="n">
        <f aca="false" ca="false" dt2D="false" dtr="false" t="normal">$L431*$K431*BJ430</f>
        <v>0</v>
      </c>
      <c r="BK431" s="568" t="n">
        <f aca="false" ca="false" dt2D="false" dtr="false" t="normal">$L431*$K431*BK430</f>
        <v>0</v>
      </c>
      <c r="BL431" s="568" t="n">
        <f aca="false" ca="false" dt2D="false" dtr="false" t="normal">$L431*$K431*BL430</f>
        <v>0</v>
      </c>
      <c r="BM431" s="568" t="n">
        <f aca="false" ca="false" dt2D="false" dtr="false" t="normal">$L431*$K431*BM430</f>
        <v>0</v>
      </c>
      <c r="BN431" s="568" t="n">
        <f aca="false" ca="false" dt2D="false" dtr="false" t="normal">$L431*$K431*BN430</f>
        <v>0</v>
      </c>
      <c r="BO431" s="568" t="n">
        <f aca="false" ca="false" dt2D="false" dtr="false" t="normal">$L431*$K431*BO430</f>
        <v>0</v>
      </c>
      <c r="BP431" s="568" t="n">
        <f aca="false" ca="false" dt2D="false" dtr="false" t="normal">$L431*$K431*BP430</f>
        <v>0</v>
      </c>
      <c r="BQ431" s="568" t="n">
        <f aca="false" ca="false" dt2D="false" dtr="false" t="normal">$L431*$K431*BQ430</f>
        <v>0</v>
      </c>
      <c r="BR431" s="568" t="n">
        <f aca="false" ca="false" dt2D="false" dtr="false" t="normal">$L431*$K431*BR430</f>
        <v>0</v>
      </c>
      <c r="BS431" s="568" t="n">
        <f aca="false" ca="false" dt2D="false" dtr="false" t="normal">$L431*$K431*BS430</f>
        <v>0</v>
      </c>
      <c r="BT431" s="568" t="n">
        <f aca="false" ca="false" dt2D="false" dtr="false" t="normal">$L431*$K431*BT430</f>
        <v>0</v>
      </c>
    </row>
    <row hidden="true" ht="16.5" outlineLevel="2" r="432">
      <c r="A432" s="529" t="e">
        <f aca="false" ca="false" dt2D="false" dtr="false" t="normal">A431</f>
        <v>#N/A</v>
      </c>
      <c r="F432" s="482" t="e">
        <f aca="false" ca="false" dt2D="false" dtr="false" t="normal">F431</f>
        <v>#N/A</v>
      </c>
      <c r="G432" s="482" t="n">
        <f aca="false" ca="false" dt2D="false" dtr="false" t="normal">G431</f>
        <v>0</v>
      </c>
      <c r="I432" s="566" t="s">
        <v>692</v>
      </c>
      <c r="J432" s="626" t="s">
        <v>587</v>
      </c>
      <c r="K432" s="567" t="n"/>
      <c r="L432" s="627" t="n"/>
      <c r="M432" s="568" t="n">
        <f aca="false" ca="false" dt2D="false" dtr="false" t="normal">$L432*$K432*M430</f>
        <v>0</v>
      </c>
      <c r="N432" s="568" t="n">
        <f aca="false" ca="false" dt2D="false" dtr="false" t="normal">$L432*$K432*N430</f>
        <v>0</v>
      </c>
      <c r="O432" s="568" t="n">
        <f aca="false" ca="false" dt2D="false" dtr="false" t="normal">$L432*$K432*O430</f>
        <v>0</v>
      </c>
      <c r="P432" s="568" t="n">
        <f aca="false" ca="false" dt2D="false" dtr="false" t="normal">$L432*$K432*P430</f>
        <v>0</v>
      </c>
      <c r="Q432" s="568" t="n">
        <f aca="false" ca="false" dt2D="false" dtr="false" t="normal">$L432*$K432*Q430</f>
        <v>0</v>
      </c>
      <c r="R432" s="568" t="n">
        <f aca="false" ca="false" dt2D="false" dtr="false" t="normal">$L432*$K432*R430</f>
        <v>0</v>
      </c>
      <c r="S432" s="568" t="n">
        <f aca="false" ca="false" dt2D="false" dtr="false" t="normal">$L432*$K432*S430</f>
        <v>0</v>
      </c>
      <c r="T432" s="568" t="n">
        <f aca="false" ca="false" dt2D="false" dtr="false" t="normal">$L432*$K432*T430</f>
        <v>0</v>
      </c>
      <c r="U432" s="568" t="n">
        <f aca="false" ca="false" dt2D="false" dtr="false" t="normal">$L432*$K432*U430</f>
        <v>0</v>
      </c>
      <c r="V432" s="568" t="n">
        <f aca="false" ca="false" dt2D="false" dtr="false" t="normal">$L432*$K432*V430</f>
        <v>0</v>
      </c>
      <c r="W432" s="568" t="n">
        <f aca="false" ca="false" dt2D="false" dtr="false" t="normal">$L432*$K432*W430</f>
        <v>0</v>
      </c>
      <c r="X432" s="568" t="n">
        <f aca="false" ca="false" dt2D="false" dtr="false" t="normal">$L432*$K432*X430</f>
        <v>0</v>
      </c>
      <c r="Y432" s="568" t="n">
        <f aca="false" ca="false" dt2D="false" dtr="false" t="normal">$L432*$K432*Y430</f>
        <v>0</v>
      </c>
      <c r="Z432" s="568" t="n">
        <f aca="false" ca="false" dt2D="false" dtr="false" t="normal">$L432*$K432*Z430</f>
        <v>0</v>
      </c>
      <c r="AA432" s="568" t="n">
        <f aca="false" ca="false" dt2D="false" dtr="false" t="normal">$L432*$K432*AA430</f>
        <v>0</v>
      </c>
      <c r="AB432" s="568" t="n">
        <f aca="false" ca="false" dt2D="false" dtr="false" t="normal">$L432*$K432*AB430</f>
        <v>0</v>
      </c>
      <c r="AC432" s="568" t="n">
        <f aca="false" ca="false" dt2D="false" dtr="false" t="normal">$L432*$K432*AC430</f>
        <v>0</v>
      </c>
      <c r="AD432" s="568" t="n">
        <f aca="false" ca="false" dt2D="false" dtr="false" t="normal">$L432*$K432*AD430</f>
        <v>0</v>
      </c>
      <c r="AE432" s="568" t="n">
        <f aca="false" ca="false" dt2D="false" dtr="false" t="normal">$L432*$K432*AE430</f>
        <v>0</v>
      </c>
      <c r="AF432" s="568" t="n">
        <f aca="false" ca="false" dt2D="false" dtr="false" t="normal">$L432*$K432*AF430</f>
        <v>0</v>
      </c>
      <c r="AG432" s="568" t="n">
        <f aca="false" ca="false" dt2D="false" dtr="false" t="normal">$L432*$K432*AG430</f>
        <v>0</v>
      </c>
      <c r="AH432" s="568" t="n">
        <f aca="false" ca="false" dt2D="false" dtr="false" t="normal">$L432*$K432*AH430</f>
        <v>0</v>
      </c>
      <c r="AI432" s="568" t="n">
        <f aca="false" ca="false" dt2D="false" dtr="false" t="normal">$L432*$K432*AI430</f>
        <v>0</v>
      </c>
      <c r="AJ432" s="568" t="n">
        <f aca="false" ca="false" dt2D="false" dtr="false" t="normal">$L432*$K432*AJ430</f>
        <v>0</v>
      </c>
      <c r="AK432" s="568" t="n">
        <f aca="false" ca="false" dt2D="false" dtr="false" t="normal">$L432*$K432*AK430</f>
        <v>0</v>
      </c>
      <c r="AL432" s="568" t="n">
        <f aca="false" ca="false" dt2D="false" dtr="false" t="normal">$L432*$K432*AL430</f>
        <v>0</v>
      </c>
      <c r="AM432" s="568" t="n">
        <f aca="false" ca="false" dt2D="false" dtr="false" t="normal">$L432*$K432*AM430</f>
        <v>0</v>
      </c>
      <c r="AN432" s="568" t="n">
        <f aca="false" ca="false" dt2D="false" dtr="false" t="normal">$L432*$K432*AN430</f>
        <v>0</v>
      </c>
      <c r="AO432" s="568" t="n">
        <f aca="false" ca="false" dt2D="false" dtr="false" t="normal">$L432*$K432*AO430</f>
        <v>0</v>
      </c>
      <c r="AP432" s="568" t="n">
        <f aca="false" ca="false" dt2D="false" dtr="false" t="normal">$L432*$K432*AP430</f>
        <v>0</v>
      </c>
      <c r="AQ432" s="568" t="n">
        <f aca="false" ca="false" dt2D="false" dtr="false" t="normal">$L432*$K432*AQ430</f>
        <v>0</v>
      </c>
      <c r="AR432" s="568" t="n">
        <f aca="false" ca="false" dt2D="false" dtr="false" t="normal">$L432*$K432*AR430</f>
        <v>0</v>
      </c>
      <c r="AS432" s="568" t="n">
        <f aca="false" ca="false" dt2D="false" dtr="false" t="normal">$L432*$K432*AS430</f>
        <v>0</v>
      </c>
      <c r="AT432" s="568" t="n">
        <f aca="false" ca="false" dt2D="false" dtr="false" t="normal">$L432*$K432*AT430</f>
        <v>0</v>
      </c>
      <c r="AU432" s="568" t="n">
        <f aca="false" ca="false" dt2D="false" dtr="false" t="normal">$L432*$K432*AU430</f>
        <v>0</v>
      </c>
      <c r="AV432" s="568" t="n">
        <f aca="false" ca="false" dt2D="false" dtr="false" t="normal">$L432*$K432*AV430</f>
        <v>0</v>
      </c>
      <c r="AW432" s="568" t="n">
        <f aca="false" ca="false" dt2D="false" dtr="false" t="normal">$L432*$K432*AW430</f>
        <v>0</v>
      </c>
      <c r="AX432" s="568" t="n">
        <f aca="false" ca="false" dt2D="false" dtr="false" t="normal">$L432*$K432*AX430</f>
        <v>0</v>
      </c>
      <c r="AY432" s="568" t="n">
        <f aca="false" ca="false" dt2D="false" dtr="false" t="normal">$L432*$K432*AY430</f>
        <v>0</v>
      </c>
      <c r="AZ432" s="568" t="n">
        <f aca="false" ca="false" dt2D="false" dtr="false" t="normal">$L432*$K432*AZ430</f>
        <v>0</v>
      </c>
      <c r="BA432" s="568" t="n">
        <f aca="false" ca="false" dt2D="false" dtr="false" t="normal">$L432*$K432*BA430</f>
        <v>0</v>
      </c>
      <c r="BB432" s="568" t="n">
        <f aca="false" ca="false" dt2D="false" dtr="false" t="normal">$L432*$K432*BB430</f>
        <v>0</v>
      </c>
      <c r="BC432" s="568" t="n">
        <f aca="false" ca="false" dt2D="false" dtr="false" t="normal">$L432*$K432*BC430</f>
        <v>0</v>
      </c>
      <c r="BD432" s="568" t="n">
        <f aca="false" ca="false" dt2D="false" dtr="false" t="normal">$L432*$K432*BD430</f>
        <v>0</v>
      </c>
      <c r="BE432" s="568" t="n">
        <f aca="false" ca="false" dt2D="false" dtr="false" t="normal">$L432*$K432*BE430</f>
        <v>0</v>
      </c>
      <c r="BF432" s="568" t="n">
        <f aca="false" ca="false" dt2D="false" dtr="false" t="normal">$L432*$K432*BF430</f>
        <v>0</v>
      </c>
      <c r="BG432" s="568" t="n">
        <f aca="false" ca="false" dt2D="false" dtr="false" t="normal">$L432*$K432*BG430</f>
        <v>0</v>
      </c>
      <c r="BH432" s="568" t="n">
        <f aca="false" ca="false" dt2D="false" dtr="false" t="normal">$L432*$K432*BH430</f>
        <v>0</v>
      </c>
      <c r="BI432" s="568" t="n">
        <f aca="false" ca="false" dt2D="false" dtr="false" t="normal">$L432*$K432*BI430</f>
        <v>0</v>
      </c>
      <c r="BJ432" s="568" t="n">
        <f aca="false" ca="false" dt2D="false" dtr="false" t="normal">$L432*$K432*BJ430</f>
        <v>0</v>
      </c>
      <c r="BK432" s="568" t="n">
        <f aca="false" ca="false" dt2D="false" dtr="false" t="normal">$L432*$K432*BK430</f>
        <v>0</v>
      </c>
      <c r="BL432" s="568" t="n">
        <f aca="false" ca="false" dt2D="false" dtr="false" t="normal">$L432*$K432*BL430</f>
        <v>0</v>
      </c>
      <c r="BM432" s="568" t="n">
        <f aca="false" ca="false" dt2D="false" dtr="false" t="normal">$L432*$K432*BM430</f>
        <v>0</v>
      </c>
      <c r="BN432" s="568" t="n">
        <f aca="false" ca="false" dt2D="false" dtr="false" t="normal">$L432*$K432*BN430</f>
        <v>0</v>
      </c>
      <c r="BO432" s="568" t="n">
        <f aca="false" ca="false" dt2D="false" dtr="false" t="normal">$L432*$K432*BO430</f>
        <v>0</v>
      </c>
      <c r="BP432" s="568" t="n">
        <f aca="false" ca="false" dt2D="false" dtr="false" t="normal">$L432*$K432*BP430</f>
        <v>0</v>
      </c>
      <c r="BQ432" s="568" t="n">
        <f aca="false" ca="false" dt2D="false" dtr="false" t="normal">$L432*$K432*BQ430</f>
        <v>0</v>
      </c>
      <c r="BR432" s="568" t="n">
        <f aca="false" ca="false" dt2D="false" dtr="false" t="normal">$L432*$K432*BR430</f>
        <v>0</v>
      </c>
      <c r="BS432" s="568" t="n">
        <f aca="false" ca="false" dt2D="false" dtr="false" t="normal">$L432*$K432*BS430</f>
        <v>0</v>
      </c>
      <c r="BT432" s="568" t="n">
        <f aca="false" ca="false" dt2D="false" dtr="false" t="normal">$L432*$K432*BT430</f>
        <v>0</v>
      </c>
    </row>
    <row hidden="true" ht="16.5" outlineLevel="2" r="433">
      <c r="A433" s="529" t="e">
        <f aca="false" ca="false" dt2D="false" dtr="false" t="normal">A432</f>
        <v>#N/A</v>
      </c>
      <c r="F433" s="482" t="e">
        <f aca="false" ca="false" dt2D="false" dtr="false" t="normal">F432</f>
        <v>#N/A</v>
      </c>
      <c r="G433" s="482" t="n">
        <f aca="false" ca="false" dt2D="false" dtr="false" t="normal">G432</f>
        <v>0</v>
      </c>
      <c r="I433" s="570" t="s">
        <v>588</v>
      </c>
      <c r="J433" s="626" t="n"/>
      <c r="K433" s="567" t="n"/>
      <c r="L433" s="627" t="n"/>
      <c r="M433" s="568" t="n">
        <f aca="false" ca="false" dt2D="false" dtr="false" t="normal">$L433*$K433*M430</f>
        <v>0</v>
      </c>
      <c r="N433" s="568" t="n">
        <f aca="false" ca="false" dt2D="false" dtr="false" t="normal">$L433*$K433*N430</f>
        <v>0</v>
      </c>
      <c r="O433" s="568" t="n">
        <f aca="false" ca="false" dt2D="false" dtr="false" t="normal">$L433*$K433*O430</f>
        <v>0</v>
      </c>
      <c r="P433" s="568" t="n">
        <f aca="false" ca="false" dt2D="false" dtr="false" t="normal">$L433*$K433*P430</f>
        <v>0</v>
      </c>
      <c r="Q433" s="568" t="n">
        <f aca="false" ca="false" dt2D="false" dtr="false" t="normal">$L433*$K433*Q430</f>
        <v>0</v>
      </c>
      <c r="R433" s="568" t="n">
        <f aca="false" ca="false" dt2D="false" dtr="false" t="normal">$L433*$K433*R430</f>
        <v>0</v>
      </c>
      <c r="S433" s="568" t="n">
        <f aca="false" ca="false" dt2D="false" dtr="false" t="normal">$L433*$K433*S430</f>
        <v>0</v>
      </c>
      <c r="T433" s="568" t="n">
        <f aca="false" ca="false" dt2D="false" dtr="false" t="normal">$L433*$K433*T430</f>
        <v>0</v>
      </c>
      <c r="U433" s="568" t="n">
        <f aca="false" ca="false" dt2D="false" dtr="false" t="normal">$L433*$K433*U430</f>
        <v>0</v>
      </c>
      <c r="V433" s="568" t="n">
        <f aca="false" ca="false" dt2D="false" dtr="false" t="normal">$L433*$K433*V430</f>
        <v>0</v>
      </c>
      <c r="W433" s="568" t="n">
        <f aca="false" ca="false" dt2D="false" dtr="false" t="normal">$L433*$K433*W430</f>
        <v>0</v>
      </c>
      <c r="X433" s="568" t="n">
        <f aca="false" ca="false" dt2D="false" dtr="false" t="normal">$L433*$K433*X430</f>
        <v>0</v>
      </c>
      <c r="Y433" s="568" t="n">
        <f aca="false" ca="false" dt2D="false" dtr="false" t="normal">$L433*$K433*Y430</f>
        <v>0</v>
      </c>
      <c r="Z433" s="568" t="n">
        <f aca="false" ca="false" dt2D="false" dtr="false" t="normal">$L433*$K433*Z430</f>
        <v>0</v>
      </c>
      <c r="AA433" s="568" t="n">
        <f aca="false" ca="false" dt2D="false" dtr="false" t="normal">$L433*$K433*AA430</f>
        <v>0</v>
      </c>
      <c r="AB433" s="568" t="n">
        <f aca="false" ca="false" dt2D="false" dtr="false" t="normal">$L433*$K433*AB430</f>
        <v>0</v>
      </c>
      <c r="AC433" s="568" t="n">
        <f aca="false" ca="false" dt2D="false" dtr="false" t="normal">$L433*$K433*AC430</f>
        <v>0</v>
      </c>
      <c r="AD433" s="568" t="n">
        <f aca="false" ca="false" dt2D="false" dtr="false" t="normal">$L433*$K433*AD430</f>
        <v>0</v>
      </c>
      <c r="AE433" s="568" t="n">
        <f aca="false" ca="false" dt2D="false" dtr="false" t="normal">$L433*$K433*AE430</f>
        <v>0</v>
      </c>
      <c r="AF433" s="568" t="n">
        <f aca="false" ca="false" dt2D="false" dtr="false" t="normal">$L433*$K433*AF430</f>
        <v>0</v>
      </c>
      <c r="AG433" s="568" t="n">
        <f aca="false" ca="false" dt2D="false" dtr="false" t="normal">$L433*$K433*AG430</f>
        <v>0</v>
      </c>
      <c r="AH433" s="568" t="n">
        <f aca="false" ca="false" dt2D="false" dtr="false" t="normal">$L433*$K433*AH430</f>
        <v>0</v>
      </c>
      <c r="AI433" s="568" t="n">
        <f aca="false" ca="false" dt2D="false" dtr="false" t="normal">$L433*$K433*AI430</f>
        <v>0</v>
      </c>
      <c r="AJ433" s="568" t="n">
        <f aca="false" ca="false" dt2D="false" dtr="false" t="normal">$L433*$K433*AJ430</f>
        <v>0</v>
      </c>
      <c r="AK433" s="568" t="n">
        <f aca="false" ca="false" dt2D="false" dtr="false" t="normal">$L433*$K433*AK430</f>
        <v>0</v>
      </c>
      <c r="AL433" s="568" t="n">
        <f aca="false" ca="false" dt2D="false" dtr="false" t="normal">$L433*$K433*AL430</f>
        <v>0</v>
      </c>
      <c r="AM433" s="568" t="n">
        <f aca="false" ca="false" dt2D="false" dtr="false" t="normal">$L433*$K433*AM430</f>
        <v>0</v>
      </c>
      <c r="AN433" s="568" t="n">
        <f aca="false" ca="false" dt2D="false" dtr="false" t="normal">$L433*$K433*AN430</f>
        <v>0</v>
      </c>
      <c r="AO433" s="568" t="n">
        <f aca="false" ca="false" dt2D="false" dtr="false" t="normal">$L433*$K433*AO430</f>
        <v>0</v>
      </c>
      <c r="AP433" s="568" t="n">
        <f aca="false" ca="false" dt2D="false" dtr="false" t="normal">$L433*$K433*AP430</f>
        <v>0</v>
      </c>
      <c r="AQ433" s="568" t="n">
        <f aca="false" ca="false" dt2D="false" dtr="false" t="normal">$L433*$K433*AQ430</f>
        <v>0</v>
      </c>
      <c r="AR433" s="568" t="n">
        <f aca="false" ca="false" dt2D="false" dtr="false" t="normal">$L433*$K433*AR430</f>
        <v>0</v>
      </c>
      <c r="AS433" s="568" t="n">
        <f aca="false" ca="false" dt2D="false" dtr="false" t="normal">$L433*$K433*AS430</f>
        <v>0</v>
      </c>
      <c r="AT433" s="568" t="n">
        <f aca="false" ca="false" dt2D="false" dtr="false" t="normal">$L433*$K433*AT430</f>
        <v>0</v>
      </c>
      <c r="AU433" s="568" t="n">
        <f aca="false" ca="false" dt2D="false" dtr="false" t="normal">$L433*$K433*AU430</f>
        <v>0</v>
      </c>
      <c r="AV433" s="568" t="n">
        <f aca="false" ca="false" dt2D="false" dtr="false" t="normal">$L433*$K433*AV430</f>
        <v>0</v>
      </c>
      <c r="AW433" s="568" t="n">
        <f aca="false" ca="false" dt2D="false" dtr="false" t="normal">$L433*$K433*AW430</f>
        <v>0</v>
      </c>
      <c r="AX433" s="568" t="n">
        <f aca="false" ca="false" dt2D="false" dtr="false" t="normal">$L433*$K433*AX430</f>
        <v>0</v>
      </c>
      <c r="AY433" s="568" t="n">
        <f aca="false" ca="false" dt2D="false" dtr="false" t="normal">$L433*$K433*AY430</f>
        <v>0</v>
      </c>
      <c r="AZ433" s="568" t="n">
        <f aca="false" ca="false" dt2D="false" dtr="false" t="normal">$L433*$K433*AZ430</f>
        <v>0</v>
      </c>
      <c r="BA433" s="568" t="n">
        <f aca="false" ca="false" dt2D="false" dtr="false" t="normal">$L433*$K433*BA430</f>
        <v>0</v>
      </c>
      <c r="BB433" s="568" t="n">
        <f aca="false" ca="false" dt2D="false" dtr="false" t="normal">$L433*$K433*BB430</f>
        <v>0</v>
      </c>
      <c r="BC433" s="568" t="n">
        <f aca="false" ca="false" dt2D="false" dtr="false" t="normal">$L433*$K433*BC430</f>
        <v>0</v>
      </c>
      <c r="BD433" s="568" t="n">
        <f aca="false" ca="false" dt2D="false" dtr="false" t="normal">$L433*$K433*BD430</f>
        <v>0</v>
      </c>
      <c r="BE433" s="568" t="n">
        <f aca="false" ca="false" dt2D="false" dtr="false" t="normal">$L433*$K433*BE430</f>
        <v>0</v>
      </c>
      <c r="BF433" s="568" t="n">
        <f aca="false" ca="false" dt2D="false" dtr="false" t="normal">$L433*$K433*BF430</f>
        <v>0</v>
      </c>
      <c r="BG433" s="568" t="n">
        <f aca="false" ca="false" dt2D="false" dtr="false" t="normal">$L433*$K433*BG430</f>
        <v>0</v>
      </c>
      <c r="BH433" s="568" t="n">
        <f aca="false" ca="false" dt2D="false" dtr="false" t="normal">$L433*$K433*BH430</f>
        <v>0</v>
      </c>
      <c r="BI433" s="568" t="n">
        <f aca="false" ca="false" dt2D="false" dtr="false" t="normal">$L433*$K433*BI430</f>
        <v>0</v>
      </c>
      <c r="BJ433" s="568" t="n">
        <f aca="false" ca="false" dt2D="false" dtr="false" t="normal">$L433*$K433*BJ430</f>
        <v>0</v>
      </c>
      <c r="BK433" s="568" t="n">
        <f aca="false" ca="false" dt2D="false" dtr="false" t="normal">$L433*$K433*BK430</f>
        <v>0</v>
      </c>
      <c r="BL433" s="568" t="n">
        <f aca="false" ca="false" dt2D="false" dtr="false" t="normal">$L433*$K433*BL430</f>
        <v>0</v>
      </c>
      <c r="BM433" s="568" t="n">
        <f aca="false" ca="false" dt2D="false" dtr="false" t="normal">$L433*$K433*BM430</f>
        <v>0</v>
      </c>
      <c r="BN433" s="568" t="n">
        <f aca="false" ca="false" dt2D="false" dtr="false" t="normal">$L433*$K433*BN430</f>
        <v>0</v>
      </c>
      <c r="BO433" s="568" t="n">
        <f aca="false" ca="false" dt2D="false" dtr="false" t="normal">$L433*$K433*BO430</f>
        <v>0</v>
      </c>
      <c r="BP433" s="568" t="n">
        <f aca="false" ca="false" dt2D="false" dtr="false" t="normal">$L433*$K433*BP430</f>
        <v>0</v>
      </c>
      <c r="BQ433" s="568" t="n">
        <f aca="false" ca="false" dt2D="false" dtr="false" t="normal">$L433*$K433*BQ430</f>
        <v>0</v>
      </c>
      <c r="BR433" s="568" t="n">
        <f aca="false" ca="false" dt2D="false" dtr="false" t="normal">$L433*$K433*BR430</f>
        <v>0</v>
      </c>
      <c r="BS433" s="568" t="n">
        <f aca="false" ca="false" dt2D="false" dtr="false" t="normal">$L433*$K433*BS430</f>
        <v>0</v>
      </c>
      <c r="BT433" s="568" t="n">
        <f aca="false" ca="false" dt2D="false" dtr="false" t="normal">$L433*$K433*BT430</f>
        <v>0</v>
      </c>
    </row>
    <row hidden="true" ht="16.5" outlineLevel="2" r="434">
      <c r="A434" s="529" t="e">
        <f aca="false" ca="false" dt2D="false" dtr="false" t="normal">A433</f>
        <v>#N/A</v>
      </c>
      <c r="F434" s="482" t="e">
        <f aca="false" ca="false" dt2D="false" dtr="false" t="normal">F433</f>
        <v>#N/A</v>
      </c>
      <c r="G434" s="482" t="n">
        <f aca="false" ca="false" dt2D="false" dtr="false" t="normal">G433</f>
        <v>0</v>
      </c>
      <c r="I434" s="570" t="s">
        <v>588</v>
      </c>
      <c r="J434" s="626" t="n"/>
      <c r="K434" s="567" t="n"/>
      <c r="L434" s="627" t="n"/>
      <c r="M434" s="568" t="n">
        <f aca="false" ca="false" dt2D="false" dtr="false" t="normal">$L434*$K434*M430</f>
        <v>0</v>
      </c>
      <c r="N434" s="568" t="n">
        <f aca="false" ca="false" dt2D="false" dtr="false" t="normal">$L434*$K434*N430</f>
        <v>0</v>
      </c>
      <c r="O434" s="568" t="n">
        <f aca="false" ca="false" dt2D="false" dtr="false" t="normal">$L434*$K434*O430</f>
        <v>0</v>
      </c>
      <c r="P434" s="568" t="n">
        <f aca="false" ca="false" dt2D="false" dtr="false" t="normal">$L434*$K434*P430</f>
        <v>0</v>
      </c>
      <c r="Q434" s="568" t="n">
        <f aca="false" ca="false" dt2D="false" dtr="false" t="normal">$L434*$K434*Q430</f>
        <v>0</v>
      </c>
      <c r="R434" s="568" t="n">
        <f aca="false" ca="false" dt2D="false" dtr="false" t="normal">$L434*$K434*R430</f>
        <v>0</v>
      </c>
      <c r="S434" s="568" t="n">
        <f aca="false" ca="false" dt2D="false" dtr="false" t="normal">$L434*$K434*S430</f>
        <v>0</v>
      </c>
      <c r="T434" s="568" t="n">
        <f aca="false" ca="false" dt2D="false" dtr="false" t="normal">$L434*$K434*T430</f>
        <v>0</v>
      </c>
      <c r="U434" s="568" t="n">
        <f aca="false" ca="false" dt2D="false" dtr="false" t="normal">$L434*$K434*U430</f>
        <v>0</v>
      </c>
      <c r="V434" s="568" t="n">
        <f aca="false" ca="false" dt2D="false" dtr="false" t="normal">$L434*$K434*V430</f>
        <v>0</v>
      </c>
      <c r="W434" s="568" t="n">
        <f aca="false" ca="false" dt2D="false" dtr="false" t="normal">$L434*$K434*W430</f>
        <v>0</v>
      </c>
      <c r="X434" s="568" t="n">
        <f aca="false" ca="false" dt2D="false" dtr="false" t="normal">$L434*$K434*X430</f>
        <v>0</v>
      </c>
      <c r="Y434" s="568" t="n">
        <f aca="false" ca="false" dt2D="false" dtr="false" t="normal">$L434*$K434*Y430</f>
        <v>0</v>
      </c>
      <c r="Z434" s="568" t="n">
        <f aca="false" ca="false" dt2D="false" dtr="false" t="normal">$L434*$K434*Z430</f>
        <v>0</v>
      </c>
      <c r="AA434" s="568" t="n">
        <f aca="false" ca="false" dt2D="false" dtr="false" t="normal">$L434*$K434*AA430</f>
        <v>0</v>
      </c>
      <c r="AB434" s="568" t="n">
        <f aca="false" ca="false" dt2D="false" dtr="false" t="normal">$L434*$K434*AB430</f>
        <v>0</v>
      </c>
      <c r="AC434" s="568" t="n">
        <f aca="false" ca="false" dt2D="false" dtr="false" t="normal">$L434*$K434*AC430</f>
        <v>0</v>
      </c>
      <c r="AD434" s="568" t="n">
        <f aca="false" ca="false" dt2D="false" dtr="false" t="normal">$L434*$K434*AD430</f>
        <v>0</v>
      </c>
      <c r="AE434" s="568" t="n">
        <f aca="false" ca="false" dt2D="false" dtr="false" t="normal">$L434*$K434*AE430</f>
        <v>0</v>
      </c>
      <c r="AF434" s="568" t="n">
        <f aca="false" ca="false" dt2D="false" dtr="false" t="normal">$L434*$K434*AF430</f>
        <v>0</v>
      </c>
      <c r="AG434" s="568" t="n">
        <f aca="false" ca="false" dt2D="false" dtr="false" t="normal">$L434*$K434*AG430</f>
        <v>0</v>
      </c>
      <c r="AH434" s="568" t="n">
        <f aca="false" ca="false" dt2D="false" dtr="false" t="normal">$L434*$K434*AH430</f>
        <v>0</v>
      </c>
      <c r="AI434" s="568" t="n">
        <f aca="false" ca="false" dt2D="false" dtr="false" t="normal">$L434*$K434*AI430</f>
        <v>0</v>
      </c>
      <c r="AJ434" s="568" t="n">
        <f aca="false" ca="false" dt2D="false" dtr="false" t="normal">$L434*$K434*AJ430</f>
        <v>0</v>
      </c>
      <c r="AK434" s="568" t="n">
        <f aca="false" ca="false" dt2D="false" dtr="false" t="normal">$L434*$K434*AK430</f>
        <v>0</v>
      </c>
      <c r="AL434" s="568" t="n">
        <f aca="false" ca="false" dt2D="false" dtr="false" t="normal">$L434*$K434*AL430</f>
        <v>0</v>
      </c>
      <c r="AM434" s="568" t="n">
        <f aca="false" ca="false" dt2D="false" dtr="false" t="normal">$L434*$K434*AM430</f>
        <v>0</v>
      </c>
      <c r="AN434" s="568" t="n">
        <f aca="false" ca="false" dt2D="false" dtr="false" t="normal">$L434*$K434*AN430</f>
        <v>0</v>
      </c>
      <c r="AO434" s="568" t="n">
        <f aca="false" ca="false" dt2D="false" dtr="false" t="normal">$L434*$K434*AO430</f>
        <v>0</v>
      </c>
      <c r="AP434" s="568" t="n">
        <f aca="false" ca="false" dt2D="false" dtr="false" t="normal">$L434*$K434*AP430</f>
        <v>0</v>
      </c>
      <c r="AQ434" s="568" t="n">
        <f aca="false" ca="false" dt2D="false" dtr="false" t="normal">$L434*$K434*AQ430</f>
        <v>0</v>
      </c>
      <c r="AR434" s="568" t="n">
        <f aca="false" ca="false" dt2D="false" dtr="false" t="normal">$L434*$K434*AR430</f>
        <v>0</v>
      </c>
      <c r="AS434" s="568" t="n">
        <f aca="false" ca="false" dt2D="false" dtr="false" t="normal">$L434*$K434*AS430</f>
        <v>0</v>
      </c>
      <c r="AT434" s="568" t="n">
        <f aca="false" ca="false" dt2D="false" dtr="false" t="normal">$L434*$K434*AT430</f>
        <v>0</v>
      </c>
      <c r="AU434" s="568" t="n">
        <f aca="false" ca="false" dt2D="false" dtr="false" t="normal">$L434*$K434*AU430</f>
        <v>0</v>
      </c>
      <c r="AV434" s="568" t="n">
        <f aca="false" ca="false" dt2D="false" dtr="false" t="normal">$L434*$K434*AV430</f>
        <v>0</v>
      </c>
      <c r="AW434" s="568" t="n">
        <f aca="false" ca="false" dt2D="false" dtr="false" t="normal">$L434*$K434*AW430</f>
        <v>0</v>
      </c>
      <c r="AX434" s="568" t="n">
        <f aca="false" ca="false" dt2D="false" dtr="false" t="normal">$L434*$K434*AX430</f>
        <v>0</v>
      </c>
      <c r="AY434" s="568" t="n">
        <f aca="false" ca="false" dt2D="false" dtr="false" t="normal">$L434*$K434*AY430</f>
        <v>0</v>
      </c>
      <c r="AZ434" s="568" t="n">
        <f aca="false" ca="false" dt2D="false" dtr="false" t="normal">$L434*$K434*AZ430</f>
        <v>0</v>
      </c>
      <c r="BA434" s="568" t="n">
        <f aca="false" ca="false" dt2D="false" dtr="false" t="normal">$L434*$K434*BA430</f>
        <v>0</v>
      </c>
      <c r="BB434" s="568" t="n">
        <f aca="false" ca="false" dt2D="false" dtr="false" t="normal">$L434*$K434*BB430</f>
        <v>0</v>
      </c>
      <c r="BC434" s="568" t="n">
        <f aca="false" ca="false" dt2D="false" dtr="false" t="normal">$L434*$K434*BC430</f>
        <v>0</v>
      </c>
      <c r="BD434" s="568" t="n">
        <f aca="false" ca="false" dt2D="false" dtr="false" t="normal">$L434*$K434*BD430</f>
        <v>0</v>
      </c>
      <c r="BE434" s="568" t="n">
        <f aca="false" ca="false" dt2D="false" dtr="false" t="normal">$L434*$K434*BE430</f>
        <v>0</v>
      </c>
      <c r="BF434" s="568" t="n">
        <f aca="false" ca="false" dt2D="false" dtr="false" t="normal">$L434*$K434*BF430</f>
        <v>0</v>
      </c>
      <c r="BG434" s="568" t="n">
        <f aca="false" ca="false" dt2D="false" dtr="false" t="normal">$L434*$K434*BG430</f>
        <v>0</v>
      </c>
      <c r="BH434" s="568" t="n">
        <f aca="false" ca="false" dt2D="false" dtr="false" t="normal">$L434*$K434*BH430</f>
        <v>0</v>
      </c>
      <c r="BI434" s="568" t="n">
        <f aca="false" ca="false" dt2D="false" dtr="false" t="normal">$L434*$K434*BI430</f>
        <v>0</v>
      </c>
      <c r="BJ434" s="568" t="n">
        <f aca="false" ca="false" dt2D="false" dtr="false" t="normal">$L434*$K434*BJ430</f>
        <v>0</v>
      </c>
      <c r="BK434" s="568" t="n">
        <f aca="false" ca="false" dt2D="false" dtr="false" t="normal">$L434*$K434*BK430</f>
        <v>0</v>
      </c>
      <c r="BL434" s="568" t="n">
        <f aca="false" ca="false" dt2D="false" dtr="false" t="normal">$L434*$K434*BL430</f>
        <v>0</v>
      </c>
      <c r="BM434" s="568" t="n">
        <f aca="false" ca="false" dt2D="false" dtr="false" t="normal">$L434*$K434*BM430</f>
        <v>0</v>
      </c>
      <c r="BN434" s="568" t="n">
        <f aca="false" ca="false" dt2D="false" dtr="false" t="normal">$L434*$K434*BN430</f>
        <v>0</v>
      </c>
      <c r="BO434" s="568" t="n">
        <f aca="false" ca="false" dt2D="false" dtr="false" t="normal">$L434*$K434*BO430</f>
        <v>0</v>
      </c>
      <c r="BP434" s="568" t="n">
        <f aca="false" ca="false" dt2D="false" dtr="false" t="normal">$L434*$K434*BP430</f>
        <v>0</v>
      </c>
      <c r="BQ434" s="568" t="n">
        <f aca="false" ca="false" dt2D="false" dtr="false" t="normal">$L434*$K434*BQ430</f>
        <v>0</v>
      </c>
      <c r="BR434" s="568" t="n">
        <f aca="false" ca="false" dt2D="false" dtr="false" t="normal">$L434*$K434*BR430</f>
        <v>0</v>
      </c>
      <c r="BS434" s="568" t="n">
        <f aca="false" ca="false" dt2D="false" dtr="false" t="normal">$L434*$K434*BS430</f>
        <v>0</v>
      </c>
      <c r="BT434" s="568" t="n">
        <f aca="false" ca="false" dt2D="false" dtr="false" t="normal">$L434*$K434*BT430</f>
        <v>0</v>
      </c>
    </row>
    <row hidden="true" ht="16.5" outlineLevel="1" r="435">
      <c r="A435" s="529" t="e">
        <f aca="false" ca="false" dt2D="false" dtr="false" t="normal">A434</f>
        <v>#N/A</v>
      </c>
      <c r="B435" s="482" t="s">
        <v>575</v>
      </c>
      <c r="D435" s="482" t="s">
        <v>580</v>
      </c>
      <c r="E435" s="482" t="s">
        <v>629</v>
      </c>
      <c r="F435" s="482" t="e">
        <f aca="false" ca="false" dt2D="false" dtr="false" t="normal">F434</f>
        <v>#N/A</v>
      </c>
      <c r="G435" s="482" t="n">
        <f aca="false" ca="false" dt2D="false" dtr="false" t="normal">G434</f>
        <v>0</v>
      </c>
      <c r="I435" s="571" t="s">
        <v>732</v>
      </c>
      <c r="L435" s="235" t="n"/>
      <c r="M435" s="573" t="n">
        <f aca="false" ca="false" dt2D="false" dtr="false" t="normal">SUM(M431:M434)</f>
        <v>0</v>
      </c>
      <c r="N435" s="573" t="n">
        <f aca="false" ca="false" dt2D="false" dtr="false" t="normal">SUM(N431:N434)</f>
        <v>0</v>
      </c>
      <c r="O435" s="573" t="n">
        <f aca="false" ca="false" dt2D="false" dtr="false" t="normal">SUM(O431:O434)</f>
        <v>0</v>
      </c>
      <c r="P435" s="573" t="n">
        <f aca="false" ca="false" dt2D="false" dtr="false" t="normal">SUM(P431:P434)</f>
        <v>0</v>
      </c>
      <c r="Q435" s="573" t="n">
        <f aca="false" ca="false" dt2D="false" dtr="false" t="normal">SUM(Q431:Q434)</f>
        <v>0</v>
      </c>
      <c r="R435" s="573" t="n">
        <f aca="false" ca="false" dt2D="false" dtr="false" t="normal">SUM(R431:R434)</f>
        <v>0</v>
      </c>
      <c r="S435" s="573" t="n">
        <f aca="false" ca="false" dt2D="false" dtr="false" t="normal">SUM(S431:S434)</f>
        <v>0</v>
      </c>
      <c r="T435" s="573" t="n">
        <f aca="false" ca="false" dt2D="false" dtr="false" t="normal">SUM(T431:T434)</f>
        <v>0</v>
      </c>
      <c r="U435" s="573" t="n">
        <f aca="false" ca="false" dt2D="false" dtr="false" t="normal">SUM(U431:U434)</f>
        <v>0</v>
      </c>
      <c r="V435" s="573" t="n">
        <f aca="false" ca="false" dt2D="false" dtr="false" t="normal">SUM(V431:V434)</f>
        <v>0</v>
      </c>
      <c r="W435" s="573" t="n">
        <f aca="false" ca="false" dt2D="false" dtr="false" t="normal">SUM(W431:W434)</f>
        <v>0</v>
      </c>
      <c r="X435" s="573" t="n">
        <f aca="false" ca="false" dt2D="false" dtr="false" t="normal">SUM(X431:X434)</f>
        <v>0</v>
      </c>
      <c r="Y435" s="573" t="n">
        <f aca="false" ca="false" dt2D="false" dtr="false" t="normal">SUM(Y431:Y434)</f>
        <v>0</v>
      </c>
      <c r="Z435" s="573" t="n">
        <f aca="false" ca="false" dt2D="false" dtr="false" t="normal">SUM(Z431:Z434)</f>
        <v>0</v>
      </c>
      <c r="AA435" s="573" t="n">
        <f aca="false" ca="false" dt2D="false" dtr="false" t="normal">SUM(AA431:AA434)</f>
        <v>0</v>
      </c>
      <c r="AB435" s="573" t="n">
        <f aca="false" ca="false" dt2D="false" dtr="false" t="normal">SUM(AB431:AB434)</f>
        <v>0</v>
      </c>
      <c r="AC435" s="573" t="n">
        <f aca="false" ca="false" dt2D="false" dtr="false" t="normal">SUM(AC431:AC434)</f>
        <v>0</v>
      </c>
      <c r="AD435" s="573" t="n">
        <f aca="false" ca="false" dt2D="false" dtr="false" t="normal">SUM(AD431:AD434)</f>
        <v>0</v>
      </c>
      <c r="AE435" s="573" t="n">
        <f aca="false" ca="false" dt2D="false" dtr="false" t="normal">SUM(AE431:AE434)</f>
        <v>0</v>
      </c>
      <c r="AF435" s="573" t="n">
        <f aca="false" ca="false" dt2D="false" dtr="false" t="normal">SUM(AF431:AF434)</f>
        <v>0</v>
      </c>
      <c r="AG435" s="573" t="n">
        <f aca="false" ca="false" dt2D="false" dtr="false" t="normal">SUM(AG431:AG434)</f>
        <v>0</v>
      </c>
      <c r="AH435" s="573" t="n">
        <f aca="false" ca="false" dt2D="false" dtr="false" t="normal">SUM(AH431:AH434)</f>
        <v>0</v>
      </c>
      <c r="AI435" s="573" t="n">
        <f aca="false" ca="false" dt2D="false" dtr="false" t="normal">SUM(AI431:AI434)</f>
        <v>0</v>
      </c>
      <c r="AJ435" s="573" t="n">
        <f aca="false" ca="false" dt2D="false" dtr="false" t="normal">SUM(AJ431:AJ434)</f>
        <v>0</v>
      </c>
      <c r="AK435" s="573" t="n">
        <f aca="false" ca="false" dt2D="false" dtr="false" t="normal">SUM(AK431:AK434)</f>
        <v>0</v>
      </c>
      <c r="AL435" s="573" t="n">
        <f aca="false" ca="false" dt2D="false" dtr="false" t="normal">SUM(AL431:AL434)</f>
        <v>0</v>
      </c>
      <c r="AM435" s="573" t="n">
        <f aca="false" ca="false" dt2D="false" dtr="false" t="normal">SUM(AM431:AM434)</f>
        <v>0</v>
      </c>
      <c r="AN435" s="573" t="n">
        <f aca="false" ca="false" dt2D="false" dtr="false" t="normal">SUM(AN431:AN434)</f>
        <v>0</v>
      </c>
      <c r="AO435" s="573" t="n">
        <f aca="false" ca="false" dt2D="false" dtr="false" t="normal">SUM(AO431:AO434)</f>
        <v>0</v>
      </c>
      <c r="AP435" s="573" t="n">
        <f aca="false" ca="false" dt2D="false" dtr="false" t="normal">SUM(AP431:AP434)</f>
        <v>0</v>
      </c>
      <c r="AQ435" s="573" t="n">
        <f aca="false" ca="false" dt2D="false" dtr="false" t="normal">SUM(AQ431:AQ434)</f>
        <v>0</v>
      </c>
      <c r="AR435" s="573" t="n">
        <f aca="false" ca="false" dt2D="false" dtr="false" t="normal">SUM(AR431:AR434)</f>
        <v>0</v>
      </c>
      <c r="AS435" s="573" t="n">
        <f aca="false" ca="false" dt2D="false" dtr="false" t="normal">SUM(AS431:AS434)</f>
        <v>0</v>
      </c>
      <c r="AT435" s="573" t="n">
        <f aca="false" ca="false" dt2D="false" dtr="false" t="normal">SUM(AT431:AT434)</f>
        <v>0</v>
      </c>
      <c r="AU435" s="573" t="n">
        <f aca="false" ca="false" dt2D="false" dtr="false" t="normal">SUM(AU431:AU434)</f>
        <v>0</v>
      </c>
      <c r="AV435" s="573" t="n">
        <f aca="false" ca="false" dt2D="false" dtr="false" t="normal">SUM(AV431:AV434)</f>
        <v>0</v>
      </c>
      <c r="AW435" s="573" t="n">
        <f aca="false" ca="false" dt2D="false" dtr="false" t="normal">SUM(AW431:AW434)</f>
        <v>0</v>
      </c>
      <c r="AX435" s="573" t="n">
        <f aca="false" ca="false" dt2D="false" dtr="false" t="normal">SUM(AX431:AX434)</f>
        <v>0</v>
      </c>
      <c r="AY435" s="573" t="n">
        <f aca="false" ca="false" dt2D="false" dtr="false" t="normal">SUM(AY431:AY434)</f>
        <v>0</v>
      </c>
      <c r="AZ435" s="573" t="n">
        <f aca="false" ca="false" dt2D="false" dtr="false" t="normal">SUM(AZ431:AZ434)</f>
        <v>0</v>
      </c>
      <c r="BA435" s="573" t="n">
        <f aca="false" ca="false" dt2D="false" dtr="false" t="normal">SUM(BA431:BA434)</f>
        <v>0</v>
      </c>
      <c r="BB435" s="573" t="n">
        <f aca="false" ca="false" dt2D="false" dtr="false" t="normal">SUM(BB431:BB434)</f>
        <v>0</v>
      </c>
      <c r="BC435" s="573" t="n">
        <f aca="false" ca="false" dt2D="false" dtr="false" t="normal">SUM(BC431:BC434)</f>
        <v>0</v>
      </c>
      <c r="BD435" s="573" t="n">
        <f aca="false" ca="false" dt2D="false" dtr="false" t="normal">SUM(BD431:BD434)</f>
        <v>0</v>
      </c>
      <c r="BE435" s="573" t="n">
        <f aca="false" ca="false" dt2D="false" dtr="false" t="normal">SUM(BE431:BE434)</f>
        <v>0</v>
      </c>
      <c r="BF435" s="573" t="n">
        <f aca="false" ca="false" dt2D="false" dtr="false" t="normal">SUM(BF431:BF434)</f>
        <v>0</v>
      </c>
      <c r="BG435" s="573" t="n">
        <f aca="false" ca="false" dt2D="false" dtr="false" t="normal">SUM(BG431:BG434)</f>
        <v>0</v>
      </c>
      <c r="BH435" s="573" t="n">
        <f aca="false" ca="false" dt2D="false" dtr="false" t="normal">SUM(BH431:BH434)</f>
        <v>0</v>
      </c>
      <c r="BI435" s="573" t="n">
        <f aca="false" ca="false" dt2D="false" dtr="false" t="normal">SUM(BI431:BI434)</f>
        <v>0</v>
      </c>
      <c r="BJ435" s="573" t="n">
        <f aca="false" ca="false" dt2D="false" dtr="false" t="normal">SUM(BJ431:BJ434)</f>
        <v>0</v>
      </c>
      <c r="BK435" s="573" t="n">
        <f aca="false" ca="false" dt2D="false" dtr="false" t="normal">SUM(BK431:BK434)</f>
        <v>0</v>
      </c>
      <c r="BL435" s="573" t="n">
        <f aca="false" ca="false" dt2D="false" dtr="false" t="normal">SUM(BL431:BL434)</f>
        <v>0</v>
      </c>
      <c r="BM435" s="573" t="n">
        <f aca="false" ca="false" dt2D="false" dtr="false" t="normal">SUM(BM431:BM434)</f>
        <v>0</v>
      </c>
      <c r="BN435" s="573" t="n">
        <f aca="false" ca="false" dt2D="false" dtr="false" t="normal">SUM(BN431:BN434)</f>
        <v>0</v>
      </c>
      <c r="BO435" s="573" t="n">
        <f aca="false" ca="false" dt2D="false" dtr="false" t="normal">SUM(BO431:BO434)</f>
        <v>0</v>
      </c>
      <c r="BP435" s="573" t="n">
        <f aca="false" ca="false" dt2D="false" dtr="false" t="normal">SUM(BP431:BP434)</f>
        <v>0</v>
      </c>
      <c r="BQ435" s="573" t="n">
        <f aca="false" ca="false" dt2D="false" dtr="false" t="normal">SUM(BQ431:BQ434)</f>
        <v>0</v>
      </c>
      <c r="BR435" s="573" t="n">
        <f aca="false" ca="false" dt2D="false" dtr="false" t="normal">SUM(BR431:BR434)</f>
        <v>0</v>
      </c>
      <c r="BS435" s="573" t="n">
        <f aca="false" ca="false" dt2D="false" dtr="false" t="normal">SUM(BS431:BS434)</f>
        <v>0</v>
      </c>
      <c r="BT435" s="573" t="n">
        <f aca="false" ca="false" dt2D="false" dtr="false" t="normal">SUM(BT431:BT434)</f>
        <v>0</v>
      </c>
    </row>
    <row hidden="true" ht="16.5" outlineLevel="1" r="436">
      <c r="A436" s="529" t="e">
        <f aca="false" ca="false" dt2D="false" dtr="false" t="normal">A435</f>
        <v>#N/A</v>
      </c>
      <c r="F436" s="482" t="e">
        <f aca="false" ca="false" dt2D="false" dtr="false" t="normal">F435</f>
        <v>#N/A</v>
      </c>
      <c r="G436" s="482" t="n">
        <f aca="false" ca="false" dt2D="false" dtr="false" t="normal">G435</f>
        <v>0</v>
      </c>
      <c r="L436" s="235" t="n"/>
      <c r="M436" s="244" t="n"/>
      <c r="N436" s="244" t="n"/>
      <c r="O436" s="244" t="n"/>
      <c r="P436" s="244" t="n"/>
      <c r="Q436" s="244" t="n"/>
      <c r="R436" s="244" t="n"/>
      <c r="S436" s="244" t="n"/>
      <c r="T436" s="244" t="n"/>
      <c r="U436" s="244" t="n"/>
      <c r="V436" s="244" t="n"/>
      <c r="W436" s="244" t="n"/>
      <c r="X436" s="244" t="n"/>
      <c r="Y436" s="244" t="n"/>
      <c r="Z436" s="244" t="n"/>
      <c r="AA436" s="244" t="n"/>
      <c r="AB436" s="244" t="n"/>
      <c r="AC436" s="244" t="n"/>
      <c r="AD436" s="244" t="n"/>
      <c r="AE436" s="244" t="n"/>
      <c r="AF436" s="244" t="n"/>
      <c r="AG436" s="244" t="n"/>
      <c r="AH436" s="244" t="n"/>
      <c r="AI436" s="244" t="n"/>
      <c r="AJ436" s="244" t="n"/>
      <c r="AK436" s="244" t="n"/>
      <c r="AL436" s="244" t="n"/>
      <c r="AM436" s="244" t="n"/>
      <c r="AN436" s="244" t="n"/>
      <c r="AO436" s="244" t="n"/>
      <c r="AP436" s="244" t="n"/>
      <c r="AQ436" s="244" t="n"/>
      <c r="AR436" s="244" t="n"/>
      <c r="AS436" s="244" t="n"/>
      <c r="AT436" s="244" t="n"/>
      <c r="AU436" s="244" t="n"/>
      <c r="AV436" s="244" t="n"/>
      <c r="AW436" s="244" t="n"/>
      <c r="AX436" s="244" t="n"/>
      <c r="AY436" s="244" t="n"/>
      <c r="AZ436" s="244" t="n"/>
      <c r="BA436" s="244" t="n"/>
      <c r="BB436" s="244" t="n"/>
      <c r="BC436" s="244" t="n"/>
      <c r="BD436" s="244" t="n"/>
      <c r="BE436" s="244" t="n"/>
      <c r="BF436" s="244" t="n"/>
      <c r="BG436" s="244" t="n"/>
      <c r="BH436" s="244" t="n"/>
      <c r="BI436" s="244" t="n"/>
      <c r="BJ436" s="244" t="n"/>
      <c r="BK436" s="244" t="n"/>
      <c r="BL436" s="244" t="n"/>
      <c r="BM436" s="244" t="n"/>
      <c r="BN436" s="244" t="n"/>
      <c r="BO436" s="244" t="n"/>
      <c r="BP436" s="244" t="n"/>
      <c r="BQ436" s="244" t="n"/>
      <c r="BR436" s="244" t="n"/>
      <c r="BS436" s="244" t="n"/>
      <c r="BT436" s="244" t="n"/>
    </row>
    <row hidden="true" ht="16.5" outlineLevel="1" r="437">
      <c r="A437" s="529" t="e">
        <f aca="false" ca="false" dt2D="false" dtr="false" t="normal">A436</f>
        <v>#N/A</v>
      </c>
      <c r="F437" s="482" t="e">
        <f aca="false" ca="false" dt2D="false" dtr="false" t="normal">F436</f>
        <v>#N/A</v>
      </c>
      <c r="G437" s="482" t="n">
        <f aca="false" ca="false" dt2D="false" dtr="false" t="normal">G436</f>
        <v>0</v>
      </c>
      <c r="I437" s="85" t="s">
        <v>694</v>
      </c>
      <c r="J437" s="431" t="s">
        <v>585</v>
      </c>
      <c r="L437" s="235" t="n"/>
      <c r="M437" s="565" t="n"/>
      <c r="N437" s="565" t="n"/>
      <c r="O437" s="565" t="n"/>
      <c r="P437" s="565" t="n"/>
      <c r="Q437" s="565" t="n"/>
      <c r="R437" s="565" t="n"/>
      <c r="S437" s="565" t="n"/>
      <c r="T437" s="565" t="n"/>
      <c r="U437" s="565" t="n"/>
      <c r="V437" s="565" t="n"/>
      <c r="W437" s="565" t="n"/>
      <c r="X437" s="565" t="n"/>
      <c r="Y437" s="565" t="n"/>
      <c r="Z437" s="565" t="n"/>
      <c r="AA437" s="565" t="n"/>
      <c r="AB437" s="565" t="n"/>
      <c r="AC437" s="565" t="n"/>
      <c r="AD437" s="565" t="n"/>
      <c r="AE437" s="565" t="n"/>
      <c r="AF437" s="565" t="n"/>
      <c r="AG437" s="565" t="n"/>
      <c r="AH437" s="565" t="n"/>
      <c r="AI437" s="565" t="n"/>
      <c r="AJ437" s="565" t="n"/>
      <c r="AK437" s="565" t="n"/>
      <c r="AL437" s="565" t="n"/>
      <c r="AM437" s="565" t="n"/>
      <c r="AN437" s="565" t="n"/>
      <c r="AO437" s="565" t="n"/>
      <c r="AP437" s="565" t="n"/>
      <c r="AQ437" s="565" t="n"/>
      <c r="AR437" s="565" t="n"/>
      <c r="AS437" s="565" t="n"/>
      <c r="AT437" s="565" t="n"/>
      <c r="AU437" s="565" t="n"/>
      <c r="AV437" s="565" t="n"/>
      <c r="AW437" s="565" t="n"/>
      <c r="AX437" s="565" t="n"/>
      <c r="AY437" s="565" t="n"/>
      <c r="AZ437" s="565" t="n"/>
      <c r="BA437" s="565" t="n"/>
      <c r="BB437" s="565" t="n"/>
      <c r="BC437" s="565" t="n"/>
      <c r="BD437" s="565" t="n"/>
      <c r="BE437" s="565" t="n"/>
      <c r="BF437" s="565" t="n"/>
      <c r="BG437" s="565" t="n"/>
      <c r="BH437" s="565" t="n"/>
      <c r="BI437" s="565" t="n"/>
      <c r="BJ437" s="565" t="n"/>
      <c r="BK437" s="565" t="n"/>
      <c r="BL437" s="565" t="n"/>
      <c r="BM437" s="565" t="n"/>
      <c r="BN437" s="565" t="n"/>
      <c r="BO437" s="565" t="n"/>
      <c r="BP437" s="565" t="n"/>
      <c r="BQ437" s="565" t="n"/>
      <c r="BR437" s="565" t="n"/>
      <c r="BS437" s="565" t="n"/>
      <c r="BT437" s="565" t="n"/>
    </row>
    <row hidden="true" ht="16.5" outlineLevel="2" r="438">
      <c r="A438" s="529" t="e">
        <f aca="false" ca="false" dt2D="false" dtr="false" t="normal">A437</f>
        <v>#N/A</v>
      </c>
      <c r="F438" s="482" t="e">
        <f aca="false" ca="false" dt2D="false" dtr="false" t="normal">F437</f>
        <v>#N/A</v>
      </c>
      <c r="G438" s="482" t="n">
        <f aca="false" ca="false" dt2D="false" dtr="false" t="normal">G437</f>
        <v>0</v>
      </c>
      <c r="I438" s="566" t="s">
        <v>695</v>
      </c>
      <c r="J438" s="626" t="s">
        <v>587</v>
      </c>
      <c r="K438" s="567" t="n"/>
      <c r="L438" s="627" t="n"/>
      <c r="M438" s="568" t="n">
        <f aca="false" ca="false" dt2D="false" dtr="false" t="normal">$L438*$K438*M437</f>
        <v>0</v>
      </c>
      <c r="N438" s="568" t="n">
        <f aca="false" ca="false" dt2D="false" dtr="false" t="normal">$L438*$K438*N437</f>
        <v>0</v>
      </c>
      <c r="O438" s="568" t="n">
        <f aca="false" ca="false" dt2D="false" dtr="false" t="normal">$L438*$K438*O437</f>
        <v>0</v>
      </c>
      <c r="P438" s="568" t="n">
        <f aca="false" ca="false" dt2D="false" dtr="false" t="normal">$L438*$K438*P437</f>
        <v>0</v>
      </c>
      <c r="Q438" s="568" t="n">
        <f aca="false" ca="false" dt2D="false" dtr="false" t="normal">$L438*$K438*Q437</f>
        <v>0</v>
      </c>
      <c r="R438" s="568" t="n">
        <f aca="false" ca="false" dt2D="false" dtr="false" t="normal">$L438*$K438*R437</f>
        <v>0</v>
      </c>
      <c r="S438" s="568" t="n">
        <f aca="false" ca="false" dt2D="false" dtr="false" t="normal">$L438*$K438*S437</f>
        <v>0</v>
      </c>
      <c r="T438" s="568" t="n">
        <f aca="false" ca="false" dt2D="false" dtr="false" t="normal">$L438*$K438*T437</f>
        <v>0</v>
      </c>
      <c r="U438" s="568" t="n">
        <f aca="false" ca="false" dt2D="false" dtr="false" t="normal">$L438*$K438*U437</f>
        <v>0</v>
      </c>
      <c r="V438" s="568" t="n">
        <f aca="false" ca="false" dt2D="false" dtr="false" t="normal">$L438*$K438*V437</f>
        <v>0</v>
      </c>
      <c r="W438" s="568" t="n">
        <f aca="false" ca="false" dt2D="false" dtr="false" t="normal">$L438*$K438*W437</f>
        <v>0</v>
      </c>
      <c r="X438" s="568" t="n">
        <f aca="false" ca="false" dt2D="false" dtr="false" t="normal">$L438*$K438*X437</f>
        <v>0</v>
      </c>
      <c r="Y438" s="568" t="n">
        <f aca="false" ca="false" dt2D="false" dtr="false" t="normal">$L438*$K438*Y437</f>
        <v>0</v>
      </c>
      <c r="Z438" s="568" t="n">
        <f aca="false" ca="false" dt2D="false" dtr="false" t="normal">$L438*$K438*Z437</f>
        <v>0</v>
      </c>
      <c r="AA438" s="568" t="n">
        <f aca="false" ca="false" dt2D="false" dtr="false" t="normal">$L438*$K438*AA437</f>
        <v>0</v>
      </c>
      <c r="AB438" s="568" t="n">
        <f aca="false" ca="false" dt2D="false" dtr="false" t="normal">$L438*$K438*AB437</f>
        <v>0</v>
      </c>
      <c r="AC438" s="568" t="n">
        <f aca="false" ca="false" dt2D="false" dtr="false" t="normal">$L438*$K438*AC437</f>
        <v>0</v>
      </c>
      <c r="AD438" s="568" t="n">
        <f aca="false" ca="false" dt2D="false" dtr="false" t="normal">$L438*$K438*AD437</f>
        <v>0</v>
      </c>
      <c r="AE438" s="568" t="n">
        <f aca="false" ca="false" dt2D="false" dtr="false" t="normal">$L438*$K438*AE437</f>
        <v>0</v>
      </c>
      <c r="AF438" s="568" t="n">
        <f aca="false" ca="false" dt2D="false" dtr="false" t="normal">$L438*$K438*AF437</f>
        <v>0</v>
      </c>
      <c r="AG438" s="568" t="n">
        <f aca="false" ca="false" dt2D="false" dtr="false" t="normal">$L438*$K438*AG437</f>
        <v>0</v>
      </c>
      <c r="AH438" s="568" t="n">
        <f aca="false" ca="false" dt2D="false" dtr="false" t="normal">$L438*$K438*AH437</f>
        <v>0</v>
      </c>
      <c r="AI438" s="568" t="n">
        <f aca="false" ca="false" dt2D="false" dtr="false" t="normal">$L438*$K438*AI437</f>
        <v>0</v>
      </c>
      <c r="AJ438" s="568" t="n">
        <f aca="false" ca="false" dt2D="false" dtr="false" t="normal">$L438*$K438*AJ437</f>
        <v>0</v>
      </c>
      <c r="AK438" s="568" t="n">
        <f aca="false" ca="false" dt2D="false" dtr="false" t="normal">$L438*$K438*AK437</f>
        <v>0</v>
      </c>
      <c r="AL438" s="568" t="n">
        <f aca="false" ca="false" dt2D="false" dtr="false" t="normal">$L438*$K438*AL437</f>
        <v>0</v>
      </c>
      <c r="AM438" s="568" t="n">
        <f aca="false" ca="false" dt2D="false" dtr="false" t="normal">$L438*$K438*AM437</f>
        <v>0</v>
      </c>
      <c r="AN438" s="568" t="n">
        <f aca="false" ca="false" dt2D="false" dtr="false" t="normal">$L438*$K438*AN437</f>
        <v>0</v>
      </c>
      <c r="AO438" s="568" t="n">
        <f aca="false" ca="false" dt2D="false" dtr="false" t="normal">$L438*$K438*AO437</f>
        <v>0</v>
      </c>
      <c r="AP438" s="568" t="n">
        <f aca="false" ca="false" dt2D="false" dtr="false" t="normal">$L438*$K438*AP437</f>
        <v>0</v>
      </c>
      <c r="AQ438" s="568" t="n">
        <f aca="false" ca="false" dt2D="false" dtr="false" t="normal">$L438*$K438*AQ437</f>
        <v>0</v>
      </c>
      <c r="AR438" s="568" t="n">
        <f aca="false" ca="false" dt2D="false" dtr="false" t="normal">$L438*$K438*AR437</f>
        <v>0</v>
      </c>
      <c r="AS438" s="568" t="n">
        <f aca="false" ca="false" dt2D="false" dtr="false" t="normal">$L438*$K438*AS437</f>
        <v>0</v>
      </c>
      <c r="AT438" s="568" t="n">
        <f aca="false" ca="false" dt2D="false" dtr="false" t="normal">$L438*$K438*AT437</f>
        <v>0</v>
      </c>
      <c r="AU438" s="568" t="n">
        <f aca="false" ca="false" dt2D="false" dtr="false" t="normal">$L438*$K438*AU437</f>
        <v>0</v>
      </c>
      <c r="AV438" s="568" t="n">
        <f aca="false" ca="false" dt2D="false" dtr="false" t="normal">$L438*$K438*AV437</f>
        <v>0</v>
      </c>
      <c r="AW438" s="568" t="n">
        <f aca="false" ca="false" dt2D="false" dtr="false" t="normal">$L438*$K438*AW437</f>
        <v>0</v>
      </c>
      <c r="AX438" s="568" t="n">
        <f aca="false" ca="false" dt2D="false" dtr="false" t="normal">$L438*$K438*AX437</f>
        <v>0</v>
      </c>
      <c r="AY438" s="568" t="n">
        <f aca="false" ca="false" dt2D="false" dtr="false" t="normal">$L438*$K438*AY437</f>
        <v>0</v>
      </c>
      <c r="AZ438" s="568" t="n">
        <f aca="false" ca="false" dt2D="false" dtr="false" t="normal">$L438*$K438*AZ437</f>
        <v>0</v>
      </c>
      <c r="BA438" s="568" t="n">
        <f aca="false" ca="false" dt2D="false" dtr="false" t="normal">$L438*$K438*BA437</f>
        <v>0</v>
      </c>
      <c r="BB438" s="568" t="n">
        <f aca="false" ca="false" dt2D="false" dtr="false" t="normal">$L438*$K438*BB437</f>
        <v>0</v>
      </c>
      <c r="BC438" s="568" t="n">
        <f aca="false" ca="false" dt2D="false" dtr="false" t="normal">$L438*$K438*BC437</f>
        <v>0</v>
      </c>
      <c r="BD438" s="568" t="n">
        <f aca="false" ca="false" dt2D="false" dtr="false" t="normal">$L438*$K438*BD437</f>
        <v>0</v>
      </c>
      <c r="BE438" s="568" t="n">
        <f aca="false" ca="false" dt2D="false" dtr="false" t="normal">$L438*$K438*BE437</f>
        <v>0</v>
      </c>
      <c r="BF438" s="568" t="n">
        <f aca="false" ca="false" dt2D="false" dtr="false" t="normal">$L438*$K438*BF437</f>
        <v>0</v>
      </c>
      <c r="BG438" s="568" t="n">
        <f aca="false" ca="false" dt2D="false" dtr="false" t="normal">$L438*$K438*BG437</f>
        <v>0</v>
      </c>
      <c r="BH438" s="568" t="n">
        <f aca="false" ca="false" dt2D="false" dtr="false" t="normal">$L438*$K438*BH437</f>
        <v>0</v>
      </c>
      <c r="BI438" s="568" t="n">
        <f aca="false" ca="false" dt2D="false" dtr="false" t="normal">$L438*$K438*BI437</f>
        <v>0</v>
      </c>
      <c r="BJ438" s="568" t="n">
        <f aca="false" ca="false" dt2D="false" dtr="false" t="normal">$L438*$K438*BJ437</f>
        <v>0</v>
      </c>
      <c r="BK438" s="568" t="n">
        <f aca="false" ca="false" dt2D="false" dtr="false" t="normal">$L438*$K438*BK437</f>
        <v>0</v>
      </c>
      <c r="BL438" s="568" t="n">
        <f aca="false" ca="false" dt2D="false" dtr="false" t="normal">$L438*$K438*BL437</f>
        <v>0</v>
      </c>
      <c r="BM438" s="568" t="n">
        <f aca="false" ca="false" dt2D="false" dtr="false" t="normal">$L438*$K438*BM437</f>
        <v>0</v>
      </c>
      <c r="BN438" s="568" t="n">
        <f aca="false" ca="false" dt2D="false" dtr="false" t="normal">$L438*$K438*BN437</f>
        <v>0</v>
      </c>
      <c r="BO438" s="568" t="n">
        <f aca="false" ca="false" dt2D="false" dtr="false" t="normal">$L438*$K438*BO437</f>
        <v>0</v>
      </c>
      <c r="BP438" s="568" t="n">
        <f aca="false" ca="false" dt2D="false" dtr="false" t="normal">$L438*$K438*BP437</f>
        <v>0</v>
      </c>
      <c r="BQ438" s="568" t="n">
        <f aca="false" ca="false" dt2D="false" dtr="false" t="normal">$L438*$K438*BQ437</f>
        <v>0</v>
      </c>
      <c r="BR438" s="568" t="n">
        <f aca="false" ca="false" dt2D="false" dtr="false" t="normal">$L438*$K438*BR437</f>
        <v>0</v>
      </c>
      <c r="BS438" s="568" t="n">
        <f aca="false" ca="false" dt2D="false" dtr="false" t="normal">$L438*$K438*BS437</f>
        <v>0</v>
      </c>
      <c r="BT438" s="568" t="n">
        <f aca="false" ca="false" dt2D="false" dtr="false" t="normal">$L438*$K438*BT437</f>
        <v>0</v>
      </c>
    </row>
    <row hidden="true" ht="16.5" outlineLevel="2" r="439">
      <c r="A439" s="529" t="e">
        <f aca="false" ca="false" dt2D="false" dtr="false" t="normal">A438</f>
        <v>#N/A</v>
      </c>
      <c r="F439" s="482" t="e">
        <f aca="false" ca="false" dt2D="false" dtr="false" t="normal">F438</f>
        <v>#N/A</v>
      </c>
      <c r="G439" s="482" t="n">
        <f aca="false" ca="false" dt2D="false" dtr="false" t="normal">G438</f>
        <v>0</v>
      </c>
      <c r="I439" s="566" t="s">
        <v>696</v>
      </c>
      <c r="J439" s="626" t="s">
        <v>587</v>
      </c>
      <c r="K439" s="567" t="n"/>
      <c r="L439" s="627" t="n"/>
      <c r="M439" s="568" t="n">
        <f aca="false" ca="false" dt2D="false" dtr="false" t="normal">$L439*$K439*M437</f>
        <v>0</v>
      </c>
      <c r="N439" s="568" t="n">
        <f aca="false" ca="false" dt2D="false" dtr="false" t="normal">$L439*$K439*N437</f>
        <v>0</v>
      </c>
      <c r="O439" s="568" t="n">
        <f aca="false" ca="false" dt2D="false" dtr="false" t="normal">$L439*$K439*O437</f>
        <v>0</v>
      </c>
      <c r="P439" s="568" t="n">
        <f aca="false" ca="false" dt2D="false" dtr="false" t="normal">$L439*$K439*P437</f>
        <v>0</v>
      </c>
      <c r="Q439" s="568" t="n">
        <f aca="false" ca="false" dt2D="false" dtr="false" t="normal">$L439*$K439*Q437</f>
        <v>0</v>
      </c>
      <c r="R439" s="568" t="n">
        <f aca="false" ca="false" dt2D="false" dtr="false" t="normal">$L439*$K439*R437</f>
        <v>0</v>
      </c>
      <c r="S439" s="568" t="n">
        <f aca="false" ca="false" dt2D="false" dtr="false" t="normal">$L439*$K439*S437</f>
        <v>0</v>
      </c>
      <c r="T439" s="568" t="n">
        <f aca="false" ca="false" dt2D="false" dtr="false" t="normal">$L439*$K439*T437</f>
        <v>0</v>
      </c>
      <c r="U439" s="568" t="n">
        <f aca="false" ca="false" dt2D="false" dtr="false" t="normal">$L439*$K439*U437</f>
        <v>0</v>
      </c>
      <c r="V439" s="568" t="n">
        <f aca="false" ca="false" dt2D="false" dtr="false" t="normal">$L439*$K439*V437</f>
        <v>0</v>
      </c>
      <c r="W439" s="568" t="n">
        <f aca="false" ca="false" dt2D="false" dtr="false" t="normal">$L439*$K439*W437</f>
        <v>0</v>
      </c>
      <c r="X439" s="568" t="n">
        <f aca="false" ca="false" dt2D="false" dtr="false" t="normal">$L439*$K439*X437</f>
        <v>0</v>
      </c>
      <c r="Y439" s="568" t="n">
        <f aca="false" ca="false" dt2D="false" dtr="false" t="normal">$L439*$K439*Y437</f>
        <v>0</v>
      </c>
      <c r="Z439" s="568" t="n">
        <f aca="false" ca="false" dt2D="false" dtr="false" t="normal">$L439*$K439*Z437</f>
        <v>0</v>
      </c>
      <c r="AA439" s="568" t="n">
        <f aca="false" ca="false" dt2D="false" dtr="false" t="normal">$L439*$K439*AA437</f>
        <v>0</v>
      </c>
      <c r="AB439" s="568" t="n">
        <f aca="false" ca="false" dt2D="false" dtr="false" t="normal">$L439*$K439*AB437</f>
        <v>0</v>
      </c>
      <c r="AC439" s="568" t="n">
        <f aca="false" ca="false" dt2D="false" dtr="false" t="normal">$L439*$K439*AC437</f>
        <v>0</v>
      </c>
      <c r="AD439" s="568" t="n">
        <f aca="false" ca="false" dt2D="false" dtr="false" t="normal">$L439*$K439*AD437</f>
        <v>0</v>
      </c>
      <c r="AE439" s="568" t="n">
        <f aca="false" ca="false" dt2D="false" dtr="false" t="normal">$L439*$K439*AE437</f>
        <v>0</v>
      </c>
      <c r="AF439" s="568" t="n">
        <f aca="false" ca="false" dt2D="false" dtr="false" t="normal">$L439*$K439*AF437</f>
        <v>0</v>
      </c>
      <c r="AG439" s="568" t="n">
        <f aca="false" ca="false" dt2D="false" dtr="false" t="normal">$L439*$K439*AG437</f>
        <v>0</v>
      </c>
      <c r="AH439" s="568" t="n">
        <f aca="false" ca="false" dt2D="false" dtr="false" t="normal">$L439*$K439*AH437</f>
        <v>0</v>
      </c>
      <c r="AI439" s="568" t="n">
        <f aca="false" ca="false" dt2D="false" dtr="false" t="normal">$L439*$K439*AI437</f>
        <v>0</v>
      </c>
      <c r="AJ439" s="568" t="n">
        <f aca="false" ca="false" dt2D="false" dtr="false" t="normal">$L439*$K439*AJ437</f>
        <v>0</v>
      </c>
      <c r="AK439" s="568" t="n">
        <f aca="false" ca="false" dt2D="false" dtr="false" t="normal">$L439*$K439*AK437</f>
        <v>0</v>
      </c>
      <c r="AL439" s="568" t="n">
        <f aca="false" ca="false" dt2D="false" dtr="false" t="normal">$L439*$K439*AL437</f>
        <v>0</v>
      </c>
      <c r="AM439" s="568" t="n">
        <f aca="false" ca="false" dt2D="false" dtr="false" t="normal">$L439*$K439*AM437</f>
        <v>0</v>
      </c>
      <c r="AN439" s="568" t="n">
        <f aca="false" ca="false" dt2D="false" dtr="false" t="normal">$L439*$K439*AN437</f>
        <v>0</v>
      </c>
      <c r="AO439" s="568" t="n">
        <f aca="false" ca="false" dt2D="false" dtr="false" t="normal">$L439*$K439*AO437</f>
        <v>0</v>
      </c>
      <c r="AP439" s="568" t="n">
        <f aca="false" ca="false" dt2D="false" dtr="false" t="normal">$L439*$K439*AP437</f>
        <v>0</v>
      </c>
      <c r="AQ439" s="568" t="n">
        <f aca="false" ca="false" dt2D="false" dtr="false" t="normal">$L439*$K439*AQ437</f>
        <v>0</v>
      </c>
      <c r="AR439" s="568" t="n">
        <f aca="false" ca="false" dt2D="false" dtr="false" t="normal">$L439*$K439*AR437</f>
        <v>0</v>
      </c>
      <c r="AS439" s="568" t="n">
        <f aca="false" ca="false" dt2D="false" dtr="false" t="normal">$L439*$K439*AS437</f>
        <v>0</v>
      </c>
      <c r="AT439" s="568" t="n">
        <f aca="false" ca="false" dt2D="false" dtr="false" t="normal">$L439*$K439*AT437</f>
        <v>0</v>
      </c>
      <c r="AU439" s="568" t="n">
        <f aca="false" ca="false" dt2D="false" dtr="false" t="normal">$L439*$K439*AU437</f>
        <v>0</v>
      </c>
      <c r="AV439" s="568" t="n">
        <f aca="false" ca="false" dt2D="false" dtr="false" t="normal">$L439*$K439*AV437</f>
        <v>0</v>
      </c>
      <c r="AW439" s="568" t="n">
        <f aca="false" ca="false" dt2D="false" dtr="false" t="normal">$L439*$K439*AW437</f>
        <v>0</v>
      </c>
      <c r="AX439" s="568" t="n">
        <f aca="false" ca="false" dt2D="false" dtr="false" t="normal">$L439*$K439*AX437</f>
        <v>0</v>
      </c>
      <c r="AY439" s="568" t="n">
        <f aca="false" ca="false" dt2D="false" dtr="false" t="normal">$L439*$K439*AY437</f>
        <v>0</v>
      </c>
      <c r="AZ439" s="568" t="n">
        <f aca="false" ca="false" dt2D="false" dtr="false" t="normal">$L439*$K439*AZ437</f>
        <v>0</v>
      </c>
      <c r="BA439" s="568" t="n">
        <f aca="false" ca="false" dt2D="false" dtr="false" t="normal">$L439*$K439*BA437</f>
        <v>0</v>
      </c>
      <c r="BB439" s="568" t="n">
        <f aca="false" ca="false" dt2D="false" dtr="false" t="normal">$L439*$K439*BB437</f>
        <v>0</v>
      </c>
      <c r="BC439" s="568" t="n">
        <f aca="false" ca="false" dt2D="false" dtr="false" t="normal">$L439*$K439*BC437</f>
        <v>0</v>
      </c>
      <c r="BD439" s="568" t="n">
        <f aca="false" ca="false" dt2D="false" dtr="false" t="normal">$L439*$K439*BD437</f>
        <v>0</v>
      </c>
      <c r="BE439" s="568" t="n">
        <f aca="false" ca="false" dt2D="false" dtr="false" t="normal">$L439*$K439*BE437</f>
        <v>0</v>
      </c>
      <c r="BF439" s="568" t="n">
        <f aca="false" ca="false" dt2D="false" dtr="false" t="normal">$L439*$K439*BF437</f>
        <v>0</v>
      </c>
      <c r="BG439" s="568" t="n">
        <f aca="false" ca="false" dt2D="false" dtr="false" t="normal">$L439*$K439*BG437</f>
        <v>0</v>
      </c>
      <c r="BH439" s="568" t="n">
        <f aca="false" ca="false" dt2D="false" dtr="false" t="normal">$L439*$K439*BH437</f>
        <v>0</v>
      </c>
      <c r="BI439" s="568" t="n">
        <f aca="false" ca="false" dt2D="false" dtr="false" t="normal">$L439*$K439*BI437</f>
        <v>0</v>
      </c>
      <c r="BJ439" s="568" t="n">
        <f aca="false" ca="false" dt2D="false" dtr="false" t="normal">$L439*$K439*BJ437</f>
        <v>0</v>
      </c>
      <c r="BK439" s="568" t="n">
        <f aca="false" ca="false" dt2D="false" dtr="false" t="normal">$L439*$K439*BK437</f>
        <v>0</v>
      </c>
      <c r="BL439" s="568" t="n">
        <f aca="false" ca="false" dt2D="false" dtr="false" t="normal">$L439*$K439*BL437</f>
        <v>0</v>
      </c>
      <c r="BM439" s="568" t="n">
        <f aca="false" ca="false" dt2D="false" dtr="false" t="normal">$L439*$K439*BM437</f>
        <v>0</v>
      </c>
      <c r="BN439" s="568" t="n">
        <f aca="false" ca="false" dt2D="false" dtr="false" t="normal">$L439*$K439*BN437</f>
        <v>0</v>
      </c>
      <c r="BO439" s="568" t="n">
        <f aca="false" ca="false" dt2D="false" dtr="false" t="normal">$L439*$K439*BO437</f>
        <v>0</v>
      </c>
      <c r="BP439" s="568" t="n">
        <f aca="false" ca="false" dt2D="false" dtr="false" t="normal">$L439*$K439*BP437</f>
        <v>0</v>
      </c>
      <c r="BQ439" s="568" t="n">
        <f aca="false" ca="false" dt2D="false" dtr="false" t="normal">$L439*$K439*BQ437</f>
        <v>0</v>
      </c>
      <c r="BR439" s="568" t="n">
        <f aca="false" ca="false" dt2D="false" dtr="false" t="normal">$L439*$K439*BR437</f>
        <v>0</v>
      </c>
      <c r="BS439" s="568" t="n">
        <f aca="false" ca="false" dt2D="false" dtr="false" t="normal">$L439*$K439*BS437</f>
        <v>0</v>
      </c>
      <c r="BT439" s="568" t="n">
        <f aca="false" ca="false" dt2D="false" dtr="false" t="normal">$L439*$K439*BT437</f>
        <v>0</v>
      </c>
    </row>
    <row hidden="true" ht="16.5" outlineLevel="2" r="440">
      <c r="A440" s="529" t="e">
        <f aca="false" ca="false" dt2D="false" dtr="false" t="normal">A439</f>
        <v>#N/A</v>
      </c>
      <c r="F440" s="482" t="e">
        <f aca="false" ca="false" dt2D="false" dtr="false" t="normal">F439</f>
        <v>#N/A</v>
      </c>
      <c r="G440" s="482" t="n">
        <f aca="false" ca="false" dt2D="false" dtr="false" t="normal">G439</f>
        <v>0</v>
      </c>
      <c r="I440" s="566" t="s">
        <v>697</v>
      </c>
      <c r="J440" s="626" t="s">
        <v>587</v>
      </c>
      <c r="K440" s="567" t="n"/>
      <c r="L440" s="627" t="n"/>
      <c r="M440" s="568" t="n">
        <f aca="false" ca="false" dt2D="false" dtr="false" t="normal">$L440*$K440*M437</f>
        <v>0</v>
      </c>
      <c r="N440" s="568" t="n">
        <f aca="false" ca="false" dt2D="false" dtr="false" t="normal">$L440*$K440*N437</f>
        <v>0</v>
      </c>
      <c r="O440" s="568" t="n">
        <f aca="false" ca="false" dt2D="false" dtr="false" t="normal">$L440*$K440*O437</f>
        <v>0</v>
      </c>
      <c r="P440" s="568" t="n">
        <f aca="false" ca="false" dt2D="false" dtr="false" t="normal">$L440*$K440*P437</f>
        <v>0</v>
      </c>
      <c r="Q440" s="568" t="n">
        <f aca="false" ca="false" dt2D="false" dtr="false" t="normal">$L440*$K440*Q437</f>
        <v>0</v>
      </c>
      <c r="R440" s="568" t="n">
        <f aca="false" ca="false" dt2D="false" dtr="false" t="normal">$L440*$K440*R437</f>
        <v>0</v>
      </c>
      <c r="S440" s="568" t="n">
        <f aca="false" ca="false" dt2D="false" dtr="false" t="normal">$L440*$K440*S437</f>
        <v>0</v>
      </c>
      <c r="T440" s="568" t="n">
        <f aca="false" ca="false" dt2D="false" dtr="false" t="normal">$L440*$K440*T437</f>
        <v>0</v>
      </c>
      <c r="U440" s="568" t="n">
        <f aca="false" ca="false" dt2D="false" dtr="false" t="normal">$L440*$K440*U437</f>
        <v>0</v>
      </c>
      <c r="V440" s="568" t="n">
        <f aca="false" ca="false" dt2D="false" dtr="false" t="normal">$L440*$K440*V437</f>
        <v>0</v>
      </c>
      <c r="W440" s="568" t="n">
        <f aca="false" ca="false" dt2D="false" dtr="false" t="normal">$L440*$K440*W437</f>
        <v>0</v>
      </c>
      <c r="X440" s="568" t="n">
        <f aca="false" ca="false" dt2D="false" dtr="false" t="normal">$L440*$K440*X437</f>
        <v>0</v>
      </c>
      <c r="Y440" s="568" t="n">
        <f aca="false" ca="false" dt2D="false" dtr="false" t="normal">$L440*$K440*Y437</f>
        <v>0</v>
      </c>
      <c r="Z440" s="568" t="n">
        <f aca="false" ca="false" dt2D="false" dtr="false" t="normal">$L440*$K440*Z437</f>
        <v>0</v>
      </c>
      <c r="AA440" s="568" t="n">
        <f aca="false" ca="false" dt2D="false" dtr="false" t="normal">$L440*$K440*AA437</f>
        <v>0</v>
      </c>
      <c r="AB440" s="568" t="n">
        <f aca="false" ca="false" dt2D="false" dtr="false" t="normal">$L440*$K440*AB437</f>
        <v>0</v>
      </c>
      <c r="AC440" s="568" t="n">
        <f aca="false" ca="false" dt2D="false" dtr="false" t="normal">$L440*$K440*AC437</f>
        <v>0</v>
      </c>
      <c r="AD440" s="568" t="n">
        <f aca="false" ca="false" dt2D="false" dtr="false" t="normal">$L440*$K440*AD437</f>
        <v>0</v>
      </c>
      <c r="AE440" s="568" t="n">
        <f aca="false" ca="false" dt2D="false" dtr="false" t="normal">$L440*$K440*AE437</f>
        <v>0</v>
      </c>
      <c r="AF440" s="568" t="n">
        <f aca="false" ca="false" dt2D="false" dtr="false" t="normal">$L440*$K440*AF437</f>
        <v>0</v>
      </c>
      <c r="AG440" s="568" t="n">
        <f aca="false" ca="false" dt2D="false" dtr="false" t="normal">$L440*$K440*AG437</f>
        <v>0</v>
      </c>
      <c r="AH440" s="568" t="n">
        <f aca="false" ca="false" dt2D="false" dtr="false" t="normal">$L440*$K440*AH437</f>
        <v>0</v>
      </c>
      <c r="AI440" s="568" t="n">
        <f aca="false" ca="false" dt2D="false" dtr="false" t="normal">$L440*$K440*AI437</f>
        <v>0</v>
      </c>
      <c r="AJ440" s="568" t="n">
        <f aca="false" ca="false" dt2D="false" dtr="false" t="normal">$L440*$K440*AJ437</f>
        <v>0</v>
      </c>
      <c r="AK440" s="568" t="n">
        <f aca="false" ca="false" dt2D="false" dtr="false" t="normal">$L440*$K440*AK437</f>
        <v>0</v>
      </c>
      <c r="AL440" s="568" t="n">
        <f aca="false" ca="false" dt2D="false" dtr="false" t="normal">$L440*$K440*AL437</f>
        <v>0</v>
      </c>
      <c r="AM440" s="568" t="n">
        <f aca="false" ca="false" dt2D="false" dtr="false" t="normal">$L440*$K440*AM437</f>
        <v>0</v>
      </c>
      <c r="AN440" s="568" t="n">
        <f aca="false" ca="false" dt2D="false" dtr="false" t="normal">$L440*$K440*AN437</f>
        <v>0</v>
      </c>
      <c r="AO440" s="568" t="n">
        <f aca="false" ca="false" dt2D="false" dtr="false" t="normal">$L440*$K440*AO437</f>
        <v>0</v>
      </c>
      <c r="AP440" s="568" t="n">
        <f aca="false" ca="false" dt2D="false" dtr="false" t="normal">$L440*$K440*AP437</f>
        <v>0</v>
      </c>
      <c r="AQ440" s="568" t="n">
        <f aca="false" ca="false" dt2D="false" dtr="false" t="normal">$L440*$K440*AQ437</f>
        <v>0</v>
      </c>
      <c r="AR440" s="568" t="n">
        <f aca="false" ca="false" dt2D="false" dtr="false" t="normal">$L440*$K440*AR437</f>
        <v>0</v>
      </c>
      <c r="AS440" s="568" t="n">
        <f aca="false" ca="false" dt2D="false" dtr="false" t="normal">$L440*$K440*AS437</f>
        <v>0</v>
      </c>
      <c r="AT440" s="568" t="n">
        <f aca="false" ca="false" dt2D="false" dtr="false" t="normal">$L440*$K440*AT437</f>
        <v>0</v>
      </c>
      <c r="AU440" s="568" t="n">
        <f aca="false" ca="false" dt2D="false" dtr="false" t="normal">$L440*$K440*AU437</f>
        <v>0</v>
      </c>
      <c r="AV440" s="568" t="n">
        <f aca="false" ca="false" dt2D="false" dtr="false" t="normal">$L440*$K440*AV437</f>
        <v>0</v>
      </c>
      <c r="AW440" s="568" t="n">
        <f aca="false" ca="false" dt2D="false" dtr="false" t="normal">$L440*$K440*AW437</f>
        <v>0</v>
      </c>
      <c r="AX440" s="568" t="n">
        <f aca="false" ca="false" dt2D="false" dtr="false" t="normal">$L440*$K440*AX437</f>
        <v>0</v>
      </c>
      <c r="AY440" s="568" t="n">
        <f aca="false" ca="false" dt2D="false" dtr="false" t="normal">$L440*$K440*AY437</f>
        <v>0</v>
      </c>
      <c r="AZ440" s="568" t="n">
        <f aca="false" ca="false" dt2D="false" dtr="false" t="normal">$L440*$K440*AZ437</f>
        <v>0</v>
      </c>
      <c r="BA440" s="568" t="n">
        <f aca="false" ca="false" dt2D="false" dtr="false" t="normal">$L440*$K440*BA437</f>
        <v>0</v>
      </c>
      <c r="BB440" s="568" t="n">
        <f aca="false" ca="false" dt2D="false" dtr="false" t="normal">$L440*$K440*BB437</f>
        <v>0</v>
      </c>
      <c r="BC440" s="568" t="n">
        <f aca="false" ca="false" dt2D="false" dtr="false" t="normal">$L440*$K440*BC437</f>
        <v>0</v>
      </c>
      <c r="BD440" s="568" t="n">
        <f aca="false" ca="false" dt2D="false" dtr="false" t="normal">$L440*$K440*BD437</f>
        <v>0</v>
      </c>
      <c r="BE440" s="568" t="n">
        <f aca="false" ca="false" dt2D="false" dtr="false" t="normal">$L440*$K440*BE437</f>
        <v>0</v>
      </c>
      <c r="BF440" s="568" t="n">
        <f aca="false" ca="false" dt2D="false" dtr="false" t="normal">$L440*$K440*BF437</f>
        <v>0</v>
      </c>
      <c r="BG440" s="568" t="n">
        <f aca="false" ca="false" dt2D="false" dtr="false" t="normal">$L440*$K440*BG437</f>
        <v>0</v>
      </c>
      <c r="BH440" s="568" t="n">
        <f aca="false" ca="false" dt2D="false" dtr="false" t="normal">$L440*$K440*BH437</f>
        <v>0</v>
      </c>
      <c r="BI440" s="568" t="n">
        <f aca="false" ca="false" dt2D="false" dtr="false" t="normal">$L440*$K440*BI437</f>
        <v>0</v>
      </c>
      <c r="BJ440" s="568" t="n">
        <f aca="false" ca="false" dt2D="false" dtr="false" t="normal">$L440*$K440*BJ437</f>
        <v>0</v>
      </c>
      <c r="BK440" s="568" t="n">
        <f aca="false" ca="false" dt2D="false" dtr="false" t="normal">$L440*$K440*BK437</f>
        <v>0</v>
      </c>
      <c r="BL440" s="568" t="n">
        <f aca="false" ca="false" dt2D="false" dtr="false" t="normal">$L440*$K440*BL437</f>
        <v>0</v>
      </c>
      <c r="BM440" s="568" t="n">
        <f aca="false" ca="false" dt2D="false" dtr="false" t="normal">$L440*$K440*BM437</f>
        <v>0</v>
      </c>
      <c r="BN440" s="568" t="n">
        <f aca="false" ca="false" dt2D="false" dtr="false" t="normal">$L440*$K440*BN437</f>
        <v>0</v>
      </c>
      <c r="BO440" s="568" t="n">
        <f aca="false" ca="false" dt2D="false" dtr="false" t="normal">$L440*$K440*BO437</f>
        <v>0</v>
      </c>
      <c r="BP440" s="568" t="n">
        <f aca="false" ca="false" dt2D="false" dtr="false" t="normal">$L440*$K440*BP437</f>
        <v>0</v>
      </c>
      <c r="BQ440" s="568" t="n">
        <f aca="false" ca="false" dt2D="false" dtr="false" t="normal">$L440*$K440*BQ437</f>
        <v>0</v>
      </c>
      <c r="BR440" s="568" t="n">
        <f aca="false" ca="false" dt2D="false" dtr="false" t="normal">$L440*$K440*BR437</f>
        <v>0</v>
      </c>
      <c r="BS440" s="568" t="n">
        <f aca="false" ca="false" dt2D="false" dtr="false" t="normal">$L440*$K440*BS437</f>
        <v>0</v>
      </c>
      <c r="BT440" s="568" t="n">
        <f aca="false" ca="false" dt2D="false" dtr="false" t="normal">$L440*$K440*BT437</f>
        <v>0</v>
      </c>
    </row>
    <row hidden="true" ht="16.5" outlineLevel="2" r="441">
      <c r="A441" s="529" t="e">
        <f aca="false" ca="false" dt2D="false" dtr="false" t="normal">A440</f>
        <v>#N/A</v>
      </c>
      <c r="F441" s="482" t="e">
        <f aca="false" ca="false" dt2D="false" dtr="false" t="normal">F440</f>
        <v>#N/A</v>
      </c>
      <c r="G441" s="482" t="n">
        <f aca="false" ca="false" dt2D="false" dtr="false" t="normal">G440</f>
        <v>0</v>
      </c>
      <c r="I441" s="566" t="s">
        <v>733</v>
      </c>
      <c r="J441" s="626" t="n"/>
      <c r="K441" s="567" t="n"/>
      <c r="L441" s="627" t="n"/>
      <c r="M441" s="568" t="n">
        <f aca="false" ca="false" dt2D="false" dtr="false" t="normal">$L441*$K441*M437</f>
        <v>0</v>
      </c>
      <c r="N441" s="568" t="n">
        <f aca="false" ca="false" dt2D="false" dtr="false" t="normal">$L441*$K441*N437</f>
        <v>0</v>
      </c>
      <c r="O441" s="568" t="n">
        <f aca="false" ca="false" dt2D="false" dtr="false" t="normal">$L441*$K441*O437</f>
        <v>0</v>
      </c>
      <c r="P441" s="568" t="n">
        <f aca="false" ca="false" dt2D="false" dtr="false" t="normal">$L441*$K441*P437</f>
        <v>0</v>
      </c>
      <c r="Q441" s="568" t="n">
        <f aca="false" ca="false" dt2D="false" dtr="false" t="normal">$L441*$K441*Q437</f>
        <v>0</v>
      </c>
      <c r="R441" s="568" t="n">
        <f aca="false" ca="false" dt2D="false" dtr="false" t="normal">$L441*$K441*R437</f>
        <v>0</v>
      </c>
      <c r="S441" s="568" t="n">
        <f aca="false" ca="false" dt2D="false" dtr="false" t="normal">$L441*$K441*S437</f>
        <v>0</v>
      </c>
      <c r="T441" s="568" t="n">
        <f aca="false" ca="false" dt2D="false" dtr="false" t="normal">$L441*$K441*T437</f>
        <v>0</v>
      </c>
      <c r="U441" s="568" t="n">
        <f aca="false" ca="false" dt2D="false" dtr="false" t="normal">$L441*$K441*U437</f>
        <v>0</v>
      </c>
      <c r="V441" s="568" t="n">
        <f aca="false" ca="false" dt2D="false" dtr="false" t="normal">$L441*$K441*V437</f>
        <v>0</v>
      </c>
      <c r="W441" s="568" t="n">
        <f aca="false" ca="false" dt2D="false" dtr="false" t="normal">$L441*$K441*W437</f>
        <v>0</v>
      </c>
      <c r="X441" s="568" t="n">
        <f aca="false" ca="false" dt2D="false" dtr="false" t="normal">$L441*$K441*X437</f>
        <v>0</v>
      </c>
      <c r="Y441" s="568" t="n">
        <f aca="false" ca="false" dt2D="false" dtr="false" t="normal">$L441*$K441*Y437</f>
        <v>0</v>
      </c>
      <c r="Z441" s="568" t="n">
        <f aca="false" ca="false" dt2D="false" dtr="false" t="normal">$L441*$K441*Z437</f>
        <v>0</v>
      </c>
      <c r="AA441" s="568" t="n">
        <f aca="false" ca="false" dt2D="false" dtr="false" t="normal">$L441*$K441*AA437</f>
        <v>0</v>
      </c>
      <c r="AB441" s="568" t="n">
        <f aca="false" ca="false" dt2D="false" dtr="false" t="normal">$L441*$K441*AB437</f>
        <v>0</v>
      </c>
      <c r="AC441" s="568" t="n">
        <f aca="false" ca="false" dt2D="false" dtr="false" t="normal">$L441*$K441*AC437</f>
        <v>0</v>
      </c>
      <c r="AD441" s="568" t="n">
        <f aca="false" ca="false" dt2D="false" dtr="false" t="normal">$L441*$K441*AD437</f>
        <v>0</v>
      </c>
      <c r="AE441" s="568" t="n">
        <f aca="false" ca="false" dt2D="false" dtr="false" t="normal">$L441*$K441*AE437</f>
        <v>0</v>
      </c>
      <c r="AF441" s="568" t="n">
        <f aca="false" ca="false" dt2D="false" dtr="false" t="normal">$L441*$K441*AF437</f>
        <v>0</v>
      </c>
      <c r="AG441" s="568" t="n">
        <f aca="false" ca="false" dt2D="false" dtr="false" t="normal">$L441*$K441*AG437</f>
        <v>0</v>
      </c>
      <c r="AH441" s="568" t="n">
        <f aca="false" ca="false" dt2D="false" dtr="false" t="normal">$L441*$K441*AH437</f>
        <v>0</v>
      </c>
      <c r="AI441" s="568" t="n">
        <f aca="false" ca="false" dt2D="false" dtr="false" t="normal">$L441*$K441*AI437</f>
        <v>0</v>
      </c>
      <c r="AJ441" s="568" t="n">
        <f aca="false" ca="false" dt2D="false" dtr="false" t="normal">$L441*$K441*AJ437</f>
        <v>0</v>
      </c>
      <c r="AK441" s="568" t="n">
        <f aca="false" ca="false" dt2D="false" dtr="false" t="normal">$L441*$K441*AK437</f>
        <v>0</v>
      </c>
      <c r="AL441" s="568" t="n">
        <f aca="false" ca="false" dt2D="false" dtr="false" t="normal">$L441*$K441*AL437</f>
        <v>0</v>
      </c>
      <c r="AM441" s="568" t="n">
        <f aca="false" ca="false" dt2D="false" dtr="false" t="normal">$L441*$K441*AM437</f>
        <v>0</v>
      </c>
      <c r="AN441" s="568" t="n">
        <f aca="false" ca="false" dt2D="false" dtr="false" t="normal">$L441*$K441*AN437</f>
        <v>0</v>
      </c>
      <c r="AO441" s="568" t="n">
        <f aca="false" ca="false" dt2D="false" dtr="false" t="normal">$L441*$K441*AO437</f>
        <v>0</v>
      </c>
      <c r="AP441" s="568" t="n">
        <f aca="false" ca="false" dt2D="false" dtr="false" t="normal">$L441*$K441*AP437</f>
        <v>0</v>
      </c>
      <c r="AQ441" s="568" t="n">
        <f aca="false" ca="false" dt2D="false" dtr="false" t="normal">$L441*$K441*AQ437</f>
        <v>0</v>
      </c>
      <c r="AR441" s="568" t="n">
        <f aca="false" ca="false" dt2D="false" dtr="false" t="normal">$L441*$K441*AR437</f>
        <v>0</v>
      </c>
      <c r="AS441" s="568" t="n">
        <f aca="false" ca="false" dt2D="false" dtr="false" t="normal">$L441*$K441*AS437</f>
        <v>0</v>
      </c>
      <c r="AT441" s="568" t="n">
        <f aca="false" ca="false" dt2D="false" dtr="false" t="normal">$L441*$K441*AT437</f>
        <v>0</v>
      </c>
      <c r="AU441" s="568" t="n">
        <f aca="false" ca="false" dt2D="false" dtr="false" t="normal">$L441*$K441*AU437</f>
        <v>0</v>
      </c>
      <c r="AV441" s="568" t="n">
        <f aca="false" ca="false" dt2D="false" dtr="false" t="normal">$L441*$K441*AV437</f>
        <v>0</v>
      </c>
      <c r="AW441" s="568" t="n">
        <f aca="false" ca="false" dt2D="false" dtr="false" t="normal">$L441*$K441*AW437</f>
        <v>0</v>
      </c>
      <c r="AX441" s="568" t="n">
        <f aca="false" ca="false" dt2D="false" dtr="false" t="normal">$L441*$K441*AX437</f>
        <v>0</v>
      </c>
      <c r="AY441" s="568" t="n">
        <f aca="false" ca="false" dt2D="false" dtr="false" t="normal">$L441*$K441*AY437</f>
        <v>0</v>
      </c>
      <c r="AZ441" s="568" t="n">
        <f aca="false" ca="false" dt2D="false" dtr="false" t="normal">$L441*$K441*AZ437</f>
        <v>0</v>
      </c>
      <c r="BA441" s="568" t="n">
        <f aca="false" ca="false" dt2D="false" dtr="false" t="normal">$L441*$K441*BA437</f>
        <v>0</v>
      </c>
      <c r="BB441" s="568" t="n">
        <f aca="false" ca="false" dt2D="false" dtr="false" t="normal">$L441*$K441*BB437</f>
        <v>0</v>
      </c>
      <c r="BC441" s="568" t="n">
        <f aca="false" ca="false" dt2D="false" dtr="false" t="normal">$L441*$K441*BC437</f>
        <v>0</v>
      </c>
      <c r="BD441" s="568" t="n">
        <f aca="false" ca="false" dt2D="false" dtr="false" t="normal">$L441*$K441*BD437</f>
        <v>0</v>
      </c>
      <c r="BE441" s="568" t="n">
        <f aca="false" ca="false" dt2D="false" dtr="false" t="normal">$L441*$K441*BE437</f>
        <v>0</v>
      </c>
      <c r="BF441" s="568" t="n">
        <f aca="false" ca="false" dt2D="false" dtr="false" t="normal">$L441*$K441*BF437</f>
        <v>0</v>
      </c>
      <c r="BG441" s="568" t="n">
        <f aca="false" ca="false" dt2D="false" dtr="false" t="normal">$L441*$K441*BG437</f>
        <v>0</v>
      </c>
      <c r="BH441" s="568" t="n">
        <f aca="false" ca="false" dt2D="false" dtr="false" t="normal">$L441*$K441*BH437</f>
        <v>0</v>
      </c>
      <c r="BI441" s="568" t="n">
        <f aca="false" ca="false" dt2D="false" dtr="false" t="normal">$L441*$K441*BI437</f>
        <v>0</v>
      </c>
      <c r="BJ441" s="568" t="n">
        <f aca="false" ca="false" dt2D="false" dtr="false" t="normal">$L441*$K441*BJ437</f>
        <v>0</v>
      </c>
      <c r="BK441" s="568" t="n">
        <f aca="false" ca="false" dt2D="false" dtr="false" t="normal">$L441*$K441*BK437</f>
        <v>0</v>
      </c>
      <c r="BL441" s="568" t="n">
        <f aca="false" ca="false" dt2D="false" dtr="false" t="normal">$L441*$K441*BL437</f>
        <v>0</v>
      </c>
      <c r="BM441" s="568" t="n">
        <f aca="false" ca="false" dt2D="false" dtr="false" t="normal">$L441*$K441*BM437</f>
        <v>0</v>
      </c>
      <c r="BN441" s="568" t="n">
        <f aca="false" ca="false" dt2D="false" dtr="false" t="normal">$L441*$K441*BN437</f>
        <v>0</v>
      </c>
      <c r="BO441" s="568" t="n">
        <f aca="false" ca="false" dt2D="false" dtr="false" t="normal">$L441*$K441*BO437</f>
        <v>0</v>
      </c>
      <c r="BP441" s="568" t="n">
        <f aca="false" ca="false" dt2D="false" dtr="false" t="normal">$L441*$K441*BP437</f>
        <v>0</v>
      </c>
      <c r="BQ441" s="568" t="n">
        <f aca="false" ca="false" dt2D="false" dtr="false" t="normal">$L441*$K441*BQ437</f>
        <v>0</v>
      </c>
      <c r="BR441" s="568" t="n">
        <f aca="false" ca="false" dt2D="false" dtr="false" t="normal">$L441*$K441*BR437</f>
        <v>0</v>
      </c>
      <c r="BS441" s="568" t="n">
        <f aca="false" ca="false" dt2D="false" dtr="false" t="normal">$L441*$K441*BS437</f>
        <v>0</v>
      </c>
      <c r="BT441" s="568" t="n">
        <f aca="false" ca="false" dt2D="false" dtr="false" t="normal">$L441*$K441*BT437</f>
        <v>0</v>
      </c>
    </row>
    <row hidden="true" ht="16.5" outlineLevel="2" r="442">
      <c r="A442" s="529" t="e">
        <f aca="false" ca="false" dt2D="false" dtr="false" t="normal">A441</f>
        <v>#N/A</v>
      </c>
      <c r="F442" s="482" t="e">
        <f aca="false" ca="false" dt2D="false" dtr="false" t="normal">F441</f>
        <v>#N/A</v>
      </c>
      <c r="G442" s="482" t="n">
        <f aca="false" ca="false" dt2D="false" dtr="false" t="normal">G441</f>
        <v>0</v>
      </c>
      <c r="I442" s="570" t="s">
        <v>588</v>
      </c>
      <c r="J442" s="626" t="n"/>
      <c r="K442" s="567" t="n"/>
      <c r="L442" s="627" t="n"/>
      <c r="M442" s="568" t="n">
        <f aca="false" ca="false" dt2D="false" dtr="false" t="normal">$L442*$K442*M437</f>
        <v>0</v>
      </c>
      <c r="N442" s="568" t="n">
        <f aca="false" ca="false" dt2D="false" dtr="false" t="normal">$L442*$K442*N437</f>
        <v>0</v>
      </c>
      <c r="O442" s="568" t="n">
        <f aca="false" ca="false" dt2D="false" dtr="false" t="normal">$L442*$K442*O437</f>
        <v>0</v>
      </c>
      <c r="P442" s="568" t="n">
        <f aca="false" ca="false" dt2D="false" dtr="false" t="normal">$L442*$K442*P437</f>
        <v>0</v>
      </c>
      <c r="Q442" s="568" t="n">
        <f aca="false" ca="false" dt2D="false" dtr="false" t="normal">$L442*$K442*Q437</f>
        <v>0</v>
      </c>
      <c r="R442" s="568" t="n">
        <f aca="false" ca="false" dt2D="false" dtr="false" t="normal">$L442*$K442*R437</f>
        <v>0</v>
      </c>
      <c r="S442" s="568" t="n">
        <f aca="false" ca="false" dt2D="false" dtr="false" t="normal">$L442*$K442*S437</f>
        <v>0</v>
      </c>
      <c r="T442" s="568" t="n">
        <f aca="false" ca="false" dt2D="false" dtr="false" t="normal">$L442*$K442*T437</f>
        <v>0</v>
      </c>
      <c r="U442" s="568" t="n">
        <f aca="false" ca="false" dt2D="false" dtr="false" t="normal">$L442*$K442*U437</f>
        <v>0</v>
      </c>
      <c r="V442" s="568" t="n">
        <f aca="false" ca="false" dt2D="false" dtr="false" t="normal">$L442*$K442*V437</f>
        <v>0</v>
      </c>
      <c r="W442" s="568" t="n">
        <f aca="false" ca="false" dt2D="false" dtr="false" t="normal">$L442*$K442*W437</f>
        <v>0</v>
      </c>
      <c r="X442" s="568" t="n">
        <f aca="false" ca="false" dt2D="false" dtr="false" t="normal">$L442*$K442*X437</f>
        <v>0</v>
      </c>
      <c r="Y442" s="568" t="n">
        <f aca="false" ca="false" dt2D="false" dtr="false" t="normal">$L442*$K442*Y437</f>
        <v>0</v>
      </c>
      <c r="Z442" s="568" t="n">
        <f aca="false" ca="false" dt2D="false" dtr="false" t="normal">$L442*$K442*Z437</f>
        <v>0</v>
      </c>
      <c r="AA442" s="568" t="n">
        <f aca="false" ca="false" dt2D="false" dtr="false" t="normal">$L442*$K442*AA437</f>
        <v>0</v>
      </c>
      <c r="AB442" s="568" t="n">
        <f aca="false" ca="false" dt2D="false" dtr="false" t="normal">$L442*$K442*AB437</f>
        <v>0</v>
      </c>
      <c r="AC442" s="568" t="n">
        <f aca="false" ca="false" dt2D="false" dtr="false" t="normal">$L442*$K442*AC437</f>
        <v>0</v>
      </c>
      <c r="AD442" s="568" t="n">
        <f aca="false" ca="false" dt2D="false" dtr="false" t="normal">$L442*$K442*AD437</f>
        <v>0</v>
      </c>
      <c r="AE442" s="568" t="n">
        <f aca="false" ca="false" dt2D="false" dtr="false" t="normal">$L442*$K442*AE437</f>
        <v>0</v>
      </c>
      <c r="AF442" s="568" t="n">
        <f aca="false" ca="false" dt2D="false" dtr="false" t="normal">$L442*$K442*AF437</f>
        <v>0</v>
      </c>
      <c r="AG442" s="568" t="n">
        <f aca="false" ca="false" dt2D="false" dtr="false" t="normal">$L442*$K442*AG437</f>
        <v>0</v>
      </c>
      <c r="AH442" s="568" t="n">
        <f aca="false" ca="false" dt2D="false" dtr="false" t="normal">$L442*$K442*AH437</f>
        <v>0</v>
      </c>
      <c r="AI442" s="568" t="n">
        <f aca="false" ca="false" dt2D="false" dtr="false" t="normal">$L442*$K442*AI437</f>
        <v>0</v>
      </c>
      <c r="AJ442" s="568" t="n">
        <f aca="false" ca="false" dt2D="false" dtr="false" t="normal">$L442*$K442*AJ437</f>
        <v>0</v>
      </c>
      <c r="AK442" s="568" t="n">
        <f aca="false" ca="false" dt2D="false" dtr="false" t="normal">$L442*$K442*AK437</f>
        <v>0</v>
      </c>
      <c r="AL442" s="568" t="n">
        <f aca="false" ca="false" dt2D="false" dtr="false" t="normal">$L442*$K442*AL437</f>
        <v>0</v>
      </c>
      <c r="AM442" s="568" t="n">
        <f aca="false" ca="false" dt2D="false" dtr="false" t="normal">$L442*$K442*AM437</f>
        <v>0</v>
      </c>
      <c r="AN442" s="568" t="n">
        <f aca="false" ca="false" dt2D="false" dtr="false" t="normal">$L442*$K442*AN437</f>
        <v>0</v>
      </c>
      <c r="AO442" s="568" t="n">
        <f aca="false" ca="false" dt2D="false" dtr="false" t="normal">$L442*$K442*AO437</f>
        <v>0</v>
      </c>
      <c r="AP442" s="568" t="n">
        <f aca="false" ca="false" dt2D="false" dtr="false" t="normal">$L442*$K442*AP437</f>
        <v>0</v>
      </c>
      <c r="AQ442" s="568" t="n">
        <f aca="false" ca="false" dt2D="false" dtr="false" t="normal">$L442*$K442*AQ437</f>
        <v>0</v>
      </c>
      <c r="AR442" s="568" t="n">
        <f aca="false" ca="false" dt2D="false" dtr="false" t="normal">$L442*$K442*AR437</f>
        <v>0</v>
      </c>
      <c r="AS442" s="568" t="n">
        <f aca="false" ca="false" dt2D="false" dtr="false" t="normal">$L442*$K442*AS437</f>
        <v>0</v>
      </c>
      <c r="AT442" s="568" t="n">
        <f aca="false" ca="false" dt2D="false" dtr="false" t="normal">$L442*$K442*AT437</f>
        <v>0</v>
      </c>
      <c r="AU442" s="568" t="n">
        <f aca="false" ca="false" dt2D="false" dtr="false" t="normal">$L442*$K442*AU437</f>
        <v>0</v>
      </c>
      <c r="AV442" s="568" t="n">
        <f aca="false" ca="false" dt2D="false" dtr="false" t="normal">$L442*$K442*AV437</f>
        <v>0</v>
      </c>
      <c r="AW442" s="568" t="n">
        <f aca="false" ca="false" dt2D="false" dtr="false" t="normal">$L442*$K442*AW437</f>
        <v>0</v>
      </c>
      <c r="AX442" s="568" t="n">
        <f aca="false" ca="false" dt2D="false" dtr="false" t="normal">$L442*$K442*AX437</f>
        <v>0</v>
      </c>
      <c r="AY442" s="568" t="n">
        <f aca="false" ca="false" dt2D="false" dtr="false" t="normal">$L442*$K442*AY437</f>
        <v>0</v>
      </c>
      <c r="AZ442" s="568" t="n">
        <f aca="false" ca="false" dt2D="false" dtr="false" t="normal">$L442*$K442*AZ437</f>
        <v>0</v>
      </c>
      <c r="BA442" s="568" t="n">
        <f aca="false" ca="false" dt2D="false" dtr="false" t="normal">$L442*$K442*BA437</f>
        <v>0</v>
      </c>
      <c r="BB442" s="568" t="n">
        <f aca="false" ca="false" dt2D="false" dtr="false" t="normal">$L442*$K442*BB437</f>
        <v>0</v>
      </c>
      <c r="BC442" s="568" t="n">
        <f aca="false" ca="false" dt2D="false" dtr="false" t="normal">$L442*$K442*BC437</f>
        <v>0</v>
      </c>
      <c r="BD442" s="568" t="n">
        <f aca="false" ca="false" dt2D="false" dtr="false" t="normal">$L442*$K442*BD437</f>
        <v>0</v>
      </c>
      <c r="BE442" s="568" t="n">
        <f aca="false" ca="false" dt2D="false" dtr="false" t="normal">$L442*$K442*BE437</f>
        <v>0</v>
      </c>
      <c r="BF442" s="568" t="n">
        <f aca="false" ca="false" dt2D="false" dtr="false" t="normal">$L442*$K442*BF437</f>
        <v>0</v>
      </c>
      <c r="BG442" s="568" t="n">
        <f aca="false" ca="false" dt2D="false" dtr="false" t="normal">$L442*$K442*BG437</f>
        <v>0</v>
      </c>
      <c r="BH442" s="568" t="n">
        <f aca="false" ca="false" dt2D="false" dtr="false" t="normal">$L442*$K442*BH437</f>
        <v>0</v>
      </c>
      <c r="BI442" s="568" t="n">
        <f aca="false" ca="false" dt2D="false" dtr="false" t="normal">$L442*$K442*BI437</f>
        <v>0</v>
      </c>
      <c r="BJ442" s="568" t="n">
        <f aca="false" ca="false" dt2D="false" dtr="false" t="normal">$L442*$K442*BJ437</f>
        <v>0</v>
      </c>
      <c r="BK442" s="568" t="n">
        <f aca="false" ca="false" dt2D="false" dtr="false" t="normal">$L442*$K442*BK437</f>
        <v>0</v>
      </c>
      <c r="BL442" s="568" t="n">
        <f aca="false" ca="false" dt2D="false" dtr="false" t="normal">$L442*$K442*BL437</f>
        <v>0</v>
      </c>
      <c r="BM442" s="568" t="n">
        <f aca="false" ca="false" dt2D="false" dtr="false" t="normal">$L442*$K442*BM437</f>
        <v>0</v>
      </c>
      <c r="BN442" s="568" t="n">
        <f aca="false" ca="false" dt2D="false" dtr="false" t="normal">$L442*$K442*BN437</f>
        <v>0</v>
      </c>
      <c r="BO442" s="568" t="n">
        <f aca="false" ca="false" dt2D="false" dtr="false" t="normal">$L442*$K442*BO437</f>
        <v>0</v>
      </c>
      <c r="BP442" s="568" t="n">
        <f aca="false" ca="false" dt2D="false" dtr="false" t="normal">$L442*$K442*BP437</f>
        <v>0</v>
      </c>
      <c r="BQ442" s="568" t="n">
        <f aca="false" ca="false" dt2D="false" dtr="false" t="normal">$L442*$K442*BQ437</f>
        <v>0</v>
      </c>
      <c r="BR442" s="568" t="n">
        <f aca="false" ca="false" dt2D="false" dtr="false" t="normal">$L442*$K442*BR437</f>
        <v>0</v>
      </c>
      <c r="BS442" s="568" t="n">
        <f aca="false" ca="false" dt2D="false" dtr="false" t="normal">$L442*$K442*BS437</f>
        <v>0</v>
      </c>
      <c r="BT442" s="568" t="n">
        <f aca="false" ca="false" dt2D="false" dtr="false" t="normal">$L442*$K442*BT437</f>
        <v>0</v>
      </c>
    </row>
    <row hidden="true" ht="16.5" outlineLevel="2" r="443">
      <c r="A443" s="529" t="e">
        <f aca="false" ca="false" dt2D="false" dtr="false" t="normal">A442</f>
        <v>#N/A</v>
      </c>
      <c r="F443" s="482" t="e">
        <f aca="false" ca="false" dt2D="false" dtr="false" t="normal">F442</f>
        <v>#N/A</v>
      </c>
      <c r="G443" s="482" t="n">
        <f aca="false" ca="false" dt2D="false" dtr="false" t="normal">G442</f>
        <v>0</v>
      </c>
      <c r="I443" s="570" t="s">
        <v>588</v>
      </c>
      <c r="J443" s="626" t="n"/>
      <c r="K443" s="567" t="n"/>
      <c r="L443" s="627" t="n"/>
      <c r="M443" s="568" t="n">
        <f aca="false" ca="false" dt2D="false" dtr="false" t="normal">$L443*$K443*M437</f>
        <v>0</v>
      </c>
      <c r="N443" s="568" t="n">
        <f aca="false" ca="false" dt2D="false" dtr="false" t="normal">$L443*$K443*N437</f>
        <v>0</v>
      </c>
      <c r="O443" s="568" t="n">
        <f aca="false" ca="false" dt2D="false" dtr="false" t="normal">$L443*$K443*O437</f>
        <v>0</v>
      </c>
      <c r="P443" s="568" t="n">
        <f aca="false" ca="false" dt2D="false" dtr="false" t="normal">$L443*$K443*P437</f>
        <v>0</v>
      </c>
      <c r="Q443" s="568" t="n">
        <f aca="false" ca="false" dt2D="false" dtr="false" t="normal">$L443*$K443*Q437</f>
        <v>0</v>
      </c>
      <c r="R443" s="568" t="n">
        <f aca="false" ca="false" dt2D="false" dtr="false" t="normal">$L443*$K443*R437</f>
        <v>0</v>
      </c>
      <c r="S443" s="568" t="n">
        <f aca="false" ca="false" dt2D="false" dtr="false" t="normal">$L443*$K443*S437</f>
        <v>0</v>
      </c>
      <c r="T443" s="568" t="n">
        <f aca="false" ca="false" dt2D="false" dtr="false" t="normal">$L443*$K443*T437</f>
        <v>0</v>
      </c>
      <c r="U443" s="568" t="n">
        <f aca="false" ca="false" dt2D="false" dtr="false" t="normal">$L443*$K443*U437</f>
        <v>0</v>
      </c>
      <c r="V443" s="568" t="n">
        <f aca="false" ca="false" dt2D="false" dtr="false" t="normal">$L443*$K443*V437</f>
        <v>0</v>
      </c>
      <c r="W443" s="568" t="n">
        <f aca="false" ca="false" dt2D="false" dtr="false" t="normal">$L443*$K443*W437</f>
        <v>0</v>
      </c>
      <c r="X443" s="568" t="n">
        <f aca="false" ca="false" dt2D="false" dtr="false" t="normal">$L443*$K443*X437</f>
        <v>0</v>
      </c>
      <c r="Y443" s="568" t="n">
        <f aca="false" ca="false" dt2D="false" dtr="false" t="normal">$L443*$K443*Y437</f>
        <v>0</v>
      </c>
      <c r="Z443" s="568" t="n">
        <f aca="false" ca="false" dt2D="false" dtr="false" t="normal">$L443*$K443*Z437</f>
        <v>0</v>
      </c>
      <c r="AA443" s="568" t="n">
        <f aca="false" ca="false" dt2D="false" dtr="false" t="normal">$L443*$K443*AA437</f>
        <v>0</v>
      </c>
      <c r="AB443" s="568" t="n">
        <f aca="false" ca="false" dt2D="false" dtr="false" t="normal">$L443*$K443*AB437</f>
        <v>0</v>
      </c>
      <c r="AC443" s="568" t="n">
        <f aca="false" ca="false" dt2D="false" dtr="false" t="normal">$L443*$K443*AC437</f>
        <v>0</v>
      </c>
      <c r="AD443" s="568" t="n">
        <f aca="false" ca="false" dt2D="false" dtr="false" t="normal">$L443*$K443*AD437</f>
        <v>0</v>
      </c>
      <c r="AE443" s="568" t="n">
        <f aca="false" ca="false" dt2D="false" dtr="false" t="normal">$L443*$K443*AE437</f>
        <v>0</v>
      </c>
      <c r="AF443" s="568" t="n">
        <f aca="false" ca="false" dt2D="false" dtr="false" t="normal">$L443*$K443*AF437</f>
        <v>0</v>
      </c>
      <c r="AG443" s="568" t="n">
        <f aca="false" ca="false" dt2D="false" dtr="false" t="normal">$L443*$K443*AG437</f>
        <v>0</v>
      </c>
      <c r="AH443" s="568" t="n">
        <f aca="false" ca="false" dt2D="false" dtr="false" t="normal">$L443*$K443*AH437</f>
        <v>0</v>
      </c>
      <c r="AI443" s="568" t="n">
        <f aca="false" ca="false" dt2D="false" dtr="false" t="normal">$L443*$K443*AI437</f>
        <v>0</v>
      </c>
      <c r="AJ443" s="568" t="n">
        <f aca="false" ca="false" dt2D="false" dtr="false" t="normal">$L443*$K443*AJ437</f>
        <v>0</v>
      </c>
      <c r="AK443" s="568" t="n">
        <f aca="false" ca="false" dt2D="false" dtr="false" t="normal">$L443*$K443*AK437</f>
        <v>0</v>
      </c>
      <c r="AL443" s="568" t="n">
        <f aca="false" ca="false" dt2D="false" dtr="false" t="normal">$L443*$K443*AL437</f>
        <v>0</v>
      </c>
      <c r="AM443" s="568" t="n">
        <f aca="false" ca="false" dt2D="false" dtr="false" t="normal">$L443*$K443*AM437</f>
        <v>0</v>
      </c>
      <c r="AN443" s="568" t="n">
        <f aca="false" ca="false" dt2D="false" dtr="false" t="normal">$L443*$K443*AN437</f>
        <v>0</v>
      </c>
      <c r="AO443" s="568" t="n">
        <f aca="false" ca="false" dt2D="false" dtr="false" t="normal">$L443*$K443*AO437</f>
        <v>0</v>
      </c>
      <c r="AP443" s="568" t="n">
        <f aca="false" ca="false" dt2D="false" dtr="false" t="normal">$L443*$K443*AP437</f>
        <v>0</v>
      </c>
      <c r="AQ443" s="568" t="n">
        <f aca="false" ca="false" dt2D="false" dtr="false" t="normal">$L443*$K443*AQ437</f>
        <v>0</v>
      </c>
      <c r="AR443" s="568" t="n">
        <f aca="false" ca="false" dt2D="false" dtr="false" t="normal">$L443*$K443*AR437</f>
        <v>0</v>
      </c>
      <c r="AS443" s="568" t="n">
        <f aca="false" ca="false" dt2D="false" dtr="false" t="normal">$L443*$K443*AS437</f>
        <v>0</v>
      </c>
      <c r="AT443" s="568" t="n">
        <f aca="false" ca="false" dt2D="false" dtr="false" t="normal">$L443*$K443*AT437</f>
        <v>0</v>
      </c>
      <c r="AU443" s="568" t="n">
        <f aca="false" ca="false" dt2D="false" dtr="false" t="normal">$L443*$K443*AU437</f>
        <v>0</v>
      </c>
      <c r="AV443" s="568" t="n">
        <f aca="false" ca="false" dt2D="false" dtr="false" t="normal">$L443*$K443*AV437</f>
        <v>0</v>
      </c>
      <c r="AW443" s="568" t="n">
        <f aca="false" ca="false" dt2D="false" dtr="false" t="normal">$L443*$K443*AW437</f>
        <v>0</v>
      </c>
      <c r="AX443" s="568" t="n">
        <f aca="false" ca="false" dt2D="false" dtr="false" t="normal">$L443*$K443*AX437</f>
        <v>0</v>
      </c>
      <c r="AY443" s="568" t="n">
        <f aca="false" ca="false" dt2D="false" dtr="false" t="normal">$L443*$K443*AY437</f>
        <v>0</v>
      </c>
      <c r="AZ443" s="568" t="n">
        <f aca="false" ca="false" dt2D="false" dtr="false" t="normal">$L443*$K443*AZ437</f>
        <v>0</v>
      </c>
      <c r="BA443" s="568" t="n">
        <f aca="false" ca="false" dt2D="false" dtr="false" t="normal">$L443*$K443*BA437</f>
        <v>0</v>
      </c>
      <c r="BB443" s="568" t="n">
        <f aca="false" ca="false" dt2D="false" dtr="false" t="normal">$L443*$K443*BB437</f>
        <v>0</v>
      </c>
      <c r="BC443" s="568" t="n">
        <f aca="false" ca="false" dt2D="false" dtr="false" t="normal">$L443*$K443*BC437</f>
        <v>0</v>
      </c>
      <c r="BD443" s="568" t="n">
        <f aca="false" ca="false" dt2D="false" dtr="false" t="normal">$L443*$K443*BD437</f>
        <v>0</v>
      </c>
      <c r="BE443" s="568" t="n">
        <f aca="false" ca="false" dt2D="false" dtr="false" t="normal">$L443*$K443*BE437</f>
        <v>0</v>
      </c>
      <c r="BF443" s="568" t="n">
        <f aca="false" ca="false" dt2D="false" dtr="false" t="normal">$L443*$K443*BF437</f>
        <v>0</v>
      </c>
      <c r="BG443" s="568" t="n">
        <f aca="false" ca="false" dt2D="false" dtr="false" t="normal">$L443*$K443*BG437</f>
        <v>0</v>
      </c>
      <c r="BH443" s="568" t="n">
        <f aca="false" ca="false" dt2D="false" dtr="false" t="normal">$L443*$K443*BH437</f>
        <v>0</v>
      </c>
      <c r="BI443" s="568" t="n">
        <f aca="false" ca="false" dt2D="false" dtr="false" t="normal">$L443*$K443*BI437</f>
        <v>0</v>
      </c>
      <c r="BJ443" s="568" t="n">
        <f aca="false" ca="false" dt2D="false" dtr="false" t="normal">$L443*$K443*BJ437</f>
        <v>0</v>
      </c>
      <c r="BK443" s="568" t="n">
        <f aca="false" ca="false" dt2D="false" dtr="false" t="normal">$L443*$K443*BK437</f>
        <v>0</v>
      </c>
      <c r="BL443" s="568" t="n">
        <f aca="false" ca="false" dt2D="false" dtr="false" t="normal">$L443*$K443*BL437</f>
        <v>0</v>
      </c>
      <c r="BM443" s="568" t="n">
        <f aca="false" ca="false" dt2D="false" dtr="false" t="normal">$L443*$K443*BM437</f>
        <v>0</v>
      </c>
      <c r="BN443" s="568" t="n">
        <f aca="false" ca="false" dt2D="false" dtr="false" t="normal">$L443*$K443*BN437</f>
        <v>0</v>
      </c>
      <c r="BO443" s="568" t="n">
        <f aca="false" ca="false" dt2D="false" dtr="false" t="normal">$L443*$K443*BO437</f>
        <v>0</v>
      </c>
      <c r="BP443" s="568" t="n">
        <f aca="false" ca="false" dt2D="false" dtr="false" t="normal">$L443*$K443*BP437</f>
        <v>0</v>
      </c>
      <c r="BQ443" s="568" t="n">
        <f aca="false" ca="false" dt2D="false" dtr="false" t="normal">$L443*$K443*BQ437</f>
        <v>0</v>
      </c>
      <c r="BR443" s="568" t="n">
        <f aca="false" ca="false" dt2D="false" dtr="false" t="normal">$L443*$K443*BR437</f>
        <v>0</v>
      </c>
      <c r="BS443" s="568" t="n">
        <f aca="false" ca="false" dt2D="false" dtr="false" t="normal">$L443*$K443*BS437</f>
        <v>0</v>
      </c>
      <c r="BT443" s="568" t="n">
        <f aca="false" ca="false" dt2D="false" dtr="false" t="normal">$L443*$K443*BT437</f>
        <v>0</v>
      </c>
    </row>
    <row hidden="true" ht="16.5" outlineLevel="1" r="444">
      <c r="A444" s="529" t="e">
        <f aca="false" ca="false" dt2D="false" dtr="false" t="normal">A443</f>
        <v>#N/A</v>
      </c>
      <c r="B444" s="482" t="s">
        <v>575</v>
      </c>
      <c r="D444" s="482" t="s">
        <v>580</v>
      </c>
      <c r="E444" s="482" t="s">
        <v>629</v>
      </c>
      <c r="F444" s="482" t="e">
        <f aca="false" ca="false" dt2D="false" dtr="false" t="normal">F443</f>
        <v>#N/A</v>
      </c>
      <c r="G444" s="482" t="n">
        <f aca="false" ca="false" dt2D="false" dtr="false" t="normal">G443</f>
        <v>0</v>
      </c>
      <c r="I444" s="571" t="s">
        <v>734</v>
      </c>
      <c r="L444" s="235" t="n"/>
      <c r="M444" s="573" t="n">
        <f aca="false" ca="false" dt2D="false" dtr="false" t="normal">SUM(M438:M443)</f>
        <v>0</v>
      </c>
      <c r="N444" s="573" t="n">
        <f aca="false" ca="false" dt2D="false" dtr="false" t="normal">SUM(N438:N443)</f>
        <v>0</v>
      </c>
      <c r="O444" s="573" t="n">
        <f aca="false" ca="false" dt2D="false" dtr="false" t="normal">SUM(O438:O443)</f>
        <v>0</v>
      </c>
      <c r="P444" s="573" t="n">
        <f aca="false" ca="false" dt2D="false" dtr="false" t="normal">SUM(P438:P443)</f>
        <v>0</v>
      </c>
      <c r="Q444" s="573" t="n">
        <f aca="false" ca="false" dt2D="false" dtr="false" t="normal">SUM(Q438:Q443)</f>
        <v>0</v>
      </c>
      <c r="R444" s="573" t="n">
        <f aca="false" ca="false" dt2D="false" dtr="false" t="normal">SUM(R438:R443)</f>
        <v>0</v>
      </c>
      <c r="S444" s="573" t="n">
        <f aca="false" ca="false" dt2D="false" dtr="false" t="normal">SUM(S438:S443)</f>
        <v>0</v>
      </c>
      <c r="T444" s="573" t="n">
        <f aca="false" ca="false" dt2D="false" dtr="false" t="normal">SUM(T438:T443)</f>
        <v>0</v>
      </c>
      <c r="U444" s="573" t="n">
        <f aca="false" ca="false" dt2D="false" dtr="false" t="normal">SUM(U438:U443)</f>
        <v>0</v>
      </c>
      <c r="V444" s="573" t="n">
        <f aca="false" ca="false" dt2D="false" dtr="false" t="normal">SUM(V438:V443)</f>
        <v>0</v>
      </c>
      <c r="W444" s="573" t="n">
        <f aca="false" ca="false" dt2D="false" dtr="false" t="normal">SUM(W438:W443)</f>
        <v>0</v>
      </c>
      <c r="X444" s="573" t="n">
        <f aca="false" ca="false" dt2D="false" dtr="false" t="normal">SUM(X438:X443)</f>
        <v>0</v>
      </c>
      <c r="Y444" s="573" t="n">
        <f aca="false" ca="false" dt2D="false" dtr="false" t="normal">SUM(Y438:Y443)</f>
        <v>0</v>
      </c>
      <c r="Z444" s="573" t="n">
        <f aca="false" ca="false" dt2D="false" dtr="false" t="normal">SUM(Z438:Z443)</f>
        <v>0</v>
      </c>
      <c r="AA444" s="573" t="n">
        <f aca="false" ca="false" dt2D="false" dtr="false" t="normal">SUM(AA438:AA443)</f>
        <v>0</v>
      </c>
      <c r="AB444" s="573" t="n">
        <f aca="false" ca="false" dt2D="false" dtr="false" t="normal">SUM(AB438:AB443)</f>
        <v>0</v>
      </c>
      <c r="AC444" s="573" t="n">
        <f aca="false" ca="false" dt2D="false" dtr="false" t="normal">SUM(AC438:AC443)</f>
        <v>0</v>
      </c>
      <c r="AD444" s="573" t="n">
        <f aca="false" ca="false" dt2D="false" dtr="false" t="normal">SUM(AD438:AD443)</f>
        <v>0</v>
      </c>
      <c r="AE444" s="573" t="n">
        <f aca="false" ca="false" dt2D="false" dtr="false" t="normal">SUM(AE438:AE443)</f>
        <v>0</v>
      </c>
      <c r="AF444" s="573" t="n">
        <f aca="false" ca="false" dt2D="false" dtr="false" t="normal">SUM(AF438:AF443)</f>
        <v>0</v>
      </c>
      <c r="AG444" s="573" t="n">
        <f aca="false" ca="false" dt2D="false" dtr="false" t="normal">SUM(AG438:AG443)</f>
        <v>0</v>
      </c>
      <c r="AH444" s="573" t="n">
        <f aca="false" ca="false" dt2D="false" dtr="false" t="normal">SUM(AH438:AH443)</f>
        <v>0</v>
      </c>
      <c r="AI444" s="573" t="n">
        <f aca="false" ca="false" dt2D="false" dtr="false" t="normal">SUM(AI438:AI443)</f>
        <v>0</v>
      </c>
      <c r="AJ444" s="573" t="n">
        <f aca="false" ca="false" dt2D="false" dtr="false" t="normal">SUM(AJ438:AJ443)</f>
        <v>0</v>
      </c>
      <c r="AK444" s="573" t="n">
        <f aca="false" ca="false" dt2D="false" dtr="false" t="normal">SUM(AK438:AK443)</f>
        <v>0</v>
      </c>
      <c r="AL444" s="573" t="n">
        <f aca="false" ca="false" dt2D="false" dtr="false" t="normal">SUM(AL438:AL443)</f>
        <v>0</v>
      </c>
      <c r="AM444" s="573" t="n">
        <f aca="false" ca="false" dt2D="false" dtr="false" t="normal">SUM(AM438:AM443)</f>
        <v>0</v>
      </c>
      <c r="AN444" s="573" t="n">
        <f aca="false" ca="false" dt2D="false" dtr="false" t="normal">SUM(AN438:AN443)</f>
        <v>0</v>
      </c>
      <c r="AO444" s="573" t="n">
        <f aca="false" ca="false" dt2D="false" dtr="false" t="normal">SUM(AO438:AO443)</f>
        <v>0</v>
      </c>
      <c r="AP444" s="573" t="n">
        <f aca="false" ca="false" dt2D="false" dtr="false" t="normal">SUM(AP438:AP443)</f>
        <v>0</v>
      </c>
      <c r="AQ444" s="573" t="n">
        <f aca="false" ca="false" dt2D="false" dtr="false" t="normal">SUM(AQ438:AQ443)</f>
        <v>0</v>
      </c>
      <c r="AR444" s="573" t="n">
        <f aca="false" ca="false" dt2D="false" dtr="false" t="normal">SUM(AR438:AR443)</f>
        <v>0</v>
      </c>
      <c r="AS444" s="573" t="n">
        <f aca="false" ca="false" dt2D="false" dtr="false" t="normal">SUM(AS438:AS443)</f>
        <v>0</v>
      </c>
      <c r="AT444" s="573" t="n">
        <f aca="false" ca="false" dt2D="false" dtr="false" t="normal">SUM(AT438:AT443)</f>
        <v>0</v>
      </c>
      <c r="AU444" s="573" t="n">
        <f aca="false" ca="false" dt2D="false" dtr="false" t="normal">SUM(AU438:AU443)</f>
        <v>0</v>
      </c>
      <c r="AV444" s="573" t="n">
        <f aca="false" ca="false" dt2D="false" dtr="false" t="normal">SUM(AV438:AV443)</f>
        <v>0</v>
      </c>
      <c r="AW444" s="573" t="n">
        <f aca="false" ca="false" dt2D="false" dtr="false" t="normal">SUM(AW438:AW443)</f>
        <v>0</v>
      </c>
      <c r="AX444" s="573" t="n">
        <f aca="false" ca="false" dt2D="false" dtr="false" t="normal">SUM(AX438:AX443)</f>
        <v>0</v>
      </c>
      <c r="AY444" s="573" t="n">
        <f aca="false" ca="false" dt2D="false" dtr="false" t="normal">SUM(AY438:AY443)</f>
        <v>0</v>
      </c>
      <c r="AZ444" s="573" t="n">
        <f aca="false" ca="false" dt2D="false" dtr="false" t="normal">SUM(AZ438:AZ443)</f>
        <v>0</v>
      </c>
      <c r="BA444" s="573" t="n">
        <f aca="false" ca="false" dt2D="false" dtr="false" t="normal">SUM(BA438:BA443)</f>
        <v>0</v>
      </c>
      <c r="BB444" s="573" t="n">
        <f aca="false" ca="false" dt2D="false" dtr="false" t="normal">SUM(BB438:BB443)</f>
        <v>0</v>
      </c>
      <c r="BC444" s="573" t="n">
        <f aca="false" ca="false" dt2D="false" dtr="false" t="normal">SUM(BC438:BC443)</f>
        <v>0</v>
      </c>
      <c r="BD444" s="573" t="n">
        <f aca="false" ca="false" dt2D="false" dtr="false" t="normal">SUM(BD438:BD443)</f>
        <v>0</v>
      </c>
      <c r="BE444" s="573" t="n">
        <f aca="false" ca="false" dt2D="false" dtr="false" t="normal">SUM(BE438:BE443)</f>
        <v>0</v>
      </c>
      <c r="BF444" s="573" t="n">
        <f aca="false" ca="false" dt2D="false" dtr="false" t="normal">SUM(BF438:BF443)</f>
        <v>0</v>
      </c>
      <c r="BG444" s="573" t="n">
        <f aca="false" ca="false" dt2D="false" dtr="false" t="normal">SUM(BG438:BG443)</f>
        <v>0</v>
      </c>
      <c r="BH444" s="573" t="n">
        <f aca="false" ca="false" dt2D="false" dtr="false" t="normal">SUM(BH438:BH443)</f>
        <v>0</v>
      </c>
      <c r="BI444" s="573" t="n">
        <f aca="false" ca="false" dt2D="false" dtr="false" t="normal">SUM(BI438:BI443)</f>
        <v>0</v>
      </c>
      <c r="BJ444" s="573" t="n">
        <f aca="false" ca="false" dt2D="false" dtr="false" t="normal">SUM(BJ438:BJ443)</f>
        <v>0</v>
      </c>
      <c r="BK444" s="573" t="n">
        <f aca="false" ca="false" dt2D="false" dtr="false" t="normal">SUM(BK438:BK443)</f>
        <v>0</v>
      </c>
      <c r="BL444" s="573" t="n">
        <f aca="false" ca="false" dt2D="false" dtr="false" t="normal">SUM(BL438:BL443)</f>
        <v>0</v>
      </c>
      <c r="BM444" s="573" t="n">
        <f aca="false" ca="false" dt2D="false" dtr="false" t="normal">SUM(BM438:BM443)</f>
        <v>0</v>
      </c>
      <c r="BN444" s="573" t="n">
        <f aca="false" ca="false" dt2D="false" dtr="false" t="normal">SUM(BN438:BN443)</f>
        <v>0</v>
      </c>
      <c r="BO444" s="573" t="n">
        <f aca="false" ca="false" dt2D="false" dtr="false" t="normal">SUM(BO438:BO443)</f>
        <v>0</v>
      </c>
      <c r="BP444" s="573" t="n">
        <f aca="false" ca="false" dt2D="false" dtr="false" t="normal">SUM(BP438:BP443)</f>
        <v>0</v>
      </c>
      <c r="BQ444" s="573" t="n">
        <f aca="false" ca="false" dt2D="false" dtr="false" t="normal">SUM(BQ438:BQ443)</f>
        <v>0</v>
      </c>
      <c r="BR444" s="573" t="n">
        <f aca="false" ca="false" dt2D="false" dtr="false" t="normal">SUM(BR438:BR443)</f>
        <v>0</v>
      </c>
      <c r="BS444" s="573" t="n">
        <f aca="false" ca="false" dt2D="false" dtr="false" t="normal">SUM(BS438:BS443)</f>
        <v>0</v>
      </c>
      <c r="BT444" s="573" t="n">
        <f aca="false" ca="false" dt2D="false" dtr="false" t="normal">SUM(BT438:BT443)</f>
        <v>0</v>
      </c>
    </row>
    <row hidden="true" ht="16.5" outlineLevel="1" r="445">
      <c r="A445" s="529" t="e">
        <f aca="false" ca="false" dt2D="false" dtr="false" t="normal">A444</f>
        <v>#N/A</v>
      </c>
      <c r="F445" s="482" t="e">
        <f aca="false" ca="false" dt2D="false" dtr="false" t="normal">F444</f>
        <v>#N/A</v>
      </c>
      <c r="G445" s="482" t="n">
        <f aca="false" ca="false" dt2D="false" dtr="false" t="normal">G444</f>
        <v>0</v>
      </c>
      <c r="L445" s="235" t="n"/>
      <c r="M445" s="244" t="n"/>
      <c r="N445" s="244" t="n"/>
      <c r="O445" s="244" t="n"/>
      <c r="P445" s="244" t="n"/>
      <c r="Q445" s="244" t="n"/>
      <c r="R445" s="244" t="n"/>
      <c r="S445" s="244" t="n"/>
      <c r="T445" s="244" t="n"/>
      <c r="U445" s="244" t="n"/>
      <c r="V445" s="244" t="n"/>
      <c r="W445" s="244" t="n"/>
      <c r="X445" s="244" t="n"/>
      <c r="Y445" s="244" t="n"/>
      <c r="Z445" s="244" t="n"/>
      <c r="AA445" s="244" t="n"/>
      <c r="AB445" s="244" t="n"/>
      <c r="AC445" s="244" t="n"/>
      <c r="AD445" s="244" t="n"/>
      <c r="AE445" s="244" t="n"/>
      <c r="AF445" s="244" t="n"/>
      <c r="AG445" s="244" t="n"/>
      <c r="AH445" s="244" t="n"/>
      <c r="AI445" s="244" t="n"/>
      <c r="AJ445" s="244" t="n"/>
      <c r="AK445" s="244" t="n"/>
      <c r="AL445" s="244" t="n"/>
      <c r="AM445" s="244" t="n"/>
      <c r="AN445" s="244" t="n"/>
      <c r="AO445" s="244" t="n"/>
      <c r="AP445" s="244" t="n"/>
      <c r="AQ445" s="244" t="n"/>
      <c r="AR445" s="244" t="n"/>
      <c r="AS445" s="244" t="n"/>
      <c r="AT445" s="244" t="n"/>
      <c r="AU445" s="244" t="n"/>
      <c r="AV445" s="244" t="n"/>
      <c r="AW445" s="244" t="n"/>
      <c r="AX445" s="244" t="n"/>
      <c r="AY445" s="244" t="n"/>
      <c r="AZ445" s="244" t="n"/>
      <c r="BA445" s="244" t="n"/>
      <c r="BB445" s="244" t="n"/>
      <c r="BC445" s="244" t="n"/>
      <c r="BD445" s="244" t="n"/>
      <c r="BE445" s="244" t="n"/>
      <c r="BF445" s="244" t="n"/>
      <c r="BG445" s="244" t="n"/>
      <c r="BH445" s="244" t="n"/>
      <c r="BI445" s="244" t="n"/>
      <c r="BJ445" s="244" t="n"/>
      <c r="BK445" s="244" t="n"/>
      <c r="BL445" s="244" t="n"/>
      <c r="BM445" s="244" t="n"/>
      <c r="BN445" s="244" t="n"/>
      <c r="BO445" s="244" t="n"/>
      <c r="BP445" s="244" t="n"/>
      <c r="BQ445" s="244" t="n"/>
      <c r="BR445" s="244" t="n"/>
      <c r="BS445" s="244" t="n"/>
      <c r="BT445" s="244" t="n"/>
    </row>
    <row hidden="true" ht="16.5" outlineLevel="1" r="446">
      <c r="A446" s="529" t="e">
        <f aca="false" ca="false" dt2D="false" dtr="false" t="normal">A445</f>
        <v>#N/A</v>
      </c>
      <c r="F446" s="482" t="e">
        <f aca="false" ca="false" dt2D="false" dtr="false" t="normal">F445</f>
        <v>#N/A</v>
      </c>
      <c r="G446" s="482" t="n">
        <f aca="false" ca="false" dt2D="false" dtr="false" t="normal">G445</f>
        <v>0</v>
      </c>
      <c r="I446" s="85" t="s">
        <v>703</v>
      </c>
      <c r="J446" s="431" t="s">
        <v>585</v>
      </c>
      <c r="K446" s="431" t="n"/>
      <c r="L446" s="430" t="n"/>
      <c r="M446" s="565" t="n"/>
      <c r="N446" s="565" t="n"/>
      <c r="O446" s="565" t="n"/>
      <c r="P446" s="565" t="n"/>
      <c r="Q446" s="565" t="n"/>
      <c r="R446" s="565" t="n"/>
      <c r="S446" s="565" t="n"/>
      <c r="T446" s="565" t="n"/>
      <c r="U446" s="565" t="n"/>
      <c r="V446" s="565" t="n"/>
      <c r="W446" s="565" t="n"/>
      <c r="X446" s="565" t="n"/>
      <c r="Y446" s="565" t="n"/>
      <c r="Z446" s="565" t="n"/>
      <c r="AA446" s="565" t="n"/>
      <c r="AB446" s="565" t="n"/>
      <c r="AC446" s="565" t="n"/>
      <c r="AD446" s="565" t="n"/>
      <c r="AE446" s="565" t="n"/>
      <c r="AF446" s="565" t="n"/>
      <c r="AG446" s="565" t="n"/>
      <c r="AH446" s="565" t="n"/>
      <c r="AI446" s="565" t="n"/>
      <c r="AJ446" s="565" t="n"/>
      <c r="AK446" s="565" t="n"/>
      <c r="AL446" s="565" t="n"/>
      <c r="AM446" s="565" t="n"/>
      <c r="AN446" s="565" t="n"/>
      <c r="AO446" s="565" t="n"/>
      <c r="AP446" s="565" t="n"/>
      <c r="AQ446" s="565" t="n"/>
      <c r="AR446" s="565" t="n"/>
      <c r="AS446" s="565" t="n"/>
      <c r="AT446" s="565" t="n"/>
      <c r="AU446" s="565" t="n"/>
      <c r="AV446" s="565" t="n"/>
      <c r="AW446" s="565" t="n"/>
      <c r="AX446" s="565" t="n"/>
      <c r="AY446" s="565" t="n"/>
      <c r="AZ446" s="565" t="n"/>
      <c r="BA446" s="565" t="n"/>
      <c r="BB446" s="565" t="n"/>
      <c r="BC446" s="565" t="n"/>
      <c r="BD446" s="565" t="n"/>
      <c r="BE446" s="565" t="n"/>
      <c r="BF446" s="565" t="n"/>
      <c r="BG446" s="565" t="n"/>
      <c r="BH446" s="565" t="n"/>
      <c r="BI446" s="565" t="n"/>
      <c r="BJ446" s="565" t="n"/>
      <c r="BK446" s="565" t="n"/>
      <c r="BL446" s="565" t="n"/>
      <c r="BM446" s="565" t="n"/>
      <c r="BN446" s="565" t="n"/>
      <c r="BO446" s="565" t="n"/>
      <c r="BP446" s="565" t="n"/>
      <c r="BQ446" s="565" t="n"/>
      <c r="BR446" s="565" t="n"/>
      <c r="BS446" s="565" t="n"/>
      <c r="BT446" s="565" t="n"/>
    </row>
    <row hidden="true" ht="16.5" outlineLevel="2" r="447">
      <c r="A447" s="529" t="e">
        <f aca="false" ca="false" dt2D="false" dtr="false" t="normal">A446</f>
        <v>#N/A</v>
      </c>
      <c r="F447" s="482" t="e">
        <f aca="false" ca="false" dt2D="false" dtr="false" t="normal">F446</f>
        <v>#N/A</v>
      </c>
      <c r="G447" s="482" t="n">
        <f aca="false" ca="false" dt2D="false" dtr="false" t="normal">G446</f>
        <v>0</v>
      </c>
      <c r="I447" s="566" t="s">
        <v>704</v>
      </c>
      <c r="J447" s="626" t="s">
        <v>587</v>
      </c>
      <c r="K447" s="567" t="n"/>
      <c r="L447" s="627" t="n"/>
      <c r="M447" s="568" t="n">
        <f aca="false" ca="false" dt2D="false" dtr="false" t="normal">$L447*$K447*M446</f>
        <v>0</v>
      </c>
      <c r="N447" s="568" t="n">
        <f aca="false" ca="false" dt2D="false" dtr="false" t="normal">$L447*$K447*N446</f>
        <v>0</v>
      </c>
      <c r="O447" s="568" t="n">
        <f aca="false" ca="false" dt2D="false" dtr="false" t="normal">$L447*$K447*O446</f>
        <v>0</v>
      </c>
      <c r="P447" s="568" t="n">
        <f aca="false" ca="false" dt2D="false" dtr="false" t="normal">$L447*$K447*P446</f>
        <v>0</v>
      </c>
      <c r="Q447" s="568" t="n">
        <f aca="false" ca="false" dt2D="false" dtr="false" t="normal">$L447*$K447*Q446</f>
        <v>0</v>
      </c>
      <c r="R447" s="568" t="n">
        <f aca="false" ca="false" dt2D="false" dtr="false" t="normal">$L447*$K447*R446</f>
        <v>0</v>
      </c>
      <c r="S447" s="568" t="n">
        <f aca="false" ca="false" dt2D="false" dtr="false" t="normal">$L447*$K447*S446</f>
        <v>0</v>
      </c>
      <c r="T447" s="568" t="n">
        <f aca="false" ca="false" dt2D="false" dtr="false" t="normal">$L447*$K447*T446</f>
        <v>0</v>
      </c>
      <c r="U447" s="568" t="n">
        <f aca="false" ca="false" dt2D="false" dtr="false" t="normal">$L447*$K447*U446</f>
        <v>0</v>
      </c>
      <c r="V447" s="568" t="n">
        <f aca="false" ca="false" dt2D="false" dtr="false" t="normal">$L447*$K447*V446</f>
        <v>0</v>
      </c>
      <c r="W447" s="568" t="n">
        <f aca="false" ca="false" dt2D="false" dtr="false" t="normal">$L447*$K447*W446</f>
        <v>0</v>
      </c>
      <c r="X447" s="568" t="n">
        <f aca="false" ca="false" dt2D="false" dtr="false" t="normal">$L447*$K447*X446</f>
        <v>0</v>
      </c>
      <c r="Y447" s="568" t="n">
        <f aca="false" ca="false" dt2D="false" dtr="false" t="normal">$L447*$K447*Y446</f>
        <v>0</v>
      </c>
      <c r="Z447" s="568" t="n">
        <f aca="false" ca="false" dt2D="false" dtr="false" t="normal">$L447*$K447*Z446</f>
        <v>0</v>
      </c>
      <c r="AA447" s="568" t="n">
        <f aca="false" ca="false" dt2D="false" dtr="false" t="normal">$L447*$K447*AA446</f>
        <v>0</v>
      </c>
      <c r="AB447" s="568" t="n">
        <f aca="false" ca="false" dt2D="false" dtr="false" t="normal">$L447*$K447*AB446</f>
        <v>0</v>
      </c>
      <c r="AC447" s="568" t="n">
        <f aca="false" ca="false" dt2D="false" dtr="false" t="normal">$L447*$K447*AC446</f>
        <v>0</v>
      </c>
      <c r="AD447" s="568" t="n">
        <f aca="false" ca="false" dt2D="false" dtr="false" t="normal">$L447*$K447*AD446</f>
        <v>0</v>
      </c>
      <c r="AE447" s="568" t="n">
        <f aca="false" ca="false" dt2D="false" dtr="false" t="normal">$L447*$K447*AE446</f>
        <v>0</v>
      </c>
      <c r="AF447" s="568" t="n">
        <f aca="false" ca="false" dt2D="false" dtr="false" t="normal">$L447*$K447*AF446</f>
        <v>0</v>
      </c>
      <c r="AG447" s="568" t="n">
        <f aca="false" ca="false" dt2D="false" dtr="false" t="normal">$L447*$K447*AG446</f>
        <v>0</v>
      </c>
      <c r="AH447" s="568" t="n">
        <f aca="false" ca="false" dt2D="false" dtr="false" t="normal">$L447*$K447*AH446</f>
        <v>0</v>
      </c>
      <c r="AI447" s="568" t="n">
        <f aca="false" ca="false" dt2D="false" dtr="false" t="normal">$L447*$K447*AI446</f>
        <v>0</v>
      </c>
      <c r="AJ447" s="568" t="n">
        <f aca="false" ca="false" dt2D="false" dtr="false" t="normal">$L447*$K447*AJ446</f>
        <v>0</v>
      </c>
      <c r="AK447" s="568" t="n">
        <f aca="false" ca="false" dt2D="false" dtr="false" t="normal">$L447*$K447*AK446</f>
        <v>0</v>
      </c>
      <c r="AL447" s="568" t="n">
        <f aca="false" ca="false" dt2D="false" dtr="false" t="normal">$L447*$K447*AL446</f>
        <v>0</v>
      </c>
      <c r="AM447" s="568" t="n">
        <f aca="false" ca="false" dt2D="false" dtr="false" t="normal">$L447*$K447*AM446</f>
        <v>0</v>
      </c>
      <c r="AN447" s="568" t="n">
        <f aca="false" ca="false" dt2D="false" dtr="false" t="normal">$L447*$K447*AN446</f>
        <v>0</v>
      </c>
      <c r="AO447" s="568" t="n">
        <f aca="false" ca="false" dt2D="false" dtr="false" t="normal">$L447*$K447*AO446</f>
        <v>0</v>
      </c>
      <c r="AP447" s="568" t="n">
        <f aca="false" ca="false" dt2D="false" dtr="false" t="normal">$L447*$K447*AP446</f>
        <v>0</v>
      </c>
      <c r="AQ447" s="568" t="n">
        <f aca="false" ca="false" dt2D="false" dtr="false" t="normal">$L447*$K447*AQ446</f>
        <v>0</v>
      </c>
      <c r="AR447" s="568" t="n">
        <f aca="false" ca="false" dt2D="false" dtr="false" t="normal">$L447*$K447*AR446</f>
        <v>0</v>
      </c>
      <c r="AS447" s="568" t="n">
        <f aca="false" ca="false" dt2D="false" dtr="false" t="normal">$L447*$K447*AS446</f>
        <v>0</v>
      </c>
      <c r="AT447" s="568" t="n">
        <f aca="false" ca="false" dt2D="false" dtr="false" t="normal">$L447*$K447*AT446</f>
        <v>0</v>
      </c>
      <c r="AU447" s="568" t="n">
        <f aca="false" ca="false" dt2D="false" dtr="false" t="normal">$L447*$K447*AU446</f>
        <v>0</v>
      </c>
      <c r="AV447" s="568" t="n">
        <f aca="false" ca="false" dt2D="false" dtr="false" t="normal">$L447*$K447*AV446</f>
        <v>0</v>
      </c>
      <c r="AW447" s="568" t="n">
        <f aca="false" ca="false" dt2D="false" dtr="false" t="normal">$L447*$K447*AW446</f>
        <v>0</v>
      </c>
      <c r="AX447" s="568" t="n">
        <f aca="false" ca="false" dt2D="false" dtr="false" t="normal">$L447*$K447*AX446</f>
        <v>0</v>
      </c>
      <c r="AY447" s="568" t="n">
        <f aca="false" ca="false" dt2D="false" dtr="false" t="normal">$L447*$K447*AY446</f>
        <v>0</v>
      </c>
      <c r="AZ447" s="568" t="n">
        <f aca="false" ca="false" dt2D="false" dtr="false" t="normal">$L447*$K447*AZ446</f>
        <v>0</v>
      </c>
      <c r="BA447" s="568" t="n">
        <f aca="false" ca="false" dt2D="false" dtr="false" t="normal">$L447*$K447*BA446</f>
        <v>0</v>
      </c>
      <c r="BB447" s="568" t="n">
        <f aca="false" ca="false" dt2D="false" dtr="false" t="normal">$L447*$K447*BB446</f>
        <v>0</v>
      </c>
      <c r="BC447" s="568" t="n">
        <f aca="false" ca="false" dt2D="false" dtr="false" t="normal">$L447*$K447*BC446</f>
        <v>0</v>
      </c>
      <c r="BD447" s="568" t="n">
        <f aca="false" ca="false" dt2D="false" dtr="false" t="normal">$L447*$K447*BD446</f>
        <v>0</v>
      </c>
      <c r="BE447" s="568" t="n">
        <f aca="false" ca="false" dt2D="false" dtr="false" t="normal">$L447*$K447*BE446</f>
        <v>0</v>
      </c>
      <c r="BF447" s="568" t="n">
        <f aca="false" ca="false" dt2D="false" dtr="false" t="normal">$L447*$K447*BF446</f>
        <v>0</v>
      </c>
      <c r="BG447" s="568" t="n">
        <f aca="false" ca="false" dt2D="false" dtr="false" t="normal">$L447*$K447*BG446</f>
        <v>0</v>
      </c>
      <c r="BH447" s="568" t="n">
        <f aca="false" ca="false" dt2D="false" dtr="false" t="normal">$L447*$K447*BH446</f>
        <v>0</v>
      </c>
      <c r="BI447" s="568" t="n">
        <f aca="false" ca="false" dt2D="false" dtr="false" t="normal">$L447*$K447*BI446</f>
        <v>0</v>
      </c>
      <c r="BJ447" s="568" t="n">
        <f aca="false" ca="false" dt2D="false" dtr="false" t="normal">$L447*$K447*BJ446</f>
        <v>0</v>
      </c>
      <c r="BK447" s="568" t="n">
        <f aca="false" ca="false" dt2D="false" dtr="false" t="normal">$L447*$K447*BK446</f>
        <v>0</v>
      </c>
      <c r="BL447" s="568" t="n">
        <f aca="false" ca="false" dt2D="false" dtr="false" t="normal">$L447*$K447*BL446</f>
        <v>0</v>
      </c>
      <c r="BM447" s="568" t="n">
        <f aca="false" ca="false" dt2D="false" dtr="false" t="normal">$L447*$K447*BM446</f>
        <v>0</v>
      </c>
      <c r="BN447" s="568" t="n">
        <f aca="false" ca="false" dt2D="false" dtr="false" t="normal">$L447*$K447*BN446</f>
        <v>0</v>
      </c>
      <c r="BO447" s="568" t="n">
        <f aca="false" ca="false" dt2D="false" dtr="false" t="normal">$L447*$K447*BO446</f>
        <v>0</v>
      </c>
      <c r="BP447" s="568" t="n">
        <f aca="false" ca="false" dt2D="false" dtr="false" t="normal">$L447*$K447*BP446</f>
        <v>0</v>
      </c>
      <c r="BQ447" s="568" t="n">
        <f aca="false" ca="false" dt2D="false" dtr="false" t="normal">$L447*$K447*BQ446</f>
        <v>0</v>
      </c>
      <c r="BR447" s="568" t="n">
        <f aca="false" ca="false" dt2D="false" dtr="false" t="normal">$L447*$K447*BR446</f>
        <v>0</v>
      </c>
      <c r="BS447" s="568" t="n">
        <f aca="false" ca="false" dt2D="false" dtr="false" t="normal">$L447*$K447*BS446</f>
        <v>0</v>
      </c>
      <c r="BT447" s="568" t="n">
        <f aca="false" ca="false" dt2D="false" dtr="false" t="normal">$L447*$K447*BT446</f>
        <v>0</v>
      </c>
    </row>
    <row hidden="true" ht="16.5" outlineLevel="2" r="448">
      <c r="A448" s="529" t="e">
        <f aca="false" ca="false" dt2D="false" dtr="false" t="normal">A447</f>
        <v>#N/A</v>
      </c>
      <c r="F448" s="482" t="e">
        <f aca="false" ca="false" dt2D="false" dtr="false" t="normal">F447</f>
        <v>#N/A</v>
      </c>
      <c r="G448" s="482" t="n">
        <f aca="false" ca="false" dt2D="false" dtr="false" t="normal">G447</f>
        <v>0</v>
      </c>
      <c r="I448" s="566" t="s">
        <v>708</v>
      </c>
      <c r="J448" s="626" t="s">
        <v>640</v>
      </c>
      <c r="K448" s="567" t="n"/>
      <c r="L448" s="627" t="n"/>
      <c r="M448" s="568" t="n">
        <f aca="false" ca="false" dt2D="false" dtr="false" t="normal">$L448*$K448*M446</f>
        <v>0</v>
      </c>
      <c r="N448" s="568" t="n">
        <f aca="false" ca="false" dt2D="false" dtr="false" t="normal">$L448*$K448*N446</f>
        <v>0</v>
      </c>
      <c r="O448" s="568" t="n">
        <f aca="false" ca="false" dt2D="false" dtr="false" t="normal">$L448*$K448*O446</f>
        <v>0</v>
      </c>
      <c r="P448" s="568" t="n">
        <f aca="false" ca="false" dt2D="false" dtr="false" t="normal">$L448*$K448*P446</f>
        <v>0</v>
      </c>
      <c r="Q448" s="568" t="n">
        <f aca="false" ca="false" dt2D="false" dtr="false" t="normal">$L448*$K448*Q446</f>
        <v>0</v>
      </c>
      <c r="R448" s="568" t="n">
        <f aca="false" ca="false" dt2D="false" dtr="false" t="normal">$L448*$K448*R446</f>
        <v>0</v>
      </c>
      <c r="S448" s="568" t="n">
        <f aca="false" ca="false" dt2D="false" dtr="false" t="normal">$L448*$K448*S446</f>
        <v>0</v>
      </c>
      <c r="T448" s="568" t="n">
        <f aca="false" ca="false" dt2D="false" dtr="false" t="normal">$L448*$K448*T446</f>
        <v>0</v>
      </c>
      <c r="U448" s="568" t="n">
        <f aca="false" ca="false" dt2D="false" dtr="false" t="normal">$L448*$K448*U446</f>
        <v>0</v>
      </c>
      <c r="V448" s="568" t="n">
        <f aca="false" ca="false" dt2D="false" dtr="false" t="normal">$L448*$K448*V446</f>
        <v>0</v>
      </c>
      <c r="W448" s="568" t="n">
        <f aca="false" ca="false" dt2D="false" dtr="false" t="normal">$L448*$K448*W446</f>
        <v>0</v>
      </c>
      <c r="X448" s="568" t="n">
        <f aca="false" ca="false" dt2D="false" dtr="false" t="normal">$L448*$K448*X446</f>
        <v>0</v>
      </c>
      <c r="Y448" s="568" t="n">
        <f aca="false" ca="false" dt2D="false" dtr="false" t="normal">$L448*$K448*Y446</f>
        <v>0</v>
      </c>
      <c r="Z448" s="568" t="n">
        <f aca="false" ca="false" dt2D="false" dtr="false" t="normal">$L448*$K448*Z446</f>
        <v>0</v>
      </c>
      <c r="AA448" s="568" t="n">
        <f aca="false" ca="false" dt2D="false" dtr="false" t="normal">$L448*$K448*AA446</f>
        <v>0</v>
      </c>
      <c r="AB448" s="568" t="n">
        <f aca="false" ca="false" dt2D="false" dtr="false" t="normal">$L448*$K448*AB446</f>
        <v>0</v>
      </c>
      <c r="AC448" s="568" t="n">
        <f aca="false" ca="false" dt2D="false" dtr="false" t="normal">$L448*$K448*AC446</f>
        <v>0</v>
      </c>
      <c r="AD448" s="568" t="n">
        <f aca="false" ca="false" dt2D="false" dtr="false" t="normal">$L448*$K448*AD446</f>
        <v>0</v>
      </c>
      <c r="AE448" s="568" t="n">
        <f aca="false" ca="false" dt2D="false" dtr="false" t="normal">$L448*$K448*AE446</f>
        <v>0</v>
      </c>
      <c r="AF448" s="568" t="n">
        <f aca="false" ca="false" dt2D="false" dtr="false" t="normal">$L448*$K448*AF446</f>
        <v>0</v>
      </c>
      <c r="AG448" s="568" t="n">
        <f aca="false" ca="false" dt2D="false" dtr="false" t="normal">$L448*$K448*AG446</f>
        <v>0</v>
      </c>
      <c r="AH448" s="568" t="n">
        <f aca="false" ca="false" dt2D="false" dtr="false" t="normal">$L448*$K448*AH446</f>
        <v>0</v>
      </c>
      <c r="AI448" s="568" t="n">
        <f aca="false" ca="false" dt2D="false" dtr="false" t="normal">$L448*$K448*AI446</f>
        <v>0</v>
      </c>
      <c r="AJ448" s="568" t="n">
        <f aca="false" ca="false" dt2D="false" dtr="false" t="normal">$L448*$K448*AJ446</f>
        <v>0</v>
      </c>
      <c r="AK448" s="568" t="n">
        <f aca="false" ca="false" dt2D="false" dtr="false" t="normal">$L448*$K448*AK446</f>
        <v>0</v>
      </c>
      <c r="AL448" s="568" t="n">
        <f aca="false" ca="false" dt2D="false" dtr="false" t="normal">$L448*$K448*AL446</f>
        <v>0</v>
      </c>
      <c r="AM448" s="568" t="n">
        <f aca="false" ca="false" dt2D="false" dtr="false" t="normal">$L448*$K448*AM446</f>
        <v>0</v>
      </c>
      <c r="AN448" s="568" t="n">
        <f aca="false" ca="false" dt2D="false" dtr="false" t="normal">$L448*$K448*AN446</f>
        <v>0</v>
      </c>
      <c r="AO448" s="568" t="n">
        <f aca="false" ca="false" dt2D="false" dtr="false" t="normal">$L448*$K448*AO446</f>
        <v>0</v>
      </c>
      <c r="AP448" s="568" t="n">
        <f aca="false" ca="false" dt2D="false" dtr="false" t="normal">$L448*$K448*AP446</f>
        <v>0</v>
      </c>
      <c r="AQ448" s="568" t="n">
        <f aca="false" ca="false" dt2D="false" dtr="false" t="normal">$L448*$K448*AQ446</f>
        <v>0</v>
      </c>
      <c r="AR448" s="568" t="n">
        <f aca="false" ca="false" dt2D="false" dtr="false" t="normal">$L448*$K448*AR446</f>
        <v>0</v>
      </c>
      <c r="AS448" s="568" t="n">
        <f aca="false" ca="false" dt2D="false" dtr="false" t="normal">$L448*$K448*AS446</f>
        <v>0</v>
      </c>
      <c r="AT448" s="568" t="n">
        <f aca="false" ca="false" dt2D="false" dtr="false" t="normal">$L448*$K448*AT446</f>
        <v>0</v>
      </c>
      <c r="AU448" s="568" t="n">
        <f aca="false" ca="false" dt2D="false" dtr="false" t="normal">$L448*$K448*AU446</f>
        <v>0</v>
      </c>
      <c r="AV448" s="568" t="n">
        <f aca="false" ca="false" dt2D="false" dtr="false" t="normal">$L448*$K448*AV446</f>
        <v>0</v>
      </c>
      <c r="AW448" s="568" t="n">
        <f aca="false" ca="false" dt2D="false" dtr="false" t="normal">$L448*$K448*AW446</f>
        <v>0</v>
      </c>
      <c r="AX448" s="568" t="n">
        <f aca="false" ca="false" dt2D="false" dtr="false" t="normal">$L448*$K448*AX446</f>
        <v>0</v>
      </c>
      <c r="AY448" s="568" t="n">
        <f aca="false" ca="false" dt2D="false" dtr="false" t="normal">$L448*$K448*AY446</f>
        <v>0</v>
      </c>
      <c r="AZ448" s="568" t="n">
        <f aca="false" ca="false" dt2D="false" dtr="false" t="normal">$L448*$K448*AZ446</f>
        <v>0</v>
      </c>
      <c r="BA448" s="568" t="n">
        <f aca="false" ca="false" dt2D="false" dtr="false" t="normal">$L448*$K448*BA446</f>
        <v>0</v>
      </c>
      <c r="BB448" s="568" t="n">
        <f aca="false" ca="false" dt2D="false" dtr="false" t="normal">$L448*$K448*BB446</f>
        <v>0</v>
      </c>
      <c r="BC448" s="568" t="n">
        <f aca="false" ca="false" dt2D="false" dtr="false" t="normal">$L448*$K448*BC446</f>
        <v>0</v>
      </c>
      <c r="BD448" s="568" t="n">
        <f aca="false" ca="false" dt2D="false" dtr="false" t="normal">$L448*$K448*BD446</f>
        <v>0</v>
      </c>
      <c r="BE448" s="568" t="n">
        <f aca="false" ca="false" dt2D="false" dtr="false" t="normal">$L448*$K448*BE446</f>
        <v>0</v>
      </c>
      <c r="BF448" s="568" t="n">
        <f aca="false" ca="false" dt2D="false" dtr="false" t="normal">$L448*$K448*BF446</f>
        <v>0</v>
      </c>
      <c r="BG448" s="568" t="n">
        <f aca="false" ca="false" dt2D="false" dtr="false" t="normal">$L448*$K448*BG446</f>
        <v>0</v>
      </c>
      <c r="BH448" s="568" t="n">
        <f aca="false" ca="false" dt2D="false" dtr="false" t="normal">$L448*$K448*BH446</f>
        <v>0</v>
      </c>
      <c r="BI448" s="568" t="n">
        <f aca="false" ca="false" dt2D="false" dtr="false" t="normal">$L448*$K448*BI446</f>
        <v>0</v>
      </c>
      <c r="BJ448" s="568" t="n">
        <f aca="false" ca="false" dt2D="false" dtr="false" t="normal">$L448*$K448*BJ446</f>
        <v>0</v>
      </c>
      <c r="BK448" s="568" t="n">
        <f aca="false" ca="false" dt2D="false" dtr="false" t="normal">$L448*$K448*BK446</f>
        <v>0</v>
      </c>
      <c r="BL448" s="568" t="n">
        <f aca="false" ca="false" dt2D="false" dtr="false" t="normal">$L448*$K448*BL446</f>
        <v>0</v>
      </c>
      <c r="BM448" s="568" t="n">
        <f aca="false" ca="false" dt2D="false" dtr="false" t="normal">$L448*$K448*BM446</f>
        <v>0</v>
      </c>
      <c r="BN448" s="568" t="n">
        <f aca="false" ca="false" dt2D="false" dtr="false" t="normal">$L448*$K448*BN446</f>
        <v>0</v>
      </c>
      <c r="BO448" s="568" t="n">
        <f aca="false" ca="false" dt2D="false" dtr="false" t="normal">$L448*$K448*BO446</f>
        <v>0</v>
      </c>
      <c r="BP448" s="568" t="n">
        <f aca="false" ca="false" dt2D="false" dtr="false" t="normal">$L448*$K448*BP446</f>
        <v>0</v>
      </c>
      <c r="BQ448" s="568" t="n">
        <f aca="false" ca="false" dt2D="false" dtr="false" t="normal">$L448*$K448*BQ446</f>
        <v>0</v>
      </c>
      <c r="BR448" s="568" t="n">
        <f aca="false" ca="false" dt2D="false" dtr="false" t="normal">$L448*$K448*BR446</f>
        <v>0</v>
      </c>
      <c r="BS448" s="568" t="n">
        <f aca="false" ca="false" dt2D="false" dtr="false" t="normal">$L448*$K448*BS446</f>
        <v>0</v>
      </c>
      <c r="BT448" s="568" t="n">
        <f aca="false" ca="false" dt2D="false" dtr="false" t="normal">$L448*$K448*BT446</f>
        <v>0</v>
      </c>
    </row>
    <row hidden="true" ht="16.5" outlineLevel="2" r="449">
      <c r="A449" s="529" t="e">
        <f aca="false" ca="false" dt2D="false" dtr="false" t="normal">A448</f>
        <v>#N/A</v>
      </c>
      <c r="F449" s="482" t="e">
        <f aca="false" ca="false" dt2D="false" dtr="false" t="normal">F448</f>
        <v>#N/A</v>
      </c>
      <c r="G449" s="482" t="n">
        <f aca="false" ca="false" dt2D="false" dtr="false" t="normal">G448</f>
        <v>0</v>
      </c>
      <c r="I449" s="566" t="s">
        <v>709</v>
      </c>
      <c r="J449" s="626" t="s">
        <v>640</v>
      </c>
      <c r="K449" s="567" t="n"/>
      <c r="L449" s="627" t="n"/>
      <c r="M449" s="568" t="n">
        <f aca="false" ca="false" dt2D="false" dtr="false" t="normal">$L449*$K449*M446</f>
        <v>0</v>
      </c>
      <c r="N449" s="568" t="n">
        <f aca="false" ca="false" dt2D="false" dtr="false" t="normal">$L449*$K449*N446</f>
        <v>0</v>
      </c>
      <c r="O449" s="568" t="n">
        <f aca="false" ca="false" dt2D="false" dtr="false" t="normal">$L449*$K449*O446</f>
        <v>0</v>
      </c>
      <c r="P449" s="568" t="n">
        <f aca="false" ca="false" dt2D="false" dtr="false" t="normal">$L449*$K449*P446</f>
        <v>0</v>
      </c>
      <c r="Q449" s="568" t="n">
        <f aca="false" ca="false" dt2D="false" dtr="false" t="normal">$L449*$K449*Q446</f>
        <v>0</v>
      </c>
      <c r="R449" s="568" t="n">
        <f aca="false" ca="false" dt2D="false" dtr="false" t="normal">$L449*$K449*R446</f>
        <v>0</v>
      </c>
      <c r="S449" s="568" t="n">
        <f aca="false" ca="false" dt2D="false" dtr="false" t="normal">$L449*$K449*S446</f>
        <v>0</v>
      </c>
      <c r="T449" s="568" t="n">
        <f aca="false" ca="false" dt2D="false" dtr="false" t="normal">$L449*$K449*T446</f>
        <v>0</v>
      </c>
      <c r="U449" s="568" t="n">
        <f aca="false" ca="false" dt2D="false" dtr="false" t="normal">$L449*$K449*U446</f>
        <v>0</v>
      </c>
      <c r="V449" s="568" t="n">
        <f aca="false" ca="false" dt2D="false" dtr="false" t="normal">$L449*$K449*V446</f>
        <v>0</v>
      </c>
      <c r="W449" s="568" t="n">
        <f aca="false" ca="false" dt2D="false" dtr="false" t="normal">$L449*$K449*W446</f>
        <v>0</v>
      </c>
      <c r="X449" s="568" t="n">
        <f aca="false" ca="false" dt2D="false" dtr="false" t="normal">$L449*$K449*X446</f>
        <v>0</v>
      </c>
      <c r="Y449" s="568" t="n">
        <f aca="false" ca="false" dt2D="false" dtr="false" t="normal">$L449*$K449*Y446</f>
        <v>0</v>
      </c>
      <c r="Z449" s="568" t="n">
        <f aca="false" ca="false" dt2D="false" dtr="false" t="normal">$L449*$K449*Z446</f>
        <v>0</v>
      </c>
      <c r="AA449" s="568" t="n">
        <f aca="false" ca="false" dt2D="false" dtr="false" t="normal">$L449*$K449*AA446</f>
        <v>0</v>
      </c>
      <c r="AB449" s="568" t="n">
        <f aca="false" ca="false" dt2D="false" dtr="false" t="normal">$L449*$K449*AB446</f>
        <v>0</v>
      </c>
      <c r="AC449" s="568" t="n">
        <f aca="false" ca="false" dt2D="false" dtr="false" t="normal">$L449*$K449*AC446</f>
        <v>0</v>
      </c>
      <c r="AD449" s="568" t="n">
        <f aca="false" ca="false" dt2D="false" dtr="false" t="normal">$L449*$K449*AD446</f>
        <v>0</v>
      </c>
      <c r="AE449" s="568" t="n">
        <f aca="false" ca="false" dt2D="false" dtr="false" t="normal">$L449*$K449*AE446</f>
        <v>0</v>
      </c>
      <c r="AF449" s="568" t="n">
        <f aca="false" ca="false" dt2D="false" dtr="false" t="normal">$L449*$K449*AF446</f>
        <v>0</v>
      </c>
      <c r="AG449" s="568" t="n">
        <f aca="false" ca="false" dt2D="false" dtr="false" t="normal">$L449*$K449*AG446</f>
        <v>0</v>
      </c>
      <c r="AH449" s="568" t="n">
        <f aca="false" ca="false" dt2D="false" dtr="false" t="normal">$L449*$K449*AH446</f>
        <v>0</v>
      </c>
      <c r="AI449" s="568" t="n">
        <f aca="false" ca="false" dt2D="false" dtr="false" t="normal">$L449*$K449*AI446</f>
        <v>0</v>
      </c>
      <c r="AJ449" s="568" t="n">
        <f aca="false" ca="false" dt2D="false" dtr="false" t="normal">$L449*$K449*AJ446</f>
        <v>0</v>
      </c>
      <c r="AK449" s="568" t="n">
        <f aca="false" ca="false" dt2D="false" dtr="false" t="normal">$L449*$K449*AK446</f>
        <v>0</v>
      </c>
      <c r="AL449" s="568" t="n">
        <f aca="false" ca="false" dt2D="false" dtr="false" t="normal">$L449*$K449*AL446</f>
        <v>0</v>
      </c>
      <c r="AM449" s="568" t="n">
        <f aca="false" ca="false" dt2D="false" dtr="false" t="normal">$L449*$K449*AM446</f>
        <v>0</v>
      </c>
      <c r="AN449" s="568" t="n">
        <f aca="false" ca="false" dt2D="false" dtr="false" t="normal">$L449*$K449*AN446</f>
        <v>0</v>
      </c>
      <c r="AO449" s="568" t="n">
        <f aca="false" ca="false" dt2D="false" dtr="false" t="normal">$L449*$K449*AO446</f>
        <v>0</v>
      </c>
      <c r="AP449" s="568" t="n">
        <f aca="false" ca="false" dt2D="false" dtr="false" t="normal">$L449*$K449*AP446</f>
        <v>0</v>
      </c>
      <c r="AQ449" s="568" t="n">
        <f aca="false" ca="false" dt2D="false" dtr="false" t="normal">$L449*$K449*AQ446</f>
        <v>0</v>
      </c>
      <c r="AR449" s="568" t="n">
        <f aca="false" ca="false" dt2D="false" dtr="false" t="normal">$L449*$K449*AR446</f>
        <v>0</v>
      </c>
      <c r="AS449" s="568" t="n">
        <f aca="false" ca="false" dt2D="false" dtr="false" t="normal">$L449*$K449*AS446</f>
        <v>0</v>
      </c>
      <c r="AT449" s="568" t="n">
        <f aca="false" ca="false" dt2D="false" dtr="false" t="normal">$L449*$K449*AT446</f>
        <v>0</v>
      </c>
      <c r="AU449" s="568" t="n">
        <f aca="false" ca="false" dt2D="false" dtr="false" t="normal">$L449*$K449*AU446</f>
        <v>0</v>
      </c>
      <c r="AV449" s="568" t="n">
        <f aca="false" ca="false" dt2D="false" dtr="false" t="normal">$L449*$K449*AV446</f>
        <v>0</v>
      </c>
      <c r="AW449" s="568" t="n">
        <f aca="false" ca="false" dt2D="false" dtr="false" t="normal">$L449*$K449*AW446</f>
        <v>0</v>
      </c>
      <c r="AX449" s="568" t="n">
        <f aca="false" ca="false" dt2D="false" dtr="false" t="normal">$L449*$K449*AX446</f>
        <v>0</v>
      </c>
      <c r="AY449" s="568" t="n">
        <f aca="false" ca="false" dt2D="false" dtr="false" t="normal">$L449*$K449*AY446</f>
        <v>0</v>
      </c>
      <c r="AZ449" s="568" t="n">
        <f aca="false" ca="false" dt2D="false" dtr="false" t="normal">$L449*$K449*AZ446</f>
        <v>0</v>
      </c>
      <c r="BA449" s="568" t="n">
        <f aca="false" ca="false" dt2D="false" dtr="false" t="normal">$L449*$K449*BA446</f>
        <v>0</v>
      </c>
      <c r="BB449" s="568" t="n">
        <f aca="false" ca="false" dt2D="false" dtr="false" t="normal">$L449*$K449*BB446</f>
        <v>0</v>
      </c>
      <c r="BC449" s="568" t="n">
        <f aca="false" ca="false" dt2D="false" dtr="false" t="normal">$L449*$K449*BC446</f>
        <v>0</v>
      </c>
      <c r="BD449" s="568" t="n">
        <f aca="false" ca="false" dt2D="false" dtr="false" t="normal">$L449*$K449*BD446</f>
        <v>0</v>
      </c>
      <c r="BE449" s="568" t="n">
        <f aca="false" ca="false" dt2D="false" dtr="false" t="normal">$L449*$K449*BE446</f>
        <v>0</v>
      </c>
      <c r="BF449" s="568" t="n">
        <f aca="false" ca="false" dt2D="false" dtr="false" t="normal">$L449*$K449*BF446</f>
        <v>0</v>
      </c>
      <c r="BG449" s="568" t="n">
        <f aca="false" ca="false" dt2D="false" dtr="false" t="normal">$L449*$K449*BG446</f>
        <v>0</v>
      </c>
      <c r="BH449" s="568" t="n">
        <f aca="false" ca="false" dt2D="false" dtr="false" t="normal">$L449*$K449*BH446</f>
        <v>0</v>
      </c>
      <c r="BI449" s="568" t="n">
        <f aca="false" ca="false" dt2D="false" dtr="false" t="normal">$L449*$K449*BI446</f>
        <v>0</v>
      </c>
      <c r="BJ449" s="568" t="n">
        <f aca="false" ca="false" dt2D="false" dtr="false" t="normal">$L449*$K449*BJ446</f>
        <v>0</v>
      </c>
      <c r="BK449" s="568" t="n">
        <f aca="false" ca="false" dt2D="false" dtr="false" t="normal">$L449*$K449*BK446</f>
        <v>0</v>
      </c>
      <c r="BL449" s="568" t="n">
        <f aca="false" ca="false" dt2D="false" dtr="false" t="normal">$L449*$K449*BL446</f>
        <v>0</v>
      </c>
      <c r="BM449" s="568" t="n">
        <f aca="false" ca="false" dt2D="false" dtr="false" t="normal">$L449*$K449*BM446</f>
        <v>0</v>
      </c>
      <c r="BN449" s="568" t="n">
        <f aca="false" ca="false" dt2D="false" dtr="false" t="normal">$L449*$K449*BN446</f>
        <v>0</v>
      </c>
      <c r="BO449" s="568" t="n">
        <f aca="false" ca="false" dt2D="false" dtr="false" t="normal">$L449*$K449*BO446</f>
        <v>0</v>
      </c>
      <c r="BP449" s="568" t="n">
        <f aca="false" ca="false" dt2D="false" dtr="false" t="normal">$L449*$K449*BP446</f>
        <v>0</v>
      </c>
      <c r="BQ449" s="568" t="n">
        <f aca="false" ca="false" dt2D="false" dtr="false" t="normal">$L449*$K449*BQ446</f>
        <v>0</v>
      </c>
      <c r="BR449" s="568" t="n">
        <f aca="false" ca="false" dt2D="false" dtr="false" t="normal">$L449*$K449*BR446</f>
        <v>0</v>
      </c>
      <c r="BS449" s="568" t="n">
        <f aca="false" ca="false" dt2D="false" dtr="false" t="normal">$L449*$K449*BS446</f>
        <v>0</v>
      </c>
      <c r="BT449" s="568" t="n">
        <f aca="false" ca="false" dt2D="false" dtr="false" t="normal">$L449*$K449*BT446</f>
        <v>0</v>
      </c>
    </row>
    <row hidden="true" ht="16.5" outlineLevel="2" r="450">
      <c r="A450" s="529" t="e">
        <f aca="false" ca="false" dt2D="false" dtr="false" t="normal">A449</f>
        <v>#N/A</v>
      </c>
      <c r="F450" s="482" t="e">
        <f aca="false" ca="false" dt2D="false" dtr="false" t="normal">F449</f>
        <v>#N/A</v>
      </c>
      <c r="G450" s="482" t="n">
        <f aca="false" ca="false" dt2D="false" dtr="false" t="normal">G449</f>
        <v>0</v>
      </c>
      <c r="I450" s="566" t="s">
        <v>735</v>
      </c>
      <c r="J450" s="626" t="s">
        <v>587</v>
      </c>
      <c r="K450" s="567" t="n"/>
      <c r="L450" s="627" t="n"/>
      <c r="M450" s="568" t="n">
        <f aca="false" ca="false" dt2D="false" dtr="false" t="normal">$L450*$K450*M446</f>
        <v>0</v>
      </c>
      <c r="N450" s="568" t="n">
        <f aca="false" ca="false" dt2D="false" dtr="false" t="normal">$L450*$K450*N446</f>
        <v>0</v>
      </c>
      <c r="O450" s="568" t="n">
        <f aca="false" ca="false" dt2D="false" dtr="false" t="normal">$L450*$K450*O446</f>
        <v>0</v>
      </c>
      <c r="P450" s="568" t="n">
        <f aca="false" ca="false" dt2D="false" dtr="false" t="normal">$L450*$K450*P446</f>
        <v>0</v>
      </c>
      <c r="Q450" s="568" t="n">
        <f aca="false" ca="false" dt2D="false" dtr="false" t="normal">$L450*$K450*Q446</f>
        <v>0</v>
      </c>
      <c r="R450" s="568" t="n">
        <f aca="false" ca="false" dt2D="false" dtr="false" t="normal">$L450*$K450*R446</f>
        <v>0</v>
      </c>
      <c r="S450" s="568" t="n">
        <f aca="false" ca="false" dt2D="false" dtr="false" t="normal">$L450*$K450*S446</f>
        <v>0</v>
      </c>
      <c r="T450" s="568" t="n">
        <f aca="false" ca="false" dt2D="false" dtr="false" t="normal">$L450*$K450*T446</f>
        <v>0</v>
      </c>
      <c r="U450" s="568" t="n">
        <f aca="false" ca="false" dt2D="false" dtr="false" t="normal">$L450*$K450*U446</f>
        <v>0</v>
      </c>
      <c r="V450" s="568" t="n">
        <f aca="false" ca="false" dt2D="false" dtr="false" t="normal">$L450*$K450*V446</f>
        <v>0</v>
      </c>
      <c r="W450" s="568" t="n">
        <f aca="false" ca="false" dt2D="false" dtr="false" t="normal">$L450*$K450*W446</f>
        <v>0</v>
      </c>
      <c r="X450" s="568" t="n">
        <f aca="false" ca="false" dt2D="false" dtr="false" t="normal">$L450*$K450*X446</f>
        <v>0</v>
      </c>
      <c r="Y450" s="568" t="n">
        <f aca="false" ca="false" dt2D="false" dtr="false" t="normal">$L450*$K450*Y446</f>
        <v>0</v>
      </c>
      <c r="Z450" s="568" t="n">
        <f aca="false" ca="false" dt2D="false" dtr="false" t="normal">$L450*$K450*Z446</f>
        <v>0</v>
      </c>
      <c r="AA450" s="568" t="n">
        <f aca="false" ca="false" dt2D="false" dtr="false" t="normal">$L450*$K450*AA446</f>
        <v>0</v>
      </c>
      <c r="AB450" s="568" t="n">
        <f aca="false" ca="false" dt2D="false" dtr="false" t="normal">$L450*$K450*AB446</f>
        <v>0</v>
      </c>
      <c r="AC450" s="568" t="n">
        <f aca="false" ca="false" dt2D="false" dtr="false" t="normal">$L450*$K450*AC446</f>
        <v>0</v>
      </c>
      <c r="AD450" s="568" t="n">
        <f aca="false" ca="false" dt2D="false" dtr="false" t="normal">$L450*$K450*AD446</f>
        <v>0</v>
      </c>
      <c r="AE450" s="568" t="n">
        <f aca="false" ca="false" dt2D="false" dtr="false" t="normal">$L450*$K450*AE446</f>
        <v>0</v>
      </c>
      <c r="AF450" s="568" t="n">
        <f aca="false" ca="false" dt2D="false" dtr="false" t="normal">$L450*$K450*AF446</f>
        <v>0</v>
      </c>
      <c r="AG450" s="568" t="n">
        <f aca="false" ca="false" dt2D="false" dtr="false" t="normal">$L450*$K450*AG446</f>
        <v>0</v>
      </c>
      <c r="AH450" s="568" t="n">
        <f aca="false" ca="false" dt2D="false" dtr="false" t="normal">$L450*$K450*AH446</f>
        <v>0</v>
      </c>
      <c r="AI450" s="568" t="n">
        <f aca="false" ca="false" dt2D="false" dtr="false" t="normal">$L450*$K450*AI446</f>
        <v>0</v>
      </c>
      <c r="AJ450" s="568" t="n">
        <f aca="false" ca="false" dt2D="false" dtr="false" t="normal">$L450*$K450*AJ446</f>
        <v>0</v>
      </c>
      <c r="AK450" s="568" t="n">
        <f aca="false" ca="false" dt2D="false" dtr="false" t="normal">$L450*$K450*AK446</f>
        <v>0</v>
      </c>
      <c r="AL450" s="568" t="n">
        <f aca="false" ca="false" dt2D="false" dtr="false" t="normal">$L450*$K450*AL446</f>
        <v>0</v>
      </c>
      <c r="AM450" s="568" t="n">
        <f aca="false" ca="false" dt2D="false" dtr="false" t="normal">$L450*$K450*AM446</f>
        <v>0</v>
      </c>
      <c r="AN450" s="568" t="n">
        <f aca="false" ca="false" dt2D="false" dtr="false" t="normal">$L450*$K450*AN446</f>
        <v>0</v>
      </c>
      <c r="AO450" s="568" t="n">
        <f aca="false" ca="false" dt2D="false" dtr="false" t="normal">$L450*$K450*AO446</f>
        <v>0</v>
      </c>
      <c r="AP450" s="568" t="n">
        <f aca="false" ca="false" dt2D="false" dtr="false" t="normal">$L450*$K450*AP446</f>
        <v>0</v>
      </c>
      <c r="AQ450" s="568" t="n">
        <f aca="false" ca="false" dt2D="false" dtr="false" t="normal">$L450*$K450*AQ446</f>
        <v>0</v>
      </c>
      <c r="AR450" s="568" t="n">
        <f aca="false" ca="false" dt2D="false" dtr="false" t="normal">$L450*$K450*AR446</f>
        <v>0</v>
      </c>
      <c r="AS450" s="568" t="n">
        <f aca="false" ca="false" dt2D="false" dtr="false" t="normal">$L450*$K450*AS446</f>
        <v>0</v>
      </c>
      <c r="AT450" s="568" t="n">
        <f aca="false" ca="false" dt2D="false" dtr="false" t="normal">$L450*$K450*AT446</f>
        <v>0</v>
      </c>
      <c r="AU450" s="568" t="n">
        <f aca="false" ca="false" dt2D="false" dtr="false" t="normal">$L450*$K450*AU446</f>
        <v>0</v>
      </c>
      <c r="AV450" s="568" t="n">
        <f aca="false" ca="false" dt2D="false" dtr="false" t="normal">$L450*$K450*AV446</f>
        <v>0</v>
      </c>
      <c r="AW450" s="568" t="n">
        <f aca="false" ca="false" dt2D="false" dtr="false" t="normal">$L450*$K450*AW446</f>
        <v>0</v>
      </c>
      <c r="AX450" s="568" t="n">
        <f aca="false" ca="false" dt2D="false" dtr="false" t="normal">$L450*$K450*AX446</f>
        <v>0</v>
      </c>
      <c r="AY450" s="568" t="n">
        <f aca="false" ca="false" dt2D="false" dtr="false" t="normal">$L450*$K450*AY446</f>
        <v>0</v>
      </c>
      <c r="AZ450" s="568" t="n">
        <f aca="false" ca="false" dt2D="false" dtr="false" t="normal">$L450*$K450*AZ446</f>
        <v>0</v>
      </c>
      <c r="BA450" s="568" t="n">
        <f aca="false" ca="false" dt2D="false" dtr="false" t="normal">$L450*$K450*BA446</f>
        <v>0</v>
      </c>
      <c r="BB450" s="568" t="n">
        <f aca="false" ca="false" dt2D="false" dtr="false" t="normal">$L450*$K450*BB446</f>
        <v>0</v>
      </c>
      <c r="BC450" s="568" t="n">
        <f aca="false" ca="false" dt2D="false" dtr="false" t="normal">$L450*$K450*BC446</f>
        <v>0</v>
      </c>
      <c r="BD450" s="568" t="n">
        <f aca="false" ca="false" dt2D="false" dtr="false" t="normal">$L450*$K450*BD446</f>
        <v>0</v>
      </c>
      <c r="BE450" s="568" t="n">
        <f aca="false" ca="false" dt2D="false" dtr="false" t="normal">$L450*$K450*BE446</f>
        <v>0</v>
      </c>
      <c r="BF450" s="568" t="n">
        <f aca="false" ca="false" dt2D="false" dtr="false" t="normal">$L450*$K450*BF446</f>
        <v>0</v>
      </c>
      <c r="BG450" s="568" t="n">
        <f aca="false" ca="false" dt2D="false" dtr="false" t="normal">$L450*$K450*BG446</f>
        <v>0</v>
      </c>
      <c r="BH450" s="568" t="n">
        <f aca="false" ca="false" dt2D="false" dtr="false" t="normal">$L450*$K450*BH446</f>
        <v>0</v>
      </c>
      <c r="BI450" s="568" t="n">
        <f aca="false" ca="false" dt2D="false" dtr="false" t="normal">$L450*$K450*BI446</f>
        <v>0</v>
      </c>
      <c r="BJ450" s="568" t="n">
        <f aca="false" ca="false" dt2D="false" dtr="false" t="normal">$L450*$K450*BJ446</f>
        <v>0</v>
      </c>
      <c r="BK450" s="568" t="n">
        <f aca="false" ca="false" dt2D="false" dtr="false" t="normal">$L450*$K450*BK446</f>
        <v>0</v>
      </c>
      <c r="BL450" s="568" t="n">
        <f aca="false" ca="false" dt2D="false" dtr="false" t="normal">$L450*$K450*BL446</f>
        <v>0</v>
      </c>
      <c r="BM450" s="568" t="n">
        <f aca="false" ca="false" dt2D="false" dtr="false" t="normal">$L450*$K450*BM446</f>
        <v>0</v>
      </c>
      <c r="BN450" s="568" t="n">
        <f aca="false" ca="false" dt2D="false" dtr="false" t="normal">$L450*$K450*BN446</f>
        <v>0</v>
      </c>
      <c r="BO450" s="568" t="n">
        <f aca="false" ca="false" dt2D="false" dtr="false" t="normal">$L450*$K450*BO446</f>
        <v>0</v>
      </c>
      <c r="BP450" s="568" t="n">
        <f aca="false" ca="false" dt2D="false" dtr="false" t="normal">$L450*$K450*BP446</f>
        <v>0</v>
      </c>
      <c r="BQ450" s="568" t="n">
        <f aca="false" ca="false" dt2D="false" dtr="false" t="normal">$L450*$K450*BQ446</f>
        <v>0</v>
      </c>
      <c r="BR450" s="568" t="n">
        <f aca="false" ca="false" dt2D="false" dtr="false" t="normal">$L450*$K450*BR446</f>
        <v>0</v>
      </c>
      <c r="BS450" s="568" t="n">
        <f aca="false" ca="false" dt2D="false" dtr="false" t="normal">$L450*$K450*BS446</f>
        <v>0</v>
      </c>
      <c r="BT450" s="568" t="n">
        <f aca="false" ca="false" dt2D="false" dtr="false" t="normal">$L450*$K450*BT446</f>
        <v>0</v>
      </c>
    </row>
    <row hidden="true" ht="16.5" outlineLevel="2" r="451">
      <c r="A451" s="529" t="e">
        <f aca="false" ca="false" dt2D="false" dtr="false" t="normal">A450</f>
        <v>#N/A</v>
      </c>
      <c r="F451" s="482" t="e">
        <f aca="false" ca="false" dt2D="false" dtr="false" t="normal">F450</f>
        <v>#N/A</v>
      </c>
      <c r="G451" s="482" t="n">
        <f aca="false" ca="false" dt2D="false" dtr="false" t="normal">G450</f>
        <v>0</v>
      </c>
      <c r="I451" s="570" t="s">
        <v>588</v>
      </c>
      <c r="J451" s="626" t="n"/>
      <c r="K451" s="567" t="n"/>
      <c r="L451" s="627" t="n"/>
      <c r="M451" s="568" t="n">
        <f aca="false" ca="false" dt2D="false" dtr="false" t="normal">$L451*$K451*M446</f>
        <v>0</v>
      </c>
      <c r="N451" s="568" t="n">
        <f aca="false" ca="false" dt2D="false" dtr="false" t="normal">$L451*$K451*N446</f>
        <v>0</v>
      </c>
      <c r="O451" s="568" t="n">
        <f aca="false" ca="false" dt2D="false" dtr="false" t="normal">$L451*$K451*O446</f>
        <v>0</v>
      </c>
      <c r="P451" s="568" t="n">
        <f aca="false" ca="false" dt2D="false" dtr="false" t="normal">$L451*$K451*P446</f>
        <v>0</v>
      </c>
      <c r="Q451" s="568" t="n">
        <f aca="false" ca="false" dt2D="false" dtr="false" t="normal">$L451*$K451*Q446</f>
        <v>0</v>
      </c>
      <c r="R451" s="568" t="n">
        <f aca="false" ca="false" dt2D="false" dtr="false" t="normal">$L451*$K451*R446</f>
        <v>0</v>
      </c>
      <c r="S451" s="568" t="n">
        <f aca="false" ca="false" dt2D="false" dtr="false" t="normal">$L451*$K451*S446</f>
        <v>0</v>
      </c>
      <c r="T451" s="568" t="n">
        <f aca="false" ca="false" dt2D="false" dtr="false" t="normal">$L451*$K451*T446</f>
        <v>0</v>
      </c>
      <c r="U451" s="568" t="n">
        <f aca="false" ca="false" dt2D="false" dtr="false" t="normal">$L451*$K451*U446</f>
        <v>0</v>
      </c>
      <c r="V451" s="568" t="n">
        <f aca="false" ca="false" dt2D="false" dtr="false" t="normal">$L451*$K451*V446</f>
        <v>0</v>
      </c>
      <c r="W451" s="568" t="n">
        <f aca="false" ca="false" dt2D="false" dtr="false" t="normal">$L451*$K451*W446</f>
        <v>0</v>
      </c>
      <c r="X451" s="568" t="n">
        <f aca="false" ca="false" dt2D="false" dtr="false" t="normal">$L451*$K451*X446</f>
        <v>0</v>
      </c>
      <c r="Y451" s="568" t="n">
        <f aca="false" ca="false" dt2D="false" dtr="false" t="normal">$L451*$K451*Y446</f>
        <v>0</v>
      </c>
      <c r="Z451" s="568" t="n">
        <f aca="false" ca="false" dt2D="false" dtr="false" t="normal">$L451*$K451*Z446</f>
        <v>0</v>
      </c>
      <c r="AA451" s="568" t="n">
        <f aca="false" ca="false" dt2D="false" dtr="false" t="normal">$L451*$K451*AA446</f>
        <v>0</v>
      </c>
      <c r="AB451" s="568" t="n">
        <f aca="false" ca="false" dt2D="false" dtr="false" t="normal">$L451*$K451*AB446</f>
        <v>0</v>
      </c>
      <c r="AC451" s="568" t="n">
        <f aca="false" ca="false" dt2D="false" dtr="false" t="normal">$L451*$K451*AC446</f>
        <v>0</v>
      </c>
      <c r="AD451" s="568" t="n">
        <f aca="false" ca="false" dt2D="false" dtr="false" t="normal">$L451*$K451*AD446</f>
        <v>0</v>
      </c>
      <c r="AE451" s="568" t="n">
        <f aca="false" ca="false" dt2D="false" dtr="false" t="normal">$L451*$K451*AE446</f>
        <v>0</v>
      </c>
      <c r="AF451" s="568" t="n">
        <f aca="false" ca="false" dt2D="false" dtr="false" t="normal">$L451*$K451*AF446</f>
        <v>0</v>
      </c>
      <c r="AG451" s="568" t="n">
        <f aca="false" ca="false" dt2D="false" dtr="false" t="normal">$L451*$K451*AG446</f>
        <v>0</v>
      </c>
      <c r="AH451" s="568" t="n">
        <f aca="false" ca="false" dt2D="false" dtr="false" t="normal">$L451*$K451*AH446</f>
        <v>0</v>
      </c>
      <c r="AI451" s="568" t="n">
        <f aca="false" ca="false" dt2D="false" dtr="false" t="normal">$L451*$K451*AI446</f>
        <v>0</v>
      </c>
      <c r="AJ451" s="568" t="n">
        <f aca="false" ca="false" dt2D="false" dtr="false" t="normal">$L451*$K451*AJ446</f>
        <v>0</v>
      </c>
      <c r="AK451" s="568" t="n">
        <f aca="false" ca="false" dt2D="false" dtr="false" t="normal">$L451*$K451*AK446</f>
        <v>0</v>
      </c>
      <c r="AL451" s="568" t="n">
        <f aca="false" ca="false" dt2D="false" dtr="false" t="normal">$L451*$K451*AL446</f>
        <v>0</v>
      </c>
      <c r="AM451" s="568" t="n">
        <f aca="false" ca="false" dt2D="false" dtr="false" t="normal">$L451*$K451*AM446</f>
        <v>0</v>
      </c>
      <c r="AN451" s="568" t="n">
        <f aca="false" ca="false" dt2D="false" dtr="false" t="normal">$L451*$K451*AN446</f>
        <v>0</v>
      </c>
      <c r="AO451" s="568" t="n">
        <f aca="false" ca="false" dt2D="false" dtr="false" t="normal">$L451*$K451*AO446</f>
        <v>0</v>
      </c>
      <c r="AP451" s="568" t="n">
        <f aca="false" ca="false" dt2D="false" dtr="false" t="normal">$L451*$K451*AP446</f>
        <v>0</v>
      </c>
      <c r="AQ451" s="568" t="n">
        <f aca="false" ca="false" dt2D="false" dtr="false" t="normal">$L451*$K451*AQ446</f>
        <v>0</v>
      </c>
      <c r="AR451" s="568" t="n">
        <f aca="false" ca="false" dt2D="false" dtr="false" t="normal">$L451*$K451*AR446</f>
        <v>0</v>
      </c>
      <c r="AS451" s="568" t="n">
        <f aca="false" ca="false" dt2D="false" dtr="false" t="normal">$L451*$K451*AS446</f>
        <v>0</v>
      </c>
      <c r="AT451" s="568" t="n">
        <f aca="false" ca="false" dt2D="false" dtr="false" t="normal">$L451*$K451*AT446</f>
        <v>0</v>
      </c>
      <c r="AU451" s="568" t="n">
        <f aca="false" ca="false" dt2D="false" dtr="false" t="normal">$L451*$K451*AU446</f>
        <v>0</v>
      </c>
      <c r="AV451" s="568" t="n">
        <f aca="false" ca="false" dt2D="false" dtr="false" t="normal">$L451*$K451*AV446</f>
        <v>0</v>
      </c>
      <c r="AW451" s="568" t="n">
        <f aca="false" ca="false" dt2D="false" dtr="false" t="normal">$L451*$K451*AW446</f>
        <v>0</v>
      </c>
      <c r="AX451" s="568" t="n">
        <f aca="false" ca="false" dt2D="false" dtr="false" t="normal">$L451*$K451*AX446</f>
        <v>0</v>
      </c>
      <c r="AY451" s="568" t="n">
        <f aca="false" ca="false" dt2D="false" dtr="false" t="normal">$L451*$K451*AY446</f>
        <v>0</v>
      </c>
      <c r="AZ451" s="568" t="n">
        <f aca="false" ca="false" dt2D="false" dtr="false" t="normal">$L451*$K451*AZ446</f>
        <v>0</v>
      </c>
      <c r="BA451" s="568" t="n">
        <f aca="false" ca="false" dt2D="false" dtr="false" t="normal">$L451*$K451*BA446</f>
        <v>0</v>
      </c>
      <c r="BB451" s="568" t="n">
        <f aca="false" ca="false" dt2D="false" dtr="false" t="normal">$L451*$K451*BB446</f>
        <v>0</v>
      </c>
      <c r="BC451" s="568" t="n">
        <f aca="false" ca="false" dt2D="false" dtr="false" t="normal">$L451*$K451*BC446</f>
        <v>0</v>
      </c>
      <c r="BD451" s="568" t="n">
        <f aca="false" ca="false" dt2D="false" dtr="false" t="normal">$L451*$K451*BD446</f>
        <v>0</v>
      </c>
      <c r="BE451" s="568" t="n">
        <f aca="false" ca="false" dt2D="false" dtr="false" t="normal">$L451*$K451*BE446</f>
        <v>0</v>
      </c>
      <c r="BF451" s="568" t="n">
        <f aca="false" ca="false" dt2D="false" dtr="false" t="normal">$L451*$K451*BF446</f>
        <v>0</v>
      </c>
      <c r="BG451" s="568" t="n">
        <f aca="false" ca="false" dt2D="false" dtr="false" t="normal">$L451*$K451*BG446</f>
        <v>0</v>
      </c>
      <c r="BH451" s="568" t="n">
        <f aca="false" ca="false" dt2D="false" dtr="false" t="normal">$L451*$K451*BH446</f>
        <v>0</v>
      </c>
      <c r="BI451" s="568" t="n">
        <f aca="false" ca="false" dt2D="false" dtr="false" t="normal">$L451*$K451*BI446</f>
        <v>0</v>
      </c>
      <c r="BJ451" s="568" t="n">
        <f aca="false" ca="false" dt2D="false" dtr="false" t="normal">$L451*$K451*BJ446</f>
        <v>0</v>
      </c>
      <c r="BK451" s="568" t="n">
        <f aca="false" ca="false" dt2D="false" dtr="false" t="normal">$L451*$K451*BK446</f>
        <v>0</v>
      </c>
      <c r="BL451" s="568" t="n">
        <f aca="false" ca="false" dt2D="false" dtr="false" t="normal">$L451*$K451*BL446</f>
        <v>0</v>
      </c>
      <c r="BM451" s="568" t="n">
        <f aca="false" ca="false" dt2D="false" dtr="false" t="normal">$L451*$K451*BM446</f>
        <v>0</v>
      </c>
      <c r="BN451" s="568" t="n">
        <f aca="false" ca="false" dt2D="false" dtr="false" t="normal">$L451*$K451*BN446</f>
        <v>0</v>
      </c>
      <c r="BO451" s="568" t="n">
        <f aca="false" ca="false" dt2D="false" dtr="false" t="normal">$L451*$K451*BO446</f>
        <v>0</v>
      </c>
      <c r="BP451" s="568" t="n">
        <f aca="false" ca="false" dt2D="false" dtr="false" t="normal">$L451*$K451*BP446</f>
        <v>0</v>
      </c>
      <c r="BQ451" s="568" t="n">
        <f aca="false" ca="false" dt2D="false" dtr="false" t="normal">$L451*$K451*BQ446</f>
        <v>0</v>
      </c>
      <c r="BR451" s="568" t="n">
        <f aca="false" ca="false" dt2D="false" dtr="false" t="normal">$L451*$K451*BR446</f>
        <v>0</v>
      </c>
      <c r="BS451" s="568" t="n">
        <f aca="false" ca="false" dt2D="false" dtr="false" t="normal">$L451*$K451*BS446</f>
        <v>0</v>
      </c>
      <c r="BT451" s="568" t="n">
        <f aca="false" ca="false" dt2D="false" dtr="false" t="normal">$L451*$K451*BT446</f>
        <v>0</v>
      </c>
    </row>
    <row hidden="true" ht="16.5" outlineLevel="2" r="452">
      <c r="A452" s="529" t="e">
        <f aca="false" ca="false" dt2D="false" dtr="false" t="normal">A451</f>
        <v>#N/A</v>
      </c>
      <c r="F452" s="482" t="e">
        <f aca="false" ca="false" dt2D="false" dtr="false" t="normal">F451</f>
        <v>#N/A</v>
      </c>
      <c r="G452" s="482" t="n">
        <f aca="false" ca="false" dt2D="false" dtr="false" t="normal">G451</f>
        <v>0</v>
      </c>
      <c r="I452" s="570" t="s">
        <v>588</v>
      </c>
      <c r="J452" s="626" t="n"/>
      <c r="K452" s="567" t="n"/>
      <c r="L452" s="627" t="n"/>
      <c r="M452" s="568" t="n">
        <f aca="false" ca="false" dt2D="false" dtr="false" t="normal">$L452*$K452*M446</f>
        <v>0</v>
      </c>
      <c r="N452" s="568" t="n">
        <f aca="false" ca="false" dt2D="false" dtr="false" t="normal">$L452*$K452*N446</f>
        <v>0</v>
      </c>
      <c r="O452" s="568" t="n">
        <f aca="false" ca="false" dt2D="false" dtr="false" t="normal">$L452*$K452*O446</f>
        <v>0</v>
      </c>
      <c r="P452" s="568" t="n">
        <f aca="false" ca="false" dt2D="false" dtr="false" t="normal">$L452*$K452*P446</f>
        <v>0</v>
      </c>
      <c r="Q452" s="568" t="n">
        <f aca="false" ca="false" dt2D="false" dtr="false" t="normal">$L452*$K452*Q446</f>
        <v>0</v>
      </c>
      <c r="R452" s="568" t="n">
        <f aca="false" ca="false" dt2D="false" dtr="false" t="normal">$L452*$K452*R446</f>
        <v>0</v>
      </c>
      <c r="S452" s="568" t="n">
        <f aca="false" ca="false" dt2D="false" dtr="false" t="normal">$L452*$K452*S446</f>
        <v>0</v>
      </c>
      <c r="T452" s="568" t="n">
        <f aca="false" ca="false" dt2D="false" dtr="false" t="normal">$L452*$K452*T446</f>
        <v>0</v>
      </c>
      <c r="U452" s="568" t="n">
        <f aca="false" ca="false" dt2D="false" dtr="false" t="normal">$L452*$K452*U446</f>
        <v>0</v>
      </c>
      <c r="V452" s="568" t="n">
        <f aca="false" ca="false" dt2D="false" dtr="false" t="normal">$L452*$K452*V446</f>
        <v>0</v>
      </c>
      <c r="W452" s="568" t="n">
        <f aca="false" ca="false" dt2D="false" dtr="false" t="normal">$L452*$K452*W446</f>
        <v>0</v>
      </c>
      <c r="X452" s="568" t="n">
        <f aca="false" ca="false" dt2D="false" dtr="false" t="normal">$L452*$K452*X446</f>
        <v>0</v>
      </c>
      <c r="Y452" s="568" t="n">
        <f aca="false" ca="false" dt2D="false" dtr="false" t="normal">$L452*$K452*Y446</f>
        <v>0</v>
      </c>
      <c r="Z452" s="568" t="n">
        <f aca="false" ca="false" dt2D="false" dtr="false" t="normal">$L452*$K452*Z446</f>
        <v>0</v>
      </c>
      <c r="AA452" s="568" t="n">
        <f aca="false" ca="false" dt2D="false" dtr="false" t="normal">$L452*$K452*AA446</f>
        <v>0</v>
      </c>
      <c r="AB452" s="568" t="n">
        <f aca="false" ca="false" dt2D="false" dtr="false" t="normal">$L452*$K452*AB446</f>
        <v>0</v>
      </c>
      <c r="AC452" s="568" t="n">
        <f aca="false" ca="false" dt2D="false" dtr="false" t="normal">$L452*$K452*AC446</f>
        <v>0</v>
      </c>
      <c r="AD452" s="568" t="n">
        <f aca="false" ca="false" dt2D="false" dtr="false" t="normal">$L452*$K452*AD446</f>
        <v>0</v>
      </c>
      <c r="AE452" s="568" t="n">
        <f aca="false" ca="false" dt2D="false" dtr="false" t="normal">$L452*$K452*AE446</f>
        <v>0</v>
      </c>
      <c r="AF452" s="568" t="n">
        <f aca="false" ca="false" dt2D="false" dtr="false" t="normal">$L452*$K452*AF446</f>
        <v>0</v>
      </c>
      <c r="AG452" s="568" t="n">
        <f aca="false" ca="false" dt2D="false" dtr="false" t="normal">$L452*$K452*AG446</f>
        <v>0</v>
      </c>
      <c r="AH452" s="568" t="n">
        <f aca="false" ca="false" dt2D="false" dtr="false" t="normal">$L452*$K452*AH446</f>
        <v>0</v>
      </c>
      <c r="AI452" s="568" t="n">
        <f aca="false" ca="false" dt2D="false" dtr="false" t="normal">$L452*$K452*AI446</f>
        <v>0</v>
      </c>
      <c r="AJ452" s="568" t="n">
        <f aca="false" ca="false" dt2D="false" dtr="false" t="normal">$L452*$K452*AJ446</f>
        <v>0</v>
      </c>
      <c r="AK452" s="568" t="n">
        <f aca="false" ca="false" dt2D="false" dtr="false" t="normal">$L452*$K452*AK446</f>
        <v>0</v>
      </c>
      <c r="AL452" s="568" t="n">
        <f aca="false" ca="false" dt2D="false" dtr="false" t="normal">$L452*$K452*AL446</f>
        <v>0</v>
      </c>
      <c r="AM452" s="568" t="n">
        <f aca="false" ca="false" dt2D="false" dtr="false" t="normal">$L452*$K452*AM446</f>
        <v>0</v>
      </c>
      <c r="AN452" s="568" t="n">
        <f aca="false" ca="false" dt2D="false" dtr="false" t="normal">$L452*$K452*AN446</f>
        <v>0</v>
      </c>
      <c r="AO452" s="568" t="n">
        <f aca="false" ca="false" dt2D="false" dtr="false" t="normal">$L452*$K452*AO446</f>
        <v>0</v>
      </c>
      <c r="AP452" s="568" t="n">
        <f aca="false" ca="false" dt2D="false" dtr="false" t="normal">$L452*$K452*AP446</f>
        <v>0</v>
      </c>
      <c r="AQ452" s="568" t="n">
        <f aca="false" ca="false" dt2D="false" dtr="false" t="normal">$L452*$K452*AQ446</f>
        <v>0</v>
      </c>
      <c r="AR452" s="568" t="n">
        <f aca="false" ca="false" dt2D="false" dtr="false" t="normal">$L452*$K452*AR446</f>
        <v>0</v>
      </c>
      <c r="AS452" s="568" t="n">
        <f aca="false" ca="false" dt2D="false" dtr="false" t="normal">$L452*$K452*AS446</f>
        <v>0</v>
      </c>
      <c r="AT452" s="568" t="n">
        <f aca="false" ca="false" dt2D="false" dtr="false" t="normal">$L452*$K452*AT446</f>
        <v>0</v>
      </c>
      <c r="AU452" s="568" t="n">
        <f aca="false" ca="false" dt2D="false" dtr="false" t="normal">$L452*$K452*AU446</f>
        <v>0</v>
      </c>
      <c r="AV452" s="568" t="n">
        <f aca="false" ca="false" dt2D="false" dtr="false" t="normal">$L452*$K452*AV446</f>
        <v>0</v>
      </c>
      <c r="AW452" s="568" t="n">
        <f aca="false" ca="false" dt2D="false" dtr="false" t="normal">$L452*$K452*AW446</f>
        <v>0</v>
      </c>
      <c r="AX452" s="568" t="n">
        <f aca="false" ca="false" dt2D="false" dtr="false" t="normal">$L452*$K452*AX446</f>
        <v>0</v>
      </c>
      <c r="AY452" s="568" t="n">
        <f aca="false" ca="false" dt2D="false" dtr="false" t="normal">$L452*$K452*AY446</f>
        <v>0</v>
      </c>
      <c r="AZ452" s="568" t="n">
        <f aca="false" ca="false" dt2D="false" dtr="false" t="normal">$L452*$K452*AZ446</f>
        <v>0</v>
      </c>
      <c r="BA452" s="568" t="n">
        <f aca="false" ca="false" dt2D="false" dtr="false" t="normal">$L452*$K452*BA446</f>
        <v>0</v>
      </c>
      <c r="BB452" s="568" t="n">
        <f aca="false" ca="false" dt2D="false" dtr="false" t="normal">$L452*$K452*BB446</f>
        <v>0</v>
      </c>
      <c r="BC452" s="568" t="n">
        <f aca="false" ca="false" dt2D="false" dtr="false" t="normal">$L452*$K452*BC446</f>
        <v>0</v>
      </c>
      <c r="BD452" s="568" t="n">
        <f aca="false" ca="false" dt2D="false" dtr="false" t="normal">$L452*$K452*BD446</f>
        <v>0</v>
      </c>
      <c r="BE452" s="568" t="n">
        <f aca="false" ca="false" dt2D="false" dtr="false" t="normal">$L452*$K452*BE446</f>
        <v>0</v>
      </c>
      <c r="BF452" s="568" t="n">
        <f aca="false" ca="false" dt2D="false" dtr="false" t="normal">$L452*$K452*BF446</f>
        <v>0</v>
      </c>
      <c r="BG452" s="568" t="n">
        <f aca="false" ca="false" dt2D="false" dtr="false" t="normal">$L452*$K452*BG446</f>
        <v>0</v>
      </c>
      <c r="BH452" s="568" t="n">
        <f aca="false" ca="false" dt2D="false" dtr="false" t="normal">$L452*$K452*BH446</f>
        <v>0</v>
      </c>
      <c r="BI452" s="568" t="n">
        <f aca="false" ca="false" dt2D="false" dtr="false" t="normal">$L452*$K452*BI446</f>
        <v>0</v>
      </c>
      <c r="BJ452" s="568" t="n">
        <f aca="false" ca="false" dt2D="false" dtr="false" t="normal">$L452*$K452*BJ446</f>
        <v>0</v>
      </c>
      <c r="BK452" s="568" t="n">
        <f aca="false" ca="false" dt2D="false" dtr="false" t="normal">$L452*$K452*BK446</f>
        <v>0</v>
      </c>
      <c r="BL452" s="568" t="n">
        <f aca="false" ca="false" dt2D="false" dtr="false" t="normal">$L452*$K452*BL446</f>
        <v>0</v>
      </c>
      <c r="BM452" s="568" t="n">
        <f aca="false" ca="false" dt2D="false" dtr="false" t="normal">$L452*$K452*BM446</f>
        <v>0</v>
      </c>
      <c r="BN452" s="568" t="n">
        <f aca="false" ca="false" dt2D="false" dtr="false" t="normal">$L452*$K452*BN446</f>
        <v>0</v>
      </c>
      <c r="BO452" s="568" t="n">
        <f aca="false" ca="false" dt2D="false" dtr="false" t="normal">$L452*$K452*BO446</f>
        <v>0</v>
      </c>
      <c r="BP452" s="568" t="n">
        <f aca="false" ca="false" dt2D="false" dtr="false" t="normal">$L452*$K452*BP446</f>
        <v>0</v>
      </c>
      <c r="BQ452" s="568" t="n">
        <f aca="false" ca="false" dt2D="false" dtr="false" t="normal">$L452*$K452*BQ446</f>
        <v>0</v>
      </c>
      <c r="BR452" s="568" t="n">
        <f aca="false" ca="false" dt2D="false" dtr="false" t="normal">$L452*$K452*BR446</f>
        <v>0</v>
      </c>
      <c r="BS452" s="568" t="n">
        <f aca="false" ca="false" dt2D="false" dtr="false" t="normal">$L452*$K452*BS446</f>
        <v>0</v>
      </c>
      <c r="BT452" s="568" t="n">
        <f aca="false" ca="false" dt2D="false" dtr="false" t="normal">$L452*$K452*BT446</f>
        <v>0</v>
      </c>
    </row>
    <row hidden="true" ht="16.5" outlineLevel="1" r="453">
      <c r="A453" s="529" t="e">
        <f aca="false" ca="false" dt2D="false" dtr="false" t="normal">A452</f>
        <v>#N/A</v>
      </c>
      <c r="B453" s="482" t="s">
        <v>575</v>
      </c>
      <c r="D453" s="482" t="s">
        <v>580</v>
      </c>
      <c r="E453" s="482" t="s">
        <v>629</v>
      </c>
      <c r="F453" s="482" t="e">
        <f aca="false" ca="false" dt2D="false" dtr="false" t="normal">F452</f>
        <v>#N/A</v>
      </c>
      <c r="G453" s="482" t="n">
        <f aca="false" ca="false" dt2D="false" dtr="false" t="normal">G452</f>
        <v>0</v>
      </c>
      <c r="I453" s="571" t="s">
        <v>736</v>
      </c>
      <c r="L453" s="235" t="n"/>
      <c r="M453" s="573" t="n">
        <f aca="false" ca="false" dt2D="false" dtr="false" t="normal">SUM(M447:M452)</f>
        <v>0</v>
      </c>
      <c r="N453" s="573" t="n">
        <f aca="false" ca="false" dt2D="false" dtr="false" t="normal">SUM(N447:N452)</f>
        <v>0</v>
      </c>
      <c r="O453" s="573" t="n">
        <f aca="false" ca="false" dt2D="false" dtr="false" t="normal">SUM(O447:O452)</f>
        <v>0</v>
      </c>
      <c r="P453" s="573" t="n">
        <f aca="false" ca="false" dt2D="false" dtr="false" t="normal">SUM(P447:P452)</f>
        <v>0</v>
      </c>
      <c r="Q453" s="573" t="n">
        <f aca="false" ca="false" dt2D="false" dtr="false" t="normal">SUM(Q447:Q452)</f>
        <v>0</v>
      </c>
      <c r="R453" s="573" t="n">
        <f aca="false" ca="false" dt2D="false" dtr="false" t="normal">SUM(R447:R452)</f>
        <v>0</v>
      </c>
      <c r="S453" s="573" t="n">
        <f aca="false" ca="false" dt2D="false" dtr="false" t="normal">SUM(S447:S452)</f>
        <v>0</v>
      </c>
      <c r="T453" s="573" t="n">
        <f aca="false" ca="false" dt2D="false" dtr="false" t="normal">SUM(T447:T452)</f>
        <v>0</v>
      </c>
      <c r="U453" s="573" t="n">
        <f aca="false" ca="false" dt2D="false" dtr="false" t="normal">SUM(U447:U452)</f>
        <v>0</v>
      </c>
      <c r="V453" s="573" t="n">
        <f aca="false" ca="false" dt2D="false" dtr="false" t="normal">SUM(V447:V452)</f>
        <v>0</v>
      </c>
      <c r="W453" s="573" t="n">
        <f aca="false" ca="false" dt2D="false" dtr="false" t="normal">SUM(W447:W452)</f>
        <v>0</v>
      </c>
      <c r="X453" s="573" t="n">
        <f aca="false" ca="false" dt2D="false" dtr="false" t="normal">SUM(X447:X452)</f>
        <v>0</v>
      </c>
      <c r="Y453" s="573" t="n">
        <f aca="false" ca="false" dt2D="false" dtr="false" t="normal">SUM(Y447:Y452)</f>
        <v>0</v>
      </c>
      <c r="Z453" s="573" t="n">
        <f aca="false" ca="false" dt2D="false" dtr="false" t="normal">SUM(Z447:Z452)</f>
        <v>0</v>
      </c>
      <c r="AA453" s="573" t="n">
        <f aca="false" ca="false" dt2D="false" dtr="false" t="normal">SUM(AA447:AA452)</f>
        <v>0</v>
      </c>
      <c r="AB453" s="573" t="n">
        <f aca="false" ca="false" dt2D="false" dtr="false" t="normal">SUM(AB447:AB452)</f>
        <v>0</v>
      </c>
      <c r="AC453" s="573" t="n">
        <f aca="false" ca="false" dt2D="false" dtr="false" t="normal">SUM(AC447:AC452)</f>
        <v>0</v>
      </c>
      <c r="AD453" s="573" t="n">
        <f aca="false" ca="false" dt2D="false" dtr="false" t="normal">SUM(AD447:AD452)</f>
        <v>0</v>
      </c>
      <c r="AE453" s="573" t="n">
        <f aca="false" ca="false" dt2D="false" dtr="false" t="normal">SUM(AE447:AE452)</f>
        <v>0</v>
      </c>
      <c r="AF453" s="573" t="n">
        <f aca="false" ca="false" dt2D="false" dtr="false" t="normal">SUM(AF447:AF452)</f>
        <v>0</v>
      </c>
      <c r="AG453" s="573" t="n">
        <f aca="false" ca="false" dt2D="false" dtr="false" t="normal">SUM(AG447:AG452)</f>
        <v>0</v>
      </c>
      <c r="AH453" s="573" t="n">
        <f aca="false" ca="false" dt2D="false" dtr="false" t="normal">SUM(AH447:AH452)</f>
        <v>0</v>
      </c>
      <c r="AI453" s="573" t="n">
        <f aca="false" ca="false" dt2D="false" dtr="false" t="normal">SUM(AI447:AI452)</f>
        <v>0</v>
      </c>
      <c r="AJ453" s="573" t="n">
        <f aca="false" ca="false" dt2D="false" dtr="false" t="normal">SUM(AJ447:AJ452)</f>
        <v>0</v>
      </c>
      <c r="AK453" s="573" t="n">
        <f aca="false" ca="false" dt2D="false" dtr="false" t="normal">SUM(AK447:AK452)</f>
        <v>0</v>
      </c>
      <c r="AL453" s="573" t="n">
        <f aca="false" ca="false" dt2D="false" dtr="false" t="normal">SUM(AL447:AL452)</f>
        <v>0</v>
      </c>
      <c r="AM453" s="573" t="n">
        <f aca="false" ca="false" dt2D="false" dtr="false" t="normal">SUM(AM447:AM452)</f>
        <v>0</v>
      </c>
      <c r="AN453" s="573" t="n">
        <f aca="false" ca="false" dt2D="false" dtr="false" t="normal">SUM(AN447:AN452)</f>
        <v>0</v>
      </c>
      <c r="AO453" s="573" t="n">
        <f aca="false" ca="false" dt2D="false" dtr="false" t="normal">SUM(AO447:AO452)</f>
        <v>0</v>
      </c>
      <c r="AP453" s="573" t="n">
        <f aca="false" ca="false" dt2D="false" dtr="false" t="normal">SUM(AP447:AP452)</f>
        <v>0</v>
      </c>
      <c r="AQ453" s="573" t="n">
        <f aca="false" ca="false" dt2D="false" dtr="false" t="normal">SUM(AQ447:AQ452)</f>
        <v>0</v>
      </c>
      <c r="AR453" s="573" t="n">
        <f aca="false" ca="false" dt2D="false" dtr="false" t="normal">SUM(AR447:AR452)</f>
        <v>0</v>
      </c>
      <c r="AS453" s="573" t="n">
        <f aca="false" ca="false" dt2D="false" dtr="false" t="normal">SUM(AS447:AS452)</f>
        <v>0</v>
      </c>
      <c r="AT453" s="573" t="n">
        <f aca="false" ca="false" dt2D="false" dtr="false" t="normal">SUM(AT447:AT452)</f>
        <v>0</v>
      </c>
      <c r="AU453" s="573" t="n">
        <f aca="false" ca="false" dt2D="false" dtr="false" t="normal">SUM(AU447:AU452)</f>
        <v>0</v>
      </c>
      <c r="AV453" s="573" t="n">
        <f aca="false" ca="false" dt2D="false" dtr="false" t="normal">SUM(AV447:AV452)</f>
        <v>0</v>
      </c>
      <c r="AW453" s="573" t="n">
        <f aca="false" ca="false" dt2D="false" dtr="false" t="normal">SUM(AW447:AW452)</f>
        <v>0</v>
      </c>
      <c r="AX453" s="573" t="n">
        <f aca="false" ca="false" dt2D="false" dtr="false" t="normal">SUM(AX447:AX452)</f>
        <v>0</v>
      </c>
      <c r="AY453" s="573" t="n">
        <f aca="false" ca="false" dt2D="false" dtr="false" t="normal">SUM(AY447:AY452)</f>
        <v>0</v>
      </c>
      <c r="AZ453" s="573" t="n">
        <f aca="false" ca="false" dt2D="false" dtr="false" t="normal">SUM(AZ447:AZ452)</f>
        <v>0</v>
      </c>
      <c r="BA453" s="573" t="n">
        <f aca="false" ca="false" dt2D="false" dtr="false" t="normal">SUM(BA447:BA452)</f>
        <v>0</v>
      </c>
      <c r="BB453" s="573" t="n">
        <f aca="false" ca="false" dt2D="false" dtr="false" t="normal">SUM(BB447:BB452)</f>
        <v>0</v>
      </c>
      <c r="BC453" s="573" t="n">
        <f aca="false" ca="false" dt2D="false" dtr="false" t="normal">SUM(BC447:BC452)</f>
        <v>0</v>
      </c>
      <c r="BD453" s="573" t="n">
        <f aca="false" ca="false" dt2D="false" dtr="false" t="normal">SUM(BD447:BD452)</f>
        <v>0</v>
      </c>
      <c r="BE453" s="573" t="n">
        <f aca="false" ca="false" dt2D="false" dtr="false" t="normal">SUM(BE447:BE452)</f>
        <v>0</v>
      </c>
      <c r="BF453" s="573" t="n">
        <f aca="false" ca="false" dt2D="false" dtr="false" t="normal">SUM(BF447:BF452)</f>
        <v>0</v>
      </c>
      <c r="BG453" s="573" t="n">
        <f aca="false" ca="false" dt2D="false" dtr="false" t="normal">SUM(BG447:BG452)</f>
        <v>0</v>
      </c>
      <c r="BH453" s="573" t="n">
        <f aca="false" ca="false" dt2D="false" dtr="false" t="normal">SUM(BH447:BH452)</f>
        <v>0</v>
      </c>
      <c r="BI453" s="573" t="n">
        <f aca="false" ca="false" dt2D="false" dtr="false" t="normal">SUM(BI447:BI452)</f>
        <v>0</v>
      </c>
      <c r="BJ453" s="573" t="n">
        <f aca="false" ca="false" dt2D="false" dtr="false" t="normal">SUM(BJ447:BJ452)</f>
        <v>0</v>
      </c>
      <c r="BK453" s="573" t="n">
        <f aca="false" ca="false" dt2D="false" dtr="false" t="normal">SUM(BK447:BK452)</f>
        <v>0</v>
      </c>
      <c r="BL453" s="573" t="n">
        <f aca="false" ca="false" dt2D="false" dtr="false" t="normal">SUM(BL447:BL452)</f>
        <v>0</v>
      </c>
      <c r="BM453" s="573" t="n">
        <f aca="false" ca="false" dt2D="false" dtr="false" t="normal">SUM(BM447:BM452)</f>
        <v>0</v>
      </c>
      <c r="BN453" s="573" t="n">
        <f aca="false" ca="false" dt2D="false" dtr="false" t="normal">SUM(BN447:BN452)</f>
        <v>0</v>
      </c>
      <c r="BO453" s="573" t="n">
        <f aca="false" ca="false" dt2D="false" dtr="false" t="normal">SUM(BO447:BO452)</f>
        <v>0</v>
      </c>
      <c r="BP453" s="573" t="n">
        <f aca="false" ca="false" dt2D="false" dtr="false" t="normal">SUM(BP447:BP452)</f>
        <v>0</v>
      </c>
      <c r="BQ453" s="573" t="n">
        <f aca="false" ca="false" dt2D="false" dtr="false" t="normal">SUM(BQ447:BQ452)</f>
        <v>0</v>
      </c>
      <c r="BR453" s="573" t="n">
        <f aca="false" ca="false" dt2D="false" dtr="false" t="normal">SUM(BR447:BR452)</f>
        <v>0</v>
      </c>
      <c r="BS453" s="573" t="n">
        <f aca="false" ca="false" dt2D="false" dtr="false" t="normal">SUM(BS447:BS452)</f>
        <v>0</v>
      </c>
      <c r="BT453" s="573" t="n">
        <f aca="false" ca="false" dt2D="false" dtr="false" t="normal">SUM(BT447:BT452)</f>
        <v>0</v>
      </c>
    </row>
    <row hidden="true" ht="16.5" outlineLevel="1" r="454">
      <c r="A454" s="529" t="e">
        <f aca="false" ca="false" dt2D="false" dtr="false" t="normal">A453</f>
        <v>#N/A</v>
      </c>
      <c r="F454" s="482" t="e">
        <f aca="false" ca="false" dt2D="false" dtr="false" t="normal">F453</f>
        <v>#N/A</v>
      </c>
      <c r="G454" s="482" t="n">
        <f aca="false" ca="false" dt2D="false" dtr="false" t="normal">G453</f>
        <v>0</v>
      </c>
      <c r="L454" s="235" t="n"/>
      <c r="M454" s="244" t="n"/>
      <c r="N454" s="244" t="n"/>
      <c r="O454" s="244" t="n"/>
      <c r="P454" s="244" t="n"/>
      <c r="Q454" s="244" t="n"/>
      <c r="R454" s="244" t="n"/>
      <c r="S454" s="244" t="n"/>
      <c r="T454" s="244" t="n"/>
      <c r="U454" s="244" t="n"/>
      <c r="V454" s="244" t="n"/>
      <c r="W454" s="244" t="n"/>
      <c r="X454" s="244" t="n"/>
      <c r="Y454" s="244" t="n"/>
      <c r="Z454" s="244" t="n"/>
      <c r="AA454" s="244" t="n"/>
      <c r="AB454" s="244" t="n"/>
      <c r="AC454" s="244" t="n"/>
      <c r="AD454" s="244" t="n"/>
      <c r="AE454" s="244" t="n"/>
      <c r="AF454" s="244" t="n"/>
      <c r="AG454" s="244" t="n"/>
      <c r="AH454" s="244" t="n"/>
      <c r="AI454" s="244" t="n"/>
      <c r="AJ454" s="244" t="n"/>
      <c r="AK454" s="244" t="n"/>
      <c r="AL454" s="244" t="n"/>
      <c r="AM454" s="244" t="n"/>
      <c r="AN454" s="244" t="n"/>
      <c r="AO454" s="244" t="n"/>
      <c r="AP454" s="244" t="n"/>
      <c r="AQ454" s="244" t="n"/>
      <c r="AR454" s="244" t="n"/>
      <c r="AS454" s="244" t="n"/>
      <c r="AT454" s="244" t="n"/>
      <c r="AU454" s="244" t="n"/>
      <c r="AV454" s="244" t="n"/>
      <c r="AW454" s="244" t="n"/>
      <c r="AX454" s="244" t="n"/>
      <c r="AY454" s="244" t="n"/>
      <c r="AZ454" s="244" t="n"/>
      <c r="BA454" s="244" t="n"/>
      <c r="BB454" s="244" t="n"/>
      <c r="BC454" s="244" t="n"/>
      <c r="BD454" s="244" t="n"/>
      <c r="BE454" s="244" t="n"/>
      <c r="BF454" s="244" t="n"/>
      <c r="BG454" s="244" t="n"/>
      <c r="BH454" s="244" t="n"/>
      <c r="BI454" s="244" t="n"/>
      <c r="BJ454" s="244" t="n"/>
      <c r="BK454" s="244" t="n"/>
      <c r="BL454" s="244" t="n"/>
      <c r="BM454" s="244" t="n"/>
      <c r="BN454" s="244" t="n"/>
      <c r="BO454" s="244" t="n"/>
      <c r="BP454" s="244" t="n"/>
      <c r="BQ454" s="244" t="n"/>
      <c r="BR454" s="244" t="n"/>
      <c r="BS454" s="244" t="n"/>
      <c r="BT454" s="244" t="n"/>
    </row>
    <row hidden="true" ht="16.5" outlineLevel="1" r="455">
      <c r="A455" s="529" t="e">
        <f aca="false" ca="false" dt2D="false" dtr="false" t="normal">A454</f>
        <v>#N/A</v>
      </c>
      <c r="F455" s="482" t="e">
        <f aca="false" ca="false" dt2D="false" dtr="false" t="normal">F454</f>
        <v>#N/A</v>
      </c>
      <c r="G455" s="482" t="n">
        <f aca="false" ca="false" dt2D="false" dtr="false" t="normal">G454</f>
        <v>0</v>
      </c>
      <c r="I455" s="85" t="s">
        <v>711</v>
      </c>
      <c r="J455" s="431" t="s">
        <v>585</v>
      </c>
      <c r="K455" s="431" t="n"/>
      <c r="L455" s="430" t="n"/>
      <c r="M455" s="565" t="n"/>
      <c r="N455" s="565" t="n"/>
      <c r="O455" s="565" t="n"/>
      <c r="P455" s="565" t="n"/>
      <c r="Q455" s="565" t="n"/>
      <c r="R455" s="565" t="n"/>
      <c r="S455" s="565" t="n"/>
      <c r="T455" s="565" t="n"/>
      <c r="U455" s="565" t="n"/>
      <c r="V455" s="565" t="n"/>
      <c r="W455" s="565" t="n"/>
      <c r="X455" s="565" t="n"/>
      <c r="Y455" s="565" t="n"/>
      <c r="Z455" s="565" t="n"/>
      <c r="AA455" s="565" t="n"/>
      <c r="AB455" s="565" t="n"/>
      <c r="AC455" s="565" t="n"/>
      <c r="AD455" s="565" t="n"/>
      <c r="AE455" s="565" t="n"/>
      <c r="AF455" s="565" t="n"/>
      <c r="AG455" s="565" t="n"/>
      <c r="AH455" s="565" t="n"/>
      <c r="AI455" s="565" t="n"/>
      <c r="AJ455" s="565" t="n"/>
      <c r="AK455" s="565" t="n"/>
      <c r="AL455" s="565" t="n"/>
      <c r="AM455" s="565" t="n"/>
      <c r="AN455" s="565" t="n"/>
      <c r="AO455" s="565" t="n"/>
      <c r="AP455" s="565" t="n"/>
      <c r="AQ455" s="565" t="n"/>
      <c r="AR455" s="565" t="n"/>
      <c r="AS455" s="565" t="n"/>
      <c r="AT455" s="565" t="n"/>
      <c r="AU455" s="565" t="n"/>
      <c r="AV455" s="565" t="n"/>
      <c r="AW455" s="565" t="n"/>
      <c r="AX455" s="565" t="n"/>
      <c r="AY455" s="565" t="n"/>
      <c r="AZ455" s="565" t="n"/>
      <c r="BA455" s="565" t="n"/>
      <c r="BB455" s="565" t="n"/>
      <c r="BC455" s="565" t="n"/>
      <c r="BD455" s="565" t="n"/>
      <c r="BE455" s="565" t="n"/>
      <c r="BF455" s="565" t="n"/>
      <c r="BG455" s="565" t="n"/>
      <c r="BH455" s="565" t="n"/>
      <c r="BI455" s="565" t="n"/>
      <c r="BJ455" s="565" t="n"/>
      <c r="BK455" s="565" t="n"/>
      <c r="BL455" s="565" t="n"/>
      <c r="BM455" s="565" t="n"/>
      <c r="BN455" s="565" t="n"/>
      <c r="BO455" s="565" t="n"/>
      <c r="BP455" s="565" t="n"/>
      <c r="BQ455" s="565" t="n"/>
      <c r="BR455" s="565" t="n"/>
      <c r="BS455" s="565" t="n"/>
      <c r="BT455" s="565" t="n"/>
    </row>
    <row hidden="true" ht="16.5" outlineLevel="2" r="456">
      <c r="A456" s="529" t="e">
        <f aca="false" ca="false" dt2D="false" dtr="false" t="normal">A455</f>
        <v>#N/A</v>
      </c>
      <c r="F456" s="482" t="e">
        <f aca="false" ca="false" dt2D="false" dtr="false" t="normal">F455</f>
        <v>#N/A</v>
      </c>
      <c r="G456" s="482" t="n">
        <f aca="false" ca="false" dt2D="false" dtr="false" t="normal">G455</f>
        <v>0</v>
      </c>
      <c r="I456" s="566" t="s">
        <v>713</v>
      </c>
      <c r="J456" s="626" t="s">
        <v>587</v>
      </c>
      <c r="K456" s="567" t="n"/>
      <c r="L456" s="627" t="n"/>
      <c r="M456" s="568" t="n">
        <f aca="false" ca="false" dt2D="false" dtr="false" t="normal">$L456*$K456*M455</f>
        <v>0</v>
      </c>
      <c r="N456" s="568" t="n">
        <f aca="false" ca="false" dt2D="false" dtr="false" t="normal">$L456*$K456*N455</f>
        <v>0</v>
      </c>
      <c r="O456" s="568" t="n">
        <f aca="false" ca="false" dt2D="false" dtr="false" t="normal">$L456*$K456*O455</f>
        <v>0</v>
      </c>
      <c r="P456" s="568" t="n">
        <f aca="false" ca="false" dt2D="false" dtr="false" t="normal">$L456*$K456*P455</f>
        <v>0</v>
      </c>
      <c r="Q456" s="568" t="n">
        <f aca="false" ca="false" dt2D="false" dtr="false" t="normal">$L456*$K456*Q455</f>
        <v>0</v>
      </c>
      <c r="R456" s="568" t="n">
        <f aca="false" ca="false" dt2D="false" dtr="false" t="normal">$L456*$K456*R455</f>
        <v>0</v>
      </c>
      <c r="S456" s="568" t="n">
        <f aca="false" ca="false" dt2D="false" dtr="false" t="normal">$L456*$K456*S455</f>
        <v>0</v>
      </c>
      <c r="T456" s="568" t="n">
        <f aca="false" ca="false" dt2D="false" dtr="false" t="normal">$L456*$K456*T455</f>
        <v>0</v>
      </c>
      <c r="U456" s="568" t="n">
        <f aca="false" ca="false" dt2D="false" dtr="false" t="normal">$L456*$K456*U455</f>
        <v>0</v>
      </c>
      <c r="V456" s="568" t="n">
        <f aca="false" ca="false" dt2D="false" dtr="false" t="normal">$L456*$K456*V455</f>
        <v>0</v>
      </c>
      <c r="W456" s="568" t="n">
        <f aca="false" ca="false" dt2D="false" dtr="false" t="normal">$L456*$K456*W455</f>
        <v>0</v>
      </c>
      <c r="X456" s="568" t="n">
        <f aca="false" ca="false" dt2D="false" dtr="false" t="normal">$L456*$K456*X455</f>
        <v>0</v>
      </c>
      <c r="Y456" s="568" t="n">
        <f aca="false" ca="false" dt2D="false" dtr="false" t="normal">$L456*$K456*Y455</f>
        <v>0</v>
      </c>
      <c r="Z456" s="568" t="n">
        <f aca="false" ca="false" dt2D="false" dtr="false" t="normal">$L456*$K456*Z455</f>
        <v>0</v>
      </c>
      <c r="AA456" s="568" t="n">
        <f aca="false" ca="false" dt2D="false" dtr="false" t="normal">$L456*$K456*AA455</f>
        <v>0</v>
      </c>
      <c r="AB456" s="568" t="n">
        <f aca="false" ca="false" dt2D="false" dtr="false" t="normal">$L456*$K456*AB455</f>
        <v>0</v>
      </c>
      <c r="AC456" s="568" t="n">
        <f aca="false" ca="false" dt2D="false" dtr="false" t="normal">$L456*$K456*AC455</f>
        <v>0</v>
      </c>
      <c r="AD456" s="568" t="n">
        <f aca="false" ca="false" dt2D="false" dtr="false" t="normal">$L456*$K456*AD455</f>
        <v>0</v>
      </c>
      <c r="AE456" s="568" t="n">
        <f aca="false" ca="false" dt2D="false" dtr="false" t="normal">$L456*$K456*AE455</f>
        <v>0</v>
      </c>
      <c r="AF456" s="568" t="n">
        <f aca="false" ca="false" dt2D="false" dtr="false" t="normal">$L456*$K456*AF455</f>
        <v>0</v>
      </c>
      <c r="AG456" s="568" t="n">
        <f aca="false" ca="false" dt2D="false" dtr="false" t="normal">$L456*$K456*AG455</f>
        <v>0</v>
      </c>
      <c r="AH456" s="568" t="n">
        <f aca="false" ca="false" dt2D="false" dtr="false" t="normal">$L456*$K456*AH455</f>
        <v>0</v>
      </c>
      <c r="AI456" s="568" t="n">
        <f aca="false" ca="false" dt2D="false" dtr="false" t="normal">$L456*$K456*AI455</f>
        <v>0</v>
      </c>
      <c r="AJ456" s="568" t="n">
        <f aca="false" ca="false" dt2D="false" dtr="false" t="normal">$L456*$K456*AJ455</f>
        <v>0</v>
      </c>
      <c r="AK456" s="568" t="n">
        <f aca="false" ca="false" dt2D="false" dtr="false" t="normal">$L456*$K456*AK455</f>
        <v>0</v>
      </c>
      <c r="AL456" s="568" t="n">
        <f aca="false" ca="false" dt2D="false" dtr="false" t="normal">$L456*$K456*AL455</f>
        <v>0</v>
      </c>
      <c r="AM456" s="568" t="n">
        <f aca="false" ca="false" dt2D="false" dtr="false" t="normal">$L456*$K456*AM455</f>
        <v>0</v>
      </c>
      <c r="AN456" s="568" t="n">
        <f aca="false" ca="false" dt2D="false" dtr="false" t="normal">$L456*$K456*AN455</f>
        <v>0</v>
      </c>
      <c r="AO456" s="568" t="n">
        <f aca="false" ca="false" dt2D="false" dtr="false" t="normal">$L456*$K456*AO455</f>
        <v>0</v>
      </c>
      <c r="AP456" s="568" t="n">
        <f aca="false" ca="false" dt2D="false" dtr="false" t="normal">$L456*$K456*AP455</f>
        <v>0</v>
      </c>
      <c r="AQ456" s="568" t="n">
        <f aca="false" ca="false" dt2D="false" dtr="false" t="normal">$L456*$K456*AQ455</f>
        <v>0</v>
      </c>
      <c r="AR456" s="568" t="n">
        <f aca="false" ca="false" dt2D="false" dtr="false" t="normal">$L456*$K456*AR455</f>
        <v>0</v>
      </c>
      <c r="AS456" s="568" t="n">
        <f aca="false" ca="false" dt2D="false" dtr="false" t="normal">$L456*$K456*AS455</f>
        <v>0</v>
      </c>
      <c r="AT456" s="568" t="n">
        <f aca="false" ca="false" dt2D="false" dtr="false" t="normal">$L456*$K456*AT455</f>
        <v>0</v>
      </c>
      <c r="AU456" s="568" t="n">
        <f aca="false" ca="false" dt2D="false" dtr="false" t="normal">$L456*$K456*AU455</f>
        <v>0</v>
      </c>
      <c r="AV456" s="568" t="n">
        <f aca="false" ca="false" dt2D="false" dtr="false" t="normal">$L456*$K456*AV455</f>
        <v>0</v>
      </c>
      <c r="AW456" s="568" t="n">
        <f aca="false" ca="false" dt2D="false" dtr="false" t="normal">$L456*$K456*AW455</f>
        <v>0</v>
      </c>
      <c r="AX456" s="568" t="n">
        <f aca="false" ca="false" dt2D="false" dtr="false" t="normal">$L456*$K456*AX455</f>
        <v>0</v>
      </c>
      <c r="AY456" s="568" t="n">
        <f aca="false" ca="false" dt2D="false" dtr="false" t="normal">$L456*$K456*AY455</f>
        <v>0</v>
      </c>
      <c r="AZ456" s="568" t="n">
        <f aca="false" ca="false" dt2D="false" dtr="false" t="normal">$L456*$K456*AZ455</f>
        <v>0</v>
      </c>
      <c r="BA456" s="568" t="n">
        <f aca="false" ca="false" dt2D="false" dtr="false" t="normal">$L456*$K456*BA455</f>
        <v>0</v>
      </c>
      <c r="BB456" s="568" t="n">
        <f aca="false" ca="false" dt2D="false" dtr="false" t="normal">$L456*$K456*BB455</f>
        <v>0</v>
      </c>
      <c r="BC456" s="568" t="n">
        <f aca="false" ca="false" dt2D="false" dtr="false" t="normal">$L456*$K456*BC455</f>
        <v>0</v>
      </c>
      <c r="BD456" s="568" t="n">
        <f aca="false" ca="false" dt2D="false" dtr="false" t="normal">$L456*$K456*BD455</f>
        <v>0</v>
      </c>
      <c r="BE456" s="568" t="n">
        <f aca="false" ca="false" dt2D="false" dtr="false" t="normal">$L456*$K456*BE455</f>
        <v>0</v>
      </c>
      <c r="BF456" s="568" t="n">
        <f aca="false" ca="false" dt2D="false" dtr="false" t="normal">$L456*$K456*BF455</f>
        <v>0</v>
      </c>
      <c r="BG456" s="568" t="n">
        <f aca="false" ca="false" dt2D="false" dtr="false" t="normal">$L456*$K456*BG455</f>
        <v>0</v>
      </c>
      <c r="BH456" s="568" t="n">
        <f aca="false" ca="false" dt2D="false" dtr="false" t="normal">$L456*$K456*BH455</f>
        <v>0</v>
      </c>
      <c r="BI456" s="568" t="n">
        <f aca="false" ca="false" dt2D="false" dtr="false" t="normal">$L456*$K456*BI455</f>
        <v>0</v>
      </c>
      <c r="BJ456" s="568" t="n">
        <f aca="false" ca="false" dt2D="false" dtr="false" t="normal">$L456*$K456*BJ455</f>
        <v>0</v>
      </c>
      <c r="BK456" s="568" t="n">
        <f aca="false" ca="false" dt2D="false" dtr="false" t="normal">$L456*$K456*BK455</f>
        <v>0</v>
      </c>
      <c r="BL456" s="568" t="n">
        <f aca="false" ca="false" dt2D="false" dtr="false" t="normal">$L456*$K456*BL455</f>
        <v>0</v>
      </c>
      <c r="BM456" s="568" t="n">
        <f aca="false" ca="false" dt2D="false" dtr="false" t="normal">$L456*$K456*BM455</f>
        <v>0</v>
      </c>
      <c r="BN456" s="568" t="n">
        <f aca="false" ca="false" dt2D="false" dtr="false" t="normal">$L456*$K456*BN455</f>
        <v>0</v>
      </c>
      <c r="BO456" s="568" t="n">
        <f aca="false" ca="false" dt2D="false" dtr="false" t="normal">$L456*$K456*BO455</f>
        <v>0</v>
      </c>
      <c r="BP456" s="568" t="n">
        <f aca="false" ca="false" dt2D="false" dtr="false" t="normal">$L456*$K456*BP455</f>
        <v>0</v>
      </c>
      <c r="BQ456" s="568" t="n">
        <f aca="false" ca="false" dt2D="false" dtr="false" t="normal">$L456*$K456*BQ455</f>
        <v>0</v>
      </c>
      <c r="BR456" s="568" t="n">
        <f aca="false" ca="false" dt2D="false" dtr="false" t="normal">$L456*$K456*BR455</f>
        <v>0</v>
      </c>
      <c r="BS456" s="568" t="n">
        <f aca="false" ca="false" dt2D="false" dtr="false" t="normal">$L456*$K456*BS455</f>
        <v>0</v>
      </c>
      <c r="BT456" s="568" t="n">
        <f aca="false" ca="false" dt2D="false" dtr="false" t="normal">$L456*$K456*BT455</f>
        <v>0</v>
      </c>
    </row>
    <row hidden="true" ht="16.5" outlineLevel="2" r="457">
      <c r="A457" s="529" t="e">
        <f aca="false" ca="false" dt2D="false" dtr="false" t="normal">A456</f>
        <v>#N/A</v>
      </c>
      <c r="F457" s="482" t="e">
        <f aca="false" ca="false" dt2D="false" dtr="false" t="normal">F456</f>
        <v>#N/A</v>
      </c>
      <c r="G457" s="482" t="n">
        <f aca="false" ca="false" dt2D="false" dtr="false" t="normal">G456</f>
        <v>0</v>
      </c>
      <c r="I457" s="566" t="s">
        <v>737</v>
      </c>
      <c r="J457" s="626" t="s">
        <v>640</v>
      </c>
      <c r="K457" s="567" t="n"/>
      <c r="L457" s="627" t="n"/>
      <c r="M457" s="568" t="n">
        <f aca="false" ca="false" dt2D="false" dtr="false" t="normal">$L457*$K457*M455</f>
        <v>0</v>
      </c>
      <c r="N457" s="568" t="n">
        <f aca="false" ca="false" dt2D="false" dtr="false" t="normal">$L457*$K457*N455</f>
        <v>0</v>
      </c>
      <c r="O457" s="568" t="n">
        <f aca="false" ca="false" dt2D="false" dtr="false" t="normal">$L457*$K457*O455</f>
        <v>0</v>
      </c>
      <c r="P457" s="568" t="n">
        <f aca="false" ca="false" dt2D="false" dtr="false" t="normal">$L457*$K457*P455</f>
        <v>0</v>
      </c>
      <c r="Q457" s="568" t="n">
        <f aca="false" ca="false" dt2D="false" dtr="false" t="normal">$L457*$K457*Q455</f>
        <v>0</v>
      </c>
      <c r="R457" s="568" t="n">
        <f aca="false" ca="false" dt2D="false" dtr="false" t="normal">$L457*$K457*R455</f>
        <v>0</v>
      </c>
      <c r="S457" s="568" t="n">
        <f aca="false" ca="false" dt2D="false" dtr="false" t="normal">$L457*$K457*S455</f>
        <v>0</v>
      </c>
      <c r="T457" s="568" t="n">
        <f aca="false" ca="false" dt2D="false" dtr="false" t="normal">$L457*$K457*T455</f>
        <v>0</v>
      </c>
      <c r="U457" s="568" t="n">
        <f aca="false" ca="false" dt2D="false" dtr="false" t="normal">$L457*$K457*U455</f>
        <v>0</v>
      </c>
      <c r="V457" s="568" t="n">
        <f aca="false" ca="false" dt2D="false" dtr="false" t="normal">$L457*$K457*V455</f>
        <v>0</v>
      </c>
      <c r="W457" s="568" t="n">
        <f aca="false" ca="false" dt2D="false" dtr="false" t="normal">$L457*$K457*W455</f>
        <v>0</v>
      </c>
      <c r="X457" s="568" t="n">
        <f aca="false" ca="false" dt2D="false" dtr="false" t="normal">$L457*$K457*X455</f>
        <v>0</v>
      </c>
      <c r="Y457" s="568" t="n">
        <f aca="false" ca="false" dt2D="false" dtr="false" t="normal">$L457*$K457*Y455</f>
        <v>0</v>
      </c>
      <c r="Z457" s="568" t="n">
        <f aca="false" ca="false" dt2D="false" dtr="false" t="normal">$L457*$K457*Z455</f>
        <v>0</v>
      </c>
      <c r="AA457" s="568" t="n">
        <f aca="false" ca="false" dt2D="false" dtr="false" t="normal">$L457*$K457*AA455</f>
        <v>0</v>
      </c>
      <c r="AB457" s="568" t="n">
        <f aca="false" ca="false" dt2D="false" dtr="false" t="normal">$L457*$K457*AB455</f>
        <v>0</v>
      </c>
      <c r="AC457" s="568" t="n">
        <f aca="false" ca="false" dt2D="false" dtr="false" t="normal">$L457*$K457*AC455</f>
        <v>0</v>
      </c>
      <c r="AD457" s="568" t="n">
        <f aca="false" ca="false" dt2D="false" dtr="false" t="normal">$L457*$K457*AD455</f>
        <v>0</v>
      </c>
      <c r="AE457" s="568" t="n">
        <f aca="false" ca="false" dt2D="false" dtr="false" t="normal">$L457*$K457*AE455</f>
        <v>0</v>
      </c>
      <c r="AF457" s="568" t="n">
        <f aca="false" ca="false" dt2D="false" dtr="false" t="normal">$L457*$K457*AF455</f>
        <v>0</v>
      </c>
      <c r="AG457" s="568" t="n">
        <f aca="false" ca="false" dt2D="false" dtr="false" t="normal">$L457*$K457*AG455</f>
        <v>0</v>
      </c>
      <c r="AH457" s="568" t="n">
        <f aca="false" ca="false" dt2D="false" dtr="false" t="normal">$L457*$K457*AH455</f>
        <v>0</v>
      </c>
      <c r="AI457" s="568" t="n">
        <f aca="false" ca="false" dt2D="false" dtr="false" t="normal">$L457*$K457*AI455</f>
        <v>0</v>
      </c>
      <c r="AJ457" s="568" t="n">
        <f aca="false" ca="false" dt2D="false" dtr="false" t="normal">$L457*$K457*AJ455</f>
        <v>0</v>
      </c>
      <c r="AK457" s="568" t="n">
        <f aca="false" ca="false" dt2D="false" dtr="false" t="normal">$L457*$K457*AK455</f>
        <v>0</v>
      </c>
      <c r="AL457" s="568" t="n">
        <f aca="false" ca="false" dt2D="false" dtr="false" t="normal">$L457*$K457*AL455</f>
        <v>0</v>
      </c>
      <c r="AM457" s="568" t="n">
        <f aca="false" ca="false" dt2D="false" dtr="false" t="normal">$L457*$K457*AM455</f>
        <v>0</v>
      </c>
      <c r="AN457" s="568" t="n">
        <f aca="false" ca="false" dt2D="false" dtr="false" t="normal">$L457*$K457*AN455</f>
        <v>0</v>
      </c>
      <c r="AO457" s="568" t="n">
        <f aca="false" ca="false" dt2D="false" dtr="false" t="normal">$L457*$K457*AO455</f>
        <v>0</v>
      </c>
      <c r="AP457" s="568" t="n">
        <f aca="false" ca="false" dt2D="false" dtr="false" t="normal">$L457*$K457*AP455</f>
        <v>0</v>
      </c>
      <c r="AQ457" s="568" t="n">
        <f aca="false" ca="false" dt2D="false" dtr="false" t="normal">$L457*$K457*AQ455</f>
        <v>0</v>
      </c>
      <c r="AR457" s="568" t="n">
        <f aca="false" ca="false" dt2D="false" dtr="false" t="normal">$L457*$K457*AR455</f>
        <v>0</v>
      </c>
      <c r="AS457" s="568" t="n">
        <f aca="false" ca="false" dt2D="false" dtr="false" t="normal">$L457*$K457*AS455</f>
        <v>0</v>
      </c>
      <c r="AT457" s="568" t="n">
        <f aca="false" ca="false" dt2D="false" dtr="false" t="normal">$L457*$K457*AT455</f>
        <v>0</v>
      </c>
      <c r="AU457" s="568" t="n">
        <f aca="false" ca="false" dt2D="false" dtr="false" t="normal">$L457*$K457*AU455</f>
        <v>0</v>
      </c>
      <c r="AV457" s="568" t="n">
        <f aca="false" ca="false" dt2D="false" dtr="false" t="normal">$L457*$K457*AV455</f>
        <v>0</v>
      </c>
      <c r="AW457" s="568" t="n">
        <f aca="false" ca="false" dt2D="false" dtr="false" t="normal">$L457*$K457*AW455</f>
        <v>0</v>
      </c>
      <c r="AX457" s="568" t="n">
        <f aca="false" ca="false" dt2D="false" dtr="false" t="normal">$L457*$K457*AX455</f>
        <v>0</v>
      </c>
      <c r="AY457" s="568" t="n">
        <f aca="false" ca="false" dt2D="false" dtr="false" t="normal">$L457*$K457*AY455</f>
        <v>0</v>
      </c>
      <c r="AZ457" s="568" t="n">
        <f aca="false" ca="false" dt2D="false" dtr="false" t="normal">$L457*$K457*AZ455</f>
        <v>0</v>
      </c>
      <c r="BA457" s="568" t="n">
        <f aca="false" ca="false" dt2D="false" dtr="false" t="normal">$L457*$K457*BA455</f>
        <v>0</v>
      </c>
      <c r="BB457" s="568" t="n">
        <f aca="false" ca="false" dt2D="false" dtr="false" t="normal">$L457*$K457*BB455</f>
        <v>0</v>
      </c>
      <c r="BC457" s="568" t="n">
        <f aca="false" ca="false" dt2D="false" dtr="false" t="normal">$L457*$K457*BC455</f>
        <v>0</v>
      </c>
      <c r="BD457" s="568" t="n">
        <f aca="false" ca="false" dt2D="false" dtr="false" t="normal">$L457*$K457*BD455</f>
        <v>0</v>
      </c>
      <c r="BE457" s="568" t="n">
        <f aca="false" ca="false" dt2D="false" dtr="false" t="normal">$L457*$K457*BE455</f>
        <v>0</v>
      </c>
      <c r="BF457" s="568" t="n">
        <f aca="false" ca="false" dt2D="false" dtr="false" t="normal">$L457*$K457*BF455</f>
        <v>0</v>
      </c>
      <c r="BG457" s="568" t="n">
        <f aca="false" ca="false" dt2D="false" dtr="false" t="normal">$L457*$K457*BG455</f>
        <v>0</v>
      </c>
      <c r="BH457" s="568" t="n">
        <f aca="false" ca="false" dt2D="false" dtr="false" t="normal">$L457*$K457*BH455</f>
        <v>0</v>
      </c>
      <c r="BI457" s="568" t="n">
        <f aca="false" ca="false" dt2D="false" dtr="false" t="normal">$L457*$K457*BI455</f>
        <v>0</v>
      </c>
      <c r="BJ457" s="568" t="n">
        <f aca="false" ca="false" dt2D="false" dtr="false" t="normal">$L457*$K457*BJ455</f>
        <v>0</v>
      </c>
      <c r="BK457" s="568" t="n">
        <f aca="false" ca="false" dt2D="false" dtr="false" t="normal">$L457*$K457*BK455</f>
        <v>0</v>
      </c>
      <c r="BL457" s="568" t="n">
        <f aca="false" ca="false" dt2D="false" dtr="false" t="normal">$L457*$K457*BL455</f>
        <v>0</v>
      </c>
      <c r="BM457" s="568" t="n">
        <f aca="false" ca="false" dt2D="false" dtr="false" t="normal">$L457*$K457*BM455</f>
        <v>0</v>
      </c>
      <c r="BN457" s="568" t="n">
        <f aca="false" ca="false" dt2D="false" dtr="false" t="normal">$L457*$K457*BN455</f>
        <v>0</v>
      </c>
      <c r="BO457" s="568" t="n">
        <f aca="false" ca="false" dt2D="false" dtr="false" t="normal">$L457*$K457*BO455</f>
        <v>0</v>
      </c>
      <c r="BP457" s="568" t="n">
        <f aca="false" ca="false" dt2D="false" dtr="false" t="normal">$L457*$K457*BP455</f>
        <v>0</v>
      </c>
      <c r="BQ457" s="568" t="n">
        <f aca="false" ca="false" dt2D="false" dtr="false" t="normal">$L457*$K457*BQ455</f>
        <v>0</v>
      </c>
      <c r="BR457" s="568" t="n">
        <f aca="false" ca="false" dt2D="false" dtr="false" t="normal">$L457*$K457*BR455</f>
        <v>0</v>
      </c>
      <c r="BS457" s="568" t="n">
        <f aca="false" ca="false" dt2D="false" dtr="false" t="normal">$L457*$K457*BS455</f>
        <v>0</v>
      </c>
      <c r="BT457" s="568" t="n">
        <f aca="false" ca="false" dt2D="false" dtr="false" t="normal">$L457*$K457*BT455</f>
        <v>0</v>
      </c>
    </row>
    <row hidden="true" ht="16.5" outlineLevel="2" r="458">
      <c r="A458" s="529" t="e">
        <f aca="false" ca="false" dt2D="false" dtr="false" t="normal">A457</f>
        <v>#N/A</v>
      </c>
      <c r="F458" s="482" t="e">
        <f aca="false" ca="false" dt2D="false" dtr="false" t="normal">F457</f>
        <v>#N/A</v>
      </c>
      <c r="G458" s="482" t="n">
        <f aca="false" ca="false" dt2D="false" dtr="false" t="normal">G457</f>
        <v>0</v>
      </c>
      <c r="I458" s="570" t="s">
        <v>588</v>
      </c>
      <c r="J458" s="626" t="n"/>
      <c r="K458" s="567" t="n"/>
      <c r="L458" s="627" t="n"/>
      <c r="M458" s="568" t="n">
        <f aca="false" ca="false" dt2D="false" dtr="false" t="normal">$L458*$K458*M455</f>
        <v>0</v>
      </c>
      <c r="N458" s="568" t="n">
        <f aca="false" ca="false" dt2D="false" dtr="false" t="normal">$L458*$K458*N455</f>
        <v>0</v>
      </c>
      <c r="O458" s="568" t="n">
        <f aca="false" ca="false" dt2D="false" dtr="false" t="normal">$L458*$K458*O455</f>
        <v>0</v>
      </c>
      <c r="P458" s="568" t="n">
        <f aca="false" ca="false" dt2D="false" dtr="false" t="normal">$L458*$K458*P455</f>
        <v>0</v>
      </c>
      <c r="Q458" s="568" t="n">
        <f aca="false" ca="false" dt2D="false" dtr="false" t="normal">$L458*$K458*Q455</f>
        <v>0</v>
      </c>
      <c r="R458" s="568" t="n">
        <f aca="false" ca="false" dt2D="false" dtr="false" t="normal">$L458*$K458*R455</f>
        <v>0</v>
      </c>
      <c r="S458" s="568" t="n">
        <f aca="false" ca="false" dt2D="false" dtr="false" t="normal">$L458*$K458*S455</f>
        <v>0</v>
      </c>
      <c r="T458" s="568" t="n">
        <f aca="false" ca="false" dt2D="false" dtr="false" t="normal">$L458*$K458*T455</f>
        <v>0</v>
      </c>
      <c r="U458" s="568" t="n">
        <f aca="false" ca="false" dt2D="false" dtr="false" t="normal">$L458*$K458*U455</f>
        <v>0</v>
      </c>
      <c r="V458" s="568" t="n">
        <f aca="false" ca="false" dt2D="false" dtr="false" t="normal">$L458*$K458*V455</f>
        <v>0</v>
      </c>
      <c r="W458" s="568" t="n">
        <f aca="false" ca="false" dt2D="false" dtr="false" t="normal">$L458*$K458*W455</f>
        <v>0</v>
      </c>
      <c r="X458" s="568" t="n">
        <f aca="false" ca="false" dt2D="false" dtr="false" t="normal">$L458*$K458*X455</f>
        <v>0</v>
      </c>
      <c r="Y458" s="568" t="n">
        <f aca="false" ca="false" dt2D="false" dtr="false" t="normal">$L458*$K458*Y455</f>
        <v>0</v>
      </c>
      <c r="Z458" s="568" t="n">
        <f aca="false" ca="false" dt2D="false" dtr="false" t="normal">$L458*$K458*Z455</f>
        <v>0</v>
      </c>
      <c r="AA458" s="568" t="n">
        <f aca="false" ca="false" dt2D="false" dtr="false" t="normal">$L458*$K458*AA455</f>
        <v>0</v>
      </c>
      <c r="AB458" s="568" t="n">
        <f aca="false" ca="false" dt2D="false" dtr="false" t="normal">$L458*$K458*AB455</f>
        <v>0</v>
      </c>
      <c r="AC458" s="568" t="n">
        <f aca="false" ca="false" dt2D="false" dtr="false" t="normal">$L458*$K458*AC455</f>
        <v>0</v>
      </c>
      <c r="AD458" s="568" t="n">
        <f aca="false" ca="false" dt2D="false" dtr="false" t="normal">$L458*$K458*AD455</f>
        <v>0</v>
      </c>
      <c r="AE458" s="568" t="n">
        <f aca="false" ca="false" dt2D="false" dtr="false" t="normal">$L458*$K458*AE455</f>
        <v>0</v>
      </c>
      <c r="AF458" s="568" t="n">
        <f aca="false" ca="false" dt2D="false" dtr="false" t="normal">$L458*$K458*AF455</f>
        <v>0</v>
      </c>
      <c r="AG458" s="568" t="n">
        <f aca="false" ca="false" dt2D="false" dtr="false" t="normal">$L458*$K458*AG455</f>
        <v>0</v>
      </c>
      <c r="AH458" s="568" t="n">
        <f aca="false" ca="false" dt2D="false" dtr="false" t="normal">$L458*$K458*AH455</f>
        <v>0</v>
      </c>
      <c r="AI458" s="568" t="n">
        <f aca="false" ca="false" dt2D="false" dtr="false" t="normal">$L458*$K458*AI455</f>
        <v>0</v>
      </c>
      <c r="AJ458" s="568" t="n">
        <f aca="false" ca="false" dt2D="false" dtr="false" t="normal">$L458*$K458*AJ455</f>
        <v>0</v>
      </c>
      <c r="AK458" s="568" t="n">
        <f aca="false" ca="false" dt2D="false" dtr="false" t="normal">$L458*$K458*AK455</f>
        <v>0</v>
      </c>
      <c r="AL458" s="568" t="n">
        <f aca="false" ca="false" dt2D="false" dtr="false" t="normal">$L458*$K458*AL455</f>
        <v>0</v>
      </c>
      <c r="AM458" s="568" t="n">
        <f aca="false" ca="false" dt2D="false" dtr="false" t="normal">$L458*$K458*AM455</f>
        <v>0</v>
      </c>
      <c r="AN458" s="568" t="n">
        <f aca="false" ca="false" dt2D="false" dtr="false" t="normal">$L458*$K458*AN455</f>
        <v>0</v>
      </c>
      <c r="AO458" s="568" t="n">
        <f aca="false" ca="false" dt2D="false" dtr="false" t="normal">$L458*$K458*AO455</f>
        <v>0</v>
      </c>
      <c r="AP458" s="568" t="n">
        <f aca="false" ca="false" dt2D="false" dtr="false" t="normal">$L458*$K458*AP455</f>
        <v>0</v>
      </c>
      <c r="AQ458" s="568" t="n">
        <f aca="false" ca="false" dt2D="false" dtr="false" t="normal">$L458*$K458*AQ455</f>
        <v>0</v>
      </c>
      <c r="AR458" s="568" t="n">
        <f aca="false" ca="false" dt2D="false" dtr="false" t="normal">$L458*$K458*AR455</f>
        <v>0</v>
      </c>
      <c r="AS458" s="568" t="n">
        <f aca="false" ca="false" dt2D="false" dtr="false" t="normal">$L458*$K458*AS455</f>
        <v>0</v>
      </c>
      <c r="AT458" s="568" t="n">
        <f aca="false" ca="false" dt2D="false" dtr="false" t="normal">$L458*$K458*AT455</f>
        <v>0</v>
      </c>
      <c r="AU458" s="568" t="n">
        <f aca="false" ca="false" dt2D="false" dtr="false" t="normal">$L458*$K458*AU455</f>
        <v>0</v>
      </c>
      <c r="AV458" s="568" t="n">
        <f aca="false" ca="false" dt2D="false" dtr="false" t="normal">$L458*$K458*AV455</f>
        <v>0</v>
      </c>
      <c r="AW458" s="568" t="n">
        <f aca="false" ca="false" dt2D="false" dtr="false" t="normal">$L458*$K458*AW455</f>
        <v>0</v>
      </c>
      <c r="AX458" s="568" t="n">
        <f aca="false" ca="false" dt2D="false" dtr="false" t="normal">$L458*$K458*AX455</f>
        <v>0</v>
      </c>
      <c r="AY458" s="568" t="n">
        <f aca="false" ca="false" dt2D="false" dtr="false" t="normal">$L458*$K458*AY455</f>
        <v>0</v>
      </c>
      <c r="AZ458" s="568" t="n">
        <f aca="false" ca="false" dt2D="false" dtr="false" t="normal">$L458*$K458*AZ455</f>
        <v>0</v>
      </c>
      <c r="BA458" s="568" t="n">
        <f aca="false" ca="false" dt2D="false" dtr="false" t="normal">$L458*$K458*BA455</f>
        <v>0</v>
      </c>
      <c r="BB458" s="568" t="n">
        <f aca="false" ca="false" dt2D="false" dtr="false" t="normal">$L458*$K458*BB455</f>
        <v>0</v>
      </c>
      <c r="BC458" s="568" t="n">
        <f aca="false" ca="false" dt2D="false" dtr="false" t="normal">$L458*$K458*BC455</f>
        <v>0</v>
      </c>
      <c r="BD458" s="568" t="n">
        <f aca="false" ca="false" dt2D="false" dtr="false" t="normal">$L458*$K458*BD455</f>
        <v>0</v>
      </c>
      <c r="BE458" s="568" t="n">
        <f aca="false" ca="false" dt2D="false" dtr="false" t="normal">$L458*$K458*BE455</f>
        <v>0</v>
      </c>
      <c r="BF458" s="568" t="n">
        <f aca="false" ca="false" dt2D="false" dtr="false" t="normal">$L458*$K458*BF455</f>
        <v>0</v>
      </c>
      <c r="BG458" s="568" t="n">
        <f aca="false" ca="false" dt2D="false" dtr="false" t="normal">$L458*$K458*BG455</f>
        <v>0</v>
      </c>
      <c r="BH458" s="568" t="n">
        <f aca="false" ca="false" dt2D="false" dtr="false" t="normal">$L458*$K458*BH455</f>
        <v>0</v>
      </c>
      <c r="BI458" s="568" t="n">
        <f aca="false" ca="false" dt2D="false" dtr="false" t="normal">$L458*$K458*BI455</f>
        <v>0</v>
      </c>
      <c r="BJ458" s="568" t="n">
        <f aca="false" ca="false" dt2D="false" dtr="false" t="normal">$L458*$K458*BJ455</f>
        <v>0</v>
      </c>
      <c r="BK458" s="568" t="n">
        <f aca="false" ca="false" dt2D="false" dtr="false" t="normal">$L458*$K458*BK455</f>
        <v>0</v>
      </c>
      <c r="BL458" s="568" t="n">
        <f aca="false" ca="false" dt2D="false" dtr="false" t="normal">$L458*$K458*BL455</f>
        <v>0</v>
      </c>
      <c r="BM458" s="568" t="n">
        <f aca="false" ca="false" dt2D="false" dtr="false" t="normal">$L458*$K458*BM455</f>
        <v>0</v>
      </c>
      <c r="BN458" s="568" t="n">
        <f aca="false" ca="false" dt2D="false" dtr="false" t="normal">$L458*$K458*BN455</f>
        <v>0</v>
      </c>
      <c r="BO458" s="568" t="n">
        <f aca="false" ca="false" dt2D="false" dtr="false" t="normal">$L458*$K458*BO455</f>
        <v>0</v>
      </c>
      <c r="BP458" s="568" t="n">
        <f aca="false" ca="false" dt2D="false" dtr="false" t="normal">$L458*$K458*BP455</f>
        <v>0</v>
      </c>
      <c r="BQ458" s="568" t="n">
        <f aca="false" ca="false" dt2D="false" dtr="false" t="normal">$L458*$K458*BQ455</f>
        <v>0</v>
      </c>
      <c r="BR458" s="568" t="n">
        <f aca="false" ca="false" dt2D="false" dtr="false" t="normal">$L458*$K458*BR455</f>
        <v>0</v>
      </c>
      <c r="BS458" s="568" t="n">
        <f aca="false" ca="false" dt2D="false" dtr="false" t="normal">$L458*$K458*BS455</f>
        <v>0</v>
      </c>
      <c r="BT458" s="568" t="n">
        <f aca="false" ca="false" dt2D="false" dtr="false" t="normal">$L458*$K458*BT455</f>
        <v>0</v>
      </c>
    </row>
    <row hidden="true" ht="16.5" outlineLevel="2" r="459">
      <c r="A459" s="529" t="e">
        <f aca="false" ca="false" dt2D="false" dtr="false" t="normal">A458</f>
        <v>#N/A</v>
      </c>
      <c r="F459" s="482" t="e">
        <f aca="false" ca="false" dt2D="false" dtr="false" t="normal">F458</f>
        <v>#N/A</v>
      </c>
      <c r="G459" s="482" t="n">
        <f aca="false" ca="false" dt2D="false" dtr="false" t="normal">G458</f>
        <v>0</v>
      </c>
      <c r="I459" s="570" t="s">
        <v>588</v>
      </c>
      <c r="J459" s="626" t="n"/>
      <c r="K459" s="567" t="n"/>
      <c r="L459" s="627" t="n"/>
      <c r="M459" s="568" t="n">
        <f aca="false" ca="false" dt2D="false" dtr="false" t="normal">$L459*$K459*M455</f>
        <v>0</v>
      </c>
      <c r="N459" s="568" t="n">
        <f aca="false" ca="false" dt2D="false" dtr="false" t="normal">$L459*$K459*N455</f>
        <v>0</v>
      </c>
      <c r="O459" s="568" t="n">
        <f aca="false" ca="false" dt2D="false" dtr="false" t="normal">$L459*$K459*O455</f>
        <v>0</v>
      </c>
      <c r="P459" s="568" t="n">
        <f aca="false" ca="false" dt2D="false" dtr="false" t="normal">$L459*$K459*P455</f>
        <v>0</v>
      </c>
      <c r="Q459" s="568" t="n">
        <f aca="false" ca="false" dt2D="false" dtr="false" t="normal">$L459*$K459*Q455</f>
        <v>0</v>
      </c>
      <c r="R459" s="568" t="n">
        <f aca="false" ca="false" dt2D="false" dtr="false" t="normal">$L459*$K459*R455</f>
        <v>0</v>
      </c>
      <c r="S459" s="568" t="n">
        <f aca="false" ca="false" dt2D="false" dtr="false" t="normal">$L459*$K459*S455</f>
        <v>0</v>
      </c>
      <c r="T459" s="568" t="n">
        <f aca="false" ca="false" dt2D="false" dtr="false" t="normal">$L459*$K459*T455</f>
        <v>0</v>
      </c>
      <c r="U459" s="568" t="n">
        <f aca="false" ca="false" dt2D="false" dtr="false" t="normal">$L459*$K459*U455</f>
        <v>0</v>
      </c>
      <c r="V459" s="568" t="n">
        <f aca="false" ca="false" dt2D="false" dtr="false" t="normal">$L459*$K459*V455</f>
        <v>0</v>
      </c>
      <c r="W459" s="568" t="n">
        <f aca="false" ca="false" dt2D="false" dtr="false" t="normal">$L459*$K459*W455</f>
        <v>0</v>
      </c>
      <c r="X459" s="568" t="n">
        <f aca="false" ca="false" dt2D="false" dtr="false" t="normal">$L459*$K459*X455</f>
        <v>0</v>
      </c>
      <c r="Y459" s="568" t="n">
        <f aca="false" ca="false" dt2D="false" dtr="false" t="normal">$L459*$K459*Y455</f>
        <v>0</v>
      </c>
      <c r="Z459" s="568" t="n">
        <f aca="false" ca="false" dt2D="false" dtr="false" t="normal">$L459*$K459*Z455</f>
        <v>0</v>
      </c>
      <c r="AA459" s="568" t="n">
        <f aca="false" ca="false" dt2D="false" dtr="false" t="normal">$L459*$K459*AA455</f>
        <v>0</v>
      </c>
      <c r="AB459" s="568" t="n">
        <f aca="false" ca="false" dt2D="false" dtr="false" t="normal">$L459*$K459*AB455</f>
        <v>0</v>
      </c>
      <c r="AC459" s="568" t="n">
        <f aca="false" ca="false" dt2D="false" dtr="false" t="normal">$L459*$K459*AC455</f>
        <v>0</v>
      </c>
      <c r="AD459" s="568" t="n">
        <f aca="false" ca="false" dt2D="false" dtr="false" t="normal">$L459*$K459*AD455</f>
        <v>0</v>
      </c>
      <c r="AE459" s="568" t="n">
        <f aca="false" ca="false" dt2D="false" dtr="false" t="normal">$L459*$K459*AE455</f>
        <v>0</v>
      </c>
      <c r="AF459" s="568" t="n">
        <f aca="false" ca="false" dt2D="false" dtr="false" t="normal">$L459*$K459*AF455</f>
        <v>0</v>
      </c>
      <c r="AG459" s="568" t="n">
        <f aca="false" ca="false" dt2D="false" dtr="false" t="normal">$L459*$K459*AG455</f>
        <v>0</v>
      </c>
      <c r="AH459" s="568" t="n">
        <f aca="false" ca="false" dt2D="false" dtr="false" t="normal">$L459*$K459*AH455</f>
        <v>0</v>
      </c>
      <c r="AI459" s="568" t="n">
        <f aca="false" ca="false" dt2D="false" dtr="false" t="normal">$L459*$K459*AI455</f>
        <v>0</v>
      </c>
      <c r="AJ459" s="568" t="n">
        <f aca="false" ca="false" dt2D="false" dtr="false" t="normal">$L459*$K459*AJ455</f>
        <v>0</v>
      </c>
      <c r="AK459" s="568" t="n">
        <f aca="false" ca="false" dt2D="false" dtr="false" t="normal">$L459*$K459*AK455</f>
        <v>0</v>
      </c>
      <c r="AL459" s="568" t="n">
        <f aca="false" ca="false" dt2D="false" dtr="false" t="normal">$L459*$K459*AL455</f>
        <v>0</v>
      </c>
      <c r="AM459" s="568" t="n">
        <f aca="false" ca="false" dt2D="false" dtr="false" t="normal">$L459*$K459*AM455</f>
        <v>0</v>
      </c>
      <c r="AN459" s="568" t="n">
        <f aca="false" ca="false" dt2D="false" dtr="false" t="normal">$L459*$K459*AN455</f>
        <v>0</v>
      </c>
      <c r="AO459" s="568" t="n">
        <f aca="false" ca="false" dt2D="false" dtr="false" t="normal">$L459*$K459*AO455</f>
        <v>0</v>
      </c>
      <c r="AP459" s="568" t="n">
        <f aca="false" ca="false" dt2D="false" dtr="false" t="normal">$L459*$K459*AP455</f>
        <v>0</v>
      </c>
      <c r="AQ459" s="568" t="n">
        <f aca="false" ca="false" dt2D="false" dtr="false" t="normal">$L459*$K459*AQ455</f>
        <v>0</v>
      </c>
      <c r="AR459" s="568" t="n">
        <f aca="false" ca="false" dt2D="false" dtr="false" t="normal">$L459*$K459*AR455</f>
        <v>0</v>
      </c>
      <c r="AS459" s="568" t="n">
        <f aca="false" ca="false" dt2D="false" dtr="false" t="normal">$L459*$K459*AS455</f>
        <v>0</v>
      </c>
      <c r="AT459" s="568" t="n">
        <f aca="false" ca="false" dt2D="false" dtr="false" t="normal">$L459*$K459*AT455</f>
        <v>0</v>
      </c>
      <c r="AU459" s="568" t="n">
        <f aca="false" ca="false" dt2D="false" dtr="false" t="normal">$L459*$K459*AU455</f>
        <v>0</v>
      </c>
      <c r="AV459" s="568" t="n">
        <f aca="false" ca="false" dt2D="false" dtr="false" t="normal">$L459*$K459*AV455</f>
        <v>0</v>
      </c>
      <c r="AW459" s="568" t="n">
        <f aca="false" ca="false" dt2D="false" dtr="false" t="normal">$L459*$K459*AW455</f>
        <v>0</v>
      </c>
      <c r="AX459" s="568" t="n">
        <f aca="false" ca="false" dt2D="false" dtr="false" t="normal">$L459*$K459*AX455</f>
        <v>0</v>
      </c>
      <c r="AY459" s="568" t="n">
        <f aca="false" ca="false" dt2D="false" dtr="false" t="normal">$L459*$K459*AY455</f>
        <v>0</v>
      </c>
      <c r="AZ459" s="568" t="n">
        <f aca="false" ca="false" dt2D="false" dtr="false" t="normal">$L459*$K459*AZ455</f>
        <v>0</v>
      </c>
      <c r="BA459" s="568" t="n">
        <f aca="false" ca="false" dt2D="false" dtr="false" t="normal">$L459*$K459*BA455</f>
        <v>0</v>
      </c>
      <c r="BB459" s="568" t="n">
        <f aca="false" ca="false" dt2D="false" dtr="false" t="normal">$L459*$K459*BB455</f>
        <v>0</v>
      </c>
      <c r="BC459" s="568" t="n">
        <f aca="false" ca="false" dt2D="false" dtr="false" t="normal">$L459*$K459*BC455</f>
        <v>0</v>
      </c>
      <c r="BD459" s="568" t="n">
        <f aca="false" ca="false" dt2D="false" dtr="false" t="normal">$L459*$K459*BD455</f>
        <v>0</v>
      </c>
      <c r="BE459" s="568" t="n">
        <f aca="false" ca="false" dt2D="false" dtr="false" t="normal">$L459*$K459*BE455</f>
        <v>0</v>
      </c>
      <c r="BF459" s="568" t="n">
        <f aca="false" ca="false" dt2D="false" dtr="false" t="normal">$L459*$K459*BF455</f>
        <v>0</v>
      </c>
      <c r="BG459" s="568" t="n">
        <f aca="false" ca="false" dt2D="false" dtr="false" t="normal">$L459*$K459*BG455</f>
        <v>0</v>
      </c>
      <c r="BH459" s="568" t="n">
        <f aca="false" ca="false" dt2D="false" dtr="false" t="normal">$L459*$K459*BH455</f>
        <v>0</v>
      </c>
      <c r="BI459" s="568" t="n">
        <f aca="false" ca="false" dt2D="false" dtr="false" t="normal">$L459*$K459*BI455</f>
        <v>0</v>
      </c>
      <c r="BJ459" s="568" t="n">
        <f aca="false" ca="false" dt2D="false" dtr="false" t="normal">$L459*$K459*BJ455</f>
        <v>0</v>
      </c>
      <c r="BK459" s="568" t="n">
        <f aca="false" ca="false" dt2D="false" dtr="false" t="normal">$L459*$K459*BK455</f>
        <v>0</v>
      </c>
      <c r="BL459" s="568" t="n">
        <f aca="false" ca="false" dt2D="false" dtr="false" t="normal">$L459*$K459*BL455</f>
        <v>0</v>
      </c>
      <c r="BM459" s="568" t="n">
        <f aca="false" ca="false" dt2D="false" dtr="false" t="normal">$L459*$K459*BM455</f>
        <v>0</v>
      </c>
      <c r="BN459" s="568" t="n">
        <f aca="false" ca="false" dt2D="false" dtr="false" t="normal">$L459*$K459*BN455</f>
        <v>0</v>
      </c>
      <c r="BO459" s="568" t="n">
        <f aca="false" ca="false" dt2D="false" dtr="false" t="normal">$L459*$K459*BO455</f>
        <v>0</v>
      </c>
      <c r="BP459" s="568" t="n">
        <f aca="false" ca="false" dt2D="false" dtr="false" t="normal">$L459*$K459*BP455</f>
        <v>0</v>
      </c>
      <c r="BQ459" s="568" t="n">
        <f aca="false" ca="false" dt2D="false" dtr="false" t="normal">$L459*$K459*BQ455</f>
        <v>0</v>
      </c>
      <c r="BR459" s="568" t="n">
        <f aca="false" ca="false" dt2D="false" dtr="false" t="normal">$L459*$K459*BR455</f>
        <v>0</v>
      </c>
      <c r="BS459" s="568" t="n">
        <f aca="false" ca="false" dt2D="false" dtr="false" t="normal">$L459*$K459*BS455</f>
        <v>0</v>
      </c>
      <c r="BT459" s="568" t="n">
        <f aca="false" ca="false" dt2D="false" dtr="false" t="normal">$L459*$K459*BT455</f>
        <v>0</v>
      </c>
    </row>
    <row hidden="true" ht="16.5" outlineLevel="1" r="460">
      <c r="A460" s="529" t="e">
        <f aca="false" ca="false" dt2D="false" dtr="false" t="normal">A459</f>
        <v>#N/A</v>
      </c>
      <c r="B460" s="482" t="s">
        <v>575</v>
      </c>
      <c r="D460" s="482" t="s">
        <v>581</v>
      </c>
      <c r="E460" s="482" t="s">
        <v>629</v>
      </c>
      <c r="F460" s="482" t="e">
        <f aca="false" ca="false" dt2D="false" dtr="false" t="normal">F459</f>
        <v>#N/A</v>
      </c>
      <c r="G460" s="482" t="n">
        <f aca="false" ca="false" dt2D="false" dtr="false" t="normal">G459</f>
        <v>0</v>
      </c>
      <c r="I460" s="571" t="s">
        <v>714</v>
      </c>
      <c r="L460" s="235" t="n"/>
      <c r="M460" s="573" t="n">
        <f aca="false" ca="false" dt2D="false" dtr="false" t="normal">SUM(M456:M459)</f>
        <v>0</v>
      </c>
      <c r="N460" s="573" t="n">
        <f aca="false" ca="false" dt2D="false" dtr="false" t="normal">SUM(N456:N459)</f>
        <v>0</v>
      </c>
      <c r="O460" s="573" t="n">
        <f aca="false" ca="false" dt2D="false" dtr="false" t="normal">SUM(O456:O459)</f>
        <v>0</v>
      </c>
      <c r="P460" s="573" t="n">
        <f aca="false" ca="false" dt2D="false" dtr="false" t="normal">SUM(P456:P459)</f>
        <v>0</v>
      </c>
      <c r="Q460" s="573" t="n">
        <f aca="false" ca="false" dt2D="false" dtr="false" t="normal">SUM(Q456:Q459)</f>
        <v>0</v>
      </c>
      <c r="R460" s="573" t="n">
        <f aca="false" ca="false" dt2D="false" dtr="false" t="normal">SUM(R456:R459)</f>
        <v>0</v>
      </c>
      <c r="S460" s="573" t="n">
        <f aca="false" ca="false" dt2D="false" dtr="false" t="normal">SUM(S456:S459)</f>
        <v>0</v>
      </c>
      <c r="T460" s="573" t="n">
        <f aca="false" ca="false" dt2D="false" dtr="false" t="normal">SUM(T456:T459)</f>
        <v>0</v>
      </c>
      <c r="U460" s="573" t="n">
        <f aca="false" ca="false" dt2D="false" dtr="false" t="normal">SUM(U456:U459)</f>
        <v>0</v>
      </c>
      <c r="V460" s="573" t="n">
        <f aca="false" ca="false" dt2D="false" dtr="false" t="normal">SUM(V456:V459)</f>
        <v>0</v>
      </c>
      <c r="W460" s="573" t="n">
        <f aca="false" ca="false" dt2D="false" dtr="false" t="normal">SUM(W456:W459)</f>
        <v>0</v>
      </c>
      <c r="X460" s="573" t="n">
        <f aca="false" ca="false" dt2D="false" dtr="false" t="normal">SUM(X456:X459)</f>
        <v>0</v>
      </c>
      <c r="Y460" s="573" t="n">
        <f aca="false" ca="false" dt2D="false" dtr="false" t="normal">SUM(Y456:Y459)</f>
        <v>0</v>
      </c>
      <c r="Z460" s="573" t="n">
        <f aca="false" ca="false" dt2D="false" dtr="false" t="normal">SUM(Z456:Z459)</f>
        <v>0</v>
      </c>
      <c r="AA460" s="573" t="n">
        <f aca="false" ca="false" dt2D="false" dtr="false" t="normal">SUM(AA456:AA459)</f>
        <v>0</v>
      </c>
      <c r="AB460" s="573" t="n">
        <f aca="false" ca="false" dt2D="false" dtr="false" t="normal">SUM(AB456:AB459)</f>
        <v>0</v>
      </c>
      <c r="AC460" s="573" t="n">
        <f aca="false" ca="false" dt2D="false" dtr="false" t="normal">SUM(AC456:AC459)</f>
        <v>0</v>
      </c>
      <c r="AD460" s="573" t="n">
        <f aca="false" ca="false" dt2D="false" dtr="false" t="normal">SUM(AD456:AD459)</f>
        <v>0</v>
      </c>
      <c r="AE460" s="573" t="n">
        <f aca="false" ca="false" dt2D="false" dtr="false" t="normal">SUM(AE456:AE459)</f>
        <v>0</v>
      </c>
      <c r="AF460" s="573" t="n">
        <f aca="false" ca="false" dt2D="false" dtr="false" t="normal">SUM(AF456:AF459)</f>
        <v>0</v>
      </c>
      <c r="AG460" s="573" t="n">
        <f aca="false" ca="false" dt2D="false" dtr="false" t="normal">SUM(AG456:AG459)</f>
        <v>0</v>
      </c>
      <c r="AH460" s="573" t="n">
        <f aca="false" ca="false" dt2D="false" dtr="false" t="normal">SUM(AH456:AH459)</f>
        <v>0</v>
      </c>
      <c r="AI460" s="573" t="n">
        <f aca="false" ca="false" dt2D="false" dtr="false" t="normal">SUM(AI456:AI459)</f>
        <v>0</v>
      </c>
      <c r="AJ460" s="573" t="n">
        <f aca="false" ca="false" dt2D="false" dtr="false" t="normal">SUM(AJ456:AJ459)</f>
        <v>0</v>
      </c>
      <c r="AK460" s="573" t="n">
        <f aca="false" ca="false" dt2D="false" dtr="false" t="normal">SUM(AK456:AK459)</f>
        <v>0</v>
      </c>
      <c r="AL460" s="573" t="n">
        <f aca="false" ca="false" dt2D="false" dtr="false" t="normal">SUM(AL456:AL459)</f>
        <v>0</v>
      </c>
      <c r="AM460" s="573" t="n">
        <f aca="false" ca="false" dt2D="false" dtr="false" t="normal">SUM(AM456:AM459)</f>
        <v>0</v>
      </c>
      <c r="AN460" s="573" t="n">
        <f aca="false" ca="false" dt2D="false" dtr="false" t="normal">SUM(AN456:AN459)</f>
        <v>0</v>
      </c>
      <c r="AO460" s="573" t="n">
        <f aca="false" ca="false" dt2D="false" dtr="false" t="normal">SUM(AO456:AO459)</f>
        <v>0</v>
      </c>
      <c r="AP460" s="573" t="n">
        <f aca="false" ca="false" dt2D="false" dtr="false" t="normal">SUM(AP456:AP459)</f>
        <v>0</v>
      </c>
      <c r="AQ460" s="573" t="n">
        <f aca="false" ca="false" dt2D="false" dtr="false" t="normal">SUM(AQ456:AQ459)</f>
        <v>0</v>
      </c>
      <c r="AR460" s="573" t="n">
        <f aca="false" ca="false" dt2D="false" dtr="false" t="normal">SUM(AR456:AR459)</f>
        <v>0</v>
      </c>
      <c r="AS460" s="573" t="n">
        <f aca="false" ca="false" dt2D="false" dtr="false" t="normal">SUM(AS456:AS459)</f>
        <v>0</v>
      </c>
      <c r="AT460" s="573" t="n">
        <f aca="false" ca="false" dt2D="false" dtr="false" t="normal">SUM(AT456:AT459)</f>
        <v>0</v>
      </c>
      <c r="AU460" s="573" t="n">
        <f aca="false" ca="false" dt2D="false" dtr="false" t="normal">SUM(AU456:AU459)</f>
        <v>0</v>
      </c>
      <c r="AV460" s="573" t="n">
        <f aca="false" ca="false" dt2D="false" dtr="false" t="normal">SUM(AV456:AV459)</f>
        <v>0</v>
      </c>
      <c r="AW460" s="573" t="n">
        <f aca="false" ca="false" dt2D="false" dtr="false" t="normal">SUM(AW456:AW459)</f>
        <v>0</v>
      </c>
      <c r="AX460" s="573" t="n">
        <f aca="false" ca="false" dt2D="false" dtr="false" t="normal">SUM(AX456:AX459)</f>
        <v>0</v>
      </c>
      <c r="AY460" s="573" t="n">
        <f aca="false" ca="false" dt2D="false" dtr="false" t="normal">SUM(AY456:AY459)</f>
        <v>0</v>
      </c>
      <c r="AZ460" s="573" t="n">
        <f aca="false" ca="false" dt2D="false" dtr="false" t="normal">SUM(AZ456:AZ459)</f>
        <v>0</v>
      </c>
      <c r="BA460" s="573" t="n">
        <f aca="false" ca="false" dt2D="false" dtr="false" t="normal">SUM(BA456:BA459)</f>
        <v>0</v>
      </c>
      <c r="BB460" s="573" t="n">
        <f aca="false" ca="false" dt2D="false" dtr="false" t="normal">SUM(BB456:BB459)</f>
        <v>0</v>
      </c>
      <c r="BC460" s="573" t="n">
        <f aca="false" ca="false" dt2D="false" dtr="false" t="normal">SUM(BC456:BC459)</f>
        <v>0</v>
      </c>
      <c r="BD460" s="573" t="n">
        <f aca="false" ca="false" dt2D="false" dtr="false" t="normal">SUM(BD456:BD459)</f>
        <v>0</v>
      </c>
      <c r="BE460" s="573" t="n">
        <f aca="false" ca="false" dt2D="false" dtr="false" t="normal">SUM(BE456:BE459)</f>
        <v>0</v>
      </c>
      <c r="BF460" s="573" t="n">
        <f aca="false" ca="false" dt2D="false" dtr="false" t="normal">SUM(BF456:BF459)</f>
        <v>0</v>
      </c>
      <c r="BG460" s="573" t="n">
        <f aca="false" ca="false" dt2D="false" dtr="false" t="normal">SUM(BG456:BG459)</f>
        <v>0</v>
      </c>
      <c r="BH460" s="573" t="n">
        <f aca="false" ca="false" dt2D="false" dtr="false" t="normal">SUM(BH456:BH459)</f>
        <v>0</v>
      </c>
      <c r="BI460" s="573" t="n">
        <f aca="false" ca="false" dt2D="false" dtr="false" t="normal">SUM(BI456:BI459)</f>
        <v>0</v>
      </c>
      <c r="BJ460" s="573" t="n">
        <f aca="false" ca="false" dt2D="false" dtr="false" t="normal">SUM(BJ456:BJ459)</f>
        <v>0</v>
      </c>
      <c r="BK460" s="573" t="n">
        <f aca="false" ca="false" dt2D="false" dtr="false" t="normal">SUM(BK456:BK459)</f>
        <v>0</v>
      </c>
      <c r="BL460" s="573" t="n">
        <f aca="false" ca="false" dt2D="false" dtr="false" t="normal">SUM(BL456:BL459)</f>
        <v>0</v>
      </c>
      <c r="BM460" s="573" t="n">
        <f aca="false" ca="false" dt2D="false" dtr="false" t="normal">SUM(BM456:BM459)</f>
        <v>0</v>
      </c>
      <c r="BN460" s="573" t="n">
        <f aca="false" ca="false" dt2D="false" dtr="false" t="normal">SUM(BN456:BN459)</f>
        <v>0</v>
      </c>
      <c r="BO460" s="573" t="n">
        <f aca="false" ca="false" dt2D="false" dtr="false" t="normal">SUM(BO456:BO459)</f>
        <v>0</v>
      </c>
      <c r="BP460" s="573" t="n">
        <f aca="false" ca="false" dt2D="false" dtr="false" t="normal">SUM(BP456:BP459)</f>
        <v>0</v>
      </c>
      <c r="BQ460" s="573" t="n">
        <f aca="false" ca="false" dt2D="false" dtr="false" t="normal">SUM(BQ456:BQ459)</f>
        <v>0</v>
      </c>
      <c r="BR460" s="573" t="n">
        <f aca="false" ca="false" dt2D="false" dtr="false" t="normal">SUM(BR456:BR459)</f>
        <v>0</v>
      </c>
      <c r="BS460" s="573" t="n">
        <f aca="false" ca="false" dt2D="false" dtr="false" t="normal">SUM(BS456:BS459)</f>
        <v>0</v>
      </c>
      <c r="BT460" s="573" t="n">
        <f aca="false" ca="false" dt2D="false" dtr="false" t="normal">SUM(BT456:BT459)</f>
        <v>0</v>
      </c>
    </row>
    <row hidden="true" ht="16.5" outlineLevel="1" r="461">
      <c r="A461" s="529" t="e">
        <f aca="false" ca="false" dt2D="false" dtr="false" t="normal">A460</f>
        <v>#N/A</v>
      </c>
      <c r="F461" s="482" t="e">
        <f aca="false" ca="false" dt2D="false" dtr="false" t="normal">F460</f>
        <v>#N/A</v>
      </c>
      <c r="G461" s="482" t="n">
        <f aca="false" ca="false" dt2D="false" dtr="false" t="normal">G460</f>
        <v>0</v>
      </c>
      <c r="L461" s="235" t="n"/>
      <c r="M461" s="244" t="n"/>
      <c r="N461" s="244" t="n"/>
      <c r="O461" s="244" t="n"/>
      <c r="P461" s="244" t="n"/>
      <c r="Q461" s="244" t="n"/>
      <c r="R461" s="244" t="n"/>
      <c r="S461" s="244" t="n"/>
      <c r="T461" s="244" t="n"/>
      <c r="U461" s="244" t="n"/>
      <c r="V461" s="244" t="n"/>
      <c r="W461" s="244" t="n"/>
      <c r="X461" s="244" t="n"/>
      <c r="Y461" s="244" t="n"/>
      <c r="Z461" s="244" t="n"/>
      <c r="AA461" s="244" t="n"/>
      <c r="AB461" s="244" t="n"/>
      <c r="AC461" s="244" t="n"/>
      <c r="AD461" s="244" t="n"/>
      <c r="AE461" s="244" t="n"/>
      <c r="AF461" s="244" t="n"/>
      <c r="AG461" s="244" t="n"/>
      <c r="AH461" s="244" t="n"/>
      <c r="AI461" s="244" t="n"/>
      <c r="AJ461" s="244" t="n"/>
      <c r="AK461" s="244" t="n"/>
      <c r="AL461" s="244" t="n"/>
      <c r="AM461" s="244" t="n"/>
      <c r="AN461" s="244" t="n"/>
      <c r="AO461" s="244" t="n"/>
      <c r="AP461" s="244" t="n"/>
      <c r="AQ461" s="244" t="n"/>
      <c r="AR461" s="244" t="n"/>
      <c r="AS461" s="244" t="n"/>
      <c r="AT461" s="244" t="n"/>
      <c r="AU461" s="244" t="n"/>
      <c r="AV461" s="244" t="n"/>
      <c r="AW461" s="244" t="n"/>
      <c r="AX461" s="244" t="n"/>
      <c r="AY461" s="244" t="n"/>
      <c r="AZ461" s="244" t="n"/>
      <c r="BA461" s="244" t="n"/>
      <c r="BB461" s="244" t="n"/>
      <c r="BC461" s="244" t="n"/>
      <c r="BD461" s="244" t="n"/>
      <c r="BE461" s="244" t="n"/>
      <c r="BF461" s="244" t="n"/>
      <c r="BG461" s="244" t="n"/>
      <c r="BH461" s="244" t="n"/>
      <c r="BI461" s="244" t="n"/>
      <c r="BJ461" s="244" t="n"/>
      <c r="BK461" s="244" t="n"/>
      <c r="BL461" s="244" t="n"/>
      <c r="BM461" s="244" t="n"/>
      <c r="BN461" s="244" t="n"/>
      <c r="BO461" s="244" t="n"/>
      <c r="BP461" s="244" t="n"/>
      <c r="BQ461" s="244" t="n"/>
      <c r="BR461" s="244" t="n"/>
      <c r="BS461" s="244" t="n"/>
      <c r="BT461" s="244" t="n"/>
    </row>
    <row hidden="true" ht="16.5" outlineLevel="1" r="462">
      <c r="A462" s="529" t="e">
        <f aca="false" ca="false" dt2D="false" dtr="false" t="normal">A461</f>
        <v>#N/A</v>
      </c>
      <c r="F462" s="482" t="e">
        <f aca="false" ca="false" dt2D="false" dtr="false" t="normal">F461</f>
        <v>#N/A</v>
      </c>
      <c r="G462" s="482" t="n">
        <f aca="false" ca="false" dt2D="false" dtr="false" t="normal">G461</f>
        <v>0</v>
      </c>
      <c r="I462" s="85" t="s">
        <v>582</v>
      </c>
      <c r="J462" s="431" t="s">
        <v>585</v>
      </c>
      <c r="K462" s="431" t="n"/>
      <c r="L462" s="430" t="n"/>
      <c r="M462" s="565" t="n"/>
      <c r="N462" s="565" t="n"/>
      <c r="O462" s="565" t="n"/>
      <c r="P462" s="565" t="n"/>
      <c r="Q462" s="565" t="n"/>
      <c r="R462" s="565" t="n"/>
      <c r="S462" s="565" t="n"/>
      <c r="T462" s="565" t="n"/>
      <c r="U462" s="565" t="n"/>
      <c r="V462" s="565" t="n"/>
      <c r="W462" s="565" t="n"/>
      <c r="X462" s="565" t="n"/>
      <c r="Y462" s="565" t="n"/>
      <c r="Z462" s="565" t="n"/>
      <c r="AA462" s="565" t="n"/>
      <c r="AB462" s="565" t="n"/>
      <c r="AC462" s="565" t="n"/>
      <c r="AD462" s="565" t="n"/>
      <c r="AE462" s="565" t="n"/>
      <c r="AF462" s="565" t="n"/>
      <c r="AG462" s="565" t="n"/>
      <c r="AH462" s="565" t="n"/>
      <c r="AI462" s="565" t="n"/>
      <c r="AJ462" s="565" t="n"/>
      <c r="AK462" s="565" t="n"/>
      <c r="AL462" s="565" t="n"/>
      <c r="AM462" s="565" t="n"/>
      <c r="AN462" s="565" t="n"/>
      <c r="AO462" s="565" t="n"/>
      <c r="AP462" s="565" t="n"/>
      <c r="AQ462" s="565" t="n"/>
      <c r="AR462" s="565" t="n"/>
      <c r="AS462" s="565" t="n"/>
      <c r="AT462" s="565" t="n"/>
      <c r="AU462" s="565" t="n"/>
      <c r="AV462" s="565" t="n"/>
      <c r="AW462" s="565" t="n"/>
      <c r="AX462" s="565" t="n"/>
      <c r="AY462" s="565" t="n"/>
      <c r="AZ462" s="565" t="n"/>
      <c r="BA462" s="565" t="n"/>
      <c r="BB462" s="565" t="n"/>
      <c r="BC462" s="565" t="n"/>
      <c r="BD462" s="565" t="n"/>
      <c r="BE462" s="565" t="n"/>
      <c r="BF462" s="565" t="n"/>
      <c r="BG462" s="565" t="n"/>
      <c r="BH462" s="565" t="n"/>
      <c r="BI462" s="565" t="n"/>
      <c r="BJ462" s="565" t="n"/>
      <c r="BK462" s="565" t="n"/>
      <c r="BL462" s="565" t="n"/>
      <c r="BM462" s="565" t="n"/>
      <c r="BN462" s="565" t="n"/>
      <c r="BO462" s="565" t="n"/>
      <c r="BP462" s="565" t="n"/>
      <c r="BQ462" s="565" t="n"/>
      <c r="BR462" s="565" t="n"/>
      <c r="BS462" s="565" t="n"/>
      <c r="BT462" s="565" t="n"/>
    </row>
    <row hidden="true" ht="16.5" outlineLevel="2" r="463">
      <c r="A463" s="529" t="e">
        <f aca="false" ca="false" dt2D="false" dtr="false" t="normal">A462</f>
        <v>#N/A</v>
      </c>
      <c r="F463" s="482" t="e">
        <f aca="false" ca="false" dt2D="false" dtr="false" t="normal">F462</f>
        <v>#N/A</v>
      </c>
      <c r="G463" s="482" t="n">
        <f aca="false" ca="false" dt2D="false" dtr="false" t="normal">G462</f>
        <v>0</v>
      </c>
      <c r="I463" s="566" t="s">
        <v>715</v>
      </c>
      <c r="J463" s="626" t="s">
        <v>587</v>
      </c>
      <c r="K463" s="567" t="n"/>
      <c r="L463" s="627" t="n"/>
      <c r="M463" s="568" t="n">
        <f aca="false" ca="false" dt2D="false" dtr="false" t="normal">$L463*$K463*M462</f>
        <v>0</v>
      </c>
      <c r="N463" s="568" t="n">
        <f aca="false" ca="false" dt2D="false" dtr="false" t="normal">$L463*$K463*N462</f>
        <v>0</v>
      </c>
      <c r="O463" s="568" t="n">
        <f aca="false" ca="false" dt2D="false" dtr="false" t="normal">$L463*$K463*O462</f>
        <v>0</v>
      </c>
      <c r="P463" s="568" t="n">
        <f aca="false" ca="false" dt2D="false" dtr="false" t="normal">$L463*$K463*P462</f>
        <v>0</v>
      </c>
      <c r="Q463" s="568" t="n">
        <f aca="false" ca="false" dt2D="false" dtr="false" t="normal">$L463*$K463*Q462</f>
        <v>0</v>
      </c>
      <c r="R463" s="568" t="n">
        <f aca="false" ca="false" dt2D="false" dtr="false" t="normal">$L463*$K463*R462</f>
        <v>0</v>
      </c>
      <c r="S463" s="568" t="n">
        <f aca="false" ca="false" dt2D="false" dtr="false" t="normal">$L463*$K463*S462</f>
        <v>0</v>
      </c>
      <c r="T463" s="568" t="n">
        <f aca="false" ca="false" dt2D="false" dtr="false" t="normal">$L463*$K463*T462</f>
        <v>0</v>
      </c>
      <c r="U463" s="568" t="n">
        <f aca="false" ca="false" dt2D="false" dtr="false" t="normal">$L463*$K463*U462</f>
        <v>0</v>
      </c>
      <c r="V463" s="568" t="n">
        <f aca="false" ca="false" dt2D="false" dtr="false" t="normal">$L463*$K463*V462</f>
        <v>0</v>
      </c>
      <c r="W463" s="568" t="n">
        <f aca="false" ca="false" dt2D="false" dtr="false" t="normal">$L463*$K463*W462</f>
        <v>0</v>
      </c>
      <c r="X463" s="568" t="n">
        <f aca="false" ca="false" dt2D="false" dtr="false" t="normal">$L463*$K463*X462</f>
        <v>0</v>
      </c>
      <c r="Y463" s="568" t="n">
        <f aca="false" ca="false" dt2D="false" dtr="false" t="normal">$L463*$K463*Y462</f>
        <v>0</v>
      </c>
      <c r="Z463" s="568" t="n">
        <f aca="false" ca="false" dt2D="false" dtr="false" t="normal">$L463*$K463*Z462</f>
        <v>0</v>
      </c>
      <c r="AA463" s="568" t="n">
        <f aca="false" ca="false" dt2D="false" dtr="false" t="normal">$L463*$K463*AA462</f>
        <v>0</v>
      </c>
      <c r="AB463" s="568" t="n">
        <f aca="false" ca="false" dt2D="false" dtr="false" t="normal">$L463*$K463*AB462</f>
        <v>0</v>
      </c>
      <c r="AC463" s="568" t="n">
        <f aca="false" ca="false" dt2D="false" dtr="false" t="normal">$L463*$K463*AC462</f>
        <v>0</v>
      </c>
      <c r="AD463" s="568" t="n">
        <f aca="false" ca="false" dt2D="false" dtr="false" t="normal">$L463*$K463*AD462</f>
        <v>0</v>
      </c>
      <c r="AE463" s="568" t="n">
        <f aca="false" ca="false" dt2D="false" dtr="false" t="normal">$L463*$K463*AE462</f>
        <v>0</v>
      </c>
      <c r="AF463" s="568" t="n">
        <f aca="false" ca="false" dt2D="false" dtr="false" t="normal">$L463*$K463*AF462</f>
        <v>0</v>
      </c>
      <c r="AG463" s="568" t="n">
        <f aca="false" ca="false" dt2D="false" dtr="false" t="normal">$L463*$K463*AG462</f>
        <v>0</v>
      </c>
      <c r="AH463" s="568" t="n">
        <f aca="false" ca="false" dt2D="false" dtr="false" t="normal">$L463*$K463*AH462</f>
        <v>0</v>
      </c>
      <c r="AI463" s="568" t="n">
        <f aca="false" ca="false" dt2D="false" dtr="false" t="normal">$L463*$K463*AI462</f>
        <v>0</v>
      </c>
      <c r="AJ463" s="568" t="n">
        <f aca="false" ca="false" dt2D="false" dtr="false" t="normal">$L463*$K463*AJ462</f>
        <v>0</v>
      </c>
      <c r="AK463" s="568" t="n">
        <f aca="false" ca="false" dt2D="false" dtr="false" t="normal">$L463*$K463*AK462</f>
        <v>0</v>
      </c>
      <c r="AL463" s="568" t="n">
        <f aca="false" ca="false" dt2D="false" dtr="false" t="normal">$L463*$K463*AL462</f>
        <v>0</v>
      </c>
      <c r="AM463" s="568" t="n">
        <f aca="false" ca="false" dt2D="false" dtr="false" t="normal">$L463*$K463*AM462</f>
        <v>0</v>
      </c>
      <c r="AN463" s="568" t="n">
        <f aca="false" ca="false" dt2D="false" dtr="false" t="normal">$L463*$K463*AN462</f>
        <v>0</v>
      </c>
      <c r="AO463" s="568" t="n">
        <f aca="false" ca="false" dt2D="false" dtr="false" t="normal">$L463*$K463*AO462</f>
        <v>0</v>
      </c>
      <c r="AP463" s="568" t="n">
        <f aca="false" ca="false" dt2D="false" dtr="false" t="normal">$L463*$K463*AP462</f>
        <v>0</v>
      </c>
      <c r="AQ463" s="568" t="n">
        <f aca="false" ca="false" dt2D="false" dtr="false" t="normal">$L463*$K463*AQ462</f>
        <v>0</v>
      </c>
      <c r="AR463" s="568" t="n">
        <f aca="false" ca="false" dt2D="false" dtr="false" t="normal">$L463*$K463*AR462</f>
        <v>0</v>
      </c>
      <c r="AS463" s="568" t="n">
        <f aca="false" ca="false" dt2D="false" dtr="false" t="normal">$L463*$K463*AS462</f>
        <v>0</v>
      </c>
      <c r="AT463" s="568" t="n">
        <f aca="false" ca="false" dt2D="false" dtr="false" t="normal">$L463*$K463*AT462</f>
        <v>0</v>
      </c>
      <c r="AU463" s="568" t="n">
        <f aca="false" ca="false" dt2D="false" dtr="false" t="normal">$L463*$K463*AU462</f>
        <v>0</v>
      </c>
      <c r="AV463" s="568" t="n">
        <f aca="false" ca="false" dt2D="false" dtr="false" t="normal">$L463*$K463*AV462</f>
        <v>0</v>
      </c>
      <c r="AW463" s="568" t="n">
        <f aca="false" ca="false" dt2D="false" dtr="false" t="normal">$L463*$K463*AW462</f>
        <v>0</v>
      </c>
      <c r="AX463" s="568" t="n">
        <f aca="false" ca="false" dt2D="false" dtr="false" t="normal">$L463*$K463*AX462</f>
        <v>0</v>
      </c>
      <c r="AY463" s="568" t="n">
        <f aca="false" ca="false" dt2D="false" dtr="false" t="normal">$L463*$K463*AY462</f>
        <v>0</v>
      </c>
      <c r="AZ463" s="568" t="n">
        <f aca="false" ca="false" dt2D="false" dtr="false" t="normal">$L463*$K463*AZ462</f>
        <v>0</v>
      </c>
      <c r="BA463" s="568" t="n">
        <f aca="false" ca="false" dt2D="false" dtr="false" t="normal">$L463*$K463*BA462</f>
        <v>0</v>
      </c>
      <c r="BB463" s="568" t="n">
        <f aca="false" ca="false" dt2D="false" dtr="false" t="normal">$L463*$K463*BB462</f>
        <v>0</v>
      </c>
      <c r="BC463" s="568" t="n">
        <f aca="false" ca="false" dt2D="false" dtr="false" t="normal">$L463*$K463*BC462</f>
        <v>0</v>
      </c>
      <c r="BD463" s="568" t="n">
        <f aca="false" ca="false" dt2D="false" dtr="false" t="normal">$L463*$K463*BD462</f>
        <v>0</v>
      </c>
      <c r="BE463" s="568" t="n">
        <f aca="false" ca="false" dt2D="false" dtr="false" t="normal">$L463*$K463*BE462</f>
        <v>0</v>
      </c>
      <c r="BF463" s="568" t="n">
        <f aca="false" ca="false" dt2D="false" dtr="false" t="normal">$L463*$K463*BF462</f>
        <v>0</v>
      </c>
      <c r="BG463" s="568" t="n">
        <f aca="false" ca="false" dt2D="false" dtr="false" t="normal">$L463*$K463*BG462</f>
        <v>0</v>
      </c>
      <c r="BH463" s="568" t="n">
        <f aca="false" ca="false" dt2D="false" dtr="false" t="normal">$L463*$K463*BH462</f>
        <v>0</v>
      </c>
      <c r="BI463" s="568" t="n">
        <f aca="false" ca="false" dt2D="false" dtr="false" t="normal">$L463*$K463*BI462</f>
        <v>0</v>
      </c>
      <c r="BJ463" s="568" t="n">
        <f aca="false" ca="false" dt2D="false" dtr="false" t="normal">$L463*$K463*BJ462</f>
        <v>0</v>
      </c>
      <c r="BK463" s="568" t="n">
        <f aca="false" ca="false" dt2D="false" dtr="false" t="normal">$L463*$K463*BK462</f>
        <v>0</v>
      </c>
      <c r="BL463" s="568" t="n">
        <f aca="false" ca="false" dt2D="false" dtr="false" t="normal">$L463*$K463*BL462</f>
        <v>0</v>
      </c>
      <c r="BM463" s="568" t="n">
        <f aca="false" ca="false" dt2D="false" dtr="false" t="normal">$L463*$K463*BM462</f>
        <v>0</v>
      </c>
      <c r="BN463" s="568" t="n">
        <f aca="false" ca="false" dt2D="false" dtr="false" t="normal">$L463*$K463*BN462</f>
        <v>0</v>
      </c>
      <c r="BO463" s="568" t="n">
        <f aca="false" ca="false" dt2D="false" dtr="false" t="normal">$L463*$K463*BO462</f>
        <v>0</v>
      </c>
      <c r="BP463" s="568" t="n">
        <f aca="false" ca="false" dt2D="false" dtr="false" t="normal">$L463*$K463*BP462</f>
        <v>0</v>
      </c>
      <c r="BQ463" s="568" t="n">
        <f aca="false" ca="false" dt2D="false" dtr="false" t="normal">$L463*$K463*BQ462</f>
        <v>0</v>
      </c>
      <c r="BR463" s="568" t="n">
        <f aca="false" ca="false" dt2D="false" dtr="false" t="normal">$L463*$K463*BR462</f>
        <v>0</v>
      </c>
      <c r="BS463" s="568" t="n">
        <f aca="false" ca="false" dt2D="false" dtr="false" t="normal">$L463*$K463*BS462</f>
        <v>0</v>
      </c>
      <c r="BT463" s="568" t="n">
        <f aca="false" ca="false" dt2D="false" dtr="false" t="normal">$L463*$K463*BT462</f>
        <v>0</v>
      </c>
    </row>
    <row hidden="true" ht="16.5" outlineLevel="2" r="464">
      <c r="A464" s="529" t="e">
        <f aca="false" ca="false" dt2D="false" dtr="false" t="normal">A463</f>
        <v>#N/A</v>
      </c>
      <c r="F464" s="482" t="e">
        <f aca="false" ca="false" dt2D="false" dtr="false" t="normal">F463</f>
        <v>#N/A</v>
      </c>
      <c r="G464" s="482" t="n">
        <f aca="false" ca="false" dt2D="false" dtr="false" t="normal">G463</f>
        <v>0</v>
      </c>
      <c r="I464" s="566" t="s">
        <v>717</v>
      </c>
      <c r="J464" s="626" t="s">
        <v>587</v>
      </c>
      <c r="K464" s="567" t="n"/>
      <c r="L464" s="627" t="n"/>
      <c r="M464" s="568" t="n">
        <f aca="false" ca="false" dt2D="false" dtr="false" t="normal">$L464*$K464*M462</f>
        <v>0</v>
      </c>
      <c r="N464" s="568" t="n">
        <f aca="false" ca="false" dt2D="false" dtr="false" t="normal">$L464*$K464*N462</f>
        <v>0</v>
      </c>
      <c r="O464" s="568" t="n">
        <f aca="false" ca="false" dt2D="false" dtr="false" t="normal">$L464*$K464*O462</f>
        <v>0</v>
      </c>
      <c r="P464" s="568" t="n">
        <f aca="false" ca="false" dt2D="false" dtr="false" t="normal">$L464*$K464*P462</f>
        <v>0</v>
      </c>
      <c r="Q464" s="568" t="n">
        <f aca="false" ca="false" dt2D="false" dtr="false" t="normal">$L464*$K464*Q462</f>
        <v>0</v>
      </c>
      <c r="R464" s="568" t="n">
        <f aca="false" ca="false" dt2D="false" dtr="false" t="normal">$L464*$K464*R462</f>
        <v>0</v>
      </c>
      <c r="S464" s="568" t="n">
        <f aca="false" ca="false" dt2D="false" dtr="false" t="normal">$L464*$K464*S462</f>
        <v>0</v>
      </c>
      <c r="T464" s="568" t="n">
        <f aca="false" ca="false" dt2D="false" dtr="false" t="normal">$L464*$K464*T462</f>
        <v>0</v>
      </c>
      <c r="U464" s="568" t="n">
        <f aca="false" ca="false" dt2D="false" dtr="false" t="normal">$L464*$K464*U462</f>
        <v>0</v>
      </c>
      <c r="V464" s="568" t="n">
        <f aca="false" ca="false" dt2D="false" dtr="false" t="normal">$L464*$K464*V462</f>
        <v>0</v>
      </c>
      <c r="W464" s="568" t="n">
        <f aca="false" ca="false" dt2D="false" dtr="false" t="normal">$L464*$K464*W462</f>
        <v>0</v>
      </c>
      <c r="X464" s="568" t="n">
        <f aca="false" ca="false" dt2D="false" dtr="false" t="normal">$L464*$K464*X462</f>
        <v>0</v>
      </c>
      <c r="Y464" s="568" t="n">
        <f aca="false" ca="false" dt2D="false" dtr="false" t="normal">$L464*$K464*Y462</f>
        <v>0</v>
      </c>
      <c r="Z464" s="568" t="n">
        <f aca="false" ca="false" dt2D="false" dtr="false" t="normal">$L464*$K464*Z462</f>
        <v>0</v>
      </c>
      <c r="AA464" s="568" t="n">
        <f aca="false" ca="false" dt2D="false" dtr="false" t="normal">$L464*$K464*AA462</f>
        <v>0</v>
      </c>
      <c r="AB464" s="568" t="n">
        <f aca="false" ca="false" dt2D="false" dtr="false" t="normal">$L464*$K464*AB462</f>
        <v>0</v>
      </c>
      <c r="AC464" s="568" t="n">
        <f aca="false" ca="false" dt2D="false" dtr="false" t="normal">$L464*$K464*AC462</f>
        <v>0</v>
      </c>
      <c r="AD464" s="568" t="n">
        <f aca="false" ca="false" dt2D="false" dtr="false" t="normal">$L464*$K464*AD462</f>
        <v>0</v>
      </c>
      <c r="AE464" s="568" t="n">
        <f aca="false" ca="false" dt2D="false" dtr="false" t="normal">$L464*$K464*AE462</f>
        <v>0</v>
      </c>
      <c r="AF464" s="568" t="n">
        <f aca="false" ca="false" dt2D="false" dtr="false" t="normal">$L464*$K464*AF462</f>
        <v>0</v>
      </c>
      <c r="AG464" s="568" t="n">
        <f aca="false" ca="false" dt2D="false" dtr="false" t="normal">$L464*$K464*AG462</f>
        <v>0</v>
      </c>
      <c r="AH464" s="568" t="n">
        <f aca="false" ca="false" dt2D="false" dtr="false" t="normal">$L464*$K464*AH462</f>
        <v>0</v>
      </c>
      <c r="AI464" s="568" t="n">
        <f aca="false" ca="false" dt2D="false" dtr="false" t="normal">$L464*$K464*AI462</f>
        <v>0</v>
      </c>
      <c r="AJ464" s="568" t="n">
        <f aca="false" ca="false" dt2D="false" dtr="false" t="normal">$L464*$K464*AJ462</f>
        <v>0</v>
      </c>
      <c r="AK464" s="568" t="n">
        <f aca="false" ca="false" dt2D="false" dtr="false" t="normal">$L464*$K464*AK462</f>
        <v>0</v>
      </c>
      <c r="AL464" s="568" t="n">
        <f aca="false" ca="false" dt2D="false" dtr="false" t="normal">$L464*$K464*AL462</f>
        <v>0</v>
      </c>
      <c r="AM464" s="568" t="n">
        <f aca="false" ca="false" dt2D="false" dtr="false" t="normal">$L464*$K464*AM462</f>
        <v>0</v>
      </c>
      <c r="AN464" s="568" t="n">
        <f aca="false" ca="false" dt2D="false" dtr="false" t="normal">$L464*$K464*AN462</f>
        <v>0</v>
      </c>
      <c r="AO464" s="568" t="n">
        <f aca="false" ca="false" dt2D="false" dtr="false" t="normal">$L464*$K464*AO462</f>
        <v>0</v>
      </c>
      <c r="AP464" s="568" t="n">
        <f aca="false" ca="false" dt2D="false" dtr="false" t="normal">$L464*$K464*AP462</f>
        <v>0</v>
      </c>
      <c r="AQ464" s="568" t="n">
        <f aca="false" ca="false" dt2D="false" dtr="false" t="normal">$L464*$K464*AQ462</f>
        <v>0</v>
      </c>
      <c r="AR464" s="568" t="n">
        <f aca="false" ca="false" dt2D="false" dtr="false" t="normal">$L464*$K464*AR462</f>
        <v>0</v>
      </c>
      <c r="AS464" s="568" t="n">
        <f aca="false" ca="false" dt2D="false" dtr="false" t="normal">$L464*$K464*AS462</f>
        <v>0</v>
      </c>
      <c r="AT464" s="568" t="n">
        <f aca="false" ca="false" dt2D="false" dtr="false" t="normal">$L464*$K464*AT462</f>
        <v>0</v>
      </c>
      <c r="AU464" s="568" t="n">
        <f aca="false" ca="false" dt2D="false" dtr="false" t="normal">$L464*$K464*AU462</f>
        <v>0</v>
      </c>
      <c r="AV464" s="568" t="n">
        <f aca="false" ca="false" dt2D="false" dtr="false" t="normal">$L464*$K464*AV462</f>
        <v>0</v>
      </c>
      <c r="AW464" s="568" t="n">
        <f aca="false" ca="false" dt2D="false" dtr="false" t="normal">$L464*$K464*AW462</f>
        <v>0</v>
      </c>
      <c r="AX464" s="568" t="n">
        <f aca="false" ca="false" dt2D="false" dtr="false" t="normal">$L464*$K464*AX462</f>
        <v>0</v>
      </c>
      <c r="AY464" s="568" t="n">
        <f aca="false" ca="false" dt2D="false" dtr="false" t="normal">$L464*$K464*AY462</f>
        <v>0</v>
      </c>
      <c r="AZ464" s="568" t="n">
        <f aca="false" ca="false" dt2D="false" dtr="false" t="normal">$L464*$K464*AZ462</f>
        <v>0</v>
      </c>
      <c r="BA464" s="568" t="n">
        <f aca="false" ca="false" dt2D="false" dtr="false" t="normal">$L464*$K464*BA462</f>
        <v>0</v>
      </c>
      <c r="BB464" s="568" t="n">
        <f aca="false" ca="false" dt2D="false" dtr="false" t="normal">$L464*$K464*BB462</f>
        <v>0</v>
      </c>
      <c r="BC464" s="568" t="n">
        <f aca="false" ca="false" dt2D="false" dtr="false" t="normal">$L464*$K464*BC462</f>
        <v>0</v>
      </c>
      <c r="BD464" s="568" t="n">
        <f aca="false" ca="false" dt2D="false" dtr="false" t="normal">$L464*$K464*BD462</f>
        <v>0</v>
      </c>
      <c r="BE464" s="568" t="n">
        <f aca="false" ca="false" dt2D="false" dtr="false" t="normal">$L464*$K464*BE462</f>
        <v>0</v>
      </c>
      <c r="BF464" s="568" t="n">
        <f aca="false" ca="false" dt2D="false" dtr="false" t="normal">$L464*$K464*BF462</f>
        <v>0</v>
      </c>
      <c r="BG464" s="568" t="n">
        <f aca="false" ca="false" dt2D="false" dtr="false" t="normal">$L464*$K464*BG462</f>
        <v>0</v>
      </c>
      <c r="BH464" s="568" t="n">
        <f aca="false" ca="false" dt2D="false" dtr="false" t="normal">$L464*$K464*BH462</f>
        <v>0</v>
      </c>
      <c r="BI464" s="568" t="n">
        <f aca="false" ca="false" dt2D="false" dtr="false" t="normal">$L464*$K464*BI462</f>
        <v>0</v>
      </c>
      <c r="BJ464" s="568" t="n">
        <f aca="false" ca="false" dt2D="false" dtr="false" t="normal">$L464*$K464*BJ462</f>
        <v>0</v>
      </c>
      <c r="BK464" s="568" t="n">
        <f aca="false" ca="false" dt2D="false" dtr="false" t="normal">$L464*$K464*BK462</f>
        <v>0</v>
      </c>
      <c r="BL464" s="568" t="n">
        <f aca="false" ca="false" dt2D="false" dtr="false" t="normal">$L464*$K464*BL462</f>
        <v>0</v>
      </c>
      <c r="BM464" s="568" t="n">
        <f aca="false" ca="false" dt2D="false" dtr="false" t="normal">$L464*$K464*BM462</f>
        <v>0</v>
      </c>
      <c r="BN464" s="568" t="n">
        <f aca="false" ca="false" dt2D="false" dtr="false" t="normal">$L464*$K464*BN462</f>
        <v>0</v>
      </c>
      <c r="BO464" s="568" t="n">
        <f aca="false" ca="false" dt2D="false" dtr="false" t="normal">$L464*$K464*BO462</f>
        <v>0</v>
      </c>
      <c r="BP464" s="568" t="n">
        <f aca="false" ca="false" dt2D="false" dtr="false" t="normal">$L464*$K464*BP462</f>
        <v>0</v>
      </c>
      <c r="BQ464" s="568" t="n">
        <f aca="false" ca="false" dt2D="false" dtr="false" t="normal">$L464*$K464*BQ462</f>
        <v>0</v>
      </c>
      <c r="BR464" s="568" t="n">
        <f aca="false" ca="false" dt2D="false" dtr="false" t="normal">$L464*$K464*BR462</f>
        <v>0</v>
      </c>
      <c r="BS464" s="568" t="n">
        <f aca="false" ca="false" dt2D="false" dtr="false" t="normal">$L464*$K464*BS462</f>
        <v>0</v>
      </c>
      <c r="BT464" s="568" t="n">
        <f aca="false" ca="false" dt2D="false" dtr="false" t="normal">$L464*$K464*BT462</f>
        <v>0</v>
      </c>
    </row>
    <row hidden="true" ht="16.5" outlineLevel="2" r="465">
      <c r="A465" s="529" t="e">
        <f aca="false" ca="false" dt2D="false" dtr="false" t="normal">A464</f>
        <v>#N/A</v>
      </c>
      <c r="F465" s="482" t="e">
        <f aca="false" ca="false" dt2D="false" dtr="false" t="normal">F464</f>
        <v>#N/A</v>
      </c>
      <c r="G465" s="482" t="n">
        <f aca="false" ca="false" dt2D="false" dtr="false" t="normal">G464</f>
        <v>0</v>
      </c>
      <c r="I465" s="570" t="s">
        <v>588</v>
      </c>
      <c r="J465" s="567" t="n"/>
      <c r="K465" s="567" t="n"/>
      <c r="L465" s="627" t="n"/>
      <c r="M465" s="568" t="n">
        <f aca="false" ca="false" dt2D="false" dtr="false" t="normal">$L465*$K465*M462</f>
        <v>0</v>
      </c>
      <c r="N465" s="568" t="n">
        <f aca="false" ca="false" dt2D="false" dtr="false" t="normal">$L465*$K465*N462</f>
        <v>0</v>
      </c>
      <c r="O465" s="568" t="n">
        <f aca="false" ca="false" dt2D="false" dtr="false" t="normal">$L465*$K465*O462</f>
        <v>0</v>
      </c>
      <c r="P465" s="568" t="n">
        <f aca="false" ca="false" dt2D="false" dtr="false" t="normal">$L465*$K465*P462</f>
        <v>0</v>
      </c>
      <c r="Q465" s="568" t="n">
        <f aca="false" ca="false" dt2D="false" dtr="false" t="normal">$L465*$K465*Q462</f>
        <v>0</v>
      </c>
      <c r="R465" s="568" t="n">
        <f aca="false" ca="false" dt2D="false" dtr="false" t="normal">$L465*$K465*R462</f>
        <v>0</v>
      </c>
      <c r="S465" s="568" t="n">
        <f aca="false" ca="false" dt2D="false" dtr="false" t="normal">$L465*$K465*S462</f>
        <v>0</v>
      </c>
      <c r="T465" s="568" t="n">
        <f aca="false" ca="false" dt2D="false" dtr="false" t="normal">$L465*$K465*T462</f>
        <v>0</v>
      </c>
      <c r="U465" s="568" t="n">
        <f aca="false" ca="false" dt2D="false" dtr="false" t="normal">$L465*$K465*U462</f>
        <v>0</v>
      </c>
      <c r="V465" s="568" t="n">
        <f aca="false" ca="false" dt2D="false" dtr="false" t="normal">$L465*$K465*V462</f>
        <v>0</v>
      </c>
      <c r="W465" s="568" t="n">
        <f aca="false" ca="false" dt2D="false" dtr="false" t="normal">$L465*$K465*W462</f>
        <v>0</v>
      </c>
      <c r="X465" s="568" t="n">
        <f aca="false" ca="false" dt2D="false" dtr="false" t="normal">$L465*$K465*X462</f>
        <v>0</v>
      </c>
      <c r="Y465" s="568" t="n">
        <f aca="false" ca="false" dt2D="false" dtr="false" t="normal">$L465*$K465*Y462</f>
        <v>0</v>
      </c>
      <c r="Z465" s="568" t="n">
        <f aca="false" ca="false" dt2D="false" dtr="false" t="normal">$L465*$K465*Z462</f>
        <v>0</v>
      </c>
      <c r="AA465" s="568" t="n">
        <f aca="false" ca="false" dt2D="false" dtr="false" t="normal">$L465*$K465*AA462</f>
        <v>0</v>
      </c>
      <c r="AB465" s="568" t="n">
        <f aca="false" ca="false" dt2D="false" dtr="false" t="normal">$L465*$K465*AB462</f>
        <v>0</v>
      </c>
      <c r="AC465" s="568" t="n">
        <f aca="false" ca="false" dt2D="false" dtr="false" t="normal">$L465*$K465*AC462</f>
        <v>0</v>
      </c>
      <c r="AD465" s="568" t="n">
        <f aca="false" ca="false" dt2D="false" dtr="false" t="normal">$L465*$K465*AD462</f>
        <v>0</v>
      </c>
      <c r="AE465" s="568" t="n">
        <f aca="false" ca="false" dt2D="false" dtr="false" t="normal">$L465*$K465*AE462</f>
        <v>0</v>
      </c>
      <c r="AF465" s="568" t="n">
        <f aca="false" ca="false" dt2D="false" dtr="false" t="normal">$L465*$K465*AF462</f>
        <v>0</v>
      </c>
      <c r="AG465" s="568" t="n">
        <f aca="false" ca="false" dt2D="false" dtr="false" t="normal">$L465*$K465*AG462</f>
        <v>0</v>
      </c>
      <c r="AH465" s="568" t="n">
        <f aca="false" ca="false" dt2D="false" dtr="false" t="normal">$L465*$K465*AH462</f>
        <v>0</v>
      </c>
      <c r="AI465" s="568" t="n">
        <f aca="false" ca="false" dt2D="false" dtr="false" t="normal">$L465*$K465*AI462</f>
        <v>0</v>
      </c>
      <c r="AJ465" s="568" t="n">
        <f aca="false" ca="false" dt2D="false" dtr="false" t="normal">$L465*$K465*AJ462</f>
        <v>0</v>
      </c>
      <c r="AK465" s="568" t="n">
        <f aca="false" ca="false" dt2D="false" dtr="false" t="normal">$L465*$K465*AK462</f>
        <v>0</v>
      </c>
      <c r="AL465" s="568" t="n">
        <f aca="false" ca="false" dt2D="false" dtr="false" t="normal">$L465*$K465*AL462</f>
        <v>0</v>
      </c>
      <c r="AM465" s="568" t="n">
        <f aca="false" ca="false" dt2D="false" dtr="false" t="normal">$L465*$K465*AM462</f>
        <v>0</v>
      </c>
      <c r="AN465" s="568" t="n">
        <f aca="false" ca="false" dt2D="false" dtr="false" t="normal">$L465*$K465*AN462</f>
        <v>0</v>
      </c>
      <c r="AO465" s="568" t="n">
        <f aca="false" ca="false" dt2D="false" dtr="false" t="normal">$L465*$K465*AO462</f>
        <v>0</v>
      </c>
      <c r="AP465" s="568" t="n">
        <f aca="false" ca="false" dt2D="false" dtr="false" t="normal">$L465*$K465*AP462</f>
        <v>0</v>
      </c>
      <c r="AQ465" s="568" t="n">
        <f aca="false" ca="false" dt2D="false" dtr="false" t="normal">$L465*$K465*AQ462</f>
        <v>0</v>
      </c>
      <c r="AR465" s="568" t="n">
        <f aca="false" ca="false" dt2D="false" dtr="false" t="normal">$L465*$K465*AR462</f>
        <v>0</v>
      </c>
      <c r="AS465" s="568" t="n">
        <f aca="false" ca="false" dt2D="false" dtr="false" t="normal">$L465*$K465*AS462</f>
        <v>0</v>
      </c>
      <c r="AT465" s="568" t="n">
        <f aca="false" ca="false" dt2D="false" dtr="false" t="normal">$L465*$K465*AT462</f>
        <v>0</v>
      </c>
      <c r="AU465" s="568" t="n">
        <f aca="false" ca="false" dt2D="false" dtr="false" t="normal">$L465*$K465*AU462</f>
        <v>0</v>
      </c>
      <c r="AV465" s="568" t="n">
        <f aca="false" ca="false" dt2D="false" dtr="false" t="normal">$L465*$K465*AV462</f>
        <v>0</v>
      </c>
      <c r="AW465" s="568" t="n">
        <f aca="false" ca="false" dt2D="false" dtr="false" t="normal">$L465*$K465*AW462</f>
        <v>0</v>
      </c>
      <c r="AX465" s="568" t="n">
        <f aca="false" ca="false" dt2D="false" dtr="false" t="normal">$L465*$K465*AX462</f>
        <v>0</v>
      </c>
      <c r="AY465" s="568" t="n">
        <f aca="false" ca="false" dt2D="false" dtr="false" t="normal">$L465*$K465*AY462</f>
        <v>0</v>
      </c>
      <c r="AZ465" s="568" t="n">
        <f aca="false" ca="false" dt2D="false" dtr="false" t="normal">$L465*$K465*AZ462</f>
        <v>0</v>
      </c>
      <c r="BA465" s="568" t="n">
        <f aca="false" ca="false" dt2D="false" dtr="false" t="normal">$L465*$K465*BA462</f>
        <v>0</v>
      </c>
      <c r="BB465" s="568" t="n">
        <f aca="false" ca="false" dt2D="false" dtr="false" t="normal">$L465*$K465*BB462</f>
        <v>0</v>
      </c>
      <c r="BC465" s="568" t="n">
        <f aca="false" ca="false" dt2D="false" dtr="false" t="normal">$L465*$K465*BC462</f>
        <v>0</v>
      </c>
      <c r="BD465" s="568" t="n">
        <f aca="false" ca="false" dt2D="false" dtr="false" t="normal">$L465*$K465*BD462</f>
        <v>0</v>
      </c>
      <c r="BE465" s="568" t="n">
        <f aca="false" ca="false" dt2D="false" dtr="false" t="normal">$L465*$K465*BE462</f>
        <v>0</v>
      </c>
      <c r="BF465" s="568" t="n">
        <f aca="false" ca="false" dt2D="false" dtr="false" t="normal">$L465*$K465*BF462</f>
        <v>0</v>
      </c>
      <c r="BG465" s="568" t="n">
        <f aca="false" ca="false" dt2D="false" dtr="false" t="normal">$L465*$K465*BG462</f>
        <v>0</v>
      </c>
      <c r="BH465" s="568" t="n">
        <f aca="false" ca="false" dt2D="false" dtr="false" t="normal">$L465*$K465*BH462</f>
        <v>0</v>
      </c>
      <c r="BI465" s="568" t="n">
        <f aca="false" ca="false" dt2D="false" dtr="false" t="normal">$L465*$K465*BI462</f>
        <v>0</v>
      </c>
      <c r="BJ465" s="568" t="n">
        <f aca="false" ca="false" dt2D="false" dtr="false" t="normal">$L465*$K465*BJ462</f>
        <v>0</v>
      </c>
      <c r="BK465" s="568" t="n">
        <f aca="false" ca="false" dt2D="false" dtr="false" t="normal">$L465*$K465*BK462</f>
        <v>0</v>
      </c>
      <c r="BL465" s="568" t="n">
        <f aca="false" ca="false" dt2D="false" dtr="false" t="normal">$L465*$K465*BL462</f>
        <v>0</v>
      </c>
      <c r="BM465" s="568" t="n">
        <f aca="false" ca="false" dt2D="false" dtr="false" t="normal">$L465*$K465*BM462</f>
        <v>0</v>
      </c>
      <c r="BN465" s="568" t="n">
        <f aca="false" ca="false" dt2D="false" dtr="false" t="normal">$L465*$K465*BN462</f>
        <v>0</v>
      </c>
      <c r="BO465" s="568" t="n">
        <f aca="false" ca="false" dt2D="false" dtr="false" t="normal">$L465*$K465*BO462</f>
        <v>0</v>
      </c>
      <c r="BP465" s="568" t="n">
        <f aca="false" ca="false" dt2D="false" dtr="false" t="normal">$L465*$K465*BP462</f>
        <v>0</v>
      </c>
      <c r="BQ465" s="568" t="n">
        <f aca="false" ca="false" dt2D="false" dtr="false" t="normal">$L465*$K465*BQ462</f>
        <v>0</v>
      </c>
      <c r="BR465" s="568" t="n">
        <f aca="false" ca="false" dt2D="false" dtr="false" t="normal">$L465*$K465*BR462</f>
        <v>0</v>
      </c>
      <c r="BS465" s="568" t="n">
        <f aca="false" ca="false" dt2D="false" dtr="false" t="normal">$L465*$K465*BS462</f>
        <v>0</v>
      </c>
      <c r="BT465" s="568" t="n">
        <f aca="false" ca="false" dt2D="false" dtr="false" t="normal">$L465*$K465*BT462</f>
        <v>0</v>
      </c>
    </row>
    <row hidden="true" ht="16.5" outlineLevel="2" r="466">
      <c r="A466" s="529" t="e">
        <f aca="false" ca="false" dt2D="false" dtr="false" t="normal">A465</f>
        <v>#N/A</v>
      </c>
      <c r="F466" s="482" t="e">
        <f aca="false" ca="false" dt2D="false" dtr="false" t="normal">F465</f>
        <v>#N/A</v>
      </c>
      <c r="G466" s="482" t="n">
        <f aca="false" ca="false" dt2D="false" dtr="false" t="normal">G465</f>
        <v>0</v>
      </c>
      <c r="I466" s="570" t="s">
        <v>588</v>
      </c>
      <c r="J466" s="567" t="n"/>
      <c r="K466" s="567" t="n"/>
      <c r="L466" s="627" t="n"/>
      <c r="M466" s="568" t="n">
        <f aca="false" ca="false" dt2D="false" dtr="false" t="normal">$L466*$K466*M462</f>
        <v>0</v>
      </c>
      <c r="N466" s="568" t="n">
        <f aca="false" ca="false" dt2D="false" dtr="false" t="normal">$L466*$K466*N462</f>
        <v>0</v>
      </c>
      <c r="O466" s="568" t="n">
        <f aca="false" ca="false" dt2D="false" dtr="false" t="normal">$L466*$K466*O462</f>
        <v>0</v>
      </c>
      <c r="P466" s="568" t="n">
        <f aca="false" ca="false" dt2D="false" dtr="false" t="normal">$L466*$K466*P462</f>
        <v>0</v>
      </c>
      <c r="Q466" s="568" t="n">
        <f aca="false" ca="false" dt2D="false" dtr="false" t="normal">$L466*$K466*Q462</f>
        <v>0</v>
      </c>
      <c r="R466" s="568" t="n">
        <f aca="false" ca="false" dt2D="false" dtr="false" t="normal">$L466*$K466*R462</f>
        <v>0</v>
      </c>
      <c r="S466" s="568" t="n">
        <f aca="false" ca="false" dt2D="false" dtr="false" t="normal">$L466*$K466*S462</f>
        <v>0</v>
      </c>
      <c r="T466" s="568" t="n">
        <f aca="false" ca="false" dt2D="false" dtr="false" t="normal">$L466*$K466*T462</f>
        <v>0</v>
      </c>
      <c r="U466" s="568" t="n">
        <f aca="false" ca="false" dt2D="false" dtr="false" t="normal">$L466*$K466*U462</f>
        <v>0</v>
      </c>
      <c r="V466" s="568" t="n">
        <f aca="false" ca="false" dt2D="false" dtr="false" t="normal">$L466*$K466*V462</f>
        <v>0</v>
      </c>
      <c r="W466" s="568" t="n">
        <f aca="false" ca="false" dt2D="false" dtr="false" t="normal">$L466*$K466*W462</f>
        <v>0</v>
      </c>
      <c r="X466" s="568" t="n">
        <f aca="false" ca="false" dt2D="false" dtr="false" t="normal">$L466*$K466*X462</f>
        <v>0</v>
      </c>
      <c r="Y466" s="568" t="n">
        <f aca="false" ca="false" dt2D="false" dtr="false" t="normal">$L466*$K466*Y462</f>
        <v>0</v>
      </c>
      <c r="Z466" s="568" t="n">
        <f aca="false" ca="false" dt2D="false" dtr="false" t="normal">$L466*$K466*Z462</f>
        <v>0</v>
      </c>
      <c r="AA466" s="568" t="n">
        <f aca="false" ca="false" dt2D="false" dtr="false" t="normal">$L466*$K466*AA462</f>
        <v>0</v>
      </c>
      <c r="AB466" s="568" t="n">
        <f aca="false" ca="false" dt2D="false" dtr="false" t="normal">$L466*$K466*AB462</f>
        <v>0</v>
      </c>
      <c r="AC466" s="568" t="n">
        <f aca="false" ca="false" dt2D="false" dtr="false" t="normal">$L466*$K466*AC462</f>
        <v>0</v>
      </c>
      <c r="AD466" s="568" t="n">
        <f aca="false" ca="false" dt2D="false" dtr="false" t="normal">$L466*$K466*AD462</f>
        <v>0</v>
      </c>
      <c r="AE466" s="568" t="n">
        <f aca="false" ca="false" dt2D="false" dtr="false" t="normal">$L466*$K466*AE462</f>
        <v>0</v>
      </c>
      <c r="AF466" s="568" t="n">
        <f aca="false" ca="false" dt2D="false" dtr="false" t="normal">$L466*$K466*AF462</f>
        <v>0</v>
      </c>
      <c r="AG466" s="568" t="n">
        <f aca="false" ca="false" dt2D="false" dtr="false" t="normal">$L466*$K466*AG462</f>
        <v>0</v>
      </c>
      <c r="AH466" s="568" t="n">
        <f aca="false" ca="false" dt2D="false" dtr="false" t="normal">$L466*$K466*AH462</f>
        <v>0</v>
      </c>
      <c r="AI466" s="568" t="n">
        <f aca="false" ca="false" dt2D="false" dtr="false" t="normal">$L466*$K466*AI462</f>
        <v>0</v>
      </c>
      <c r="AJ466" s="568" t="n">
        <f aca="false" ca="false" dt2D="false" dtr="false" t="normal">$L466*$K466*AJ462</f>
        <v>0</v>
      </c>
      <c r="AK466" s="568" t="n">
        <f aca="false" ca="false" dt2D="false" dtr="false" t="normal">$L466*$K466*AK462</f>
        <v>0</v>
      </c>
      <c r="AL466" s="568" t="n">
        <f aca="false" ca="false" dt2D="false" dtr="false" t="normal">$L466*$K466*AL462</f>
        <v>0</v>
      </c>
      <c r="AM466" s="568" t="n">
        <f aca="false" ca="false" dt2D="false" dtr="false" t="normal">$L466*$K466*AM462</f>
        <v>0</v>
      </c>
      <c r="AN466" s="568" t="n">
        <f aca="false" ca="false" dt2D="false" dtr="false" t="normal">$L466*$K466*AN462</f>
        <v>0</v>
      </c>
      <c r="AO466" s="568" t="n">
        <f aca="false" ca="false" dt2D="false" dtr="false" t="normal">$L466*$K466*AO462</f>
        <v>0</v>
      </c>
      <c r="AP466" s="568" t="n">
        <f aca="false" ca="false" dt2D="false" dtr="false" t="normal">$L466*$K466*AP462</f>
        <v>0</v>
      </c>
      <c r="AQ466" s="568" t="n">
        <f aca="false" ca="false" dt2D="false" dtr="false" t="normal">$L466*$K466*AQ462</f>
        <v>0</v>
      </c>
      <c r="AR466" s="568" t="n">
        <f aca="false" ca="false" dt2D="false" dtr="false" t="normal">$L466*$K466*AR462</f>
        <v>0</v>
      </c>
      <c r="AS466" s="568" t="n">
        <f aca="false" ca="false" dt2D="false" dtr="false" t="normal">$L466*$K466*AS462</f>
        <v>0</v>
      </c>
      <c r="AT466" s="568" t="n">
        <f aca="false" ca="false" dt2D="false" dtr="false" t="normal">$L466*$K466*AT462</f>
        <v>0</v>
      </c>
      <c r="AU466" s="568" t="n">
        <f aca="false" ca="false" dt2D="false" dtr="false" t="normal">$L466*$K466*AU462</f>
        <v>0</v>
      </c>
      <c r="AV466" s="568" t="n">
        <f aca="false" ca="false" dt2D="false" dtr="false" t="normal">$L466*$K466*AV462</f>
        <v>0</v>
      </c>
      <c r="AW466" s="568" t="n">
        <f aca="false" ca="false" dt2D="false" dtr="false" t="normal">$L466*$K466*AW462</f>
        <v>0</v>
      </c>
      <c r="AX466" s="568" t="n">
        <f aca="false" ca="false" dt2D="false" dtr="false" t="normal">$L466*$K466*AX462</f>
        <v>0</v>
      </c>
      <c r="AY466" s="568" t="n">
        <f aca="false" ca="false" dt2D="false" dtr="false" t="normal">$L466*$K466*AY462</f>
        <v>0</v>
      </c>
      <c r="AZ466" s="568" t="n">
        <f aca="false" ca="false" dt2D="false" dtr="false" t="normal">$L466*$K466*AZ462</f>
        <v>0</v>
      </c>
      <c r="BA466" s="568" t="n">
        <f aca="false" ca="false" dt2D="false" dtr="false" t="normal">$L466*$K466*BA462</f>
        <v>0</v>
      </c>
      <c r="BB466" s="568" t="n">
        <f aca="false" ca="false" dt2D="false" dtr="false" t="normal">$L466*$K466*BB462</f>
        <v>0</v>
      </c>
      <c r="BC466" s="568" t="n">
        <f aca="false" ca="false" dt2D="false" dtr="false" t="normal">$L466*$K466*BC462</f>
        <v>0</v>
      </c>
      <c r="BD466" s="568" t="n">
        <f aca="false" ca="false" dt2D="false" dtr="false" t="normal">$L466*$K466*BD462</f>
        <v>0</v>
      </c>
      <c r="BE466" s="568" t="n">
        <f aca="false" ca="false" dt2D="false" dtr="false" t="normal">$L466*$K466*BE462</f>
        <v>0</v>
      </c>
      <c r="BF466" s="568" t="n">
        <f aca="false" ca="false" dt2D="false" dtr="false" t="normal">$L466*$K466*BF462</f>
        <v>0</v>
      </c>
      <c r="BG466" s="568" t="n">
        <f aca="false" ca="false" dt2D="false" dtr="false" t="normal">$L466*$K466*BG462</f>
        <v>0</v>
      </c>
      <c r="BH466" s="568" t="n">
        <f aca="false" ca="false" dt2D="false" dtr="false" t="normal">$L466*$K466*BH462</f>
        <v>0</v>
      </c>
      <c r="BI466" s="568" t="n">
        <f aca="false" ca="false" dt2D="false" dtr="false" t="normal">$L466*$K466*BI462</f>
        <v>0</v>
      </c>
      <c r="BJ466" s="568" t="n">
        <f aca="false" ca="false" dt2D="false" dtr="false" t="normal">$L466*$K466*BJ462</f>
        <v>0</v>
      </c>
      <c r="BK466" s="568" t="n">
        <f aca="false" ca="false" dt2D="false" dtr="false" t="normal">$L466*$K466*BK462</f>
        <v>0</v>
      </c>
      <c r="BL466" s="568" t="n">
        <f aca="false" ca="false" dt2D="false" dtr="false" t="normal">$L466*$K466*BL462</f>
        <v>0</v>
      </c>
      <c r="BM466" s="568" t="n">
        <f aca="false" ca="false" dt2D="false" dtr="false" t="normal">$L466*$K466*BM462</f>
        <v>0</v>
      </c>
      <c r="BN466" s="568" t="n">
        <f aca="false" ca="false" dt2D="false" dtr="false" t="normal">$L466*$K466*BN462</f>
        <v>0</v>
      </c>
      <c r="BO466" s="568" t="n">
        <f aca="false" ca="false" dt2D="false" dtr="false" t="normal">$L466*$K466*BO462</f>
        <v>0</v>
      </c>
      <c r="BP466" s="568" t="n">
        <f aca="false" ca="false" dt2D="false" dtr="false" t="normal">$L466*$K466*BP462</f>
        <v>0</v>
      </c>
      <c r="BQ466" s="568" t="n">
        <f aca="false" ca="false" dt2D="false" dtr="false" t="normal">$L466*$K466*BQ462</f>
        <v>0</v>
      </c>
      <c r="BR466" s="568" t="n">
        <f aca="false" ca="false" dt2D="false" dtr="false" t="normal">$L466*$K466*BR462</f>
        <v>0</v>
      </c>
      <c r="BS466" s="568" t="n">
        <f aca="false" ca="false" dt2D="false" dtr="false" t="normal">$L466*$K466*BS462</f>
        <v>0</v>
      </c>
      <c r="BT466" s="568" t="n">
        <f aca="false" ca="false" dt2D="false" dtr="false" t="normal">$L466*$K466*BT462</f>
        <v>0</v>
      </c>
    </row>
    <row customFormat="true" hidden="true" ht="16.5" outlineLevel="1" r="467" s="17">
      <c r="A467" s="529" t="e">
        <f aca="false" ca="false" dt2D="false" dtr="false" t="normal">A466</f>
        <v>#N/A</v>
      </c>
      <c r="B467" s="482" t="s">
        <v>575</v>
      </c>
      <c r="C467" s="542" t="n"/>
      <c r="D467" s="482" t="s">
        <v>582</v>
      </c>
      <c r="E467" s="482" t="s">
        <v>629</v>
      </c>
      <c r="F467" s="482" t="e">
        <f aca="false" ca="false" dt2D="false" dtr="false" t="normal">F466</f>
        <v>#N/A</v>
      </c>
      <c r="G467" s="482" t="n">
        <f aca="false" ca="false" dt2D="false" dtr="false" t="normal">G466</f>
        <v>0</v>
      </c>
      <c r="H467" s="630" t="n"/>
      <c r="I467" s="625" t="s">
        <v>716</v>
      </c>
      <c r="J467" s="116" t="n"/>
      <c r="K467" s="116" t="n"/>
      <c r="L467" s="235" t="n"/>
      <c r="M467" s="573" t="n">
        <f aca="false" ca="false" dt2D="false" dtr="false" t="normal">SUM(M463:M466)</f>
        <v>0</v>
      </c>
      <c r="N467" s="573" t="n">
        <f aca="false" ca="false" dt2D="false" dtr="false" t="normal">SUM(N463:N466)</f>
        <v>0</v>
      </c>
      <c r="O467" s="573" t="n">
        <f aca="false" ca="false" dt2D="false" dtr="false" t="normal">SUM(O463:O466)</f>
        <v>0</v>
      </c>
      <c r="P467" s="573" t="n">
        <f aca="false" ca="false" dt2D="false" dtr="false" t="normal">SUM(P463:P466)</f>
        <v>0</v>
      </c>
      <c r="Q467" s="573" t="n">
        <f aca="false" ca="false" dt2D="false" dtr="false" t="normal">SUM(Q463:Q466)</f>
        <v>0</v>
      </c>
      <c r="R467" s="573" t="n">
        <f aca="false" ca="false" dt2D="false" dtr="false" t="normal">SUM(R463:R466)</f>
        <v>0</v>
      </c>
      <c r="S467" s="573" t="n">
        <f aca="false" ca="false" dt2D="false" dtr="false" t="normal">SUM(S463:S466)</f>
        <v>0</v>
      </c>
      <c r="T467" s="573" t="n">
        <f aca="false" ca="false" dt2D="false" dtr="false" t="normal">SUM(T463:T466)</f>
        <v>0</v>
      </c>
      <c r="U467" s="573" t="n">
        <f aca="false" ca="false" dt2D="false" dtr="false" t="normal">SUM(U463:U466)</f>
        <v>0</v>
      </c>
      <c r="V467" s="573" t="n">
        <f aca="false" ca="false" dt2D="false" dtr="false" t="normal">SUM(V463:V466)</f>
        <v>0</v>
      </c>
      <c r="W467" s="573" t="n">
        <f aca="false" ca="false" dt2D="false" dtr="false" t="normal">SUM(W463:W466)</f>
        <v>0</v>
      </c>
      <c r="X467" s="573" t="n">
        <f aca="false" ca="false" dt2D="false" dtr="false" t="normal">SUM(X463:X466)</f>
        <v>0</v>
      </c>
      <c r="Y467" s="573" t="n">
        <f aca="false" ca="false" dt2D="false" dtr="false" t="normal">SUM(Y463:Y466)</f>
        <v>0</v>
      </c>
      <c r="Z467" s="573" t="n">
        <f aca="false" ca="false" dt2D="false" dtr="false" t="normal">SUM(Z463:Z466)</f>
        <v>0</v>
      </c>
      <c r="AA467" s="573" t="n">
        <f aca="false" ca="false" dt2D="false" dtr="false" t="normal">SUM(AA463:AA466)</f>
        <v>0</v>
      </c>
      <c r="AB467" s="573" t="n">
        <f aca="false" ca="false" dt2D="false" dtr="false" t="normal">SUM(AB463:AB466)</f>
        <v>0</v>
      </c>
      <c r="AC467" s="573" t="n">
        <f aca="false" ca="false" dt2D="false" dtr="false" t="normal">SUM(AC463:AC466)</f>
        <v>0</v>
      </c>
      <c r="AD467" s="573" t="n">
        <f aca="false" ca="false" dt2D="false" dtr="false" t="normal">SUM(AD463:AD466)</f>
        <v>0</v>
      </c>
      <c r="AE467" s="573" t="n">
        <f aca="false" ca="false" dt2D="false" dtr="false" t="normal">SUM(AE463:AE466)</f>
        <v>0</v>
      </c>
      <c r="AF467" s="573" t="n">
        <f aca="false" ca="false" dt2D="false" dtr="false" t="normal">SUM(AF463:AF466)</f>
        <v>0</v>
      </c>
      <c r="AG467" s="573" t="n">
        <f aca="false" ca="false" dt2D="false" dtr="false" t="normal">SUM(AG463:AG466)</f>
        <v>0</v>
      </c>
      <c r="AH467" s="573" t="n">
        <f aca="false" ca="false" dt2D="false" dtr="false" t="normal">SUM(AH463:AH466)</f>
        <v>0</v>
      </c>
      <c r="AI467" s="573" t="n">
        <f aca="false" ca="false" dt2D="false" dtr="false" t="normal">SUM(AI463:AI466)</f>
        <v>0</v>
      </c>
      <c r="AJ467" s="573" t="n">
        <f aca="false" ca="false" dt2D="false" dtr="false" t="normal">SUM(AJ463:AJ466)</f>
        <v>0</v>
      </c>
      <c r="AK467" s="573" t="n">
        <f aca="false" ca="false" dt2D="false" dtr="false" t="normal">SUM(AK463:AK466)</f>
        <v>0</v>
      </c>
      <c r="AL467" s="573" t="n">
        <f aca="false" ca="false" dt2D="false" dtr="false" t="normal">SUM(AL463:AL466)</f>
        <v>0</v>
      </c>
      <c r="AM467" s="573" t="n">
        <f aca="false" ca="false" dt2D="false" dtr="false" t="normal">SUM(AM463:AM466)</f>
        <v>0</v>
      </c>
      <c r="AN467" s="573" t="n">
        <f aca="false" ca="false" dt2D="false" dtr="false" t="normal">SUM(AN463:AN466)</f>
        <v>0</v>
      </c>
      <c r="AO467" s="573" t="n">
        <f aca="false" ca="false" dt2D="false" dtr="false" t="normal">SUM(AO463:AO466)</f>
        <v>0</v>
      </c>
      <c r="AP467" s="573" t="n">
        <f aca="false" ca="false" dt2D="false" dtr="false" t="normal">SUM(AP463:AP466)</f>
        <v>0</v>
      </c>
      <c r="AQ467" s="573" t="n">
        <f aca="false" ca="false" dt2D="false" dtr="false" t="normal">SUM(AQ463:AQ466)</f>
        <v>0</v>
      </c>
      <c r="AR467" s="573" t="n">
        <f aca="false" ca="false" dt2D="false" dtr="false" t="normal">SUM(AR463:AR466)</f>
        <v>0</v>
      </c>
      <c r="AS467" s="573" t="n">
        <f aca="false" ca="false" dt2D="false" dtr="false" t="normal">SUM(AS463:AS466)</f>
        <v>0</v>
      </c>
      <c r="AT467" s="573" t="n">
        <f aca="false" ca="false" dt2D="false" dtr="false" t="normal">SUM(AT463:AT466)</f>
        <v>0</v>
      </c>
      <c r="AU467" s="573" t="n">
        <f aca="false" ca="false" dt2D="false" dtr="false" t="normal">SUM(AU463:AU466)</f>
        <v>0</v>
      </c>
      <c r="AV467" s="573" t="n">
        <f aca="false" ca="false" dt2D="false" dtr="false" t="normal">SUM(AV463:AV466)</f>
        <v>0</v>
      </c>
      <c r="AW467" s="573" t="n">
        <f aca="false" ca="false" dt2D="false" dtr="false" t="normal">SUM(AW463:AW466)</f>
        <v>0</v>
      </c>
      <c r="AX467" s="573" t="n">
        <f aca="false" ca="false" dt2D="false" dtr="false" t="normal">SUM(AX463:AX466)</f>
        <v>0</v>
      </c>
      <c r="AY467" s="573" t="n">
        <f aca="false" ca="false" dt2D="false" dtr="false" t="normal">SUM(AY463:AY466)</f>
        <v>0</v>
      </c>
      <c r="AZ467" s="573" t="n">
        <f aca="false" ca="false" dt2D="false" dtr="false" t="normal">SUM(AZ463:AZ466)</f>
        <v>0</v>
      </c>
      <c r="BA467" s="573" t="n">
        <f aca="false" ca="false" dt2D="false" dtr="false" t="normal">SUM(BA463:BA466)</f>
        <v>0</v>
      </c>
      <c r="BB467" s="573" t="n">
        <f aca="false" ca="false" dt2D="false" dtr="false" t="normal">SUM(BB463:BB466)</f>
        <v>0</v>
      </c>
      <c r="BC467" s="573" t="n">
        <f aca="false" ca="false" dt2D="false" dtr="false" t="normal">SUM(BC463:BC466)</f>
        <v>0</v>
      </c>
      <c r="BD467" s="573" t="n">
        <f aca="false" ca="false" dt2D="false" dtr="false" t="normal">SUM(BD463:BD466)</f>
        <v>0</v>
      </c>
      <c r="BE467" s="573" t="n">
        <f aca="false" ca="false" dt2D="false" dtr="false" t="normal">SUM(BE463:BE466)</f>
        <v>0</v>
      </c>
      <c r="BF467" s="573" t="n">
        <f aca="false" ca="false" dt2D="false" dtr="false" t="normal">SUM(BF463:BF466)</f>
        <v>0</v>
      </c>
      <c r="BG467" s="573" t="n">
        <f aca="false" ca="false" dt2D="false" dtr="false" t="normal">SUM(BG463:BG466)</f>
        <v>0</v>
      </c>
      <c r="BH467" s="573" t="n">
        <f aca="false" ca="false" dt2D="false" dtr="false" t="normal">SUM(BH463:BH466)</f>
        <v>0</v>
      </c>
      <c r="BI467" s="573" t="n">
        <f aca="false" ca="false" dt2D="false" dtr="false" t="normal">SUM(BI463:BI466)</f>
        <v>0</v>
      </c>
      <c r="BJ467" s="573" t="n">
        <f aca="false" ca="false" dt2D="false" dtr="false" t="normal">SUM(BJ463:BJ466)</f>
        <v>0</v>
      </c>
      <c r="BK467" s="573" t="n">
        <f aca="false" ca="false" dt2D="false" dtr="false" t="normal">SUM(BK463:BK466)</f>
        <v>0</v>
      </c>
      <c r="BL467" s="573" t="n">
        <f aca="false" ca="false" dt2D="false" dtr="false" t="normal">SUM(BL463:BL466)</f>
        <v>0</v>
      </c>
      <c r="BM467" s="573" t="n">
        <f aca="false" ca="false" dt2D="false" dtr="false" t="normal">SUM(BM463:BM466)</f>
        <v>0</v>
      </c>
      <c r="BN467" s="573" t="n">
        <f aca="false" ca="false" dt2D="false" dtr="false" t="normal">SUM(BN463:BN466)</f>
        <v>0</v>
      </c>
      <c r="BO467" s="573" t="n">
        <f aca="false" ca="false" dt2D="false" dtr="false" t="normal">SUM(BO463:BO466)</f>
        <v>0</v>
      </c>
      <c r="BP467" s="573" t="n">
        <f aca="false" ca="false" dt2D="false" dtr="false" t="normal">SUM(BP463:BP466)</f>
        <v>0</v>
      </c>
      <c r="BQ467" s="573" t="n">
        <f aca="false" ca="false" dt2D="false" dtr="false" t="normal">SUM(BQ463:BQ466)</f>
        <v>0</v>
      </c>
      <c r="BR467" s="573" t="n">
        <f aca="false" ca="false" dt2D="false" dtr="false" t="normal">SUM(BR463:BR466)</f>
        <v>0</v>
      </c>
      <c r="BS467" s="573" t="n">
        <f aca="false" ca="false" dt2D="false" dtr="false" t="normal">SUM(BS463:BS466)</f>
        <v>0</v>
      </c>
      <c r="BT467" s="573" t="n">
        <f aca="false" ca="false" dt2D="false" dtr="false" t="normal">SUM(BT463:BT466)</f>
        <v>0</v>
      </c>
    </row>
    <row hidden="true" ht="16.5" outlineLevel="1" r="468">
      <c r="A468" s="529" t="e">
        <f aca="false" ca="false" dt2D="false" dtr="false" t="normal">A467</f>
        <v>#N/A</v>
      </c>
      <c r="F468" s="482" t="e">
        <f aca="false" ca="false" dt2D="false" dtr="false" t="normal">F467</f>
        <v>#N/A</v>
      </c>
      <c r="G468" s="482" t="n">
        <f aca="false" ca="false" dt2D="false" dtr="false" t="normal">G467</f>
        <v>0</v>
      </c>
      <c r="L468" s="235" t="n"/>
      <c r="M468" s="244" t="n"/>
      <c r="N468" s="244" t="n"/>
      <c r="O468" s="244" t="n"/>
      <c r="P468" s="244" t="n"/>
      <c r="Q468" s="244" t="n"/>
      <c r="R468" s="244" t="n"/>
      <c r="S468" s="244" t="n"/>
      <c r="T468" s="244" t="n"/>
      <c r="U468" s="244" t="n"/>
      <c r="V468" s="244" t="n"/>
      <c r="W468" s="244" t="n"/>
      <c r="X468" s="244" t="n"/>
      <c r="Y468" s="244" t="n"/>
      <c r="Z468" s="244" t="n"/>
      <c r="AA468" s="244" t="n"/>
      <c r="AB468" s="244" t="n"/>
      <c r="AC468" s="244" t="n"/>
      <c r="AD468" s="244" t="n"/>
      <c r="AE468" s="244" t="n"/>
      <c r="AF468" s="244" t="n"/>
      <c r="AG468" s="244" t="n"/>
      <c r="AH468" s="244" t="n"/>
      <c r="AI468" s="244" t="n"/>
      <c r="AJ468" s="244" t="n"/>
      <c r="AK468" s="244" t="n"/>
      <c r="AL468" s="244" t="n"/>
      <c r="AM468" s="244" t="n"/>
      <c r="AN468" s="244" t="n"/>
      <c r="AO468" s="244" t="n"/>
      <c r="AP468" s="244" t="n"/>
      <c r="AQ468" s="244" t="n"/>
      <c r="AR468" s="244" t="n"/>
      <c r="AS468" s="244" t="n"/>
      <c r="AT468" s="244" t="n"/>
      <c r="AU468" s="244" t="n"/>
      <c r="AV468" s="244" t="n"/>
      <c r="AW468" s="244" t="n"/>
      <c r="AX468" s="244" t="n"/>
      <c r="AY468" s="244" t="n"/>
      <c r="AZ468" s="244" t="n"/>
      <c r="BA468" s="244" t="n"/>
      <c r="BB468" s="244" t="n"/>
      <c r="BC468" s="244" t="n"/>
      <c r="BD468" s="244" t="n"/>
      <c r="BE468" s="244" t="n"/>
      <c r="BF468" s="244" t="n"/>
      <c r="BG468" s="244" t="n"/>
      <c r="BH468" s="244" t="n"/>
      <c r="BI468" s="244" t="n"/>
      <c r="BJ468" s="244" t="n"/>
      <c r="BK468" s="244" t="n"/>
      <c r="BL468" s="244" t="n"/>
      <c r="BM468" s="244" t="n"/>
      <c r="BN468" s="244" t="n"/>
      <c r="BO468" s="244" t="n"/>
      <c r="BP468" s="244" t="n"/>
      <c r="BQ468" s="244" t="n"/>
      <c r="BR468" s="244" t="n"/>
      <c r="BS468" s="244" t="n"/>
      <c r="BT468" s="244" t="n"/>
    </row>
    <row hidden="true" ht="32.25" outlineLevel="1" r="469">
      <c r="A469" s="529" t="e">
        <f aca="false" ca="false" dt2D="false" dtr="false" t="normal">A468</f>
        <v>#N/A</v>
      </c>
      <c r="B469" s="482" t="s">
        <v>575</v>
      </c>
      <c r="F469" s="482" t="e">
        <f aca="false" ca="false" dt2D="false" dtr="false" t="normal">F468</f>
        <v>#N/A</v>
      </c>
      <c r="G469" s="482" t="n">
        <f aca="false" ca="false" dt2D="false" dtr="false" t="normal">G468</f>
        <v>0</v>
      </c>
      <c r="I469" s="633" t="s">
        <v>738</v>
      </c>
      <c r="J469" s="170" t="n">
        <f aca="false" ca="false" dt2D="false" dtr="false" t="normal">I382</f>
        <v>0</v>
      </c>
      <c r="L469" s="572" t="n">
        <f aca="false" ca="true" dt2D="false" dtr="false" t="normal">SUM(M469:BT469)</f>
        <v>0</v>
      </c>
      <c r="M469" s="572" t="n">
        <f aca="false" ca="true" dt2D="false" dtr="false" t="normal">SUM(M470:M474)</f>
        <v>0</v>
      </c>
      <c r="N469" s="572" t="n">
        <f aca="false" ca="true" dt2D="false" dtr="false" t="normal">SUM(N470:N474)</f>
        <v>0</v>
      </c>
      <c r="O469" s="572" t="n">
        <f aca="false" ca="true" dt2D="false" dtr="false" t="normal">SUM(O470:O474)</f>
        <v>0</v>
      </c>
      <c r="P469" s="572" t="n">
        <f aca="false" ca="true" dt2D="false" dtr="false" t="normal">SUM(P470:P474)</f>
        <v>0</v>
      </c>
      <c r="Q469" s="572" t="n">
        <f aca="false" ca="true" dt2D="false" dtr="false" t="normal">SUM(Q470:Q474)</f>
        <v>0</v>
      </c>
      <c r="R469" s="572" t="n">
        <f aca="false" ca="true" dt2D="false" dtr="false" t="normal">SUM(R470:R474)</f>
        <v>0</v>
      </c>
      <c r="S469" s="572" t="n">
        <f aca="false" ca="true" dt2D="false" dtr="false" t="normal">SUM(S470:S474)</f>
        <v>0</v>
      </c>
      <c r="T469" s="572" t="n">
        <f aca="false" ca="true" dt2D="false" dtr="false" t="normal">SUM(T470:T474)</f>
        <v>0</v>
      </c>
      <c r="U469" s="572" t="n">
        <f aca="false" ca="true" dt2D="false" dtr="false" t="normal">SUM(U470:U474)</f>
        <v>0</v>
      </c>
      <c r="V469" s="572" t="n">
        <f aca="false" ca="true" dt2D="false" dtr="false" t="normal">SUM(V470:V474)</f>
        <v>0</v>
      </c>
      <c r="W469" s="572" t="n">
        <f aca="false" ca="true" dt2D="false" dtr="false" t="normal">SUM(W470:W474)</f>
        <v>0</v>
      </c>
      <c r="X469" s="572" t="n">
        <f aca="false" ca="true" dt2D="false" dtr="false" t="normal">SUM(X470:X474)</f>
        <v>0</v>
      </c>
      <c r="Y469" s="572" t="n">
        <f aca="false" ca="true" dt2D="false" dtr="false" t="normal">SUM(Y470:Y474)</f>
        <v>0</v>
      </c>
      <c r="Z469" s="572" t="n">
        <f aca="false" ca="true" dt2D="false" dtr="false" t="normal">SUM(Z470:Z474)</f>
        <v>0</v>
      </c>
      <c r="AA469" s="572" t="n">
        <f aca="false" ca="true" dt2D="false" dtr="false" t="normal">SUM(AA470:AA474)</f>
        <v>0</v>
      </c>
      <c r="AB469" s="572" t="n">
        <f aca="false" ca="true" dt2D="false" dtr="false" t="normal">SUM(AB470:AB474)</f>
        <v>0</v>
      </c>
      <c r="AC469" s="572" t="n">
        <f aca="false" ca="true" dt2D="false" dtr="false" t="normal">SUM(AC470:AC474)</f>
        <v>0</v>
      </c>
      <c r="AD469" s="572" t="n">
        <f aca="false" ca="true" dt2D="false" dtr="false" t="normal">SUM(AD470:AD474)</f>
        <v>0</v>
      </c>
      <c r="AE469" s="572" t="n">
        <f aca="false" ca="true" dt2D="false" dtr="false" t="normal">SUM(AE470:AE474)</f>
        <v>0</v>
      </c>
      <c r="AF469" s="572" t="n">
        <f aca="false" ca="true" dt2D="false" dtr="false" t="normal">SUM(AF470:AF474)</f>
        <v>0</v>
      </c>
      <c r="AG469" s="572" t="n">
        <f aca="false" ca="true" dt2D="false" dtr="false" t="normal">SUM(AG470:AG474)</f>
        <v>0</v>
      </c>
      <c r="AH469" s="572" t="n">
        <f aca="false" ca="true" dt2D="false" dtr="false" t="normal">SUM(AH470:AH474)</f>
        <v>0</v>
      </c>
      <c r="AI469" s="572" t="n">
        <f aca="false" ca="true" dt2D="false" dtr="false" t="normal">SUM(AI470:AI474)</f>
        <v>0</v>
      </c>
      <c r="AJ469" s="572" t="n">
        <f aca="false" ca="true" dt2D="false" dtr="false" t="normal">SUM(AJ470:AJ474)</f>
        <v>0</v>
      </c>
      <c r="AK469" s="572" t="n">
        <f aca="false" ca="true" dt2D="false" dtr="false" t="normal">SUM(AK470:AK474)</f>
        <v>0</v>
      </c>
      <c r="AL469" s="572" t="n">
        <f aca="false" ca="true" dt2D="false" dtr="false" t="normal">SUM(AL470:AL474)</f>
        <v>0</v>
      </c>
      <c r="AM469" s="572" t="n">
        <f aca="false" ca="true" dt2D="false" dtr="false" t="normal">SUM(AM470:AM474)</f>
        <v>0</v>
      </c>
      <c r="AN469" s="572" t="n">
        <f aca="false" ca="true" dt2D="false" dtr="false" t="normal">SUM(AN470:AN474)</f>
        <v>0</v>
      </c>
      <c r="AO469" s="572" t="n">
        <f aca="false" ca="true" dt2D="false" dtr="false" t="normal">SUM(AO470:AO474)</f>
        <v>0</v>
      </c>
      <c r="AP469" s="572" t="n">
        <f aca="false" ca="true" dt2D="false" dtr="false" t="normal">SUM(AP470:AP474)</f>
        <v>0</v>
      </c>
      <c r="AQ469" s="572" t="n">
        <f aca="false" ca="true" dt2D="false" dtr="false" t="normal">SUM(AQ470:AQ474)</f>
        <v>0</v>
      </c>
      <c r="AR469" s="572" t="n">
        <f aca="false" ca="true" dt2D="false" dtr="false" t="normal">SUM(AR470:AR474)</f>
        <v>0</v>
      </c>
      <c r="AS469" s="572" t="n">
        <f aca="false" ca="true" dt2D="false" dtr="false" t="normal">SUM(AS470:AS474)</f>
        <v>0</v>
      </c>
      <c r="AT469" s="572" t="n">
        <f aca="false" ca="true" dt2D="false" dtr="false" t="normal">SUM(AT470:AT474)</f>
        <v>0</v>
      </c>
      <c r="AU469" s="572" t="n">
        <f aca="false" ca="true" dt2D="false" dtr="false" t="normal">SUM(AU470:AU474)</f>
        <v>0</v>
      </c>
      <c r="AV469" s="572" t="n">
        <f aca="false" ca="true" dt2D="false" dtr="false" t="normal">SUM(AV470:AV474)</f>
        <v>0</v>
      </c>
      <c r="AW469" s="572" t="n">
        <f aca="false" ca="true" dt2D="false" dtr="false" t="normal">SUM(AW470:AW474)</f>
        <v>0</v>
      </c>
      <c r="AX469" s="572" t="n">
        <f aca="false" ca="true" dt2D="false" dtr="false" t="normal">SUM(AX470:AX474)</f>
        <v>0</v>
      </c>
      <c r="AY469" s="572" t="n">
        <f aca="false" ca="true" dt2D="false" dtr="false" t="normal">SUM(AY470:AY474)</f>
        <v>0</v>
      </c>
      <c r="AZ469" s="572" t="n">
        <f aca="false" ca="true" dt2D="false" dtr="false" t="normal">SUM(AZ470:AZ474)</f>
        <v>0</v>
      </c>
      <c r="BA469" s="572" t="n">
        <f aca="false" ca="true" dt2D="false" dtr="false" t="normal">SUM(BA470:BA474)</f>
        <v>0</v>
      </c>
      <c r="BB469" s="572" t="n">
        <f aca="false" ca="true" dt2D="false" dtr="false" t="normal">SUM(BB470:BB474)</f>
        <v>0</v>
      </c>
      <c r="BC469" s="572" t="n">
        <f aca="false" ca="true" dt2D="false" dtr="false" t="normal">SUM(BC470:BC474)</f>
        <v>0</v>
      </c>
      <c r="BD469" s="572" t="n">
        <f aca="false" ca="true" dt2D="false" dtr="false" t="normal">SUM(BD470:BD474)</f>
        <v>0</v>
      </c>
      <c r="BE469" s="572" t="n">
        <f aca="false" ca="true" dt2D="false" dtr="false" t="normal">SUM(BE470:BE474)</f>
        <v>0</v>
      </c>
      <c r="BF469" s="572" t="n">
        <f aca="false" ca="true" dt2D="false" dtr="false" t="normal">SUM(BF470:BF474)</f>
        <v>0</v>
      </c>
      <c r="BG469" s="572" t="n">
        <f aca="false" ca="true" dt2D="false" dtr="false" t="normal">SUM(BG470:BG474)</f>
        <v>0</v>
      </c>
      <c r="BH469" s="572" t="n">
        <f aca="false" ca="true" dt2D="false" dtr="false" t="normal">SUM(BH470:BH474)</f>
        <v>0</v>
      </c>
      <c r="BI469" s="572" t="n">
        <f aca="false" ca="true" dt2D="false" dtr="false" t="normal">SUM(BI470:BI474)</f>
        <v>0</v>
      </c>
      <c r="BJ469" s="572" t="n">
        <f aca="false" ca="true" dt2D="false" dtr="false" t="normal">SUM(BJ470:BJ474)</f>
        <v>0</v>
      </c>
      <c r="BK469" s="572" t="n">
        <f aca="false" ca="true" dt2D="false" dtr="false" t="normal">SUM(BK470:BK474)</f>
        <v>0</v>
      </c>
      <c r="BL469" s="572" t="n">
        <f aca="false" ca="true" dt2D="false" dtr="false" t="normal">SUM(BL470:BL474)</f>
        <v>0</v>
      </c>
      <c r="BM469" s="572" t="n">
        <f aca="false" ca="true" dt2D="false" dtr="false" t="normal">SUM(BM470:BM474)</f>
        <v>0</v>
      </c>
      <c r="BN469" s="572" t="n">
        <f aca="false" ca="true" dt2D="false" dtr="false" t="normal">SUM(BN470:BN474)</f>
        <v>0</v>
      </c>
      <c r="BO469" s="572" t="n">
        <f aca="false" ca="true" dt2D="false" dtr="false" t="normal">SUM(BO470:BO474)</f>
        <v>0</v>
      </c>
      <c r="BP469" s="572" t="n">
        <f aca="false" ca="true" dt2D="false" dtr="false" t="normal">SUM(BP470:BP474)</f>
        <v>0</v>
      </c>
      <c r="BQ469" s="572" t="n">
        <f aca="false" ca="true" dt2D="false" dtr="false" t="normal">SUM(BQ470:BQ474)</f>
        <v>0</v>
      </c>
      <c r="BR469" s="572" t="n">
        <f aca="false" ca="true" dt2D="false" dtr="false" t="normal">SUM(BR470:BR474)</f>
        <v>0</v>
      </c>
      <c r="BS469" s="572" t="n">
        <f aca="false" ca="true" dt2D="false" dtr="false" t="normal">SUM(BS470:BS474)</f>
        <v>0</v>
      </c>
      <c r="BT469" s="572" t="n">
        <f aca="false" ca="true" dt2D="false" dtr="false" t="normal">SUM(BT470:BT474)</f>
        <v>0</v>
      </c>
    </row>
    <row hidden="true" ht="16.5" outlineLevel="2" r="470">
      <c r="A470" s="529" t="e">
        <f aca="false" ca="false" dt2D="false" dtr="false" t="normal">A469</f>
        <v>#N/A</v>
      </c>
      <c r="B470" s="482" t="s">
        <v>575</v>
      </c>
      <c r="C470" s="482" t="s">
        <v>739</v>
      </c>
      <c r="D470" s="482" t="str">
        <f aca="false" ca="false" dt2D="false" dtr="false" t="normal">I470</f>
        <v>Первоначальные затраты</v>
      </c>
      <c r="F470" s="482" t="e">
        <f aca="false" ca="false" dt2D="false" dtr="false" t="normal">F469</f>
        <v>#N/A</v>
      </c>
      <c r="G470" s="482" t="n">
        <f aca="false" ca="false" dt2D="false" dtr="false" t="normal">G469</f>
        <v>0</v>
      </c>
      <c r="I470" s="1" t="s">
        <v>629</v>
      </c>
      <c r="L470" s="572" t="n">
        <f aca="false" ca="false" dt2D="false" dtr="false" t="normal">SUM(M470:BT470)</f>
        <v>0</v>
      </c>
      <c r="M470" s="244" t="n">
        <f aca="false" ca="false" dt2D="false" dtr="false" t="normal">SUM(M467, M460, M453, M444, M435, M428, M419, M410, M400, M391)</f>
        <v>0</v>
      </c>
      <c r="N470" s="244" t="n">
        <f aca="false" ca="false" dt2D="false" dtr="false" t="normal">SUM(N467, N460, N453, N444, N435, N428, N419, N410, N400, N391)</f>
        <v>0</v>
      </c>
      <c r="O470" s="244" t="n">
        <f aca="false" ca="false" dt2D="false" dtr="false" t="normal">SUM(O467, O460, O453, O444, O435, O428, O419, O410, O400, O391)</f>
        <v>0</v>
      </c>
      <c r="P470" s="244" t="n">
        <f aca="false" ca="false" dt2D="false" dtr="false" t="normal">SUM(P467, P460, P453, P444, P435, P428, P419, P410, P400, P391)</f>
        <v>0</v>
      </c>
      <c r="Q470" s="244" t="n">
        <f aca="false" ca="false" dt2D="false" dtr="false" t="normal">SUM(Q467, Q460, Q453, Q444, Q435, Q428, Q419, Q410, Q400, Q391)</f>
        <v>0</v>
      </c>
      <c r="R470" s="244" t="n">
        <f aca="false" ca="false" dt2D="false" dtr="false" t="normal">SUM(R467, R460, R453, R444, R435, R428, R419, R410, R400, R391)</f>
        <v>0</v>
      </c>
      <c r="S470" s="244" t="n">
        <f aca="false" ca="false" dt2D="false" dtr="false" t="normal">SUM(S467, S460, S453, S444, S435, S428, S419, S410, S400, S391)</f>
        <v>0</v>
      </c>
      <c r="T470" s="244" t="n">
        <f aca="false" ca="false" dt2D="false" dtr="false" t="normal">SUM(T467, T460, T453, T444, T435, T428, T419, T410, T400, T391)</f>
        <v>0</v>
      </c>
      <c r="U470" s="244" t="n">
        <f aca="false" ca="false" dt2D="false" dtr="false" t="normal">SUM(U467, U460, U453, U444, U435, U428, U419, U410, U400, U391)</f>
        <v>0</v>
      </c>
      <c r="V470" s="244" t="n">
        <f aca="false" ca="false" dt2D="false" dtr="false" t="normal">SUM(V467, V460, V453, V444, V435, V428, V419, V410, V400, V391)</f>
        <v>0</v>
      </c>
      <c r="W470" s="244" t="n">
        <f aca="false" ca="false" dt2D="false" dtr="false" t="normal">SUM(W467, W460, W453, W444, W435, W428, W419, W410, W400, W391)</f>
        <v>0</v>
      </c>
      <c r="X470" s="244" t="n">
        <f aca="false" ca="false" dt2D="false" dtr="false" t="normal">SUM(X467, X460, X453, X444, X435, X428, X419, X410, X400, X391)</f>
        <v>0</v>
      </c>
      <c r="Y470" s="244" t="n">
        <f aca="false" ca="false" dt2D="false" dtr="false" t="normal">SUM(Y467, Y460, Y453, Y444, Y435, Y428, Y419, Y410, Y400, Y391)</f>
        <v>0</v>
      </c>
      <c r="Z470" s="244" t="n">
        <f aca="false" ca="false" dt2D="false" dtr="false" t="normal">SUM(Z467, Z460, Z453, Z444, Z435, Z428, Z419, Z410, Z400, Z391)</f>
        <v>0</v>
      </c>
      <c r="AA470" s="244" t="n">
        <f aca="false" ca="false" dt2D="false" dtr="false" t="normal">SUM(AA467, AA460, AA453, AA444, AA435, AA428, AA419, AA410, AA400, AA391)</f>
        <v>0</v>
      </c>
      <c r="AB470" s="244" t="n">
        <f aca="false" ca="false" dt2D="false" dtr="false" t="normal">SUM(AB467, AB460, AB453, AB444, AB435, AB428, AB419, AB410, AB400, AB391)</f>
        <v>0</v>
      </c>
      <c r="AC470" s="244" t="n">
        <f aca="false" ca="false" dt2D="false" dtr="false" t="normal">SUM(AC467, AC460, AC453, AC444, AC435, AC428, AC419, AC410, AC400, AC391)</f>
        <v>0</v>
      </c>
      <c r="AD470" s="244" t="n">
        <f aca="false" ca="false" dt2D="false" dtr="false" t="normal">SUM(AD467, AD460, AD453, AD444, AD435, AD428, AD419, AD410, AD400, AD391)</f>
        <v>0</v>
      </c>
      <c r="AE470" s="244" t="n">
        <f aca="false" ca="false" dt2D="false" dtr="false" t="normal">SUM(AE467, AE460, AE453, AE444, AE435, AE428, AE419, AE410, AE400, AE391)</f>
        <v>0</v>
      </c>
      <c r="AF470" s="244" t="n">
        <f aca="false" ca="false" dt2D="false" dtr="false" t="normal">SUM(AF467, AF460, AF453, AF444, AF435, AF428, AF419, AF410, AF400, AF391)</f>
        <v>0</v>
      </c>
      <c r="AG470" s="244" t="n">
        <f aca="false" ca="false" dt2D="false" dtr="false" t="normal">SUM(AG467, AG460, AG453, AG444, AG435, AG428, AG419, AG410, AG400, AG391)</f>
        <v>0</v>
      </c>
      <c r="AH470" s="244" t="n">
        <f aca="false" ca="false" dt2D="false" dtr="false" t="normal">SUM(AH467, AH460, AH453, AH444, AH435, AH428, AH419, AH410, AH400, AH391)</f>
        <v>0</v>
      </c>
      <c r="AI470" s="244" t="n">
        <f aca="false" ca="false" dt2D="false" dtr="false" t="normal">SUM(AI467, AI460, AI453, AI444, AI435, AI428, AI419, AI410, AI400, AI391)</f>
        <v>0</v>
      </c>
      <c r="AJ470" s="244" t="n">
        <f aca="false" ca="false" dt2D="false" dtr="false" t="normal">SUM(AJ467, AJ460, AJ453, AJ444, AJ435, AJ428, AJ419, AJ410, AJ400, AJ391)</f>
        <v>0</v>
      </c>
      <c r="AK470" s="244" t="n">
        <f aca="false" ca="false" dt2D="false" dtr="false" t="normal">SUM(AK467, AK460, AK453, AK444, AK435, AK428, AK419, AK410, AK400, AK391)</f>
        <v>0</v>
      </c>
      <c r="AL470" s="244" t="n">
        <f aca="false" ca="false" dt2D="false" dtr="false" t="normal">SUM(AL467, AL460, AL453, AL444, AL435, AL428, AL419, AL410, AL400, AL391)</f>
        <v>0</v>
      </c>
      <c r="AM470" s="244" t="n">
        <f aca="false" ca="false" dt2D="false" dtr="false" t="normal">SUM(AM467, AM460, AM453, AM444, AM435, AM428, AM419, AM410, AM400, AM391)</f>
        <v>0</v>
      </c>
      <c r="AN470" s="244" t="n">
        <f aca="false" ca="false" dt2D="false" dtr="false" t="normal">SUM(AN467, AN460, AN453, AN444, AN435, AN428, AN419, AN410, AN400, AN391)</f>
        <v>0</v>
      </c>
      <c r="AO470" s="244" t="n">
        <f aca="false" ca="false" dt2D="false" dtr="false" t="normal">SUM(AO467, AO460, AO453, AO444, AO435, AO428, AO419, AO410, AO400, AO391)</f>
        <v>0</v>
      </c>
      <c r="AP470" s="244" t="n">
        <f aca="false" ca="false" dt2D="false" dtr="false" t="normal">SUM(AP467, AP460, AP453, AP444, AP435, AP428, AP419, AP410, AP400, AP391)</f>
        <v>0</v>
      </c>
      <c r="AQ470" s="244" t="n">
        <f aca="false" ca="false" dt2D="false" dtr="false" t="normal">SUM(AQ467, AQ460, AQ453, AQ444, AQ435, AQ428, AQ419, AQ410, AQ400, AQ391)</f>
        <v>0</v>
      </c>
      <c r="AR470" s="244" t="n">
        <f aca="false" ca="false" dt2D="false" dtr="false" t="normal">SUM(AR467, AR460, AR453, AR444, AR435, AR428, AR419, AR410, AR400, AR391)</f>
        <v>0</v>
      </c>
      <c r="AS470" s="244" t="n">
        <f aca="false" ca="false" dt2D="false" dtr="false" t="normal">SUM(AS467, AS460, AS453, AS444, AS435, AS428, AS419, AS410, AS400, AS391)</f>
        <v>0</v>
      </c>
      <c r="AT470" s="244" t="n">
        <f aca="false" ca="false" dt2D="false" dtr="false" t="normal">SUM(AT467, AT460, AT453, AT444, AT435, AT428, AT419, AT410, AT400, AT391)</f>
        <v>0</v>
      </c>
      <c r="AU470" s="244" t="n">
        <f aca="false" ca="false" dt2D="false" dtr="false" t="normal">SUM(AU467, AU460, AU453, AU444, AU435, AU428, AU419, AU410, AU400, AU391)</f>
        <v>0</v>
      </c>
      <c r="AV470" s="244" t="n">
        <f aca="false" ca="false" dt2D="false" dtr="false" t="normal">SUM(AV467, AV460, AV453, AV444, AV435, AV428, AV419, AV410, AV400, AV391)</f>
        <v>0</v>
      </c>
      <c r="AW470" s="244" t="n">
        <f aca="false" ca="false" dt2D="false" dtr="false" t="normal">SUM(AW467, AW460, AW453, AW444, AW435, AW428, AW419, AW410, AW400, AW391)</f>
        <v>0</v>
      </c>
      <c r="AX470" s="244" t="n">
        <f aca="false" ca="false" dt2D="false" dtr="false" t="normal">SUM(AX467, AX460, AX453, AX444, AX435, AX428, AX419, AX410, AX400, AX391)</f>
        <v>0</v>
      </c>
      <c r="AY470" s="244" t="n">
        <f aca="false" ca="false" dt2D="false" dtr="false" t="normal">SUM(AY467, AY460, AY453, AY444, AY435, AY428, AY419, AY410, AY400, AY391)</f>
        <v>0</v>
      </c>
      <c r="AZ470" s="244" t="n">
        <f aca="false" ca="false" dt2D="false" dtr="false" t="normal">SUM(AZ467, AZ460, AZ453, AZ444, AZ435, AZ428, AZ419, AZ410, AZ400, AZ391)</f>
        <v>0</v>
      </c>
      <c r="BA470" s="244" t="n">
        <f aca="false" ca="false" dt2D="false" dtr="false" t="normal">SUM(BA467, BA460, BA453, BA444, BA435, BA428, BA419, BA410, BA400, BA391)</f>
        <v>0</v>
      </c>
      <c r="BB470" s="244" t="n">
        <f aca="false" ca="false" dt2D="false" dtr="false" t="normal">SUM(BB467, BB460, BB453, BB444, BB435, BB428, BB419, BB410, BB400, BB391)</f>
        <v>0</v>
      </c>
      <c r="BC470" s="244" t="n">
        <f aca="false" ca="false" dt2D="false" dtr="false" t="normal">SUM(BC467, BC460, BC453, BC444, BC435, BC428, BC419, BC410, BC400, BC391)</f>
        <v>0</v>
      </c>
      <c r="BD470" s="244" t="n">
        <f aca="false" ca="false" dt2D="false" dtr="false" t="normal">SUM(BD467, BD460, BD453, BD444, BD435, BD428, BD419, BD410, BD400, BD391)</f>
        <v>0</v>
      </c>
      <c r="BE470" s="244" t="n">
        <f aca="false" ca="false" dt2D="false" dtr="false" t="normal">SUM(BE467, BE460, BE453, BE444, BE435, BE428, BE419, BE410, BE400, BE391)</f>
        <v>0</v>
      </c>
      <c r="BF470" s="244" t="n">
        <f aca="false" ca="false" dt2D="false" dtr="false" t="normal">SUM(BF467, BF460, BF453, BF444, BF435, BF428, BF419, BF410, BF400, BF391)</f>
        <v>0</v>
      </c>
      <c r="BG470" s="244" t="n">
        <f aca="false" ca="false" dt2D="false" dtr="false" t="normal">SUM(BG467, BG460, BG453, BG444, BG435, BG428, BG419, BG410, BG400, BG391)</f>
        <v>0</v>
      </c>
      <c r="BH470" s="244" t="n">
        <f aca="false" ca="false" dt2D="false" dtr="false" t="normal">SUM(BH467, BH460, BH453, BH444, BH435, BH428, BH419, BH410, BH400, BH391)</f>
        <v>0</v>
      </c>
      <c r="BI470" s="244" t="n">
        <f aca="false" ca="false" dt2D="false" dtr="false" t="normal">SUM(BI467, BI460, BI453, BI444, BI435, BI428, BI419, BI410, BI400, BI391)</f>
        <v>0</v>
      </c>
      <c r="BJ470" s="244" t="n">
        <f aca="false" ca="false" dt2D="false" dtr="false" t="normal">SUM(BJ467, BJ460, BJ453, BJ444, BJ435, BJ428, BJ419, BJ410, BJ400, BJ391)</f>
        <v>0</v>
      </c>
      <c r="BK470" s="244" t="n">
        <f aca="false" ca="false" dt2D="false" dtr="false" t="normal">SUM(BK467, BK460, BK453, BK444, BK435, BK428, BK419, BK410, BK400, BK391)</f>
        <v>0</v>
      </c>
      <c r="BL470" s="244" t="n">
        <f aca="false" ca="false" dt2D="false" dtr="false" t="normal">SUM(BL467, BL460, BL453, BL444, BL435, BL428, BL419, BL410, BL400, BL391)</f>
        <v>0</v>
      </c>
      <c r="BM470" s="244" t="n">
        <f aca="false" ca="false" dt2D="false" dtr="false" t="normal">SUM(BM467, BM460, BM453, BM444, BM435, BM428, BM419, BM410, BM400, BM391)</f>
        <v>0</v>
      </c>
      <c r="BN470" s="244" t="n">
        <f aca="false" ca="false" dt2D="false" dtr="false" t="normal">SUM(BN467, BN460, BN453, BN444, BN435, BN428, BN419, BN410, BN400, BN391)</f>
        <v>0</v>
      </c>
      <c r="BO470" s="244" t="n">
        <f aca="false" ca="false" dt2D="false" dtr="false" t="normal">SUM(BO467, BO460, BO453, BO444, BO435, BO428, BO419, BO410, BO400, BO391)</f>
        <v>0</v>
      </c>
      <c r="BP470" s="244" t="n">
        <f aca="false" ca="false" dt2D="false" dtr="false" t="normal">SUM(BP467, BP460, BP453, BP444, BP435, BP428, BP419, BP410, BP400, BP391)</f>
        <v>0</v>
      </c>
      <c r="BQ470" s="244" t="n">
        <f aca="false" ca="false" dt2D="false" dtr="false" t="normal">SUM(BQ467, BQ460, BQ453, BQ444, BQ435, BQ428, BQ419, BQ410, BQ400, BQ391)</f>
        <v>0</v>
      </c>
      <c r="BR470" s="244" t="n">
        <f aca="false" ca="false" dt2D="false" dtr="false" t="normal">SUM(BR467, BR460, BR453, BR444, BR435, BR428, BR419, BR410, BR400, BR391)</f>
        <v>0</v>
      </c>
      <c r="BS470" s="244" t="n">
        <f aca="false" ca="false" dt2D="false" dtr="false" t="normal">SUM(BS467, BS460, BS453, BS444, BS435, BS428, BS419, BS410, BS400, BS391)</f>
        <v>0</v>
      </c>
      <c r="BT470" s="244" t="n">
        <f aca="false" ca="false" dt2D="false" dtr="false" t="normal">SUM(BT467, BT460, BT453, BT444, BT435, BT428, BT419, BT410, BT400, BT391)</f>
        <v>0</v>
      </c>
    </row>
    <row hidden="true" ht="16.5" outlineLevel="2" r="471">
      <c r="A471" s="529" t="e">
        <f aca="false" ca="false" dt2D="false" dtr="false" t="normal">A470</f>
        <v>#N/A</v>
      </c>
      <c r="B471" s="482" t="s">
        <v>575</v>
      </c>
      <c r="C471" s="482" t="s">
        <v>739</v>
      </c>
      <c r="D471" s="482" t="str">
        <f aca="false" ca="false" dt2D="false" dtr="false" t="normal">I471</f>
        <v>Непредвиденные расходы</v>
      </c>
      <c r="F471" s="482" t="e">
        <f aca="false" ca="false" dt2D="false" dtr="false" t="normal">F470</f>
        <v>#N/A</v>
      </c>
      <c r="G471" s="482" t="n">
        <f aca="false" ca="false" dt2D="false" dtr="false" t="normal">G470</f>
        <v>0</v>
      </c>
      <c r="I471" s="1" t="s">
        <v>571</v>
      </c>
      <c r="L471" s="572" t="n">
        <f aca="false" ca="false" dt2D="false" dtr="false" t="normal">SUM(M471:BT471)</f>
        <v>0</v>
      </c>
      <c r="M471" s="244" t="n">
        <f aca="false" ca="false" dt2D="false" dtr="false" t="normal">M470*'Допущения'!$D$36</f>
        <v>0</v>
      </c>
      <c r="N471" s="244" t="n">
        <f aca="false" ca="false" dt2D="false" dtr="false" t="normal">N470*'Допущения'!$D$36</f>
        <v>0</v>
      </c>
      <c r="O471" s="244" t="n">
        <f aca="false" ca="false" dt2D="false" dtr="false" t="normal">O470*'Допущения'!$D$36</f>
        <v>0</v>
      </c>
      <c r="P471" s="244" t="n">
        <f aca="false" ca="false" dt2D="false" dtr="false" t="normal">P470*'Допущения'!$D$36</f>
        <v>0</v>
      </c>
      <c r="Q471" s="244" t="n">
        <f aca="false" ca="false" dt2D="false" dtr="false" t="normal">Q470*'Допущения'!$D$36</f>
        <v>0</v>
      </c>
      <c r="R471" s="244" t="n">
        <f aca="false" ca="false" dt2D="false" dtr="false" t="normal">R470*'Допущения'!$D$36</f>
        <v>0</v>
      </c>
      <c r="S471" s="244" t="n">
        <f aca="false" ca="false" dt2D="false" dtr="false" t="normal">S470*'Допущения'!$D$36</f>
        <v>0</v>
      </c>
      <c r="T471" s="244" t="n">
        <f aca="false" ca="false" dt2D="false" dtr="false" t="normal">T470*'Допущения'!$D$36</f>
        <v>0</v>
      </c>
      <c r="U471" s="244" t="n">
        <f aca="false" ca="false" dt2D="false" dtr="false" t="normal">U470*'Допущения'!$D$36</f>
        <v>0</v>
      </c>
      <c r="V471" s="244" t="n">
        <f aca="false" ca="false" dt2D="false" dtr="false" t="normal">V470*'Допущения'!$D$36</f>
        <v>0</v>
      </c>
      <c r="W471" s="244" t="n">
        <f aca="false" ca="false" dt2D="false" dtr="false" t="normal">W470*'Допущения'!$D$36</f>
        <v>0</v>
      </c>
      <c r="X471" s="244" t="n">
        <f aca="false" ca="false" dt2D="false" dtr="false" t="normal">X470*'Допущения'!$D$36</f>
        <v>0</v>
      </c>
      <c r="Y471" s="244" t="n">
        <f aca="false" ca="false" dt2D="false" dtr="false" t="normal">Y470*'Допущения'!$D$36</f>
        <v>0</v>
      </c>
      <c r="Z471" s="244" t="n">
        <f aca="false" ca="false" dt2D="false" dtr="false" t="normal">Z470*'Допущения'!$D$36</f>
        <v>0</v>
      </c>
      <c r="AA471" s="244" t="n">
        <f aca="false" ca="false" dt2D="false" dtr="false" t="normal">AA470*'Допущения'!$D$36</f>
        <v>0</v>
      </c>
      <c r="AB471" s="244" t="n">
        <f aca="false" ca="false" dt2D="false" dtr="false" t="normal">AB470*'Допущения'!$D$36</f>
        <v>0</v>
      </c>
      <c r="AC471" s="244" t="n">
        <f aca="false" ca="false" dt2D="false" dtr="false" t="normal">AC470*'Допущения'!$D$36</f>
        <v>0</v>
      </c>
      <c r="AD471" s="244" t="n">
        <f aca="false" ca="false" dt2D="false" dtr="false" t="normal">AD470*'Допущения'!$D$36</f>
        <v>0</v>
      </c>
      <c r="AE471" s="244" t="n">
        <f aca="false" ca="false" dt2D="false" dtr="false" t="normal">AE470*'Допущения'!$D$36</f>
        <v>0</v>
      </c>
      <c r="AF471" s="244" t="n">
        <f aca="false" ca="false" dt2D="false" dtr="false" t="normal">AF470*'Допущения'!$D$36</f>
        <v>0</v>
      </c>
      <c r="AG471" s="244" t="n">
        <f aca="false" ca="false" dt2D="false" dtr="false" t="normal">AG470*'Допущения'!$D$36</f>
        <v>0</v>
      </c>
      <c r="AH471" s="244" t="n">
        <f aca="false" ca="false" dt2D="false" dtr="false" t="normal">AH470*'Допущения'!$D$36</f>
        <v>0</v>
      </c>
      <c r="AI471" s="244" t="n">
        <f aca="false" ca="false" dt2D="false" dtr="false" t="normal">AI470*'Допущения'!$D$36</f>
        <v>0</v>
      </c>
      <c r="AJ471" s="244" t="n">
        <f aca="false" ca="false" dt2D="false" dtr="false" t="normal">AJ470*'Допущения'!$D$36</f>
        <v>0</v>
      </c>
      <c r="AK471" s="244" t="n">
        <f aca="false" ca="false" dt2D="false" dtr="false" t="normal">AK470*'Допущения'!$D$36</f>
        <v>0</v>
      </c>
      <c r="AL471" s="244" t="n">
        <f aca="false" ca="false" dt2D="false" dtr="false" t="normal">AL470*'Допущения'!$D$36</f>
        <v>0</v>
      </c>
      <c r="AM471" s="244" t="n">
        <f aca="false" ca="false" dt2D="false" dtr="false" t="normal">AM470*'Допущения'!$D$36</f>
        <v>0</v>
      </c>
      <c r="AN471" s="244" t="n">
        <f aca="false" ca="false" dt2D="false" dtr="false" t="normal">AN470*'Допущения'!$D$36</f>
        <v>0</v>
      </c>
      <c r="AO471" s="244" t="n">
        <f aca="false" ca="false" dt2D="false" dtr="false" t="normal">AO470*'Допущения'!$D$36</f>
        <v>0</v>
      </c>
      <c r="AP471" s="244" t="n">
        <f aca="false" ca="false" dt2D="false" dtr="false" t="normal">AP470*'Допущения'!$D$36</f>
        <v>0</v>
      </c>
      <c r="AQ471" s="244" t="n">
        <f aca="false" ca="false" dt2D="false" dtr="false" t="normal">AQ470*'Допущения'!$D$36</f>
        <v>0</v>
      </c>
      <c r="AR471" s="244" t="n">
        <f aca="false" ca="false" dt2D="false" dtr="false" t="normal">AR470*'Допущения'!$D$36</f>
        <v>0</v>
      </c>
      <c r="AS471" s="244" t="n">
        <f aca="false" ca="false" dt2D="false" dtr="false" t="normal">AS470*'Допущения'!$D$36</f>
        <v>0</v>
      </c>
      <c r="AT471" s="244" t="n">
        <f aca="false" ca="false" dt2D="false" dtr="false" t="normal">AT470*'Допущения'!$D$36</f>
        <v>0</v>
      </c>
      <c r="AU471" s="244" t="n">
        <f aca="false" ca="false" dt2D="false" dtr="false" t="normal">AU470*'Допущения'!$D$36</f>
        <v>0</v>
      </c>
      <c r="AV471" s="244" t="n">
        <f aca="false" ca="false" dt2D="false" dtr="false" t="normal">AV470*'Допущения'!$D$36</f>
        <v>0</v>
      </c>
      <c r="AW471" s="244" t="n">
        <f aca="false" ca="false" dt2D="false" dtr="false" t="normal">AW470*'Допущения'!$D$36</f>
        <v>0</v>
      </c>
      <c r="AX471" s="244" t="n">
        <f aca="false" ca="false" dt2D="false" dtr="false" t="normal">AX470*'Допущения'!$D$36</f>
        <v>0</v>
      </c>
      <c r="AY471" s="244" t="n">
        <f aca="false" ca="false" dt2D="false" dtr="false" t="normal">AY470*'Допущения'!$D$36</f>
        <v>0</v>
      </c>
      <c r="AZ471" s="244" t="n">
        <f aca="false" ca="false" dt2D="false" dtr="false" t="normal">AZ470*'Допущения'!$D$36</f>
        <v>0</v>
      </c>
      <c r="BA471" s="244" t="n">
        <f aca="false" ca="false" dt2D="false" dtr="false" t="normal">BA470*'Допущения'!$D$36</f>
        <v>0</v>
      </c>
      <c r="BB471" s="244" t="n">
        <f aca="false" ca="false" dt2D="false" dtr="false" t="normal">BB470*'Допущения'!$D$36</f>
        <v>0</v>
      </c>
      <c r="BC471" s="244" t="n">
        <f aca="false" ca="false" dt2D="false" dtr="false" t="normal">BC470*'Допущения'!$D$36</f>
        <v>0</v>
      </c>
      <c r="BD471" s="244" t="n">
        <f aca="false" ca="false" dt2D="false" dtr="false" t="normal">BD470*'Допущения'!$D$36</f>
        <v>0</v>
      </c>
      <c r="BE471" s="244" t="n">
        <f aca="false" ca="false" dt2D="false" dtr="false" t="normal">BE470*'Допущения'!$D$36</f>
        <v>0</v>
      </c>
      <c r="BF471" s="244" t="n">
        <f aca="false" ca="false" dt2D="false" dtr="false" t="normal">BF470*'Допущения'!$D$36</f>
        <v>0</v>
      </c>
      <c r="BG471" s="244" t="n">
        <f aca="false" ca="false" dt2D="false" dtr="false" t="normal">BG470*'Допущения'!$D$36</f>
        <v>0</v>
      </c>
      <c r="BH471" s="244" t="n">
        <f aca="false" ca="false" dt2D="false" dtr="false" t="normal">BH470*'Допущения'!$D$36</f>
        <v>0</v>
      </c>
      <c r="BI471" s="244" t="n">
        <f aca="false" ca="false" dt2D="false" dtr="false" t="normal">BI470*'Допущения'!$D$36</f>
        <v>0</v>
      </c>
      <c r="BJ471" s="244" t="n">
        <f aca="false" ca="false" dt2D="false" dtr="false" t="normal">BJ470*'Допущения'!$D$36</f>
        <v>0</v>
      </c>
      <c r="BK471" s="244" t="n">
        <f aca="false" ca="false" dt2D="false" dtr="false" t="normal">BK470*'Допущения'!$D$36</f>
        <v>0</v>
      </c>
      <c r="BL471" s="244" t="n">
        <f aca="false" ca="false" dt2D="false" dtr="false" t="normal">BL470*'Допущения'!$D$36</f>
        <v>0</v>
      </c>
      <c r="BM471" s="244" t="n">
        <f aca="false" ca="false" dt2D="false" dtr="false" t="normal">BM470*'Допущения'!$D$36</f>
        <v>0</v>
      </c>
      <c r="BN471" s="244" t="n">
        <f aca="false" ca="false" dt2D="false" dtr="false" t="normal">BN470*'Допущения'!$D$36</f>
        <v>0</v>
      </c>
      <c r="BO471" s="244" t="n">
        <f aca="false" ca="false" dt2D="false" dtr="false" t="normal">BO470*'Допущения'!$D$36</f>
        <v>0</v>
      </c>
      <c r="BP471" s="244" t="n">
        <f aca="false" ca="false" dt2D="false" dtr="false" t="normal">BP470*'Допущения'!$D$36</f>
        <v>0</v>
      </c>
      <c r="BQ471" s="244" t="n">
        <f aca="false" ca="false" dt2D="false" dtr="false" t="normal">BQ470*'Допущения'!$D$36</f>
        <v>0</v>
      </c>
      <c r="BR471" s="244" t="n">
        <f aca="false" ca="false" dt2D="false" dtr="false" t="normal">BR470*'Допущения'!$D$36</f>
        <v>0</v>
      </c>
      <c r="BS471" s="244" t="n">
        <f aca="false" ca="false" dt2D="false" dtr="false" t="normal">BS470*'Допущения'!$D$36</f>
        <v>0</v>
      </c>
      <c r="BT471" s="244" t="n">
        <f aca="false" ca="false" dt2D="false" dtr="false" t="normal">BT470*'Допущения'!$D$36</f>
        <v>0</v>
      </c>
    </row>
    <row hidden="true" ht="16.5" outlineLevel="2" r="472">
      <c r="A472" s="529" t="e">
        <f aca="false" ca="false" dt2D="false" dtr="false" t="normal">A471</f>
        <v>#N/A</v>
      </c>
      <c r="B472" s="482" t="s">
        <v>575</v>
      </c>
      <c r="C472" s="482" t="s">
        <v>295</v>
      </c>
      <c r="D472" s="482" t="str">
        <f aca="false" ca="false" dt2D="false" dtr="false" t="normal">I472</f>
        <v>НДС по капитальным затратам</v>
      </c>
      <c r="F472" s="482" t="e">
        <f aca="false" ca="false" dt2D="false" dtr="false" t="normal">F471</f>
        <v>#N/A</v>
      </c>
      <c r="G472" s="482" t="n">
        <f aca="false" ca="false" dt2D="false" dtr="false" t="normal">G471</f>
        <v>0</v>
      </c>
      <c r="I472" s="1" t="s">
        <v>572</v>
      </c>
      <c r="L472" s="572" t="n">
        <f aca="false" ca="true" dt2D="false" dtr="false" t="normal">SUM(M472:BT472)</f>
        <v>0</v>
      </c>
      <c r="M472" s="244" t="n">
        <f aca="false" ca="true" dt2D="false" dtr="false" t="normal">SUM(M470:M471)*'Макро'!E$64</f>
        <v>0</v>
      </c>
      <c r="N472" s="244" t="n">
        <f aca="false" ca="true" dt2D="false" dtr="false" t="normal">SUM(N470:N471)*'Макро'!F$64</f>
        <v>0</v>
      </c>
      <c r="O472" s="244" t="n">
        <f aca="false" ca="true" dt2D="false" dtr="false" t="normal">SUM(O470:O471)*'Макро'!G$64</f>
        <v>0</v>
      </c>
      <c r="P472" s="244" t="n">
        <f aca="false" ca="true" dt2D="false" dtr="false" t="normal">SUM(P470:P471)*'Макро'!H$64</f>
        <v>0</v>
      </c>
      <c r="Q472" s="244" t="n">
        <f aca="false" ca="true" dt2D="false" dtr="false" t="normal">SUM(Q470:Q471)*'Макро'!I$64</f>
        <v>0</v>
      </c>
      <c r="R472" s="244" t="n">
        <f aca="false" ca="true" dt2D="false" dtr="false" t="normal">SUM(R470:R471)*'Макро'!J$64</f>
        <v>0</v>
      </c>
      <c r="S472" s="244" t="n">
        <f aca="false" ca="true" dt2D="false" dtr="false" t="normal">SUM(S470:S471)*'Макро'!K$64</f>
        <v>0</v>
      </c>
      <c r="T472" s="244" t="n">
        <f aca="false" ca="true" dt2D="false" dtr="false" t="normal">SUM(T470:T471)*'Макро'!L$64</f>
        <v>0</v>
      </c>
      <c r="U472" s="244" t="n">
        <f aca="false" ca="true" dt2D="false" dtr="false" t="normal">SUM(U470:U471)*'Макро'!M$64</f>
        <v>0</v>
      </c>
      <c r="V472" s="244" t="n">
        <f aca="false" ca="true" dt2D="false" dtr="false" t="normal">SUM(V470:V471)*'Макро'!N$64</f>
        <v>0</v>
      </c>
      <c r="W472" s="244" t="n">
        <f aca="false" ca="true" dt2D="false" dtr="false" t="normal">SUM(W470:W471)*'Макро'!O$64</f>
        <v>0</v>
      </c>
      <c r="X472" s="244" t="n">
        <f aca="false" ca="true" dt2D="false" dtr="false" t="normal">SUM(X470:X471)*'Макро'!P$64</f>
        <v>0</v>
      </c>
      <c r="Y472" s="244" t="n">
        <f aca="false" ca="true" dt2D="false" dtr="false" t="normal">SUM(Y470:Y471)*'Макро'!Q$64</f>
        <v>0</v>
      </c>
      <c r="Z472" s="244" t="n">
        <f aca="false" ca="true" dt2D="false" dtr="false" t="normal">SUM(Z470:Z471)*'Макро'!R$64</f>
        <v>0</v>
      </c>
      <c r="AA472" s="244" t="n">
        <f aca="false" ca="true" dt2D="false" dtr="false" t="normal">SUM(AA470:AA471)*'Макро'!S$64</f>
        <v>0</v>
      </c>
      <c r="AB472" s="244" t="n">
        <f aca="false" ca="true" dt2D="false" dtr="false" t="normal">SUM(AB470:AB471)*'Макро'!T$64</f>
        <v>0</v>
      </c>
      <c r="AC472" s="244" t="n">
        <f aca="false" ca="true" dt2D="false" dtr="false" t="normal">SUM(AC470:AC471)*'Макро'!U$64</f>
        <v>0</v>
      </c>
      <c r="AD472" s="244" t="n">
        <f aca="false" ca="true" dt2D="false" dtr="false" t="normal">SUM(AD470:AD471)*'Макро'!V$64</f>
        <v>0</v>
      </c>
      <c r="AE472" s="244" t="n">
        <f aca="false" ca="true" dt2D="false" dtr="false" t="normal">SUM(AE470:AE471)*'Макро'!W$64</f>
        <v>0</v>
      </c>
      <c r="AF472" s="244" t="n">
        <f aca="false" ca="true" dt2D="false" dtr="false" t="normal">SUM(AF470:AF471)*'Макро'!X$64</f>
        <v>0</v>
      </c>
      <c r="AG472" s="244" t="n">
        <f aca="false" ca="true" dt2D="false" dtr="false" t="normal">SUM(AG470:AG471)*'Макро'!Y$64</f>
        <v>0</v>
      </c>
      <c r="AH472" s="244" t="n">
        <f aca="false" ca="true" dt2D="false" dtr="false" t="normal">SUM(AH470:AH471)*'Макро'!Z$64</f>
        <v>0</v>
      </c>
      <c r="AI472" s="244" t="n">
        <f aca="false" ca="true" dt2D="false" dtr="false" t="normal">SUM(AI470:AI471)*'Макро'!AA$64</f>
        <v>0</v>
      </c>
      <c r="AJ472" s="244" t="n">
        <f aca="false" ca="true" dt2D="false" dtr="false" t="normal">SUM(AJ470:AJ471)*'Макро'!AB$64</f>
        <v>0</v>
      </c>
      <c r="AK472" s="244" t="n">
        <f aca="false" ca="true" dt2D="false" dtr="false" t="normal">SUM(AK470:AK471)*'Макро'!AC$64</f>
        <v>0</v>
      </c>
      <c r="AL472" s="244" t="n">
        <f aca="false" ca="true" dt2D="false" dtr="false" t="normal">SUM(AL470:AL471)*'Макро'!AD$64</f>
        <v>0</v>
      </c>
      <c r="AM472" s="244" t="n">
        <f aca="false" ca="true" dt2D="false" dtr="false" t="normal">SUM(AM470:AM471)*'Макро'!AE$64</f>
        <v>0</v>
      </c>
      <c r="AN472" s="244" t="n">
        <f aca="false" ca="true" dt2D="false" dtr="false" t="normal">SUM(AN470:AN471)*'Макро'!AF$64</f>
        <v>0</v>
      </c>
      <c r="AO472" s="244" t="n">
        <f aca="false" ca="true" dt2D="false" dtr="false" t="normal">SUM(AO470:AO471)*'Макро'!AG$64</f>
        <v>0</v>
      </c>
      <c r="AP472" s="244" t="n">
        <f aca="false" ca="true" dt2D="false" dtr="false" t="normal">SUM(AP470:AP471)*'Макро'!AH$64</f>
        <v>0</v>
      </c>
      <c r="AQ472" s="244" t="n">
        <f aca="false" ca="true" dt2D="false" dtr="false" t="normal">SUM(AQ470:AQ471)*'Макро'!AI$64</f>
        <v>0</v>
      </c>
      <c r="AR472" s="244" t="n">
        <f aca="false" ca="true" dt2D="false" dtr="false" t="normal">SUM(AR470:AR471)*'Макро'!AJ$64</f>
        <v>0</v>
      </c>
      <c r="AS472" s="244" t="n">
        <f aca="false" ca="true" dt2D="false" dtr="false" t="normal">SUM(AS470:AS471)*'Макро'!AK$64</f>
        <v>0</v>
      </c>
      <c r="AT472" s="244" t="n">
        <f aca="false" ca="true" dt2D="false" dtr="false" t="normal">SUM(AT470:AT471)*'Макро'!AL$64</f>
        <v>0</v>
      </c>
      <c r="AU472" s="244" t="n">
        <f aca="false" ca="true" dt2D="false" dtr="false" t="normal">SUM(AU470:AU471)*'Макро'!AM$64</f>
        <v>0</v>
      </c>
      <c r="AV472" s="244" t="n">
        <f aca="false" ca="true" dt2D="false" dtr="false" t="normal">SUM(AV470:AV471)*'Макро'!AN$64</f>
        <v>0</v>
      </c>
      <c r="AW472" s="244" t="n">
        <f aca="false" ca="true" dt2D="false" dtr="false" t="normal">SUM(AW470:AW471)*'Макро'!AO$64</f>
        <v>0</v>
      </c>
      <c r="AX472" s="244" t="n">
        <f aca="false" ca="true" dt2D="false" dtr="false" t="normal">SUM(AX470:AX471)*'Макро'!AP$64</f>
        <v>0</v>
      </c>
      <c r="AY472" s="244" t="n">
        <f aca="false" ca="true" dt2D="false" dtr="false" t="normal">SUM(AY470:AY471)*'Макро'!AQ$64</f>
        <v>0</v>
      </c>
      <c r="AZ472" s="244" t="n">
        <f aca="false" ca="true" dt2D="false" dtr="false" t="normal">SUM(AZ470:AZ471)*'Макро'!AR$64</f>
        <v>0</v>
      </c>
      <c r="BA472" s="244" t="n">
        <f aca="false" ca="true" dt2D="false" dtr="false" t="normal">SUM(BA470:BA471)*'Макро'!AS$64</f>
        <v>0</v>
      </c>
      <c r="BB472" s="244" t="n">
        <f aca="false" ca="true" dt2D="false" dtr="false" t="normal">SUM(BB470:BB471)*'Макро'!AT$64</f>
        <v>0</v>
      </c>
      <c r="BC472" s="244" t="n">
        <f aca="false" ca="true" dt2D="false" dtr="false" t="normal">SUM(BC470:BC471)*'Макро'!AU$64</f>
        <v>0</v>
      </c>
      <c r="BD472" s="244" t="n">
        <f aca="false" ca="true" dt2D="false" dtr="false" t="normal">SUM(BD470:BD471)*'Макро'!AV$64</f>
        <v>0</v>
      </c>
      <c r="BE472" s="244" t="n">
        <f aca="false" ca="true" dt2D="false" dtr="false" t="normal">SUM(BE470:BE471)*'Макро'!AW$64</f>
        <v>0</v>
      </c>
      <c r="BF472" s="244" t="n">
        <f aca="false" ca="true" dt2D="false" dtr="false" t="normal">SUM(BF470:BF471)*'Макро'!AX$64</f>
        <v>0</v>
      </c>
      <c r="BG472" s="244" t="n">
        <f aca="false" ca="true" dt2D="false" dtr="false" t="normal">SUM(BG470:BG471)*'Макро'!AY$64</f>
        <v>0</v>
      </c>
      <c r="BH472" s="244" t="n">
        <f aca="false" ca="true" dt2D="false" dtr="false" t="normal">SUM(BH470:BH471)*'Макро'!AZ$64</f>
        <v>0</v>
      </c>
      <c r="BI472" s="244" t="n">
        <f aca="false" ca="true" dt2D="false" dtr="false" t="normal">SUM(BI470:BI471)*'Макро'!BA$64</f>
        <v>0</v>
      </c>
      <c r="BJ472" s="244" t="n">
        <f aca="false" ca="true" dt2D="false" dtr="false" t="normal">SUM(BJ470:BJ471)*'Макро'!BB$64</f>
        <v>0</v>
      </c>
      <c r="BK472" s="244" t="n">
        <f aca="false" ca="true" dt2D="false" dtr="false" t="normal">SUM(BK470:BK471)*'Макро'!BC$64</f>
        <v>0</v>
      </c>
      <c r="BL472" s="244" t="n">
        <f aca="false" ca="true" dt2D="false" dtr="false" t="normal">SUM(BL470:BL471)*'Макро'!BD$64</f>
        <v>0</v>
      </c>
      <c r="BM472" s="244" t="n">
        <f aca="false" ca="true" dt2D="false" dtr="false" t="normal">SUM(BM470:BM471)*'Макро'!BE$64</f>
        <v>0</v>
      </c>
      <c r="BN472" s="244" t="n">
        <f aca="false" ca="true" dt2D="false" dtr="false" t="normal">SUM(BN470:BN471)*'Макро'!BF$64</f>
        <v>0</v>
      </c>
      <c r="BO472" s="244" t="n">
        <f aca="false" ca="true" dt2D="false" dtr="false" t="normal">SUM(BO470:BO471)*'Макро'!BG$64</f>
        <v>0</v>
      </c>
      <c r="BP472" s="244" t="n">
        <f aca="false" ca="true" dt2D="false" dtr="false" t="normal">SUM(BP470:BP471)*'Макро'!BH$64</f>
        <v>0</v>
      </c>
      <c r="BQ472" s="244" t="n">
        <f aca="false" ca="true" dt2D="false" dtr="false" t="normal">SUM(BQ470:BQ471)*'Макро'!BI$64</f>
        <v>0</v>
      </c>
      <c r="BR472" s="244" t="n">
        <f aca="false" ca="true" dt2D="false" dtr="false" t="normal">SUM(BR470:BR471)*'Макро'!BJ$64</f>
        <v>0</v>
      </c>
      <c r="BS472" s="244" t="n">
        <f aca="false" ca="true" dt2D="false" dtr="false" t="normal">SUM(BS470:BS471)*'Макро'!BK$64</f>
        <v>0</v>
      </c>
      <c r="BT472" s="244" t="n">
        <f aca="false" ca="true" dt2D="false" dtr="false" t="normal">SUM(BT470:BT471)*'Макро'!BL$64</f>
        <v>0</v>
      </c>
    </row>
    <row hidden="true" ht="16.5" outlineLevel="1" r="473">
      <c r="A473" s="529" t="e">
        <f aca="false" ca="false" dt2D="false" dtr="false" t="normal">A472</f>
        <v>#N/A</v>
      </c>
      <c r="B473" s="482" t="s">
        <v>575</v>
      </c>
      <c r="C473" s="482" t="s">
        <v>739</v>
      </c>
      <c r="D473" s="482" t="str">
        <f aca="false" ca="false" dt2D="false" dtr="false" t="normal">I473</f>
        <v>Капитальные затраты на поддержание</v>
      </c>
      <c r="F473" s="482" t="e">
        <f aca="false" ca="false" dt2D="false" dtr="false" t="normal">F472</f>
        <v>#N/A</v>
      </c>
      <c r="G473" s="482" t="n">
        <f aca="false" ca="false" dt2D="false" dtr="false" t="normal">G472</f>
        <v>0</v>
      </c>
      <c r="I473" s="1" t="s">
        <v>573</v>
      </c>
      <c r="J473" s="634" t="n">
        <f aca="false" ca="false" dt2D="false" dtr="false" t="normal">SUM(L470, L471)*'Допущения'!$D$36</f>
        <v>0</v>
      </c>
      <c r="L473" s="572" t="n">
        <f aca="false" ca="false" dt2D="false" dtr="false" t="normal">SUM(M473:BT473)</f>
        <v>0</v>
      </c>
      <c r="M473" s="244" t="n">
        <f aca="false" ca="false" dt2D="false" dtr="false" t="normal">IF(SUMIFS('Периоды'!L$75:L$86, 'Периоды'!$K$75:$K$86, $G469)=1, IF('Периоды'!L$39&lt;365, IF(SUM(K473:L473)=0, $J473*'Макро'!E$57, 0), $J473*'Макро'!E$57), 0)</f>
        <v>0</v>
      </c>
      <c r="N473" s="244" t="n">
        <f aca="false" ca="false" dt2D="false" dtr="false" t="normal">IF(SUMIFS('Периоды'!M$75:M$86, 'Периоды'!$K$75:$K$86, $G469)=1, IF('Периоды'!M$39&lt;365, IF(SUM(L473:M473)=0, $J473*'Макро'!F$57, 0), $J473*'Макро'!F$57), 0)</f>
        <v>0</v>
      </c>
      <c r="O473" s="244" t="n">
        <f aca="false" ca="false" dt2D="false" dtr="false" t="normal">IF(SUMIFS('Периоды'!N$75:N$86, 'Периоды'!$K$75:$K$86, $G469)=1, IF('Периоды'!N$39&lt;365, IF(SUM(M473:N473)=0, $J473*'Макро'!G$57, 0), $J473*'Макро'!G$57), 0)</f>
        <v>0</v>
      </c>
      <c r="P473" s="244" t="n">
        <f aca="false" ca="false" dt2D="false" dtr="false" t="normal">IF(SUMIFS('Периоды'!O$75:O$86, 'Периоды'!$K$75:$K$86, $G469)=1, IF('Периоды'!O$39&lt;365, IF(SUM(N473:O473)=0, $J473*'Макро'!H$57, 0), $J473*'Макро'!H$57), 0)</f>
        <v>0</v>
      </c>
      <c r="Q473" s="244" t="n">
        <f aca="false" ca="false" dt2D="false" dtr="false" t="normal">IF(SUMIFS('Периоды'!P$75:P$86, 'Периоды'!$K$75:$K$86, $G469)=1, IF('Периоды'!P$39&lt;365, IF(SUM(O473:P473)=0, $J473*'Макро'!I$57, 0), $J473*'Макро'!I$57), 0)</f>
        <v>0</v>
      </c>
      <c r="R473" s="244" t="n">
        <f aca="false" ca="false" dt2D="false" dtr="false" t="normal">IF(SUMIFS('Периоды'!Q$75:Q$86, 'Периоды'!$K$75:$K$86, $G469)=1, IF('Периоды'!Q$39&lt;365, IF(SUM(P473:Q473)=0, $J473*'Макро'!J$57, 0), $J473*'Макро'!J$57), 0)</f>
        <v>0</v>
      </c>
      <c r="S473" s="244" t="n">
        <f aca="false" ca="false" dt2D="false" dtr="false" t="normal">IF(SUMIFS('Периоды'!R$75:R$86, 'Периоды'!$K$75:$K$86, $G469)=1, IF('Периоды'!R$39&lt;365, IF(SUM(Q473:R473)=0, $J473*'Макро'!K$57, 0), $J473*'Макро'!K$57), 0)</f>
        <v>0</v>
      </c>
      <c r="T473" s="244" t="n">
        <f aca="false" ca="false" dt2D="false" dtr="false" t="normal">IF(SUMIFS('Периоды'!S$75:S$86, 'Периоды'!$K$75:$K$86, $G469)=1, IF('Периоды'!S$39&lt;365, IF(SUM(R473:S473)=0, $J473*'Макро'!L$57, 0), $J473*'Макро'!L$57), 0)</f>
        <v>0</v>
      </c>
      <c r="U473" s="244" t="n">
        <f aca="false" ca="false" dt2D="false" dtr="false" t="normal">IF(SUMIFS('Периоды'!T$75:T$86, 'Периоды'!$K$75:$K$86, $G469)=1, IF('Периоды'!T$39&lt;365, IF(SUM(S473:T473)=0, $J473*'Макро'!M$57, 0), $J473*'Макро'!M$57), 0)</f>
        <v>0</v>
      </c>
      <c r="V473" s="244" t="n">
        <f aca="false" ca="false" dt2D="false" dtr="false" t="normal">IF(SUMIFS('Периоды'!U$75:U$86, 'Периоды'!$K$75:$K$86, $G469)=1, IF('Периоды'!U$39&lt;365, IF(SUM(T473:U473)=0, $J473*'Макро'!N$57, 0), $J473*'Макро'!N$57), 0)</f>
        <v>0</v>
      </c>
      <c r="W473" s="244" t="n">
        <f aca="false" ca="false" dt2D="false" dtr="false" t="normal">IF(SUMIFS('Периоды'!V$75:V$86, 'Периоды'!$K$75:$K$86, $G469)=1, IF('Периоды'!V$39&lt;365, IF(SUM(U473:V473)=0, $J473*'Макро'!O$57, 0), $J473*'Макро'!O$57), 0)</f>
        <v>0</v>
      </c>
      <c r="X473" s="244" t="n">
        <f aca="false" ca="false" dt2D="false" dtr="false" t="normal">IF(SUMIFS('Периоды'!W$75:W$86, 'Периоды'!$K$75:$K$86, $G469)=1, IF('Периоды'!W$39&lt;365, IF(SUM(V473:W473)=0, $J473*'Макро'!P$57, 0), $J473*'Макро'!P$57), 0)</f>
        <v>0</v>
      </c>
      <c r="Y473" s="244" t="n">
        <f aca="false" ca="false" dt2D="false" dtr="false" t="normal">IF(SUMIFS('Периоды'!X$75:X$86, 'Периоды'!$K$75:$K$86, $G469)=1, IF('Периоды'!X$39&lt;365, IF(SUM(W473:X473)=0, $J473*'Макро'!Q$57, 0), $J473*'Макро'!Q$57), 0)</f>
        <v>0</v>
      </c>
      <c r="Z473" s="244" t="n">
        <f aca="false" ca="false" dt2D="false" dtr="false" t="normal">IF(SUMIFS('Периоды'!Y$75:Y$86, 'Периоды'!$K$75:$K$86, $G469)=1, IF('Периоды'!Y$39&lt;365, IF(SUM(X473:Y473)=0, $J473*'Макро'!R$57, 0), $J473*'Макро'!R$57), 0)</f>
        <v>0</v>
      </c>
      <c r="AA473" s="244" t="n">
        <f aca="false" ca="false" dt2D="false" dtr="false" t="normal">IF(SUMIFS('Периоды'!Z$75:Z$86, 'Периоды'!$K$75:$K$86, $G469)=1, IF('Периоды'!Z$39&lt;365, IF(SUM(Y473:Z473)=0, $J473*'Макро'!S$57, 0), $J473*'Макро'!S$57), 0)</f>
        <v>0</v>
      </c>
      <c r="AB473" s="244" t="n">
        <f aca="false" ca="false" dt2D="false" dtr="false" t="normal">IF(SUMIFS('Периоды'!AA$75:AA$86, 'Периоды'!$K$75:$K$86, $G469)=1, IF('Периоды'!AA$39&lt;365, IF(SUM(Z473:AA473)=0, $J473*'Макро'!T$57, 0), $J473*'Макро'!T$57), 0)</f>
        <v>0</v>
      </c>
      <c r="AC473" s="244" t="n">
        <f aca="false" ca="false" dt2D="false" dtr="false" t="normal">IF(SUMIFS('Периоды'!AB$75:AB$86, 'Периоды'!$K$75:$K$86, $G469)=1, IF('Периоды'!AB$39&lt;365, IF(SUM(AA473:AB473)=0, $J473*'Макро'!U$57, 0), $J473*'Макро'!U$57), 0)</f>
        <v>0</v>
      </c>
      <c r="AD473" s="244" t="n">
        <f aca="false" ca="false" dt2D="false" dtr="false" t="normal">IF(SUMIFS('Периоды'!AC$75:AC$86, 'Периоды'!$K$75:$K$86, $G469)=1, IF('Периоды'!AC$39&lt;365, IF(SUM(AB473:AC473)=0, $J473*'Макро'!V$57, 0), $J473*'Макро'!V$57), 0)</f>
        <v>0</v>
      </c>
      <c r="AE473" s="244" t="n">
        <f aca="false" ca="false" dt2D="false" dtr="false" t="normal">IF(SUMIFS('Периоды'!AD$75:AD$86, 'Периоды'!$K$75:$K$86, $G469)=1, IF('Периоды'!AD$39&lt;365, IF(SUM(AC473:AD473)=0, $J473*'Макро'!W$57, 0), $J473*'Макро'!W$57), 0)</f>
        <v>0</v>
      </c>
      <c r="AF473" s="244" t="n">
        <f aca="false" ca="false" dt2D="false" dtr="false" t="normal">IF(SUMIFS('Периоды'!AE$75:AE$86, 'Периоды'!$K$75:$K$86, $G469)=1, IF('Периоды'!AE$39&lt;365, IF(SUM(AD473:AE473)=0, $J473*'Макро'!X$57, 0), $J473*'Макро'!X$57), 0)</f>
        <v>0</v>
      </c>
      <c r="AG473" s="244" t="n">
        <f aca="false" ca="false" dt2D="false" dtr="false" t="normal">IF(SUMIFS('Периоды'!AF$75:AF$86, 'Периоды'!$K$75:$K$86, $G469)=1, IF('Периоды'!AF$39&lt;365, IF(SUM(AE473:AF473)=0, $J473*'Макро'!Y$57, 0), $J473*'Макро'!Y$57), 0)</f>
        <v>0</v>
      </c>
      <c r="AH473" s="244" t="n">
        <f aca="false" ca="false" dt2D="false" dtr="false" t="normal">IF(SUMIFS('Периоды'!AG$75:AG$86, 'Периоды'!$K$75:$K$86, $G469)=1, IF('Периоды'!AG$39&lt;365, IF(SUM(AF473:AG473)=0, $J473*'Макро'!Z$57, 0), $J473*'Макро'!Z$57), 0)</f>
        <v>0</v>
      </c>
      <c r="AI473" s="244" t="n">
        <f aca="false" ca="false" dt2D="false" dtr="false" t="normal">IF(SUMIFS('Периоды'!AH$75:AH$86, 'Периоды'!$K$75:$K$86, $G469)=1, IF('Периоды'!AH$39&lt;365, IF(SUM(AG473:AH473)=0, $J473*'Макро'!AA$57, 0), $J473*'Макро'!AA$57), 0)</f>
        <v>0</v>
      </c>
      <c r="AJ473" s="244" t="n">
        <f aca="false" ca="false" dt2D="false" dtr="false" t="normal">IF(SUMIFS('Периоды'!AI$75:AI$86, 'Периоды'!$K$75:$K$86, $G469)=1, IF('Периоды'!AI$39&lt;365, IF(SUM(AH473:AI473)=0, $J473*'Макро'!AB$57, 0), $J473*'Макро'!AB$57), 0)</f>
        <v>0</v>
      </c>
      <c r="AK473" s="244" t="n">
        <f aca="false" ca="false" dt2D="false" dtr="false" t="normal">IF(SUMIFS('Периоды'!AJ$75:AJ$86, 'Периоды'!$K$75:$K$86, $G469)=1, IF('Периоды'!AJ$39&lt;365, IF(SUM(AI473:AJ473)=0, $J473*'Макро'!AC$57, 0), $J473*'Макро'!AC$57), 0)</f>
        <v>0</v>
      </c>
      <c r="AL473" s="244" t="n">
        <f aca="false" ca="false" dt2D="false" dtr="false" t="normal">IF(SUMIFS('Периоды'!AK$75:AK$86, 'Периоды'!$K$75:$K$86, $G469)=1, IF('Периоды'!AK$39&lt;365, IF(SUM(AJ473:AK473)=0, $J473*'Макро'!AD$57, 0), $J473*'Макро'!AD$57), 0)</f>
        <v>0</v>
      </c>
      <c r="AM473" s="244" t="n">
        <f aca="false" ca="false" dt2D="false" dtr="false" t="normal">IF(SUMIFS('Периоды'!AL$75:AL$86, 'Периоды'!$K$75:$K$86, $G469)=1, IF('Периоды'!AL$39&lt;365, IF(SUM(AK473:AL473)=0, $J473*'Макро'!AE$57, 0), $J473*'Макро'!AE$57), 0)</f>
        <v>0</v>
      </c>
      <c r="AN473" s="244" t="n">
        <f aca="false" ca="false" dt2D="false" dtr="false" t="normal">IF(SUMIFS('Периоды'!AM$75:AM$86, 'Периоды'!$K$75:$K$86, $G469)=1, IF('Периоды'!AM$39&lt;365, IF(SUM(AL473:AM473)=0, $J473*'Макро'!AF$57, 0), $J473*'Макро'!AF$57), 0)</f>
        <v>0</v>
      </c>
      <c r="AO473" s="244" t="n">
        <f aca="false" ca="false" dt2D="false" dtr="false" t="normal">IF(SUMIFS('Периоды'!AN$75:AN$86, 'Периоды'!$K$75:$K$86, $G469)=1, IF('Периоды'!AN$39&lt;365, IF(SUM(AM473:AN473)=0, $J473*'Макро'!AG$57, 0), $J473*'Макро'!AG$57), 0)</f>
        <v>0</v>
      </c>
      <c r="AP473" s="244" t="n">
        <f aca="false" ca="false" dt2D="false" dtr="false" t="normal">IF(SUMIFS('Периоды'!AO$75:AO$86, 'Периоды'!$K$75:$K$86, $G469)=1, IF('Периоды'!AO$39&lt;365, IF(SUM(AN473:AO473)=0, $J473*'Макро'!AH$57, 0), $J473*'Макро'!AH$57), 0)</f>
        <v>0</v>
      </c>
      <c r="AQ473" s="244" t="n">
        <f aca="false" ca="false" dt2D="false" dtr="false" t="normal">IF(SUMIFS('Периоды'!AP$75:AP$86, 'Периоды'!$K$75:$K$86, $G469)=1, IF('Периоды'!AP$39&lt;365, IF(SUM(AO473:AP473)=0, $J473*'Макро'!AI$57, 0), $J473*'Макро'!AI$57), 0)</f>
        <v>0</v>
      </c>
      <c r="AR473" s="244" t="n">
        <f aca="false" ca="false" dt2D="false" dtr="false" t="normal">IF(SUMIFS('Периоды'!AQ$75:AQ$86, 'Периоды'!$K$75:$K$86, $G469)=1, IF('Периоды'!AQ$39&lt;365, IF(SUM(AP473:AQ473)=0, $J473*'Макро'!AJ$57, 0), $J473*'Макро'!AJ$57), 0)</f>
        <v>0</v>
      </c>
      <c r="AS473" s="244" t="n">
        <f aca="false" ca="false" dt2D="false" dtr="false" t="normal">IF(SUMIFS('Периоды'!AR$75:AR$86, 'Периоды'!$K$75:$K$86, $G469)=1, IF('Периоды'!AR$39&lt;365, IF(SUM(AQ473:AR473)=0, $J473*'Макро'!AK$57, 0), $J473*'Макро'!AK$57), 0)</f>
        <v>0</v>
      </c>
      <c r="AT473" s="244" t="n">
        <f aca="false" ca="false" dt2D="false" dtr="false" t="normal">IF(SUMIFS('Периоды'!AS$75:AS$86, 'Периоды'!$K$75:$K$86, $G469)=1, IF('Периоды'!AS$39&lt;365, IF(SUM(AR473:AS473)=0, $J473*'Макро'!AL$57, 0), $J473*'Макро'!AL$57), 0)</f>
        <v>0</v>
      </c>
      <c r="AU473" s="244" t="n">
        <f aca="false" ca="false" dt2D="false" dtr="false" t="normal">IF(SUMIFS('Периоды'!AT$75:AT$86, 'Периоды'!$K$75:$K$86, $G469)=1, IF('Периоды'!AT$39&lt;365, IF(SUM(AS473:AT473)=0, $J473*'Макро'!AM$57, 0), $J473*'Макро'!AM$57), 0)</f>
        <v>0</v>
      </c>
      <c r="AV473" s="244" t="n">
        <f aca="false" ca="false" dt2D="false" dtr="false" t="normal">IF(SUMIFS('Периоды'!AU$75:AU$86, 'Периоды'!$K$75:$K$86, $G469)=1, IF('Периоды'!AU$39&lt;365, IF(SUM(AT473:AU473)=0, $J473*'Макро'!AN$57, 0), $J473*'Макро'!AN$57), 0)</f>
        <v>0</v>
      </c>
      <c r="AW473" s="244" t="n">
        <f aca="false" ca="false" dt2D="false" dtr="false" t="normal">IF(SUMIFS('Периоды'!AV$75:AV$86, 'Периоды'!$K$75:$K$86, $G469)=1, IF('Периоды'!AV$39&lt;365, IF(SUM(AU473:AV473)=0, $J473*'Макро'!AO$57, 0), $J473*'Макро'!AO$57), 0)</f>
        <v>0</v>
      </c>
      <c r="AX473" s="244" t="n">
        <f aca="false" ca="false" dt2D="false" dtr="false" t="normal">IF(SUMIFS('Периоды'!AW$75:AW$86, 'Периоды'!$K$75:$K$86, $G469)=1, IF('Периоды'!AW$39&lt;365, IF(SUM(AV473:AW473)=0, $J473*'Макро'!AP$57, 0), $J473*'Макро'!AP$57), 0)</f>
        <v>0</v>
      </c>
      <c r="AY473" s="244" t="n">
        <f aca="false" ca="false" dt2D="false" dtr="false" t="normal">IF(SUMIFS('Периоды'!AX$75:AX$86, 'Периоды'!$K$75:$K$86, $G469)=1, IF('Периоды'!AX$39&lt;365, IF(SUM(AW473:AX473)=0, $J473*'Макро'!AQ$57, 0), $J473*'Макро'!AQ$57), 0)</f>
        <v>0</v>
      </c>
      <c r="AZ473" s="244" t="n">
        <f aca="false" ca="false" dt2D="false" dtr="false" t="normal">IF(SUMIFS('Периоды'!AY$75:AY$86, 'Периоды'!$K$75:$K$86, $G469)=1, IF('Периоды'!AY$39&lt;365, IF(SUM(AX473:AY473)=0, $J473*'Макро'!AR$57, 0), $J473*'Макро'!AR$57), 0)</f>
        <v>0</v>
      </c>
      <c r="BA473" s="244" t="n">
        <f aca="false" ca="false" dt2D="false" dtr="false" t="normal">IF(SUMIFS('Периоды'!AZ$75:AZ$86, 'Периоды'!$K$75:$K$86, $G469)=1, IF('Периоды'!AZ$39&lt;365, IF(SUM(AY473:AZ473)=0, $J473*'Макро'!AS$57, 0), $J473*'Макро'!AS$57), 0)</f>
        <v>0</v>
      </c>
      <c r="BB473" s="244" t="n">
        <f aca="false" ca="false" dt2D="false" dtr="false" t="normal">IF(SUMIFS('Периоды'!BA$75:BA$86, 'Периоды'!$K$75:$K$86, $G469)=1, IF('Периоды'!BA$39&lt;365, IF(SUM(AZ473:BA473)=0, $J473*'Макро'!AT$57, 0), $J473*'Макро'!AT$57), 0)</f>
        <v>0</v>
      </c>
      <c r="BC473" s="244" t="n">
        <f aca="false" ca="false" dt2D="false" dtr="false" t="normal">IF(SUMIFS('Периоды'!BB$75:BB$86, 'Периоды'!$K$75:$K$86, $G469)=1, IF('Периоды'!BB$39&lt;365, IF(SUM(BA473:BB473)=0, $J473*'Макро'!AU$57, 0), $J473*'Макро'!AU$57), 0)</f>
        <v>0</v>
      </c>
      <c r="BD473" s="244" t="n">
        <f aca="false" ca="false" dt2D="false" dtr="false" t="normal">IF(SUMIFS('Периоды'!BC$75:BC$86, 'Периоды'!$K$75:$K$86, $G469)=1, IF('Периоды'!BC$39&lt;365, IF(SUM(BB473:BC473)=0, $J473*'Макро'!AV$57, 0), $J473*'Макро'!AV$57), 0)</f>
        <v>0</v>
      </c>
      <c r="BE473" s="244" t="n">
        <f aca="false" ca="false" dt2D="false" dtr="false" t="normal">IF(SUMIFS('Периоды'!BD$75:BD$86, 'Периоды'!$K$75:$K$86, $G469)=1, IF('Периоды'!BD$39&lt;365, IF(SUM(BC473:BD473)=0, $J473*'Макро'!AW$57, 0), $J473*'Макро'!AW$57), 0)</f>
        <v>0</v>
      </c>
      <c r="BF473" s="244" t="n">
        <f aca="false" ca="false" dt2D="false" dtr="false" t="normal">IF(SUMIFS('Периоды'!BE$75:BE$86, 'Периоды'!$K$75:$K$86, $G469)=1, IF('Периоды'!BE$39&lt;365, IF(SUM(BD473:BE473)=0, $J473*'Макро'!AX$57, 0), $J473*'Макро'!AX$57), 0)</f>
        <v>0</v>
      </c>
      <c r="BG473" s="244" t="n">
        <f aca="false" ca="false" dt2D="false" dtr="false" t="normal">IF(SUMIFS('Периоды'!BF$75:BF$86, 'Периоды'!$K$75:$K$86, $G469)=1, IF('Периоды'!BF$39&lt;365, IF(SUM(BE473:BF473)=0, $J473*'Макро'!AY$57, 0), $J473*'Макро'!AY$57), 0)</f>
        <v>0</v>
      </c>
      <c r="BH473" s="244" t="n">
        <f aca="false" ca="false" dt2D="false" dtr="false" t="normal">IF(SUMIFS('Периоды'!BG$75:BG$86, 'Периоды'!$K$75:$K$86, $G469)=1, IF('Периоды'!BG$39&lt;365, IF(SUM(BF473:BG473)=0, $J473*'Макро'!AZ$57, 0), $J473*'Макро'!AZ$57), 0)</f>
        <v>0</v>
      </c>
      <c r="BI473" s="244" t="n">
        <f aca="false" ca="false" dt2D="false" dtr="false" t="normal">IF(SUMIFS('Периоды'!BH$75:BH$86, 'Периоды'!$K$75:$K$86, $G469)=1, IF('Периоды'!BH$39&lt;365, IF(SUM(BG473:BH473)=0, $J473*'Макро'!BA$57, 0), $J473*'Макро'!BA$57), 0)</f>
        <v>0</v>
      </c>
      <c r="BJ473" s="244" t="n">
        <f aca="false" ca="false" dt2D="false" dtr="false" t="normal">IF(SUMIFS('Периоды'!BI$75:BI$86, 'Периоды'!$K$75:$K$86, $G469)=1, IF('Периоды'!BI$39&lt;365, IF(SUM(BH473:BI473)=0, $J473*'Макро'!BB$57, 0), $J473*'Макро'!BB$57), 0)</f>
        <v>0</v>
      </c>
      <c r="BK473" s="244" t="n">
        <f aca="false" ca="false" dt2D="false" dtr="false" t="normal">IF(SUMIFS('Периоды'!BJ$75:BJ$86, 'Периоды'!$K$75:$K$86, $G469)=1, IF('Периоды'!BJ$39&lt;365, IF(SUM(BI473:BJ473)=0, $J473*'Макро'!BC$57, 0), $J473*'Макро'!BC$57), 0)</f>
        <v>0</v>
      </c>
      <c r="BL473" s="244" t="n">
        <f aca="false" ca="false" dt2D="false" dtr="false" t="normal">IF(SUMIFS('Периоды'!BK$75:BK$86, 'Периоды'!$K$75:$K$86, $G469)=1, IF('Периоды'!BK$39&lt;365, IF(SUM(BJ473:BK473)=0, $J473*'Макро'!BD$57, 0), $J473*'Макро'!BD$57), 0)</f>
        <v>0</v>
      </c>
      <c r="BM473" s="244" t="n">
        <f aca="false" ca="false" dt2D="false" dtr="false" t="normal">IF(SUMIFS('Периоды'!BL$75:BL$86, 'Периоды'!$K$75:$K$86, $G469)=1, IF('Периоды'!BL$39&lt;365, IF(SUM(BK473:BL473)=0, $J473*'Макро'!BE$57, 0), $J473*'Макро'!BE$57), 0)</f>
        <v>0</v>
      </c>
      <c r="BN473" s="244" t="n">
        <f aca="false" ca="false" dt2D="false" dtr="false" t="normal">IF(SUMIFS('Периоды'!BM$75:BM$86, 'Периоды'!$K$75:$K$86, $G469)=1, IF('Периоды'!BM$39&lt;365, IF(SUM(BL473:BM473)=0, $J473*'Макро'!BF$57, 0), $J473*'Макро'!BF$57), 0)</f>
        <v>0</v>
      </c>
      <c r="BO473" s="244" t="n">
        <f aca="false" ca="false" dt2D="false" dtr="false" t="normal">IF(SUMIFS('Периоды'!BN$75:BN$86, 'Периоды'!$K$75:$K$86, $G469)=1, IF('Периоды'!BN$39&lt;365, IF(SUM(BM473:BN473)=0, $J473*'Макро'!BG$57, 0), $J473*'Макро'!BG$57), 0)</f>
        <v>0</v>
      </c>
      <c r="BP473" s="244" t="n">
        <f aca="false" ca="false" dt2D="false" dtr="false" t="normal">IF(SUMIFS('Периоды'!BO$75:BO$86, 'Периоды'!$K$75:$K$86, $G469)=1, IF('Периоды'!BO$39&lt;365, IF(SUM(BN473:BO473)=0, $J473*'Макро'!BH$57, 0), $J473*'Макро'!BH$57), 0)</f>
        <v>0</v>
      </c>
      <c r="BQ473" s="244" t="n">
        <f aca="false" ca="false" dt2D="false" dtr="false" t="normal">IF(SUMIFS('Периоды'!BP$75:BP$86, 'Периоды'!$K$75:$K$86, $G469)=1, IF('Периоды'!BP$39&lt;365, IF(SUM(BO473:BP473)=0, $J473*'Макро'!BI$57, 0), $J473*'Макро'!BI$57), 0)</f>
        <v>0</v>
      </c>
      <c r="BR473" s="244" t="n">
        <f aca="false" ca="false" dt2D="false" dtr="false" t="normal">IF(SUMIFS('Периоды'!BQ$75:BQ$86, 'Периоды'!$K$75:$K$86, $G469)=1, IF('Периоды'!BQ$39&lt;365, IF(SUM(BP473:BQ473)=0, $J473*'Макро'!BJ$57, 0), $J473*'Макро'!BJ$57), 0)</f>
        <v>0</v>
      </c>
      <c r="BS473" s="244" t="n">
        <f aca="false" ca="false" dt2D="false" dtr="false" t="normal">IF(SUMIFS('Периоды'!BR$75:BR$86, 'Периоды'!$K$75:$K$86, $G469)=1, IF('Периоды'!BR$39&lt;365, IF(SUM(BQ473:BR473)=0, $J473*'Макро'!BK$57, 0), $J473*'Макро'!BK$57), 0)</f>
        <v>0</v>
      </c>
      <c r="BT473" s="244" t="n">
        <f aca="false" ca="false" dt2D="false" dtr="false" t="normal">IF(SUMIFS('Периоды'!BS$75:BS$86, 'Периоды'!$K$75:$K$86, $G469)=1, IF('Периоды'!BS$39&lt;365, IF(SUM(BR473:BS473)=0, $J473*'Макро'!BL$57, 0), $J473*'Макро'!BL$57), 0)</f>
        <v>0</v>
      </c>
    </row>
    <row hidden="true" ht="16.5" outlineLevel="1" r="474">
      <c r="A474" s="529" t="e">
        <f aca="false" ca="false" dt2D="false" dtr="false" t="normal">A473</f>
        <v>#N/A</v>
      </c>
      <c r="B474" s="482" t="s">
        <v>575</v>
      </c>
      <c r="C474" s="482" t="s">
        <v>295</v>
      </c>
      <c r="D474" s="482" t="str">
        <f aca="false" ca="false" dt2D="false" dtr="false" t="normal">I474</f>
        <v>НДС по капитальным затратам на поддержание</v>
      </c>
      <c r="F474" s="482" t="e">
        <f aca="false" ca="false" dt2D="false" dtr="false" t="normal">F473</f>
        <v>#N/A</v>
      </c>
      <c r="G474" s="482" t="n">
        <f aca="false" ca="false" dt2D="false" dtr="false" t="normal">G473</f>
        <v>0</v>
      </c>
      <c r="I474" s="1" t="s">
        <v>574</v>
      </c>
      <c r="L474" s="572" t="n">
        <f aca="false" ca="true" dt2D="false" dtr="false" t="normal">SUM(M474:BT474)</f>
        <v>0</v>
      </c>
      <c r="M474" s="244" t="n">
        <f aca="false" ca="true" dt2D="false" dtr="false" t="normal">M473*'Макро'!E$64</f>
        <v>0</v>
      </c>
      <c r="N474" s="244" t="n">
        <f aca="false" ca="true" dt2D="false" dtr="false" t="normal">N473*'Макро'!F$64</f>
        <v>0</v>
      </c>
      <c r="O474" s="244" t="n">
        <f aca="false" ca="true" dt2D="false" dtr="false" t="normal">O473*'Макро'!G$64</f>
        <v>0</v>
      </c>
      <c r="P474" s="244" t="n">
        <f aca="false" ca="true" dt2D="false" dtr="false" t="normal">P473*'Макро'!H$64</f>
        <v>0</v>
      </c>
      <c r="Q474" s="244" t="n">
        <f aca="false" ca="true" dt2D="false" dtr="false" t="normal">Q473*'Макро'!I$64</f>
        <v>0</v>
      </c>
      <c r="R474" s="244" t="n">
        <f aca="false" ca="true" dt2D="false" dtr="false" t="normal">R473*'Макро'!J$64</f>
        <v>0</v>
      </c>
      <c r="S474" s="244" t="n">
        <f aca="false" ca="true" dt2D="false" dtr="false" t="normal">S473*'Макро'!K$64</f>
        <v>0</v>
      </c>
      <c r="T474" s="244" t="n">
        <f aca="false" ca="true" dt2D="false" dtr="false" t="normal">T473*'Макро'!L$64</f>
        <v>0</v>
      </c>
      <c r="U474" s="244" t="n">
        <f aca="false" ca="true" dt2D="false" dtr="false" t="normal">U473*'Макро'!M$64</f>
        <v>0</v>
      </c>
      <c r="V474" s="244" t="n">
        <f aca="false" ca="true" dt2D="false" dtr="false" t="normal">V473*'Макро'!N$64</f>
        <v>0</v>
      </c>
      <c r="W474" s="244" t="n">
        <f aca="false" ca="true" dt2D="false" dtr="false" t="normal">W473*'Макро'!O$64</f>
        <v>0</v>
      </c>
      <c r="X474" s="244" t="n">
        <f aca="false" ca="true" dt2D="false" dtr="false" t="normal">X473*'Макро'!P$64</f>
        <v>0</v>
      </c>
      <c r="Y474" s="244" t="n">
        <f aca="false" ca="true" dt2D="false" dtr="false" t="normal">Y473*'Макро'!Q$64</f>
        <v>0</v>
      </c>
      <c r="Z474" s="244" t="n">
        <f aca="false" ca="true" dt2D="false" dtr="false" t="normal">Z473*'Макро'!R$64</f>
        <v>0</v>
      </c>
      <c r="AA474" s="244" t="n">
        <f aca="false" ca="true" dt2D="false" dtr="false" t="normal">AA473*'Макро'!S$64</f>
        <v>0</v>
      </c>
      <c r="AB474" s="244" t="n">
        <f aca="false" ca="true" dt2D="false" dtr="false" t="normal">AB473*'Макро'!T$64</f>
        <v>0</v>
      </c>
      <c r="AC474" s="244" t="n">
        <f aca="false" ca="true" dt2D="false" dtr="false" t="normal">AC473*'Макро'!U$64</f>
        <v>0</v>
      </c>
      <c r="AD474" s="244" t="n">
        <f aca="false" ca="true" dt2D="false" dtr="false" t="normal">AD473*'Макро'!V$64</f>
        <v>0</v>
      </c>
      <c r="AE474" s="244" t="n">
        <f aca="false" ca="true" dt2D="false" dtr="false" t="normal">AE473*'Макро'!W$64</f>
        <v>0</v>
      </c>
      <c r="AF474" s="244" t="n">
        <f aca="false" ca="true" dt2D="false" dtr="false" t="normal">AF473*'Макро'!X$64</f>
        <v>0</v>
      </c>
      <c r="AG474" s="244" t="n">
        <f aca="false" ca="true" dt2D="false" dtr="false" t="normal">AG473*'Макро'!Y$64</f>
        <v>0</v>
      </c>
      <c r="AH474" s="244" t="n">
        <f aca="false" ca="true" dt2D="false" dtr="false" t="normal">AH473*'Макро'!Z$64</f>
        <v>0</v>
      </c>
      <c r="AI474" s="244" t="n">
        <f aca="false" ca="true" dt2D="false" dtr="false" t="normal">AI473*'Макро'!AA$64</f>
        <v>0</v>
      </c>
      <c r="AJ474" s="244" t="n">
        <f aca="false" ca="true" dt2D="false" dtr="false" t="normal">AJ473*'Макро'!AB$64</f>
        <v>0</v>
      </c>
      <c r="AK474" s="244" t="n">
        <f aca="false" ca="true" dt2D="false" dtr="false" t="normal">AK473*'Макро'!AC$64</f>
        <v>0</v>
      </c>
      <c r="AL474" s="244" t="n">
        <f aca="false" ca="true" dt2D="false" dtr="false" t="normal">AL473*'Макро'!AD$64</f>
        <v>0</v>
      </c>
      <c r="AM474" s="244" t="n">
        <f aca="false" ca="true" dt2D="false" dtr="false" t="normal">AM473*'Макро'!AE$64</f>
        <v>0</v>
      </c>
      <c r="AN474" s="244" t="n">
        <f aca="false" ca="true" dt2D="false" dtr="false" t="normal">AN473*'Макро'!AF$64</f>
        <v>0</v>
      </c>
      <c r="AO474" s="244" t="n">
        <f aca="false" ca="true" dt2D="false" dtr="false" t="normal">AO473*'Макро'!AG$64</f>
        <v>0</v>
      </c>
      <c r="AP474" s="244" t="n">
        <f aca="false" ca="true" dt2D="false" dtr="false" t="normal">AP473*'Макро'!AH$64</f>
        <v>0</v>
      </c>
      <c r="AQ474" s="244" t="n">
        <f aca="false" ca="true" dt2D="false" dtr="false" t="normal">AQ473*'Макро'!AI$64</f>
        <v>0</v>
      </c>
      <c r="AR474" s="244" t="n">
        <f aca="false" ca="true" dt2D="false" dtr="false" t="normal">AR473*'Макро'!AJ$64</f>
        <v>0</v>
      </c>
      <c r="AS474" s="244" t="n">
        <f aca="false" ca="true" dt2D="false" dtr="false" t="normal">AS473*'Макро'!AK$64</f>
        <v>0</v>
      </c>
      <c r="AT474" s="244" t="n">
        <f aca="false" ca="true" dt2D="false" dtr="false" t="normal">AT473*'Макро'!AL$64</f>
        <v>0</v>
      </c>
      <c r="AU474" s="244" t="n">
        <f aca="false" ca="true" dt2D="false" dtr="false" t="normal">AU473*'Макро'!AM$64</f>
        <v>0</v>
      </c>
      <c r="AV474" s="244" t="n">
        <f aca="false" ca="true" dt2D="false" dtr="false" t="normal">AV473*'Макро'!AN$64</f>
        <v>0</v>
      </c>
      <c r="AW474" s="244" t="n">
        <f aca="false" ca="true" dt2D="false" dtr="false" t="normal">AW473*'Макро'!AO$64</f>
        <v>0</v>
      </c>
      <c r="AX474" s="244" t="n">
        <f aca="false" ca="true" dt2D="false" dtr="false" t="normal">AX473*'Макро'!AP$64</f>
        <v>0</v>
      </c>
      <c r="AY474" s="244" t="n">
        <f aca="false" ca="true" dt2D="false" dtr="false" t="normal">AY473*'Макро'!AQ$64</f>
        <v>0</v>
      </c>
      <c r="AZ474" s="244" t="n">
        <f aca="false" ca="true" dt2D="false" dtr="false" t="normal">AZ473*'Макро'!AR$64</f>
        <v>0</v>
      </c>
      <c r="BA474" s="244" t="n">
        <f aca="false" ca="true" dt2D="false" dtr="false" t="normal">BA473*'Макро'!AS$64</f>
        <v>0</v>
      </c>
      <c r="BB474" s="244" t="n">
        <f aca="false" ca="true" dt2D="false" dtr="false" t="normal">BB473*'Макро'!AT$64</f>
        <v>0</v>
      </c>
      <c r="BC474" s="244" t="n">
        <f aca="false" ca="true" dt2D="false" dtr="false" t="normal">BC473*'Макро'!AU$64</f>
        <v>0</v>
      </c>
      <c r="BD474" s="244" t="n">
        <f aca="false" ca="true" dt2D="false" dtr="false" t="normal">BD473*'Макро'!AV$64</f>
        <v>0</v>
      </c>
      <c r="BE474" s="244" t="n">
        <f aca="false" ca="true" dt2D="false" dtr="false" t="normal">BE473*'Макро'!AW$64</f>
        <v>0</v>
      </c>
      <c r="BF474" s="244" t="n">
        <f aca="false" ca="true" dt2D="false" dtr="false" t="normal">BF473*'Макро'!AX$64</f>
        <v>0</v>
      </c>
      <c r="BG474" s="244" t="n">
        <f aca="false" ca="true" dt2D="false" dtr="false" t="normal">BG473*'Макро'!AY$64</f>
        <v>0</v>
      </c>
      <c r="BH474" s="244" t="n">
        <f aca="false" ca="true" dt2D="false" dtr="false" t="normal">BH473*'Макро'!AZ$64</f>
        <v>0</v>
      </c>
      <c r="BI474" s="244" t="n">
        <f aca="false" ca="true" dt2D="false" dtr="false" t="normal">BI473*'Макро'!BA$64</f>
        <v>0</v>
      </c>
      <c r="BJ474" s="244" t="n">
        <f aca="false" ca="true" dt2D="false" dtr="false" t="normal">BJ473*'Макро'!BB$64</f>
        <v>0</v>
      </c>
      <c r="BK474" s="244" t="n">
        <f aca="false" ca="true" dt2D="false" dtr="false" t="normal">BK473*'Макро'!BC$64</f>
        <v>0</v>
      </c>
      <c r="BL474" s="244" t="n">
        <f aca="false" ca="true" dt2D="false" dtr="false" t="normal">BL473*'Макро'!BD$64</f>
        <v>0</v>
      </c>
      <c r="BM474" s="244" t="n">
        <f aca="false" ca="true" dt2D="false" dtr="false" t="normal">BM473*'Макро'!BE$64</f>
        <v>0</v>
      </c>
      <c r="BN474" s="244" t="n">
        <f aca="false" ca="true" dt2D="false" dtr="false" t="normal">BN473*'Макро'!BF$64</f>
        <v>0</v>
      </c>
      <c r="BO474" s="244" t="n">
        <f aca="false" ca="true" dt2D="false" dtr="false" t="normal">BO473*'Макро'!BG$64</f>
        <v>0</v>
      </c>
      <c r="BP474" s="244" t="n">
        <f aca="false" ca="true" dt2D="false" dtr="false" t="normal">BP473*'Макро'!BH$64</f>
        <v>0</v>
      </c>
      <c r="BQ474" s="244" t="n">
        <f aca="false" ca="true" dt2D="false" dtr="false" t="normal">BQ473*'Макро'!BI$64</f>
        <v>0</v>
      </c>
      <c r="BR474" s="244" t="n">
        <f aca="false" ca="true" dt2D="false" dtr="false" t="normal">BR473*'Макро'!BJ$64</f>
        <v>0</v>
      </c>
      <c r="BS474" s="244" t="n">
        <f aca="false" ca="true" dt2D="false" dtr="false" t="normal">BS473*'Макро'!BK$64</f>
        <v>0</v>
      </c>
      <c r="BT474" s="244" t="n">
        <f aca="false" ca="true" dt2D="false" dtr="false" t="normal">BT473*'Макро'!BL$64</f>
        <v>0</v>
      </c>
    </row>
    <row outlineLevel="0" r="475">
      <c r="I475" s="429" t="s">
        <v>493</v>
      </c>
      <c r="L475" s="235" t="n"/>
      <c r="M475" s="244" t="n"/>
      <c r="N475" s="244" t="n"/>
      <c r="O475" s="244" t="n"/>
      <c r="P475" s="244" t="n"/>
      <c r="Q475" s="244" t="n"/>
      <c r="R475" s="244" t="n"/>
      <c r="S475" s="244" t="n"/>
      <c r="T475" s="244" t="n"/>
      <c r="U475" s="244" t="n"/>
      <c r="V475" s="244" t="n"/>
      <c r="W475" s="244" t="n"/>
      <c r="X475" s="244" t="n"/>
      <c r="Y475" s="244" t="n"/>
      <c r="Z475" s="244" t="n"/>
      <c r="AA475" s="244" t="n"/>
      <c r="AB475" s="244" t="n"/>
      <c r="AC475" s="244" t="n"/>
      <c r="AD475" s="244" t="n"/>
      <c r="AE475" s="244" t="n"/>
      <c r="AF475" s="244" t="n"/>
      <c r="AG475" s="244" t="n"/>
      <c r="AH475" s="244" t="n"/>
      <c r="AI475" s="244" t="n"/>
      <c r="AJ475" s="244" t="n"/>
      <c r="AK475" s="244" t="n"/>
      <c r="AL475" s="244" t="n"/>
      <c r="AM475" s="244" t="n"/>
      <c r="AN475" s="244" t="n"/>
      <c r="AO475" s="244" t="n"/>
      <c r="AP475" s="244" t="n"/>
      <c r="AQ475" s="244" t="n"/>
      <c r="AR475" s="244" t="n"/>
      <c r="AS475" s="244" t="n"/>
      <c r="AT475" s="244" t="n"/>
      <c r="AU475" s="244" t="n"/>
      <c r="AV475" s="244" t="n"/>
      <c r="AW475" s="244" t="n"/>
      <c r="AX475" s="244" t="n"/>
      <c r="AY475" s="244" t="n"/>
      <c r="AZ475" s="244" t="n"/>
      <c r="BA475" s="244" t="n"/>
      <c r="BB475" s="244" t="n"/>
      <c r="BC475" s="244" t="n"/>
      <c r="BD475" s="244" t="n"/>
      <c r="BE475" s="244" t="n"/>
      <c r="BF475" s="244" t="n"/>
      <c r="BG475" s="244" t="n"/>
      <c r="BH475" s="244" t="n"/>
      <c r="BI475" s="244" t="n"/>
      <c r="BJ475" s="244" t="n"/>
      <c r="BK475" s="244" t="n"/>
      <c r="BL475" s="244" t="n"/>
      <c r="BM475" s="244" t="n"/>
      <c r="BN475" s="244" t="n"/>
      <c r="BO475" s="244" t="n"/>
      <c r="BP475" s="244" t="n"/>
      <c r="BQ475" s="244" t="n"/>
      <c r="BR475" s="244" t="n"/>
      <c r="BS475" s="244" t="n"/>
      <c r="BT475" s="244" t="n"/>
    </row>
    <row outlineLevel="0" r="476">
      <c r="I476" s="436" t="s">
        <v>494</v>
      </c>
      <c r="L476" s="235" t="n"/>
      <c r="M476" s="244" t="n"/>
      <c r="N476" s="244" t="n"/>
      <c r="O476" s="244" t="n"/>
      <c r="P476" s="244" t="n"/>
      <c r="Q476" s="244" t="n"/>
      <c r="R476" s="244" t="n"/>
      <c r="S476" s="244" t="n"/>
      <c r="T476" s="244" t="n"/>
      <c r="U476" s="244" t="n"/>
      <c r="V476" s="244" t="n"/>
      <c r="W476" s="244" t="n"/>
      <c r="X476" s="244" t="n"/>
      <c r="Y476" s="244" t="n"/>
      <c r="Z476" s="244" t="n"/>
      <c r="AA476" s="244" t="n"/>
      <c r="AB476" s="244" t="n"/>
      <c r="AC476" s="244" t="n"/>
      <c r="AD476" s="244" t="n"/>
      <c r="AE476" s="244" t="n"/>
      <c r="AF476" s="244" t="n"/>
      <c r="AG476" s="244" t="n"/>
      <c r="AH476" s="244" t="n"/>
      <c r="AI476" s="244" t="n"/>
      <c r="AJ476" s="244" t="n"/>
      <c r="AK476" s="244" t="n"/>
      <c r="AL476" s="244" t="n"/>
      <c r="AM476" s="244" t="n"/>
      <c r="AN476" s="244" t="n"/>
      <c r="AO476" s="244" t="n"/>
      <c r="AP476" s="244" t="n"/>
      <c r="AQ476" s="244" t="n"/>
      <c r="AR476" s="244" t="n"/>
      <c r="AS476" s="244" t="n"/>
      <c r="AT476" s="244" t="n"/>
      <c r="AU476" s="244" t="n"/>
      <c r="AV476" s="244" t="n"/>
      <c r="AW476" s="244" t="n"/>
      <c r="AX476" s="244" t="n"/>
      <c r="AY476" s="244" t="n"/>
      <c r="AZ476" s="244" t="n"/>
      <c r="BA476" s="244" t="n"/>
      <c r="BB476" s="244" t="n"/>
      <c r="BC476" s="244" t="n"/>
      <c r="BD476" s="244" t="n"/>
      <c r="BE476" s="244" t="n"/>
      <c r="BF476" s="244" t="n"/>
      <c r="BG476" s="244" t="n"/>
      <c r="BH476" s="244" t="n"/>
      <c r="BI476" s="244" t="n"/>
      <c r="BJ476" s="244" t="n"/>
      <c r="BK476" s="244" t="n"/>
      <c r="BL476" s="244" t="n"/>
      <c r="BM476" s="244" t="n"/>
      <c r="BN476" s="244" t="n"/>
      <c r="BO476" s="244" t="n"/>
      <c r="BP476" s="244" t="n"/>
      <c r="BQ476" s="244" t="n"/>
      <c r="BR476" s="244" t="n"/>
      <c r="BS476" s="244" t="n"/>
      <c r="BT476" s="244" t="n"/>
    </row>
  </sheetData>
  <autoFilter ref="B1:B382"/>
  <mergeCells count="6">
    <mergeCell ref="I5:Z5"/>
    <mergeCell ref="I2:I3"/>
    <mergeCell ref="J2:J3"/>
    <mergeCell ref="K2:K3"/>
    <mergeCell ref="L2:L3"/>
    <mergeCell ref="M2:BT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15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173"/>
  <sheetViews>
    <sheetView showZeros="true" workbookViewId="0">
      <pane activePane="bottomRight" state="frozen" topLeftCell="K6" xSplit="10" ySplit="5"/>
    </sheetView>
  </sheetViews>
  <sheetFormatPr baseColWidth="8" customHeight="false" defaultColWidth="8.85546864361033" defaultRowHeight="16.5" zeroHeight="false"/>
  <cols>
    <col customWidth="true" hidden="true" max="1" min="1" outlineLevel="1" style="481" width="4.42578112907261"/>
    <col customWidth="true" hidden="true" max="2" min="2" outlineLevel="1" style="481" width="5.71093728722066"/>
    <col customWidth="true" hidden="true" max="3" min="3" outlineLevel="1" style="481" width="5.00000016916618"/>
    <col customWidth="true" hidden="true" max="4" min="4" outlineLevel="1" style="481" width="4.71093745638684"/>
    <col customWidth="true" hidden="true" max="5" min="5" outlineLevel="1" style="481" width="4.85546864361033"/>
    <col customWidth="true" hidden="true" max="6" min="6" outlineLevel="1" style="481" width="4.71093745638684"/>
    <col customWidth="true" hidden="true" max="7" min="7" outlineLevel="1" style="485" width="4.71093745638684"/>
    <col customWidth="true" max="8" min="8" outlineLevel="0" style="635" width="2.71093745638684"/>
    <col customWidth="true" max="9" min="9" outlineLevel="0" style="16" width="61.7109352572265"/>
    <col customWidth="true" max="10" min="10" outlineLevel="0" style="16" width="15.1406249709246"/>
    <col customWidth="true" max="11" min="11" outlineLevel="0" style="1" width="17.2851568348128"/>
    <col customWidth="true" max="12" min="12" outlineLevel="0" style="1" width="12.2851566656466"/>
    <col customWidth="true" max="13" min="13" outlineLevel="0" style="1" width="10.2851563273142"/>
    <col customWidth="true" max="14" min="14" outlineLevel="0" style="1" width="10.8554689819427"/>
    <col customWidth="true" max="15" min="15" outlineLevel="0" style="1" width="13.5703121471299"/>
    <col customWidth="true" max="16" min="16" outlineLevel="0" style="1" width="12.4257811290726"/>
    <col customWidth="true" max="17" min="17" outlineLevel="0" style="1" width="11.9999993233353"/>
    <col customWidth="true" max="18" min="18" outlineLevel="0" style="1" width="12.7109371180545"/>
    <col customWidth="true" max="19" min="19" outlineLevel="0" style="1" width="11.8554691511089"/>
    <col customWidth="true" max="20" min="20" outlineLevel="0" style="1" width="13.1406246325922"/>
    <col customWidth="true" max="21" min="21" outlineLevel="0" style="1" width="9.71093728722066"/>
    <col customWidth="true" max="22" min="22" outlineLevel="0" style="1" width="11.710937625553"/>
    <col bestFit="true" customWidth="true" max="23" min="23" outlineLevel="0" style="1" width="8.85546864361033"/>
    <col customWidth="true" max="24" min="24" outlineLevel="0" style="1" width="10.1406248017584"/>
    <col customWidth="true" max="30" min="25" outlineLevel="0" style="1" width="13.5703121471299"/>
    <col customWidth="true" max="67" min="31" outlineLevel="0" style="1" width="8.71093779471921"/>
    <col customWidth="true" max="72" min="68" outlineLevel="0" style="1" width="9.71093728722066"/>
    <col bestFit="true" customWidth="true" max="1024" min="73" outlineLevel="0" style="1" width="8.85546864361033"/>
  </cols>
  <sheetData>
    <row ht="33.75" outlineLevel="0" r="1">
      <c r="A1" s="395" t="n"/>
      <c r="B1" s="395" t="n"/>
      <c r="C1" s="395" t="n"/>
      <c r="D1" s="395" t="n"/>
      <c r="E1" s="395" t="n"/>
      <c r="F1" s="395" t="n"/>
      <c r="G1" s="395" t="n"/>
      <c r="H1" s="395" t="n"/>
      <c r="I1" s="18" t="s">
        <v>740</v>
      </c>
      <c r="J1" s="42" t="n"/>
      <c r="K1" s="124" t="n"/>
      <c r="L1" s="19" t="str">
        <f aca="false" ca="false" dt2D="false" dtr="false" t="normal">'Контроль'!$D$4</f>
        <v>тыс. руб.</v>
      </c>
      <c r="M1" s="636" t="n">
        <v>1</v>
      </c>
      <c r="N1" s="636" t="n">
        <v>1</v>
      </c>
      <c r="O1" s="636" t="n">
        <v>1</v>
      </c>
      <c r="P1" s="636" t="n">
        <v>1</v>
      </c>
      <c r="Q1" s="636" t="n">
        <v>2</v>
      </c>
      <c r="R1" s="636" t="n">
        <v>2</v>
      </c>
      <c r="S1" s="636" t="n">
        <v>2</v>
      </c>
      <c r="T1" s="636" t="n">
        <v>2</v>
      </c>
      <c r="U1" s="636" t="n">
        <v>3</v>
      </c>
      <c r="V1" s="636" t="n">
        <v>3</v>
      </c>
      <c r="W1" s="636" t="n">
        <v>3</v>
      </c>
      <c r="X1" s="636" t="n">
        <v>3</v>
      </c>
      <c r="Y1" s="636" t="n">
        <v>4</v>
      </c>
      <c r="Z1" s="636" t="n">
        <v>4</v>
      </c>
      <c r="AA1" s="636" t="n">
        <v>4</v>
      </c>
      <c r="AB1" s="636" t="n">
        <v>4</v>
      </c>
      <c r="AC1" s="636" t="n">
        <v>5</v>
      </c>
      <c r="AD1" s="636" t="n">
        <v>5</v>
      </c>
      <c r="AE1" s="636" t="n">
        <v>5</v>
      </c>
      <c r="AF1" s="636" t="n">
        <v>5</v>
      </c>
      <c r="AG1" s="636" t="n">
        <v>6</v>
      </c>
      <c r="AH1" s="636" t="n">
        <v>7</v>
      </c>
      <c r="AI1" s="636" t="n">
        <v>8</v>
      </c>
      <c r="AJ1" s="636" t="n">
        <v>9</v>
      </c>
      <c r="AK1" s="636" t="n">
        <v>10</v>
      </c>
      <c r="AL1" s="636" t="n">
        <v>11</v>
      </c>
      <c r="AM1" s="636" t="n">
        <v>12</v>
      </c>
      <c r="AN1" s="636" t="n">
        <v>13</v>
      </c>
      <c r="AO1" s="636" t="n">
        <v>14</v>
      </c>
      <c r="AP1" s="636" t="n">
        <v>15</v>
      </c>
    </row>
    <row customHeight="true" ht="14.4499998092651" outlineLevel="0" r="2">
      <c r="I2" s="438" t="s">
        <v>390</v>
      </c>
      <c r="J2" s="378" t="s">
        <v>532</v>
      </c>
      <c r="K2" s="378" t="s">
        <v>741</v>
      </c>
      <c r="L2" s="378" t="s">
        <v>393</v>
      </c>
      <c r="M2" s="380" t="s">
        <v>394</v>
      </c>
      <c r="N2" s="381" t="s"/>
      <c r="O2" s="381" t="s"/>
      <c r="P2" s="381" t="s"/>
      <c r="Q2" s="381" t="s"/>
      <c r="R2" s="381" t="s"/>
      <c r="S2" s="381" t="s"/>
      <c r="T2" s="381" t="s"/>
      <c r="U2" s="381" t="s"/>
      <c r="V2" s="381" t="s"/>
      <c r="W2" s="381" t="s"/>
      <c r="X2" s="381" t="s"/>
      <c r="Y2" s="381" t="s"/>
      <c r="Z2" s="381" t="s"/>
      <c r="AA2" s="381" t="s"/>
      <c r="AB2" s="381" t="s"/>
      <c r="AC2" s="381" t="s"/>
      <c r="AD2" s="381" t="s"/>
      <c r="AE2" s="381" t="s"/>
      <c r="AF2" s="381" t="s"/>
      <c r="AG2" s="381" t="s"/>
      <c r="AH2" s="381" t="s"/>
      <c r="AI2" s="381" t="s"/>
      <c r="AJ2" s="381" t="s"/>
      <c r="AK2" s="381" t="s"/>
      <c r="AL2" s="381" t="s"/>
      <c r="AM2" s="381" t="s"/>
      <c r="AN2" s="381" t="s"/>
      <c r="AO2" s="381" t="s"/>
      <c r="AP2" s="381" t="s"/>
      <c r="AQ2" s="381" t="s"/>
      <c r="AR2" s="381" t="s"/>
      <c r="AS2" s="381" t="s"/>
      <c r="AT2" s="381" t="s"/>
      <c r="AU2" s="381" t="s"/>
      <c r="AV2" s="381" t="s"/>
      <c r="AW2" s="381" t="s"/>
      <c r="AX2" s="381" t="s"/>
      <c r="AY2" s="381" t="s"/>
      <c r="AZ2" s="381" t="s"/>
      <c r="BA2" s="381" t="s"/>
      <c r="BB2" s="381" t="s"/>
      <c r="BC2" s="381" t="s"/>
      <c r="BD2" s="381" t="s"/>
      <c r="BE2" s="381" t="s"/>
      <c r="BF2" s="381" t="s"/>
      <c r="BG2" s="381" t="s"/>
      <c r="BH2" s="381" t="s"/>
      <c r="BI2" s="381" t="s"/>
      <c r="BJ2" s="381" t="s"/>
      <c r="BK2" s="381" t="s"/>
      <c r="BL2" s="381" t="s"/>
      <c r="BM2" s="381" t="s"/>
      <c r="BN2" s="381" t="s"/>
      <c r="BO2" s="381" t="s"/>
      <c r="BP2" s="381" t="s"/>
      <c r="BQ2" s="381" t="s"/>
      <c r="BR2" s="381" t="s"/>
      <c r="BS2" s="381" t="s"/>
      <c r="BT2" s="382" t="s"/>
    </row>
    <row customHeight="true" ht="17.4500007629395" outlineLevel="0" r="3">
      <c r="B3" s="481" t="s">
        <v>742</v>
      </c>
      <c r="C3" s="481" t="s">
        <v>397</v>
      </c>
      <c r="D3" s="637" t="s">
        <v>391</v>
      </c>
      <c r="E3" s="481" t="s">
        <v>624</v>
      </c>
      <c r="F3" s="637" t="s">
        <v>398</v>
      </c>
      <c r="G3" s="637" t="s">
        <v>399</v>
      </c>
      <c r="I3" s="439" t="s"/>
      <c r="J3" s="386" t="s"/>
      <c r="K3" s="386" t="s"/>
      <c r="L3" s="386" t="s"/>
      <c r="M3" s="380" t="str">
        <f aca="false" ca="false" dt2D="false" dtr="false" t="normal">'Периоды'!L37</f>
        <v>декабрь 1899</v>
      </c>
      <c r="N3" s="380" t="str">
        <f aca="false" ca="false" dt2D="false" dtr="false" t="normal">'Периоды'!M37</f>
        <v>январь 1900</v>
      </c>
      <c r="O3" s="380" t="str">
        <f aca="false" ca="false" dt2D="false" dtr="false" t="normal">'Периоды'!N37</f>
        <v>февраль 1900</v>
      </c>
      <c r="P3" s="380" t="str">
        <f aca="false" ca="false" dt2D="false" dtr="false" t="normal">'Периоды'!O37</f>
        <v>март 1900</v>
      </c>
      <c r="Q3" s="380" t="str">
        <f aca="false" ca="false" dt2D="false" dtr="false" t="normal">'Периоды'!P37</f>
        <v>апрель 1900</v>
      </c>
      <c r="R3" s="380" t="str">
        <f aca="false" ca="false" dt2D="false" dtr="false" t="normal">'Периоды'!Q37</f>
        <v>май 1900</v>
      </c>
      <c r="S3" s="380" t="str">
        <f aca="false" ca="false" dt2D="false" dtr="false" t="normal">'Периоды'!R37</f>
        <v>июнь 1900</v>
      </c>
      <c r="T3" s="380" t="str">
        <f aca="false" ca="false" dt2D="false" dtr="false" t="normal">'Периоды'!S37</f>
        <v>июль 1900</v>
      </c>
      <c r="U3" s="380" t="str">
        <f aca="false" ca="false" dt2D="false" dtr="false" t="normal">'Периоды'!T37</f>
        <v>август 1900</v>
      </c>
      <c r="V3" s="380" t="str">
        <f aca="false" ca="false" dt2D="false" dtr="false" t="normal">'Периоды'!U37</f>
        <v>сентябрь 1900</v>
      </c>
      <c r="W3" s="380" t="str">
        <f aca="false" ca="false" dt2D="false" dtr="false" t="normal">'Периоды'!V37</f>
        <v>октябрь 1900</v>
      </c>
      <c r="X3" s="380" t="str">
        <f aca="false" ca="false" dt2D="false" dtr="false" t="normal">'Периоды'!W37</f>
        <v>ноябрь 1900</v>
      </c>
      <c r="Y3" s="380" t="str">
        <f aca="false" ca="false" dt2D="false" dtr="false" t="normal">'Периоды'!X37</f>
        <v>1 квартал 1901</v>
      </c>
      <c r="Z3" s="380" t="str">
        <f aca="false" ca="false" dt2D="false" dtr="false" t="normal">'Периоды'!Y37</f>
        <v>2 квартал 1901</v>
      </c>
      <c r="AA3" s="380" t="str">
        <f aca="false" ca="false" dt2D="false" dtr="false" t="normal">'Периоды'!Z37</f>
        <v>3 квартал 1901</v>
      </c>
      <c r="AB3" s="380" t="str">
        <f aca="false" ca="false" dt2D="false" dtr="false" t="normal">'Периоды'!AA37</f>
        <v>4 квартал 1901</v>
      </c>
      <c r="AC3" s="380" t="n">
        <f aca="false" ca="false" dt2D="false" dtr="false" t="normal">'Периоды'!AB37</f>
        <v>1902</v>
      </c>
      <c r="AD3" s="380" t="n">
        <f aca="false" ca="false" dt2D="false" dtr="false" t="normal">'Периоды'!AC37</f>
        <v>1903</v>
      </c>
      <c r="AE3" s="380" t="n">
        <f aca="false" ca="false" dt2D="false" dtr="false" t="normal">'Периоды'!AD37</f>
        <v>1904</v>
      </c>
      <c r="AF3" s="380" t="n">
        <f aca="false" ca="false" dt2D="false" dtr="false" t="normal">'Периоды'!AE37</f>
        <v>1905</v>
      </c>
      <c r="AG3" s="380" t="n">
        <f aca="false" ca="false" dt2D="false" dtr="false" t="normal">'Периоды'!AF37</f>
        <v>1906</v>
      </c>
      <c r="AH3" s="380" t="n">
        <f aca="false" ca="false" dt2D="false" dtr="false" t="normal">'Периоды'!AG37</f>
        <v>1907</v>
      </c>
      <c r="AI3" s="380" t="n">
        <f aca="false" ca="false" dt2D="false" dtr="false" t="normal">'Периоды'!AH37</f>
        <v>1908</v>
      </c>
      <c r="AJ3" s="380" t="n">
        <f aca="false" ca="false" dt2D="false" dtr="false" t="normal">'Периоды'!AI37</f>
        <v>1909</v>
      </c>
      <c r="AK3" s="380" t="n">
        <f aca="false" ca="false" dt2D="false" dtr="false" t="normal">'Периоды'!AJ37</f>
        <v>1910</v>
      </c>
      <c r="AL3" s="380" t="n">
        <f aca="false" ca="false" dt2D="false" dtr="false" t="normal">'Периоды'!AK37</f>
        <v>1911</v>
      </c>
      <c r="AM3" s="380" t="n">
        <f aca="false" ca="false" dt2D="false" dtr="false" t="normal">'Периоды'!AL37</f>
        <v>1912</v>
      </c>
      <c r="AN3" s="380" t="n">
        <f aca="false" ca="false" dt2D="false" dtr="false" t="normal">'Периоды'!AM37</f>
        <v>1913</v>
      </c>
      <c r="AO3" s="380" t="n">
        <f aca="false" ca="false" dt2D="false" dtr="false" t="normal">'Периоды'!AN37</f>
        <v>1914</v>
      </c>
      <c r="AP3" s="380" t="n">
        <f aca="false" ca="false" dt2D="false" dtr="false" t="normal">'Периоды'!AO37</f>
        <v>1915</v>
      </c>
      <c r="AQ3" s="380" t="n">
        <f aca="false" ca="false" dt2D="false" dtr="false" t="normal">'Периоды'!AP37</f>
        <v>1916</v>
      </c>
      <c r="AR3" s="380" t="n">
        <f aca="false" ca="false" dt2D="false" dtr="false" t="normal">'Периоды'!AQ37</f>
        <v>1917</v>
      </c>
      <c r="AS3" s="380" t="n">
        <f aca="false" ca="false" dt2D="false" dtr="false" t="normal">'Периоды'!AR37</f>
        <v>1918</v>
      </c>
      <c r="AT3" s="380" t="n">
        <f aca="false" ca="false" dt2D="false" dtr="false" t="normal">'Периоды'!AS37</f>
        <v>1919</v>
      </c>
      <c r="AU3" s="380" t="n">
        <f aca="false" ca="false" dt2D="false" dtr="false" t="normal">'Периоды'!AT37</f>
        <v>1920</v>
      </c>
      <c r="AV3" s="380" t="n">
        <f aca="false" ca="false" dt2D="false" dtr="false" t="normal">'Периоды'!AU37</f>
        <v>1921</v>
      </c>
      <c r="AW3" s="380" t="n">
        <f aca="false" ca="false" dt2D="false" dtr="false" t="normal">'Периоды'!AV37</f>
        <v>1922</v>
      </c>
      <c r="AX3" s="380" t="n">
        <f aca="false" ca="false" dt2D="false" dtr="false" t="normal">'Периоды'!AW37</f>
        <v>1923</v>
      </c>
      <c r="AY3" s="380" t="n">
        <f aca="false" ca="false" dt2D="false" dtr="false" t="normal">'Периоды'!AX37</f>
        <v>1924</v>
      </c>
      <c r="AZ3" s="380" t="n">
        <f aca="false" ca="false" dt2D="false" dtr="false" t="normal">'Периоды'!AY37</f>
        <v>1925</v>
      </c>
      <c r="BA3" s="380" t="n">
        <f aca="false" ca="false" dt2D="false" dtr="false" t="normal">'Периоды'!AZ37</f>
        <v>1926</v>
      </c>
      <c r="BB3" s="380" t="n">
        <f aca="false" ca="false" dt2D="false" dtr="false" t="normal">'Периоды'!BA37</f>
        <v>1927</v>
      </c>
      <c r="BC3" s="380" t="n">
        <f aca="false" ca="false" dt2D="false" dtr="false" t="normal">'Периоды'!BB37</f>
        <v>1928</v>
      </c>
      <c r="BD3" s="380" t="n">
        <f aca="false" ca="false" dt2D="false" dtr="false" t="normal">'Периоды'!BC37</f>
        <v>1929</v>
      </c>
      <c r="BE3" s="380" t="n">
        <f aca="false" ca="false" dt2D="false" dtr="false" t="normal">'Периоды'!BD37</f>
        <v>1930</v>
      </c>
      <c r="BF3" s="380" t="n">
        <f aca="false" ca="false" dt2D="false" dtr="false" t="normal">'Периоды'!BE37</f>
        <v>1931</v>
      </c>
      <c r="BG3" s="380" t="n">
        <f aca="false" ca="false" dt2D="false" dtr="false" t="normal">'Периоды'!BF37</f>
        <v>1932</v>
      </c>
      <c r="BH3" s="380" t="n">
        <f aca="false" ca="false" dt2D="false" dtr="false" t="normal">'Периоды'!BG37</f>
        <v>1933</v>
      </c>
      <c r="BI3" s="380" t="n">
        <f aca="false" ca="false" dt2D="false" dtr="false" t="normal">'Периоды'!BH37</f>
        <v>1934</v>
      </c>
      <c r="BJ3" s="380" t="n">
        <f aca="false" ca="false" dt2D="false" dtr="false" t="normal">'Периоды'!BI37</f>
        <v>1935</v>
      </c>
      <c r="BK3" s="380" t="n">
        <f aca="false" ca="false" dt2D="false" dtr="false" t="normal">'Периоды'!BJ37</f>
        <v>1936</v>
      </c>
      <c r="BL3" s="380" t="n">
        <f aca="false" ca="false" dt2D="false" dtr="false" t="normal">'Периоды'!BK37</f>
        <v>1937</v>
      </c>
      <c r="BM3" s="380" t="n">
        <f aca="false" ca="false" dt2D="false" dtr="false" t="normal">'Периоды'!BL37</f>
        <v>1938</v>
      </c>
      <c r="BN3" s="380" t="n">
        <f aca="false" ca="false" dt2D="false" dtr="false" t="normal">'Периоды'!BM37</f>
        <v>1939</v>
      </c>
      <c r="BO3" s="380" t="n">
        <f aca="false" ca="false" dt2D="false" dtr="false" t="normal">'Периоды'!BN37</f>
        <v>1940</v>
      </c>
      <c r="BP3" s="380" t="n">
        <f aca="false" ca="false" dt2D="false" dtr="false" t="normal">'Периоды'!BO37</f>
        <v>1941</v>
      </c>
      <c r="BQ3" s="380" t="n">
        <f aca="false" ca="false" dt2D="false" dtr="false" t="normal">'Периоды'!BP37</f>
        <v>1942</v>
      </c>
      <c r="BR3" s="380" t="n">
        <f aca="false" ca="false" dt2D="false" dtr="false" t="normal">'Периоды'!BQ37</f>
        <v>1943</v>
      </c>
      <c r="BS3" s="380" t="n">
        <f aca="false" ca="false" dt2D="false" dtr="false" t="normal">'Периоды'!BR37</f>
        <v>1944</v>
      </c>
      <c r="BT3" s="380" t="n">
        <f aca="false" ca="false" dt2D="false" dtr="false" t="normal">'Периоды'!BS37</f>
        <v>1945</v>
      </c>
    </row>
    <row customHeight="true" ht="11.4499998092651" outlineLevel="0" r="4">
      <c r="I4" s="441" t="n"/>
      <c r="J4" s="441" t="n"/>
      <c r="L4" s="638" t="n"/>
      <c r="M4" s="639" t="n"/>
      <c r="N4" s="639" t="n"/>
      <c r="O4" s="639" t="n"/>
      <c r="P4" s="639" t="n"/>
      <c r="Q4" s="639" t="n"/>
      <c r="R4" s="639" t="n"/>
      <c r="S4" s="639" t="n"/>
      <c r="T4" s="639" t="n"/>
      <c r="U4" s="639" t="n"/>
      <c r="V4" s="639" t="n"/>
      <c r="W4" s="639" t="n"/>
      <c r="X4" s="639" t="n"/>
      <c r="Y4" s="639" t="n"/>
      <c r="Z4" s="639" t="n"/>
      <c r="AA4" s="639" t="n"/>
      <c r="AB4" s="639" t="n"/>
      <c r="AC4" s="639" t="n"/>
      <c r="AD4" s="639" t="n"/>
      <c r="AE4" s="639" t="n"/>
      <c r="AF4" s="639" t="n"/>
      <c r="AG4" s="639" t="n"/>
      <c r="AH4" s="639" t="n"/>
      <c r="AI4" s="639" t="n"/>
      <c r="AJ4" s="639" t="n"/>
      <c r="AK4" s="639" t="n"/>
      <c r="AL4" s="639" t="n"/>
      <c r="AM4" s="639" t="n"/>
      <c r="AN4" s="639" t="n"/>
      <c r="AO4" s="639" t="n"/>
      <c r="AP4" s="639" t="n"/>
      <c r="AQ4" s="639" t="n"/>
      <c r="AR4" s="639" t="n"/>
      <c r="AS4" s="639" t="n"/>
      <c r="AT4" s="639" t="n"/>
      <c r="AU4" s="639" t="n"/>
      <c r="AV4" s="639" t="n"/>
      <c r="AW4" s="639" t="n"/>
      <c r="AX4" s="639" t="n"/>
      <c r="AY4" s="639" t="n"/>
      <c r="AZ4" s="639" t="n"/>
      <c r="BA4" s="639" t="n"/>
      <c r="BB4" s="639" t="n"/>
      <c r="BC4" s="639" t="n"/>
      <c r="BD4" s="639" t="n"/>
      <c r="BE4" s="639" t="n"/>
      <c r="BF4" s="639" t="n"/>
      <c r="BG4" s="639" t="n"/>
      <c r="BH4" s="639" t="n"/>
      <c r="BI4" s="639" t="n"/>
      <c r="BJ4" s="639" t="n"/>
      <c r="BK4" s="639" t="n"/>
      <c r="BL4" s="639" t="n"/>
      <c r="BM4" s="639" t="n"/>
      <c r="BN4" s="639" t="n"/>
      <c r="BO4" s="639" t="n"/>
      <c r="BP4" s="639" t="n"/>
      <c r="BQ4" s="639" t="n"/>
      <c r="BR4" s="639" t="n"/>
      <c r="BS4" s="639" t="n"/>
      <c r="BT4" s="639" t="n"/>
    </row>
    <row customFormat="true" ht="27" outlineLevel="0" r="5" s="361">
      <c r="A5" s="481" t="n"/>
      <c r="B5" s="481" t="n"/>
      <c r="C5" s="481" t="n"/>
      <c r="D5" s="481" t="n"/>
      <c r="E5" s="481" t="n"/>
      <c r="F5" s="481" t="n"/>
      <c r="G5" s="485" t="n"/>
      <c r="H5" s="635" t="n"/>
      <c r="I5" s="640" t="s">
        <v>743</v>
      </c>
      <c r="J5" s="641" t="s"/>
      <c r="K5" s="641" t="s"/>
      <c r="L5" s="641" t="s"/>
      <c r="M5" s="641" t="s"/>
      <c r="N5" s="641" t="s"/>
      <c r="O5" s="641" t="s"/>
      <c r="P5" s="641" t="s"/>
      <c r="Q5" s="641" t="s"/>
      <c r="R5" s="641" t="s"/>
      <c r="S5" s="641" t="s"/>
      <c r="T5" s="641" t="s"/>
      <c r="U5" s="641" t="s"/>
      <c r="V5" s="641" t="s"/>
      <c r="W5" s="641" t="s"/>
      <c r="X5" s="641" t="s"/>
      <c r="Y5" s="641" t="s"/>
      <c r="Z5" s="641" t="s"/>
      <c r="AA5" s="641" t="s"/>
      <c r="AB5" s="641" t="s"/>
      <c r="AC5" s="641" t="s"/>
      <c r="AD5" s="641" t="s"/>
      <c r="AE5" s="641" t="s"/>
      <c r="AF5" s="641" t="s"/>
      <c r="AG5" s="641" t="s"/>
      <c r="AH5" s="641" t="s"/>
      <c r="AI5" s="641" t="s"/>
      <c r="AJ5" s="641" t="s"/>
      <c r="AK5" s="641" t="s"/>
      <c r="AL5" s="641" t="s"/>
      <c r="AM5" s="641" t="s"/>
      <c r="AN5" s="641" t="s"/>
      <c r="AO5" s="641" t="s"/>
      <c r="AP5" s="641" t="s"/>
      <c r="AQ5" s="641" t="s"/>
      <c r="AR5" s="641" t="s"/>
      <c r="AS5" s="641" t="s"/>
      <c r="AT5" s="641" t="s"/>
      <c r="AU5" s="641" t="s"/>
      <c r="AV5" s="641" t="s"/>
      <c r="AW5" s="641" t="s"/>
      <c r="AX5" s="641" t="s"/>
      <c r="AY5" s="641" t="s"/>
      <c r="AZ5" s="641" t="s"/>
      <c r="BA5" s="641" t="s"/>
      <c r="BB5" s="641" t="s"/>
      <c r="BC5" s="641" t="s"/>
      <c r="BD5" s="641" t="s"/>
      <c r="BE5" s="641" t="s"/>
      <c r="BF5" s="641" t="s"/>
      <c r="BG5" s="641" t="s"/>
      <c r="BH5" s="641" t="s"/>
      <c r="BI5" s="641" t="s"/>
      <c r="BJ5" s="641" t="s"/>
      <c r="BK5" s="641" t="s"/>
      <c r="BL5" s="641" t="s"/>
      <c r="BM5" s="641" t="s"/>
      <c r="BN5" s="641" t="s"/>
      <c r="BO5" s="641" t="s"/>
      <c r="BP5" s="641" t="s"/>
      <c r="BQ5" s="641" t="s"/>
      <c r="BR5" s="641" t="s"/>
      <c r="BS5" s="641" t="s"/>
      <c r="BT5" s="642" t="s"/>
    </row>
    <row customFormat="true" ht="18" outlineLevel="0" r="6" s="361">
      <c r="A6" s="481" t="n"/>
      <c r="B6" s="481" t="n"/>
      <c r="C6" s="481" t="n"/>
      <c r="D6" s="481" t="n"/>
      <c r="E6" s="481" t="n"/>
      <c r="F6" s="481" t="n"/>
      <c r="G6" s="485" t="n"/>
      <c r="H6" s="635" t="n"/>
      <c r="I6" s="445" t="n"/>
      <c r="J6" s="538" t="n"/>
      <c r="K6" s="538" t="n"/>
      <c r="L6" s="538" t="n"/>
      <c r="AG6" s="537" t="n"/>
    </row>
    <row customFormat="true" ht="17.25" outlineLevel="0" r="7" s="361">
      <c r="A7" s="481" t="n"/>
      <c r="B7" s="481" t="n"/>
      <c r="C7" s="481" t="n"/>
      <c r="D7" s="481" t="n"/>
      <c r="E7" s="481" t="n"/>
      <c r="F7" s="481" t="n"/>
      <c r="G7" s="485" t="n"/>
      <c r="H7" s="635" t="n"/>
      <c r="I7" s="409" t="s">
        <v>338</v>
      </c>
      <c r="J7" s="538" t="n"/>
      <c r="K7" s="538" t="n"/>
      <c r="L7" s="643" t="n">
        <f aca="false" ca="false" dt2D="false" dtr="false" t="normal">SUM(L9:L14)</f>
        <v>0</v>
      </c>
      <c r="M7" s="644" t="n">
        <f aca="false" ca="false" dt2D="false" dtr="false" t="normal">SUM(M9:M14)</f>
        <v>0</v>
      </c>
      <c r="N7" s="644" t="n">
        <f aca="false" ca="false" dt2D="false" dtr="false" t="normal">SUM(N9:N14)</f>
        <v>0</v>
      </c>
      <c r="O7" s="644" t="n">
        <f aca="false" ca="false" dt2D="false" dtr="false" t="normal">SUM(O9:O14)</f>
        <v>0</v>
      </c>
      <c r="P7" s="644" t="n">
        <f aca="false" ca="false" dt2D="false" dtr="false" t="normal">SUM(P9:P14)</f>
        <v>0</v>
      </c>
      <c r="Q7" s="644" t="n">
        <f aca="false" ca="false" dt2D="false" dtr="false" t="normal">SUM(Q9:Q14)</f>
        <v>0</v>
      </c>
      <c r="R7" s="644" t="n">
        <f aca="false" ca="false" dt2D="false" dtr="false" t="normal">SUM(R9:R14)</f>
        <v>0</v>
      </c>
      <c r="S7" s="644" t="n">
        <f aca="false" ca="false" dt2D="false" dtr="false" t="normal">SUM(S9:S14)</f>
        <v>0</v>
      </c>
      <c r="T7" s="644" t="n">
        <f aca="false" ca="false" dt2D="false" dtr="false" t="normal">SUM(T9:T14)</f>
        <v>0</v>
      </c>
      <c r="U7" s="644" t="n">
        <f aca="false" ca="false" dt2D="false" dtr="false" t="normal">SUM(U9:U14)</f>
        <v>0</v>
      </c>
      <c r="V7" s="644" t="n">
        <f aca="false" ca="false" dt2D="false" dtr="false" t="normal">SUM(V9:V14)</f>
        <v>0</v>
      </c>
      <c r="W7" s="644" t="n">
        <f aca="false" ca="false" dt2D="false" dtr="false" t="normal">SUM(W9:W14)</f>
        <v>0</v>
      </c>
      <c r="X7" s="644" t="n">
        <f aca="false" ca="false" dt2D="false" dtr="false" t="normal">SUM(X9:X14)</f>
        <v>0</v>
      </c>
      <c r="Y7" s="644" t="n">
        <f aca="false" ca="false" dt2D="false" dtr="false" t="normal">SUM(Y9:Y14)</f>
        <v>0</v>
      </c>
      <c r="Z7" s="644" t="n">
        <f aca="false" ca="false" dt2D="false" dtr="false" t="normal">SUM(Z9:Z14)</f>
        <v>0</v>
      </c>
      <c r="AA7" s="644" t="n">
        <f aca="false" ca="false" dt2D="false" dtr="false" t="normal">SUM(AA9:AA14)</f>
        <v>0</v>
      </c>
      <c r="AB7" s="644" t="n">
        <f aca="false" ca="false" dt2D="false" dtr="false" t="normal">SUM(AB9:AB14)</f>
        <v>0</v>
      </c>
      <c r="AC7" s="644" t="n">
        <f aca="false" ca="false" dt2D="false" dtr="false" t="normal">SUM(AC9:AC14)</f>
        <v>0</v>
      </c>
      <c r="AD7" s="644" t="n">
        <f aca="false" ca="false" dt2D="false" dtr="false" t="normal">SUM(AD9:AD14)</f>
        <v>0</v>
      </c>
      <c r="AE7" s="644" t="n">
        <f aca="false" ca="false" dt2D="false" dtr="false" t="normal">SUM(AE9:AE14)</f>
        <v>0</v>
      </c>
      <c r="AF7" s="644" t="n">
        <f aca="false" ca="false" dt2D="false" dtr="false" t="normal">SUM(AF9:AF14)</f>
        <v>0</v>
      </c>
      <c r="AG7" s="645" t="n">
        <f aca="false" ca="false" dt2D="false" dtr="false" t="normal">SUM(AG9:AG14)</f>
        <v>0</v>
      </c>
      <c r="AH7" s="644" t="n">
        <f aca="false" ca="false" dt2D="false" dtr="false" t="normal">SUM(AH9:AH14)</f>
        <v>0</v>
      </c>
      <c r="AI7" s="644" t="n">
        <f aca="false" ca="false" dt2D="false" dtr="false" t="normal">SUM(AI9:AI14)</f>
        <v>0</v>
      </c>
      <c r="AJ7" s="644" t="n">
        <f aca="false" ca="false" dt2D="false" dtr="false" t="normal">SUM(AJ9:AJ14)</f>
        <v>0</v>
      </c>
      <c r="AK7" s="644" t="n">
        <f aca="false" ca="false" dt2D="false" dtr="false" t="normal">SUM(AK9:AK14)</f>
        <v>0</v>
      </c>
      <c r="AL7" s="644" t="n">
        <f aca="false" ca="false" dt2D="false" dtr="false" t="normal">SUM(AL9:AL14)</f>
        <v>0</v>
      </c>
      <c r="AM7" s="644" t="n">
        <f aca="false" ca="false" dt2D="false" dtr="false" t="normal">SUM(AM9:AM14)</f>
        <v>0</v>
      </c>
      <c r="AN7" s="644" t="n">
        <f aca="false" ca="false" dt2D="false" dtr="false" t="normal">SUM(AN9:AN14)</f>
        <v>0</v>
      </c>
      <c r="AO7" s="644" t="n">
        <f aca="false" ca="false" dt2D="false" dtr="false" t="normal">SUM(AO9:AO14)</f>
        <v>0</v>
      </c>
      <c r="AP7" s="644" t="n">
        <f aca="false" ca="false" dt2D="false" dtr="false" t="normal">SUM(AP9:AP14)</f>
        <v>0</v>
      </c>
      <c r="AQ7" s="644" t="n">
        <f aca="false" ca="false" dt2D="false" dtr="false" t="normal">SUM(AQ9:AQ14)</f>
        <v>0</v>
      </c>
      <c r="AR7" s="644" t="n">
        <f aca="false" ca="false" dt2D="false" dtr="false" t="normal">SUM(AR9:AR14)</f>
        <v>0</v>
      </c>
      <c r="AS7" s="644" t="n">
        <f aca="false" ca="false" dt2D="false" dtr="false" t="normal">SUM(AS9:AS14)</f>
        <v>0</v>
      </c>
      <c r="AT7" s="644" t="n">
        <f aca="false" ca="false" dt2D="false" dtr="false" t="normal">SUM(AT9:AT14)</f>
        <v>0</v>
      </c>
      <c r="AU7" s="644" t="n">
        <f aca="false" ca="false" dt2D="false" dtr="false" t="normal">SUM(AU9:AU14)</f>
        <v>0</v>
      </c>
      <c r="AV7" s="644" t="n">
        <f aca="false" ca="false" dt2D="false" dtr="false" t="normal">SUM(AV9:AV14)</f>
        <v>0</v>
      </c>
      <c r="AW7" s="644" t="n">
        <f aca="false" ca="false" dt2D="false" dtr="false" t="normal">SUM(AW9:AW14)</f>
        <v>0</v>
      </c>
      <c r="AX7" s="644" t="n">
        <f aca="false" ca="false" dt2D="false" dtr="false" t="normal">SUM(AX9:AX14)</f>
        <v>0</v>
      </c>
      <c r="AY7" s="644" t="n">
        <f aca="false" ca="false" dt2D="false" dtr="false" t="normal">SUM(AY9:AY14)</f>
        <v>0</v>
      </c>
      <c r="AZ7" s="644" t="n">
        <f aca="false" ca="false" dt2D="false" dtr="false" t="normal">SUM(AZ9:AZ14)</f>
        <v>0</v>
      </c>
      <c r="BA7" s="644" t="n">
        <f aca="false" ca="false" dt2D="false" dtr="false" t="normal">SUM(BA9:BA14)</f>
        <v>0</v>
      </c>
      <c r="BB7" s="644" t="n">
        <f aca="false" ca="false" dt2D="false" dtr="false" t="normal">SUM(BB9:BB14)</f>
        <v>0</v>
      </c>
      <c r="BC7" s="644" t="n">
        <f aca="false" ca="false" dt2D="false" dtr="false" t="normal">SUM(BC9:BC14)</f>
        <v>0</v>
      </c>
      <c r="BD7" s="644" t="n">
        <f aca="false" ca="false" dt2D="false" dtr="false" t="normal">SUM(BD9:BD14)</f>
        <v>0</v>
      </c>
      <c r="BE7" s="644" t="n">
        <f aca="false" ca="false" dt2D="false" dtr="false" t="normal">SUM(BE9:BE14)</f>
        <v>0</v>
      </c>
      <c r="BF7" s="644" t="n">
        <f aca="false" ca="false" dt2D="false" dtr="false" t="normal">SUM(BF9:BF14)</f>
        <v>0</v>
      </c>
      <c r="BG7" s="644" t="n">
        <f aca="false" ca="false" dt2D="false" dtr="false" t="normal">SUM(BG9:BG14)</f>
        <v>0</v>
      </c>
      <c r="BH7" s="644" t="n">
        <f aca="false" ca="false" dt2D="false" dtr="false" t="normal">SUM(BH9:BH14)</f>
        <v>0</v>
      </c>
      <c r="BI7" s="644" t="n">
        <f aca="false" ca="false" dt2D="false" dtr="false" t="normal">SUM(BI9:BI14)</f>
        <v>0</v>
      </c>
      <c r="BJ7" s="644" t="n">
        <f aca="false" ca="false" dt2D="false" dtr="false" t="normal">SUM(BJ9:BJ14)</f>
        <v>0</v>
      </c>
      <c r="BK7" s="644" t="n">
        <f aca="false" ca="false" dt2D="false" dtr="false" t="normal">SUM(BK9:BK14)</f>
        <v>0</v>
      </c>
      <c r="BL7" s="644" t="n">
        <f aca="false" ca="false" dt2D="false" dtr="false" t="normal">SUM(BL9:BL14)</f>
        <v>0</v>
      </c>
      <c r="BM7" s="644" t="n">
        <f aca="false" ca="false" dt2D="false" dtr="false" t="normal">SUM(BM9:BM14)</f>
        <v>0</v>
      </c>
      <c r="BN7" s="644" t="n">
        <f aca="false" ca="false" dt2D="false" dtr="false" t="normal">SUM(BN9:BN14)</f>
        <v>0</v>
      </c>
      <c r="BO7" s="644" t="n">
        <f aca="false" ca="false" dt2D="false" dtr="false" t="normal">SUM(BO9:BO14)</f>
        <v>0</v>
      </c>
      <c r="BP7" s="644" t="n">
        <f aca="false" ca="false" dt2D="false" dtr="false" t="normal">SUM(BP9:BP14)</f>
        <v>0</v>
      </c>
      <c r="BQ7" s="644" t="n">
        <f aca="false" ca="false" dt2D="false" dtr="false" t="normal">SUM(BQ9:BQ14)</f>
        <v>0</v>
      </c>
      <c r="BR7" s="644" t="n">
        <f aca="false" ca="false" dt2D="false" dtr="false" t="normal">SUM(BR9:BR14)</f>
        <v>0</v>
      </c>
      <c r="BS7" s="644" t="n">
        <f aca="false" ca="false" dt2D="false" dtr="false" t="normal">SUM(BS9:BS14)</f>
        <v>0</v>
      </c>
      <c r="BT7" s="644" t="n">
        <f aca="false" ca="false" dt2D="false" dtr="false" t="normal">SUM(BT9:BT14)</f>
        <v>0</v>
      </c>
    </row>
    <row customFormat="true" hidden="true" ht="16.5" outlineLevel="1" r="8" s="100">
      <c r="A8" s="481" t="n"/>
      <c r="B8" s="481" t="n"/>
      <c r="C8" s="481" t="n"/>
      <c r="D8" s="481" t="n"/>
      <c r="E8" s="481" t="n"/>
      <c r="F8" s="481" t="n"/>
      <c r="G8" s="485" t="n"/>
      <c r="H8" s="635" t="n"/>
      <c r="I8" s="201" t="s">
        <v>744</v>
      </c>
      <c r="J8" s="538" t="n"/>
      <c r="K8" s="538" t="n"/>
      <c r="L8" s="644" t="n"/>
      <c r="M8" s="367" t="n"/>
      <c r="N8" s="367" t="n"/>
      <c r="O8" s="367" t="n"/>
      <c r="P8" s="367" t="n"/>
      <c r="Q8" s="367" t="n"/>
      <c r="R8" s="367" t="n"/>
      <c r="S8" s="367" t="n"/>
      <c r="T8" s="367" t="n"/>
      <c r="U8" s="367" t="n"/>
      <c r="V8" s="367" t="n"/>
      <c r="W8" s="367" t="n"/>
      <c r="X8" s="367" t="n"/>
      <c r="Y8" s="367" t="n"/>
      <c r="Z8" s="367" t="n"/>
      <c r="AA8" s="367" t="n"/>
      <c r="AB8" s="367" t="n"/>
      <c r="AC8" s="367" t="n"/>
      <c r="AD8" s="367" t="n"/>
      <c r="AE8" s="367" t="n"/>
      <c r="AF8" s="367" t="n"/>
      <c r="AG8" s="646" t="n"/>
      <c r="AH8" s="367" t="n"/>
      <c r="AI8" s="367" t="n"/>
      <c r="AJ8" s="367" t="n"/>
      <c r="AK8" s="367" t="n"/>
      <c r="AL8" s="367" t="n"/>
      <c r="AM8" s="367" t="n"/>
      <c r="AN8" s="367" t="n"/>
      <c r="AO8" s="367" t="n"/>
      <c r="AP8" s="367" t="n"/>
      <c r="AQ8" s="367" t="n"/>
      <c r="AR8" s="367" t="n"/>
      <c r="AS8" s="367" t="n"/>
      <c r="AT8" s="367" t="n"/>
      <c r="AU8" s="367" t="n"/>
      <c r="AV8" s="367" t="n"/>
      <c r="AW8" s="367" t="n"/>
      <c r="AX8" s="367" t="n"/>
      <c r="AY8" s="367" t="n"/>
      <c r="AZ8" s="367" t="n"/>
      <c r="BA8" s="367" t="n"/>
      <c r="BB8" s="367" t="n"/>
      <c r="BC8" s="367" t="n"/>
      <c r="BD8" s="367" t="n"/>
      <c r="BE8" s="367" t="n"/>
      <c r="BF8" s="367" t="n"/>
      <c r="BG8" s="367" t="n"/>
      <c r="BH8" s="367" t="n"/>
      <c r="BI8" s="367" t="n"/>
      <c r="BJ8" s="367" t="n"/>
      <c r="BK8" s="367" t="n"/>
      <c r="BL8" s="367" t="n"/>
      <c r="BM8" s="367" t="n"/>
      <c r="BN8" s="367" t="n"/>
      <c r="BO8" s="367" t="n"/>
      <c r="BP8" s="367" t="n"/>
      <c r="BQ8" s="367" t="n"/>
      <c r="BR8" s="367" t="n"/>
      <c r="BS8" s="367" t="n"/>
      <c r="BT8" s="367" t="n"/>
    </row>
    <row customFormat="true" hidden="true" ht="16.5" outlineLevel="1" r="9" s="100">
      <c r="A9" s="481" t="n"/>
      <c r="B9" s="481" t="n"/>
      <c r="C9" s="481" t="n"/>
      <c r="D9" s="481" t="n"/>
      <c r="E9" s="481" t="n"/>
      <c r="F9" s="481" t="n"/>
      <c r="G9" s="485" t="n"/>
      <c r="H9" s="635" t="n"/>
      <c r="I9" s="647" t="s">
        <v>745</v>
      </c>
      <c r="J9" s="538" t="n"/>
      <c r="K9" s="538" t="n"/>
      <c r="L9" s="643" t="n">
        <f aca="false" ca="false" dt2D="false" dtr="false" t="normal">SUM(M9:BT9)</f>
        <v>0</v>
      </c>
      <c r="M9" s="503" t="n">
        <f aca="false" ca="false" dt2D="false" dtr="false" t="normal">SUMIFS(M:M, $E:$E, $I9, $D:$D, "да", $C:$C, "выручка")</f>
        <v>0</v>
      </c>
      <c r="N9" s="503" t="n">
        <f aca="false" ca="false" dt2D="false" dtr="false" t="normal">SUMIFS(N:N, $E:$E, $I9, $D:$D, "да", $C:$C, "выручка")</f>
        <v>0</v>
      </c>
      <c r="O9" s="503" t="n">
        <f aca="false" ca="false" dt2D="false" dtr="false" t="normal">SUMIFS(O:O, $E:$E, $I9, $D:$D, "да", $C:$C, "выручка")</f>
        <v>0</v>
      </c>
      <c r="P9" s="503" t="n">
        <f aca="false" ca="false" dt2D="false" dtr="false" t="normal">SUMIFS(P:P, $E:$E, $I9, $D:$D, "да", $C:$C, "выручка")</f>
        <v>0</v>
      </c>
      <c r="Q9" s="503" t="n">
        <f aca="false" ca="false" dt2D="false" dtr="false" t="normal">SUMIFS(Q:Q, $E:$E, $I9, $D:$D, "да", $C:$C, "выручка")</f>
        <v>0</v>
      </c>
      <c r="R9" s="503" t="n">
        <f aca="false" ca="false" dt2D="false" dtr="false" t="normal">SUMIFS(R:R, $E:$E, $I9, $D:$D, "да", $C:$C, "выручка")</f>
        <v>0</v>
      </c>
      <c r="S9" s="503" t="n">
        <f aca="false" ca="false" dt2D="false" dtr="false" t="normal">SUMIFS(S:S, $E:$E, $I9, $D:$D, "да", $C:$C, "выручка")</f>
        <v>0</v>
      </c>
      <c r="T9" s="503" t="n">
        <f aca="false" ca="false" dt2D="false" dtr="false" t="normal">SUMIFS(T:T, $E:$E, $I9, $D:$D, "да", $C:$C, "выручка")</f>
        <v>0</v>
      </c>
      <c r="U9" s="503" t="n">
        <f aca="false" ca="false" dt2D="false" dtr="false" t="normal">SUMIFS(U:U, $E:$E, $I9, $D:$D, "да", $C:$C, "выручка")</f>
        <v>0</v>
      </c>
      <c r="V9" s="503" t="n">
        <f aca="false" ca="false" dt2D="false" dtr="false" t="normal">SUMIFS(V:V, $E:$E, $I9, $D:$D, "да", $C:$C, "выручка")</f>
        <v>0</v>
      </c>
      <c r="W9" s="503" t="n">
        <f aca="false" ca="false" dt2D="false" dtr="false" t="normal">SUMIFS(W:W, $E:$E, $I9, $D:$D, "да", $C:$C, "выручка")</f>
        <v>0</v>
      </c>
      <c r="X9" s="503" t="n">
        <f aca="false" ca="false" dt2D="false" dtr="false" t="normal">SUMIFS(X:X, $E:$E, $I9, $D:$D, "да", $C:$C, "выручка")</f>
        <v>0</v>
      </c>
      <c r="Y9" s="503" t="n">
        <f aca="false" ca="false" dt2D="false" dtr="false" t="normal">SUMIFS(Y:Y, $E:$E, $I9, $D:$D, "да", $C:$C, "выручка")</f>
        <v>0</v>
      </c>
      <c r="Z9" s="503" t="n">
        <f aca="false" ca="false" dt2D="false" dtr="false" t="normal">SUMIFS(Z:Z, $E:$E, $I9, $D:$D, "да", $C:$C, "выручка")</f>
        <v>0</v>
      </c>
      <c r="AA9" s="503" t="n">
        <f aca="false" ca="false" dt2D="false" dtr="false" t="normal">SUMIFS(AA:AA, $E:$E, $I9, $D:$D, "да", $C:$C, "выручка")</f>
        <v>0</v>
      </c>
      <c r="AB9" s="503" t="n">
        <f aca="false" ca="false" dt2D="false" dtr="false" t="normal">SUMIFS(AB:AB, $E:$E, $I9, $D:$D, "да", $C:$C, "выручка")</f>
        <v>0</v>
      </c>
      <c r="AC9" s="503" t="n">
        <f aca="false" ca="false" dt2D="false" dtr="false" t="normal">SUMIFS(AC:AC, $E:$E, $I9, $D:$D, "да", $C:$C, "выручка")</f>
        <v>0</v>
      </c>
      <c r="AD9" s="503" t="n">
        <f aca="false" ca="false" dt2D="false" dtr="false" t="normal">SUMIFS(AD:AD, $E:$E, $I9, $D:$D, "да", $C:$C, "выручка")</f>
        <v>0</v>
      </c>
      <c r="AE9" s="503" t="n">
        <f aca="false" ca="false" dt2D="false" dtr="false" t="normal">SUMIFS(AE:AE, $E:$E, $I9, $D:$D, "да", $C:$C, "выручка")</f>
        <v>0</v>
      </c>
      <c r="AF9" s="503" t="n">
        <f aca="false" ca="false" dt2D="false" dtr="false" t="normal">SUMIFS(AF:AF, $E:$E, $I9, $D:$D, "да", $C:$C, "выручка")</f>
        <v>0</v>
      </c>
      <c r="AG9" s="503" t="n">
        <f aca="false" ca="false" dt2D="false" dtr="false" t="normal">SUMIFS(AG:AG, $E:$E, $I9, $D:$D, "да", $C:$C, "выручка")</f>
        <v>0</v>
      </c>
      <c r="AH9" s="503" t="n">
        <f aca="false" ca="false" dt2D="false" dtr="false" t="normal">SUMIFS(AH:AH, $E:$E, $I9, $D:$D, "да", $C:$C, "выручка")</f>
        <v>0</v>
      </c>
      <c r="AI9" s="503" t="n">
        <f aca="false" ca="false" dt2D="false" dtr="false" t="normal">SUMIFS(AI:AI, $E:$E, $I9, $D:$D, "да", $C:$C, "выручка")</f>
        <v>0</v>
      </c>
      <c r="AJ9" s="503" t="n">
        <f aca="false" ca="false" dt2D="false" dtr="false" t="normal">SUMIFS(AJ:AJ, $E:$E, $I9, $D:$D, "да", $C:$C, "выручка")</f>
        <v>0</v>
      </c>
      <c r="AK9" s="503" t="n">
        <f aca="false" ca="false" dt2D="false" dtr="false" t="normal">SUMIFS(AK:AK, $E:$E, $I9, $D:$D, "да", $C:$C, "выручка")</f>
        <v>0</v>
      </c>
      <c r="AL9" s="503" t="n">
        <f aca="false" ca="false" dt2D="false" dtr="false" t="normal">SUMIFS(AL:AL, $E:$E, $I9, $D:$D, "да", $C:$C, "выручка")</f>
        <v>0</v>
      </c>
      <c r="AM9" s="503" t="n">
        <f aca="false" ca="false" dt2D="false" dtr="false" t="normal">SUMIFS(AM:AM, $E:$E, $I9, $D:$D, "да", $C:$C, "выручка")</f>
        <v>0</v>
      </c>
      <c r="AN9" s="503" t="n">
        <f aca="false" ca="false" dt2D="false" dtr="false" t="normal">SUMIFS(AN:AN, $E:$E, $I9, $D:$D, "да", $C:$C, "выручка")</f>
        <v>0</v>
      </c>
      <c r="AO9" s="503" t="n">
        <f aca="false" ca="false" dt2D="false" dtr="false" t="normal">SUMIFS(AO:AO, $E:$E, $I9, $D:$D, "да", $C:$C, "выручка")</f>
        <v>0</v>
      </c>
      <c r="AP9" s="503" t="n">
        <f aca="false" ca="false" dt2D="false" dtr="false" t="normal">SUMIFS(AP:AP, $E:$E, $I9, $D:$D, "да", $C:$C, "выручка")</f>
        <v>0</v>
      </c>
      <c r="AQ9" s="503" t="n">
        <f aca="false" ca="false" dt2D="false" dtr="false" t="normal">SUMIFS(AQ:AQ, $E:$E, $I9, $D:$D, "да", $C:$C, "выручка")</f>
        <v>0</v>
      </c>
      <c r="AR9" s="503" t="n">
        <f aca="false" ca="false" dt2D="false" dtr="false" t="normal">SUMIFS(AR:AR, $E:$E, $I9, $D:$D, "да", $C:$C, "выручка")</f>
        <v>0</v>
      </c>
      <c r="AS9" s="503" t="n">
        <f aca="false" ca="false" dt2D="false" dtr="false" t="normal">SUMIFS(AS:AS, $E:$E, $I9, $D:$D, "да", $C:$C, "выручка")</f>
        <v>0</v>
      </c>
      <c r="AT9" s="503" t="n">
        <f aca="false" ca="false" dt2D="false" dtr="false" t="normal">SUMIFS(AT:AT, $E:$E, $I9, $D:$D, "да", $C:$C, "выручка")</f>
        <v>0</v>
      </c>
      <c r="AU9" s="503" t="n">
        <f aca="false" ca="false" dt2D="false" dtr="false" t="normal">SUMIFS(AU:AU, $E:$E, $I9, $D:$D, "да", $C:$C, "выручка")</f>
        <v>0</v>
      </c>
      <c r="AV9" s="503" t="n">
        <f aca="false" ca="false" dt2D="false" dtr="false" t="normal">SUMIFS(AV:AV, $E:$E, $I9, $D:$D, "да", $C:$C, "выручка")</f>
        <v>0</v>
      </c>
      <c r="AW9" s="503" t="n">
        <f aca="false" ca="false" dt2D="false" dtr="false" t="normal">SUMIFS(AW:AW, $E:$E, $I9, $D:$D, "да", $C:$C, "выручка")</f>
        <v>0</v>
      </c>
      <c r="AX9" s="503" t="n">
        <f aca="false" ca="false" dt2D="false" dtr="false" t="normal">SUMIFS(AX:AX, $E:$E, $I9, $D:$D, "да", $C:$C, "выручка")</f>
        <v>0</v>
      </c>
      <c r="AY9" s="503" t="n">
        <f aca="false" ca="false" dt2D="false" dtr="false" t="normal">SUMIFS(AY:AY, $E:$E, $I9, $D:$D, "да", $C:$C, "выручка")</f>
        <v>0</v>
      </c>
      <c r="AZ9" s="503" t="n">
        <f aca="false" ca="false" dt2D="false" dtr="false" t="normal">SUMIFS(AZ:AZ, $E:$E, $I9, $D:$D, "да", $C:$C, "выручка")</f>
        <v>0</v>
      </c>
      <c r="BA9" s="503" t="n">
        <f aca="false" ca="false" dt2D="false" dtr="false" t="normal">SUMIFS(BA:BA, $E:$E, $I9, $D:$D, "да", $C:$C, "выручка")</f>
        <v>0</v>
      </c>
      <c r="BB9" s="503" t="n">
        <f aca="false" ca="false" dt2D="false" dtr="false" t="normal">SUMIFS(BB:BB, $E:$E, $I9, $D:$D, "да", $C:$C, "выручка")</f>
        <v>0</v>
      </c>
      <c r="BC9" s="503" t="n">
        <f aca="false" ca="false" dt2D="false" dtr="false" t="normal">SUMIFS(BC:BC, $E:$E, $I9, $D:$D, "да", $C:$C, "выручка")</f>
        <v>0</v>
      </c>
      <c r="BD9" s="503" t="n">
        <f aca="false" ca="false" dt2D="false" dtr="false" t="normal">SUMIFS(BD:BD, $E:$E, $I9, $D:$D, "да", $C:$C, "выручка")</f>
        <v>0</v>
      </c>
      <c r="BE9" s="503" t="n">
        <f aca="false" ca="false" dt2D="false" dtr="false" t="normal">SUMIFS(BE:BE, $E:$E, $I9, $D:$D, "да", $C:$C, "выручка")</f>
        <v>0</v>
      </c>
      <c r="BF9" s="503" t="n">
        <f aca="false" ca="false" dt2D="false" dtr="false" t="normal">SUMIFS(BF:BF, $E:$E, $I9, $D:$D, "да", $C:$C, "выручка")</f>
        <v>0</v>
      </c>
      <c r="BG9" s="503" t="n">
        <f aca="false" ca="false" dt2D="false" dtr="false" t="normal">SUMIFS(BG:BG, $E:$E, $I9, $D:$D, "да", $C:$C, "выручка")</f>
        <v>0</v>
      </c>
      <c r="BH9" s="503" t="n">
        <f aca="false" ca="false" dt2D="false" dtr="false" t="normal">SUMIFS(BH:BH, $E:$E, $I9, $D:$D, "да", $C:$C, "выручка")</f>
        <v>0</v>
      </c>
      <c r="BI9" s="503" t="n">
        <f aca="false" ca="false" dt2D="false" dtr="false" t="normal">SUMIFS(BI:BI, $E:$E, $I9, $D:$D, "да", $C:$C, "выручка")</f>
        <v>0</v>
      </c>
      <c r="BJ9" s="503" t="n">
        <f aca="false" ca="false" dt2D="false" dtr="false" t="normal">SUMIFS(BJ:BJ, $E:$E, $I9, $D:$D, "да", $C:$C, "выручка")</f>
        <v>0</v>
      </c>
      <c r="BK9" s="503" t="n">
        <f aca="false" ca="false" dt2D="false" dtr="false" t="normal">SUMIFS(BK:BK, $E:$E, $I9, $D:$D, "да", $C:$C, "выручка")</f>
        <v>0</v>
      </c>
      <c r="BL9" s="503" t="n">
        <f aca="false" ca="false" dt2D="false" dtr="false" t="normal">SUMIFS(BL:BL, $E:$E, $I9, $D:$D, "да", $C:$C, "выручка")</f>
        <v>0</v>
      </c>
      <c r="BM9" s="503" t="n">
        <f aca="false" ca="false" dt2D="false" dtr="false" t="normal">SUMIFS(BM:BM, $E:$E, $I9, $D:$D, "да", $C:$C, "выручка")</f>
        <v>0</v>
      </c>
      <c r="BN9" s="503" t="n">
        <f aca="false" ca="false" dt2D="false" dtr="false" t="normal">SUMIFS(BN:BN, $E:$E, $I9, $D:$D, "да", $C:$C, "выручка")</f>
        <v>0</v>
      </c>
      <c r="BO9" s="503" t="n">
        <f aca="false" ca="false" dt2D="false" dtr="false" t="normal">SUMIFS(BO:BO, $E:$E, $I9, $D:$D, "да", $C:$C, "выручка")</f>
        <v>0</v>
      </c>
      <c r="BP9" s="503" t="n">
        <f aca="false" ca="false" dt2D="false" dtr="false" t="normal">SUMIFS(BP:BP, $E:$E, $I9, $D:$D, "да", $C:$C, "выручка")</f>
        <v>0</v>
      </c>
      <c r="BQ9" s="503" t="n">
        <f aca="false" ca="false" dt2D="false" dtr="false" t="normal">SUMIFS(BQ:BQ, $E:$E, $I9, $D:$D, "да", $C:$C, "выручка")</f>
        <v>0</v>
      </c>
      <c r="BR9" s="503" t="n">
        <f aca="false" ca="false" dt2D="false" dtr="false" t="normal">SUMIFS(BR:BR, $E:$E, $I9, $D:$D, "да", $C:$C, "выручка")</f>
        <v>0</v>
      </c>
      <c r="BS9" s="503" t="n">
        <f aca="false" ca="false" dt2D="false" dtr="false" t="normal">SUMIFS(BS:BS, $E:$E, $I9, $D:$D, "да", $C:$C, "выручка")</f>
        <v>0</v>
      </c>
      <c r="BT9" s="503" t="n">
        <f aca="false" ca="false" dt2D="false" dtr="false" t="normal">SUMIFS(BT:BT, $E:$E, $I9, $D:$D, "да", $C:$C, "выручка")</f>
        <v>0</v>
      </c>
    </row>
    <row customFormat="true" hidden="true" ht="16.5" outlineLevel="1" r="10" s="100">
      <c r="A10" s="481" t="n"/>
      <c r="B10" s="481" t="n"/>
      <c r="C10" s="481" t="n"/>
      <c r="D10" s="481" t="n"/>
      <c r="E10" s="481" t="n"/>
      <c r="F10" s="481" t="n"/>
      <c r="G10" s="485" t="n"/>
      <c r="H10" s="635" t="n"/>
      <c r="I10" s="647" t="s">
        <v>746</v>
      </c>
      <c r="J10" s="538" t="n"/>
      <c r="K10" s="538" t="n"/>
      <c r="L10" s="643" t="n">
        <f aca="false" ca="false" dt2D="false" dtr="false" t="normal">SUM(M10:BT10)</f>
        <v>0</v>
      </c>
      <c r="M10" s="503" t="n">
        <f aca="false" ca="false" dt2D="false" dtr="false" t="normal">SUMIFS(M:M, $E:$E, $I10, $D:$D, "да", $C:$C, "выручка")</f>
        <v>0</v>
      </c>
      <c r="N10" s="503" t="n">
        <f aca="false" ca="false" dt2D="false" dtr="false" t="normal">SUMIFS(N:N, $E:$E, $I10, $D:$D, "да", $C:$C, "выручка")</f>
        <v>0</v>
      </c>
      <c r="O10" s="503" t="n">
        <f aca="false" ca="false" dt2D="false" dtr="false" t="normal">SUMIFS(O:O, $E:$E, $I10, $D:$D, "да", $C:$C, "выручка")</f>
        <v>0</v>
      </c>
      <c r="P10" s="503" t="n">
        <f aca="false" ca="false" dt2D="false" dtr="false" t="normal">SUMIFS(P:P, $E:$E, $I10, $D:$D, "да", $C:$C, "выручка")</f>
        <v>0</v>
      </c>
      <c r="Q10" s="503" t="n">
        <f aca="false" ca="false" dt2D="false" dtr="false" t="normal">SUMIFS(Q:Q, $E:$E, $I10, $D:$D, "да", $C:$C, "выручка")</f>
        <v>0</v>
      </c>
      <c r="R10" s="503" t="n">
        <f aca="false" ca="false" dt2D="false" dtr="false" t="normal">SUMIFS(R:R, $E:$E, $I10, $D:$D, "да", $C:$C, "выручка")</f>
        <v>0</v>
      </c>
      <c r="S10" s="503" t="n">
        <f aca="false" ca="false" dt2D="false" dtr="false" t="normal">SUMIFS(S:S, $E:$E, $I10, $D:$D, "да", $C:$C, "выручка")</f>
        <v>0</v>
      </c>
      <c r="T10" s="503" t="n">
        <f aca="false" ca="false" dt2D="false" dtr="false" t="normal">SUMIFS(T:T, $E:$E, $I10, $D:$D, "да", $C:$C, "выручка")</f>
        <v>0</v>
      </c>
      <c r="U10" s="503" t="n">
        <f aca="false" ca="false" dt2D="false" dtr="false" t="normal">SUMIFS(U:U, $E:$E, $I10, $D:$D, "да", $C:$C, "выручка")</f>
        <v>0</v>
      </c>
      <c r="V10" s="503" t="n">
        <f aca="false" ca="false" dt2D="false" dtr="false" t="normal">SUMIFS(V:V, $E:$E, $I10, $D:$D, "да", $C:$C, "выручка")</f>
        <v>0</v>
      </c>
      <c r="W10" s="503" t="n">
        <f aca="false" ca="false" dt2D="false" dtr="false" t="normal">SUMIFS(W:W, $E:$E, $I10, $D:$D, "да", $C:$C, "выручка")</f>
        <v>0</v>
      </c>
      <c r="X10" s="503" t="n">
        <f aca="false" ca="false" dt2D="false" dtr="false" t="normal">SUMIFS(X:X, $E:$E, $I10, $D:$D, "да", $C:$C, "выручка")</f>
        <v>0</v>
      </c>
      <c r="Y10" s="503" t="n">
        <f aca="false" ca="false" dt2D="false" dtr="false" t="normal">SUMIFS(Y:Y, $E:$E, $I10, $D:$D, "да", $C:$C, "выручка")</f>
        <v>0</v>
      </c>
      <c r="Z10" s="503" t="n">
        <f aca="false" ca="false" dt2D="false" dtr="false" t="normal">SUMIFS(Z:Z, $E:$E, $I10, $D:$D, "да", $C:$C, "выручка")</f>
        <v>0</v>
      </c>
      <c r="AA10" s="503" t="n">
        <f aca="false" ca="false" dt2D="false" dtr="false" t="normal">SUMIFS(AA:AA, $E:$E, $I10, $D:$D, "да", $C:$C, "выручка")</f>
        <v>0</v>
      </c>
      <c r="AB10" s="503" t="n">
        <f aca="false" ca="false" dt2D="false" dtr="false" t="normal">SUMIFS(AB:AB, $E:$E, $I10, $D:$D, "да", $C:$C, "выручка")</f>
        <v>0</v>
      </c>
      <c r="AC10" s="503" t="n">
        <f aca="false" ca="false" dt2D="false" dtr="false" t="normal">SUMIFS(AC:AC, $E:$E, $I10, $D:$D, "да", $C:$C, "выручка")</f>
        <v>0</v>
      </c>
      <c r="AD10" s="503" t="n">
        <f aca="false" ca="false" dt2D="false" dtr="false" t="normal">SUMIFS(AD:AD, $E:$E, $I10, $D:$D, "да", $C:$C, "выручка")</f>
        <v>0</v>
      </c>
      <c r="AE10" s="503" t="n">
        <f aca="false" ca="false" dt2D="false" dtr="false" t="normal">SUMIFS(AE:AE, $E:$E, $I10, $D:$D, "да", $C:$C, "выручка")</f>
        <v>0</v>
      </c>
      <c r="AF10" s="503" t="n">
        <f aca="false" ca="false" dt2D="false" dtr="false" t="normal">SUMIFS(AF:AF, $E:$E, $I10, $D:$D, "да", $C:$C, "выручка")</f>
        <v>0</v>
      </c>
      <c r="AG10" s="503" t="n">
        <f aca="false" ca="false" dt2D="false" dtr="false" t="normal">SUMIFS(AG:AG, $E:$E, $I10, $D:$D, "да", $C:$C, "выручка")</f>
        <v>0</v>
      </c>
      <c r="AH10" s="503" t="n">
        <f aca="false" ca="false" dt2D="false" dtr="false" t="normal">SUMIFS(AH:AH, $E:$E, $I10, $D:$D, "да", $C:$C, "выручка")</f>
        <v>0</v>
      </c>
      <c r="AI10" s="503" t="n">
        <f aca="false" ca="false" dt2D="false" dtr="false" t="normal">SUMIFS(AI:AI, $E:$E, $I10, $D:$D, "да", $C:$C, "выручка")</f>
        <v>0</v>
      </c>
      <c r="AJ10" s="503" t="n">
        <f aca="false" ca="false" dt2D="false" dtr="false" t="normal">SUMIFS(AJ:AJ, $E:$E, $I10, $D:$D, "да", $C:$C, "выручка")</f>
        <v>0</v>
      </c>
      <c r="AK10" s="503" t="n">
        <f aca="false" ca="false" dt2D="false" dtr="false" t="normal">SUMIFS(AK:AK, $E:$E, $I10, $D:$D, "да", $C:$C, "выручка")</f>
        <v>0</v>
      </c>
      <c r="AL10" s="503" t="n">
        <f aca="false" ca="false" dt2D="false" dtr="false" t="normal">SUMIFS(AL:AL, $E:$E, $I10, $D:$D, "да", $C:$C, "выручка")</f>
        <v>0</v>
      </c>
      <c r="AM10" s="503" t="n">
        <f aca="false" ca="false" dt2D="false" dtr="false" t="normal">SUMIFS(AM:AM, $E:$E, $I10, $D:$D, "да", $C:$C, "выручка")</f>
        <v>0</v>
      </c>
      <c r="AN10" s="503" t="n">
        <f aca="false" ca="false" dt2D="false" dtr="false" t="normal">SUMIFS(AN:AN, $E:$E, $I10, $D:$D, "да", $C:$C, "выручка")</f>
        <v>0</v>
      </c>
      <c r="AO10" s="503" t="n">
        <f aca="false" ca="false" dt2D="false" dtr="false" t="normal">SUMIFS(AO:AO, $E:$E, $I10, $D:$D, "да", $C:$C, "выручка")</f>
        <v>0</v>
      </c>
      <c r="AP10" s="503" t="n">
        <f aca="false" ca="false" dt2D="false" dtr="false" t="normal">SUMIFS(AP:AP, $E:$E, $I10, $D:$D, "да", $C:$C, "выручка")</f>
        <v>0</v>
      </c>
      <c r="AQ10" s="503" t="n">
        <f aca="false" ca="false" dt2D="false" dtr="false" t="normal">SUMIFS(AQ:AQ, $E:$E, $I10, $D:$D, "да", $C:$C, "выручка")</f>
        <v>0</v>
      </c>
      <c r="AR10" s="503" t="n">
        <f aca="false" ca="false" dt2D="false" dtr="false" t="normal">SUMIFS(AR:AR, $E:$E, $I10, $D:$D, "да", $C:$C, "выручка")</f>
        <v>0</v>
      </c>
      <c r="AS10" s="503" t="n">
        <f aca="false" ca="false" dt2D="false" dtr="false" t="normal">SUMIFS(AS:AS, $E:$E, $I10, $D:$D, "да", $C:$C, "выручка")</f>
        <v>0</v>
      </c>
      <c r="AT10" s="503" t="n">
        <f aca="false" ca="false" dt2D="false" dtr="false" t="normal">SUMIFS(AT:AT, $E:$E, $I10, $D:$D, "да", $C:$C, "выручка")</f>
        <v>0</v>
      </c>
      <c r="AU10" s="503" t="n">
        <f aca="false" ca="false" dt2D="false" dtr="false" t="normal">SUMIFS(AU:AU, $E:$E, $I10, $D:$D, "да", $C:$C, "выручка")</f>
        <v>0</v>
      </c>
      <c r="AV10" s="503" t="n">
        <f aca="false" ca="false" dt2D="false" dtr="false" t="normal">SUMIFS(AV:AV, $E:$E, $I10, $D:$D, "да", $C:$C, "выручка")</f>
        <v>0</v>
      </c>
      <c r="AW10" s="503" t="n">
        <f aca="false" ca="false" dt2D="false" dtr="false" t="normal">SUMIFS(AW:AW, $E:$E, $I10, $D:$D, "да", $C:$C, "выручка")</f>
        <v>0</v>
      </c>
      <c r="AX10" s="503" t="n">
        <f aca="false" ca="false" dt2D="false" dtr="false" t="normal">SUMIFS(AX:AX, $E:$E, $I10, $D:$D, "да", $C:$C, "выручка")</f>
        <v>0</v>
      </c>
      <c r="AY10" s="503" t="n">
        <f aca="false" ca="false" dt2D="false" dtr="false" t="normal">SUMIFS(AY:AY, $E:$E, $I10, $D:$D, "да", $C:$C, "выручка")</f>
        <v>0</v>
      </c>
      <c r="AZ10" s="503" t="n">
        <f aca="false" ca="false" dt2D="false" dtr="false" t="normal">SUMIFS(AZ:AZ, $E:$E, $I10, $D:$D, "да", $C:$C, "выручка")</f>
        <v>0</v>
      </c>
      <c r="BA10" s="503" t="n">
        <f aca="false" ca="false" dt2D="false" dtr="false" t="normal">SUMIFS(BA:BA, $E:$E, $I10, $D:$D, "да", $C:$C, "выручка")</f>
        <v>0</v>
      </c>
      <c r="BB10" s="503" t="n">
        <f aca="false" ca="false" dt2D="false" dtr="false" t="normal">SUMIFS(BB:BB, $E:$E, $I10, $D:$D, "да", $C:$C, "выручка")</f>
        <v>0</v>
      </c>
      <c r="BC10" s="503" t="n">
        <f aca="false" ca="false" dt2D="false" dtr="false" t="normal">SUMIFS(BC:BC, $E:$E, $I10, $D:$D, "да", $C:$C, "выручка")</f>
        <v>0</v>
      </c>
      <c r="BD10" s="503" t="n">
        <f aca="false" ca="false" dt2D="false" dtr="false" t="normal">SUMIFS(BD:BD, $E:$E, $I10, $D:$D, "да", $C:$C, "выручка")</f>
        <v>0</v>
      </c>
      <c r="BE10" s="503" t="n">
        <f aca="false" ca="false" dt2D="false" dtr="false" t="normal">SUMIFS(BE:BE, $E:$E, $I10, $D:$D, "да", $C:$C, "выручка")</f>
        <v>0</v>
      </c>
      <c r="BF10" s="503" t="n">
        <f aca="false" ca="false" dt2D="false" dtr="false" t="normal">SUMIFS(BF:BF, $E:$E, $I10, $D:$D, "да", $C:$C, "выручка")</f>
        <v>0</v>
      </c>
      <c r="BG10" s="503" t="n">
        <f aca="false" ca="false" dt2D="false" dtr="false" t="normal">SUMIFS(BG:BG, $E:$E, $I10, $D:$D, "да", $C:$C, "выручка")</f>
        <v>0</v>
      </c>
      <c r="BH10" s="503" t="n">
        <f aca="false" ca="false" dt2D="false" dtr="false" t="normal">SUMIFS(BH:BH, $E:$E, $I10, $D:$D, "да", $C:$C, "выручка")</f>
        <v>0</v>
      </c>
      <c r="BI10" s="503" t="n">
        <f aca="false" ca="false" dt2D="false" dtr="false" t="normal">SUMIFS(BI:BI, $E:$E, $I10, $D:$D, "да", $C:$C, "выручка")</f>
        <v>0</v>
      </c>
      <c r="BJ10" s="503" t="n">
        <f aca="false" ca="false" dt2D="false" dtr="false" t="normal">SUMIFS(BJ:BJ, $E:$E, $I10, $D:$D, "да", $C:$C, "выручка")</f>
        <v>0</v>
      </c>
      <c r="BK10" s="503" t="n">
        <f aca="false" ca="false" dt2D="false" dtr="false" t="normal">SUMIFS(BK:BK, $E:$E, $I10, $D:$D, "да", $C:$C, "выручка")</f>
        <v>0</v>
      </c>
      <c r="BL10" s="503" t="n">
        <f aca="false" ca="false" dt2D="false" dtr="false" t="normal">SUMIFS(BL:BL, $E:$E, $I10, $D:$D, "да", $C:$C, "выручка")</f>
        <v>0</v>
      </c>
      <c r="BM10" s="503" t="n">
        <f aca="false" ca="false" dt2D="false" dtr="false" t="normal">SUMIFS(BM:BM, $E:$E, $I10, $D:$D, "да", $C:$C, "выручка")</f>
        <v>0</v>
      </c>
      <c r="BN10" s="503" t="n">
        <f aca="false" ca="false" dt2D="false" dtr="false" t="normal">SUMIFS(BN:BN, $E:$E, $I10, $D:$D, "да", $C:$C, "выручка")</f>
        <v>0</v>
      </c>
      <c r="BO10" s="503" t="n">
        <f aca="false" ca="false" dt2D="false" dtr="false" t="normal">SUMIFS(BO:BO, $E:$E, $I10, $D:$D, "да", $C:$C, "выручка")</f>
        <v>0</v>
      </c>
      <c r="BP10" s="503" t="n">
        <f aca="false" ca="false" dt2D="false" dtr="false" t="normal">SUMIFS(BP:BP, $E:$E, $I10, $D:$D, "да", $C:$C, "выручка")</f>
        <v>0</v>
      </c>
      <c r="BQ10" s="503" t="n">
        <f aca="false" ca="false" dt2D="false" dtr="false" t="normal">SUMIFS(BQ:BQ, $E:$E, $I10, $D:$D, "да", $C:$C, "выручка")</f>
        <v>0</v>
      </c>
      <c r="BR10" s="503" t="n">
        <f aca="false" ca="false" dt2D="false" dtr="false" t="normal">SUMIFS(BR:BR, $E:$E, $I10, $D:$D, "да", $C:$C, "выручка")</f>
        <v>0</v>
      </c>
      <c r="BS10" s="503" t="n">
        <f aca="false" ca="false" dt2D="false" dtr="false" t="normal">SUMIFS(BS:BS, $E:$E, $I10, $D:$D, "да", $C:$C, "выручка")</f>
        <v>0</v>
      </c>
      <c r="BT10" s="503" t="n">
        <f aca="false" ca="false" dt2D="false" dtr="false" t="normal">SUMIFS(BT:BT, $E:$E, $I10, $D:$D, "да", $C:$C, "выручка")</f>
        <v>0</v>
      </c>
    </row>
    <row customFormat="true" hidden="true" ht="16.5" outlineLevel="1" r="11" s="100">
      <c r="A11" s="481" t="n"/>
      <c r="B11" s="481" t="n"/>
      <c r="C11" s="481" t="n"/>
      <c r="D11" s="481" t="n"/>
      <c r="E11" s="481" t="n"/>
      <c r="F11" s="481" t="n"/>
      <c r="G11" s="485" t="n"/>
      <c r="H11" s="635" t="n"/>
      <c r="I11" s="647" t="s">
        <v>747</v>
      </c>
      <c r="J11" s="538" t="n"/>
      <c r="K11" s="538" t="n"/>
      <c r="L11" s="643" t="n">
        <f aca="false" ca="false" dt2D="false" dtr="false" t="normal">SUM(M11:BT11)</f>
        <v>0</v>
      </c>
      <c r="M11" s="503" t="n">
        <f aca="false" ca="false" dt2D="false" dtr="false" t="normal">SUMIFS(M:M, $E:$E, $I11, $D:$D, "да", $C:$C, "выручка")</f>
        <v>0</v>
      </c>
      <c r="N11" s="503" t="n">
        <f aca="false" ca="false" dt2D="false" dtr="false" t="normal">SUMIFS(N:N, $E:$E, $I11, $D:$D, "да", $C:$C, "выручка")</f>
        <v>0</v>
      </c>
      <c r="O11" s="503" t="n">
        <f aca="false" ca="false" dt2D="false" dtr="false" t="normal">SUMIFS(O:O, $E:$E, $I11, $D:$D, "да", $C:$C, "выручка")</f>
        <v>0</v>
      </c>
      <c r="P11" s="503" t="n">
        <f aca="false" ca="false" dt2D="false" dtr="false" t="normal">SUMIFS(P:P, $E:$E, $I11, $D:$D, "да", $C:$C, "выручка")</f>
        <v>0</v>
      </c>
      <c r="Q11" s="503" t="n">
        <f aca="false" ca="false" dt2D="false" dtr="false" t="normal">SUMIFS(Q:Q, $E:$E, $I11, $D:$D, "да", $C:$C, "выручка")</f>
        <v>0</v>
      </c>
      <c r="R11" s="503" t="n">
        <f aca="false" ca="false" dt2D="false" dtr="false" t="normal">SUMIFS(R:R, $E:$E, $I11, $D:$D, "да", $C:$C, "выручка")</f>
        <v>0</v>
      </c>
      <c r="S11" s="503" t="n">
        <f aca="false" ca="false" dt2D="false" dtr="false" t="normal">SUMIFS(S:S, $E:$E, $I11, $D:$D, "да", $C:$C, "выручка")</f>
        <v>0</v>
      </c>
      <c r="T11" s="503" t="n">
        <f aca="false" ca="false" dt2D="false" dtr="false" t="normal">SUMIFS(T:T, $E:$E, $I11, $D:$D, "да", $C:$C, "выручка")</f>
        <v>0</v>
      </c>
      <c r="U11" s="503" t="n">
        <f aca="false" ca="false" dt2D="false" dtr="false" t="normal">SUMIFS(U:U, $E:$E, $I11, $D:$D, "да", $C:$C, "выручка")</f>
        <v>0</v>
      </c>
      <c r="V11" s="503" t="n">
        <f aca="false" ca="false" dt2D="false" dtr="false" t="normal">SUMIFS(V:V, $E:$E, $I11, $D:$D, "да", $C:$C, "выручка")</f>
        <v>0</v>
      </c>
      <c r="W11" s="503" t="n">
        <f aca="false" ca="false" dt2D="false" dtr="false" t="normal">SUMIFS(W:W, $E:$E, $I11, $D:$D, "да", $C:$C, "выручка")</f>
        <v>0</v>
      </c>
      <c r="X11" s="503" t="n">
        <f aca="false" ca="false" dt2D="false" dtr="false" t="normal">SUMIFS(X:X, $E:$E, $I11, $D:$D, "да", $C:$C, "выручка")</f>
        <v>0</v>
      </c>
      <c r="Y11" s="503" t="n">
        <f aca="false" ca="false" dt2D="false" dtr="false" t="normal">SUMIFS(Y:Y, $E:$E, $I11, $D:$D, "да", $C:$C, "выручка")</f>
        <v>0</v>
      </c>
      <c r="Z11" s="503" t="n">
        <f aca="false" ca="false" dt2D="false" dtr="false" t="normal">SUMIFS(Z:Z, $E:$E, $I11, $D:$D, "да", $C:$C, "выручка")</f>
        <v>0</v>
      </c>
      <c r="AA11" s="503" t="n">
        <f aca="false" ca="false" dt2D="false" dtr="false" t="normal">SUMIFS(AA:AA, $E:$E, $I11, $D:$D, "да", $C:$C, "выручка")</f>
        <v>0</v>
      </c>
      <c r="AB11" s="503" t="n">
        <f aca="false" ca="false" dt2D="false" dtr="false" t="normal">SUMIFS(AB:AB, $E:$E, $I11, $D:$D, "да", $C:$C, "выручка")</f>
        <v>0</v>
      </c>
      <c r="AC11" s="503" t="n">
        <f aca="false" ca="false" dt2D="false" dtr="false" t="normal">SUMIFS(AC:AC, $E:$E, $I11, $D:$D, "да", $C:$C, "выручка")</f>
        <v>0</v>
      </c>
      <c r="AD11" s="503" t="n">
        <f aca="false" ca="false" dt2D="false" dtr="false" t="normal">SUMIFS(AD:AD, $E:$E, $I11, $D:$D, "да", $C:$C, "выручка")</f>
        <v>0</v>
      </c>
      <c r="AE11" s="503" t="n">
        <f aca="false" ca="false" dt2D="false" dtr="false" t="normal">SUMIFS(AE:AE, $E:$E, $I11, $D:$D, "да", $C:$C, "выручка")</f>
        <v>0</v>
      </c>
      <c r="AF11" s="503" t="n">
        <f aca="false" ca="false" dt2D="false" dtr="false" t="normal">SUMIFS(AF:AF, $E:$E, $I11, $D:$D, "да", $C:$C, "выручка")</f>
        <v>0</v>
      </c>
      <c r="AG11" s="503" t="n">
        <f aca="false" ca="false" dt2D="false" dtr="false" t="normal">SUMIFS(AG:AG, $E:$E, $I11, $D:$D, "да", $C:$C, "выручка")</f>
        <v>0</v>
      </c>
      <c r="AH11" s="503" t="n">
        <f aca="false" ca="false" dt2D="false" dtr="false" t="normal">SUMIFS(AH:AH, $E:$E, $I11, $D:$D, "да", $C:$C, "выручка")</f>
        <v>0</v>
      </c>
      <c r="AI11" s="503" t="n">
        <f aca="false" ca="false" dt2D="false" dtr="false" t="normal">SUMIFS(AI:AI, $E:$E, $I11, $D:$D, "да", $C:$C, "выручка")</f>
        <v>0</v>
      </c>
      <c r="AJ11" s="503" t="n">
        <f aca="false" ca="false" dt2D="false" dtr="false" t="normal">SUMIFS(AJ:AJ, $E:$E, $I11, $D:$D, "да", $C:$C, "выручка")</f>
        <v>0</v>
      </c>
      <c r="AK11" s="503" t="n">
        <f aca="false" ca="false" dt2D="false" dtr="false" t="normal">SUMIFS(AK:AK, $E:$E, $I11, $D:$D, "да", $C:$C, "выручка")</f>
        <v>0</v>
      </c>
      <c r="AL11" s="503" t="n">
        <f aca="false" ca="false" dt2D="false" dtr="false" t="normal">SUMIFS(AL:AL, $E:$E, $I11, $D:$D, "да", $C:$C, "выручка")</f>
        <v>0</v>
      </c>
      <c r="AM11" s="503" t="n">
        <f aca="false" ca="false" dt2D="false" dtr="false" t="normal">SUMIFS(AM:AM, $E:$E, $I11, $D:$D, "да", $C:$C, "выручка")</f>
        <v>0</v>
      </c>
      <c r="AN11" s="503" t="n">
        <f aca="false" ca="false" dt2D="false" dtr="false" t="normal">SUMIFS(AN:AN, $E:$E, $I11, $D:$D, "да", $C:$C, "выручка")</f>
        <v>0</v>
      </c>
      <c r="AO11" s="503" t="n">
        <f aca="false" ca="false" dt2D="false" dtr="false" t="normal">SUMIFS(AO:AO, $E:$E, $I11, $D:$D, "да", $C:$C, "выручка")</f>
        <v>0</v>
      </c>
      <c r="AP11" s="503" t="n">
        <f aca="false" ca="false" dt2D="false" dtr="false" t="normal">SUMIFS(AP:AP, $E:$E, $I11, $D:$D, "да", $C:$C, "выручка")</f>
        <v>0</v>
      </c>
      <c r="AQ11" s="503" t="n">
        <f aca="false" ca="false" dt2D="false" dtr="false" t="normal">SUMIFS(AQ:AQ, $E:$E, $I11, $D:$D, "да", $C:$C, "выручка")</f>
        <v>0</v>
      </c>
      <c r="AR11" s="503" t="n">
        <f aca="false" ca="false" dt2D="false" dtr="false" t="normal">SUMIFS(AR:AR, $E:$E, $I11, $D:$D, "да", $C:$C, "выручка")</f>
        <v>0</v>
      </c>
      <c r="AS11" s="503" t="n">
        <f aca="false" ca="false" dt2D="false" dtr="false" t="normal">SUMIFS(AS:AS, $E:$E, $I11, $D:$D, "да", $C:$C, "выручка")</f>
        <v>0</v>
      </c>
      <c r="AT11" s="503" t="n">
        <f aca="false" ca="false" dt2D="false" dtr="false" t="normal">SUMIFS(AT:AT, $E:$E, $I11, $D:$D, "да", $C:$C, "выручка")</f>
        <v>0</v>
      </c>
      <c r="AU11" s="503" t="n">
        <f aca="false" ca="false" dt2D="false" dtr="false" t="normal">SUMIFS(AU:AU, $E:$E, $I11, $D:$D, "да", $C:$C, "выручка")</f>
        <v>0</v>
      </c>
      <c r="AV11" s="503" t="n">
        <f aca="false" ca="false" dt2D="false" dtr="false" t="normal">SUMIFS(AV:AV, $E:$E, $I11, $D:$D, "да", $C:$C, "выручка")</f>
        <v>0</v>
      </c>
      <c r="AW11" s="503" t="n">
        <f aca="false" ca="false" dt2D="false" dtr="false" t="normal">SUMIFS(AW:AW, $E:$E, $I11, $D:$D, "да", $C:$C, "выручка")</f>
        <v>0</v>
      </c>
      <c r="AX11" s="503" t="n">
        <f aca="false" ca="false" dt2D="false" dtr="false" t="normal">SUMIFS(AX:AX, $E:$E, $I11, $D:$D, "да", $C:$C, "выручка")</f>
        <v>0</v>
      </c>
      <c r="AY11" s="503" t="n">
        <f aca="false" ca="false" dt2D="false" dtr="false" t="normal">SUMIFS(AY:AY, $E:$E, $I11, $D:$D, "да", $C:$C, "выручка")</f>
        <v>0</v>
      </c>
      <c r="AZ11" s="503" t="n">
        <f aca="false" ca="false" dt2D="false" dtr="false" t="normal">SUMIFS(AZ:AZ, $E:$E, $I11, $D:$D, "да", $C:$C, "выручка")</f>
        <v>0</v>
      </c>
      <c r="BA11" s="503" t="n">
        <f aca="false" ca="false" dt2D="false" dtr="false" t="normal">SUMIFS(BA:BA, $E:$E, $I11, $D:$D, "да", $C:$C, "выручка")</f>
        <v>0</v>
      </c>
      <c r="BB11" s="503" t="n">
        <f aca="false" ca="false" dt2D="false" dtr="false" t="normal">SUMIFS(BB:BB, $E:$E, $I11, $D:$D, "да", $C:$C, "выручка")</f>
        <v>0</v>
      </c>
      <c r="BC11" s="503" t="n">
        <f aca="false" ca="false" dt2D="false" dtr="false" t="normal">SUMIFS(BC:BC, $E:$E, $I11, $D:$D, "да", $C:$C, "выручка")</f>
        <v>0</v>
      </c>
      <c r="BD11" s="503" t="n">
        <f aca="false" ca="false" dt2D="false" dtr="false" t="normal">SUMIFS(BD:BD, $E:$E, $I11, $D:$D, "да", $C:$C, "выручка")</f>
        <v>0</v>
      </c>
      <c r="BE11" s="503" t="n">
        <f aca="false" ca="false" dt2D="false" dtr="false" t="normal">SUMIFS(BE:BE, $E:$E, $I11, $D:$D, "да", $C:$C, "выручка")</f>
        <v>0</v>
      </c>
      <c r="BF11" s="503" t="n">
        <f aca="false" ca="false" dt2D="false" dtr="false" t="normal">SUMIFS(BF:BF, $E:$E, $I11, $D:$D, "да", $C:$C, "выручка")</f>
        <v>0</v>
      </c>
      <c r="BG11" s="503" t="n">
        <f aca="false" ca="false" dt2D="false" dtr="false" t="normal">SUMIFS(BG:BG, $E:$E, $I11, $D:$D, "да", $C:$C, "выручка")</f>
        <v>0</v>
      </c>
      <c r="BH11" s="503" t="n">
        <f aca="false" ca="false" dt2D="false" dtr="false" t="normal">SUMIFS(BH:BH, $E:$E, $I11, $D:$D, "да", $C:$C, "выручка")</f>
        <v>0</v>
      </c>
      <c r="BI11" s="503" t="n">
        <f aca="false" ca="false" dt2D="false" dtr="false" t="normal">SUMIFS(BI:BI, $E:$E, $I11, $D:$D, "да", $C:$C, "выручка")</f>
        <v>0</v>
      </c>
      <c r="BJ11" s="503" t="n">
        <f aca="false" ca="false" dt2D="false" dtr="false" t="normal">SUMIFS(BJ:BJ, $E:$E, $I11, $D:$D, "да", $C:$C, "выручка")</f>
        <v>0</v>
      </c>
      <c r="BK11" s="503" t="n">
        <f aca="false" ca="false" dt2D="false" dtr="false" t="normal">SUMIFS(BK:BK, $E:$E, $I11, $D:$D, "да", $C:$C, "выручка")</f>
        <v>0</v>
      </c>
      <c r="BL11" s="503" t="n">
        <f aca="false" ca="false" dt2D="false" dtr="false" t="normal">SUMIFS(BL:BL, $E:$E, $I11, $D:$D, "да", $C:$C, "выручка")</f>
        <v>0</v>
      </c>
      <c r="BM11" s="503" t="n">
        <f aca="false" ca="false" dt2D="false" dtr="false" t="normal">SUMIFS(BM:BM, $E:$E, $I11, $D:$D, "да", $C:$C, "выручка")</f>
        <v>0</v>
      </c>
      <c r="BN11" s="503" t="n">
        <f aca="false" ca="false" dt2D="false" dtr="false" t="normal">SUMIFS(BN:BN, $E:$E, $I11, $D:$D, "да", $C:$C, "выручка")</f>
        <v>0</v>
      </c>
      <c r="BO11" s="503" t="n">
        <f aca="false" ca="false" dt2D="false" dtr="false" t="normal">SUMIFS(BO:BO, $E:$E, $I11, $D:$D, "да", $C:$C, "выручка")</f>
        <v>0</v>
      </c>
      <c r="BP11" s="503" t="n">
        <f aca="false" ca="false" dt2D="false" dtr="false" t="normal">SUMIFS(BP:BP, $E:$E, $I11, $D:$D, "да", $C:$C, "выручка")</f>
        <v>0</v>
      </c>
      <c r="BQ11" s="503" t="n">
        <f aca="false" ca="false" dt2D="false" dtr="false" t="normal">SUMIFS(BQ:BQ, $E:$E, $I11, $D:$D, "да", $C:$C, "выручка")</f>
        <v>0</v>
      </c>
      <c r="BR11" s="503" t="n">
        <f aca="false" ca="false" dt2D="false" dtr="false" t="normal">SUMIFS(BR:BR, $E:$E, $I11, $D:$D, "да", $C:$C, "выручка")</f>
        <v>0</v>
      </c>
      <c r="BS11" s="503" t="n">
        <f aca="false" ca="false" dt2D="false" dtr="false" t="normal">SUMIFS(BS:BS, $E:$E, $I11, $D:$D, "да", $C:$C, "выручка")</f>
        <v>0</v>
      </c>
      <c r="BT11" s="503" t="n">
        <f aca="false" ca="false" dt2D="false" dtr="false" t="normal">SUMIFS(BT:BT, $E:$E, $I11, $D:$D, "да", $C:$C, "выручка")</f>
        <v>0</v>
      </c>
    </row>
    <row customFormat="true" hidden="true" ht="16.5" outlineLevel="1" r="12" s="100">
      <c r="A12" s="481" t="n"/>
      <c r="B12" s="481" t="n"/>
      <c r="C12" s="481" t="n"/>
      <c r="D12" s="481" t="n"/>
      <c r="E12" s="481" t="n"/>
      <c r="F12" s="481" t="n"/>
      <c r="G12" s="485" t="n"/>
      <c r="H12" s="635" t="n"/>
      <c r="I12" s="647" t="s">
        <v>748</v>
      </c>
      <c r="J12" s="538" t="n"/>
      <c r="K12" s="538" t="n"/>
      <c r="L12" s="643" t="n">
        <f aca="false" ca="false" dt2D="false" dtr="false" t="normal">SUM(M12:BT12)</f>
        <v>0</v>
      </c>
      <c r="M12" s="503" t="n">
        <f aca="false" ca="false" dt2D="false" dtr="false" t="normal">SUMIFS(M:M, $E:$E, $I12, $D:$D, "да", $C:$C, "выручка")</f>
        <v>0</v>
      </c>
      <c r="N12" s="503" t="n">
        <f aca="false" ca="false" dt2D="false" dtr="false" t="normal">SUMIFS(N:N, $E:$E, $I12, $D:$D, "да", $C:$C, "выручка")</f>
        <v>0</v>
      </c>
      <c r="O12" s="503" t="n">
        <f aca="false" ca="false" dt2D="false" dtr="false" t="normal">SUMIFS(O:O, $E:$E, $I12, $D:$D, "да", $C:$C, "выручка")</f>
        <v>0</v>
      </c>
      <c r="P12" s="503" t="n">
        <f aca="false" ca="false" dt2D="false" dtr="false" t="normal">SUMIFS(P:P, $E:$E, $I12, $D:$D, "да", $C:$C, "выручка")</f>
        <v>0</v>
      </c>
      <c r="Q12" s="503" t="n">
        <f aca="false" ca="false" dt2D="false" dtr="false" t="normal">SUMIFS(Q:Q, $E:$E, $I12, $D:$D, "да", $C:$C, "выручка")</f>
        <v>0</v>
      </c>
      <c r="R12" s="503" t="n">
        <f aca="false" ca="false" dt2D="false" dtr="false" t="normal">SUMIFS(R:R, $E:$E, $I12, $D:$D, "да", $C:$C, "выручка")</f>
        <v>0</v>
      </c>
      <c r="S12" s="503" t="n">
        <f aca="false" ca="false" dt2D="false" dtr="false" t="normal">SUMIFS(S:S, $E:$E, $I12, $D:$D, "да", $C:$C, "выручка")</f>
        <v>0</v>
      </c>
      <c r="T12" s="503" t="n">
        <f aca="false" ca="false" dt2D="false" dtr="false" t="normal">SUMIFS(T:T, $E:$E, $I12, $D:$D, "да", $C:$C, "выручка")</f>
        <v>0</v>
      </c>
      <c r="U12" s="503" t="n">
        <f aca="false" ca="false" dt2D="false" dtr="false" t="normal">SUMIFS(U:U, $E:$E, $I12, $D:$D, "да", $C:$C, "выручка")</f>
        <v>0</v>
      </c>
      <c r="V12" s="503" t="n">
        <f aca="false" ca="false" dt2D="false" dtr="false" t="normal">SUMIFS(V:V, $E:$E, $I12, $D:$D, "да", $C:$C, "выручка")</f>
        <v>0</v>
      </c>
      <c r="W12" s="503" t="n">
        <f aca="false" ca="false" dt2D="false" dtr="false" t="normal">SUMIFS(W:W, $E:$E, $I12, $D:$D, "да", $C:$C, "выручка")</f>
        <v>0</v>
      </c>
      <c r="X12" s="503" t="n">
        <f aca="false" ca="false" dt2D="false" dtr="false" t="normal">SUMIFS(X:X, $E:$E, $I12, $D:$D, "да", $C:$C, "выручка")</f>
        <v>0</v>
      </c>
      <c r="Y12" s="503" t="n">
        <f aca="false" ca="false" dt2D="false" dtr="false" t="normal">SUMIFS(Y:Y, $E:$E, $I12, $D:$D, "да", $C:$C, "выручка")</f>
        <v>0</v>
      </c>
      <c r="Z12" s="503" t="n">
        <f aca="false" ca="false" dt2D="false" dtr="false" t="normal">SUMIFS(Z:Z, $E:$E, $I12, $D:$D, "да", $C:$C, "выручка")</f>
        <v>0</v>
      </c>
      <c r="AA12" s="503" t="n">
        <f aca="false" ca="false" dt2D="false" dtr="false" t="normal">SUMIFS(AA:AA, $E:$E, $I12, $D:$D, "да", $C:$C, "выручка")</f>
        <v>0</v>
      </c>
      <c r="AB12" s="503" t="n">
        <f aca="false" ca="false" dt2D="false" dtr="false" t="normal">SUMIFS(AB:AB, $E:$E, $I12, $D:$D, "да", $C:$C, "выручка")</f>
        <v>0</v>
      </c>
      <c r="AC12" s="503" t="n">
        <f aca="false" ca="false" dt2D="false" dtr="false" t="normal">SUMIFS(AC:AC, $E:$E, $I12, $D:$D, "да", $C:$C, "выручка")</f>
        <v>0</v>
      </c>
      <c r="AD12" s="503" t="n">
        <f aca="false" ca="false" dt2D="false" dtr="false" t="normal">SUMIFS(AD:AD, $E:$E, $I12, $D:$D, "да", $C:$C, "выручка")</f>
        <v>0</v>
      </c>
      <c r="AE12" s="503" t="n">
        <f aca="false" ca="false" dt2D="false" dtr="false" t="normal">SUMIFS(AE:AE, $E:$E, $I12, $D:$D, "да", $C:$C, "выручка")</f>
        <v>0</v>
      </c>
      <c r="AF12" s="503" t="n">
        <f aca="false" ca="false" dt2D="false" dtr="false" t="normal">SUMIFS(AF:AF, $E:$E, $I12, $D:$D, "да", $C:$C, "выручка")</f>
        <v>0</v>
      </c>
      <c r="AG12" s="503" t="n">
        <f aca="false" ca="false" dt2D="false" dtr="false" t="normal">SUMIFS(AG:AG, $E:$E, $I12, $D:$D, "да", $C:$C, "выручка")</f>
        <v>0</v>
      </c>
      <c r="AH12" s="503" t="n">
        <f aca="false" ca="false" dt2D="false" dtr="false" t="normal">SUMIFS(AH:AH, $E:$E, $I12, $D:$D, "да", $C:$C, "выручка")</f>
        <v>0</v>
      </c>
      <c r="AI12" s="503" t="n">
        <f aca="false" ca="false" dt2D="false" dtr="false" t="normal">SUMIFS(AI:AI, $E:$E, $I12, $D:$D, "да", $C:$C, "выручка")</f>
        <v>0</v>
      </c>
      <c r="AJ12" s="503" t="n">
        <f aca="false" ca="false" dt2D="false" dtr="false" t="normal">SUMIFS(AJ:AJ, $E:$E, $I12, $D:$D, "да", $C:$C, "выручка")</f>
        <v>0</v>
      </c>
      <c r="AK12" s="503" t="n">
        <f aca="false" ca="false" dt2D="false" dtr="false" t="normal">SUMIFS(AK:AK, $E:$E, $I12, $D:$D, "да", $C:$C, "выручка")</f>
        <v>0</v>
      </c>
      <c r="AL12" s="503" t="n">
        <f aca="false" ca="false" dt2D="false" dtr="false" t="normal">SUMIFS(AL:AL, $E:$E, $I12, $D:$D, "да", $C:$C, "выручка")</f>
        <v>0</v>
      </c>
      <c r="AM12" s="503" t="n">
        <f aca="false" ca="false" dt2D="false" dtr="false" t="normal">SUMIFS(AM:AM, $E:$E, $I12, $D:$D, "да", $C:$C, "выручка")</f>
        <v>0</v>
      </c>
      <c r="AN12" s="503" t="n">
        <f aca="false" ca="false" dt2D="false" dtr="false" t="normal">SUMIFS(AN:AN, $E:$E, $I12, $D:$D, "да", $C:$C, "выручка")</f>
        <v>0</v>
      </c>
      <c r="AO12" s="503" t="n">
        <f aca="false" ca="false" dt2D="false" dtr="false" t="normal">SUMIFS(AO:AO, $E:$E, $I12, $D:$D, "да", $C:$C, "выручка")</f>
        <v>0</v>
      </c>
      <c r="AP12" s="503" t="n">
        <f aca="false" ca="false" dt2D="false" dtr="false" t="normal">SUMIFS(AP:AP, $E:$E, $I12, $D:$D, "да", $C:$C, "выручка")</f>
        <v>0</v>
      </c>
      <c r="AQ12" s="503" t="n">
        <f aca="false" ca="false" dt2D="false" dtr="false" t="normal">SUMIFS(AQ:AQ, $E:$E, $I12, $D:$D, "да", $C:$C, "выручка")</f>
        <v>0</v>
      </c>
      <c r="AR12" s="503" t="n">
        <f aca="false" ca="false" dt2D="false" dtr="false" t="normal">SUMIFS(AR:AR, $E:$E, $I12, $D:$D, "да", $C:$C, "выручка")</f>
        <v>0</v>
      </c>
      <c r="AS12" s="503" t="n">
        <f aca="false" ca="false" dt2D="false" dtr="false" t="normal">SUMIFS(AS:AS, $E:$E, $I12, $D:$D, "да", $C:$C, "выручка")</f>
        <v>0</v>
      </c>
      <c r="AT12" s="503" t="n">
        <f aca="false" ca="false" dt2D="false" dtr="false" t="normal">SUMIFS(AT:AT, $E:$E, $I12, $D:$D, "да", $C:$C, "выручка")</f>
        <v>0</v>
      </c>
      <c r="AU12" s="503" t="n">
        <f aca="false" ca="false" dt2D="false" dtr="false" t="normal">SUMIFS(AU:AU, $E:$E, $I12, $D:$D, "да", $C:$C, "выручка")</f>
        <v>0</v>
      </c>
      <c r="AV12" s="503" t="n">
        <f aca="false" ca="false" dt2D="false" dtr="false" t="normal">SUMIFS(AV:AV, $E:$E, $I12, $D:$D, "да", $C:$C, "выручка")</f>
        <v>0</v>
      </c>
      <c r="AW12" s="503" t="n">
        <f aca="false" ca="false" dt2D="false" dtr="false" t="normal">SUMIFS(AW:AW, $E:$E, $I12, $D:$D, "да", $C:$C, "выручка")</f>
        <v>0</v>
      </c>
      <c r="AX12" s="503" t="n">
        <f aca="false" ca="false" dt2D="false" dtr="false" t="normal">SUMIFS(AX:AX, $E:$E, $I12, $D:$D, "да", $C:$C, "выручка")</f>
        <v>0</v>
      </c>
      <c r="AY12" s="503" t="n">
        <f aca="false" ca="false" dt2D="false" dtr="false" t="normal">SUMIFS(AY:AY, $E:$E, $I12, $D:$D, "да", $C:$C, "выручка")</f>
        <v>0</v>
      </c>
      <c r="AZ12" s="503" t="n">
        <f aca="false" ca="false" dt2D="false" dtr="false" t="normal">SUMIFS(AZ:AZ, $E:$E, $I12, $D:$D, "да", $C:$C, "выручка")</f>
        <v>0</v>
      </c>
      <c r="BA12" s="503" t="n">
        <f aca="false" ca="false" dt2D="false" dtr="false" t="normal">SUMIFS(BA:BA, $E:$E, $I12, $D:$D, "да", $C:$C, "выручка")</f>
        <v>0</v>
      </c>
      <c r="BB12" s="503" t="n">
        <f aca="false" ca="false" dt2D="false" dtr="false" t="normal">SUMIFS(BB:BB, $E:$E, $I12, $D:$D, "да", $C:$C, "выручка")</f>
        <v>0</v>
      </c>
      <c r="BC12" s="503" t="n">
        <f aca="false" ca="false" dt2D="false" dtr="false" t="normal">SUMIFS(BC:BC, $E:$E, $I12, $D:$D, "да", $C:$C, "выручка")</f>
        <v>0</v>
      </c>
      <c r="BD12" s="503" t="n">
        <f aca="false" ca="false" dt2D="false" dtr="false" t="normal">SUMIFS(BD:BD, $E:$E, $I12, $D:$D, "да", $C:$C, "выручка")</f>
        <v>0</v>
      </c>
      <c r="BE12" s="503" t="n">
        <f aca="false" ca="false" dt2D="false" dtr="false" t="normal">SUMIFS(BE:BE, $E:$E, $I12, $D:$D, "да", $C:$C, "выручка")</f>
        <v>0</v>
      </c>
      <c r="BF12" s="503" t="n">
        <f aca="false" ca="false" dt2D="false" dtr="false" t="normal">SUMIFS(BF:BF, $E:$E, $I12, $D:$D, "да", $C:$C, "выручка")</f>
        <v>0</v>
      </c>
      <c r="BG12" s="503" t="n">
        <f aca="false" ca="false" dt2D="false" dtr="false" t="normal">SUMIFS(BG:BG, $E:$E, $I12, $D:$D, "да", $C:$C, "выручка")</f>
        <v>0</v>
      </c>
      <c r="BH12" s="503" t="n">
        <f aca="false" ca="false" dt2D="false" dtr="false" t="normal">SUMIFS(BH:BH, $E:$E, $I12, $D:$D, "да", $C:$C, "выручка")</f>
        <v>0</v>
      </c>
      <c r="BI12" s="503" t="n">
        <f aca="false" ca="false" dt2D="false" dtr="false" t="normal">SUMIFS(BI:BI, $E:$E, $I12, $D:$D, "да", $C:$C, "выручка")</f>
        <v>0</v>
      </c>
      <c r="BJ12" s="503" t="n">
        <f aca="false" ca="false" dt2D="false" dtr="false" t="normal">SUMIFS(BJ:BJ, $E:$E, $I12, $D:$D, "да", $C:$C, "выручка")</f>
        <v>0</v>
      </c>
      <c r="BK12" s="503" t="n">
        <f aca="false" ca="false" dt2D="false" dtr="false" t="normal">SUMIFS(BK:BK, $E:$E, $I12, $D:$D, "да", $C:$C, "выручка")</f>
        <v>0</v>
      </c>
      <c r="BL12" s="503" t="n">
        <f aca="false" ca="false" dt2D="false" dtr="false" t="normal">SUMIFS(BL:BL, $E:$E, $I12, $D:$D, "да", $C:$C, "выручка")</f>
        <v>0</v>
      </c>
      <c r="BM12" s="503" t="n">
        <f aca="false" ca="false" dt2D="false" dtr="false" t="normal">SUMIFS(BM:BM, $E:$E, $I12, $D:$D, "да", $C:$C, "выручка")</f>
        <v>0</v>
      </c>
      <c r="BN12" s="503" t="n">
        <f aca="false" ca="false" dt2D="false" dtr="false" t="normal">SUMIFS(BN:BN, $E:$E, $I12, $D:$D, "да", $C:$C, "выручка")</f>
        <v>0</v>
      </c>
      <c r="BO12" s="503" t="n">
        <f aca="false" ca="false" dt2D="false" dtr="false" t="normal">SUMIFS(BO:BO, $E:$E, $I12, $D:$D, "да", $C:$C, "выручка")</f>
        <v>0</v>
      </c>
      <c r="BP12" s="503" t="n">
        <f aca="false" ca="false" dt2D="false" dtr="false" t="normal">SUMIFS(BP:BP, $E:$E, $I12, $D:$D, "да", $C:$C, "выручка")</f>
        <v>0</v>
      </c>
      <c r="BQ12" s="503" t="n">
        <f aca="false" ca="false" dt2D="false" dtr="false" t="normal">SUMIFS(BQ:BQ, $E:$E, $I12, $D:$D, "да", $C:$C, "выручка")</f>
        <v>0</v>
      </c>
      <c r="BR12" s="503" t="n">
        <f aca="false" ca="false" dt2D="false" dtr="false" t="normal">SUMIFS(BR:BR, $E:$E, $I12, $D:$D, "да", $C:$C, "выручка")</f>
        <v>0</v>
      </c>
      <c r="BS12" s="503" t="n">
        <f aca="false" ca="false" dt2D="false" dtr="false" t="normal">SUMIFS(BS:BS, $E:$E, $I12, $D:$D, "да", $C:$C, "выручка")</f>
        <v>0</v>
      </c>
      <c r="BT12" s="503" t="n">
        <f aca="false" ca="false" dt2D="false" dtr="false" t="normal">SUMIFS(BT:BT, $E:$E, $I12, $D:$D, "да", $C:$C, "выручка")</f>
        <v>0</v>
      </c>
    </row>
    <row customFormat="true" hidden="true" ht="16.5" outlineLevel="1" r="13" s="100">
      <c r="A13" s="481" t="n"/>
      <c r="B13" s="481" t="n"/>
      <c r="C13" s="481" t="n"/>
      <c r="D13" s="481" t="n"/>
      <c r="E13" s="481" t="n"/>
      <c r="F13" s="481" t="n"/>
      <c r="G13" s="485" t="n"/>
      <c r="H13" s="635" t="n"/>
      <c r="I13" s="647" t="s">
        <v>749</v>
      </c>
      <c r="J13" s="538" t="n"/>
      <c r="K13" s="538" t="n"/>
      <c r="L13" s="643" t="n">
        <f aca="false" ca="false" dt2D="false" dtr="false" t="normal">SUM(M13:BT13)</f>
        <v>0</v>
      </c>
      <c r="M13" s="503" t="n">
        <f aca="false" ca="false" dt2D="false" dtr="false" t="normal">SUMIFS(M:M, $E:$E, $I13, $D:$D, "да", $C:$C, "выручка")</f>
        <v>0</v>
      </c>
      <c r="N13" s="503" t="n">
        <f aca="false" ca="false" dt2D="false" dtr="false" t="normal">SUMIFS(N:N, $E:$E, $I13, $D:$D, "да", $C:$C, "выручка")</f>
        <v>0</v>
      </c>
      <c r="O13" s="503" t="n">
        <f aca="false" ca="false" dt2D="false" dtr="false" t="normal">SUMIFS(O:O, $E:$E, $I13, $D:$D, "да", $C:$C, "выручка")</f>
        <v>0</v>
      </c>
      <c r="P13" s="503" t="n">
        <f aca="false" ca="false" dt2D="false" dtr="false" t="normal">SUMIFS(P:P, $E:$E, $I13, $D:$D, "да", $C:$C, "выручка")</f>
        <v>0</v>
      </c>
      <c r="Q13" s="503" t="n">
        <f aca="false" ca="false" dt2D="false" dtr="false" t="normal">SUMIFS(Q:Q, $E:$E, $I13, $D:$D, "да", $C:$C, "выручка")</f>
        <v>0</v>
      </c>
      <c r="R13" s="503" t="n">
        <f aca="false" ca="false" dt2D="false" dtr="false" t="normal">SUMIFS(R:R, $E:$E, $I13, $D:$D, "да", $C:$C, "выручка")</f>
        <v>0</v>
      </c>
      <c r="S13" s="503" t="n">
        <f aca="false" ca="false" dt2D="false" dtr="false" t="normal">SUMIFS(S:S, $E:$E, $I13, $D:$D, "да", $C:$C, "выручка")</f>
        <v>0</v>
      </c>
      <c r="T13" s="503" t="n">
        <f aca="false" ca="false" dt2D="false" dtr="false" t="normal">SUMIFS(T:T, $E:$E, $I13, $D:$D, "да", $C:$C, "выручка")</f>
        <v>0</v>
      </c>
      <c r="U13" s="503" t="n">
        <f aca="false" ca="false" dt2D="false" dtr="false" t="normal">SUMIFS(U:U, $E:$E, $I13, $D:$D, "да", $C:$C, "выручка")</f>
        <v>0</v>
      </c>
      <c r="V13" s="503" t="n">
        <f aca="false" ca="false" dt2D="false" dtr="false" t="normal">SUMIFS(V:V, $E:$E, $I13, $D:$D, "да", $C:$C, "выручка")</f>
        <v>0</v>
      </c>
      <c r="W13" s="503" t="n">
        <f aca="false" ca="false" dt2D="false" dtr="false" t="normal">SUMIFS(W:W, $E:$E, $I13, $D:$D, "да", $C:$C, "выручка")</f>
        <v>0</v>
      </c>
      <c r="X13" s="503" t="n">
        <f aca="false" ca="false" dt2D="false" dtr="false" t="normal">SUMIFS(X:X, $E:$E, $I13, $D:$D, "да", $C:$C, "выручка")</f>
        <v>0</v>
      </c>
      <c r="Y13" s="503" t="n">
        <f aca="false" ca="false" dt2D="false" dtr="false" t="normal">SUMIFS(Y:Y, $E:$E, $I13, $D:$D, "да", $C:$C, "выручка")</f>
        <v>0</v>
      </c>
      <c r="Z13" s="503" t="n">
        <f aca="false" ca="false" dt2D="false" dtr="false" t="normal">SUMIFS(Z:Z, $E:$E, $I13, $D:$D, "да", $C:$C, "выручка")</f>
        <v>0</v>
      </c>
      <c r="AA13" s="503" t="n">
        <f aca="false" ca="false" dt2D="false" dtr="false" t="normal">SUMIFS(AA:AA, $E:$E, $I13, $D:$D, "да", $C:$C, "выручка")</f>
        <v>0</v>
      </c>
      <c r="AB13" s="503" t="n">
        <f aca="false" ca="false" dt2D="false" dtr="false" t="normal">SUMIFS(AB:AB, $E:$E, $I13, $D:$D, "да", $C:$C, "выручка")</f>
        <v>0</v>
      </c>
      <c r="AC13" s="503" t="n">
        <f aca="false" ca="false" dt2D="false" dtr="false" t="normal">SUMIFS(AC:AC, $E:$E, $I13, $D:$D, "да", $C:$C, "выручка")</f>
        <v>0</v>
      </c>
      <c r="AD13" s="503" t="n">
        <f aca="false" ca="false" dt2D="false" dtr="false" t="normal">SUMIFS(AD:AD, $E:$E, $I13, $D:$D, "да", $C:$C, "выручка")</f>
        <v>0</v>
      </c>
      <c r="AE13" s="503" t="n">
        <f aca="false" ca="false" dt2D="false" dtr="false" t="normal">SUMIFS(AE:AE, $E:$E, $I13, $D:$D, "да", $C:$C, "выручка")</f>
        <v>0</v>
      </c>
      <c r="AF13" s="503" t="n">
        <f aca="false" ca="false" dt2D="false" dtr="false" t="normal">SUMIFS(AF:AF, $E:$E, $I13, $D:$D, "да", $C:$C, "выручка")</f>
        <v>0</v>
      </c>
      <c r="AG13" s="503" t="n">
        <f aca="false" ca="false" dt2D="false" dtr="false" t="normal">SUMIFS(AG:AG, $E:$E, $I13, $D:$D, "да", $C:$C, "выручка")</f>
        <v>0</v>
      </c>
      <c r="AH13" s="503" t="n">
        <f aca="false" ca="false" dt2D="false" dtr="false" t="normal">SUMIFS(AH:AH, $E:$E, $I13, $D:$D, "да", $C:$C, "выручка")</f>
        <v>0</v>
      </c>
      <c r="AI13" s="503" t="n">
        <f aca="false" ca="false" dt2D="false" dtr="false" t="normal">SUMIFS(AI:AI, $E:$E, $I13, $D:$D, "да", $C:$C, "выручка")</f>
        <v>0</v>
      </c>
      <c r="AJ13" s="503" t="n">
        <f aca="false" ca="false" dt2D="false" dtr="false" t="normal">SUMIFS(AJ:AJ, $E:$E, $I13, $D:$D, "да", $C:$C, "выручка")</f>
        <v>0</v>
      </c>
      <c r="AK13" s="503" t="n">
        <f aca="false" ca="false" dt2D="false" dtr="false" t="normal">SUMIFS(AK:AK, $E:$E, $I13, $D:$D, "да", $C:$C, "выручка")</f>
        <v>0</v>
      </c>
      <c r="AL13" s="503" t="n">
        <f aca="false" ca="false" dt2D="false" dtr="false" t="normal">SUMIFS(AL:AL, $E:$E, $I13, $D:$D, "да", $C:$C, "выручка")</f>
        <v>0</v>
      </c>
      <c r="AM13" s="503" t="n">
        <f aca="false" ca="false" dt2D="false" dtr="false" t="normal">SUMIFS(AM:AM, $E:$E, $I13, $D:$D, "да", $C:$C, "выручка")</f>
        <v>0</v>
      </c>
      <c r="AN13" s="503" t="n">
        <f aca="false" ca="false" dt2D="false" dtr="false" t="normal">SUMIFS(AN:AN, $E:$E, $I13, $D:$D, "да", $C:$C, "выручка")</f>
        <v>0</v>
      </c>
      <c r="AO13" s="503" t="n">
        <f aca="false" ca="false" dt2D="false" dtr="false" t="normal">SUMIFS(AO:AO, $E:$E, $I13, $D:$D, "да", $C:$C, "выручка")</f>
        <v>0</v>
      </c>
      <c r="AP13" s="503" t="n">
        <f aca="false" ca="false" dt2D="false" dtr="false" t="normal">SUMIFS(AP:AP, $E:$E, $I13, $D:$D, "да", $C:$C, "выручка")</f>
        <v>0</v>
      </c>
      <c r="AQ13" s="503" t="n">
        <f aca="false" ca="false" dt2D="false" dtr="false" t="normal">SUMIFS(AQ:AQ, $E:$E, $I13, $D:$D, "да", $C:$C, "выручка")</f>
        <v>0</v>
      </c>
      <c r="AR13" s="503" t="n">
        <f aca="false" ca="false" dt2D="false" dtr="false" t="normal">SUMIFS(AR:AR, $E:$E, $I13, $D:$D, "да", $C:$C, "выручка")</f>
        <v>0</v>
      </c>
      <c r="AS13" s="503" t="n">
        <f aca="false" ca="false" dt2D="false" dtr="false" t="normal">SUMIFS(AS:AS, $E:$E, $I13, $D:$D, "да", $C:$C, "выручка")</f>
        <v>0</v>
      </c>
      <c r="AT13" s="503" t="n">
        <f aca="false" ca="false" dt2D="false" dtr="false" t="normal">SUMIFS(AT:AT, $E:$E, $I13, $D:$D, "да", $C:$C, "выручка")</f>
        <v>0</v>
      </c>
      <c r="AU13" s="503" t="n">
        <f aca="false" ca="false" dt2D="false" dtr="false" t="normal">SUMIFS(AU:AU, $E:$E, $I13, $D:$D, "да", $C:$C, "выручка")</f>
        <v>0</v>
      </c>
      <c r="AV13" s="503" t="n">
        <f aca="false" ca="false" dt2D="false" dtr="false" t="normal">SUMIFS(AV:AV, $E:$E, $I13, $D:$D, "да", $C:$C, "выручка")</f>
        <v>0</v>
      </c>
      <c r="AW13" s="503" t="n">
        <f aca="false" ca="false" dt2D="false" dtr="false" t="normal">SUMIFS(AW:AW, $E:$E, $I13, $D:$D, "да", $C:$C, "выручка")</f>
        <v>0</v>
      </c>
      <c r="AX13" s="503" t="n">
        <f aca="false" ca="false" dt2D="false" dtr="false" t="normal">SUMIFS(AX:AX, $E:$E, $I13, $D:$D, "да", $C:$C, "выручка")</f>
        <v>0</v>
      </c>
      <c r="AY13" s="503" t="n">
        <f aca="false" ca="false" dt2D="false" dtr="false" t="normal">SUMIFS(AY:AY, $E:$E, $I13, $D:$D, "да", $C:$C, "выручка")</f>
        <v>0</v>
      </c>
      <c r="AZ13" s="503" t="n">
        <f aca="false" ca="false" dt2D="false" dtr="false" t="normal">SUMIFS(AZ:AZ, $E:$E, $I13, $D:$D, "да", $C:$C, "выручка")</f>
        <v>0</v>
      </c>
      <c r="BA13" s="503" t="n">
        <f aca="false" ca="false" dt2D="false" dtr="false" t="normal">SUMIFS(BA:BA, $E:$E, $I13, $D:$D, "да", $C:$C, "выручка")</f>
        <v>0</v>
      </c>
      <c r="BB13" s="503" t="n">
        <f aca="false" ca="false" dt2D="false" dtr="false" t="normal">SUMIFS(BB:BB, $E:$E, $I13, $D:$D, "да", $C:$C, "выручка")</f>
        <v>0</v>
      </c>
      <c r="BC13" s="503" t="n">
        <f aca="false" ca="false" dt2D="false" dtr="false" t="normal">SUMIFS(BC:BC, $E:$E, $I13, $D:$D, "да", $C:$C, "выручка")</f>
        <v>0</v>
      </c>
      <c r="BD13" s="503" t="n">
        <f aca="false" ca="false" dt2D="false" dtr="false" t="normal">SUMIFS(BD:BD, $E:$E, $I13, $D:$D, "да", $C:$C, "выручка")</f>
        <v>0</v>
      </c>
      <c r="BE13" s="503" t="n">
        <f aca="false" ca="false" dt2D="false" dtr="false" t="normal">SUMIFS(BE:BE, $E:$E, $I13, $D:$D, "да", $C:$C, "выручка")</f>
        <v>0</v>
      </c>
      <c r="BF13" s="503" t="n">
        <f aca="false" ca="false" dt2D="false" dtr="false" t="normal">SUMIFS(BF:BF, $E:$E, $I13, $D:$D, "да", $C:$C, "выручка")</f>
        <v>0</v>
      </c>
      <c r="BG13" s="503" t="n">
        <f aca="false" ca="false" dt2D="false" dtr="false" t="normal">SUMIFS(BG:BG, $E:$E, $I13, $D:$D, "да", $C:$C, "выручка")</f>
        <v>0</v>
      </c>
      <c r="BH13" s="503" t="n">
        <f aca="false" ca="false" dt2D="false" dtr="false" t="normal">SUMIFS(BH:BH, $E:$E, $I13, $D:$D, "да", $C:$C, "выручка")</f>
        <v>0</v>
      </c>
      <c r="BI13" s="503" t="n">
        <f aca="false" ca="false" dt2D="false" dtr="false" t="normal">SUMIFS(BI:BI, $E:$E, $I13, $D:$D, "да", $C:$C, "выручка")</f>
        <v>0</v>
      </c>
      <c r="BJ13" s="503" t="n">
        <f aca="false" ca="false" dt2D="false" dtr="false" t="normal">SUMIFS(BJ:BJ, $E:$E, $I13, $D:$D, "да", $C:$C, "выручка")</f>
        <v>0</v>
      </c>
      <c r="BK13" s="503" t="n">
        <f aca="false" ca="false" dt2D="false" dtr="false" t="normal">SUMIFS(BK:BK, $E:$E, $I13, $D:$D, "да", $C:$C, "выручка")</f>
        <v>0</v>
      </c>
      <c r="BL13" s="503" t="n">
        <f aca="false" ca="false" dt2D="false" dtr="false" t="normal">SUMIFS(BL:BL, $E:$E, $I13, $D:$D, "да", $C:$C, "выручка")</f>
        <v>0</v>
      </c>
      <c r="BM13" s="503" t="n">
        <f aca="false" ca="false" dt2D="false" dtr="false" t="normal">SUMIFS(BM:BM, $E:$E, $I13, $D:$D, "да", $C:$C, "выручка")</f>
        <v>0</v>
      </c>
      <c r="BN13" s="503" t="n">
        <f aca="false" ca="false" dt2D="false" dtr="false" t="normal">SUMIFS(BN:BN, $E:$E, $I13, $D:$D, "да", $C:$C, "выручка")</f>
        <v>0</v>
      </c>
      <c r="BO13" s="503" t="n">
        <f aca="false" ca="false" dt2D="false" dtr="false" t="normal">SUMIFS(BO:BO, $E:$E, $I13, $D:$D, "да", $C:$C, "выручка")</f>
        <v>0</v>
      </c>
      <c r="BP13" s="503" t="n">
        <f aca="false" ca="false" dt2D="false" dtr="false" t="normal">SUMIFS(BP:BP, $E:$E, $I13, $D:$D, "да", $C:$C, "выручка")</f>
        <v>0</v>
      </c>
      <c r="BQ13" s="503" t="n">
        <f aca="false" ca="false" dt2D="false" dtr="false" t="normal">SUMIFS(BQ:BQ, $E:$E, $I13, $D:$D, "да", $C:$C, "выручка")</f>
        <v>0</v>
      </c>
      <c r="BR13" s="503" t="n">
        <f aca="false" ca="false" dt2D="false" dtr="false" t="normal">SUMIFS(BR:BR, $E:$E, $I13, $D:$D, "да", $C:$C, "выручка")</f>
        <v>0</v>
      </c>
      <c r="BS13" s="503" t="n">
        <f aca="false" ca="false" dt2D="false" dtr="false" t="normal">SUMIFS(BS:BS, $E:$E, $I13, $D:$D, "да", $C:$C, "выручка")</f>
        <v>0</v>
      </c>
      <c r="BT13" s="503" t="n">
        <f aca="false" ca="false" dt2D="false" dtr="false" t="normal">SUMIFS(BT:BT, $E:$E, $I13, $D:$D, "да", $C:$C, "выручка")</f>
        <v>0</v>
      </c>
    </row>
    <row customFormat="true" hidden="true" ht="16.5" outlineLevel="1" r="14" s="100">
      <c r="A14" s="481" t="n"/>
      <c r="B14" s="481" t="n"/>
      <c r="C14" s="481" t="n"/>
      <c r="D14" s="481" t="n"/>
      <c r="E14" s="481" t="n"/>
      <c r="F14" s="481" t="n"/>
      <c r="G14" s="485" t="n"/>
      <c r="H14" s="635" t="n"/>
      <c r="I14" s="647" t="s">
        <v>750</v>
      </c>
      <c r="J14" s="538" t="n"/>
      <c r="K14" s="538" t="n"/>
      <c r="L14" s="643" t="n">
        <f aca="false" ca="false" dt2D="false" dtr="false" t="normal">SUM(M14:BT14)</f>
        <v>0</v>
      </c>
      <c r="M14" s="503" t="n">
        <f aca="false" ca="false" dt2D="false" dtr="false" t="normal">SUMIFS(M:M, $E:$E, $I14, $D:$D, "да", $C:$C, "выручка")</f>
        <v>0</v>
      </c>
      <c r="N14" s="503" t="n">
        <f aca="false" ca="false" dt2D="false" dtr="false" t="normal">SUMIFS(N:N, $E:$E, $I14, $D:$D, "да", $C:$C, "выручка")</f>
        <v>0</v>
      </c>
      <c r="O14" s="503" t="n">
        <f aca="false" ca="false" dt2D="false" dtr="false" t="normal">SUMIFS(O:O, $E:$E, $I14, $D:$D, "да", $C:$C, "выручка")</f>
        <v>0</v>
      </c>
      <c r="P14" s="503" t="n">
        <f aca="false" ca="false" dt2D="false" dtr="false" t="normal">SUMIFS(P:P, $E:$E, $I14, $D:$D, "да", $C:$C, "выручка")</f>
        <v>0</v>
      </c>
      <c r="Q14" s="503" t="n">
        <f aca="false" ca="false" dt2D="false" dtr="false" t="normal">SUMIFS(Q:Q, $E:$E, $I14, $D:$D, "да", $C:$C, "выручка")</f>
        <v>0</v>
      </c>
      <c r="R14" s="503" t="n">
        <f aca="false" ca="false" dt2D="false" dtr="false" t="normal">SUMIFS(R:R, $E:$E, $I14, $D:$D, "да", $C:$C, "выручка")</f>
        <v>0</v>
      </c>
      <c r="S14" s="503" t="n">
        <f aca="false" ca="false" dt2D="false" dtr="false" t="normal">SUMIFS(S:S, $E:$E, $I14, $D:$D, "да", $C:$C, "выручка")</f>
        <v>0</v>
      </c>
      <c r="T14" s="503" t="n">
        <f aca="false" ca="false" dt2D="false" dtr="false" t="normal">SUMIFS(T:T, $E:$E, $I14, $D:$D, "да", $C:$C, "выручка")</f>
        <v>0</v>
      </c>
      <c r="U14" s="503" t="n">
        <f aca="false" ca="false" dt2D="false" dtr="false" t="normal">SUMIFS(U:U, $E:$E, $I14, $D:$D, "да", $C:$C, "выручка")</f>
        <v>0</v>
      </c>
      <c r="V14" s="503" t="n">
        <f aca="false" ca="false" dt2D="false" dtr="false" t="normal">SUMIFS(V:V, $E:$E, $I14, $D:$D, "да", $C:$C, "выручка")</f>
        <v>0</v>
      </c>
      <c r="W14" s="503" t="n">
        <f aca="false" ca="false" dt2D="false" dtr="false" t="normal">SUMIFS(W:W, $E:$E, $I14, $D:$D, "да", $C:$C, "выручка")</f>
        <v>0</v>
      </c>
      <c r="X14" s="503" t="n">
        <f aca="false" ca="false" dt2D="false" dtr="false" t="normal">SUMIFS(X:X, $E:$E, $I14, $D:$D, "да", $C:$C, "выручка")</f>
        <v>0</v>
      </c>
      <c r="Y14" s="503" t="n">
        <f aca="false" ca="false" dt2D="false" dtr="false" t="normal">SUMIFS(Y:Y, $E:$E, $I14, $D:$D, "да", $C:$C, "выручка")</f>
        <v>0</v>
      </c>
      <c r="Z14" s="503" t="n">
        <f aca="false" ca="false" dt2D="false" dtr="false" t="normal">SUMIFS(Z:Z, $E:$E, $I14, $D:$D, "да", $C:$C, "выручка")</f>
        <v>0</v>
      </c>
      <c r="AA14" s="503" t="n">
        <f aca="false" ca="false" dt2D="false" dtr="false" t="normal">SUMIFS(AA:AA, $E:$E, $I14, $D:$D, "да", $C:$C, "выручка")</f>
        <v>0</v>
      </c>
      <c r="AB14" s="503" t="n">
        <f aca="false" ca="false" dt2D="false" dtr="false" t="normal">SUMIFS(AB:AB, $E:$E, $I14, $D:$D, "да", $C:$C, "выручка")</f>
        <v>0</v>
      </c>
      <c r="AC14" s="503" t="n">
        <f aca="false" ca="false" dt2D="false" dtr="false" t="normal">SUMIFS(AC:AC, $E:$E, $I14, $D:$D, "да", $C:$C, "выручка")</f>
        <v>0</v>
      </c>
      <c r="AD14" s="503" t="n">
        <f aca="false" ca="false" dt2D="false" dtr="false" t="normal">SUMIFS(AD:AD, $E:$E, $I14, $D:$D, "да", $C:$C, "выручка")</f>
        <v>0</v>
      </c>
      <c r="AE14" s="503" t="n">
        <f aca="false" ca="false" dt2D="false" dtr="false" t="normal">SUMIFS(AE:AE, $E:$E, $I14, $D:$D, "да", $C:$C, "выручка")</f>
        <v>0</v>
      </c>
      <c r="AF14" s="503" t="n">
        <f aca="false" ca="false" dt2D="false" dtr="false" t="normal">SUMIFS(AF:AF, $E:$E, $I14, $D:$D, "да", $C:$C, "выручка")</f>
        <v>0</v>
      </c>
      <c r="AG14" s="503" t="n">
        <f aca="false" ca="false" dt2D="false" dtr="false" t="normal">SUMIFS(AG:AG, $E:$E, $I14, $D:$D, "да", $C:$C, "выручка")</f>
        <v>0</v>
      </c>
      <c r="AH14" s="503" t="n">
        <f aca="false" ca="false" dt2D="false" dtr="false" t="normal">SUMIFS(AH:AH, $E:$E, $I14, $D:$D, "да", $C:$C, "выручка")</f>
        <v>0</v>
      </c>
      <c r="AI14" s="503" t="n">
        <f aca="false" ca="false" dt2D="false" dtr="false" t="normal">SUMIFS(AI:AI, $E:$E, $I14, $D:$D, "да", $C:$C, "выручка")</f>
        <v>0</v>
      </c>
      <c r="AJ14" s="503" t="n">
        <f aca="false" ca="false" dt2D="false" dtr="false" t="normal">SUMIFS(AJ:AJ, $E:$E, $I14, $D:$D, "да", $C:$C, "выручка")</f>
        <v>0</v>
      </c>
      <c r="AK14" s="503" t="n">
        <f aca="false" ca="false" dt2D="false" dtr="false" t="normal">SUMIFS(AK:AK, $E:$E, $I14, $D:$D, "да", $C:$C, "выручка")</f>
        <v>0</v>
      </c>
      <c r="AL14" s="503" t="n">
        <f aca="false" ca="false" dt2D="false" dtr="false" t="normal">SUMIFS(AL:AL, $E:$E, $I14, $D:$D, "да", $C:$C, "выручка")</f>
        <v>0</v>
      </c>
      <c r="AM14" s="503" t="n">
        <f aca="false" ca="false" dt2D="false" dtr="false" t="normal">SUMIFS(AM:AM, $E:$E, $I14, $D:$D, "да", $C:$C, "выручка")</f>
        <v>0</v>
      </c>
      <c r="AN14" s="503" t="n">
        <f aca="false" ca="false" dt2D="false" dtr="false" t="normal">SUMIFS(AN:AN, $E:$E, $I14, $D:$D, "да", $C:$C, "выручка")</f>
        <v>0</v>
      </c>
      <c r="AO14" s="503" t="n">
        <f aca="false" ca="false" dt2D="false" dtr="false" t="normal">SUMIFS(AO:AO, $E:$E, $I14, $D:$D, "да", $C:$C, "выручка")</f>
        <v>0</v>
      </c>
      <c r="AP14" s="503" t="n">
        <f aca="false" ca="false" dt2D="false" dtr="false" t="normal">SUMIFS(AP:AP, $E:$E, $I14, $D:$D, "да", $C:$C, "выручка")</f>
        <v>0</v>
      </c>
      <c r="AQ14" s="503" t="n">
        <f aca="false" ca="false" dt2D="false" dtr="false" t="normal">SUMIFS(AQ:AQ, $E:$E, $I14, $D:$D, "да", $C:$C, "выручка")</f>
        <v>0</v>
      </c>
      <c r="AR14" s="503" t="n">
        <f aca="false" ca="false" dt2D="false" dtr="false" t="normal">SUMIFS(AR:AR, $E:$E, $I14, $D:$D, "да", $C:$C, "выручка")</f>
        <v>0</v>
      </c>
      <c r="AS14" s="503" t="n">
        <f aca="false" ca="false" dt2D="false" dtr="false" t="normal">SUMIFS(AS:AS, $E:$E, $I14, $D:$D, "да", $C:$C, "выручка")</f>
        <v>0</v>
      </c>
      <c r="AT14" s="503" t="n">
        <f aca="false" ca="false" dt2D="false" dtr="false" t="normal">SUMIFS(AT:AT, $E:$E, $I14, $D:$D, "да", $C:$C, "выручка")</f>
        <v>0</v>
      </c>
      <c r="AU14" s="503" t="n">
        <f aca="false" ca="false" dt2D="false" dtr="false" t="normal">SUMIFS(AU:AU, $E:$E, $I14, $D:$D, "да", $C:$C, "выручка")</f>
        <v>0</v>
      </c>
      <c r="AV14" s="503" t="n">
        <f aca="false" ca="false" dt2D="false" dtr="false" t="normal">SUMIFS(AV:AV, $E:$E, $I14, $D:$D, "да", $C:$C, "выручка")</f>
        <v>0</v>
      </c>
      <c r="AW14" s="503" t="n">
        <f aca="false" ca="false" dt2D="false" dtr="false" t="normal">SUMIFS(AW:AW, $E:$E, $I14, $D:$D, "да", $C:$C, "выручка")</f>
        <v>0</v>
      </c>
      <c r="AX14" s="503" t="n">
        <f aca="false" ca="false" dt2D="false" dtr="false" t="normal">SUMIFS(AX:AX, $E:$E, $I14, $D:$D, "да", $C:$C, "выручка")</f>
        <v>0</v>
      </c>
      <c r="AY14" s="503" t="n">
        <f aca="false" ca="false" dt2D="false" dtr="false" t="normal">SUMIFS(AY:AY, $E:$E, $I14, $D:$D, "да", $C:$C, "выручка")</f>
        <v>0</v>
      </c>
      <c r="AZ14" s="503" t="n">
        <f aca="false" ca="false" dt2D="false" dtr="false" t="normal">SUMIFS(AZ:AZ, $E:$E, $I14, $D:$D, "да", $C:$C, "выручка")</f>
        <v>0</v>
      </c>
      <c r="BA14" s="503" t="n">
        <f aca="false" ca="false" dt2D="false" dtr="false" t="normal">SUMIFS(BA:BA, $E:$E, $I14, $D:$D, "да", $C:$C, "выручка")</f>
        <v>0</v>
      </c>
      <c r="BB14" s="503" t="n">
        <f aca="false" ca="false" dt2D="false" dtr="false" t="normal">SUMIFS(BB:BB, $E:$E, $I14, $D:$D, "да", $C:$C, "выручка")</f>
        <v>0</v>
      </c>
      <c r="BC14" s="503" t="n">
        <f aca="false" ca="false" dt2D="false" dtr="false" t="normal">SUMIFS(BC:BC, $E:$E, $I14, $D:$D, "да", $C:$C, "выручка")</f>
        <v>0</v>
      </c>
      <c r="BD14" s="503" t="n">
        <f aca="false" ca="false" dt2D="false" dtr="false" t="normal">SUMIFS(BD:BD, $E:$E, $I14, $D:$D, "да", $C:$C, "выручка")</f>
        <v>0</v>
      </c>
      <c r="BE14" s="503" t="n">
        <f aca="false" ca="false" dt2D="false" dtr="false" t="normal">SUMIFS(BE:BE, $E:$E, $I14, $D:$D, "да", $C:$C, "выручка")</f>
        <v>0</v>
      </c>
      <c r="BF14" s="503" t="n">
        <f aca="false" ca="false" dt2D="false" dtr="false" t="normal">SUMIFS(BF:BF, $E:$E, $I14, $D:$D, "да", $C:$C, "выручка")</f>
        <v>0</v>
      </c>
      <c r="BG14" s="503" t="n">
        <f aca="false" ca="false" dt2D="false" dtr="false" t="normal">SUMIFS(BG:BG, $E:$E, $I14, $D:$D, "да", $C:$C, "выручка")</f>
        <v>0</v>
      </c>
      <c r="BH14" s="503" t="n">
        <f aca="false" ca="false" dt2D="false" dtr="false" t="normal">SUMIFS(BH:BH, $E:$E, $I14, $D:$D, "да", $C:$C, "выручка")</f>
        <v>0</v>
      </c>
      <c r="BI14" s="503" t="n">
        <f aca="false" ca="false" dt2D="false" dtr="false" t="normal">SUMIFS(BI:BI, $E:$E, $I14, $D:$D, "да", $C:$C, "выручка")</f>
        <v>0</v>
      </c>
      <c r="BJ14" s="503" t="n">
        <f aca="false" ca="false" dt2D="false" dtr="false" t="normal">SUMIFS(BJ:BJ, $E:$E, $I14, $D:$D, "да", $C:$C, "выручка")</f>
        <v>0</v>
      </c>
      <c r="BK14" s="503" t="n">
        <f aca="false" ca="false" dt2D="false" dtr="false" t="normal">SUMIFS(BK:BK, $E:$E, $I14, $D:$D, "да", $C:$C, "выручка")</f>
        <v>0</v>
      </c>
      <c r="BL14" s="503" t="n">
        <f aca="false" ca="false" dt2D="false" dtr="false" t="normal">SUMIFS(BL:BL, $E:$E, $I14, $D:$D, "да", $C:$C, "выручка")</f>
        <v>0</v>
      </c>
      <c r="BM14" s="503" t="n">
        <f aca="false" ca="false" dt2D="false" dtr="false" t="normal">SUMIFS(BM:BM, $E:$E, $I14, $D:$D, "да", $C:$C, "выручка")</f>
        <v>0</v>
      </c>
      <c r="BN14" s="503" t="n">
        <f aca="false" ca="false" dt2D="false" dtr="false" t="normal">SUMIFS(BN:BN, $E:$E, $I14, $D:$D, "да", $C:$C, "выручка")</f>
        <v>0</v>
      </c>
      <c r="BO14" s="503" t="n">
        <f aca="false" ca="false" dt2D="false" dtr="false" t="normal">SUMIFS(BO:BO, $E:$E, $I14, $D:$D, "да", $C:$C, "выручка")</f>
        <v>0</v>
      </c>
      <c r="BP14" s="503" t="n">
        <f aca="false" ca="false" dt2D="false" dtr="false" t="normal">SUMIFS(BP:BP, $E:$E, $I14, $D:$D, "да", $C:$C, "выручка")</f>
        <v>0</v>
      </c>
      <c r="BQ14" s="503" t="n">
        <f aca="false" ca="false" dt2D="false" dtr="false" t="normal">SUMIFS(BQ:BQ, $E:$E, $I14, $D:$D, "да", $C:$C, "выручка")</f>
        <v>0</v>
      </c>
      <c r="BR14" s="503" t="n">
        <f aca="false" ca="false" dt2D="false" dtr="false" t="normal">SUMIFS(BR:BR, $E:$E, $I14, $D:$D, "да", $C:$C, "выручка")</f>
        <v>0</v>
      </c>
      <c r="BS14" s="503" t="n">
        <f aca="false" ca="false" dt2D="false" dtr="false" t="normal">SUMIFS(BS:BS, $E:$E, $I14, $D:$D, "да", $C:$C, "выручка")</f>
        <v>0</v>
      </c>
      <c r="BT14" s="503" t="n">
        <f aca="false" ca="false" dt2D="false" dtr="false" t="normal">SUMIFS(BT:BT, $E:$E, $I14, $D:$D, "да", $C:$C, "выручка")</f>
        <v>0</v>
      </c>
    </row>
    <row customFormat="true" ht="16.5" outlineLevel="0" r="15" s="100">
      <c r="A15" s="481" t="n"/>
      <c r="B15" s="481" t="n"/>
      <c r="C15" s="481" t="n"/>
      <c r="D15" s="481" t="n"/>
      <c r="E15" s="481" t="n"/>
      <c r="F15" s="481" t="n"/>
      <c r="G15" s="485" t="n"/>
      <c r="H15" s="635" t="n"/>
      <c r="I15" s="647" t="n"/>
      <c r="J15" s="538" t="n"/>
      <c r="K15" s="538" t="n"/>
      <c r="L15" s="644" t="n"/>
      <c r="M15" s="367" t="n"/>
      <c r="N15" s="367" t="n"/>
      <c r="O15" s="367" t="n"/>
      <c r="P15" s="367" t="n"/>
      <c r="Q15" s="367" t="n"/>
      <c r="R15" s="367" t="n"/>
      <c r="S15" s="367" t="n"/>
      <c r="T15" s="367" t="n"/>
      <c r="U15" s="367" t="n"/>
      <c r="V15" s="367" t="n"/>
      <c r="W15" s="367" t="n"/>
      <c r="X15" s="367" t="n"/>
      <c r="Y15" s="367" t="n"/>
      <c r="Z15" s="367" t="n"/>
      <c r="AA15" s="367" t="n"/>
      <c r="AB15" s="367" t="n"/>
      <c r="AC15" s="367" t="n"/>
      <c r="AD15" s="367" t="n"/>
      <c r="AE15" s="367" t="n"/>
      <c r="AF15" s="367" t="n"/>
      <c r="AG15" s="646" t="n"/>
      <c r="AH15" s="367" t="n"/>
      <c r="AI15" s="367" t="n"/>
      <c r="AJ15" s="367" t="n"/>
      <c r="AK15" s="367" t="n"/>
      <c r="AL15" s="367" t="n"/>
      <c r="AM15" s="367" t="n"/>
      <c r="AN15" s="367" t="n"/>
      <c r="AO15" s="367" t="n"/>
      <c r="AP15" s="367" t="n"/>
      <c r="AQ15" s="367" t="n"/>
      <c r="AR15" s="367" t="n"/>
      <c r="AS15" s="367" t="n"/>
      <c r="AT15" s="367" t="n"/>
      <c r="AU15" s="367" t="n"/>
      <c r="AV15" s="367" t="n"/>
      <c r="AW15" s="367" t="n"/>
      <c r="AX15" s="367" t="n"/>
      <c r="AY15" s="367" t="n"/>
      <c r="AZ15" s="367" t="n"/>
      <c r="BA15" s="367" t="n"/>
      <c r="BB15" s="367" t="n"/>
      <c r="BC15" s="367" t="n"/>
      <c r="BD15" s="367" t="n"/>
      <c r="BE15" s="367" t="n"/>
      <c r="BF15" s="367" t="n"/>
      <c r="BG15" s="367" t="n"/>
      <c r="BH15" s="367" t="n"/>
      <c r="BI15" s="367" t="n"/>
      <c r="BJ15" s="367" t="n"/>
      <c r="BK15" s="367" t="n"/>
      <c r="BL15" s="367" t="n"/>
      <c r="BM15" s="367" t="n"/>
      <c r="BN15" s="367" t="n"/>
      <c r="BO15" s="367" t="n"/>
      <c r="BP15" s="367" t="n"/>
      <c r="BQ15" s="367" t="n"/>
      <c r="BR15" s="367" t="n"/>
      <c r="BS15" s="367" t="n"/>
      <c r="BT15" s="367" t="n"/>
    </row>
    <row customFormat="true" ht="17.25" outlineLevel="0" r="16" s="100">
      <c r="A16" s="481" t="n"/>
      <c r="B16" s="481" t="n"/>
      <c r="C16" s="481" t="n"/>
      <c r="D16" s="481" t="n"/>
      <c r="E16" s="481" t="n"/>
      <c r="F16" s="481" t="n"/>
      <c r="G16" s="485" t="n"/>
      <c r="H16" s="635" t="n"/>
      <c r="I16" s="409" t="s">
        <v>339</v>
      </c>
      <c r="J16" s="538" t="n"/>
      <c r="K16" s="538" t="n"/>
      <c r="L16" s="643" t="n">
        <f aca="false" ca="false" dt2D="false" dtr="false" t="normal">SUM(L18:L21)</f>
        <v>0</v>
      </c>
      <c r="M16" s="644" t="n">
        <f aca="false" ca="false" dt2D="false" dtr="false" t="normal">SUM(M18:M21)</f>
        <v>0</v>
      </c>
      <c r="N16" s="644" t="n">
        <f aca="false" ca="false" dt2D="false" dtr="false" t="normal">SUM(N18:N21)</f>
        <v>0</v>
      </c>
      <c r="O16" s="644" t="n">
        <f aca="false" ca="false" dt2D="false" dtr="false" t="normal">SUM(O18:O21)</f>
        <v>0</v>
      </c>
      <c r="P16" s="644" t="n">
        <f aca="false" ca="false" dt2D="false" dtr="false" t="normal">SUM(P18:P21)</f>
        <v>0</v>
      </c>
      <c r="Q16" s="644" t="n">
        <f aca="false" ca="false" dt2D="false" dtr="false" t="normal">SUM(Q18:Q21)</f>
        <v>0</v>
      </c>
      <c r="R16" s="644" t="n">
        <f aca="false" ca="false" dt2D="false" dtr="false" t="normal">SUM(R18:R21)</f>
        <v>0</v>
      </c>
      <c r="S16" s="644" t="n">
        <f aca="false" ca="false" dt2D="false" dtr="false" t="normal">SUM(S18:S21)</f>
        <v>0</v>
      </c>
      <c r="T16" s="644" t="n">
        <f aca="false" ca="false" dt2D="false" dtr="false" t="normal">SUM(T18:T21)</f>
        <v>0</v>
      </c>
      <c r="U16" s="644" t="n">
        <f aca="false" ca="false" dt2D="false" dtr="false" t="normal">SUM(U18:U21)</f>
        <v>0</v>
      </c>
      <c r="V16" s="644" t="n">
        <f aca="false" ca="false" dt2D="false" dtr="false" t="normal">SUM(V18:V21)</f>
        <v>0</v>
      </c>
      <c r="W16" s="644" t="n">
        <f aca="false" ca="false" dt2D="false" dtr="false" t="normal">SUM(W18:W21)</f>
        <v>0</v>
      </c>
      <c r="X16" s="644" t="n">
        <f aca="false" ca="false" dt2D="false" dtr="false" t="normal">SUM(X18:X21)</f>
        <v>0</v>
      </c>
      <c r="Y16" s="644" t="n">
        <f aca="false" ca="false" dt2D="false" dtr="false" t="normal">SUM(Y18:Y21)</f>
        <v>0</v>
      </c>
      <c r="Z16" s="644" t="n">
        <f aca="false" ca="false" dt2D="false" dtr="false" t="normal">SUM(Z18:Z21)</f>
        <v>0</v>
      </c>
      <c r="AA16" s="644" t="n">
        <f aca="false" ca="false" dt2D="false" dtr="false" t="normal">SUM(AA18:AA21)</f>
        <v>0</v>
      </c>
      <c r="AB16" s="644" t="n">
        <f aca="false" ca="false" dt2D="false" dtr="false" t="normal">SUM(AB18:AB21)</f>
        <v>0</v>
      </c>
      <c r="AC16" s="644" t="n">
        <f aca="false" ca="false" dt2D="false" dtr="false" t="normal">SUM(AC18:AC21)</f>
        <v>0</v>
      </c>
      <c r="AD16" s="644" t="n">
        <f aca="false" ca="false" dt2D="false" dtr="false" t="normal">SUM(AD18:AD21)</f>
        <v>0</v>
      </c>
      <c r="AE16" s="644" t="n">
        <f aca="false" ca="false" dt2D="false" dtr="false" t="normal">SUM(AE18:AE21)</f>
        <v>0</v>
      </c>
      <c r="AF16" s="644" t="n">
        <f aca="false" ca="false" dt2D="false" dtr="false" t="normal">SUM(AF18:AF21)</f>
        <v>0</v>
      </c>
      <c r="AG16" s="645" t="n">
        <f aca="false" ca="false" dt2D="false" dtr="false" t="normal">SUM(AG18:AG21)</f>
        <v>0</v>
      </c>
      <c r="AH16" s="644" t="n">
        <f aca="false" ca="false" dt2D="false" dtr="false" t="normal">SUM(AH18:AH21)</f>
        <v>0</v>
      </c>
      <c r="AI16" s="644" t="n">
        <f aca="false" ca="false" dt2D="false" dtr="false" t="normal">SUM(AI18:AI21)</f>
        <v>0</v>
      </c>
      <c r="AJ16" s="644" t="n">
        <f aca="false" ca="false" dt2D="false" dtr="false" t="normal">SUM(AJ18:AJ21)</f>
        <v>0</v>
      </c>
      <c r="AK16" s="644" t="n">
        <f aca="false" ca="false" dt2D="false" dtr="false" t="normal">SUM(AK18:AK21)</f>
        <v>0</v>
      </c>
      <c r="AL16" s="644" t="n">
        <f aca="false" ca="false" dt2D="false" dtr="false" t="normal">SUM(AL18:AL21)</f>
        <v>0</v>
      </c>
      <c r="AM16" s="644" t="n">
        <f aca="false" ca="false" dt2D="false" dtr="false" t="normal">SUM(AM18:AM21)</f>
        <v>0</v>
      </c>
      <c r="AN16" s="644" t="n">
        <f aca="false" ca="false" dt2D="false" dtr="false" t="normal">SUM(AN18:AN21)</f>
        <v>0</v>
      </c>
      <c r="AO16" s="644" t="n">
        <f aca="false" ca="false" dt2D="false" dtr="false" t="normal">SUM(AO18:AO21)</f>
        <v>0</v>
      </c>
      <c r="AP16" s="644" t="n">
        <f aca="false" ca="false" dt2D="false" dtr="false" t="normal">SUM(AP18:AP21)</f>
        <v>0</v>
      </c>
      <c r="AQ16" s="644" t="n">
        <f aca="false" ca="false" dt2D="false" dtr="false" t="normal">SUM(AQ18:AQ21)</f>
        <v>0</v>
      </c>
      <c r="AR16" s="644" t="n">
        <f aca="false" ca="false" dt2D="false" dtr="false" t="normal">SUM(AR18:AR21)</f>
        <v>0</v>
      </c>
      <c r="AS16" s="644" t="n">
        <f aca="false" ca="false" dt2D="false" dtr="false" t="normal">SUM(AS18:AS21)</f>
        <v>0</v>
      </c>
      <c r="AT16" s="644" t="n">
        <f aca="false" ca="false" dt2D="false" dtr="false" t="normal">SUM(AT18:AT21)</f>
        <v>0</v>
      </c>
      <c r="AU16" s="644" t="n">
        <f aca="false" ca="false" dt2D="false" dtr="false" t="normal">SUM(AU18:AU21)</f>
        <v>0</v>
      </c>
      <c r="AV16" s="644" t="n">
        <f aca="false" ca="false" dt2D="false" dtr="false" t="normal">SUM(AV18:AV21)</f>
        <v>0</v>
      </c>
      <c r="AW16" s="644" t="n">
        <f aca="false" ca="false" dt2D="false" dtr="false" t="normal">SUM(AW18:AW21)</f>
        <v>0</v>
      </c>
      <c r="AX16" s="644" t="n">
        <f aca="false" ca="false" dt2D="false" dtr="false" t="normal">SUM(AX18:AX21)</f>
        <v>0</v>
      </c>
      <c r="AY16" s="644" t="n">
        <f aca="false" ca="false" dt2D="false" dtr="false" t="normal">SUM(AY18:AY21)</f>
        <v>0</v>
      </c>
      <c r="AZ16" s="644" t="n">
        <f aca="false" ca="false" dt2D="false" dtr="false" t="normal">SUM(AZ18:AZ21)</f>
        <v>0</v>
      </c>
      <c r="BA16" s="644" t="n">
        <f aca="false" ca="false" dt2D="false" dtr="false" t="normal">SUM(BA18:BA21)</f>
        <v>0</v>
      </c>
      <c r="BB16" s="644" t="n">
        <f aca="false" ca="false" dt2D="false" dtr="false" t="normal">SUM(BB18:BB21)</f>
        <v>0</v>
      </c>
      <c r="BC16" s="644" t="n">
        <f aca="false" ca="false" dt2D="false" dtr="false" t="normal">SUM(BC18:BC21)</f>
        <v>0</v>
      </c>
      <c r="BD16" s="644" t="n">
        <f aca="false" ca="false" dt2D="false" dtr="false" t="normal">SUM(BD18:BD21)</f>
        <v>0</v>
      </c>
      <c r="BE16" s="644" t="n">
        <f aca="false" ca="false" dt2D="false" dtr="false" t="normal">SUM(BE18:BE21)</f>
        <v>0</v>
      </c>
      <c r="BF16" s="644" t="n">
        <f aca="false" ca="false" dt2D="false" dtr="false" t="normal">SUM(BF18:BF21)</f>
        <v>0</v>
      </c>
      <c r="BG16" s="644" t="n">
        <f aca="false" ca="false" dt2D="false" dtr="false" t="normal">SUM(BG18:BG21)</f>
        <v>0</v>
      </c>
      <c r="BH16" s="644" t="n">
        <f aca="false" ca="false" dt2D="false" dtr="false" t="normal">SUM(BH18:BH21)</f>
        <v>0</v>
      </c>
      <c r="BI16" s="644" t="n">
        <f aca="false" ca="false" dt2D="false" dtr="false" t="normal">SUM(BI18:BI21)</f>
        <v>0</v>
      </c>
      <c r="BJ16" s="644" t="n">
        <f aca="false" ca="false" dt2D="false" dtr="false" t="normal">SUM(BJ18:BJ21)</f>
        <v>0</v>
      </c>
      <c r="BK16" s="644" t="n">
        <f aca="false" ca="false" dt2D="false" dtr="false" t="normal">SUM(BK18:BK21)</f>
        <v>0</v>
      </c>
      <c r="BL16" s="644" t="n">
        <f aca="false" ca="false" dt2D="false" dtr="false" t="normal">SUM(BL18:BL21)</f>
        <v>0</v>
      </c>
      <c r="BM16" s="644" t="n">
        <f aca="false" ca="false" dt2D="false" dtr="false" t="normal">SUM(BM18:BM21)</f>
        <v>0</v>
      </c>
      <c r="BN16" s="644" t="n">
        <f aca="false" ca="false" dt2D="false" dtr="false" t="normal">SUM(BN18:BN21)</f>
        <v>0</v>
      </c>
      <c r="BO16" s="644" t="n">
        <f aca="false" ca="false" dt2D="false" dtr="false" t="normal">SUM(BO18:BO21)</f>
        <v>0</v>
      </c>
      <c r="BP16" s="644" t="n">
        <f aca="false" ca="false" dt2D="false" dtr="false" t="normal">SUM(BP18:BP21)</f>
        <v>0</v>
      </c>
      <c r="BQ16" s="644" t="n">
        <f aca="false" ca="false" dt2D="false" dtr="false" t="normal">SUM(BQ18:BQ21)</f>
        <v>0</v>
      </c>
      <c r="BR16" s="644" t="n">
        <f aca="false" ca="false" dt2D="false" dtr="false" t="normal">SUM(BR18:BR21)</f>
        <v>0</v>
      </c>
      <c r="BS16" s="644" t="n">
        <f aca="false" ca="false" dt2D="false" dtr="false" t="normal">SUM(BS18:BS21)</f>
        <v>0</v>
      </c>
      <c r="BT16" s="644" t="n">
        <f aca="false" ca="false" dt2D="false" dtr="false" t="normal">SUM(BT18:BT21)</f>
        <v>0</v>
      </c>
    </row>
    <row customFormat="true" hidden="true" ht="16.5" outlineLevel="1" r="17" s="100">
      <c r="A17" s="481" t="n"/>
      <c r="B17" s="481" t="n"/>
      <c r="C17" s="481" t="n"/>
      <c r="D17" s="481" t="n"/>
      <c r="E17" s="481" t="n"/>
      <c r="F17" s="481" t="n"/>
      <c r="G17" s="485" t="n"/>
      <c r="H17" s="635" t="n"/>
      <c r="I17" s="201" t="s">
        <v>744</v>
      </c>
      <c r="J17" s="538" t="n"/>
      <c r="K17" s="538" t="n"/>
      <c r="L17" s="644" t="n"/>
      <c r="M17" s="367" t="n"/>
      <c r="N17" s="367" t="n"/>
      <c r="O17" s="367" t="n"/>
      <c r="P17" s="367" t="n"/>
      <c r="Q17" s="367" t="n"/>
      <c r="R17" s="367" t="n"/>
      <c r="S17" s="367" t="n"/>
      <c r="T17" s="367" t="n"/>
      <c r="U17" s="367" t="n"/>
      <c r="V17" s="367" t="n"/>
      <c r="W17" s="367" t="n"/>
      <c r="X17" s="367" t="n"/>
      <c r="Y17" s="367" t="n"/>
      <c r="Z17" s="367" t="n"/>
      <c r="AA17" s="367" t="n"/>
      <c r="AB17" s="367" t="n"/>
      <c r="AC17" s="367" t="n"/>
      <c r="AD17" s="367" t="n"/>
      <c r="AE17" s="367" t="n"/>
      <c r="AF17" s="367" t="n"/>
      <c r="AG17" s="646" t="n"/>
      <c r="AH17" s="367" t="n"/>
      <c r="AI17" s="367" t="n"/>
      <c r="AJ17" s="367" t="n"/>
      <c r="AK17" s="367" t="n"/>
      <c r="AL17" s="367" t="n"/>
      <c r="AM17" s="367" t="n"/>
      <c r="AN17" s="367" t="n"/>
      <c r="AO17" s="367" t="n"/>
      <c r="AP17" s="367" t="n"/>
      <c r="AQ17" s="367" t="n"/>
      <c r="AR17" s="367" t="n"/>
      <c r="AS17" s="367" t="n"/>
      <c r="AT17" s="367" t="n"/>
      <c r="AU17" s="367" t="n"/>
      <c r="AV17" s="367" t="n"/>
      <c r="AW17" s="367" t="n"/>
      <c r="AX17" s="367" t="n"/>
      <c r="AY17" s="367" t="n"/>
      <c r="AZ17" s="367" t="n"/>
      <c r="BA17" s="367" t="n"/>
      <c r="BB17" s="367" t="n"/>
      <c r="BC17" s="367" t="n"/>
      <c r="BD17" s="367" t="n"/>
      <c r="BE17" s="367" t="n"/>
      <c r="BF17" s="367" t="n"/>
      <c r="BG17" s="367" t="n"/>
      <c r="BH17" s="367" t="n"/>
      <c r="BI17" s="367" t="n"/>
      <c r="BJ17" s="367" t="n"/>
      <c r="BK17" s="367" t="n"/>
      <c r="BL17" s="367" t="n"/>
      <c r="BM17" s="367" t="n"/>
      <c r="BN17" s="367" t="n"/>
      <c r="BO17" s="367" t="n"/>
      <c r="BP17" s="367" t="n"/>
      <c r="BQ17" s="367" t="n"/>
      <c r="BR17" s="367" t="n"/>
      <c r="BS17" s="367" t="n"/>
      <c r="BT17" s="367" t="n"/>
    </row>
    <row customFormat="true" hidden="true" ht="16.5" outlineLevel="1" r="18" s="100">
      <c r="A18" s="481" t="n"/>
      <c r="B18" s="481" t="n"/>
      <c r="C18" s="481" t="n"/>
      <c r="D18" s="481" t="n"/>
      <c r="E18" s="481" t="n"/>
      <c r="F18" s="481" t="n"/>
      <c r="G18" s="485" t="n"/>
      <c r="H18" s="635" t="n"/>
      <c r="I18" s="647" t="s">
        <v>751</v>
      </c>
      <c r="J18" s="538" t="n"/>
      <c r="K18" s="538" t="n"/>
      <c r="L18" s="643" t="n">
        <f aca="false" ca="false" dt2D="false" dtr="false" t="normal">SUM(M18:BT18)</f>
        <v>0</v>
      </c>
      <c r="M18" s="503" t="n">
        <f aca="false" ca="false" dt2D="false" dtr="false" t="normal">SUMIFS(M:M, $E:$E, $I18, $D:$D, "да", $C:$C, "выручка")</f>
        <v>0</v>
      </c>
      <c r="N18" s="503" t="n">
        <f aca="false" ca="false" dt2D="false" dtr="false" t="normal">SUMIFS(N:N, $E:$E, $I18, $D:$D, "да", $C:$C, "выручка")</f>
        <v>0</v>
      </c>
      <c r="O18" s="503" t="n">
        <f aca="false" ca="false" dt2D="false" dtr="false" t="normal">SUMIFS(O:O, $E:$E, $I18, $D:$D, "да", $C:$C, "выручка")</f>
        <v>0</v>
      </c>
      <c r="P18" s="503" t="n">
        <f aca="false" ca="false" dt2D="false" dtr="false" t="normal">SUMIFS(P:P, $E:$E, $I18, $D:$D, "да", $C:$C, "выручка")</f>
        <v>0</v>
      </c>
      <c r="Q18" s="503" t="n">
        <f aca="false" ca="false" dt2D="false" dtr="false" t="normal">SUMIFS(Q:Q, $E:$E, $I18, $D:$D, "да", $C:$C, "выручка")</f>
        <v>0</v>
      </c>
      <c r="R18" s="503" t="n">
        <f aca="false" ca="false" dt2D="false" dtr="false" t="normal">SUMIFS(R:R, $E:$E, $I18, $D:$D, "да", $C:$C, "выручка")</f>
        <v>0</v>
      </c>
      <c r="S18" s="503" t="n">
        <f aca="false" ca="false" dt2D="false" dtr="false" t="normal">SUMIFS(S:S, $E:$E, $I18, $D:$D, "да", $C:$C, "выручка")</f>
        <v>0</v>
      </c>
      <c r="T18" s="503" t="n">
        <f aca="false" ca="false" dt2D="false" dtr="false" t="normal">SUMIFS(T:T, $E:$E, $I18, $D:$D, "да", $C:$C, "выручка")</f>
        <v>0</v>
      </c>
      <c r="U18" s="503" t="n">
        <f aca="false" ca="false" dt2D="false" dtr="false" t="normal">SUMIFS(U:U, $E:$E, $I18, $D:$D, "да", $C:$C, "выручка")</f>
        <v>0</v>
      </c>
      <c r="V18" s="503" t="n">
        <f aca="false" ca="false" dt2D="false" dtr="false" t="normal">SUMIFS(V:V, $E:$E, $I18, $D:$D, "да", $C:$C, "выручка")</f>
        <v>0</v>
      </c>
      <c r="W18" s="503" t="n">
        <f aca="false" ca="false" dt2D="false" dtr="false" t="normal">SUMIFS(W:W, $E:$E, $I18, $D:$D, "да", $C:$C, "выручка")</f>
        <v>0</v>
      </c>
      <c r="X18" s="503" t="n">
        <f aca="false" ca="false" dt2D="false" dtr="false" t="normal">SUMIFS(X:X, $E:$E, $I18, $D:$D, "да", $C:$C, "выручка")</f>
        <v>0</v>
      </c>
      <c r="Y18" s="503" t="n">
        <f aca="false" ca="false" dt2D="false" dtr="false" t="normal">SUMIFS(Y:Y, $E:$E, $I18, $D:$D, "да", $C:$C, "выручка")</f>
        <v>0</v>
      </c>
      <c r="Z18" s="503" t="n">
        <f aca="false" ca="false" dt2D="false" dtr="false" t="normal">SUMIFS(Z:Z, $E:$E, $I18, $D:$D, "да", $C:$C, "выручка")</f>
        <v>0</v>
      </c>
      <c r="AA18" s="503" t="n">
        <f aca="false" ca="false" dt2D="false" dtr="false" t="normal">SUMIFS(AA:AA, $E:$E, $I18, $D:$D, "да", $C:$C, "выручка")</f>
        <v>0</v>
      </c>
      <c r="AB18" s="503" t="n">
        <f aca="false" ca="false" dt2D="false" dtr="false" t="normal">SUMIFS(AB:AB, $E:$E, $I18, $D:$D, "да", $C:$C, "выручка")</f>
        <v>0</v>
      </c>
      <c r="AC18" s="503" t="n">
        <f aca="false" ca="false" dt2D="false" dtr="false" t="normal">SUMIFS(AC:AC, $E:$E, $I18, $D:$D, "да", $C:$C, "выручка")</f>
        <v>0</v>
      </c>
      <c r="AD18" s="503" t="n">
        <f aca="false" ca="false" dt2D="false" dtr="false" t="normal">SUMIFS(AD:AD, $E:$E, $I18, $D:$D, "да", $C:$C, "выручка")</f>
        <v>0</v>
      </c>
      <c r="AE18" s="503" t="n">
        <f aca="false" ca="false" dt2D="false" dtr="false" t="normal">SUMIFS(AE:AE, $E:$E, $I18, $D:$D, "да", $C:$C, "выручка")</f>
        <v>0</v>
      </c>
      <c r="AF18" s="503" t="n">
        <f aca="false" ca="false" dt2D="false" dtr="false" t="normal">SUMIFS(AF:AF, $E:$E, $I18, $D:$D, "да", $C:$C, "выручка")</f>
        <v>0</v>
      </c>
      <c r="AG18" s="503" t="n">
        <f aca="false" ca="false" dt2D="false" dtr="false" t="normal">SUMIFS(AG:AG, $E:$E, $I18, $D:$D, "да", $C:$C, "выручка")</f>
        <v>0</v>
      </c>
      <c r="AH18" s="503" t="n">
        <f aca="false" ca="false" dt2D="false" dtr="false" t="normal">SUMIFS(AH:AH, $E:$E, $I18, $D:$D, "да", $C:$C, "выручка")</f>
        <v>0</v>
      </c>
      <c r="AI18" s="503" t="n">
        <f aca="false" ca="false" dt2D="false" dtr="false" t="normal">SUMIFS(AI:AI, $E:$E, $I18, $D:$D, "да", $C:$C, "выручка")</f>
        <v>0</v>
      </c>
      <c r="AJ18" s="503" t="n">
        <f aca="false" ca="false" dt2D="false" dtr="false" t="normal">SUMIFS(AJ:AJ, $E:$E, $I18, $D:$D, "да", $C:$C, "выручка")</f>
        <v>0</v>
      </c>
      <c r="AK18" s="503" t="n">
        <f aca="false" ca="false" dt2D="false" dtr="false" t="normal">SUMIFS(AK:AK, $E:$E, $I18, $D:$D, "да", $C:$C, "выручка")</f>
        <v>0</v>
      </c>
      <c r="AL18" s="503" t="n">
        <f aca="false" ca="false" dt2D="false" dtr="false" t="normal">SUMIFS(AL:AL, $E:$E, $I18, $D:$D, "да", $C:$C, "выручка")</f>
        <v>0</v>
      </c>
      <c r="AM18" s="503" t="n">
        <f aca="false" ca="false" dt2D="false" dtr="false" t="normal">SUMIFS(AM:AM, $E:$E, $I18, $D:$D, "да", $C:$C, "выручка")</f>
        <v>0</v>
      </c>
      <c r="AN18" s="503" t="n">
        <f aca="false" ca="false" dt2D="false" dtr="false" t="normal">SUMIFS(AN:AN, $E:$E, $I18, $D:$D, "да", $C:$C, "выручка")</f>
        <v>0</v>
      </c>
      <c r="AO18" s="503" t="n">
        <f aca="false" ca="false" dt2D="false" dtr="false" t="normal">SUMIFS(AO:AO, $E:$E, $I18, $D:$D, "да", $C:$C, "выручка")</f>
        <v>0</v>
      </c>
      <c r="AP18" s="503" t="n">
        <f aca="false" ca="false" dt2D="false" dtr="false" t="normal">SUMIFS(AP:AP, $E:$E, $I18, $D:$D, "да", $C:$C, "выручка")</f>
        <v>0</v>
      </c>
      <c r="AQ18" s="503" t="n">
        <f aca="false" ca="false" dt2D="false" dtr="false" t="normal">SUMIFS(AQ:AQ, $E:$E, $I18, $D:$D, "да", $C:$C, "выручка")</f>
        <v>0</v>
      </c>
      <c r="AR18" s="503" t="n">
        <f aca="false" ca="false" dt2D="false" dtr="false" t="normal">SUMIFS(AR:AR, $E:$E, $I18, $D:$D, "да", $C:$C, "выручка")</f>
        <v>0</v>
      </c>
      <c r="AS18" s="503" t="n">
        <f aca="false" ca="false" dt2D="false" dtr="false" t="normal">SUMIFS(AS:AS, $E:$E, $I18, $D:$D, "да", $C:$C, "выручка")</f>
        <v>0</v>
      </c>
      <c r="AT18" s="503" t="n">
        <f aca="false" ca="false" dt2D="false" dtr="false" t="normal">SUMIFS(AT:AT, $E:$E, $I18, $D:$D, "да", $C:$C, "выручка")</f>
        <v>0</v>
      </c>
      <c r="AU18" s="503" t="n">
        <f aca="false" ca="false" dt2D="false" dtr="false" t="normal">SUMIFS(AU:AU, $E:$E, $I18, $D:$D, "да", $C:$C, "выручка")</f>
        <v>0</v>
      </c>
      <c r="AV18" s="503" t="n">
        <f aca="false" ca="false" dt2D="false" dtr="false" t="normal">SUMIFS(AV:AV, $E:$E, $I18, $D:$D, "да", $C:$C, "выручка")</f>
        <v>0</v>
      </c>
      <c r="AW18" s="503" t="n">
        <f aca="false" ca="false" dt2D="false" dtr="false" t="normal">SUMIFS(AW:AW, $E:$E, $I18, $D:$D, "да", $C:$C, "выручка")</f>
        <v>0</v>
      </c>
      <c r="AX18" s="503" t="n">
        <f aca="false" ca="false" dt2D="false" dtr="false" t="normal">SUMIFS(AX:AX, $E:$E, $I18, $D:$D, "да", $C:$C, "выручка")</f>
        <v>0</v>
      </c>
      <c r="AY18" s="503" t="n">
        <f aca="false" ca="false" dt2D="false" dtr="false" t="normal">SUMIFS(AY:AY, $E:$E, $I18, $D:$D, "да", $C:$C, "выручка")</f>
        <v>0</v>
      </c>
      <c r="AZ18" s="503" t="n">
        <f aca="false" ca="false" dt2D="false" dtr="false" t="normal">SUMIFS(AZ:AZ, $E:$E, $I18, $D:$D, "да", $C:$C, "выручка")</f>
        <v>0</v>
      </c>
      <c r="BA18" s="503" t="n">
        <f aca="false" ca="false" dt2D="false" dtr="false" t="normal">SUMIFS(BA:BA, $E:$E, $I18, $D:$D, "да", $C:$C, "выручка")</f>
        <v>0</v>
      </c>
      <c r="BB18" s="503" t="n">
        <f aca="false" ca="false" dt2D="false" dtr="false" t="normal">SUMIFS(BB:BB, $E:$E, $I18, $D:$D, "да", $C:$C, "выручка")</f>
        <v>0</v>
      </c>
      <c r="BC18" s="503" t="n">
        <f aca="false" ca="false" dt2D="false" dtr="false" t="normal">SUMIFS(BC:BC, $E:$E, $I18, $D:$D, "да", $C:$C, "выручка")</f>
        <v>0</v>
      </c>
      <c r="BD18" s="503" t="n">
        <f aca="false" ca="false" dt2D="false" dtr="false" t="normal">SUMIFS(BD:BD, $E:$E, $I18, $D:$D, "да", $C:$C, "выручка")</f>
        <v>0</v>
      </c>
      <c r="BE18" s="503" t="n">
        <f aca="false" ca="false" dt2D="false" dtr="false" t="normal">SUMIFS(BE:BE, $E:$E, $I18, $D:$D, "да", $C:$C, "выручка")</f>
        <v>0</v>
      </c>
      <c r="BF18" s="503" t="n">
        <f aca="false" ca="false" dt2D="false" dtr="false" t="normal">SUMIFS(BF:BF, $E:$E, $I18, $D:$D, "да", $C:$C, "выручка")</f>
        <v>0</v>
      </c>
      <c r="BG18" s="503" t="n">
        <f aca="false" ca="false" dt2D="false" dtr="false" t="normal">SUMIFS(BG:BG, $E:$E, $I18, $D:$D, "да", $C:$C, "выручка")</f>
        <v>0</v>
      </c>
      <c r="BH18" s="503" t="n">
        <f aca="false" ca="false" dt2D="false" dtr="false" t="normal">SUMIFS(BH:BH, $E:$E, $I18, $D:$D, "да", $C:$C, "выручка")</f>
        <v>0</v>
      </c>
      <c r="BI18" s="503" t="n">
        <f aca="false" ca="false" dt2D="false" dtr="false" t="normal">SUMIFS(BI:BI, $E:$E, $I18, $D:$D, "да", $C:$C, "выручка")</f>
        <v>0</v>
      </c>
      <c r="BJ18" s="503" t="n">
        <f aca="false" ca="false" dt2D="false" dtr="false" t="normal">SUMIFS(BJ:BJ, $E:$E, $I18, $D:$D, "да", $C:$C, "выручка")</f>
        <v>0</v>
      </c>
      <c r="BK18" s="503" t="n">
        <f aca="false" ca="false" dt2D="false" dtr="false" t="normal">SUMIFS(BK:BK, $E:$E, $I18, $D:$D, "да", $C:$C, "выручка")</f>
        <v>0</v>
      </c>
      <c r="BL18" s="503" t="n">
        <f aca="false" ca="false" dt2D="false" dtr="false" t="normal">SUMIFS(BL:BL, $E:$E, $I18, $D:$D, "да", $C:$C, "выручка")</f>
        <v>0</v>
      </c>
      <c r="BM18" s="503" t="n">
        <f aca="false" ca="false" dt2D="false" dtr="false" t="normal">SUMIFS(BM:BM, $E:$E, $I18, $D:$D, "да", $C:$C, "выручка")</f>
        <v>0</v>
      </c>
      <c r="BN18" s="503" t="n">
        <f aca="false" ca="false" dt2D="false" dtr="false" t="normal">SUMIFS(BN:BN, $E:$E, $I18, $D:$D, "да", $C:$C, "выручка")</f>
        <v>0</v>
      </c>
      <c r="BO18" s="503" t="n">
        <f aca="false" ca="false" dt2D="false" dtr="false" t="normal">SUMIFS(BO:BO, $E:$E, $I18, $D:$D, "да", $C:$C, "выручка")</f>
        <v>0</v>
      </c>
      <c r="BP18" s="503" t="n">
        <f aca="false" ca="false" dt2D="false" dtr="false" t="normal">SUMIFS(BP:BP, $E:$E, $I18, $D:$D, "да", $C:$C, "выручка")</f>
        <v>0</v>
      </c>
      <c r="BQ18" s="503" t="n">
        <f aca="false" ca="false" dt2D="false" dtr="false" t="normal">SUMIFS(BQ:BQ, $E:$E, $I18, $D:$D, "да", $C:$C, "выручка")</f>
        <v>0</v>
      </c>
      <c r="BR18" s="503" t="n">
        <f aca="false" ca="false" dt2D="false" dtr="false" t="normal">SUMIFS(BR:BR, $E:$E, $I18, $D:$D, "да", $C:$C, "выручка")</f>
        <v>0</v>
      </c>
      <c r="BS18" s="503" t="n">
        <f aca="false" ca="false" dt2D="false" dtr="false" t="normal">SUMIFS(BS:BS, $E:$E, $I18, $D:$D, "да", $C:$C, "выручка")</f>
        <v>0</v>
      </c>
      <c r="BT18" s="503" t="n">
        <f aca="false" ca="false" dt2D="false" dtr="false" t="normal">SUMIFS(BT:BT, $E:$E, $I18, $D:$D, "да", $C:$C, "выручка")</f>
        <v>0</v>
      </c>
    </row>
    <row customFormat="true" hidden="true" ht="16.5" outlineLevel="1" r="19" s="100">
      <c r="A19" s="481" t="n"/>
      <c r="B19" s="481" t="n"/>
      <c r="C19" s="481" t="n"/>
      <c r="D19" s="481" t="n"/>
      <c r="E19" s="481" t="n"/>
      <c r="F19" s="481" t="n"/>
      <c r="G19" s="485" t="n"/>
      <c r="H19" s="635" t="n"/>
      <c r="I19" s="647" t="s">
        <v>752</v>
      </c>
      <c r="J19" s="538" t="n"/>
      <c r="K19" s="538" t="n"/>
      <c r="L19" s="643" t="n">
        <f aca="false" ca="false" dt2D="false" dtr="false" t="normal">SUM(M19:BT19)</f>
        <v>0</v>
      </c>
      <c r="M19" s="503" t="n">
        <f aca="false" ca="false" dt2D="false" dtr="false" t="normal">SUMIFS(M:M, $E:$E, $I19, $D:$D, "да", $C:$C, "выручка")</f>
        <v>0</v>
      </c>
      <c r="N19" s="503" t="n">
        <f aca="false" ca="false" dt2D="false" dtr="false" t="normal">SUMIFS(N:N, $E:$E, $I19, $D:$D, "да", $C:$C, "выручка")</f>
        <v>0</v>
      </c>
      <c r="O19" s="503" t="n">
        <f aca="false" ca="false" dt2D="false" dtr="false" t="normal">SUMIFS(O:O, $E:$E, $I19, $D:$D, "да", $C:$C, "выручка")</f>
        <v>0</v>
      </c>
      <c r="P19" s="503" t="n">
        <f aca="false" ca="false" dt2D="false" dtr="false" t="normal">SUMIFS(P:P, $E:$E, $I19, $D:$D, "да", $C:$C, "выручка")</f>
        <v>0</v>
      </c>
      <c r="Q19" s="503" t="n">
        <f aca="false" ca="false" dt2D="false" dtr="false" t="normal">SUMIFS(Q:Q, $E:$E, $I19, $D:$D, "да", $C:$C, "выручка")</f>
        <v>0</v>
      </c>
      <c r="R19" s="503" t="n">
        <f aca="false" ca="false" dt2D="false" dtr="false" t="normal">SUMIFS(R:R, $E:$E, $I19, $D:$D, "да", $C:$C, "выручка")</f>
        <v>0</v>
      </c>
      <c r="S19" s="503" t="n">
        <f aca="false" ca="false" dt2D="false" dtr="false" t="normal">SUMIFS(S:S, $E:$E, $I19, $D:$D, "да", $C:$C, "выручка")</f>
        <v>0</v>
      </c>
      <c r="T19" s="503" t="n">
        <f aca="false" ca="false" dt2D="false" dtr="false" t="normal">SUMIFS(T:T, $E:$E, $I19, $D:$D, "да", $C:$C, "выручка")</f>
        <v>0</v>
      </c>
      <c r="U19" s="503" t="n">
        <f aca="false" ca="false" dt2D="false" dtr="false" t="normal">SUMIFS(U:U, $E:$E, $I19, $D:$D, "да", $C:$C, "выручка")</f>
        <v>0</v>
      </c>
      <c r="V19" s="503" t="n">
        <f aca="false" ca="false" dt2D="false" dtr="false" t="normal">SUMIFS(V:V, $E:$E, $I19, $D:$D, "да", $C:$C, "выручка")</f>
        <v>0</v>
      </c>
      <c r="W19" s="503" t="n">
        <f aca="false" ca="false" dt2D="false" dtr="false" t="normal">SUMIFS(W:W, $E:$E, $I19, $D:$D, "да", $C:$C, "выручка")</f>
        <v>0</v>
      </c>
      <c r="X19" s="503" t="n">
        <f aca="false" ca="false" dt2D="false" dtr="false" t="normal">SUMIFS(X:X, $E:$E, $I19, $D:$D, "да", $C:$C, "выручка")</f>
        <v>0</v>
      </c>
      <c r="Y19" s="503" t="n">
        <f aca="false" ca="false" dt2D="false" dtr="false" t="normal">SUMIFS(Y:Y, $E:$E, $I19, $D:$D, "да", $C:$C, "выручка")</f>
        <v>0</v>
      </c>
      <c r="Z19" s="503" t="n">
        <f aca="false" ca="false" dt2D="false" dtr="false" t="normal">SUMIFS(Z:Z, $E:$E, $I19, $D:$D, "да", $C:$C, "выручка")</f>
        <v>0</v>
      </c>
      <c r="AA19" s="503" t="n">
        <f aca="false" ca="false" dt2D="false" dtr="false" t="normal">SUMIFS(AA:AA, $E:$E, $I19, $D:$D, "да", $C:$C, "выручка")</f>
        <v>0</v>
      </c>
      <c r="AB19" s="503" t="n">
        <f aca="false" ca="false" dt2D="false" dtr="false" t="normal">SUMIFS(AB:AB, $E:$E, $I19, $D:$D, "да", $C:$C, "выручка")</f>
        <v>0</v>
      </c>
      <c r="AC19" s="503" t="n">
        <f aca="false" ca="false" dt2D="false" dtr="false" t="normal">SUMIFS(AC:AC, $E:$E, $I19, $D:$D, "да", $C:$C, "выручка")</f>
        <v>0</v>
      </c>
      <c r="AD19" s="503" t="n">
        <f aca="false" ca="false" dt2D="false" dtr="false" t="normal">SUMIFS(AD:AD, $E:$E, $I19, $D:$D, "да", $C:$C, "выручка")</f>
        <v>0</v>
      </c>
      <c r="AE19" s="503" t="n">
        <f aca="false" ca="false" dt2D="false" dtr="false" t="normal">SUMIFS(AE:AE, $E:$E, $I19, $D:$D, "да", $C:$C, "выручка")</f>
        <v>0</v>
      </c>
      <c r="AF19" s="503" t="n">
        <f aca="false" ca="false" dt2D="false" dtr="false" t="normal">SUMIFS(AF:AF, $E:$E, $I19, $D:$D, "да", $C:$C, "выручка")</f>
        <v>0</v>
      </c>
      <c r="AG19" s="503" t="n">
        <f aca="false" ca="false" dt2D="false" dtr="false" t="normal">SUMIFS(AG:AG, $E:$E, $I19, $D:$D, "да", $C:$C, "выручка")</f>
        <v>0</v>
      </c>
      <c r="AH19" s="503" t="n">
        <f aca="false" ca="false" dt2D="false" dtr="false" t="normal">SUMIFS(AH:AH, $E:$E, $I19, $D:$D, "да", $C:$C, "выручка")</f>
        <v>0</v>
      </c>
      <c r="AI19" s="503" t="n">
        <f aca="false" ca="false" dt2D="false" dtr="false" t="normal">SUMIFS(AI:AI, $E:$E, $I19, $D:$D, "да", $C:$C, "выручка")</f>
        <v>0</v>
      </c>
      <c r="AJ19" s="503" t="n">
        <f aca="false" ca="false" dt2D="false" dtr="false" t="normal">SUMIFS(AJ:AJ, $E:$E, $I19, $D:$D, "да", $C:$C, "выручка")</f>
        <v>0</v>
      </c>
      <c r="AK19" s="503" t="n">
        <f aca="false" ca="false" dt2D="false" dtr="false" t="normal">SUMIFS(AK:AK, $E:$E, $I19, $D:$D, "да", $C:$C, "выручка")</f>
        <v>0</v>
      </c>
      <c r="AL19" s="503" t="n">
        <f aca="false" ca="false" dt2D="false" dtr="false" t="normal">SUMIFS(AL:AL, $E:$E, $I19, $D:$D, "да", $C:$C, "выручка")</f>
        <v>0</v>
      </c>
      <c r="AM19" s="503" t="n">
        <f aca="false" ca="false" dt2D="false" dtr="false" t="normal">SUMIFS(AM:AM, $E:$E, $I19, $D:$D, "да", $C:$C, "выручка")</f>
        <v>0</v>
      </c>
      <c r="AN19" s="503" t="n">
        <f aca="false" ca="false" dt2D="false" dtr="false" t="normal">SUMIFS(AN:AN, $E:$E, $I19, $D:$D, "да", $C:$C, "выручка")</f>
        <v>0</v>
      </c>
      <c r="AO19" s="503" t="n">
        <f aca="false" ca="false" dt2D="false" dtr="false" t="normal">SUMIFS(AO:AO, $E:$E, $I19, $D:$D, "да", $C:$C, "выручка")</f>
        <v>0</v>
      </c>
      <c r="AP19" s="503" t="n">
        <f aca="false" ca="false" dt2D="false" dtr="false" t="normal">SUMIFS(AP:AP, $E:$E, $I19, $D:$D, "да", $C:$C, "выручка")</f>
        <v>0</v>
      </c>
      <c r="AQ19" s="503" t="n">
        <f aca="false" ca="false" dt2D="false" dtr="false" t="normal">SUMIFS(AQ:AQ, $E:$E, $I19, $D:$D, "да", $C:$C, "выручка")</f>
        <v>0</v>
      </c>
      <c r="AR19" s="503" t="n">
        <f aca="false" ca="false" dt2D="false" dtr="false" t="normal">SUMIFS(AR:AR, $E:$E, $I19, $D:$D, "да", $C:$C, "выручка")</f>
        <v>0</v>
      </c>
      <c r="AS19" s="503" t="n">
        <f aca="false" ca="false" dt2D="false" dtr="false" t="normal">SUMIFS(AS:AS, $E:$E, $I19, $D:$D, "да", $C:$C, "выручка")</f>
        <v>0</v>
      </c>
      <c r="AT19" s="503" t="n">
        <f aca="false" ca="false" dt2D="false" dtr="false" t="normal">SUMIFS(AT:AT, $E:$E, $I19, $D:$D, "да", $C:$C, "выручка")</f>
        <v>0</v>
      </c>
      <c r="AU19" s="503" t="n">
        <f aca="false" ca="false" dt2D="false" dtr="false" t="normal">SUMIFS(AU:AU, $E:$E, $I19, $D:$D, "да", $C:$C, "выручка")</f>
        <v>0</v>
      </c>
      <c r="AV19" s="503" t="n">
        <f aca="false" ca="false" dt2D="false" dtr="false" t="normal">SUMIFS(AV:AV, $E:$E, $I19, $D:$D, "да", $C:$C, "выручка")</f>
        <v>0</v>
      </c>
      <c r="AW19" s="503" t="n">
        <f aca="false" ca="false" dt2D="false" dtr="false" t="normal">SUMIFS(AW:AW, $E:$E, $I19, $D:$D, "да", $C:$C, "выручка")</f>
        <v>0</v>
      </c>
      <c r="AX19" s="503" t="n">
        <f aca="false" ca="false" dt2D="false" dtr="false" t="normal">SUMIFS(AX:AX, $E:$E, $I19, $D:$D, "да", $C:$C, "выручка")</f>
        <v>0</v>
      </c>
      <c r="AY19" s="503" t="n">
        <f aca="false" ca="false" dt2D="false" dtr="false" t="normal">SUMIFS(AY:AY, $E:$E, $I19, $D:$D, "да", $C:$C, "выручка")</f>
        <v>0</v>
      </c>
      <c r="AZ19" s="503" t="n">
        <f aca="false" ca="false" dt2D="false" dtr="false" t="normal">SUMIFS(AZ:AZ, $E:$E, $I19, $D:$D, "да", $C:$C, "выручка")</f>
        <v>0</v>
      </c>
      <c r="BA19" s="503" t="n">
        <f aca="false" ca="false" dt2D="false" dtr="false" t="normal">SUMIFS(BA:BA, $E:$E, $I19, $D:$D, "да", $C:$C, "выручка")</f>
        <v>0</v>
      </c>
      <c r="BB19" s="503" t="n">
        <f aca="false" ca="false" dt2D="false" dtr="false" t="normal">SUMIFS(BB:BB, $E:$E, $I19, $D:$D, "да", $C:$C, "выручка")</f>
        <v>0</v>
      </c>
      <c r="BC19" s="503" t="n">
        <f aca="false" ca="false" dt2D="false" dtr="false" t="normal">SUMIFS(BC:BC, $E:$E, $I19, $D:$D, "да", $C:$C, "выручка")</f>
        <v>0</v>
      </c>
      <c r="BD19" s="503" t="n">
        <f aca="false" ca="false" dt2D="false" dtr="false" t="normal">SUMIFS(BD:BD, $E:$E, $I19, $D:$D, "да", $C:$C, "выручка")</f>
        <v>0</v>
      </c>
      <c r="BE19" s="503" t="n">
        <f aca="false" ca="false" dt2D="false" dtr="false" t="normal">SUMIFS(BE:BE, $E:$E, $I19, $D:$D, "да", $C:$C, "выручка")</f>
        <v>0</v>
      </c>
      <c r="BF19" s="503" t="n">
        <f aca="false" ca="false" dt2D="false" dtr="false" t="normal">SUMIFS(BF:BF, $E:$E, $I19, $D:$D, "да", $C:$C, "выручка")</f>
        <v>0</v>
      </c>
      <c r="BG19" s="503" t="n">
        <f aca="false" ca="false" dt2D="false" dtr="false" t="normal">SUMIFS(BG:BG, $E:$E, $I19, $D:$D, "да", $C:$C, "выручка")</f>
        <v>0</v>
      </c>
      <c r="BH19" s="503" t="n">
        <f aca="false" ca="false" dt2D="false" dtr="false" t="normal">SUMIFS(BH:BH, $E:$E, $I19, $D:$D, "да", $C:$C, "выручка")</f>
        <v>0</v>
      </c>
      <c r="BI19" s="503" t="n">
        <f aca="false" ca="false" dt2D="false" dtr="false" t="normal">SUMIFS(BI:BI, $E:$E, $I19, $D:$D, "да", $C:$C, "выручка")</f>
        <v>0</v>
      </c>
      <c r="BJ19" s="503" t="n">
        <f aca="false" ca="false" dt2D="false" dtr="false" t="normal">SUMIFS(BJ:BJ, $E:$E, $I19, $D:$D, "да", $C:$C, "выручка")</f>
        <v>0</v>
      </c>
      <c r="BK19" s="503" t="n">
        <f aca="false" ca="false" dt2D="false" dtr="false" t="normal">SUMIFS(BK:BK, $E:$E, $I19, $D:$D, "да", $C:$C, "выручка")</f>
        <v>0</v>
      </c>
      <c r="BL19" s="503" t="n">
        <f aca="false" ca="false" dt2D="false" dtr="false" t="normal">SUMIFS(BL:BL, $E:$E, $I19, $D:$D, "да", $C:$C, "выручка")</f>
        <v>0</v>
      </c>
      <c r="BM19" s="503" t="n">
        <f aca="false" ca="false" dt2D="false" dtr="false" t="normal">SUMIFS(BM:BM, $E:$E, $I19, $D:$D, "да", $C:$C, "выручка")</f>
        <v>0</v>
      </c>
      <c r="BN19" s="503" t="n">
        <f aca="false" ca="false" dt2D="false" dtr="false" t="normal">SUMIFS(BN:BN, $E:$E, $I19, $D:$D, "да", $C:$C, "выручка")</f>
        <v>0</v>
      </c>
      <c r="BO19" s="503" t="n">
        <f aca="false" ca="false" dt2D="false" dtr="false" t="normal">SUMIFS(BO:BO, $E:$E, $I19, $D:$D, "да", $C:$C, "выручка")</f>
        <v>0</v>
      </c>
      <c r="BP19" s="503" t="n">
        <f aca="false" ca="false" dt2D="false" dtr="false" t="normal">SUMIFS(BP:BP, $E:$E, $I19, $D:$D, "да", $C:$C, "выручка")</f>
        <v>0</v>
      </c>
      <c r="BQ19" s="503" t="n">
        <f aca="false" ca="false" dt2D="false" dtr="false" t="normal">SUMIFS(BQ:BQ, $E:$E, $I19, $D:$D, "да", $C:$C, "выручка")</f>
        <v>0</v>
      </c>
      <c r="BR19" s="503" t="n">
        <f aca="false" ca="false" dt2D="false" dtr="false" t="normal">SUMIFS(BR:BR, $E:$E, $I19, $D:$D, "да", $C:$C, "выручка")</f>
        <v>0</v>
      </c>
      <c r="BS19" s="503" t="n">
        <f aca="false" ca="false" dt2D="false" dtr="false" t="normal">SUMIFS(BS:BS, $E:$E, $I19, $D:$D, "да", $C:$C, "выручка")</f>
        <v>0</v>
      </c>
      <c r="BT19" s="503" t="n">
        <f aca="false" ca="false" dt2D="false" dtr="false" t="normal">SUMIFS(BT:BT, $E:$E, $I19, $D:$D, "да", $C:$C, "выручка")</f>
        <v>0</v>
      </c>
    </row>
    <row customFormat="true" hidden="true" ht="16.5" outlineLevel="1" r="20" s="100">
      <c r="A20" s="481" t="n"/>
      <c r="B20" s="481" t="n"/>
      <c r="C20" s="481" t="n"/>
      <c r="D20" s="481" t="n"/>
      <c r="E20" s="481" t="n"/>
      <c r="F20" s="481" t="n"/>
      <c r="G20" s="485" t="n"/>
      <c r="H20" s="635" t="n"/>
      <c r="I20" s="647" t="s">
        <v>753</v>
      </c>
      <c r="J20" s="538" t="n"/>
      <c r="K20" s="538" t="n"/>
      <c r="L20" s="643" t="n">
        <f aca="false" ca="false" dt2D="false" dtr="false" t="normal">SUM(M20:BT20)</f>
        <v>0</v>
      </c>
      <c r="M20" s="503" t="n">
        <f aca="false" ca="false" dt2D="false" dtr="false" t="normal">SUMIFS(M:M, $E:$E, $I20, $D:$D, "да", $C:$C, "выручка")</f>
        <v>0</v>
      </c>
      <c r="N20" s="503" t="n">
        <f aca="false" ca="false" dt2D="false" dtr="false" t="normal">SUMIFS(N:N, $E:$E, $I20, $D:$D, "да", $C:$C, "выручка")</f>
        <v>0</v>
      </c>
      <c r="O20" s="503" t="n">
        <f aca="false" ca="false" dt2D="false" dtr="false" t="normal">SUMIFS(O:O, $E:$E, $I20, $D:$D, "да", $C:$C, "выручка")</f>
        <v>0</v>
      </c>
      <c r="P20" s="503" t="n">
        <f aca="false" ca="false" dt2D="false" dtr="false" t="normal">SUMIFS(P:P, $E:$E, $I20, $D:$D, "да", $C:$C, "выручка")</f>
        <v>0</v>
      </c>
      <c r="Q20" s="503" t="n">
        <f aca="false" ca="false" dt2D="false" dtr="false" t="normal">SUMIFS(Q:Q, $E:$E, $I20, $D:$D, "да", $C:$C, "выручка")</f>
        <v>0</v>
      </c>
      <c r="R20" s="503" t="n">
        <f aca="false" ca="false" dt2D="false" dtr="false" t="normal">SUMIFS(R:R, $E:$E, $I20, $D:$D, "да", $C:$C, "выручка")</f>
        <v>0</v>
      </c>
      <c r="S20" s="503" t="n">
        <f aca="false" ca="false" dt2D="false" dtr="false" t="normal">SUMIFS(S:S, $E:$E, $I20, $D:$D, "да", $C:$C, "выручка")</f>
        <v>0</v>
      </c>
      <c r="T20" s="503" t="n">
        <f aca="false" ca="false" dt2D="false" dtr="false" t="normal">SUMIFS(T:T, $E:$E, $I20, $D:$D, "да", $C:$C, "выручка")</f>
        <v>0</v>
      </c>
      <c r="U20" s="503" t="n">
        <f aca="false" ca="false" dt2D="false" dtr="false" t="normal">SUMIFS(U:U, $E:$E, $I20, $D:$D, "да", $C:$C, "выручка")</f>
        <v>0</v>
      </c>
      <c r="V20" s="503" t="n">
        <f aca="false" ca="false" dt2D="false" dtr="false" t="normal">SUMIFS(V:V, $E:$E, $I20, $D:$D, "да", $C:$C, "выручка")</f>
        <v>0</v>
      </c>
      <c r="W20" s="503" t="n">
        <f aca="false" ca="false" dt2D="false" dtr="false" t="normal">SUMIFS(W:W, $E:$E, $I20, $D:$D, "да", $C:$C, "выручка")</f>
        <v>0</v>
      </c>
      <c r="X20" s="503" t="n">
        <f aca="false" ca="false" dt2D="false" dtr="false" t="normal">SUMIFS(X:X, $E:$E, $I20, $D:$D, "да", $C:$C, "выручка")</f>
        <v>0</v>
      </c>
      <c r="Y20" s="503" t="n">
        <f aca="false" ca="false" dt2D="false" dtr="false" t="normal">SUMIFS(Y:Y, $E:$E, $I20, $D:$D, "да", $C:$C, "выручка")</f>
        <v>0</v>
      </c>
      <c r="Z20" s="503" t="n">
        <f aca="false" ca="false" dt2D="false" dtr="false" t="normal">SUMIFS(Z:Z, $E:$E, $I20, $D:$D, "да", $C:$C, "выручка")</f>
        <v>0</v>
      </c>
      <c r="AA20" s="503" t="n">
        <f aca="false" ca="false" dt2D="false" dtr="false" t="normal">SUMIFS(AA:AA, $E:$E, $I20, $D:$D, "да", $C:$C, "выручка")</f>
        <v>0</v>
      </c>
      <c r="AB20" s="503" t="n">
        <f aca="false" ca="false" dt2D="false" dtr="false" t="normal">SUMIFS(AB:AB, $E:$E, $I20, $D:$D, "да", $C:$C, "выручка")</f>
        <v>0</v>
      </c>
      <c r="AC20" s="503" t="n">
        <f aca="false" ca="false" dt2D="false" dtr="false" t="normal">SUMIFS(AC:AC, $E:$E, $I20, $D:$D, "да", $C:$C, "выручка")</f>
        <v>0</v>
      </c>
      <c r="AD20" s="503" t="n">
        <f aca="false" ca="false" dt2D="false" dtr="false" t="normal">SUMIFS(AD:AD, $E:$E, $I20, $D:$D, "да", $C:$C, "выручка")</f>
        <v>0</v>
      </c>
      <c r="AE20" s="503" t="n">
        <f aca="false" ca="false" dt2D="false" dtr="false" t="normal">SUMIFS(AE:AE, $E:$E, $I20, $D:$D, "да", $C:$C, "выручка")</f>
        <v>0</v>
      </c>
      <c r="AF20" s="503" t="n">
        <f aca="false" ca="false" dt2D="false" dtr="false" t="normal">SUMIFS(AF:AF, $E:$E, $I20, $D:$D, "да", $C:$C, "выручка")</f>
        <v>0</v>
      </c>
      <c r="AG20" s="503" t="n">
        <f aca="false" ca="false" dt2D="false" dtr="false" t="normal">SUMIFS(AG:AG, $E:$E, $I20, $D:$D, "да", $C:$C, "выручка")</f>
        <v>0</v>
      </c>
      <c r="AH20" s="503" t="n">
        <f aca="false" ca="false" dt2D="false" dtr="false" t="normal">SUMIFS(AH:AH, $E:$E, $I20, $D:$D, "да", $C:$C, "выручка")</f>
        <v>0</v>
      </c>
      <c r="AI20" s="503" t="n">
        <f aca="false" ca="false" dt2D="false" dtr="false" t="normal">SUMIFS(AI:AI, $E:$E, $I20, $D:$D, "да", $C:$C, "выручка")</f>
        <v>0</v>
      </c>
      <c r="AJ20" s="503" t="n">
        <f aca="false" ca="false" dt2D="false" dtr="false" t="normal">SUMIFS(AJ:AJ, $E:$E, $I20, $D:$D, "да", $C:$C, "выручка")</f>
        <v>0</v>
      </c>
      <c r="AK20" s="503" t="n">
        <f aca="false" ca="false" dt2D="false" dtr="false" t="normal">SUMIFS(AK:AK, $E:$E, $I20, $D:$D, "да", $C:$C, "выручка")</f>
        <v>0</v>
      </c>
      <c r="AL20" s="503" t="n">
        <f aca="false" ca="false" dt2D="false" dtr="false" t="normal">SUMIFS(AL:AL, $E:$E, $I20, $D:$D, "да", $C:$C, "выручка")</f>
        <v>0</v>
      </c>
      <c r="AM20" s="503" t="n">
        <f aca="false" ca="false" dt2D="false" dtr="false" t="normal">SUMIFS(AM:AM, $E:$E, $I20, $D:$D, "да", $C:$C, "выручка")</f>
        <v>0</v>
      </c>
      <c r="AN20" s="503" t="n">
        <f aca="false" ca="false" dt2D="false" dtr="false" t="normal">SUMIFS(AN:AN, $E:$E, $I20, $D:$D, "да", $C:$C, "выручка")</f>
        <v>0</v>
      </c>
      <c r="AO20" s="503" t="n">
        <f aca="false" ca="false" dt2D="false" dtr="false" t="normal">SUMIFS(AO:AO, $E:$E, $I20, $D:$D, "да", $C:$C, "выручка")</f>
        <v>0</v>
      </c>
      <c r="AP20" s="503" t="n">
        <f aca="false" ca="false" dt2D="false" dtr="false" t="normal">SUMIFS(AP:AP, $E:$E, $I20, $D:$D, "да", $C:$C, "выручка")</f>
        <v>0</v>
      </c>
      <c r="AQ20" s="503" t="n">
        <f aca="false" ca="false" dt2D="false" dtr="false" t="normal">SUMIFS(AQ:AQ, $E:$E, $I20, $D:$D, "да", $C:$C, "выручка")</f>
        <v>0</v>
      </c>
      <c r="AR20" s="503" t="n">
        <f aca="false" ca="false" dt2D="false" dtr="false" t="normal">SUMIFS(AR:AR, $E:$E, $I20, $D:$D, "да", $C:$C, "выручка")</f>
        <v>0</v>
      </c>
      <c r="AS20" s="503" t="n">
        <f aca="false" ca="false" dt2D="false" dtr="false" t="normal">SUMIFS(AS:AS, $E:$E, $I20, $D:$D, "да", $C:$C, "выручка")</f>
        <v>0</v>
      </c>
      <c r="AT20" s="503" t="n">
        <f aca="false" ca="false" dt2D="false" dtr="false" t="normal">SUMIFS(AT:AT, $E:$E, $I20, $D:$D, "да", $C:$C, "выручка")</f>
        <v>0</v>
      </c>
      <c r="AU20" s="503" t="n">
        <f aca="false" ca="false" dt2D="false" dtr="false" t="normal">SUMIFS(AU:AU, $E:$E, $I20, $D:$D, "да", $C:$C, "выручка")</f>
        <v>0</v>
      </c>
      <c r="AV20" s="503" t="n">
        <f aca="false" ca="false" dt2D="false" dtr="false" t="normal">SUMIFS(AV:AV, $E:$E, $I20, $D:$D, "да", $C:$C, "выручка")</f>
        <v>0</v>
      </c>
      <c r="AW20" s="503" t="n">
        <f aca="false" ca="false" dt2D="false" dtr="false" t="normal">SUMIFS(AW:AW, $E:$E, $I20, $D:$D, "да", $C:$C, "выручка")</f>
        <v>0</v>
      </c>
      <c r="AX20" s="503" t="n">
        <f aca="false" ca="false" dt2D="false" dtr="false" t="normal">SUMIFS(AX:AX, $E:$E, $I20, $D:$D, "да", $C:$C, "выручка")</f>
        <v>0</v>
      </c>
      <c r="AY20" s="503" t="n">
        <f aca="false" ca="false" dt2D="false" dtr="false" t="normal">SUMIFS(AY:AY, $E:$E, $I20, $D:$D, "да", $C:$C, "выручка")</f>
        <v>0</v>
      </c>
      <c r="AZ20" s="503" t="n">
        <f aca="false" ca="false" dt2D="false" dtr="false" t="normal">SUMIFS(AZ:AZ, $E:$E, $I20, $D:$D, "да", $C:$C, "выручка")</f>
        <v>0</v>
      </c>
      <c r="BA20" s="503" t="n">
        <f aca="false" ca="false" dt2D="false" dtr="false" t="normal">SUMIFS(BA:BA, $E:$E, $I20, $D:$D, "да", $C:$C, "выручка")</f>
        <v>0</v>
      </c>
      <c r="BB20" s="503" t="n">
        <f aca="false" ca="false" dt2D="false" dtr="false" t="normal">SUMIFS(BB:BB, $E:$E, $I20, $D:$D, "да", $C:$C, "выручка")</f>
        <v>0</v>
      </c>
      <c r="BC20" s="503" t="n">
        <f aca="false" ca="false" dt2D="false" dtr="false" t="normal">SUMIFS(BC:BC, $E:$E, $I20, $D:$D, "да", $C:$C, "выручка")</f>
        <v>0</v>
      </c>
      <c r="BD20" s="503" t="n">
        <f aca="false" ca="false" dt2D="false" dtr="false" t="normal">SUMIFS(BD:BD, $E:$E, $I20, $D:$D, "да", $C:$C, "выручка")</f>
        <v>0</v>
      </c>
      <c r="BE20" s="503" t="n">
        <f aca="false" ca="false" dt2D="false" dtr="false" t="normal">SUMIFS(BE:BE, $E:$E, $I20, $D:$D, "да", $C:$C, "выручка")</f>
        <v>0</v>
      </c>
      <c r="BF20" s="503" t="n">
        <f aca="false" ca="false" dt2D="false" dtr="false" t="normal">SUMIFS(BF:BF, $E:$E, $I20, $D:$D, "да", $C:$C, "выручка")</f>
        <v>0</v>
      </c>
      <c r="BG20" s="503" t="n">
        <f aca="false" ca="false" dt2D="false" dtr="false" t="normal">SUMIFS(BG:BG, $E:$E, $I20, $D:$D, "да", $C:$C, "выручка")</f>
        <v>0</v>
      </c>
      <c r="BH20" s="503" t="n">
        <f aca="false" ca="false" dt2D="false" dtr="false" t="normal">SUMIFS(BH:BH, $E:$E, $I20, $D:$D, "да", $C:$C, "выручка")</f>
        <v>0</v>
      </c>
      <c r="BI20" s="503" t="n">
        <f aca="false" ca="false" dt2D="false" dtr="false" t="normal">SUMIFS(BI:BI, $E:$E, $I20, $D:$D, "да", $C:$C, "выручка")</f>
        <v>0</v>
      </c>
      <c r="BJ20" s="503" t="n">
        <f aca="false" ca="false" dt2D="false" dtr="false" t="normal">SUMIFS(BJ:BJ, $E:$E, $I20, $D:$D, "да", $C:$C, "выручка")</f>
        <v>0</v>
      </c>
      <c r="BK20" s="503" t="n">
        <f aca="false" ca="false" dt2D="false" dtr="false" t="normal">SUMIFS(BK:BK, $E:$E, $I20, $D:$D, "да", $C:$C, "выручка")</f>
        <v>0</v>
      </c>
      <c r="BL20" s="503" t="n">
        <f aca="false" ca="false" dt2D="false" dtr="false" t="normal">SUMIFS(BL:BL, $E:$E, $I20, $D:$D, "да", $C:$C, "выручка")</f>
        <v>0</v>
      </c>
      <c r="BM20" s="503" t="n">
        <f aca="false" ca="false" dt2D="false" dtr="false" t="normal">SUMIFS(BM:BM, $E:$E, $I20, $D:$D, "да", $C:$C, "выручка")</f>
        <v>0</v>
      </c>
      <c r="BN20" s="503" t="n">
        <f aca="false" ca="false" dt2D="false" dtr="false" t="normal">SUMIFS(BN:BN, $E:$E, $I20, $D:$D, "да", $C:$C, "выручка")</f>
        <v>0</v>
      </c>
      <c r="BO20" s="503" t="n">
        <f aca="false" ca="false" dt2D="false" dtr="false" t="normal">SUMIFS(BO:BO, $E:$E, $I20, $D:$D, "да", $C:$C, "выручка")</f>
        <v>0</v>
      </c>
      <c r="BP20" s="503" t="n">
        <f aca="false" ca="false" dt2D="false" dtr="false" t="normal">SUMIFS(BP:BP, $E:$E, $I20, $D:$D, "да", $C:$C, "выручка")</f>
        <v>0</v>
      </c>
      <c r="BQ20" s="503" t="n">
        <f aca="false" ca="false" dt2D="false" dtr="false" t="normal">SUMIFS(BQ:BQ, $E:$E, $I20, $D:$D, "да", $C:$C, "выручка")</f>
        <v>0</v>
      </c>
      <c r="BR20" s="503" t="n">
        <f aca="false" ca="false" dt2D="false" dtr="false" t="normal">SUMIFS(BR:BR, $E:$E, $I20, $D:$D, "да", $C:$C, "выручка")</f>
        <v>0</v>
      </c>
      <c r="BS20" s="503" t="n">
        <f aca="false" ca="false" dt2D="false" dtr="false" t="normal">SUMIFS(BS:BS, $E:$E, $I20, $D:$D, "да", $C:$C, "выручка")</f>
        <v>0</v>
      </c>
      <c r="BT20" s="503" t="n">
        <f aca="false" ca="false" dt2D="false" dtr="false" t="normal">SUMIFS(BT:BT, $E:$E, $I20, $D:$D, "да", $C:$C, "выручка")</f>
        <v>0</v>
      </c>
    </row>
    <row customFormat="true" hidden="true" ht="16.5" outlineLevel="1" r="21" s="100">
      <c r="A21" s="481" t="n"/>
      <c r="B21" s="481" t="n"/>
      <c r="C21" s="481" t="n"/>
      <c r="D21" s="481" t="n"/>
      <c r="E21" s="481" t="n"/>
      <c r="F21" s="481" t="n"/>
      <c r="G21" s="485" t="n"/>
      <c r="H21" s="635" t="n"/>
      <c r="I21" s="647" t="s">
        <v>754</v>
      </c>
      <c r="J21" s="538" t="n"/>
      <c r="K21" s="538" t="n"/>
      <c r="L21" s="643" t="n">
        <f aca="false" ca="false" dt2D="false" dtr="false" t="normal">SUM(M21:BT21)</f>
        <v>0</v>
      </c>
      <c r="M21" s="503" t="n">
        <f aca="false" ca="false" dt2D="false" dtr="false" t="normal">SUMIFS(M:M, $E:$E, $I21, $D:$D, "да", $C:$C, "выручка")</f>
        <v>0</v>
      </c>
      <c r="N21" s="503" t="n">
        <f aca="false" ca="false" dt2D="false" dtr="false" t="normal">SUMIFS(N:N, $E:$E, $I21, $D:$D, "да", $C:$C, "выручка")</f>
        <v>0</v>
      </c>
      <c r="O21" s="503" t="n">
        <f aca="false" ca="false" dt2D="false" dtr="false" t="normal">SUMIFS(O:O, $E:$E, $I21, $D:$D, "да", $C:$C, "выручка")</f>
        <v>0</v>
      </c>
      <c r="P21" s="503" t="n">
        <f aca="false" ca="false" dt2D="false" dtr="false" t="normal">SUMIFS(P:P, $E:$E, $I21, $D:$D, "да", $C:$C, "выручка")</f>
        <v>0</v>
      </c>
      <c r="Q21" s="503" t="n">
        <f aca="false" ca="false" dt2D="false" dtr="false" t="normal">SUMIFS(Q:Q, $E:$E, $I21, $D:$D, "да", $C:$C, "выручка")</f>
        <v>0</v>
      </c>
      <c r="R21" s="503" t="n">
        <f aca="false" ca="false" dt2D="false" dtr="false" t="normal">SUMIFS(R:R, $E:$E, $I21, $D:$D, "да", $C:$C, "выручка")</f>
        <v>0</v>
      </c>
      <c r="S21" s="503" t="n">
        <f aca="false" ca="false" dt2D="false" dtr="false" t="normal">SUMIFS(S:S, $E:$E, $I21, $D:$D, "да", $C:$C, "выручка")</f>
        <v>0</v>
      </c>
      <c r="T21" s="503" t="n">
        <f aca="false" ca="false" dt2D="false" dtr="false" t="normal">SUMIFS(T:T, $E:$E, $I21, $D:$D, "да", $C:$C, "выручка")</f>
        <v>0</v>
      </c>
      <c r="U21" s="503" t="n">
        <f aca="false" ca="false" dt2D="false" dtr="false" t="normal">SUMIFS(U:U, $E:$E, $I21, $D:$D, "да", $C:$C, "выручка")</f>
        <v>0</v>
      </c>
      <c r="V21" s="503" t="n">
        <f aca="false" ca="false" dt2D="false" dtr="false" t="normal">SUMIFS(V:V, $E:$E, $I21, $D:$D, "да", $C:$C, "выручка")</f>
        <v>0</v>
      </c>
      <c r="W21" s="503" t="n">
        <f aca="false" ca="false" dt2D="false" dtr="false" t="normal">SUMIFS(W:W, $E:$E, $I21, $D:$D, "да", $C:$C, "выручка")</f>
        <v>0</v>
      </c>
      <c r="X21" s="503" t="n">
        <f aca="false" ca="false" dt2D="false" dtr="false" t="normal">SUMIFS(X:X, $E:$E, $I21, $D:$D, "да", $C:$C, "выручка")</f>
        <v>0</v>
      </c>
      <c r="Y21" s="503" t="n">
        <f aca="false" ca="false" dt2D="false" dtr="false" t="normal">SUMIFS(Y:Y, $E:$E, $I21, $D:$D, "да", $C:$C, "выручка")</f>
        <v>0</v>
      </c>
      <c r="Z21" s="503" t="n">
        <f aca="false" ca="false" dt2D="false" dtr="false" t="normal">SUMIFS(Z:Z, $E:$E, $I21, $D:$D, "да", $C:$C, "выручка")</f>
        <v>0</v>
      </c>
      <c r="AA21" s="503" t="n">
        <f aca="false" ca="false" dt2D="false" dtr="false" t="normal">SUMIFS(AA:AA, $E:$E, $I21, $D:$D, "да", $C:$C, "выручка")</f>
        <v>0</v>
      </c>
      <c r="AB21" s="503" t="n">
        <f aca="false" ca="false" dt2D="false" dtr="false" t="normal">SUMIFS(AB:AB, $E:$E, $I21, $D:$D, "да", $C:$C, "выручка")</f>
        <v>0</v>
      </c>
      <c r="AC21" s="503" t="n">
        <f aca="false" ca="false" dt2D="false" dtr="false" t="normal">SUMIFS(AC:AC, $E:$E, $I21, $D:$D, "да", $C:$C, "выручка")</f>
        <v>0</v>
      </c>
      <c r="AD21" s="503" t="n">
        <f aca="false" ca="false" dt2D="false" dtr="false" t="normal">SUMIFS(AD:AD, $E:$E, $I21, $D:$D, "да", $C:$C, "выручка")</f>
        <v>0</v>
      </c>
      <c r="AE21" s="503" t="n">
        <f aca="false" ca="false" dt2D="false" dtr="false" t="normal">SUMIFS(AE:AE, $E:$E, $I21, $D:$D, "да", $C:$C, "выручка")</f>
        <v>0</v>
      </c>
      <c r="AF21" s="503" t="n">
        <f aca="false" ca="false" dt2D="false" dtr="false" t="normal">SUMIFS(AF:AF, $E:$E, $I21, $D:$D, "да", $C:$C, "выручка")</f>
        <v>0</v>
      </c>
      <c r="AG21" s="503" t="n">
        <f aca="false" ca="false" dt2D="false" dtr="false" t="normal">SUMIFS(AG:AG, $E:$E, $I21, $D:$D, "да", $C:$C, "выручка")</f>
        <v>0</v>
      </c>
      <c r="AH21" s="503" t="n">
        <f aca="false" ca="false" dt2D="false" dtr="false" t="normal">SUMIFS(AH:AH, $E:$E, $I21, $D:$D, "да", $C:$C, "выручка")</f>
        <v>0</v>
      </c>
      <c r="AI21" s="503" t="n">
        <f aca="false" ca="false" dt2D="false" dtr="false" t="normal">SUMIFS(AI:AI, $E:$E, $I21, $D:$D, "да", $C:$C, "выручка")</f>
        <v>0</v>
      </c>
      <c r="AJ21" s="503" t="n">
        <f aca="false" ca="false" dt2D="false" dtr="false" t="normal">SUMIFS(AJ:AJ, $E:$E, $I21, $D:$D, "да", $C:$C, "выручка")</f>
        <v>0</v>
      </c>
      <c r="AK21" s="503" t="n">
        <f aca="false" ca="false" dt2D="false" dtr="false" t="normal">SUMIFS(AK:AK, $E:$E, $I21, $D:$D, "да", $C:$C, "выручка")</f>
        <v>0</v>
      </c>
      <c r="AL21" s="503" t="n">
        <f aca="false" ca="false" dt2D="false" dtr="false" t="normal">SUMIFS(AL:AL, $E:$E, $I21, $D:$D, "да", $C:$C, "выручка")</f>
        <v>0</v>
      </c>
      <c r="AM21" s="503" t="n">
        <f aca="false" ca="false" dt2D="false" dtr="false" t="normal">SUMIFS(AM:AM, $E:$E, $I21, $D:$D, "да", $C:$C, "выручка")</f>
        <v>0</v>
      </c>
      <c r="AN21" s="503" t="n">
        <f aca="false" ca="false" dt2D="false" dtr="false" t="normal">SUMIFS(AN:AN, $E:$E, $I21, $D:$D, "да", $C:$C, "выручка")</f>
        <v>0</v>
      </c>
      <c r="AO21" s="503" t="n">
        <f aca="false" ca="false" dt2D="false" dtr="false" t="normal">SUMIFS(AO:AO, $E:$E, $I21, $D:$D, "да", $C:$C, "выручка")</f>
        <v>0</v>
      </c>
      <c r="AP21" s="503" t="n">
        <f aca="false" ca="false" dt2D="false" dtr="false" t="normal">SUMIFS(AP:AP, $E:$E, $I21, $D:$D, "да", $C:$C, "выручка")</f>
        <v>0</v>
      </c>
      <c r="AQ21" s="503" t="n">
        <f aca="false" ca="false" dt2D="false" dtr="false" t="normal">SUMIFS(AQ:AQ, $E:$E, $I21, $D:$D, "да", $C:$C, "выручка")</f>
        <v>0</v>
      </c>
      <c r="AR21" s="503" t="n">
        <f aca="false" ca="false" dt2D="false" dtr="false" t="normal">SUMIFS(AR:AR, $E:$E, $I21, $D:$D, "да", $C:$C, "выручка")</f>
        <v>0</v>
      </c>
      <c r="AS21" s="503" t="n">
        <f aca="false" ca="false" dt2D="false" dtr="false" t="normal">SUMIFS(AS:AS, $E:$E, $I21, $D:$D, "да", $C:$C, "выручка")</f>
        <v>0</v>
      </c>
      <c r="AT21" s="503" t="n">
        <f aca="false" ca="false" dt2D="false" dtr="false" t="normal">SUMIFS(AT:AT, $E:$E, $I21, $D:$D, "да", $C:$C, "выручка")</f>
        <v>0</v>
      </c>
      <c r="AU21" s="503" t="n">
        <f aca="false" ca="false" dt2D="false" dtr="false" t="normal">SUMIFS(AU:AU, $E:$E, $I21, $D:$D, "да", $C:$C, "выручка")</f>
        <v>0</v>
      </c>
      <c r="AV21" s="503" t="n">
        <f aca="false" ca="false" dt2D="false" dtr="false" t="normal">SUMIFS(AV:AV, $E:$E, $I21, $D:$D, "да", $C:$C, "выручка")</f>
        <v>0</v>
      </c>
      <c r="AW21" s="503" t="n">
        <f aca="false" ca="false" dt2D="false" dtr="false" t="normal">SUMIFS(AW:AW, $E:$E, $I21, $D:$D, "да", $C:$C, "выручка")</f>
        <v>0</v>
      </c>
      <c r="AX21" s="503" t="n">
        <f aca="false" ca="false" dt2D="false" dtr="false" t="normal">SUMIFS(AX:AX, $E:$E, $I21, $D:$D, "да", $C:$C, "выручка")</f>
        <v>0</v>
      </c>
      <c r="AY21" s="503" t="n">
        <f aca="false" ca="false" dt2D="false" dtr="false" t="normal">SUMIFS(AY:AY, $E:$E, $I21, $D:$D, "да", $C:$C, "выручка")</f>
        <v>0</v>
      </c>
      <c r="AZ21" s="503" t="n">
        <f aca="false" ca="false" dt2D="false" dtr="false" t="normal">SUMIFS(AZ:AZ, $E:$E, $I21, $D:$D, "да", $C:$C, "выручка")</f>
        <v>0</v>
      </c>
      <c r="BA21" s="503" t="n">
        <f aca="false" ca="false" dt2D="false" dtr="false" t="normal">SUMIFS(BA:BA, $E:$E, $I21, $D:$D, "да", $C:$C, "выручка")</f>
        <v>0</v>
      </c>
      <c r="BB21" s="503" t="n">
        <f aca="false" ca="false" dt2D="false" dtr="false" t="normal">SUMIFS(BB:BB, $E:$E, $I21, $D:$D, "да", $C:$C, "выручка")</f>
        <v>0</v>
      </c>
      <c r="BC21" s="503" t="n">
        <f aca="false" ca="false" dt2D="false" dtr="false" t="normal">SUMIFS(BC:BC, $E:$E, $I21, $D:$D, "да", $C:$C, "выручка")</f>
        <v>0</v>
      </c>
      <c r="BD21" s="503" t="n">
        <f aca="false" ca="false" dt2D="false" dtr="false" t="normal">SUMIFS(BD:BD, $E:$E, $I21, $D:$D, "да", $C:$C, "выручка")</f>
        <v>0</v>
      </c>
      <c r="BE21" s="503" t="n">
        <f aca="false" ca="false" dt2D="false" dtr="false" t="normal">SUMIFS(BE:BE, $E:$E, $I21, $D:$D, "да", $C:$C, "выручка")</f>
        <v>0</v>
      </c>
      <c r="BF21" s="503" t="n">
        <f aca="false" ca="false" dt2D="false" dtr="false" t="normal">SUMIFS(BF:BF, $E:$E, $I21, $D:$D, "да", $C:$C, "выручка")</f>
        <v>0</v>
      </c>
      <c r="BG21" s="503" t="n">
        <f aca="false" ca="false" dt2D="false" dtr="false" t="normal">SUMIFS(BG:BG, $E:$E, $I21, $D:$D, "да", $C:$C, "выручка")</f>
        <v>0</v>
      </c>
      <c r="BH21" s="503" t="n">
        <f aca="false" ca="false" dt2D="false" dtr="false" t="normal">SUMIFS(BH:BH, $E:$E, $I21, $D:$D, "да", $C:$C, "выручка")</f>
        <v>0</v>
      </c>
      <c r="BI21" s="503" t="n">
        <f aca="false" ca="false" dt2D="false" dtr="false" t="normal">SUMIFS(BI:BI, $E:$E, $I21, $D:$D, "да", $C:$C, "выручка")</f>
        <v>0</v>
      </c>
      <c r="BJ21" s="503" t="n">
        <f aca="false" ca="false" dt2D="false" dtr="false" t="normal">SUMIFS(BJ:BJ, $E:$E, $I21, $D:$D, "да", $C:$C, "выручка")</f>
        <v>0</v>
      </c>
      <c r="BK21" s="503" t="n">
        <f aca="false" ca="false" dt2D="false" dtr="false" t="normal">SUMIFS(BK:BK, $E:$E, $I21, $D:$D, "да", $C:$C, "выручка")</f>
        <v>0</v>
      </c>
      <c r="BL21" s="503" t="n">
        <f aca="false" ca="false" dt2D="false" dtr="false" t="normal">SUMIFS(BL:BL, $E:$E, $I21, $D:$D, "да", $C:$C, "выручка")</f>
        <v>0</v>
      </c>
      <c r="BM21" s="503" t="n">
        <f aca="false" ca="false" dt2D="false" dtr="false" t="normal">SUMIFS(BM:BM, $E:$E, $I21, $D:$D, "да", $C:$C, "выручка")</f>
        <v>0</v>
      </c>
      <c r="BN21" s="503" t="n">
        <f aca="false" ca="false" dt2D="false" dtr="false" t="normal">SUMIFS(BN:BN, $E:$E, $I21, $D:$D, "да", $C:$C, "выручка")</f>
        <v>0</v>
      </c>
      <c r="BO21" s="503" t="n">
        <f aca="false" ca="false" dt2D="false" dtr="false" t="normal">SUMIFS(BO:BO, $E:$E, $I21, $D:$D, "да", $C:$C, "выручка")</f>
        <v>0</v>
      </c>
      <c r="BP21" s="503" t="n">
        <f aca="false" ca="false" dt2D="false" dtr="false" t="normal">SUMIFS(BP:BP, $E:$E, $I21, $D:$D, "да", $C:$C, "выручка")</f>
        <v>0</v>
      </c>
      <c r="BQ21" s="503" t="n">
        <f aca="false" ca="false" dt2D="false" dtr="false" t="normal">SUMIFS(BQ:BQ, $E:$E, $I21, $D:$D, "да", $C:$C, "выручка")</f>
        <v>0</v>
      </c>
      <c r="BR21" s="503" t="n">
        <f aca="false" ca="false" dt2D="false" dtr="false" t="normal">SUMIFS(BR:BR, $E:$E, $I21, $D:$D, "да", $C:$C, "выручка")</f>
        <v>0</v>
      </c>
      <c r="BS21" s="503" t="n">
        <f aca="false" ca="false" dt2D="false" dtr="false" t="normal">SUMIFS(BS:BS, $E:$E, $I21, $D:$D, "да", $C:$C, "выручка")</f>
        <v>0</v>
      </c>
      <c r="BT21" s="503" t="n">
        <f aca="false" ca="false" dt2D="false" dtr="false" t="normal">SUMIFS(BT:BT, $E:$E, $I21, $D:$D, "да", $C:$C, "выручка")</f>
        <v>0</v>
      </c>
    </row>
    <row customFormat="true" ht="16.5" outlineLevel="0" r="22" s="100">
      <c r="A22" s="481" t="n"/>
      <c r="B22" s="481" t="n"/>
      <c r="C22" s="481" t="n"/>
      <c r="D22" s="481" t="n"/>
      <c r="E22" s="481" t="n"/>
      <c r="F22" s="481" t="n"/>
      <c r="G22" s="485" t="n"/>
      <c r="H22" s="635" t="n"/>
      <c r="I22" s="648" t="n"/>
      <c r="J22" s="525" t="n"/>
      <c r="K22" s="525" t="n"/>
      <c r="L22" s="649" t="n"/>
      <c r="M22" s="650" t="n"/>
      <c r="N22" s="650" t="n"/>
      <c r="O22" s="650" t="n"/>
      <c r="P22" s="650" t="n"/>
      <c r="Q22" s="650" t="n"/>
      <c r="R22" s="650" t="n"/>
      <c r="S22" s="650" t="n"/>
      <c r="T22" s="650" t="n"/>
      <c r="U22" s="650" t="n"/>
      <c r="V22" s="650" t="n"/>
      <c r="W22" s="650" t="n"/>
      <c r="X22" s="650" t="n"/>
      <c r="Y22" s="650" t="n"/>
      <c r="Z22" s="650" t="n"/>
      <c r="AA22" s="650" t="n"/>
      <c r="AB22" s="650" t="n"/>
      <c r="AC22" s="650" t="n"/>
      <c r="AD22" s="650" t="n"/>
      <c r="AE22" s="650" t="n"/>
      <c r="AF22" s="650" t="n"/>
      <c r="AG22" s="651" t="n"/>
      <c r="AH22" s="650" t="n"/>
      <c r="AI22" s="650" t="n"/>
      <c r="AJ22" s="650" t="n"/>
      <c r="AK22" s="650" t="n"/>
      <c r="AL22" s="650" t="n"/>
      <c r="AM22" s="650" t="n"/>
      <c r="AN22" s="650" t="n"/>
      <c r="AO22" s="650" t="n"/>
      <c r="AP22" s="650" t="n"/>
      <c r="AQ22" s="650" t="n"/>
      <c r="AR22" s="650" t="n"/>
      <c r="AS22" s="650" t="n"/>
      <c r="AT22" s="650" t="n"/>
      <c r="AU22" s="650" t="n"/>
      <c r="AV22" s="650" t="n"/>
      <c r="AW22" s="650" t="n"/>
      <c r="AX22" s="650" t="n"/>
      <c r="AY22" s="650" t="n"/>
      <c r="AZ22" s="650" t="n"/>
      <c r="BA22" s="650" t="n"/>
      <c r="BB22" s="650" t="n"/>
      <c r="BC22" s="650" t="n"/>
      <c r="BD22" s="650" t="n"/>
      <c r="BE22" s="650" t="n"/>
      <c r="BF22" s="650" t="n"/>
      <c r="BG22" s="650" t="n"/>
      <c r="BH22" s="650" t="n"/>
      <c r="BI22" s="650" t="n"/>
      <c r="BJ22" s="650" t="n"/>
      <c r="BK22" s="650" t="n"/>
      <c r="BL22" s="650" t="n"/>
      <c r="BM22" s="650" t="n"/>
      <c r="BN22" s="650" t="n"/>
      <c r="BO22" s="650" t="n"/>
      <c r="BP22" s="650" t="n"/>
      <c r="BQ22" s="650" t="n"/>
      <c r="BR22" s="650" t="n"/>
      <c r="BS22" s="650" t="n"/>
      <c r="BT22" s="650" t="n"/>
    </row>
    <row customFormat="true" ht="16.5" outlineLevel="0" r="23" s="100">
      <c r="A23" s="481" t="n"/>
      <c r="B23" s="481" t="n"/>
      <c r="C23" s="481" t="n"/>
      <c r="D23" s="481" t="n"/>
      <c r="E23" s="481" t="n"/>
      <c r="F23" s="481" t="n"/>
      <c r="G23" s="485" t="n"/>
      <c r="H23" s="635" t="n"/>
      <c r="I23" s="648" t="n"/>
      <c r="J23" s="525" t="n"/>
      <c r="K23" s="525" t="n"/>
      <c r="L23" s="649" t="n"/>
      <c r="M23" s="650" t="n"/>
      <c r="N23" s="650" t="n"/>
      <c r="O23" s="650" t="n"/>
      <c r="P23" s="650" t="n"/>
      <c r="Q23" s="650" t="n"/>
      <c r="R23" s="650" t="n"/>
      <c r="S23" s="650" t="n"/>
      <c r="T23" s="650" t="n"/>
      <c r="U23" s="650" t="n"/>
      <c r="V23" s="650" t="n"/>
      <c r="W23" s="650" t="n"/>
      <c r="X23" s="650" t="n"/>
      <c r="Y23" s="650" t="n"/>
      <c r="Z23" s="650" t="n"/>
      <c r="AA23" s="650" t="n"/>
      <c r="AB23" s="650" t="n"/>
      <c r="AC23" s="650" t="n"/>
      <c r="AD23" s="650" t="n"/>
      <c r="AE23" s="650" t="n"/>
      <c r="AF23" s="650" t="n"/>
      <c r="AG23" s="651" t="n"/>
      <c r="AH23" s="650" t="n"/>
      <c r="AI23" s="650" t="n"/>
      <c r="AJ23" s="650" t="n"/>
      <c r="AK23" s="650" t="n"/>
      <c r="AL23" s="650" t="n"/>
      <c r="AM23" s="650" t="n"/>
      <c r="AN23" s="650" t="n"/>
      <c r="AO23" s="650" t="n"/>
      <c r="AP23" s="650" t="n"/>
      <c r="AQ23" s="650" t="n"/>
      <c r="AR23" s="650" t="n"/>
      <c r="AS23" s="650" t="n"/>
      <c r="AT23" s="650" t="n"/>
      <c r="AU23" s="650" t="n"/>
      <c r="AV23" s="650" t="n"/>
      <c r="AW23" s="650" t="n"/>
      <c r="AX23" s="650" t="n"/>
      <c r="AY23" s="650" t="n"/>
      <c r="AZ23" s="650" t="n"/>
      <c r="BA23" s="650" t="n"/>
      <c r="BB23" s="650" t="n"/>
      <c r="BC23" s="650" t="n"/>
      <c r="BD23" s="650" t="n"/>
      <c r="BE23" s="650" t="n"/>
      <c r="BF23" s="650" t="n"/>
      <c r="BG23" s="650" t="n"/>
      <c r="BH23" s="650" t="n"/>
      <c r="BI23" s="650" t="n"/>
      <c r="BJ23" s="650" t="n"/>
      <c r="BK23" s="650" t="n"/>
      <c r="BL23" s="650" t="n"/>
      <c r="BM23" s="650" t="n"/>
      <c r="BN23" s="650" t="n"/>
      <c r="BO23" s="650" t="n"/>
      <c r="BP23" s="650" t="n"/>
      <c r="BQ23" s="650" t="n"/>
      <c r="BR23" s="650" t="n"/>
      <c r="BS23" s="650" t="n"/>
      <c r="BT23" s="650" t="n"/>
    </row>
    <row customFormat="true" ht="17.25" outlineLevel="0" r="24" s="100">
      <c r="A24" s="481" t="n"/>
      <c r="B24" s="481" t="n"/>
      <c r="C24" s="481" t="n"/>
      <c r="D24" s="481" t="n"/>
      <c r="E24" s="481" t="e">
        <f aca="false" ca="false" dt2D="false" dtr="false" t="normal">E55</f>
        <v>#N/A</v>
      </c>
      <c r="F24" s="481" t="n"/>
      <c r="G24" s="485" t="n"/>
      <c r="H24" s="635" t="n"/>
      <c r="I24" s="409" t="s">
        <v>755</v>
      </c>
      <c r="J24" s="538" t="n"/>
      <c r="K24" s="538" t="n"/>
      <c r="L24" s="643" t="n"/>
      <c r="M24" s="644" t="n"/>
      <c r="N24" s="644" t="n"/>
      <c r="O24" s="644" t="n"/>
      <c r="P24" s="644" t="n"/>
      <c r="Q24" s="644" t="n"/>
      <c r="R24" s="644" t="n"/>
      <c r="S24" s="644" t="n"/>
      <c r="T24" s="644" t="n"/>
      <c r="U24" s="644" t="n"/>
      <c r="V24" s="644" t="n"/>
      <c r="W24" s="644" t="n"/>
      <c r="X24" s="644" t="n"/>
      <c r="Y24" s="644" t="n"/>
      <c r="Z24" s="644" t="n"/>
      <c r="AA24" s="644" t="n"/>
      <c r="AB24" s="644" t="n"/>
      <c r="AC24" s="644" t="n"/>
      <c r="AD24" s="644" t="n"/>
      <c r="AE24" s="644" t="n"/>
      <c r="AF24" s="644" t="n"/>
      <c r="AG24" s="645" t="n"/>
      <c r="AH24" s="644" t="n"/>
      <c r="AI24" s="644" t="n"/>
      <c r="AJ24" s="644" t="n"/>
      <c r="AK24" s="644" t="n"/>
      <c r="AL24" s="644" t="n"/>
      <c r="AM24" s="644" t="n"/>
      <c r="AN24" s="644" t="n"/>
      <c r="AO24" s="644" t="n"/>
      <c r="AP24" s="644" t="n"/>
      <c r="AQ24" s="644" t="n"/>
      <c r="AR24" s="644" t="n"/>
      <c r="AS24" s="644" t="n"/>
      <c r="AT24" s="644" t="n"/>
      <c r="AU24" s="644" t="n"/>
      <c r="AV24" s="644" t="n"/>
      <c r="AW24" s="644" t="n"/>
      <c r="AX24" s="644" t="n"/>
      <c r="AY24" s="644" t="n"/>
      <c r="AZ24" s="644" t="n"/>
      <c r="BA24" s="644" t="n"/>
      <c r="BB24" s="644" t="n"/>
      <c r="BC24" s="644" t="n"/>
      <c r="BD24" s="644" t="n"/>
      <c r="BE24" s="644" t="n"/>
      <c r="BF24" s="644" t="n"/>
      <c r="BG24" s="644" t="n"/>
      <c r="BH24" s="644" t="n"/>
      <c r="BI24" s="644" t="n"/>
      <c r="BJ24" s="644" t="n"/>
      <c r="BK24" s="644" t="n"/>
      <c r="BL24" s="644" t="n"/>
      <c r="BM24" s="644" t="n"/>
      <c r="BN24" s="644" t="n"/>
      <c r="BO24" s="644" t="n"/>
      <c r="BP24" s="644" t="n"/>
      <c r="BQ24" s="644" t="n"/>
      <c r="BR24" s="644" t="n"/>
      <c r="BS24" s="644" t="n"/>
      <c r="BT24" s="644" t="n"/>
    </row>
    <row customFormat="true" customHeight="true" hidden="true" ht="15" outlineLevel="1" r="25" s="100">
      <c r="A25" s="481" t="n"/>
      <c r="B25" s="481" t="n"/>
      <c r="C25" s="481" t="n"/>
      <c r="D25" s="481" t="n"/>
      <c r="E25" s="481" t="n"/>
      <c r="F25" s="481" t="n"/>
      <c r="G25" s="485" t="n"/>
      <c r="H25" s="635" t="n"/>
      <c r="I25" s="130" t="s">
        <v>756</v>
      </c>
      <c r="J25" s="538" t="n"/>
      <c r="K25" s="538" t="n"/>
      <c r="L25" s="644" t="n"/>
      <c r="M25" s="652" t="n">
        <f aca="false" ca="true" dt2D="false" dtr="false" t="normal">IFERROR(M27/M26, 0)</f>
        <v>0</v>
      </c>
      <c r="N25" s="652" t="n">
        <f aca="false" ca="true" dt2D="false" dtr="false" t="normal">IFERROR(N27/N26, 0)</f>
        <v>0</v>
      </c>
      <c r="O25" s="652" t="n">
        <f aca="false" ca="true" dt2D="false" dtr="false" t="normal">IFERROR(O27/O26, 0)</f>
        <v>0</v>
      </c>
      <c r="P25" s="652" t="n">
        <f aca="false" ca="true" dt2D="false" dtr="false" t="normal">IFERROR(P27/P26, 0)</f>
        <v>0</v>
      </c>
      <c r="Q25" s="652" t="n">
        <f aca="false" ca="true" dt2D="false" dtr="false" t="normal">IFERROR(Q27/Q26, 0)</f>
        <v>0</v>
      </c>
      <c r="R25" s="652" t="n">
        <f aca="false" ca="true" dt2D="false" dtr="false" t="normal">IFERROR(R27/R26, 0)</f>
        <v>0</v>
      </c>
      <c r="S25" s="652" t="n">
        <f aca="false" ca="true" dt2D="false" dtr="false" t="normal">IFERROR(S27/S26, 0)</f>
        <v>0</v>
      </c>
      <c r="T25" s="652" t="n">
        <f aca="false" ca="true" dt2D="false" dtr="false" t="normal">IFERROR(T27/T26, 0)</f>
        <v>0</v>
      </c>
      <c r="U25" s="652" t="n">
        <f aca="false" ca="true" dt2D="false" dtr="false" t="normal">IFERROR(U27/U26, 0)</f>
        <v>0</v>
      </c>
      <c r="V25" s="652" t="n">
        <f aca="false" ca="true" dt2D="false" dtr="false" t="normal">IFERROR(V27/V26, 0)</f>
        <v>0</v>
      </c>
      <c r="W25" s="652" t="n">
        <f aca="false" ca="true" dt2D="false" dtr="false" t="normal">IFERROR(W27/W26, 0)</f>
        <v>0</v>
      </c>
      <c r="X25" s="652" t="n">
        <f aca="false" ca="true" dt2D="false" dtr="false" t="normal">IFERROR(X27/X26, 0)</f>
        <v>0</v>
      </c>
      <c r="Y25" s="652" t="n">
        <f aca="false" ca="true" dt2D="false" dtr="false" t="normal">IFERROR(Y27/Y26, 0)</f>
        <v>0</v>
      </c>
      <c r="Z25" s="652" t="n">
        <f aca="false" ca="true" dt2D="false" dtr="false" t="normal">IFERROR(Z27/Z26, 0)</f>
        <v>0</v>
      </c>
      <c r="AA25" s="652" t="n">
        <f aca="false" ca="true" dt2D="false" dtr="false" t="normal">IFERROR(AA27/AA26, 0)</f>
        <v>0</v>
      </c>
      <c r="AB25" s="652" t="n">
        <f aca="false" ca="true" dt2D="false" dtr="false" t="normal">IFERROR(AB27/AB26, 0)</f>
        <v>0</v>
      </c>
      <c r="AC25" s="652" t="n">
        <f aca="false" ca="true" dt2D="false" dtr="false" t="normal">IFERROR(AC27/AC26, 0)</f>
        <v>0</v>
      </c>
      <c r="AD25" s="652" t="n">
        <f aca="false" ca="true" dt2D="false" dtr="false" t="normal">IFERROR(AD27/AD26, 0)</f>
        <v>0</v>
      </c>
      <c r="AE25" s="652" t="n">
        <f aca="false" ca="true" dt2D="false" dtr="false" t="normal">IFERROR(AE27/AE26, 0)</f>
        <v>0</v>
      </c>
      <c r="AF25" s="652" t="n">
        <f aca="false" ca="true" dt2D="false" dtr="false" t="normal">IFERROR(AF27/AF26, 0)</f>
        <v>0</v>
      </c>
      <c r="AG25" s="652" t="n">
        <f aca="false" ca="true" dt2D="false" dtr="false" t="normal">IFERROR(AG27/AG26, 0)</f>
        <v>0</v>
      </c>
      <c r="AH25" s="652" t="n">
        <f aca="false" ca="true" dt2D="false" dtr="false" t="normal">IFERROR(AH27/AH26, 0)</f>
        <v>0</v>
      </c>
      <c r="AI25" s="652" t="n">
        <f aca="false" ca="true" dt2D="false" dtr="false" t="normal">IFERROR(AI27/AI26, 0)</f>
        <v>0</v>
      </c>
      <c r="AJ25" s="652" t="n">
        <f aca="false" ca="true" dt2D="false" dtr="false" t="normal">IFERROR(AJ27/AJ26, 0)</f>
        <v>0</v>
      </c>
      <c r="AK25" s="652" t="n">
        <f aca="false" ca="true" dt2D="false" dtr="false" t="normal">IFERROR(AK27/AK26, 0)</f>
        <v>0</v>
      </c>
      <c r="AL25" s="652" t="n">
        <f aca="false" ca="true" dt2D="false" dtr="false" t="normal">IFERROR(AL27/AL26, 0)</f>
        <v>0</v>
      </c>
      <c r="AM25" s="652" t="n">
        <f aca="false" ca="true" dt2D="false" dtr="false" t="normal">IFERROR(AM27/AM26, 0)</f>
        <v>0</v>
      </c>
      <c r="AN25" s="652" t="n">
        <f aca="false" ca="true" dt2D="false" dtr="false" t="normal">IFERROR(AN27/AN26, 0)</f>
        <v>0</v>
      </c>
      <c r="AO25" s="652" t="n">
        <f aca="false" ca="true" dt2D="false" dtr="false" t="normal">IFERROR(AO27/AO26, 0)</f>
        <v>0</v>
      </c>
      <c r="AP25" s="652" t="n">
        <f aca="false" ca="true" dt2D="false" dtr="false" t="normal">IFERROR(AP27/AP26, 0)</f>
        <v>0</v>
      </c>
      <c r="AQ25" s="652" t="n">
        <f aca="false" ca="true" dt2D="false" dtr="false" t="normal">IFERROR(AQ27/AQ26, 0)</f>
        <v>0</v>
      </c>
      <c r="AR25" s="652" t="n">
        <f aca="false" ca="true" dt2D="false" dtr="false" t="normal">IFERROR(AR27/AR26, 0)</f>
        <v>0</v>
      </c>
      <c r="AS25" s="652" t="n">
        <f aca="false" ca="true" dt2D="false" dtr="false" t="normal">IFERROR(AS27/AS26, 0)</f>
        <v>0</v>
      </c>
      <c r="AT25" s="652" t="n">
        <f aca="false" ca="true" dt2D="false" dtr="false" t="normal">IFERROR(AT27/AT26, 0)</f>
        <v>0</v>
      </c>
      <c r="AU25" s="652" t="n">
        <f aca="false" ca="true" dt2D="false" dtr="false" t="normal">IFERROR(AU27/AU26, 0)</f>
        <v>0</v>
      </c>
      <c r="AV25" s="652" t="n">
        <f aca="false" ca="true" dt2D="false" dtr="false" t="normal">IFERROR(AV27/AV26, 0)</f>
        <v>0</v>
      </c>
      <c r="AW25" s="652" t="n">
        <f aca="false" ca="true" dt2D="false" dtr="false" t="normal">IFERROR(AW27/AW26, 0)</f>
        <v>0</v>
      </c>
      <c r="AX25" s="652" t="n">
        <f aca="false" ca="true" dt2D="false" dtr="false" t="normal">IFERROR(AX27/AX26, 0)</f>
        <v>0</v>
      </c>
      <c r="AY25" s="652" t="n">
        <f aca="false" ca="true" dt2D="false" dtr="false" t="normal">IFERROR(AY27/AY26, 0)</f>
        <v>0</v>
      </c>
      <c r="AZ25" s="652" t="n">
        <f aca="false" ca="true" dt2D="false" dtr="false" t="normal">IFERROR(AZ27/AZ26, 0)</f>
        <v>0</v>
      </c>
      <c r="BA25" s="652" t="n">
        <f aca="false" ca="true" dt2D="false" dtr="false" t="normal">IFERROR(BA27/BA26, 0)</f>
        <v>0</v>
      </c>
      <c r="BB25" s="652" t="n">
        <f aca="false" ca="true" dt2D="false" dtr="false" t="normal">IFERROR(BB27/BB26, 0)</f>
        <v>0</v>
      </c>
      <c r="BC25" s="652" t="n">
        <f aca="false" ca="true" dt2D="false" dtr="false" t="normal">IFERROR(BC27/BC26, 0)</f>
        <v>0</v>
      </c>
      <c r="BD25" s="652" t="n">
        <f aca="false" ca="true" dt2D="false" dtr="false" t="normal">IFERROR(BD27/BD26, 0)</f>
        <v>0</v>
      </c>
      <c r="BE25" s="652" t="n">
        <f aca="false" ca="true" dt2D="false" dtr="false" t="normal">IFERROR(BE27/BE26, 0)</f>
        <v>0</v>
      </c>
      <c r="BF25" s="652" t="n">
        <f aca="false" ca="true" dt2D="false" dtr="false" t="normal">IFERROR(BF27/BF26, 0)</f>
        <v>0</v>
      </c>
      <c r="BG25" s="652" t="n">
        <f aca="false" ca="true" dt2D="false" dtr="false" t="normal">IFERROR(BG27/BG26, 0)</f>
        <v>0</v>
      </c>
      <c r="BH25" s="652" t="n">
        <f aca="false" ca="true" dt2D="false" dtr="false" t="normal">IFERROR(BH27/BH26, 0)</f>
        <v>0</v>
      </c>
      <c r="BI25" s="652" t="n">
        <f aca="false" ca="true" dt2D="false" dtr="false" t="normal">IFERROR(BI27/BI26, 0)</f>
        <v>0</v>
      </c>
      <c r="BJ25" s="652" t="n">
        <f aca="false" ca="true" dt2D="false" dtr="false" t="normal">IFERROR(BJ27/BJ26, 0)</f>
        <v>0</v>
      </c>
      <c r="BK25" s="652" t="n">
        <f aca="false" ca="true" dt2D="false" dtr="false" t="normal">IFERROR(BK27/BK26, 0)</f>
        <v>0</v>
      </c>
      <c r="BL25" s="652" t="n">
        <f aca="false" ca="true" dt2D="false" dtr="false" t="normal">IFERROR(BL27/BL26, 0)</f>
        <v>0</v>
      </c>
      <c r="BM25" s="652" t="n">
        <f aca="false" ca="true" dt2D="false" dtr="false" t="normal">IFERROR(BM27/BM26, 0)</f>
        <v>0</v>
      </c>
      <c r="BN25" s="652" t="n">
        <f aca="false" ca="true" dt2D="false" dtr="false" t="normal">IFERROR(BN27/BN26, 0)</f>
        <v>0</v>
      </c>
      <c r="BO25" s="652" t="n">
        <f aca="false" ca="true" dt2D="false" dtr="false" t="normal">IFERROR(BO27/BO26, 0)</f>
        <v>0</v>
      </c>
      <c r="BP25" s="652" t="n">
        <f aca="false" ca="true" dt2D="false" dtr="false" t="normal">IFERROR(BP27/BP26, 0)</f>
        <v>0</v>
      </c>
      <c r="BQ25" s="652" t="n">
        <f aca="false" ca="true" dt2D="false" dtr="false" t="normal">IFERROR(BQ27/BQ26, 0)</f>
        <v>0</v>
      </c>
      <c r="BR25" s="652" t="n">
        <f aca="false" ca="true" dt2D="false" dtr="false" t="normal">IFERROR(BR27/BR26, 0)</f>
        <v>0</v>
      </c>
      <c r="BS25" s="652" t="n">
        <f aca="false" ca="true" dt2D="false" dtr="false" t="normal">IFERROR(BS27/BS26, 0)</f>
        <v>0</v>
      </c>
      <c r="BT25" s="652" t="n">
        <f aca="false" ca="true" dt2D="false" dtr="false" t="normal">IFERROR(BT27/BT26, 0)</f>
        <v>0</v>
      </c>
    </row>
    <row customFormat="true" hidden="true" ht="16.5" outlineLevel="1" r="26" s="100">
      <c r="A26" s="481" t="n"/>
      <c r="B26" s="481" t="n"/>
      <c r="C26" s="481" t="n"/>
      <c r="D26" s="481" t="n"/>
      <c r="E26" s="481" t="n"/>
      <c r="F26" s="481" t="n"/>
      <c r="G26" s="485" t="n"/>
      <c r="H26" s="635" t="n"/>
      <c r="I26" s="153" t="s">
        <v>341</v>
      </c>
      <c r="J26" s="538" t="n"/>
      <c r="K26" s="538" t="n"/>
      <c r="L26" s="644" t="n"/>
      <c r="M26" s="503" t="n">
        <f aca="false" ca="false" dt2D="false" dtr="false" t="normal">SUMIFS(M:M, $E:$E, $E$24, $B:$B, $I26)</f>
        <v>0</v>
      </c>
      <c r="N26" s="503" t="n">
        <f aca="false" ca="false" dt2D="false" dtr="false" t="normal">SUMIFS(N:N, $E:$E, $E$24, $B:$B, $I26)</f>
        <v>0</v>
      </c>
      <c r="O26" s="503" t="n">
        <f aca="false" ca="false" dt2D="false" dtr="false" t="normal">SUMIFS(O:O, $E:$E, $E$24, $B:$B, $I26)</f>
        <v>0</v>
      </c>
      <c r="P26" s="503" t="n">
        <f aca="false" ca="false" dt2D="false" dtr="false" t="normal">SUMIFS(P:P, $E:$E, $E$24, $B:$B, $I26)</f>
        <v>0</v>
      </c>
      <c r="Q26" s="503" t="n">
        <f aca="false" ca="false" dt2D="false" dtr="false" t="normal">SUMIFS(Q:Q, $E:$E, $E$24, $B:$B, $I26)</f>
        <v>0</v>
      </c>
      <c r="R26" s="503" t="n">
        <f aca="false" ca="false" dt2D="false" dtr="false" t="normal">SUMIFS(R:R, $E:$E, $E$24, $B:$B, $I26)</f>
        <v>0</v>
      </c>
      <c r="S26" s="503" t="n">
        <f aca="false" ca="false" dt2D="false" dtr="false" t="normal">SUMIFS(S:S, $E:$E, $E$24, $B:$B, $I26)</f>
        <v>0</v>
      </c>
      <c r="T26" s="503" t="n">
        <f aca="false" ca="false" dt2D="false" dtr="false" t="normal">SUMIFS(T:T, $E:$E, $E$24, $B:$B, $I26)</f>
        <v>0</v>
      </c>
      <c r="U26" s="503" t="n">
        <f aca="false" ca="false" dt2D="false" dtr="false" t="normal">SUMIFS(U:U, $E:$E, $E$24, $B:$B, $I26)</f>
        <v>0</v>
      </c>
      <c r="V26" s="503" t="n">
        <f aca="false" ca="false" dt2D="false" dtr="false" t="normal">SUMIFS(V:V, $E:$E, $E$24, $B:$B, $I26)</f>
        <v>0</v>
      </c>
      <c r="W26" s="503" t="n">
        <f aca="false" ca="false" dt2D="false" dtr="false" t="normal">SUMIFS(W:W, $E:$E, $E$24, $B:$B, $I26)</f>
        <v>0</v>
      </c>
      <c r="X26" s="503" t="n">
        <f aca="false" ca="false" dt2D="false" dtr="false" t="normal">SUMIFS(X:X, $E:$E, $E$24, $B:$B, $I26)</f>
        <v>0</v>
      </c>
      <c r="Y26" s="503" t="n">
        <f aca="false" ca="false" dt2D="false" dtr="false" t="normal">SUMIFS(Y:Y, $E:$E, $E$24, $B:$B, $I26)</f>
        <v>0</v>
      </c>
      <c r="Z26" s="503" t="n">
        <f aca="false" ca="false" dt2D="false" dtr="false" t="normal">SUMIFS(Z:Z, $E:$E, $E$24, $B:$B, $I26)</f>
        <v>0</v>
      </c>
      <c r="AA26" s="503" t="n">
        <f aca="false" ca="false" dt2D="false" dtr="false" t="normal">SUMIFS(AA:AA, $E:$E, $E$24, $B:$B, $I26)</f>
        <v>0</v>
      </c>
      <c r="AB26" s="503" t="n">
        <f aca="false" ca="false" dt2D="false" dtr="false" t="normal">SUMIFS(AB:AB, $E:$E, $E$24, $B:$B, $I26)</f>
        <v>0</v>
      </c>
      <c r="AC26" s="503" t="n">
        <f aca="false" ca="false" dt2D="false" dtr="false" t="normal">SUMIFS(AC:AC, $E:$E, $E$24, $B:$B, $I26)</f>
        <v>0</v>
      </c>
      <c r="AD26" s="503" t="n">
        <f aca="false" ca="false" dt2D="false" dtr="false" t="normal">SUMIFS(AD:AD, $E:$E, $E$24, $B:$B, $I26)</f>
        <v>0</v>
      </c>
      <c r="AE26" s="503" t="n">
        <f aca="false" ca="false" dt2D="false" dtr="false" t="normal">SUMIFS(AE:AE, $E:$E, $E$24, $B:$B, $I26)</f>
        <v>0</v>
      </c>
      <c r="AF26" s="503" t="n">
        <f aca="false" ca="false" dt2D="false" dtr="false" t="normal">SUMIFS(AF:AF, $E:$E, $E$24, $B:$B, $I26)</f>
        <v>0</v>
      </c>
      <c r="AG26" s="503" t="n">
        <f aca="false" ca="false" dt2D="false" dtr="false" t="normal">SUMIFS(AG:AG, $E:$E, $E$24, $B:$B, $I26)</f>
        <v>0</v>
      </c>
      <c r="AH26" s="503" t="n">
        <f aca="false" ca="false" dt2D="false" dtr="false" t="normal">SUMIFS(AH:AH, $E:$E, $E$24, $B:$B, $I26)</f>
        <v>0</v>
      </c>
      <c r="AI26" s="503" t="n">
        <f aca="false" ca="false" dt2D="false" dtr="false" t="normal">SUMIFS(AI:AI, $E:$E, $E$24, $B:$B, $I26)</f>
        <v>0</v>
      </c>
      <c r="AJ26" s="503" t="n">
        <f aca="false" ca="false" dt2D="false" dtr="false" t="normal">SUMIFS(AJ:AJ, $E:$E, $E$24, $B:$B, $I26)</f>
        <v>0</v>
      </c>
      <c r="AK26" s="503" t="n">
        <f aca="false" ca="false" dt2D="false" dtr="false" t="normal">SUMIFS(AK:AK, $E:$E, $E$24, $B:$B, $I26)</f>
        <v>0</v>
      </c>
      <c r="AL26" s="503" t="n">
        <f aca="false" ca="false" dt2D="false" dtr="false" t="normal">SUMIFS(AL:AL, $E:$E, $E$24, $B:$B, $I26)</f>
        <v>0</v>
      </c>
      <c r="AM26" s="503" t="n">
        <f aca="false" ca="false" dt2D="false" dtr="false" t="normal">SUMIFS(AM:AM, $E:$E, $E$24, $B:$B, $I26)</f>
        <v>0</v>
      </c>
      <c r="AN26" s="503" t="n">
        <f aca="false" ca="false" dt2D="false" dtr="false" t="normal">SUMIFS(AN:AN, $E:$E, $E$24, $B:$B, $I26)</f>
        <v>0</v>
      </c>
      <c r="AO26" s="503" t="n">
        <f aca="false" ca="false" dt2D="false" dtr="false" t="normal">SUMIFS(AO:AO, $E:$E, $E$24, $B:$B, $I26)</f>
        <v>0</v>
      </c>
      <c r="AP26" s="503" t="n">
        <f aca="false" ca="false" dt2D="false" dtr="false" t="normal">SUMIFS(AP:AP, $E:$E, $E$24, $B:$B, $I26)</f>
        <v>0</v>
      </c>
      <c r="AQ26" s="503" t="n">
        <f aca="false" ca="false" dt2D="false" dtr="false" t="normal">SUMIFS(AQ:AQ, $E:$E, $E$24, $B:$B, $I26)</f>
        <v>0</v>
      </c>
      <c r="AR26" s="503" t="n">
        <f aca="false" ca="false" dt2D="false" dtr="false" t="normal">SUMIFS(AR:AR, $E:$E, $E$24, $B:$B, $I26)</f>
        <v>0</v>
      </c>
      <c r="AS26" s="503" t="n">
        <f aca="false" ca="false" dt2D="false" dtr="false" t="normal">SUMIFS(AS:AS, $E:$E, $E$24, $B:$B, $I26)</f>
        <v>0</v>
      </c>
      <c r="AT26" s="503" t="n">
        <f aca="false" ca="false" dt2D="false" dtr="false" t="normal">SUMIFS(AT:AT, $E:$E, $E$24, $B:$B, $I26)</f>
        <v>0</v>
      </c>
      <c r="AU26" s="503" t="n">
        <f aca="false" ca="false" dt2D="false" dtr="false" t="normal">SUMIFS(AU:AU, $E:$E, $E$24, $B:$B, $I26)</f>
        <v>0</v>
      </c>
      <c r="AV26" s="503" t="n">
        <f aca="false" ca="false" dt2D="false" dtr="false" t="normal">SUMIFS(AV:AV, $E:$E, $E$24, $B:$B, $I26)</f>
        <v>0</v>
      </c>
      <c r="AW26" s="503" t="n">
        <f aca="false" ca="false" dt2D="false" dtr="false" t="normal">SUMIFS(AW:AW, $E:$E, $E$24, $B:$B, $I26)</f>
        <v>0</v>
      </c>
      <c r="AX26" s="503" t="n">
        <f aca="false" ca="false" dt2D="false" dtr="false" t="normal">SUMIFS(AX:AX, $E:$E, $E$24, $B:$B, $I26)</f>
        <v>0</v>
      </c>
      <c r="AY26" s="503" t="n">
        <f aca="false" ca="false" dt2D="false" dtr="false" t="normal">SUMIFS(AY:AY, $E:$E, $E$24, $B:$B, $I26)</f>
        <v>0</v>
      </c>
      <c r="AZ26" s="503" t="n">
        <f aca="false" ca="false" dt2D="false" dtr="false" t="normal">SUMIFS(AZ:AZ, $E:$E, $E$24, $B:$B, $I26)</f>
        <v>0</v>
      </c>
      <c r="BA26" s="503" t="n">
        <f aca="false" ca="false" dt2D="false" dtr="false" t="normal">SUMIFS(BA:BA, $E:$E, $E$24, $B:$B, $I26)</f>
        <v>0</v>
      </c>
      <c r="BB26" s="503" t="n">
        <f aca="false" ca="false" dt2D="false" dtr="false" t="normal">SUMIFS(BB:BB, $E:$E, $E$24, $B:$B, $I26)</f>
        <v>0</v>
      </c>
      <c r="BC26" s="503" t="n">
        <f aca="false" ca="false" dt2D="false" dtr="false" t="normal">SUMIFS(BC:BC, $E:$E, $E$24, $B:$B, $I26)</f>
        <v>0</v>
      </c>
      <c r="BD26" s="503" t="n">
        <f aca="false" ca="false" dt2D="false" dtr="false" t="normal">SUMIFS(BD:BD, $E:$E, $E$24, $B:$B, $I26)</f>
        <v>0</v>
      </c>
      <c r="BE26" s="503" t="n">
        <f aca="false" ca="false" dt2D="false" dtr="false" t="normal">SUMIFS(BE:BE, $E:$E, $E$24, $B:$B, $I26)</f>
        <v>0</v>
      </c>
      <c r="BF26" s="503" t="n">
        <f aca="false" ca="false" dt2D="false" dtr="false" t="normal">SUMIFS(BF:BF, $E:$E, $E$24, $B:$B, $I26)</f>
        <v>0</v>
      </c>
      <c r="BG26" s="503" t="n">
        <f aca="false" ca="false" dt2D="false" dtr="false" t="normal">SUMIFS(BG:BG, $E:$E, $E$24, $B:$B, $I26)</f>
        <v>0</v>
      </c>
      <c r="BH26" s="503" t="n">
        <f aca="false" ca="false" dt2D="false" dtr="false" t="normal">SUMIFS(BH:BH, $E:$E, $E$24, $B:$B, $I26)</f>
        <v>0</v>
      </c>
      <c r="BI26" s="503" t="n">
        <f aca="false" ca="false" dt2D="false" dtr="false" t="normal">SUMIFS(BI:BI, $E:$E, $E$24, $B:$B, $I26)</f>
        <v>0</v>
      </c>
      <c r="BJ26" s="503" t="n">
        <f aca="false" ca="false" dt2D="false" dtr="false" t="normal">SUMIFS(BJ:BJ, $E:$E, $E$24, $B:$B, $I26)</f>
        <v>0</v>
      </c>
      <c r="BK26" s="503" t="n">
        <f aca="false" ca="false" dt2D="false" dtr="false" t="normal">SUMIFS(BK:BK, $E:$E, $E$24, $B:$B, $I26)</f>
        <v>0</v>
      </c>
      <c r="BL26" s="503" t="n">
        <f aca="false" ca="false" dt2D="false" dtr="false" t="normal">SUMIFS(BL:BL, $E:$E, $E$24, $B:$B, $I26)</f>
        <v>0</v>
      </c>
      <c r="BM26" s="503" t="n">
        <f aca="false" ca="false" dt2D="false" dtr="false" t="normal">SUMIFS(BM:BM, $E:$E, $E$24, $B:$B, $I26)</f>
        <v>0</v>
      </c>
      <c r="BN26" s="503" t="n">
        <f aca="false" ca="false" dt2D="false" dtr="false" t="normal">SUMIFS(BN:BN, $E:$E, $E$24, $B:$B, $I26)</f>
        <v>0</v>
      </c>
      <c r="BO26" s="503" t="n">
        <f aca="false" ca="false" dt2D="false" dtr="false" t="normal">SUMIFS(BO:BO, $E:$E, $E$24, $B:$B, $I26)</f>
        <v>0</v>
      </c>
      <c r="BP26" s="503" t="n">
        <f aca="false" ca="false" dt2D="false" dtr="false" t="normal">SUMIFS(BP:BP, $E:$E, $E$24, $B:$B, $I26)</f>
        <v>0</v>
      </c>
      <c r="BQ26" s="503" t="n">
        <f aca="false" ca="false" dt2D="false" dtr="false" t="normal">SUMIFS(BQ:BQ, $E:$E, $E$24, $B:$B, $I26)</f>
        <v>0</v>
      </c>
      <c r="BR26" s="503" t="n">
        <f aca="false" ca="false" dt2D="false" dtr="false" t="normal">SUMIFS(BR:BR, $E:$E, $E$24, $B:$B, $I26)</f>
        <v>0</v>
      </c>
      <c r="BS26" s="503" t="n">
        <f aca="false" ca="false" dt2D="false" dtr="false" t="normal">SUMIFS(BS:BS, $E:$E, $E$24, $B:$B, $I26)</f>
        <v>0</v>
      </c>
      <c r="BT26" s="503" t="n">
        <f aca="false" ca="false" dt2D="false" dtr="false" t="normal">SUMIFS(BT:BT, $E:$E, $E$24, $B:$B, $I26)</f>
        <v>0</v>
      </c>
    </row>
    <row customFormat="true" hidden="true" ht="16.5" outlineLevel="1" r="27" s="100">
      <c r="A27" s="481" t="n"/>
      <c r="B27" s="481" t="n"/>
      <c r="C27" s="481" t="n"/>
      <c r="D27" s="481" t="n"/>
      <c r="E27" s="481" t="n"/>
      <c r="F27" s="481" t="n"/>
      <c r="G27" s="485" t="n"/>
      <c r="H27" s="635" t="n"/>
      <c r="I27" s="153" t="s">
        <v>757</v>
      </c>
      <c r="J27" s="538" t="n"/>
      <c r="K27" s="538" t="n"/>
      <c r="L27" s="644" t="n"/>
      <c r="M27" s="503" t="n">
        <f aca="false" ca="true" dt2D="false" dtr="false" t="normal">SUMIFS(M:M, $E:$E, $E$24, $B:$B, $I27)</f>
        <v>0</v>
      </c>
      <c r="N27" s="503" t="n">
        <f aca="false" ca="true" dt2D="false" dtr="false" t="normal">SUMIFS(N:N, $E:$E, $E$24, $B:$B, $I27)</f>
        <v>0</v>
      </c>
      <c r="O27" s="503" t="n">
        <f aca="false" ca="true" dt2D="false" dtr="false" t="normal">SUMIFS(O:O, $E:$E, $E$24, $B:$B, $I27)</f>
        <v>0</v>
      </c>
      <c r="P27" s="503" t="n">
        <f aca="false" ca="true" dt2D="false" dtr="false" t="normal">SUMIFS(P:P, $E:$E, $E$24, $B:$B, $I27)</f>
        <v>0</v>
      </c>
      <c r="Q27" s="503" t="n">
        <f aca="false" ca="true" dt2D="false" dtr="false" t="normal">SUMIFS(Q:Q, $E:$E, $E$24, $B:$B, $I27)</f>
        <v>0</v>
      </c>
      <c r="R27" s="503" t="n">
        <f aca="false" ca="true" dt2D="false" dtr="false" t="normal">SUMIFS(R:R, $E:$E, $E$24, $B:$B, $I27)</f>
        <v>0</v>
      </c>
      <c r="S27" s="503" t="n">
        <f aca="false" ca="true" dt2D="false" dtr="false" t="normal">SUMIFS(S:S, $E:$E, $E$24, $B:$B, $I27)</f>
        <v>0</v>
      </c>
      <c r="T27" s="503" t="n">
        <f aca="false" ca="true" dt2D="false" dtr="false" t="normal">SUMIFS(T:T, $E:$E, $E$24, $B:$B, $I27)</f>
        <v>0</v>
      </c>
      <c r="U27" s="503" t="n">
        <f aca="false" ca="true" dt2D="false" dtr="false" t="normal">SUMIFS(U:U, $E:$E, $E$24, $B:$B, $I27)</f>
        <v>0</v>
      </c>
      <c r="V27" s="503" t="n">
        <f aca="false" ca="true" dt2D="false" dtr="false" t="normal">SUMIFS(V:V, $E:$E, $E$24, $B:$B, $I27)</f>
        <v>0</v>
      </c>
      <c r="W27" s="503" t="n">
        <f aca="false" ca="true" dt2D="false" dtr="false" t="normal">SUMIFS(W:W, $E:$E, $E$24, $B:$B, $I27)</f>
        <v>0</v>
      </c>
      <c r="X27" s="503" t="n">
        <f aca="false" ca="true" dt2D="false" dtr="false" t="normal">SUMIFS(X:X, $E:$E, $E$24, $B:$B, $I27)</f>
        <v>0</v>
      </c>
      <c r="Y27" s="503" t="n">
        <f aca="false" ca="true" dt2D="false" dtr="false" t="normal">SUMIFS(Y:Y, $E:$E, $E$24, $B:$B, $I27)</f>
        <v>0</v>
      </c>
      <c r="Z27" s="503" t="n">
        <f aca="false" ca="true" dt2D="false" dtr="false" t="normal">SUMIFS(Z:Z, $E:$E, $E$24, $B:$B, $I27)</f>
        <v>0</v>
      </c>
      <c r="AA27" s="503" t="n">
        <f aca="false" ca="true" dt2D="false" dtr="false" t="normal">SUMIFS(AA:AA, $E:$E, $E$24, $B:$B, $I27)</f>
        <v>0</v>
      </c>
      <c r="AB27" s="503" t="n">
        <f aca="false" ca="true" dt2D="false" dtr="false" t="normal">SUMIFS(AB:AB, $E:$E, $E$24, $B:$B, $I27)</f>
        <v>0</v>
      </c>
      <c r="AC27" s="503" t="n">
        <f aca="false" ca="true" dt2D="false" dtr="false" t="normal">SUMIFS(AC:AC, $E:$E, $E$24, $B:$B, $I27)</f>
        <v>0</v>
      </c>
      <c r="AD27" s="503" t="n">
        <f aca="false" ca="true" dt2D="false" dtr="false" t="normal">SUMIFS(AD:AD, $E:$E, $E$24, $B:$B, $I27)</f>
        <v>0</v>
      </c>
      <c r="AE27" s="503" t="n">
        <f aca="false" ca="true" dt2D="false" dtr="false" t="normal">SUMIFS(AE:AE, $E:$E, $E$24, $B:$B, $I27)</f>
        <v>0</v>
      </c>
      <c r="AF27" s="503" t="n">
        <f aca="false" ca="true" dt2D="false" dtr="false" t="normal">SUMIFS(AF:AF, $E:$E, $E$24, $B:$B, $I27)</f>
        <v>0</v>
      </c>
      <c r="AG27" s="503" t="n">
        <f aca="false" ca="true" dt2D="false" dtr="false" t="normal">SUMIFS(AG:AG, $E:$E, $E$24, $B:$B, $I27)</f>
        <v>0</v>
      </c>
      <c r="AH27" s="503" t="n">
        <f aca="false" ca="true" dt2D="false" dtr="false" t="normal">SUMIFS(AH:AH, $E:$E, $E$24, $B:$B, $I27)</f>
        <v>0</v>
      </c>
      <c r="AI27" s="503" t="n">
        <f aca="false" ca="true" dt2D="false" dtr="false" t="normal">SUMIFS(AI:AI, $E:$E, $E$24, $B:$B, $I27)</f>
        <v>0</v>
      </c>
      <c r="AJ27" s="503" t="n">
        <f aca="false" ca="true" dt2D="false" dtr="false" t="normal">SUMIFS(AJ:AJ, $E:$E, $E$24, $B:$B, $I27)</f>
        <v>0</v>
      </c>
      <c r="AK27" s="503" t="n">
        <f aca="false" ca="true" dt2D="false" dtr="false" t="normal">SUMIFS(AK:AK, $E:$E, $E$24, $B:$B, $I27)</f>
        <v>0</v>
      </c>
      <c r="AL27" s="503" t="n">
        <f aca="false" ca="true" dt2D="false" dtr="false" t="normal">SUMIFS(AL:AL, $E:$E, $E$24, $B:$B, $I27)</f>
        <v>0</v>
      </c>
      <c r="AM27" s="503" t="n">
        <f aca="false" ca="true" dt2D="false" dtr="false" t="normal">SUMIFS(AM:AM, $E:$E, $E$24, $B:$B, $I27)</f>
        <v>0</v>
      </c>
      <c r="AN27" s="503" t="n">
        <f aca="false" ca="true" dt2D="false" dtr="false" t="normal">SUMIFS(AN:AN, $E:$E, $E$24, $B:$B, $I27)</f>
        <v>0</v>
      </c>
      <c r="AO27" s="503" t="n">
        <f aca="false" ca="true" dt2D="false" dtr="false" t="normal">SUMIFS(AO:AO, $E:$E, $E$24, $B:$B, $I27)</f>
        <v>0</v>
      </c>
      <c r="AP27" s="503" t="n">
        <f aca="false" ca="true" dt2D="false" dtr="false" t="normal">SUMIFS(AP:AP, $E:$E, $E$24, $B:$B, $I27)</f>
        <v>0</v>
      </c>
      <c r="AQ27" s="503" t="n">
        <f aca="false" ca="true" dt2D="false" dtr="false" t="normal">SUMIFS(AQ:AQ, $E:$E, $E$24, $B:$B, $I27)</f>
        <v>0</v>
      </c>
      <c r="AR27" s="503" t="n">
        <f aca="false" ca="true" dt2D="false" dtr="false" t="normal">SUMIFS(AR:AR, $E:$E, $E$24, $B:$B, $I27)</f>
        <v>0</v>
      </c>
      <c r="AS27" s="503" t="n">
        <f aca="false" ca="true" dt2D="false" dtr="false" t="normal">SUMIFS(AS:AS, $E:$E, $E$24, $B:$B, $I27)</f>
        <v>0</v>
      </c>
      <c r="AT27" s="503" t="n">
        <f aca="false" ca="true" dt2D="false" dtr="false" t="normal">SUMIFS(AT:AT, $E:$E, $E$24, $B:$B, $I27)</f>
        <v>0</v>
      </c>
      <c r="AU27" s="503" t="n">
        <f aca="false" ca="true" dt2D="false" dtr="false" t="normal">SUMIFS(AU:AU, $E:$E, $E$24, $B:$B, $I27)</f>
        <v>0</v>
      </c>
      <c r="AV27" s="503" t="n">
        <f aca="false" ca="true" dt2D="false" dtr="false" t="normal">SUMIFS(AV:AV, $E:$E, $E$24, $B:$B, $I27)</f>
        <v>0</v>
      </c>
      <c r="AW27" s="503" t="n">
        <f aca="false" ca="true" dt2D="false" dtr="false" t="normal">SUMIFS(AW:AW, $E:$E, $E$24, $B:$B, $I27)</f>
        <v>0</v>
      </c>
      <c r="AX27" s="503" t="n">
        <f aca="false" ca="true" dt2D="false" dtr="false" t="normal">SUMIFS(AX:AX, $E:$E, $E$24, $B:$B, $I27)</f>
        <v>0</v>
      </c>
      <c r="AY27" s="503" t="n">
        <f aca="false" ca="true" dt2D="false" dtr="false" t="normal">SUMIFS(AY:AY, $E:$E, $E$24, $B:$B, $I27)</f>
        <v>0</v>
      </c>
      <c r="AZ27" s="503" t="n">
        <f aca="false" ca="true" dt2D="false" dtr="false" t="normal">SUMIFS(AZ:AZ, $E:$E, $E$24, $B:$B, $I27)</f>
        <v>0</v>
      </c>
      <c r="BA27" s="503" t="n">
        <f aca="false" ca="true" dt2D="false" dtr="false" t="normal">SUMIFS(BA:BA, $E:$E, $E$24, $B:$B, $I27)</f>
        <v>0</v>
      </c>
      <c r="BB27" s="503" t="n">
        <f aca="false" ca="true" dt2D="false" dtr="false" t="normal">SUMIFS(BB:BB, $E:$E, $E$24, $B:$B, $I27)</f>
        <v>0</v>
      </c>
      <c r="BC27" s="503" t="n">
        <f aca="false" ca="true" dt2D="false" dtr="false" t="normal">SUMIFS(BC:BC, $E:$E, $E$24, $B:$B, $I27)</f>
        <v>0</v>
      </c>
      <c r="BD27" s="503" t="n">
        <f aca="false" ca="true" dt2D="false" dtr="false" t="normal">SUMIFS(BD:BD, $E:$E, $E$24, $B:$B, $I27)</f>
        <v>0</v>
      </c>
      <c r="BE27" s="503" t="n">
        <f aca="false" ca="true" dt2D="false" dtr="false" t="normal">SUMIFS(BE:BE, $E:$E, $E$24, $B:$B, $I27)</f>
        <v>0</v>
      </c>
      <c r="BF27" s="503" t="n">
        <f aca="false" ca="true" dt2D="false" dtr="false" t="normal">SUMIFS(BF:BF, $E:$E, $E$24, $B:$B, $I27)</f>
        <v>0</v>
      </c>
      <c r="BG27" s="503" t="n">
        <f aca="false" ca="true" dt2D="false" dtr="false" t="normal">SUMIFS(BG:BG, $E:$E, $E$24, $B:$B, $I27)</f>
        <v>0</v>
      </c>
      <c r="BH27" s="503" t="n">
        <f aca="false" ca="true" dt2D="false" dtr="false" t="normal">SUMIFS(BH:BH, $E:$E, $E$24, $B:$B, $I27)</f>
        <v>0</v>
      </c>
      <c r="BI27" s="503" t="n">
        <f aca="false" ca="true" dt2D="false" dtr="false" t="normal">SUMIFS(BI:BI, $E:$E, $E$24, $B:$B, $I27)</f>
        <v>0</v>
      </c>
      <c r="BJ27" s="503" t="n">
        <f aca="false" ca="true" dt2D="false" dtr="false" t="normal">SUMIFS(BJ:BJ, $E:$E, $E$24, $B:$B, $I27)</f>
        <v>0</v>
      </c>
      <c r="BK27" s="503" t="n">
        <f aca="false" ca="true" dt2D="false" dtr="false" t="normal">SUMIFS(BK:BK, $E:$E, $E$24, $B:$B, $I27)</f>
        <v>0</v>
      </c>
      <c r="BL27" s="503" t="n">
        <f aca="false" ca="true" dt2D="false" dtr="false" t="normal">SUMIFS(BL:BL, $E:$E, $E$24, $B:$B, $I27)</f>
        <v>0</v>
      </c>
      <c r="BM27" s="503" t="n">
        <f aca="false" ca="true" dt2D="false" dtr="false" t="normal">SUMIFS(BM:BM, $E:$E, $E$24, $B:$B, $I27)</f>
        <v>0</v>
      </c>
      <c r="BN27" s="503" t="n">
        <f aca="false" ca="true" dt2D="false" dtr="false" t="normal">SUMIFS(BN:BN, $E:$E, $E$24, $B:$B, $I27)</f>
        <v>0</v>
      </c>
      <c r="BO27" s="503" t="n">
        <f aca="false" ca="true" dt2D="false" dtr="false" t="normal">SUMIFS(BO:BO, $E:$E, $E$24, $B:$B, $I27)</f>
        <v>0</v>
      </c>
      <c r="BP27" s="503" t="n">
        <f aca="false" ca="true" dt2D="false" dtr="false" t="normal">SUMIFS(BP:BP, $E:$E, $E$24, $B:$B, $I27)</f>
        <v>0</v>
      </c>
      <c r="BQ27" s="503" t="n">
        <f aca="false" ca="true" dt2D="false" dtr="false" t="normal">SUMIFS(BQ:BQ, $E:$E, $E$24, $B:$B, $I27)</f>
        <v>0</v>
      </c>
      <c r="BR27" s="503" t="n">
        <f aca="false" ca="true" dt2D="false" dtr="false" t="normal">SUMIFS(BR:BR, $E:$E, $E$24, $B:$B, $I27)</f>
        <v>0</v>
      </c>
      <c r="BS27" s="503" t="n">
        <f aca="false" ca="true" dt2D="false" dtr="false" t="normal">SUMIFS(BS:BS, $E:$E, $E$24, $B:$B, $I27)</f>
        <v>0</v>
      </c>
      <c r="BT27" s="503" t="n">
        <f aca="false" ca="true" dt2D="false" dtr="false" t="normal">SUMIFS(BT:BT, $E:$E, $E$24, $B:$B, $I27)</f>
        <v>0</v>
      </c>
    </row>
    <row customFormat="true" hidden="true" ht="16.5" outlineLevel="1" r="28" s="100">
      <c r="A28" s="481" t="n"/>
      <c r="B28" s="481" t="n"/>
      <c r="C28" s="481" t="n"/>
      <c r="D28" s="481" t="n"/>
      <c r="E28" s="481" t="n"/>
      <c r="F28" s="481" t="n"/>
      <c r="G28" s="485" t="n"/>
      <c r="H28" s="635" t="n"/>
      <c r="I28" s="647" t="n"/>
      <c r="J28" s="538" t="n"/>
      <c r="K28" s="538" t="n"/>
      <c r="L28" s="644" t="n"/>
      <c r="M28" s="503" t="n"/>
      <c r="N28" s="503" t="n"/>
      <c r="O28" s="503" t="n"/>
      <c r="P28" s="503" t="n"/>
      <c r="Q28" s="503" t="n"/>
      <c r="R28" s="503" t="n"/>
      <c r="S28" s="503" t="n"/>
      <c r="T28" s="503" t="n"/>
      <c r="U28" s="503" t="n"/>
      <c r="V28" s="503" t="n"/>
      <c r="W28" s="503" t="n"/>
      <c r="X28" s="503" t="n"/>
      <c r="Y28" s="503" t="n"/>
      <c r="Z28" s="503" t="n"/>
      <c r="AA28" s="503" t="n"/>
      <c r="AB28" s="503" t="n"/>
      <c r="AC28" s="503" t="n"/>
      <c r="AD28" s="503" t="n"/>
      <c r="AE28" s="503" t="n"/>
      <c r="AF28" s="503" t="n"/>
      <c r="AG28" s="503" t="n"/>
      <c r="AH28" s="503" t="n"/>
      <c r="AI28" s="503" t="n"/>
      <c r="AJ28" s="503" t="n"/>
      <c r="AK28" s="503" t="n"/>
      <c r="AL28" s="503" t="n"/>
      <c r="AM28" s="503" t="n"/>
      <c r="AN28" s="503" t="n"/>
      <c r="AO28" s="503" t="n"/>
      <c r="AP28" s="503" t="n"/>
      <c r="AQ28" s="503" t="n"/>
      <c r="AR28" s="503" t="n"/>
      <c r="AS28" s="503" t="n"/>
      <c r="AT28" s="503" t="n"/>
      <c r="AU28" s="503" t="n"/>
      <c r="AV28" s="503" t="n"/>
      <c r="AW28" s="503" t="n"/>
      <c r="AX28" s="503" t="n"/>
      <c r="AY28" s="503" t="n"/>
      <c r="AZ28" s="503" t="n"/>
      <c r="BA28" s="503" t="n"/>
      <c r="BB28" s="503" t="n"/>
      <c r="BC28" s="503" t="n"/>
      <c r="BD28" s="503" t="n"/>
      <c r="BE28" s="503" t="n"/>
      <c r="BF28" s="503" t="n"/>
      <c r="BG28" s="503" t="n"/>
      <c r="BH28" s="503" t="n"/>
      <c r="BI28" s="503" t="n"/>
      <c r="BJ28" s="503" t="n"/>
      <c r="BK28" s="503" t="n"/>
      <c r="BL28" s="503" t="n"/>
      <c r="BM28" s="503" t="n"/>
      <c r="BN28" s="503" t="n"/>
      <c r="BO28" s="503" t="n"/>
      <c r="BP28" s="503" t="n"/>
      <c r="BQ28" s="503" t="n"/>
      <c r="BR28" s="503" t="n"/>
      <c r="BS28" s="503" t="n"/>
      <c r="BT28" s="503" t="n"/>
    </row>
    <row customFormat="true" hidden="true" ht="16.5" outlineLevel="1" r="29" s="100">
      <c r="A29" s="481" t="n"/>
      <c r="B29" s="481" t="n"/>
      <c r="C29" s="481" t="n"/>
      <c r="D29" s="481" t="n"/>
      <c r="E29" s="481" t="n"/>
      <c r="F29" s="481" t="n"/>
      <c r="G29" s="485" t="n"/>
      <c r="H29" s="635" t="n"/>
      <c r="I29" s="130" t="s">
        <v>758</v>
      </c>
      <c r="J29" s="538" t="n"/>
      <c r="K29" s="538" t="n"/>
      <c r="L29" s="644" t="n"/>
      <c r="M29" s="652" t="n">
        <f aca="false" ca="false" dt2D="false" dtr="false" t="normal">IFERROR(M31/M30, 0)</f>
        <v>0</v>
      </c>
      <c r="N29" s="652" t="n">
        <f aca="false" ca="false" dt2D="false" dtr="false" t="normal">IFERROR(N31/N30, 0)</f>
        <v>0</v>
      </c>
      <c r="O29" s="652" t="n">
        <f aca="false" ca="false" dt2D="false" dtr="false" t="normal">IFERROR(O31/O30, 0)</f>
        <v>0</v>
      </c>
      <c r="P29" s="652" t="n">
        <f aca="false" ca="false" dt2D="false" dtr="false" t="normal">IFERROR(P31/P30, 0)</f>
        <v>0</v>
      </c>
      <c r="Q29" s="652" t="n">
        <f aca="false" ca="false" dt2D="false" dtr="false" t="normal">IFERROR(Q31/Q30, 0)</f>
        <v>0</v>
      </c>
      <c r="R29" s="652" t="n">
        <f aca="false" ca="false" dt2D="false" dtr="false" t="normal">IFERROR(R31/R30, 0)</f>
        <v>0</v>
      </c>
      <c r="S29" s="652" t="n">
        <f aca="false" ca="false" dt2D="false" dtr="false" t="normal">IFERROR(S31/S30, 0)</f>
        <v>0</v>
      </c>
      <c r="T29" s="652" t="n">
        <f aca="false" ca="false" dt2D="false" dtr="false" t="normal">IFERROR(T31/T30, 0)</f>
        <v>0</v>
      </c>
      <c r="U29" s="652" t="n">
        <f aca="false" ca="false" dt2D="false" dtr="false" t="normal">IFERROR(U31/U30, 0)</f>
        <v>0</v>
      </c>
      <c r="V29" s="652" t="n">
        <f aca="false" ca="false" dt2D="false" dtr="false" t="normal">IFERROR(V31/V30, 0)</f>
        <v>0</v>
      </c>
      <c r="W29" s="652" t="n">
        <f aca="false" ca="false" dt2D="false" dtr="false" t="normal">IFERROR(W31/W30, 0)</f>
        <v>0</v>
      </c>
      <c r="X29" s="652" t="n">
        <f aca="false" ca="false" dt2D="false" dtr="false" t="normal">IFERROR(X31/X30, 0)</f>
        <v>0</v>
      </c>
      <c r="Y29" s="652" t="n">
        <f aca="false" ca="false" dt2D="false" dtr="false" t="normal">IFERROR(Y31/Y30, 0)</f>
        <v>0</v>
      </c>
      <c r="Z29" s="652" t="n">
        <f aca="false" ca="false" dt2D="false" dtr="false" t="normal">IFERROR(Z31/Z30, 0)</f>
        <v>0</v>
      </c>
      <c r="AA29" s="652" t="n">
        <f aca="false" ca="false" dt2D="false" dtr="false" t="normal">IFERROR(AA31/AA30, 0)</f>
        <v>0</v>
      </c>
      <c r="AB29" s="652" t="n">
        <f aca="false" ca="false" dt2D="false" dtr="false" t="normal">IFERROR(AB31/AB30, 0)</f>
        <v>0</v>
      </c>
      <c r="AC29" s="652" t="n">
        <f aca="false" ca="false" dt2D="false" dtr="false" t="normal">IFERROR(AC31/AC30, 0)</f>
        <v>0</v>
      </c>
      <c r="AD29" s="652" t="n">
        <f aca="false" ca="false" dt2D="false" dtr="false" t="normal">IFERROR(AD31/AD30, 0)</f>
        <v>0</v>
      </c>
      <c r="AE29" s="652" t="n">
        <f aca="false" ca="false" dt2D="false" dtr="false" t="normal">IFERROR(AE31/AE30, 0)</f>
        <v>0</v>
      </c>
      <c r="AF29" s="652" t="n">
        <f aca="false" ca="false" dt2D="false" dtr="false" t="normal">IFERROR(AF31/AF30, 0)</f>
        <v>0</v>
      </c>
      <c r="AG29" s="652" t="n">
        <f aca="false" ca="false" dt2D="false" dtr="false" t="normal">IFERROR(AG31/AG30, 0)</f>
        <v>0</v>
      </c>
      <c r="AH29" s="652" t="n">
        <f aca="false" ca="false" dt2D="false" dtr="false" t="normal">IFERROR(AH31/AH30, 0)</f>
        <v>0</v>
      </c>
      <c r="AI29" s="652" t="n">
        <f aca="false" ca="false" dt2D="false" dtr="false" t="normal">IFERROR(AI31/AI30, 0)</f>
        <v>0</v>
      </c>
      <c r="AJ29" s="652" t="n">
        <f aca="false" ca="false" dt2D="false" dtr="false" t="normal">IFERROR(AJ31/AJ30, 0)</f>
        <v>0</v>
      </c>
      <c r="AK29" s="652" t="n">
        <f aca="false" ca="false" dt2D="false" dtr="false" t="normal">IFERROR(AK31/AK30, 0)</f>
        <v>0</v>
      </c>
      <c r="AL29" s="652" t="n">
        <f aca="false" ca="false" dt2D="false" dtr="false" t="normal">IFERROR(AL31/AL30, 0)</f>
        <v>0</v>
      </c>
      <c r="AM29" s="652" t="n">
        <f aca="false" ca="false" dt2D="false" dtr="false" t="normal">IFERROR(AM31/AM30, 0)</f>
        <v>0</v>
      </c>
      <c r="AN29" s="652" t="n">
        <f aca="false" ca="false" dt2D="false" dtr="false" t="normal">IFERROR(AN31/AN30, 0)</f>
        <v>0</v>
      </c>
      <c r="AO29" s="652" t="n">
        <f aca="false" ca="false" dt2D="false" dtr="false" t="normal">IFERROR(AO31/AO30, 0)</f>
        <v>0</v>
      </c>
      <c r="AP29" s="652" t="n">
        <f aca="false" ca="false" dt2D="false" dtr="false" t="normal">IFERROR(AP31/AP30, 0)</f>
        <v>0</v>
      </c>
      <c r="AQ29" s="652" t="n">
        <f aca="false" ca="false" dt2D="false" dtr="false" t="normal">IFERROR(AQ31/AQ30, 0)</f>
        <v>0</v>
      </c>
      <c r="AR29" s="652" t="n">
        <f aca="false" ca="false" dt2D="false" dtr="false" t="normal">IFERROR(AR31/AR30, 0)</f>
        <v>0</v>
      </c>
      <c r="AS29" s="652" t="n">
        <f aca="false" ca="false" dt2D="false" dtr="false" t="normal">IFERROR(AS31/AS30, 0)</f>
        <v>0</v>
      </c>
      <c r="AT29" s="652" t="n">
        <f aca="false" ca="false" dt2D="false" dtr="false" t="normal">IFERROR(AT31/AT30, 0)</f>
        <v>0</v>
      </c>
      <c r="AU29" s="652" t="n">
        <f aca="false" ca="false" dt2D="false" dtr="false" t="normal">IFERROR(AU31/AU30, 0)</f>
        <v>0</v>
      </c>
      <c r="AV29" s="652" t="n">
        <f aca="false" ca="false" dt2D="false" dtr="false" t="normal">IFERROR(AV31/AV30, 0)</f>
        <v>0</v>
      </c>
      <c r="AW29" s="652" t="n">
        <f aca="false" ca="false" dt2D="false" dtr="false" t="normal">IFERROR(AW31/AW30, 0)</f>
        <v>0</v>
      </c>
      <c r="AX29" s="652" t="n">
        <f aca="false" ca="false" dt2D="false" dtr="false" t="normal">IFERROR(AX31/AX30, 0)</f>
        <v>0</v>
      </c>
      <c r="AY29" s="652" t="n">
        <f aca="false" ca="false" dt2D="false" dtr="false" t="normal">IFERROR(AY31/AY30, 0)</f>
        <v>0</v>
      </c>
      <c r="AZ29" s="652" t="n">
        <f aca="false" ca="false" dt2D="false" dtr="false" t="normal">IFERROR(AZ31/AZ30, 0)</f>
        <v>0</v>
      </c>
      <c r="BA29" s="652" t="n">
        <f aca="false" ca="false" dt2D="false" dtr="false" t="normal">IFERROR(BA31/BA30, 0)</f>
        <v>0</v>
      </c>
      <c r="BB29" s="652" t="n">
        <f aca="false" ca="false" dt2D="false" dtr="false" t="normal">IFERROR(BB31/BB30, 0)</f>
        <v>0</v>
      </c>
      <c r="BC29" s="652" t="n">
        <f aca="false" ca="false" dt2D="false" dtr="false" t="normal">IFERROR(BC31/BC30, 0)</f>
        <v>0</v>
      </c>
      <c r="BD29" s="652" t="n">
        <f aca="false" ca="false" dt2D="false" dtr="false" t="normal">IFERROR(BD31/BD30, 0)</f>
        <v>0</v>
      </c>
      <c r="BE29" s="652" t="n">
        <f aca="false" ca="false" dt2D="false" dtr="false" t="normal">IFERROR(BE31/BE30, 0)</f>
        <v>0</v>
      </c>
      <c r="BF29" s="652" t="n">
        <f aca="false" ca="false" dt2D="false" dtr="false" t="normal">IFERROR(BF31/BF30, 0)</f>
        <v>0</v>
      </c>
      <c r="BG29" s="652" t="n">
        <f aca="false" ca="false" dt2D="false" dtr="false" t="normal">IFERROR(BG31/BG30, 0)</f>
        <v>0</v>
      </c>
      <c r="BH29" s="652" t="n">
        <f aca="false" ca="false" dt2D="false" dtr="false" t="normal">IFERROR(BH31/BH30, 0)</f>
        <v>0</v>
      </c>
      <c r="BI29" s="652" t="n">
        <f aca="false" ca="false" dt2D="false" dtr="false" t="normal">IFERROR(BI31/BI30, 0)</f>
        <v>0</v>
      </c>
      <c r="BJ29" s="652" t="n">
        <f aca="false" ca="false" dt2D="false" dtr="false" t="normal">IFERROR(BJ31/BJ30, 0)</f>
        <v>0</v>
      </c>
      <c r="BK29" s="652" t="n">
        <f aca="false" ca="false" dt2D="false" dtr="false" t="normal">IFERROR(BK31/BK30, 0)</f>
        <v>0</v>
      </c>
      <c r="BL29" s="652" t="n">
        <f aca="false" ca="false" dt2D="false" dtr="false" t="normal">IFERROR(BL31/BL30, 0)</f>
        <v>0</v>
      </c>
      <c r="BM29" s="652" t="n">
        <f aca="false" ca="false" dt2D="false" dtr="false" t="normal">IFERROR(BM31/BM30, 0)</f>
        <v>0</v>
      </c>
      <c r="BN29" s="652" t="n">
        <f aca="false" ca="false" dt2D="false" dtr="false" t="normal">IFERROR(BN31/BN30, 0)</f>
        <v>0</v>
      </c>
      <c r="BO29" s="652" t="n">
        <f aca="false" ca="false" dt2D="false" dtr="false" t="normal">IFERROR(BO31/BO30, 0)</f>
        <v>0</v>
      </c>
      <c r="BP29" s="652" t="n">
        <f aca="false" ca="false" dt2D="false" dtr="false" t="normal">IFERROR(BP31/BP30, 0)</f>
        <v>0</v>
      </c>
      <c r="BQ29" s="652" t="n">
        <f aca="false" ca="false" dt2D="false" dtr="false" t="normal">IFERROR(BQ31/BQ30, 0)</f>
        <v>0</v>
      </c>
      <c r="BR29" s="652" t="n">
        <f aca="false" ca="false" dt2D="false" dtr="false" t="normal">IFERROR(BR31/BR30, 0)</f>
        <v>0</v>
      </c>
      <c r="BS29" s="652" t="n">
        <f aca="false" ca="false" dt2D="false" dtr="false" t="normal">IFERROR(BS31/BS30, 0)</f>
        <v>0</v>
      </c>
      <c r="BT29" s="652" t="n">
        <f aca="false" ca="false" dt2D="false" dtr="false" t="normal">IFERROR(BT31/BT30, 0)</f>
        <v>0</v>
      </c>
    </row>
    <row customFormat="true" hidden="true" ht="16.5" outlineLevel="1" r="30" s="100">
      <c r="A30" s="481" t="n"/>
      <c r="B30" s="481" t="n"/>
      <c r="C30" s="481" t="n"/>
      <c r="D30" s="481" t="n"/>
      <c r="E30" s="481" t="n"/>
      <c r="F30" s="481" t="n"/>
      <c r="G30" s="485" t="n"/>
      <c r="H30" s="635" t="n"/>
      <c r="I30" s="153" t="s">
        <v>344</v>
      </c>
      <c r="J30" s="525" t="n"/>
      <c r="K30" s="525" t="n"/>
      <c r="L30" s="649" t="n"/>
      <c r="M30" s="503" t="n">
        <f aca="false" ca="false" dt2D="false" dtr="false" t="normal">SUMIFS(M:M, $E:$E, $E$24, $B:$B, $I30)</f>
        <v>0</v>
      </c>
      <c r="N30" s="503" t="n">
        <f aca="false" ca="false" dt2D="false" dtr="false" t="normal">SUMIFS(N:N, $E:$E, $E$24, $B:$B, $I30)</f>
        <v>0</v>
      </c>
      <c r="O30" s="503" t="n">
        <f aca="false" ca="false" dt2D="false" dtr="false" t="normal">SUMIFS(O:O, $E:$E, $E$24, $B:$B, $I30)</f>
        <v>0</v>
      </c>
      <c r="P30" s="503" t="n">
        <f aca="false" ca="false" dt2D="false" dtr="false" t="normal">SUMIFS(P:P, $E:$E, $E$24, $B:$B, $I30)</f>
        <v>0</v>
      </c>
      <c r="Q30" s="503" t="n">
        <f aca="false" ca="false" dt2D="false" dtr="false" t="normal">SUMIFS(Q:Q, $E:$E, $E$24, $B:$B, $I30)</f>
        <v>0</v>
      </c>
      <c r="R30" s="503" t="n">
        <f aca="false" ca="false" dt2D="false" dtr="false" t="normal">SUMIFS(R:R, $E:$E, $E$24, $B:$B, $I30)</f>
        <v>0</v>
      </c>
      <c r="S30" s="503" t="n">
        <f aca="false" ca="false" dt2D="false" dtr="false" t="normal">SUMIFS(S:S, $E:$E, $E$24, $B:$B, $I30)</f>
        <v>0</v>
      </c>
      <c r="T30" s="503" t="n">
        <f aca="false" ca="false" dt2D="false" dtr="false" t="normal">SUMIFS(T:T, $E:$E, $E$24, $B:$B, $I30)</f>
        <v>0</v>
      </c>
      <c r="U30" s="503" t="n">
        <f aca="false" ca="false" dt2D="false" dtr="false" t="normal">SUMIFS(U:U, $E:$E, $E$24, $B:$B, $I30)</f>
        <v>0</v>
      </c>
      <c r="V30" s="503" t="n">
        <f aca="false" ca="false" dt2D="false" dtr="false" t="normal">SUMIFS(V:V, $E:$E, $E$24, $B:$B, $I30)</f>
        <v>0</v>
      </c>
      <c r="W30" s="503" t="n">
        <f aca="false" ca="false" dt2D="false" dtr="false" t="normal">SUMIFS(W:W, $E:$E, $E$24, $B:$B, $I30)</f>
        <v>0</v>
      </c>
      <c r="X30" s="503" t="n">
        <f aca="false" ca="false" dt2D="false" dtr="false" t="normal">SUMIFS(X:X, $E:$E, $E$24, $B:$B, $I30)</f>
        <v>0</v>
      </c>
      <c r="Y30" s="503" t="n">
        <f aca="false" ca="false" dt2D="false" dtr="false" t="normal">SUMIFS(Y:Y, $E:$E, $E$24, $B:$B, $I30)</f>
        <v>0</v>
      </c>
      <c r="Z30" s="503" t="n">
        <f aca="false" ca="false" dt2D="false" dtr="false" t="normal">SUMIFS(Z:Z, $E:$E, $E$24, $B:$B, $I30)</f>
        <v>0</v>
      </c>
      <c r="AA30" s="503" t="n">
        <f aca="false" ca="false" dt2D="false" dtr="false" t="normal">SUMIFS(AA:AA, $E:$E, $E$24, $B:$B, $I30)</f>
        <v>0</v>
      </c>
      <c r="AB30" s="503" t="n">
        <f aca="false" ca="false" dt2D="false" dtr="false" t="normal">SUMIFS(AB:AB, $E:$E, $E$24, $B:$B, $I30)</f>
        <v>0</v>
      </c>
      <c r="AC30" s="503" t="n">
        <f aca="false" ca="false" dt2D="false" dtr="false" t="normal">SUMIFS(AC:AC, $E:$E, $E$24, $B:$B, $I30)</f>
        <v>0</v>
      </c>
      <c r="AD30" s="503" t="n">
        <f aca="false" ca="false" dt2D="false" dtr="false" t="normal">SUMIFS(AD:AD, $E:$E, $E$24, $B:$B, $I30)</f>
        <v>0</v>
      </c>
      <c r="AE30" s="503" t="n">
        <f aca="false" ca="false" dt2D="false" dtr="false" t="normal">SUMIFS(AE:AE, $E:$E, $E$24, $B:$B, $I30)</f>
        <v>0</v>
      </c>
      <c r="AF30" s="503" t="n">
        <f aca="false" ca="false" dt2D="false" dtr="false" t="normal">SUMIFS(AF:AF, $E:$E, $E$24, $B:$B, $I30)</f>
        <v>0</v>
      </c>
      <c r="AG30" s="503" t="n">
        <f aca="false" ca="false" dt2D="false" dtr="false" t="normal">SUMIFS(AG:AG, $E:$E, $E$24, $B:$B, $I30)</f>
        <v>0</v>
      </c>
      <c r="AH30" s="503" t="n">
        <f aca="false" ca="false" dt2D="false" dtr="false" t="normal">SUMIFS(AH:AH, $E:$E, $E$24, $B:$B, $I30)</f>
        <v>0</v>
      </c>
      <c r="AI30" s="503" t="n">
        <f aca="false" ca="false" dt2D="false" dtr="false" t="normal">SUMIFS(AI:AI, $E:$E, $E$24, $B:$B, $I30)</f>
        <v>0</v>
      </c>
      <c r="AJ30" s="503" t="n">
        <f aca="false" ca="false" dt2D="false" dtr="false" t="normal">SUMIFS(AJ:AJ, $E:$E, $E$24, $B:$B, $I30)</f>
        <v>0</v>
      </c>
      <c r="AK30" s="503" t="n">
        <f aca="false" ca="false" dt2D="false" dtr="false" t="normal">SUMIFS(AK:AK, $E:$E, $E$24, $B:$B, $I30)</f>
        <v>0</v>
      </c>
      <c r="AL30" s="503" t="n">
        <f aca="false" ca="false" dt2D="false" dtr="false" t="normal">SUMIFS(AL:AL, $E:$E, $E$24, $B:$B, $I30)</f>
        <v>0</v>
      </c>
      <c r="AM30" s="503" t="n">
        <f aca="false" ca="false" dt2D="false" dtr="false" t="normal">SUMIFS(AM:AM, $E:$E, $E$24, $B:$B, $I30)</f>
        <v>0</v>
      </c>
      <c r="AN30" s="503" t="n">
        <f aca="false" ca="false" dt2D="false" dtr="false" t="normal">SUMIFS(AN:AN, $E:$E, $E$24, $B:$B, $I30)</f>
        <v>0</v>
      </c>
      <c r="AO30" s="503" t="n">
        <f aca="false" ca="false" dt2D="false" dtr="false" t="normal">SUMIFS(AO:AO, $E:$E, $E$24, $B:$B, $I30)</f>
        <v>0</v>
      </c>
      <c r="AP30" s="503" t="n">
        <f aca="false" ca="false" dt2D="false" dtr="false" t="normal">SUMIFS(AP:AP, $E:$E, $E$24, $B:$B, $I30)</f>
        <v>0</v>
      </c>
      <c r="AQ30" s="503" t="n">
        <f aca="false" ca="false" dt2D="false" dtr="false" t="normal">SUMIFS(AQ:AQ, $E:$E, $E$24, $B:$B, $I30)</f>
        <v>0</v>
      </c>
      <c r="AR30" s="503" t="n">
        <f aca="false" ca="false" dt2D="false" dtr="false" t="normal">SUMIFS(AR:AR, $E:$E, $E$24, $B:$B, $I30)</f>
        <v>0</v>
      </c>
      <c r="AS30" s="503" t="n">
        <f aca="false" ca="false" dt2D="false" dtr="false" t="normal">SUMIFS(AS:AS, $E:$E, $E$24, $B:$B, $I30)</f>
        <v>0</v>
      </c>
      <c r="AT30" s="503" t="n">
        <f aca="false" ca="false" dt2D="false" dtr="false" t="normal">SUMIFS(AT:AT, $E:$E, $E$24, $B:$B, $I30)</f>
        <v>0</v>
      </c>
      <c r="AU30" s="503" t="n">
        <f aca="false" ca="false" dt2D="false" dtr="false" t="normal">SUMIFS(AU:AU, $E:$E, $E$24, $B:$B, $I30)</f>
        <v>0</v>
      </c>
      <c r="AV30" s="503" t="n">
        <f aca="false" ca="false" dt2D="false" dtr="false" t="normal">SUMIFS(AV:AV, $E:$E, $E$24, $B:$B, $I30)</f>
        <v>0</v>
      </c>
      <c r="AW30" s="503" t="n">
        <f aca="false" ca="false" dt2D="false" dtr="false" t="normal">SUMIFS(AW:AW, $E:$E, $E$24, $B:$B, $I30)</f>
        <v>0</v>
      </c>
      <c r="AX30" s="503" t="n">
        <f aca="false" ca="false" dt2D="false" dtr="false" t="normal">SUMIFS(AX:AX, $E:$E, $E$24, $B:$B, $I30)</f>
        <v>0</v>
      </c>
      <c r="AY30" s="503" t="n">
        <f aca="false" ca="false" dt2D="false" dtr="false" t="normal">SUMIFS(AY:AY, $E:$E, $E$24, $B:$B, $I30)</f>
        <v>0</v>
      </c>
      <c r="AZ30" s="503" t="n">
        <f aca="false" ca="false" dt2D="false" dtr="false" t="normal">SUMIFS(AZ:AZ, $E:$E, $E$24, $B:$B, $I30)</f>
        <v>0</v>
      </c>
      <c r="BA30" s="503" t="n">
        <f aca="false" ca="false" dt2D="false" dtr="false" t="normal">SUMIFS(BA:BA, $E:$E, $E$24, $B:$B, $I30)</f>
        <v>0</v>
      </c>
      <c r="BB30" s="503" t="n">
        <f aca="false" ca="false" dt2D="false" dtr="false" t="normal">SUMIFS(BB:BB, $E:$E, $E$24, $B:$B, $I30)</f>
        <v>0</v>
      </c>
      <c r="BC30" s="503" t="n">
        <f aca="false" ca="false" dt2D="false" dtr="false" t="normal">SUMIFS(BC:BC, $E:$E, $E$24, $B:$B, $I30)</f>
        <v>0</v>
      </c>
      <c r="BD30" s="503" t="n">
        <f aca="false" ca="false" dt2D="false" dtr="false" t="normal">SUMIFS(BD:BD, $E:$E, $E$24, $B:$B, $I30)</f>
        <v>0</v>
      </c>
      <c r="BE30" s="503" t="n">
        <f aca="false" ca="false" dt2D="false" dtr="false" t="normal">SUMIFS(BE:BE, $E:$E, $E$24, $B:$B, $I30)</f>
        <v>0</v>
      </c>
      <c r="BF30" s="503" t="n">
        <f aca="false" ca="false" dt2D="false" dtr="false" t="normal">SUMIFS(BF:BF, $E:$E, $E$24, $B:$B, $I30)</f>
        <v>0</v>
      </c>
      <c r="BG30" s="503" t="n">
        <f aca="false" ca="false" dt2D="false" dtr="false" t="normal">SUMIFS(BG:BG, $E:$E, $E$24, $B:$B, $I30)</f>
        <v>0</v>
      </c>
      <c r="BH30" s="503" t="n">
        <f aca="false" ca="false" dt2D="false" dtr="false" t="normal">SUMIFS(BH:BH, $E:$E, $E$24, $B:$B, $I30)</f>
        <v>0</v>
      </c>
      <c r="BI30" s="503" t="n">
        <f aca="false" ca="false" dt2D="false" dtr="false" t="normal">SUMIFS(BI:BI, $E:$E, $E$24, $B:$B, $I30)</f>
        <v>0</v>
      </c>
      <c r="BJ30" s="503" t="n">
        <f aca="false" ca="false" dt2D="false" dtr="false" t="normal">SUMIFS(BJ:BJ, $E:$E, $E$24, $B:$B, $I30)</f>
        <v>0</v>
      </c>
      <c r="BK30" s="503" t="n">
        <f aca="false" ca="false" dt2D="false" dtr="false" t="normal">SUMIFS(BK:BK, $E:$E, $E$24, $B:$B, $I30)</f>
        <v>0</v>
      </c>
      <c r="BL30" s="503" t="n">
        <f aca="false" ca="false" dt2D="false" dtr="false" t="normal">SUMIFS(BL:BL, $E:$E, $E$24, $B:$B, $I30)</f>
        <v>0</v>
      </c>
      <c r="BM30" s="503" t="n">
        <f aca="false" ca="false" dt2D="false" dtr="false" t="normal">SUMIFS(BM:BM, $E:$E, $E$24, $B:$B, $I30)</f>
        <v>0</v>
      </c>
      <c r="BN30" s="503" t="n">
        <f aca="false" ca="false" dt2D="false" dtr="false" t="normal">SUMIFS(BN:BN, $E:$E, $E$24, $B:$B, $I30)</f>
        <v>0</v>
      </c>
      <c r="BO30" s="503" t="n">
        <f aca="false" ca="false" dt2D="false" dtr="false" t="normal">SUMIFS(BO:BO, $E:$E, $E$24, $B:$B, $I30)</f>
        <v>0</v>
      </c>
      <c r="BP30" s="503" t="n">
        <f aca="false" ca="false" dt2D="false" dtr="false" t="normal">SUMIFS(BP:BP, $E:$E, $E$24, $B:$B, $I30)</f>
        <v>0</v>
      </c>
      <c r="BQ30" s="503" t="n">
        <f aca="false" ca="false" dt2D="false" dtr="false" t="normal">SUMIFS(BQ:BQ, $E:$E, $E$24, $B:$B, $I30)</f>
        <v>0</v>
      </c>
      <c r="BR30" s="503" t="n">
        <f aca="false" ca="false" dt2D="false" dtr="false" t="normal">SUMIFS(BR:BR, $E:$E, $E$24, $B:$B, $I30)</f>
        <v>0</v>
      </c>
      <c r="BS30" s="503" t="n">
        <f aca="false" ca="false" dt2D="false" dtr="false" t="normal">SUMIFS(BS:BS, $E:$E, $E$24, $B:$B, $I30)</f>
        <v>0</v>
      </c>
      <c r="BT30" s="503" t="n">
        <f aca="false" ca="false" dt2D="false" dtr="false" t="normal">SUMIFS(BT:BT, $E:$E, $E$24, $B:$B, $I30)</f>
        <v>0</v>
      </c>
    </row>
    <row customFormat="true" hidden="true" ht="16.5" outlineLevel="1" r="31" s="100">
      <c r="A31" s="481" t="n"/>
      <c r="B31" s="481" t="n"/>
      <c r="C31" s="481" t="n"/>
      <c r="D31" s="481" t="n"/>
      <c r="E31" s="481" t="n"/>
      <c r="F31" s="481" t="n"/>
      <c r="G31" s="485" t="n"/>
      <c r="H31" s="635" t="n"/>
      <c r="I31" s="153" t="s">
        <v>759</v>
      </c>
      <c r="J31" s="525" t="n"/>
      <c r="K31" s="525" t="n"/>
      <c r="L31" s="649" t="n"/>
      <c r="M31" s="503" t="n">
        <f aca="false" ca="false" dt2D="false" dtr="false" t="normal">M18</f>
        <v>0</v>
      </c>
      <c r="N31" s="503" t="n">
        <f aca="false" ca="false" dt2D="false" dtr="false" t="normal">N18</f>
        <v>0</v>
      </c>
      <c r="O31" s="503" t="n">
        <f aca="false" ca="false" dt2D="false" dtr="false" t="normal">O18</f>
        <v>0</v>
      </c>
      <c r="P31" s="503" t="n">
        <f aca="false" ca="false" dt2D="false" dtr="false" t="normal">P18</f>
        <v>0</v>
      </c>
      <c r="Q31" s="503" t="n">
        <f aca="false" ca="false" dt2D="false" dtr="false" t="normal">Q18</f>
        <v>0</v>
      </c>
      <c r="R31" s="503" t="n">
        <f aca="false" ca="false" dt2D="false" dtr="false" t="normal">R18</f>
        <v>0</v>
      </c>
      <c r="S31" s="503" t="n">
        <f aca="false" ca="false" dt2D="false" dtr="false" t="normal">S18</f>
        <v>0</v>
      </c>
      <c r="T31" s="503" t="n">
        <f aca="false" ca="false" dt2D="false" dtr="false" t="normal">T18</f>
        <v>0</v>
      </c>
      <c r="U31" s="503" t="n">
        <f aca="false" ca="false" dt2D="false" dtr="false" t="normal">U18</f>
        <v>0</v>
      </c>
      <c r="V31" s="503" t="n">
        <f aca="false" ca="false" dt2D="false" dtr="false" t="normal">V18</f>
        <v>0</v>
      </c>
      <c r="W31" s="503" t="n">
        <f aca="false" ca="false" dt2D="false" dtr="false" t="normal">W18</f>
        <v>0</v>
      </c>
      <c r="X31" s="503" t="n">
        <f aca="false" ca="false" dt2D="false" dtr="false" t="normal">X18</f>
        <v>0</v>
      </c>
      <c r="Y31" s="503" t="n">
        <f aca="false" ca="false" dt2D="false" dtr="false" t="normal">Y18</f>
        <v>0</v>
      </c>
      <c r="Z31" s="503" t="n">
        <f aca="false" ca="false" dt2D="false" dtr="false" t="normal">Z18</f>
        <v>0</v>
      </c>
      <c r="AA31" s="503" t="n">
        <f aca="false" ca="false" dt2D="false" dtr="false" t="normal">AA18</f>
        <v>0</v>
      </c>
      <c r="AB31" s="503" t="n">
        <f aca="false" ca="false" dt2D="false" dtr="false" t="normal">AB18</f>
        <v>0</v>
      </c>
      <c r="AC31" s="503" t="n">
        <f aca="false" ca="false" dt2D="false" dtr="false" t="normal">AC18</f>
        <v>0</v>
      </c>
      <c r="AD31" s="503" t="n">
        <f aca="false" ca="false" dt2D="false" dtr="false" t="normal">AD18</f>
        <v>0</v>
      </c>
      <c r="AE31" s="503" t="n">
        <f aca="false" ca="false" dt2D="false" dtr="false" t="normal">AE18</f>
        <v>0</v>
      </c>
      <c r="AF31" s="503" t="n">
        <f aca="false" ca="false" dt2D="false" dtr="false" t="normal">AF18</f>
        <v>0</v>
      </c>
      <c r="AG31" s="503" t="n">
        <f aca="false" ca="false" dt2D="false" dtr="false" t="normal">AG18</f>
        <v>0</v>
      </c>
      <c r="AH31" s="503" t="n">
        <f aca="false" ca="false" dt2D="false" dtr="false" t="normal">AH18</f>
        <v>0</v>
      </c>
      <c r="AI31" s="503" t="n">
        <f aca="false" ca="false" dt2D="false" dtr="false" t="normal">AI18</f>
        <v>0</v>
      </c>
      <c r="AJ31" s="503" t="n">
        <f aca="false" ca="false" dt2D="false" dtr="false" t="normal">AJ18</f>
        <v>0</v>
      </c>
      <c r="AK31" s="503" t="n">
        <f aca="false" ca="false" dt2D="false" dtr="false" t="normal">AK18</f>
        <v>0</v>
      </c>
      <c r="AL31" s="503" t="n">
        <f aca="false" ca="false" dt2D="false" dtr="false" t="normal">AL18</f>
        <v>0</v>
      </c>
      <c r="AM31" s="503" t="n">
        <f aca="false" ca="false" dt2D="false" dtr="false" t="normal">AM18</f>
        <v>0</v>
      </c>
      <c r="AN31" s="503" t="n">
        <f aca="false" ca="false" dt2D="false" dtr="false" t="normal">AN18</f>
        <v>0</v>
      </c>
      <c r="AO31" s="503" t="n">
        <f aca="false" ca="false" dt2D="false" dtr="false" t="normal">AO18</f>
        <v>0</v>
      </c>
      <c r="AP31" s="503" t="n">
        <f aca="false" ca="false" dt2D="false" dtr="false" t="normal">AP18</f>
        <v>0</v>
      </c>
      <c r="AQ31" s="503" t="n">
        <f aca="false" ca="false" dt2D="false" dtr="false" t="normal">AQ18</f>
        <v>0</v>
      </c>
      <c r="AR31" s="503" t="n">
        <f aca="false" ca="false" dt2D="false" dtr="false" t="normal">AR18</f>
        <v>0</v>
      </c>
      <c r="AS31" s="503" t="n">
        <f aca="false" ca="false" dt2D="false" dtr="false" t="normal">AS18</f>
        <v>0</v>
      </c>
      <c r="AT31" s="503" t="n">
        <f aca="false" ca="false" dt2D="false" dtr="false" t="normal">AT18</f>
        <v>0</v>
      </c>
      <c r="AU31" s="503" t="n">
        <f aca="false" ca="false" dt2D="false" dtr="false" t="normal">AU18</f>
        <v>0</v>
      </c>
      <c r="AV31" s="503" t="n">
        <f aca="false" ca="false" dt2D="false" dtr="false" t="normal">AV18</f>
        <v>0</v>
      </c>
      <c r="AW31" s="503" t="n">
        <f aca="false" ca="false" dt2D="false" dtr="false" t="normal">AW18</f>
        <v>0</v>
      </c>
      <c r="AX31" s="503" t="n">
        <f aca="false" ca="false" dt2D="false" dtr="false" t="normal">AX18</f>
        <v>0</v>
      </c>
      <c r="AY31" s="503" t="n">
        <f aca="false" ca="false" dt2D="false" dtr="false" t="normal">AY18</f>
        <v>0</v>
      </c>
      <c r="AZ31" s="503" t="n">
        <f aca="false" ca="false" dt2D="false" dtr="false" t="normal">AZ18</f>
        <v>0</v>
      </c>
      <c r="BA31" s="503" t="n">
        <f aca="false" ca="false" dt2D="false" dtr="false" t="normal">BA18</f>
        <v>0</v>
      </c>
      <c r="BB31" s="503" t="n">
        <f aca="false" ca="false" dt2D="false" dtr="false" t="normal">BB18</f>
        <v>0</v>
      </c>
      <c r="BC31" s="503" t="n">
        <f aca="false" ca="false" dt2D="false" dtr="false" t="normal">BC18</f>
        <v>0</v>
      </c>
      <c r="BD31" s="503" t="n">
        <f aca="false" ca="false" dt2D="false" dtr="false" t="normal">BD18</f>
        <v>0</v>
      </c>
      <c r="BE31" s="503" t="n">
        <f aca="false" ca="false" dt2D="false" dtr="false" t="normal">BE18</f>
        <v>0</v>
      </c>
      <c r="BF31" s="503" t="n">
        <f aca="false" ca="false" dt2D="false" dtr="false" t="normal">BF18</f>
        <v>0</v>
      </c>
      <c r="BG31" s="503" t="n">
        <f aca="false" ca="false" dt2D="false" dtr="false" t="normal">BG18</f>
        <v>0</v>
      </c>
      <c r="BH31" s="503" t="n">
        <f aca="false" ca="false" dt2D="false" dtr="false" t="normal">BH18</f>
        <v>0</v>
      </c>
      <c r="BI31" s="503" t="n">
        <f aca="false" ca="false" dt2D="false" dtr="false" t="normal">BI18</f>
        <v>0</v>
      </c>
      <c r="BJ31" s="503" t="n">
        <f aca="false" ca="false" dt2D="false" dtr="false" t="normal">BJ18</f>
        <v>0</v>
      </c>
      <c r="BK31" s="503" t="n">
        <f aca="false" ca="false" dt2D="false" dtr="false" t="normal">BK18</f>
        <v>0</v>
      </c>
      <c r="BL31" s="503" t="n">
        <f aca="false" ca="false" dt2D="false" dtr="false" t="normal">BL18</f>
        <v>0</v>
      </c>
      <c r="BM31" s="503" t="n">
        <f aca="false" ca="false" dt2D="false" dtr="false" t="normal">BM18</f>
        <v>0</v>
      </c>
      <c r="BN31" s="503" t="n">
        <f aca="false" ca="false" dt2D="false" dtr="false" t="normal">BN18</f>
        <v>0</v>
      </c>
      <c r="BO31" s="503" t="n">
        <f aca="false" ca="false" dt2D="false" dtr="false" t="normal">BO18</f>
        <v>0</v>
      </c>
      <c r="BP31" s="503" t="n">
        <f aca="false" ca="false" dt2D="false" dtr="false" t="normal">BP18</f>
        <v>0</v>
      </c>
      <c r="BQ31" s="503" t="n">
        <f aca="false" ca="false" dt2D="false" dtr="false" t="normal">BQ18</f>
        <v>0</v>
      </c>
      <c r="BR31" s="503" t="n">
        <f aca="false" ca="false" dt2D="false" dtr="false" t="normal">BR18</f>
        <v>0</v>
      </c>
      <c r="BS31" s="503" t="n">
        <f aca="false" ca="false" dt2D="false" dtr="false" t="normal">BS18</f>
        <v>0</v>
      </c>
      <c r="BT31" s="503" t="n">
        <f aca="false" ca="false" dt2D="false" dtr="false" t="normal">BT18</f>
        <v>0</v>
      </c>
    </row>
    <row customFormat="true" hidden="true" ht="16.5" outlineLevel="1" r="32" s="100">
      <c r="A32" s="481" t="n"/>
      <c r="B32" s="481" t="n"/>
      <c r="C32" s="481" t="n"/>
      <c r="D32" s="481" t="n"/>
      <c r="E32" s="481" t="n"/>
      <c r="F32" s="481" t="n"/>
      <c r="G32" s="485" t="n"/>
      <c r="H32" s="635" t="n"/>
      <c r="I32" s="648" t="n"/>
      <c r="J32" s="525" t="n"/>
      <c r="K32" s="525" t="n"/>
      <c r="L32" s="649" t="n"/>
      <c r="M32" s="650" t="n"/>
      <c r="N32" s="650" t="n"/>
      <c r="O32" s="650" t="n"/>
      <c r="P32" s="650" t="n"/>
      <c r="Q32" s="650" t="n"/>
      <c r="R32" s="650" t="n"/>
      <c r="S32" s="650" t="n"/>
      <c r="T32" s="650" t="n"/>
      <c r="U32" s="650" t="n"/>
      <c r="V32" s="650" t="n"/>
      <c r="W32" s="650" t="n"/>
      <c r="X32" s="650" t="n"/>
      <c r="Y32" s="650" t="n"/>
      <c r="Z32" s="650" t="n"/>
      <c r="AA32" s="650" t="n"/>
      <c r="AB32" s="650" t="n"/>
      <c r="AC32" s="650" t="n"/>
      <c r="AD32" s="650" t="n"/>
      <c r="AE32" s="650" t="n"/>
      <c r="AF32" s="650" t="n"/>
      <c r="AG32" s="650" t="n"/>
      <c r="AH32" s="650" t="n"/>
      <c r="AI32" s="650" t="n"/>
      <c r="AJ32" s="650" t="n"/>
      <c r="AK32" s="650" t="n"/>
      <c r="AL32" s="650" t="n"/>
      <c r="AM32" s="650" t="n"/>
      <c r="AN32" s="650" t="n"/>
      <c r="AO32" s="650" t="n"/>
      <c r="AP32" s="650" t="n"/>
      <c r="AQ32" s="650" t="n"/>
      <c r="AR32" s="650" t="n"/>
      <c r="AS32" s="650" t="n"/>
      <c r="AT32" s="650" t="n"/>
      <c r="AU32" s="650" t="n"/>
      <c r="AV32" s="650" t="n"/>
      <c r="AW32" s="650" t="n"/>
      <c r="AX32" s="650" t="n"/>
      <c r="AY32" s="650" t="n"/>
      <c r="AZ32" s="650" t="n"/>
      <c r="BA32" s="650" t="n"/>
      <c r="BB32" s="650" t="n"/>
      <c r="BC32" s="650" t="n"/>
      <c r="BD32" s="650" t="n"/>
      <c r="BE32" s="650" t="n"/>
      <c r="BF32" s="650" t="n"/>
      <c r="BG32" s="650" t="n"/>
      <c r="BH32" s="650" t="n"/>
      <c r="BI32" s="650" t="n"/>
      <c r="BJ32" s="650" t="n"/>
      <c r="BK32" s="650" t="n"/>
      <c r="BL32" s="650" t="n"/>
      <c r="BM32" s="650" t="n"/>
      <c r="BN32" s="650" t="n"/>
      <c r="BO32" s="650" t="n"/>
      <c r="BP32" s="650" t="n"/>
      <c r="BQ32" s="650" t="n"/>
      <c r="BR32" s="650" t="n"/>
      <c r="BS32" s="650" t="n"/>
      <c r="BT32" s="650" t="n"/>
    </row>
    <row customFormat="true" hidden="true" ht="16.5" outlineLevel="1" r="33" s="100">
      <c r="A33" s="481" t="n"/>
      <c r="B33" s="481" t="n"/>
      <c r="C33" s="481" t="n"/>
      <c r="D33" s="481" t="n"/>
      <c r="E33" s="481" t="n"/>
      <c r="F33" s="481" t="n"/>
      <c r="G33" s="485" t="n"/>
      <c r="H33" s="635" t="n"/>
      <c r="I33" s="130" t="s">
        <v>760</v>
      </c>
      <c r="J33" s="525" t="n"/>
      <c r="K33" s="525" t="n"/>
      <c r="L33" s="653" t="n"/>
      <c r="M33" s="654" t="n">
        <f aca="false" ca="false" dt2D="false" dtr="false" t="normal">SUMIFS(M:M, $E:$E, $E$24, $B:$B, $I33)</f>
        <v>0</v>
      </c>
      <c r="N33" s="654" t="n">
        <f aca="false" ca="false" dt2D="false" dtr="false" t="normal">SUMIFS(N:N, $E:$E, $E$24, $B:$B, $I33)</f>
        <v>0</v>
      </c>
      <c r="O33" s="654" t="n">
        <f aca="false" ca="false" dt2D="false" dtr="false" t="normal">SUMIFS(O:O, $E:$E, $E$24, $B:$B, $I33)</f>
        <v>0</v>
      </c>
      <c r="P33" s="654" t="n">
        <f aca="false" ca="false" dt2D="false" dtr="false" t="normal">SUMIFS(P:P, $E:$E, $E$24, $B:$B, $I33)</f>
        <v>0</v>
      </c>
      <c r="Q33" s="654" t="n">
        <f aca="false" ca="false" dt2D="false" dtr="false" t="normal">SUMIFS(Q:Q, $E:$E, $E$24, $B:$B, $I33)</f>
        <v>0</v>
      </c>
      <c r="R33" s="654" t="n">
        <f aca="false" ca="false" dt2D="false" dtr="false" t="normal">SUMIFS(R:R, $E:$E, $E$24, $B:$B, $I33)</f>
        <v>0</v>
      </c>
      <c r="S33" s="654" t="n">
        <f aca="false" ca="false" dt2D="false" dtr="false" t="normal">SUMIFS(S:S, $E:$E, $E$24, $B:$B, $I33)</f>
        <v>0</v>
      </c>
      <c r="T33" s="654" t="n">
        <f aca="false" ca="false" dt2D="false" dtr="false" t="normal">SUMIFS(T:T, $E:$E, $E$24, $B:$B, $I33)</f>
        <v>0</v>
      </c>
      <c r="U33" s="654" t="n">
        <f aca="false" ca="false" dt2D="false" dtr="false" t="normal">SUMIFS(U:U, $E:$E, $E$24, $B:$B, $I33)</f>
        <v>0</v>
      </c>
      <c r="V33" s="654" t="n">
        <f aca="false" ca="false" dt2D="false" dtr="false" t="normal">SUMIFS(V:V, $E:$E, $E$24, $B:$B, $I33)</f>
        <v>0</v>
      </c>
      <c r="W33" s="654" t="n">
        <f aca="false" ca="false" dt2D="false" dtr="false" t="normal">SUMIFS(W:W, $E:$E, $E$24, $B:$B, $I33)</f>
        <v>0</v>
      </c>
      <c r="X33" s="654" t="n">
        <f aca="false" ca="false" dt2D="false" dtr="false" t="normal">SUMIFS(X:X, $E:$E, $E$24, $B:$B, $I33)</f>
        <v>0</v>
      </c>
      <c r="Y33" s="654" t="n">
        <f aca="false" ca="false" dt2D="false" dtr="false" t="normal">SUMIFS(Y:Y, $E:$E, $E$24, $B:$B, $I33)</f>
        <v>0</v>
      </c>
      <c r="Z33" s="654" t="n">
        <f aca="false" ca="false" dt2D="false" dtr="false" t="normal">SUMIFS(Z:Z, $E:$E, $E$24, $B:$B, $I33)</f>
        <v>0</v>
      </c>
      <c r="AA33" s="654" t="n">
        <f aca="false" ca="false" dt2D="false" dtr="false" t="normal">SUMIFS(AA:AA, $E:$E, $E$24, $B:$B, $I33)</f>
        <v>0</v>
      </c>
      <c r="AB33" s="654" t="n">
        <f aca="false" ca="false" dt2D="false" dtr="false" t="normal">SUMIFS(AB:AB, $E:$E, $E$24, $B:$B, $I33)</f>
        <v>0</v>
      </c>
      <c r="AC33" s="654" t="n">
        <f aca="false" ca="false" dt2D="false" dtr="false" t="normal">SUMIFS(AC:AC, $E:$E, $E$24, $B:$B, $I33)</f>
        <v>0</v>
      </c>
      <c r="AD33" s="654" t="n">
        <f aca="false" ca="false" dt2D="false" dtr="false" t="normal">SUMIFS(AD:AD, $E:$E, $E$24, $B:$B, $I33)</f>
        <v>0</v>
      </c>
      <c r="AE33" s="654" t="n">
        <f aca="false" ca="false" dt2D="false" dtr="false" t="normal">SUMIFS(AE:AE, $E:$E, $E$24, $B:$B, $I33)</f>
        <v>0</v>
      </c>
      <c r="AF33" s="654" t="n">
        <f aca="false" ca="false" dt2D="false" dtr="false" t="normal">SUMIFS(AF:AF, $E:$E, $E$24, $B:$B, $I33)</f>
        <v>0</v>
      </c>
      <c r="AG33" s="654" t="n">
        <f aca="false" ca="false" dt2D="false" dtr="false" t="normal">SUMIFS(AG:AG, $E:$E, $E$24, $B:$B, $I33)</f>
        <v>0</v>
      </c>
      <c r="AH33" s="654" t="n">
        <f aca="false" ca="false" dt2D="false" dtr="false" t="normal">SUMIFS(AH:AH, $E:$E, $E$24, $B:$B, $I33)</f>
        <v>0</v>
      </c>
      <c r="AI33" s="654" t="n">
        <f aca="false" ca="false" dt2D="false" dtr="false" t="normal">SUMIFS(AI:AI, $E:$E, $E$24, $B:$B, $I33)</f>
        <v>0</v>
      </c>
      <c r="AJ33" s="654" t="n">
        <f aca="false" ca="false" dt2D="false" dtr="false" t="normal">SUMIFS(AJ:AJ, $E:$E, $E$24, $B:$B, $I33)</f>
        <v>0</v>
      </c>
      <c r="AK33" s="654" t="n">
        <f aca="false" ca="false" dt2D="false" dtr="false" t="normal">SUMIFS(AK:AK, $E:$E, $E$24, $B:$B, $I33)</f>
        <v>0</v>
      </c>
      <c r="AL33" s="654" t="n">
        <f aca="false" ca="false" dt2D="false" dtr="false" t="normal">SUMIFS(AL:AL, $E:$E, $E$24, $B:$B, $I33)</f>
        <v>0</v>
      </c>
      <c r="AM33" s="654" t="n">
        <f aca="false" ca="false" dt2D="false" dtr="false" t="normal">SUMIFS(AM:AM, $E:$E, $E$24, $B:$B, $I33)</f>
        <v>0</v>
      </c>
      <c r="AN33" s="654" t="n">
        <f aca="false" ca="false" dt2D="false" dtr="false" t="normal">SUMIFS(AN:AN, $E:$E, $E$24, $B:$B, $I33)</f>
        <v>0</v>
      </c>
      <c r="AO33" s="654" t="n">
        <f aca="false" ca="false" dt2D="false" dtr="false" t="normal">SUMIFS(AO:AO, $E:$E, $E$24, $B:$B, $I33)</f>
        <v>0</v>
      </c>
      <c r="AP33" s="654" t="n">
        <f aca="false" ca="false" dt2D="false" dtr="false" t="normal">SUMIFS(AP:AP, $E:$E, $E$24, $B:$B, $I33)</f>
        <v>0</v>
      </c>
      <c r="AQ33" s="654" t="n">
        <f aca="false" ca="false" dt2D="false" dtr="false" t="normal">SUMIFS(AQ:AQ, $E:$E, $E$24, $B:$B, $I33)</f>
        <v>0</v>
      </c>
      <c r="AR33" s="654" t="n">
        <f aca="false" ca="false" dt2D="false" dtr="false" t="normal">SUMIFS(AR:AR, $E:$E, $E$24, $B:$B, $I33)</f>
        <v>0</v>
      </c>
      <c r="AS33" s="654" t="n">
        <f aca="false" ca="false" dt2D="false" dtr="false" t="normal">SUMIFS(AS:AS, $E:$E, $E$24, $B:$B, $I33)</f>
        <v>0</v>
      </c>
      <c r="AT33" s="654" t="n">
        <f aca="false" ca="false" dt2D="false" dtr="false" t="normal">SUMIFS(AT:AT, $E:$E, $E$24, $B:$B, $I33)</f>
        <v>0</v>
      </c>
      <c r="AU33" s="654" t="n">
        <f aca="false" ca="false" dt2D="false" dtr="false" t="normal">SUMIFS(AU:AU, $E:$E, $E$24, $B:$B, $I33)</f>
        <v>0</v>
      </c>
      <c r="AV33" s="654" t="n">
        <f aca="false" ca="false" dt2D="false" dtr="false" t="normal">SUMIFS(AV:AV, $E:$E, $E$24, $B:$B, $I33)</f>
        <v>0</v>
      </c>
      <c r="AW33" s="654" t="n">
        <f aca="false" ca="false" dt2D="false" dtr="false" t="normal">SUMIFS(AW:AW, $E:$E, $E$24, $B:$B, $I33)</f>
        <v>0</v>
      </c>
      <c r="AX33" s="654" t="n">
        <f aca="false" ca="false" dt2D="false" dtr="false" t="normal">SUMIFS(AX:AX, $E:$E, $E$24, $B:$B, $I33)</f>
        <v>0</v>
      </c>
      <c r="AY33" s="654" t="n">
        <f aca="false" ca="false" dt2D="false" dtr="false" t="normal">SUMIFS(AY:AY, $E:$E, $E$24, $B:$B, $I33)</f>
        <v>0</v>
      </c>
      <c r="AZ33" s="654" t="n">
        <f aca="false" ca="false" dt2D="false" dtr="false" t="normal">SUMIFS(AZ:AZ, $E:$E, $E$24, $B:$B, $I33)</f>
        <v>0</v>
      </c>
      <c r="BA33" s="654" t="n">
        <f aca="false" ca="false" dt2D="false" dtr="false" t="normal">SUMIFS(BA:BA, $E:$E, $E$24, $B:$B, $I33)</f>
        <v>0</v>
      </c>
      <c r="BB33" s="654" t="n">
        <f aca="false" ca="false" dt2D="false" dtr="false" t="normal">SUMIFS(BB:BB, $E:$E, $E$24, $B:$B, $I33)</f>
        <v>0</v>
      </c>
      <c r="BC33" s="654" t="n">
        <f aca="false" ca="false" dt2D="false" dtr="false" t="normal">SUMIFS(BC:BC, $E:$E, $E$24, $B:$B, $I33)</f>
        <v>0</v>
      </c>
      <c r="BD33" s="654" t="n">
        <f aca="false" ca="false" dt2D="false" dtr="false" t="normal">SUMIFS(BD:BD, $E:$E, $E$24, $B:$B, $I33)</f>
        <v>0</v>
      </c>
      <c r="BE33" s="654" t="n">
        <f aca="false" ca="false" dt2D="false" dtr="false" t="normal">SUMIFS(BE:BE, $E:$E, $E$24, $B:$B, $I33)</f>
        <v>0</v>
      </c>
      <c r="BF33" s="654" t="n">
        <f aca="false" ca="false" dt2D="false" dtr="false" t="normal">SUMIFS(BF:BF, $E:$E, $E$24, $B:$B, $I33)</f>
        <v>0</v>
      </c>
      <c r="BG33" s="654" t="n">
        <f aca="false" ca="false" dt2D="false" dtr="false" t="normal">SUMIFS(BG:BG, $E:$E, $E$24, $B:$B, $I33)</f>
        <v>0</v>
      </c>
      <c r="BH33" s="654" t="n">
        <f aca="false" ca="false" dt2D="false" dtr="false" t="normal">SUMIFS(BH:BH, $E:$E, $E$24, $B:$B, $I33)</f>
        <v>0</v>
      </c>
      <c r="BI33" s="654" t="n">
        <f aca="false" ca="false" dt2D="false" dtr="false" t="normal">SUMIFS(BI:BI, $E:$E, $E$24, $B:$B, $I33)</f>
        <v>0</v>
      </c>
      <c r="BJ33" s="654" t="n">
        <f aca="false" ca="false" dt2D="false" dtr="false" t="normal">SUMIFS(BJ:BJ, $E:$E, $E$24, $B:$B, $I33)</f>
        <v>0</v>
      </c>
      <c r="BK33" s="654" t="n">
        <f aca="false" ca="false" dt2D="false" dtr="false" t="normal">SUMIFS(BK:BK, $E:$E, $E$24, $B:$B, $I33)</f>
        <v>0</v>
      </c>
      <c r="BL33" s="654" t="n">
        <f aca="false" ca="false" dt2D="false" dtr="false" t="normal">SUMIFS(BL:BL, $E:$E, $E$24, $B:$B, $I33)</f>
        <v>0</v>
      </c>
      <c r="BM33" s="654" t="n">
        <f aca="false" ca="false" dt2D="false" dtr="false" t="normal">SUMIFS(BM:BM, $E:$E, $E$24, $B:$B, $I33)</f>
        <v>0</v>
      </c>
      <c r="BN33" s="654" t="n">
        <f aca="false" ca="false" dt2D="false" dtr="false" t="normal">SUMIFS(BN:BN, $E:$E, $E$24, $B:$B, $I33)</f>
        <v>0</v>
      </c>
      <c r="BO33" s="654" t="n">
        <f aca="false" ca="false" dt2D="false" dtr="false" t="normal">SUMIFS(BO:BO, $E:$E, $E$24, $B:$B, $I33)</f>
        <v>0</v>
      </c>
      <c r="BP33" s="654" t="n">
        <f aca="false" ca="false" dt2D="false" dtr="false" t="normal">SUMIFS(BP:BP, $E:$E, $E$24, $B:$B, $I33)</f>
        <v>0</v>
      </c>
      <c r="BQ33" s="654" t="n">
        <f aca="false" ca="false" dt2D="false" dtr="false" t="normal">SUMIFS(BQ:BQ, $E:$E, $E$24, $B:$B, $I33)</f>
        <v>0</v>
      </c>
      <c r="BR33" s="654" t="n">
        <f aca="false" ca="false" dt2D="false" dtr="false" t="normal">SUMIFS(BR:BR, $E:$E, $E$24, $B:$B, $I33)</f>
        <v>0</v>
      </c>
      <c r="BS33" s="654" t="n">
        <f aca="false" ca="false" dt2D="false" dtr="false" t="normal">SUMIFS(BS:BS, $E:$E, $E$24, $B:$B, $I33)</f>
        <v>0</v>
      </c>
      <c r="BT33" s="654" t="n">
        <f aca="false" ca="false" dt2D="false" dtr="false" t="normal">SUMIFS(BT:BT, $E:$E, $E$24, $B:$B, $I33)</f>
        <v>0</v>
      </c>
    </row>
    <row customFormat="true" hidden="true" ht="16.5" outlineLevel="1" r="34" s="100">
      <c r="A34" s="481" t="n"/>
      <c r="B34" s="481" t="n"/>
      <c r="C34" s="481" t="n"/>
      <c r="D34" s="481" t="n"/>
      <c r="E34" s="481" t="n"/>
      <c r="F34" s="481" t="n"/>
      <c r="G34" s="485" t="n"/>
      <c r="H34" s="635" t="n"/>
      <c r="I34" s="648" t="n"/>
      <c r="J34" s="525" t="n"/>
      <c r="K34" s="525" t="n"/>
      <c r="L34" s="653" t="n"/>
      <c r="M34" s="655" t="n"/>
      <c r="N34" s="655" t="n"/>
      <c r="O34" s="655" t="n"/>
      <c r="P34" s="655" t="n"/>
      <c r="Q34" s="655" t="n"/>
      <c r="R34" s="655" t="n"/>
      <c r="S34" s="655" t="n"/>
      <c r="T34" s="655" t="n"/>
      <c r="U34" s="655" t="n"/>
      <c r="V34" s="655" t="n"/>
      <c r="W34" s="655" t="n"/>
      <c r="X34" s="655" t="n"/>
      <c r="Y34" s="655" t="n"/>
      <c r="Z34" s="655" t="n"/>
      <c r="AA34" s="655" t="n"/>
      <c r="AB34" s="655" t="n"/>
      <c r="AC34" s="655" t="n"/>
      <c r="AD34" s="655" t="n"/>
      <c r="AE34" s="655" t="n"/>
      <c r="AF34" s="655" t="n"/>
      <c r="AG34" s="655" t="n"/>
      <c r="AH34" s="655" t="n"/>
      <c r="AI34" s="655" t="n"/>
      <c r="AJ34" s="655" t="n"/>
      <c r="AK34" s="655" t="n"/>
      <c r="AL34" s="655" t="n"/>
      <c r="AM34" s="655" t="n"/>
      <c r="AN34" s="655" t="n"/>
      <c r="AO34" s="655" t="n"/>
      <c r="AP34" s="655" t="n"/>
      <c r="AQ34" s="655" t="n"/>
      <c r="AR34" s="655" t="n"/>
      <c r="AS34" s="655" t="n"/>
      <c r="AT34" s="655" t="n"/>
      <c r="AU34" s="655" t="n"/>
      <c r="AV34" s="655" t="n"/>
      <c r="AW34" s="655" t="n"/>
      <c r="AX34" s="655" t="n"/>
      <c r="AY34" s="655" t="n"/>
      <c r="AZ34" s="655" t="n"/>
      <c r="BA34" s="655" t="n"/>
      <c r="BB34" s="655" t="n"/>
      <c r="BC34" s="655" t="n"/>
      <c r="BD34" s="655" t="n"/>
      <c r="BE34" s="655" t="n"/>
      <c r="BF34" s="655" t="n"/>
      <c r="BG34" s="655" t="n"/>
      <c r="BH34" s="655" t="n"/>
      <c r="BI34" s="655" t="n"/>
      <c r="BJ34" s="655" t="n"/>
      <c r="BK34" s="655" t="n"/>
      <c r="BL34" s="655" t="n"/>
      <c r="BM34" s="655" t="n"/>
      <c r="BN34" s="655" t="n"/>
      <c r="BO34" s="655" t="n"/>
      <c r="BP34" s="655" t="n"/>
      <c r="BQ34" s="655" t="n"/>
      <c r="BR34" s="655" t="n"/>
      <c r="BS34" s="655" t="n"/>
      <c r="BT34" s="655" t="n"/>
    </row>
    <row customFormat="true" hidden="true" ht="16.5" outlineLevel="1" r="35" s="100">
      <c r="A35" s="481" t="n"/>
      <c r="B35" s="481" t="n"/>
      <c r="C35" s="481" t="n"/>
      <c r="D35" s="481" t="n"/>
      <c r="E35" s="481" t="n"/>
      <c r="F35" s="481" t="n"/>
      <c r="G35" s="485" t="n"/>
      <c r="H35" s="635" t="n"/>
      <c r="I35" s="580" t="s">
        <v>761</v>
      </c>
      <c r="J35" s="525" t="n"/>
      <c r="K35" s="525" t="n"/>
      <c r="L35" s="653" t="n"/>
      <c r="M35" s="656" t="n">
        <f aca="false" ca="false" dt2D="false" dtr="false" t="normal">SUMIFS(M:M, $E:$E, $E$24, $B:$B, $I35)</f>
        <v>0</v>
      </c>
      <c r="N35" s="656" t="n">
        <f aca="false" ca="false" dt2D="false" dtr="false" t="normal">SUMIFS(N:N, $E:$E, $E$24, $B:$B, $I35)</f>
        <v>0</v>
      </c>
      <c r="O35" s="656" t="n">
        <f aca="false" ca="false" dt2D="false" dtr="false" t="normal">SUMIFS(O:O, $E:$E, $E$24, $B:$B, $I35)</f>
        <v>0</v>
      </c>
      <c r="P35" s="656" t="n">
        <f aca="false" ca="false" dt2D="false" dtr="false" t="normal">SUMIFS(P:P, $E:$E, $E$24, $B:$B, $I35)</f>
        <v>0</v>
      </c>
      <c r="Q35" s="656" t="n">
        <f aca="false" ca="false" dt2D="false" dtr="false" t="normal">SUMIFS(Q:Q, $E:$E, $E$24, $B:$B, $I35)</f>
        <v>0</v>
      </c>
      <c r="R35" s="656" t="n">
        <f aca="false" ca="false" dt2D="false" dtr="false" t="normal">SUMIFS(R:R, $E:$E, $E$24, $B:$B, $I35)</f>
        <v>0</v>
      </c>
      <c r="S35" s="656" t="n">
        <f aca="false" ca="false" dt2D="false" dtr="false" t="normal">SUMIFS(S:S, $E:$E, $E$24, $B:$B, $I35)</f>
        <v>0</v>
      </c>
      <c r="T35" s="656" t="n">
        <f aca="false" ca="false" dt2D="false" dtr="false" t="normal">SUMIFS(T:T, $E:$E, $E$24, $B:$B, $I35)</f>
        <v>0</v>
      </c>
      <c r="U35" s="656" t="n">
        <f aca="false" ca="false" dt2D="false" dtr="false" t="normal">SUMIFS(U:U, $E:$E, $E$24, $B:$B, $I35)</f>
        <v>0</v>
      </c>
      <c r="V35" s="656" t="n">
        <f aca="false" ca="false" dt2D="false" dtr="false" t="normal">SUMIFS(V:V, $E:$E, $E$24, $B:$B, $I35)</f>
        <v>0</v>
      </c>
      <c r="W35" s="656" t="n">
        <f aca="false" ca="false" dt2D="false" dtr="false" t="normal">SUMIFS(W:W, $E:$E, $E$24, $B:$B, $I35)</f>
        <v>0</v>
      </c>
      <c r="X35" s="656" t="n">
        <f aca="false" ca="false" dt2D="false" dtr="false" t="normal">SUMIFS(X:X, $E:$E, $E$24, $B:$B, $I35)</f>
        <v>0</v>
      </c>
      <c r="Y35" s="656" t="n">
        <f aca="false" ca="false" dt2D="false" dtr="false" t="normal">SUMIFS(Y:Y, $E:$E, $E$24, $B:$B, $I35)</f>
        <v>0</v>
      </c>
      <c r="Z35" s="656" t="n">
        <f aca="false" ca="false" dt2D="false" dtr="false" t="normal">SUMIFS(Z:Z, $E:$E, $E$24, $B:$B, $I35)</f>
        <v>0</v>
      </c>
      <c r="AA35" s="656" t="n">
        <f aca="false" ca="false" dt2D="false" dtr="false" t="normal">SUMIFS(AA:AA, $E:$E, $E$24, $B:$B, $I35)</f>
        <v>0</v>
      </c>
      <c r="AB35" s="656" t="n">
        <f aca="false" ca="false" dt2D="false" dtr="false" t="normal">SUMIFS(AB:AB, $E:$E, $E$24, $B:$B, $I35)</f>
        <v>0</v>
      </c>
      <c r="AC35" s="656" t="n">
        <f aca="false" ca="false" dt2D="false" dtr="false" t="normal">SUMIFS(AC:AC, $E:$E, $E$24, $B:$B, $I35)</f>
        <v>0</v>
      </c>
      <c r="AD35" s="656" t="n">
        <f aca="false" ca="false" dt2D="false" dtr="false" t="normal">SUMIFS(AD:AD, $E:$E, $E$24, $B:$B, $I35)</f>
        <v>0</v>
      </c>
      <c r="AE35" s="656" t="n">
        <f aca="false" ca="false" dt2D="false" dtr="false" t="normal">SUMIFS(AE:AE, $E:$E, $E$24, $B:$B, $I35)</f>
        <v>0</v>
      </c>
      <c r="AF35" s="656" t="n">
        <f aca="false" ca="false" dt2D="false" dtr="false" t="normal">SUMIFS(AF:AF, $E:$E, $E$24, $B:$B, $I35)</f>
        <v>0</v>
      </c>
      <c r="AG35" s="656" t="n">
        <f aca="false" ca="false" dt2D="false" dtr="false" t="normal">SUMIFS(AG:AG, $E:$E, $E$24, $B:$B, $I35)</f>
        <v>0</v>
      </c>
      <c r="AH35" s="656" t="n">
        <f aca="false" ca="false" dt2D="false" dtr="false" t="normal">SUMIFS(AH:AH, $E:$E, $E$24, $B:$B, $I35)</f>
        <v>0</v>
      </c>
      <c r="AI35" s="656" t="n">
        <f aca="false" ca="false" dt2D="false" dtr="false" t="normal">SUMIFS(AI:AI, $E:$E, $E$24, $B:$B, $I35)</f>
        <v>0</v>
      </c>
      <c r="AJ35" s="656" t="n">
        <f aca="false" ca="false" dt2D="false" dtr="false" t="normal">SUMIFS(AJ:AJ, $E:$E, $E$24, $B:$B, $I35)</f>
        <v>0</v>
      </c>
      <c r="AK35" s="656" t="n">
        <f aca="false" ca="false" dt2D="false" dtr="false" t="normal">SUMIFS(AK:AK, $E:$E, $E$24, $B:$B, $I35)</f>
        <v>0</v>
      </c>
      <c r="AL35" s="656" t="n">
        <f aca="false" ca="false" dt2D="false" dtr="false" t="normal">SUMIFS(AL:AL, $E:$E, $E$24, $B:$B, $I35)</f>
        <v>0</v>
      </c>
      <c r="AM35" s="656" t="n">
        <f aca="false" ca="false" dt2D="false" dtr="false" t="normal">SUMIFS(AM:AM, $E:$E, $E$24, $B:$B, $I35)</f>
        <v>0</v>
      </c>
      <c r="AN35" s="656" t="n">
        <f aca="false" ca="false" dt2D="false" dtr="false" t="normal">SUMIFS(AN:AN, $E:$E, $E$24, $B:$B, $I35)</f>
        <v>0</v>
      </c>
      <c r="AO35" s="656" t="n">
        <f aca="false" ca="false" dt2D="false" dtr="false" t="normal">SUMIFS(AO:AO, $E:$E, $E$24, $B:$B, $I35)</f>
        <v>0</v>
      </c>
      <c r="AP35" s="656" t="n">
        <f aca="false" ca="false" dt2D="false" dtr="false" t="normal">SUMIFS(AP:AP, $E:$E, $E$24, $B:$B, $I35)</f>
        <v>0</v>
      </c>
      <c r="AQ35" s="656" t="n">
        <f aca="false" ca="false" dt2D="false" dtr="false" t="normal">SUMIFS(AQ:AQ, $E:$E, $E$24, $B:$B, $I35)</f>
        <v>0</v>
      </c>
      <c r="AR35" s="656" t="n">
        <f aca="false" ca="false" dt2D="false" dtr="false" t="normal">SUMIFS(AR:AR, $E:$E, $E$24, $B:$B, $I35)</f>
        <v>0</v>
      </c>
      <c r="AS35" s="656" t="n">
        <f aca="false" ca="false" dt2D="false" dtr="false" t="normal">SUMIFS(AS:AS, $E:$E, $E$24, $B:$B, $I35)</f>
        <v>0</v>
      </c>
      <c r="AT35" s="656" t="n">
        <f aca="false" ca="false" dt2D="false" dtr="false" t="normal">SUMIFS(AT:AT, $E:$E, $E$24, $B:$B, $I35)</f>
        <v>0</v>
      </c>
      <c r="AU35" s="656" t="n">
        <f aca="false" ca="false" dt2D="false" dtr="false" t="normal">SUMIFS(AU:AU, $E:$E, $E$24, $B:$B, $I35)</f>
        <v>0</v>
      </c>
      <c r="AV35" s="656" t="n">
        <f aca="false" ca="false" dt2D="false" dtr="false" t="normal">SUMIFS(AV:AV, $E:$E, $E$24, $B:$B, $I35)</f>
        <v>0</v>
      </c>
      <c r="AW35" s="656" t="n">
        <f aca="false" ca="false" dt2D="false" dtr="false" t="normal">SUMIFS(AW:AW, $E:$E, $E$24, $B:$B, $I35)</f>
        <v>0</v>
      </c>
      <c r="AX35" s="656" t="n">
        <f aca="false" ca="false" dt2D="false" dtr="false" t="normal">SUMIFS(AX:AX, $E:$E, $E$24, $B:$B, $I35)</f>
        <v>0</v>
      </c>
      <c r="AY35" s="656" t="n">
        <f aca="false" ca="false" dt2D="false" dtr="false" t="normal">SUMIFS(AY:AY, $E:$E, $E$24, $B:$B, $I35)</f>
        <v>0</v>
      </c>
      <c r="AZ35" s="656" t="n">
        <f aca="false" ca="false" dt2D="false" dtr="false" t="normal">SUMIFS(AZ:AZ, $E:$E, $E$24, $B:$B, $I35)</f>
        <v>0</v>
      </c>
      <c r="BA35" s="656" t="n">
        <f aca="false" ca="false" dt2D="false" dtr="false" t="normal">SUMIFS(BA:BA, $E:$E, $E$24, $B:$B, $I35)</f>
        <v>0</v>
      </c>
      <c r="BB35" s="656" t="n">
        <f aca="false" ca="false" dt2D="false" dtr="false" t="normal">SUMIFS(BB:BB, $E:$E, $E$24, $B:$B, $I35)</f>
        <v>0</v>
      </c>
      <c r="BC35" s="656" t="n">
        <f aca="false" ca="false" dt2D="false" dtr="false" t="normal">SUMIFS(BC:BC, $E:$E, $E$24, $B:$B, $I35)</f>
        <v>0</v>
      </c>
      <c r="BD35" s="656" t="n">
        <f aca="false" ca="false" dt2D="false" dtr="false" t="normal">SUMIFS(BD:BD, $E:$E, $E$24, $B:$B, $I35)</f>
        <v>0</v>
      </c>
      <c r="BE35" s="656" t="n">
        <f aca="false" ca="false" dt2D="false" dtr="false" t="normal">SUMIFS(BE:BE, $E:$E, $E$24, $B:$B, $I35)</f>
        <v>0</v>
      </c>
      <c r="BF35" s="656" t="n">
        <f aca="false" ca="false" dt2D="false" dtr="false" t="normal">SUMIFS(BF:BF, $E:$E, $E$24, $B:$B, $I35)</f>
        <v>0</v>
      </c>
      <c r="BG35" s="656" t="n">
        <f aca="false" ca="false" dt2D="false" dtr="false" t="normal">SUMIFS(BG:BG, $E:$E, $E$24, $B:$B, $I35)</f>
        <v>0</v>
      </c>
      <c r="BH35" s="656" t="n">
        <f aca="false" ca="false" dt2D="false" dtr="false" t="normal">SUMIFS(BH:BH, $E:$E, $E$24, $B:$B, $I35)</f>
        <v>0</v>
      </c>
      <c r="BI35" s="656" t="n">
        <f aca="false" ca="false" dt2D="false" dtr="false" t="normal">SUMIFS(BI:BI, $E:$E, $E$24, $B:$B, $I35)</f>
        <v>0</v>
      </c>
      <c r="BJ35" s="656" t="n">
        <f aca="false" ca="false" dt2D="false" dtr="false" t="normal">SUMIFS(BJ:BJ, $E:$E, $E$24, $B:$B, $I35)</f>
        <v>0</v>
      </c>
      <c r="BK35" s="656" t="n">
        <f aca="false" ca="false" dt2D="false" dtr="false" t="normal">SUMIFS(BK:BK, $E:$E, $E$24, $B:$B, $I35)</f>
        <v>0</v>
      </c>
      <c r="BL35" s="656" t="n">
        <f aca="false" ca="false" dt2D="false" dtr="false" t="normal">SUMIFS(BL:BL, $E:$E, $E$24, $B:$B, $I35)</f>
        <v>0</v>
      </c>
      <c r="BM35" s="656" t="n">
        <f aca="false" ca="false" dt2D="false" dtr="false" t="normal">SUMIFS(BM:BM, $E:$E, $E$24, $B:$B, $I35)</f>
        <v>0</v>
      </c>
      <c r="BN35" s="656" t="n">
        <f aca="false" ca="false" dt2D="false" dtr="false" t="normal">SUMIFS(BN:BN, $E:$E, $E$24, $B:$B, $I35)</f>
        <v>0</v>
      </c>
      <c r="BO35" s="656" t="n">
        <f aca="false" ca="false" dt2D="false" dtr="false" t="normal">SUMIFS(BO:BO, $E:$E, $E$24, $B:$B, $I35)</f>
        <v>0</v>
      </c>
      <c r="BP35" s="656" t="n">
        <f aca="false" ca="false" dt2D="false" dtr="false" t="normal">SUMIFS(BP:BP, $E:$E, $E$24, $B:$B, $I35)</f>
        <v>0</v>
      </c>
      <c r="BQ35" s="656" t="n">
        <f aca="false" ca="false" dt2D="false" dtr="false" t="normal">SUMIFS(BQ:BQ, $E:$E, $E$24, $B:$B, $I35)</f>
        <v>0</v>
      </c>
      <c r="BR35" s="656" t="n">
        <f aca="false" ca="false" dt2D="false" dtr="false" t="normal">SUMIFS(BR:BR, $E:$E, $E$24, $B:$B, $I35)</f>
        <v>0</v>
      </c>
      <c r="BS35" s="656" t="n">
        <f aca="false" ca="false" dt2D="false" dtr="false" t="normal">SUMIFS(BS:BS, $E:$E, $E$24, $B:$B, $I35)</f>
        <v>0</v>
      </c>
      <c r="BT35" s="656" t="n">
        <f aca="false" ca="false" dt2D="false" dtr="false" t="normal">SUMIFS(BT:BT, $E:$E, $E$24, $B:$B, $I35)</f>
        <v>0</v>
      </c>
    </row>
    <row customFormat="true" hidden="true" ht="16.5" outlineLevel="1" r="36" s="100">
      <c r="A36" s="481" t="n"/>
      <c r="B36" s="481" t="n"/>
      <c r="C36" s="481" t="n"/>
      <c r="D36" s="481" t="n"/>
      <c r="E36" s="481" t="n"/>
      <c r="F36" s="481" t="n"/>
      <c r="G36" s="485" t="n"/>
      <c r="H36" s="635" t="n"/>
      <c r="I36" s="648" t="n"/>
      <c r="J36" s="525" t="n"/>
      <c r="K36" s="525" t="n"/>
      <c r="L36" s="653" t="n"/>
      <c r="M36" s="655" t="n"/>
      <c r="N36" s="655" t="n"/>
      <c r="O36" s="655" t="n"/>
      <c r="P36" s="655" t="n"/>
      <c r="Q36" s="655" t="n"/>
      <c r="R36" s="655" t="n"/>
      <c r="S36" s="655" t="n"/>
      <c r="T36" s="655" t="n"/>
      <c r="U36" s="655" t="n"/>
      <c r="V36" s="655" t="n"/>
      <c r="W36" s="655" t="n"/>
      <c r="X36" s="655" t="n"/>
      <c r="Y36" s="655" t="n"/>
      <c r="Z36" s="655" t="n"/>
      <c r="AA36" s="655" t="n"/>
      <c r="AB36" s="655" t="n"/>
      <c r="AC36" s="655" t="n"/>
      <c r="AD36" s="655" t="n"/>
      <c r="AE36" s="655" t="n"/>
      <c r="AF36" s="655" t="n"/>
      <c r="AG36" s="655" t="n"/>
      <c r="AH36" s="655" t="n"/>
      <c r="AI36" s="655" t="n"/>
      <c r="AJ36" s="655" t="n"/>
      <c r="AK36" s="655" t="n"/>
      <c r="AL36" s="655" t="n"/>
      <c r="AM36" s="655" t="n"/>
      <c r="AN36" s="655" t="n"/>
      <c r="AO36" s="655" t="n"/>
      <c r="AP36" s="655" t="n"/>
      <c r="AQ36" s="655" t="n"/>
      <c r="AR36" s="655" t="n"/>
      <c r="AS36" s="655" t="n"/>
      <c r="AT36" s="655" t="n"/>
      <c r="AU36" s="655" t="n"/>
      <c r="AV36" s="655" t="n"/>
      <c r="AW36" s="655" t="n"/>
      <c r="AX36" s="655" t="n"/>
      <c r="AY36" s="655" t="n"/>
      <c r="AZ36" s="655" t="n"/>
      <c r="BA36" s="655" t="n"/>
      <c r="BB36" s="655" t="n"/>
      <c r="BC36" s="655" t="n"/>
      <c r="BD36" s="655" t="n"/>
      <c r="BE36" s="655" t="n"/>
      <c r="BF36" s="655" t="n"/>
      <c r="BG36" s="655" t="n"/>
      <c r="BH36" s="655" t="n"/>
      <c r="BI36" s="655" t="n"/>
      <c r="BJ36" s="655" t="n"/>
      <c r="BK36" s="655" t="n"/>
      <c r="BL36" s="655" t="n"/>
      <c r="BM36" s="655" t="n"/>
      <c r="BN36" s="655" t="n"/>
      <c r="BO36" s="655" t="n"/>
      <c r="BP36" s="655" t="n"/>
      <c r="BQ36" s="655" t="n"/>
      <c r="BR36" s="655" t="n"/>
      <c r="BS36" s="655" t="n"/>
      <c r="BT36" s="655" t="n"/>
    </row>
    <row customFormat="true" hidden="true" ht="16.5" outlineLevel="1" r="37" s="100">
      <c r="A37" s="481" t="n"/>
      <c r="B37" s="481" t="n"/>
      <c r="C37" s="481" t="n"/>
      <c r="D37" s="481" t="n"/>
      <c r="E37" s="481" t="n"/>
      <c r="F37" s="481" t="n"/>
      <c r="G37" s="485" t="n"/>
      <c r="H37" s="635" t="n"/>
      <c r="I37" s="130" t="s">
        <v>762</v>
      </c>
      <c r="J37" s="525" t="n"/>
      <c r="K37" s="525" t="n"/>
      <c r="L37" s="653" t="n"/>
      <c r="M37" s="657" t="n">
        <f aca="false" ca="false" dt2D="false" dtr="false" t="normal">IFERROR((M39-M40)/M38, 0)</f>
        <v>0</v>
      </c>
      <c r="N37" s="657" t="n">
        <f aca="false" ca="false" dt2D="false" dtr="false" t="normal">IFERROR((N39-N40)/N38, 0)</f>
        <v>0</v>
      </c>
      <c r="O37" s="657" t="n">
        <f aca="false" ca="false" dt2D="false" dtr="false" t="normal">IFERROR((O39-O40)/O38, 0)</f>
        <v>0</v>
      </c>
      <c r="P37" s="657" t="n">
        <f aca="false" ca="false" dt2D="false" dtr="false" t="normal">IFERROR((P39-P40)/P38, 0)</f>
        <v>0</v>
      </c>
      <c r="Q37" s="657" t="n">
        <f aca="false" ca="false" dt2D="false" dtr="false" t="normal">IFERROR((Q39-Q40)/Q38, 0)</f>
        <v>0</v>
      </c>
      <c r="R37" s="657" t="n">
        <f aca="false" ca="false" dt2D="false" dtr="false" t="normal">IFERROR((R39-R40)/R38, 0)</f>
        <v>0</v>
      </c>
      <c r="S37" s="657" t="n">
        <f aca="false" ca="false" dt2D="false" dtr="false" t="normal">IFERROR((S39-S40)/S38, 0)</f>
        <v>0</v>
      </c>
      <c r="T37" s="657" t="n">
        <f aca="false" ca="false" dt2D="false" dtr="false" t="normal">IFERROR((T39-T40)/T38, 0)</f>
        <v>0</v>
      </c>
      <c r="U37" s="657" t="n">
        <f aca="false" ca="false" dt2D="false" dtr="false" t="normal">IFERROR((U39-U40)/U38, 0)</f>
        <v>0</v>
      </c>
      <c r="V37" s="657" t="n">
        <f aca="false" ca="false" dt2D="false" dtr="false" t="normal">IFERROR((V39-V40)/V38, 0)</f>
        <v>0</v>
      </c>
      <c r="W37" s="657" t="n">
        <f aca="false" ca="false" dt2D="false" dtr="false" t="normal">IFERROR((W39-W40)/W38, 0)</f>
        <v>0</v>
      </c>
      <c r="X37" s="657" t="n">
        <f aca="false" ca="false" dt2D="false" dtr="false" t="normal">IFERROR((X39-X40)/X38, 0)</f>
        <v>0</v>
      </c>
      <c r="Y37" s="657" t="n">
        <f aca="false" ca="false" dt2D="false" dtr="false" t="normal">IFERROR((Y39-Y40)/Y38, 0)</f>
        <v>0</v>
      </c>
      <c r="Z37" s="657" t="n">
        <f aca="false" ca="false" dt2D="false" dtr="false" t="normal">IFERROR((Z39-Z40)/Z38, 0)</f>
        <v>0</v>
      </c>
      <c r="AA37" s="657" t="n">
        <f aca="false" ca="false" dt2D="false" dtr="false" t="normal">IFERROR((AA39-AA40)/AA38, 0)</f>
        <v>0</v>
      </c>
      <c r="AB37" s="657" t="n">
        <f aca="false" ca="false" dt2D="false" dtr="false" t="normal">IFERROR((AB39-AB40)/AB38, 0)</f>
        <v>0</v>
      </c>
      <c r="AC37" s="657" t="n">
        <f aca="false" ca="false" dt2D="false" dtr="false" t="normal">IFERROR((AC39-AC40)/AC38, 0)</f>
        <v>0</v>
      </c>
      <c r="AD37" s="657" t="n">
        <f aca="false" ca="false" dt2D="false" dtr="false" t="normal">IFERROR((AD39-AD40)/AD38, 0)</f>
        <v>0</v>
      </c>
      <c r="AE37" s="657" t="n">
        <f aca="false" ca="false" dt2D="false" dtr="false" t="normal">IFERROR((AE39-AE40)/AE38, 0)</f>
        <v>0</v>
      </c>
      <c r="AF37" s="657" t="n">
        <f aca="false" ca="false" dt2D="false" dtr="false" t="normal">IFERROR((AF39-AF40)/AF38, 0)</f>
        <v>0</v>
      </c>
      <c r="AG37" s="657" t="n">
        <f aca="false" ca="false" dt2D="false" dtr="false" t="normal">IFERROR((AG39-AG40)/AG38, 0)</f>
        <v>0</v>
      </c>
      <c r="AH37" s="657" t="n">
        <f aca="false" ca="false" dt2D="false" dtr="false" t="normal">IFERROR((AH39-AH40)/AH38, 0)</f>
        <v>0</v>
      </c>
      <c r="AI37" s="657" t="n">
        <f aca="false" ca="false" dt2D="false" dtr="false" t="normal">IFERROR((AI39-AI40)/AI38, 0)</f>
        <v>0</v>
      </c>
      <c r="AJ37" s="657" t="n">
        <f aca="false" ca="false" dt2D="false" dtr="false" t="normal">IFERROR((AJ39-AJ40)/AJ38, 0)</f>
        <v>0</v>
      </c>
      <c r="AK37" s="657" t="n">
        <f aca="false" ca="false" dt2D="false" dtr="false" t="normal">IFERROR((AK39-AK40)/AK38, 0)</f>
        <v>0</v>
      </c>
      <c r="AL37" s="657" t="n">
        <f aca="false" ca="false" dt2D="false" dtr="false" t="normal">IFERROR((AL39-AL40)/AL38, 0)</f>
        <v>0</v>
      </c>
      <c r="AM37" s="657" t="n">
        <f aca="false" ca="false" dt2D="false" dtr="false" t="normal">IFERROR((AM39-AM40)/AM38, 0)</f>
        <v>0</v>
      </c>
      <c r="AN37" s="657" t="n">
        <f aca="false" ca="false" dt2D="false" dtr="false" t="normal">IFERROR((AN39-AN40)/AN38, 0)</f>
        <v>0</v>
      </c>
      <c r="AO37" s="657" t="n">
        <f aca="false" ca="false" dt2D="false" dtr="false" t="normal">IFERROR((AO39-AO40)/AO38, 0)</f>
        <v>0</v>
      </c>
      <c r="AP37" s="657" t="n">
        <f aca="false" ca="false" dt2D="false" dtr="false" t="normal">IFERROR((AP39-AP40)/AP38, 0)</f>
        <v>0</v>
      </c>
      <c r="AQ37" s="657" t="n">
        <f aca="false" ca="false" dt2D="false" dtr="false" t="normal">IFERROR((AQ39-AQ40)/AQ38, 0)</f>
        <v>0</v>
      </c>
      <c r="AR37" s="657" t="n">
        <f aca="false" ca="false" dt2D="false" dtr="false" t="normal">IFERROR((AR39-AR40)/AR38, 0)</f>
        <v>0</v>
      </c>
      <c r="AS37" s="657" t="n">
        <f aca="false" ca="false" dt2D="false" dtr="false" t="normal">IFERROR((AS39-AS40)/AS38, 0)</f>
        <v>0</v>
      </c>
      <c r="AT37" s="657" t="n">
        <f aca="false" ca="false" dt2D="false" dtr="false" t="normal">IFERROR((AT39-AT40)/AT38, 0)</f>
        <v>0</v>
      </c>
      <c r="AU37" s="657" t="n">
        <f aca="false" ca="false" dt2D="false" dtr="false" t="normal">IFERROR((AU39-AU40)/AU38, 0)</f>
        <v>0</v>
      </c>
      <c r="AV37" s="657" t="n">
        <f aca="false" ca="false" dt2D="false" dtr="false" t="normal">IFERROR((AV39-AV40)/AV38, 0)</f>
        <v>0</v>
      </c>
      <c r="AW37" s="657" t="n">
        <f aca="false" ca="false" dt2D="false" dtr="false" t="normal">IFERROR((AW39-AW40)/AW38, 0)</f>
        <v>0</v>
      </c>
      <c r="AX37" s="657" t="n">
        <f aca="false" ca="false" dt2D="false" dtr="false" t="normal">IFERROR((AX39-AX40)/AX38, 0)</f>
        <v>0</v>
      </c>
      <c r="AY37" s="657" t="n">
        <f aca="false" ca="false" dt2D="false" dtr="false" t="normal">IFERROR((AY39-AY40)/AY38, 0)</f>
        <v>0</v>
      </c>
      <c r="AZ37" s="657" t="n">
        <f aca="false" ca="false" dt2D="false" dtr="false" t="normal">IFERROR((AZ39-AZ40)/AZ38, 0)</f>
        <v>0</v>
      </c>
      <c r="BA37" s="657" t="n">
        <f aca="false" ca="false" dt2D="false" dtr="false" t="normal">IFERROR((BA39-BA40)/BA38, 0)</f>
        <v>0</v>
      </c>
      <c r="BB37" s="657" t="n">
        <f aca="false" ca="false" dt2D="false" dtr="false" t="normal">IFERROR((BB39-BB40)/BB38, 0)</f>
        <v>0</v>
      </c>
      <c r="BC37" s="657" t="n">
        <f aca="false" ca="false" dt2D="false" dtr="false" t="normal">IFERROR((BC39-BC40)/BC38, 0)</f>
        <v>0</v>
      </c>
      <c r="BD37" s="657" t="n">
        <f aca="false" ca="false" dt2D="false" dtr="false" t="normal">IFERROR((BD39-BD40)/BD38, 0)</f>
        <v>0</v>
      </c>
      <c r="BE37" s="657" t="n">
        <f aca="false" ca="false" dt2D="false" dtr="false" t="normal">IFERROR((BE39-BE40)/BE38, 0)</f>
        <v>0</v>
      </c>
      <c r="BF37" s="657" t="n">
        <f aca="false" ca="false" dt2D="false" dtr="false" t="normal">IFERROR((BF39-BF40)/BF38, 0)</f>
        <v>0</v>
      </c>
      <c r="BG37" s="657" t="n">
        <f aca="false" ca="false" dt2D="false" dtr="false" t="normal">IFERROR((BG39-BG40)/BG38, 0)</f>
        <v>0</v>
      </c>
      <c r="BH37" s="657" t="n">
        <f aca="false" ca="false" dt2D="false" dtr="false" t="normal">IFERROR((BH39-BH40)/BH38, 0)</f>
        <v>0</v>
      </c>
      <c r="BI37" s="657" t="n">
        <f aca="false" ca="false" dt2D="false" dtr="false" t="normal">IFERROR((BI39-BI40)/BI38, 0)</f>
        <v>0</v>
      </c>
      <c r="BJ37" s="657" t="n">
        <f aca="false" ca="false" dt2D="false" dtr="false" t="normal">IFERROR((BJ39-BJ40)/BJ38, 0)</f>
        <v>0</v>
      </c>
      <c r="BK37" s="657" t="n">
        <f aca="false" ca="false" dt2D="false" dtr="false" t="normal">IFERROR((BK39-BK40)/BK38, 0)</f>
        <v>0</v>
      </c>
      <c r="BL37" s="657" t="n">
        <f aca="false" ca="false" dt2D="false" dtr="false" t="normal">IFERROR((BL39-BL40)/BL38, 0)</f>
        <v>0</v>
      </c>
      <c r="BM37" s="657" t="n">
        <f aca="false" ca="false" dt2D="false" dtr="false" t="normal">IFERROR((BM39-BM40)/BM38, 0)</f>
        <v>0</v>
      </c>
      <c r="BN37" s="657" t="n">
        <f aca="false" ca="false" dt2D="false" dtr="false" t="normal">IFERROR((BN39-BN40)/BN38, 0)</f>
        <v>0</v>
      </c>
      <c r="BO37" s="657" t="n">
        <f aca="false" ca="false" dt2D="false" dtr="false" t="normal">IFERROR((BO39-BO40)/BO38, 0)</f>
        <v>0</v>
      </c>
      <c r="BP37" s="657" t="n">
        <f aca="false" ca="false" dt2D="false" dtr="false" t="normal">IFERROR((BP39-BP40)/BP38, 0)</f>
        <v>0</v>
      </c>
      <c r="BQ37" s="657" t="n">
        <f aca="false" ca="false" dt2D="false" dtr="false" t="normal">IFERROR((BQ39-BQ40)/BQ38, 0)</f>
        <v>0</v>
      </c>
      <c r="BR37" s="657" t="n">
        <f aca="false" ca="false" dt2D="false" dtr="false" t="normal">IFERROR((BR39-BR40)/BR38, 0)</f>
        <v>0</v>
      </c>
      <c r="BS37" s="657" t="n">
        <f aca="false" ca="false" dt2D="false" dtr="false" t="normal">IFERROR((BS39-BS40)/BS38, 0)</f>
        <v>0</v>
      </c>
      <c r="BT37" s="657" t="n">
        <f aca="false" ca="false" dt2D="false" dtr="false" t="normal">IFERROR((BT39-BT40)/BT38, 0)</f>
        <v>0</v>
      </c>
    </row>
    <row customFormat="true" hidden="true" ht="16.5" outlineLevel="1" r="38" s="100">
      <c r="A38" s="481" t="n"/>
      <c r="B38" s="481" t="n"/>
      <c r="C38" s="481" t="n"/>
      <c r="D38" s="481" t="n"/>
      <c r="E38" s="481" t="n"/>
      <c r="F38" s="481" t="n"/>
      <c r="G38" s="485" t="n"/>
      <c r="H38" s="635" t="n"/>
      <c r="I38" s="153" t="s">
        <v>344</v>
      </c>
      <c r="J38" s="525" t="n"/>
      <c r="K38" s="525" t="n"/>
      <c r="L38" s="653" t="n"/>
      <c r="M38" s="218" t="n">
        <f aca="false" ca="false" dt2D="false" dtr="false" t="normal">M30</f>
        <v>0</v>
      </c>
      <c r="N38" s="218" t="n">
        <f aca="false" ca="false" dt2D="false" dtr="false" t="normal">N30</f>
        <v>0</v>
      </c>
      <c r="O38" s="218" t="n">
        <f aca="false" ca="false" dt2D="false" dtr="false" t="normal">O30</f>
        <v>0</v>
      </c>
      <c r="P38" s="218" t="n">
        <f aca="false" ca="false" dt2D="false" dtr="false" t="normal">P30</f>
        <v>0</v>
      </c>
      <c r="Q38" s="218" t="n">
        <f aca="false" ca="false" dt2D="false" dtr="false" t="normal">Q30</f>
        <v>0</v>
      </c>
      <c r="R38" s="218" t="n">
        <f aca="false" ca="false" dt2D="false" dtr="false" t="normal">R30</f>
        <v>0</v>
      </c>
      <c r="S38" s="218" t="n">
        <f aca="false" ca="false" dt2D="false" dtr="false" t="normal">S30</f>
        <v>0</v>
      </c>
      <c r="T38" s="218" t="n">
        <f aca="false" ca="false" dt2D="false" dtr="false" t="normal">T30</f>
        <v>0</v>
      </c>
      <c r="U38" s="218" t="n">
        <f aca="false" ca="false" dt2D="false" dtr="false" t="normal">U30</f>
        <v>0</v>
      </c>
      <c r="V38" s="218" t="n">
        <f aca="false" ca="false" dt2D="false" dtr="false" t="normal">V30</f>
        <v>0</v>
      </c>
      <c r="W38" s="218" t="n">
        <f aca="false" ca="false" dt2D="false" dtr="false" t="normal">W30</f>
        <v>0</v>
      </c>
      <c r="X38" s="218" t="n">
        <f aca="false" ca="false" dt2D="false" dtr="false" t="normal">X30</f>
        <v>0</v>
      </c>
      <c r="Y38" s="218" t="n">
        <f aca="false" ca="false" dt2D="false" dtr="false" t="normal">Y30</f>
        <v>0</v>
      </c>
      <c r="Z38" s="218" t="n">
        <f aca="false" ca="false" dt2D="false" dtr="false" t="normal">Z30</f>
        <v>0</v>
      </c>
      <c r="AA38" s="218" t="n">
        <f aca="false" ca="false" dt2D="false" dtr="false" t="normal">AA30</f>
        <v>0</v>
      </c>
      <c r="AB38" s="218" t="n">
        <f aca="false" ca="false" dt2D="false" dtr="false" t="normal">AB30</f>
        <v>0</v>
      </c>
      <c r="AC38" s="218" t="n">
        <f aca="false" ca="false" dt2D="false" dtr="false" t="normal">AC30</f>
        <v>0</v>
      </c>
      <c r="AD38" s="218" t="n">
        <f aca="false" ca="false" dt2D="false" dtr="false" t="normal">AD30</f>
        <v>0</v>
      </c>
      <c r="AE38" s="218" t="n">
        <f aca="false" ca="false" dt2D="false" dtr="false" t="normal">AE30</f>
        <v>0</v>
      </c>
      <c r="AF38" s="218" t="n">
        <f aca="false" ca="false" dt2D="false" dtr="false" t="normal">AF30</f>
        <v>0</v>
      </c>
      <c r="AG38" s="218" t="n">
        <f aca="false" ca="false" dt2D="false" dtr="false" t="normal">AG30</f>
        <v>0</v>
      </c>
      <c r="AH38" s="218" t="n">
        <f aca="false" ca="false" dt2D="false" dtr="false" t="normal">AH30</f>
        <v>0</v>
      </c>
      <c r="AI38" s="218" t="n">
        <f aca="false" ca="false" dt2D="false" dtr="false" t="normal">AI30</f>
        <v>0</v>
      </c>
      <c r="AJ38" s="218" t="n">
        <f aca="false" ca="false" dt2D="false" dtr="false" t="normal">AJ30</f>
        <v>0</v>
      </c>
      <c r="AK38" s="218" t="n">
        <f aca="false" ca="false" dt2D="false" dtr="false" t="normal">AK30</f>
        <v>0</v>
      </c>
      <c r="AL38" s="218" t="n">
        <f aca="false" ca="false" dt2D="false" dtr="false" t="normal">AL30</f>
        <v>0</v>
      </c>
      <c r="AM38" s="218" t="n">
        <f aca="false" ca="false" dt2D="false" dtr="false" t="normal">AM30</f>
        <v>0</v>
      </c>
      <c r="AN38" s="218" t="n">
        <f aca="false" ca="false" dt2D="false" dtr="false" t="normal">AN30</f>
        <v>0</v>
      </c>
      <c r="AO38" s="218" t="n">
        <f aca="false" ca="false" dt2D="false" dtr="false" t="normal">AO30</f>
        <v>0</v>
      </c>
      <c r="AP38" s="218" t="n">
        <f aca="false" ca="false" dt2D="false" dtr="false" t="normal">AP30</f>
        <v>0</v>
      </c>
      <c r="AQ38" s="218" t="n">
        <f aca="false" ca="false" dt2D="false" dtr="false" t="normal">AQ30</f>
        <v>0</v>
      </c>
      <c r="AR38" s="218" t="n">
        <f aca="false" ca="false" dt2D="false" dtr="false" t="normal">AR30</f>
        <v>0</v>
      </c>
      <c r="AS38" s="218" t="n">
        <f aca="false" ca="false" dt2D="false" dtr="false" t="normal">AS30</f>
        <v>0</v>
      </c>
      <c r="AT38" s="218" t="n">
        <f aca="false" ca="false" dt2D="false" dtr="false" t="normal">AT30</f>
        <v>0</v>
      </c>
      <c r="AU38" s="218" t="n">
        <f aca="false" ca="false" dt2D="false" dtr="false" t="normal">AU30</f>
        <v>0</v>
      </c>
      <c r="AV38" s="218" t="n">
        <f aca="false" ca="false" dt2D="false" dtr="false" t="normal">AV30</f>
        <v>0</v>
      </c>
      <c r="AW38" s="218" t="n">
        <f aca="false" ca="false" dt2D="false" dtr="false" t="normal">AW30</f>
        <v>0</v>
      </c>
      <c r="AX38" s="218" t="n">
        <f aca="false" ca="false" dt2D="false" dtr="false" t="normal">AX30</f>
        <v>0</v>
      </c>
      <c r="AY38" s="218" t="n">
        <f aca="false" ca="false" dt2D="false" dtr="false" t="normal">AY30</f>
        <v>0</v>
      </c>
      <c r="AZ38" s="218" t="n">
        <f aca="false" ca="false" dt2D="false" dtr="false" t="normal">AZ30</f>
        <v>0</v>
      </c>
      <c r="BA38" s="218" t="n">
        <f aca="false" ca="false" dt2D="false" dtr="false" t="normal">BA30</f>
        <v>0</v>
      </c>
      <c r="BB38" s="218" t="n">
        <f aca="false" ca="false" dt2D="false" dtr="false" t="normal">BB30</f>
        <v>0</v>
      </c>
      <c r="BC38" s="218" t="n">
        <f aca="false" ca="false" dt2D="false" dtr="false" t="normal">BC30</f>
        <v>0</v>
      </c>
      <c r="BD38" s="218" t="n">
        <f aca="false" ca="false" dt2D="false" dtr="false" t="normal">BD30</f>
        <v>0</v>
      </c>
      <c r="BE38" s="218" t="n">
        <f aca="false" ca="false" dt2D="false" dtr="false" t="normal">BE30</f>
        <v>0</v>
      </c>
      <c r="BF38" s="218" t="n">
        <f aca="false" ca="false" dt2D="false" dtr="false" t="normal">BF30</f>
        <v>0</v>
      </c>
      <c r="BG38" s="218" t="n">
        <f aca="false" ca="false" dt2D="false" dtr="false" t="normal">BG30</f>
        <v>0</v>
      </c>
      <c r="BH38" s="218" t="n">
        <f aca="false" ca="false" dt2D="false" dtr="false" t="normal">BH30</f>
        <v>0</v>
      </c>
      <c r="BI38" s="218" t="n">
        <f aca="false" ca="false" dt2D="false" dtr="false" t="normal">BI30</f>
        <v>0</v>
      </c>
      <c r="BJ38" s="218" t="n">
        <f aca="false" ca="false" dt2D="false" dtr="false" t="normal">BJ30</f>
        <v>0</v>
      </c>
      <c r="BK38" s="218" t="n">
        <f aca="false" ca="false" dt2D="false" dtr="false" t="normal">BK30</f>
        <v>0</v>
      </c>
      <c r="BL38" s="218" t="n">
        <f aca="false" ca="false" dt2D="false" dtr="false" t="normal">BL30</f>
        <v>0</v>
      </c>
      <c r="BM38" s="218" t="n">
        <f aca="false" ca="false" dt2D="false" dtr="false" t="normal">BM30</f>
        <v>0</v>
      </c>
      <c r="BN38" s="218" t="n">
        <f aca="false" ca="false" dt2D="false" dtr="false" t="normal">BN30</f>
        <v>0</v>
      </c>
      <c r="BO38" s="218" t="n">
        <f aca="false" ca="false" dt2D="false" dtr="false" t="normal">BO30</f>
        <v>0</v>
      </c>
      <c r="BP38" s="218" t="n">
        <f aca="false" ca="false" dt2D="false" dtr="false" t="normal">BP30</f>
        <v>0</v>
      </c>
      <c r="BQ38" s="218" t="n">
        <f aca="false" ca="false" dt2D="false" dtr="false" t="normal">BQ30</f>
        <v>0</v>
      </c>
      <c r="BR38" s="218" t="n">
        <f aca="false" ca="false" dt2D="false" dtr="false" t="normal">BR30</f>
        <v>0</v>
      </c>
      <c r="BS38" s="218" t="n">
        <f aca="false" ca="false" dt2D="false" dtr="false" t="normal">BS30</f>
        <v>0</v>
      </c>
      <c r="BT38" s="218" t="n">
        <f aca="false" ca="false" dt2D="false" dtr="false" t="normal">BT30</f>
        <v>0</v>
      </c>
    </row>
    <row customFormat="true" hidden="true" ht="16.5" outlineLevel="1" r="39" s="100">
      <c r="A39" s="481" t="n"/>
      <c r="B39" s="481" t="n"/>
      <c r="C39" s="481" t="n"/>
      <c r="D39" s="481" t="n"/>
      <c r="E39" s="481" t="n"/>
      <c r="F39" s="481" t="n"/>
      <c r="G39" s="485" t="n"/>
      <c r="H39" s="635" t="n"/>
      <c r="I39" s="153" t="s">
        <v>763</v>
      </c>
      <c r="J39" s="525" t="n"/>
      <c r="K39" s="525" t="n"/>
      <c r="L39" s="653" t="n"/>
      <c r="M39" s="218" t="n">
        <f aca="false" ca="false" dt2D="false" dtr="false" t="normal">M18</f>
        <v>0</v>
      </c>
      <c r="N39" s="218" t="n">
        <f aca="false" ca="false" dt2D="false" dtr="false" t="normal">N18</f>
        <v>0</v>
      </c>
      <c r="O39" s="218" t="n">
        <f aca="false" ca="false" dt2D="false" dtr="false" t="normal">O18</f>
        <v>0</v>
      </c>
      <c r="P39" s="218" t="n">
        <f aca="false" ca="false" dt2D="false" dtr="false" t="normal">P18</f>
        <v>0</v>
      </c>
      <c r="Q39" s="218" t="n">
        <f aca="false" ca="false" dt2D="false" dtr="false" t="normal">Q18</f>
        <v>0</v>
      </c>
      <c r="R39" s="218" t="n">
        <f aca="false" ca="false" dt2D="false" dtr="false" t="normal">R18</f>
        <v>0</v>
      </c>
      <c r="S39" s="218" t="n">
        <f aca="false" ca="false" dt2D="false" dtr="false" t="normal">S18</f>
        <v>0</v>
      </c>
      <c r="T39" s="218" t="n">
        <f aca="false" ca="false" dt2D="false" dtr="false" t="normal">T18</f>
        <v>0</v>
      </c>
      <c r="U39" s="218" t="n">
        <f aca="false" ca="false" dt2D="false" dtr="false" t="normal">U18</f>
        <v>0</v>
      </c>
      <c r="V39" s="218" t="n">
        <f aca="false" ca="false" dt2D="false" dtr="false" t="normal">V18</f>
        <v>0</v>
      </c>
      <c r="W39" s="218" t="n">
        <f aca="false" ca="false" dt2D="false" dtr="false" t="normal">W18</f>
        <v>0</v>
      </c>
      <c r="X39" s="218" t="n">
        <f aca="false" ca="false" dt2D="false" dtr="false" t="normal">X18</f>
        <v>0</v>
      </c>
      <c r="Y39" s="218" t="n">
        <f aca="false" ca="false" dt2D="false" dtr="false" t="normal">Y18</f>
        <v>0</v>
      </c>
      <c r="Z39" s="218" t="n">
        <f aca="false" ca="false" dt2D="false" dtr="false" t="normal">Z18</f>
        <v>0</v>
      </c>
      <c r="AA39" s="218" t="n">
        <f aca="false" ca="false" dt2D="false" dtr="false" t="normal">AA18</f>
        <v>0</v>
      </c>
      <c r="AB39" s="218" t="n">
        <f aca="false" ca="false" dt2D="false" dtr="false" t="normal">AB18</f>
        <v>0</v>
      </c>
      <c r="AC39" s="218" t="n">
        <f aca="false" ca="false" dt2D="false" dtr="false" t="normal">AC18</f>
        <v>0</v>
      </c>
      <c r="AD39" s="218" t="n">
        <f aca="false" ca="false" dt2D="false" dtr="false" t="normal">AD18</f>
        <v>0</v>
      </c>
      <c r="AE39" s="218" t="n">
        <f aca="false" ca="false" dt2D="false" dtr="false" t="normal">AE18</f>
        <v>0</v>
      </c>
      <c r="AF39" s="218" t="n">
        <f aca="false" ca="false" dt2D="false" dtr="false" t="normal">AF18</f>
        <v>0</v>
      </c>
      <c r="AG39" s="218" t="n">
        <f aca="false" ca="false" dt2D="false" dtr="false" t="normal">AG18</f>
        <v>0</v>
      </c>
      <c r="AH39" s="218" t="n">
        <f aca="false" ca="false" dt2D="false" dtr="false" t="normal">AH18</f>
        <v>0</v>
      </c>
      <c r="AI39" s="218" t="n">
        <f aca="false" ca="false" dt2D="false" dtr="false" t="normal">AI18</f>
        <v>0</v>
      </c>
      <c r="AJ39" s="218" t="n">
        <f aca="false" ca="false" dt2D="false" dtr="false" t="normal">AJ18</f>
        <v>0</v>
      </c>
      <c r="AK39" s="218" t="n">
        <f aca="false" ca="false" dt2D="false" dtr="false" t="normal">AK18</f>
        <v>0</v>
      </c>
      <c r="AL39" s="218" t="n">
        <f aca="false" ca="false" dt2D="false" dtr="false" t="normal">AL18</f>
        <v>0</v>
      </c>
      <c r="AM39" s="218" t="n">
        <f aca="false" ca="false" dt2D="false" dtr="false" t="normal">AM18</f>
        <v>0</v>
      </c>
      <c r="AN39" s="218" t="n">
        <f aca="false" ca="false" dt2D="false" dtr="false" t="normal">AN18</f>
        <v>0</v>
      </c>
      <c r="AO39" s="218" t="n">
        <f aca="false" ca="false" dt2D="false" dtr="false" t="normal">AO18</f>
        <v>0</v>
      </c>
      <c r="AP39" s="218" t="n">
        <f aca="false" ca="false" dt2D="false" dtr="false" t="normal">AP18</f>
        <v>0</v>
      </c>
      <c r="AQ39" s="218" t="n">
        <f aca="false" ca="false" dt2D="false" dtr="false" t="normal">AQ18</f>
        <v>0</v>
      </c>
      <c r="AR39" s="218" t="n">
        <f aca="false" ca="false" dt2D="false" dtr="false" t="normal">AR18</f>
        <v>0</v>
      </c>
      <c r="AS39" s="218" t="n">
        <f aca="false" ca="false" dt2D="false" dtr="false" t="normal">AS18</f>
        <v>0</v>
      </c>
      <c r="AT39" s="218" t="n">
        <f aca="false" ca="false" dt2D="false" dtr="false" t="normal">AT18</f>
        <v>0</v>
      </c>
      <c r="AU39" s="218" t="n">
        <f aca="false" ca="false" dt2D="false" dtr="false" t="normal">AU18</f>
        <v>0</v>
      </c>
      <c r="AV39" s="218" t="n">
        <f aca="false" ca="false" dt2D="false" dtr="false" t="normal">AV18</f>
        <v>0</v>
      </c>
      <c r="AW39" s="218" t="n">
        <f aca="false" ca="false" dt2D="false" dtr="false" t="normal">AW18</f>
        <v>0</v>
      </c>
      <c r="AX39" s="218" t="n">
        <f aca="false" ca="false" dt2D="false" dtr="false" t="normal">AX18</f>
        <v>0</v>
      </c>
      <c r="AY39" s="218" t="n">
        <f aca="false" ca="false" dt2D="false" dtr="false" t="normal">AY18</f>
        <v>0</v>
      </c>
      <c r="AZ39" s="218" t="n">
        <f aca="false" ca="false" dt2D="false" dtr="false" t="normal">AZ18</f>
        <v>0</v>
      </c>
      <c r="BA39" s="218" t="n">
        <f aca="false" ca="false" dt2D="false" dtr="false" t="normal">BA18</f>
        <v>0</v>
      </c>
      <c r="BB39" s="218" t="n">
        <f aca="false" ca="false" dt2D="false" dtr="false" t="normal">BB18</f>
        <v>0</v>
      </c>
      <c r="BC39" s="218" t="n">
        <f aca="false" ca="false" dt2D="false" dtr="false" t="normal">BC18</f>
        <v>0</v>
      </c>
      <c r="BD39" s="218" t="n">
        <f aca="false" ca="false" dt2D="false" dtr="false" t="normal">BD18</f>
        <v>0</v>
      </c>
      <c r="BE39" s="218" t="n">
        <f aca="false" ca="false" dt2D="false" dtr="false" t="normal">BE18</f>
        <v>0</v>
      </c>
      <c r="BF39" s="218" t="n">
        <f aca="false" ca="false" dt2D="false" dtr="false" t="normal">BF18</f>
        <v>0</v>
      </c>
      <c r="BG39" s="218" t="n">
        <f aca="false" ca="false" dt2D="false" dtr="false" t="normal">BG18</f>
        <v>0</v>
      </c>
      <c r="BH39" s="218" t="n">
        <f aca="false" ca="false" dt2D="false" dtr="false" t="normal">BH18</f>
        <v>0</v>
      </c>
      <c r="BI39" s="218" t="n">
        <f aca="false" ca="false" dt2D="false" dtr="false" t="normal">BI18</f>
        <v>0</v>
      </c>
      <c r="BJ39" s="218" t="n">
        <f aca="false" ca="false" dt2D="false" dtr="false" t="normal">BJ18</f>
        <v>0</v>
      </c>
      <c r="BK39" s="218" t="n">
        <f aca="false" ca="false" dt2D="false" dtr="false" t="normal">BK18</f>
        <v>0</v>
      </c>
      <c r="BL39" s="218" t="n">
        <f aca="false" ca="false" dt2D="false" dtr="false" t="normal">BL18</f>
        <v>0</v>
      </c>
      <c r="BM39" s="218" t="n">
        <f aca="false" ca="false" dt2D="false" dtr="false" t="normal">BM18</f>
        <v>0</v>
      </c>
      <c r="BN39" s="218" t="n">
        <f aca="false" ca="false" dt2D="false" dtr="false" t="normal">BN18</f>
        <v>0</v>
      </c>
      <c r="BO39" s="218" t="n">
        <f aca="false" ca="false" dt2D="false" dtr="false" t="normal">BO18</f>
        <v>0</v>
      </c>
      <c r="BP39" s="218" t="n">
        <f aca="false" ca="false" dt2D="false" dtr="false" t="normal">BP18</f>
        <v>0</v>
      </c>
      <c r="BQ39" s="218" t="n">
        <f aca="false" ca="false" dt2D="false" dtr="false" t="normal">BQ18</f>
        <v>0</v>
      </c>
      <c r="BR39" s="218" t="n">
        <f aca="false" ca="false" dt2D="false" dtr="false" t="normal">BR18</f>
        <v>0</v>
      </c>
      <c r="BS39" s="218" t="n">
        <f aca="false" ca="false" dt2D="false" dtr="false" t="normal">BS18</f>
        <v>0</v>
      </c>
      <c r="BT39" s="218" t="n">
        <f aca="false" ca="false" dt2D="false" dtr="false" t="normal">BT18</f>
        <v>0</v>
      </c>
    </row>
    <row customFormat="true" hidden="true" ht="16.5" outlineLevel="1" r="40" s="100">
      <c r="A40" s="481" t="n"/>
      <c r="B40" s="481" t="n"/>
      <c r="C40" s="481" t="n"/>
      <c r="D40" s="481" t="n"/>
      <c r="E40" s="481" t="n"/>
      <c r="F40" s="481" t="n"/>
      <c r="G40" s="485" t="n"/>
      <c r="H40" s="635" t="n"/>
      <c r="I40" s="153" t="s">
        <v>764</v>
      </c>
      <c r="J40" s="525" t="n"/>
      <c r="K40" s="525" t="n"/>
      <c r="L40" s="653" t="n"/>
      <c r="M40" s="218" t="n">
        <f aca="false" ca="false" dt2D="false" dtr="false" t="normal">'Затраты'!M18</f>
        <v>0</v>
      </c>
      <c r="N40" s="218" t="n">
        <f aca="false" ca="false" dt2D="false" dtr="false" t="normal">'Затраты'!N18</f>
        <v>0</v>
      </c>
      <c r="O40" s="218" t="n">
        <f aca="false" ca="false" dt2D="false" dtr="false" t="normal">'Затраты'!O18</f>
        <v>0</v>
      </c>
      <c r="P40" s="218" t="n">
        <f aca="false" ca="false" dt2D="false" dtr="false" t="normal">'Затраты'!P18</f>
        <v>0</v>
      </c>
      <c r="Q40" s="218" t="n">
        <f aca="false" ca="false" dt2D="false" dtr="false" t="normal">'Затраты'!Q18</f>
        <v>0</v>
      </c>
      <c r="R40" s="218" t="n">
        <f aca="false" ca="false" dt2D="false" dtr="false" t="normal">'Затраты'!R18</f>
        <v>0</v>
      </c>
      <c r="S40" s="218" t="n">
        <f aca="false" ca="false" dt2D="false" dtr="false" t="normal">'Затраты'!S18</f>
        <v>0</v>
      </c>
      <c r="T40" s="218" t="n">
        <f aca="false" ca="false" dt2D="false" dtr="false" t="normal">'Затраты'!T18</f>
        <v>0</v>
      </c>
      <c r="U40" s="218" t="n">
        <f aca="false" ca="false" dt2D="false" dtr="false" t="normal">'Затраты'!U18</f>
        <v>0</v>
      </c>
      <c r="V40" s="218" t="n">
        <f aca="false" ca="false" dt2D="false" dtr="false" t="normal">'Затраты'!V18</f>
        <v>0</v>
      </c>
      <c r="W40" s="218" t="n">
        <f aca="false" ca="false" dt2D="false" dtr="false" t="normal">'Затраты'!W18</f>
        <v>0</v>
      </c>
      <c r="X40" s="218" t="n">
        <f aca="false" ca="false" dt2D="false" dtr="false" t="normal">'Затраты'!X18</f>
        <v>0</v>
      </c>
      <c r="Y40" s="218" t="n">
        <f aca="false" ca="false" dt2D="false" dtr="false" t="normal">'Затраты'!Y18</f>
        <v>0</v>
      </c>
      <c r="Z40" s="218" t="n">
        <f aca="false" ca="false" dt2D="false" dtr="false" t="normal">'Затраты'!Z18</f>
        <v>0</v>
      </c>
      <c r="AA40" s="218" t="n">
        <f aca="false" ca="false" dt2D="false" dtr="false" t="normal">'Затраты'!AA18</f>
        <v>0</v>
      </c>
      <c r="AB40" s="218" t="n">
        <f aca="false" ca="false" dt2D="false" dtr="false" t="normal">'Затраты'!AB18</f>
        <v>0</v>
      </c>
      <c r="AC40" s="218" t="n">
        <f aca="false" ca="false" dt2D="false" dtr="false" t="normal">'Затраты'!AC18</f>
        <v>0</v>
      </c>
      <c r="AD40" s="218" t="n">
        <f aca="false" ca="false" dt2D="false" dtr="false" t="normal">'Затраты'!AD18</f>
        <v>0</v>
      </c>
      <c r="AE40" s="218" t="n">
        <f aca="false" ca="false" dt2D="false" dtr="false" t="normal">'Затраты'!AE18</f>
        <v>0</v>
      </c>
      <c r="AF40" s="218" t="n">
        <f aca="false" ca="false" dt2D="false" dtr="false" t="normal">'Затраты'!AF18</f>
        <v>0</v>
      </c>
      <c r="AG40" s="218" t="n">
        <f aca="false" ca="false" dt2D="false" dtr="false" t="normal">'Затраты'!AG18</f>
        <v>0</v>
      </c>
      <c r="AH40" s="218" t="n">
        <f aca="false" ca="false" dt2D="false" dtr="false" t="normal">'Затраты'!AH18</f>
        <v>0</v>
      </c>
      <c r="AI40" s="218" t="n">
        <f aca="false" ca="false" dt2D="false" dtr="false" t="normal">'Затраты'!AI18</f>
        <v>0</v>
      </c>
      <c r="AJ40" s="218" t="n">
        <f aca="false" ca="false" dt2D="false" dtr="false" t="normal">'Затраты'!AJ18</f>
        <v>0</v>
      </c>
      <c r="AK40" s="218" t="n">
        <f aca="false" ca="false" dt2D="false" dtr="false" t="normal">'Затраты'!AK18</f>
        <v>0</v>
      </c>
      <c r="AL40" s="218" t="n">
        <f aca="false" ca="false" dt2D="false" dtr="false" t="normal">'Затраты'!AL18</f>
        <v>0</v>
      </c>
      <c r="AM40" s="218" t="n">
        <f aca="false" ca="false" dt2D="false" dtr="false" t="normal">'Затраты'!AM18</f>
        <v>0</v>
      </c>
      <c r="AN40" s="218" t="n">
        <f aca="false" ca="false" dt2D="false" dtr="false" t="normal">'Затраты'!AN18</f>
        <v>0</v>
      </c>
      <c r="AO40" s="218" t="n">
        <f aca="false" ca="false" dt2D="false" dtr="false" t="normal">'Затраты'!AO18</f>
        <v>0</v>
      </c>
      <c r="AP40" s="218" t="n">
        <f aca="false" ca="false" dt2D="false" dtr="false" t="normal">'Затраты'!AP18</f>
        <v>0</v>
      </c>
      <c r="AQ40" s="218" t="n">
        <f aca="false" ca="false" dt2D="false" dtr="false" t="normal">'Затраты'!AQ18</f>
        <v>0</v>
      </c>
      <c r="AR40" s="218" t="n">
        <f aca="false" ca="false" dt2D="false" dtr="false" t="normal">'Затраты'!AR18</f>
        <v>0</v>
      </c>
      <c r="AS40" s="218" t="n">
        <f aca="false" ca="false" dt2D="false" dtr="false" t="normal">'Затраты'!AS18</f>
        <v>0</v>
      </c>
      <c r="AT40" s="218" t="n">
        <f aca="false" ca="false" dt2D="false" dtr="false" t="normal">'Затраты'!AT18</f>
        <v>0</v>
      </c>
      <c r="AU40" s="218" t="n">
        <f aca="false" ca="false" dt2D="false" dtr="false" t="normal">'Затраты'!AU18</f>
        <v>0</v>
      </c>
      <c r="AV40" s="218" t="n">
        <f aca="false" ca="false" dt2D="false" dtr="false" t="normal">'Затраты'!AV18</f>
        <v>0</v>
      </c>
      <c r="AW40" s="218" t="n">
        <f aca="false" ca="false" dt2D="false" dtr="false" t="normal">'Затраты'!AW18</f>
        <v>0</v>
      </c>
      <c r="AX40" s="218" t="n">
        <f aca="false" ca="false" dt2D="false" dtr="false" t="normal">'Затраты'!AX18</f>
        <v>0</v>
      </c>
      <c r="AY40" s="218" t="n">
        <f aca="false" ca="false" dt2D="false" dtr="false" t="normal">'Затраты'!AY18</f>
        <v>0</v>
      </c>
      <c r="AZ40" s="218" t="n">
        <f aca="false" ca="false" dt2D="false" dtr="false" t="normal">'Затраты'!AZ18</f>
        <v>0</v>
      </c>
      <c r="BA40" s="218" t="n">
        <f aca="false" ca="false" dt2D="false" dtr="false" t="normal">'Затраты'!BA18</f>
        <v>0</v>
      </c>
      <c r="BB40" s="218" t="n">
        <f aca="false" ca="false" dt2D="false" dtr="false" t="normal">'Затраты'!BB18</f>
        <v>0</v>
      </c>
      <c r="BC40" s="218" t="n">
        <f aca="false" ca="false" dt2D="false" dtr="false" t="normal">'Затраты'!BC18</f>
        <v>0</v>
      </c>
      <c r="BD40" s="218" t="n">
        <f aca="false" ca="false" dt2D="false" dtr="false" t="normal">'Затраты'!BD18</f>
        <v>0</v>
      </c>
      <c r="BE40" s="218" t="n">
        <f aca="false" ca="false" dt2D="false" dtr="false" t="normal">'Затраты'!BE18</f>
        <v>0</v>
      </c>
      <c r="BF40" s="218" t="n">
        <f aca="false" ca="false" dt2D="false" dtr="false" t="normal">'Затраты'!BF18</f>
        <v>0</v>
      </c>
      <c r="BG40" s="218" t="n">
        <f aca="false" ca="false" dt2D="false" dtr="false" t="normal">'Затраты'!BG18</f>
        <v>0</v>
      </c>
      <c r="BH40" s="218" t="n">
        <f aca="false" ca="false" dt2D="false" dtr="false" t="normal">'Затраты'!BH18</f>
        <v>0</v>
      </c>
      <c r="BI40" s="218" t="n">
        <f aca="false" ca="false" dt2D="false" dtr="false" t="normal">'Затраты'!BI18</f>
        <v>0</v>
      </c>
      <c r="BJ40" s="218" t="n">
        <f aca="false" ca="false" dt2D="false" dtr="false" t="normal">'Затраты'!BJ18</f>
        <v>0</v>
      </c>
      <c r="BK40" s="218" t="n">
        <f aca="false" ca="false" dt2D="false" dtr="false" t="normal">'Затраты'!BK18</f>
        <v>0</v>
      </c>
      <c r="BL40" s="218" t="n">
        <f aca="false" ca="false" dt2D="false" dtr="false" t="normal">'Затраты'!BL18</f>
        <v>0</v>
      </c>
      <c r="BM40" s="218" t="n">
        <f aca="false" ca="false" dt2D="false" dtr="false" t="normal">'Затраты'!BM18</f>
        <v>0</v>
      </c>
      <c r="BN40" s="218" t="n">
        <f aca="false" ca="false" dt2D="false" dtr="false" t="normal">'Затраты'!BN18</f>
        <v>0</v>
      </c>
      <c r="BO40" s="218" t="n">
        <f aca="false" ca="false" dt2D="false" dtr="false" t="normal">'Затраты'!BO18</f>
        <v>0</v>
      </c>
      <c r="BP40" s="218" t="n">
        <f aca="false" ca="false" dt2D="false" dtr="false" t="normal">'Затраты'!BP18</f>
        <v>0</v>
      </c>
      <c r="BQ40" s="218" t="n">
        <f aca="false" ca="false" dt2D="false" dtr="false" t="normal">'Затраты'!BQ18</f>
        <v>0</v>
      </c>
      <c r="BR40" s="218" t="n">
        <f aca="false" ca="false" dt2D="false" dtr="false" t="normal">'Затраты'!BR18</f>
        <v>0</v>
      </c>
      <c r="BS40" s="218" t="n">
        <f aca="false" ca="false" dt2D="false" dtr="false" t="normal">'Затраты'!BS18</f>
        <v>0</v>
      </c>
      <c r="BT40" s="218" t="n">
        <f aca="false" ca="false" dt2D="false" dtr="false" t="normal">'Затраты'!BT18</f>
        <v>0</v>
      </c>
    </row>
    <row customFormat="true" hidden="true" ht="16.5" outlineLevel="1" r="41" s="100">
      <c r="A41" s="481" t="n"/>
      <c r="B41" s="481" t="n"/>
      <c r="C41" s="481" t="n"/>
      <c r="D41" s="481" t="n"/>
      <c r="E41" s="481" t="n"/>
      <c r="F41" s="481" t="n"/>
      <c r="G41" s="485" t="n"/>
      <c r="H41" s="635" t="n"/>
      <c r="I41" s="648" t="n"/>
      <c r="J41" s="525" t="n"/>
      <c r="K41" s="525" t="n"/>
      <c r="L41" s="653" t="n"/>
      <c r="M41" s="655" t="n"/>
      <c r="N41" s="655" t="n"/>
      <c r="O41" s="655" t="n"/>
      <c r="P41" s="655" t="n"/>
      <c r="Q41" s="655" t="n"/>
      <c r="R41" s="655" t="n"/>
      <c r="S41" s="655" t="n"/>
      <c r="T41" s="655" t="n"/>
      <c r="U41" s="655" t="n"/>
      <c r="V41" s="655" t="n"/>
      <c r="W41" s="655" t="n"/>
      <c r="X41" s="655" t="n"/>
      <c r="Y41" s="655" t="n"/>
      <c r="Z41" s="655" t="n"/>
      <c r="AA41" s="655" t="n"/>
      <c r="AB41" s="655" t="n"/>
      <c r="AC41" s="655" t="n"/>
      <c r="AD41" s="655" t="n"/>
      <c r="AE41" s="655" t="n"/>
      <c r="AF41" s="655" t="n"/>
      <c r="AG41" s="655" t="n"/>
      <c r="AH41" s="655" t="n"/>
      <c r="AI41" s="655" t="n"/>
      <c r="AJ41" s="655" t="n"/>
      <c r="AK41" s="655" t="n"/>
      <c r="AL41" s="655" t="n"/>
      <c r="AM41" s="655" t="n"/>
      <c r="AN41" s="655" t="n"/>
      <c r="AO41" s="655" t="n"/>
      <c r="AP41" s="655" t="n"/>
      <c r="AQ41" s="655" t="n"/>
      <c r="AR41" s="655" t="n"/>
      <c r="AS41" s="655" t="n"/>
      <c r="AT41" s="655" t="n"/>
      <c r="AU41" s="655" t="n"/>
      <c r="AV41" s="655" t="n"/>
      <c r="AW41" s="655" t="n"/>
      <c r="AX41" s="655" t="n"/>
      <c r="AY41" s="655" t="n"/>
      <c r="AZ41" s="655" t="n"/>
      <c r="BA41" s="655" t="n"/>
      <c r="BB41" s="655" t="n"/>
      <c r="BC41" s="655" t="n"/>
      <c r="BD41" s="655" t="n"/>
      <c r="BE41" s="655" t="n"/>
      <c r="BF41" s="655" t="n"/>
      <c r="BG41" s="655" t="n"/>
      <c r="BH41" s="655" t="n"/>
      <c r="BI41" s="655" t="n"/>
      <c r="BJ41" s="655" t="n"/>
      <c r="BK41" s="655" t="n"/>
      <c r="BL41" s="655" t="n"/>
      <c r="BM41" s="655" t="n"/>
      <c r="BN41" s="655" t="n"/>
      <c r="BO41" s="655" t="n"/>
      <c r="BP41" s="655" t="n"/>
      <c r="BQ41" s="655" t="n"/>
      <c r="BR41" s="655" t="n"/>
      <c r="BS41" s="655" t="n"/>
      <c r="BT41" s="655" t="n"/>
    </row>
    <row customFormat="true" hidden="true" ht="33" outlineLevel="1" r="42" s="100">
      <c r="A42" s="481" t="n"/>
      <c r="B42" s="481" t="n"/>
      <c r="C42" s="481" t="n"/>
      <c r="D42" s="481" t="n"/>
      <c r="E42" s="481" t="n"/>
      <c r="F42" s="481" t="n"/>
      <c r="G42" s="485" t="n"/>
      <c r="H42" s="635" t="n"/>
      <c r="I42" s="580" t="s">
        <v>765</v>
      </c>
      <c r="J42" s="525" t="n"/>
      <c r="K42" s="525" t="n"/>
      <c r="L42" s="653" t="n"/>
      <c r="M42" s="656" t="n">
        <f aca="false" ca="true" dt2D="false" dtr="false" t="normal">IFERROR(M43/M44, 0)</f>
        <v>0</v>
      </c>
      <c r="N42" s="656" t="n">
        <f aca="false" ca="true" dt2D="false" dtr="false" t="normal">IFERROR(N43/N44, 0)</f>
        <v>0</v>
      </c>
      <c r="O42" s="656" t="n">
        <f aca="false" ca="true" dt2D="false" dtr="false" t="normal">IFERROR(O43/O44, 0)</f>
        <v>0</v>
      </c>
      <c r="P42" s="656" t="n">
        <f aca="false" ca="true" dt2D="false" dtr="false" t="normal">IFERROR(P43/P44, 0)</f>
        <v>0</v>
      </c>
      <c r="Q42" s="656" t="n">
        <f aca="false" ca="true" dt2D="false" dtr="false" t="normal">IFERROR(Q43/Q44, 0)</f>
        <v>0</v>
      </c>
      <c r="R42" s="656" t="n">
        <f aca="false" ca="true" dt2D="false" dtr="false" t="normal">IFERROR(R43/R44, 0)</f>
        <v>0</v>
      </c>
      <c r="S42" s="656" t="n">
        <f aca="false" ca="true" dt2D="false" dtr="false" t="normal">IFERROR(S43/S44, 0)</f>
        <v>0</v>
      </c>
      <c r="T42" s="656" t="n">
        <f aca="false" ca="true" dt2D="false" dtr="false" t="normal">IFERROR(T43/T44, 0)</f>
        <v>0</v>
      </c>
      <c r="U42" s="656" t="n">
        <f aca="false" ca="true" dt2D="false" dtr="false" t="normal">IFERROR(U43/U44, 0)</f>
        <v>0</v>
      </c>
      <c r="V42" s="656" t="n">
        <f aca="false" ca="true" dt2D="false" dtr="false" t="normal">IFERROR(V43/V44, 0)</f>
        <v>0</v>
      </c>
      <c r="W42" s="656" t="n">
        <f aca="false" ca="true" dt2D="false" dtr="false" t="normal">IFERROR(W43/W44, 0)</f>
        <v>0</v>
      </c>
      <c r="X42" s="656" t="n">
        <f aca="false" ca="true" dt2D="false" dtr="false" t="normal">IFERROR(X43/X44, 0)</f>
        <v>0</v>
      </c>
      <c r="Y42" s="656" t="n">
        <f aca="false" ca="true" dt2D="false" dtr="false" t="normal">IFERROR(Y43/Y44, 0)</f>
        <v>0</v>
      </c>
      <c r="Z42" s="656" t="n">
        <f aca="false" ca="true" dt2D="false" dtr="false" t="normal">IFERROR(Z43/Z44, 0)</f>
        <v>0</v>
      </c>
      <c r="AA42" s="656" t="n">
        <f aca="false" ca="true" dt2D="false" dtr="false" t="normal">IFERROR(AA43/AA44, 0)</f>
        <v>0</v>
      </c>
      <c r="AB42" s="656" t="n">
        <f aca="false" ca="true" dt2D="false" dtr="false" t="normal">IFERROR(AB43/AB44, 0)</f>
        <v>0</v>
      </c>
      <c r="AC42" s="656" t="n">
        <f aca="false" ca="true" dt2D="false" dtr="false" t="normal">IFERROR(AC43/AC44, 0)</f>
        <v>0</v>
      </c>
      <c r="AD42" s="656" t="n">
        <f aca="false" ca="true" dt2D="false" dtr="false" t="normal">IFERROR(AD43/AD44, 0)</f>
        <v>0</v>
      </c>
      <c r="AE42" s="656" t="n">
        <f aca="false" ca="true" dt2D="false" dtr="false" t="normal">IFERROR(AE43/AE44, 0)</f>
        <v>0</v>
      </c>
      <c r="AF42" s="656" t="n">
        <f aca="false" ca="true" dt2D="false" dtr="false" t="normal">IFERROR(AF43/AF44, 0)</f>
        <v>0</v>
      </c>
      <c r="AG42" s="656" t="n">
        <f aca="false" ca="true" dt2D="false" dtr="false" t="normal">IFERROR(AG43/AG44, 0)</f>
        <v>0</v>
      </c>
      <c r="AH42" s="656" t="n">
        <f aca="false" ca="true" dt2D="false" dtr="false" t="normal">IFERROR(AH43/AH44, 0)</f>
        <v>0</v>
      </c>
      <c r="AI42" s="656" t="n">
        <f aca="false" ca="true" dt2D="false" dtr="false" t="normal">IFERROR(AI43/AI44, 0)</f>
        <v>0</v>
      </c>
      <c r="AJ42" s="656" t="n">
        <f aca="false" ca="true" dt2D="false" dtr="false" t="normal">IFERROR(AJ43/AJ44, 0)</f>
        <v>0</v>
      </c>
      <c r="AK42" s="656" t="n">
        <f aca="false" ca="true" dt2D="false" dtr="false" t="normal">IFERROR(AK43/AK44, 0)</f>
        <v>0</v>
      </c>
      <c r="AL42" s="656" t="n">
        <f aca="false" ca="true" dt2D="false" dtr="false" t="normal">IFERROR(AL43/AL44, 0)</f>
        <v>0</v>
      </c>
      <c r="AM42" s="656" t="n">
        <f aca="false" ca="true" dt2D="false" dtr="false" t="normal">IFERROR(AM43/AM44, 0)</f>
        <v>0</v>
      </c>
      <c r="AN42" s="656" t="n">
        <f aca="false" ca="true" dt2D="false" dtr="false" t="normal">IFERROR(AN43/AN44, 0)</f>
        <v>0</v>
      </c>
      <c r="AO42" s="656" t="n">
        <f aca="false" ca="true" dt2D="false" dtr="false" t="normal">IFERROR(AO43/AO44, 0)</f>
        <v>0</v>
      </c>
      <c r="AP42" s="656" t="n">
        <f aca="false" ca="true" dt2D="false" dtr="false" t="normal">IFERROR(AP43/AP44, 0)</f>
        <v>0</v>
      </c>
      <c r="AQ42" s="656" t="n">
        <f aca="false" ca="true" dt2D="false" dtr="false" t="normal">IFERROR(AQ43/AQ44, 0)</f>
        <v>0</v>
      </c>
      <c r="AR42" s="656" t="n">
        <f aca="false" ca="true" dt2D="false" dtr="false" t="normal">IFERROR(AR43/AR44, 0)</f>
        <v>0</v>
      </c>
      <c r="AS42" s="656" t="n">
        <f aca="false" ca="true" dt2D="false" dtr="false" t="normal">IFERROR(AS43/AS44, 0)</f>
        <v>0</v>
      </c>
      <c r="AT42" s="656" t="n">
        <f aca="false" ca="true" dt2D="false" dtr="false" t="normal">IFERROR(AT43/AT44, 0)</f>
        <v>0</v>
      </c>
      <c r="AU42" s="656" t="n">
        <f aca="false" ca="true" dt2D="false" dtr="false" t="normal">IFERROR(AU43/AU44, 0)</f>
        <v>0</v>
      </c>
      <c r="AV42" s="656" t="n">
        <f aca="false" ca="true" dt2D="false" dtr="false" t="normal">IFERROR(AV43/AV44, 0)</f>
        <v>0</v>
      </c>
      <c r="AW42" s="656" t="n">
        <f aca="false" ca="true" dt2D="false" dtr="false" t="normal">IFERROR(AW43/AW44, 0)</f>
        <v>0</v>
      </c>
      <c r="AX42" s="656" t="n">
        <f aca="false" ca="true" dt2D="false" dtr="false" t="normal">IFERROR(AX43/AX44, 0)</f>
        <v>0</v>
      </c>
      <c r="AY42" s="656" t="n">
        <f aca="false" ca="true" dt2D="false" dtr="false" t="normal">IFERROR(AY43/AY44, 0)</f>
        <v>0</v>
      </c>
      <c r="AZ42" s="656" t="n">
        <f aca="false" ca="true" dt2D="false" dtr="false" t="normal">IFERROR(AZ43/AZ44, 0)</f>
        <v>0</v>
      </c>
      <c r="BA42" s="656" t="n">
        <f aca="false" ca="true" dt2D="false" dtr="false" t="normal">IFERROR(BA43/BA44, 0)</f>
        <v>0</v>
      </c>
      <c r="BB42" s="656" t="n">
        <f aca="false" ca="true" dt2D="false" dtr="false" t="normal">IFERROR(BB43/BB44, 0)</f>
        <v>0</v>
      </c>
      <c r="BC42" s="656" t="n">
        <f aca="false" ca="true" dt2D="false" dtr="false" t="normal">IFERROR(BC43/BC44, 0)</f>
        <v>0</v>
      </c>
      <c r="BD42" s="656" t="n">
        <f aca="false" ca="true" dt2D="false" dtr="false" t="normal">IFERROR(BD43/BD44, 0)</f>
        <v>0</v>
      </c>
      <c r="BE42" s="656" t="n">
        <f aca="false" ca="true" dt2D="false" dtr="false" t="normal">IFERROR(BE43/BE44, 0)</f>
        <v>0</v>
      </c>
      <c r="BF42" s="656" t="n">
        <f aca="false" ca="true" dt2D="false" dtr="false" t="normal">IFERROR(BF43/BF44, 0)</f>
        <v>0</v>
      </c>
      <c r="BG42" s="656" t="n">
        <f aca="false" ca="true" dt2D="false" dtr="false" t="normal">IFERROR(BG43/BG44, 0)</f>
        <v>0</v>
      </c>
      <c r="BH42" s="656" t="n">
        <f aca="false" ca="true" dt2D="false" dtr="false" t="normal">IFERROR(BH43/BH44, 0)</f>
        <v>0</v>
      </c>
      <c r="BI42" s="656" t="n">
        <f aca="false" ca="true" dt2D="false" dtr="false" t="normal">IFERROR(BI43/BI44, 0)</f>
        <v>0</v>
      </c>
      <c r="BJ42" s="656" t="n">
        <f aca="false" ca="true" dt2D="false" dtr="false" t="normal">IFERROR(BJ43/BJ44, 0)</f>
        <v>0</v>
      </c>
      <c r="BK42" s="656" t="n">
        <f aca="false" ca="true" dt2D="false" dtr="false" t="normal">IFERROR(BK43/BK44, 0)</f>
        <v>0</v>
      </c>
      <c r="BL42" s="656" t="n">
        <f aca="false" ca="true" dt2D="false" dtr="false" t="normal">IFERROR(BL43/BL44, 0)</f>
        <v>0</v>
      </c>
      <c r="BM42" s="656" t="n">
        <f aca="false" ca="true" dt2D="false" dtr="false" t="normal">IFERROR(BM43/BM44, 0)</f>
        <v>0</v>
      </c>
      <c r="BN42" s="656" t="n">
        <f aca="false" ca="true" dt2D="false" dtr="false" t="normal">IFERROR(BN43/BN44, 0)</f>
        <v>0</v>
      </c>
      <c r="BO42" s="656" t="n">
        <f aca="false" ca="true" dt2D="false" dtr="false" t="normal">IFERROR(BO43/BO44, 0)</f>
        <v>0</v>
      </c>
      <c r="BP42" s="656" t="n">
        <f aca="false" ca="true" dt2D="false" dtr="false" t="normal">IFERROR(BP43/BP44, 0)</f>
        <v>0</v>
      </c>
      <c r="BQ42" s="656" t="n">
        <f aca="false" ca="true" dt2D="false" dtr="false" t="normal">IFERROR(BQ43/BQ44, 0)</f>
        <v>0</v>
      </c>
      <c r="BR42" s="656" t="n">
        <f aca="false" ca="true" dt2D="false" dtr="false" t="normal">IFERROR(BR43/BR44, 0)</f>
        <v>0</v>
      </c>
      <c r="BS42" s="656" t="n">
        <f aca="false" ca="true" dt2D="false" dtr="false" t="normal">IFERROR(BS43/BS44, 0)</f>
        <v>0</v>
      </c>
      <c r="BT42" s="656" t="n">
        <f aca="false" ca="true" dt2D="false" dtr="false" t="normal">IFERROR(BT43/BT44, 0)</f>
        <v>0</v>
      </c>
    </row>
    <row customFormat="true" hidden="true" ht="16.5" outlineLevel="1" r="43" s="100">
      <c r="A43" s="481" t="n"/>
      <c r="B43" s="481" t="n"/>
      <c r="C43" s="481" t="n"/>
      <c r="D43" s="481" t="n"/>
      <c r="E43" s="481" t="n"/>
      <c r="F43" s="481" t="n"/>
      <c r="G43" s="485" t="n"/>
      <c r="H43" s="635" t="n"/>
      <c r="I43" s="288" t="s">
        <v>766</v>
      </c>
      <c r="J43" s="525" t="n"/>
      <c r="K43" s="525" t="n"/>
      <c r="L43" s="653" t="n"/>
      <c r="M43" s="218" t="n">
        <f aca="false" ca="true" dt2D="false" dtr="false" t="normal">SUMIFS(M:M, $E:$E, $E$24, $B:$B, $I43)</f>
        <v>0</v>
      </c>
      <c r="N43" s="218" t="n">
        <f aca="false" ca="true" dt2D="false" dtr="false" t="normal">SUMIFS(N:N, $E:$E, $E$24, $B:$B, $I43)</f>
        <v>0</v>
      </c>
      <c r="O43" s="218" t="n">
        <f aca="false" ca="true" dt2D="false" dtr="false" t="normal">SUMIFS(O:O, $E:$E, $E$24, $B:$B, $I43)</f>
        <v>0</v>
      </c>
      <c r="P43" s="218" t="n">
        <f aca="false" ca="true" dt2D="false" dtr="false" t="normal">SUMIFS(P:P, $E:$E, $E$24, $B:$B, $I43)</f>
        <v>0</v>
      </c>
      <c r="Q43" s="218" t="n">
        <f aca="false" ca="true" dt2D="false" dtr="false" t="normal">SUMIFS(Q:Q, $E:$E, $E$24, $B:$B, $I43)</f>
        <v>0</v>
      </c>
      <c r="R43" s="218" t="n">
        <f aca="false" ca="true" dt2D="false" dtr="false" t="normal">SUMIFS(R:R, $E:$E, $E$24, $B:$B, $I43)</f>
        <v>0</v>
      </c>
      <c r="S43" s="218" t="n">
        <f aca="false" ca="true" dt2D="false" dtr="false" t="normal">SUMIFS(S:S, $E:$E, $E$24, $B:$B, $I43)</f>
        <v>0</v>
      </c>
      <c r="T43" s="218" t="n">
        <f aca="false" ca="true" dt2D="false" dtr="false" t="normal">SUMIFS(T:T, $E:$E, $E$24, $B:$B, $I43)</f>
        <v>0</v>
      </c>
      <c r="U43" s="218" t="n">
        <f aca="false" ca="true" dt2D="false" dtr="false" t="normal">SUMIFS(U:U, $E:$E, $E$24, $B:$B, $I43)</f>
        <v>0</v>
      </c>
      <c r="V43" s="218" t="n">
        <f aca="false" ca="true" dt2D="false" dtr="false" t="normal">SUMIFS(V:V, $E:$E, $E$24, $B:$B, $I43)</f>
        <v>0</v>
      </c>
      <c r="W43" s="218" t="n">
        <f aca="false" ca="true" dt2D="false" dtr="false" t="normal">SUMIFS(W:W, $E:$E, $E$24, $B:$B, $I43)</f>
        <v>0</v>
      </c>
      <c r="X43" s="218" t="n">
        <f aca="false" ca="true" dt2D="false" dtr="false" t="normal">SUMIFS(X:X, $E:$E, $E$24, $B:$B, $I43)</f>
        <v>0</v>
      </c>
      <c r="Y43" s="218" t="n">
        <f aca="false" ca="true" dt2D="false" dtr="false" t="normal">SUMIFS(Y:Y, $E:$E, $E$24, $B:$B, $I43)</f>
        <v>0</v>
      </c>
      <c r="Z43" s="218" t="n">
        <f aca="false" ca="true" dt2D="false" dtr="false" t="normal">SUMIFS(Z:Z, $E:$E, $E$24, $B:$B, $I43)</f>
        <v>0</v>
      </c>
      <c r="AA43" s="218" t="n">
        <f aca="false" ca="true" dt2D="false" dtr="false" t="normal">SUMIFS(AA:AA, $E:$E, $E$24, $B:$B, $I43)</f>
        <v>0</v>
      </c>
      <c r="AB43" s="218" t="n">
        <f aca="false" ca="true" dt2D="false" dtr="false" t="normal">SUMIFS(AB:AB, $E:$E, $E$24, $B:$B, $I43)</f>
        <v>0</v>
      </c>
      <c r="AC43" s="218" t="n">
        <f aca="false" ca="true" dt2D="false" dtr="false" t="normal">SUMIFS(AC:AC, $E:$E, $E$24, $B:$B, $I43)</f>
        <v>0</v>
      </c>
      <c r="AD43" s="218" t="n">
        <f aca="false" ca="true" dt2D="false" dtr="false" t="normal">SUMIFS(AD:AD, $E:$E, $E$24, $B:$B, $I43)</f>
        <v>0</v>
      </c>
      <c r="AE43" s="218" t="n">
        <f aca="false" ca="true" dt2D="false" dtr="false" t="normal">SUMIFS(AE:AE, $E:$E, $E$24, $B:$B, $I43)</f>
        <v>0</v>
      </c>
      <c r="AF43" s="218" t="n">
        <f aca="false" ca="true" dt2D="false" dtr="false" t="normal">SUMIFS(AF:AF, $E:$E, $E$24, $B:$B, $I43)</f>
        <v>0</v>
      </c>
      <c r="AG43" s="218" t="n">
        <f aca="false" ca="true" dt2D="false" dtr="false" t="normal">SUMIFS(AG:AG, $E:$E, $E$24, $B:$B, $I43)</f>
        <v>0</v>
      </c>
      <c r="AH43" s="218" t="n">
        <f aca="false" ca="true" dt2D="false" dtr="false" t="normal">SUMIFS(AH:AH, $E:$E, $E$24, $B:$B, $I43)</f>
        <v>0</v>
      </c>
      <c r="AI43" s="218" t="n">
        <f aca="false" ca="true" dt2D="false" dtr="false" t="normal">SUMIFS(AI:AI, $E:$E, $E$24, $B:$B, $I43)</f>
        <v>0</v>
      </c>
      <c r="AJ43" s="218" t="n">
        <f aca="false" ca="true" dt2D="false" dtr="false" t="normal">SUMIFS(AJ:AJ, $E:$E, $E$24, $B:$B, $I43)</f>
        <v>0</v>
      </c>
      <c r="AK43" s="218" t="n">
        <f aca="false" ca="true" dt2D="false" dtr="false" t="normal">SUMIFS(AK:AK, $E:$E, $E$24, $B:$B, $I43)</f>
        <v>0</v>
      </c>
      <c r="AL43" s="218" t="n">
        <f aca="false" ca="true" dt2D="false" dtr="false" t="normal">SUMIFS(AL:AL, $E:$E, $E$24, $B:$B, $I43)</f>
        <v>0</v>
      </c>
      <c r="AM43" s="218" t="n">
        <f aca="false" ca="true" dt2D="false" dtr="false" t="normal">SUMIFS(AM:AM, $E:$E, $E$24, $B:$B, $I43)</f>
        <v>0</v>
      </c>
      <c r="AN43" s="218" t="n">
        <f aca="false" ca="true" dt2D="false" dtr="false" t="normal">SUMIFS(AN:AN, $E:$E, $E$24, $B:$B, $I43)</f>
        <v>0</v>
      </c>
      <c r="AO43" s="218" t="n">
        <f aca="false" ca="true" dt2D="false" dtr="false" t="normal">SUMIFS(AO:AO, $E:$E, $E$24, $B:$B, $I43)</f>
        <v>0</v>
      </c>
      <c r="AP43" s="218" t="n">
        <f aca="false" ca="true" dt2D="false" dtr="false" t="normal">SUMIFS(AP:AP, $E:$E, $E$24, $B:$B, $I43)</f>
        <v>0</v>
      </c>
      <c r="AQ43" s="218" t="n">
        <f aca="false" ca="true" dt2D="false" dtr="false" t="normal">SUMIFS(AQ:AQ, $E:$E, $E$24, $B:$B, $I43)</f>
        <v>0</v>
      </c>
      <c r="AR43" s="218" t="n">
        <f aca="false" ca="true" dt2D="false" dtr="false" t="normal">SUMIFS(AR:AR, $E:$E, $E$24, $B:$B, $I43)</f>
        <v>0</v>
      </c>
      <c r="AS43" s="218" t="n">
        <f aca="false" ca="true" dt2D="false" dtr="false" t="normal">SUMIFS(AS:AS, $E:$E, $E$24, $B:$B, $I43)</f>
        <v>0</v>
      </c>
      <c r="AT43" s="218" t="n">
        <f aca="false" ca="true" dt2D="false" dtr="false" t="normal">SUMIFS(AT:AT, $E:$E, $E$24, $B:$B, $I43)</f>
        <v>0</v>
      </c>
      <c r="AU43" s="218" t="n">
        <f aca="false" ca="true" dt2D="false" dtr="false" t="normal">SUMIFS(AU:AU, $E:$E, $E$24, $B:$B, $I43)</f>
        <v>0</v>
      </c>
      <c r="AV43" s="218" t="n">
        <f aca="false" ca="true" dt2D="false" dtr="false" t="normal">SUMIFS(AV:AV, $E:$E, $E$24, $B:$B, $I43)</f>
        <v>0</v>
      </c>
      <c r="AW43" s="218" t="n">
        <f aca="false" ca="true" dt2D="false" dtr="false" t="normal">SUMIFS(AW:AW, $E:$E, $E$24, $B:$B, $I43)</f>
        <v>0</v>
      </c>
      <c r="AX43" s="218" t="n">
        <f aca="false" ca="true" dt2D="false" dtr="false" t="normal">SUMIFS(AX:AX, $E:$E, $E$24, $B:$B, $I43)</f>
        <v>0</v>
      </c>
      <c r="AY43" s="218" t="n">
        <f aca="false" ca="true" dt2D="false" dtr="false" t="normal">SUMIFS(AY:AY, $E:$E, $E$24, $B:$B, $I43)</f>
        <v>0</v>
      </c>
      <c r="AZ43" s="218" t="n">
        <f aca="false" ca="true" dt2D="false" dtr="false" t="normal">SUMIFS(AZ:AZ, $E:$E, $E$24, $B:$B, $I43)</f>
        <v>0</v>
      </c>
      <c r="BA43" s="218" t="n">
        <f aca="false" ca="true" dt2D="false" dtr="false" t="normal">SUMIFS(BA:BA, $E:$E, $E$24, $B:$B, $I43)</f>
        <v>0</v>
      </c>
      <c r="BB43" s="218" t="n">
        <f aca="false" ca="true" dt2D="false" dtr="false" t="normal">SUMIFS(BB:BB, $E:$E, $E$24, $B:$B, $I43)</f>
        <v>0</v>
      </c>
      <c r="BC43" s="218" t="n">
        <f aca="false" ca="true" dt2D="false" dtr="false" t="normal">SUMIFS(BC:BC, $E:$E, $E$24, $B:$B, $I43)</f>
        <v>0</v>
      </c>
      <c r="BD43" s="218" t="n">
        <f aca="false" ca="true" dt2D="false" dtr="false" t="normal">SUMIFS(BD:BD, $E:$E, $E$24, $B:$B, $I43)</f>
        <v>0</v>
      </c>
      <c r="BE43" s="218" t="n">
        <f aca="false" ca="true" dt2D="false" dtr="false" t="normal">SUMIFS(BE:BE, $E:$E, $E$24, $B:$B, $I43)</f>
        <v>0</v>
      </c>
      <c r="BF43" s="218" t="n">
        <f aca="false" ca="true" dt2D="false" dtr="false" t="normal">SUMIFS(BF:BF, $E:$E, $E$24, $B:$B, $I43)</f>
        <v>0</v>
      </c>
      <c r="BG43" s="218" t="n">
        <f aca="false" ca="true" dt2D="false" dtr="false" t="normal">SUMIFS(BG:BG, $E:$E, $E$24, $B:$B, $I43)</f>
        <v>0</v>
      </c>
      <c r="BH43" s="218" t="n">
        <f aca="false" ca="true" dt2D="false" dtr="false" t="normal">SUMIFS(BH:BH, $E:$E, $E$24, $B:$B, $I43)</f>
        <v>0</v>
      </c>
      <c r="BI43" s="218" t="n">
        <f aca="false" ca="true" dt2D="false" dtr="false" t="normal">SUMIFS(BI:BI, $E:$E, $E$24, $B:$B, $I43)</f>
        <v>0</v>
      </c>
      <c r="BJ43" s="218" t="n">
        <f aca="false" ca="true" dt2D="false" dtr="false" t="normal">SUMIFS(BJ:BJ, $E:$E, $E$24, $B:$B, $I43)</f>
        <v>0</v>
      </c>
      <c r="BK43" s="218" t="n">
        <f aca="false" ca="true" dt2D="false" dtr="false" t="normal">SUMIFS(BK:BK, $E:$E, $E$24, $B:$B, $I43)</f>
        <v>0</v>
      </c>
      <c r="BL43" s="218" t="n">
        <f aca="false" ca="true" dt2D="false" dtr="false" t="normal">SUMIFS(BL:BL, $E:$E, $E$24, $B:$B, $I43)</f>
        <v>0</v>
      </c>
      <c r="BM43" s="218" t="n">
        <f aca="false" ca="true" dt2D="false" dtr="false" t="normal">SUMIFS(BM:BM, $E:$E, $E$24, $B:$B, $I43)</f>
        <v>0</v>
      </c>
      <c r="BN43" s="218" t="n">
        <f aca="false" ca="true" dt2D="false" dtr="false" t="normal">SUMIFS(BN:BN, $E:$E, $E$24, $B:$B, $I43)</f>
        <v>0</v>
      </c>
      <c r="BO43" s="218" t="n">
        <f aca="false" ca="true" dt2D="false" dtr="false" t="normal">SUMIFS(BO:BO, $E:$E, $E$24, $B:$B, $I43)</f>
        <v>0</v>
      </c>
      <c r="BP43" s="218" t="n">
        <f aca="false" ca="true" dt2D="false" dtr="false" t="normal">SUMIFS(BP:BP, $E:$E, $E$24, $B:$B, $I43)</f>
        <v>0</v>
      </c>
      <c r="BQ43" s="218" t="n">
        <f aca="false" ca="true" dt2D="false" dtr="false" t="normal">SUMIFS(BQ:BQ, $E:$E, $E$24, $B:$B, $I43)</f>
        <v>0</v>
      </c>
      <c r="BR43" s="218" t="n">
        <f aca="false" ca="true" dt2D="false" dtr="false" t="normal">SUMIFS(BR:BR, $E:$E, $E$24, $B:$B, $I43)</f>
        <v>0</v>
      </c>
      <c r="BS43" s="218" t="n">
        <f aca="false" ca="true" dt2D="false" dtr="false" t="normal">SUMIFS(BS:BS, $E:$E, $E$24, $B:$B, $I43)</f>
        <v>0</v>
      </c>
      <c r="BT43" s="218" t="n">
        <f aca="false" ca="true" dt2D="false" dtr="false" t="normal">SUMIFS(BT:BT, $E:$E, $E$24, $B:$B, $I43)</f>
        <v>0</v>
      </c>
    </row>
    <row customFormat="true" hidden="true" ht="16.5" outlineLevel="1" r="44" s="100">
      <c r="A44" s="481" t="n"/>
      <c r="B44" s="481" t="n"/>
      <c r="C44" s="481" t="n"/>
      <c r="D44" s="481" t="n"/>
      <c r="E44" s="481" t="n"/>
      <c r="F44" s="481" t="n"/>
      <c r="G44" s="485" t="n"/>
      <c r="H44" s="635" t="n"/>
      <c r="I44" s="153" t="s">
        <v>344</v>
      </c>
      <c r="J44" s="525" t="n"/>
      <c r="K44" s="525" t="n"/>
      <c r="L44" s="653" t="n"/>
      <c r="M44" s="218" t="n">
        <f aca="false" ca="false" dt2D="false" dtr="false" t="normal">M30</f>
        <v>0</v>
      </c>
      <c r="N44" s="218" t="n">
        <f aca="false" ca="false" dt2D="false" dtr="false" t="normal">N30</f>
        <v>0</v>
      </c>
      <c r="O44" s="218" t="n">
        <f aca="false" ca="false" dt2D="false" dtr="false" t="normal">O30</f>
        <v>0</v>
      </c>
      <c r="P44" s="218" t="n">
        <f aca="false" ca="false" dt2D="false" dtr="false" t="normal">P30</f>
        <v>0</v>
      </c>
      <c r="Q44" s="218" t="n">
        <f aca="false" ca="false" dt2D="false" dtr="false" t="normal">Q30</f>
        <v>0</v>
      </c>
      <c r="R44" s="218" t="n">
        <f aca="false" ca="false" dt2D="false" dtr="false" t="normal">R30</f>
        <v>0</v>
      </c>
      <c r="S44" s="218" t="n">
        <f aca="false" ca="false" dt2D="false" dtr="false" t="normal">S30</f>
        <v>0</v>
      </c>
      <c r="T44" s="218" t="n">
        <f aca="false" ca="false" dt2D="false" dtr="false" t="normal">T30</f>
        <v>0</v>
      </c>
      <c r="U44" s="218" t="n">
        <f aca="false" ca="false" dt2D="false" dtr="false" t="normal">U30</f>
        <v>0</v>
      </c>
      <c r="V44" s="218" t="n">
        <f aca="false" ca="false" dt2D="false" dtr="false" t="normal">V30</f>
        <v>0</v>
      </c>
      <c r="W44" s="218" t="n">
        <f aca="false" ca="false" dt2D="false" dtr="false" t="normal">W30</f>
        <v>0</v>
      </c>
      <c r="X44" s="218" t="n">
        <f aca="false" ca="false" dt2D="false" dtr="false" t="normal">X30</f>
        <v>0</v>
      </c>
      <c r="Y44" s="218" t="n">
        <f aca="false" ca="false" dt2D="false" dtr="false" t="normal">Y30</f>
        <v>0</v>
      </c>
      <c r="Z44" s="218" t="n">
        <f aca="false" ca="false" dt2D="false" dtr="false" t="normal">Z30</f>
        <v>0</v>
      </c>
      <c r="AA44" s="218" t="n">
        <f aca="false" ca="false" dt2D="false" dtr="false" t="normal">AA30</f>
        <v>0</v>
      </c>
      <c r="AB44" s="218" t="n">
        <f aca="false" ca="false" dt2D="false" dtr="false" t="normal">AB30</f>
        <v>0</v>
      </c>
      <c r="AC44" s="218" t="n">
        <f aca="false" ca="false" dt2D="false" dtr="false" t="normal">AC30</f>
        <v>0</v>
      </c>
      <c r="AD44" s="218" t="n">
        <f aca="false" ca="false" dt2D="false" dtr="false" t="normal">AD30</f>
        <v>0</v>
      </c>
      <c r="AE44" s="218" t="n">
        <f aca="false" ca="false" dt2D="false" dtr="false" t="normal">AE30</f>
        <v>0</v>
      </c>
      <c r="AF44" s="218" t="n">
        <f aca="false" ca="false" dt2D="false" dtr="false" t="normal">AF30</f>
        <v>0</v>
      </c>
      <c r="AG44" s="218" t="n">
        <f aca="false" ca="false" dt2D="false" dtr="false" t="normal">AG30</f>
        <v>0</v>
      </c>
      <c r="AH44" s="218" t="n">
        <f aca="false" ca="false" dt2D="false" dtr="false" t="normal">AH30</f>
        <v>0</v>
      </c>
      <c r="AI44" s="218" t="n">
        <f aca="false" ca="false" dt2D="false" dtr="false" t="normal">AI30</f>
        <v>0</v>
      </c>
      <c r="AJ44" s="218" t="n">
        <f aca="false" ca="false" dt2D="false" dtr="false" t="normal">AJ30</f>
        <v>0</v>
      </c>
      <c r="AK44" s="218" t="n">
        <f aca="false" ca="false" dt2D="false" dtr="false" t="normal">AK30</f>
        <v>0</v>
      </c>
      <c r="AL44" s="218" t="n">
        <f aca="false" ca="false" dt2D="false" dtr="false" t="normal">AL30</f>
        <v>0</v>
      </c>
      <c r="AM44" s="218" t="n">
        <f aca="false" ca="false" dt2D="false" dtr="false" t="normal">AM30</f>
        <v>0</v>
      </c>
      <c r="AN44" s="218" t="n">
        <f aca="false" ca="false" dt2D="false" dtr="false" t="normal">AN30</f>
        <v>0</v>
      </c>
      <c r="AO44" s="218" t="n">
        <f aca="false" ca="false" dt2D="false" dtr="false" t="normal">AO30</f>
        <v>0</v>
      </c>
      <c r="AP44" s="218" t="n">
        <f aca="false" ca="false" dt2D="false" dtr="false" t="normal">AP30</f>
        <v>0</v>
      </c>
      <c r="AQ44" s="218" t="n">
        <f aca="false" ca="false" dt2D="false" dtr="false" t="normal">AQ30</f>
        <v>0</v>
      </c>
      <c r="AR44" s="218" t="n">
        <f aca="false" ca="false" dt2D="false" dtr="false" t="normal">AR30</f>
        <v>0</v>
      </c>
      <c r="AS44" s="218" t="n">
        <f aca="false" ca="false" dt2D="false" dtr="false" t="normal">AS30</f>
        <v>0</v>
      </c>
      <c r="AT44" s="218" t="n">
        <f aca="false" ca="false" dt2D="false" dtr="false" t="normal">AT30</f>
        <v>0</v>
      </c>
      <c r="AU44" s="218" t="n">
        <f aca="false" ca="false" dt2D="false" dtr="false" t="normal">AU30</f>
        <v>0</v>
      </c>
      <c r="AV44" s="218" t="n">
        <f aca="false" ca="false" dt2D="false" dtr="false" t="normal">AV30</f>
        <v>0</v>
      </c>
      <c r="AW44" s="218" t="n">
        <f aca="false" ca="false" dt2D="false" dtr="false" t="normal">AW30</f>
        <v>0</v>
      </c>
      <c r="AX44" s="218" t="n">
        <f aca="false" ca="false" dt2D="false" dtr="false" t="normal">AX30</f>
        <v>0</v>
      </c>
      <c r="AY44" s="218" t="n">
        <f aca="false" ca="false" dt2D="false" dtr="false" t="normal">AY30</f>
        <v>0</v>
      </c>
      <c r="AZ44" s="218" t="n">
        <f aca="false" ca="false" dt2D="false" dtr="false" t="normal">AZ30</f>
        <v>0</v>
      </c>
      <c r="BA44" s="218" t="n">
        <f aca="false" ca="false" dt2D="false" dtr="false" t="normal">BA30</f>
        <v>0</v>
      </c>
      <c r="BB44" s="218" t="n">
        <f aca="false" ca="false" dt2D="false" dtr="false" t="normal">BB30</f>
        <v>0</v>
      </c>
      <c r="BC44" s="218" t="n">
        <f aca="false" ca="false" dt2D="false" dtr="false" t="normal">BC30</f>
        <v>0</v>
      </c>
      <c r="BD44" s="218" t="n">
        <f aca="false" ca="false" dt2D="false" dtr="false" t="normal">BD30</f>
        <v>0</v>
      </c>
      <c r="BE44" s="218" t="n">
        <f aca="false" ca="false" dt2D="false" dtr="false" t="normal">BE30</f>
        <v>0</v>
      </c>
      <c r="BF44" s="218" t="n">
        <f aca="false" ca="false" dt2D="false" dtr="false" t="normal">BF30</f>
        <v>0</v>
      </c>
      <c r="BG44" s="218" t="n">
        <f aca="false" ca="false" dt2D="false" dtr="false" t="normal">BG30</f>
        <v>0</v>
      </c>
      <c r="BH44" s="218" t="n">
        <f aca="false" ca="false" dt2D="false" dtr="false" t="normal">BH30</f>
        <v>0</v>
      </c>
      <c r="BI44" s="218" t="n">
        <f aca="false" ca="false" dt2D="false" dtr="false" t="normal">BI30</f>
        <v>0</v>
      </c>
      <c r="BJ44" s="218" t="n">
        <f aca="false" ca="false" dt2D="false" dtr="false" t="normal">BJ30</f>
        <v>0</v>
      </c>
      <c r="BK44" s="218" t="n">
        <f aca="false" ca="false" dt2D="false" dtr="false" t="normal">BK30</f>
        <v>0</v>
      </c>
      <c r="BL44" s="218" t="n">
        <f aca="false" ca="false" dt2D="false" dtr="false" t="normal">BL30</f>
        <v>0</v>
      </c>
      <c r="BM44" s="218" t="n">
        <f aca="false" ca="false" dt2D="false" dtr="false" t="normal">BM30</f>
        <v>0</v>
      </c>
      <c r="BN44" s="218" t="n">
        <f aca="false" ca="false" dt2D="false" dtr="false" t="normal">BN30</f>
        <v>0</v>
      </c>
      <c r="BO44" s="218" t="n">
        <f aca="false" ca="false" dt2D="false" dtr="false" t="normal">BO30</f>
        <v>0</v>
      </c>
      <c r="BP44" s="218" t="n">
        <f aca="false" ca="false" dt2D="false" dtr="false" t="normal">BP30</f>
        <v>0</v>
      </c>
      <c r="BQ44" s="218" t="n">
        <f aca="false" ca="false" dt2D="false" dtr="false" t="normal">BQ30</f>
        <v>0</v>
      </c>
      <c r="BR44" s="218" t="n">
        <f aca="false" ca="false" dt2D="false" dtr="false" t="normal">BR30</f>
        <v>0</v>
      </c>
      <c r="BS44" s="218" t="n">
        <f aca="false" ca="false" dt2D="false" dtr="false" t="normal">BS30</f>
        <v>0</v>
      </c>
      <c r="BT44" s="218" t="n">
        <f aca="false" ca="false" dt2D="false" dtr="false" t="normal">BT30</f>
        <v>0</v>
      </c>
    </row>
    <row customFormat="true" hidden="true" ht="16.5" outlineLevel="1" r="45" s="100">
      <c r="A45" s="481" t="n"/>
      <c r="B45" s="481" t="n"/>
      <c r="C45" s="481" t="n"/>
      <c r="D45" s="481" t="n"/>
      <c r="E45" s="481" t="n"/>
      <c r="F45" s="481" t="n"/>
      <c r="G45" s="485" t="n"/>
      <c r="H45" s="635" t="n"/>
      <c r="I45" s="648" t="n"/>
      <c r="J45" s="525" t="n"/>
      <c r="K45" s="525" t="n"/>
      <c r="L45" s="653" t="n"/>
      <c r="M45" s="655" t="n"/>
      <c r="N45" s="655" t="n"/>
      <c r="O45" s="655" t="n"/>
      <c r="P45" s="655" t="n"/>
      <c r="Q45" s="655" t="n"/>
      <c r="R45" s="655" t="n"/>
      <c r="S45" s="655" t="n"/>
      <c r="T45" s="655" t="n"/>
      <c r="U45" s="655" t="n"/>
      <c r="V45" s="655" t="n"/>
      <c r="W45" s="655" t="n"/>
      <c r="X45" s="655" t="n"/>
      <c r="Y45" s="655" t="n"/>
      <c r="Z45" s="655" t="n"/>
      <c r="AA45" s="655" t="n"/>
      <c r="AB45" s="655" t="n"/>
      <c r="AC45" s="655" t="n"/>
      <c r="AD45" s="655" t="n"/>
      <c r="AE45" s="655" t="n"/>
      <c r="AF45" s="655" t="n"/>
      <c r="AG45" s="658" t="n"/>
      <c r="AH45" s="655" t="n"/>
      <c r="AI45" s="655" t="n"/>
      <c r="AJ45" s="655" t="n"/>
      <c r="AK45" s="655" t="n"/>
      <c r="AL45" s="655" t="n"/>
      <c r="AM45" s="655" t="n"/>
      <c r="AN45" s="655" t="n"/>
      <c r="AO45" s="655" t="n"/>
      <c r="AP45" s="655" t="n"/>
      <c r="AQ45" s="655" t="n"/>
      <c r="AR45" s="655" t="n"/>
      <c r="AS45" s="655" t="n"/>
      <c r="AT45" s="655" t="n"/>
      <c r="AU45" s="655" t="n"/>
      <c r="AV45" s="655" t="n"/>
      <c r="AW45" s="655" t="n"/>
      <c r="AX45" s="655" t="n"/>
      <c r="AY45" s="655" t="n"/>
      <c r="AZ45" s="655" t="n"/>
      <c r="BA45" s="655" t="n"/>
      <c r="BB45" s="655" t="n"/>
      <c r="BC45" s="655" t="n"/>
      <c r="BD45" s="655" t="n"/>
      <c r="BE45" s="655" t="n"/>
      <c r="BF45" s="655" t="n"/>
      <c r="BG45" s="655" t="n"/>
      <c r="BH45" s="655" t="n"/>
      <c r="BI45" s="655" t="n"/>
      <c r="BJ45" s="655" t="n"/>
      <c r="BK45" s="655" t="n"/>
      <c r="BL45" s="655" t="n"/>
      <c r="BM45" s="655" t="n"/>
      <c r="BN45" s="655" t="n"/>
      <c r="BO45" s="655" t="n"/>
      <c r="BP45" s="655" t="n"/>
      <c r="BQ45" s="655" t="n"/>
      <c r="BR45" s="655" t="n"/>
      <c r="BS45" s="655" t="n"/>
      <c r="BT45" s="655" t="n"/>
    </row>
    <row customFormat="true" ht="16.5" outlineLevel="0" r="46" s="100">
      <c r="A46" s="481" t="n"/>
      <c r="B46" s="481" t="n"/>
      <c r="C46" s="481" t="n"/>
      <c r="D46" s="481" t="n"/>
      <c r="E46" s="481" t="n"/>
      <c r="F46" s="481" t="n"/>
      <c r="G46" s="485" t="n"/>
      <c r="H46" s="635" t="n"/>
      <c r="I46" s="648" t="n"/>
      <c r="J46" s="525" t="n"/>
      <c r="K46" s="525" t="n"/>
      <c r="L46" s="653" t="n"/>
      <c r="M46" s="655" t="n"/>
      <c r="N46" s="655" t="n"/>
      <c r="O46" s="655" t="n"/>
      <c r="P46" s="655" t="n"/>
      <c r="Q46" s="655" t="n"/>
      <c r="R46" s="655" t="n"/>
      <c r="S46" s="655" t="n"/>
      <c r="T46" s="655" t="n"/>
      <c r="U46" s="655" t="n"/>
      <c r="V46" s="655" t="n"/>
      <c r="W46" s="655" t="n"/>
      <c r="X46" s="655" t="n"/>
      <c r="Y46" s="655" t="n"/>
      <c r="Z46" s="655" t="n"/>
      <c r="AA46" s="655" t="n"/>
      <c r="AB46" s="655" t="n"/>
      <c r="AC46" s="655" t="n"/>
      <c r="AD46" s="655" t="n"/>
      <c r="AE46" s="655" t="n"/>
      <c r="AF46" s="655" t="n"/>
      <c r="AG46" s="658" t="n"/>
      <c r="AH46" s="655" t="n"/>
      <c r="AI46" s="655" t="n"/>
      <c r="AJ46" s="655" t="n"/>
      <c r="AK46" s="655" t="n"/>
      <c r="AL46" s="655" t="n"/>
      <c r="AM46" s="655" t="n"/>
      <c r="AN46" s="655" t="n"/>
      <c r="AO46" s="655" t="n"/>
      <c r="AP46" s="655" t="n"/>
      <c r="AQ46" s="655" t="n"/>
      <c r="AR46" s="655" t="n"/>
      <c r="AS46" s="655" t="n"/>
      <c r="AT46" s="655" t="n"/>
      <c r="AU46" s="655" t="n"/>
      <c r="AV46" s="655" t="n"/>
      <c r="AW46" s="655" t="n"/>
      <c r="AX46" s="655" t="n"/>
      <c r="AY46" s="655" t="n"/>
      <c r="AZ46" s="655" t="n"/>
      <c r="BA46" s="655" t="n"/>
      <c r="BB46" s="655" t="n"/>
      <c r="BC46" s="655" t="n"/>
      <c r="BD46" s="655" t="n"/>
      <c r="BE46" s="655" t="n"/>
      <c r="BF46" s="655" t="n"/>
      <c r="BG46" s="655" t="n"/>
      <c r="BH46" s="655" t="n"/>
      <c r="BI46" s="655" t="n"/>
      <c r="BJ46" s="655" t="n"/>
      <c r="BK46" s="655" t="n"/>
      <c r="BL46" s="655" t="n"/>
      <c r="BM46" s="655" t="n"/>
      <c r="BN46" s="655" t="n"/>
      <c r="BO46" s="655" t="n"/>
      <c r="BP46" s="655" t="n"/>
      <c r="BQ46" s="655" t="n"/>
      <c r="BR46" s="655" t="n"/>
      <c r="BS46" s="655" t="n"/>
      <c r="BT46" s="655" t="n"/>
    </row>
    <row customFormat="true" ht="16.5" outlineLevel="0" r="47" s="100">
      <c r="A47" s="481" t="n"/>
      <c r="B47" s="481" t="n"/>
      <c r="C47" s="481" t="n"/>
      <c r="D47" s="481" t="n"/>
      <c r="E47" s="481" t="n"/>
      <c r="F47" s="481" t="n"/>
      <c r="G47" s="485" t="n"/>
      <c r="H47" s="635" t="n"/>
      <c r="I47" s="648" t="n"/>
      <c r="J47" s="525" t="n"/>
      <c r="K47" s="525" t="n"/>
      <c r="L47" s="525" t="n"/>
      <c r="AG47" s="659" t="n"/>
    </row>
    <row customFormat="true" ht="16.5" outlineLevel="0" r="48" s="100">
      <c r="A48" s="481" t="n"/>
      <c r="B48" s="481" t="n"/>
      <c r="C48" s="481" t="n"/>
      <c r="D48" s="481" t="n"/>
      <c r="E48" s="481" t="n"/>
      <c r="F48" s="481" t="n"/>
      <c r="G48" s="485" t="n"/>
      <c r="H48" s="635" t="n"/>
      <c r="I48" s="648" t="n"/>
      <c r="J48" s="525" t="n"/>
      <c r="K48" s="525" t="n"/>
      <c r="L48" s="525" t="n"/>
      <c r="AG48" s="659" t="n"/>
    </row>
    <row customFormat="true" ht="16.5" outlineLevel="0" r="49" s="100">
      <c r="A49" s="481" t="n"/>
      <c r="B49" s="481" t="n"/>
      <c r="C49" s="481" t="n"/>
      <c r="D49" s="481" t="n"/>
      <c r="E49" s="481" t="n"/>
      <c r="F49" s="481" t="n"/>
      <c r="G49" s="485" t="n"/>
      <c r="H49" s="635" t="n"/>
      <c r="I49" s="648" t="n"/>
      <c r="J49" s="525" t="n"/>
      <c r="K49" s="525" t="n"/>
      <c r="L49" s="525" t="n"/>
      <c r="AG49" s="659" t="n"/>
    </row>
    <row customFormat="true" ht="16.5" outlineLevel="0" r="50" s="100">
      <c r="A50" s="481" t="n"/>
      <c r="B50" s="481" t="n"/>
      <c r="C50" s="481" t="n"/>
      <c r="D50" s="481" t="n"/>
      <c r="E50" s="481" t="n"/>
      <c r="F50" s="481" t="n"/>
      <c r="G50" s="485" t="n"/>
      <c r="H50" s="635" t="n"/>
      <c r="I50" s="648" t="n"/>
      <c r="J50" s="525" t="n"/>
      <c r="K50" s="525" t="n"/>
      <c r="L50" s="525" t="n"/>
      <c r="AG50" s="659" t="n"/>
    </row>
    <row customFormat="true" ht="16.5" outlineLevel="0" r="51" s="100">
      <c r="A51" s="481" t="n"/>
      <c r="B51" s="481" t="n"/>
      <c r="C51" s="481" t="n"/>
      <c r="D51" s="481" t="n"/>
      <c r="E51" s="481" t="n"/>
      <c r="F51" s="481" t="n"/>
      <c r="G51" s="485" t="n"/>
      <c r="H51" s="635" t="n"/>
      <c r="I51" s="413" t="s">
        <v>767</v>
      </c>
      <c r="J51" s="525" t="n"/>
      <c r="K51" s="525" t="n"/>
      <c r="L51" s="525" t="n"/>
      <c r="M51" s="395" t="n"/>
      <c r="AG51" s="659" t="n"/>
    </row>
    <row customFormat="true" ht="16.5" outlineLevel="0" r="52" s="100">
      <c r="A52" s="481" t="n"/>
      <c r="B52" s="481" t="n"/>
      <c r="C52" s="481" t="n"/>
      <c r="D52" s="481" t="n"/>
      <c r="E52" s="481" t="n"/>
      <c r="F52" s="481" t="n"/>
      <c r="G52" s="485" t="n"/>
      <c r="H52" s="635" t="n"/>
      <c r="I52" s="1" t="n"/>
      <c r="J52" s="525" t="n"/>
      <c r="K52" s="525" t="n"/>
      <c r="L52" s="525" t="n"/>
      <c r="M52" s="395" t="n"/>
      <c r="AG52" s="659" t="n"/>
    </row>
    <row customFormat="true" ht="17.25" outlineLevel="0" r="53" s="100">
      <c r="A53" s="481" t="n"/>
      <c r="B53" s="481" t="n"/>
      <c r="C53" s="481" t="n"/>
      <c r="D53" s="481" t="n"/>
      <c r="E53" s="481" t="n"/>
      <c r="F53" s="481" t="n"/>
      <c r="G53" s="485" t="n"/>
      <c r="H53" s="635" t="n"/>
      <c r="I53" s="631" t="s">
        <v>768</v>
      </c>
      <c r="J53" s="631" t="n"/>
      <c r="K53" s="525" t="n"/>
      <c r="L53" s="525" t="n"/>
      <c r="AG53" s="659" t="n"/>
    </row>
    <row customFormat="true" ht="16.5" outlineLevel="0" r="54" s="100">
      <c r="A54" s="481" t="n"/>
      <c r="B54" s="481" t="n"/>
      <c r="C54" s="481" t="n"/>
      <c r="D54" s="481" t="n"/>
      <c r="E54" s="481" t="n"/>
      <c r="F54" s="481" t="n"/>
      <c r="G54" s="485" t="n"/>
      <c r="H54" s="635" t="n"/>
      <c r="I54" s="413" t="s">
        <v>769</v>
      </c>
      <c r="J54" s="413" t="n"/>
      <c r="K54" s="413" t="n"/>
      <c r="L54" s="413" t="n"/>
      <c r="M54" s="413" t="n"/>
      <c r="AG54" s="659" t="n"/>
    </row>
    <row ht="18.75" outlineLevel="0" r="55">
      <c r="A55" s="374" t="n"/>
      <c r="B55" s="374" t="n"/>
      <c r="C55" s="374" t="n">
        <v>1</v>
      </c>
      <c r="D55" s="374" t="e">
        <f aca="false" ca="false" dt2D="false" dtr="false" t="normal">J55</f>
        <v>#N/A</v>
      </c>
      <c r="E55" s="374" t="e">
        <f aca="false" ca="false" dt2D="false" dtr="false" t="normal">VLOOKUP(I55, 'ТехЛист'!$L:$N, 3, 0)</f>
        <v>#N/A</v>
      </c>
      <c r="F55" s="374" t="e">
        <f aca="false" ca="false" dt2D="false" dtr="false" t="normal">K55</f>
        <v>#N/A</v>
      </c>
      <c r="G55" s="374" t="n">
        <f aca="false" ca="false" dt2D="false" dtr="false" t="normal">I55</f>
        <v>0</v>
      </c>
      <c r="H55" s="520" t="s">
        <v>177</v>
      </c>
      <c r="I55" s="416" t="n"/>
      <c r="J55" s="417" t="e">
        <f aca="false" ca="false" dt2D="false" dtr="false" t="normal">VLOOKUP(I55, 'Допущения'!$B$8:$E$15, 4, 0)</f>
        <v>#N/A</v>
      </c>
      <c r="K55" s="418" t="e">
        <f aca="false" ca="false" dt2D="false" dtr="false" t="normal">VLOOKUP(I55, 'ТехЛист'!$L:$M, 2, 0)</f>
        <v>#N/A</v>
      </c>
      <c r="L55" s="418" t="n"/>
      <c r="M55" s="418" t="n"/>
      <c r="N55" s="418" t="n"/>
      <c r="O55" s="418" t="n"/>
      <c r="P55" s="418" t="n"/>
      <c r="Q55" s="418" t="n"/>
      <c r="R55" s="418" t="n"/>
      <c r="S55" s="418" t="n"/>
      <c r="T55" s="418" t="n"/>
      <c r="U55" s="418" t="n"/>
      <c r="V55" s="418" t="n"/>
      <c r="W55" s="418" t="n"/>
      <c r="X55" s="418" t="n"/>
      <c r="Y55" s="418" t="n"/>
      <c r="Z55" s="418" t="n"/>
      <c r="AA55" s="418" t="n"/>
      <c r="AB55" s="418" t="n"/>
      <c r="AC55" s="418" t="n"/>
      <c r="AD55" s="418" t="n"/>
      <c r="AE55" s="418" t="n"/>
      <c r="AF55" s="418" t="n"/>
      <c r="AG55" s="418" t="n"/>
      <c r="AH55" s="418" t="n"/>
      <c r="AI55" s="418" t="n"/>
      <c r="AJ55" s="418" t="n"/>
      <c r="AK55" s="418" t="n"/>
      <c r="AL55" s="418" t="n"/>
      <c r="AM55" s="418" t="n"/>
      <c r="AN55" s="418" t="n"/>
      <c r="AO55" s="418" t="n"/>
      <c r="AP55" s="418" t="n"/>
      <c r="AQ55" s="418" t="n"/>
      <c r="AR55" s="418" t="n"/>
      <c r="AS55" s="418" t="n"/>
      <c r="AT55" s="418" t="n"/>
      <c r="AU55" s="418" t="n"/>
      <c r="AV55" s="418" t="n"/>
      <c r="AW55" s="418" t="n"/>
      <c r="AX55" s="418" t="n"/>
      <c r="AY55" s="418" t="n"/>
      <c r="AZ55" s="418" t="n"/>
      <c r="BA55" s="418" t="n"/>
      <c r="BB55" s="418" t="n"/>
      <c r="BC55" s="418" t="n"/>
      <c r="BD55" s="418" t="n"/>
      <c r="BE55" s="418" t="n"/>
      <c r="BF55" s="418" t="n"/>
      <c r="BG55" s="418" t="n"/>
      <c r="BH55" s="418" t="n"/>
      <c r="BI55" s="418" t="n"/>
      <c r="BJ55" s="418" t="n"/>
      <c r="BK55" s="418" t="n"/>
      <c r="BL55" s="418" t="n"/>
      <c r="BM55" s="418" t="n"/>
      <c r="BN55" s="418" t="n"/>
      <c r="BO55" s="418" t="n"/>
      <c r="BP55" s="418" t="n"/>
      <c r="BQ55" s="418" t="n"/>
      <c r="BR55" s="418" t="n"/>
      <c r="BS55" s="418" t="n"/>
      <c r="BT55" s="418" t="n"/>
    </row>
    <row hidden="true" ht="16.5" outlineLevel="1" r="56">
      <c r="C56" s="481" t="s">
        <v>489</v>
      </c>
      <c r="D56" s="489" t="e">
        <f aca="false" ca="false" dt2D="false" dtr="false" t="normal">D55</f>
        <v>#N/A</v>
      </c>
      <c r="E56" s="481" t="e">
        <f aca="false" ca="false" dt2D="false" dtr="false" t="normal">E55</f>
        <v>#N/A</v>
      </c>
      <c r="F56" s="481" t="e">
        <f aca="false" ca="false" dt2D="false" dtr="false" t="normal">F55</f>
        <v>#N/A</v>
      </c>
      <c r="G56" s="485" t="n">
        <f aca="false" ca="false" dt2D="false" dtr="false" t="normal">G55</f>
        <v>0</v>
      </c>
      <c r="I56" s="660" t="s">
        <v>770</v>
      </c>
      <c r="J56" s="660" t="n"/>
      <c r="K56" s="170" t="n"/>
      <c r="L56" s="533" t="s">
        <v>259</v>
      </c>
      <c r="M56" s="661" t="n"/>
      <c r="N56" s="661" t="n"/>
      <c r="O56" s="661" t="n"/>
      <c r="P56" s="661" t="n"/>
      <c r="Q56" s="661" t="n"/>
      <c r="R56" s="661" t="n"/>
      <c r="S56" s="661" t="n"/>
      <c r="T56" s="661" t="n"/>
      <c r="U56" s="661" t="n"/>
      <c r="V56" s="661" t="n"/>
      <c r="W56" s="661" t="n"/>
      <c r="X56" s="661" t="n"/>
      <c r="Y56" s="661" t="n"/>
      <c r="Z56" s="661" t="n"/>
      <c r="AA56" s="661" t="n"/>
      <c r="AB56" s="661" t="n"/>
      <c r="AC56" s="661" t="n"/>
      <c r="AD56" s="661" t="n"/>
      <c r="AE56" s="661" t="n"/>
      <c r="AF56" s="661" t="n"/>
      <c r="AG56" s="661" t="n"/>
      <c r="AH56" s="661" t="n"/>
      <c r="AI56" s="661" t="n"/>
      <c r="AJ56" s="661" t="n"/>
      <c r="AK56" s="661" t="n"/>
      <c r="AL56" s="661" t="n"/>
      <c r="AM56" s="661" t="n"/>
      <c r="AN56" s="661" t="n"/>
      <c r="AO56" s="661" t="n"/>
      <c r="AP56" s="661" t="n"/>
      <c r="AQ56" s="662" t="n"/>
      <c r="AR56" s="662" t="n"/>
      <c r="AS56" s="662" t="n"/>
      <c r="AT56" s="662" t="n"/>
      <c r="AU56" s="662" t="n"/>
      <c r="AV56" s="662" t="n"/>
      <c r="AW56" s="662" t="n"/>
      <c r="AX56" s="662" t="n"/>
      <c r="AY56" s="662" t="n"/>
      <c r="AZ56" s="662" t="n"/>
      <c r="BA56" s="662" t="n"/>
      <c r="BB56" s="662" t="n"/>
      <c r="BC56" s="662" t="n"/>
      <c r="BD56" s="662" t="n"/>
      <c r="BE56" s="662" t="n"/>
      <c r="BF56" s="662" t="n"/>
      <c r="BG56" s="662" t="n"/>
      <c r="BH56" s="662" t="n"/>
      <c r="BI56" s="662" t="n"/>
      <c r="BJ56" s="662" t="n"/>
      <c r="BK56" s="662" t="n"/>
      <c r="BL56" s="662" t="n"/>
      <c r="BM56" s="662" t="n"/>
      <c r="BN56" s="662" t="n"/>
      <c r="BO56" s="662" t="n"/>
      <c r="BP56" s="662" t="n"/>
      <c r="BQ56" s="662" t="n"/>
      <c r="BR56" s="662" t="n"/>
      <c r="BS56" s="662" t="n"/>
      <c r="BT56" s="662" t="n"/>
    </row>
    <row hidden="true" ht="16.5" outlineLevel="1" r="57">
      <c r="B57" s="481" t="s">
        <v>761</v>
      </c>
      <c r="D57" s="489" t="e">
        <f aca="false" ca="false" dt2D="false" dtr="false" t="normal">D56</f>
        <v>#N/A</v>
      </c>
      <c r="E57" s="481" t="e">
        <f aca="false" ca="false" dt2D="false" dtr="false" t="normal">E56</f>
        <v>#N/A</v>
      </c>
      <c r="F57" s="481" t="e">
        <f aca="false" ca="false" dt2D="false" dtr="false" t="normal">F56</f>
        <v>#N/A</v>
      </c>
      <c r="G57" s="485" t="n">
        <f aca="false" ca="false" dt2D="false" dtr="false" t="normal">G56</f>
        <v>0</v>
      </c>
      <c r="I57" s="580" t="s">
        <v>771</v>
      </c>
      <c r="J57" s="580" t="n"/>
      <c r="K57" s="170" t="n"/>
      <c r="L57" s="533" t="s">
        <v>772</v>
      </c>
      <c r="M57" s="567" t="n"/>
      <c r="N57" s="567" t="n"/>
      <c r="O57" s="567" t="n"/>
      <c r="P57" s="567" t="n"/>
      <c r="Q57" s="567" t="n"/>
      <c r="R57" s="567" t="n"/>
      <c r="S57" s="567" t="n"/>
      <c r="T57" s="567" t="n"/>
      <c r="U57" s="567" t="n"/>
      <c r="V57" s="567" t="n"/>
      <c r="W57" s="567" t="n"/>
      <c r="X57" s="567" t="n"/>
      <c r="Y57" s="567" t="n"/>
      <c r="Z57" s="567" t="n"/>
      <c r="AA57" s="567" t="n"/>
      <c r="AB57" s="567" t="n"/>
      <c r="AC57" s="567" t="n"/>
      <c r="AD57" s="567" t="n"/>
      <c r="AE57" s="567" t="n"/>
      <c r="AF57" s="567" t="n"/>
      <c r="AG57" s="567" t="n"/>
      <c r="AH57" s="567" t="n"/>
      <c r="AI57" s="567" t="n"/>
      <c r="AJ57" s="567" t="n"/>
      <c r="AK57" s="567" t="n"/>
      <c r="AL57" s="567" t="n"/>
      <c r="AM57" s="567" t="n"/>
      <c r="AN57" s="567" t="n"/>
      <c r="AO57" s="567" t="n"/>
      <c r="AP57" s="567" t="n"/>
      <c r="AQ57" s="567" t="n"/>
      <c r="AR57" s="567" t="n"/>
      <c r="AS57" s="567" t="n"/>
      <c r="AT57" s="567" t="n"/>
      <c r="AU57" s="567" t="n"/>
      <c r="AV57" s="567" t="n"/>
      <c r="AW57" s="567" t="n"/>
      <c r="AX57" s="567" t="n"/>
      <c r="AY57" s="567" t="n"/>
      <c r="AZ57" s="567" t="n"/>
      <c r="BA57" s="567" t="n"/>
      <c r="BB57" s="567" t="n"/>
      <c r="BC57" s="567" t="n"/>
      <c r="BD57" s="567" t="n"/>
      <c r="BE57" s="567" t="n"/>
      <c r="BF57" s="567" t="n"/>
      <c r="BG57" s="567" t="n"/>
      <c r="BH57" s="567" t="n"/>
      <c r="BI57" s="567" t="n"/>
      <c r="BJ57" s="567" t="n"/>
      <c r="BK57" s="567" t="n"/>
      <c r="BL57" s="567" t="n"/>
      <c r="BM57" s="567" t="n"/>
      <c r="BN57" s="567" t="n"/>
      <c r="BO57" s="567" t="n"/>
      <c r="BP57" s="567" t="n"/>
      <c r="BQ57" s="567" t="n"/>
      <c r="BR57" s="567" t="n"/>
      <c r="BS57" s="567" t="n"/>
      <c r="BT57" s="567" t="n"/>
    </row>
    <row customFormat="true" hidden="true" ht="16.5" outlineLevel="1" r="58" s="130">
      <c r="A58" s="506" t="n"/>
      <c r="B58" s="506" t="n"/>
      <c r="C58" s="506" t="n"/>
      <c r="D58" s="489" t="e">
        <f aca="false" ca="false" dt2D="false" dtr="false" t="normal">D57</f>
        <v>#N/A</v>
      </c>
      <c r="E58" s="481" t="e">
        <f aca="false" ca="false" dt2D="false" dtr="false" t="normal">E57</f>
        <v>#N/A</v>
      </c>
      <c r="F58" s="481" t="e">
        <f aca="false" ca="false" dt2D="false" dtr="false" t="normal">F57</f>
        <v>#N/A</v>
      </c>
      <c r="G58" s="485" t="n">
        <f aca="false" ca="false" dt2D="false" dtr="false" t="normal">G57</f>
        <v>0</v>
      </c>
      <c r="H58" s="663" t="n"/>
      <c r="I58" s="580" t="n"/>
      <c r="J58" s="664" t="n"/>
      <c r="K58" s="665" t="n"/>
      <c r="L58" s="665" t="n"/>
      <c r="M58" s="666" t="n"/>
      <c r="N58" s="666" t="n"/>
      <c r="O58" s="666" t="n"/>
      <c r="P58" s="666" t="n"/>
      <c r="Q58" s="666" t="n"/>
      <c r="R58" s="666" t="n"/>
      <c r="S58" s="666" t="n"/>
      <c r="T58" s="666" t="n"/>
      <c r="U58" s="666" t="n"/>
      <c r="V58" s="666" t="n"/>
      <c r="W58" s="666" t="n"/>
      <c r="X58" s="666" t="n"/>
      <c r="Y58" s="666" t="n"/>
      <c r="Z58" s="666" t="n"/>
      <c r="AA58" s="666" t="n"/>
      <c r="AB58" s="666" t="n"/>
      <c r="AC58" s="666" t="n"/>
      <c r="AD58" s="666" t="n"/>
      <c r="AE58" s="666" t="n"/>
      <c r="AF58" s="666" t="n"/>
      <c r="AG58" s="666" t="n"/>
      <c r="AH58" s="666" t="n"/>
      <c r="AI58" s="666" t="n"/>
      <c r="AJ58" s="666" t="n"/>
      <c r="AK58" s="666" t="n"/>
      <c r="AL58" s="666" t="n"/>
      <c r="AM58" s="666" t="n"/>
      <c r="AN58" s="666" t="n"/>
      <c r="AO58" s="666" t="n"/>
      <c r="AP58" s="666" t="n"/>
      <c r="AQ58" s="666" t="n"/>
      <c r="AR58" s="666" t="n"/>
      <c r="AS58" s="666" t="n"/>
      <c r="AT58" s="666" t="n"/>
      <c r="AU58" s="666" t="n"/>
      <c r="AV58" s="666" t="n"/>
      <c r="AW58" s="666" t="n"/>
      <c r="AX58" s="666" t="n"/>
      <c r="AY58" s="666" t="n"/>
      <c r="AZ58" s="666" t="n"/>
      <c r="BA58" s="666" t="n"/>
      <c r="BB58" s="666" t="n"/>
      <c r="BC58" s="666" t="n"/>
      <c r="BD58" s="666" t="n"/>
      <c r="BE58" s="666" t="n"/>
      <c r="BF58" s="666" t="n"/>
      <c r="BG58" s="666" t="n"/>
      <c r="BH58" s="666" t="n"/>
      <c r="BI58" s="666" t="n"/>
      <c r="BJ58" s="666" t="n"/>
      <c r="BK58" s="666" t="n"/>
      <c r="BL58" s="666" t="n"/>
      <c r="BM58" s="666" t="n"/>
      <c r="BN58" s="666" t="n"/>
      <c r="BO58" s="666" t="n"/>
      <c r="BP58" s="666" t="n"/>
      <c r="BQ58" s="666" t="n"/>
      <c r="BR58" s="666" t="n"/>
      <c r="BS58" s="666" t="n"/>
      <c r="BT58" s="666" t="n"/>
    </row>
    <row hidden="true" ht="16.5" outlineLevel="1" r="59">
      <c r="D59" s="489" t="e">
        <f aca="false" ca="false" dt2D="false" dtr="false" t="normal">D58</f>
        <v>#N/A</v>
      </c>
      <c r="E59" s="481" t="e">
        <f aca="false" ca="false" dt2D="false" dtr="false" t="normal">E58</f>
        <v>#N/A</v>
      </c>
      <c r="F59" s="481" t="e">
        <f aca="false" ca="false" dt2D="false" dtr="false" t="normal">F58</f>
        <v>#N/A</v>
      </c>
      <c r="G59" s="485" t="n">
        <f aca="false" ca="false" dt2D="false" dtr="false" t="normal">G58</f>
        <v>0</v>
      </c>
      <c r="I59" s="660" t="s">
        <v>773</v>
      </c>
      <c r="J59" s="660" t="n"/>
    </row>
    <row hidden="true" ht="16.5" outlineLevel="1" r="60">
      <c r="C60" s="481" t="s">
        <v>490</v>
      </c>
      <c r="D60" s="489" t="e">
        <f aca="false" ca="false" dt2D="false" dtr="false" t="normal">D59</f>
        <v>#N/A</v>
      </c>
      <c r="E60" s="481" t="e">
        <f aca="false" ca="false" dt2D="false" dtr="false" t="normal">E59</f>
        <v>#N/A</v>
      </c>
      <c r="F60" s="481" t="e">
        <f aca="false" ca="false" dt2D="false" dtr="false" t="normal">F59</f>
        <v>#N/A</v>
      </c>
      <c r="G60" s="485" t="n">
        <f aca="false" ca="false" dt2D="false" dtr="false" t="normal">G59</f>
        <v>0</v>
      </c>
      <c r="I60" s="667" t="s">
        <v>774</v>
      </c>
      <c r="J60" s="667" t="n"/>
      <c r="K60" s="567" t="n"/>
      <c r="L60" s="170" t="n"/>
      <c r="M60" s="244" t="n">
        <f aca="false" ca="false" dt2D="false" dtr="false" t="normal">$K60*M56*SUMIF('Периоды'!$K$66:$K$72, $G60, 'Периоды'!L$66:BS$72)</f>
        <v>0</v>
      </c>
      <c r="N60" s="244" t="n">
        <f aca="false" ca="false" dt2D="false" dtr="false" t="normal">$K60*N56*SUMIF('Периоды'!$K$66:$K$72, $G60, 'Периоды'!M$66:BT$72)</f>
        <v>0</v>
      </c>
      <c r="O60" s="244" t="n">
        <f aca="false" ca="false" dt2D="false" dtr="false" t="normal">$K60*O56*SUMIF('Периоды'!$K$66:$K$72, $G60, 'Периоды'!N$66:BU$72)</f>
        <v>0</v>
      </c>
      <c r="P60" s="244" t="n">
        <f aca="false" ca="false" dt2D="false" dtr="false" t="normal">$K60*P56*SUMIF('Периоды'!$K$66:$K$72, $G60, 'Периоды'!O$66:BV$72)</f>
        <v>0</v>
      </c>
      <c r="Q60" s="244" t="n">
        <f aca="false" ca="false" dt2D="false" dtr="false" t="normal">$K60*Q56*SUMIF('Периоды'!$K$66:$K$72, $G60, 'Периоды'!P$66:BW$72)</f>
        <v>0</v>
      </c>
      <c r="R60" s="244" t="n">
        <f aca="false" ca="false" dt2D="false" dtr="false" t="normal">$K60*R56*SUMIF('Периоды'!$K$66:$K$72, $G60, 'Периоды'!Q$66:BX$72)</f>
        <v>0</v>
      </c>
      <c r="S60" s="244" t="n">
        <f aca="false" ca="false" dt2D="false" dtr="false" t="normal">$K60*S56*SUMIF('Периоды'!$K$66:$K$72, $G60, 'Периоды'!R$66:BY$72)</f>
        <v>0</v>
      </c>
      <c r="T60" s="244" t="n">
        <f aca="false" ca="false" dt2D="false" dtr="false" t="normal">$K60*T56*SUMIF('Периоды'!$K$66:$K$72, $G60, 'Периоды'!S$66:BZ$72)</f>
        <v>0</v>
      </c>
      <c r="U60" s="244" t="n">
        <f aca="false" ca="false" dt2D="false" dtr="false" t="normal">$K60*U56*SUMIF('Периоды'!$K$66:$K$72, $G60, 'Периоды'!T$66:CA$72)</f>
        <v>0</v>
      </c>
      <c r="V60" s="244" t="n">
        <f aca="false" ca="false" dt2D="false" dtr="false" t="normal">$K60*V56*SUMIF('Периоды'!$K$66:$K$72, $G60, 'Периоды'!U$66:CB$72)</f>
        <v>0</v>
      </c>
      <c r="W60" s="244" t="n">
        <f aca="false" ca="false" dt2D="false" dtr="false" t="normal">$K60*W56*SUMIF('Периоды'!$K$66:$K$72, $G60, 'Периоды'!V$66:CC$72)</f>
        <v>0</v>
      </c>
      <c r="X60" s="244" t="n">
        <f aca="false" ca="false" dt2D="false" dtr="false" t="normal">$K60*X56*SUMIF('Периоды'!$K$66:$K$72, $G60, 'Периоды'!W$66:CD$72)</f>
        <v>0</v>
      </c>
      <c r="Y60" s="244" t="n">
        <f aca="false" ca="false" dt2D="false" dtr="false" t="normal">$K60*Y56*SUMIF('Периоды'!$K$66:$K$72, $G60, 'Периоды'!X$66:CE$72)</f>
        <v>0</v>
      </c>
      <c r="Z60" s="244" t="n">
        <f aca="false" ca="false" dt2D="false" dtr="false" t="normal">$K60*Z56*SUMIF('Периоды'!$K$66:$K$72, $G60, 'Периоды'!Y$66:CF$72)</f>
        <v>0</v>
      </c>
      <c r="AA60" s="244" t="n">
        <f aca="false" ca="false" dt2D="false" dtr="false" t="normal">$K60*AA56*SUMIF('Периоды'!$K$66:$K$72, $G60, 'Периоды'!Z$66:CG$72)</f>
        <v>0</v>
      </c>
      <c r="AB60" s="244" t="n">
        <f aca="false" ca="false" dt2D="false" dtr="false" t="normal">$K60*AB56*SUMIF('Периоды'!$K$66:$K$72, $G60, 'Периоды'!AA$66:CH$72)</f>
        <v>0</v>
      </c>
      <c r="AC60" s="244" t="n">
        <f aca="false" ca="false" dt2D="false" dtr="false" t="normal">$K60*AC56*SUMIF('Периоды'!$K$66:$K$72, $G60, 'Периоды'!AB$66:CI$72)</f>
        <v>0</v>
      </c>
      <c r="AD60" s="244" t="n">
        <f aca="false" ca="false" dt2D="false" dtr="false" t="normal">$K60*AD56*SUMIF('Периоды'!$K$66:$K$72, $G60, 'Периоды'!AC$66:CJ$72)</f>
        <v>0</v>
      </c>
      <c r="AE60" s="244" t="n">
        <f aca="false" ca="false" dt2D="false" dtr="false" t="normal">$K60*AE56*SUMIF('Периоды'!$K$66:$K$72, $G60, 'Периоды'!AD$66:CK$72)</f>
        <v>0</v>
      </c>
      <c r="AF60" s="244" t="n">
        <f aca="false" ca="false" dt2D="false" dtr="false" t="normal">$K60*AF56*SUMIF('Периоды'!$K$66:$K$72, $G60, 'Периоды'!AE$66:CL$72)</f>
        <v>0</v>
      </c>
      <c r="AG60" s="244" t="n">
        <f aca="false" ca="false" dt2D="false" dtr="false" t="normal">$K60*AG56*SUMIF('Периоды'!$K$66:$K$72, $G60, 'Периоды'!AF$66:CM$72)</f>
        <v>0</v>
      </c>
      <c r="AH60" s="244" t="n">
        <f aca="false" ca="false" dt2D="false" dtr="false" t="normal">$K60*AH56*SUMIF('Периоды'!$K$66:$K$72, $G60, 'Периоды'!AG$66:CN$72)</f>
        <v>0</v>
      </c>
      <c r="AI60" s="244" t="n">
        <f aca="false" ca="false" dt2D="false" dtr="false" t="normal">$K60*AI56*SUMIF('Периоды'!$K$66:$K$72, $G60, 'Периоды'!AH$66:CO$72)</f>
        <v>0</v>
      </c>
      <c r="AJ60" s="244" t="n">
        <f aca="false" ca="false" dt2D="false" dtr="false" t="normal">$K60*AJ56*SUMIF('Периоды'!$K$66:$K$72, $G60, 'Периоды'!AI$66:CP$72)</f>
        <v>0</v>
      </c>
      <c r="AK60" s="244" t="n">
        <f aca="false" ca="false" dt2D="false" dtr="false" t="normal">$K60*AK56*SUMIF('Периоды'!$K$66:$K$72, $G60, 'Периоды'!AJ$66:CQ$72)</f>
        <v>0</v>
      </c>
      <c r="AL60" s="244" t="n">
        <f aca="false" ca="false" dt2D="false" dtr="false" t="normal">$K60*AL56*SUMIF('Периоды'!$K$66:$K$72, $G60, 'Периоды'!AK$66:CR$72)</f>
        <v>0</v>
      </c>
      <c r="AM60" s="244" t="n">
        <f aca="false" ca="false" dt2D="false" dtr="false" t="normal">$K60*AM56*SUMIF('Периоды'!$K$66:$K$72, $G60, 'Периоды'!AL$66:CS$72)</f>
        <v>0</v>
      </c>
      <c r="AN60" s="244" t="n">
        <f aca="false" ca="false" dt2D="false" dtr="false" t="normal">$K60*AN56*SUMIF('Периоды'!$K$66:$K$72, $G60, 'Периоды'!AM$66:CT$72)</f>
        <v>0</v>
      </c>
      <c r="AO60" s="244" t="n">
        <f aca="false" ca="false" dt2D="false" dtr="false" t="normal">$K60*AO56*SUMIF('Периоды'!$K$66:$K$72, $G60, 'Периоды'!AN$66:CU$72)</f>
        <v>0</v>
      </c>
      <c r="AP60" s="244" t="n">
        <f aca="false" ca="false" dt2D="false" dtr="false" t="normal">$K60*AP56*SUMIF('Периоды'!$K$66:$K$72, $G60, 'Периоды'!AO$66:CV$72)</f>
        <v>0</v>
      </c>
      <c r="AQ60" s="244" t="n">
        <f aca="false" ca="false" dt2D="false" dtr="false" t="normal">$K60*AQ56*SUMIF('Периоды'!$K$66:$K$72, $G60, 'Периоды'!AP$66:CW$72)</f>
        <v>0</v>
      </c>
      <c r="AR60" s="244" t="n">
        <f aca="false" ca="false" dt2D="false" dtr="false" t="normal">$K60*AR56*SUMIF('Периоды'!$K$66:$K$72, $G60, 'Периоды'!AQ$66:CX$72)</f>
        <v>0</v>
      </c>
      <c r="AS60" s="244" t="n">
        <f aca="false" ca="false" dt2D="false" dtr="false" t="normal">$K60*AS56*SUMIF('Периоды'!$K$66:$K$72, $G60, 'Периоды'!AR$66:CY$72)</f>
        <v>0</v>
      </c>
      <c r="AT60" s="244" t="n">
        <f aca="false" ca="false" dt2D="false" dtr="false" t="normal">$K60*AT56*SUMIF('Периоды'!$K$66:$K$72, $G60, 'Периоды'!AS$66:CZ$72)</f>
        <v>0</v>
      </c>
      <c r="AU60" s="244" t="n">
        <f aca="false" ca="false" dt2D="false" dtr="false" t="normal">$K60*AU56*SUMIF('Периоды'!$K$66:$K$72, $G60, 'Периоды'!AT$66:DA$72)</f>
        <v>0</v>
      </c>
      <c r="AV60" s="244" t="n">
        <f aca="false" ca="false" dt2D="false" dtr="false" t="normal">$K60*AV56*SUMIF('Периоды'!$K$66:$K$72, $G60, 'Периоды'!AU$66:DB$72)</f>
        <v>0</v>
      </c>
      <c r="AW60" s="244" t="n">
        <f aca="false" ca="false" dt2D="false" dtr="false" t="normal">$K60*AW56*SUMIF('Периоды'!$K$66:$K$72, $G60, 'Периоды'!AV$66:DC$72)</f>
        <v>0</v>
      </c>
      <c r="AX60" s="244" t="n">
        <f aca="false" ca="false" dt2D="false" dtr="false" t="normal">$K60*AX56*SUMIF('Периоды'!$K$66:$K$72, $G60, 'Периоды'!AW$66:DD$72)</f>
        <v>0</v>
      </c>
      <c r="AY60" s="244" t="n">
        <f aca="false" ca="false" dt2D="false" dtr="false" t="normal">$K60*AY56*SUMIF('Периоды'!$K$66:$K$72, $G60, 'Периоды'!AX$66:DE$72)</f>
        <v>0</v>
      </c>
      <c r="AZ60" s="244" t="n">
        <f aca="false" ca="false" dt2D="false" dtr="false" t="normal">$K60*AZ56*SUMIF('Периоды'!$K$66:$K$72, $G60, 'Периоды'!AY$66:DF$72)</f>
        <v>0</v>
      </c>
      <c r="BA60" s="244" t="n">
        <f aca="false" ca="false" dt2D="false" dtr="false" t="normal">$K60*BA56*SUMIF('Периоды'!$K$66:$K$72, $G60, 'Периоды'!AZ$66:DG$72)</f>
        <v>0</v>
      </c>
      <c r="BB60" s="244" t="n">
        <f aca="false" ca="false" dt2D="false" dtr="false" t="normal">$K60*BB56*SUMIF('Периоды'!$K$66:$K$72, $G60, 'Периоды'!BA$66:DH$72)</f>
        <v>0</v>
      </c>
      <c r="BC60" s="244" t="n">
        <f aca="false" ca="false" dt2D="false" dtr="false" t="normal">$K60*BC56*SUMIF('Периоды'!$K$66:$K$72, $G60, 'Периоды'!BB$66:DI$72)</f>
        <v>0</v>
      </c>
      <c r="BD60" s="244" t="n">
        <f aca="false" ca="false" dt2D="false" dtr="false" t="normal">$K60*BD56*SUMIF('Периоды'!$K$66:$K$72, $G60, 'Периоды'!BC$66:DJ$72)</f>
        <v>0</v>
      </c>
      <c r="BE60" s="244" t="n">
        <f aca="false" ca="false" dt2D="false" dtr="false" t="normal">$K60*BE56*SUMIF('Периоды'!$K$66:$K$72, $G60, 'Периоды'!BD$66:DK$72)</f>
        <v>0</v>
      </c>
      <c r="BF60" s="244" t="n">
        <f aca="false" ca="false" dt2D="false" dtr="false" t="normal">$K60*BF56*SUMIF('Периоды'!$K$66:$K$72, $G60, 'Периоды'!BE$66:DL$72)</f>
        <v>0</v>
      </c>
      <c r="BG60" s="244" t="n">
        <f aca="false" ca="false" dt2D="false" dtr="false" t="normal">$K60*BG56*SUMIF('Периоды'!$K$66:$K$72, $G60, 'Периоды'!BF$66:DM$72)</f>
        <v>0</v>
      </c>
      <c r="BH60" s="244" t="n">
        <f aca="false" ca="false" dt2D="false" dtr="false" t="normal">$K60*BH56*SUMIF('Периоды'!$K$66:$K$72, $G60, 'Периоды'!BG$66:DN$72)</f>
        <v>0</v>
      </c>
      <c r="BI60" s="244" t="n">
        <f aca="false" ca="false" dt2D="false" dtr="false" t="normal">$K60*BI56*SUMIF('Периоды'!$K$66:$K$72, $G60, 'Периоды'!BH$66:DO$72)</f>
        <v>0</v>
      </c>
      <c r="BJ60" s="244" t="n">
        <f aca="false" ca="false" dt2D="false" dtr="false" t="normal">$K60*BJ56*SUMIF('Периоды'!$K$66:$K$72, $G60, 'Периоды'!BI$66:DP$72)</f>
        <v>0</v>
      </c>
      <c r="BK60" s="244" t="n">
        <f aca="false" ca="false" dt2D="false" dtr="false" t="normal">$K60*BK56*SUMIF('Периоды'!$K$66:$K$72, $G60, 'Периоды'!BJ$66:DQ$72)</f>
        <v>0</v>
      </c>
      <c r="BL60" s="244" t="n">
        <f aca="false" ca="false" dt2D="false" dtr="false" t="normal">$K60*BL56*SUMIF('Периоды'!$K$66:$K$72, $G60, 'Периоды'!BK$66:DR$72)</f>
        <v>0</v>
      </c>
      <c r="BM60" s="244" t="n">
        <f aca="false" ca="false" dt2D="false" dtr="false" t="normal">$K60*BM56*SUMIF('Периоды'!$K$66:$K$72, $G60, 'Периоды'!BL$66:DS$72)</f>
        <v>0</v>
      </c>
      <c r="BN60" s="244" t="n">
        <f aca="false" ca="false" dt2D="false" dtr="false" t="normal">$K60*BN56*SUMIF('Периоды'!$K$66:$K$72, $G60, 'Периоды'!BM$66:DT$72)</f>
        <v>0</v>
      </c>
      <c r="BO60" s="244" t="n">
        <f aca="false" ca="false" dt2D="false" dtr="false" t="normal">$K60*BO56*SUMIF('Периоды'!$K$66:$K$72, $G60, 'Периоды'!BN$66:DU$72)</f>
        <v>0</v>
      </c>
      <c r="BP60" s="244" t="n">
        <f aca="false" ca="false" dt2D="false" dtr="false" t="normal">$K60*BP56*SUMIF('Периоды'!$K$66:$K$72, $G60, 'Периоды'!BO$66:DV$72)</f>
        <v>0</v>
      </c>
      <c r="BQ60" s="244" t="n">
        <f aca="false" ca="false" dt2D="false" dtr="false" t="normal">$K60*BQ56*SUMIF('Периоды'!$K$66:$K$72, $G60, 'Периоды'!BP$66:DW$72)</f>
        <v>0</v>
      </c>
      <c r="BR60" s="244" t="n">
        <f aca="false" ca="false" dt2D="false" dtr="false" t="normal">$K60*BR56*SUMIF('Периоды'!$K$66:$K$72, $G60, 'Периоды'!BQ$66:DX$72)</f>
        <v>0</v>
      </c>
      <c r="BS60" s="244" t="n">
        <f aca="false" ca="false" dt2D="false" dtr="false" t="normal">$K60*BS56*SUMIF('Периоды'!$K$66:$K$72, $G60, 'Периоды'!BR$66:DY$72)</f>
        <v>0</v>
      </c>
      <c r="BT60" s="244" t="n">
        <f aca="false" ca="false" dt2D="false" dtr="false" t="normal">$K60*BT56*SUMIF('Периоды'!$K$66:$K$72, $G60, 'Периоды'!BS$66:DZ$72)</f>
        <v>0</v>
      </c>
    </row>
    <row hidden="true" ht="16.5" outlineLevel="1" r="61">
      <c r="C61" s="481" t="s">
        <v>490</v>
      </c>
      <c r="D61" s="489" t="e">
        <f aca="false" ca="false" dt2D="false" dtr="false" t="normal">D60</f>
        <v>#N/A</v>
      </c>
      <c r="E61" s="481" t="e">
        <f aca="false" ca="false" dt2D="false" dtr="false" t="normal">E60</f>
        <v>#N/A</v>
      </c>
      <c r="F61" s="481" t="e">
        <f aca="false" ca="false" dt2D="false" dtr="false" t="normal">F60</f>
        <v>#N/A</v>
      </c>
      <c r="G61" s="485" t="n">
        <f aca="false" ca="false" dt2D="false" dtr="false" t="normal">G60</f>
        <v>0</v>
      </c>
      <c r="I61" s="667" t="s">
        <v>775</v>
      </c>
      <c r="J61" s="667" t="n"/>
      <c r="K61" s="567" t="n"/>
      <c r="L61" s="170" t="n"/>
      <c r="M61" s="244" t="n">
        <f aca="false" ca="false" dt2D="false" dtr="false" t="normal">$K61*M56*SUMIF('Периоды'!$K$66:$K$72, $G61, 'Периоды'!L$66:BS$72)</f>
        <v>0</v>
      </c>
      <c r="N61" s="244" t="n">
        <f aca="false" ca="false" dt2D="false" dtr="false" t="normal">$K61*N56*SUMIF('Периоды'!$K$66:$K$72, $G61, 'Периоды'!M$66:BT$72)</f>
        <v>0</v>
      </c>
      <c r="O61" s="244" t="n">
        <f aca="false" ca="false" dt2D="false" dtr="false" t="normal">$K61*O56*SUMIF('Периоды'!$K$66:$K$72, $G61, 'Периоды'!N$66:BU$72)</f>
        <v>0</v>
      </c>
      <c r="P61" s="244" t="n">
        <f aca="false" ca="false" dt2D="false" dtr="false" t="normal">$K61*P56*SUMIF('Периоды'!$K$66:$K$72, $G61, 'Периоды'!O$66:BV$72)</f>
        <v>0</v>
      </c>
      <c r="Q61" s="244" t="n">
        <f aca="false" ca="false" dt2D="false" dtr="false" t="normal">$K61*Q56*SUMIF('Периоды'!$K$66:$K$72, $G61, 'Периоды'!P$66:BW$72)</f>
        <v>0</v>
      </c>
      <c r="R61" s="244" t="n">
        <f aca="false" ca="false" dt2D="false" dtr="false" t="normal">$K61*R56*SUMIF('Периоды'!$K$66:$K$72, $G61, 'Периоды'!Q$66:BX$72)</f>
        <v>0</v>
      </c>
      <c r="S61" s="244" t="n">
        <f aca="false" ca="false" dt2D="false" dtr="false" t="normal">$K61*S56*SUMIF('Периоды'!$K$66:$K$72, $G61, 'Периоды'!R$66:BY$72)</f>
        <v>0</v>
      </c>
      <c r="T61" s="244" t="n">
        <f aca="false" ca="false" dt2D="false" dtr="false" t="normal">$K61*T56*SUMIF('Периоды'!$K$66:$K$72, $G61, 'Периоды'!S$66:BZ$72)</f>
        <v>0</v>
      </c>
      <c r="U61" s="244" t="n">
        <f aca="false" ca="false" dt2D="false" dtr="false" t="normal">$K61*U56*SUMIF('Периоды'!$K$66:$K$72, $G61, 'Периоды'!T$66:CA$72)</f>
        <v>0</v>
      </c>
      <c r="V61" s="244" t="n">
        <f aca="false" ca="false" dt2D="false" dtr="false" t="normal">$K61*V56*SUMIF('Периоды'!$K$66:$K$72, $G61, 'Периоды'!U$66:CB$72)</f>
        <v>0</v>
      </c>
      <c r="W61" s="244" t="n">
        <f aca="false" ca="false" dt2D="false" dtr="false" t="normal">$K61*W56*SUMIF('Периоды'!$K$66:$K$72, $G61, 'Периоды'!V$66:CC$72)</f>
        <v>0</v>
      </c>
      <c r="X61" s="244" t="n">
        <f aca="false" ca="false" dt2D="false" dtr="false" t="normal">$K61*X56*SUMIF('Периоды'!$K$66:$K$72, $G61, 'Периоды'!W$66:CD$72)</f>
        <v>0</v>
      </c>
      <c r="Y61" s="244" t="n">
        <f aca="false" ca="false" dt2D="false" dtr="false" t="normal">$K61*Y56*SUMIF('Периоды'!$K$66:$K$72, $G61, 'Периоды'!X$66:CE$72)</f>
        <v>0</v>
      </c>
      <c r="Z61" s="244" t="n">
        <f aca="false" ca="false" dt2D="false" dtr="false" t="normal">$K61*Z56*SUMIF('Периоды'!$K$66:$K$72, $G61, 'Периоды'!Y$66:CF$72)</f>
        <v>0</v>
      </c>
      <c r="AA61" s="244" t="n">
        <f aca="false" ca="false" dt2D="false" dtr="false" t="normal">$K61*AA56*SUMIF('Периоды'!$K$66:$K$72, $G61, 'Периоды'!Z$66:CG$72)</f>
        <v>0</v>
      </c>
      <c r="AB61" s="244" t="n">
        <f aca="false" ca="false" dt2D="false" dtr="false" t="normal">$K61*AB56*SUMIF('Периоды'!$K$66:$K$72, $G61, 'Периоды'!AA$66:CH$72)</f>
        <v>0</v>
      </c>
      <c r="AC61" s="244" t="n">
        <f aca="false" ca="false" dt2D="false" dtr="false" t="normal">$K61*AC56*SUMIF('Периоды'!$K$66:$K$72, $G61, 'Периоды'!AB$66:CI$72)</f>
        <v>0</v>
      </c>
      <c r="AD61" s="244" t="n">
        <f aca="false" ca="false" dt2D="false" dtr="false" t="normal">$K61*AD56*SUMIF('Периоды'!$K$66:$K$72, $G61, 'Периоды'!AC$66:CJ$72)</f>
        <v>0</v>
      </c>
      <c r="AE61" s="244" t="n">
        <f aca="false" ca="false" dt2D="false" dtr="false" t="normal">$K61*AE56*SUMIF('Периоды'!$K$66:$K$72, $G61, 'Периоды'!AD$66:CK$72)</f>
        <v>0</v>
      </c>
      <c r="AF61" s="244" t="n">
        <f aca="false" ca="false" dt2D="false" dtr="false" t="normal">$K61*AF56*SUMIF('Периоды'!$K$66:$K$72, $G61, 'Периоды'!AE$66:CL$72)</f>
        <v>0</v>
      </c>
      <c r="AG61" s="244" t="n">
        <f aca="false" ca="false" dt2D="false" dtr="false" t="normal">$K61*AG56*SUMIF('Периоды'!$K$66:$K$72, $G61, 'Периоды'!AF$66:CM$72)</f>
        <v>0</v>
      </c>
      <c r="AH61" s="244" t="n">
        <f aca="false" ca="false" dt2D="false" dtr="false" t="normal">$K61*AH56*SUMIF('Периоды'!$K$66:$K$72, $G61, 'Периоды'!AG$66:CN$72)</f>
        <v>0</v>
      </c>
      <c r="AI61" s="244" t="n">
        <f aca="false" ca="false" dt2D="false" dtr="false" t="normal">$K61*AI56*SUMIF('Периоды'!$K$66:$K$72, $G61, 'Периоды'!AH$66:CO$72)</f>
        <v>0</v>
      </c>
      <c r="AJ61" s="244" t="n">
        <f aca="false" ca="false" dt2D="false" dtr="false" t="normal">$K61*AJ56*SUMIF('Периоды'!$K$66:$K$72, $G61, 'Периоды'!AI$66:CP$72)</f>
        <v>0</v>
      </c>
      <c r="AK61" s="244" t="n">
        <f aca="false" ca="false" dt2D="false" dtr="false" t="normal">$K61*AK56*SUMIF('Периоды'!$K$66:$K$72, $G61, 'Периоды'!AJ$66:CQ$72)</f>
        <v>0</v>
      </c>
      <c r="AL61" s="244" t="n">
        <f aca="false" ca="false" dt2D="false" dtr="false" t="normal">$K61*AL56*SUMIF('Периоды'!$K$66:$K$72, $G61, 'Периоды'!AK$66:CR$72)</f>
        <v>0</v>
      </c>
      <c r="AM61" s="244" t="n">
        <f aca="false" ca="false" dt2D="false" dtr="false" t="normal">$K61*AM56*SUMIF('Периоды'!$K$66:$K$72, $G61, 'Периоды'!AL$66:CS$72)</f>
        <v>0</v>
      </c>
      <c r="AN61" s="244" t="n">
        <f aca="false" ca="false" dt2D="false" dtr="false" t="normal">$K61*AN56*SUMIF('Периоды'!$K$66:$K$72, $G61, 'Периоды'!AM$66:CT$72)</f>
        <v>0</v>
      </c>
      <c r="AO61" s="244" t="n">
        <f aca="false" ca="false" dt2D="false" dtr="false" t="normal">$K61*AO56*SUMIF('Периоды'!$K$66:$K$72, $G61, 'Периоды'!AN$66:CU$72)</f>
        <v>0</v>
      </c>
      <c r="AP61" s="244" t="n">
        <f aca="false" ca="false" dt2D="false" dtr="false" t="normal">$K61*AP56*SUMIF('Периоды'!$K$66:$K$72, $G61, 'Периоды'!AO$66:CV$72)</f>
        <v>0</v>
      </c>
      <c r="AQ61" s="244" t="n">
        <f aca="false" ca="false" dt2D="false" dtr="false" t="normal">$K61*AQ56*SUMIF('Периоды'!$K$66:$K$72, $G61, 'Периоды'!AP$66:CW$72)</f>
        <v>0</v>
      </c>
      <c r="AR61" s="244" t="n">
        <f aca="false" ca="false" dt2D="false" dtr="false" t="normal">$K61*AR56*SUMIF('Периоды'!$K$66:$K$72, $G61, 'Периоды'!AQ$66:CX$72)</f>
        <v>0</v>
      </c>
      <c r="AS61" s="244" t="n">
        <f aca="false" ca="false" dt2D="false" dtr="false" t="normal">$K61*AS56*SUMIF('Периоды'!$K$66:$K$72, $G61, 'Периоды'!AR$66:CY$72)</f>
        <v>0</v>
      </c>
      <c r="AT61" s="244" t="n">
        <f aca="false" ca="false" dt2D="false" dtr="false" t="normal">$K61*AT56*SUMIF('Периоды'!$K$66:$K$72, $G61, 'Периоды'!AS$66:CZ$72)</f>
        <v>0</v>
      </c>
      <c r="AU61" s="244" t="n">
        <f aca="false" ca="false" dt2D="false" dtr="false" t="normal">$K61*AU56*SUMIF('Периоды'!$K$66:$K$72, $G61, 'Периоды'!AT$66:DA$72)</f>
        <v>0</v>
      </c>
      <c r="AV61" s="244" t="n">
        <f aca="false" ca="false" dt2D="false" dtr="false" t="normal">$K61*AV56*SUMIF('Периоды'!$K$66:$K$72, $G61, 'Периоды'!AU$66:DB$72)</f>
        <v>0</v>
      </c>
      <c r="AW61" s="244" t="n">
        <f aca="false" ca="false" dt2D="false" dtr="false" t="normal">$K61*AW56*SUMIF('Периоды'!$K$66:$K$72, $G61, 'Периоды'!AV$66:DC$72)</f>
        <v>0</v>
      </c>
      <c r="AX61" s="244" t="n">
        <f aca="false" ca="false" dt2D="false" dtr="false" t="normal">$K61*AX56*SUMIF('Периоды'!$K$66:$K$72, $G61, 'Периоды'!AW$66:DD$72)</f>
        <v>0</v>
      </c>
      <c r="AY61" s="244" t="n">
        <f aca="false" ca="false" dt2D="false" dtr="false" t="normal">$K61*AY56*SUMIF('Периоды'!$K$66:$K$72, $G61, 'Периоды'!AX$66:DE$72)</f>
        <v>0</v>
      </c>
      <c r="AZ61" s="244" t="n">
        <f aca="false" ca="false" dt2D="false" dtr="false" t="normal">$K61*AZ56*SUMIF('Периоды'!$K$66:$K$72, $G61, 'Периоды'!AY$66:DF$72)</f>
        <v>0</v>
      </c>
      <c r="BA61" s="244" t="n">
        <f aca="false" ca="false" dt2D="false" dtr="false" t="normal">$K61*BA56*SUMIF('Периоды'!$K$66:$K$72, $G61, 'Периоды'!AZ$66:DG$72)</f>
        <v>0</v>
      </c>
      <c r="BB61" s="244" t="n">
        <f aca="false" ca="false" dt2D="false" dtr="false" t="normal">$K61*BB56*SUMIF('Периоды'!$K$66:$K$72, $G61, 'Периоды'!BA$66:DH$72)</f>
        <v>0</v>
      </c>
      <c r="BC61" s="244" t="n">
        <f aca="false" ca="false" dt2D="false" dtr="false" t="normal">$K61*BC56*SUMIF('Периоды'!$K$66:$K$72, $G61, 'Периоды'!BB$66:DI$72)</f>
        <v>0</v>
      </c>
      <c r="BD61" s="244" t="n">
        <f aca="false" ca="false" dt2D="false" dtr="false" t="normal">$K61*BD56*SUMIF('Периоды'!$K$66:$K$72, $G61, 'Периоды'!BC$66:DJ$72)</f>
        <v>0</v>
      </c>
      <c r="BE61" s="244" t="n">
        <f aca="false" ca="false" dt2D="false" dtr="false" t="normal">$K61*BE56*SUMIF('Периоды'!$K$66:$K$72, $G61, 'Периоды'!BD$66:DK$72)</f>
        <v>0</v>
      </c>
      <c r="BF61" s="244" t="n">
        <f aca="false" ca="false" dt2D="false" dtr="false" t="normal">$K61*BF56*SUMIF('Периоды'!$K$66:$K$72, $G61, 'Периоды'!BE$66:DL$72)</f>
        <v>0</v>
      </c>
      <c r="BG61" s="244" t="n">
        <f aca="false" ca="false" dt2D="false" dtr="false" t="normal">$K61*BG56*SUMIF('Периоды'!$K$66:$K$72, $G61, 'Периоды'!BF$66:DM$72)</f>
        <v>0</v>
      </c>
      <c r="BH61" s="244" t="n">
        <f aca="false" ca="false" dt2D="false" dtr="false" t="normal">$K61*BH56*SUMIF('Периоды'!$K$66:$K$72, $G61, 'Периоды'!BG$66:DN$72)</f>
        <v>0</v>
      </c>
      <c r="BI61" s="244" t="n">
        <f aca="false" ca="false" dt2D="false" dtr="false" t="normal">$K61*BI56*SUMIF('Периоды'!$K$66:$K$72, $G61, 'Периоды'!BH$66:DO$72)</f>
        <v>0</v>
      </c>
      <c r="BJ61" s="244" t="n">
        <f aca="false" ca="false" dt2D="false" dtr="false" t="normal">$K61*BJ56*SUMIF('Периоды'!$K$66:$K$72, $G61, 'Периоды'!BI$66:DP$72)</f>
        <v>0</v>
      </c>
      <c r="BK61" s="244" t="n">
        <f aca="false" ca="false" dt2D="false" dtr="false" t="normal">$K61*BK56*SUMIF('Периоды'!$K$66:$K$72, $G61, 'Периоды'!BJ$66:DQ$72)</f>
        <v>0</v>
      </c>
      <c r="BL61" s="244" t="n">
        <f aca="false" ca="false" dt2D="false" dtr="false" t="normal">$K61*BL56*SUMIF('Периоды'!$K$66:$K$72, $G61, 'Периоды'!BK$66:DR$72)</f>
        <v>0</v>
      </c>
      <c r="BM61" s="244" t="n">
        <f aca="false" ca="false" dt2D="false" dtr="false" t="normal">$K61*BM56*SUMIF('Периоды'!$K$66:$K$72, $G61, 'Периоды'!BL$66:DS$72)</f>
        <v>0</v>
      </c>
      <c r="BN61" s="244" t="n">
        <f aca="false" ca="false" dt2D="false" dtr="false" t="normal">$K61*BN56*SUMIF('Периоды'!$K$66:$K$72, $G61, 'Периоды'!BM$66:DT$72)</f>
        <v>0</v>
      </c>
      <c r="BO61" s="244" t="n">
        <f aca="false" ca="false" dt2D="false" dtr="false" t="normal">$K61*BO56*SUMIF('Периоды'!$K$66:$K$72, $G61, 'Периоды'!BN$66:DU$72)</f>
        <v>0</v>
      </c>
      <c r="BP61" s="244" t="n">
        <f aca="false" ca="false" dt2D="false" dtr="false" t="normal">$K61*BP56*SUMIF('Периоды'!$K$66:$K$72, $G61, 'Периоды'!BO$66:DV$72)</f>
        <v>0</v>
      </c>
      <c r="BQ61" s="244" t="n">
        <f aca="false" ca="false" dt2D="false" dtr="false" t="normal">$K61*BQ56*SUMIF('Периоды'!$K$66:$K$72, $G61, 'Периоды'!BP$66:DW$72)</f>
        <v>0</v>
      </c>
      <c r="BR61" s="244" t="n">
        <f aca="false" ca="false" dt2D="false" dtr="false" t="normal">$K61*BR56*SUMIF('Периоды'!$K$66:$K$72, $G61, 'Периоды'!BQ$66:DX$72)</f>
        <v>0</v>
      </c>
      <c r="BS61" s="244" t="n">
        <f aca="false" ca="false" dt2D="false" dtr="false" t="normal">$K61*BS56*SUMIF('Периоды'!$K$66:$K$72, $G61, 'Периоды'!BR$66:DY$72)</f>
        <v>0</v>
      </c>
      <c r="BT61" s="244" t="n">
        <f aca="false" ca="false" dt2D="false" dtr="false" t="normal">$K61*BT56*SUMIF('Периоды'!$K$66:$K$72, $G61, 'Периоды'!BS$66:DZ$72)</f>
        <v>0</v>
      </c>
    </row>
    <row hidden="true" ht="16.5" outlineLevel="1" r="62">
      <c r="C62" s="481" t="s">
        <v>490</v>
      </c>
      <c r="D62" s="489" t="e">
        <f aca="false" ca="false" dt2D="false" dtr="false" t="normal">D61</f>
        <v>#N/A</v>
      </c>
      <c r="E62" s="481" t="e">
        <f aca="false" ca="false" dt2D="false" dtr="false" t="normal">E61</f>
        <v>#N/A</v>
      </c>
      <c r="F62" s="481" t="e">
        <f aca="false" ca="false" dt2D="false" dtr="false" t="normal">F61</f>
        <v>#N/A</v>
      </c>
      <c r="G62" s="485" t="n">
        <f aca="false" ca="false" dt2D="false" dtr="false" t="normal">G61</f>
        <v>0</v>
      </c>
      <c r="I62" s="668" t="s">
        <v>776</v>
      </c>
      <c r="J62" s="668" t="n"/>
      <c r="K62" s="567" t="n"/>
      <c r="L62" s="170" t="n"/>
      <c r="M62" s="244" t="n"/>
      <c r="N62" s="244" t="n"/>
      <c r="O62" s="244" t="n"/>
      <c r="P62" s="244" t="n"/>
      <c r="Q62" s="244" t="n"/>
      <c r="R62" s="244" t="n"/>
      <c r="S62" s="244" t="n"/>
      <c r="T62" s="244" t="n"/>
      <c r="U62" s="244" t="n"/>
      <c r="V62" s="244" t="n"/>
      <c r="W62" s="244" t="n"/>
      <c r="X62" s="244" t="n"/>
      <c r="Y62" s="244" t="n"/>
      <c r="Z62" s="244" t="n"/>
      <c r="AA62" s="244" t="n"/>
      <c r="AB62" s="244" t="n"/>
      <c r="AC62" s="244" t="n"/>
      <c r="AD62" s="244" t="n"/>
      <c r="AE62" s="244" t="n"/>
      <c r="AF62" s="244" t="n"/>
      <c r="AG62" s="244" t="n"/>
      <c r="AH62" s="244" t="n"/>
      <c r="AI62" s="244" t="n"/>
      <c r="AJ62" s="244" t="n"/>
      <c r="AK62" s="244" t="n"/>
      <c r="AL62" s="244" t="n"/>
      <c r="AM62" s="244" t="n"/>
      <c r="AN62" s="244" t="n"/>
      <c r="AO62" s="244" t="n"/>
      <c r="AP62" s="244" t="n"/>
      <c r="AQ62" s="244" t="n"/>
      <c r="AR62" s="244" t="n"/>
      <c r="AS62" s="244" t="n"/>
      <c r="AT62" s="244" t="n"/>
      <c r="AU62" s="244" t="n"/>
      <c r="AV62" s="244" t="n"/>
      <c r="AW62" s="244" t="n"/>
      <c r="AX62" s="244" t="n"/>
      <c r="AY62" s="244" t="n"/>
      <c r="AZ62" s="244" t="n"/>
      <c r="BA62" s="244" t="n"/>
      <c r="BB62" s="244" t="n"/>
      <c r="BC62" s="244" t="n"/>
      <c r="BD62" s="244" t="n"/>
      <c r="BE62" s="244" t="n"/>
      <c r="BF62" s="244" t="n"/>
      <c r="BG62" s="244" t="n"/>
      <c r="BH62" s="244" t="n"/>
      <c r="BI62" s="244" t="n"/>
      <c r="BJ62" s="244" t="n"/>
      <c r="BK62" s="244" t="n"/>
      <c r="BL62" s="244" t="n"/>
      <c r="BM62" s="244" t="n"/>
      <c r="BN62" s="244" t="n"/>
      <c r="BO62" s="244" t="n"/>
      <c r="BP62" s="244" t="n"/>
      <c r="BQ62" s="244" t="n"/>
      <c r="BR62" s="244" t="n"/>
      <c r="BS62" s="244" t="n"/>
      <c r="BT62" s="244" t="n"/>
    </row>
    <row hidden="true" ht="16.5" outlineLevel="1" r="63">
      <c r="C63" s="481" t="s">
        <v>490</v>
      </c>
      <c r="D63" s="489" t="e">
        <f aca="false" ca="false" dt2D="false" dtr="false" t="normal">D62</f>
        <v>#N/A</v>
      </c>
      <c r="E63" s="481" t="e">
        <f aca="false" ca="false" dt2D="false" dtr="false" t="normal">E62</f>
        <v>#N/A</v>
      </c>
      <c r="F63" s="481" t="e">
        <f aca="false" ca="false" dt2D="false" dtr="false" t="normal">F62</f>
        <v>#N/A</v>
      </c>
      <c r="G63" s="485" t="n">
        <f aca="false" ca="false" dt2D="false" dtr="false" t="normal">G62</f>
        <v>0</v>
      </c>
      <c r="I63" s="668" t="s">
        <v>776</v>
      </c>
      <c r="J63" s="668" t="n"/>
      <c r="K63" s="567" t="n"/>
      <c r="L63" s="170" t="n"/>
      <c r="M63" s="244" t="n"/>
      <c r="N63" s="244" t="n"/>
      <c r="O63" s="244" t="n"/>
      <c r="P63" s="244" t="n"/>
      <c r="Q63" s="244" t="n"/>
      <c r="R63" s="244" t="n"/>
      <c r="S63" s="244" t="n"/>
      <c r="T63" s="244" t="n"/>
      <c r="U63" s="244" t="n"/>
      <c r="V63" s="244" t="n"/>
      <c r="W63" s="244" t="n"/>
      <c r="X63" s="244" t="n"/>
      <c r="Y63" s="244" t="n"/>
      <c r="Z63" s="244" t="n"/>
      <c r="AA63" s="244" t="n"/>
      <c r="AB63" s="244" t="n"/>
      <c r="AC63" s="244" t="n"/>
      <c r="AD63" s="244" t="n"/>
      <c r="AE63" s="244" t="n"/>
      <c r="AF63" s="244" t="n"/>
      <c r="AG63" s="244" t="n"/>
      <c r="AH63" s="244" t="n"/>
      <c r="AI63" s="244" t="n"/>
      <c r="AJ63" s="244" t="n"/>
      <c r="AK63" s="244" t="n"/>
      <c r="AL63" s="244" t="n"/>
      <c r="AM63" s="244" t="n"/>
      <c r="AN63" s="244" t="n"/>
      <c r="AO63" s="244" t="n"/>
      <c r="AP63" s="244" t="n"/>
      <c r="AQ63" s="244" t="n"/>
      <c r="AR63" s="244" t="n"/>
      <c r="AS63" s="244" t="n"/>
      <c r="AT63" s="244" t="n"/>
      <c r="AU63" s="244" t="n"/>
      <c r="AV63" s="244" t="n"/>
      <c r="AW63" s="244" t="n"/>
      <c r="AX63" s="244" t="n"/>
      <c r="AY63" s="244" t="n"/>
      <c r="AZ63" s="244" t="n"/>
      <c r="BA63" s="244" t="n"/>
      <c r="BB63" s="244" t="n"/>
      <c r="BC63" s="244" t="n"/>
      <c r="BD63" s="244" t="n"/>
      <c r="BE63" s="244" t="n"/>
      <c r="BF63" s="244" t="n"/>
      <c r="BG63" s="244" t="n"/>
      <c r="BH63" s="244" t="n"/>
      <c r="BI63" s="244" t="n"/>
      <c r="BJ63" s="244" t="n"/>
      <c r="BK63" s="244" t="n"/>
      <c r="BL63" s="244" t="n"/>
      <c r="BM63" s="244" t="n"/>
      <c r="BN63" s="244" t="n"/>
      <c r="BO63" s="244" t="n"/>
      <c r="BP63" s="244" t="n"/>
      <c r="BQ63" s="244" t="n"/>
      <c r="BR63" s="244" t="n"/>
      <c r="BS63" s="244" t="n"/>
      <c r="BT63" s="244" t="n"/>
    </row>
    <row hidden="true" ht="16.5" outlineLevel="1" r="64">
      <c r="C64" s="481" t="s">
        <v>490</v>
      </c>
      <c r="D64" s="489" t="e">
        <f aca="false" ca="false" dt2D="false" dtr="false" t="normal">D63</f>
        <v>#N/A</v>
      </c>
      <c r="E64" s="481" t="e">
        <f aca="false" ca="false" dt2D="false" dtr="false" t="normal">E63</f>
        <v>#N/A</v>
      </c>
      <c r="F64" s="481" t="e">
        <f aca="false" ca="false" dt2D="false" dtr="false" t="normal">F63</f>
        <v>#N/A</v>
      </c>
      <c r="G64" s="485" t="n">
        <f aca="false" ca="false" dt2D="false" dtr="false" t="normal">G63</f>
        <v>0</v>
      </c>
      <c r="I64" s="667" t="s">
        <v>777</v>
      </c>
      <c r="J64" s="667" t="n"/>
      <c r="K64" s="567" t="n"/>
      <c r="L64" s="170" t="n"/>
      <c r="M64" s="244" t="n">
        <f aca="false" ca="false" dt2D="false" dtr="false" t="normal">$K64*M56*SUMIF('Периоды'!$K$66:$K$72, $G64, 'Периоды'!L$66:BS$72)</f>
        <v>0</v>
      </c>
      <c r="N64" s="244" t="n">
        <f aca="false" ca="false" dt2D="false" dtr="false" t="normal">$K64*N56*SUMIF('Периоды'!$K$66:$K$72, $G64, 'Периоды'!M$66:BT$72)</f>
        <v>0</v>
      </c>
      <c r="O64" s="244" t="n">
        <f aca="false" ca="false" dt2D="false" dtr="false" t="normal">$K64*O56*SUMIF('Периоды'!$K$66:$K$72, $G64, 'Периоды'!N$66:BU$72)</f>
        <v>0</v>
      </c>
      <c r="P64" s="244" t="n">
        <f aca="false" ca="false" dt2D="false" dtr="false" t="normal">$K64*P56*SUMIF('Периоды'!$K$66:$K$72, $G64, 'Периоды'!O$66:BV$72)</f>
        <v>0</v>
      </c>
      <c r="Q64" s="244" t="n">
        <f aca="false" ca="false" dt2D="false" dtr="false" t="normal">$K64*Q56*SUMIF('Периоды'!$K$66:$K$72, $G64, 'Периоды'!P$66:BW$72)</f>
        <v>0</v>
      </c>
      <c r="R64" s="244" t="n">
        <f aca="false" ca="false" dt2D="false" dtr="false" t="normal">$K64*R56*SUMIF('Периоды'!$K$66:$K$72, $G64, 'Периоды'!Q$66:BX$72)</f>
        <v>0</v>
      </c>
      <c r="S64" s="244" t="n">
        <f aca="false" ca="false" dt2D="false" dtr="false" t="normal">$K64*S56*SUMIF('Периоды'!$K$66:$K$72, $G64, 'Периоды'!R$66:BY$72)</f>
        <v>0</v>
      </c>
      <c r="T64" s="244" t="n">
        <f aca="false" ca="false" dt2D="false" dtr="false" t="normal">$K64*T56*SUMIF('Периоды'!$K$66:$K$72, $G64, 'Периоды'!S$66:BZ$72)</f>
        <v>0</v>
      </c>
      <c r="U64" s="244" t="n">
        <f aca="false" ca="false" dt2D="false" dtr="false" t="normal">$K64*U56*SUMIF('Периоды'!$K$66:$K$72, $G64, 'Периоды'!T$66:CA$72)</f>
        <v>0</v>
      </c>
      <c r="V64" s="244" t="n">
        <f aca="false" ca="false" dt2D="false" dtr="false" t="normal">$K64*V56*SUMIF('Периоды'!$K$66:$K$72, $G64, 'Периоды'!U$66:CB$72)</f>
        <v>0</v>
      </c>
      <c r="W64" s="244" t="n">
        <f aca="false" ca="false" dt2D="false" dtr="false" t="normal">$K64*W56*SUMIF('Периоды'!$K$66:$K$72, $G64, 'Периоды'!V$66:CC$72)</f>
        <v>0</v>
      </c>
      <c r="X64" s="244" t="n">
        <f aca="false" ca="false" dt2D="false" dtr="false" t="normal">$K64*X56*SUMIF('Периоды'!$K$66:$K$72, $G64, 'Периоды'!W$66:CD$72)</f>
        <v>0</v>
      </c>
      <c r="Y64" s="244" t="n">
        <f aca="false" ca="false" dt2D="false" dtr="false" t="normal">$K64*Y56*SUMIF('Периоды'!$K$66:$K$72, $G64, 'Периоды'!X$66:CE$72)</f>
        <v>0</v>
      </c>
      <c r="Z64" s="244" t="n">
        <f aca="false" ca="false" dt2D="false" dtr="false" t="normal">$K64*Z56*SUMIF('Периоды'!$K$66:$K$72, $G64, 'Периоды'!Y$66:CF$72)</f>
        <v>0</v>
      </c>
      <c r="AA64" s="244" t="n">
        <f aca="false" ca="false" dt2D="false" dtr="false" t="normal">$K64*AA56*SUMIF('Периоды'!$K$66:$K$72, $G64, 'Периоды'!Z$66:CG$72)</f>
        <v>0</v>
      </c>
      <c r="AB64" s="244" t="n">
        <f aca="false" ca="false" dt2D="false" dtr="false" t="normal">$K64*AB56*SUMIF('Периоды'!$K$66:$K$72, $G64, 'Периоды'!AA$66:CH$72)</f>
        <v>0</v>
      </c>
      <c r="AC64" s="244" t="n">
        <f aca="false" ca="false" dt2D="false" dtr="false" t="normal">$K64*AC56*SUMIF('Периоды'!$K$66:$K$72, $G64, 'Периоды'!AB$66:CI$72)</f>
        <v>0</v>
      </c>
      <c r="AD64" s="244" t="n">
        <f aca="false" ca="false" dt2D="false" dtr="false" t="normal">$K64*AD56*SUMIF('Периоды'!$K$66:$K$72, $G64, 'Периоды'!AC$66:CJ$72)</f>
        <v>0</v>
      </c>
      <c r="AE64" s="244" t="n">
        <f aca="false" ca="false" dt2D="false" dtr="false" t="normal">$K64*AE56*SUMIF('Периоды'!$K$66:$K$72, $G64, 'Периоды'!AD$66:CK$72)</f>
        <v>0</v>
      </c>
      <c r="AF64" s="244" t="n">
        <f aca="false" ca="false" dt2D="false" dtr="false" t="normal">$K64*AF56*SUMIF('Периоды'!$K$66:$K$72, $G64, 'Периоды'!AE$66:CL$72)</f>
        <v>0</v>
      </c>
      <c r="AG64" s="244" t="n">
        <f aca="false" ca="false" dt2D="false" dtr="false" t="normal">$K64*AG56*SUMIF('Периоды'!$K$66:$K$72, $G64, 'Периоды'!AF$66:CM$72)</f>
        <v>0</v>
      </c>
      <c r="AH64" s="244" t="n">
        <f aca="false" ca="false" dt2D="false" dtr="false" t="normal">$K64*AH56*SUMIF('Периоды'!$K$66:$K$72, $G64, 'Периоды'!AG$66:CN$72)</f>
        <v>0</v>
      </c>
      <c r="AI64" s="244" t="n">
        <f aca="false" ca="false" dt2D="false" dtr="false" t="normal">$K64*AI56*SUMIF('Периоды'!$K$66:$K$72, $G64, 'Периоды'!AH$66:CO$72)</f>
        <v>0</v>
      </c>
      <c r="AJ64" s="244" t="n">
        <f aca="false" ca="false" dt2D="false" dtr="false" t="normal">$K64*AJ56*SUMIF('Периоды'!$K$66:$K$72, $G64, 'Периоды'!AI$66:CP$72)</f>
        <v>0</v>
      </c>
      <c r="AK64" s="244" t="n">
        <f aca="false" ca="false" dt2D="false" dtr="false" t="normal">$K64*AK56*SUMIF('Периоды'!$K$66:$K$72, $G64, 'Периоды'!AJ$66:CQ$72)</f>
        <v>0</v>
      </c>
      <c r="AL64" s="244" t="n">
        <f aca="false" ca="false" dt2D="false" dtr="false" t="normal">$K64*AL56*SUMIF('Периоды'!$K$66:$K$72, $G64, 'Периоды'!AK$66:CR$72)</f>
        <v>0</v>
      </c>
      <c r="AM64" s="244" t="n">
        <f aca="false" ca="false" dt2D="false" dtr="false" t="normal">$K64*AM56*SUMIF('Периоды'!$K$66:$K$72, $G64, 'Периоды'!AL$66:CS$72)</f>
        <v>0</v>
      </c>
      <c r="AN64" s="244" t="n">
        <f aca="false" ca="false" dt2D="false" dtr="false" t="normal">$K64*AN56*SUMIF('Периоды'!$K$66:$K$72, $G64, 'Периоды'!AM$66:CT$72)</f>
        <v>0</v>
      </c>
      <c r="AO64" s="244" t="n">
        <f aca="false" ca="false" dt2D="false" dtr="false" t="normal">$K64*AO56*SUMIF('Периоды'!$K$66:$K$72, $G64, 'Периоды'!AN$66:CU$72)</f>
        <v>0</v>
      </c>
      <c r="AP64" s="244" t="n">
        <f aca="false" ca="false" dt2D="false" dtr="false" t="normal">$K64*AP56*SUMIF('Периоды'!$K$66:$K$72, $G64, 'Периоды'!AO$66:CV$72)</f>
        <v>0</v>
      </c>
      <c r="AQ64" s="244" t="n">
        <f aca="false" ca="false" dt2D="false" dtr="false" t="normal">$K64*AQ56*SUMIF('Периоды'!$K$66:$K$72, $G64, 'Периоды'!AP$66:CW$72)</f>
        <v>0</v>
      </c>
      <c r="AR64" s="244" t="n">
        <f aca="false" ca="false" dt2D="false" dtr="false" t="normal">$K64*AR56*SUMIF('Периоды'!$K$66:$K$72, $G64, 'Периоды'!AQ$66:CX$72)</f>
        <v>0</v>
      </c>
      <c r="AS64" s="244" t="n">
        <f aca="false" ca="false" dt2D="false" dtr="false" t="normal">$K64*AS56*SUMIF('Периоды'!$K$66:$K$72, $G64, 'Периоды'!AR$66:CY$72)</f>
        <v>0</v>
      </c>
      <c r="AT64" s="244" t="n">
        <f aca="false" ca="false" dt2D="false" dtr="false" t="normal">$K64*AT56*SUMIF('Периоды'!$K$66:$K$72, $G64, 'Периоды'!AS$66:CZ$72)</f>
        <v>0</v>
      </c>
      <c r="AU64" s="244" t="n">
        <f aca="false" ca="false" dt2D="false" dtr="false" t="normal">$K64*AU56*SUMIF('Периоды'!$K$66:$K$72, $G64, 'Периоды'!AT$66:DA$72)</f>
        <v>0</v>
      </c>
      <c r="AV64" s="244" t="n">
        <f aca="false" ca="false" dt2D="false" dtr="false" t="normal">$K64*AV56*SUMIF('Периоды'!$K$66:$K$72, $G64, 'Периоды'!AU$66:DB$72)</f>
        <v>0</v>
      </c>
      <c r="AW64" s="244" t="n">
        <f aca="false" ca="false" dt2D="false" dtr="false" t="normal">$K64*AW56*SUMIF('Периоды'!$K$66:$K$72, $G64, 'Периоды'!AV$66:DC$72)</f>
        <v>0</v>
      </c>
      <c r="AX64" s="244" t="n">
        <f aca="false" ca="false" dt2D="false" dtr="false" t="normal">$K64*AX56*SUMIF('Периоды'!$K$66:$K$72, $G64, 'Периоды'!AW$66:DD$72)</f>
        <v>0</v>
      </c>
      <c r="AY64" s="244" t="n">
        <f aca="false" ca="false" dt2D="false" dtr="false" t="normal">$K64*AY56*SUMIF('Периоды'!$K$66:$K$72, $G64, 'Периоды'!AX$66:DE$72)</f>
        <v>0</v>
      </c>
      <c r="AZ64" s="244" t="n">
        <f aca="false" ca="false" dt2D="false" dtr="false" t="normal">$K64*AZ56*SUMIF('Периоды'!$K$66:$K$72, $G64, 'Периоды'!AY$66:DF$72)</f>
        <v>0</v>
      </c>
      <c r="BA64" s="244" t="n">
        <f aca="false" ca="false" dt2D="false" dtr="false" t="normal">$K64*BA56*SUMIF('Периоды'!$K$66:$K$72, $G64, 'Периоды'!AZ$66:DG$72)</f>
        <v>0</v>
      </c>
      <c r="BB64" s="244" t="n">
        <f aca="false" ca="false" dt2D="false" dtr="false" t="normal">$K64*BB56*SUMIF('Периоды'!$K$66:$K$72, $G64, 'Периоды'!BA$66:DH$72)</f>
        <v>0</v>
      </c>
      <c r="BC64" s="244" t="n">
        <f aca="false" ca="false" dt2D="false" dtr="false" t="normal">$K64*BC56*SUMIF('Периоды'!$K$66:$K$72, $G64, 'Периоды'!BB$66:DI$72)</f>
        <v>0</v>
      </c>
      <c r="BD64" s="244" t="n">
        <f aca="false" ca="false" dt2D="false" dtr="false" t="normal">$K64*BD56*SUMIF('Периоды'!$K$66:$K$72, $G64, 'Периоды'!BC$66:DJ$72)</f>
        <v>0</v>
      </c>
      <c r="BE64" s="244" t="n">
        <f aca="false" ca="false" dt2D="false" dtr="false" t="normal">$K64*BE56*SUMIF('Периоды'!$K$66:$K$72, $G64, 'Периоды'!BD$66:DK$72)</f>
        <v>0</v>
      </c>
      <c r="BF64" s="244" t="n">
        <f aca="false" ca="false" dt2D="false" dtr="false" t="normal">$K64*BF56*SUMIF('Периоды'!$K$66:$K$72, $G64, 'Периоды'!BE$66:DL$72)</f>
        <v>0</v>
      </c>
      <c r="BG64" s="244" t="n">
        <f aca="false" ca="false" dt2D="false" dtr="false" t="normal">$K64*BG56*SUMIF('Периоды'!$K$66:$K$72, $G64, 'Периоды'!BF$66:DM$72)</f>
        <v>0</v>
      </c>
      <c r="BH64" s="244" t="n">
        <f aca="false" ca="false" dt2D="false" dtr="false" t="normal">$K64*BH56*SUMIF('Периоды'!$K$66:$K$72, $G64, 'Периоды'!BG$66:DN$72)</f>
        <v>0</v>
      </c>
      <c r="BI64" s="244" t="n">
        <f aca="false" ca="false" dt2D="false" dtr="false" t="normal">$K64*BI56*SUMIF('Периоды'!$K$66:$K$72, $G64, 'Периоды'!BH$66:DO$72)</f>
        <v>0</v>
      </c>
      <c r="BJ64" s="244" t="n">
        <f aca="false" ca="false" dt2D="false" dtr="false" t="normal">$K64*BJ56*SUMIF('Периоды'!$K$66:$K$72, $G64, 'Периоды'!BI$66:DP$72)</f>
        <v>0</v>
      </c>
      <c r="BK64" s="244" t="n">
        <f aca="false" ca="false" dt2D="false" dtr="false" t="normal">$K64*BK56*SUMIF('Периоды'!$K$66:$K$72, $G64, 'Периоды'!BJ$66:DQ$72)</f>
        <v>0</v>
      </c>
      <c r="BL64" s="244" t="n">
        <f aca="false" ca="false" dt2D="false" dtr="false" t="normal">$K64*BL56*SUMIF('Периоды'!$K$66:$K$72, $G64, 'Периоды'!BK$66:DR$72)</f>
        <v>0</v>
      </c>
      <c r="BM64" s="244" t="n">
        <f aca="false" ca="false" dt2D="false" dtr="false" t="normal">$K64*BM56*SUMIF('Периоды'!$K$66:$K$72, $G64, 'Периоды'!BL$66:DS$72)</f>
        <v>0</v>
      </c>
      <c r="BN64" s="244" t="n">
        <f aca="false" ca="false" dt2D="false" dtr="false" t="normal">$K64*BN56*SUMIF('Периоды'!$K$66:$K$72, $G64, 'Периоды'!BM$66:DT$72)</f>
        <v>0</v>
      </c>
      <c r="BO64" s="244" t="n">
        <f aca="false" ca="false" dt2D="false" dtr="false" t="normal">$K64*BO56*SUMIF('Периоды'!$K$66:$K$72, $G64, 'Периоды'!BN$66:DU$72)</f>
        <v>0</v>
      </c>
      <c r="BP64" s="244" t="n">
        <f aca="false" ca="false" dt2D="false" dtr="false" t="normal">$K64*BP56*SUMIF('Периоды'!$K$66:$K$72, $G64, 'Периоды'!BO$66:DV$72)</f>
        <v>0</v>
      </c>
      <c r="BQ64" s="244" t="n">
        <f aca="false" ca="false" dt2D="false" dtr="false" t="normal">$K64*BQ56*SUMIF('Периоды'!$K$66:$K$72, $G64, 'Периоды'!BP$66:DW$72)</f>
        <v>0</v>
      </c>
      <c r="BR64" s="244" t="n">
        <f aca="false" ca="false" dt2D="false" dtr="false" t="normal">$K64*BR56*SUMIF('Периоды'!$K$66:$K$72, $G64, 'Периоды'!BQ$66:DX$72)</f>
        <v>0</v>
      </c>
      <c r="BS64" s="244" t="n">
        <f aca="false" ca="false" dt2D="false" dtr="false" t="normal">$K64*BS56*SUMIF('Периоды'!$K$66:$K$72, $G64, 'Периоды'!BR$66:DY$72)</f>
        <v>0</v>
      </c>
      <c r="BT64" s="244" t="n">
        <f aca="false" ca="false" dt2D="false" dtr="false" t="normal">$K64*BT56*SUMIF('Периоды'!$K$66:$K$72, $G64, 'Периоды'!BS$66:DZ$72)</f>
        <v>0</v>
      </c>
    </row>
    <row hidden="true" ht="16.5" outlineLevel="1" r="65">
      <c r="D65" s="489" t="e">
        <f aca="false" ca="false" dt2D="false" dtr="false" t="normal">D64</f>
        <v>#N/A</v>
      </c>
      <c r="E65" s="481" t="e">
        <f aca="false" ca="false" dt2D="false" dtr="false" t="normal">E64</f>
        <v>#N/A</v>
      </c>
      <c r="F65" s="481" t="e">
        <f aca="false" ca="false" dt2D="false" dtr="false" t="normal">F64</f>
        <v>#N/A</v>
      </c>
      <c r="G65" s="485" t="n">
        <f aca="false" ca="false" dt2D="false" dtr="false" t="normal">G64</f>
        <v>0</v>
      </c>
      <c r="I65" s="669" t="n"/>
      <c r="J65" s="669" t="n"/>
      <c r="K65" s="670" t="n"/>
      <c r="L65" s="670" t="n"/>
      <c r="M65" s="671" t="n"/>
      <c r="N65" s="671" t="n"/>
      <c r="O65" s="671" t="n"/>
      <c r="P65" s="671" t="n"/>
      <c r="Q65" s="671" t="n"/>
      <c r="R65" s="671" t="n"/>
      <c r="S65" s="671" t="n"/>
      <c r="T65" s="671" t="n"/>
      <c r="U65" s="671" t="n"/>
      <c r="V65" s="671" t="n"/>
      <c r="W65" s="671" t="n"/>
      <c r="X65" s="671" t="n"/>
      <c r="Y65" s="671" t="n"/>
      <c r="Z65" s="671" t="n"/>
      <c r="AA65" s="671" t="n"/>
      <c r="AB65" s="671" t="n"/>
      <c r="AC65" s="671" t="n"/>
      <c r="AD65" s="671" t="n"/>
      <c r="AE65" s="671" t="n"/>
      <c r="AF65" s="671" t="n"/>
      <c r="AG65" s="671" t="n"/>
      <c r="AH65" s="671" t="n"/>
      <c r="AI65" s="671" t="n"/>
      <c r="AJ65" s="671" t="n"/>
      <c r="AK65" s="671" t="n"/>
      <c r="AL65" s="671" t="n"/>
      <c r="AM65" s="671" t="n"/>
      <c r="AN65" s="671" t="n"/>
      <c r="AO65" s="671" t="n"/>
      <c r="AP65" s="671" t="n"/>
      <c r="AQ65" s="671" t="n"/>
      <c r="AR65" s="671" t="n"/>
      <c r="AS65" s="671" t="n"/>
      <c r="AT65" s="671" t="n"/>
      <c r="AU65" s="671" t="n"/>
      <c r="AV65" s="671" t="n"/>
      <c r="AW65" s="671" t="n"/>
      <c r="AX65" s="671" t="n"/>
      <c r="AY65" s="671" t="n"/>
      <c r="AZ65" s="671" t="n"/>
      <c r="BA65" s="671" t="n"/>
      <c r="BB65" s="671" t="n"/>
      <c r="BC65" s="671" t="n"/>
      <c r="BD65" s="671" t="n"/>
      <c r="BE65" s="671" t="n"/>
      <c r="BF65" s="671" t="n"/>
      <c r="BG65" s="671" t="n"/>
      <c r="BH65" s="671" t="n"/>
      <c r="BI65" s="671" t="n"/>
      <c r="BJ65" s="671" t="n"/>
      <c r="BK65" s="671" t="n"/>
      <c r="BL65" s="671" t="n"/>
      <c r="BM65" s="671" t="n"/>
      <c r="BN65" s="671" t="n"/>
      <c r="BO65" s="671" t="n"/>
      <c r="BP65" s="671" t="n"/>
      <c r="BQ65" s="671" t="n"/>
      <c r="BR65" s="671" t="n"/>
      <c r="BS65" s="671" t="n"/>
      <c r="BT65" s="671" t="n"/>
    </row>
    <row hidden="true" ht="16.5" outlineLevel="1" r="66">
      <c r="D66" s="489" t="e">
        <f aca="false" ca="false" dt2D="false" dtr="false" t="normal">D65</f>
        <v>#N/A</v>
      </c>
      <c r="E66" s="481" t="e">
        <f aca="false" ca="false" dt2D="false" dtr="false" t="normal">E65</f>
        <v>#N/A</v>
      </c>
      <c r="F66" s="481" t="e">
        <f aca="false" ca="false" dt2D="false" dtr="false" t="normal">F65</f>
        <v>#N/A</v>
      </c>
      <c r="G66" s="485" t="n">
        <f aca="false" ca="false" dt2D="false" dtr="false" t="normal">G65</f>
        <v>0</v>
      </c>
      <c r="I66" s="660" t="s">
        <v>778</v>
      </c>
      <c r="J66" s="660" t="n"/>
      <c r="K66" s="170" t="n"/>
      <c r="L66" s="170" t="n"/>
      <c r="M66" s="244" t="n"/>
      <c r="N66" s="244" t="n"/>
      <c r="O66" s="244" t="n"/>
      <c r="P66" s="244" t="n"/>
      <c r="Q66" s="244" t="n"/>
      <c r="R66" s="244" t="n"/>
      <c r="S66" s="244" t="n"/>
      <c r="T66" s="244" t="n"/>
      <c r="U66" s="244" t="n"/>
      <c r="V66" s="244" t="n"/>
      <c r="W66" s="244" t="n"/>
      <c r="X66" s="244" t="n"/>
      <c r="Y66" s="244" t="n"/>
      <c r="Z66" s="244" t="n"/>
      <c r="AA66" s="244" t="n"/>
      <c r="AB66" s="244" t="n"/>
      <c r="AC66" s="244" t="n"/>
      <c r="AD66" s="244" t="n"/>
      <c r="AE66" s="244" t="n"/>
      <c r="AF66" s="244" t="n"/>
      <c r="AG66" s="244" t="n"/>
      <c r="AH66" s="244" t="n"/>
      <c r="AI66" s="244" t="n"/>
      <c r="AJ66" s="244" t="n"/>
      <c r="AK66" s="244" t="n"/>
      <c r="AL66" s="244" t="n"/>
      <c r="AM66" s="244" t="n"/>
      <c r="AN66" s="244" t="n"/>
      <c r="AO66" s="244" t="n"/>
      <c r="AP66" s="244" t="n"/>
      <c r="AQ66" s="244" t="n"/>
      <c r="AR66" s="244" t="n"/>
      <c r="AS66" s="244" t="n"/>
      <c r="AT66" s="244" t="n"/>
      <c r="AU66" s="244" t="n"/>
      <c r="AV66" s="244" t="n"/>
      <c r="AW66" s="244" t="n"/>
      <c r="AX66" s="244" t="n"/>
      <c r="AY66" s="244" t="n"/>
      <c r="AZ66" s="244" t="n"/>
      <c r="BA66" s="244" t="n"/>
      <c r="BB66" s="244" t="n"/>
      <c r="BC66" s="244" t="n"/>
      <c r="BD66" s="244" t="n"/>
      <c r="BE66" s="244" t="n"/>
      <c r="BF66" s="244" t="n"/>
      <c r="BG66" s="244" t="n"/>
      <c r="BH66" s="244" t="n"/>
      <c r="BI66" s="244" t="n"/>
      <c r="BJ66" s="244" t="n"/>
      <c r="BK66" s="244" t="n"/>
      <c r="BL66" s="244" t="n"/>
      <c r="BM66" s="244" t="n"/>
      <c r="BN66" s="244" t="n"/>
      <c r="BO66" s="244" t="n"/>
      <c r="BP66" s="244" t="n"/>
      <c r="BQ66" s="244" t="n"/>
      <c r="BR66" s="244" t="n"/>
      <c r="BS66" s="244" t="n"/>
      <c r="BT66" s="244" t="n"/>
    </row>
    <row hidden="true" ht="16.5" outlineLevel="1" r="67">
      <c r="D67" s="489" t="e">
        <f aca="false" ca="false" dt2D="false" dtr="false" t="normal">D66</f>
        <v>#N/A</v>
      </c>
      <c r="E67" s="481" t="e">
        <f aca="false" ca="false" dt2D="false" dtr="false" t="normal">E66</f>
        <v>#N/A</v>
      </c>
      <c r="F67" s="481" t="e">
        <f aca="false" ca="false" dt2D="false" dtr="false" t="normal">F66</f>
        <v>#N/A</v>
      </c>
      <c r="G67" s="485" t="n">
        <f aca="false" ca="false" dt2D="false" dtr="false" t="normal">G66</f>
        <v>0</v>
      </c>
      <c r="I67" s="672" t="str">
        <f aca="false" ca="false" dt2D="false" dtr="false" t="normal">I60</f>
        <v>эконом/стандарт</v>
      </c>
      <c r="J67" s="672" t="n"/>
      <c r="K67" s="170" t="n"/>
      <c r="L67" s="673" t="n"/>
      <c r="M67" s="244" t="n">
        <f aca="false" ca="true" dt2D="false" dtr="false" t="normal">$L67*'Макро'!E$58</f>
        <v>0</v>
      </c>
      <c r="N67" s="244" t="n">
        <f aca="false" ca="true" dt2D="false" dtr="false" t="normal">$L67*'Макро'!F$58</f>
        <v>0</v>
      </c>
      <c r="O67" s="244" t="n">
        <f aca="false" ca="true" dt2D="false" dtr="false" t="normal">$L67*'Макро'!G$58</f>
        <v>0</v>
      </c>
      <c r="P67" s="244" t="n">
        <f aca="false" ca="true" dt2D="false" dtr="false" t="normal">$L67*'Макро'!H$58</f>
        <v>0</v>
      </c>
      <c r="Q67" s="244" t="n">
        <f aca="false" ca="true" dt2D="false" dtr="false" t="normal">$L67*'Макро'!I$58</f>
        <v>0</v>
      </c>
      <c r="R67" s="244" t="n">
        <f aca="false" ca="true" dt2D="false" dtr="false" t="normal">$L67*'Макро'!J$58</f>
        <v>0</v>
      </c>
      <c r="S67" s="244" t="n">
        <f aca="false" ca="true" dt2D="false" dtr="false" t="normal">$L67*'Макро'!K$58</f>
        <v>0</v>
      </c>
      <c r="T67" s="244" t="n">
        <f aca="false" ca="true" dt2D="false" dtr="false" t="normal">$L67*'Макро'!L$58</f>
        <v>0</v>
      </c>
      <c r="U67" s="244" t="n">
        <f aca="false" ca="true" dt2D="false" dtr="false" t="normal">$L67*'Макро'!M$58</f>
        <v>0</v>
      </c>
      <c r="V67" s="244" t="n">
        <f aca="false" ca="true" dt2D="false" dtr="false" t="normal">$L67*'Макро'!N$58</f>
        <v>0</v>
      </c>
      <c r="W67" s="244" t="n">
        <f aca="false" ca="true" dt2D="false" dtr="false" t="normal">$L67*'Макро'!O$58</f>
        <v>0</v>
      </c>
      <c r="X67" s="244" t="n">
        <f aca="false" ca="true" dt2D="false" dtr="false" t="normal">$L67*'Макро'!P$58</f>
        <v>0</v>
      </c>
      <c r="Y67" s="244" t="n">
        <f aca="false" ca="true" dt2D="false" dtr="false" t="normal">$L67*'Макро'!Q$58</f>
        <v>0</v>
      </c>
      <c r="Z67" s="244" t="n">
        <f aca="false" ca="true" dt2D="false" dtr="false" t="normal">$L67*'Макро'!R$58</f>
        <v>0</v>
      </c>
      <c r="AA67" s="244" t="n">
        <f aca="false" ca="true" dt2D="false" dtr="false" t="normal">$L67*'Макро'!S$58</f>
        <v>0</v>
      </c>
      <c r="AB67" s="244" t="n">
        <f aca="false" ca="true" dt2D="false" dtr="false" t="normal">$L67*'Макро'!T$58</f>
        <v>0</v>
      </c>
      <c r="AC67" s="244" t="n">
        <f aca="false" ca="true" dt2D="false" dtr="false" t="normal">$L67*'Макро'!U$58</f>
        <v>0</v>
      </c>
      <c r="AD67" s="244" t="n">
        <f aca="false" ca="true" dt2D="false" dtr="false" t="normal">$L67*'Макро'!V$58</f>
        <v>0</v>
      </c>
      <c r="AE67" s="244" t="n">
        <f aca="false" ca="true" dt2D="false" dtr="false" t="normal">$L67*'Макро'!W$58</f>
        <v>0</v>
      </c>
      <c r="AF67" s="244" t="n">
        <f aca="false" ca="true" dt2D="false" dtr="false" t="normal">$L67*'Макро'!X$58</f>
        <v>0</v>
      </c>
      <c r="AG67" s="244" t="n">
        <f aca="false" ca="true" dt2D="false" dtr="false" t="normal">$L67*'Макро'!Y$58</f>
        <v>0</v>
      </c>
      <c r="AH67" s="244" t="n">
        <f aca="false" ca="true" dt2D="false" dtr="false" t="normal">$L67*'Макро'!Z$58</f>
        <v>0</v>
      </c>
      <c r="AI67" s="244" t="n">
        <f aca="false" ca="true" dt2D="false" dtr="false" t="normal">$L67*'Макро'!AA$58</f>
        <v>0</v>
      </c>
      <c r="AJ67" s="244" t="n">
        <f aca="false" ca="true" dt2D="false" dtr="false" t="normal">$L67*'Макро'!AB$58</f>
        <v>0</v>
      </c>
      <c r="AK67" s="244" t="n">
        <f aca="false" ca="true" dt2D="false" dtr="false" t="normal">$L67*'Макро'!AC$58</f>
        <v>0</v>
      </c>
      <c r="AL67" s="244" t="n">
        <f aca="false" ca="true" dt2D="false" dtr="false" t="normal">$L67*'Макро'!AD$58</f>
        <v>0</v>
      </c>
      <c r="AM67" s="244" t="n">
        <f aca="false" ca="true" dt2D="false" dtr="false" t="normal">$L67*'Макро'!AE$58</f>
        <v>0</v>
      </c>
      <c r="AN67" s="244" t="n">
        <f aca="false" ca="true" dt2D="false" dtr="false" t="normal">$L67*'Макро'!AF$58</f>
        <v>0</v>
      </c>
      <c r="AO67" s="244" t="n">
        <f aca="false" ca="true" dt2D="false" dtr="false" t="normal">$L67*'Макро'!AG$58</f>
        <v>0</v>
      </c>
      <c r="AP67" s="244" t="n">
        <f aca="false" ca="true" dt2D="false" dtr="false" t="normal">$L67*'Макро'!AH$58</f>
        <v>0</v>
      </c>
      <c r="AQ67" s="244" t="n">
        <f aca="false" ca="true" dt2D="false" dtr="false" t="normal">$L67*'Макро'!AI$58</f>
        <v>0</v>
      </c>
      <c r="AR67" s="244" t="n">
        <f aca="false" ca="true" dt2D="false" dtr="false" t="normal">$L67*'Макро'!AJ$58</f>
        <v>0</v>
      </c>
      <c r="AS67" s="244" t="n">
        <f aca="false" ca="true" dt2D="false" dtr="false" t="normal">$L67*'Макро'!AK$58</f>
        <v>0</v>
      </c>
      <c r="AT67" s="244" t="n">
        <f aca="false" ca="true" dt2D="false" dtr="false" t="normal">$L67*'Макро'!AL$58</f>
        <v>0</v>
      </c>
      <c r="AU67" s="244" t="n">
        <f aca="false" ca="true" dt2D="false" dtr="false" t="normal">$L67*'Макро'!AM$58</f>
        <v>0</v>
      </c>
      <c r="AV67" s="244" t="n">
        <f aca="false" ca="true" dt2D="false" dtr="false" t="normal">$L67*'Макро'!AN$58</f>
        <v>0</v>
      </c>
      <c r="AW67" s="244" t="n">
        <f aca="false" ca="true" dt2D="false" dtr="false" t="normal">$L67*'Макро'!AO$58</f>
        <v>0</v>
      </c>
      <c r="AX67" s="244" t="n">
        <f aca="false" ca="true" dt2D="false" dtr="false" t="normal">$L67*'Макро'!AP$58</f>
        <v>0</v>
      </c>
      <c r="AY67" s="244" t="n">
        <f aca="false" ca="true" dt2D="false" dtr="false" t="normal">$L67*'Макро'!AQ$58</f>
        <v>0</v>
      </c>
      <c r="AZ67" s="244" t="n">
        <f aca="false" ca="true" dt2D="false" dtr="false" t="normal">$L67*'Макро'!AR$58</f>
        <v>0</v>
      </c>
      <c r="BA67" s="244" t="n">
        <f aca="false" ca="true" dt2D="false" dtr="false" t="normal">$L67*'Макро'!AS$58</f>
        <v>0</v>
      </c>
      <c r="BB67" s="244" t="n">
        <f aca="false" ca="true" dt2D="false" dtr="false" t="normal">$L67*'Макро'!AT$58</f>
        <v>0</v>
      </c>
      <c r="BC67" s="244" t="n">
        <f aca="false" ca="true" dt2D="false" dtr="false" t="normal">$L67*'Макро'!AU$58</f>
        <v>0</v>
      </c>
      <c r="BD67" s="244" t="n">
        <f aca="false" ca="true" dt2D="false" dtr="false" t="normal">$L67*'Макро'!AV$58</f>
        <v>0</v>
      </c>
      <c r="BE67" s="244" t="n">
        <f aca="false" ca="true" dt2D="false" dtr="false" t="normal">$L67*'Макро'!AW$58</f>
        <v>0</v>
      </c>
      <c r="BF67" s="244" t="n">
        <f aca="false" ca="true" dt2D="false" dtr="false" t="normal">$L67*'Макро'!AX$58</f>
        <v>0</v>
      </c>
      <c r="BG67" s="244" t="n">
        <f aca="false" ca="true" dt2D="false" dtr="false" t="normal">$L67*'Макро'!AY$58</f>
        <v>0</v>
      </c>
      <c r="BH67" s="244" t="n">
        <f aca="false" ca="true" dt2D="false" dtr="false" t="normal">$L67*'Макро'!AZ$58</f>
        <v>0</v>
      </c>
      <c r="BI67" s="244" t="n">
        <f aca="false" ca="true" dt2D="false" dtr="false" t="normal">$L67*'Макро'!BA$58</f>
        <v>0</v>
      </c>
      <c r="BJ67" s="244" t="n">
        <f aca="false" ca="true" dt2D="false" dtr="false" t="normal">$L67*'Макро'!BB$58</f>
        <v>0</v>
      </c>
      <c r="BK67" s="244" t="n">
        <f aca="false" ca="true" dt2D="false" dtr="false" t="normal">$L67*'Макро'!BC$58</f>
        <v>0</v>
      </c>
      <c r="BL67" s="244" t="n">
        <f aca="false" ca="true" dt2D="false" dtr="false" t="normal">$L67*'Макро'!BD$58</f>
        <v>0</v>
      </c>
      <c r="BM67" s="244" t="n">
        <f aca="false" ca="true" dt2D="false" dtr="false" t="normal">$L67*'Макро'!BE$58</f>
        <v>0</v>
      </c>
      <c r="BN67" s="244" t="n">
        <f aca="false" ca="true" dt2D="false" dtr="false" t="normal">$L67*'Макро'!BF$58</f>
        <v>0</v>
      </c>
      <c r="BO67" s="244" t="n">
        <f aca="false" ca="true" dt2D="false" dtr="false" t="normal">$L67*'Макро'!BG$58</f>
        <v>0</v>
      </c>
      <c r="BP67" s="244" t="n">
        <f aca="false" ca="true" dt2D="false" dtr="false" t="normal">$L67*'Макро'!BH$58</f>
        <v>0</v>
      </c>
      <c r="BQ67" s="244" t="n">
        <f aca="false" ca="true" dt2D="false" dtr="false" t="normal">$L67*'Макро'!BI$58</f>
        <v>0</v>
      </c>
      <c r="BR67" s="244" t="n">
        <f aca="false" ca="true" dt2D="false" dtr="false" t="normal">$L67*'Макро'!BJ$58</f>
        <v>0</v>
      </c>
      <c r="BS67" s="244" t="n">
        <f aca="false" ca="true" dt2D="false" dtr="false" t="normal">$L67*'Макро'!BK$58</f>
        <v>0</v>
      </c>
      <c r="BT67" s="244" t="n">
        <f aca="false" ca="true" dt2D="false" dtr="false" t="normal">$L67*'Макро'!BL$58</f>
        <v>0</v>
      </c>
    </row>
    <row hidden="true" ht="16.5" outlineLevel="1" r="68">
      <c r="D68" s="489" t="e">
        <f aca="false" ca="false" dt2D="false" dtr="false" t="normal">D67</f>
        <v>#N/A</v>
      </c>
      <c r="E68" s="481" t="e">
        <f aca="false" ca="false" dt2D="false" dtr="false" t="normal">E67</f>
        <v>#N/A</v>
      </c>
      <c r="F68" s="481" t="e">
        <f aca="false" ca="false" dt2D="false" dtr="false" t="normal">F67</f>
        <v>#N/A</v>
      </c>
      <c r="G68" s="485" t="n">
        <f aca="false" ca="false" dt2D="false" dtr="false" t="normal">G67</f>
        <v>0</v>
      </c>
      <c r="I68" s="672" t="str">
        <f aca="false" ca="false" dt2D="false" dtr="false" t="normal">I61</f>
        <v>бизнес</v>
      </c>
      <c r="J68" s="672" t="n"/>
      <c r="K68" s="170" t="n"/>
      <c r="L68" s="673" t="n"/>
      <c r="M68" s="244" t="n">
        <f aca="false" ca="true" dt2D="false" dtr="false" t="normal">$L68*'Макро'!E$58</f>
        <v>0</v>
      </c>
      <c r="N68" s="244" t="n">
        <f aca="false" ca="true" dt2D="false" dtr="false" t="normal">$L68*'Макро'!F$58</f>
        <v>0</v>
      </c>
      <c r="O68" s="244" t="n">
        <f aca="false" ca="true" dt2D="false" dtr="false" t="normal">$L68*'Макро'!G$58</f>
        <v>0</v>
      </c>
      <c r="P68" s="244" t="n">
        <f aca="false" ca="true" dt2D="false" dtr="false" t="normal">$L68*'Макро'!H$58</f>
        <v>0</v>
      </c>
      <c r="Q68" s="244" t="n">
        <f aca="false" ca="true" dt2D="false" dtr="false" t="normal">$L68*'Макро'!I$58</f>
        <v>0</v>
      </c>
      <c r="R68" s="244" t="n">
        <f aca="false" ca="true" dt2D="false" dtr="false" t="normal">$L68*'Макро'!J$58</f>
        <v>0</v>
      </c>
      <c r="S68" s="244" t="n">
        <f aca="false" ca="true" dt2D="false" dtr="false" t="normal">$L68*'Макро'!K$58</f>
        <v>0</v>
      </c>
      <c r="T68" s="244" t="n">
        <f aca="false" ca="true" dt2D="false" dtr="false" t="normal">$L68*'Макро'!L$58</f>
        <v>0</v>
      </c>
      <c r="U68" s="244" t="n">
        <f aca="false" ca="true" dt2D="false" dtr="false" t="normal">$L68*'Макро'!M$58</f>
        <v>0</v>
      </c>
      <c r="V68" s="244" t="n">
        <f aca="false" ca="true" dt2D="false" dtr="false" t="normal">$L68*'Макро'!N$58</f>
        <v>0</v>
      </c>
      <c r="W68" s="244" t="n">
        <f aca="false" ca="true" dt2D="false" dtr="false" t="normal">$L68*'Макро'!O$58</f>
        <v>0</v>
      </c>
      <c r="X68" s="244" t="n">
        <f aca="false" ca="true" dt2D="false" dtr="false" t="normal">$L68*'Макро'!P$58</f>
        <v>0</v>
      </c>
      <c r="Y68" s="244" t="n">
        <f aca="false" ca="true" dt2D="false" dtr="false" t="normal">$L68*'Макро'!Q$58</f>
        <v>0</v>
      </c>
      <c r="Z68" s="244" t="n">
        <f aca="false" ca="true" dt2D="false" dtr="false" t="normal">$L68*'Макро'!R$58</f>
        <v>0</v>
      </c>
      <c r="AA68" s="244" t="n">
        <f aca="false" ca="true" dt2D="false" dtr="false" t="normal">$L68*'Макро'!S$58</f>
        <v>0</v>
      </c>
      <c r="AB68" s="244" t="n">
        <f aca="false" ca="true" dt2D="false" dtr="false" t="normal">$L68*'Макро'!T$58</f>
        <v>0</v>
      </c>
      <c r="AC68" s="244" t="n">
        <f aca="false" ca="true" dt2D="false" dtr="false" t="normal">$L68*'Макро'!U$58</f>
        <v>0</v>
      </c>
      <c r="AD68" s="244" t="n">
        <f aca="false" ca="true" dt2D="false" dtr="false" t="normal">$L68*'Макро'!V$58</f>
        <v>0</v>
      </c>
      <c r="AE68" s="244" t="n">
        <f aca="false" ca="true" dt2D="false" dtr="false" t="normal">$L68*'Макро'!W$58</f>
        <v>0</v>
      </c>
      <c r="AF68" s="244" t="n">
        <f aca="false" ca="true" dt2D="false" dtr="false" t="normal">$L68*'Макро'!X$58</f>
        <v>0</v>
      </c>
      <c r="AG68" s="244" t="n">
        <f aca="false" ca="true" dt2D="false" dtr="false" t="normal">$L68*'Макро'!Y$58</f>
        <v>0</v>
      </c>
      <c r="AH68" s="244" t="n">
        <f aca="false" ca="true" dt2D="false" dtr="false" t="normal">$L68*'Макро'!Z$58</f>
        <v>0</v>
      </c>
      <c r="AI68" s="244" t="n">
        <f aca="false" ca="true" dt2D="false" dtr="false" t="normal">$L68*'Макро'!AA$58</f>
        <v>0</v>
      </c>
      <c r="AJ68" s="244" t="n">
        <f aca="false" ca="true" dt2D="false" dtr="false" t="normal">$L68*'Макро'!AB$58</f>
        <v>0</v>
      </c>
      <c r="AK68" s="244" t="n">
        <f aca="false" ca="true" dt2D="false" dtr="false" t="normal">$L68*'Макро'!AC$58</f>
        <v>0</v>
      </c>
      <c r="AL68" s="244" t="n">
        <f aca="false" ca="true" dt2D="false" dtr="false" t="normal">$L68*'Макро'!AD$58</f>
        <v>0</v>
      </c>
      <c r="AM68" s="244" t="n">
        <f aca="false" ca="true" dt2D="false" dtr="false" t="normal">$L68*'Макро'!AE$58</f>
        <v>0</v>
      </c>
      <c r="AN68" s="244" t="n">
        <f aca="false" ca="true" dt2D="false" dtr="false" t="normal">$L68*'Макро'!AF$58</f>
        <v>0</v>
      </c>
      <c r="AO68" s="244" t="n">
        <f aca="false" ca="true" dt2D="false" dtr="false" t="normal">$L68*'Макро'!AG$58</f>
        <v>0</v>
      </c>
      <c r="AP68" s="244" t="n">
        <f aca="false" ca="true" dt2D="false" dtr="false" t="normal">$L68*'Макро'!AH$58</f>
        <v>0</v>
      </c>
      <c r="AQ68" s="244" t="n">
        <f aca="false" ca="true" dt2D="false" dtr="false" t="normal">$L68*'Макро'!AI$58</f>
        <v>0</v>
      </c>
      <c r="AR68" s="244" t="n">
        <f aca="false" ca="true" dt2D="false" dtr="false" t="normal">$L68*'Макро'!AJ$58</f>
        <v>0</v>
      </c>
      <c r="AS68" s="244" t="n">
        <f aca="false" ca="true" dt2D="false" dtr="false" t="normal">$L68*'Макро'!AK$58</f>
        <v>0</v>
      </c>
      <c r="AT68" s="244" t="n">
        <f aca="false" ca="true" dt2D="false" dtr="false" t="normal">$L68*'Макро'!AL$58</f>
        <v>0</v>
      </c>
      <c r="AU68" s="244" t="n">
        <f aca="false" ca="true" dt2D="false" dtr="false" t="normal">$L68*'Макро'!AM$58</f>
        <v>0</v>
      </c>
      <c r="AV68" s="244" t="n">
        <f aca="false" ca="true" dt2D="false" dtr="false" t="normal">$L68*'Макро'!AN$58</f>
        <v>0</v>
      </c>
      <c r="AW68" s="244" t="n">
        <f aca="false" ca="true" dt2D="false" dtr="false" t="normal">$L68*'Макро'!AO$58</f>
        <v>0</v>
      </c>
      <c r="AX68" s="244" t="n">
        <f aca="false" ca="true" dt2D="false" dtr="false" t="normal">$L68*'Макро'!AP$58</f>
        <v>0</v>
      </c>
      <c r="AY68" s="244" t="n">
        <f aca="false" ca="true" dt2D="false" dtr="false" t="normal">$L68*'Макро'!AQ$58</f>
        <v>0</v>
      </c>
      <c r="AZ68" s="244" t="n">
        <f aca="false" ca="true" dt2D="false" dtr="false" t="normal">$L68*'Макро'!AR$58</f>
        <v>0</v>
      </c>
      <c r="BA68" s="244" t="n">
        <f aca="false" ca="true" dt2D="false" dtr="false" t="normal">$L68*'Макро'!AS$58</f>
        <v>0</v>
      </c>
      <c r="BB68" s="244" t="n">
        <f aca="false" ca="true" dt2D="false" dtr="false" t="normal">$L68*'Макро'!AT$58</f>
        <v>0</v>
      </c>
      <c r="BC68" s="244" t="n">
        <f aca="false" ca="true" dt2D="false" dtr="false" t="normal">$L68*'Макро'!AU$58</f>
        <v>0</v>
      </c>
      <c r="BD68" s="244" t="n">
        <f aca="false" ca="true" dt2D="false" dtr="false" t="normal">$L68*'Макро'!AV$58</f>
        <v>0</v>
      </c>
      <c r="BE68" s="244" t="n">
        <f aca="false" ca="true" dt2D="false" dtr="false" t="normal">$L68*'Макро'!AW$58</f>
        <v>0</v>
      </c>
      <c r="BF68" s="244" t="n">
        <f aca="false" ca="true" dt2D="false" dtr="false" t="normal">$L68*'Макро'!AX$58</f>
        <v>0</v>
      </c>
      <c r="BG68" s="244" t="n">
        <f aca="false" ca="true" dt2D="false" dtr="false" t="normal">$L68*'Макро'!AY$58</f>
        <v>0</v>
      </c>
      <c r="BH68" s="244" t="n">
        <f aca="false" ca="true" dt2D="false" dtr="false" t="normal">$L68*'Макро'!AZ$58</f>
        <v>0</v>
      </c>
      <c r="BI68" s="244" t="n">
        <f aca="false" ca="true" dt2D="false" dtr="false" t="normal">$L68*'Макро'!BA$58</f>
        <v>0</v>
      </c>
      <c r="BJ68" s="244" t="n">
        <f aca="false" ca="true" dt2D="false" dtr="false" t="normal">$L68*'Макро'!BB$58</f>
        <v>0</v>
      </c>
      <c r="BK68" s="244" t="n">
        <f aca="false" ca="true" dt2D="false" dtr="false" t="normal">$L68*'Макро'!BC$58</f>
        <v>0</v>
      </c>
      <c r="BL68" s="244" t="n">
        <f aca="false" ca="true" dt2D="false" dtr="false" t="normal">$L68*'Макро'!BD$58</f>
        <v>0</v>
      </c>
      <c r="BM68" s="244" t="n">
        <f aca="false" ca="true" dt2D="false" dtr="false" t="normal">$L68*'Макро'!BE$58</f>
        <v>0</v>
      </c>
      <c r="BN68" s="244" t="n">
        <f aca="false" ca="true" dt2D="false" dtr="false" t="normal">$L68*'Макро'!BF$58</f>
        <v>0</v>
      </c>
      <c r="BO68" s="244" t="n">
        <f aca="false" ca="true" dt2D="false" dtr="false" t="normal">$L68*'Макро'!BG$58</f>
        <v>0</v>
      </c>
      <c r="BP68" s="244" t="n">
        <f aca="false" ca="true" dt2D="false" dtr="false" t="normal">$L68*'Макро'!BH$58</f>
        <v>0</v>
      </c>
      <c r="BQ68" s="244" t="n">
        <f aca="false" ca="true" dt2D="false" dtr="false" t="normal">$L68*'Макро'!BI$58</f>
        <v>0</v>
      </c>
      <c r="BR68" s="244" t="n">
        <f aca="false" ca="true" dt2D="false" dtr="false" t="normal">$L68*'Макро'!BJ$58</f>
        <v>0</v>
      </c>
      <c r="BS68" s="244" t="n">
        <f aca="false" ca="true" dt2D="false" dtr="false" t="normal">$L68*'Макро'!BK$58</f>
        <v>0</v>
      </c>
      <c r="BT68" s="244" t="n">
        <f aca="false" ca="true" dt2D="false" dtr="false" t="normal">$L68*'Макро'!BL$58</f>
        <v>0</v>
      </c>
    </row>
    <row hidden="true" ht="16.5" outlineLevel="1" r="69">
      <c r="D69" s="489" t="e">
        <f aca="false" ca="false" dt2D="false" dtr="false" t="normal">D68</f>
        <v>#N/A</v>
      </c>
      <c r="E69" s="481" t="e">
        <f aca="false" ca="false" dt2D="false" dtr="false" t="normal">E68</f>
        <v>#N/A</v>
      </c>
      <c r="F69" s="481" t="e">
        <f aca="false" ca="false" dt2D="false" dtr="false" t="normal">F68</f>
        <v>#N/A</v>
      </c>
      <c r="G69" s="485" t="n">
        <f aca="false" ca="false" dt2D="false" dtr="false" t="normal">G68</f>
        <v>0</v>
      </c>
      <c r="I69" s="668" t="str">
        <f aca="false" ca="false" dt2D="false" dtr="false" t="normal">I62</f>
        <v>название, может быть добавлена строка</v>
      </c>
      <c r="J69" s="668" t="n"/>
      <c r="K69" s="170" t="n"/>
      <c r="L69" s="673" t="n"/>
      <c r="M69" s="244" t="n">
        <f aca="false" ca="true" dt2D="false" dtr="false" t="normal">$L69*'Макро'!E$58</f>
        <v>0</v>
      </c>
      <c r="N69" s="244" t="n">
        <f aca="false" ca="true" dt2D="false" dtr="false" t="normal">$L69*'Макро'!F$58</f>
        <v>0</v>
      </c>
      <c r="O69" s="244" t="n">
        <f aca="false" ca="true" dt2D="false" dtr="false" t="normal">$L69*'Макро'!G$58</f>
        <v>0</v>
      </c>
      <c r="P69" s="244" t="n">
        <f aca="false" ca="true" dt2D="false" dtr="false" t="normal">$L69*'Макро'!H$58</f>
        <v>0</v>
      </c>
      <c r="Q69" s="244" t="n">
        <f aca="false" ca="true" dt2D="false" dtr="false" t="normal">$L69*'Макро'!I$58</f>
        <v>0</v>
      </c>
      <c r="R69" s="244" t="n">
        <f aca="false" ca="true" dt2D="false" dtr="false" t="normal">$L69*'Макро'!J$58</f>
        <v>0</v>
      </c>
      <c r="S69" s="244" t="n">
        <f aca="false" ca="true" dt2D="false" dtr="false" t="normal">$L69*'Макро'!K$58</f>
        <v>0</v>
      </c>
      <c r="T69" s="244" t="n">
        <f aca="false" ca="true" dt2D="false" dtr="false" t="normal">$L69*'Макро'!L$58</f>
        <v>0</v>
      </c>
      <c r="U69" s="244" t="n">
        <f aca="false" ca="true" dt2D="false" dtr="false" t="normal">$L69*'Макро'!M$58</f>
        <v>0</v>
      </c>
      <c r="V69" s="244" t="n">
        <f aca="false" ca="true" dt2D="false" dtr="false" t="normal">$L69*'Макро'!N$58</f>
        <v>0</v>
      </c>
      <c r="W69" s="244" t="n">
        <f aca="false" ca="true" dt2D="false" dtr="false" t="normal">$L69*'Макро'!O$58</f>
        <v>0</v>
      </c>
      <c r="X69" s="244" t="n">
        <f aca="false" ca="true" dt2D="false" dtr="false" t="normal">$L69*'Макро'!P$58</f>
        <v>0</v>
      </c>
      <c r="Y69" s="244" t="n">
        <f aca="false" ca="true" dt2D="false" dtr="false" t="normal">$L69*'Макро'!Q$58</f>
        <v>0</v>
      </c>
      <c r="Z69" s="244" t="n">
        <f aca="false" ca="true" dt2D="false" dtr="false" t="normal">$L69*'Макро'!R$58</f>
        <v>0</v>
      </c>
      <c r="AA69" s="244" t="n">
        <f aca="false" ca="true" dt2D="false" dtr="false" t="normal">$L69*'Макро'!S$58</f>
        <v>0</v>
      </c>
      <c r="AB69" s="244" t="n">
        <f aca="false" ca="true" dt2D="false" dtr="false" t="normal">$L69*'Макро'!T$58</f>
        <v>0</v>
      </c>
      <c r="AC69" s="244" t="n">
        <f aca="false" ca="true" dt2D="false" dtr="false" t="normal">$L69*'Макро'!U$58</f>
        <v>0</v>
      </c>
      <c r="AD69" s="244" t="n">
        <f aca="false" ca="true" dt2D="false" dtr="false" t="normal">$L69*'Макро'!V$58</f>
        <v>0</v>
      </c>
      <c r="AE69" s="244" t="n">
        <f aca="false" ca="true" dt2D="false" dtr="false" t="normal">$L69*'Макро'!W$58</f>
        <v>0</v>
      </c>
      <c r="AF69" s="244" t="n">
        <f aca="false" ca="true" dt2D="false" dtr="false" t="normal">$L69*'Макро'!X$58</f>
        <v>0</v>
      </c>
      <c r="AG69" s="244" t="n">
        <f aca="false" ca="true" dt2D="false" dtr="false" t="normal">$L69*'Макро'!Y$58</f>
        <v>0</v>
      </c>
      <c r="AH69" s="244" t="n">
        <f aca="false" ca="true" dt2D="false" dtr="false" t="normal">$L69*'Макро'!Z$58</f>
        <v>0</v>
      </c>
      <c r="AI69" s="244" t="n">
        <f aca="false" ca="true" dt2D="false" dtr="false" t="normal">$L69*'Макро'!AA$58</f>
        <v>0</v>
      </c>
      <c r="AJ69" s="244" t="n">
        <f aca="false" ca="true" dt2D="false" dtr="false" t="normal">$L69*'Макро'!AB$58</f>
        <v>0</v>
      </c>
      <c r="AK69" s="244" t="n">
        <f aca="false" ca="true" dt2D="false" dtr="false" t="normal">$L69*'Макро'!AC$58</f>
        <v>0</v>
      </c>
      <c r="AL69" s="244" t="n">
        <f aca="false" ca="true" dt2D="false" dtr="false" t="normal">$L69*'Макро'!AD$58</f>
        <v>0</v>
      </c>
      <c r="AM69" s="244" t="n">
        <f aca="false" ca="true" dt2D="false" dtr="false" t="normal">$L69*'Макро'!AE$58</f>
        <v>0</v>
      </c>
      <c r="AN69" s="244" t="n">
        <f aca="false" ca="true" dt2D="false" dtr="false" t="normal">$L69*'Макро'!AF$58</f>
        <v>0</v>
      </c>
      <c r="AO69" s="244" t="n">
        <f aca="false" ca="true" dt2D="false" dtr="false" t="normal">$L69*'Макро'!AG$58</f>
        <v>0</v>
      </c>
      <c r="AP69" s="244" t="n">
        <f aca="false" ca="true" dt2D="false" dtr="false" t="normal">$L69*'Макро'!AH$58</f>
        <v>0</v>
      </c>
      <c r="AQ69" s="244" t="n">
        <f aca="false" ca="true" dt2D="false" dtr="false" t="normal">$L69*'Макро'!AI$58</f>
        <v>0</v>
      </c>
      <c r="AR69" s="244" t="n">
        <f aca="false" ca="true" dt2D="false" dtr="false" t="normal">$L69*'Макро'!AJ$58</f>
        <v>0</v>
      </c>
      <c r="AS69" s="244" t="n">
        <f aca="false" ca="true" dt2D="false" dtr="false" t="normal">$L69*'Макро'!AK$58</f>
        <v>0</v>
      </c>
      <c r="AT69" s="244" t="n">
        <f aca="false" ca="true" dt2D="false" dtr="false" t="normal">$L69*'Макро'!AL$58</f>
        <v>0</v>
      </c>
      <c r="AU69" s="244" t="n">
        <f aca="false" ca="true" dt2D="false" dtr="false" t="normal">$L69*'Макро'!AM$58</f>
        <v>0</v>
      </c>
      <c r="AV69" s="244" t="n">
        <f aca="false" ca="true" dt2D="false" dtr="false" t="normal">$L69*'Макро'!AN$58</f>
        <v>0</v>
      </c>
      <c r="AW69" s="244" t="n">
        <f aca="false" ca="true" dt2D="false" dtr="false" t="normal">$L69*'Макро'!AO$58</f>
        <v>0</v>
      </c>
      <c r="AX69" s="244" t="n">
        <f aca="false" ca="true" dt2D="false" dtr="false" t="normal">$L69*'Макро'!AP$58</f>
        <v>0</v>
      </c>
      <c r="AY69" s="244" t="n">
        <f aca="false" ca="true" dt2D="false" dtr="false" t="normal">$L69*'Макро'!AQ$58</f>
        <v>0</v>
      </c>
      <c r="AZ69" s="244" t="n">
        <f aca="false" ca="true" dt2D="false" dtr="false" t="normal">$L69*'Макро'!AR$58</f>
        <v>0</v>
      </c>
      <c r="BA69" s="244" t="n">
        <f aca="false" ca="true" dt2D="false" dtr="false" t="normal">$L69*'Макро'!AS$58</f>
        <v>0</v>
      </c>
      <c r="BB69" s="244" t="n">
        <f aca="false" ca="true" dt2D="false" dtr="false" t="normal">$L69*'Макро'!AT$58</f>
        <v>0</v>
      </c>
      <c r="BC69" s="244" t="n">
        <f aca="false" ca="true" dt2D="false" dtr="false" t="normal">$L69*'Макро'!AU$58</f>
        <v>0</v>
      </c>
      <c r="BD69" s="244" t="n">
        <f aca="false" ca="true" dt2D="false" dtr="false" t="normal">$L69*'Макро'!AV$58</f>
        <v>0</v>
      </c>
      <c r="BE69" s="244" t="n">
        <f aca="false" ca="true" dt2D="false" dtr="false" t="normal">$L69*'Макро'!AW$58</f>
        <v>0</v>
      </c>
      <c r="BF69" s="244" t="n">
        <f aca="false" ca="true" dt2D="false" dtr="false" t="normal">$L69*'Макро'!AX$58</f>
        <v>0</v>
      </c>
      <c r="BG69" s="244" t="n">
        <f aca="false" ca="true" dt2D="false" dtr="false" t="normal">$L69*'Макро'!AY$58</f>
        <v>0</v>
      </c>
      <c r="BH69" s="244" t="n">
        <f aca="false" ca="true" dt2D="false" dtr="false" t="normal">$L69*'Макро'!AZ$58</f>
        <v>0</v>
      </c>
      <c r="BI69" s="244" t="n">
        <f aca="false" ca="true" dt2D="false" dtr="false" t="normal">$L69*'Макро'!BA$58</f>
        <v>0</v>
      </c>
      <c r="BJ69" s="244" t="n">
        <f aca="false" ca="true" dt2D="false" dtr="false" t="normal">$L69*'Макро'!BB$58</f>
        <v>0</v>
      </c>
      <c r="BK69" s="244" t="n">
        <f aca="false" ca="true" dt2D="false" dtr="false" t="normal">$L69*'Макро'!BC$58</f>
        <v>0</v>
      </c>
      <c r="BL69" s="244" t="n">
        <f aca="false" ca="true" dt2D="false" dtr="false" t="normal">$L69*'Макро'!BD$58</f>
        <v>0</v>
      </c>
      <c r="BM69" s="244" t="n">
        <f aca="false" ca="true" dt2D="false" dtr="false" t="normal">$L69*'Макро'!BE$58</f>
        <v>0</v>
      </c>
      <c r="BN69" s="244" t="n">
        <f aca="false" ca="true" dt2D="false" dtr="false" t="normal">$L69*'Макро'!BF$58</f>
        <v>0</v>
      </c>
      <c r="BO69" s="244" t="n">
        <f aca="false" ca="true" dt2D="false" dtr="false" t="normal">$L69*'Макро'!BG$58</f>
        <v>0</v>
      </c>
      <c r="BP69" s="244" t="n">
        <f aca="false" ca="true" dt2D="false" dtr="false" t="normal">$L69*'Макро'!BH$58</f>
        <v>0</v>
      </c>
      <c r="BQ69" s="244" t="n">
        <f aca="false" ca="true" dt2D="false" dtr="false" t="normal">$L69*'Макро'!BI$58</f>
        <v>0</v>
      </c>
      <c r="BR69" s="244" t="n">
        <f aca="false" ca="true" dt2D="false" dtr="false" t="normal">$L69*'Макро'!BJ$58</f>
        <v>0</v>
      </c>
      <c r="BS69" s="244" t="n">
        <f aca="false" ca="true" dt2D="false" dtr="false" t="normal">$L69*'Макро'!BK$58</f>
        <v>0</v>
      </c>
      <c r="BT69" s="244" t="n">
        <f aca="false" ca="true" dt2D="false" dtr="false" t="normal">$L69*'Макро'!BL$58</f>
        <v>0</v>
      </c>
    </row>
    <row hidden="true" ht="16.5" outlineLevel="1" r="70">
      <c r="D70" s="489" t="e">
        <f aca="false" ca="false" dt2D="false" dtr="false" t="normal">D69</f>
        <v>#N/A</v>
      </c>
      <c r="E70" s="481" t="e">
        <f aca="false" ca="false" dt2D="false" dtr="false" t="normal">E69</f>
        <v>#N/A</v>
      </c>
      <c r="F70" s="481" t="e">
        <f aca="false" ca="false" dt2D="false" dtr="false" t="normal">F69</f>
        <v>#N/A</v>
      </c>
      <c r="G70" s="485" t="n">
        <f aca="false" ca="false" dt2D="false" dtr="false" t="normal">G69</f>
        <v>0</v>
      </c>
      <c r="I70" s="668" t="str">
        <f aca="false" ca="false" dt2D="false" dtr="false" t="normal">I63</f>
        <v>название, может быть добавлена строка</v>
      </c>
      <c r="J70" s="668" t="n"/>
      <c r="K70" s="170" t="n"/>
      <c r="L70" s="673" t="n"/>
      <c r="M70" s="244" t="n">
        <f aca="false" ca="true" dt2D="false" dtr="false" t="normal">$L70*'Макро'!E$58</f>
        <v>0</v>
      </c>
      <c r="N70" s="244" t="n">
        <f aca="false" ca="true" dt2D="false" dtr="false" t="normal">$L70*'Макро'!F$58</f>
        <v>0</v>
      </c>
      <c r="O70" s="244" t="n">
        <f aca="false" ca="true" dt2D="false" dtr="false" t="normal">$L70*'Макро'!G$58</f>
        <v>0</v>
      </c>
      <c r="P70" s="244" t="n">
        <f aca="false" ca="true" dt2D="false" dtr="false" t="normal">$L70*'Макро'!H$58</f>
        <v>0</v>
      </c>
      <c r="Q70" s="244" t="n">
        <f aca="false" ca="true" dt2D="false" dtr="false" t="normal">$L70*'Макро'!I$58</f>
        <v>0</v>
      </c>
      <c r="R70" s="244" t="n">
        <f aca="false" ca="true" dt2D="false" dtr="false" t="normal">$L70*'Макро'!J$58</f>
        <v>0</v>
      </c>
      <c r="S70" s="244" t="n">
        <f aca="false" ca="true" dt2D="false" dtr="false" t="normal">$L70*'Макро'!K$58</f>
        <v>0</v>
      </c>
      <c r="T70" s="244" t="n">
        <f aca="false" ca="true" dt2D="false" dtr="false" t="normal">$L70*'Макро'!L$58</f>
        <v>0</v>
      </c>
      <c r="U70" s="244" t="n">
        <f aca="false" ca="true" dt2D="false" dtr="false" t="normal">$L70*'Макро'!M$58</f>
        <v>0</v>
      </c>
      <c r="V70" s="244" t="n">
        <f aca="false" ca="true" dt2D="false" dtr="false" t="normal">$L70*'Макро'!N$58</f>
        <v>0</v>
      </c>
      <c r="W70" s="244" t="n">
        <f aca="false" ca="true" dt2D="false" dtr="false" t="normal">$L70*'Макро'!O$58</f>
        <v>0</v>
      </c>
      <c r="X70" s="244" t="n">
        <f aca="false" ca="true" dt2D="false" dtr="false" t="normal">$L70*'Макро'!P$58</f>
        <v>0</v>
      </c>
      <c r="Y70" s="244" t="n">
        <f aca="false" ca="true" dt2D="false" dtr="false" t="normal">$L70*'Макро'!Q$58</f>
        <v>0</v>
      </c>
      <c r="Z70" s="244" t="n">
        <f aca="false" ca="true" dt2D="false" dtr="false" t="normal">$L70*'Макро'!R$58</f>
        <v>0</v>
      </c>
      <c r="AA70" s="244" t="n">
        <f aca="false" ca="true" dt2D="false" dtr="false" t="normal">$L70*'Макро'!S$58</f>
        <v>0</v>
      </c>
      <c r="AB70" s="244" t="n">
        <f aca="false" ca="true" dt2D="false" dtr="false" t="normal">$L70*'Макро'!T$58</f>
        <v>0</v>
      </c>
      <c r="AC70" s="244" t="n">
        <f aca="false" ca="true" dt2D="false" dtr="false" t="normal">$L70*'Макро'!U$58</f>
        <v>0</v>
      </c>
      <c r="AD70" s="244" t="n">
        <f aca="false" ca="true" dt2D="false" dtr="false" t="normal">$L70*'Макро'!V$58</f>
        <v>0</v>
      </c>
      <c r="AE70" s="244" t="n">
        <f aca="false" ca="true" dt2D="false" dtr="false" t="normal">$L70*'Макро'!W$58</f>
        <v>0</v>
      </c>
      <c r="AF70" s="244" t="n">
        <f aca="false" ca="true" dt2D="false" dtr="false" t="normal">$L70*'Макро'!X$58</f>
        <v>0</v>
      </c>
      <c r="AG70" s="244" t="n">
        <f aca="false" ca="true" dt2D="false" dtr="false" t="normal">$L70*'Макро'!Y$58</f>
        <v>0</v>
      </c>
      <c r="AH70" s="244" t="n">
        <f aca="false" ca="true" dt2D="false" dtr="false" t="normal">$L70*'Макро'!Z$58</f>
        <v>0</v>
      </c>
      <c r="AI70" s="244" t="n">
        <f aca="false" ca="true" dt2D="false" dtr="false" t="normal">$L70*'Макро'!AA$58</f>
        <v>0</v>
      </c>
      <c r="AJ70" s="244" t="n">
        <f aca="false" ca="true" dt2D="false" dtr="false" t="normal">$L70*'Макро'!AB$58</f>
        <v>0</v>
      </c>
      <c r="AK70" s="244" t="n">
        <f aca="false" ca="true" dt2D="false" dtr="false" t="normal">$L70*'Макро'!AC$58</f>
        <v>0</v>
      </c>
      <c r="AL70" s="244" t="n">
        <f aca="false" ca="true" dt2D="false" dtr="false" t="normal">$L70*'Макро'!AD$58</f>
        <v>0</v>
      </c>
      <c r="AM70" s="244" t="n">
        <f aca="false" ca="true" dt2D="false" dtr="false" t="normal">$L70*'Макро'!AE$58</f>
        <v>0</v>
      </c>
      <c r="AN70" s="244" t="n">
        <f aca="false" ca="true" dt2D="false" dtr="false" t="normal">$L70*'Макро'!AF$58</f>
        <v>0</v>
      </c>
      <c r="AO70" s="244" t="n">
        <f aca="false" ca="true" dt2D="false" dtr="false" t="normal">$L70*'Макро'!AG$58</f>
        <v>0</v>
      </c>
      <c r="AP70" s="244" t="n">
        <f aca="false" ca="true" dt2D="false" dtr="false" t="normal">$L70*'Макро'!AH$58</f>
        <v>0</v>
      </c>
      <c r="AQ70" s="244" t="n">
        <f aca="false" ca="true" dt2D="false" dtr="false" t="normal">$L70*'Макро'!AI$58</f>
        <v>0</v>
      </c>
      <c r="AR70" s="244" t="n">
        <f aca="false" ca="true" dt2D="false" dtr="false" t="normal">$L70*'Макро'!AJ$58</f>
        <v>0</v>
      </c>
      <c r="AS70" s="244" t="n">
        <f aca="false" ca="true" dt2D="false" dtr="false" t="normal">$L70*'Макро'!AK$58</f>
        <v>0</v>
      </c>
      <c r="AT70" s="244" t="n">
        <f aca="false" ca="true" dt2D="false" dtr="false" t="normal">$L70*'Макро'!AL$58</f>
        <v>0</v>
      </c>
      <c r="AU70" s="244" t="n">
        <f aca="false" ca="true" dt2D="false" dtr="false" t="normal">$L70*'Макро'!AM$58</f>
        <v>0</v>
      </c>
      <c r="AV70" s="244" t="n">
        <f aca="false" ca="true" dt2D="false" dtr="false" t="normal">$L70*'Макро'!AN$58</f>
        <v>0</v>
      </c>
      <c r="AW70" s="244" t="n">
        <f aca="false" ca="true" dt2D="false" dtr="false" t="normal">$L70*'Макро'!AO$58</f>
        <v>0</v>
      </c>
      <c r="AX70" s="244" t="n">
        <f aca="false" ca="true" dt2D="false" dtr="false" t="normal">$L70*'Макро'!AP$58</f>
        <v>0</v>
      </c>
      <c r="AY70" s="244" t="n">
        <f aca="false" ca="true" dt2D="false" dtr="false" t="normal">$L70*'Макро'!AQ$58</f>
        <v>0</v>
      </c>
      <c r="AZ70" s="244" t="n">
        <f aca="false" ca="true" dt2D="false" dtr="false" t="normal">$L70*'Макро'!AR$58</f>
        <v>0</v>
      </c>
      <c r="BA70" s="244" t="n">
        <f aca="false" ca="true" dt2D="false" dtr="false" t="normal">$L70*'Макро'!AS$58</f>
        <v>0</v>
      </c>
      <c r="BB70" s="244" t="n">
        <f aca="false" ca="true" dt2D="false" dtr="false" t="normal">$L70*'Макро'!AT$58</f>
        <v>0</v>
      </c>
      <c r="BC70" s="244" t="n">
        <f aca="false" ca="true" dt2D="false" dtr="false" t="normal">$L70*'Макро'!AU$58</f>
        <v>0</v>
      </c>
      <c r="BD70" s="244" t="n">
        <f aca="false" ca="true" dt2D="false" dtr="false" t="normal">$L70*'Макро'!AV$58</f>
        <v>0</v>
      </c>
      <c r="BE70" s="244" t="n">
        <f aca="false" ca="true" dt2D="false" dtr="false" t="normal">$L70*'Макро'!AW$58</f>
        <v>0</v>
      </c>
      <c r="BF70" s="244" t="n">
        <f aca="false" ca="true" dt2D="false" dtr="false" t="normal">$L70*'Макро'!AX$58</f>
        <v>0</v>
      </c>
      <c r="BG70" s="244" t="n">
        <f aca="false" ca="true" dt2D="false" dtr="false" t="normal">$L70*'Макро'!AY$58</f>
        <v>0</v>
      </c>
      <c r="BH70" s="244" t="n">
        <f aca="false" ca="true" dt2D="false" dtr="false" t="normal">$L70*'Макро'!AZ$58</f>
        <v>0</v>
      </c>
      <c r="BI70" s="244" t="n">
        <f aca="false" ca="true" dt2D="false" dtr="false" t="normal">$L70*'Макро'!BA$58</f>
        <v>0</v>
      </c>
      <c r="BJ70" s="244" t="n">
        <f aca="false" ca="true" dt2D="false" dtr="false" t="normal">$L70*'Макро'!BB$58</f>
        <v>0</v>
      </c>
      <c r="BK70" s="244" t="n">
        <f aca="false" ca="true" dt2D="false" dtr="false" t="normal">$L70*'Макро'!BC$58</f>
        <v>0</v>
      </c>
      <c r="BL70" s="244" t="n">
        <f aca="false" ca="true" dt2D="false" dtr="false" t="normal">$L70*'Макро'!BD$58</f>
        <v>0</v>
      </c>
      <c r="BM70" s="244" t="n">
        <f aca="false" ca="true" dt2D="false" dtr="false" t="normal">$L70*'Макро'!BE$58</f>
        <v>0</v>
      </c>
      <c r="BN70" s="244" t="n">
        <f aca="false" ca="true" dt2D="false" dtr="false" t="normal">$L70*'Макро'!BF$58</f>
        <v>0</v>
      </c>
      <c r="BO70" s="244" t="n">
        <f aca="false" ca="true" dt2D="false" dtr="false" t="normal">$L70*'Макро'!BG$58</f>
        <v>0</v>
      </c>
      <c r="BP70" s="244" t="n">
        <f aca="false" ca="true" dt2D="false" dtr="false" t="normal">$L70*'Макро'!BH$58</f>
        <v>0</v>
      </c>
      <c r="BQ70" s="244" t="n">
        <f aca="false" ca="true" dt2D="false" dtr="false" t="normal">$L70*'Макро'!BI$58</f>
        <v>0</v>
      </c>
      <c r="BR70" s="244" t="n">
        <f aca="false" ca="true" dt2D="false" dtr="false" t="normal">$L70*'Макро'!BJ$58</f>
        <v>0</v>
      </c>
      <c r="BS70" s="244" t="n">
        <f aca="false" ca="true" dt2D="false" dtr="false" t="normal">$L70*'Макро'!BK$58</f>
        <v>0</v>
      </c>
      <c r="BT70" s="244" t="n">
        <f aca="false" ca="true" dt2D="false" dtr="false" t="normal">$L70*'Макро'!BL$58</f>
        <v>0</v>
      </c>
    </row>
    <row hidden="true" ht="16.5" outlineLevel="1" r="71">
      <c r="D71" s="489" t="e">
        <f aca="false" ca="false" dt2D="false" dtr="false" t="normal">D70</f>
        <v>#N/A</v>
      </c>
      <c r="E71" s="481" t="e">
        <f aca="false" ca="false" dt2D="false" dtr="false" t="normal">E70</f>
        <v>#N/A</v>
      </c>
      <c r="F71" s="481" t="e">
        <f aca="false" ca="false" dt2D="false" dtr="false" t="normal">F70</f>
        <v>#N/A</v>
      </c>
      <c r="G71" s="485" t="n">
        <f aca="false" ca="false" dt2D="false" dtr="false" t="normal">G70</f>
        <v>0</v>
      </c>
      <c r="I71" s="672" t="str">
        <f aca="false" ca="false" dt2D="false" dtr="false" t="normal">I64</f>
        <v>супер-люкс</v>
      </c>
      <c r="J71" s="672" t="n"/>
      <c r="K71" s="170" t="n"/>
      <c r="L71" s="673" t="n"/>
      <c r="M71" s="244" t="n">
        <f aca="false" ca="true" dt2D="false" dtr="false" t="normal">$L71*'Макро'!E$58</f>
        <v>0</v>
      </c>
      <c r="N71" s="244" t="n">
        <f aca="false" ca="true" dt2D="false" dtr="false" t="normal">$L71*'Макро'!F$58</f>
        <v>0</v>
      </c>
      <c r="O71" s="244" t="n">
        <f aca="false" ca="true" dt2D="false" dtr="false" t="normal">$L71*'Макро'!G$58</f>
        <v>0</v>
      </c>
      <c r="P71" s="244" t="n">
        <f aca="false" ca="true" dt2D="false" dtr="false" t="normal">$L71*'Макро'!H$58</f>
        <v>0</v>
      </c>
      <c r="Q71" s="244" t="n">
        <f aca="false" ca="true" dt2D="false" dtr="false" t="normal">$L71*'Макро'!I$58</f>
        <v>0</v>
      </c>
      <c r="R71" s="244" t="n">
        <f aca="false" ca="true" dt2D="false" dtr="false" t="normal">$L71*'Макро'!J$58</f>
        <v>0</v>
      </c>
      <c r="S71" s="244" t="n">
        <f aca="false" ca="true" dt2D="false" dtr="false" t="normal">$L71*'Макро'!K$58</f>
        <v>0</v>
      </c>
      <c r="T71" s="244" t="n">
        <f aca="false" ca="true" dt2D="false" dtr="false" t="normal">$L71*'Макро'!L$58</f>
        <v>0</v>
      </c>
      <c r="U71" s="244" t="n">
        <f aca="false" ca="true" dt2D="false" dtr="false" t="normal">$L71*'Макро'!M$58</f>
        <v>0</v>
      </c>
      <c r="V71" s="244" t="n">
        <f aca="false" ca="true" dt2D="false" dtr="false" t="normal">$L71*'Макро'!N$58</f>
        <v>0</v>
      </c>
      <c r="W71" s="244" t="n">
        <f aca="false" ca="true" dt2D="false" dtr="false" t="normal">$L71*'Макро'!O$58</f>
        <v>0</v>
      </c>
      <c r="X71" s="244" t="n">
        <f aca="false" ca="true" dt2D="false" dtr="false" t="normal">$L71*'Макро'!P$58</f>
        <v>0</v>
      </c>
      <c r="Y71" s="244" t="n">
        <f aca="false" ca="true" dt2D="false" dtr="false" t="normal">$L71*'Макро'!Q$58</f>
        <v>0</v>
      </c>
      <c r="Z71" s="244" t="n">
        <f aca="false" ca="true" dt2D="false" dtr="false" t="normal">$L71*'Макро'!R$58</f>
        <v>0</v>
      </c>
      <c r="AA71" s="244" t="n">
        <f aca="false" ca="true" dt2D="false" dtr="false" t="normal">$L71*'Макро'!S$58</f>
        <v>0</v>
      </c>
      <c r="AB71" s="244" t="n">
        <f aca="false" ca="true" dt2D="false" dtr="false" t="normal">$L71*'Макро'!T$58</f>
        <v>0</v>
      </c>
      <c r="AC71" s="244" t="n">
        <f aca="false" ca="true" dt2D="false" dtr="false" t="normal">$L71*'Макро'!U$58</f>
        <v>0</v>
      </c>
      <c r="AD71" s="244" t="n">
        <f aca="false" ca="true" dt2D="false" dtr="false" t="normal">$L71*'Макро'!V$58</f>
        <v>0</v>
      </c>
      <c r="AE71" s="244" t="n">
        <f aca="false" ca="true" dt2D="false" dtr="false" t="normal">$L71*'Макро'!W$58</f>
        <v>0</v>
      </c>
      <c r="AF71" s="244" t="n">
        <f aca="false" ca="true" dt2D="false" dtr="false" t="normal">$L71*'Макро'!X$58</f>
        <v>0</v>
      </c>
      <c r="AG71" s="244" t="n">
        <f aca="false" ca="true" dt2D="false" dtr="false" t="normal">$L71*'Макро'!Y$58</f>
        <v>0</v>
      </c>
      <c r="AH71" s="244" t="n">
        <f aca="false" ca="true" dt2D="false" dtr="false" t="normal">$L71*'Макро'!Z$58</f>
        <v>0</v>
      </c>
      <c r="AI71" s="244" t="n">
        <f aca="false" ca="true" dt2D="false" dtr="false" t="normal">$L71*'Макро'!AA$58</f>
        <v>0</v>
      </c>
      <c r="AJ71" s="244" t="n">
        <f aca="false" ca="true" dt2D="false" dtr="false" t="normal">$L71*'Макро'!AB$58</f>
        <v>0</v>
      </c>
      <c r="AK71" s="244" t="n">
        <f aca="false" ca="true" dt2D="false" dtr="false" t="normal">$L71*'Макро'!AC$58</f>
        <v>0</v>
      </c>
      <c r="AL71" s="244" t="n">
        <f aca="false" ca="true" dt2D="false" dtr="false" t="normal">$L71*'Макро'!AD$58</f>
        <v>0</v>
      </c>
      <c r="AM71" s="244" t="n">
        <f aca="false" ca="true" dt2D="false" dtr="false" t="normal">$L71*'Макро'!AE$58</f>
        <v>0</v>
      </c>
      <c r="AN71" s="244" t="n">
        <f aca="false" ca="true" dt2D="false" dtr="false" t="normal">$L71*'Макро'!AF$58</f>
        <v>0</v>
      </c>
      <c r="AO71" s="244" t="n">
        <f aca="false" ca="true" dt2D="false" dtr="false" t="normal">$L71*'Макро'!AG$58</f>
        <v>0</v>
      </c>
      <c r="AP71" s="244" t="n">
        <f aca="false" ca="true" dt2D="false" dtr="false" t="normal">$L71*'Макро'!AH$58</f>
        <v>0</v>
      </c>
      <c r="AQ71" s="244" t="n">
        <f aca="false" ca="true" dt2D="false" dtr="false" t="normal">$L71*'Макро'!AI$58</f>
        <v>0</v>
      </c>
      <c r="AR71" s="244" t="n">
        <f aca="false" ca="true" dt2D="false" dtr="false" t="normal">$L71*'Макро'!AJ$58</f>
        <v>0</v>
      </c>
      <c r="AS71" s="244" t="n">
        <f aca="false" ca="true" dt2D="false" dtr="false" t="normal">$L71*'Макро'!AK$58</f>
        <v>0</v>
      </c>
      <c r="AT71" s="244" t="n">
        <f aca="false" ca="true" dt2D="false" dtr="false" t="normal">$L71*'Макро'!AL$58</f>
        <v>0</v>
      </c>
      <c r="AU71" s="244" t="n">
        <f aca="false" ca="true" dt2D="false" dtr="false" t="normal">$L71*'Макро'!AM$58</f>
        <v>0</v>
      </c>
      <c r="AV71" s="244" t="n">
        <f aca="false" ca="true" dt2D="false" dtr="false" t="normal">$L71*'Макро'!AN$58</f>
        <v>0</v>
      </c>
      <c r="AW71" s="244" t="n">
        <f aca="false" ca="true" dt2D="false" dtr="false" t="normal">$L71*'Макро'!AO$58</f>
        <v>0</v>
      </c>
      <c r="AX71" s="244" t="n">
        <f aca="false" ca="true" dt2D="false" dtr="false" t="normal">$L71*'Макро'!AP$58</f>
        <v>0</v>
      </c>
      <c r="AY71" s="244" t="n">
        <f aca="false" ca="true" dt2D="false" dtr="false" t="normal">$L71*'Макро'!AQ$58</f>
        <v>0</v>
      </c>
      <c r="AZ71" s="244" t="n">
        <f aca="false" ca="true" dt2D="false" dtr="false" t="normal">$L71*'Макро'!AR$58</f>
        <v>0</v>
      </c>
      <c r="BA71" s="244" t="n">
        <f aca="false" ca="true" dt2D="false" dtr="false" t="normal">$L71*'Макро'!AS$58</f>
        <v>0</v>
      </c>
      <c r="BB71" s="244" t="n">
        <f aca="false" ca="true" dt2D="false" dtr="false" t="normal">$L71*'Макро'!AT$58</f>
        <v>0</v>
      </c>
      <c r="BC71" s="244" t="n">
        <f aca="false" ca="true" dt2D="false" dtr="false" t="normal">$L71*'Макро'!AU$58</f>
        <v>0</v>
      </c>
      <c r="BD71" s="244" t="n">
        <f aca="false" ca="true" dt2D="false" dtr="false" t="normal">$L71*'Макро'!AV$58</f>
        <v>0</v>
      </c>
      <c r="BE71" s="244" t="n">
        <f aca="false" ca="true" dt2D="false" dtr="false" t="normal">$L71*'Макро'!AW$58</f>
        <v>0</v>
      </c>
      <c r="BF71" s="244" t="n">
        <f aca="false" ca="true" dt2D="false" dtr="false" t="normal">$L71*'Макро'!AX$58</f>
        <v>0</v>
      </c>
      <c r="BG71" s="244" t="n">
        <f aca="false" ca="true" dt2D="false" dtr="false" t="normal">$L71*'Макро'!AY$58</f>
        <v>0</v>
      </c>
      <c r="BH71" s="244" t="n">
        <f aca="false" ca="true" dt2D="false" dtr="false" t="normal">$L71*'Макро'!AZ$58</f>
        <v>0</v>
      </c>
      <c r="BI71" s="244" t="n">
        <f aca="false" ca="true" dt2D="false" dtr="false" t="normal">$L71*'Макро'!BA$58</f>
        <v>0</v>
      </c>
      <c r="BJ71" s="244" t="n">
        <f aca="false" ca="true" dt2D="false" dtr="false" t="normal">$L71*'Макро'!BB$58</f>
        <v>0</v>
      </c>
      <c r="BK71" s="244" t="n">
        <f aca="false" ca="true" dt2D="false" dtr="false" t="normal">$L71*'Макро'!BC$58</f>
        <v>0</v>
      </c>
      <c r="BL71" s="244" t="n">
        <f aca="false" ca="true" dt2D="false" dtr="false" t="normal">$L71*'Макро'!BD$58</f>
        <v>0</v>
      </c>
      <c r="BM71" s="244" t="n">
        <f aca="false" ca="true" dt2D="false" dtr="false" t="normal">$L71*'Макро'!BE$58</f>
        <v>0</v>
      </c>
      <c r="BN71" s="244" t="n">
        <f aca="false" ca="true" dt2D="false" dtr="false" t="normal">$L71*'Макро'!BF$58</f>
        <v>0</v>
      </c>
      <c r="BO71" s="244" t="n">
        <f aca="false" ca="true" dt2D="false" dtr="false" t="normal">$L71*'Макро'!BG$58</f>
        <v>0</v>
      </c>
      <c r="BP71" s="244" t="n">
        <f aca="false" ca="true" dt2D="false" dtr="false" t="normal">$L71*'Макро'!BH$58</f>
        <v>0</v>
      </c>
      <c r="BQ71" s="244" t="n">
        <f aca="false" ca="true" dt2D="false" dtr="false" t="normal">$L71*'Макро'!BI$58</f>
        <v>0</v>
      </c>
      <c r="BR71" s="244" t="n">
        <f aca="false" ca="true" dt2D="false" dtr="false" t="normal">$L71*'Макро'!BJ$58</f>
        <v>0</v>
      </c>
      <c r="BS71" s="244" t="n">
        <f aca="false" ca="true" dt2D="false" dtr="false" t="normal">$L71*'Макро'!BK$58</f>
        <v>0</v>
      </c>
      <c r="BT71" s="244" t="n">
        <f aca="false" ca="true" dt2D="false" dtr="false" t="normal">$L71*'Макро'!BL$58</f>
        <v>0</v>
      </c>
    </row>
    <row hidden="true" ht="16.5" outlineLevel="1" r="72">
      <c r="D72" s="489" t="e">
        <f aca="false" ca="false" dt2D="false" dtr="false" t="normal">D71</f>
        <v>#N/A</v>
      </c>
      <c r="E72" s="481" t="e">
        <f aca="false" ca="false" dt2D="false" dtr="false" t="normal">E71</f>
        <v>#N/A</v>
      </c>
      <c r="F72" s="481" t="e">
        <f aca="false" ca="false" dt2D="false" dtr="false" t="normal">F71</f>
        <v>#N/A</v>
      </c>
      <c r="G72" s="485" t="n">
        <f aca="false" ca="false" dt2D="false" dtr="false" t="normal">G71</f>
        <v>0</v>
      </c>
      <c r="I72" s="669" t="n"/>
      <c r="J72" s="669" t="n"/>
      <c r="K72" s="670" t="n"/>
      <c r="L72" s="670" t="n"/>
      <c r="M72" s="671" t="n"/>
      <c r="N72" s="671" t="n"/>
      <c r="O72" s="671" t="n"/>
      <c r="P72" s="671" t="n"/>
      <c r="Q72" s="671" t="n"/>
      <c r="R72" s="671" t="n"/>
      <c r="S72" s="671" t="n"/>
      <c r="T72" s="671" t="n"/>
      <c r="U72" s="671" t="n"/>
      <c r="V72" s="671" t="n"/>
      <c r="W72" s="671" t="n"/>
      <c r="X72" s="671" t="n"/>
      <c r="Y72" s="671" t="n"/>
      <c r="Z72" s="671" t="n"/>
      <c r="AA72" s="671" t="n"/>
      <c r="AB72" s="671" t="n"/>
      <c r="AC72" s="671" t="n"/>
      <c r="AD72" s="671" t="n"/>
      <c r="AE72" s="671" t="n"/>
      <c r="AF72" s="671" t="n"/>
      <c r="AG72" s="671" t="n"/>
      <c r="AH72" s="671" t="n"/>
      <c r="AI72" s="671" t="n"/>
      <c r="AJ72" s="671" t="n"/>
      <c r="AK72" s="671" t="n"/>
      <c r="AL72" s="671" t="n"/>
      <c r="AM72" s="671" t="n"/>
      <c r="AN72" s="671" t="n"/>
      <c r="AO72" s="671" t="n"/>
      <c r="AP72" s="671" t="n"/>
      <c r="AQ72" s="671" t="n"/>
      <c r="AR72" s="671" t="n"/>
      <c r="AS72" s="671" t="n"/>
      <c r="AT72" s="671" t="n"/>
      <c r="AU72" s="671" t="n"/>
      <c r="AV72" s="671" t="n"/>
      <c r="AW72" s="671" t="n"/>
      <c r="AX72" s="671" t="n"/>
      <c r="AY72" s="671" t="n"/>
      <c r="AZ72" s="671" t="n"/>
      <c r="BA72" s="671" t="n"/>
      <c r="BB72" s="671" t="n"/>
      <c r="BC72" s="671" t="n"/>
      <c r="BD72" s="671" t="n"/>
      <c r="BE72" s="671" t="n"/>
      <c r="BF72" s="671" t="n"/>
      <c r="BG72" s="671" t="n"/>
      <c r="BH72" s="671" t="n"/>
      <c r="BI72" s="671" t="n"/>
      <c r="BJ72" s="671" t="n"/>
      <c r="BK72" s="671" t="n"/>
      <c r="BL72" s="671" t="n"/>
      <c r="BM72" s="671" t="n"/>
      <c r="BN72" s="671" t="n"/>
      <c r="BO72" s="671" t="n"/>
      <c r="BP72" s="671" t="n"/>
      <c r="BQ72" s="671" t="n"/>
      <c r="BR72" s="671" t="n"/>
      <c r="BS72" s="671" t="n"/>
      <c r="BT72" s="671" t="n"/>
    </row>
    <row hidden="true" ht="33" outlineLevel="1" r="73">
      <c r="D73" s="489" t="e">
        <f aca="false" ca="false" dt2D="false" dtr="false" t="normal">D72</f>
        <v>#N/A</v>
      </c>
      <c r="E73" s="481" t="e">
        <f aca="false" ca="false" dt2D="false" dtr="false" t="normal">E72</f>
        <v>#N/A</v>
      </c>
      <c r="F73" s="481" t="e">
        <f aca="false" ca="false" dt2D="false" dtr="false" t="normal">F72</f>
        <v>#N/A</v>
      </c>
      <c r="G73" s="485" t="n">
        <f aca="false" ca="false" dt2D="false" dtr="false" t="normal">G72</f>
        <v>0</v>
      </c>
      <c r="I73" s="660" t="s">
        <v>779</v>
      </c>
      <c r="J73" s="660" t="n"/>
      <c r="K73" s="170" t="n"/>
      <c r="L73" s="533" t="s">
        <v>90</v>
      </c>
      <c r="M73" s="674" t="n"/>
      <c r="N73" s="674" t="n"/>
      <c r="O73" s="674" t="n"/>
      <c r="P73" s="674" t="n"/>
      <c r="Q73" s="674" t="n"/>
      <c r="R73" s="674" t="n"/>
      <c r="S73" s="674" t="n"/>
      <c r="T73" s="674" t="n"/>
      <c r="U73" s="674" t="n"/>
      <c r="V73" s="674" t="n"/>
      <c r="W73" s="674" t="n"/>
      <c r="X73" s="674" t="n"/>
      <c r="Y73" s="674" t="n"/>
      <c r="Z73" s="674" t="n"/>
      <c r="AA73" s="674" t="n"/>
      <c r="AB73" s="674" t="n"/>
      <c r="AC73" s="674" t="n"/>
      <c r="AD73" s="674" t="n"/>
      <c r="AE73" s="674" t="n"/>
      <c r="AF73" s="674" t="n"/>
      <c r="AG73" s="674" t="n"/>
      <c r="AH73" s="674" t="n"/>
      <c r="AI73" s="674" t="n"/>
      <c r="AJ73" s="674" t="n"/>
      <c r="AK73" s="674" t="n"/>
      <c r="AL73" s="674" t="n"/>
      <c r="AM73" s="674" t="n"/>
      <c r="AN73" s="674" t="n"/>
      <c r="AO73" s="674" t="n"/>
      <c r="AP73" s="674" t="n"/>
      <c r="AQ73" s="244" t="n"/>
      <c r="AR73" s="244" t="n"/>
      <c r="AS73" s="244" t="n"/>
      <c r="AT73" s="244" t="n"/>
      <c r="AU73" s="244" t="n"/>
      <c r="AV73" s="244" t="n"/>
      <c r="AW73" s="244" t="n"/>
      <c r="AX73" s="244" t="n"/>
      <c r="AY73" s="244" t="n"/>
      <c r="AZ73" s="244" t="n"/>
      <c r="BA73" s="244" t="n"/>
      <c r="BB73" s="244" t="n"/>
      <c r="BC73" s="244" t="n"/>
      <c r="BD73" s="244" t="n"/>
      <c r="BE73" s="244" t="n"/>
      <c r="BF73" s="244" t="n"/>
      <c r="BG73" s="244" t="n"/>
      <c r="BH73" s="244" t="n"/>
      <c r="BI73" s="244" t="n"/>
      <c r="BJ73" s="244" t="n"/>
      <c r="BK73" s="244" t="n"/>
      <c r="BL73" s="244" t="n"/>
      <c r="BM73" s="244" t="n"/>
      <c r="BN73" s="244" t="n"/>
      <c r="BO73" s="244" t="n"/>
      <c r="BP73" s="244" t="n"/>
      <c r="BQ73" s="244" t="n"/>
      <c r="BR73" s="244" t="n"/>
      <c r="BS73" s="244" t="n"/>
      <c r="BT73" s="244" t="n"/>
    </row>
    <row hidden="true" ht="16.5" outlineLevel="1" r="74">
      <c r="D74" s="489" t="e">
        <f aca="false" ca="false" dt2D="false" dtr="false" t="normal">D73</f>
        <v>#N/A</v>
      </c>
      <c r="E74" s="481" t="e">
        <f aca="false" ca="false" dt2D="false" dtr="false" t="normal">E73</f>
        <v>#N/A</v>
      </c>
      <c r="F74" s="481" t="e">
        <f aca="false" ca="false" dt2D="false" dtr="false" t="normal">F73</f>
        <v>#N/A</v>
      </c>
      <c r="G74" s="485" t="n">
        <f aca="false" ca="false" dt2D="false" dtr="false" t="normal">G73</f>
        <v>0</v>
      </c>
      <c r="I74" s="672" t="str">
        <f aca="false" ca="false" dt2D="false" dtr="false" t="normal">I60</f>
        <v>эконом/стандарт</v>
      </c>
      <c r="J74" s="672" t="n"/>
      <c r="K74" s="170" t="n"/>
      <c r="L74" s="673" t="n"/>
      <c r="M74" s="244" t="n">
        <f aca="false" ca="true" dt2D="false" dtr="false" t="normal">$L74*'Макро'!E$58</f>
        <v>0</v>
      </c>
      <c r="N74" s="244" t="n">
        <f aca="false" ca="true" dt2D="false" dtr="false" t="normal">$L74*'Макро'!F$58</f>
        <v>0</v>
      </c>
      <c r="O74" s="244" t="n">
        <f aca="false" ca="true" dt2D="false" dtr="false" t="normal">$L74*'Макро'!G$58</f>
        <v>0</v>
      </c>
      <c r="P74" s="244" t="n">
        <f aca="false" ca="true" dt2D="false" dtr="false" t="normal">$L74*'Макро'!H$58</f>
        <v>0</v>
      </c>
      <c r="Q74" s="244" t="n">
        <f aca="false" ca="true" dt2D="false" dtr="false" t="normal">$L74*'Макро'!I$58</f>
        <v>0</v>
      </c>
      <c r="R74" s="244" t="n">
        <f aca="false" ca="true" dt2D="false" dtr="false" t="normal">$L74*'Макро'!J$58</f>
        <v>0</v>
      </c>
      <c r="S74" s="244" t="n">
        <f aca="false" ca="true" dt2D="false" dtr="false" t="normal">$L74*'Макро'!K$58</f>
        <v>0</v>
      </c>
      <c r="T74" s="244" t="n">
        <f aca="false" ca="true" dt2D="false" dtr="false" t="normal">$L74*'Макро'!L$58</f>
        <v>0</v>
      </c>
      <c r="U74" s="244" t="n">
        <f aca="false" ca="true" dt2D="false" dtr="false" t="normal">$L74*'Макро'!M$58</f>
        <v>0</v>
      </c>
      <c r="V74" s="244" t="n">
        <f aca="false" ca="true" dt2D="false" dtr="false" t="normal">$L74*'Макро'!N$58</f>
        <v>0</v>
      </c>
      <c r="W74" s="244" t="n">
        <f aca="false" ca="true" dt2D="false" dtr="false" t="normal">$L74*'Макро'!O$58</f>
        <v>0</v>
      </c>
      <c r="X74" s="244" t="n">
        <f aca="false" ca="true" dt2D="false" dtr="false" t="normal">$L74*'Макро'!P$58</f>
        <v>0</v>
      </c>
      <c r="Y74" s="244" t="n">
        <f aca="false" ca="true" dt2D="false" dtr="false" t="normal">$L74*'Макро'!Q$58</f>
        <v>0</v>
      </c>
      <c r="Z74" s="244" t="n">
        <f aca="false" ca="true" dt2D="false" dtr="false" t="normal">$L74*'Макро'!R$58</f>
        <v>0</v>
      </c>
      <c r="AA74" s="244" t="n">
        <f aca="false" ca="true" dt2D="false" dtr="false" t="normal">$L74*'Макро'!S$58</f>
        <v>0</v>
      </c>
      <c r="AB74" s="244" t="n">
        <f aca="false" ca="true" dt2D="false" dtr="false" t="normal">$L74*'Макро'!T$58</f>
        <v>0</v>
      </c>
      <c r="AC74" s="244" t="n">
        <f aca="false" ca="true" dt2D="false" dtr="false" t="normal">$L74*'Макро'!U$58</f>
        <v>0</v>
      </c>
      <c r="AD74" s="244" t="n">
        <f aca="false" ca="true" dt2D="false" dtr="false" t="normal">$L74*'Макро'!V$58</f>
        <v>0</v>
      </c>
      <c r="AE74" s="244" t="n">
        <f aca="false" ca="true" dt2D="false" dtr="false" t="normal">$L74*'Макро'!W$58</f>
        <v>0</v>
      </c>
      <c r="AF74" s="244" t="n">
        <f aca="false" ca="true" dt2D="false" dtr="false" t="normal">$L74*'Макро'!X$58</f>
        <v>0</v>
      </c>
      <c r="AG74" s="244" t="n">
        <f aca="false" ca="true" dt2D="false" dtr="false" t="normal">$L74*'Макро'!Y$58</f>
        <v>0</v>
      </c>
      <c r="AH74" s="244" t="n">
        <f aca="false" ca="true" dt2D="false" dtr="false" t="normal">$L74*'Макро'!Z$58</f>
        <v>0</v>
      </c>
      <c r="AI74" s="244" t="n">
        <f aca="false" ca="true" dt2D="false" dtr="false" t="normal">$L74*'Макро'!AA$58</f>
        <v>0</v>
      </c>
      <c r="AJ74" s="244" t="n">
        <f aca="false" ca="true" dt2D="false" dtr="false" t="normal">$L74*'Макро'!AB$58</f>
        <v>0</v>
      </c>
      <c r="AK74" s="244" t="n">
        <f aca="false" ca="true" dt2D="false" dtr="false" t="normal">$L74*'Макро'!AC$58</f>
        <v>0</v>
      </c>
      <c r="AL74" s="244" t="n">
        <f aca="false" ca="true" dt2D="false" dtr="false" t="normal">$L74*'Макро'!AD$58</f>
        <v>0</v>
      </c>
      <c r="AM74" s="244" t="n">
        <f aca="false" ca="true" dt2D="false" dtr="false" t="normal">$L74*'Макро'!AE$58</f>
        <v>0</v>
      </c>
      <c r="AN74" s="244" t="n">
        <f aca="false" ca="true" dt2D="false" dtr="false" t="normal">$L74*'Макро'!AF$58</f>
        <v>0</v>
      </c>
      <c r="AO74" s="244" t="n">
        <f aca="false" ca="true" dt2D="false" dtr="false" t="normal">$L74*'Макро'!AG$58</f>
        <v>0</v>
      </c>
      <c r="AP74" s="244" t="n">
        <f aca="false" ca="true" dt2D="false" dtr="false" t="normal">$L74*'Макро'!AH$58</f>
        <v>0</v>
      </c>
      <c r="AQ74" s="244" t="n">
        <f aca="false" ca="true" dt2D="false" dtr="false" t="normal">$L74*'Макро'!AI$58</f>
        <v>0</v>
      </c>
      <c r="AR74" s="244" t="n">
        <f aca="false" ca="true" dt2D="false" dtr="false" t="normal">$L74*'Макро'!AJ$58</f>
        <v>0</v>
      </c>
      <c r="AS74" s="244" t="n">
        <f aca="false" ca="true" dt2D="false" dtr="false" t="normal">$L74*'Макро'!AK$58</f>
        <v>0</v>
      </c>
      <c r="AT74" s="244" t="n">
        <f aca="false" ca="true" dt2D="false" dtr="false" t="normal">$L74*'Макро'!AL$58</f>
        <v>0</v>
      </c>
      <c r="AU74" s="244" t="n">
        <f aca="false" ca="true" dt2D="false" dtr="false" t="normal">$L74*'Макро'!AM$58</f>
        <v>0</v>
      </c>
      <c r="AV74" s="244" t="n">
        <f aca="false" ca="true" dt2D="false" dtr="false" t="normal">$L74*'Макро'!AN$58</f>
        <v>0</v>
      </c>
      <c r="AW74" s="244" t="n">
        <f aca="false" ca="true" dt2D="false" dtr="false" t="normal">$L74*'Макро'!AO$58</f>
        <v>0</v>
      </c>
      <c r="AX74" s="244" t="n">
        <f aca="false" ca="true" dt2D="false" dtr="false" t="normal">$L74*'Макро'!AP$58</f>
        <v>0</v>
      </c>
      <c r="AY74" s="244" t="n">
        <f aca="false" ca="true" dt2D="false" dtr="false" t="normal">$L74*'Макро'!AQ$58</f>
        <v>0</v>
      </c>
      <c r="AZ74" s="244" t="n">
        <f aca="false" ca="true" dt2D="false" dtr="false" t="normal">$L74*'Макро'!AR$58</f>
        <v>0</v>
      </c>
      <c r="BA74" s="244" t="n">
        <f aca="false" ca="true" dt2D="false" dtr="false" t="normal">$L74*'Макро'!AS$58</f>
        <v>0</v>
      </c>
      <c r="BB74" s="244" t="n">
        <f aca="false" ca="true" dt2D="false" dtr="false" t="normal">$L74*'Макро'!AT$58</f>
        <v>0</v>
      </c>
      <c r="BC74" s="244" t="n">
        <f aca="false" ca="true" dt2D="false" dtr="false" t="normal">$L74*'Макро'!AU$58</f>
        <v>0</v>
      </c>
      <c r="BD74" s="244" t="n">
        <f aca="false" ca="true" dt2D="false" dtr="false" t="normal">$L74*'Макро'!AV$58</f>
        <v>0</v>
      </c>
      <c r="BE74" s="244" t="n">
        <f aca="false" ca="true" dt2D="false" dtr="false" t="normal">$L74*'Макро'!AW$58</f>
        <v>0</v>
      </c>
      <c r="BF74" s="244" t="n">
        <f aca="false" ca="true" dt2D="false" dtr="false" t="normal">$L74*'Макро'!AX$58</f>
        <v>0</v>
      </c>
      <c r="BG74" s="244" t="n">
        <f aca="false" ca="true" dt2D="false" dtr="false" t="normal">$L74*'Макро'!AY$58</f>
        <v>0</v>
      </c>
      <c r="BH74" s="244" t="n">
        <f aca="false" ca="true" dt2D="false" dtr="false" t="normal">$L74*'Макро'!AZ$58</f>
        <v>0</v>
      </c>
      <c r="BI74" s="244" t="n">
        <f aca="false" ca="true" dt2D="false" dtr="false" t="normal">$L74*'Макро'!BA$58</f>
        <v>0</v>
      </c>
      <c r="BJ74" s="244" t="n">
        <f aca="false" ca="true" dt2D="false" dtr="false" t="normal">$L74*'Макро'!BB$58</f>
        <v>0</v>
      </c>
      <c r="BK74" s="244" t="n">
        <f aca="false" ca="true" dt2D="false" dtr="false" t="normal">$L74*'Макро'!BC$58</f>
        <v>0</v>
      </c>
      <c r="BL74" s="244" t="n">
        <f aca="false" ca="true" dt2D="false" dtr="false" t="normal">$L74*'Макро'!BD$58</f>
        <v>0</v>
      </c>
      <c r="BM74" s="244" t="n">
        <f aca="false" ca="true" dt2D="false" dtr="false" t="normal">$L74*'Макро'!BE$58</f>
        <v>0</v>
      </c>
      <c r="BN74" s="244" t="n">
        <f aca="false" ca="true" dt2D="false" dtr="false" t="normal">$L74*'Макро'!BF$58</f>
        <v>0</v>
      </c>
      <c r="BO74" s="244" t="n">
        <f aca="false" ca="true" dt2D="false" dtr="false" t="normal">$L74*'Макро'!BG$58</f>
        <v>0</v>
      </c>
      <c r="BP74" s="244" t="n">
        <f aca="false" ca="true" dt2D="false" dtr="false" t="normal">$L74*'Макро'!BH$58</f>
        <v>0</v>
      </c>
      <c r="BQ74" s="244" t="n">
        <f aca="false" ca="true" dt2D="false" dtr="false" t="normal">$L74*'Макро'!BI$58</f>
        <v>0</v>
      </c>
      <c r="BR74" s="244" t="n">
        <f aca="false" ca="true" dt2D="false" dtr="false" t="normal">$L74*'Макро'!BJ$58</f>
        <v>0</v>
      </c>
      <c r="BS74" s="244" t="n">
        <f aca="false" ca="true" dt2D="false" dtr="false" t="normal">$L74*'Макро'!BK$58</f>
        <v>0</v>
      </c>
      <c r="BT74" s="244" t="n">
        <f aca="false" ca="true" dt2D="false" dtr="false" t="normal">$L74*'Макро'!BL$58</f>
        <v>0</v>
      </c>
    </row>
    <row hidden="true" ht="16.5" outlineLevel="1" r="75">
      <c r="D75" s="489" t="e">
        <f aca="false" ca="false" dt2D="false" dtr="false" t="normal">D74</f>
        <v>#N/A</v>
      </c>
      <c r="E75" s="481" t="e">
        <f aca="false" ca="false" dt2D="false" dtr="false" t="normal">E74</f>
        <v>#N/A</v>
      </c>
      <c r="F75" s="481" t="e">
        <f aca="false" ca="false" dt2D="false" dtr="false" t="normal">F74</f>
        <v>#N/A</v>
      </c>
      <c r="G75" s="485" t="n">
        <f aca="false" ca="false" dt2D="false" dtr="false" t="normal">G74</f>
        <v>0</v>
      </c>
      <c r="I75" s="672" t="str">
        <f aca="false" ca="false" dt2D="false" dtr="false" t="normal">I61</f>
        <v>бизнес</v>
      </c>
      <c r="J75" s="672" t="n"/>
      <c r="K75" s="170" t="n"/>
      <c r="L75" s="673" t="n"/>
      <c r="M75" s="244" t="n">
        <f aca="false" ca="true" dt2D="false" dtr="false" t="normal">$L75*'Макро'!E$58</f>
        <v>0</v>
      </c>
      <c r="N75" s="244" t="n">
        <f aca="false" ca="true" dt2D="false" dtr="false" t="normal">$L75*'Макро'!F$58</f>
        <v>0</v>
      </c>
      <c r="O75" s="244" t="n">
        <f aca="false" ca="true" dt2D="false" dtr="false" t="normal">$L75*'Макро'!G$58</f>
        <v>0</v>
      </c>
      <c r="P75" s="244" t="n">
        <f aca="false" ca="true" dt2D="false" dtr="false" t="normal">$L75*'Макро'!H$58</f>
        <v>0</v>
      </c>
      <c r="Q75" s="244" t="n">
        <f aca="false" ca="true" dt2D="false" dtr="false" t="normal">$L75*'Макро'!I$58</f>
        <v>0</v>
      </c>
      <c r="R75" s="244" t="n">
        <f aca="false" ca="true" dt2D="false" dtr="false" t="normal">$L75*'Макро'!J$58</f>
        <v>0</v>
      </c>
      <c r="S75" s="244" t="n">
        <f aca="false" ca="true" dt2D="false" dtr="false" t="normal">$L75*'Макро'!K$58</f>
        <v>0</v>
      </c>
      <c r="T75" s="244" t="n">
        <f aca="false" ca="true" dt2D="false" dtr="false" t="normal">$L75*'Макро'!L$58</f>
        <v>0</v>
      </c>
      <c r="U75" s="244" t="n">
        <f aca="false" ca="true" dt2D="false" dtr="false" t="normal">$L75*'Макро'!M$58</f>
        <v>0</v>
      </c>
      <c r="V75" s="244" t="n">
        <f aca="false" ca="true" dt2D="false" dtr="false" t="normal">$L75*'Макро'!N$58</f>
        <v>0</v>
      </c>
      <c r="W75" s="244" t="n">
        <f aca="false" ca="true" dt2D="false" dtr="false" t="normal">$L75*'Макро'!O$58</f>
        <v>0</v>
      </c>
      <c r="X75" s="244" t="n">
        <f aca="false" ca="true" dt2D="false" dtr="false" t="normal">$L75*'Макро'!P$58</f>
        <v>0</v>
      </c>
      <c r="Y75" s="244" t="n">
        <f aca="false" ca="true" dt2D="false" dtr="false" t="normal">$L75*'Макро'!Q$58</f>
        <v>0</v>
      </c>
      <c r="Z75" s="244" t="n">
        <f aca="false" ca="true" dt2D="false" dtr="false" t="normal">$L75*'Макро'!R$58</f>
        <v>0</v>
      </c>
      <c r="AA75" s="244" t="n">
        <f aca="false" ca="true" dt2D="false" dtr="false" t="normal">$L75*'Макро'!S$58</f>
        <v>0</v>
      </c>
      <c r="AB75" s="244" t="n">
        <f aca="false" ca="true" dt2D="false" dtr="false" t="normal">$L75*'Макро'!T$58</f>
        <v>0</v>
      </c>
      <c r="AC75" s="244" t="n">
        <f aca="false" ca="true" dt2D="false" dtr="false" t="normal">$L75*'Макро'!U$58</f>
        <v>0</v>
      </c>
      <c r="AD75" s="244" t="n">
        <f aca="false" ca="true" dt2D="false" dtr="false" t="normal">$L75*'Макро'!V$58</f>
        <v>0</v>
      </c>
      <c r="AE75" s="244" t="n">
        <f aca="false" ca="true" dt2D="false" dtr="false" t="normal">$L75*'Макро'!W$58</f>
        <v>0</v>
      </c>
      <c r="AF75" s="244" t="n">
        <f aca="false" ca="true" dt2D="false" dtr="false" t="normal">$L75*'Макро'!X$58</f>
        <v>0</v>
      </c>
      <c r="AG75" s="244" t="n">
        <f aca="false" ca="true" dt2D="false" dtr="false" t="normal">$L75*'Макро'!Y$58</f>
        <v>0</v>
      </c>
      <c r="AH75" s="244" t="n">
        <f aca="false" ca="true" dt2D="false" dtr="false" t="normal">$L75*'Макро'!Z$58</f>
        <v>0</v>
      </c>
      <c r="AI75" s="244" t="n">
        <f aca="false" ca="true" dt2D="false" dtr="false" t="normal">$L75*'Макро'!AA$58</f>
        <v>0</v>
      </c>
      <c r="AJ75" s="244" t="n">
        <f aca="false" ca="true" dt2D="false" dtr="false" t="normal">$L75*'Макро'!AB$58</f>
        <v>0</v>
      </c>
      <c r="AK75" s="244" t="n">
        <f aca="false" ca="true" dt2D="false" dtr="false" t="normal">$L75*'Макро'!AC$58</f>
        <v>0</v>
      </c>
      <c r="AL75" s="244" t="n">
        <f aca="false" ca="true" dt2D="false" dtr="false" t="normal">$L75*'Макро'!AD$58</f>
        <v>0</v>
      </c>
      <c r="AM75" s="244" t="n">
        <f aca="false" ca="true" dt2D="false" dtr="false" t="normal">$L75*'Макро'!AE$58</f>
        <v>0</v>
      </c>
      <c r="AN75" s="244" t="n">
        <f aca="false" ca="true" dt2D="false" dtr="false" t="normal">$L75*'Макро'!AF$58</f>
        <v>0</v>
      </c>
      <c r="AO75" s="244" t="n">
        <f aca="false" ca="true" dt2D="false" dtr="false" t="normal">$L75*'Макро'!AG$58</f>
        <v>0</v>
      </c>
      <c r="AP75" s="244" t="n">
        <f aca="false" ca="true" dt2D="false" dtr="false" t="normal">$L75*'Макро'!AH$58</f>
        <v>0</v>
      </c>
      <c r="AQ75" s="244" t="n">
        <f aca="false" ca="true" dt2D="false" dtr="false" t="normal">$L75*'Макро'!AI$58</f>
        <v>0</v>
      </c>
      <c r="AR75" s="244" t="n">
        <f aca="false" ca="true" dt2D="false" dtr="false" t="normal">$L75*'Макро'!AJ$58</f>
        <v>0</v>
      </c>
      <c r="AS75" s="244" t="n">
        <f aca="false" ca="true" dt2D="false" dtr="false" t="normal">$L75*'Макро'!AK$58</f>
        <v>0</v>
      </c>
      <c r="AT75" s="244" t="n">
        <f aca="false" ca="true" dt2D="false" dtr="false" t="normal">$L75*'Макро'!AL$58</f>
        <v>0</v>
      </c>
      <c r="AU75" s="244" t="n">
        <f aca="false" ca="true" dt2D="false" dtr="false" t="normal">$L75*'Макро'!AM$58</f>
        <v>0</v>
      </c>
      <c r="AV75" s="244" t="n">
        <f aca="false" ca="true" dt2D="false" dtr="false" t="normal">$L75*'Макро'!AN$58</f>
        <v>0</v>
      </c>
      <c r="AW75" s="244" t="n">
        <f aca="false" ca="true" dt2D="false" dtr="false" t="normal">$L75*'Макро'!AO$58</f>
        <v>0</v>
      </c>
      <c r="AX75" s="244" t="n">
        <f aca="false" ca="true" dt2D="false" dtr="false" t="normal">$L75*'Макро'!AP$58</f>
        <v>0</v>
      </c>
      <c r="AY75" s="244" t="n">
        <f aca="false" ca="true" dt2D="false" dtr="false" t="normal">$L75*'Макро'!AQ$58</f>
        <v>0</v>
      </c>
      <c r="AZ75" s="244" t="n">
        <f aca="false" ca="true" dt2D="false" dtr="false" t="normal">$L75*'Макро'!AR$58</f>
        <v>0</v>
      </c>
      <c r="BA75" s="244" t="n">
        <f aca="false" ca="true" dt2D="false" dtr="false" t="normal">$L75*'Макро'!AS$58</f>
        <v>0</v>
      </c>
      <c r="BB75" s="244" t="n">
        <f aca="false" ca="true" dt2D="false" dtr="false" t="normal">$L75*'Макро'!AT$58</f>
        <v>0</v>
      </c>
      <c r="BC75" s="244" t="n">
        <f aca="false" ca="true" dt2D="false" dtr="false" t="normal">$L75*'Макро'!AU$58</f>
        <v>0</v>
      </c>
      <c r="BD75" s="244" t="n">
        <f aca="false" ca="true" dt2D="false" dtr="false" t="normal">$L75*'Макро'!AV$58</f>
        <v>0</v>
      </c>
      <c r="BE75" s="244" t="n">
        <f aca="false" ca="true" dt2D="false" dtr="false" t="normal">$L75*'Макро'!AW$58</f>
        <v>0</v>
      </c>
      <c r="BF75" s="244" t="n">
        <f aca="false" ca="true" dt2D="false" dtr="false" t="normal">$L75*'Макро'!AX$58</f>
        <v>0</v>
      </c>
      <c r="BG75" s="244" t="n">
        <f aca="false" ca="true" dt2D="false" dtr="false" t="normal">$L75*'Макро'!AY$58</f>
        <v>0</v>
      </c>
      <c r="BH75" s="244" t="n">
        <f aca="false" ca="true" dt2D="false" dtr="false" t="normal">$L75*'Макро'!AZ$58</f>
        <v>0</v>
      </c>
      <c r="BI75" s="244" t="n">
        <f aca="false" ca="true" dt2D="false" dtr="false" t="normal">$L75*'Макро'!BA$58</f>
        <v>0</v>
      </c>
      <c r="BJ75" s="244" t="n">
        <f aca="false" ca="true" dt2D="false" dtr="false" t="normal">$L75*'Макро'!BB$58</f>
        <v>0</v>
      </c>
      <c r="BK75" s="244" t="n">
        <f aca="false" ca="true" dt2D="false" dtr="false" t="normal">$L75*'Макро'!BC$58</f>
        <v>0</v>
      </c>
      <c r="BL75" s="244" t="n">
        <f aca="false" ca="true" dt2D="false" dtr="false" t="normal">$L75*'Макро'!BD$58</f>
        <v>0</v>
      </c>
      <c r="BM75" s="244" t="n">
        <f aca="false" ca="true" dt2D="false" dtr="false" t="normal">$L75*'Макро'!BE$58</f>
        <v>0</v>
      </c>
      <c r="BN75" s="244" t="n">
        <f aca="false" ca="true" dt2D="false" dtr="false" t="normal">$L75*'Макро'!BF$58</f>
        <v>0</v>
      </c>
      <c r="BO75" s="244" t="n">
        <f aca="false" ca="true" dt2D="false" dtr="false" t="normal">$L75*'Макро'!BG$58</f>
        <v>0</v>
      </c>
      <c r="BP75" s="244" t="n">
        <f aca="false" ca="true" dt2D="false" dtr="false" t="normal">$L75*'Макро'!BH$58</f>
        <v>0</v>
      </c>
      <c r="BQ75" s="244" t="n">
        <f aca="false" ca="true" dt2D="false" dtr="false" t="normal">$L75*'Макро'!BI$58</f>
        <v>0</v>
      </c>
      <c r="BR75" s="244" t="n">
        <f aca="false" ca="true" dt2D="false" dtr="false" t="normal">$L75*'Макро'!BJ$58</f>
        <v>0</v>
      </c>
      <c r="BS75" s="244" t="n">
        <f aca="false" ca="true" dt2D="false" dtr="false" t="normal">$L75*'Макро'!BK$58</f>
        <v>0</v>
      </c>
      <c r="BT75" s="244" t="n">
        <f aca="false" ca="true" dt2D="false" dtr="false" t="normal">$L75*'Макро'!BL$58</f>
        <v>0</v>
      </c>
    </row>
    <row hidden="true" ht="16.5" outlineLevel="1" r="76">
      <c r="D76" s="489" t="e">
        <f aca="false" ca="false" dt2D="false" dtr="false" t="normal">D75</f>
        <v>#N/A</v>
      </c>
      <c r="E76" s="481" t="e">
        <f aca="false" ca="false" dt2D="false" dtr="false" t="normal">E75</f>
        <v>#N/A</v>
      </c>
      <c r="F76" s="481" t="e">
        <f aca="false" ca="false" dt2D="false" dtr="false" t="normal">F75</f>
        <v>#N/A</v>
      </c>
      <c r="G76" s="485" t="n">
        <f aca="false" ca="false" dt2D="false" dtr="false" t="normal">G75</f>
        <v>0</v>
      </c>
      <c r="I76" s="668" t="str">
        <f aca="false" ca="false" dt2D="false" dtr="false" t="normal">I62</f>
        <v>название, может быть добавлена строка</v>
      </c>
      <c r="J76" s="668" t="n"/>
      <c r="K76" s="170" t="n"/>
      <c r="L76" s="673" t="n"/>
      <c r="M76" s="244" t="n">
        <f aca="false" ca="true" dt2D="false" dtr="false" t="normal">$L76*'Макро'!E$58</f>
        <v>0</v>
      </c>
      <c r="N76" s="244" t="n">
        <f aca="false" ca="true" dt2D="false" dtr="false" t="normal">$L76*'Макро'!F$58</f>
        <v>0</v>
      </c>
      <c r="O76" s="244" t="n">
        <f aca="false" ca="true" dt2D="false" dtr="false" t="normal">$L76*'Макро'!G$58</f>
        <v>0</v>
      </c>
      <c r="P76" s="244" t="n">
        <f aca="false" ca="true" dt2D="false" dtr="false" t="normal">$L76*'Макро'!H$58</f>
        <v>0</v>
      </c>
      <c r="Q76" s="244" t="n">
        <f aca="false" ca="true" dt2D="false" dtr="false" t="normal">$L76*'Макро'!I$58</f>
        <v>0</v>
      </c>
      <c r="R76" s="244" t="n">
        <f aca="false" ca="true" dt2D="false" dtr="false" t="normal">$L76*'Макро'!J$58</f>
        <v>0</v>
      </c>
      <c r="S76" s="244" t="n">
        <f aca="false" ca="true" dt2D="false" dtr="false" t="normal">$L76*'Макро'!K$58</f>
        <v>0</v>
      </c>
      <c r="T76" s="244" t="n">
        <f aca="false" ca="true" dt2D="false" dtr="false" t="normal">$L76*'Макро'!L$58</f>
        <v>0</v>
      </c>
      <c r="U76" s="244" t="n">
        <f aca="false" ca="true" dt2D="false" dtr="false" t="normal">$L76*'Макро'!M$58</f>
        <v>0</v>
      </c>
      <c r="V76" s="244" t="n">
        <f aca="false" ca="true" dt2D="false" dtr="false" t="normal">$L76*'Макро'!N$58</f>
        <v>0</v>
      </c>
      <c r="W76" s="244" t="n">
        <f aca="false" ca="true" dt2D="false" dtr="false" t="normal">$L76*'Макро'!O$58</f>
        <v>0</v>
      </c>
      <c r="X76" s="244" t="n">
        <f aca="false" ca="true" dt2D="false" dtr="false" t="normal">$L76*'Макро'!P$58</f>
        <v>0</v>
      </c>
      <c r="Y76" s="244" t="n">
        <f aca="false" ca="true" dt2D="false" dtr="false" t="normal">$L76*'Макро'!Q$58</f>
        <v>0</v>
      </c>
      <c r="Z76" s="244" t="n">
        <f aca="false" ca="true" dt2D="false" dtr="false" t="normal">$L76*'Макро'!R$58</f>
        <v>0</v>
      </c>
      <c r="AA76" s="244" t="n">
        <f aca="false" ca="true" dt2D="false" dtr="false" t="normal">$L76*'Макро'!S$58</f>
        <v>0</v>
      </c>
      <c r="AB76" s="244" t="n">
        <f aca="false" ca="true" dt2D="false" dtr="false" t="normal">$L76*'Макро'!T$58</f>
        <v>0</v>
      </c>
      <c r="AC76" s="244" t="n">
        <f aca="false" ca="true" dt2D="false" dtr="false" t="normal">$L76*'Макро'!U$58</f>
        <v>0</v>
      </c>
      <c r="AD76" s="244" t="n">
        <f aca="false" ca="true" dt2D="false" dtr="false" t="normal">$L76*'Макро'!V$58</f>
        <v>0</v>
      </c>
      <c r="AE76" s="244" t="n">
        <f aca="false" ca="true" dt2D="false" dtr="false" t="normal">$L76*'Макро'!W$58</f>
        <v>0</v>
      </c>
      <c r="AF76" s="244" t="n">
        <f aca="false" ca="true" dt2D="false" dtr="false" t="normal">$L76*'Макро'!X$58</f>
        <v>0</v>
      </c>
      <c r="AG76" s="244" t="n">
        <f aca="false" ca="true" dt2D="false" dtr="false" t="normal">$L76*'Макро'!Y$58</f>
        <v>0</v>
      </c>
      <c r="AH76" s="244" t="n">
        <f aca="false" ca="true" dt2D="false" dtr="false" t="normal">$L76*'Макро'!Z$58</f>
        <v>0</v>
      </c>
      <c r="AI76" s="244" t="n">
        <f aca="false" ca="true" dt2D="false" dtr="false" t="normal">$L76*'Макро'!AA$58</f>
        <v>0</v>
      </c>
      <c r="AJ76" s="244" t="n">
        <f aca="false" ca="true" dt2D="false" dtr="false" t="normal">$L76*'Макро'!AB$58</f>
        <v>0</v>
      </c>
      <c r="AK76" s="244" t="n">
        <f aca="false" ca="true" dt2D="false" dtr="false" t="normal">$L76*'Макро'!AC$58</f>
        <v>0</v>
      </c>
      <c r="AL76" s="244" t="n">
        <f aca="false" ca="true" dt2D="false" dtr="false" t="normal">$L76*'Макро'!AD$58</f>
        <v>0</v>
      </c>
      <c r="AM76" s="244" t="n">
        <f aca="false" ca="true" dt2D="false" dtr="false" t="normal">$L76*'Макро'!AE$58</f>
        <v>0</v>
      </c>
      <c r="AN76" s="244" t="n">
        <f aca="false" ca="true" dt2D="false" dtr="false" t="normal">$L76*'Макро'!AF$58</f>
        <v>0</v>
      </c>
      <c r="AO76" s="244" t="n">
        <f aca="false" ca="true" dt2D="false" dtr="false" t="normal">$L76*'Макро'!AG$58</f>
        <v>0</v>
      </c>
      <c r="AP76" s="244" t="n">
        <f aca="false" ca="true" dt2D="false" dtr="false" t="normal">$L76*'Макро'!AH$58</f>
        <v>0</v>
      </c>
      <c r="AQ76" s="244" t="n">
        <f aca="false" ca="true" dt2D="false" dtr="false" t="normal">$L76*'Макро'!AI$58</f>
        <v>0</v>
      </c>
      <c r="AR76" s="244" t="n">
        <f aca="false" ca="true" dt2D="false" dtr="false" t="normal">$L76*'Макро'!AJ$58</f>
        <v>0</v>
      </c>
      <c r="AS76" s="244" t="n">
        <f aca="false" ca="true" dt2D="false" dtr="false" t="normal">$L76*'Макро'!AK$58</f>
        <v>0</v>
      </c>
      <c r="AT76" s="244" t="n">
        <f aca="false" ca="true" dt2D="false" dtr="false" t="normal">$L76*'Макро'!AL$58</f>
        <v>0</v>
      </c>
      <c r="AU76" s="244" t="n">
        <f aca="false" ca="true" dt2D="false" dtr="false" t="normal">$L76*'Макро'!AM$58</f>
        <v>0</v>
      </c>
      <c r="AV76" s="244" t="n">
        <f aca="false" ca="true" dt2D="false" dtr="false" t="normal">$L76*'Макро'!AN$58</f>
        <v>0</v>
      </c>
      <c r="AW76" s="244" t="n">
        <f aca="false" ca="true" dt2D="false" dtr="false" t="normal">$L76*'Макро'!AO$58</f>
        <v>0</v>
      </c>
      <c r="AX76" s="244" t="n">
        <f aca="false" ca="true" dt2D="false" dtr="false" t="normal">$L76*'Макро'!AP$58</f>
        <v>0</v>
      </c>
      <c r="AY76" s="244" t="n">
        <f aca="false" ca="true" dt2D="false" dtr="false" t="normal">$L76*'Макро'!AQ$58</f>
        <v>0</v>
      </c>
      <c r="AZ76" s="244" t="n">
        <f aca="false" ca="true" dt2D="false" dtr="false" t="normal">$L76*'Макро'!AR$58</f>
        <v>0</v>
      </c>
      <c r="BA76" s="244" t="n">
        <f aca="false" ca="true" dt2D="false" dtr="false" t="normal">$L76*'Макро'!AS$58</f>
        <v>0</v>
      </c>
      <c r="BB76" s="244" t="n">
        <f aca="false" ca="true" dt2D="false" dtr="false" t="normal">$L76*'Макро'!AT$58</f>
        <v>0</v>
      </c>
      <c r="BC76" s="244" t="n">
        <f aca="false" ca="true" dt2D="false" dtr="false" t="normal">$L76*'Макро'!AU$58</f>
        <v>0</v>
      </c>
      <c r="BD76" s="244" t="n">
        <f aca="false" ca="true" dt2D="false" dtr="false" t="normal">$L76*'Макро'!AV$58</f>
        <v>0</v>
      </c>
      <c r="BE76" s="244" t="n">
        <f aca="false" ca="true" dt2D="false" dtr="false" t="normal">$L76*'Макро'!AW$58</f>
        <v>0</v>
      </c>
      <c r="BF76" s="244" t="n">
        <f aca="false" ca="true" dt2D="false" dtr="false" t="normal">$L76*'Макро'!AX$58</f>
        <v>0</v>
      </c>
      <c r="BG76" s="244" t="n">
        <f aca="false" ca="true" dt2D="false" dtr="false" t="normal">$L76*'Макро'!AY$58</f>
        <v>0</v>
      </c>
      <c r="BH76" s="244" t="n">
        <f aca="false" ca="true" dt2D="false" dtr="false" t="normal">$L76*'Макро'!AZ$58</f>
        <v>0</v>
      </c>
      <c r="BI76" s="244" t="n">
        <f aca="false" ca="true" dt2D="false" dtr="false" t="normal">$L76*'Макро'!BA$58</f>
        <v>0</v>
      </c>
      <c r="BJ76" s="244" t="n">
        <f aca="false" ca="true" dt2D="false" dtr="false" t="normal">$L76*'Макро'!BB$58</f>
        <v>0</v>
      </c>
      <c r="BK76" s="244" t="n">
        <f aca="false" ca="true" dt2D="false" dtr="false" t="normal">$L76*'Макро'!BC$58</f>
        <v>0</v>
      </c>
      <c r="BL76" s="244" t="n">
        <f aca="false" ca="true" dt2D="false" dtr="false" t="normal">$L76*'Макро'!BD$58</f>
        <v>0</v>
      </c>
      <c r="BM76" s="244" t="n">
        <f aca="false" ca="true" dt2D="false" dtr="false" t="normal">$L76*'Макро'!BE$58</f>
        <v>0</v>
      </c>
      <c r="BN76" s="244" t="n">
        <f aca="false" ca="true" dt2D="false" dtr="false" t="normal">$L76*'Макро'!BF$58</f>
        <v>0</v>
      </c>
      <c r="BO76" s="244" t="n">
        <f aca="false" ca="true" dt2D="false" dtr="false" t="normal">$L76*'Макро'!BG$58</f>
        <v>0</v>
      </c>
      <c r="BP76" s="244" t="n">
        <f aca="false" ca="true" dt2D="false" dtr="false" t="normal">$L76*'Макро'!BH$58</f>
        <v>0</v>
      </c>
      <c r="BQ76" s="244" t="n">
        <f aca="false" ca="true" dt2D="false" dtr="false" t="normal">$L76*'Макро'!BI$58</f>
        <v>0</v>
      </c>
      <c r="BR76" s="244" t="n">
        <f aca="false" ca="true" dt2D="false" dtr="false" t="normal">$L76*'Макро'!BJ$58</f>
        <v>0</v>
      </c>
      <c r="BS76" s="244" t="n">
        <f aca="false" ca="true" dt2D="false" dtr="false" t="normal">$L76*'Макро'!BK$58</f>
        <v>0</v>
      </c>
      <c r="BT76" s="244" t="n">
        <f aca="false" ca="true" dt2D="false" dtr="false" t="normal">$L76*'Макро'!BL$58</f>
        <v>0</v>
      </c>
    </row>
    <row hidden="true" ht="16.5" outlineLevel="1" r="77">
      <c r="D77" s="489" t="e">
        <f aca="false" ca="false" dt2D="false" dtr="false" t="normal">D76</f>
        <v>#N/A</v>
      </c>
      <c r="E77" s="481" t="e">
        <f aca="false" ca="false" dt2D="false" dtr="false" t="normal">E76</f>
        <v>#N/A</v>
      </c>
      <c r="F77" s="481" t="e">
        <f aca="false" ca="false" dt2D="false" dtr="false" t="normal">F76</f>
        <v>#N/A</v>
      </c>
      <c r="G77" s="485" t="n">
        <f aca="false" ca="false" dt2D="false" dtr="false" t="normal">G76</f>
        <v>0</v>
      </c>
      <c r="I77" s="668" t="str">
        <f aca="false" ca="false" dt2D="false" dtr="false" t="normal">I63</f>
        <v>название, может быть добавлена строка</v>
      </c>
      <c r="J77" s="668" t="n"/>
      <c r="K77" s="170" t="n"/>
      <c r="L77" s="673" t="n"/>
      <c r="M77" s="244" t="n">
        <f aca="false" ca="true" dt2D="false" dtr="false" t="normal">$L77*'Макро'!E$58</f>
        <v>0</v>
      </c>
      <c r="N77" s="244" t="n">
        <f aca="false" ca="true" dt2D="false" dtr="false" t="normal">$L77*'Макро'!F$58</f>
        <v>0</v>
      </c>
      <c r="O77" s="244" t="n">
        <f aca="false" ca="true" dt2D="false" dtr="false" t="normal">$L77*'Макро'!G$58</f>
        <v>0</v>
      </c>
      <c r="P77" s="244" t="n">
        <f aca="false" ca="true" dt2D="false" dtr="false" t="normal">$L77*'Макро'!H$58</f>
        <v>0</v>
      </c>
      <c r="Q77" s="244" t="n">
        <f aca="false" ca="true" dt2D="false" dtr="false" t="normal">$L77*'Макро'!I$58</f>
        <v>0</v>
      </c>
      <c r="R77" s="244" t="n">
        <f aca="false" ca="true" dt2D="false" dtr="false" t="normal">$L77*'Макро'!J$58</f>
        <v>0</v>
      </c>
      <c r="S77" s="244" t="n">
        <f aca="false" ca="true" dt2D="false" dtr="false" t="normal">$L77*'Макро'!K$58</f>
        <v>0</v>
      </c>
      <c r="T77" s="244" t="n">
        <f aca="false" ca="true" dt2D="false" dtr="false" t="normal">$L77*'Макро'!L$58</f>
        <v>0</v>
      </c>
      <c r="U77" s="244" t="n">
        <f aca="false" ca="true" dt2D="false" dtr="false" t="normal">$L77*'Макро'!M$58</f>
        <v>0</v>
      </c>
      <c r="V77" s="244" t="n">
        <f aca="false" ca="true" dt2D="false" dtr="false" t="normal">$L77*'Макро'!N$58</f>
        <v>0</v>
      </c>
      <c r="W77" s="244" t="n">
        <f aca="false" ca="true" dt2D="false" dtr="false" t="normal">$L77*'Макро'!O$58</f>
        <v>0</v>
      </c>
      <c r="X77" s="244" t="n">
        <f aca="false" ca="true" dt2D="false" dtr="false" t="normal">$L77*'Макро'!P$58</f>
        <v>0</v>
      </c>
      <c r="Y77" s="244" t="n">
        <f aca="false" ca="true" dt2D="false" dtr="false" t="normal">$L77*'Макро'!Q$58</f>
        <v>0</v>
      </c>
      <c r="Z77" s="244" t="n">
        <f aca="false" ca="true" dt2D="false" dtr="false" t="normal">$L77*'Макро'!R$58</f>
        <v>0</v>
      </c>
      <c r="AA77" s="244" t="n">
        <f aca="false" ca="true" dt2D="false" dtr="false" t="normal">$L77*'Макро'!S$58</f>
        <v>0</v>
      </c>
      <c r="AB77" s="244" t="n">
        <f aca="false" ca="true" dt2D="false" dtr="false" t="normal">$L77*'Макро'!T$58</f>
        <v>0</v>
      </c>
      <c r="AC77" s="244" t="n">
        <f aca="false" ca="true" dt2D="false" dtr="false" t="normal">$L77*'Макро'!U$58</f>
        <v>0</v>
      </c>
      <c r="AD77" s="244" t="n">
        <f aca="false" ca="true" dt2D="false" dtr="false" t="normal">$L77*'Макро'!V$58</f>
        <v>0</v>
      </c>
      <c r="AE77" s="244" t="n">
        <f aca="false" ca="true" dt2D="false" dtr="false" t="normal">$L77*'Макро'!W$58</f>
        <v>0</v>
      </c>
      <c r="AF77" s="244" t="n">
        <f aca="false" ca="true" dt2D="false" dtr="false" t="normal">$L77*'Макро'!X$58</f>
        <v>0</v>
      </c>
      <c r="AG77" s="244" t="n">
        <f aca="false" ca="true" dt2D="false" dtr="false" t="normal">$L77*'Макро'!Y$58</f>
        <v>0</v>
      </c>
      <c r="AH77" s="244" t="n">
        <f aca="false" ca="true" dt2D="false" dtr="false" t="normal">$L77*'Макро'!Z$58</f>
        <v>0</v>
      </c>
      <c r="AI77" s="244" t="n">
        <f aca="false" ca="true" dt2D="false" dtr="false" t="normal">$L77*'Макро'!AA$58</f>
        <v>0</v>
      </c>
      <c r="AJ77" s="244" t="n">
        <f aca="false" ca="true" dt2D="false" dtr="false" t="normal">$L77*'Макро'!AB$58</f>
        <v>0</v>
      </c>
      <c r="AK77" s="244" t="n">
        <f aca="false" ca="true" dt2D="false" dtr="false" t="normal">$L77*'Макро'!AC$58</f>
        <v>0</v>
      </c>
      <c r="AL77" s="244" t="n">
        <f aca="false" ca="true" dt2D="false" dtr="false" t="normal">$L77*'Макро'!AD$58</f>
        <v>0</v>
      </c>
      <c r="AM77" s="244" t="n">
        <f aca="false" ca="true" dt2D="false" dtr="false" t="normal">$L77*'Макро'!AE$58</f>
        <v>0</v>
      </c>
      <c r="AN77" s="244" t="n">
        <f aca="false" ca="true" dt2D="false" dtr="false" t="normal">$L77*'Макро'!AF$58</f>
        <v>0</v>
      </c>
      <c r="AO77" s="244" t="n">
        <f aca="false" ca="true" dt2D="false" dtr="false" t="normal">$L77*'Макро'!AG$58</f>
        <v>0</v>
      </c>
      <c r="AP77" s="244" t="n">
        <f aca="false" ca="true" dt2D="false" dtr="false" t="normal">$L77*'Макро'!AH$58</f>
        <v>0</v>
      </c>
      <c r="AQ77" s="244" t="n">
        <f aca="false" ca="true" dt2D="false" dtr="false" t="normal">$L77*'Макро'!AI$58</f>
        <v>0</v>
      </c>
      <c r="AR77" s="244" t="n">
        <f aca="false" ca="true" dt2D="false" dtr="false" t="normal">$L77*'Макро'!AJ$58</f>
        <v>0</v>
      </c>
      <c r="AS77" s="244" t="n">
        <f aca="false" ca="true" dt2D="false" dtr="false" t="normal">$L77*'Макро'!AK$58</f>
        <v>0</v>
      </c>
      <c r="AT77" s="244" t="n">
        <f aca="false" ca="true" dt2D="false" dtr="false" t="normal">$L77*'Макро'!AL$58</f>
        <v>0</v>
      </c>
      <c r="AU77" s="244" t="n">
        <f aca="false" ca="true" dt2D="false" dtr="false" t="normal">$L77*'Макро'!AM$58</f>
        <v>0</v>
      </c>
      <c r="AV77" s="244" t="n">
        <f aca="false" ca="true" dt2D="false" dtr="false" t="normal">$L77*'Макро'!AN$58</f>
        <v>0</v>
      </c>
      <c r="AW77" s="244" t="n">
        <f aca="false" ca="true" dt2D="false" dtr="false" t="normal">$L77*'Макро'!AO$58</f>
        <v>0</v>
      </c>
      <c r="AX77" s="244" t="n">
        <f aca="false" ca="true" dt2D="false" dtr="false" t="normal">$L77*'Макро'!AP$58</f>
        <v>0</v>
      </c>
      <c r="AY77" s="244" t="n">
        <f aca="false" ca="true" dt2D="false" dtr="false" t="normal">$L77*'Макро'!AQ$58</f>
        <v>0</v>
      </c>
      <c r="AZ77" s="244" t="n">
        <f aca="false" ca="true" dt2D="false" dtr="false" t="normal">$L77*'Макро'!AR$58</f>
        <v>0</v>
      </c>
      <c r="BA77" s="244" t="n">
        <f aca="false" ca="true" dt2D="false" dtr="false" t="normal">$L77*'Макро'!AS$58</f>
        <v>0</v>
      </c>
      <c r="BB77" s="244" t="n">
        <f aca="false" ca="true" dt2D="false" dtr="false" t="normal">$L77*'Макро'!AT$58</f>
        <v>0</v>
      </c>
      <c r="BC77" s="244" t="n">
        <f aca="false" ca="true" dt2D="false" dtr="false" t="normal">$L77*'Макро'!AU$58</f>
        <v>0</v>
      </c>
      <c r="BD77" s="244" t="n">
        <f aca="false" ca="true" dt2D="false" dtr="false" t="normal">$L77*'Макро'!AV$58</f>
        <v>0</v>
      </c>
      <c r="BE77" s="244" t="n">
        <f aca="false" ca="true" dt2D="false" dtr="false" t="normal">$L77*'Макро'!AW$58</f>
        <v>0</v>
      </c>
      <c r="BF77" s="244" t="n">
        <f aca="false" ca="true" dt2D="false" dtr="false" t="normal">$L77*'Макро'!AX$58</f>
        <v>0</v>
      </c>
      <c r="BG77" s="244" t="n">
        <f aca="false" ca="true" dt2D="false" dtr="false" t="normal">$L77*'Макро'!AY$58</f>
        <v>0</v>
      </c>
      <c r="BH77" s="244" t="n">
        <f aca="false" ca="true" dt2D="false" dtr="false" t="normal">$L77*'Макро'!AZ$58</f>
        <v>0</v>
      </c>
      <c r="BI77" s="244" t="n">
        <f aca="false" ca="true" dt2D="false" dtr="false" t="normal">$L77*'Макро'!BA$58</f>
        <v>0</v>
      </c>
      <c r="BJ77" s="244" t="n">
        <f aca="false" ca="true" dt2D="false" dtr="false" t="normal">$L77*'Макро'!BB$58</f>
        <v>0</v>
      </c>
      <c r="BK77" s="244" t="n">
        <f aca="false" ca="true" dt2D="false" dtr="false" t="normal">$L77*'Макро'!BC$58</f>
        <v>0</v>
      </c>
      <c r="BL77" s="244" t="n">
        <f aca="false" ca="true" dt2D="false" dtr="false" t="normal">$L77*'Макро'!BD$58</f>
        <v>0</v>
      </c>
      <c r="BM77" s="244" t="n">
        <f aca="false" ca="true" dt2D="false" dtr="false" t="normal">$L77*'Макро'!BE$58</f>
        <v>0</v>
      </c>
      <c r="BN77" s="244" t="n">
        <f aca="false" ca="true" dt2D="false" dtr="false" t="normal">$L77*'Макро'!BF$58</f>
        <v>0</v>
      </c>
      <c r="BO77" s="244" t="n">
        <f aca="false" ca="true" dt2D="false" dtr="false" t="normal">$L77*'Макро'!BG$58</f>
        <v>0</v>
      </c>
      <c r="BP77" s="244" t="n">
        <f aca="false" ca="true" dt2D="false" dtr="false" t="normal">$L77*'Макро'!BH$58</f>
        <v>0</v>
      </c>
      <c r="BQ77" s="244" t="n">
        <f aca="false" ca="true" dt2D="false" dtr="false" t="normal">$L77*'Макро'!BI$58</f>
        <v>0</v>
      </c>
      <c r="BR77" s="244" t="n">
        <f aca="false" ca="true" dt2D="false" dtr="false" t="normal">$L77*'Макро'!BJ$58</f>
        <v>0</v>
      </c>
      <c r="BS77" s="244" t="n">
        <f aca="false" ca="true" dt2D="false" dtr="false" t="normal">$L77*'Макро'!BK$58</f>
        <v>0</v>
      </c>
      <c r="BT77" s="244" t="n">
        <f aca="false" ca="true" dt2D="false" dtr="false" t="normal">$L77*'Макро'!BL$58</f>
        <v>0</v>
      </c>
    </row>
    <row hidden="true" ht="16.5" outlineLevel="1" r="78">
      <c r="D78" s="489" t="e">
        <f aca="false" ca="false" dt2D="false" dtr="false" t="normal">D77</f>
        <v>#N/A</v>
      </c>
      <c r="E78" s="481" t="e">
        <f aca="false" ca="false" dt2D="false" dtr="false" t="normal">E77</f>
        <v>#N/A</v>
      </c>
      <c r="F78" s="481" t="e">
        <f aca="false" ca="false" dt2D="false" dtr="false" t="normal">F77</f>
        <v>#N/A</v>
      </c>
      <c r="G78" s="485" t="n">
        <f aca="false" ca="false" dt2D="false" dtr="false" t="normal">G77</f>
        <v>0</v>
      </c>
      <c r="I78" s="672" t="str">
        <f aca="false" ca="false" dt2D="false" dtr="false" t="normal">I64</f>
        <v>супер-люкс</v>
      </c>
      <c r="J78" s="672" t="n"/>
      <c r="K78" s="170" t="n"/>
      <c r="L78" s="673" t="n"/>
      <c r="M78" s="244" t="n">
        <f aca="false" ca="true" dt2D="false" dtr="false" t="normal">$L78*'Макро'!E$58</f>
        <v>0</v>
      </c>
      <c r="N78" s="244" t="n">
        <f aca="false" ca="true" dt2D="false" dtr="false" t="normal">$L78*'Макро'!F$58</f>
        <v>0</v>
      </c>
      <c r="O78" s="244" t="n">
        <f aca="false" ca="true" dt2D="false" dtr="false" t="normal">$L78*'Макро'!G$58</f>
        <v>0</v>
      </c>
      <c r="P78" s="244" t="n">
        <f aca="false" ca="true" dt2D="false" dtr="false" t="normal">$L78*'Макро'!H$58</f>
        <v>0</v>
      </c>
      <c r="Q78" s="244" t="n">
        <f aca="false" ca="true" dt2D="false" dtr="false" t="normal">$L78*'Макро'!I$58</f>
        <v>0</v>
      </c>
      <c r="R78" s="244" t="n">
        <f aca="false" ca="true" dt2D="false" dtr="false" t="normal">$L78*'Макро'!J$58</f>
        <v>0</v>
      </c>
      <c r="S78" s="244" t="n">
        <f aca="false" ca="true" dt2D="false" dtr="false" t="normal">$L78*'Макро'!K$58</f>
        <v>0</v>
      </c>
      <c r="T78" s="244" t="n">
        <f aca="false" ca="true" dt2D="false" dtr="false" t="normal">$L78*'Макро'!L$58</f>
        <v>0</v>
      </c>
      <c r="U78" s="244" t="n">
        <f aca="false" ca="true" dt2D="false" dtr="false" t="normal">$L78*'Макро'!M$58</f>
        <v>0</v>
      </c>
      <c r="V78" s="244" t="n">
        <f aca="false" ca="true" dt2D="false" dtr="false" t="normal">$L78*'Макро'!N$58</f>
        <v>0</v>
      </c>
      <c r="W78" s="244" t="n">
        <f aca="false" ca="true" dt2D="false" dtr="false" t="normal">$L78*'Макро'!O$58</f>
        <v>0</v>
      </c>
      <c r="X78" s="244" t="n">
        <f aca="false" ca="true" dt2D="false" dtr="false" t="normal">$L78*'Макро'!P$58</f>
        <v>0</v>
      </c>
      <c r="Y78" s="244" t="n">
        <f aca="false" ca="true" dt2D="false" dtr="false" t="normal">$L78*'Макро'!Q$58</f>
        <v>0</v>
      </c>
      <c r="Z78" s="244" t="n">
        <f aca="false" ca="true" dt2D="false" dtr="false" t="normal">$L78*'Макро'!R$58</f>
        <v>0</v>
      </c>
      <c r="AA78" s="244" t="n">
        <f aca="false" ca="true" dt2D="false" dtr="false" t="normal">$L78*'Макро'!S$58</f>
        <v>0</v>
      </c>
      <c r="AB78" s="244" t="n">
        <f aca="false" ca="true" dt2D="false" dtr="false" t="normal">$L78*'Макро'!T$58</f>
        <v>0</v>
      </c>
      <c r="AC78" s="244" t="n">
        <f aca="false" ca="true" dt2D="false" dtr="false" t="normal">$L78*'Макро'!U$58</f>
        <v>0</v>
      </c>
      <c r="AD78" s="244" t="n">
        <f aca="false" ca="true" dt2D="false" dtr="false" t="normal">$L78*'Макро'!V$58</f>
        <v>0</v>
      </c>
      <c r="AE78" s="244" t="n">
        <f aca="false" ca="true" dt2D="false" dtr="false" t="normal">$L78*'Макро'!W$58</f>
        <v>0</v>
      </c>
      <c r="AF78" s="244" t="n">
        <f aca="false" ca="true" dt2D="false" dtr="false" t="normal">$L78*'Макро'!X$58</f>
        <v>0</v>
      </c>
      <c r="AG78" s="244" t="n">
        <f aca="false" ca="true" dt2D="false" dtr="false" t="normal">$L78*'Макро'!Y$58</f>
        <v>0</v>
      </c>
      <c r="AH78" s="244" t="n">
        <f aca="false" ca="true" dt2D="false" dtr="false" t="normal">$L78*'Макро'!Z$58</f>
        <v>0</v>
      </c>
      <c r="AI78" s="244" t="n">
        <f aca="false" ca="true" dt2D="false" dtr="false" t="normal">$L78*'Макро'!AA$58</f>
        <v>0</v>
      </c>
      <c r="AJ78" s="244" t="n">
        <f aca="false" ca="true" dt2D="false" dtr="false" t="normal">$L78*'Макро'!AB$58</f>
        <v>0</v>
      </c>
      <c r="AK78" s="244" t="n">
        <f aca="false" ca="true" dt2D="false" dtr="false" t="normal">$L78*'Макро'!AC$58</f>
        <v>0</v>
      </c>
      <c r="AL78" s="244" t="n">
        <f aca="false" ca="true" dt2D="false" dtr="false" t="normal">$L78*'Макро'!AD$58</f>
        <v>0</v>
      </c>
      <c r="AM78" s="244" t="n">
        <f aca="false" ca="true" dt2D="false" dtr="false" t="normal">$L78*'Макро'!AE$58</f>
        <v>0</v>
      </c>
      <c r="AN78" s="244" t="n">
        <f aca="false" ca="true" dt2D="false" dtr="false" t="normal">$L78*'Макро'!AF$58</f>
        <v>0</v>
      </c>
      <c r="AO78" s="244" t="n">
        <f aca="false" ca="true" dt2D="false" dtr="false" t="normal">$L78*'Макро'!AG$58</f>
        <v>0</v>
      </c>
      <c r="AP78" s="244" t="n">
        <f aca="false" ca="true" dt2D="false" dtr="false" t="normal">$L78*'Макро'!AH$58</f>
        <v>0</v>
      </c>
      <c r="AQ78" s="244" t="n">
        <f aca="false" ca="true" dt2D="false" dtr="false" t="normal">$L78*'Макро'!AI$58</f>
        <v>0</v>
      </c>
      <c r="AR78" s="244" t="n">
        <f aca="false" ca="true" dt2D="false" dtr="false" t="normal">$L78*'Макро'!AJ$58</f>
        <v>0</v>
      </c>
      <c r="AS78" s="244" t="n">
        <f aca="false" ca="true" dt2D="false" dtr="false" t="normal">$L78*'Макро'!AK$58</f>
        <v>0</v>
      </c>
      <c r="AT78" s="244" t="n">
        <f aca="false" ca="true" dt2D="false" dtr="false" t="normal">$L78*'Макро'!AL$58</f>
        <v>0</v>
      </c>
      <c r="AU78" s="244" t="n">
        <f aca="false" ca="true" dt2D="false" dtr="false" t="normal">$L78*'Макро'!AM$58</f>
        <v>0</v>
      </c>
      <c r="AV78" s="244" t="n">
        <f aca="false" ca="true" dt2D="false" dtr="false" t="normal">$L78*'Макро'!AN$58</f>
        <v>0</v>
      </c>
      <c r="AW78" s="244" t="n">
        <f aca="false" ca="true" dt2D="false" dtr="false" t="normal">$L78*'Макро'!AO$58</f>
        <v>0</v>
      </c>
      <c r="AX78" s="244" t="n">
        <f aca="false" ca="true" dt2D="false" dtr="false" t="normal">$L78*'Макро'!AP$58</f>
        <v>0</v>
      </c>
      <c r="AY78" s="244" t="n">
        <f aca="false" ca="true" dt2D="false" dtr="false" t="normal">$L78*'Макро'!AQ$58</f>
        <v>0</v>
      </c>
      <c r="AZ78" s="244" t="n">
        <f aca="false" ca="true" dt2D="false" dtr="false" t="normal">$L78*'Макро'!AR$58</f>
        <v>0</v>
      </c>
      <c r="BA78" s="244" t="n">
        <f aca="false" ca="true" dt2D="false" dtr="false" t="normal">$L78*'Макро'!AS$58</f>
        <v>0</v>
      </c>
      <c r="BB78" s="244" t="n">
        <f aca="false" ca="true" dt2D="false" dtr="false" t="normal">$L78*'Макро'!AT$58</f>
        <v>0</v>
      </c>
      <c r="BC78" s="244" t="n">
        <f aca="false" ca="true" dt2D="false" dtr="false" t="normal">$L78*'Макро'!AU$58</f>
        <v>0</v>
      </c>
      <c r="BD78" s="244" t="n">
        <f aca="false" ca="true" dt2D="false" dtr="false" t="normal">$L78*'Макро'!AV$58</f>
        <v>0</v>
      </c>
      <c r="BE78" s="244" t="n">
        <f aca="false" ca="true" dt2D="false" dtr="false" t="normal">$L78*'Макро'!AW$58</f>
        <v>0</v>
      </c>
      <c r="BF78" s="244" t="n">
        <f aca="false" ca="true" dt2D="false" dtr="false" t="normal">$L78*'Макро'!AX$58</f>
        <v>0</v>
      </c>
      <c r="BG78" s="244" t="n">
        <f aca="false" ca="true" dt2D="false" dtr="false" t="normal">$L78*'Макро'!AY$58</f>
        <v>0</v>
      </c>
      <c r="BH78" s="244" t="n">
        <f aca="false" ca="true" dt2D="false" dtr="false" t="normal">$L78*'Макро'!AZ$58</f>
        <v>0</v>
      </c>
      <c r="BI78" s="244" t="n">
        <f aca="false" ca="true" dt2D="false" dtr="false" t="normal">$L78*'Макро'!BA$58</f>
        <v>0</v>
      </c>
      <c r="BJ78" s="244" t="n">
        <f aca="false" ca="true" dt2D="false" dtr="false" t="normal">$L78*'Макро'!BB$58</f>
        <v>0</v>
      </c>
      <c r="BK78" s="244" t="n">
        <f aca="false" ca="true" dt2D="false" dtr="false" t="normal">$L78*'Макро'!BC$58</f>
        <v>0</v>
      </c>
      <c r="BL78" s="244" t="n">
        <f aca="false" ca="true" dt2D="false" dtr="false" t="normal">$L78*'Макро'!BD$58</f>
        <v>0</v>
      </c>
      <c r="BM78" s="244" t="n">
        <f aca="false" ca="true" dt2D="false" dtr="false" t="normal">$L78*'Макро'!BE$58</f>
        <v>0</v>
      </c>
      <c r="BN78" s="244" t="n">
        <f aca="false" ca="true" dt2D="false" dtr="false" t="normal">$L78*'Макро'!BF$58</f>
        <v>0</v>
      </c>
      <c r="BO78" s="244" t="n">
        <f aca="false" ca="true" dt2D="false" dtr="false" t="normal">$L78*'Макро'!BG$58</f>
        <v>0</v>
      </c>
      <c r="BP78" s="244" t="n">
        <f aca="false" ca="true" dt2D="false" dtr="false" t="normal">$L78*'Макро'!BH$58</f>
        <v>0</v>
      </c>
      <c r="BQ78" s="244" t="n">
        <f aca="false" ca="true" dt2D="false" dtr="false" t="normal">$L78*'Макро'!BI$58</f>
        <v>0</v>
      </c>
      <c r="BR78" s="244" t="n">
        <f aca="false" ca="true" dt2D="false" dtr="false" t="normal">$L78*'Макро'!BJ$58</f>
        <v>0</v>
      </c>
      <c r="BS78" s="244" t="n">
        <f aca="false" ca="true" dt2D="false" dtr="false" t="normal">$L78*'Макро'!BK$58</f>
        <v>0</v>
      </c>
      <c r="BT78" s="244" t="n">
        <f aca="false" ca="true" dt2D="false" dtr="false" t="normal">$L78*'Макро'!BL$58</f>
        <v>0</v>
      </c>
    </row>
    <row customFormat="true" hidden="true" ht="16.5" outlineLevel="1" r="79" s="17">
      <c r="A79" s="515" t="n"/>
      <c r="B79" s="515" t="n"/>
      <c r="C79" s="481" t="s">
        <v>64</v>
      </c>
      <c r="D79" s="489" t="e">
        <f aca="false" ca="false" dt2D="false" dtr="false" t="normal">D78</f>
        <v>#N/A</v>
      </c>
      <c r="E79" s="481" t="e">
        <f aca="false" ca="false" dt2D="false" dtr="false" t="normal">E78</f>
        <v>#N/A</v>
      </c>
      <c r="F79" s="481" t="e">
        <f aca="false" ca="false" dt2D="false" dtr="false" t="normal">F78</f>
        <v>#N/A</v>
      </c>
      <c r="G79" s="485" t="n">
        <f aca="false" ca="false" dt2D="false" dtr="false" t="normal">G78</f>
        <v>0</v>
      </c>
      <c r="H79" s="675" t="n"/>
      <c r="I79" s="268" t="s">
        <v>780</v>
      </c>
      <c r="K79" s="19" t="n"/>
      <c r="L79" s="572" t="n">
        <f aca="false" ca="true" dt2D="false" dtr="false" t="normal">SUM(M79:BT79)</f>
        <v>0</v>
      </c>
      <c r="M79" s="572" t="n">
        <f aca="false" ca="true" dt2D="false" dtr="false" t="normal">IFERROR(SUMPRODUCT(M60:M64, M67:M71)*'Периоды'!L$39+'Периоды'!L$39/M57*SUMPRODUCT(M60:M64, M74:M78), 0)</f>
        <v>0</v>
      </c>
      <c r="N79" s="572" t="n">
        <f aca="false" ca="true" dt2D="false" dtr="false" t="normal">IFERROR(SUMPRODUCT(N60:N64, N67:N71)*'Периоды'!M$39+'Периоды'!M$39/N57*SUMPRODUCT(N60:N64, N74:N78), 0)</f>
        <v>0</v>
      </c>
      <c r="O79" s="572" t="n">
        <f aca="false" ca="true" dt2D="false" dtr="false" t="normal">IFERROR(SUMPRODUCT(O60:O64, O67:O71)*'Периоды'!N$39+'Периоды'!N$39/O57*SUMPRODUCT(O60:O64, O74:O78), 0)</f>
        <v>0</v>
      </c>
      <c r="P79" s="572" t="n">
        <f aca="false" ca="true" dt2D="false" dtr="false" t="normal">IFERROR(SUMPRODUCT(P60:P64, P67:P71)*'Периоды'!O$39+'Периоды'!O$39/P57*SUMPRODUCT(P60:P64, P74:P78), 0)</f>
        <v>0</v>
      </c>
      <c r="Q79" s="572" t="n">
        <f aca="false" ca="true" dt2D="false" dtr="false" t="normal">IFERROR(SUMPRODUCT(Q60:Q64, Q67:Q71)*'Периоды'!P$39+'Периоды'!P$39/Q57*SUMPRODUCT(Q60:Q64, Q74:Q78), 0)</f>
        <v>0</v>
      </c>
      <c r="R79" s="572" t="n">
        <f aca="false" ca="true" dt2D="false" dtr="false" t="normal">IFERROR(SUMPRODUCT(R60:R64, R67:R71)*'Периоды'!Q$39+'Периоды'!Q$39/R57*SUMPRODUCT(R60:R64, R74:R78), 0)</f>
        <v>0</v>
      </c>
      <c r="S79" s="572" t="n">
        <f aca="false" ca="true" dt2D="false" dtr="false" t="normal">IFERROR(SUMPRODUCT(S60:S64, S67:S71)*'Периоды'!R$39+'Периоды'!R$39/S57*SUMPRODUCT(S60:S64, S74:S78), 0)</f>
        <v>0</v>
      </c>
      <c r="T79" s="572" t="n">
        <f aca="false" ca="true" dt2D="false" dtr="false" t="normal">IFERROR(SUMPRODUCT(T60:T64, T67:T71)*'Периоды'!S$39+'Периоды'!S$39/T57*SUMPRODUCT(T60:T64, T74:T78), 0)</f>
        <v>0</v>
      </c>
      <c r="U79" s="572" t="n">
        <f aca="false" ca="true" dt2D="false" dtr="false" t="normal">IFERROR(SUMPRODUCT(U60:U64, U67:U71)*'Периоды'!T$39+'Периоды'!T$39/U57*SUMPRODUCT(U60:U64, U74:U78), 0)</f>
        <v>0</v>
      </c>
      <c r="V79" s="572" t="n">
        <f aca="false" ca="true" dt2D="false" dtr="false" t="normal">IFERROR(SUMPRODUCT(V60:V64, V67:V71)*'Периоды'!U$39+'Периоды'!U$39/V57*SUMPRODUCT(V60:V64, V74:V78), 0)</f>
        <v>0</v>
      </c>
      <c r="W79" s="572" t="n">
        <f aca="false" ca="true" dt2D="false" dtr="false" t="normal">IFERROR(SUMPRODUCT(W60:W64, W67:W71)*'Периоды'!V$39+'Периоды'!V$39/W57*SUMPRODUCT(W60:W64, W74:W78), 0)</f>
        <v>0</v>
      </c>
      <c r="X79" s="572" t="n">
        <f aca="false" ca="true" dt2D="false" dtr="false" t="normal">IFERROR(SUMPRODUCT(X60:X64, X67:X71)*'Периоды'!W$39+'Периоды'!W$39/X57*SUMPRODUCT(X60:X64, X74:X78), 0)</f>
        <v>0</v>
      </c>
      <c r="Y79" s="572" t="n">
        <f aca="false" ca="true" dt2D="false" dtr="false" t="normal">IFERROR(SUMPRODUCT(Y60:Y64, Y67:Y71)*'Периоды'!X$39+'Периоды'!X$39/Y57*SUMPRODUCT(Y60:Y64, Y74:Y78), 0)</f>
        <v>0</v>
      </c>
      <c r="Z79" s="572" t="n">
        <f aca="false" ca="true" dt2D="false" dtr="false" t="normal">IFERROR(SUMPRODUCT(Z60:Z64, Z67:Z71)*'Периоды'!Y$39+'Периоды'!Y$39/Z57*SUMPRODUCT(Z60:Z64, Z74:Z78), 0)</f>
        <v>0</v>
      </c>
      <c r="AA79" s="572" t="n">
        <f aca="false" ca="true" dt2D="false" dtr="false" t="normal">IFERROR(SUMPRODUCT(AA60:AA64, AA67:AA71)*'Периоды'!Z$39+'Периоды'!Z$39/AA57*SUMPRODUCT(AA60:AA64, AA74:AA78), 0)</f>
        <v>0</v>
      </c>
      <c r="AB79" s="572" t="n">
        <f aca="false" ca="true" dt2D="false" dtr="false" t="normal">IFERROR(SUMPRODUCT(AB60:AB64, AB67:AB71)*'Периоды'!AA$39+'Периоды'!AA$39/AB57*SUMPRODUCT(AB60:AB64, AB74:AB78), 0)</f>
        <v>0</v>
      </c>
      <c r="AC79" s="572" t="n">
        <f aca="false" ca="true" dt2D="false" dtr="false" t="normal">IFERROR(SUMPRODUCT(AC60:AC64, AC67:AC71)*'Периоды'!AB$39+'Периоды'!AB$39/AC57*SUMPRODUCT(AC60:AC64, AC74:AC78), 0)</f>
        <v>0</v>
      </c>
      <c r="AD79" s="572" t="n">
        <f aca="false" ca="true" dt2D="false" dtr="false" t="normal">IFERROR(SUMPRODUCT(AD60:AD64, AD67:AD71)*'Периоды'!AC$39+'Периоды'!AC$39/AD57*SUMPRODUCT(AD60:AD64, AD74:AD78), 0)</f>
        <v>0</v>
      </c>
      <c r="AE79" s="572" t="n">
        <f aca="false" ca="true" dt2D="false" dtr="false" t="normal">IFERROR(SUMPRODUCT(AE60:AE64, AE67:AE71)*'Периоды'!AD$39+'Периоды'!AD$39/AE57*SUMPRODUCT(AE60:AE64, AE74:AE78), 0)</f>
        <v>0</v>
      </c>
      <c r="AF79" s="572" t="n">
        <f aca="false" ca="true" dt2D="false" dtr="false" t="normal">IFERROR(SUMPRODUCT(AF60:AF64, AF67:AF71)*'Периоды'!AE$39+'Периоды'!AE$39/AF57*SUMPRODUCT(AF60:AF64, AF74:AF78), 0)</f>
        <v>0</v>
      </c>
      <c r="AG79" s="572" t="n">
        <f aca="false" ca="true" dt2D="false" dtr="false" t="normal">IFERROR(SUMPRODUCT(AG60:AG64, AG67:AG71)*'Периоды'!AF$39+'Периоды'!AF$39/AG57*SUMPRODUCT(AG60:AG64, AG74:AG78), 0)</f>
        <v>0</v>
      </c>
      <c r="AH79" s="572" t="n">
        <f aca="false" ca="true" dt2D="false" dtr="false" t="normal">IFERROR(SUMPRODUCT(AH60:AH64, AH67:AH71)*'Периоды'!AG$39+'Периоды'!AG$39/AH57*SUMPRODUCT(AH60:AH64, AH74:AH78), 0)</f>
        <v>0</v>
      </c>
      <c r="AI79" s="572" t="n">
        <f aca="false" ca="true" dt2D="false" dtr="false" t="normal">IFERROR(SUMPRODUCT(AI60:AI64, AI67:AI71)*'Периоды'!AH$39+'Периоды'!AH$39/AI57*SUMPRODUCT(AI60:AI64, AI74:AI78), 0)</f>
        <v>0</v>
      </c>
      <c r="AJ79" s="572" t="n">
        <f aca="false" ca="true" dt2D="false" dtr="false" t="normal">IFERROR(SUMPRODUCT(AJ60:AJ64, AJ67:AJ71)*'Периоды'!AI$39+'Периоды'!AI$39/AJ57*SUMPRODUCT(AJ60:AJ64, AJ74:AJ78), 0)</f>
        <v>0</v>
      </c>
      <c r="AK79" s="572" t="n">
        <f aca="false" ca="true" dt2D="false" dtr="false" t="normal">IFERROR(SUMPRODUCT(AK60:AK64, AK67:AK71)*'Периоды'!AJ$39+'Периоды'!AJ$39/AK57*SUMPRODUCT(AK60:AK64, AK74:AK78), 0)</f>
        <v>0</v>
      </c>
      <c r="AL79" s="572" t="n">
        <f aca="false" ca="true" dt2D="false" dtr="false" t="normal">IFERROR(SUMPRODUCT(AL60:AL64, AL67:AL71)*'Периоды'!AK$39+'Периоды'!AK$39/AL57*SUMPRODUCT(AL60:AL64, AL74:AL78), 0)</f>
        <v>0</v>
      </c>
      <c r="AM79" s="572" t="n">
        <f aca="false" ca="true" dt2D="false" dtr="false" t="normal">IFERROR(SUMPRODUCT(AM60:AM64, AM67:AM71)*'Периоды'!AL$39+'Периоды'!AL$39/AM57*SUMPRODUCT(AM60:AM64, AM74:AM78), 0)</f>
        <v>0</v>
      </c>
      <c r="AN79" s="572" t="n">
        <f aca="false" ca="true" dt2D="false" dtr="false" t="normal">IFERROR(SUMPRODUCT(AN60:AN64, AN67:AN71)*'Периоды'!AM$39+'Периоды'!AM$39/AN57*SUMPRODUCT(AN60:AN64, AN74:AN78), 0)</f>
        <v>0</v>
      </c>
      <c r="AO79" s="572" t="n">
        <f aca="false" ca="true" dt2D="false" dtr="false" t="normal">IFERROR(SUMPRODUCT(AO60:AO64, AO67:AO71)*'Периоды'!AN$39+'Периоды'!AN$39/AO57*SUMPRODUCT(AO60:AO64, AO74:AO78), 0)</f>
        <v>0</v>
      </c>
      <c r="AP79" s="572" t="n">
        <f aca="false" ca="true" dt2D="false" dtr="false" t="normal">IFERROR(SUMPRODUCT(AP60:AP64, AP67:AP71)*'Периоды'!AO$39+'Периоды'!AO$39/AP57*SUMPRODUCT(AP60:AP64, AP74:AP78), 0)</f>
        <v>0</v>
      </c>
      <c r="AQ79" s="572" t="n">
        <f aca="false" ca="true" dt2D="false" dtr="false" t="normal">IFERROR(SUMPRODUCT(AQ60:AQ64, AQ67:AQ71)*'Периоды'!AP$39+'Периоды'!AP$39/AQ57*SUMPRODUCT(AQ60:AQ64, AQ74:AQ78), 0)</f>
        <v>0</v>
      </c>
      <c r="AR79" s="572" t="n">
        <f aca="false" ca="true" dt2D="false" dtr="false" t="normal">IFERROR(SUMPRODUCT(AR60:AR64, AR67:AR71)*'Периоды'!AQ$39+'Периоды'!AQ$39/AR57*SUMPRODUCT(AR60:AR64, AR74:AR78), 0)</f>
        <v>0</v>
      </c>
      <c r="AS79" s="572" t="n">
        <f aca="false" ca="true" dt2D="false" dtr="false" t="normal">IFERROR(SUMPRODUCT(AS60:AS64, AS67:AS71)*'Периоды'!AR$39+'Периоды'!AR$39/AS57*SUMPRODUCT(AS60:AS64, AS74:AS78), 0)</f>
        <v>0</v>
      </c>
      <c r="AT79" s="572" t="n">
        <f aca="false" ca="true" dt2D="false" dtr="false" t="normal">IFERROR(SUMPRODUCT(AT60:AT64, AT67:AT71)*'Периоды'!AS$39+'Периоды'!AS$39/AT57*SUMPRODUCT(AT60:AT64, AT74:AT78), 0)</f>
        <v>0</v>
      </c>
      <c r="AU79" s="572" t="n">
        <f aca="false" ca="true" dt2D="false" dtr="false" t="normal">IFERROR(SUMPRODUCT(AU60:AU64, AU67:AU71)*'Периоды'!AT$39+'Периоды'!AT$39/AU57*SUMPRODUCT(AU60:AU64, AU74:AU78), 0)</f>
        <v>0</v>
      </c>
      <c r="AV79" s="572" t="n">
        <f aca="false" ca="true" dt2D="false" dtr="false" t="normal">IFERROR(SUMPRODUCT(AV60:AV64, AV67:AV71)*'Периоды'!AU$39+'Периоды'!AU$39/AV57*SUMPRODUCT(AV60:AV64, AV74:AV78), 0)</f>
        <v>0</v>
      </c>
      <c r="AW79" s="572" t="n">
        <f aca="false" ca="true" dt2D="false" dtr="false" t="normal">IFERROR(SUMPRODUCT(AW60:AW64, AW67:AW71)*'Периоды'!AV$39+'Периоды'!AV$39/AW57*SUMPRODUCT(AW60:AW64, AW74:AW78), 0)</f>
        <v>0</v>
      </c>
      <c r="AX79" s="572" t="n">
        <f aca="false" ca="true" dt2D="false" dtr="false" t="normal">IFERROR(SUMPRODUCT(AX60:AX64, AX67:AX71)*'Периоды'!AW$39+'Периоды'!AW$39/AX57*SUMPRODUCT(AX60:AX64, AX74:AX78), 0)</f>
        <v>0</v>
      </c>
      <c r="AY79" s="572" t="n">
        <f aca="false" ca="true" dt2D="false" dtr="false" t="normal">IFERROR(SUMPRODUCT(AY60:AY64, AY67:AY71)*'Периоды'!AX$39+'Периоды'!AX$39/AY57*SUMPRODUCT(AY60:AY64, AY74:AY78), 0)</f>
        <v>0</v>
      </c>
      <c r="AZ79" s="572" t="n">
        <f aca="false" ca="true" dt2D="false" dtr="false" t="normal">IFERROR(SUMPRODUCT(AZ60:AZ64, AZ67:AZ71)*'Периоды'!AY$39+'Периоды'!AY$39/AZ57*SUMPRODUCT(AZ60:AZ64, AZ74:AZ78), 0)</f>
        <v>0</v>
      </c>
      <c r="BA79" s="572" t="n">
        <f aca="false" ca="true" dt2D="false" dtr="false" t="normal">IFERROR(SUMPRODUCT(BA60:BA64, BA67:BA71)*'Периоды'!AZ$39+'Периоды'!AZ$39/BA57*SUMPRODUCT(BA60:BA64, BA74:BA78), 0)</f>
        <v>0</v>
      </c>
      <c r="BB79" s="572" t="n">
        <f aca="false" ca="true" dt2D="false" dtr="false" t="normal">IFERROR(SUMPRODUCT(BB60:BB64, BB67:BB71)*'Периоды'!BA$39+'Периоды'!BA$39/BB57*SUMPRODUCT(BB60:BB64, BB74:BB78), 0)</f>
        <v>0</v>
      </c>
      <c r="BC79" s="572" t="n">
        <f aca="false" ca="true" dt2D="false" dtr="false" t="normal">IFERROR(SUMPRODUCT(BC60:BC64, BC67:BC71)*'Периоды'!BB$39+'Периоды'!BB$39/BC57*SUMPRODUCT(BC60:BC64, BC74:BC78), 0)</f>
        <v>0</v>
      </c>
      <c r="BD79" s="572" t="n">
        <f aca="false" ca="true" dt2D="false" dtr="false" t="normal">IFERROR(SUMPRODUCT(BD60:BD64, BD67:BD71)*'Периоды'!BC$39+'Периоды'!BC$39/BD57*SUMPRODUCT(BD60:BD64, BD74:BD78), 0)</f>
        <v>0</v>
      </c>
      <c r="BE79" s="572" t="n">
        <f aca="false" ca="true" dt2D="false" dtr="false" t="normal">IFERROR(SUMPRODUCT(BE60:BE64, BE67:BE71)*'Периоды'!BD$39+'Периоды'!BD$39/BE57*SUMPRODUCT(BE60:BE64, BE74:BE78), 0)</f>
        <v>0</v>
      </c>
      <c r="BF79" s="572" t="n">
        <f aca="false" ca="true" dt2D="false" dtr="false" t="normal">IFERROR(SUMPRODUCT(BF60:BF64, BF67:BF71)*'Периоды'!BE$39+'Периоды'!BE$39/BF57*SUMPRODUCT(BF60:BF64, BF74:BF78), 0)</f>
        <v>0</v>
      </c>
      <c r="BG79" s="572" t="n">
        <f aca="false" ca="true" dt2D="false" dtr="false" t="normal">IFERROR(SUMPRODUCT(BG60:BG64, BG67:BG71)*'Периоды'!BF$39+'Периоды'!BF$39/BG57*SUMPRODUCT(BG60:BG64, BG74:BG78), 0)</f>
        <v>0</v>
      </c>
      <c r="BH79" s="572" t="n">
        <f aca="false" ca="true" dt2D="false" dtr="false" t="normal">IFERROR(SUMPRODUCT(BH60:BH64, BH67:BH71)*'Периоды'!BG$39+'Периоды'!BG$39/BH57*SUMPRODUCT(BH60:BH64, BH74:BH78), 0)</f>
        <v>0</v>
      </c>
      <c r="BI79" s="572" t="n">
        <f aca="false" ca="true" dt2D="false" dtr="false" t="normal">IFERROR(SUMPRODUCT(BI60:BI64, BI67:BI71)*'Периоды'!BH$39+'Периоды'!BH$39/BI57*SUMPRODUCT(BI60:BI64, BI74:BI78), 0)</f>
        <v>0</v>
      </c>
      <c r="BJ79" s="572" t="n">
        <f aca="false" ca="true" dt2D="false" dtr="false" t="normal">IFERROR(SUMPRODUCT(BJ60:BJ64, BJ67:BJ71)*'Периоды'!BI$39+'Периоды'!BI$39/BJ57*SUMPRODUCT(BJ60:BJ64, BJ74:BJ78), 0)</f>
        <v>0</v>
      </c>
      <c r="BK79" s="572" t="n">
        <f aca="false" ca="true" dt2D="false" dtr="false" t="normal">IFERROR(SUMPRODUCT(BK60:BK64, BK67:BK71)*'Периоды'!BJ$39+'Периоды'!BJ$39/BK57*SUMPRODUCT(BK60:BK64, BK74:BK78), 0)</f>
        <v>0</v>
      </c>
      <c r="BL79" s="572" t="n">
        <f aca="false" ca="true" dt2D="false" dtr="false" t="normal">IFERROR(SUMPRODUCT(BL60:BL64, BL67:BL71)*'Периоды'!BK$39+'Периоды'!BK$39/BL57*SUMPRODUCT(BL60:BL64, BL74:BL78), 0)</f>
        <v>0</v>
      </c>
      <c r="BM79" s="572" t="n">
        <f aca="false" ca="true" dt2D="false" dtr="false" t="normal">IFERROR(SUMPRODUCT(BM60:BM64, BM67:BM71)*'Периоды'!BL$39+'Периоды'!BL$39/BM57*SUMPRODUCT(BM60:BM64, BM74:BM78), 0)</f>
        <v>0</v>
      </c>
      <c r="BN79" s="572" t="n">
        <f aca="false" ca="true" dt2D="false" dtr="false" t="normal">IFERROR(SUMPRODUCT(BN60:BN64, BN67:BN71)*'Периоды'!BM$39+'Периоды'!BM$39/BN57*SUMPRODUCT(BN60:BN64, BN74:BN78), 0)</f>
        <v>0</v>
      </c>
      <c r="BO79" s="572" t="n">
        <f aca="false" ca="true" dt2D="false" dtr="false" t="normal">IFERROR(SUMPRODUCT(BO60:BO64, BO67:BO71)*'Периоды'!BN$39+'Периоды'!BN$39/BO57*SUMPRODUCT(BO60:BO64, BO74:BO78), 0)</f>
        <v>0</v>
      </c>
      <c r="BP79" s="572" t="n">
        <f aca="false" ca="true" dt2D="false" dtr="false" t="normal">IFERROR(SUMPRODUCT(BP60:BP64, BP67:BP71)*'Периоды'!BO$39+'Периоды'!BO$39/BP57*SUMPRODUCT(BP60:BP64, BP74:BP78), 0)</f>
        <v>0</v>
      </c>
      <c r="BQ79" s="572" t="n">
        <f aca="false" ca="true" dt2D="false" dtr="false" t="normal">IFERROR(SUMPRODUCT(BQ60:BQ64, BQ67:BQ71)*'Периоды'!BP$39+'Периоды'!BP$39/BQ57*SUMPRODUCT(BQ60:BQ64, BQ74:BQ78), 0)</f>
        <v>0</v>
      </c>
      <c r="BR79" s="572" t="n">
        <f aca="false" ca="true" dt2D="false" dtr="false" t="normal">IFERROR(SUMPRODUCT(BR60:BR64, BR67:BR71)*'Периоды'!BQ$39+'Периоды'!BQ$39/BR57*SUMPRODUCT(BR60:BR64, BR74:BR78), 0)</f>
        <v>0</v>
      </c>
      <c r="BS79" s="572" t="n">
        <f aca="false" ca="true" dt2D="false" dtr="false" t="normal">IFERROR(SUMPRODUCT(BS60:BS64, BS67:BS71)*'Периоды'!BR$39+'Периоды'!BR$39/BS57*SUMPRODUCT(BS60:BS64, BS74:BS78), 0)</f>
        <v>0</v>
      </c>
      <c r="BT79" s="572" t="n">
        <f aca="false" ca="true" dt2D="false" dtr="false" t="normal">IFERROR(SUMPRODUCT(BT60:BT64, BT67:BT71)*'Периоды'!BS$39+'Периоды'!BS$39/BT57*SUMPRODUCT(BT60:BT64, BT74:BT78), 0)</f>
        <v>0</v>
      </c>
    </row>
    <row customFormat="true" hidden="true" ht="16.5" outlineLevel="1" r="80" s="17">
      <c r="A80" s="515" t="n"/>
      <c r="B80" s="515" t="n"/>
      <c r="C80" s="481" t="n"/>
      <c r="D80" s="489" t="e">
        <f aca="false" ca="false" dt2D="false" dtr="false" t="normal">D79</f>
        <v>#N/A</v>
      </c>
      <c r="E80" s="481" t="e">
        <f aca="false" ca="false" dt2D="false" dtr="false" t="normal">E79</f>
        <v>#N/A</v>
      </c>
      <c r="F80" s="481" t="n"/>
      <c r="G80" s="485" t="n"/>
      <c r="H80" s="675" t="n"/>
      <c r="I80" s="268" t="n"/>
      <c r="K80" s="19" t="n"/>
      <c r="L80" s="116" t="n"/>
      <c r="M80" s="572" t="n"/>
      <c r="N80" s="572" t="n"/>
      <c r="O80" s="572" t="n"/>
      <c r="P80" s="572" t="n"/>
      <c r="Q80" s="572" t="n"/>
      <c r="R80" s="572" t="n"/>
      <c r="S80" s="572" t="n"/>
      <c r="T80" s="572" t="n"/>
      <c r="U80" s="572" t="n"/>
      <c r="V80" s="572" t="n"/>
      <c r="W80" s="572" t="n"/>
      <c r="X80" s="572" t="n"/>
      <c r="Y80" s="572" t="n"/>
      <c r="Z80" s="572" t="n"/>
      <c r="AA80" s="572" t="n"/>
      <c r="AB80" s="572" t="n"/>
      <c r="AC80" s="572" t="n"/>
      <c r="AD80" s="572" t="n"/>
      <c r="AE80" s="572" t="n"/>
      <c r="AF80" s="572" t="n"/>
      <c r="AG80" s="572" t="n"/>
      <c r="AH80" s="572" t="n"/>
      <c r="AI80" s="572" t="n"/>
      <c r="AJ80" s="572" t="n"/>
      <c r="AK80" s="572" t="n"/>
      <c r="AL80" s="572" t="n"/>
      <c r="AM80" s="572" t="n"/>
      <c r="AN80" s="572" t="n"/>
      <c r="AO80" s="572" t="n"/>
      <c r="AP80" s="572" t="n"/>
      <c r="AQ80" s="572" t="n"/>
      <c r="AR80" s="572" t="n"/>
      <c r="AS80" s="572" t="n"/>
      <c r="AT80" s="572" t="n"/>
      <c r="AU80" s="572" t="n"/>
      <c r="AV80" s="572" t="n"/>
      <c r="AW80" s="572" t="n"/>
      <c r="AX80" s="572" t="n"/>
      <c r="AY80" s="572" t="n"/>
      <c r="AZ80" s="572" t="n"/>
      <c r="BA80" s="572" t="n"/>
      <c r="BB80" s="572" t="n"/>
      <c r="BC80" s="572" t="n"/>
      <c r="BD80" s="572" t="n"/>
      <c r="BE80" s="572" t="n"/>
      <c r="BF80" s="572" t="n"/>
      <c r="BG80" s="572" t="n"/>
      <c r="BH80" s="572" t="n"/>
      <c r="BI80" s="572" t="n"/>
      <c r="BJ80" s="572" t="n"/>
      <c r="BK80" s="572" t="n"/>
      <c r="BL80" s="572" t="n"/>
      <c r="BM80" s="572" t="n"/>
      <c r="BN80" s="572" t="n"/>
      <c r="BO80" s="572" t="n"/>
      <c r="BP80" s="572" t="n"/>
      <c r="BQ80" s="572" t="n"/>
      <c r="BR80" s="572" t="n"/>
      <c r="BS80" s="572" t="n"/>
      <c r="BT80" s="572" t="n"/>
    </row>
    <row customFormat="true" hidden="true" ht="16.5" outlineLevel="1" r="81" s="17">
      <c r="A81" s="515" t="n"/>
      <c r="B81" s="515" t="n"/>
      <c r="C81" s="481" t="n"/>
      <c r="D81" s="489" t="e">
        <f aca="false" ca="false" dt2D="false" dtr="false" t="normal">D80</f>
        <v>#N/A</v>
      </c>
      <c r="E81" s="481" t="e">
        <f aca="false" ca="false" dt2D="false" dtr="false" t="normal">E80</f>
        <v>#N/A</v>
      </c>
      <c r="F81" s="481" t="n"/>
      <c r="G81" s="485" t="n"/>
      <c r="H81" s="675" t="n"/>
      <c r="I81" s="268" t="s">
        <v>781</v>
      </c>
      <c r="K81" s="19" t="n"/>
      <c r="L81" s="116" t="n"/>
      <c r="M81" s="572" t="n"/>
      <c r="N81" s="572" t="n"/>
      <c r="O81" s="572" t="n"/>
      <c r="P81" s="572" t="n"/>
      <c r="Q81" s="572" t="n"/>
      <c r="R81" s="572" t="n"/>
      <c r="S81" s="572" t="n"/>
      <c r="T81" s="572" t="n"/>
      <c r="U81" s="572" t="n"/>
      <c r="V81" s="572" t="n"/>
      <c r="W81" s="572" t="n"/>
      <c r="X81" s="572" t="n"/>
      <c r="Y81" s="572" t="n"/>
      <c r="Z81" s="572" t="n"/>
      <c r="AA81" s="572" t="n"/>
      <c r="AB81" s="572" t="n"/>
      <c r="AC81" s="572" t="n"/>
      <c r="AD81" s="572" t="n"/>
      <c r="AE81" s="572" t="n"/>
      <c r="AF81" s="572" t="n"/>
      <c r="AG81" s="572" t="n"/>
      <c r="AH81" s="572" t="n"/>
      <c r="AI81" s="572" t="n"/>
      <c r="AJ81" s="572" t="n"/>
      <c r="AK81" s="572" t="n"/>
      <c r="AL81" s="572" t="n"/>
      <c r="AM81" s="572" t="n"/>
      <c r="AN81" s="572" t="n"/>
      <c r="AO81" s="572" t="n"/>
      <c r="AP81" s="572" t="n"/>
      <c r="AQ81" s="572" t="n"/>
      <c r="AR81" s="572" t="n"/>
      <c r="AS81" s="572" t="n"/>
      <c r="AT81" s="572" t="n"/>
      <c r="AU81" s="572" t="n"/>
      <c r="AV81" s="572" t="n"/>
      <c r="AW81" s="572" t="n"/>
      <c r="AX81" s="572" t="n"/>
      <c r="AY81" s="572" t="n"/>
      <c r="AZ81" s="572" t="n"/>
      <c r="BA81" s="572" t="n"/>
      <c r="BB81" s="572" t="n"/>
      <c r="BC81" s="572" t="n"/>
      <c r="BD81" s="572" t="n"/>
      <c r="BE81" s="572" t="n"/>
      <c r="BF81" s="572" t="n"/>
      <c r="BG81" s="572" t="n"/>
      <c r="BH81" s="572" t="n"/>
      <c r="BI81" s="572" t="n"/>
      <c r="BJ81" s="572" t="n"/>
      <c r="BK81" s="572" t="n"/>
      <c r="BL81" s="572" t="n"/>
      <c r="BM81" s="572" t="n"/>
      <c r="BN81" s="572" t="n"/>
      <c r="BO81" s="572" t="n"/>
      <c r="BP81" s="572" t="n"/>
      <c r="BQ81" s="572" t="n"/>
      <c r="BR81" s="572" t="n"/>
      <c r="BS81" s="572" t="n"/>
      <c r="BT81" s="572" t="n"/>
    </row>
    <row hidden="true" ht="16.5" outlineLevel="1" r="82">
      <c r="B82" s="481" t="str">
        <f aca="false" ca="false" dt2D="false" dtr="false" t="normal">I82</f>
        <v>количество номеров (100% загрузка)</v>
      </c>
      <c r="D82" s="489" t="e">
        <f aca="false" ca="false" dt2D="false" dtr="false" t="normal">D81</f>
        <v>#N/A</v>
      </c>
      <c r="E82" s="481" t="e">
        <f aca="false" ca="false" dt2D="false" dtr="false" t="normal">E81</f>
        <v>#N/A</v>
      </c>
      <c r="I82" s="44" t="s">
        <v>341</v>
      </c>
      <c r="J82" s="1" t="n"/>
      <c r="K82" s="40" t="n"/>
      <c r="L82" s="170" t="n"/>
      <c r="M82" s="244" t="n">
        <f aca="false" ca="false" dt2D="false" dtr="false" t="normal">SUM($K$60:$K$64)</f>
        <v>0</v>
      </c>
      <c r="N82" s="244" t="n">
        <f aca="false" ca="false" dt2D="false" dtr="false" t="normal">SUM($K$60:$K$64)</f>
        <v>0</v>
      </c>
      <c r="O82" s="244" t="n">
        <f aca="false" ca="false" dt2D="false" dtr="false" t="normal">SUM($K$60:$K$64)</f>
        <v>0</v>
      </c>
      <c r="P82" s="244" t="n">
        <f aca="false" ca="false" dt2D="false" dtr="false" t="normal">SUM($K$60:$K$64)</f>
        <v>0</v>
      </c>
      <c r="Q82" s="244" t="n">
        <f aca="false" ca="false" dt2D="false" dtr="false" t="normal">SUM($K$60:$K$64)</f>
        <v>0</v>
      </c>
      <c r="R82" s="244" t="n">
        <f aca="false" ca="false" dt2D="false" dtr="false" t="normal">SUM($K$60:$K$64)</f>
        <v>0</v>
      </c>
      <c r="S82" s="244" t="n">
        <f aca="false" ca="false" dt2D="false" dtr="false" t="normal">SUM($K$60:$K$64)</f>
        <v>0</v>
      </c>
      <c r="T82" s="244" t="n">
        <f aca="false" ca="false" dt2D="false" dtr="false" t="normal">SUM($K$60:$K$64)</f>
        <v>0</v>
      </c>
      <c r="U82" s="244" t="n">
        <f aca="false" ca="false" dt2D="false" dtr="false" t="normal">SUM($K$60:$K$64)</f>
        <v>0</v>
      </c>
      <c r="V82" s="244" t="n">
        <f aca="false" ca="false" dt2D="false" dtr="false" t="normal">SUM($K$60:$K$64)</f>
        <v>0</v>
      </c>
      <c r="W82" s="244" t="n">
        <f aca="false" ca="false" dt2D="false" dtr="false" t="normal">SUM($K$60:$K$64)</f>
        <v>0</v>
      </c>
      <c r="X82" s="244" t="n">
        <f aca="false" ca="false" dt2D="false" dtr="false" t="normal">SUM($K$60:$K$64)</f>
        <v>0</v>
      </c>
      <c r="Y82" s="244" t="n">
        <f aca="false" ca="false" dt2D="false" dtr="false" t="normal">SUM($K$60:$K$64)</f>
        <v>0</v>
      </c>
      <c r="Z82" s="244" t="n">
        <f aca="false" ca="false" dt2D="false" dtr="false" t="normal">SUM($K$60:$K$64)</f>
        <v>0</v>
      </c>
      <c r="AA82" s="244" t="n">
        <f aca="false" ca="false" dt2D="false" dtr="false" t="normal">SUM($K$60:$K$64)</f>
        <v>0</v>
      </c>
      <c r="AB82" s="244" t="n">
        <f aca="false" ca="false" dt2D="false" dtr="false" t="normal">SUM($K$60:$K$64)</f>
        <v>0</v>
      </c>
      <c r="AC82" s="244" t="n">
        <f aca="false" ca="false" dt2D="false" dtr="false" t="normal">SUM($K$60:$K$64)</f>
        <v>0</v>
      </c>
      <c r="AD82" s="244" t="n">
        <f aca="false" ca="false" dt2D="false" dtr="false" t="normal">SUM($K$60:$K$64)</f>
        <v>0</v>
      </c>
      <c r="AE82" s="244" t="n">
        <f aca="false" ca="false" dt2D="false" dtr="false" t="normal">SUM($K$60:$K$64)</f>
        <v>0</v>
      </c>
      <c r="AF82" s="244" t="n">
        <f aca="false" ca="false" dt2D="false" dtr="false" t="normal">SUM($K$60:$K$64)</f>
        <v>0</v>
      </c>
      <c r="AG82" s="244" t="n">
        <f aca="false" ca="false" dt2D="false" dtr="false" t="normal">SUM($K$60:$K$64)</f>
        <v>0</v>
      </c>
      <c r="AH82" s="244" t="n">
        <f aca="false" ca="false" dt2D="false" dtr="false" t="normal">SUM($K$60:$K$64)</f>
        <v>0</v>
      </c>
      <c r="AI82" s="244" t="n">
        <f aca="false" ca="false" dt2D="false" dtr="false" t="normal">SUM($K$60:$K$64)</f>
        <v>0</v>
      </c>
      <c r="AJ82" s="244" t="n">
        <f aca="false" ca="false" dt2D="false" dtr="false" t="normal">SUM($K$60:$K$64)</f>
        <v>0</v>
      </c>
      <c r="AK82" s="244" t="n">
        <f aca="false" ca="false" dt2D="false" dtr="false" t="normal">SUM($K$60:$K$64)</f>
        <v>0</v>
      </c>
      <c r="AL82" s="244" t="n">
        <f aca="false" ca="false" dt2D="false" dtr="false" t="normal">SUM($K$60:$K$64)</f>
        <v>0</v>
      </c>
      <c r="AM82" s="244" t="n">
        <f aca="false" ca="false" dt2D="false" dtr="false" t="normal">SUM($K$60:$K$64)</f>
        <v>0</v>
      </c>
      <c r="AN82" s="244" t="n">
        <f aca="false" ca="false" dt2D="false" dtr="false" t="normal">SUM($K$60:$K$64)</f>
        <v>0</v>
      </c>
      <c r="AO82" s="244" t="n">
        <f aca="false" ca="false" dt2D="false" dtr="false" t="normal">SUM($K$60:$K$64)</f>
        <v>0</v>
      </c>
      <c r="AP82" s="244" t="n">
        <f aca="false" ca="false" dt2D="false" dtr="false" t="normal">SUM($K$60:$K$64)</f>
        <v>0</v>
      </c>
      <c r="AQ82" s="244" t="n">
        <f aca="false" ca="false" dt2D="false" dtr="false" t="normal">SUM($K$60:$K$64)</f>
        <v>0</v>
      </c>
      <c r="AR82" s="244" t="n">
        <f aca="false" ca="false" dt2D="false" dtr="false" t="normal">SUM($K$60:$K$64)</f>
        <v>0</v>
      </c>
      <c r="AS82" s="244" t="n">
        <f aca="false" ca="false" dt2D="false" dtr="false" t="normal">SUM($K$60:$K$64)</f>
        <v>0</v>
      </c>
      <c r="AT82" s="244" t="n">
        <f aca="false" ca="false" dt2D="false" dtr="false" t="normal">SUM($K$60:$K$64)</f>
        <v>0</v>
      </c>
      <c r="AU82" s="244" t="n">
        <f aca="false" ca="false" dt2D="false" dtr="false" t="normal">SUM($K$60:$K$64)</f>
        <v>0</v>
      </c>
      <c r="AV82" s="244" t="n">
        <f aca="false" ca="false" dt2D="false" dtr="false" t="normal">SUM($K$60:$K$64)</f>
        <v>0</v>
      </c>
      <c r="AW82" s="244" t="n">
        <f aca="false" ca="false" dt2D="false" dtr="false" t="normal">SUM($K$60:$K$64)</f>
        <v>0</v>
      </c>
      <c r="AX82" s="244" t="n">
        <f aca="false" ca="false" dt2D="false" dtr="false" t="normal">SUM($K$60:$K$64)</f>
        <v>0</v>
      </c>
      <c r="AY82" s="244" t="n">
        <f aca="false" ca="false" dt2D="false" dtr="false" t="normal">SUM($K$60:$K$64)</f>
        <v>0</v>
      </c>
      <c r="AZ82" s="244" t="n">
        <f aca="false" ca="false" dt2D="false" dtr="false" t="normal">SUM($K$60:$K$64)</f>
        <v>0</v>
      </c>
      <c r="BA82" s="244" t="n">
        <f aca="false" ca="false" dt2D="false" dtr="false" t="normal">SUM($K$60:$K$64)</f>
        <v>0</v>
      </c>
      <c r="BB82" s="244" t="n">
        <f aca="false" ca="false" dt2D="false" dtr="false" t="normal">SUM($K$60:$K$64)</f>
        <v>0</v>
      </c>
      <c r="BC82" s="244" t="n">
        <f aca="false" ca="false" dt2D="false" dtr="false" t="normal">SUM($K$60:$K$64)</f>
        <v>0</v>
      </c>
      <c r="BD82" s="244" t="n">
        <f aca="false" ca="false" dt2D="false" dtr="false" t="normal">SUM($K$60:$K$64)</f>
        <v>0</v>
      </c>
      <c r="BE82" s="244" t="n">
        <f aca="false" ca="false" dt2D="false" dtr="false" t="normal">SUM($K$60:$K$64)</f>
        <v>0</v>
      </c>
      <c r="BF82" s="244" t="n">
        <f aca="false" ca="false" dt2D="false" dtr="false" t="normal">SUM($K$60:$K$64)</f>
        <v>0</v>
      </c>
      <c r="BG82" s="244" t="n">
        <f aca="false" ca="false" dt2D="false" dtr="false" t="normal">SUM($K$60:$K$64)</f>
        <v>0</v>
      </c>
      <c r="BH82" s="244" t="n">
        <f aca="false" ca="false" dt2D="false" dtr="false" t="normal">SUM($K$60:$K$64)</f>
        <v>0</v>
      </c>
      <c r="BI82" s="244" t="n">
        <f aca="false" ca="false" dt2D="false" dtr="false" t="normal">SUM($K$60:$K$64)</f>
        <v>0</v>
      </c>
      <c r="BJ82" s="244" t="n">
        <f aca="false" ca="false" dt2D="false" dtr="false" t="normal">SUM($K$60:$K$64)</f>
        <v>0</v>
      </c>
      <c r="BK82" s="244" t="n">
        <f aca="false" ca="false" dt2D="false" dtr="false" t="normal">SUM($K$60:$K$64)</f>
        <v>0</v>
      </c>
      <c r="BL82" s="244" t="n">
        <f aca="false" ca="false" dt2D="false" dtr="false" t="normal">SUM($K$60:$K$64)</f>
        <v>0</v>
      </c>
      <c r="BM82" s="244" t="n">
        <f aca="false" ca="false" dt2D="false" dtr="false" t="normal">SUM($K$60:$K$64)</f>
        <v>0</v>
      </c>
      <c r="BN82" s="244" t="n">
        <f aca="false" ca="false" dt2D="false" dtr="false" t="normal">SUM($K$60:$K$64)</f>
        <v>0</v>
      </c>
      <c r="BO82" s="244" t="n">
        <f aca="false" ca="false" dt2D="false" dtr="false" t="normal">SUM($K$60:$K$64)</f>
        <v>0</v>
      </c>
      <c r="BP82" s="244" t="n">
        <f aca="false" ca="false" dt2D="false" dtr="false" t="normal">SUM($K$60:$K$64)</f>
        <v>0</v>
      </c>
      <c r="BQ82" s="244" t="n">
        <f aca="false" ca="false" dt2D="false" dtr="false" t="normal">SUM($K$60:$K$64)</f>
        <v>0</v>
      </c>
      <c r="BR82" s="244" t="n">
        <f aca="false" ca="false" dt2D="false" dtr="false" t="normal">SUM($K$60:$K$64)</f>
        <v>0</v>
      </c>
      <c r="BS82" s="244" t="n">
        <f aca="false" ca="false" dt2D="false" dtr="false" t="normal">SUM($K$60:$K$64)</f>
        <v>0</v>
      </c>
      <c r="BT82" s="244" t="n">
        <f aca="false" ca="false" dt2D="false" dtr="false" t="normal">SUM($K$60:$K$64)</f>
        <v>0</v>
      </c>
    </row>
    <row hidden="true" ht="16.5" outlineLevel="1" r="83">
      <c r="B83" s="481" t="str">
        <f aca="false" ca="false" dt2D="false" dtr="false" t="normal">I83</f>
        <v>выручка номерного фонда при 100% загрузке</v>
      </c>
      <c r="D83" s="489" t="e">
        <f aca="false" ca="false" dt2D="false" dtr="false" t="normal">D82</f>
        <v>#N/A</v>
      </c>
      <c r="E83" s="481" t="e">
        <f aca="false" ca="false" dt2D="false" dtr="false" t="normal">E82</f>
        <v>#N/A</v>
      </c>
      <c r="I83" s="44" t="s">
        <v>757</v>
      </c>
      <c r="J83" s="1" t="n"/>
      <c r="K83" s="40" t="n"/>
      <c r="L83" s="170" t="n"/>
      <c r="M83" s="244" t="n">
        <f aca="false" ca="true" dt2D="false" dtr="false" t="normal">SUMPRODUCT($K$60:$K$64, M67:M71)*'Периоды'!L$39</f>
        <v>0</v>
      </c>
      <c r="N83" s="244" t="n">
        <f aca="false" ca="true" dt2D="false" dtr="false" t="normal">SUMPRODUCT($K$60:$K$64, N67:N71)*'Периоды'!M$39</f>
        <v>0</v>
      </c>
      <c r="O83" s="244" t="n">
        <f aca="false" ca="true" dt2D="false" dtr="false" t="normal">SUMPRODUCT($K$60:$K$64, O67:O71)*'Периоды'!N$39</f>
        <v>0</v>
      </c>
      <c r="P83" s="244" t="n">
        <f aca="false" ca="true" dt2D="false" dtr="false" t="normal">SUMPRODUCT($K$60:$K$64, P67:P71)*'Периоды'!O$39</f>
        <v>0</v>
      </c>
      <c r="Q83" s="244" t="n">
        <f aca="false" ca="true" dt2D="false" dtr="false" t="normal">SUMPRODUCT($K$60:$K$64, Q67:Q71)*'Периоды'!P$39</f>
        <v>0</v>
      </c>
      <c r="R83" s="244" t="n">
        <f aca="false" ca="true" dt2D="false" dtr="false" t="normal">SUMPRODUCT($K$60:$K$64, R67:R71)*'Периоды'!Q$39</f>
        <v>0</v>
      </c>
      <c r="S83" s="244" t="n">
        <f aca="false" ca="true" dt2D="false" dtr="false" t="normal">SUMPRODUCT($K$60:$K$64, S67:S71)*'Периоды'!R$39</f>
        <v>0</v>
      </c>
      <c r="T83" s="244" t="n">
        <f aca="false" ca="true" dt2D="false" dtr="false" t="normal">SUMPRODUCT($K$60:$K$64, T67:T71)*'Периоды'!S$39</f>
        <v>0</v>
      </c>
      <c r="U83" s="244" t="n">
        <f aca="false" ca="true" dt2D="false" dtr="false" t="normal">SUMPRODUCT($K$60:$K$64, U67:U71)*'Периоды'!T$39</f>
        <v>0</v>
      </c>
      <c r="V83" s="244" t="n">
        <f aca="false" ca="true" dt2D="false" dtr="false" t="normal">SUMPRODUCT($K$60:$K$64, V67:V71)*'Периоды'!U$39</f>
        <v>0</v>
      </c>
      <c r="W83" s="244" t="n">
        <f aca="false" ca="true" dt2D="false" dtr="false" t="normal">SUMPRODUCT($K$60:$K$64, W67:W71)*'Периоды'!V$39</f>
        <v>0</v>
      </c>
      <c r="X83" s="244" t="n">
        <f aca="false" ca="true" dt2D="false" dtr="false" t="normal">SUMPRODUCT($K$60:$K$64, X67:X71)*'Периоды'!W$39</f>
        <v>0</v>
      </c>
      <c r="Y83" s="244" t="n">
        <f aca="false" ca="true" dt2D="false" dtr="false" t="normal">SUMPRODUCT($K$60:$K$64, Y67:Y71)*'Периоды'!X$39</f>
        <v>0</v>
      </c>
      <c r="Z83" s="244" t="n">
        <f aca="false" ca="true" dt2D="false" dtr="false" t="normal">SUMPRODUCT($K$60:$K$64, Z67:Z71)*'Периоды'!Y$39</f>
        <v>0</v>
      </c>
      <c r="AA83" s="244" t="n">
        <f aca="false" ca="true" dt2D="false" dtr="false" t="normal">SUMPRODUCT($K$60:$K$64, AA67:AA71)*'Периоды'!Z$39</f>
        <v>0</v>
      </c>
      <c r="AB83" s="244" t="n">
        <f aca="false" ca="true" dt2D="false" dtr="false" t="normal">SUMPRODUCT($K$60:$K$64, AB67:AB71)*'Периоды'!AA$39</f>
        <v>0</v>
      </c>
      <c r="AC83" s="244" t="n">
        <f aca="false" ca="true" dt2D="false" dtr="false" t="normal">SUMPRODUCT($K$60:$K$64, AC67:AC71)*'Периоды'!AB$39</f>
        <v>0</v>
      </c>
      <c r="AD83" s="244" t="n">
        <f aca="false" ca="true" dt2D="false" dtr="false" t="normal">SUMPRODUCT($K$60:$K$64, AD67:AD71)*'Периоды'!AC$39</f>
        <v>0</v>
      </c>
      <c r="AE83" s="244" t="n">
        <f aca="false" ca="true" dt2D="false" dtr="false" t="normal">SUMPRODUCT($K$60:$K$64, AE67:AE71)*'Периоды'!AD$39</f>
        <v>0</v>
      </c>
      <c r="AF83" s="244" t="n">
        <f aca="false" ca="true" dt2D="false" dtr="false" t="normal">SUMPRODUCT($K$60:$K$64, AF67:AF71)*'Периоды'!AE$39</f>
        <v>0</v>
      </c>
      <c r="AG83" s="244" t="n">
        <f aca="false" ca="true" dt2D="false" dtr="false" t="normal">SUMPRODUCT($K$60:$K$64, AG67:AG71)*'Периоды'!AF$39</f>
        <v>0</v>
      </c>
      <c r="AH83" s="244" t="n">
        <f aca="false" ca="true" dt2D="false" dtr="false" t="normal">SUMPRODUCT($K$60:$K$64, AH67:AH71)*'Периоды'!AG$39</f>
        <v>0</v>
      </c>
      <c r="AI83" s="244" t="n">
        <f aca="false" ca="true" dt2D="false" dtr="false" t="normal">SUMPRODUCT($K$60:$K$64, AI67:AI71)*'Периоды'!AH$39</f>
        <v>0</v>
      </c>
      <c r="AJ83" s="244" t="n">
        <f aca="false" ca="true" dt2D="false" dtr="false" t="normal">SUMPRODUCT($K$60:$K$64, AJ67:AJ71)*'Периоды'!AI$39</f>
        <v>0</v>
      </c>
      <c r="AK83" s="244" t="n">
        <f aca="false" ca="true" dt2D="false" dtr="false" t="normal">SUMPRODUCT($K$60:$K$64, AK67:AK71)*'Периоды'!AJ$39</f>
        <v>0</v>
      </c>
      <c r="AL83" s="244" t="n">
        <f aca="false" ca="true" dt2D="false" dtr="false" t="normal">SUMPRODUCT($K$60:$K$64, AL67:AL71)*'Периоды'!AK$39</f>
        <v>0</v>
      </c>
      <c r="AM83" s="244" t="n">
        <f aca="false" ca="true" dt2D="false" dtr="false" t="normal">SUMPRODUCT($K$60:$K$64, AM67:AM71)*'Периоды'!AL$39</f>
        <v>0</v>
      </c>
      <c r="AN83" s="244" t="n">
        <f aca="false" ca="true" dt2D="false" dtr="false" t="normal">SUMPRODUCT($K$60:$K$64, AN67:AN71)*'Периоды'!AM$39</f>
        <v>0</v>
      </c>
      <c r="AO83" s="244" t="n">
        <f aca="false" ca="true" dt2D="false" dtr="false" t="normal">SUMPRODUCT($K$60:$K$64, AO67:AO71)*'Периоды'!AN$39</f>
        <v>0</v>
      </c>
      <c r="AP83" s="244" t="n">
        <f aca="false" ca="true" dt2D="false" dtr="false" t="normal">SUMPRODUCT($K$60:$K$64, AP67:AP71)*'Периоды'!AO$39</f>
        <v>0</v>
      </c>
      <c r="AQ83" s="244" t="n">
        <f aca="false" ca="true" dt2D="false" dtr="false" t="normal">SUMPRODUCT($K$60:$K$64, AQ67:AQ71)*'Периоды'!AP$39</f>
        <v>0</v>
      </c>
      <c r="AR83" s="244" t="n">
        <f aca="false" ca="true" dt2D="false" dtr="false" t="normal">SUMPRODUCT($K$60:$K$64, AR67:AR71)*'Периоды'!AQ$39</f>
        <v>0</v>
      </c>
      <c r="AS83" s="244" t="n">
        <f aca="false" ca="true" dt2D="false" dtr="false" t="normal">SUMPRODUCT($K$60:$K$64, AS67:AS71)*'Периоды'!AR$39</f>
        <v>0</v>
      </c>
      <c r="AT83" s="244" t="n">
        <f aca="false" ca="true" dt2D="false" dtr="false" t="normal">SUMPRODUCT($K$60:$K$64, AT67:AT71)*'Периоды'!AS$39</f>
        <v>0</v>
      </c>
      <c r="AU83" s="244" t="n">
        <f aca="false" ca="true" dt2D="false" dtr="false" t="normal">SUMPRODUCT($K$60:$K$64, AU67:AU71)*'Периоды'!AT$39</f>
        <v>0</v>
      </c>
      <c r="AV83" s="244" t="n">
        <f aca="false" ca="true" dt2D="false" dtr="false" t="normal">SUMPRODUCT($K$60:$K$64, AV67:AV71)*'Периоды'!AU$39</f>
        <v>0</v>
      </c>
      <c r="AW83" s="244" t="n">
        <f aca="false" ca="true" dt2D="false" dtr="false" t="normal">SUMPRODUCT($K$60:$K$64, AW67:AW71)*'Периоды'!AV$39</f>
        <v>0</v>
      </c>
      <c r="AX83" s="244" t="n">
        <f aca="false" ca="true" dt2D="false" dtr="false" t="normal">SUMPRODUCT($K$60:$K$64, AX67:AX71)*'Периоды'!AW$39</f>
        <v>0</v>
      </c>
      <c r="AY83" s="244" t="n">
        <f aca="false" ca="true" dt2D="false" dtr="false" t="normal">SUMPRODUCT($K$60:$K$64, AY67:AY71)*'Периоды'!AX$39</f>
        <v>0</v>
      </c>
      <c r="AZ83" s="244" t="n">
        <f aca="false" ca="true" dt2D="false" dtr="false" t="normal">SUMPRODUCT($K$60:$K$64, AZ67:AZ71)*'Периоды'!AY$39</f>
        <v>0</v>
      </c>
      <c r="BA83" s="244" t="n">
        <f aca="false" ca="true" dt2D="false" dtr="false" t="normal">SUMPRODUCT($K$60:$K$64, BA67:BA71)*'Периоды'!AZ$39</f>
        <v>0</v>
      </c>
      <c r="BB83" s="244" t="n">
        <f aca="false" ca="true" dt2D="false" dtr="false" t="normal">SUMPRODUCT($K$60:$K$64, BB67:BB71)*'Периоды'!BA$39</f>
        <v>0</v>
      </c>
      <c r="BC83" s="244" t="n">
        <f aca="false" ca="true" dt2D="false" dtr="false" t="normal">SUMPRODUCT($K$60:$K$64, BC67:BC71)*'Периоды'!BB$39</f>
        <v>0</v>
      </c>
      <c r="BD83" s="244" t="n">
        <f aca="false" ca="true" dt2D="false" dtr="false" t="normal">SUMPRODUCT($K$60:$K$64, BD67:BD71)*'Периоды'!BC$39</f>
        <v>0</v>
      </c>
      <c r="BE83" s="244" t="n">
        <f aca="false" ca="true" dt2D="false" dtr="false" t="normal">SUMPRODUCT($K$60:$K$64, BE67:BE71)*'Периоды'!BD$39</f>
        <v>0</v>
      </c>
      <c r="BF83" s="244" t="n">
        <f aca="false" ca="true" dt2D="false" dtr="false" t="normal">SUMPRODUCT($K$60:$K$64, BF67:BF71)*'Периоды'!BE$39</f>
        <v>0</v>
      </c>
      <c r="BG83" s="244" t="n">
        <f aca="false" ca="true" dt2D="false" dtr="false" t="normal">SUMPRODUCT($K$60:$K$64, BG67:BG71)*'Периоды'!BF$39</f>
        <v>0</v>
      </c>
      <c r="BH83" s="244" t="n">
        <f aca="false" ca="true" dt2D="false" dtr="false" t="normal">SUMPRODUCT($K$60:$K$64, BH67:BH71)*'Периоды'!BG$39</f>
        <v>0</v>
      </c>
      <c r="BI83" s="244" t="n">
        <f aca="false" ca="true" dt2D="false" dtr="false" t="normal">SUMPRODUCT($K$60:$K$64, BI67:BI71)*'Периоды'!BH$39</f>
        <v>0</v>
      </c>
      <c r="BJ83" s="244" t="n">
        <f aca="false" ca="true" dt2D="false" dtr="false" t="normal">SUMPRODUCT($K$60:$K$64, BJ67:BJ71)*'Периоды'!BI$39</f>
        <v>0</v>
      </c>
      <c r="BK83" s="244" t="n">
        <f aca="false" ca="true" dt2D="false" dtr="false" t="normal">SUMPRODUCT($K$60:$K$64, BK67:BK71)*'Периоды'!BJ$39</f>
        <v>0</v>
      </c>
      <c r="BL83" s="244" t="n">
        <f aca="false" ca="true" dt2D="false" dtr="false" t="normal">SUMPRODUCT($K$60:$K$64, BL67:BL71)*'Периоды'!BK$39</f>
        <v>0</v>
      </c>
      <c r="BM83" s="244" t="n">
        <f aca="false" ca="true" dt2D="false" dtr="false" t="normal">SUMPRODUCT($K$60:$K$64, BM67:BM71)*'Периоды'!BL$39</f>
        <v>0</v>
      </c>
      <c r="BN83" s="244" t="n">
        <f aca="false" ca="true" dt2D="false" dtr="false" t="normal">SUMPRODUCT($K$60:$K$64, BN67:BN71)*'Периоды'!BM$39</f>
        <v>0</v>
      </c>
      <c r="BO83" s="244" t="n">
        <f aca="false" ca="true" dt2D="false" dtr="false" t="normal">SUMPRODUCT($K$60:$K$64, BO67:BO71)*'Периоды'!BN$39</f>
        <v>0</v>
      </c>
      <c r="BP83" s="244" t="n">
        <f aca="false" ca="true" dt2D="false" dtr="false" t="normal">SUMPRODUCT($K$60:$K$64, BP67:BP71)*'Периоды'!BO$39</f>
        <v>0</v>
      </c>
      <c r="BQ83" s="244" t="n">
        <f aca="false" ca="true" dt2D="false" dtr="false" t="normal">SUMPRODUCT($K$60:$K$64, BQ67:BQ71)*'Периоды'!BP$39</f>
        <v>0</v>
      </c>
      <c r="BR83" s="244" t="n">
        <f aca="false" ca="true" dt2D="false" dtr="false" t="normal">SUMPRODUCT($K$60:$K$64, BR67:BR71)*'Периоды'!BQ$39</f>
        <v>0</v>
      </c>
      <c r="BS83" s="244" t="n">
        <f aca="false" ca="true" dt2D="false" dtr="false" t="normal">SUMPRODUCT($K$60:$K$64, BS67:BS71)*'Периоды'!BR$39</f>
        <v>0</v>
      </c>
      <c r="BT83" s="244" t="n">
        <f aca="false" ca="true" dt2D="false" dtr="false" t="normal">SUMPRODUCT($K$60:$K$64, BT67:BT71)*'Периоды'!BS$39</f>
        <v>0</v>
      </c>
    </row>
    <row hidden="true" ht="16.5" outlineLevel="1" r="84">
      <c r="B84" s="481" t="str">
        <f aca="false" ca="false" dt2D="false" dtr="false" t="normal">I84</f>
        <v>количество номеров (с учетом загрузки)</v>
      </c>
      <c r="D84" s="489" t="e">
        <f aca="false" ca="false" dt2D="false" dtr="false" t="normal">D83</f>
        <v>#N/A</v>
      </c>
      <c r="E84" s="481" t="e">
        <f aca="false" ca="false" dt2D="false" dtr="false" t="normal">E83</f>
        <v>#N/A</v>
      </c>
      <c r="I84" s="44" t="s">
        <v>344</v>
      </c>
      <c r="M84" s="244" t="n">
        <f aca="false" ca="false" dt2D="false" dtr="false" t="normal">SUM(M60:M64)</f>
        <v>0</v>
      </c>
      <c r="N84" s="244" t="n">
        <f aca="false" ca="false" dt2D="false" dtr="false" t="normal">SUM(N60:N64)</f>
        <v>0</v>
      </c>
      <c r="O84" s="244" t="n">
        <f aca="false" ca="false" dt2D="false" dtr="false" t="normal">SUM(O60:O64)</f>
        <v>0</v>
      </c>
      <c r="P84" s="244" t="n">
        <f aca="false" ca="false" dt2D="false" dtr="false" t="normal">SUM(P60:P64)</f>
        <v>0</v>
      </c>
      <c r="Q84" s="244" t="n">
        <f aca="false" ca="false" dt2D="false" dtr="false" t="normal">SUM(Q60:Q64)</f>
        <v>0</v>
      </c>
      <c r="R84" s="244" t="n">
        <f aca="false" ca="false" dt2D="false" dtr="false" t="normal">SUM(R60:R64)</f>
        <v>0</v>
      </c>
      <c r="S84" s="244" t="n">
        <f aca="false" ca="false" dt2D="false" dtr="false" t="normal">SUM(S60:S64)</f>
        <v>0</v>
      </c>
      <c r="T84" s="244" t="n">
        <f aca="false" ca="false" dt2D="false" dtr="false" t="normal">SUM(T60:T64)</f>
        <v>0</v>
      </c>
      <c r="U84" s="244" t="n">
        <f aca="false" ca="false" dt2D="false" dtr="false" t="normal">SUM(U60:U64)</f>
        <v>0</v>
      </c>
      <c r="V84" s="244" t="n">
        <f aca="false" ca="false" dt2D="false" dtr="false" t="normal">SUM(V60:V64)</f>
        <v>0</v>
      </c>
      <c r="W84" s="244" t="n">
        <f aca="false" ca="false" dt2D="false" dtr="false" t="normal">SUM(W60:W64)</f>
        <v>0</v>
      </c>
      <c r="X84" s="244" t="n">
        <f aca="false" ca="false" dt2D="false" dtr="false" t="normal">SUM(X60:X64)</f>
        <v>0</v>
      </c>
      <c r="Y84" s="244" t="n">
        <f aca="false" ca="false" dt2D="false" dtr="false" t="normal">SUM(Y60:Y64)</f>
        <v>0</v>
      </c>
      <c r="Z84" s="244" t="n">
        <f aca="false" ca="false" dt2D="false" dtr="false" t="normal">SUM(Z60:Z64)</f>
        <v>0</v>
      </c>
      <c r="AA84" s="244" t="n">
        <f aca="false" ca="false" dt2D="false" dtr="false" t="normal">SUM(AA60:AA64)</f>
        <v>0</v>
      </c>
      <c r="AB84" s="244" t="n">
        <f aca="false" ca="false" dt2D="false" dtr="false" t="normal">SUM(AB60:AB64)</f>
        <v>0</v>
      </c>
      <c r="AC84" s="244" t="n">
        <f aca="false" ca="false" dt2D="false" dtr="false" t="normal">SUM(AC60:AC64)</f>
        <v>0</v>
      </c>
      <c r="AD84" s="244" t="n">
        <f aca="false" ca="false" dt2D="false" dtr="false" t="normal">SUM(AD60:AD64)</f>
        <v>0</v>
      </c>
      <c r="AE84" s="244" t="n">
        <f aca="false" ca="false" dt2D="false" dtr="false" t="normal">SUM(AE60:AE64)</f>
        <v>0</v>
      </c>
      <c r="AF84" s="244" t="n">
        <f aca="false" ca="false" dt2D="false" dtr="false" t="normal">SUM(AF60:AF64)</f>
        <v>0</v>
      </c>
      <c r="AG84" s="244" t="n">
        <f aca="false" ca="false" dt2D="false" dtr="false" t="normal">SUM(AG60:AG64)</f>
        <v>0</v>
      </c>
      <c r="AH84" s="244" t="n">
        <f aca="false" ca="false" dt2D="false" dtr="false" t="normal">SUM(AH60:AH64)</f>
        <v>0</v>
      </c>
      <c r="AI84" s="244" t="n">
        <f aca="false" ca="false" dt2D="false" dtr="false" t="normal">SUM(AI60:AI64)</f>
        <v>0</v>
      </c>
      <c r="AJ84" s="244" t="n">
        <f aca="false" ca="false" dt2D="false" dtr="false" t="normal">SUM(AJ60:AJ64)</f>
        <v>0</v>
      </c>
      <c r="AK84" s="244" t="n">
        <f aca="false" ca="false" dt2D="false" dtr="false" t="normal">SUM(AK60:AK64)</f>
        <v>0</v>
      </c>
      <c r="AL84" s="244" t="n">
        <f aca="false" ca="false" dt2D="false" dtr="false" t="normal">SUM(AL60:AL64)</f>
        <v>0</v>
      </c>
      <c r="AM84" s="244" t="n">
        <f aca="false" ca="false" dt2D="false" dtr="false" t="normal">SUM(AM60:AM64)</f>
        <v>0</v>
      </c>
      <c r="AN84" s="244" t="n">
        <f aca="false" ca="false" dt2D="false" dtr="false" t="normal">SUM(AN60:AN64)</f>
        <v>0</v>
      </c>
      <c r="AO84" s="244" t="n">
        <f aca="false" ca="false" dt2D="false" dtr="false" t="normal">SUM(AO60:AO64)</f>
        <v>0</v>
      </c>
      <c r="AP84" s="244" t="n">
        <f aca="false" ca="false" dt2D="false" dtr="false" t="normal">SUM(AP60:AP64)</f>
        <v>0</v>
      </c>
      <c r="AQ84" s="244" t="n">
        <f aca="false" ca="false" dt2D="false" dtr="false" t="normal">SUM(AQ60:AQ64)</f>
        <v>0</v>
      </c>
      <c r="AR84" s="244" t="n">
        <f aca="false" ca="false" dt2D="false" dtr="false" t="normal">SUM(AR60:AR64)</f>
        <v>0</v>
      </c>
      <c r="AS84" s="244" t="n">
        <f aca="false" ca="false" dt2D="false" dtr="false" t="normal">SUM(AS60:AS64)</f>
        <v>0</v>
      </c>
      <c r="AT84" s="244" t="n">
        <f aca="false" ca="false" dt2D="false" dtr="false" t="normal">SUM(AT60:AT64)</f>
        <v>0</v>
      </c>
      <c r="AU84" s="244" t="n">
        <f aca="false" ca="false" dt2D="false" dtr="false" t="normal">SUM(AU60:AU64)</f>
        <v>0</v>
      </c>
      <c r="AV84" s="244" t="n">
        <f aca="false" ca="false" dt2D="false" dtr="false" t="normal">SUM(AV60:AV64)</f>
        <v>0</v>
      </c>
      <c r="AW84" s="244" t="n">
        <f aca="false" ca="false" dt2D="false" dtr="false" t="normal">SUM(AW60:AW64)</f>
        <v>0</v>
      </c>
      <c r="AX84" s="244" t="n">
        <f aca="false" ca="false" dt2D="false" dtr="false" t="normal">SUM(AX60:AX64)</f>
        <v>0</v>
      </c>
      <c r="AY84" s="244" t="n">
        <f aca="false" ca="false" dt2D="false" dtr="false" t="normal">SUM(AY60:AY64)</f>
        <v>0</v>
      </c>
      <c r="AZ84" s="244" t="n">
        <f aca="false" ca="false" dt2D="false" dtr="false" t="normal">SUM(AZ60:AZ64)</f>
        <v>0</v>
      </c>
      <c r="BA84" s="244" t="n">
        <f aca="false" ca="false" dt2D="false" dtr="false" t="normal">SUM(BA60:BA64)</f>
        <v>0</v>
      </c>
      <c r="BB84" s="244" t="n">
        <f aca="false" ca="false" dt2D="false" dtr="false" t="normal">SUM(BB60:BB64)</f>
        <v>0</v>
      </c>
      <c r="BC84" s="244" t="n">
        <f aca="false" ca="false" dt2D="false" dtr="false" t="normal">SUM(BC60:BC64)</f>
        <v>0</v>
      </c>
      <c r="BD84" s="244" t="n">
        <f aca="false" ca="false" dt2D="false" dtr="false" t="normal">SUM(BD60:BD64)</f>
        <v>0</v>
      </c>
      <c r="BE84" s="244" t="n">
        <f aca="false" ca="false" dt2D="false" dtr="false" t="normal">SUM(BE60:BE64)</f>
        <v>0</v>
      </c>
      <c r="BF84" s="244" t="n">
        <f aca="false" ca="false" dt2D="false" dtr="false" t="normal">SUM(BF60:BF64)</f>
        <v>0</v>
      </c>
      <c r="BG84" s="244" t="n">
        <f aca="false" ca="false" dt2D="false" dtr="false" t="normal">SUM(BG60:BG64)</f>
        <v>0</v>
      </c>
      <c r="BH84" s="244" t="n">
        <f aca="false" ca="false" dt2D="false" dtr="false" t="normal">SUM(BH60:BH64)</f>
        <v>0</v>
      </c>
      <c r="BI84" s="244" t="n">
        <f aca="false" ca="false" dt2D="false" dtr="false" t="normal">SUM(BI60:BI64)</f>
        <v>0</v>
      </c>
      <c r="BJ84" s="244" t="n">
        <f aca="false" ca="false" dt2D="false" dtr="false" t="normal">SUM(BJ60:BJ64)</f>
        <v>0</v>
      </c>
      <c r="BK84" s="244" t="n">
        <f aca="false" ca="false" dt2D="false" dtr="false" t="normal">SUM(BK60:BK64)</f>
        <v>0</v>
      </c>
      <c r="BL84" s="244" t="n">
        <f aca="false" ca="false" dt2D="false" dtr="false" t="normal">SUM(BL60:BL64)</f>
        <v>0</v>
      </c>
      <c r="BM84" s="244" t="n">
        <f aca="false" ca="false" dt2D="false" dtr="false" t="normal">SUM(BM60:BM64)</f>
        <v>0</v>
      </c>
      <c r="BN84" s="244" t="n">
        <f aca="false" ca="false" dt2D="false" dtr="false" t="normal">SUM(BN60:BN64)</f>
        <v>0</v>
      </c>
      <c r="BO84" s="244" t="n">
        <f aca="false" ca="false" dt2D="false" dtr="false" t="normal">SUM(BO60:BO64)</f>
        <v>0</v>
      </c>
      <c r="BP84" s="244" t="n">
        <f aca="false" ca="false" dt2D="false" dtr="false" t="normal">SUM(BP60:BP64)</f>
        <v>0</v>
      </c>
      <c r="BQ84" s="244" t="n">
        <f aca="false" ca="false" dt2D="false" dtr="false" t="normal">SUM(BQ60:BQ64)</f>
        <v>0</v>
      </c>
      <c r="BR84" s="244" t="n">
        <f aca="false" ca="false" dt2D="false" dtr="false" t="normal">SUM(BR60:BR64)</f>
        <v>0</v>
      </c>
      <c r="BS84" s="244" t="n">
        <f aca="false" ca="false" dt2D="false" dtr="false" t="normal">SUM(BS60:BS64)</f>
        <v>0</v>
      </c>
      <c r="BT84" s="244" t="n">
        <f aca="false" ca="false" dt2D="false" dtr="false" t="normal">SUM(BT60:BT64)</f>
        <v>0</v>
      </c>
    </row>
    <row hidden="true" ht="16.5" outlineLevel="1" r="85">
      <c r="B85" s="481" t="str">
        <f aca="false" ca="false" dt2D="false" dtr="false" t="normal">I85</f>
        <v>показатель процента загрузки номеров в гостинице</v>
      </c>
      <c r="D85" s="489" t="e">
        <f aca="false" ca="false" dt2D="false" dtr="false" t="normal">D84</f>
        <v>#N/A</v>
      </c>
      <c r="E85" s="481" t="e">
        <f aca="false" ca="false" dt2D="false" dtr="false" t="normal">E84</f>
        <v>#N/A</v>
      </c>
      <c r="I85" s="44" t="s">
        <v>782</v>
      </c>
      <c r="M85" s="431" t="n">
        <f aca="false" ca="false" dt2D="false" dtr="false" t="normal">IFERROR(M84/M82, 0)</f>
        <v>0</v>
      </c>
      <c r="N85" s="431" t="n">
        <f aca="false" ca="false" dt2D="false" dtr="false" t="normal">IFERROR(N84/N82, 0)</f>
        <v>0</v>
      </c>
      <c r="O85" s="431" t="n">
        <f aca="false" ca="false" dt2D="false" dtr="false" t="normal">IFERROR(O84/O82, 0)</f>
        <v>0</v>
      </c>
      <c r="P85" s="431" t="n">
        <f aca="false" ca="false" dt2D="false" dtr="false" t="normal">IFERROR(P84/P82, 0)</f>
        <v>0</v>
      </c>
      <c r="Q85" s="431" t="n">
        <f aca="false" ca="false" dt2D="false" dtr="false" t="normal">IFERROR(Q84/Q82, 0)</f>
        <v>0</v>
      </c>
      <c r="R85" s="431" t="n">
        <f aca="false" ca="false" dt2D="false" dtr="false" t="normal">IFERROR(R84/R82, 0)</f>
        <v>0</v>
      </c>
      <c r="S85" s="431" t="n">
        <f aca="false" ca="false" dt2D="false" dtr="false" t="normal">IFERROR(S84/S82, 0)</f>
        <v>0</v>
      </c>
      <c r="T85" s="431" t="n">
        <f aca="false" ca="false" dt2D="false" dtr="false" t="normal">IFERROR(T84/T82, 0)</f>
        <v>0</v>
      </c>
      <c r="U85" s="431" t="n">
        <f aca="false" ca="false" dt2D="false" dtr="false" t="normal">IFERROR(U84/U82, 0)</f>
        <v>0</v>
      </c>
      <c r="V85" s="431" t="n">
        <f aca="false" ca="false" dt2D="false" dtr="false" t="normal">IFERROR(V84/V82, 0)</f>
        <v>0</v>
      </c>
      <c r="W85" s="431" t="n">
        <f aca="false" ca="false" dt2D="false" dtr="false" t="normal">IFERROR(W84/W82, 0)</f>
        <v>0</v>
      </c>
      <c r="X85" s="431" t="n">
        <f aca="false" ca="false" dt2D="false" dtr="false" t="normal">IFERROR(X84/X82, 0)</f>
        <v>0</v>
      </c>
      <c r="Y85" s="431" t="n">
        <f aca="false" ca="false" dt2D="false" dtr="false" t="normal">IFERROR(Y84/Y82, 0)</f>
        <v>0</v>
      </c>
      <c r="Z85" s="431" t="n">
        <f aca="false" ca="false" dt2D="false" dtr="false" t="normal">IFERROR(Z84/Z82, 0)</f>
        <v>0</v>
      </c>
      <c r="AA85" s="431" t="n">
        <f aca="false" ca="false" dt2D="false" dtr="false" t="normal">IFERROR(AA84/AA82, 0)</f>
        <v>0</v>
      </c>
      <c r="AB85" s="431" t="n">
        <f aca="false" ca="false" dt2D="false" dtr="false" t="normal">IFERROR(AB84/AB82, 0)</f>
        <v>0</v>
      </c>
      <c r="AC85" s="431" t="n">
        <f aca="false" ca="false" dt2D="false" dtr="false" t="normal">IFERROR(AC84/AC82, 0)</f>
        <v>0</v>
      </c>
      <c r="AD85" s="431" t="n">
        <f aca="false" ca="false" dt2D="false" dtr="false" t="normal">IFERROR(AD84/AD82, 0)</f>
        <v>0</v>
      </c>
      <c r="AE85" s="431" t="n">
        <f aca="false" ca="false" dt2D="false" dtr="false" t="normal">IFERROR(AE84/AE82, 0)</f>
        <v>0</v>
      </c>
      <c r="AF85" s="431" t="n">
        <f aca="false" ca="false" dt2D="false" dtr="false" t="normal">IFERROR(AF84/AF82, 0)</f>
        <v>0</v>
      </c>
      <c r="AG85" s="431" t="n">
        <f aca="false" ca="false" dt2D="false" dtr="false" t="normal">IFERROR(AG84/AG82, 0)</f>
        <v>0</v>
      </c>
      <c r="AH85" s="431" t="n">
        <f aca="false" ca="false" dt2D="false" dtr="false" t="normal">IFERROR(AH84/AH82, 0)</f>
        <v>0</v>
      </c>
      <c r="AI85" s="431" t="n">
        <f aca="false" ca="false" dt2D="false" dtr="false" t="normal">IFERROR(AI84/AI82, 0)</f>
        <v>0</v>
      </c>
      <c r="AJ85" s="431" t="n">
        <f aca="false" ca="false" dt2D="false" dtr="false" t="normal">IFERROR(AJ84/AJ82, 0)</f>
        <v>0</v>
      </c>
      <c r="AK85" s="431" t="n">
        <f aca="false" ca="false" dt2D="false" dtr="false" t="normal">IFERROR(AK84/AK82, 0)</f>
        <v>0</v>
      </c>
      <c r="AL85" s="431" t="n">
        <f aca="false" ca="false" dt2D="false" dtr="false" t="normal">IFERROR(AL84/AL82, 0)</f>
        <v>0</v>
      </c>
      <c r="AM85" s="431" t="n">
        <f aca="false" ca="false" dt2D="false" dtr="false" t="normal">IFERROR(AM84/AM82, 0)</f>
        <v>0</v>
      </c>
      <c r="AN85" s="431" t="n">
        <f aca="false" ca="false" dt2D="false" dtr="false" t="normal">IFERROR(AN84/AN82, 0)</f>
        <v>0</v>
      </c>
      <c r="AO85" s="431" t="n">
        <f aca="false" ca="false" dt2D="false" dtr="false" t="normal">IFERROR(AO84/AO82, 0)</f>
        <v>0</v>
      </c>
      <c r="AP85" s="431" t="n">
        <f aca="false" ca="false" dt2D="false" dtr="false" t="normal">IFERROR(AP84/AP82, 0)</f>
        <v>0</v>
      </c>
      <c r="AQ85" s="431" t="n">
        <f aca="false" ca="false" dt2D="false" dtr="false" t="normal">IFERROR(AQ84/AQ82, 0)</f>
        <v>0</v>
      </c>
      <c r="AR85" s="431" t="n">
        <f aca="false" ca="false" dt2D="false" dtr="false" t="normal">IFERROR(AR84/AR82, 0)</f>
        <v>0</v>
      </c>
      <c r="AS85" s="431" t="n">
        <f aca="false" ca="false" dt2D="false" dtr="false" t="normal">IFERROR(AS84/AS82, 0)</f>
        <v>0</v>
      </c>
      <c r="AT85" s="431" t="n">
        <f aca="false" ca="false" dt2D="false" dtr="false" t="normal">IFERROR(AT84/AT82, 0)</f>
        <v>0</v>
      </c>
      <c r="AU85" s="431" t="n">
        <f aca="false" ca="false" dt2D="false" dtr="false" t="normal">IFERROR(AU84/AU82, 0)</f>
        <v>0</v>
      </c>
      <c r="AV85" s="431" t="n">
        <f aca="false" ca="false" dt2D="false" dtr="false" t="normal">IFERROR(AV84/AV82, 0)</f>
        <v>0</v>
      </c>
      <c r="AW85" s="431" t="n">
        <f aca="false" ca="false" dt2D="false" dtr="false" t="normal">IFERROR(AW84/AW82, 0)</f>
        <v>0</v>
      </c>
      <c r="AX85" s="431" t="n">
        <f aca="false" ca="false" dt2D="false" dtr="false" t="normal">IFERROR(AX84/AX82, 0)</f>
        <v>0</v>
      </c>
      <c r="AY85" s="431" t="n">
        <f aca="false" ca="false" dt2D="false" dtr="false" t="normal">IFERROR(AY84/AY82, 0)</f>
        <v>0</v>
      </c>
      <c r="AZ85" s="431" t="n">
        <f aca="false" ca="false" dt2D="false" dtr="false" t="normal">IFERROR(AZ84/AZ82, 0)</f>
        <v>0</v>
      </c>
      <c r="BA85" s="431" t="n">
        <f aca="false" ca="false" dt2D="false" dtr="false" t="normal">IFERROR(BA84/BA82, 0)</f>
        <v>0</v>
      </c>
      <c r="BB85" s="431" t="n">
        <f aca="false" ca="false" dt2D="false" dtr="false" t="normal">IFERROR(BB84/BB82, 0)</f>
        <v>0</v>
      </c>
      <c r="BC85" s="431" t="n">
        <f aca="false" ca="false" dt2D="false" dtr="false" t="normal">IFERROR(BC84/BC82, 0)</f>
        <v>0</v>
      </c>
      <c r="BD85" s="431" t="n">
        <f aca="false" ca="false" dt2D="false" dtr="false" t="normal">IFERROR(BD84/BD82, 0)</f>
        <v>0</v>
      </c>
      <c r="BE85" s="431" t="n">
        <f aca="false" ca="false" dt2D="false" dtr="false" t="normal">IFERROR(BE84/BE82, 0)</f>
        <v>0</v>
      </c>
      <c r="BF85" s="431" t="n">
        <f aca="false" ca="false" dt2D="false" dtr="false" t="normal">IFERROR(BF84/BF82, 0)</f>
        <v>0</v>
      </c>
      <c r="BG85" s="431" t="n">
        <f aca="false" ca="false" dt2D="false" dtr="false" t="normal">IFERROR(BG84/BG82, 0)</f>
        <v>0</v>
      </c>
      <c r="BH85" s="431" t="n">
        <f aca="false" ca="false" dt2D="false" dtr="false" t="normal">IFERROR(BH84/BH82, 0)</f>
        <v>0</v>
      </c>
      <c r="BI85" s="431" t="n">
        <f aca="false" ca="false" dt2D="false" dtr="false" t="normal">IFERROR(BI84/BI82, 0)</f>
        <v>0</v>
      </c>
      <c r="BJ85" s="431" t="n">
        <f aca="false" ca="false" dt2D="false" dtr="false" t="normal">IFERROR(BJ84/BJ82, 0)</f>
        <v>0</v>
      </c>
      <c r="BK85" s="431" t="n">
        <f aca="false" ca="false" dt2D="false" dtr="false" t="normal">IFERROR(BK84/BK82, 0)</f>
        <v>0</v>
      </c>
      <c r="BL85" s="431" t="n">
        <f aca="false" ca="false" dt2D="false" dtr="false" t="normal">IFERROR(BL84/BL82, 0)</f>
        <v>0</v>
      </c>
      <c r="BM85" s="431" t="n">
        <f aca="false" ca="false" dt2D="false" dtr="false" t="normal">IFERROR(BM84/BM82, 0)</f>
        <v>0</v>
      </c>
      <c r="BN85" s="431" t="n">
        <f aca="false" ca="false" dt2D="false" dtr="false" t="normal">IFERROR(BN84/BN82, 0)</f>
        <v>0</v>
      </c>
      <c r="BO85" s="431" t="n">
        <f aca="false" ca="false" dt2D="false" dtr="false" t="normal">IFERROR(BO84/BO82, 0)</f>
        <v>0</v>
      </c>
      <c r="BP85" s="431" t="n">
        <f aca="false" ca="false" dt2D="false" dtr="false" t="normal">IFERROR(BP84/BP82, 0)</f>
        <v>0</v>
      </c>
      <c r="BQ85" s="431" t="n">
        <f aca="false" ca="false" dt2D="false" dtr="false" t="normal">IFERROR(BQ84/BQ82, 0)</f>
        <v>0</v>
      </c>
      <c r="BR85" s="431" t="n">
        <f aca="false" ca="false" dt2D="false" dtr="false" t="normal">IFERROR(BR84/BR82, 0)</f>
        <v>0</v>
      </c>
      <c r="BS85" s="431" t="n">
        <f aca="false" ca="false" dt2D="false" dtr="false" t="normal">IFERROR(BS84/BS82, 0)</f>
        <v>0</v>
      </c>
      <c r="BT85" s="431" t="n">
        <f aca="false" ca="false" dt2D="false" dtr="false" t="normal">IFERROR(BT84/BT82, 0)</f>
        <v>0</v>
      </c>
    </row>
    <row hidden="true" ht="16.5" outlineLevel="1" r="86">
      <c r="B86" s="481" t="str">
        <f aca="false" ca="false" dt2D="false" dtr="false" t="normal">I86</f>
        <v>дополнительный доход номерного фонда с учетом загрузки</v>
      </c>
      <c r="D86" s="489" t="e">
        <f aca="false" ca="false" dt2D="false" dtr="false" t="normal">D85</f>
        <v>#N/A</v>
      </c>
      <c r="E86" s="481" t="e">
        <f aca="false" ca="false" dt2D="false" dtr="false" t="normal">E85</f>
        <v>#N/A</v>
      </c>
      <c r="I86" s="44" t="s">
        <v>766</v>
      </c>
      <c r="M86" s="244" t="n">
        <f aca="false" ca="true" dt2D="false" dtr="false" t="normal">IFERROR('Периоды'!L$39/M57*SUMPRODUCT(M60:M64, M74:M78), 0)</f>
        <v>0</v>
      </c>
      <c r="N86" s="244" t="n">
        <f aca="false" ca="true" dt2D="false" dtr="false" t="normal">IFERROR('Периоды'!M$39/N57*SUMPRODUCT(N60:N64, N74:N78), 0)</f>
        <v>0</v>
      </c>
      <c r="O86" s="244" t="n">
        <f aca="false" ca="true" dt2D="false" dtr="false" t="normal">IFERROR('Периоды'!N$39/O57*SUMPRODUCT(O60:O64, O74:O78), 0)</f>
        <v>0</v>
      </c>
      <c r="P86" s="244" t="n">
        <f aca="false" ca="true" dt2D="false" dtr="false" t="normal">IFERROR('Периоды'!O$39/P57*SUMPRODUCT(P60:P64, P74:P78), 0)</f>
        <v>0</v>
      </c>
      <c r="Q86" s="244" t="n">
        <f aca="false" ca="true" dt2D="false" dtr="false" t="normal">IFERROR('Периоды'!P$39/Q57*SUMPRODUCT(Q60:Q64, Q74:Q78), 0)</f>
        <v>0</v>
      </c>
      <c r="R86" s="244" t="n">
        <f aca="false" ca="true" dt2D="false" dtr="false" t="normal">IFERROR('Периоды'!Q$39/R57*SUMPRODUCT(R60:R64, R74:R78), 0)</f>
        <v>0</v>
      </c>
      <c r="S86" s="244" t="n">
        <f aca="false" ca="true" dt2D="false" dtr="false" t="normal">IFERROR('Периоды'!R$39/S57*SUMPRODUCT(S60:S64, S74:S78), 0)</f>
        <v>0</v>
      </c>
      <c r="T86" s="244" t="n">
        <f aca="false" ca="true" dt2D="false" dtr="false" t="normal">IFERROR('Периоды'!S$39/T57*SUMPRODUCT(T60:T64, T74:T78), 0)</f>
        <v>0</v>
      </c>
      <c r="U86" s="244" t="n">
        <f aca="false" ca="true" dt2D="false" dtr="false" t="normal">IFERROR('Периоды'!T$39/U57*SUMPRODUCT(U60:U64, U74:U78), 0)</f>
        <v>0</v>
      </c>
      <c r="V86" s="244" t="n">
        <f aca="false" ca="true" dt2D="false" dtr="false" t="normal">IFERROR('Периоды'!U$39/V57*SUMPRODUCT(V60:V64, V74:V78), 0)</f>
        <v>0</v>
      </c>
      <c r="W86" s="244" t="n">
        <f aca="false" ca="true" dt2D="false" dtr="false" t="normal">IFERROR('Периоды'!V$39/W57*SUMPRODUCT(W60:W64, W74:W78), 0)</f>
        <v>0</v>
      </c>
      <c r="X86" s="244" t="n">
        <f aca="false" ca="true" dt2D="false" dtr="false" t="normal">IFERROR('Периоды'!W$39/X57*SUMPRODUCT(X60:X64, X74:X78), 0)</f>
        <v>0</v>
      </c>
      <c r="Y86" s="244" t="n">
        <f aca="false" ca="true" dt2D="false" dtr="false" t="normal">IFERROR('Периоды'!X$39/Y57*SUMPRODUCT(Y60:Y64, Y74:Y78), 0)</f>
        <v>0</v>
      </c>
      <c r="Z86" s="244" t="n">
        <f aca="false" ca="true" dt2D="false" dtr="false" t="normal">IFERROR('Периоды'!Y$39/Z57*SUMPRODUCT(Z60:Z64, Z74:Z78), 0)</f>
        <v>0</v>
      </c>
      <c r="AA86" s="244" t="n">
        <f aca="false" ca="true" dt2D="false" dtr="false" t="normal">IFERROR('Периоды'!Z$39/AA57*SUMPRODUCT(AA60:AA64, AA74:AA78), 0)</f>
        <v>0</v>
      </c>
      <c r="AB86" s="244" t="n">
        <f aca="false" ca="true" dt2D="false" dtr="false" t="normal">IFERROR('Периоды'!AA$39/AB57*SUMPRODUCT(AB60:AB64, AB74:AB78), 0)</f>
        <v>0</v>
      </c>
      <c r="AC86" s="244" t="n">
        <f aca="false" ca="true" dt2D="false" dtr="false" t="normal">IFERROR('Периоды'!AB$39/AC57*SUMPRODUCT(AC60:AC64, AC74:AC78), 0)</f>
        <v>0</v>
      </c>
      <c r="AD86" s="244" t="n">
        <f aca="false" ca="true" dt2D="false" dtr="false" t="normal">IFERROR('Периоды'!AC$39/AD57*SUMPRODUCT(AD60:AD64, AD74:AD78), 0)</f>
        <v>0</v>
      </c>
      <c r="AE86" s="244" t="n">
        <f aca="false" ca="true" dt2D="false" dtr="false" t="normal">IFERROR('Периоды'!AD$39/AE57*SUMPRODUCT(AE60:AE64, AE74:AE78), 0)</f>
        <v>0</v>
      </c>
      <c r="AF86" s="244" t="n">
        <f aca="false" ca="true" dt2D="false" dtr="false" t="normal">IFERROR('Периоды'!AE$39/AF57*SUMPRODUCT(AF60:AF64, AF74:AF78), 0)</f>
        <v>0</v>
      </c>
      <c r="AG86" s="244" t="n">
        <f aca="false" ca="true" dt2D="false" dtr="false" t="normal">IFERROR('Периоды'!AF$39/AG57*SUMPRODUCT(AG60:AG64, AG74:AG78), 0)</f>
        <v>0</v>
      </c>
      <c r="AH86" s="244" t="n">
        <f aca="false" ca="true" dt2D="false" dtr="false" t="normal">IFERROR('Периоды'!AG$39/AH57*SUMPRODUCT(AH60:AH64, AH74:AH78), 0)</f>
        <v>0</v>
      </c>
      <c r="AI86" s="244" t="n">
        <f aca="false" ca="true" dt2D="false" dtr="false" t="normal">IFERROR('Периоды'!AH$39/AI57*SUMPRODUCT(AI60:AI64, AI74:AI78), 0)</f>
        <v>0</v>
      </c>
      <c r="AJ86" s="244" t="n">
        <f aca="false" ca="true" dt2D="false" dtr="false" t="normal">IFERROR('Периоды'!AI$39/AJ57*SUMPRODUCT(AJ60:AJ64, AJ74:AJ78), 0)</f>
        <v>0</v>
      </c>
      <c r="AK86" s="244" t="n">
        <f aca="false" ca="true" dt2D="false" dtr="false" t="normal">IFERROR('Периоды'!AJ$39/AK57*SUMPRODUCT(AK60:AK64, AK74:AK78), 0)</f>
        <v>0</v>
      </c>
      <c r="AL86" s="244" t="n">
        <f aca="false" ca="true" dt2D="false" dtr="false" t="normal">IFERROR('Периоды'!AK$39/AL57*SUMPRODUCT(AL60:AL64, AL74:AL78), 0)</f>
        <v>0</v>
      </c>
      <c r="AM86" s="244" t="n">
        <f aca="false" ca="true" dt2D="false" dtr="false" t="normal">IFERROR('Периоды'!AL$39/AM57*SUMPRODUCT(AM60:AM64, AM74:AM78), 0)</f>
        <v>0</v>
      </c>
      <c r="AN86" s="244" t="n">
        <f aca="false" ca="true" dt2D="false" dtr="false" t="normal">IFERROR('Периоды'!AM$39/AN57*SUMPRODUCT(AN60:AN64, AN74:AN78), 0)</f>
        <v>0</v>
      </c>
      <c r="AO86" s="244" t="n">
        <f aca="false" ca="true" dt2D="false" dtr="false" t="normal">IFERROR('Периоды'!AN$39/AO57*SUMPRODUCT(AO60:AO64, AO74:AO78), 0)</f>
        <v>0</v>
      </c>
      <c r="AP86" s="244" t="n">
        <f aca="false" ca="true" dt2D="false" dtr="false" t="normal">IFERROR('Периоды'!AO$39/AP57*SUMPRODUCT(AP60:AP64, AP74:AP78), 0)</f>
        <v>0</v>
      </c>
      <c r="AQ86" s="244" t="n">
        <f aca="false" ca="true" dt2D="false" dtr="false" t="normal">IFERROR('Периоды'!AP$39/AQ57*SUMPRODUCT(AQ60:AQ64, AQ74:AQ78), 0)</f>
        <v>0</v>
      </c>
      <c r="AR86" s="244" t="n">
        <f aca="false" ca="true" dt2D="false" dtr="false" t="normal">IFERROR('Периоды'!AQ$39/AR57*SUMPRODUCT(AR60:AR64, AR74:AR78), 0)</f>
        <v>0</v>
      </c>
      <c r="AS86" s="244" t="n">
        <f aca="false" ca="true" dt2D="false" dtr="false" t="normal">IFERROR('Периоды'!AR$39/AS57*SUMPRODUCT(AS60:AS64, AS74:AS78), 0)</f>
        <v>0</v>
      </c>
      <c r="AT86" s="244" t="n">
        <f aca="false" ca="true" dt2D="false" dtr="false" t="normal">IFERROR('Периоды'!AS$39/AT57*SUMPRODUCT(AT60:AT64, AT74:AT78), 0)</f>
        <v>0</v>
      </c>
      <c r="AU86" s="244" t="n">
        <f aca="false" ca="true" dt2D="false" dtr="false" t="normal">IFERROR('Периоды'!AT$39/AU57*SUMPRODUCT(AU60:AU64, AU74:AU78), 0)</f>
        <v>0</v>
      </c>
      <c r="AV86" s="244" t="n">
        <f aca="false" ca="true" dt2D="false" dtr="false" t="normal">IFERROR('Периоды'!AU$39/AV57*SUMPRODUCT(AV60:AV64, AV74:AV78), 0)</f>
        <v>0</v>
      </c>
      <c r="AW86" s="244" t="n">
        <f aca="false" ca="true" dt2D="false" dtr="false" t="normal">IFERROR('Периоды'!AV$39/AW57*SUMPRODUCT(AW60:AW64, AW74:AW78), 0)</f>
        <v>0</v>
      </c>
      <c r="AX86" s="244" t="n">
        <f aca="false" ca="true" dt2D="false" dtr="false" t="normal">IFERROR('Периоды'!AW$39/AX57*SUMPRODUCT(AX60:AX64, AX74:AX78), 0)</f>
        <v>0</v>
      </c>
      <c r="AY86" s="244" t="n">
        <f aca="false" ca="true" dt2D="false" dtr="false" t="normal">IFERROR('Периоды'!AX$39/AY57*SUMPRODUCT(AY60:AY64, AY74:AY78), 0)</f>
        <v>0</v>
      </c>
      <c r="AZ86" s="244" t="n">
        <f aca="false" ca="true" dt2D="false" dtr="false" t="normal">IFERROR('Периоды'!AY$39/AZ57*SUMPRODUCT(AZ60:AZ64, AZ74:AZ78), 0)</f>
        <v>0</v>
      </c>
      <c r="BA86" s="244" t="n">
        <f aca="false" ca="true" dt2D="false" dtr="false" t="normal">IFERROR('Периоды'!AZ$39/BA57*SUMPRODUCT(BA60:BA64, BA74:BA78), 0)</f>
        <v>0</v>
      </c>
      <c r="BB86" s="244" t="n">
        <f aca="false" ca="true" dt2D="false" dtr="false" t="normal">IFERROR('Периоды'!BA$39/BB57*SUMPRODUCT(BB60:BB64, BB74:BB78), 0)</f>
        <v>0</v>
      </c>
      <c r="BC86" s="244" t="n">
        <f aca="false" ca="true" dt2D="false" dtr="false" t="normal">IFERROR('Периоды'!BB$39/BC57*SUMPRODUCT(BC60:BC64, BC74:BC78), 0)</f>
        <v>0</v>
      </c>
      <c r="BD86" s="244" t="n">
        <f aca="false" ca="true" dt2D="false" dtr="false" t="normal">IFERROR('Периоды'!BC$39/BD57*SUMPRODUCT(BD60:BD64, BD74:BD78), 0)</f>
        <v>0</v>
      </c>
      <c r="BE86" s="244" t="n">
        <f aca="false" ca="true" dt2D="false" dtr="false" t="normal">IFERROR('Периоды'!BD$39/BE57*SUMPRODUCT(BE60:BE64, BE74:BE78), 0)</f>
        <v>0</v>
      </c>
      <c r="BF86" s="244" t="n">
        <f aca="false" ca="true" dt2D="false" dtr="false" t="normal">IFERROR('Периоды'!BE$39/BF57*SUMPRODUCT(BF60:BF64, BF74:BF78), 0)</f>
        <v>0</v>
      </c>
      <c r="BG86" s="244" t="n">
        <f aca="false" ca="true" dt2D="false" dtr="false" t="normal">IFERROR('Периоды'!BF$39/BG57*SUMPRODUCT(BG60:BG64, BG74:BG78), 0)</f>
        <v>0</v>
      </c>
      <c r="BH86" s="244" t="n">
        <f aca="false" ca="true" dt2D="false" dtr="false" t="normal">IFERROR('Периоды'!BG$39/BH57*SUMPRODUCT(BH60:BH64, BH74:BH78), 0)</f>
        <v>0</v>
      </c>
      <c r="BI86" s="244" t="n">
        <f aca="false" ca="true" dt2D="false" dtr="false" t="normal">IFERROR('Периоды'!BH$39/BI57*SUMPRODUCT(BI60:BI64, BI74:BI78), 0)</f>
        <v>0</v>
      </c>
      <c r="BJ86" s="244" t="n">
        <f aca="false" ca="true" dt2D="false" dtr="false" t="normal">IFERROR('Периоды'!BI$39/BJ57*SUMPRODUCT(BJ60:BJ64, BJ74:BJ78), 0)</f>
        <v>0</v>
      </c>
      <c r="BK86" s="244" t="n">
        <f aca="false" ca="true" dt2D="false" dtr="false" t="normal">IFERROR('Периоды'!BJ$39/BK57*SUMPRODUCT(BK60:BK64, BK74:BK78), 0)</f>
        <v>0</v>
      </c>
      <c r="BL86" s="244" t="n">
        <f aca="false" ca="true" dt2D="false" dtr="false" t="normal">IFERROR('Периоды'!BK$39/BL57*SUMPRODUCT(BL60:BL64, BL74:BL78), 0)</f>
        <v>0</v>
      </c>
      <c r="BM86" s="244" t="n">
        <f aca="false" ca="true" dt2D="false" dtr="false" t="normal">IFERROR('Периоды'!BL$39/BM57*SUMPRODUCT(BM60:BM64, BM74:BM78), 0)</f>
        <v>0</v>
      </c>
      <c r="BN86" s="244" t="n">
        <f aca="false" ca="true" dt2D="false" dtr="false" t="normal">IFERROR('Периоды'!BM$39/BN57*SUMPRODUCT(BN60:BN64, BN74:BN78), 0)</f>
        <v>0</v>
      </c>
      <c r="BO86" s="244" t="n">
        <f aca="false" ca="true" dt2D="false" dtr="false" t="normal">IFERROR('Периоды'!BN$39/BO57*SUMPRODUCT(BO60:BO64, BO74:BO78), 0)</f>
        <v>0</v>
      </c>
      <c r="BP86" s="244" t="n">
        <f aca="false" ca="true" dt2D="false" dtr="false" t="normal">IFERROR('Периоды'!BO$39/BP57*SUMPRODUCT(BP60:BP64, BP74:BP78), 0)</f>
        <v>0</v>
      </c>
      <c r="BQ86" s="244" t="n">
        <f aca="false" ca="true" dt2D="false" dtr="false" t="normal">IFERROR('Периоды'!BP$39/BQ57*SUMPRODUCT(BQ60:BQ64, BQ74:BQ78), 0)</f>
        <v>0</v>
      </c>
      <c r="BR86" s="244" t="n">
        <f aca="false" ca="true" dt2D="false" dtr="false" t="normal">IFERROR('Периоды'!BQ$39/BR57*SUMPRODUCT(BR60:BR64, BR74:BR78), 0)</f>
        <v>0</v>
      </c>
      <c r="BS86" s="244" t="n">
        <f aca="false" ca="true" dt2D="false" dtr="false" t="normal">IFERROR('Периоды'!BR$39/BS57*SUMPRODUCT(BS60:BS64, BS74:BS78), 0)</f>
        <v>0</v>
      </c>
      <c r="BT86" s="244" t="n">
        <f aca="false" ca="true" dt2D="false" dtr="false" t="normal">IFERROR('Периоды'!BS$39/BT57*SUMPRODUCT(BT60:BT64, BT74:BT78), 0)</f>
        <v>0</v>
      </c>
    </row>
    <row outlineLevel="0" r="87">
      <c r="I87" s="429" t="s">
        <v>493</v>
      </c>
    </row>
    <row outlineLevel="0" r="88">
      <c r="I88" s="436" t="s">
        <v>494</v>
      </c>
    </row>
    <row outlineLevel="0" r="89">
      <c r="I89" s="676" t="n"/>
    </row>
    <row customFormat="true" ht="16.5" outlineLevel="0" r="91" s="677">
      <c r="A91" s="678" t="n"/>
      <c r="B91" s="678" t="n"/>
      <c r="C91" s="678" t="n"/>
      <c r="D91" s="678" t="n"/>
      <c r="E91" s="678" t="n"/>
      <c r="F91" s="678" t="n"/>
      <c r="G91" s="679" t="n"/>
      <c r="H91" s="680" t="n"/>
      <c r="I91" s="681" t="s">
        <v>783</v>
      </c>
      <c r="J91" s="682" t="n"/>
    </row>
    <row customFormat="true" ht="17.25" outlineLevel="0" r="93" s="100">
      <c r="A93" s="481" t="n"/>
      <c r="B93" s="481" t="n"/>
      <c r="C93" s="481" t="n"/>
      <c r="D93" s="481" t="n"/>
      <c r="E93" s="481" t="n"/>
      <c r="F93" s="481" t="n"/>
      <c r="G93" s="485" t="n"/>
      <c r="H93" s="635" t="n"/>
      <c r="I93" s="631" t="s">
        <v>784</v>
      </c>
      <c r="J93" s="631" t="n"/>
      <c r="K93" s="525" t="n"/>
      <c r="L93" s="525" t="n"/>
      <c r="AG93" s="659" t="n"/>
    </row>
    <row customFormat="true" ht="16.5" outlineLevel="0" r="94" s="100">
      <c r="A94" s="481" t="n"/>
      <c r="B94" s="481" t="n"/>
      <c r="C94" s="481" t="n"/>
      <c r="D94" s="481" t="n"/>
      <c r="E94" s="481" t="n"/>
      <c r="F94" s="481" t="n"/>
      <c r="G94" s="485" t="n"/>
      <c r="H94" s="635" t="n"/>
      <c r="I94" s="413" t="s">
        <v>769</v>
      </c>
      <c r="J94" s="413" t="n"/>
      <c r="K94" s="413" t="n"/>
      <c r="L94" s="413" t="n"/>
      <c r="M94" s="413" t="n"/>
      <c r="AG94" s="659" t="n"/>
    </row>
    <row ht="18.75" outlineLevel="0" r="95">
      <c r="A95" s="374" t="n"/>
      <c r="B95" s="374" t="n"/>
      <c r="C95" s="374" t="n">
        <v>1</v>
      </c>
      <c r="D95" s="374" t="e">
        <f aca="false" ca="false" dt2D="false" dtr="false" t="normal">J95</f>
        <v>#N/A</v>
      </c>
      <c r="E95" s="374" t="e">
        <f aca="false" ca="false" dt2D="false" dtr="false" t="normal">VLOOKUP(I95, 'ТехЛист'!$L:$N, 3, 0)</f>
        <v>#N/A</v>
      </c>
      <c r="F95" s="374" t="e">
        <f aca="false" ca="false" dt2D="false" dtr="false" t="normal">K95</f>
        <v>#N/A</v>
      </c>
      <c r="G95" s="374" t="n">
        <f aca="false" ca="false" dt2D="false" dtr="false" t="normal">I95</f>
        <v>0</v>
      </c>
      <c r="H95" s="520" t="s">
        <v>177</v>
      </c>
      <c r="I95" s="416" t="n"/>
      <c r="J95" s="417" t="e">
        <f aca="false" ca="false" dt2D="false" dtr="false" t="normal">VLOOKUP(I95, 'Допущения'!$B$8:$E$15, 4, 0)</f>
        <v>#N/A</v>
      </c>
      <c r="K95" s="418" t="e">
        <f aca="false" ca="false" dt2D="false" dtr="false" t="normal">VLOOKUP(I95, 'ТехЛист'!$L:$M, 2, 0)</f>
        <v>#N/A</v>
      </c>
      <c r="L95" s="418" t="n"/>
      <c r="M95" s="418" t="n"/>
      <c r="N95" s="418" t="n"/>
      <c r="O95" s="418" t="n"/>
      <c r="P95" s="418" t="n"/>
      <c r="Q95" s="418" t="n"/>
      <c r="R95" s="418" t="n"/>
      <c r="S95" s="418" t="n"/>
      <c r="T95" s="418" t="n"/>
      <c r="U95" s="418" t="n"/>
      <c r="V95" s="418" t="n"/>
      <c r="W95" s="418" t="n"/>
      <c r="X95" s="418" t="n"/>
      <c r="Y95" s="418" t="n"/>
      <c r="Z95" s="418" t="n"/>
      <c r="AA95" s="418" t="n"/>
      <c r="AB95" s="418" t="n"/>
      <c r="AC95" s="418" t="n"/>
      <c r="AD95" s="418" t="n"/>
      <c r="AE95" s="418" t="n"/>
      <c r="AF95" s="418" t="n"/>
      <c r="AG95" s="418" t="n"/>
      <c r="AH95" s="418" t="n"/>
      <c r="AI95" s="418" t="n"/>
      <c r="AJ95" s="418" t="n"/>
      <c r="AK95" s="418" t="n"/>
      <c r="AL95" s="418" t="n"/>
      <c r="AM95" s="418" t="n"/>
      <c r="AN95" s="418" t="n"/>
      <c r="AO95" s="418" t="n"/>
      <c r="AP95" s="418" t="n"/>
      <c r="AQ95" s="418" t="n"/>
      <c r="AR95" s="418" t="n"/>
      <c r="AS95" s="418" t="n"/>
      <c r="AT95" s="418" t="n"/>
      <c r="AU95" s="418" t="n"/>
      <c r="AV95" s="418" t="n"/>
      <c r="AW95" s="418" t="n"/>
      <c r="AX95" s="418" t="n"/>
      <c r="AY95" s="418" t="n"/>
      <c r="AZ95" s="418" t="n"/>
      <c r="BA95" s="418" t="n"/>
      <c r="BB95" s="418" t="n"/>
      <c r="BC95" s="418" t="n"/>
      <c r="BD95" s="418" t="n"/>
      <c r="BE95" s="418" t="n"/>
      <c r="BF95" s="418" t="n"/>
      <c r="BG95" s="418" t="n"/>
      <c r="BH95" s="418" t="n"/>
      <c r="BI95" s="418" t="n"/>
      <c r="BJ95" s="418" t="n"/>
      <c r="BK95" s="418" t="n"/>
      <c r="BL95" s="418" t="n"/>
      <c r="BM95" s="418" t="n"/>
      <c r="BN95" s="418" t="n"/>
      <c r="BO95" s="418" t="n"/>
      <c r="BP95" s="418" t="n"/>
      <c r="BQ95" s="418" t="n"/>
      <c r="BR95" s="418" t="n"/>
      <c r="BS95" s="418" t="n"/>
      <c r="BT95" s="418" t="n"/>
    </row>
    <row customFormat="true" hidden="true" ht="16.5" outlineLevel="1" r="96" s="130">
      <c r="A96" s="506" t="n"/>
      <c r="B96" s="506" t="n"/>
      <c r="C96" s="506" t="s">
        <v>489</v>
      </c>
      <c r="D96" s="506" t="e">
        <f aca="false" ca="false" dt2D="false" dtr="false" t="normal">D95</f>
        <v>#N/A</v>
      </c>
      <c r="E96" s="506" t="e">
        <f aca="false" ca="false" dt2D="false" dtr="false" t="normal">E95</f>
        <v>#N/A</v>
      </c>
      <c r="F96" s="506" t="e">
        <f aca="false" ca="false" dt2D="false" dtr="false" t="normal">F95</f>
        <v>#N/A</v>
      </c>
      <c r="G96" s="683" t="n">
        <f aca="false" ca="false" dt2D="false" dtr="false" t="normal">G95</f>
        <v>0</v>
      </c>
      <c r="H96" s="663" t="n"/>
      <c r="I96" s="580" t="s">
        <v>770</v>
      </c>
      <c r="J96" s="580" t="n"/>
      <c r="L96" s="684" t="s">
        <v>259</v>
      </c>
      <c r="M96" s="661" t="n"/>
      <c r="N96" s="661" t="n"/>
      <c r="O96" s="661" t="n"/>
      <c r="P96" s="661" t="n"/>
      <c r="Q96" s="661" t="n"/>
      <c r="R96" s="661" t="n"/>
      <c r="S96" s="661" t="n"/>
      <c r="T96" s="661" t="n"/>
      <c r="U96" s="661" t="n"/>
      <c r="V96" s="661" t="n"/>
      <c r="W96" s="661" t="n"/>
      <c r="X96" s="661" t="n"/>
      <c r="Y96" s="661" t="n"/>
      <c r="Z96" s="661" t="n"/>
      <c r="AA96" s="661" t="n"/>
      <c r="AB96" s="661" t="n"/>
      <c r="AC96" s="661" t="n"/>
      <c r="AD96" s="661" t="n"/>
      <c r="AE96" s="661" t="n"/>
      <c r="AF96" s="661" t="n"/>
      <c r="AG96" s="661" t="n"/>
      <c r="AH96" s="661" t="n"/>
      <c r="AI96" s="661" t="n"/>
      <c r="AJ96" s="661" t="n"/>
      <c r="AK96" s="661" t="n"/>
      <c r="AL96" s="661" t="n"/>
      <c r="AM96" s="661" t="n"/>
      <c r="AN96" s="661" t="n"/>
      <c r="AO96" s="661" t="n"/>
      <c r="AP96" s="661" t="n"/>
      <c r="AQ96" s="661" t="n"/>
      <c r="AR96" s="661" t="n"/>
      <c r="AS96" s="661" t="n"/>
      <c r="AT96" s="661" t="n"/>
      <c r="AU96" s="661" t="n"/>
      <c r="AV96" s="661" t="n"/>
      <c r="AW96" s="661" t="n"/>
      <c r="AX96" s="661" t="n"/>
      <c r="AY96" s="661" t="n"/>
      <c r="AZ96" s="661" t="n"/>
      <c r="BA96" s="661" t="n"/>
      <c r="BB96" s="661" t="n"/>
      <c r="BC96" s="661" t="n"/>
      <c r="BD96" s="661" t="n"/>
      <c r="BE96" s="661" t="n"/>
      <c r="BF96" s="661" t="n"/>
      <c r="BG96" s="661" t="n"/>
      <c r="BH96" s="661" t="n"/>
      <c r="BI96" s="661" t="n"/>
      <c r="BJ96" s="661" t="n"/>
      <c r="BK96" s="661" t="n"/>
      <c r="BL96" s="661" t="n"/>
      <c r="BM96" s="661" t="n"/>
      <c r="BN96" s="661" t="n"/>
      <c r="BO96" s="661" t="n"/>
      <c r="BP96" s="661" t="n"/>
      <c r="BQ96" s="661" t="n"/>
      <c r="BR96" s="661" t="n"/>
      <c r="BS96" s="661" t="n"/>
      <c r="BT96" s="661" t="n"/>
    </row>
    <row hidden="true" ht="16.5" outlineLevel="1" r="97">
      <c r="D97" s="506" t="e">
        <f aca="false" ca="false" dt2D="false" dtr="false" t="normal">D96</f>
        <v>#N/A</v>
      </c>
      <c r="E97" s="506" t="e">
        <f aca="false" ca="false" dt2D="false" dtr="false" t="normal">E96</f>
        <v>#N/A</v>
      </c>
      <c r="F97" s="506" t="e">
        <f aca="false" ca="false" dt2D="false" dtr="false" t="normal">F96</f>
        <v>#N/A</v>
      </c>
      <c r="G97" s="683" t="n">
        <f aca="false" ca="false" dt2D="false" dtr="false" t="normal">G96</f>
        <v>0</v>
      </c>
      <c r="I97" s="669" t="n"/>
      <c r="J97" s="669" t="n"/>
      <c r="K97" s="670" t="n"/>
      <c r="L97" s="670" t="n"/>
      <c r="M97" s="670" t="n"/>
      <c r="N97" s="670" t="n"/>
      <c r="O97" s="670" t="n"/>
      <c r="P97" s="670" t="n"/>
      <c r="Q97" s="670" t="n"/>
      <c r="R97" s="670" t="n"/>
      <c r="S97" s="670" t="n"/>
      <c r="T97" s="670" t="n"/>
      <c r="U97" s="670" t="n"/>
      <c r="V97" s="670" t="n"/>
      <c r="W97" s="670" t="n"/>
      <c r="X97" s="670" t="n"/>
      <c r="Y97" s="670" t="n"/>
      <c r="Z97" s="670" t="n"/>
      <c r="AA97" s="670" t="n"/>
      <c r="AB97" s="670" t="n"/>
      <c r="AC97" s="670" t="n"/>
      <c r="AD97" s="670" t="n"/>
      <c r="AE97" s="670" t="n"/>
      <c r="AF97" s="670" t="n"/>
      <c r="AG97" s="670" t="n"/>
      <c r="AH97" s="670" t="n"/>
      <c r="AI97" s="670" t="n"/>
      <c r="AJ97" s="670" t="n"/>
      <c r="AK97" s="670" t="n"/>
      <c r="AL97" s="670" t="n"/>
      <c r="AM97" s="670" t="n"/>
      <c r="AN97" s="670" t="n"/>
      <c r="AO97" s="670" t="n"/>
      <c r="AP97" s="670" t="n"/>
      <c r="AQ97" s="670" t="n"/>
      <c r="AR97" s="670" t="n"/>
      <c r="AS97" s="670" t="n"/>
      <c r="AT97" s="670" t="n"/>
      <c r="AU97" s="670" t="n"/>
      <c r="AV97" s="670" t="n"/>
      <c r="AW97" s="670" t="n"/>
      <c r="AX97" s="670" t="n"/>
      <c r="AY97" s="670" t="n"/>
      <c r="AZ97" s="670" t="n"/>
      <c r="BA97" s="670" t="n"/>
      <c r="BB97" s="670" t="n"/>
      <c r="BC97" s="670" t="n"/>
      <c r="BD97" s="670" t="n"/>
      <c r="BE97" s="670" t="n"/>
      <c r="BF97" s="670" t="n"/>
      <c r="BG97" s="670" t="n"/>
      <c r="BH97" s="670" t="n"/>
      <c r="BI97" s="670" t="n"/>
      <c r="BJ97" s="670" t="n"/>
      <c r="BK97" s="670" t="n"/>
      <c r="BL97" s="670" t="n"/>
      <c r="BM97" s="670" t="n"/>
      <c r="BN97" s="670" t="n"/>
      <c r="BO97" s="670" t="n"/>
      <c r="BP97" s="670" t="n"/>
      <c r="BQ97" s="670" t="n"/>
      <c r="BR97" s="670" t="n"/>
      <c r="BS97" s="670" t="n"/>
      <c r="BT97" s="670" t="n"/>
    </row>
    <row hidden="true" ht="16.5" outlineLevel="1" r="98">
      <c r="D98" s="506" t="e">
        <f aca="false" ca="false" dt2D="false" dtr="false" t="normal">D97</f>
        <v>#N/A</v>
      </c>
      <c r="E98" s="506" t="e">
        <f aca="false" ca="false" dt2D="false" dtr="false" t="normal">E97</f>
        <v>#N/A</v>
      </c>
      <c r="F98" s="506" t="e">
        <f aca="false" ca="false" dt2D="false" dtr="false" t="normal">F97</f>
        <v>#N/A</v>
      </c>
      <c r="G98" s="683" t="n">
        <f aca="false" ca="false" dt2D="false" dtr="false" t="normal">G97</f>
        <v>0</v>
      </c>
      <c r="I98" s="580" t="s">
        <v>785</v>
      </c>
      <c r="J98" s="580" t="n"/>
    </row>
    <row hidden="true" ht="16.5" outlineLevel="1" r="99">
      <c r="C99" s="481" t="s">
        <v>490</v>
      </c>
      <c r="D99" s="506" t="e">
        <f aca="false" ca="false" dt2D="false" dtr="false" t="normal">D98</f>
        <v>#N/A</v>
      </c>
      <c r="E99" s="506" t="e">
        <f aca="false" ca="false" dt2D="false" dtr="false" t="normal">E98</f>
        <v>#N/A</v>
      </c>
      <c r="F99" s="506" t="e">
        <f aca="false" ca="false" dt2D="false" dtr="false" t="normal">F98</f>
        <v>#N/A</v>
      </c>
      <c r="G99" s="683" t="n">
        <f aca="false" ca="false" dt2D="false" dtr="false" t="normal">G98</f>
        <v>0</v>
      </c>
      <c r="I99" s="667" t="s">
        <v>786</v>
      </c>
      <c r="J99" s="667" t="n"/>
      <c r="K99" s="568" t="n"/>
      <c r="L99" s="244" t="n"/>
      <c r="M99" s="244" t="n">
        <f aca="false" ca="false" dt2D="false" dtr="false" t="normal">$K99*M96*SUMIF('Периоды'!$K$66:$K$72, $G99, 'Периоды'!L$66:BS$72)</f>
        <v>0</v>
      </c>
      <c r="N99" s="244" t="n">
        <f aca="false" ca="false" dt2D="false" dtr="false" t="normal">$K99*N96*SUMIF('Периоды'!$K$66:$K$72, $G99, 'Периоды'!M$65:BT$71)</f>
        <v>0</v>
      </c>
      <c r="O99" s="244" t="n">
        <f aca="false" ca="false" dt2D="false" dtr="false" t="normal">$K99*O96*SUMIF('Периоды'!$K$66:$K$72, $G99, 'Периоды'!N$65:BU$71)</f>
        <v>0</v>
      </c>
      <c r="P99" s="244" t="n">
        <f aca="false" ca="false" dt2D="false" dtr="false" t="normal">$K99*P96*SUMIF('Периоды'!$K$66:$K$72, $G99, 'Периоды'!O$65:BV$71)</f>
        <v>0</v>
      </c>
      <c r="Q99" s="244" t="n">
        <f aca="false" ca="false" dt2D="false" dtr="false" t="normal">$K99*Q96*SUMIF('Периоды'!$K$66:$K$72, $G99, 'Периоды'!P$65:BW$71)</f>
        <v>0</v>
      </c>
      <c r="R99" s="244" t="n">
        <f aca="false" ca="false" dt2D="false" dtr="false" t="normal">$K99*R96*SUMIF('Периоды'!$K$66:$K$72, $G99, 'Периоды'!Q$65:BX$71)</f>
        <v>0</v>
      </c>
      <c r="S99" s="244" t="n">
        <f aca="false" ca="false" dt2D="false" dtr="false" t="normal">$K99*S96*SUMIF('Периоды'!$K$66:$K$72, $G99, 'Периоды'!R$65:BY$71)</f>
        <v>0</v>
      </c>
      <c r="T99" s="244" t="n">
        <f aca="false" ca="false" dt2D="false" dtr="false" t="normal">$K99*T96*SUMIF('Периоды'!$K$66:$K$72, $G99, 'Периоды'!S$65:BZ$71)</f>
        <v>0</v>
      </c>
      <c r="U99" s="244" t="n">
        <f aca="false" ca="false" dt2D="false" dtr="false" t="normal">$K99*U96*SUMIF('Периоды'!$K$66:$K$72, $G99, 'Периоды'!T$65:CA$71)</f>
        <v>0</v>
      </c>
      <c r="V99" s="244" t="n">
        <f aca="false" ca="false" dt2D="false" dtr="false" t="normal">$K99*V96*SUMIF('Периоды'!$K$66:$K$72, $G99, 'Периоды'!U$65:CB$71)</f>
        <v>0</v>
      </c>
      <c r="W99" s="244" t="n">
        <f aca="false" ca="false" dt2D="false" dtr="false" t="normal">$K99*W96*SUMIF('Периоды'!$K$66:$K$72, $G99, 'Периоды'!V$65:CC$71)</f>
        <v>0</v>
      </c>
      <c r="X99" s="244" t="n">
        <f aca="false" ca="false" dt2D="false" dtr="false" t="normal">$K99*X96*SUMIF('Периоды'!$K$66:$K$72, $G99, 'Периоды'!W$65:CD$71)</f>
        <v>0</v>
      </c>
      <c r="Y99" s="244" t="n">
        <f aca="false" ca="false" dt2D="false" dtr="false" t="normal">$K99*Y96*SUMIF('Периоды'!$K$66:$K$72, $G99, 'Периоды'!X$65:CE$71)</f>
        <v>0</v>
      </c>
      <c r="Z99" s="244" t="n">
        <f aca="false" ca="false" dt2D="false" dtr="false" t="normal">$K99*Z96*SUMIF('Периоды'!$K$66:$K$72, $G99, 'Периоды'!Y$65:CF$71)</f>
        <v>0</v>
      </c>
      <c r="AA99" s="244" t="n">
        <f aca="false" ca="false" dt2D="false" dtr="false" t="normal">$K99*AA96*SUMIF('Периоды'!$K$66:$K$72, $G99, 'Периоды'!Z$65:CG$71)</f>
        <v>0</v>
      </c>
      <c r="AB99" s="244" t="n">
        <f aca="false" ca="false" dt2D="false" dtr="false" t="normal">$K99*AB96*SUMIF('Периоды'!$K$66:$K$72, $G99, 'Периоды'!AA$65:CH$71)</f>
        <v>0</v>
      </c>
      <c r="AC99" s="244" t="n">
        <f aca="false" ca="false" dt2D="false" dtr="false" t="normal">$K99*AC96*SUMIF('Периоды'!$K$66:$K$72, $G99, 'Периоды'!AB$65:CI$71)</f>
        <v>0</v>
      </c>
      <c r="AD99" s="244" t="n">
        <f aca="false" ca="false" dt2D="false" dtr="false" t="normal">$K99*AD96*SUMIF('Периоды'!$K$66:$K$72, $G99, 'Периоды'!AC$65:CJ$71)</f>
        <v>0</v>
      </c>
      <c r="AE99" s="244" t="n">
        <f aca="false" ca="false" dt2D="false" dtr="false" t="normal">$K99*AE96*SUMIF('Периоды'!$K$66:$K$72, $G99, 'Периоды'!AD$65:CK$71)</f>
        <v>0</v>
      </c>
      <c r="AF99" s="244" t="n">
        <f aca="false" ca="false" dt2D="false" dtr="false" t="normal">$K99*AF96*SUMIF('Периоды'!$K$66:$K$72, $G99, 'Периоды'!AE$65:CL$71)</f>
        <v>0</v>
      </c>
      <c r="AG99" s="244" t="n">
        <f aca="false" ca="false" dt2D="false" dtr="false" t="normal">$K99*AG96*SUMIF('Периоды'!$K$66:$K$72, $G99, 'Периоды'!AF$65:CM$71)</f>
        <v>0</v>
      </c>
      <c r="AH99" s="244" t="n">
        <f aca="false" ca="false" dt2D="false" dtr="false" t="normal">$K99*AH96*SUMIF('Периоды'!$K$66:$K$72, $G99, 'Периоды'!AG$65:CN$71)</f>
        <v>0</v>
      </c>
      <c r="AI99" s="244" t="n">
        <f aca="false" ca="false" dt2D="false" dtr="false" t="normal">$K99*AI96*SUMIF('Периоды'!$K$66:$K$72, $G99, 'Периоды'!AH$65:CO$71)</f>
        <v>0</v>
      </c>
      <c r="AJ99" s="244" t="n">
        <f aca="false" ca="false" dt2D="false" dtr="false" t="normal">$K99*AJ96*SUMIF('Периоды'!$K$66:$K$72, $G99, 'Периоды'!AI$65:CP$71)</f>
        <v>0</v>
      </c>
      <c r="AK99" s="244" t="n">
        <f aca="false" ca="false" dt2D="false" dtr="false" t="normal">$K99*AK96*SUMIF('Периоды'!$K$66:$K$72, $G99, 'Периоды'!AJ$65:CQ$71)</f>
        <v>0</v>
      </c>
      <c r="AL99" s="244" t="n">
        <f aca="false" ca="false" dt2D="false" dtr="false" t="normal">$K99*AL96*SUMIF('Периоды'!$K$66:$K$72, $G99, 'Периоды'!AK$65:CR$71)</f>
        <v>0</v>
      </c>
      <c r="AM99" s="244" t="n">
        <f aca="false" ca="false" dt2D="false" dtr="false" t="normal">$K99*AM96*SUMIF('Периоды'!$K$66:$K$72, $G99, 'Периоды'!AL$65:CS$71)</f>
        <v>0</v>
      </c>
      <c r="AN99" s="244" t="n">
        <f aca="false" ca="false" dt2D="false" dtr="false" t="normal">$K99*AN96*SUMIF('Периоды'!$K$66:$K$72, $G99, 'Периоды'!AM$65:CT$71)</f>
        <v>0</v>
      </c>
      <c r="AO99" s="244" t="n">
        <f aca="false" ca="false" dt2D="false" dtr="false" t="normal">$K99*AO96*SUMIF('Периоды'!$K$66:$K$72, $G99, 'Периоды'!AN$65:CU$71)</f>
        <v>0</v>
      </c>
      <c r="AP99" s="244" t="n">
        <f aca="false" ca="false" dt2D="false" dtr="false" t="normal">$K99*AP96*SUMIF('Периоды'!$K$66:$K$72, $G99, 'Периоды'!AO$65:CV$71)</f>
        <v>0</v>
      </c>
      <c r="AQ99" s="244" t="n">
        <f aca="false" ca="false" dt2D="false" dtr="false" t="normal">$K99*AQ96*SUMIF('Периоды'!$K$66:$K$72, $G99, 'Периоды'!AP$65:CW$71)</f>
        <v>0</v>
      </c>
      <c r="AR99" s="244" t="n">
        <f aca="false" ca="false" dt2D="false" dtr="false" t="normal">$K99*AR96*SUMIF('Периоды'!$K$66:$K$72, $G99, 'Периоды'!AQ$65:CX$71)</f>
        <v>0</v>
      </c>
      <c r="AS99" s="244" t="n">
        <f aca="false" ca="false" dt2D="false" dtr="false" t="normal">$K99*AS96*SUMIF('Периоды'!$K$66:$K$72, $G99, 'Периоды'!AR$65:CY$71)</f>
        <v>0</v>
      </c>
      <c r="AT99" s="244" t="n">
        <f aca="false" ca="false" dt2D="false" dtr="false" t="normal">$K99*AT96*SUMIF('Периоды'!$K$66:$K$72, $G99, 'Периоды'!AS$65:CZ$71)</f>
        <v>0</v>
      </c>
      <c r="AU99" s="244" t="n">
        <f aca="false" ca="false" dt2D="false" dtr="false" t="normal">$K99*AU96*SUMIF('Периоды'!$K$66:$K$72, $G99, 'Периоды'!AT$65:DA$71)</f>
        <v>0</v>
      </c>
      <c r="AV99" s="244" t="n">
        <f aca="false" ca="false" dt2D="false" dtr="false" t="normal">$K99*AV96*SUMIF('Периоды'!$K$66:$K$72, $G99, 'Периоды'!AU$65:DB$71)</f>
        <v>0</v>
      </c>
      <c r="AW99" s="244" t="n">
        <f aca="false" ca="false" dt2D="false" dtr="false" t="normal">$K99*AW96*SUMIF('Периоды'!$K$66:$K$72, $G99, 'Периоды'!AV$65:DC$71)</f>
        <v>0</v>
      </c>
      <c r="AX99" s="244" t="n">
        <f aca="false" ca="false" dt2D="false" dtr="false" t="normal">$K99*AX96*SUMIF('Периоды'!$K$66:$K$72, $G99, 'Периоды'!AW$65:DD$71)</f>
        <v>0</v>
      </c>
      <c r="AY99" s="244" t="n">
        <f aca="false" ca="false" dt2D="false" dtr="false" t="normal">$K99*AY96*SUMIF('Периоды'!$K$66:$K$72, $G99, 'Периоды'!AX$65:DE$71)</f>
        <v>0</v>
      </c>
      <c r="AZ99" s="244" t="n">
        <f aca="false" ca="false" dt2D="false" dtr="false" t="normal">$K99*AZ96*SUMIF('Периоды'!$K$66:$K$72, $G99, 'Периоды'!AY$65:DF$71)</f>
        <v>0</v>
      </c>
      <c r="BA99" s="244" t="n">
        <f aca="false" ca="false" dt2D="false" dtr="false" t="normal">$K99*BA96*SUMIF('Периоды'!$K$66:$K$72, $G99, 'Периоды'!AZ$65:DG$71)</f>
        <v>0</v>
      </c>
      <c r="BB99" s="244" t="n">
        <f aca="false" ca="false" dt2D="false" dtr="false" t="normal">$K99*BB96*SUMIF('Периоды'!$K$66:$K$72, $G99, 'Периоды'!BA$65:DH$71)</f>
        <v>0</v>
      </c>
      <c r="BC99" s="244" t="n">
        <f aca="false" ca="false" dt2D="false" dtr="false" t="normal">$K99*BC96*SUMIF('Периоды'!$K$66:$K$72, $G99, 'Периоды'!BB$65:DI$71)</f>
        <v>0</v>
      </c>
      <c r="BD99" s="244" t="n">
        <f aca="false" ca="false" dt2D="false" dtr="false" t="normal">$K99*BD96*SUMIF('Периоды'!$K$66:$K$72, $G99, 'Периоды'!BC$65:DJ$71)</f>
        <v>0</v>
      </c>
      <c r="BE99" s="244" t="n">
        <f aca="false" ca="false" dt2D="false" dtr="false" t="normal">$K99*BE96*SUMIF('Периоды'!$K$66:$K$72, $G99, 'Периоды'!BD$65:DK$71)</f>
        <v>0</v>
      </c>
      <c r="BF99" s="244" t="n">
        <f aca="false" ca="false" dt2D="false" dtr="false" t="normal">$K99*BF96*SUMIF('Периоды'!$K$66:$K$72, $G99, 'Периоды'!BE$65:DL$71)</f>
        <v>0</v>
      </c>
      <c r="BG99" s="244" t="n">
        <f aca="false" ca="false" dt2D="false" dtr="false" t="normal">$K99*BG96*SUMIF('Периоды'!$K$66:$K$72, $G99, 'Периоды'!BF$65:DM$71)</f>
        <v>0</v>
      </c>
      <c r="BH99" s="244" t="n">
        <f aca="false" ca="false" dt2D="false" dtr="false" t="normal">$K99*BH96*SUMIF('Периоды'!$K$66:$K$72, $G99, 'Периоды'!BG$65:DN$71)</f>
        <v>0</v>
      </c>
      <c r="BI99" s="244" t="n">
        <f aca="false" ca="false" dt2D="false" dtr="false" t="normal">$K99*BI96*SUMIF('Периоды'!$K$66:$K$72, $G99, 'Периоды'!BH$65:DO$71)</f>
        <v>0</v>
      </c>
      <c r="BJ99" s="244" t="n">
        <f aca="false" ca="false" dt2D="false" dtr="false" t="normal">$K99*BJ96*SUMIF('Периоды'!$K$66:$K$72, $G99, 'Периоды'!BI$65:DP$71)</f>
        <v>0</v>
      </c>
      <c r="BK99" s="244" t="n">
        <f aca="false" ca="false" dt2D="false" dtr="false" t="normal">$K99*BK96*SUMIF('Периоды'!$K$66:$K$72, $G99, 'Периоды'!BJ$65:DQ$71)</f>
        <v>0</v>
      </c>
      <c r="BL99" s="244" t="n">
        <f aca="false" ca="false" dt2D="false" dtr="false" t="normal">$K99*BL96*SUMIF('Периоды'!$K$66:$K$72, $G99, 'Периоды'!BK$65:DR$71)</f>
        <v>0</v>
      </c>
      <c r="BM99" s="244" t="n">
        <f aca="false" ca="false" dt2D="false" dtr="false" t="normal">$K99*BM96*SUMIF('Периоды'!$K$66:$K$72, $G99, 'Периоды'!BL$65:DS$71)</f>
        <v>0</v>
      </c>
      <c r="BN99" s="244" t="n">
        <f aca="false" ca="false" dt2D="false" dtr="false" t="normal">$K99*BN96*SUMIF('Периоды'!$K$66:$K$72, $G99, 'Периоды'!BM$65:DT$71)</f>
        <v>0</v>
      </c>
      <c r="BO99" s="244" t="n">
        <f aca="false" ca="false" dt2D="false" dtr="false" t="normal">$K99*BO96*SUMIF('Периоды'!$K$66:$K$72, $G99, 'Периоды'!BN$65:DU$71)</f>
        <v>0</v>
      </c>
      <c r="BP99" s="244" t="n">
        <f aca="false" ca="false" dt2D="false" dtr="false" t="normal">$K99*BP96*SUMIF('Периоды'!$K$66:$K$72, $G99, 'Периоды'!BO$65:DV$71)</f>
        <v>0</v>
      </c>
      <c r="BQ99" s="244" t="n">
        <f aca="false" ca="false" dt2D="false" dtr="false" t="normal">$K99*BQ96*SUMIF('Периоды'!$K$66:$K$72, $G99, 'Периоды'!BP$65:DW$71)</f>
        <v>0</v>
      </c>
      <c r="BR99" s="244" t="n">
        <f aca="false" ca="false" dt2D="false" dtr="false" t="normal">$K99*BR96*SUMIF('Периоды'!$K$66:$K$72, $G99, 'Периоды'!BQ$65:DX$71)</f>
        <v>0</v>
      </c>
      <c r="BS99" s="244" t="n">
        <f aca="false" ca="false" dt2D="false" dtr="false" t="normal">$K99*BS96*SUMIF('Периоды'!$K$66:$K$72, $G99, 'Периоды'!BR$65:DY$71)</f>
        <v>0</v>
      </c>
      <c r="BT99" s="244" t="n">
        <f aca="false" ca="false" dt2D="false" dtr="false" t="normal">$K99*BT96*SUMIF('Периоды'!$K$66:$K$72, $G99, 'Периоды'!BS$65:DZ$71)</f>
        <v>0</v>
      </c>
    </row>
    <row hidden="true" ht="16.5" outlineLevel="1" r="100">
      <c r="C100" s="481" t="s">
        <v>490</v>
      </c>
      <c r="D100" s="506" t="e">
        <f aca="false" ca="false" dt2D="false" dtr="false" t="normal">D99</f>
        <v>#N/A</v>
      </c>
      <c r="E100" s="506" t="e">
        <f aca="false" ca="false" dt2D="false" dtr="false" t="normal">E99</f>
        <v>#N/A</v>
      </c>
      <c r="F100" s="506" t="e">
        <f aca="false" ca="false" dt2D="false" dtr="false" t="normal">F99</f>
        <v>#N/A</v>
      </c>
      <c r="G100" s="683" t="n">
        <f aca="false" ca="false" dt2D="false" dtr="false" t="normal">G99</f>
        <v>0</v>
      </c>
      <c r="I100" s="667" t="s">
        <v>787</v>
      </c>
      <c r="J100" s="667" t="n"/>
      <c r="K100" s="568" t="n"/>
      <c r="L100" s="244" t="n"/>
      <c r="M100" s="244" t="n">
        <f aca="false" ca="false" dt2D="false" dtr="false" t="normal">$K100*M96*SUMIF('Периоды'!$K$66:$K$72, $G100, 'Периоды'!L$66:BS$72)</f>
        <v>0</v>
      </c>
      <c r="N100" s="244" t="n">
        <f aca="false" ca="false" dt2D="false" dtr="false" t="normal">$K100*N96*SUMIF('Периоды'!$K$66:$K$72, $G100, 'Периоды'!M$65:BT$71)</f>
        <v>0</v>
      </c>
      <c r="O100" s="244" t="n">
        <f aca="false" ca="false" dt2D="false" dtr="false" t="normal">$K100*O96*SUMIF('Периоды'!$K$66:$K$72, $G100, 'Периоды'!N$65:BU$71)</f>
        <v>0</v>
      </c>
      <c r="P100" s="244" t="n">
        <f aca="false" ca="false" dt2D="false" dtr="false" t="normal">$K100*P96*SUMIF('Периоды'!$K$66:$K$72, $G100, 'Периоды'!O$65:BV$71)</f>
        <v>0</v>
      </c>
      <c r="Q100" s="244" t="n">
        <f aca="false" ca="false" dt2D="false" dtr="false" t="normal">$K100*Q96*SUMIF('Периоды'!$K$66:$K$72, $G100, 'Периоды'!P$65:BW$71)</f>
        <v>0</v>
      </c>
      <c r="R100" s="244" t="n">
        <f aca="false" ca="false" dt2D="false" dtr="false" t="normal">$K100*R96*SUMIF('Периоды'!$K$66:$K$72, $G100, 'Периоды'!Q$65:BX$71)</f>
        <v>0</v>
      </c>
      <c r="S100" s="244" t="n">
        <f aca="false" ca="false" dt2D="false" dtr="false" t="normal">$K100*S96*SUMIF('Периоды'!$K$66:$K$72, $G100, 'Периоды'!R$65:BY$71)</f>
        <v>0</v>
      </c>
      <c r="T100" s="244" t="n">
        <f aca="false" ca="false" dt2D="false" dtr="false" t="normal">$K100*T96*SUMIF('Периоды'!$K$66:$K$72, $G100, 'Периоды'!S$65:BZ$71)</f>
        <v>0</v>
      </c>
      <c r="U100" s="244" t="n">
        <f aca="false" ca="false" dt2D="false" dtr="false" t="normal">$K100*U96*SUMIF('Периоды'!$K$66:$K$72, $G100, 'Периоды'!T$65:CA$71)</f>
        <v>0</v>
      </c>
      <c r="V100" s="244" t="n">
        <f aca="false" ca="false" dt2D="false" dtr="false" t="normal">$K100*V96*SUMIF('Периоды'!$K$66:$K$72, $G100, 'Периоды'!U$65:CB$71)</f>
        <v>0</v>
      </c>
      <c r="W100" s="244" t="n">
        <f aca="false" ca="false" dt2D="false" dtr="false" t="normal">$K100*W96*SUMIF('Периоды'!$K$66:$K$72, $G100, 'Периоды'!V$65:CC$71)</f>
        <v>0</v>
      </c>
      <c r="X100" s="244" t="n">
        <f aca="false" ca="false" dt2D="false" dtr="false" t="normal">$K100*X96*SUMIF('Периоды'!$K$66:$K$72, $G100, 'Периоды'!W$65:CD$71)</f>
        <v>0</v>
      </c>
      <c r="Y100" s="244" t="n">
        <f aca="false" ca="false" dt2D="false" dtr="false" t="normal">$K100*Y96*SUMIF('Периоды'!$K$66:$K$72, $G100, 'Периоды'!X$65:CE$71)</f>
        <v>0</v>
      </c>
      <c r="Z100" s="244" t="n">
        <f aca="false" ca="false" dt2D="false" dtr="false" t="normal">$K100*Z96*SUMIF('Периоды'!$K$66:$K$72, $G100, 'Периоды'!Y$65:CF$71)</f>
        <v>0</v>
      </c>
      <c r="AA100" s="244" t="n">
        <f aca="false" ca="false" dt2D="false" dtr="false" t="normal">$K100*AA96*SUMIF('Периоды'!$K$66:$K$72, $G100, 'Периоды'!Z$65:CG$71)</f>
        <v>0</v>
      </c>
      <c r="AB100" s="244" t="n">
        <f aca="false" ca="false" dt2D="false" dtr="false" t="normal">$K100*AB96*SUMIF('Периоды'!$K$66:$K$72, $G100, 'Периоды'!AA$65:CH$71)</f>
        <v>0</v>
      </c>
      <c r="AC100" s="244" t="n">
        <f aca="false" ca="false" dt2D="false" dtr="false" t="normal">$K100*AC96*SUMIF('Периоды'!$K$66:$K$72, $G100, 'Периоды'!AB$65:CI$71)</f>
        <v>0</v>
      </c>
      <c r="AD100" s="244" t="n">
        <f aca="false" ca="false" dt2D="false" dtr="false" t="normal">$K100*AD96*SUMIF('Периоды'!$K$66:$K$72, $G100, 'Периоды'!AC$65:CJ$71)</f>
        <v>0</v>
      </c>
      <c r="AE100" s="244" t="n">
        <f aca="false" ca="false" dt2D="false" dtr="false" t="normal">$K100*AE96*SUMIF('Периоды'!$K$66:$K$72, $G100, 'Периоды'!AD$65:CK$71)</f>
        <v>0</v>
      </c>
      <c r="AF100" s="244" t="n">
        <f aca="false" ca="false" dt2D="false" dtr="false" t="normal">$K100*AF96*SUMIF('Периоды'!$K$66:$K$72, $G100, 'Периоды'!AE$65:CL$71)</f>
        <v>0</v>
      </c>
      <c r="AG100" s="244" t="n">
        <f aca="false" ca="false" dt2D="false" dtr="false" t="normal">$K100*AG96*SUMIF('Периоды'!$K$66:$K$72, $G100, 'Периоды'!AF$65:CM$71)</f>
        <v>0</v>
      </c>
      <c r="AH100" s="244" t="n">
        <f aca="false" ca="false" dt2D="false" dtr="false" t="normal">$K100*AH96*SUMIF('Периоды'!$K$66:$K$72, $G100, 'Периоды'!AG$65:CN$71)</f>
        <v>0</v>
      </c>
      <c r="AI100" s="244" t="n">
        <f aca="false" ca="false" dt2D="false" dtr="false" t="normal">$K100*AI96*SUMIF('Периоды'!$K$66:$K$72, $G100, 'Периоды'!AH$65:CO$71)</f>
        <v>0</v>
      </c>
      <c r="AJ100" s="244" t="n">
        <f aca="false" ca="false" dt2D="false" dtr="false" t="normal">$K100*AJ96*SUMIF('Периоды'!$K$66:$K$72, $G100, 'Периоды'!AI$65:CP$71)</f>
        <v>0</v>
      </c>
      <c r="AK100" s="244" t="n">
        <f aca="false" ca="false" dt2D="false" dtr="false" t="normal">$K100*AK96*SUMIF('Периоды'!$K$66:$K$72, $G100, 'Периоды'!AJ$65:CQ$71)</f>
        <v>0</v>
      </c>
      <c r="AL100" s="244" t="n">
        <f aca="false" ca="false" dt2D="false" dtr="false" t="normal">$K100*AL96*SUMIF('Периоды'!$K$66:$K$72, $G100, 'Периоды'!AK$65:CR$71)</f>
        <v>0</v>
      </c>
      <c r="AM100" s="244" t="n">
        <f aca="false" ca="false" dt2D="false" dtr="false" t="normal">$K100*AM96*SUMIF('Периоды'!$K$66:$K$72, $G100, 'Периоды'!AL$65:CS$71)</f>
        <v>0</v>
      </c>
      <c r="AN100" s="244" t="n">
        <f aca="false" ca="false" dt2D="false" dtr="false" t="normal">$K100*AN96*SUMIF('Периоды'!$K$66:$K$72, $G100, 'Периоды'!AM$65:CT$71)</f>
        <v>0</v>
      </c>
      <c r="AO100" s="244" t="n">
        <f aca="false" ca="false" dt2D="false" dtr="false" t="normal">$K100*AO96*SUMIF('Периоды'!$K$66:$K$72, $G100, 'Периоды'!AN$65:CU$71)</f>
        <v>0</v>
      </c>
      <c r="AP100" s="244" t="n">
        <f aca="false" ca="false" dt2D="false" dtr="false" t="normal">$K100*AP96*SUMIF('Периоды'!$K$66:$K$72, $G100, 'Периоды'!AO$65:CV$71)</f>
        <v>0</v>
      </c>
      <c r="AQ100" s="244" t="n">
        <f aca="false" ca="false" dt2D="false" dtr="false" t="normal">$K100*AQ96*SUMIF('Периоды'!$K$66:$K$72, $G100, 'Периоды'!AP$65:CW$71)</f>
        <v>0</v>
      </c>
      <c r="AR100" s="244" t="n">
        <f aca="false" ca="false" dt2D="false" dtr="false" t="normal">$K100*AR96*SUMIF('Периоды'!$K$66:$K$72, $G100, 'Периоды'!AQ$65:CX$71)</f>
        <v>0</v>
      </c>
      <c r="AS100" s="244" t="n">
        <f aca="false" ca="false" dt2D="false" dtr="false" t="normal">$K100*AS96*SUMIF('Периоды'!$K$66:$K$72, $G100, 'Периоды'!AR$65:CY$71)</f>
        <v>0</v>
      </c>
      <c r="AT100" s="244" t="n">
        <f aca="false" ca="false" dt2D="false" dtr="false" t="normal">$K100*AT96*SUMIF('Периоды'!$K$66:$K$72, $G100, 'Периоды'!AS$65:CZ$71)</f>
        <v>0</v>
      </c>
      <c r="AU100" s="244" t="n">
        <f aca="false" ca="false" dt2D="false" dtr="false" t="normal">$K100*AU96*SUMIF('Периоды'!$K$66:$K$72, $G100, 'Периоды'!AT$65:DA$71)</f>
        <v>0</v>
      </c>
      <c r="AV100" s="244" t="n">
        <f aca="false" ca="false" dt2D="false" dtr="false" t="normal">$K100*AV96*SUMIF('Периоды'!$K$66:$K$72, $G100, 'Периоды'!AU$65:DB$71)</f>
        <v>0</v>
      </c>
      <c r="AW100" s="244" t="n">
        <f aca="false" ca="false" dt2D="false" dtr="false" t="normal">$K100*AW96*SUMIF('Периоды'!$K$66:$K$72, $G100, 'Периоды'!AV$65:DC$71)</f>
        <v>0</v>
      </c>
      <c r="AX100" s="244" t="n">
        <f aca="false" ca="false" dt2D="false" dtr="false" t="normal">$K100*AX96*SUMIF('Периоды'!$K$66:$K$72, $G100, 'Периоды'!AW$65:DD$71)</f>
        <v>0</v>
      </c>
      <c r="AY100" s="244" t="n">
        <f aca="false" ca="false" dt2D="false" dtr="false" t="normal">$K100*AY96*SUMIF('Периоды'!$K$66:$K$72, $G100, 'Периоды'!AX$65:DE$71)</f>
        <v>0</v>
      </c>
      <c r="AZ100" s="244" t="n">
        <f aca="false" ca="false" dt2D="false" dtr="false" t="normal">$K100*AZ96*SUMIF('Периоды'!$K$66:$K$72, $G100, 'Периоды'!AY$65:DF$71)</f>
        <v>0</v>
      </c>
      <c r="BA100" s="244" t="n">
        <f aca="false" ca="false" dt2D="false" dtr="false" t="normal">$K100*BA96*SUMIF('Периоды'!$K$66:$K$72, $G100, 'Периоды'!AZ$65:DG$71)</f>
        <v>0</v>
      </c>
      <c r="BB100" s="244" t="n">
        <f aca="false" ca="false" dt2D="false" dtr="false" t="normal">$K100*BB96*SUMIF('Периоды'!$K$66:$K$72, $G100, 'Периоды'!BA$65:DH$71)</f>
        <v>0</v>
      </c>
      <c r="BC100" s="244" t="n">
        <f aca="false" ca="false" dt2D="false" dtr="false" t="normal">$K100*BC96*SUMIF('Периоды'!$K$66:$K$72, $G100, 'Периоды'!BB$65:DI$71)</f>
        <v>0</v>
      </c>
      <c r="BD100" s="244" t="n">
        <f aca="false" ca="false" dt2D="false" dtr="false" t="normal">$K100*BD96*SUMIF('Периоды'!$K$66:$K$72, $G100, 'Периоды'!BC$65:DJ$71)</f>
        <v>0</v>
      </c>
      <c r="BE100" s="244" t="n">
        <f aca="false" ca="false" dt2D="false" dtr="false" t="normal">$K100*BE96*SUMIF('Периоды'!$K$66:$K$72, $G100, 'Периоды'!BD$65:DK$71)</f>
        <v>0</v>
      </c>
      <c r="BF100" s="244" t="n">
        <f aca="false" ca="false" dt2D="false" dtr="false" t="normal">$K100*BF96*SUMIF('Периоды'!$K$66:$K$72, $G100, 'Периоды'!BE$65:DL$71)</f>
        <v>0</v>
      </c>
      <c r="BG100" s="244" t="n">
        <f aca="false" ca="false" dt2D="false" dtr="false" t="normal">$K100*BG96*SUMIF('Периоды'!$K$66:$K$72, $G100, 'Периоды'!BF$65:DM$71)</f>
        <v>0</v>
      </c>
      <c r="BH100" s="244" t="n">
        <f aca="false" ca="false" dt2D="false" dtr="false" t="normal">$K100*BH96*SUMIF('Периоды'!$K$66:$K$72, $G100, 'Периоды'!BG$65:DN$71)</f>
        <v>0</v>
      </c>
      <c r="BI100" s="244" t="n">
        <f aca="false" ca="false" dt2D="false" dtr="false" t="normal">$K100*BI96*SUMIF('Периоды'!$K$66:$K$72, $G100, 'Периоды'!BH$65:DO$71)</f>
        <v>0</v>
      </c>
      <c r="BJ100" s="244" t="n">
        <f aca="false" ca="false" dt2D="false" dtr="false" t="normal">$K100*BJ96*SUMIF('Периоды'!$K$66:$K$72, $G100, 'Периоды'!BI$65:DP$71)</f>
        <v>0</v>
      </c>
      <c r="BK100" s="244" t="n">
        <f aca="false" ca="false" dt2D="false" dtr="false" t="normal">$K100*BK96*SUMIF('Периоды'!$K$66:$K$72, $G100, 'Периоды'!BJ$65:DQ$71)</f>
        <v>0</v>
      </c>
      <c r="BL100" s="244" t="n">
        <f aca="false" ca="false" dt2D="false" dtr="false" t="normal">$K100*BL96*SUMIF('Периоды'!$K$66:$K$72, $G100, 'Периоды'!BK$65:DR$71)</f>
        <v>0</v>
      </c>
      <c r="BM100" s="244" t="n">
        <f aca="false" ca="false" dt2D="false" dtr="false" t="normal">$K100*BM96*SUMIF('Периоды'!$K$66:$K$72, $G100, 'Периоды'!BL$65:DS$71)</f>
        <v>0</v>
      </c>
      <c r="BN100" s="244" t="n">
        <f aca="false" ca="false" dt2D="false" dtr="false" t="normal">$K100*BN96*SUMIF('Периоды'!$K$66:$K$72, $G100, 'Периоды'!BM$65:DT$71)</f>
        <v>0</v>
      </c>
      <c r="BO100" s="244" t="n">
        <f aca="false" ca="false" dt2D="false" dtr="false" t="normal">$K100*BO96*SUMIF('Периоды'!$K$66:$K$72, $G100, 'Периоды'!BN$65:DU$71)</f>
        <v>0</v>
      </c>
      <c r="BP100" s="244" t="n">
        <f aca="false" ca="false" dt2D="false" dtr="false" t="normal">$K100*BP96*SUMIF('Периоды'!$K$66:$K$72, $G100, 'Периоды'!BO$65:DV$71)</f>
        <v>0</v>
      </c>
      <c r="BQ100" s="244" t="n">
        <f aca="false" ca="false" dt2D="false" dtr="false" t="normal">$K100*BQ96*SUMIF('Периоды'!$K$66:$K$72, $G100, 'Периоды'!BP$65:DW$71)</f>
        <v>0</v>
      </c>
      <c r="BR100" s="244" t="n">
        <f aca="false" ca="false" dt2D="false" dtr="false" t="normal">$K100*BR96*SUMIF('Периоды'!$K$66:$K$72, $G100, 'Периоды'!BQ$65:DX$71)</f>
        <v>0</v>
      </c>
      <c r="BS100" s="244" t="n">
        <f aca="false" ca="false" dt2D="false" dtr="false" t="normal">$K100*BS96*SUMIF('Периоды'!$K$66:$K$72, $G100, 'Периоды'!BR$65:DY$71)</f>
        <v>0</v>
      </c>
      <c r="BT100" s="244" t="n">
        <f aca="false" ca="false" dt2D="false" dtr="false" t="normal">$K100*BT96*SUMIF('Периоды'!$K$66:$K$72, $G100, 'Периоды'!BS$65:DZ$71)</f>
        <v>0</v>
      </c>
    </row>
    <row hidden="true" ht="16.5" outlineLevel="1" r="101">
      <c r="C101" s="481" t="s">
        <v>490</v>
      </c>
      <c r="D101" s="506" t="e">
        <f aca="false" ca="false" dt2D="false" dtr="false" t="normal">D100</f>
        <v>#N/A</v>
      </c>
      <c r="E101" s="506" t="e">
        <f aca="false" ca="false" dt2D="false" dtr="false" t="normal">E100</f>
        <v>#N/A</v>
      </c>
      <c r="F101" s="506" t="e">
        <f aca="false" ca="false" dt2D="false" dtr="false" t="normal">F100</f>
        <v>#N/A</v>
      </c>
      <c r="G101" s="683" t="n">
        <f aca="false" ca="false" dt2D="false" dtr="false" t="normal">G100</f>
        <v>0</v>
      </c>
      <c r="I101" s="667" t="s">
        <v>788</v>
      </c>
      <c r="J101" s="667" t="n"/>
      <c r="K101" s="568" t="n"/>
      <c r="L101" s="244" t="n"/>
      <c r="M101" s="244" t="n">
        <f aca="false" ca="false" dt2D="false" dtr="false" t="normal">$K101*M96*SUMIF('Периоды'!$K$66:$K$72, $G101, 'Периоды'!L$66:BS$72)</f>
        <v>0</v>
      </c>
      <c r="N101" s="244" t="n">
        <f aca="false" ca="false" dt2D="false" dtr="false" t="normal">M101</f>
        <v>0</v>
      </c>
      <c r="O101" s="244" t="n">
        <f aca="false" ca="false" dt2D="false" dtr="false" t="normal">M101</f>
        <v>0</v>
      </c>
      <c r="P101" s="244" t="n">
        <f aca="false" ca="false" dt2D="false" dtr="false" t="normal">O101</f>
        <v>0</v>
      </c>
      <c r="Q101" s="244" t="n">
        <f aca="false" ca="false" dt2D="false" dtr="false" t="normal">O101</f>
        <v>0</v>
      </c>
      <c r="R101" s="244" t="n">
        <f aca="false" ca="false" dt2D="false" dtr="false" t="normal">Q101</f>
        <v>0</v>
      </c>
      <c r="S101" s="244" t="n">
        <f aca="false" ca="false" dt2D="false" dtr="false" t="normal">Q101</f>
        <v>0</v>
      </c>
      <c r="T101" s="244" t="n">
        <f aca="false" ca="false" dt2D="false" dtr="false" t="normal">S101</f>
        <v>0</v>
      </c>
      <c r="U101" s="244" t="n">
        <f aca="false" ca="false" dt2D="false" dtr="false" t="normal">S101</f>
        <v>0</v>
      </c>
      <c r="V101" s="244" t="n">
        <f aca="false" ca="false" dt2D="false" dtr="false" t="normal">U101</f>
        <v>0</v>
      </c>
      <c r="W101" s="244" t="n">
        <f aca="false" ca="false" dt2D="false" dtr="false" t="normal">U101</f>
        <v>0</v>
      </c>
      <c r="X101" s="244" t="n">
        <f aca="false" ca="false" dt2D="false" dtr="false" t="normal">W101</f>
        <v>0</v>
      </c>
      <c r="Y101" s="244" t="n">
        <f aca="false" ca="false" dt2D="false" dtr="false" t="normal">W101</f>
        <v>0</v>
      </c>
      <c r="Z101" s="244" t="n">
        <f aca="false" ca="false" dt2D="false" dtr="false" t="normal">Y101</f>
        <v>0</v>
      </c>
      <c r="AA101" s="244" t="n">
        <f aca="false" ca="false" dt2D="false" dtr="false" t="normal">Y101</f>
        <v>0</v>
      </c>
      <c r="AB101" s="244" t="n">
        <f aca="false" ca="false" dt2D="false" dtr="false" t="normal">Z101</f>
        <v>0</v>
      </c>
      <c r="AC101" s="244" t="n">
        <f aca="false" ca="false" dt2D="false" dtr="false" t="normal">AA101</f>
        <v>0</v>
      </c>
      <c r="AD101" s="244" t="n">
        <f aca="false" ca="false" dt2D="false" dtr="false" t="normal">AB101</f>
        <v>0</v>
      </c>
      <c r="AE101" s="244" t="n">
        <f aca="false" ca="false" dt2D="false" dtr="false" t="normal">AC101</f>
        <v>0</v>
      </c>
      <c r="AF101" s="244" t="n">
        <f aca="false" ca="false" dt2D="false" dtr="false" t="normal">AD101</f>
        <v>0</v>
      </c>
      <c r="AG101" s="244" t="n">
        <f aca="false" ca="false" dt2D="false" dtr="false" t="normal">AE101</f>
        <v>0</v>
      </c>
      <c r="AH101" s="244" t="n">
        <f aca="false" ca="false" dt2D="false" dtr="false" t="normal">AF101</f>
        <v>0</v>
      </c>
      <c r="AI101" s="244" t="n">
        <f aca="false" ca="false" dt2D="false" dtr="false" t="normal">AG101</f>
        <v>0</v>
      </c>
      <c r="AJ101" s="244" t="n">
        <f aca="false" ca="false" dt2D="false" dtr="false" t="normal">AH101</f>
        <v>0</v>
      </c>
      <c r="AK101" s="244" t="n">
        <f aca="false" ca="false" dt2D="false" dtr="false" t="normal">AI101</f>
        <v>0</v>
      </c>
      <c r="AL101" s="244" t="n">
        <f aca="false" ca="false" dt2D="false" dtr="false" t="normal">AJ101</f>
        <v>0</v>
      </c>
      <c r="AM101" s="244" t="n">
        <f aca="false" ca="false" dt2D="false" dtr="false" t="normal">AK101</f>
        <v>0</v>
      </c>
      <c r="AN101" s="244" t="n">
        <f aca="false" ca="false" dt2D="false" dtr="false" t="normal">AL101</f>
        <v>0</v>
      </c>
      <c r="AO101" s="244" t="n">
        <f aca="false" ca="false" dt2D="false" dtr="false" t="normal">AM101</f>
        <v>0</v>
      </c>
      <c r="AP101" s="244" t="n">
        <f aca="false" ca="false" dt2D="false" dtr="false" t="normal">AN101</f>
        <v>0</v>
      </c>
      <c r="AQ101" s="244" t="n">
        <f aca="false" ca="false" dt2D="false" dtr="false" t="normal">AO101</f>
        <v>0</v>
      </c>
      <c r="AR101" s="244" t="n">
        <f aca="false" ca="false" dt2D="false" dtr="false" t="normal">AP101</f>
        <v>0</v>
      </c>
      <c r="AS101" s="244" t="n">
        <f aca="false" ca="false" dt2D="false" dtr="false" t="normal">AQ101</f>
        <v>0</v>
      </c>
      <c r="AT101" s="244" t="n">
        <f aca="false" ca="false" dt2D="false" dtr="false" t="normal">AR101</f>
        <v>0</v>
      </c>
      <c r="AU101" s="244" t="n">
        <f aca="false" ca="false" dt2D="false" dtr="false" t="normal">AS101</f>
        <v>0</v>
      </c>
      <c r="AV101" s="244" t="n">
        <f aca="false" ca="false" dt2D="false" dtr="false" t="normal">AT101</f>
        <v>0</v>
      </c>
      <c r="AW101" s="244" t="n">
        <f aca="false" ca="false" dt2D="false" dtr="false" t="normal">AU101</f>
        <v>0</v>
      </c>
      <c r="AX101" s="244" t="n">
        <f aca="false" ca="false" dt2D="false" dtr="false" t="normal">AV101</f>
        <v>0</v>
      </c>
      <c r="AY101" s="244" t="n">
        <f aca="false" ca="false" dt2D="false" dtr="false" t="normal">AW101</f>
        <v>0</v>
      </c>
      <c r="AZ101" s="244" t="n">
        <f aca="false" ca="false" dt2D="false" dtr="false" t="normal">AX101</f>
        <v>0</v>
      </c>
      <c r="BA101" s="244" t="n">
        <f aca="false" ca="false" dt2D="false" dtr="false" t="normal">AY101</f>
        <v>0</v>
      </c>
      <c r="BB101" s="244" t="n">
        <f aca="false" ca="false" dt2D="false" dtr="false" t="normal">AZ101</f>
        <v>0</v>
      </c>
      <c r="BC101" s="244" t="n">
        <f aca="false" ca="false" dt2D="false" dtr="false" t="normal">BA101</f>
        <v>0</v>
      </c>
      <c r="BD101" s="244" t="n">
        <f aca="false" ca="false" dt2D="false" dtr="false" t="normal">BB101</f>
        <v>0</v>
      </c>
      <c r="BE101" s="244" t="n">
        <f aca="false" ca="false" dt2D="false" dtr="false" t="normal">BC101</f>
        <v>0</v>
      </c>
      <c r="BF101" s="244" t="n">
        <f aca="false" ca="false" dt2D="false" dtr="false" t="normal">BD101</f>
        <v>0</v>
      </c>
      <c r="BG101" s="244" t="n">
        <f aca="false" ca="false" dt2D="false" dtr="false" t="normal">BE101</f>
        <v>0</v>
      </c>
      <c r="BH101" s="244" t="n">
        <f aca="false" ca="false" dt2D="false" dtr="false" t="normal">BF101</f>
        <v>0</v>
      </c>
      <c r="BI101" s="244" t="n">
        <f aca="false" ca="false" dt2D="false" dtr="false" t="normal">BG101</f>
        <v>0</v>
      </c>
      <c r="BJ101" s="244" t="n">
        <f aca="false" ca="false" dt2D="false" dtr="false" t="normal">BH101</f>
        <v>0</v>
      </c>
      <c r="BK101" s="244" t="n">
        <f aca="false" ca="false" dt2D="false" dtr="false" t="normal">BI101</f>
        <v>0</v>
      </c>
      <c r="BL101" s="244" t="n">
        <f aca="false" ca="false" dt2D="false" dtr="false" t="normal">BJ101</f>
        <v>0</v>
      </c>
      <c r="BM101" s="244" t="n">
        <f aca="false" ca="false" dt2D="false" dtr="false" t="normal">BK101</f>
        <v>0</v>
      </c>
      <c r="BN101" s="244" t="n">
        <f aca="false" ca="false" dt2D="false" dtr="false" t="normal">BL101</f>
        <v>0</v>
      </c>
      <c r="BO101" s="244" t="n">
        <f aca="false" ca="false" dt2D="false" dtr="false" t="normal">BM101</f>
        <v>0</v>
      </c>
      <c r="BP101" s="244" t="n">
        <f aca="false" ca="false" dt2D="false" dtr="false" t="normal">BN101</f>
        <v>0</v>
      </c>
      <c r="BQ101" s="244" t="n">
        <f aca="false" ca="false" dt2D="false" dtr="false" t="normal">BO101</f>
        <v>0</v>
      </c>
      <c r="BR101" s="244" t="n">
        <f aca="false" ca="false" dt2D="false" dtr="false" t="normal">BP101</f>
        <v>0</v>
      </c>
      <c r="BS101" s="244" t="n">
        <f aca="false" ca="false" dt2D="false" dtr="false" t="normal">BQ101</f>
        <v>0</v>
      </c>
      <c r="BT101" s="244" t="n">
        <f aca="false" ca="false" dt2D="false" dtr="false" t="normal">BR101</f>
        <v>0</v>
      </c>
    </row>
    <row hidden="true" ht="16.5" outlineLevel="1" r="102">
      <c r="C102" s="481" t="s">
        <v>490</v>
      </c>
      <c r="D102" s="506" t="e">
        <f aca="false" ca="false" dt2D="false" dtr="false" t="normal">D101</f>
        <v>#N/A</v>
      </c>
      <c r="E102" s="506" t="e">
        <f aca="false" ca="false" dt2D="false" dtr="false" t="normal">E101</f>
        <v>#N/A</v>
      </c>
      <c r="F102" s="506" t="e">
        <f aca="false" ca="false" dt2D="false" dtr="false" t="normal">F101</f>
        <v>#N/A</v>
      </c>
      <c r="G102" s="683" t="n">
        <f aca="false" ca="false" dt2D="false" dtr="false" t="normal">G101</f>
        <v>0</v>
      </c>
      <c r="I102" s="685" t="n"/>
      <c r="J102" s="685" t="n"/>
      <c r="K102" s="568" t="n"/>
      <c r="L102" s="244" t="n"/>
      <c r="M102" s="244" t="n">
        <f aca="false" ca="false" dt2D="false" dtr="false" t="normal">$K102*M96*SUMIF('Периоды'!$K$66:$K$72, $G102, 'Периоды'!L$66:BS$72)</f>
        <v>0</v>
      </c>
      <c r="N102" s="244" t="n">
        <f aca="false" ca="false" dt2D="false" dtr="false" t="normal">$K102*N96*SUMIF('Периоды'!$K$66:$K$72, $G102, 'Периоды'!M$65:BT$71)</f>
        <v>0</v>
      </c>
      <c r="O102" s="244" t="n">
        <f aca="false" ca="false" dt2D="false" dtr="false" t="normal">$K102*O96*SUMIF('Периоды'!$K$66:$K$72, $G102, 'Периоды'!N$65:BU$71)</f>
        <v>0</v>
      </c>
      <c r="P102" s="244" t="n">
        <f aca="false" ca="false" dt2D="false" dtr="false" t="normal">$K102*P96*SUMIF('Периоды'!$K$66:$K$72, $G102, 'Периоды'!O$65:BV$71)</f>
        <v>0</v>
      </c>
      <c r="Q102" s="244" t="n">
        <f aca="false" ca="false" dt2D="false" dtr="false" t="normal">$K102*Q96*SUMIF('Периоды'!$K$66:$K$72, $G102, 'Периоды'!P$65:BW$71)</f>
        <v>0</v>
      </c>
      <c r="R102" s="244" t="n">
        <f aca="false" ca="false" dt2D="false" dtr="false" t="normal">$K102*R96*SUMIF('Периоды'!$K$66:$K$72, $G102, 'Периоды'!Q$65:BX$71)</f>
        <v>0</v>
      </c>
      <c r="S102" s="244" t="n">
        <f aca="false" ca="false" dt2D="false" dtr="false" t="normal">$K102*S96*SUMIF('Периоды'!$K$66:$K$72, $G102, 'Периоды'!R$65:BY$71)</f>
        <v>0</v>
      </c>
      <c r="T102" s="244" t="n">
        <f aca="false" ca="false" dt2D="false" dtr="false" t="normal">$K102*T96*SUMIF('Периоды'!$K$66:$K$72, $G102, 'Периоды'!S$65:BZ$71)</f>
        <v>0</v>
      </c>
      <c r="U102" s="244" t="n">
        <f aca="false" ca="false" dt2D="false" dtr="false" t="normal">$K102*U96*SUMIF('Периоды'!$K$66:$K$72, $G102, 'Периоды'!T$65:CA$71)</f>
        <v>0</v>
      </c>
      <c r="V102" s="244" t="n">
        <f aca="false" ca="false" dt2D="false" dtr="false" t="normal">$K102*V96*SUMIF('Периоды'!$K$66:$K$72, $G102, 'Периоды'!U$65:CB$71)</f>
        <v>0</v>
      </c>
      <c r="W102" s="244" t="n">
        <f aca="false" ca="false" dt2D="false" dtr="false" t="normal">$K102*W96*SUMIF('Периоды'!$K$66:$K$72, $G102, 'Периоды'!V$65:CC$71)</f>
        <v>0</v>
      </c>
      <c r="X102" s="244" t="n">
        <f aca="false" ca="false" dt2D="false" dtr="false" t="normal">$K102*X96*SUMIF('Периоды'!$K$66:$K$72, $G102, 'Периоды'!W$65:CD$71)</f>
        <v>0</v>
      </c>
      <c r="Y102" s="244" t="n">
        <f aca="false" ca="false" dt2D="false" dtr="false" t="normal">$K102*Y96*SUMIF('Периоды'!$K$66:$K$72, $G102, 'Периоды'!X$65:CE$71)</f>
        <v>0</v>
      </c>
      <c r="Z102" s="244" t="n">
        <f aca="false" ca="false" dt2D="false" dtr="false" t="normal">$K102*Z96*SUMIF('Периоды'!$K$66:$K$72, $G102, 'Периоды'!Y$65:CF$71)</f>
        <v>0</v>
      </c>
      <c r="AA102" s="244" t="n">
        <f aca="false" ca="false" dt2D="false" dtr="false" t="normal">$K102*AA96*SUMIF('Периоды'!$K$66:$K$72, $G102, 'Периоды'!Z$65:CG$71)</f>
        <v>0</v>
      </c>
      <c r="AB102" s="244" t="n">
        <f aca="false" ca="false" dt2D="false" dtr="false" t="normal">$K102*AB96*SUMIF('Периоды'!$K$66:$K$72, $G102, 'Периоды'!AA$65:CH$71)</f>
        <v>0</v>
      </c>
      <c r="AC102" s="244" t="n">
        <f aca="false" ca="false" dt2D="false" dtr="false" t="normal">$K102*AC96*SUMIF('Периоды'!$K$66:$K$72, $G102, 'Периоды'!AB$65:CI$71)</f>
        <v>0</v>
      </c>
      <c r="AD102" s="244" t="n">
        <f aca="false" ca="false" dt2D="false" dtr="false" t="normal">$K102*AD96*SUMIF('Периоды'!$K$66:$K$72, $G102, 'Периоды'!AC$65:CJ$71)</f>
        <v>0</v>
      </c>
      <c r="AE102" s="244" t="n">
        <f aca="false" ca="false" dt2D="false" dtr="false" t="normal">$K102*AE96*SUMIF('Периоды'!$K$66:$K$72, $G102, 'Периоды'!AD$65:CK$71)</f>
        <v>0</v>
      </c>
      <c r="AF102" s="244" t="n">
        <f aca="false" ca="false" dt2D="false" dtr="false" t="normal">$K102*AF96*SUMIF('Периоды'!$K$66:$K$72, $G102, 'Периоды'!AE$65:CL$71)</f>
        <v>0</v>
      </c>
      <c r="AG102" s="244" t="n">
        <f aca="false" ca="false" dt2D="false" dtr="false" t="normal">$K102*AG96*SUMIF('Периоды'!$K$66:$K$72, $G102, 'Периоды'!AF$65:CM$71)</f>
        <v>0</v>
      </c>
      <c r="AH102" s="244" t="n">
        <f aca="false" ca="false" dt2D="false" dtr="false" t="normal">$K102*AH96*SUMIF('Периоды'!$K$66:$K$72, $G102, 'Периоды'!AG$65:CN$71)</f>
        <v>0</v>
      </c>
      <c r="AI102" s="244" t="n">
        <f aca="false" ca="false" dt2D="false" dtr="false" t="normal">$K102*AI96*SUMIF('Периоды'!$K$66:$K$72, $G102, 'Периоды'!AH$65:CO$71)</f>
        <v>0</v>
      </c>
      <c r="AJ102" s="244" t="n">
        <f aca="false" ca="false" dt2D="false" dtr="false" t="normal">$K102*AJ96*SUMIF('Периоды'!$K$66:$K$72, $G102, 'Периоды'!AI$65:CP$71)</f>
        <v>0</v>
      </c>
      <c r="AK102" s="244" t="n">
        <f aca="false" ca="false" dt2D="false" dtr="false" t="normal">$K102*AK96*SUMIF('Периоды'!$K$66:$K$72, $G102, 'Периоды'!AJ$65:CQ$71)</f>
        <v>0</v>
      </c>
      <c r="AL102" s="244" t="n">
        <f aca="false" ca="false" dt2D="false" dtr="false" t="normal">$K102*AL96*SUMIF('Периоды'!$K$66:$K$72, $G102, 'Периоды'!AK$65:CR$71)</f>
        <v>0</v>
      </c>
      <c r="AM102" s="244" t="n">
        <f aca="false" ca="false" dt2D="false" dtr="false" t="normal">$K102*AM96*SUMIF('Периоды'!$K$66:$K$72, $G102, 'Периоды'!AL$65:CS$71)</f>
        <v>0</v>
      </c>
      <c r="AN102" s="244" t="n">
        <f aca="false" ca="false" dt2D="false" dtr="false" t="normal">$K102*AN96*SUMIF('Периоды'!$K$66:$K$72, $G102, 'Периоды'!AM$65:CT$71)</f>
        <v>0</v>
      </c>
      <c r="AO102" s="244" t="n">
        <f aca="false" ca="false" dt2D="false" dtr="false" t="normal">$K102*AO96*SUMIF('Периоды'!$K$66:$K$72, $G102, 'Периоды'!AN$65:CU$71)</f>
        <v>0</v>
      </c>
      <c r="AP102" s="244" t="n">
        <f aca="false" ca="false" dt2D="false" dtr="false" t="normal">$K102*AP96*SUMIF('Периоды'!$K$66:$K$72, $G102, 'Периоды'!AO$65:CV$71)</f>
        <v>0</v>
      </c>
      <c r="AQ102" s="244" t="n">
        <f aca="false" ca="false" dt2D="false" dtr="false" t="normal">$K102*AQ96*SUMIF('Периоды'!$K$66:$K$72, $G102, 'Периоды'!AP$65:CW$71)</f>
        <v>0</v>
      </c>
      <c r="AR102" s="244" t="n">
        <f aca="false" ca="false" dt2D="false" dtr="false" t="normal">$K102*AR96*SUMIF('Периоды'!$K$66:$K$72, $G102, 'Периоды'!AQ$65:CX$71)</f>
        <v>0</v>
      </c>
      <c r="AS102" s="244" t="n">
        <f aca="false" ca="false" dt2D="false" dtr="false" t="normal">$K102*AS96*SUMIF('Периоды'!$K$66:$K$72, $G102, 'Периоды'!AR$65:CY$71)</f>
        <v>0</v>
      </c>
      <c r="AT102" s="244" t="n">
        <f aca="false" ca="false" dt2D="false" dtr="false" t="normal">$K102*AT96*SUMIF('Периоды'!$K$66:$K$72, $G102, 'Периоды'!AS$65:CZ$71)</f>
        <v>0</v>
      </c>
      <c r="AU102" s="244" t="n">
        <f aca="false" ca="false" dt2D="false" dtr="false" t="normal">$K102*AU96*SUMIF('Периоды'!$K$66:$K$72, $G102, 'Периоды'!AT$65:DA$71)</f>
        <v>0</v>
      </c>
      <c r="AV102" s="244" t="n">
        <f aca="false" ca="false" dt2D="false" dtr="false" t="normal">$K102*AV96*SUMIF('Периоды'!$K$66:$K$72, $G102, 'Периоды'!AU$65:DB$71)</f>
        <v>0</v>
      </c>
      <c r="AW102" s="244" t="n">
        <f aca="false" ca="false" dt2D="false" dtr="false" t="normal">$K102*AW96*SUMIF('Периоды'!$K$66:$K$72, $G102, 'Периоды'!AV$65:DC$71)</f>
        <v>0</v>
      </c>
      <c r="AX102" s="244" t="n">
        <f aca="false" ca="false" dt2D="false" dtr="false" t="normal">$K102*AX96*SUMIF('Периоды'!$K$66:$K$72, $G102, 'Периоды'!AW$65:DD$71)</f>
        <v>0</v>
      </c>
      <c r="AY102" s="244" t="n">
        <f aca="false" ca="false" dt2D="false" dtr="false" t="normal">$K102*AY96*SUMIF('Периоды'!$K$66:$K$72, $G102, 'Периоды'!AX$65:DE$71)</f>
        <v>0</v>
      </c>
      <c r="AZ102" s="244" t="n">
        <f aca="false" ca="false" dt2D="false" dtr="false" t="normal">$K102*AZ96*SUMIF('Периоды'!$K$66:$K$72, $G102, 'Периоды'!AY$65:DF$71)</f>
        <v>0</v>
      </c>
      <c r="BA102" s="244" t="n">
        <f aca="false" ca="false" dt2D="false" dtr="false" t="normal">$K102*BA96*SUMIF('Периоды'!$K$66:$K$72, $G102, 'Периоды'!AZ$65:DG$71)</f>
        <v>0</v>
      </c>
      <c r="BB102" s="244" t="n">
        <f aca="false" ca="false" dt2D="false" dtr="false" t="normal">$K102*BB96*SUMIF('Периоды'!$K$66:$K$72, $G102, 'Периоды'!BA$65:DH$71)</f>
        <v>0</v>
      </c>
      <c r="BC102" s="244" t="n">
        <f aca="false" ca="false" dt2D="false" dtr="false" t="normal">$K102*BC96*SUMIF('Периоды'!$K$66:$K$72, $G102, 'Периоды'!BB$65:DI$71)</f>
        <v>0</v>
      </c>
      <c r="BD102" s="244" t="n">
        <f aca="false" ca="false" dt2D="false" dtr="false" t="normal">$K102*BD96*SUMIF('Периоды'!$K$66:$K$72, $G102, 'Периоды'!BC$65:DJ$71)</f>
        <v>0</v>
      </c>
      <c r="BE102" s="244" t="n">
        <f aca="false" ca="false" dt2D="false" dtr="false" t="normal">$K102*BE96*SUMIF('Периоды'!$K$66:$K$72, $G102, 'Периоды'!BD$65:DK$71)</f>
        <v>0</v>
      </c>
      <c r="BF102" s="244" t="n">
        <f aca="false" ca="false" dt2D="false" dtr="false" t="normal">$K102*BF96*SUMIF('Периоды'!$K$66:$K$72, $G102, 'Периоды'!BE$65:DL$71)</f>
        <v>0</v>
      </c>
      <c r="BG102" s="244" t="n">
        <f aca="false" ca="false" dt2D="false" dtr="false" t="normal">$K102*BG96*SUMIF('Периоды'!$K$66:$K$72, $G102, 'Периоды'!BF$65:DM$71)</f>
        <v>0</v>
      </c>
      <c r="BH102" s="244" t="n">
        <f aca="false" ca="false" dt2D="false" dtr="false" t="normal">$K102*BH96*SUMIF('Периоды'!$K$66:$K$72, $G102, 'Периоды'!BG$65:DN$71)</f>
        <v>0</v>
      </c>
      <c r="BI102" s="244" t="n">
        <f aca="false" ca="false" dt2D="false" dtr="false" t="normal">$K102*BI96*SUMIF('Периоды'!$K$66:$K$72, $G102, 'Периоды'!BH$65:DO$71)</f>
        <v>0</v>
      </c>
      <c r="BJ102" s="244" t="n">
        <f aca="false" ca="false" dt2D="false" dtr="false" t="normal">$K102*BJ96*SUMIF('Периоды'!$K$66:$K$72, $G102, 'Периоды'!BI$65:DP$71)</f>
        <v>0</v>
      </c>
      <c r="BK102" s="244" t="n">
        <f aca="false" ca="false" dt2D="false" dtr="false" t="normal">$K102*BK96*SUMIF('Периоды'!$K$66:$K$72, $G102, 'Периоды'!BJ$65:DQ$71)</f>
        <v>0</v>
      </c>
      <c r="BL102" s="244" t="n">
        <f aca="false" ca="false" dt2D="false" dtr="false" t="normal">$K102*BL96*SUMIF('Периоды'!$K$66:$K$72, $G102, 'Периоды'!BK$65:DR$71)</f>
        <v>0</v>
      </c>
      <c r="BM102" s="244" t="n">
        <f aca="false" ca="false" dt2D="false" dtr="false" t="normal">$K102*BM96*SUMIF('Периоды'!$K$66:$K$72, $G102, 'Периоды'!BL$65:DS$71)</f>
        <v>0</v>
      </c>
      <c r="BN102" s="244" t="n">
        <f aca="false" ca="false" dt2D="false" dtr="false" t="normal">$K102*BN96*SUMIF('Периоды'!$K$66:$K$72, $G102, 'Периоды'!BM$65:DT$71)</f>
        <v>0</v>
      </c>
      <c r="BO102" s="244" t="n">
        <f aca="false" ca="false" dt2D="false" dtr="false" t="normal">$K102*BO96*SUMIF('Периоды'!$K$66:$K$72, $G102, 'Периоды'!BN$65:DU$71)</f>
        <v>0</v>
      </c>
      <c r="BP102" s="244" t="n">
        <f aca="false" ca="false" dt2D="false" dtr="false" t="normal">$K102*BP96*SUMIF('Периоды'!$K$66:$K$72, $G102, 'Периоды'!BO$65:DV$71)</f>
        <v>0</v>
      </c>
      <c r="BQ102" s="244" t="n">
        <f aca="false" ca="false" dt2D="false" dtr="false" t="normal">$K102*BQ96*SUMIF('Периоды'!$K$66:$K$72, $G102, 'Периоды'!BP$65:DW$71)</f>
        <v>0</v>
      </c>
      <c r="BR102" s="244" t="n">
        <f aca="false" ca="false" dt2D="false" dtr="false" t="normal">$K102*BR96*SUMIF('Периоды'!$K$66:$K$72, $G102, 'Периоды'!BQ$65:DX$71)</f>
        <v>0</v>
      </c>
      <c r="BS102" s="244" t="n">
        <f aca="false" ca="false" dt2D="false" dtr="false" t="normal">$K102*BS96*SUMIF('Периоды'!$K$66:$K$72, $G102, 'Периоды'!BR$65:DY$71)</f>
        <v>0</v>
      </c>
      <c r="BT102" s="244" t="n">
        <f aca="false" ca="false" dt2D="false" dtr="false" t="normal">$K102*BT96*SUMIF('Периоды'!$K$66:$K$72, $G102, 'Периоды'!BS$65:DZ$71)</f>
        <v>0</v>
      </c>
    </row>
    <row hidden="true" ht="16.5" outlineLevel="1" r="103">
      <c r="D103" s="506" t="e">
        <f aca="false" ca="false" dt2D="false" dtr="false" t="normal">D102</f>
        <v>#N/A</v>
      </c>
      <c r="E103" s="506" t="e">
        <f aca="false" ca="false" dt2D="false" dtr="false" t="normal">E102</f>
        <v>#N/A</v>
      </c>
      <c r="F103" s="506" t="e">
        <f aca="false" ca="false" dt2D="false" dtr="false" t="normal">F102</f>
        <v>#N/A</v>
      </c>
      <c r="G103" s="683" t="n">
        <f aca="false" ca="false" dt2D="false" dtr="false" t="normal">G102</f>
        <v>0</v>
      </c>
      <c r="I103" s="669" t="n"/>
      <c r="J103" s="669" t="n"/>
      <c r="K103" s="671" t="n"/>
      <c r="L103" s="671" t="n"/>
      <c r="M103" s="671" t="n"/>
      <c r="N103" s="671" t="n"/>
      <c r="O103" s="671" t="n"/>
      <c r="P103" s="671" t="n"/>
      <c r="Q103" s="671" t="n"/>
      <c r="R103" s="671" t="n"/>
      <c r="S103" s="671" t="n"/>
      <c r="T103" s="671" t="n"/>
      <c r="U103" s="671" t="n"/>
      <c r="V103" s="671" t="n"/>
      <c r="W103" s="671" t="n"/>
      <c r="X103" s="671" t="n"/>
      <c r="Y103" s="671" t="n"/>
      <c r="Z103" s="671" t="n"/>
      <c r="AA103" s="671" t="n"/>
      <c r="AB103" s="671" t="n"/>
      <c r="AC103" s="671" t="n"/>
      <c r="AD103" s="671" t="n"/>
      <c r="AE103" s="671" t="n"/>
      <c r="AF103" s="671" t="n"/>
      <c r="AG103" s="671" t="n"/>
      <c r="AH103" s="671" t="n"/>
      <c r="AI103" s="671" t="n"/>
      <c r="AJ103" s="671" t="n"/>
      <c r="AK103" s="671" t="n"/>
      <c r="AL103" s="671" t="n"/>
      <c r="AM103" s="671" t="n"/>
      <c r="AN103" s="671" t="n"/>
      <c r="AO103" s="671" t="n"/>
      <c r="AP103" s="671" t="n"/>
      <c r="AQ103" s="671" t="n"/>
      <c r="AR103" s="671" t="n"/>
      <c r="AS103" s="671" t="n"/>
      <c r="AT103" s="671" t="n"/>
      <c r="AU103" s="671" t="n"/>
      <c r="AV103" s="671" t="n"/>
      <c r="AW103" s="671" t="n"/>
      <c r="AX103" s="671" t="n"/>
      <c r="AY103" s="671" t="n"/>
      <c r="AZ103" s="671" t="n"/>
      <c r="BA103" s="671" t="n"/>
      <c r="BB103" s="671" t="n"/>
      <c r="BC103" s="671" t="n"/>
      <c r="BD103" s="671" t="n"/>
      <c r="BE103" s="671" t="n"/>
      <c r="BF103" s="671" t="n"/>
      <c r="BG103" s="671" t="n"/>
      <c r="BH103" s="671" t="n"/>
      <c r="BI103" s="671" t="n"/>
      <c r="BJ103" s="671" t="n"/>
      <c r="BK103" s="671" t="n"/>
      <c r="BL103" s="671" t="n"/>
      <c r="BM103" s="671" t="n"/>
      <c r="BN103" s="671" t="n"/>
      <c r="BO103" s="671" t="n"/>
      <c r="BP103" s="671" t="n"/>
      <c r="BQ103" s="671" t="n"/>
      <c r="BR103" s="671" t="n"/>
      <c r="BS103" s="671" t="n"/>
      <c r="BT103" s="671" t="n"/>
    </row>
    <row hidden="true" ht="16.5" outlineLevel="1" r="104">
      <c r="D104" s="506" t="e">
        <f aca="false" ca="false" dt2D="false" dtr="false" t="normal">D103</f>
        <v>#N/A</v>
      </c>
      <c r="E104" s="506" t="e">
        <f aca="false" ca="false" dt2D="false" dtr="false" t="normal">E103</f>
        <v>#N/A</v>
      </c>
      <c r="F104" s="506" t="e">
        <f aca="false" ca="false" dt2D="false" dtr="false" t="normal">F103</f>
        <v>#N/A</v>
      </c>
      <c r="G104" s="683" t="n">
        <f aca="false" ca="false" dt2D="false" dtr="false" t="normal">G103</f>
        <v>0</v>
      </c>
      <c r="I104" s="580" t="s">
        <v>789</v>
      </c>
      <c r="J104" s="580" t="n"/>
      <c r="K104" s="244" t="n"/>
      <c r="L104" s="244" t="n"/>
      <c r="M104" s="244" t="n"/>
      <c r="N104" s="244" t="n"/>
      <c r="O104" s="244" t="n"/>
      <c r="P104" s="244" t="n"/>
      <c r="Q104" s="244" t="n"/>
      <c r="R104" s="244" t="n"/>
      <c r="S104" s="244" t="n"/>
      <c r="T104" s="244" t="n"/>
      <c r="U104" s="244" t="n"/>
      <c r="V104" s="244" t="n"/>
      <c r="W104" s="244" t="n"/>
      <c r="X104" s="244" t="n"/>
      <c r="Y104" s="244" t="n"/>
      <c r="Z104" s="244" t="n"/>
      <c r="AA104" s="244" t="n"/>
      <c r="AB104" s="244" t="n"/>
      <c r="AC104" s="244" t="n"/>
      <c r="AD104" s="244" t="n"/>
      <c r="AE104" s="244" t="n"/>
      <c r="AF104" s="244" t="n"/>
      <c r="AG104" s="244" t="n"/>
      <c r="AH104" s="244" t="n"/>
      <c r="AI104" s="244" t="n"/>
      <c r="AJ104" s="244" t="n"/>
      <c r="AK104" s="244" t="n"/>
      <c r="AL104" s="244" t="n"/>
      <c r="AM104" s="244" t="n"/>
      <c r="AN104" s="244" t="n"/>
      <c r="AO104" s="244" t="n"/>
      <c r="AP104" s="244" t="n"/>
      <c r="AQ104" s="244" t="n"/>
      <c r="AR104" s="244" t="n"/>
      <c r="AS104" s="244" t="n"/>
      <c r="AT104" s="244" t="n"/>
      <c r="AU104" s="244" t="n"/>
      <c r="AV104" s="244" t="n"/>
      <c r="AW104" s="244" t="n"/>
      <c r="AX104" s="244" t="n"/>
      <c r="AY104" s="244" t="n"/>
      <c r="AZ104" s="244" t="n"/>
      <c r="BA104" s="244" t="n"/>
      <c r="BB104" s="244" t="n"/>
      <c r="BC104" s="244" t="n"/>
      <c r="BD104" s="244" t="n"/>
      <c r="BE104" s="244" t="n"/>
      <c r="BF104" s="244" t="n"/>
      <c r="BG104" s="244" t="n"/>
      <c r="BH104" s="244" t="n"/>
      <c r="BI104" s="244" t="n"/>
      <c r="BJ104" s="244" t="n"/>
      <c r="BK104" s="244" t="n"/>
      <c r="BL104" s="244" t="n"/>
      <c r="BM104" s="244" t="n"/>
      <c r="BN104" s="244" t="n"/>
      <c r="BO104" s="244" t="n"/>
      <c r="BP104" s="244" t="n"/>
      <c r="BQ104" s="244" t="n"/>
      <c r="BR104" s="244" t="n"/>
      <c r="BS104" s="244" t="n"/>
      <c r="BT104" s="244" t="n"/>
    </row>
    <row hidden="true" ht="16.5" outlineLevel="1" r="105">
      <c r="D105" s="506" t="e">
        <f aca="false" ca="false" dt2D="false" dtr="false" t="normal">D104</f>
        <v>#N/A</v>
      </c>
      <c r="E105" s="506" t="e">
        <f aca="false" ca="false" dt2D="false" dtr="false" t="normal">E104</f>
        <v>#N/A</v>
      </c>
      <c r="F105" s="506" t="e">
        <f aca="false" ca="false" dt2D="false" dtr="false" t="normal">F104</f>
        <v>#N/A</v>
      </c>
      <c r="G105" s="683" t="n">
        <f aca="false" ca="false" dt2D="false" dtr="false" t="normal">G104</f>
        <v>0</v>
      </c>
      <c r="I105" s="672" t="str">
        <f aca="false" ca="false" dt2D="false" dtr="false" t="normal">I99</f>
        <v>разовое посещение (чел/ день)</v>
      </c>
      <c r="J105" s="672" t="n"/>
      <c r="K105" s="244" t="n"/>
      <c r="L105" s="568" t="n"/>
      <c r="M105" s="244" t="n">
        <f aca="false" ca="false" dt2D="false" dtr="false" t="normal">$L105*'Макро'!E$56</f>
        <v>0</v>
      </c>
      <c r="N105" s="244" t="n">
        <f aca="false" ca="true" dt2D="false" dtr="false" t="normal">$L105*'Макро'!F$56</f>
        <v>0</v>
      </c>
      <c r="O105" s="244" t="n">
        <f aca="false" ca="true" dt2D="false" dtr="false" t="normal">$L105*'Макро'!G$56</f>
        <v>0</v>
      </c>
      <c r="P105" s="244" t="n">
        <f aca="false" ca="true" dt2D="false" dtr="false" t="normal">$L105*'Макро'!H$56</f>
        <v>0</v>
      </c>
      <c r="Q105" s="244" t="n">
        <f aca="false" ca="true" dt2D="false" dtr="false" t="normal">$L105*'Макро'!I$56</f>
        <v>0</v>
      </c>
      <c r="R105" s="244" t="n">
        <f aca="false" ca="true" dt2D="false" dtr="false" t="normal">$L105*'Макро'!J$56</f>
        <v>0</v>
      </c>
      <c r="S105" s="244" t="n">
        <f aca="false" ca="true" dt2D="false" dtr="false" t="normal">$L105*'Макро'!K$56</f>
        <v>0</v>
      </c>
      <c r="T105" s="244" t="n">
        <f aca="false" ca="true" dt2D="false" dtr="false" t="normal">$L105*'Макро'!L$56</f>
        <v>0</v>
      </c>
      <c r="U105" s="244" t="n">
        <f aca="false" ca="true" dt2D="false" dtr="false" t="normal">$L105*'Макро'!M$56</f>
        <v>0</v>
      </c>
      <c r="V105" s="244" t="n">
        <f aca="false" ca="true" dt2D="false" dtr="false" t="normal">$L105*'Макро'!N$56</f>
        <v>0</v>
      </c>
      <c r="W105" s="244" t="n">
        <f aca="false" ca="true" dt2D="false" dtr="false" t="normal">$L105*'Макро'!O$56</f>
        <v>0</v>
      </c>
      <c r="X105" s="244" t="n">
        <f aca="false" ca="true" dt2D="false" dtr="false" t="normal">$L105*'Макро'!P$56</f>
        <v>0</v>
      </c>
      <c r="Y105" s="244" t="n">
        <f aca="false" ca="true" dt2D="false" dtr="false" t="normal">$L105*'Макро'!Q$56</f>
        <v>0</v>
      </c>
      <c r="Z105" s="244" t="n">
        <f aca="false" ca="true" dt2D="false" dtr="false" t="normal">$L105*'Макро'!R$56</f>
        <v>0</v>
      </c>
      <c r="AA105" s="244" t="n">
        <f aca="false" ca="true" dt2D="false" dtr="false" t="normal">$L105*'Макро'!S$56</f>
        <v>0</v>
      </c>
      <c r="AB105" s="244" t="n">
        <f aca="false" ca="true" dt2D="false" dtr="false" t="normal">$L105*'Макро'!T$56</f>
        <v>0</v>
      </c>
      <c r="AC105" s="244" t="n">
        <f aca="false" ca="true" dt2D="false" dtr="false" t="normal">$L105*'Макро'!U$56</f>
        <v>0</v>
      </c>
      <c r="AD105" s="244" t="n">
        <f aca="false" ca="true" dt2D="false" dtr="false" t="normal">$L105*'Макро'!V$56</f>
        <v>0</v>
      </c>
      <c r="AE105" s="244" t="n">
        <f aca="false" ca="true" dt2D="false" dtr="false" t="normal">$L105*'Макро'!W$56</f>
        <v>0</v>
      </c>
      <c r="AF105" s="244" t="n">
        <f aca="false" ca="true" dt2D="false" dtr="false" t="normal">$L105*'Макро'!X$56</f>
        <v>0</v>
      </c>
      <c r="AG105" s="244" t="n">
        <f aca="false" ca="true" dt2D="false" dtr="false" t="normal">$L105*'Макро'!Y$56</f>
        <v>0</v>
      </c>
      <c r="AH105" s="244" t="n">
        <f aca="false" ca="true" dt2D="false" dtr="false" t="normal">$L105*'Макро'!Z$56</f>
        <v>0</v>
      </c>
      <c r="AI105" s="244" t="n">
        <f aca="false" ca="true" dt2D="false" dtr="false" t="normal">$L105*'Макро'!AA$56</f>
        <v>0</v>
      </c>
      <c r="AJ105" s="244" t="n">
        <f aca="false" ca="true" dt2D="false" dtr="false" t="normal">$L105*'Макро'!AB$56</f>
        <v>0</v>
      </c>
      <c r="AK105" s="244" t="n">
        <f aca="false" ca="true" dt2D="false" dtr="false" t="normal">$L105*'Макро'!AC$56</f>
        <v>0</v>
      </c>
      <c r="AL105" s="244" t="n">
        <f aca="false" ca="true" dt2D="false" dtr="false" t="normal">$L105*'Макро'!AD$56</f>
        <v>0</v>
      </c>
      <c r="AM105" s="244" t="n">
        <f aca="false" ca="true" dt2D="false" dtr="false" t="normal">$L105*'Макро'!AE$56</f>
        <v>0</v>
      </c>
      <c r="AN105" s="244" t="n">
        <f aca="false" ca="true" dt2D="false" dtr="false" t="normal">$L105*'Макро'!AF$56</f>
        <v>0</v>
      </c>
      <c r="AO105" s="244" t="n">
        <f aca="false" ca="true" dt2D="false" dtr="false" t="normal">$L105*'Макро'!AG$56</f>
        <v>0</v>
      </c>
      <c r="AP105" s="244" t="n">
        <f aca="false" ca="true" dt2D="false" dtr="false" t="normal">$L105*'Макро'!AH$56</f>
        <v>0</v>
      </c>
      <c r="AQ105" s="244" t="n">
        <f aca="false" ca="true" dt2D="false" dtr="false" t="normal">$L105*'Макро'!AI$56</f>
        <v>0</v>
      </c>
      <c r="AR105" s="244" t="n">
        <f aca="false" ca="true" dt2D="false" dtr="false" t="normal">$L105*'Макро'!AJ$56</f>
        <v>0</v>
      </c>
      <c r="AS105" s="244" t="n">
        <f aca="false" ca="true" dt2D="false" dtr="false" t="normal">$L105*'Макро'!AK$56</f>
        <v>0</v>
      </c>
      <c r="AT105" s="244" t="n">
        <f aca="false" ca="true" dt2D="false" dtr="false" t="normal">$L105*'Макро'!AL$56</f>
        <v>0</v>
      </c>
      <c r="AU105" s="244" t="n">
        <f aca="false" ca="true" dt2D="false" dtr="false" t="normal">$L105*'Макро'!AM$56</f>
        <v>0</v>
      </c>
      <c r="AV105" s="244" t="n">
        <f aca="false" ca="true" dt2D="false" dtr="false" t="normal">$L105*'Макро'!AN$56</f>
        <v>0</v>
      </c>
      <c r="AW105" s="244" t="n">
        <f aca="false" ca="true" dt2D="false" dtr="false" t="normal">$L105*'Макро'!AO$56</f>
        <v>0</v>
      </c>
      <c r="AX105" s="244" t="n">
        <f aca="false" ca="true" dt2D="false" dtr="false" t="normal">$L105*'Макро'!AP$56</f>
        <v>0</v>
      </c>
      <c r="AY105" s="244" t="n">
        <f aca="false" ca="true" dt2D="false" dtr="false" t="normal">$L105*'Макро'!AQ$56</f>
        <v>0</v>
      </c>
      <c r="AZ105" s="244" t="n">
        <f aca="false" ca="true" dt2D="false" dtr="false" t="normal">$L105*'Макро'!AR$56</f>
        <v>0</v>
      </c>
      <c r="BA105" s="244" t="n">
        <f aca="false" ca="true" dt2D="false" dtr="false" t="normal">$L105*'Макро'!AS$56</f>
        <v>0</v>
      </c>
      <c r="BB105" s="244" t="n">
        <f aca="false" ca="true" dt2D="false" dtr="false" t="normal">$L105*'Макро'!AT$56</f>
        <v>0</v>
      </c>
      <c r="BC105" s="244" t="n">
        <f aca="false" ca="true" dt2D="false" dtr="false" t="normal">$L105*'Макро'!AU$56</f>
        <v>0</v>
      </c>
      <c r="BD105" s="244" t="n">
        <f aca="false" ca="true" dt2D="false" dtr="false" t="normal">$L105*'Макро'!AV$56</f>
        <v>0</v>
      </c>
      <c r="BE105" s="244" t="n">
        <f aca="false" ca="true" dt2D="false" dtr="false" t="normal">$L105*'Макро'!AW$56</f>
        <v>0</v>
      </c>
      <c r="BF105" s="244" t="n">
        <f aca="false" ca="true" dt2D="false" dtr="false" t="normal">$L105*'Макро'!AX$56</f>
        <v>0</v>
      </c>
      <c r="BG105" s="244" t="n">
        <f aca="false" ca="true" dt2D="false" dtr="false" t="normal">$L105*'Макро'!AY$56</f>
        <v>0</v>
      </c>
      <c r="BH105" s="244" t="n">
        <f aca="false" ca="true" dt2D="false" dtr="false" t="normal">$L105*'Макро'!AZ$56</f>
        <v>0</v>
      </c>
      <c r="BI105" s="244" t="n">
        <f aca="false" ca="true" dt2D="false" dtr="false" t="normal">$L105*'Макро'!BA$56</f>
        <v>0</v>
      </c>
      <c r="BJ105" s="244" t="n">
        <f aca="false" ca="true" dt2D="false" dtr="false" t="normal">$L105*'Макро'!BB$56</f>
        <v>0</v>
      </c>
      <c r="BK105" s="244" t="n">
        <f aca="false" ca="true" dt2D="false" dtr="false" t="normal">$L105*'Макро'!BC$56</f>
        <v>0</v>
      </c>
      <c r="BL105" s="244" t="n">
        <f aca="false" ca="true" dt2D="false" dtr="false" t="normal">$L105*'Макро'!BD$56</f>
        <v>0</v>
      </c>
      <c r="BM105" s="244" t="n">
        <f aca="false" ca="true" dt2D="false" dtr="false" t="normal">$L105*'Макро'!BE$56</f>
        <v>0</v>
      </c>
      <c r="BN105" s="244" t="n">
        <f aca="false" ca="true" dt2D="false" dtr="false" t="normal">$L105*'Макро'!BF$56</f>
        <v>0</v>
      </c>
      <c r="BO105" s="244" t="n">
        <f aca="false" ca="true" dt2D="false" dtr="false" t="normal">$L105*'Макро'!BG$56</f>
        <v>0</v>
      </c>
      <c r="BP105" s="244" t="n">
        <f aca="false" ca="true" dt2D="false" dtr="false" t="normal">$L105*'Макро'!BH$56</f>
        <v>0</v>
      </c>
      <c r="BQ105" s="244" t="n">
        <f aca="false" ca="true" dt2D="false" dtr="false" t="normal">$L105*'Макро'!BI$56</f>
        <v>0</v>
      </c>
      <c r="BR105" s="244" t="n">
        <f aca="false" ca="true" dt2D="false" dtr="false" t="normal">$L105*'Макро'!BJ$56</f>
        <v>0</v>
      </c>
      <c r="BS105" s="244" t="n">
        <f aca="false" ca="true" dt2D="false" dtr="false" t="normal">$L105*'Макро'!BK$56</f>
        <v>0</v>
      </c>
      <c r="BT105" s="244" t="n">
        <f aca="false" ca="true" dt2D="false" dtr="false" t="normal">$L105*'Макро'!BL$56</f>
        <v>0</v>
      </c>
    </row>
    <row hidden="true" ht="16.5" outlineLevel="1" r="106">
      <c r="D106" s="506" t="e">
        <f aca="false" ca="false" dt2D="false" dtr="false" t="normal">D105</f>
        <v>#N/A</v>
      </c>
      <c r="E106" s="506" t="e">
        <f aca="false" ca="false" dt2D="false" dtr="false" t="normal">E105</f>
        <v>#N/A</v>
      </c>
      <c r="F106" s="506" t="e">
        <f aca="false" ca="false" dt2D="false" dtr="false" t="normal">F105</f>
        <v>#N/A</v>
      </c>
      <c r="G106" s="683" t="n">
        <f aca="false" ca="false" dt2D="false" dtr="false" t="normal">G105</f>
        <v>0</v>
      </c>
      <c r="I106" s="672" t="str">
        <f aca="false" ca="false" dt2D="false" dtr="false" t="normal">I100</f>
        <v>почасовое обслуживание (чел/час)</v>
      </c>
      <c r="J106" s="672" t="n"/>
      <c r="K106" s="244" t="n"/>
      <c r="L106" s="568" t="n"/>
      <c r="M106" s="244" t="n">
        <f aca="false" ca="false" dt2D="false" dtr="false" t="normal">$L106*'Макро'!E$56</f>
        <v>0</v>
      </c>
      <c r="N106" s="244" t="n">
        <f aca="false" ca="true" dt2D="false" dtr="false" t="normal">$L106*'Макро'!F$56</f>
        <v>0</v>
      </c>
      <c r="O106" s="244" t="n">
        <f aca="false" ca="true" dt2D="false" dtr="false" t="normal">$L106*'Макро'!G$56</f>
        <v>0</v>
      </c>
      <c r="P106" s="244" t="n">
        <f aca="false" ca="true" dt2D="false" dtr="false" t="normal">$L106*'Макро'!H$56</f>
        <v>0</v>
      </c>
      <c r="Q106" s="244" t="n">
        <f aca="false" ca="true" dt2D="false" dtr="false" t="normal">$L106*'Макро'!I$56</f>
        <v>0</v>
      </c>
      <c r="R106" s="244" t="n">
        <f aca="false" ca="true" dt2D="false" dtr="false" t="normal">$L106*'Макро'!J$56</f>
        <v>0</v>
      </c>
      <c r="S106" s="244" t="n">
        <f aca="false" ca="true" dt2D="false" dtr="false" t="normal">$L106*'Макро'!K$56</f>
        <v>0</v>
      </c>
      <c r="T106" s="244" t="n">
        <f aca="false" ca="true" dt2D="false" dtr="false" t="normal">$L106*'Макро'!L$56</f>
        <v>0</v>
      </c>
      <c r="U106" s="244" t="n">
        <f aca="false" ca="true" dt2D="false" dtr="false" t="normal">$L106*'Макро'!M$56</f>
        <v>0</v>
      </c>
      <c r="V106" s="244" t="n">
        <f aca="false" ca="true" dt2D="false" dtr="false" t="normal">$L106*'Макро'!N$56</f>
        <v>0</v>
      </c>
      <c r="W106" s="244" t="n">
        <f aca="false" ca="true" dt2D="false" dtr="false" t="normal">$L106*'Макро'!O$56</f>
        <v>0</v>
      </c>
      <c r="X106" s="244" t="n">
        <f aca="false" ca="true" dt2D="false" dtr="false" t="normal">$L106*'Макро'!P$56</f>
        <v>0</v>
      </c>
      <c r="Y106" s="244" t="n">
        <f aca="false" ca="true" dt2D="false" dtr="false" t="normal">$L106*'Макро'!Q$56</f>
        <v>0</v>
      </c>
      <c r="Z106" s="244" t="n">
        <f aca="false" ca="true" dt2D="false" dtr="false" t="normal">$L106*'Макро'!R$56</f>
        <v>0</v>
      </c>
      <c r="AA106" s="244" t="n">
        <f aca="false" ca="true" dt2D="false" dtr="false" t="normal">$L106*'Макро'!S$56</f>
        <v>0</v>
      </c>
      <c r="AB106" s="244" t="n">
        <f aca="false" ca="true" dt2D="false" dtr="false" t="normal">$L106*'Макро'!T$56</f>
        <v>0</v>
      </c>
      <c r="AC106" s="244" t="n">
        <f aca="false" ca="true" dt2D="false" dtr="false" t="normal">$L106*'Макро'!U$56</f>
        <v>0</v>
      </c>
      <c r="AD106" s="244" t="n">
        <f aca="false" ca="true" dt2D="false" dtr="false" t="normal">$L106*'Макро'!V$56</f>
        <v>0</v>
      </c>
      <c r="AE106" s="244" t="n">
        <f aca="false" ca="true" dt2D="false" dtr="false" t="normal">$L106*'Макро'!W$56</f>
        <v>0</v>
      </c>
      <c r="AF106" s="244" t="n">
        <f aca="false" ca="true" dt2D="false" dtr="false" t="normal">$L106*'Макро'!X$56</f>
        <v>0</v>
      </c>
      <c r="AG106" s="244" t="n">
        <f aca="false" ca="true" dt2D="false" dtr="false" t="normal">$L106*'Макро'!Y$56</f>
        <v>0</v>
      </c>
      <c r="AH106" s="244" t="n">
        <f aca="false" ca="true" dt2D="false" dtr="false" t="normal">$L106*'Макро'!Z$56</f>
        <v>0</v>
      </c>
      <c r="AI106" s="244" t="n">
        <f aca="false" ca="true" dt2D="false" dtr="false" t="normal">$L106*'Макро'!AA$56</f>
        <v>0</v>
      </c>
      <c r="AJ106" s="244" t="n">
        <f aca="false" ca="true" dt2D="false" dtr="false" t="normal">$L106*'Макро'!AB$56</f>
        <v>0</v>
      </c>
      <c r="AK106" s="244" t="n">
        <f aca="false" ca="true" dt2D="false" dtr="false" t="normal">$L106*'Макро'!AC$56</f>
        <v>0</v>
      </c>
      <c r="AL106" s="244" t="n">
        <f aca="false" ca="true" dt2D="false" dtr="false" t="normal">$L106*'Макро'!AD$56</f>
        <v>0</v>
      </c>
      <c r="AM106" s="244" t="n">
        <f aca="false" ca="true" dt2D="false" dtr="false" t="normal">$L106*'Макро'!AE$56</f>
        <v>0</v>
      </c>
      <c r="AN106" s="244" t="n">
        <f aca="false" ca="true" dt2D="false" dtr="false" t="normal">$L106*'Макро'!AF$56</f>
        <v>0</v>
      </c>
      <c r="AO106" s="244" t="n">
        <f aca="false" ca="true" dt2D="false" dtr="false" t="normal">$L106*'Макро'!AG$56</f>
        <v>0</v>
      </c>
      <c r="AP106" s="244" t="n">
        <f aca="false" ca="true" dt2D="false" dtr="false" t="normal">$L106*'Макро'!AH$56</f>
        <v>0</v>
      </c>
      <c r="AQ106" s="244" t="n">
        <f aca="false" ca="true" dt2D="false" dtr="false" t="normal">$L106*'Макро'!AI$56</f>
        <v>0</v>
      </c>
      <c r="AR106" s="244" t="n">
        <f aca="false" ca="true" dt2D="false" dtr="false" t="normal">$L106*'Макро'!AJ$56</f>
        <v>0</v>
      </c>
      <c r="AS106" s="244" t="n">
        <f aca="false" ca="true" dt2D="false" dtr="false" t="normal">$L106*'Макро'!AK$56</f>
        <v>0</v>
      </c>
      <c r="AT106" s="244" t="n">
        <f aca="false" ca="true" dt2D="false" dtr="false" t="normal">$L106*'Макро'!AL$56</f>
        <v>0</v>
      </c>
      <c r="AU106" s="244" t="n">
        <f aca="false" ca="true" dt2D="false" dtr="false" t="normal">$L106*'Макро'!AM$56</f>
        <v>0</v>
      </c>
      <c r="AV106" s="244" t="n">
        <f aca="false" ca="true" dt2D="false" dtr="false" t="normal">$L106*'Макро'!AN$56</f>
        <v>0</v>
      </c>
      <c r="AW106" s="244" t="n">
        <f aca="false" ca="true" dt2D="false" dtr="false" t="normal">$L106*'Макро'!AO$56</f>
        <v>0</v>
      </c>
      <c r="AX106" s="244" t="n">
        <f aca="false" ca="true" dt2D="false" dtr="false" t="normal">$L106*'Макро'!AP$56</f>
        <v>0</v>
      </c>
      <c r="AY106" s="244" t="n">
        <f aca="false" ca="true" dt2D="false" dtr="false" t="normal">$L106*'Макро'!AQ$56</f>
        <v>0</v>
      </c>
      <c r="AZ106" s="244" t="n">
        <f aca="false" ca="true" dt2D="false" dtr="false" t="normal">$L106*'Макро'!AR$56</f>
        <v>0</v>
      </c>
      <c r="BA106" s="244" t="n">
        <f aca="false" ca="true" dt2D="false" dtr="false" t="normal">$L106*'Макро'!AS$56</f>
        <v>0</v>
      </c>
      <c r="BB106" s="244" t="n">
        <f aca="false" ca="true" dt2D="false" dtr="false" t="normal">$L106*'Макро'!AT$56</f>
        <v>0</v>
      </c>
      <c r="BC106" s="244" t="n">
        <f aca="false" ca="true" dt2D="false" dtr="false" t="normal">$L106*'Макро'!AU$56</f>
        <v>0</v>
      </c>
      <c r="BD106" s="244" t="n">
        <f aca="false" ca="true" dt2D="false" dtr="false" t="normal">$L106*'Макро'!AV$56</f>
        <v>0</v>
      </c>
      <c r="BE106" s="244" t="n">
        <f aca="false" ca="true" dt2D="false" dtr="false" t="normal">$L106*'Макро'!AW$56</f>
        <v>0</v>
      </c>
      <c r="BF106" s="244" t="n">
        <f aca="false" ca="true" dt2D="false" dtr="false" t="normal">$L106*'Макро'!AX$56</f>
        <v>0</v>
      </c>
      <c r="BG106" s="244" t="n">
        <f aca="false" ca="true" dt2D="false" dtr="false" t="normal">$L106*'Макро'!AY$56</f>
        <v>0</v>
      </c>
      <c r="BH106" s="244" t="n">
        <f aca="false" ca="true" dt2D="false" dtr="false" t="normal">$L106*'Макро'!AZ$56</f>
        <v>0</v>
      </c>
      <c r="BI106" s="244" t="n">
        <f aca="false" ca="true" dt2D="false" dtr="false" t="normal">$L106*'Макро'!BA$56</f>
        <v>0</v>
      </c>
      <c r="BJ106" s="244" t="n">
        <f aca="false" ca="true" dt2D="false" dtr="false" t="normal">$L106*'Макро'!BB$56</f>
        <v>0</v>
      </c>
      <c r="BK106" s="244" t="n">
        <f aca="false" ca="true" dt2D="false" dtr="false" t="normal">$L106*'Макро'!BC$56</f>
        <v>0</v>
      </c>
      <c r="BL106" s="244" t="n">
        <f aca="false" ca="true" dt2D="false" dtr="false" t="normal">$L106*'Макро'!BD$56</f>
        <v>0</v>
      </c>
      <c r="BM106" s="244" t="n">
        <f aca="false" ca="true" dt2D="false" dtr="false" t="normal">$L106*'Макро'!BE$56</f>
        <v>0</v>
      </c>
      <c r="BN106" s="244" t="n">
        <f aca="false" ca="true" dt2D="false" dtr="false" t="normal">$L106*'Макро'!BF$56</f>
        <v>0</v>
      </c>
      <c r="BO106" s="244" t="n">
        <f aca="false" ca="true" dt2D="false" dtr="false" t="normal">$L106*'Макро'!BG$56</f>
        <v>0</v>
      </c>
      <c r="BP106" s="244" t="n">
        <f aca="false" ca="true" dt2D="false" dtr="false" t="normal">$L106*'Макро'!BH$56</f>
        <v>0</v>
      </c>
      <c r="BQ106" s="244" t="n">
        <f aca="false" ca="true" dt2D="false" dtr="false" t="normal">$L106*'Макро'!BI$56</f>
        <v>0</v>
      </c>
      <c r="BR106" s="244" t="n">
        <f aca="false" ca="true" dt2D="false" dtr="false" t="normal">$L106*'Макро'!BJ$56</f>
        <v>0</v>
      </c>
      <c r="BS106" s="244" t="n">
        <f aca="false" ca="true" dt2D="false" dtr="false" t="normal">$L106*'Макро'!BK$56</f>
        <v>0</v>
      </c>
      <c r="BT106" s="244" t="n">
        <f aca="false" ca="true" dt2D="false" dtr="false" t="normal">$L106*'Макро'!BL$56</f>
        <v>0</v>
      </c>
    </row>
    <row hidden="true" ht="16.5" outlineLevel="1" r="107">
      <c r="D107" s="506" t="e">
        <f aca="false" ca="false" dt2D="false" dtr="false" t="normal">D106</f>
        <v>#N/A</v>
      </c>
      <c r="E107" s="506" t="e">
        <f aca="false" ca="false" dt2D="false" dtr="false" t="normal">E106</f>
        <v>#N/A</v>
      </c>
      <c r="F107" s="506" t="e">
        <f aca="false" ca="false" dt2D="false" dtr="false" t="normal">F106</f>
        <v>#N/A</v>
      </c>
      <c r="G107" s="683" t="n">
        <f aca="false" ca="false" dt2D="false" dtr="false" t="normal">G106</f>
        <v>0</v>
      </c>
      <c r="I107" s="672" t="str">
        <f aca="false" ca="false" dt2D="false" dtr="false" t="normal">I101</f>
        <v>долгосрочные абонементы </v>
      </c>
      <c r="J107" s="672" t="n"/>
      <c r="K107" s="244" t="n"/>
      <c r="L107" s="568" t="n"/>
      <c r="M107" s="244" t="n">
        <f aca="false" ca="false" dt2D="false" dtr="false" t="normal">$L107*'Макро'!E$56</f>
        <v>0</v>
      </c>
      <c r="N107" s="244" t="n">
        <f aca="false" ca="true" dt2D="false" dtr="false" t="normal">$L107*'Макро'!F$56</f>
        <v>0</v>
      </c>
      <c r="O107" s="244" t="n">
        <f aca="false" ca="true" dt2D="false" dtr="false" t="normal">$L107*'Макро'!G$56</f>
        <v>0</v>
      </c>
      <c r="P107" s="244" t="n">
        <f aca="false" ca="true" dt2D="false" dtr="false" t="normal">$L107*'Макро'!H$56</f>
        <v>0</v>
      </c>
      <c r="Q107" s="244" t="n">
        <f aca="false" ca="true" dt2D="false" dtr="false" t="normal">$L107*'Макро'!I$56</f>
        <v>0</v>
      </c>
      <c r="R107" s="244" t="n">
        <f aca="false" ca="true" dt2D="false" dtr="false" t="normal">$L107*'Макро'!J$56</f>
        <v>0</v>
      </c>
      <c r="S107" s="244" t="n">
        <f aca="false" ca="true" dt2D="false" dtr="false" t="normal">$L107*'Макро'!K$56</f>
        <v>0</v>
      </c>
      <c r="T107" s="244" t="n">
        <f aca="false" ca="true" dt2D="false" dtr="false" t="normal">$L107*'Макро'!L$56</f>
        <v>0</v>
      </c>
      <c r="U107" s="244" t="n">
        <f aca="false" ca="true" dt2D="false" dtr="false" t="normal">$L107*'Макро'!M$56</f>
        <v>0</v>
      </c>
      <c r="V107" s="244" t="n">
        <f aca="false" ca="true" dt2D="false" dtr="false" t="normal">$L107*'Макро'!N$56</f>
        <v>0</v>
      </c>
      <c r="W107" s="244" t="n">
        <f aca="false" ca="true" dt2D="false" dtr="false" t="normal">$L107*'Макро'!O$56</f>
        <v>0</v>
      </c>
      <c r="X107" s="244" t="n">
        <f aca="false" ca="true" dt2D="false" dtr="false" t="normal">$L107*'Макро'!P$56</f>
        <v>0</v>
      </c>
      <c r="Y107" s="244" t="n">
        <f aca="false" ca="true" dt2D="false" dtr="false" t="normal">$L107*'Макро'!Q$56</f>
        <v>0</v>
      </c>
      <c r="Z107" s="244" t="n">
        <f aca="false" ca="true" dt2D="false" dtr="false" t="normal">$L107*'Макро'!R$56</f>
        <v>0</v>
      </c>
      <c r="AA107" s="244" t="n">
        <f aca="false" ca="true" dt2D="false" dtr="false" t="normal">$L107*'Макро'!S$56</f>
        <v>0</v>
      </c>
      <c r="AB107" s="244" t="n">
        <f aca="false" ca="true" dt2D="false" dtr="false" t="normal">$L107*'Макро'!T$56</f>
        <v>0</v>
      </c>
      <c r="AC107" s="244" t="n">
        <f aca="false" ca="true" dt2D="false" dtr="false" t="normal">$L107*'Макро'!U$56</f>
        <v>0</v>
      </c>
      <c r="AD107" s="244" t="n">
        <f aca="false" ca="true" dt2D="false" dtr="false" t="normal">$L107*'Макро'!V$56</f>
        <v>0</v>
      </c>
      <c r="AE107" s="244" t="n">
        <f aca="false" ca="true" dt2D="false" dtr="false" t="normal">$L107*'Макро'!W$56</f>
        <v>0</v>
      </c>
      <c r="AF107" s="244" t="n">
        <f aca="false" ca="true" dt2D="false" dtr="false" t="normal">$L107*'Макро'!X$56</f>
        <v>0</v>
      </c>
      <c r="AG107" s="244" t="n">
        <f aca="false" ca="true" dt2D="false" dtr="false" t="normal">$L107*'Макро'!Y$56</f>
        <v>0</v>
      </c>
      <c r="AH107" s="244" t="n">
        <f aca="false" ca="true" dt2D="false" dtr="false" t="normal">$L107*'Макро'!Z$56</f>
        <v>0</v>
      </c>
      <c r="AI107" s="244" t="n">
        <f aca="false" ca="true" dt2D="false" dtr="false" t="normal">$L107*'Макро'!AA$56</f>
        <v>0</v>
      </c>
      <c r="AJ107" s="244" t="n">
        <f aca="false" ca="true" dt2D="false" dtr="false" t="normal">$L107*'Макро'!AB$56</f>
        <v>0</v>
      </c>
      <c r="AK107" s="244" t="n">
        <f aca="false" ca="true" dt2D="false" dtr="false" t="normal">$L107*'Макро'!AC$56</f>
        <v>0</v>
      </c>
      <c r="AL107" s="244" t="n">
        <f aca="false" ca="true" dt2D="false" dtr="false" t="normal">$L107*'Макро'!AD$56</f>
        <v>0</v>
      </c>
      <c r="AM107" s="244" t="n">
        <f aca="false" ca="true" dt2D="false" dtr="false" t="normal">$L107*'Макро'!AE$56</f>
        <v>0</v>
      </c>
      <c r="AN107" s="244" t="n">
        <f aca="false" ca="true" dt2D="false" dtr="false" t="normal">$L107*'Макро'!AF$56</f>
        <v>0</v>
      </c>
      <c r="AO107" s="244" t="n">
        <f aca="false" ca="true" dt2D="false" dtr="false" t="normal">$L107*'Макро'!AG$56</f>
        <v>0</v>
      </c>
      <c r="AP107" s="244" t="n">
        <f aca="false" ca="true" dt2D="false" dtr="false" t="normal">$L107*'Макро'!AH$56</f>
        <v>0</v>
      </c>
      <c r="AQ107" s="244" t="n">
        <f aca="false" ca="true" dt2D="false" dtr="false" t="normal">$L107*'Макро'!AI$56</f>
        <v>0</v>
      </c>
      <c r="AR107" s="244" t="n">
        <f aca="false" ca="true" dt2D="false" dtr="false" t="normal">$L107*'Макро'!AJ$56</f>
        <v>0</v>
      </c>
      <c r="AS107" s="244" t="n">
        <f aca="false" ca="true" dt2D="false" dtr="false" t="normal">$L107*'Макро'!AK$56</f>
        <v>0</v>
      </c>
      <c r="AT107" s="244" t="n">
        <f aca="false" ca="true" dt2D="false" dtr="false" t="normal">$L107*'Макро'!AL$56</f>
        <v>0</v>
      </c>
      <c r="AU107" s="244" t="n">
        <f aca="false" ca="true" dt2D="false" dtr="false" t="normal">$L107*'Макро'!AM$56</f>
        <v>0</v>
      </c>
      <c r="AV107" s="244" t="n">
        <f aca="false" ca="true" dt2D="false" dtr="false" t="normal">$L107*'Макро'!AN$56</f>
        <v>0</v>
      </c>
      <c r="AW107" s="244" t="n">
        <f aca="false" ca="true" dt2D="false" dtr="false" t="normal">$L107*'Макро'!AO$56</f>
        <v>0</v>
      </c>
      <c r="AX107" s="244" t="n">
        <f aca="false" ca="true" dt2D="false" dtr="false" t="normal">$L107*'Макро'!AP$56</f>
        <v>0</v>
      </c>
      <c r="AY107" s="244" t="n">
        <f aca="false" ca="true" dt2D="false" dtr="false" t="normal">$L107*'Макро'!AQ$56</f>
        <v>0</v>
      </c>
      <c r="AZ107" s="244" t="n">
        <f aca="false" ca="true" dt2D="false" dtr="false" t="normal">$L107*'Макро'!AR$56</f>
        <v>0</v>
      </c>
      <c r="BA107" s="244" t="n">
        <f aca="false" ca="true" dt2D="false" dtr="false" t="normal">$L107*'Макро'!AS$56</f>
        <v>0</v>
      </c>
      <c r="BB107" s="244" t="n">
        <f aca="false" ca="true" dt2D="false" dtr="false" t="normal">$L107*'Макро'!AT$56</f>
        <v>0</v>
      </c>
      <c r="BC107" s="244" t="n">
        <f aca="false" ca="true" dt2D="false" dtr="false" t="normal">$L107*'Макро'!AU$56</f>
        <v>0</v>
      </c>
      <c r="BD107" s="244" t="n">
        <f aca="false" ca="true" dt2D="false" dtr="false" t="normal">$L107*'Макро'!AV$56</f>
        <v>0</v>
      </c>
      <c r="BE107" s="244" t="n">
        <f aca="false" ca="true" dt2D="false" dtr="false" t="normal">$L107*'Макро'!AW$56</f>
        <v>0</v>
      </c>
      <c r="BF107" s="244" t="n">
        <f aca="false" ca="true" dt2D="false" dtr="false" t="normal">$L107*'Макро'!AX$56</f>
        <v>0</v>
      </c>
      <c r="BG107" s="244" t="n">
        <f aca="false" ca="true" dt2D="false" dtr="false" t="normal">$L107*'Макро'!AY$56</f>
        <v>0</v>
      </c>
      <c r="BH107" s="244" t="n">
        <f aca="false" ca="true" dt2D="false" dtr="false" t="normal">$L107*'Макро'!AZ$56</f>
        <v>0</v>
      </c>
      <c r="BI107" s="244" t="n">
        <f aca="false" ca="true" dt2D="false" dtr="false" t="normal">$L107*'Макро'!BA$56</f>
        <v>0</v>
      </c>
      <c r="BJ107" s="244" t="n">
        <f aca="false" ca="true" dt2D="false" dtr="false" t="normal">$L107*'Макро'!BB$56</f>
        <v>0</v>
      </c>
      <c r="BK107" s="244" t="n">
        <f aca="false" ca="true" dt2D="false" dtr="false" t="normal">$L107*'Макро'!BC$56</f>
        <v>0</v>
      </c>
      <c r="BL107" s="244" t="n">
        <f aca="false" ca="true" dt2D="false" dtr="false" t="normal">$L107*'Макро'!BD$56</f>
        <v>0</v>
      </c>
      <c r="BM107" s="244" t="n">
        <f aca="false" ca="true" dt2D="false" dtr="false" t="normal">$L107*'Макро'!BE$56</f>
        <v>0</v>
      </c>
      <c r="BN107" s="244" t="n">
        <f aca="false" ca="true" dt2D="false" dtr="false" t="normal">$L107*'Макро'!BF$56</f>
        <v>0</v>
      </c>
      <c r="BO107" s="244" t="n">
        <f aca="false" ca="true" dt2D="false" dtr="false" t="normal">$L107*'Макро'!BG$56</f>
        <v>0</v>
      </c>
      <c r="BP107" s="244" t="n">
        <f aca="false" ca="true" dt2D="false" dtr="false" t="normal">$L107*'Макро'!BH$56</f>
        <v>0</v>
      </c>
      <c r="BQ107" s="244" t="n">
        <f aca="false" ca="true" dt2D="false" dtr="false" t="normal">$L107*'Макро'!BI$56</f>
        <v>0</v>
      </c>
      <c r="BR107" s="244" t="n">
        <f aca="false" ca="true" dt2D="false" dtr="false" t="normal">$L107*'Макро'!BJ$56</f>
        <v>0</v>
      </c>
      <c r="BS107" s="244" t="n">
        <f aca="false" ca="true" dt2D="false" dtr="false" t="normal">$L107*'Макро'!BK$56</f>
        <v>0</v>
      </c>
      <c r="BT107" s="244" t="n">
        <f aca="false" ca="true" dt2D="false" dtr="false" t="normal">$L107*'Макро'!BL$56</f>
        <v>0</v>
      </c>
    </row>
    <row hidden="true" ht="16.5" outlineLevel="1" r="108">
      <c r="D108" s="506" t="e">
        <f aca="false" ca="false" dt2D="false" dtr="false" t="normal">D107</f>
        <v>#N/A</v>
      </c>
      <c r="E108" s="506" t="e">
        <f aca="false" ca="false" dt2D="false" dtr="false" t="normal">E107</f>
        <v>#N/A</v>
      </c>
      <c r="F108" s="506" t="e">
        <f aca="false" ca="false" dt2D="false" dtr="false" t="normal">F107</f>
        <v>#N/A</v>
      </c>
      <c r="G108" s="683" t="n">
        <f aca="false" ca="false" dt2D="false" dtr="false" t="normal">G107</f>
        <v>0</v>
      </c>
      <c r="I108" s="672" t="n"/>
      <c r="J108" s="672" t="n"/>
      <c r="K108" s="244" t="n"/>
      <c r="L108" s="568" t="n"/>
      <c r="M108" s="244" t="n"/>
      <c r="N108" s="244" t="n"/>
      <c r="O108" s="244" t="n"/>
      <c r="P108" s="244" t="n"/>
      <c r="Q108" s="244" t="n"/>
      <c r="R108" s="244" t="n"/>
      <c r="S108" s="244" t="n"/>
      <c r="T108" s="244" t="n"/>
      <c r="U108" s="244" t="n"/>
      <c r="V108" s="244" t="n"/>
      <c r="W108" s="244" t="n"/>
      <c r="X108" s="244" t="n"/>
      <c r="Y108" s="244" t="n"/>
      <c r="Z108" s="244" t="n"/>
      <c r="AA108" s="244" t="n"/>
      <c r="AB108" s="244" t="n"/>
      <c r="AC108" s="244" t="n"/>
      <c r="AD108" s="244" t="n"/>
      <c r="AE108" s="244" t="n"/>
      <c r="AF108" s="244" t="n"/>
      <c r="AG108" s="244" t="n"/>
      <c r="AH108" s="244" t="n"/>
      <c r="AI108" s="244" t="n"/>
      <c r="AJ108" s="244" t="n"/>
      <c r="AK108" s="244" t="n"/>
      <c r="AL108" s="244" t="n"/>
      <c r="AM108" s="244" t="n"/>
      <c r="AN108" s="244" t="n"/>
      <c r="AO108" s="244" t="n"/>
      <c r="AP108" s="244" t="n"/>
      <c r="AQ108" s="244" t="n"/>
      <c r="AR108" s="244" t="n"/>
      <c r="AS108" s="244" t="n"/>
      <c r="AT108" s="244" t="n"/>
      <c r="AU108" s="244" t="n"/>
      <c r="AV108" s="244" t="n"/>
      <c r="AW108" s="244" t="n"/>
      <c r="AX108" s="244" t="n"/>
      <c r="AY108" s="244" t="n"/>
      <c r="AZ108" s="244" t="n"/>
      <c r="BA108" s="244" t="n"/>
      <c r="BB108" s="244" t="n"/>
      <c r="BC108" s="244" t="n"/>
      <c r="BD108" s="244" t="n"/>
      <c r="BE108" s="244" t="n"/>
      <c r="BF108" s="244" t="n"/>
      <c r="BG108" s="244" t="n"/>
      <c r="BH108" s="244" t="n"/>
      <c r="BI108" s="244" t="n"/>
      <c r="BJ108" s="244" t="n"/>
      <c r="BK108" s="244" t="n"/>
      <c r="BL108" s="244" t="n"/>
      <c r="BM108" s="244" t="n"/>
      <c r="BN108" s="244" t="n"/>
      <c r="BO108" s="244" t="n"/>
      <c r="BP108" s="244" t="n"/>
      <c r="BQ108" s="244" t="n"/>
      <c r="BR108" s="244" t="n"/>
      <c r="BS108" s="244" t="n"/>
      <c r="BT108" s="244" t="n"/>
    </row>
    <row customFormat="true" hidden="true" ht="16.5" outlineLevel="1" r="109" s="17">
      <c r="A109" s="515" t="n"/>
      <c r="B109" s="515" t="n"/>
      <c r="C109" s="481" t="s">
        <v>64</v>
      </c>
      <c r="D109" s="506" t="e">
        <f aca="false" ca="false" dt2D="false" dtr="false" t="normal">D108</f>
        <v>#N/A</v>
      </c>
      <c r="E109" s="506" t="e">
        <f aca="false" ca="false" dt2D="false" dtr="false" t="normal">E108</f>
        <v>#N/A</v>
      </c>
      <c r="F109" s="506" t="e">
        <f aca="false" ca="false" dt2D="false" dtr="false" t="normal">F108</f>
        <v>#N/A</v>
      </c>
      <c r="G109" s="683" t="n">
        <f aca="false" ca="false" dt2D="false" dtr="false" t="normal">G108</f>
        <v>0</v>
      </c>
      <c r="H109" s="675" t="n"/>
      <c r="I109" s="268" t="s">
        <v>790</v>
      </c>
      <c r="K109" s="686" t="n"/>
      <c r="L109" s="572" t="n">
        <f aca="false" ca="true" dt2D="false" dtr="false" t="normal">SUM(M109:BT109)</f>
        <v>0</v>
      </c>
      <c r="M109" s="572" t="n">
        <f aca="false" ca="false" dt2D="false" dtr="false" t="normal">SUMPRODUCT(M99:M102, M105:M108)*'Периоды'!L$39</f>
        <v>0</v>
      </c>
      <c r="N109" s="572" t="n">
        <f aca="false" ca="true" dt2D="false" dtr="false" t="normal">SUMPRODUCT(N99:N102, N105:N108)*'Периоды'!M$39</f>
        <v>0</v>
      </c>
      <c r="O109" s="572" t="n">
        <f aca="false" ca="true" dt2D="false" dtr="false" t="normal">SUMPRODUCT(O99:O102, O105:O108)*'Периоды'!N$39</f>
        <v>0</v>
      </c>
      <c r="P109" s="572" t="n">
        <f aca="false" ca="true" dt2D="false" dtr="false" t="normal">SUMPRODUCT(P99:P102, P105:P108)*'Периоды'!O$39</f>
        <v>0</v>
      </c>
      <c r="Q109" s="572" t="n">
        <f aca="false" ca="true" dt2D="false" dtr="false" t="normal">SUMPRODUCT(Q99:Q102, Q105:Q108)*'Периоды'!P$39</f>
        <v>0</v>
      </c>
      <c r="R109" s="572" t="n">
        <f aca="false" ca="true" dt2D="false" dtr="false" t="normal">SUMPRODUCT(R99:R102, R105:R108)*'Периоды'!Q$39</f>
        <v>0</v>
      </c>
      <c r="S109" s="572" t="n">
        <f aca="false" ca="true" dt2D="false" dtr="false" t="normal">SUMPRODUCT(S99:S102, S105:S108)*'Периоды'!R$39</f>
        <v>0</v>
      </c>
      <c r="T109" s="572" t="n">
        <f aca="false" ca="true" dt2D="false" dtr="false" t="normal">SUMPRODUCT(T99:T102, T105:T108)*'Периоды'!S$39</f>
        <v>0</v>
      </c>
      <c r="U109" s="572" t="n">
        <f aca="false" ca="true" dt2D="false" dtr="false" t="normal">SUMPRODUCT(U99:U102, U105:U108)*'Периоды'!T$39</f>
        <v>0</v>
      </c>
      <c r="V109" s="572" t="n">
        <f aca="false" ca="true" dt2D="false" dtr="false" t="normal">SUMPRODUCT(V99:V102, V105:V108)*'Периоды'!U$39</f>
        <v>0</v>
      </c>
      <c r="W109" s="572" t="n">
        <f aca="false" ca="true" dt2D="false" dtr="false" t="normal">SUMPRODUCT(W99:W102, W105:W108)*'Периоды'!V$39</f>
        <v>0</v>
      </c>
      <c r="X109" s="572" t="n">
        <f aca="false" ca="true" dt2D="false" dtr="false" t="normal">SUMPRODUCT(X99:X102, X105:X108)*'Периоды'!W$39</f>
        <v>0</v>
      </c>
      <c r="Y109" s="572" t="n">
        <f aca="false" ca="true" dt2D="false" dtr="false" t="normal">SUMPRODUCT(Y99:Y102, Y105:Y108)*'Периоды'!X$39</f>
        <v>0</v>
      </c>
      <c r="Z109" s="572" t="n">
        <f aca="false" ca="true" dt2D="false" dtr="false" t="normal">SUMPRODUCT(Z99:Z102, Z105:Z108)*'Периоды'!Y$39</f>
        <v>0</v>
      </c>
      <c r="AA109" s="572" t="n">
        <f aca="false" ca="true" dt2D="false" dtr="false" t="normal">SUMPRODUCT(AA99:AA102, AA105:AA108)*'Периоды'!Z$39</f>
        <v>0</v>
      </c>
      <c r="AB109" s="572" t="n">
        <f aca="false" ca="true" dt2D="false" dtr="false" t="normal">SUMPRODUCT(AB99:AB102, AB105:AB108)*'Периоды'!AA$39</f>
        <v>0</v>
      </c>
      <c r="AC109" s="572" t="n">
        <f aca="false" ca="true" dt2D="false" dtr="false" t="normal">SUMPRODUCT(AC99:AC102, AC105:AC108)*'Периоды'!AB$39</f>
        <v>0</v>
      </c>
      <c r="AD109" s="572" t="n">
        <f aca="false" ca="true" dt2D="false" dtr="false" t="normal">SUMPRODUCT(AD99:AD102, AD105:AD108)*'Периоды'!AC$39</f>
        <v>0</v>
      </c>
      <c r="AE109" s="572" t="n">
        <f aca="false" ca="true" dt2D="false" dtr="false" t="normal">SUMPRODUCT(AE99:AE102, AE105:AE108)*'Периоды'!AD$39</f>
        <v>0</v>
      </c>
      <c r="AF109" s="572" t="n">
        <f aca="false" ca="true" dt2D="false" dtr="false" t="normal">SUMPRODUCT(AF99:AF102, AF105:AF108)*'Периоды'!AE$39</f>
        <v>0</v>
      </c>
      <c r="AG109" s="572" t="n">
        <f aca="false" ca="true" dt2D="false" dtr="false" t="normal">SUMPRODUCT(AG99:AG102, AG105:AG108)*'Периоды'!AF$39</f>
        <v>0</v>
      </c>
      <c r="AH109" s="572" t="n">
        <f aca="false" ca="true" dt2D="false" dtr="false" t="normal">SUMPRODUCT(AH99:AH102, AH105:AH108)*'Периоды'!AG$39</f>
        <v>0</v>
      </c>
      <c r="AI109" s="572" t="n">
        <f aca="false" ca="true" dt2D="false" dtr="false" t="normal">SUMPRODUCT(AI99:AI102, AI105:AI108)*'Периоды'!AH$39</f>
        <v>0</v>
      </c>
      <c r="AJ109" s="572" t="n">
        <f aca="false" ca="true" dt2D="false" dtr="false" t="normal">SUMPRODUCT(AJ99:AJ102, AJ105:AJ108)*'Периоды'!AI$39</f>
        <v>0</v>
      </c>
      <c r="AK109" s="572" t="n">
        <f aca="false" ca="true" dt2D="false" dtr="false" t="normal">SUMPRODUCT(AK99:AK102, AK105:AK108)*'Периоды'!AJ$39</f>
        <v>0</v>
      </c>
      <c r="AL109" s="572" t="n">
        <f aca="false" ca="true" dt2D="false" dtr="false" t="normal">SUMPRODUCT(AL99:AL102, AL105:AL108)*'Периоды'!AK$39</f>
        <v>0</v>
      </c>
      <c r="AM109" s="572" t="n">
        <f aca="false" ca="true" dt2D="false" dtr="false" t="normal">SUMPRODUCT(AM99:AM102, AM105:AM108)*'Периоды'!AL$39</f>
        <v>0</v>
      </c>
      <c r="AN109" s="572" t="n">
        <f aca="false" ca="true" dt2D="false" dtr="false" t="normal">SUMPRODUCT(AN99:AN102, AN105:AN108)*'Периоды'!AM$39</f>
        <v>0</v>
      </c>
      <c r="AO109" s="572" t="n">
        <f aca="false" ca="true" dt2D="false" dtr="false" t="normal">SUMPRODUCT(AO99:AO102, AO105:AO108)*'Периоды'!AN$39</f>
        <v>0</v>
      </c>
      <c r="AP109" s="572" t="n">
        <f aca="false" ca="true" dt2D="false" dtr="false" t="normal">SUMPRODUCT(AP99:AP102, AP105:AP108)*'Периоды'!AO$39</f>
        <v>0</v>
      </c>
      <c r="AQ109" s="572" t="n">
        <f aca="false" ca="true" dt2D="false" dtr="false" t="normal">SUMPRODUCT(AQ99:AQ102, AQ105:AQ108)*'Периоды'!AP$39</f>
        <v>0</v>
      </c>
      <c r="AR109" s="572" t="n">
        <f aca="false" ca="true" dt2D="false" dtr="false" t="normal">SUMPRODUCT(AR99:AR102, AR105:AR108)*'Периоды'!AQ$39</f>
        <v>0</v>
      </c>
      <c r="AS109" s="572" t="n">
        <f aca="false" ca="true" dt2D="false" dtr="false" t="normal">SUMPRODUCT(AS99:AS102, AS105:AS108)*'Периоды'!AR$39</f>
        <v>0</v>
      </c>
      <c r="AT109" s="572" t="n">
        <f aca="false" ca="true" dt2D="false" dtr="false" t="normal">SUMPRODUCT(AT99:AT102, AT105:AT108)*'Периоды'!AS$39</f>
        <v>0</v>
      </c>
      <c r="AU109" s="572" t="n">
        <f aca="false" ca="true" dt2D="false" dtr="false" t="normal">SUMPRODUCT(AU99:AU102, AU105:AU108)*'Периоды'!AT$39</f>
        <v>0</v>
      </c>
      <c r="AV109" s="572" t="n">
        <f aca="false" ca="true" dt2D="false" dtr="false" t="normal">SUMPRODUCT(AV99:AV102, AV105:AV108)*'Периоды'!AU$39</f>
        <v>0</v>
      </c>
      <c r="AW109" s="572" t="n">
        <f aca="false" ca="true" dt2D="false" dtr="false" t="normal">SUMPRODUCT(AW99:AW102, AW105:AW108)*'Периоды'!AV$39</f>
        <v>0</v>
      </c>
      <c r="AX109" s="572" t="n">
        <f aca="false" ca="true" dt2D="false" dtr="false" t="normal">SUMPRODUCT(AX99:AX102, AX105:AX108)*'Периоды'!AW$39</f>
        <v>0</v>
      </c>
      <c r="AY109" s="572" t="n">
        <f aca="false" ca="true" dt2D="false" dtr="false" t="normal">SUMPRODUCT(AY99:AY102, AY105:AY108)*'Периоды'!AX$39</f>
        <v>0</v>
      </c>
      <c r="AZ109" s="572" t="n">
        <f aca="false" ca="true" dt2D="false" dtr="false" t="normal">SUMPRODUCT(AZ99:AZ102, AZ105:AZ108)*'Периоды'!AY$39</f>
        <v>0</v>
      </c>
      <c r="BA109" s="572" t="n">
        <f aca="false" ca="true" dt2D="false" dtr="false" t="normal">SUMPRODUCT(BA99:BA102, BA105:BA108)*'Периоды'!AZ$39</f>
        <v>0</v>
      </c>
      <c r="BB109" s="572" t="n">
        <f aca="false" ca="true" dt2D="false" dtr="false" t="normal">SUMPRODUCT(BB99:BB102, BB105:BB108)*'Периоды'!BA$39</f>
        <v>0</v>
      </c>
      <c r="BC109" s="572" t="n">
        <f aca="false" ca="true" dt2D="false" dtr="false" t="normal">SUMPRODUCT(BC99:BC102, BC105:BC108)*'Периоды'!BB$39</f>
        <v>0</v>
      </c>
      <c r="BD109" s="572" t="n">
        <f aca="false" ca="true" dt2D="false" dtr="false" t="normal">SUMPRODUCT(BD99:BD102, BD105:BD108)*'Периоды'!BC$39</f>
        <v>0</v>
      </c>
      <c r="BE109" s="572" t="n">
        <f aca="false" ca="true" dt2D="false" dtr="false" t="normal">SUMPRODUCT(BE99:BE102, BE105:BE108)*'Периоды'!BD$39</f>
        <v>0</v>
      </c>
      <c r="BF109" s="572" t="n">
        <f aca="false" ca="true" dt2D="false" dtr="false" t="normal">SUMPRODUCT(BF99:BF102, BF105:BF108)*'Периоды'!BE$39</f>
        <v>0</v>
      </c>
      <c r="BG109" s="572" t="n">
        <f aca="false" ca="true" dt2D="false" dtr="false" t="normal">SUMPRODUCT(BG99:BG102, BG105:BG108)*'Периоды'!BF$39</f>
        <v>0</v>
      </c>
      <c r="BH109" s="572" t="n">
        <f aca="false" ca="true" dt2D="false" dtr="false" t="normal">SUMPRODUCT(BH99:BH102, BH105:BH108)*'Периоды'!BG$39</f>
        <v>0</v>
      </c>
      <c r="BI109" s="572" t="n">
        <f aca="false" ca="true" dt2D="false" dtr="false" t="normal">SUMPRODUCT(BI99:BI102, BI105:BI108)*'Периоды'!BH$39</f>
        <v>0</v>
      </c>
      <c r="BJ109" s="572" t="n">
        <f aca="false" ca="true" dt2D="false" dtr="false" t="normal">SUMPRODUCT(BJ99:BJ102, BJ105:BJ108)*'Периоды'!BI$39</f>
        <v>0</v>
      </c>
      <c r="BK109" s="572" t="n">
        <f aca="false" ca="true" dt2D="false" dtr="false" t="normal">SUMPRODUCT(BK99:BK102, BK105:BK108)*'Периоды'!BJ$39</f>
        <v>0</v>
      </c>
      <c r="BL109" s="572" t="n">
        <f aca="false" ca="true" dt2D="false" dtr="false" t="normal">SUMPRODUCT(BL99:BL102, BL105:BL108)*'Периоды'!BK$39</f>
        <v>0</v>
      </c>
      <c r="BM109" s="572" t="n">
        <f aca="false" ca="true" dt2D="false" dtr="false" t="normal">SUMPRODUCT(BM99:BM102, BM105:BM108)*'Периоды'!BL$39</f>
        <v>0</v>
      </c>
      <c r="BN109" s="572" t="n">
        <f aca="false" ca="true" dt2D="false" dtr="false" t="normal">SUMPRODUCT(BN99:BN102, BN105:BN108)*'Периоды'!BM$39</f>
        <v>0</v>
      </c>
      <c r="BO109" s="572" t="n">
        <f aca="false" ca="true" dt2D="false" dtr="false" t="normal">SUMPRODUCT(BO99:BO102, BO105:BO108)*'Периоды'!BN$39</f>
        <v>0</v>
      </c>
      <c r="BP109" s="572" t="n">
        <f aca="false" ca="true" dt2D="false" dtr="false" t="normal">SUMPRODUCT(BP99:BP102, BP105:BP108)*'Периоды'!BO$39</f>
        <v>0</v>
      </c>
      <c r="BQ109" s="572" t="n">
        <f aca="false" ca="true" dt2D="false" dtr="false" t="normal">SUMPRODUCT(BQ99:BQ102, BQ105:BQ108)*'Периоды'!BP$39</f>
        <v>0</v>
      </c>
      <c r="BR109" s="572" t="n">
        <f aca="false" ca="true" dt2D="false" dtr="false" t="normal">SUMPRODUCT(BR99:BR102, BR105:BR108)*'Периоды'!BQ$39</f>
        <v>0</v>
      </c>
      <c r="BS109" s="572" t="n">
        <f aca="false" ca="true" dt2D="false" dtr="false" t="normal">SUMPRODUCT(BS99:BS102, BS105:BS108)*'Периоды'!BR$39</f>
        <v>0</v>
      </c>
      <c r="BT109" s="572" t="n">
        <f aca="false" ca="true" dt2D="false" dtr="false" t="normal">SUMPRODUCT(BT99:BT102, BT105:BT108)*'Периоды'!BS$39</f>
        <v>0</v>
      </c>
    </row>
    <row customHeight="true" ht="15" outlineLevel="0" r="110">
      <c r="I110" s="429" t="s">
        <v>493</v>
      </c>
    </row>
    <row outlineLevel="0" r="111">
      <c r="I111" s="436" t="s">
        <v>494</v>
      </c>
    </row>
    <row customFormat="true" ht="16.5" outlineLevel="0" r="114" s="677">
      <c r="A114" s="678" t="n"/>
      <c r="B114" s="678" t="n"/>
      <c r="C114" s="678" t="n"/>
      <c r="D114" s="678" t="n"/>
      <c r="E114" s="678" t="n"/>
      <c r="F114" s="678" t="n"/>
      <c r="G114" s="679" t="n"/>
      <c r="H114" s="680" t="n"/>
      <c r="I114" s="681" t="s">
        <v>791</v>
      </c>
      <c r="J114" s="682" t="n"/>
    </row>
    <row customFormat="true" ht="17.25" outlineLevel="0" r="116" s="100">
      <c r="A116" s="481" t="n"/>
      <c r="B116" s="481" t="n"/>
      <c r="C116" s="481" t="n"/>
      <c r="D116" s="481" t="n"/>
      <c r="E116" s="481" t="n"/>
      <c r="F116" s="481" t="n"/>
      <c r="G116" s="485" t="n"/>
      <c r="H116" s="635" t="n"/>
      <c r="I116" s="631" t="s">
        <v>792</v>
      </c>
      <c r="J116" s="631" t="n"/>
      <c r="K116" s="525" t="n"/>
      <c r="L116" s="525" t="n"/>
      <c r="AG116" s="659" t="n"/>
    </row>
    <row customFormat="true" ht="16.5" outlineLevel="0" r="117" s="100">
      <c r="A117" s="481" t="n"/>
      <c r="B117" s="481" t="n"/>
      <c r="C117" s="481" t="n"/>
      <c r="D117" s="481" t="n"/>
      <c r="E117" s="481" t="n"/>
      <c r="F117" s="481" t="n"/>
      <c r="G117" s="485" t="n"/>
      <c r="H117" s="635" t="n"/>
      <c r="I117" s="413" t="s">
        <v>769</v>
      </c>
      <c r="J117" s="413" t="n"/>
      <c r="K117" s="413" t="n"/>
      <c r="L117" s="413" t="n"/>
      <c r="M117" s="413" t="n"/>
      <c r="AG117" s="659" t="n"/>
    </row>
    <row ht="18.75" outlineLevel="0" r="118">
      <c r="A118" s="374" t="n"/>
      <c r="B118" s="374" t="n"/>
      <c r="C118" s="374" t="n">
        <v>1</v>
      </c>
      <c r="D118" s="374" t="e">
        <f aca="false" ca="false" dt2D="false" dtr="false" t="normal">J118</f>
        <v>#N/A</v>
      </c>
      <c r="E118" s="374" t="e">
        <f aca="false" ca="false" dt2D="false" dtr="false" t="normal">VLOOKUP(I118, 'ТехЛист'!$L:$N, 3, 0)</f>
        <v>#N/A</v>
      </c>
      <c r="F118" s="374" t="e">
        <f aca="false" ca="false" dt2D="false" dtr="false" t="normal">K118</f>
        <v>#N/A</v>
      </c>
      <c r="G118" s="374" t="n">
        <f aca="false" ca="false" dt2D="false" dtr="false" t="normal">I118</f>
        <v>0</v>
      </c>
      <c r="H118" s="520" t="s">
        <v>177</v>
      </c>
      <c r="I118" s="416" t="n"/>
      <c r="J118" s="417" t="e">
        <f aca="false" ca="false" dt2D="false" dtr="false" t="normal">VLOOKUP(I118, 'Допущения'!$B$8:$E$15, 4, 0)</f>
        <v>#N/A</v>
      </c>
      <c r="K118" s="418" t="e">
        <f aca="false" ca="false" dt2D="false" dtr="false" t="normal">VLOOKUP(I118, 'ТехЛист'!$L:$M, 2, 0)</f>
        <v>#N/A</v>
      </c>
      <c r="L118" s="418" t="n"/>
      <c r="M118" s="418" t="n"/>
      <c r="N118" s="418" t="n"/>
      <c r="O118" s="418" t="n"/>
      <c r="P118" s="418" t="n"/>
      <c r="Q118" s="418" t="n"/>
      <c r="R118" s="418" t="n"/>
      <c r="S118" s="418" t="n"/>
      <c r="T118" s="418" t="n"/>
      <c r="U118" s="418" t="n"/>
      <c r="V118" s="418" t="n"/>
      <c r="W118" s="418" t="n"/>
      <c r="X118" s="418" t="n"/>
      <c r="Y118" s="418" t="n"/>
      <c r="Z118" s="418" t="n"/>
      <c r="AA118" s="418" t="n"/>
      <c r="AB118" s="418" t="n"/>
      <c r="AC118" s="418" t="n"/>
      <c r="AD118" s="418" t="n"/>
      <c r="AE118" s="418" t="n"/>
      <c r="AF118" s="418" t="n"/>
      <c r="AG118" s="418" t="n"/>
      <c r="AH118" s="418" t="n"/>
      <c r="AI118" s="418" t="n"/>
      <c r="AJ118" s="418" t="n"/>
      <c r="AK118" s="418" t="n"/>
      <c r="AL118" s="418" t="n"/>
      <c r="AM118" s="418" t="n"/>
      <c r="AN118" s="418" t="n"/>
      <c r="AO118" s="418" t="n"/>
      <c r="AP118" s="418" t="n"/>
      <c r="AQ118" s="418" t="n"/>
      <c r="AR118" s="418" t="n"/>
      <c r="AS118" s="418" t="n"/>
      <c r="AT118" s="418" t="n"/>
      <c r="AU118" s="418" t="n"/>
      <c r="AV118" s="418" t="n"/>
      <c r="AW118" s="418" t="n"/>
      <c r="AX118" s="418" t="n"/>
      <c r="AY118" s="418" t="n"/>
      <c r="AZ118" s="418" t="n"/>
      <c r="BA118" s="418" t="n"/>
      <c r="BB118" s="418" t="n"/>
      <c r="BC118" s="418" t="n"/>
      <c r="BD118" s="418" t="n"/>
      <c r="BE118" s="418" t="n"/>
      <c r="BF118" s="418" t="n"/>
      <c r="BG118" s="418" t="n"/>
      <c r="BH118" s="418" t="n"/>
      <c r="BI118" s="418" t="n"/>
      <c r="BJ118" s="418" t="n"/>
      <c r="BK118" s="418" t="n"/>
      <c r="BL118" s="418" t="n"/>
      <c r="BM118" s="418" t="n"/>
      <c r="BN118" s="418" t="n"/>
      <c r="BO118" s="418" t="n"/>
      <c r="BP118" s="418" t="n"/>
      <c r="BQ118" s="418" t="n"/>
      <c r="BR118" s="418" t="n"/>
      <c r="BS118" s="418" t="n"/>
      <c r="BT118" s="418" t="n"/>
    </row>
    <row customFormat="true" hidden="true" ht="16.5" outlineLevel="1" r="119" s="130">
      <c r="A119" s="506" t="n"/>
      <c r="B119" s="506" t="n"/>
      <c r="C119" s="506" t="s">
        <v>489</v>
      </c>
      <c r="D119" s="506" t="e">
        <f aca="false" ca="false" dt2D="false" dtr="false" t="normal">D118</f>
        <v>#N/A</v>
      </c>
      <c r="E119" s="506" t="e">
        <f aca="false" ca="false" dt2D="false" dtr="false" t="normal">E118</f>
        <v>#N/A</v>
      </c>
      <c r="F119" s="506" t="e">
        <f aca="false" ca="false" dt2D="false" dtr="false" t="normal">F118</f>
        <v>#N/A</v>
      </c>
      <c r="G119" s="683" t="n">
        <f aca="false" ca="false" dt2D="false" dtr="false" t="normal">G118</f>
        <v>0</v>
      </c>
      <c r="H119" s="663" t="n"/>
      <c r="I119" s="660" t="s">
        <v>770</v>
      </c>
      <c r="J119" s="660" t="n"/>
      <c r="M119" s="661" t="n"/>
      <c r="N119" s="661" t="n"/>
      <c r="O119" s="661" t="n"/>
      <c r="P119" s="661" t="n"/>
      <c r="Q119" s="661" t="n"/>
      <c r="R119" s="661" t="n"/>
      <c r="S119" s="661" t="n"/>
      <c r="T119" s="661" t="n"/>
      <c r="U119" s="661" t="n"/>
      <c r="V119" s="661" t="n"/>
      <c r="W119" s="661" t="n"/>
      <c r="X119" s="661" t="n"/>
      <c r="Y119" s="661" t="n"/>
      <c r="Z119" s="661" t="n"/>
      <c r="AA119" s="661" t="n"/>
      <c r="AB119" s="661" t="n"/>
      <c r="AC119" s="661" t="n"/>
      <c r="AD119" s="661" t="n"/>
      <c r="AE119" s="661" t="n"/>
      <c r="AF119" s="661" t="n"/>
      <c r="AG119" s="661" t="n"/>
      <c r="AH119" s="661" t="n"/>
      <c r="AI119" s="661" t="n"/>
      <c r="AJ119" s="661" t="n"/>
      <c r="AK119" s="661" t="n"/>
      <c r="AL119" s="661" t="n"/>
      <c r="AM119" s="661" t="n"/>
      <c r="AN119" s="661" t="n"/>
      <c r="AO119" s="661" t="n"/>
      <c r="AP119" s="661" t="n"/>
      <c r="AQ119" s="687" t="n"/>
      <c r="AR119" s="687" t="n"/>
      <c r="AS119" s="687" t="n"/>
      <c r="AT119" s="687" t="n"/>
      <c r="AU119" s="687" t="n"/>
      <c r="AV119" s="687" t="n"/>
      <c r="AW119" s="687" t="n"/>
      <c r="AX119" s="687" t="n"/>
      <c r="AY119" s="687" t="n"/>
      <c r="AZ119" s="687" t="n"/>
      <c r="BA119" s="687" t="n"/>
      <c r="BB119" s="687" t="n"/>
      <c r="BC119" s="687" t="n"/>
      <c r="BD119" s="687" t="n"/>
      <c r="BE119" s="687" t="n"/>
      <c r="BF119" s="687" t="n"/>
      <c r="BG119" s="687" t="n"/>
      <c r="BH119" s="687" t="n"/>
      <c r="BI119" s="687" t="n"/>
      <c r="BJ119" s="687" t="n"/>
      <c r="BK119" s="687" t="n"/>
      <c r="BL119" s="687" t="n"/>
      <c r="BM119" s="687" t="n"/>
      <c r="BN119" s="687" t="n"/>
      <c r="BO119" s="687" t="n"/>
      <c r="BP119" s="687" t="n"/>
      <c r="BQ119" s="687" t="n"/>
      <c r="BR119" s="687" t="n"/>
      <c r="BS119" s="687" t="n"/>
      <c r="BT119" s="687" t="n"/>
    </row>
    <row hidden="true" ht="16.5" outlineLevel="1" r="120">
      <c r="D120" s="506" t="e">
        <f aca="false" ca="false" dt2D="false" dtr="false" t="normal">D119</f>
        <v>#N/A</v>
      </c>
      <c r="E120" s="506" t="e">
        <f aca="false" ca="false" dt2D="false" dtr="false" t="normal">E119</f>
        <v>#N/A</v>
      </c>
      <c r="F120" s="506" t="e">
        <f aca="false" ca="false" dt2D="false" dtr="false" t="normal">F119</f>
        <v>#N/A</v>
      </c>
      <c r="G120" s="683" t="n">
        <f aca="false" ca="false" dt2D="false" dtr="false" t="normal">G119</f>
        <v>0</v>
      </c>
      <c r="I120" s="669" t="n"/>
      <c r="J120" s="669" t="n"/>
      <c r="K120" s="670" t="n"/>
      <c r="L120" s="670" t="n"/>
      <c r="M120" s="670" t="n"/>
      <c r="N120" s="670" t="n"/>
      <c r="O120" s="670" t="n"/>
      <c r="P120" s="670" t="n"/>
      <c r="Q120" s="670" t="n"/>
      <c r="R120" s="670" t="n"/>
      <c r="S120" s="670" t="n"/>
      <c r="T120" s="670" t="n"/>
      <c r="U120" s="670" t="n"/>
      <c r="V120" s="670" t="n"/>
      <c r="W120" s="670" t="n"/>
      <c r="X120" s="670" t="n"/>
      <c r="Y120" s="670" t="n"/>
      <c r="Z120" s="670" t="n"/>
      <c r="AA120" s="670" t="n"/>
      <c r="AB120" s="670" t="n"/>
      <c r="AC120" s="670" t="n"/>
      <c r="AD120" s="670" t="n"/>
      <c r="AE120" s="670" t="n"/>
      <c r="AF120" s="670" t="n"/>
      <c r="AG120" s="670" t="n"/>
      <c r="AH120" s="670" t="n"/>
      <c r="AI120" s="670" t="n"/>
      <c r="AJ120" s="670" t="n"/>
      <c r="AK120" s="670" t="n"/>
      <c r="AL120" s="670" t="n"/>
      <c r="AM120" s="670" t="n"/>
      <c r="AN120" s="670" t="n"/>
      <c r="AO120" s="670" t="n"/>
      <c r="AP120" s="670" t="n"/>
      <c r="AQ120" s="670" t="n"/>
      <c r="AR120" s="670" t="n"/>
      <c r="AS120" s="670" t="n"/>
      <c r="AT120" s="670" t="n"/>
      <c r="AU120" s="670" t="n"/>
      <c r="AV120" s="670" t="n"/>
      <c r="AW120" s="670" t="n"/>
      <c r="AX120" s="670" t="n"/>
      <c r="AY120" s="670" t="n"/>
      <c r="AZ120" s="670" t="n"/>
      <c r="BA120" s="670" t="n"/>
      <c r="BB120" s="670" t="n"/>
      <c r="BC120" s="670" t="n"/>
      <c r="BD120" s="670" t="n"/>
      <c r="BE120" s="670" t="n"/>
      <c r="BF120" s="670" t="n"/>
      <c r="BG120" s="670" t="n"/>
      <c r="BH120" s="670" t="n"/>
      <c r="BI120" s="670" t="n"/>
      <c r="BJ120" s="670" t="n"/>
      <c r="BK120" s="670" t="n"/>
      <c r="BL120" s="670" t="n"/>
      <c r="BM120" s="670" t="n"/>
      <c r="BN120" s="670" t="n"/>
      <c r="BO120" s="670" t="n"/>
      <c r="BP120" s="670" t="n"/>
      <c r="BQ120" s="670" t="n"/>
      <c r="BR120" s="670" t="n"/>
      <c r="BS120" s="670" t="n"/>
      <c r="BT120" s="670" t="n"/>
    </row>
    <row hidden="true" ht="16.5" outlineLevel="1" r="121">
      <c r="D121" s="506" t="e">
        <f aca="false" ca="false" dt2D="false" dtr="false" t="normal">D120</f>
        <v>#N/A</v>
      </c>
      <c r="E121" s="506" t="e">
        <f aca="false" ca="false" dt2D="false" dtr="false" t="normal">E120</f>
        <v>#N/A</v>
      </c>
      <c r="F121" s="506" t="e">
        <f aca="false" ca="false" dt2D="false" dtr="false" t="normal">F120</f>
        <v>#N/A</v>
      </c>
      <c r="G121" s="683" t="n">
        <f aca="false" ca="false" dt2D="false" dtr="false" t="normal">G120</f>
        <v>0</v>
      </c>
      <c r="I121" s="660" t="s">
        <v>793</v>
      </c>
      <c r="J121" s="660" t="n"/>
    </row>
    <row hidden="true" ht="16.5" outlineLevel="1" r="122">
      <c r="C122" s="481" t="s">
        <v>490</v>
      </c>
      <c r="D122" s="506" t="e">
        <f aca="false" ca="false" dt2D="false" dtr="false" t="normal">D121</f>
        <v>#N/A</v>
      </c>
      <c r="E122" s="506" t="e">
        <f aca="false" ca="false" dt2D="false" dtr="false" t="normal">E121</f>
        <v>#N/A</v>
      </c>
      <c r="F122" s="506" t="e">
        <f aca="false" ca="false" dt2D="false" dtr="false" t="normal">F121</f>
        <v>#N/A</v>
      </c>
      <c r="G122" s="683" t="n">
        <f aca="false" ca="false" dt2D="false" dtr="false" t="normal">G121</f>
        <v>0</v>
      </c>
      <c r="I122" s="667" t="s">
        <v>794</v>
      </c>
      <c r="J122" s="667" t="n"/>
      <c r="K122" s="568" t="n"/>
      <c r="L122" s="244" t="n"/>
      <c r="M122" s="244" t="n">
        <f aca="false" ca="false" dt2D="false" dtr="false" t="normal">$K122*M119*SUMIF('Периоды'!$K$66:$K$72, $G122, 'Периоды'!L$66:BS$72)</f>
        <v>0</v>
      </c>
      <c r="N122" s="244" t="n">
        <f aca="false" ca="false" dt2D="false" dtr="false" t="normal">$K122*N119*SUMIF('Периоды'!$K$66:$K$72, $G122, 'Периоды'!M$65:BT$71)</f>
        <v>0</v>
      </c>
      <c r="O122" s="244" t="n">
        <f aca="false" ca="false" dt2D="false" dtr="false" t="normal">$K122*O119*SUMIF('Периоды'!$K$66:$K$72, $G122, 'Периоды'!N$65:BU$71)</f>
        <v>0</v>
      </c>
      <c r="P122" s="244" t="n">
        <f aca="false" ca="false" dt2D="false" dtr="false" t="normal">$K122*P119*SUMIF('Периоды'!$K$66:$K$72, $G122, 'Периоды'!O$65:BV$71)</f>
        <v>0</v>
      </c>
      <c r="Q122" s="244" t="n">
        <f aca="false" ca="false" dt2D="false" dtr="false" t="normal">$K122*Q119*SUMIF('Периоды'!$K$66:$K$72, $G122, 'Периоды'!P$65:BW$71)</f>
        <v>0</v>
      </c>
      <c r="R122" s="244" t="n">
        <f aca="false" ca="false" dt2D="false" dtr="false" t="normal">$K122*R119*SUMIF('Периоды'!$K$66:$K$72, $G122, 'Периоды'!Q$65:BX$71)</f>
        <v>0</v>
      </c>
      <c r="S122" s="244" t="n">
        <f aca="false" ca="false" dt2D="false" dtr="false" t="normal">$K122*S119*SUMIF('Периоды'!$K$66:$K$72, $G122, 'Периоды'!R$65:BY$71)</f>
        <v>0</v>
      </c>
      <c r="T122" s="244" t="n">
        <f aca="false" ca="false" dt2D="false" dtr="false" t="normal">$K122*T119*SUMIF('Периоды'!$K$66:$K$72, $G122, 'Периоды'!S$65:BZ$71)</f>
        <v>0</v>
      </c>
      <c r="U122" s="244" t="n">
        <f aca="false" ca="false" dt2D="false" dtr="false" t="normal">$K122*U119*SUMIF('Периоды'!$K$66:$K$72, $G122, 'Периоды'!T$65:CA$71)</f>
        <v>0</v>
      </c>
      <c r="V122" s="244" t="n">
        <f aca="false" ca="false" dt2D="false" dtr="false" t="normal">$K122*V119*SUMIF('Периоды'!$K$66:$K$72, $G122, 'Периоды'!U$65:CB$71)</f>
        <v>0</v>
      </c>
      <c r="W122" s="244" t="n">
        <f aca="false" ca="false" dt2D="false" dtr="false" t="normal">$K122*W119*SUMIF('Периоды'!$K$66:$K$72, $G122, 'Периоды'!V$65:CC$71)</f>
        <v>0</v>
      </c>
      <c r="X122" s="244" t="n">
        <f aca="false" ca="false" dt2D="false" dtr="false" t="normal">$K122*X119*SUMIF('Периоды'!$K$66:$K$72, $G122, 'Периоды'!W$65:CD$71)</f>
        <v>0</v>
      </c>
      <c r="Y122" s="244" t="n">
        <f aca="false" ca="false" dt2D="false" dtr="false" t="normal">$K122*Y119*SUMIF('Периоды'!$K$66:$K$72, $G122, 'Периоды'!X$65:CE$71)</f>
        <v>0</v>
      </c>
      <c r="Z122" s="244" t="n">
        <f aca="false" ca="false" dt2D="false" dtr="false" t="normal">$K122*Z119*SUMIF('Периоды'!$K$66:$K$72, $G122, 'Периоды'!Y$65:CF$71)</f>
        <v>0</v>
      </c>
      <c r="AA122" s="244" t="n">
        <f aca="false" ca="false" dt2D="false" dtr="false" t="normal">$K122*AA119*SUMIF('Периоды'!$K$66:$K$72, $G122, 'Периоды'!Z$65:CG$71)</f>
        <v>0</v>
      </c>
      <c r="AB122" s="244" t="n">
        <f aca="false" ca="false" dt2D="false" dtr="false" t="normal">$K122*AB119*SUMIF('Периоды'!$K$66:$K$72, $G122, 'Периоды'!AA$65:CH$71)</f>
        <v>0</v>
      </c>
      <c r="AC122" s="244" t="n">
        <f aca="false" ca="false" dt2D="false" dtr="false" t="normal">$K122*AC119*SUMIF('Периоды'!$K$66:$K$72, $G122, 'Периоды'!AB$65:CI$71)</f>
        <v>0</v>
      </c>
      <c r="AD122" s="244" t="n">
        <f aca="false" ca="false" dt2D="false" dtr="false" t="normal">$K122*AD119*SUMIF('Периоды'!$K$66:$K$72, $G122, 'Периоды'!AC$65:CJ$71)</f>
        <v>0</v>
      </c>
      <c r="AE122" s="244" t="n">
        <f aca="false" ca="false" dt2D="false" dtr="false" t="normal">$K122*AE119*SUMIF('Периоды'!$K$66:$K$72, $G122, 'Периоды'!AD$65:CK$71)</f>
        <v>0</v>
      </c>
      <c r="AF122" s="244" t="n">
        <f aca="false" ca="false" dt2D="false" dtr="false" t="normal">$K122*AF119*SUMIF('Периоды'!$K$66:$K$72, $G122, 'Периоды'!AE$65:CL$71)</f>
        <v>0</v>
      </c>
      <c r="AG122" s="244" t="n">
        <f aca="false" ca="false" dt2D="false" dtr="false" t="normal">$K122*AG119*SUMIF('Периоды'!$K$66:$K$72, $G122, 'Периоды'!AF$65:CM$71)</f>
        <v>0</v>
      </c>
      <c r="AH122" s="244" t="n">
        <f aca="false" ca="false" dt2D="false" dtr="false" t="normal">$K122*AH119*SUMIF('Периоды'!$K$66:$K$72, $G122, 'Периоды'!AG$65:CN$71)</f>
        <v>0</v>
      </c>
      <c r="AI122" s="244" t="n">
        <f aca="false" ca="false" dt2D="false" dtr="false" t="normal">$K122*AI119*SUMIF('Периоды'!$K$66:$K$72, $G122, 'Периоды'!AH$65:CO$71)</f>
        <v>0</v>
      </c>
      <c r="AJ122" s="244" t="n">
        <f aca="false" ca="false" dt2D="false" dtr="false" t="normal">$K122*AJ119*SUMIF('Периоды'!$K$66:$K$72, $G122, 'Периоды'!AI$65:CP$71)</f>
        <v>0</v>
      </c>
      <c r="AK122" s="244" t="n">
        <f aca="false" ca="false" dt2D="false" dtr="false" t="normal">$K122*AK119*SUMIF('Периоды'!$K$66:$K$72, $G122, 'Периоды'!AJ$65:CQ$71)</f>
        <v>0</v>
      </c>
      <c r="AL122" s="244" t="n">
        <f aca="false" ca="false" dt2D="false" dtr="false" t="normal">$K122*AL119*SUMIF('Периоды'!$K$66:$K$72, $G122, 'Периоды'!AK$65:CR$71)</f>
        <v>0</v>
      </c>
      <c r="AM122" s="244" t="n">
        <f aca="false" ca="false" dt2D="false" dtr="false" t="normal">$K122*AM119*SUMIF('Периоды'!$K$66:$K$72, $G122, 'Периоды'!AL$65:CS$71)</f>
        <v>0</v>
      </c>
      <c r="AN122" s="244" t="n">
        <f aca="false" ca="false" dt2D="false" dtr="false" t="normal">$K122*AN119*SUMIF('Периоды'!$K$66:$K$72, $G122, 'Периоды'!AM$65:CT$71)</f>
        <v>0</v>
      </c>
      <c r="AO122" s="244" t="n">
        <f aca="false" ca="false" dt2D="false" dtr="false" t="normal">$K122*AO119*SUMIF('Периоды'!$K$66:$K$72, $G122, 'Периоды'!AN$65:CU$71)</f>
        <v>0</v>
      </c>
      <c r="AP122" s="244" t="n">
        <f aca="false" ca="false" dt2D="false" dtr="false" t="normal">$K122*AP119*SUMIF('Периоды'!$K$66:$K$72, $G122, 'Периоды'!AO$65:CV$71)</f>
        <v>0</v>
      </c>
      <c r="AQ122" s="244" t="n">
        <f aca="false" ca="false" dt2D="false" dtr="false" t="normal">$K122*AQ119*SUMIF('Периоды'!$K$66:$K$72, $G122, 'Периоды'!AP$65:CW$71)</f>
        <v>0</v>
      </c>
      <c r="AR122" s="244" t="n">
        <f aca="false" ca="false" dt2D="false" dtr="false" t="normal">$K122*AR119*SUMIF('Периоды'!$K$66:$K$72, $G122, 'Периоды'!AQ$65:CX$71)</f>
        <v>0</v>
      </c>
      <c r="AS122" s="244" t="n">
        <f aca="false" ca="false" dt2D="false" dtr="false" t="normal">$K122*AS119*SUMIF('Периоды'!$K$66:$K$72, $G122, 'Периоды'!AR$65:CY$71)</f>
        <v>0</v>
      </c>
      <c r="AT122" s="244" t="n">
        <f aca="false" ca="false" dt2D="false" dtr="false" t="normal">$K122*AT119*SUMIF('Периоды'!$K$66:$K$72, $G122, 'Периоды'!AS$65:CZ$71)</f>
        <v>0</v>
      </c>
      <c r="AU122" s="244" t="n">
        <f aca="false" ca="false" dt2D="false" dtr="false" t="normal">$K122*AU119*SUMIF('Периоды'!$K$66:$K$72, $G122, 'Периоды'!AT$65:DA$71)</f>
        <v>0</v>
      </c>
      <c r="AV122" s="244" t="n">
        <f aca="false" ca="false" dt2D="false" dtr="false" t="normal">$K122*AV119*SUMIF('Периоды'!$K$66:$K$72, $G122, 'Периоды'!AU$65:DB$71)</f>
        <v>0</v>
      </c>
      <c r="AW122" s="244" t="n">
        <f aca="false" ca="false" dt2D="false" dtr="false" t="normal">$K122*AW119*SUMIF('Периоды'!$K$66:$K$72, $G122, 'Периоды'!AV$65:DC$71)</f>
        <v>0</v>
      </c>
      <c r="AX122" s="244" t="n">
        <f aca="false" ca="false" dt2D="false" dtr="false" t="normal">$K122*AX119*SUMIF('Периоды'!$K$66:$K$72, $G122, 'Периоды'!AW$65:DD$71)</f>
        <v>0</v>
      </c>
      <c r="AY122" s="244" t="n">
        <f aca="false" ca="false" dt2D="false" dtr="false" t="normal">$K122*AY119*SUMIF('Периоды'!$K$66:$K$72, $G122, 'Периоды'!AX$65:DE$71)</f>
        <v>0</v>
      </c>
      <c r="AZ122" s="244" t="n">
        <f aca="false" ca="false" dt2D="false" dtr="false" t="normal">$K122*AZ119*SUMIF('Периоды'!$K$66:$K$72, $G122, 'Периоды'!AY$65:DF$71)</f>
        <v>0</v>
      </c>
      <c r="BA122" s="244" t="n">
        <f aca="false" ca="false" dt2D="false" dtr="false" t="normal">$K122*BA119*SUMIF('Периоды'!$K$66:$K$72, $G122, 'Периоды'!AZ$65:DG$71)</f>
        <v>0</v>
      </c>
      <c r="BB122" s="244" t="n">
        <f aca="false" ca="false" dt2D="false" dtr="false" t="normal">$K122*BB119*SUMIF('Периоды'!$K$66:$K$72, $G122, 'Периоды'!BA$65:DH$71)</f>
        <v>0</v>
      </c>
      <c r="BC122" s="244" t="n">
        <f aca="false" ca="false" dt2D="false" dtr="false" t="normal">$K122*BC119*SUMIF('Периоды'!$K$66:$K$72, $G122, 'Периоды'!BB$65:DI$71)</f>
        <v>0</v>
      </c>
      <c r="BD122" s="244" t="n">
        <f aca="false" ca="false" dt2D="false" dtr="false" t="normal">$K122*BD119*SUMIF('Периоды'!$K$66:$K$72, $G122, 'Периоды'!BC$65:DJ$71)</f>
        <v>0</v>
      </c>
      <c r="BE122" s="244" t="n">
        <f aca="false" ca="false" dt2D="false" dtr="false" t="normal">$K122*BE119*SUMIF('Периоды'!$K$66:$K$72, $G122, 'Периоды'!BD$65:DK$71)</f>
        <v>0</v>
      </c>
      <c r="BF122" s="244" t="n">
        <f aca="false" ca="false" dt2D="false" dtr="false" t="normal">$K122*BF119*SUMIF('Периоды'!$K$66:$K$72, $G122, 'Периоды'!BE$65:DL$71)</f>
        <v>0</v>
      </c>
      <c r="BG122" s="244" t="n">
        <f aca="false" ca="false" dt2D="false" dtr="false" t="normal">$K122*BG119*SUMIF('Периоды'!$K$66:$K$72, $G122, 'Периоды'!BF$65:DM$71)</f>
        <v>0</v>
      </c>
      <c r="BH122" s="244" t="n">
        <f aca="false" ca="false" dt2D="false" dtr="false" t="normal">$K122*BH119*SUMIF('Периоды'!$K$66:$K$72, $G122, 'Периоды'!BG$65:DN$71)</f>
        <v>0</v>
      </c>
      <c r="BI122" s="244" t="n">
        <f aca="false" ca="false" dt2D="false" dtr="false" t="normal">$K122*BI119*SUMIF('Периоды'!$K$66:$K$72, $G122, 'Периоды'!BH$65:DO$71)</f>
        <v>0</v>
      </c>
      <c r="BJ122" s="244" t="n">
        <f aca="false" ca="false" dt2D="false" dtr="false" t="normal">$K122*BJ119*SUMIF('Периоды'!$K$66:$K$72, $G122, 'Периоды'!BI$65:DP$71)</f>
        <v>0</v>
      </c>
      <c r="BK122" s="244" t="n">
        <f aca="false" ca="false" dt2D="false" dtr="false" t="normal">$K122*BK119*SUMIF('Периоды'!$K$66:$K$72, $G122, 'Периоды'!BJ$65:DQ$71)</f>
        <v>0</v>
      </c>
      <c r="BL122" s="244" t="n">
        <f aca="false" ca="false" dt2D="false" dtr="false" t="normal">$K122*BL119*SUMIF('Периоды'!$K$66:$K$72, $G122, 'Периоды'!BK$65:DR$71)</f>
        <v>0</v>
      </c>
      <c r="BM122" s="244" t="n">
        <f aca="false" ca="false" dt2D="false" dtr="false" t="normal">$K122*BM119*SUMIF('Периоды'!$K$66:$K$72, $G122, 'Периоды'!BL$65:DS$71)</f>
        <v>0</v>
      </c>
      <c r="BN122" s="244" t="n">
        <f aca="false" ca="false" dt2D="false" dtr="false" t="normal">$K122*BN119*SUMIF('Периоды'!$K$66:$K$72, $G122, 'Периоды'!BM$65:DT$71)</f>
        <v>0</v>
      </c>
      <c r="BO122" s="244" t="n">
        <f aca="false" ca="false" dt2D="false" dtr="false" t="normal">$K122*BO119*SUMIF('Периоды'!$K$66:$K$72, $G122, 'Периоды'!BN$65:DU$71)</f>
        <v>0</v>
      </c>
      <c r="BP122" s="244" t="n">
        <f aca="false" ca="false" dt2D="false" dtr="false" t="normal">$K122*BP119*SUMIF('Периоды'!$K$66:$K$72, $G122, 'Периоды'!BO$65:DV$71)</f>
        <v>0</v>
      </c>
      <c r="BQ122" s="244" t="n">
        <f aca="false" ca="false" dt2D="false" dtr="false" t="normal">$K122*BQ119*SUMIF('Периоды'!$K$66:$K$72, $G122, 'Периоды'!BP$65:DW$71)</f>
        <v>0</v>
      </c>
      <c r="BR122" s="244" t="n">
        <f aca="false" ca="false" dt2D="false" dtr="false" t="normal">$K122*BR119*SUMIF('Периоды'!$K$66:$K$72, $G122, 'Периоды'!BQ$65:DX$71)</f>
        <v>0</v>
      </c>
      <c r="BS122" s="244" t="n">
        <f aca="false" ca="false" dt2D="false" dtr="false" t="normal">$K122*BS119*SUMIF('Периоды'!$K$66:$K$72, $G122, 'Периоды'!BR$65:DY$71)</f>
        <v>0</v>
      </c>
      <c r="BT122" s="244" t="n">
        <f aca="false" ca="false" dt2D="false" dtr="false" t="normal">$K122*BT119*SUMIF('Периоды'!$K$66:$K$72, $G122, 'Периоды'!BS$65:DZ$71)</f>
        <v>0</v>
      </c>
    </row>
    <row hidden="true" ht="16.5" outlineLevel="1" r="123">
      <c r="C123" s="481" t="s">
        <v>490</v>
      </c>
      <c r="D123" s="506" t="e">
        <f aca="false" ca="false" dt2D="false" dtr="false" t="normal">D122</f>
        <v>#N/A</v>
      </c>
      <c r="E123" s="506" t="e">
        <f aca="false" ca="false" dt2D="false" dtr="false" t="normal">E122</f>
        <v>#N/A</v>
      </c>
      <c r="F123" s="506" t="e">
        <f aca="false" ca="false" dt2D="false" dtr="false" t="normal">F122</f>
        <v>#N/A</v>
      </c>
      <c r="G123" s="683" t="n">
        <f aca="false" ca="false" dt2D="false" dtr="false" t="normal">G122</f>
        <v>0</v>
      </c>
      <c r="I123" s="667" t="s">
        <v>795</v>
      </c>
      <c r="J123" s="667" t="n"/>
      <c r="K123" s="568" t="n"/>
      <c r="L123" s="244" t="n"/>
      <c r="M123" s="244" t="n">
        <f aca="false" ca="false" dt2D="false" dtr="false" t="normal">$K123*M119*SUMIF('Периоды'!$K$66:$K$72, $G123, 'Периоды'!L$66:BS$72)</f>
        <v>0</v>
      </c>
      <c r="N123" s="244" t="n">
        <f aca="false" ca="false" dt2D="false" dtr="false" t="normal">$K123*N119*SUMIF('Периоды'!$K$66:$K$72, $G123, 'Периоды'!M$65:BT$71)</f>
        <v>0</v>
      </c>
      <c r="O123" s="244" t="n">
        <f aca="false" ca="false" dt2D="false" dtr="false" t="normal">$K123*O119*SUMIF('Периоды'!$K$66:$K$72, $G123, 'Периоды'!N$65:BU$71)</f>
        <v>0</v>
      </c>
      <c r="P123" s="244" t="n">
        <f aca="false" ca="false" dt2D="false" dtr="false" t="normal">$K123*P119*SUMIF('Периоды'!$K$66:$K$72, $G123, 'Периоды'!O$65:BV$71)</f>
        <v>0</v>
      </c>
      <c r="Q123" s="244" t="n">
        <f aca="false" ca="false" dt2D="false" dtr="false" t="normal">$K123*Q119*SUMIF('Периоды'!$K$66:$K$72, $G123, 'Периоды'!P$65:BW$71)</f>
        <v>0</v>
      </c>
      <c r="R123" s="244" t="n">
        <f aca="false" ca="false" dt2D="false" dtr="false" t="normal">$K123*R119*SUMIF('Периоды'!$K$66:$K$72, $G123, 'Периоды'!Q$65:BX$71)</f>
        <v>0</v>
      </c>
      <c r="S123" s="244" t="n">
        <f aca="false" ca="false" dt2D="false" dtr="false" t="normal">$K123*S119*SUMIF('Периоды'!$K$66:$K$72, $G123, 'Периоды'!R$65:BY$71)</f>
        <v>0</v>
      </c>
      <c r="T123" s="244" t="n">
        <f aca="false" ca="false" dt2D="false" dtr="false" t="normal">$K123*T119*SUMIF('Периоды'!$K$66:$K$72, $G123, 'Периоды'!S$65:BZ$71)</f>
        <v>0</v>
      </c>
      <c r="U123" s="244" t="n">
        <f aca="false" ca="false" dt2D="false" dtr="false" t="normal">$K123*U119*SUMIF('Периоды'!$K$66:$K$72, $G123, 'Периоды'!T$65:CA$71)</f>
        <v>0</v>
      </c>
      <c r="V123" s="244" t="n">
        <f aca="false" ca="false" dt2D="false" dtr="false" t="normal">$K123*V119*SUMIF('Периоды'!$K$66:$K$72, $G123, 'Периоды'!U$65:CB$71)</f>
        <v>0</v>
      </c>
      <c r="W123" s="244" t="n">
        <f aca="false" ca="false" dt2D="false" dtr="false" t="normal">$K123*W119*SUMIF('Периоды'!$K$66:$K$72, $G123, 'Периоды'!V$65:CC$71)</f>
        <v>0</v>
      </c>
      <c r="X123" s="244" t="n">
        <f aca="false" ca="false" dt2D="false" dtr="false" t="normal">$K123*X119*SUMIF('Периоды'!$K$66:$K$72, $G123, 'Периоды'!W$65:CD$71)</f>
        <v>0</v>
      </c>
      <c r="Y123" s="244" t="n">
        <f aca="false" ca="false" dt2D="false" dtr="false" t="normal">$K123*Y119*SUMIF('Периоды'!$K$66:$K$72, $G123, 'Периоды'!X$65:CE$71)</f>
        <v>0</v>
      </c>
      <c r="Z123" s="244" t="n">
        <f aca="false" ca="false" dt2D="false" dtr="false" t="normal">$K123*Z119*SUMIF('Периоды'!$K$66:$K$72, $G123, 'Периоды'!Y$65:CF$71)</f>
        <v>0</v>
      </c>
      <c r="AA123" s="244" t="n">
        <f aca="false" ca="false" dt2D="false" dtr="false" t="normal">$K123*AA119*SUMIF('Периоды'!$K$66:$K$72, $G123, 'Периоды'!Z$65:CG$71)</f>
        <v>0</v>
      </c>
      <c r="AB123" s="244" t="n">
        <f aca="false" ca="false" dt2D="false" dtr="false" t="normal">$K123*AB119*SUMIF('Периоды'!$K$66:$K$72, $G123, 'Периоды'!AA$65:CH$71)</f>
        <v>0</v>
      </c>
      <c r="AC123" s="244" t="n">
        <f aca="false" ca="false" dt2D="false" dtr="false" t="normal">$K123*AC119*SUMIF('Периоды'!$K$66:$K$72, $G123, 'Периоды'!AB$65:CI$71)</f>
        <v>0</v>
      </c>
      <c r="AD123" s="244" t="n">
        <f aca="false" ca="false" dt2D="false" dtr="false" t="normal">$K123*AD119*SUMIF('Периоды'!$K$66:$K$72, $G123, 'Периоды'!AC$65:CJ$71)</f>
        <v>0</v>
      </c>
      <c r="AE123" s="244" t="n">
        <f aca="false" ca="false" dt2D="false" dtr="false" t="normal">$K123*AE119*SUMIF('Периоды'!$K$66:$K$72, $G123, 'Периоды'!AD$65:CK$71)</f>
        <v>0</v>
      </c>
      <c r="AF123" s="244" t="n">
        <f aca="false" ca="false" dt2D="false" dtr="false" t="normal">$K123*AF119*SUMIF('Периоды'!$K$66:$K$72, $G123, 'Периоды'!AE$65:CL$71)</f>
        <v>0</v>
      </c>
      <c r="AG123" s="244" t="n">
        <f aca="false" ca="false" dt2D="false" dtr="false" t="normal">$K123*AG119*SUMIF('Периоды'!$K$66:$K$72, $G123, 'Периоды'!AF$65:CM$71)</f>
        <v>0</v>
      </c>
      <c r="AH123" s="244" t="n">
        <f aca="false" ca="false" dt2D="false" dtr="false" t="normal">$K123*AH119*SUMIF('Периоды'!$K$66:$K$72, $G123, 'Периоды'!AG$65:CN$71)</f>
        <v>0</v>
      </c>
      <c r="AI123" s="244" t="n">
        <f aca="false" ca="false" dt2D="false" dtr="false" t="normal">$K123*AI119*SUMIF('Периоды'!$K$66:$K$72, $G123, 'Периоды'!AH$65:CO$71)</f>
        <v>0</v>
      </c>
      <c r="AJ123" s="244" t="n">
        <f aca="false" ca="false" dt2D="false" dtr="false" t="normal">$K123*AJ119*SUMIF('Периоды'!$K$66:$K$72, $G123, 'Периоды'!AI$65:CP$71)</f>
        <v>0</v>
      </c>
      <c r="AK123" s="244" t="n">
        <f aca="false" ca="false" dt2D="false" dtr="false" t="normal">$K123*AK119*SUMIF('Периоды'!$K$66:$K$72, $G123, 'Периоды'!AJ$65:CQ$71)</f>
        <v>0</v>
      </c>
      <c r="AL123" s="244" t="n">
        <f aca="false" ca="false" dt2D="false" dtr="false" t="normal">$K123*AL119*SUMIF('Периоды'!$K$66:$K$72, $G123, 'Периоды'!AK$65:CR$71)</f>
        <v>0</v>
      </c>
      <c r="AM123" s="244" t="n">
        <f aca="false" ca="false" dt2D="false" dtr="false" t="normal">$K123*AM119*SUMIF('Периоды'!$K$66:$K$72, $G123, 'Периоды'!AL$65:CS$71)</f>
        <v>0</v>
      </c>
      <c r="AN123" s="244" t="n">
        <f aca="false" ca="false" dt2D="false" dtr="false" t="normal">$K123*AN119*SUMIF('Периоды'!$K$66:$K$72, $G123, 'Периоды'!AM$65:CT$71)</f>
        <v>0</v>
      </c>
      <c r="AO123" s="244" t="n">
        <f aca="false" ca="false" dt2D="false" dtr="false" t="normal">$K123*AO119*SUMIF('Периоды'!$K$66:$K$72, $G123, 'Периоды'!AN$65:CU$71)</f>
        <v>0</v>
      </c>
      <c r="AP123" s="244" t="n">
        <f aca="false" ca="false" dt2D="false" dtr="false" t="normal">$K123*AP119*SUMIF('Периоды'!$K$66:$K$72, $G123, 'Периоды'!AO$65:CV$71)</f>
        <v>0</v>
      </c>
      <c r="AQ123" s="244" t="n">
        <f aca="false" ca="false" dt2D="false" dtr="false" t="normal">$K123*AQ119*SUMIF('Периоды'!$K$66:$K$72, $G123, 'Периоды'!AP$65:CW$71)</f>
        <v>0</v>
      </c>
      <c r="AR123" s="244" t="n">
        <f aca="false" ca="false" dt2D="false" dtr="false" t="normal">$K123*AR119*SUMIF('Периоды'!$K$66:$K$72, $G123, 'Периоды'!AQ$65:CX$71)</f>
        <v>0</v>
      </c>
      <c r="AS123" s="244" t="n">
        <f aca="false" ca="false" dt2D="false" dtr="false" t="normal">$K123*AS119*SUMIF('Периоды'!$K$66:$K$72, $G123, 'Периоды'!AR$65:CY$71)</f>
        <v>0</v>
      </c>
      <c r="AT123" s="244" t="n">
        <f aca="false" ca="false" dt2D="false" dtr="false" t="normal">$K123*AT119*SUMIF('Периоды'!$K$66:$K$72, $G123, 'Периоды'!AS$65:CZ$71)</f>
        <v>0</v>
      </c>
      <c r="AU123" s="244" t="n">
        <f aca="false" ca="false" dt2D="false" dtr="false" t="normal">$K123*AU119*SUMIF('Периоды'!$K$66:$K$72, $G123, 'Периоды'!AT$65:DA$71)</f>
        <v>0</v>
      </c>
      <c r="AV123" s="244" t="n">
        <f aca="false" ca="false" dt2D="false" dtr="false" t="normal">$K123*AV119*SUMIF('Периоды'!$K$66:$K$72, $G123, 'Периоды'!AU$65:DB$71)</f>
        <v>0</v>
      </c>
      <c r="AW123" s="244" t="n">
        <f aca="false" ca="false" dt2D="false" dtr="false" t="normal">$K123*AW119*SUMIF('Периоды'!$K$66:$K$72, $G123, 'Периоды'!AV$65:DC$71)</f>
        <v>0</v>
      </c>
      <c r="AX123" s="244" t="n">
        <f aca="false" ca="false" dt2D="false" dtr="false" t="normal">$K123*AX119*SUMIF('Периоды'!$K$66:$K$72, $G123, 'Периоды'!AW$65:DD$71)</f>
        <v>0</v>
      </c>
      <c r="AY123" s="244" t="n">
        <f aca="false" ca="false" dt2D="false" dtr="false" t="normal">$K123*AY119*SUMIF('Периоды'!$K$66:$K$72, $G123, 'Периоды'!AX$65:DE$71)</f>
        <v>0</v>
      </c>
      <c r="AZ123" s="244" t="n">
        <f aca="false" ca="false" dt2D="false" dtr="false" t="normal">$K123*AZ119*SUMIF('Периоды'!$K$66:$K$72, $G123, 'Периоды'!AY$65:DF$71)</f>
        <v>0</v>
      </c>
      <c r="BA123" s="244" t="n">
        <f aca="false" ca="false" dt2D="false" dtr="false" t="normal">$K123*BA119*SUMIF('Периоды'!$K$66:$K$72, $G123, 'Периоды'!AZ$65:DG$71)</f>
        <v>0</v>
      </c>
      <c r="BB123" s="244" t="n">
        <f aca="false" ca="false" dt2D="false" dtr="false" t="normal">$K123*BB119*SUMIF('Периоды'!$K$66:$K$72, $G123, 'Периоды'!BA$65:DH$71)</f>
        <v>0</v>
      </c>
      <c r="BC123" s="244" t="n">
        <f aca="false" ca="false" dt2D="false" dtr="false" t="normal">$K123*BC119*SUMIF('Периоды'!$K$66:$K$72, $G123, 'Периоды'!BB$65:DI$71)</f>
        <v>0</v>
      </c>
      <c r="BD123" s="244" t="n">
        <f aca="false" ca="false" dt2D="false" dtr="false" t="normal">$K123*BD119*SUMIF('Периоды'!$K$66:$K$72, $G123, 'Периоды'!BC$65:DJ$71)</f>
        <v>0</v>
      </c>
      <c r="BE123" s="244" t="n">
        <f aca="false" ca="false" dt2D="false" dtr="false" t="normal">$K123*BE119*SUMIF('Периоды'!$K$66:$K$72, $G123, 'Периоды'!BD$65:DK$71)</f>
        <v>0</v>
      </c>
      <c r="BF123" s="244" t="n">
        <f aca="false" ca="false" dt2D="false" dtr="false" t="normal">$K123*BF119*SUMIF('Периоды'!$K$66:$K$72, $G123, 'Периоды'!BE$65:DL$71)</f>
        <v>0</v>
      </c>
      <c r="BG123" s="244" t="n">
        <f aca="false" ca="false" dt2D="false" dtr="false" t="normal">$K123*BG119*SUMIF('Периоды'!$K$66:$K$72, $G123, 'Периоды'!BF$65:DM$71)</f>
        <v>0</v>
      </c>
      <c r="BH123" s="244" t="n">
        <f aca="false" ca="false" dt2D="false" dtr="false" t="normal">$K123*BH119*SUMIF('Периоды'!$K$66:$K$72, $G123, 'Периоды'!BG$65:DN$71)</f>
        <v>0</v>
      </c>
      <c r="BI123" s="244" t="n">
        <f aca="false" ca="false" dt2D="false" dtr="false" t="normal">$K123*BI119*SUMIF('Периоды'!$K$66:$K$72, $G123, 'Периоды'!BH$65:DO$71)</f>
        <v>0</v>
      </c>
      <c r="BJ123" s="244" t="n">
        <f aca="false" ca="false" dt2D="false" dtr="false" t="normal">$K123*BJ119*SUMIF('Периоды'!$K$66:$K$72, $G123, 'Периоды'!BI$65:DP$71)</f>
        <v>0</v>
      </c>
      <c r="BK123" s="244" t="n">
        <f aca="false" ca="false" dt2D="false" dtr="false" t="normal">$K123*BK119*SUMIF('Периоды'!$K$66:$K$72, $G123, 'Периоды'!BJ$65:DQ$71)</f>
        <v>0</v>
      </c>
      <c r="BL123" s="244" t="n">
        <f aca="false" ca="false" dt2D="false" dtr="false" t="normal">$K123*BL119*SUMIF('Периоды'!$K$66:$K$72, $G123, 'Периоды'!BK$65:DR$71)</f>
        <v>0</v>
      </c>
      <c r="BM123" s="244" t="n">
        <f aca="false" ca="false" dt2D="false" dtr="false" t="normal">$K123*BM119*SUMIF('Периоды'!$K$66:$K$72, $G123, 'Периоды'!BL$65:DS$71)</f>
        <v>0</v>
      </c>
      <c r="BN123" s="244" t="n">
        <f aca="false" ca="false" dt2D="false" dtr="false" t="normal">$K123*BN119*SUMIF('Периоды'!$K$66:$K$72, $G123, 'Периоды'!BM$65:DT$71)</f>
        <v>0</v>
      </c>
      <c r="BO123" s="244" t="n">
        <f aca="false" ca="false" dt2D="false" dtr="false" t="normal">$K123*BO119*SUMIF('Периоды'!$K$66:$K$72, $G123, 'Периоды'!BN$65:DU$71)</f>
        <v>0</v>
      </c>
      <c r="BP123" s="244" t="n">
        <f aca="false" ca="false" dt2D="false" dtr="false" t="normal">$K123*BP119*SUMIF('Периоды'!$K$66:$K$72, $G123, 'Периоды'!BO$65:DV$71)</f>
        <v>0</v>
      </c>
      <c r="BQ123" s="244" t="n">
        <f aca="false" ca="false" dt2D="false" dtr="false" t="normal">$K123*BQ119*SUMIF('Периоды'!$K$66:$K$72, $G123, 'Периоды'!BP$65:DW$71)</f>
        <v>0</v>
      </c>
      <c r="BR123" s="244" t="n">
        <f aca="false" ca="false" dt2D="false" dtr="false" t="normal">$K123*BR119*SUMIF('Периоды'!$K$66:$K$72, $G123, 'Периоды'!BQ$65:DX$71)</f>
        <v>0</v>
      </c>
      <c r="BS123" s="244" t="n">
        <f aca="false" ca="false" dt2D="false" dtr="false" t="normal">$K123*BS119*SUMIF('Периоды'!$K$66:$K$72, $G123, 'Периоды'!BR$65:DY$71)</f>
        <v>0</v>
      </c>
      <c r="BT123" s="244" t="n">
        <f aca="false" ca="false" dt2D="false" dtr="false" t="normal">$K123*BT119*SUMIF('Периоды'!$K$66:$K$72, $G123, 'Периоды'!BS$65:DZ$71)</f>
        <v>0</v>
      </c>
    </row>
    <row hidden="true" ht="16.5" outlineLevel="1" r="124">
      <c r="C124" s="481" t="s">
        <v>490</v>
      </c>
      <c r="D124" s="506" t="e">
        <f aca="false" ca="false" dt2D="false" dtr="false" t="normal">D123</f>
        <v>#N/A</v>
      </c>
      <c r="E124" s="506" t="e">
        <f aca="false" ca="false" dt2D="false" dtr="false" t="normal">E123</f>
        <v>#N/A</v>
      </c>
      <c r="F124" s="506" t="e">
        <f aca="false" ca="false" dt2D="false" dtr="false" t="normal">F123</f>
        <v>#N/A</v>
      </c>
      <c r="G124" s="683" t="n">
        <f aca="false" ca="false" dt2D="false" dtr="false" t="normal">G123</f>
        <v>0</v>
      </c>
      <c r="I124" s="667" t="s">
        <v>796</v>
      </c>
      <c r="J124" s="667" t="n"/>
      <c r="K124" s="568" t="n"/>
      <c r="L124" s="244" t="n"/>
      <c r="M124" s="244" t="n">
        <f aca="false" ca="false" dt2D="false" dtr="false" t="normal">K124*M119*SUMIF('Периоды'!$K$66:$K$72, $G124, 'Периоды'!L$66:BS$72)</f>
        <v>0</v>
      </c>
      <c r="N124" s="244" t="n">
        <f aca="false" ca="false" dt2D="false" dtr="false" t="normal">L124*N119*SUMIF('Периоды'!$K$66:$K$72, $G124, 'Периоды'!M$65:BT$71)</f>
        <v>0</v>
      </c>
      <c r="O124" s="244" t="n">
        <f aca="false" ca="false" dt2D="false" dtr="false" t="normal">M124*O119*SUMIF('Периоды'!$K$66:$K$72, $G124, 'Периоды'!N$65:BU$71)</f>
        <v>0</v>
      </c>
      <c r="P124" s="244" t="n">
        <f aca="false" ca="false" dt2D="false" dtr="false" t="normal">N124*P119*SUMIF('Периоды'!$K$66:$K$72, $G124, 'Периоды'!O$65:BV$71)</f>
        <v>0</v>
      </c>
      <c r="Q124" s="244" t="n">
        <f aca="false" ca="false" dt2D="false" dtr="false" t="normal">O124*Q119*SUMIF('Периоды'!$K$66:$K$72, $G124, 'Периоды'!P$65:BW$71)</f>
        <v>0</v>
      </c>
      <c r="R124" s="244" t="n">
        <f aca="false" ca="false" dt2D="false" dtr="false" t="normal">P124*R119*SUMIF('Периоды'!$K$66:$K$72, $G124, 'Периоды'!Q$65:BX$71)</f>
        <v>0</v>
      </c>
      <c r="S124" s="244" t="n">
        <f aca="false" ca="false" dt2D="false" dtr="false" t="normal">Q124*S119*SUMIF('Периоды'!$K$66:$K$72, $G124, 'Периоды'!R$65:BY$71)</f>
        <v>0</v>
      </c>
      <c r="T124" s="244" t="n">
        <f aca="false" ca="false" dt2D="false" dtr="false" t="normal">R124*T119*SUMIF('Периоды'!$K$66:$K$72, $G124, 'Периоды'!S$65:BZ$71)</f>
        <v>0</v>
      </c>
      <c r="U124" s="244" t="n">
        <f aca="false" ca="false" dt2D="false" dtr="false" t="normal">S124*U119*SUMIF('Периоды'!$K$66:$K$72, $G124, 'Периоды'!T$65:CA$71)</f>
        <v>0</v>
      </c>
      <c r="V124" s="244" t="n">
        <f aca="false" ca="false" dt2D="false" dtr="false" t="normal">T124*V119*SUMIF('Периоды'!$K$66:$K$72, $G124, 'Периоды'!U$65:CB$71)</f>
        <v>0</v>
      </c>
      <c r="W124" s="244" t="n">
        <f aca="false" ca="false" dt2D="false" dtr="false" t="normal">U124*W119*SUMIF('Периоды'!$K$66:$K$72, $G124, 'Периоды'!V$65:CC$71)</f>
        <v>0</v>
      </c>
      <c r="X124" s="244" t="n">
        <f aca="false" ca="false" dt2D="false" dtr="false" t="normal">V124*X119*SUMIF('Периоды'!$K$66:$K$72, $G124, 'Периоды'!W$65:CD$71)</f>
        <v>0</v>
      </c>
      <c r="Y124" s="244" t="n">
        <f aca="false" ca="false" dt2D="false" dtr="false" t="normal">W124*Y119*SUMIF('Периоды'!$K$66:$K$72, $G124, 'Периоды'!X$65:CE$71)</f>
        <v>0</v>
      </c>
      <c r="Z124" s="244" t="n">
        <f aca="false" ca="false" dt2D="false" dtr="false" t="normal">X124*Z119*SUMIF('Периоды'!$K$66:$K$72, $G124, 'Периоды'!Y$65:CF$71)</f>
        <v>0</v>
      </c>
      <c r="AA124" s="244" t="n">
        <f aca="false" ca="false" dt2D="false" dtr="false" t="normal">Y124*AA119*SUMIF('Периоды'!$K$66:$K$72, $G124, 'Периоды'!Z$65:CG$71)</f>
        <v>0</v>
      </c>
      <c r="AB124" s="244" t="n">
        <f aca="false" ca="false" dt2D="false" dtr="false" t="normal">Z124*AB119*SUMIF('Периоды'!$K$66:$K$72, $G124, 'Периоды'!AA$65:CH$71)</f>
        <v>0</v>
      </c>
      <c r="AC124" s="244" t="n">
        <f aca="false" ca="false" dt2D="false" dtr="false" t="normal">AA124*AC119*SUMIF('Периоды'!$K$66:$K$72, $G124, 'Периоды'!AB$65:CI$71)</f>
        <v>0</v>
      </c>
      <c r="AD124" s="244" t="n">
        <f aca="false" ca="false" dt2D="false" dtr="false" t="normal">AB124*AD119*SUMIF('Периоды'!$K$66:$K$72, $G124, 'Периоды'!AC$65:CJ$71)</f>
        <v>0</v>
      </c>
      <c r="AE124" s="244" t="n">
        <f aca="false" ca="false" dt2D="false" dtr="false" t="normal">AC124*AE119*SUMIF('Периоды'!$K$66:$K$72, $G124, 'Периоды'!AD$65:CK$71)</f>
        <v>0</v>
      </c>
      <c r="AF124" s="244" t="n">
        <f aca="false" ca="false" dt2D="false" dtr="false" t="normal">AD124*AF119*SUMIF('Периоды'!$K$66:$K$72, $G124, 'Периоды'!AE$65:CL$71)</f>
        <v>0</v>
      </c>
      <c r="AG124" s="244" t="n">
        <f aca="false" ca="false" dt2D="false" dtr="false" t="normal">AE124*AG119*SUMIF('Периоды'!$K$66:$K$72, $G124, 'Периоды'!AF$65:CM$71)</f>
        <v>0</v>
      </c>
      <c r="AH124" s="244" t="n">
        <f aca="false" ca="false" dt2D="false" dtr="false" t="normal">AF124*AH119*SUMIF('Периоды'!$K$66:$K$72, $G124, 'Периоды'!AG$65:CN$71)</f>
        <v>0</v>
      </c>
      <c r="AI124" s="244" t="n">
        <f aca="false" ca="false" dt2D="false" dtr="false" t="normal">AG124*AI119*SUMIF('Периоды'!$K$66:$K$72, $G124, 'Периоды'!AH$65:CO$71)</f>
        <v>0</v>
      </c>
      <c r="AJ124" s="244" t="n">
        <f aca="false" ca="false" dt2D="false" dtr="false" t="normal">AH124*AJ119*SUMIF('Периоды'!$K$66:$K$72, $G124, 'Периоды'!AI$65:CP$71)</f>
        <v>0</v>
      </c>
      <c r="AK124" s="244" t="n">
        <f aca="false" ca="false" dt2D="false" dtr="false" t="normal">AI124*AK119*SUMIF('Периоды'!$K$66:$K$72, $G124, 'Периоды'!AJ$65:CQ$71)</f>
        <v>0</v>
      </c>
      <c r="AL124" s="244" t="n">
        <f aca="false" ca="false" dt2D="false" dtr="false" t="normal">AJ124*AL119*SUMIF('Периоды'!$K$66:$K$72, $G124, 'Периоды'!AK$65:CR$71)</f>
        <v>0</v>
      </c>
      <c r="AM124" s="244" t="n">
        <f aca="false" ca="false" dt2D="false" dtr="false" t="normal">AK124*AM119*SUMIF('Периоды'!$K$66:$K$72, $G124, 'Периоды'!AL$65:CS$71)</f>
        <v>0</v>
      </c>
      <c r="AN124" s="244" t="n">
        <f aca="false" ca="false" dt2D="false" dtr="false" t="normal">AL124*AN119*SUMIF('Периоды'!$K$66:$K$72, $G124, 'Периоды'!AM$65:CT$71)</f>
        <v>0</v>
      </c>
      <c r="AO124" s="244" t="n">
        <f aca="false" ca="false" dt2D="false" dtr="false" t="normal">AM124*AO119*SUMIF('Периоды'!$K$66:$K$72, $G124, 'Периоды'!AN$65:CU$71)</f>
        <v>0</v>
      </c>
      <c r="AP124" s="244" t="n">
        <f aca="false" ca="false" dt2D="false" dtr="false" t="normal">AN124*AP119*SUMIF('Периоды'!$K$66:$K$72, $G124, 'Периоды'!AO$65:CV$71)</f>
        <v>0</v>
      </c>
      <c r="AQ124" s="244" t="n">
        <f aca="false" ca="false" dt2D="false" dtr="false" t="normal">AO124*AQ119*SUMIF('Периоды'!$K$66:$K$72, $G124, 'Периоды'!AP$65:CW$71)</f>
        <v>0</v>
      </c>
      <c r="AR124" s="244" t="n">
        <f aca="false" ca="false" dt2D="false" dtr="false" t="normal">AP124*AR119*SUMIF('Периоды'!$K$66:$K$72, $G124, 'Периоды'!AQ$65:CX$71)</f>
        <v>0</v>
      </c>
      <c r="AS124" s="244" t="n">
        <f aca="false" ca="false" dt2D="false" dtr="false" t="normal">AQ124*AS119*SUMIF('Периоды'!$K$66:$K$72, $G124, 'Периоды'!AR$65:CY$71)</f>
        <v>0</v>
      </c>
      <c r="AT124" s="244" t="n">
        <f aca="false" ca="false" dt2D="false" dtr="false" t="normal">AR124*AT119*SUMIF('Периоды'!$K$66:$K$72, $G124, 'Периоды'!AS$65:CZ$71)</f>
        <v>0</v>
      </c>
      <c r="AU124" s="244" t="n">
        <f aca="false" ca="false" dt2D="false" dtr="false" t="normal">AS124*AU119*SUMIF('Периоды'!$K$66:$K$72, $G124, 'Периоды'!AT$65:DA$71)</f>
        <v>0</v>
      </c>
      <c r="AV124" s="244" t="n">
        <f aca="false" ca="false" dt2D="false" dtr="false" t="normal">AT124*AV119*SUMIF('Периоды'!$K$66:$K$72, $G124, 'Периоды'!AU$65:DB$71)</f>
        <v>0</v>
      </c>
      <c r="AW124" s="244" t="n">
        <f aca="false" ca="false" dt2D="false" dtr="false" t="normal">AU124*AW119*SUMIF('Периоды'!$K$66:$K$72, $G124, 'Периоды'!AV$65:DC$71)</f>
        <v>0</v>
      </c>
      <c r="AX124" s="244" t="n">
        <f aca="false" ca="false" dt2D="false" dtr="false" t="normal">AV124*AX119*SUMIF('Периоды'!$K$66:$K$72, $G124, 'Периоды'!AW$65:DD$71)</f>
        <v>0</v>
      </c>
      <c r="AY124" s="244" t="n">
        <f aca="false" ca="false" dt2D="false" dtr="false" t="normal">AW124*AY119*SUMIF('Периоды'!$K$66:$K$72, $G124, 'Периоды'!AX$65:DE$71)</f>
        <v>0</v>
      </c>
      <c r="AZ124" s="244" t="n">
        <f aca="false" ca="false" dt2D="false" dtr="false" t="normal">AX124*AZ119*SUMIF('Периоды'!$K$66:$K$72, $G124, 'Периоды'!AY$65:DF$71)</f>
        <v>0</v>
      </c>
      <c r="BA124" s="244" t="n">
        <f aca="false" ca="false" dt2D="false" dtr="false" t="normal">AY124*BA119*SUMIF('Периоды'!$K$66:$K$72, $G124, 'Периоды'!AZ$65:DG$71)</f>
        <v>0</v>
      </c>
      <c r="BB124" s="244" t="n">
        <f aca="false" ca="false" dt2D="false" dtr="false" t="normal">AZ124*BB119*SUMIF('Периоды'!$K$66:$K$72, $G124, 'Периоды'!BA$65:DH$71)</f>
        <v>0</v>
      </c>
      <c r="BC124" s="244" t="n">
        <f aca="false" ca="false" dt2D="false" dtr="false" t="normal">BA124*BC119*SUMIF('Периоды'!$K$66:$K$72, $G124, 'Периоды'!BB$65:DI$71)</f>
        <v>0</v>
      </c>
      <c r="BD124" s="244" t="n">
        <f aca="false" ca="false" dt2D="false" dtr="false" t="normal">BB124*BD119*SUMIF('Периоды'!$K$66:$K$72, $G124, 'Периоды'!BC$65:DJ$71)</f>
        <v>0</v>
      </c>
      <c r="BE124" s="244" t="n">
        <f aca="false" ca="false" dt2D="false" dtr="false" t="normal">BC124*BE119*SUMIF('Периоды'!$K$66:$K$72, $G124, 'Периоды'!BD$65:DK$71)</f>
        <v>0</v>
      </c>
      <c r="BF124" s="244" t="n">
        <f aca="false" ca="false" dt2D="false" dtr="false" t="normal">BD124*BF119*SUMIF('Периоды'!$K$66:$K$72, $G124, 'Периоды'!BE$65:DL$71)</f>
        <v>0</v>
      </c>
      <c r="BG124" s="244" t="n">
        <f aca="false" ca="false" dt2D="false" dtr="false" t="normal">BE124*BG119*SUMIF('Периоды'!$K$66:$K$72, $G124, 'Периоды'!BF$65:DM$71)</f>
        <v>0</v>
      </c>
      <c r="BH124" s="244" t="n">
        <f aca="false" ca="false" dt2D="false" dtr="false" t="normal">BF124*BH119*SUMIF('Периоды'!$K$66:$K$72, $G124, 'Периоды'!BG$65:DN$71)</f>
        <v>0</v>
      </c>
      <c r="BI124" s="244" t="n">
        <f aca="false" ca="false" dt2D="false" dtr="false" t="normal">BG124*BI119*SUMIF('Периоды'!$K$66:$K$72, $G124, 'Периоды'!BH$65:DO$71)</f>
        <v>0</v>
      </c>
      <c r="BJ124" s="244" t="n">
        <f aca="false" ca="false" dt2D="false" dtr="false" t="normal">BH124*BJ119*SUMIF('Периоды'!$K$66:$K$72, $G124, 'Периоды'!BI$65:DP$71)</f>
        <v>0</v>
      </c>
      <c r="BK124" s="244" t="n">
        <f aca="false" ca="false" dt2D="false" dtr="false" t="normal">BI124*BK119*SUMIF('Периоды'!$K$66:$K$72, $G124, 'Периоды'!BJ$65:DQ$71)</f>
        <v>0</v>
      </c>
      <c r="BL124" s="244" t="n">
        <f aca="false" ca="false" dt2D="false" dtr="false" t="normal">BJ124*BL119*SUMIF('Периоды'!$K$66:$K$72, $G124, 'Периоды'!BK$65:DR$71)</f>
        <v>0</v>
      </c>
      <c r="BM124" s="244" t="n">
        <f aca="false" ca="false" dt2D="false" dtr="false" t="normal">BK124*BM119*SUMIF('Периоды'!$K$66:$K$72, $G124, 'Периоды'!BL$65:DS$71)</f>
        <v>0</v>
      </c>
      <c r="BN124" s="244" t="n">
        <f aca="false" ca="false" dt2D="false" dtr="false" t="normal">BL124*BN119*SUMIF('Периоды'!$K$66:$K$72, $G124, 'Периоды'!BM$65:DT$71)</f>
        <v>0</v>
      </c>
      <c r="BO124" s="244" t="n">
        <f aca="false" ca="false" dt2D="false" dtr="false" t="normal">BM124*BO119*SUMIF('Периоды'!$K$66:$K$72, $G124, 'Периоды'!BN$65:DU$71)</f>
        <v>0</v>
      </c>
      <c r="BP124" s="244" t="n">
        <f aca="false" ca="false" dt2D="false" dtr="false" t="normal">BN124*BP119*SUMIF('Периоды'!$K$66:$K$72, $G124, 'Периоды'!BO$65:DV$71)</f>
        <v>0</v>
      </c>
      <c r="BQ124" s="244" t="n">
        <f aca="false" ca="false" dt2D="false" dtr="false" t="normal">BO124*BQ119*SUMIF('Периоды'!$K$66:$K$72, $G124, 'Периоды'!BP$65:DW$71)</f>
        <v>0</v>
      </c>
      <c r="BR124" s="244" t="n">
        <f aca="false" ca="false" dt2D="false" dtr="false" t="normal">BP124*BR119*SUMIF('Периоды'!$K$66:$K$72, $G124, 'Периоды'!BQ$65:DX$71)</f>
        <v>0</v>
      </c>
      <c r="BS124" s="244" t="n">
        <f aca="false" ca="false" dt2D="false" dtr="false" t="normal">BQ124*BS119*SUMIF('Периоды'!$K$66:$K$72, $G124, 'Периоды'!BR$65:DY$71)</f>
        <v>0</v>
      </c>
      <c r="BT124" s="244" t="n">
        <f aca="false" ca="false" dt2D="false" dtr="false" t="normal">BR124*BT119*SUMIF('Периоды'!$K$66:$K$72, $G124, 'Периоды'!BS$65:DZ$71)</f>
        <v>0</v>
      </c>
    </row>
    <row hidden="true" ht="16.5" outlineLevel="1" r="125">
      <c r="D125" s="506" t="e">
        <f aca="false" ca="false" dt2D="false" dtr="false" t="normal">D124</f>
        <v>#N/A</v>
      </c>
      <c r="E125" s="506" t="e">
        <f aca="false" ca="false" dt2D="false" dtr="false" t="normal">E124</f>
        <v>#N/A</v>
      </c>
      <c r="F125" s="506" t="e">
        <f aca="false" ca="false" dt2D="false" dtr="false" t="normal">F124</f>
        <v>#N/A</v>
      </c>
      <c r="G125" s="683" t="n">
        <f aca="false" ca="false" dt2D="false" dtr="false" t="normal">G124</f>
        <v>0</v>
      </c>
      <c r="I125" s="669" t="n"/>
      <c r="J125" s="669" t="n"/>
      <c r="K125" s="671" t="n"/>
      <c r="L125" s="671" t="n"/>
      <c r="M125" s="671" t="n"/>
      <c r="N125" s="671" t="n"/>
      <c r="O125" s="671" t="n"/>
      <c r="P125" s="671" t="n"/>
      <c r="Q125" s="671" t="n"/>
      <c r="R125" s="671" t="n"/>
      <c r="S125" s="671" t="n"/>
      <c r="T125" s="671" t="n"/>
      <c r="U125" s="671" t="n"/>
      <c r="V125" s="671" t="n"/>
      <c r="W125" s="671" t="n"/>
      <c r="X125" s="671" t="n"/>
      <c r="Y125" s="671" t="n"/>
      <c r="Z125" s="671" t="n"/>
      <c r="AA125" s="671" t="n"/>
      <c r="AB125" s="671" t="n"/>
      <c r="AC125" s="671" t="n"/>
      <c r="AD125" s="671" t="n"/>
      <c r="AE125" s="671" t="n"/>
      <c r="AF125" s="671" t="n"/>
      <c r="AG125" s="671" t="n"/>
      <c r="AH125" s="671" t="n"/>
      <c r="AI125" s="671" t="n"/>
      <c r="AJ125" s="671" t="n"/>
      <c r="AK125" s="671" t="n"/>
      <c r="AL125" s="671" t="n"/>
      <c r="AM125" s="671" t="n"/>
      <c r="AN125" s="671" t="n"/>
      <c r="AO125" s="671" t="n"/>
      <c r="AP125" s="671" t="n"/>
      <c r="AQ125" s="671" t="n"/>
      <c r="AR125" s="671" t="n"/>
      <c r="AS125" s="671" t="n"/>
      <c r="AT125" s="671" t="n"/>
      <c r="AU125" s="671" t="n"/>
      <c r="AV125" s="671" t="n"/>
      <c r="AW125" s="671" t="n"/>
      <c r="AX125" s="671" t="n"/>
      <c r="AY125" s="671" t="n"/>
      <c r="AZ125" s="671" t="n"/>
      <c r="BA125" s="671" t="n"/>
      <c r="BB125" s="671" t="n"/>
      <c r="BC125" s="671" t="n"/>
      <c r="BD125" s="671" t="n"/>
      <c r="BE125" s="671" t="n"/>
      <c r="BF125" s="671" t="n"/>
      <c r="BG125" s="671" t="n"/>
      <c r="BH125" s="671" t="n"/>
      <c r="BI125" s="671" t="n"/>
      <c r="BJ125" s="671" t="n"/>
      <c r="BK125" s="671" t="n"/>
      <c r="BL125" s="671" t="n"/>
      <c r="BM125" s="671" t="n"/>
      <c r="BN125" s="671" t="n"/>
      <c r="BO125" s="671" t="n"/>
      <c r="BP125" s="671" t="n"/>
      <c r="BQ125" s="671" t="n"/>
      <c r="BR125" s="671" t="n"/>
      <c r="BS125" s="671" t="n"/>
      <c r="BT125" s="671" t="n"/>
    </row>
    <row hidden="true" ht="16.5" outlineLevel="1" r="126">
      <c r="D126" s="506" t="e">
        <f aca="false" ca="false" dt2D="false" dtr="false" t="normal">D125</f>
        <v>#N/A</v>
      </c>
      <c r="E126" s="506" t="e">
        <f aca="false" ca="false" dt2D="false" dtr="false" t="normal">E125</f>
        <v>#N/A</v>
      </c>
      <c r="F126" s="506" t="e">
        <f aca="false" ca="false" dt2D="false" dtr="false" t="normal">F125</f>
        <v>#N/A</v>
      </c>
      <c r="G126" s="683" t="n">
        <f aca="false" ca="false" dt2D="false" dtr="false" t="normal">G125</f>
        <v>0</v>
      </c>
      <c r="K126" s="244" t="n"/>
      <c r="L126" s="244" t="n"/>
      <c r="M126" s="244" t="n"/>
      <c r="N126" s="244" t="n"/>
      <c r="O126" s="244" t="n"/>
      <c r="P126" s="244" t="n"/>
      <c r="Q126" s="244" t="n"/>
      <c r="R126" s="244" t="n"/>
      <c r="S126" s="244" t="n"/>
      <c r="T126" s="244" t="n"/>
      <c r="U126" s="244" t="n"/>
      <c r="V126" s="244" t="n"/>
      <c r="W126" s="244" t="n"/>
      <c r="X126" s="244" t="n"/>
      <c r="Y126" s="244" t="n"/>
      <c r="Z126" s="244" t="n"/>
      <c r="AA126" s="244" t="n"/>
      <c r="AB126" s="244" t="n"/>
      <c r="AC126" s="244" t="n"/>
      <c r="AD126" s="244" t="n"/>
      <c r="AE126" s="244" t="n"/>
      <c r="AF126" s="244" t="n"/>
      <c r="AG126" s="244" t="n"/>
      <c r="AH126" s="244" t="n"/>
      <c r="AI126" s="244" t="n"/>
      <c r="AJ126" s="244" t="n"/>
      <c r="AK126" s="244" t="n"/>
      <c r="AL126" s="244" t="n"/>
      <c r="AM126" s="244" t="n"/>
      <c r="AN126" s="244" t="n"/>
      <c r="AO126" s="244" t="n"/>
      <c r="AP126" s="244" t="n"/>
      <c r="AQ126" s="244" t="n"/>
      <c r="AR126" s="244" t="n"/>
      <c r="AS126" s="244" t="n"/>
      <c r="AT126" s="244" t="n"/>
      <c r="AU126" s="244" t="n"/>
      <c r="AV126" s="244" t="n"/>
      <c r="AW126" s="244" t="n"/>
      <c r="AX126" s="244" t="n"/>
      <c r="AY126" s="244" t="n"/>
      <c r="AZ126" s="244" t="n"/>
      <c r="BA126" s="244" t="n"/>
      <c r="BB126" s="244" t="n"/>
      <c r="BC126" s="244" t="n"/>
      <c r="BD126" s="244" t="n"/>
      <c r="BE126" s="244" t="n"/>
      <c r="BF126" s="244" t="n"/>
      <c r="BG126" s="244" t="n"/>
      <c r="BH126" s="244" t="n"/>
      <c r="BI126" s="244" t="n"/>
      <c r="BJ126" s="244" t="n"/>
      <c r="BK126" s="244" t="n"/>
      <c r="BL126" s="244" t="n"/>
      <c r="BM126" s="244" t="n"/>
      <c r="BN126" s="244" t="n"/>
      <c r="BO126" s="244" t="n"/>
      <c r="BP126" s="244" t="n"/>
      <c r="BQ126" s="244" t="n"/>
      <c r="BR126" s="244" t="n"/>
      <c r="BS126" s="244" t="n"/>
      <c r="BT126" s="244" t="n"/>
    </row>
    <row hidden="true" ht="16.5" outlineLevel="1" r="127">
      <c r="D127" s="506" t="e">
        <f aca="false" ca="false" dt2D="false" dtr="false" t="normal">D126</f>
        <v>#N/A</v>
      </c>
      <c r="E127" s="506" t="e">
        <f aca="false" ca="false" dt2D="false" dtr="false" t="normal">E126</f>
        <v>#N/A</v>
      </c>
      <c r="F127" s="506" t="e">
        <f aca="false" ca="false" dt2D="false" dtr="false" t="normal">F126</f>
        <v>#N/A</v>
      </c>
      <c r="G127" s="683" t="n">
        <f aca="false" ca="false" dt2D="false" dtr="false" t="normal">G126</f>
        <v>0</v>
      </c>
      <c r="I127" s="660" t="s">
        <v>797</v>
      </c>
      <c r="J127" s="660" t="n"/>
      <c r="K127" s="244" t="n"/>
      <c r="L127" s="244" t="n"/>
      <c r="M127" s="244" t="n"/>
      <c r="N127" s="244" t="n"/>
      <c r="O127" s="244" t="n"/>
      <c r="P127" s="244" t="n"/>
      <c r="Q127" s="244" t="n"/>
      <c r="R127" s="244" t="n"/>
      <c r="S127" s="244" t="n"/>
      <c r="T127" s="244" t="n"/>
      <c r="U127" s="244" t="n"/>
      <c r="V127" s="244" t="n"/>
      <c r="W127" s="244" t="n"/>
      <c r="X127" s="244" t="n"/>
      <c r="Y127" s="244" t="n"/>
      <c r="Z127" s="244" t="n"/>
      <c r="AA127" s="244" t="n"/>
      <c r="AB127" s="244" t="n"/>
      <c r="AC127" s="244" t="n"/>
      <c r="AD127" s="244" t="n"/>
      <c r="AE127" s="244" t="n"/>
      <c r="AF127" s="244" t="n"/>
      <c r="AG127" s="244" t="n"/>
      <c r="AH127" s="244" t="n"/>
      <c r="AI127" s="244" t="n"/>
      <c r="AJ127" s="244" t="n"/>
      <c r="AK127" s="244" t="n"/>
      <c r="AL127" s="244" t="n"/>
      <c r="AM127" s="244" t="n"/>
      <c r="AN127" s="244" t="n"/>
      <c r="AO127" s="244" t="n"/>
      <c r="AP127" s="244" t="n"/>
      <c r="AQ127" s="244" t="n"/>
      <c r="AR127" s="244" t="n"/>
      <c r="AS127" s="244" t="n"/>
      <c r="AT127" s="244" t="n"/>
      <c r="AU127" s="244" t="n"/>
      <c r="AV127" s="244" t="n"/>
      <c r="AW127" s="244" t="n"/>
      <c r="AX127" s="244" t="n"/>
      <c r="AY127" s="244" t="n"/>
      <c r="AZ127" s="244" t="n"/>
      <c r="BA127" s="244" t="n"/>
      <c r="BB127" s="244" t="n"/>
      <c r="BC127" s="244" t="n"/>
      <c r="BD127" s="244" t="n"/>
      <c r="BE127" s="244" t="n"/>
      <c r="BF127" s="244" t="n"/>
      <c r="BG127" s="244" t="n"/>
      <c r="BH127" s="244" t="n"/>
      <c r="BI127" s="244" t="n"/>
      <c r="BJ127" s="244" t="n"/>
      <c r="BK127" s="244" t="n"/>
      <c r="BL127" s="244" t="n"/>
      <c r="BM127" s="244" t="n"/>
      <c r="BN127" s="244" t="n"/>
      <c r="BO127" s="244" t="n"/>
      <c r="BP127" s="244" t="n"/>
      <c r="BQ127" s="244" t="n"/>
      <c r="BR127" s="244" t="n"/>
      <c r="BS127" s="244" t="n"/>
      <c r="BT127" s="244" t="n"/>
    </row>
    <row hidden="true" ht="16.5" outlineLevel="1" r="128">
      <c r="D128" s="506" t="e">
        <f aca="false" ca="false" dt2D="false" dtr="false" t="normal">D127</f>
        <v>#N/A</v>
      </c>
      <c r="E128" s="506" t="e">
        <f aca="false" ca="false" dt2D="false" dtr="false" t="normal">E127</f>
        <v>#N/A</v>
      </c>
      <c r="F128" s="506" t="e">
        <f aca="false" ca="false" dt2D="false" dtr="false" t="normal">F127</f>
        <v>#N/A</v>
      </c>
      <c r="G128" s="683" t="n">
        <f aca="false" ca="false" dt2D="false" dtr="false" t="normal">G127</f>
        <v>0</v>
      </c>
      <c r="I128" s="672" t="str">
        <f aca="false" ca="false" dt2D="false" dtr="false" t="normal">I122</f>
        <v>низкий ценовой сегмент</v>
      </c>
      <c r="J128" s="672" t="n"/>
      <c r="K128" s="244" t="n"/>
      <c r="L128" s="568" t="n"/>
      <c r="M128" s="244" t="n">
        <f aca="false" ca="false" dt2D="false" dtr="false" t="normal">$L128*'Макро'!E$56</f>
        <v>0</v>
      </c>
      <c r="N128" s="244" t="n">
        <f aca="false" ca="true" dt2D="false" dtr="false" t="normal">$L128*'Макро'!F$56</f>
        <v>0</v>
      </c>
      <c r="O128" s="244" t="n">
        <f aca="false" ca="true" dt2D="false" dtr="false" t="normal">$L128*'Макро'!G$56</f>
        <v>0</v>
      </c>
      <c r="P128" s="244" t="n">
        <f aca="false" ca="true" dt2D="false" dtr="false" t="normal">$L128*'Макро'!H$56</f>
        <v>0</v>
      </c>
      <c r="Q128" s="244" t="n">
        <f aca="false" ca="true" dt2D="false" dtr="false" t="normal">$L128*'Макро'!I$56</f>
        <v>0</v>
      </c>
      <c r="R128" s="244" t="n">
        <f aca="false" ca="true" dt2D="false" dtr="false" t="normal">$L128*'Макро'!J$56</f>
        <v>0</v>
      </c>
      <c r="S128" s="244" t="n">
        <f aca="false" ca="true" dt2D="false" dtr="false" t="normal">$L128*'Макро'!K$56</f>
        <v>0</v>
      </c>
      <c r="T128" s="244" t="n">
        <f aca="false" ca="true" dt2D="false" dtr="false" t="normal">$L128*'Макро'!L$56</f>
        <v>0</v>
      </c>
      <c r="U128" s="244" t="n">
        <f aca="false" ca="true" dt2D="false" dtr="false" t="normal">$L128*'Макро'!M$56</f>
        <v>0</v>
      </c>
      <c r="V128" s="244" t="n">
        <f aca="false" ca="true" dt2D="false" dtr="false" t="normal">$L128*'Макро'!N$56</f>
        <v>0</v>
      </c>
      <c r="W128" s="244" t="n">
        <f aca="false" ca="true" dt2D="false" dtr="false" t="normal">$L128*'Макро'!O$56</f>
        <v>0</v>
      </c>
      <c r="X128" s="244" t="n">
        <f aca="false" ca="true" dt2D="false" dtr="false" t="normal">$L128*'Макро'!P$56</f>
        <v>0</v>
      </c>
      <c r="Y128" s="244" t="n">
        <f aca="false" ca="true" dt2D="false" dtr="false" t="normal">$L128*'Макро'!Q$56</f>
        <v>0</v>
      </c>
      <c r="Z128" s="244" t="n">
        <f aca="false" ca="true" dt2D="false" dtr="false" t="normal">$L128*'Макро'!R$56</f>
        <v>0</v>
      </c>
      <c r="AA128" s="244" t="n">
        <f aca="false" ca="true" dt2D="false" dtr="false" t="normal">$L128*'Макро'!S$56</f>
        <v>0</v>
      </c>
      <c r="AB128" s="244" t="n">
        <f aca="false" ca="true" dt2D="false" dtr="false" t="normal">$L128*'Макро'!T$56</f>
        <v>0</v>
      </c>
      <c r="AC128" s="244" t="n">
        <f aca="false" ca="true" dt2D="false" dtr="false" t="normal">$L128*'Макро'!U$56</f>
        <v>0</v>
      </c>
      <c r="AD128" s="244" t="n">
        <f aca="false" ca="true" dt2D="false" dtr="false" t="normal">$L128*'Макро'!V$56</f>
        <v>0</v>
      </c>
      <c r="AE128" s="244" t="n">
        <f aca="false" ca="true" dt2D="false" dtr="false" t="normal">$L128*'Макро'!W$56</f>
        <v>0</v>
      </c>
      <c r="AF128" s="244" t="n">
        <f aca="false" ca="true" dt2D="false" dtr="false" t="normal">$L128*'Макро'!X$56</f>
        <v>0</v>
      </c>
      <c r="AG128" s="244" t="n">
        <f aca="false" ca="true" dt2D="false" dtr="false" t="normal">$L128*'Макро'!Y$56</f>
        <v>0</v>
      </c>
      <c r="AH128" s="244" t="n">
        <f aca="false" ca="true" dt2D="false" dtr="false" t="normal">$L128*'Макро'!Z$56</f>
        <v>0</v>
      </c>
      <c r="AI128" s="244" t="n">
        <f aca="false" ca="true" dt2D="false" dtr="false" t="normal">$L128*'Макро'!AA$56</f>
        <v>0</v>
      </c>
      <c r="AJ128" s="244" t="n">
        <f aca="false" ca="true" dt2D="false" dtr="false" t="normal">$L128*'Макро'!AB$56</f>
        <v>0</v>
      </c>
      <c r="AK128" s="244" t="n">
        <f aca="false" ca="true" dt2D="false" dtr="false" t="normal">$L128*'Макро'!AC$56</f>
        <v>0</v>
      </c>
      <c r="AL128" s="244" t="n">
        <f aca="false" ca="true" dt2D="false" dtr="false" t="normal">$L128*'Макро'!AD$56</f>
        <v>0</v>
      </c>
      <c r="AM128" s="244" t="n">
        <f aca="false" ca="true" dt2D="false" dtr="false" t="normal">$L128*'Макро'!AE$56</f>
        <v>0</v>
      </c>
      <c r="AN128" s="244" t="n">
        <f aca="false" ca="true" dt2D="false" dtr="false" t="normal">$L128*'Макро'!AF$56</f>
        <v>0</v>
      </c>
      <c r="AO128" s="244" t="n">
        <f aca="false" ca="true" dt2D="false" dtr="false" t="normal">$L128*'Макро'!AG$56</f>
        <v>0</v>
      </c>
      <c r="AP128" s="244" t="n">
        <f aca="false" ca="true" dt2D="false" dtr="false" t="normal">$L128*'Макро'!AH$56</f>
        <v>0</v>
      </c>
      <c r="AQ128" s="244" t="n">
        <f aca="false" ca="true" dt2D="false" dtr="false" t="normal">$L128*'Макро'!AI$56</f>
        <v>0</v>
      </c>
      <c r="AR128" s="244" t="n">
        <f aca="false" ca="true" dt2D="false" dtr="false" t="normal">$L128*'Макро'!AJ$56</f>
        <v>0</v>
      </c>
      <c r="AS128" s="244" t="n">
        <f aca="false" ca="true" dt2D="false" dtr="false" t="normal">$L128*'Макро'!AK$56</f>
        <v>0</v>
      </c>
      <c r="AT128" s="244" t="n">
        <f aca="false" ca="true" dt2D="false" dtr="false" t="normal">$L128*'Макро'!AL$56</f>
        <v>0</v>
      </c>
      <c r="AU128" s="244" t="n">
        <f aca="false" ca="true" dt2D="false" dtr="false" t="normal">$L128*'Макро'!AM$56</f>
        <v>0</v>
      </c>
      <c r="AV128" s="244" t="n">
        <f aca="false" ca="true" dt2D="false" dtr="false" t="normal">$L128*'Макро'!AN$56</f>
        <v>0</v>
      </c>
      <c r="AW128" s="244" t="n">
        <f aca="false" ca="true" dt2D="false" dtr="false" t="normal">$L128*'Макро'!AO$56</f>
        <v>0</v>
      </c>
      <c r="AX128" s="244" t="n">
        <f aca="false" ca="true" dt2D="false" dtr="false" t="normal">$L128*'Макро'!AP$56</f>
        <v>0</v>
      </c>
      <c r="AY128" s="244" t="n">
        <f aca="false" ca="true" dt2D="false" dtr="false" t="normal">$L128*'Макро'!AQ$56</f>
        <v>0</v>
      </c>
      <c r="AZ128" s="244" t="n">
        <f aca="false" ca="true" dt2D="false" dtr="false" t="normal">$L128*'Макро'!AR$56</f>
        <v>0</v>
      </c>
      <c r="BA128" s="244" t="n">
        <f aca="false" ca="true" dt2D="false" dtr="false" t="normal">$L128*'Макро'!AS$56</f>
        <v>0</v>
      </c>
      <c r="BB128" s="244" t="n">
        <f aca="false" ca="true" dt2D="false" dtr="false" t="normal">$L128*'Макро'!AT$56</f>
        <v>0</v>
      </c>
      <c r="BC128" s="244" t="n">
        <f aca="false" ca="true" dt2D="false" dtr="false" t="normal">$L128*'Макро'!AU$56</f>
        <v>0</v>
      </c>
      <c r="BD128" s="244" t="n">
        <f aca="false" ca="true" dt2D="false" dtr="false" t="normal">$L128*'Макро'!AV$56</f>
        <v>0</v>
      </c>
      <c r="BE128" s="244" t="n">
        <f aca="false" ca="true" dt2D="false" dtr="false" t="normal">$L128*'Макро'!AW$56</f>
        <v>0</v>
      </c>
      <c r="BF128" s="244" t="n">
        <f aca="false" ca="true" dt2D="false" dtr="false" t="normal">$L128*'Макро'!AX$56</f>
        <v>0</v>
      </c>
      <c r="BG128" s="244" t="n">
        <f aca="false" ca="true" dt2D="false" dtr="false" t="normal">$L128*'Макро'!AY$56</f>
        <v>0</v>
      </c>
      <c r="BH128" s="244" t="n">
        <f aca="false" ca="true" dt2D="false" dtr="false" t="normal">$L128*'Макро'!AZ$56</f>
        <v>0</v>
      </c>
      <c r="BI128" s="244" t="n">
        <f aca="false" ca="true" dt2D="false" dtr="false" t="normal">$L128*'Макро'!BA$56</f>
        <v>0</v>
      </c>
      <c r="BJ128" s="244" t="n">
        <f aca="false" ca="true" dt2D="false" dtr="false" t="normal">$L128*'Макро'!BB$56</f>
        <v>0</v>
      </c>
      <c r="BK128" s="244" t="n">
        <f aca="false" ca="true" dt2D="false" dtr="false" t="normal">$L128*'Макро'!BC$56</f>
        <v>0</v>
      </c>
      <c r="BL128" s="244" t="n">
        <f aca="false" ca="true" dt2D="false" dtr="false" t="normal">$L128*'Макро'!BD$56</f>
        <v>0</v>
      </c>
      <c r="BM128" s="244" t="n">
        <f aca="false" ca="true" dt2D="false" dtr="false" t="normal">$L128*'Макро'!BE$56</f>
        <v>0</v>
      </c>
      <c r="BN128" s="244" t="n">
        <f aca="false" ca="true" dt2D="false" dtr="false" t="normal">$L128*'Макро'!BF$56</f>
        <v>0</v>
      </c>
      <c r="BO128" s="244" t="n">
        <f aca="false" ca="true" dt2D="false" dtr="false" t="normal">$L128*'Макро'!BG$56</f>
        <v>0</v>
      </c>
      <c r="BP128" s="244" t="n">
        <f aca="false" ca="true" dt2D="false" dtr="false" t="normal">$L128*'Макро'!BH$56</f>
        <v>0</v>
      </c>
      <c r="BQ128" s="244" t="n">
        <f aca="false" ca="true" dt2D="false" dtr="false" t="normal">$L128*'Макро'!BI$56</f>
        <v>0</v>
      </c>
      <c r="BR128" s="244" t="n">
        <f aca="false" ca="true" dt2D="false" dtr="false" t="normal">$L128*'Макро'!BJ$56</f>
        <v>0</v>
      </c>
      <c r="BS128" s="244" t="n">
        <f aca="false" ca="true" dt2D="false" dtr="false" t="normal">$L128*'Макро'!BK$56</f>
        <v>0</v>
      </c>
      <c r="BT128" s="244" t="n">
        <f aca="false" ca="true" dt2D="false" dtr="false" t="normal">$L128*'Макро'!BL$56</f>
        <v>0</v>
      </c>
    </row>
    <row hidden="true" ht="16.5" outlineLevel="1" r="129">
      <c r="D129" s="506" t="e">
        <f aca="false" ca="false" dt2D="false" dtr="false" t="normal">D128</f>
        <v>#N/A</v>
      </c>
      <c r="E129" s="506" t="e">
        <f aca="false" ca="false" dt2D="false" dtr="false" t="normal">E128</f>
        <v>#N/A</v>
      </c>
      <c r="F129" s="506" t="e">
        <f aca="false" ca="false" dt2D="false" dtr="false" t="normal">F128</f>
        <v>#N/A</v>
      </c>
      <c r="G129" s="683" t="n">
        <f aca="false" ca="false" dt2D="false" dtr="false" t="normal">G128</f>
        <v>0</v>
      </c>
      <c r="I129" s="672" t="str">
        <f aca="false" ca="false" dt2D="false" dtr="false" t="normal">I123</f>
        <v>высокий ценовой сегмент</v>
      </c>
      <c r="J129" s="672" t="n"/>
      <c r="K129" s="244" t="n"/>
      <c r="L129" s="568" t="n"/>
      <c r="M129" s="244" t="n">
        <f aca="false" ca="false" dt2D="false" dtr="false" t="normal">$L129*'Макро'!E$56</f>
        <v>0</v>
      </c>
      <c r="N129" s="244" t="n">
        <f aca="false" ca="true" dt2D="false" dtr="false" t="normal">$L129*'Макро'!F$56</f>
        <v>0</v>
      </c>
      <c r="O129" s="244" t="n">
        <f aca="false" ca="true" dt2D="false" dtr="false" t="normal">$L129*'Макро'!G$56</f>
        <v>0</v>
      </c>
      <c r="P129" s="244" t="n">
        <f aca="false" ca="true" dt2D="false" dtr="false" t="normal">$L129*'Макро'!H$56</f>
        <v>0</v>
      </c>
      <c r="Q129" s="244" t="n">
        <f aca="false" ca="true" dt2D="false" dtr="false" t="normal">$L129*'Макро'!I$56</f>
        <v>0</v>
      </c>
      <c r="R129" s="244" t="n">
        <f aca="false" ca="true" dt2D="false" dtr="false" t="normal">$L129*'Макро'!J$56</f>
        <v>0</v>
      </c>
      <c r="S129" s="244" t="n">
        <f aca="false" ca="true" dt2D="false" dtr="false" t="normal">$L129*'Макро'!K$56</f>
        <v>0</v>
      </c>
      <c r="T129" s="244" t="n">
        <f aca="false" ca="true" dt2D="false" dtr="false" t="normal">$L129*'Макро'!L$56</f>
        <v>0</v>
      </c>
      <c r="U129" s="244" t="n">
        <f aca="false" ca="true" dt2D="false" dtr="false" t="normal">$L129*'Макро'!M$56</f>
        <v>0</v>
      </c>
      <c r="V129" s="244" t="n">
        <f aca="false" ca="true" dt2D="false" dtr="false" t="normal">$L129*'Макро'!N$56</f>
        <v>0</v>
      </c>
      <c r="W129" s="244" t="n">
        <f aca="false" ca="true" dt2D="false" dtr="false" t="normal">$L129*'Макро'!O$56</f>
        <v>0</v>
      </c>
      <c r="X129" s="244" t="n">
        <f aca="false" ca="true" dt2D="false" dtr="false" t="normal">$L129*'Макро'!P$56</f>
        <v>0</v>
      </c>
      <c r="Y129" s="244" t="n">
        <f aca="false" ca="true" dt2D="false" dtr="false" t="normal">$L129*'Макро'!Q$56</f>
        <v>0</v>
      </c>
      <c r="Z129" s="244" t="n">
        <f aca="false" ca="true" dt2D="false" dtr="false" t="normal">$L129*'Макро'!R$56</f>
        <v>0</v>
      </c>
      <c r="AA129" s="244" t="n">
        <f aca="false" ca="true" dt2D="false" dtr="false" t="normal">$L129*'Макро'!S$56</f>
        <v>0</v>
      </c>
      <c r="AB129" s="244" t="n">
        <f aca="false" ca="true" dt2D="false" dtr="false" t="normal">$L129*'Макро'!T$56</f>
        <v>0</v>
      </c>
      <c r="AC129" s="244" t="n">
        <f aca="false" ca="true" dt2D="false" dtr="false" t="normal">$L129*'Макро'!U$56</f>
        <v>0</v>
      </c>
      <c r="AD129" s="244" t="n">
        <f aca="false" ca="true" dt2D="false" dtr="false" t="normal">$L129*'Макро'!V$56</f>
        <v>0</v>
      </c>
      <c r="AE129" s="244" t="n">
        <f aca="false" ca="true" dt2D="false" dtr="false" t="normal">$L129*'Макро'!W$56</f>
        <v>0</v>
      </c>
      <c r="AF129" s="244" t="n">
        <f aca="false" ca="true" dt2D="false" dtr="false" t="normal">$L129*'Макро'!X$56</f>
        <v>0</v>
      </c>
      <c r="AG129" s="244" t="n">
        <f aca="false" ca="true" dt2D="false" dtr="false" t="normal">$L129*'Макро'!Y$56</f>
        <v>0</v>
      </c>
      <c r="AH129" s="244" t="n">
        <f aca="false" ca="true" dt2D="false" dtr="false" t="normal">$L129*'Макро'!Z$56</f>
        <v>0</v>
      </c>
      <c r="AI129" s="244" t="n">
        <f aca="false" ca="true" dt2D="false" dtr="false" t="normal">$L129*'Макро'!AA$56</f>
        <v>0</v>
      </c>
      <c r="AJ129" s="244" t="n">
        <f aca="false" ca="true" dt2D="false" dtr="false" t="normal">$L129*'Макро'!AB$56</f>
        <v>0</v>
      </c>
      <c r="AK129" s="244" t="n">
        <f aca="false" ca="true" dt2D="false" dtr="false" t="normal">$L129*'Макро'!AC$56</f>
        <v>0</v>
      </c>
      <c r="AL129" s="244" t="n">
        <f aca="false" ca="true" dt2D="false" dtr="false" t="normal">$L129*'Макро'!AD$56</f>
        <v>0</v>
      </c>
      <c r="AM129" s="244" t="n">
        <f aca="false" ca="true" dt2D="false" dtr="false" t="normal">$L129*'Макро'!AE$56</f>
        <v>0</v>
      </c>
      <c r="AN129" s="244" t="n">
        <f aca="false" ca="true" dt2D="false" dtr="false" t="normal">$L129*'Макро'!AF$56</f>
        <v>0</v>
      </c>
      <c r="AO129" s="244" t="n">
        <f aca="false" ca="true" dt2D="false" dtr="false" t="normal">$L129*'Макро'!AG$56</f>
        <v>0</v>
      </c>
      <c r="AP129" s="244" t="n">
        <f aca="false" ca="true" dt2D="false" dtr="false" t="normal">$L129*'Макро'!AH$56</f>
        <v>0</v>
      </c>
      <c r="AQ129" s="244" t="n">
        <f aca="false" ca="true" dt2D="false" dtr="false" t="normal">$L129*'Макро'!AI$56</f>
        <v>0</v>
      </c>
      <c r="AR129" s="244" t="n">
        <f aca="false" ca="true" dt2D="false" dtr="false" t="normal">$L129*'Макро'!AJ$56</f>
        <v>0</v>
      </c>
      <c r="AS129" s="244" t="n">
        <f aca="false" ca="true" dt2D="false" dtr="false" t="normal">$L129*'Макро'!AK$56</f>
        <v>0</v>
      </c>
      <c r="AT129" s="244" t="n">
        <f aca="false" ca="true" dt2D="false" dtr="false" t="normal">$L129*'Макро'!AL$56</f>
        <v>0</v>
      </c>
      <c r="AU129" s="244" t="n">
        <f aca="false" ca="true" dt2D="false" dtr="false" t="normal">$L129*'Макро'!AM$56</f>
        <v>0</v>
      </c>
      <c r="AV129" s="244" t="n">
        <f aca="false" ca="true" dt2D="false" dtr="false" t="normal">$L129*'Макро'!AN$56</f>
        <v>0</v>
      </c>
      <c r="AW129" s="244" t="n">
        <f aca="false" ca="true" dt2D="false" dtr="false" t="normal">$L129*'Макро'!AO$56</f>
        <v>0</v>
      </c>
      <c r="AX129" s="244" t="n">
        <f aca="false" ca="true" dt2D="false" dtr="false" t="normal">$L129*'Макро'!AP$56</f>
        <v>0</v>
      </c>
      <c r="AY129" s="244" t="n">
        <f aca="false" ca="true" dt2D="false" dtr="false" t="normal">$L129*'Макро'!AQ$56</f>
        <v>0</v>
      </c>
      <c r="AZ129" s="244" t="n">
        <f aca="false" ca="true" dt2D="false" dtr="false" t="normal">$L129*'Макро'!AR$56</f>
        <v>0</v>
      </c>
      <c r="BA129" s="244" t="n">
        <f aca="false" ca="true" dt2D="false" dtr="false" t="normal">$L129*'Макро'!AS$56</f>
        <v>0</v>
      </c>
      <c r="BB129" s="244" t="n">
        <f aca="false" ca="true" dt2D="false" dtr="false" t="normal">$L129*'Макро'!AT$56</f>
        <v>0</v>
      </c>
      <c r="BC129" s="244" t="n">
        <f aca="false" ca="true" dt2D="false" dtr="false" t="normal">$L129*'Макро'!AU$56</f>
        <v>0</v>
      </c>
      <c r="BD129" s="244" t="n">
        <f aca="false" ca="true" dt2D="false" dtr="false" t="normal">$L129*'Макро'!AV$56</f>
        <v>0</v>
      </c>
      <c r="BE129" s="244" t="n">
        <f aca="false" ca="true" dt2D="false" dtr="false" t="normal">$L129*'Макро'!AW$56</f>
        <v>0</v>
      </c>
      <c r="BF129" s="244" t="n">
        <f aca="false" ca="true" dt2D="false" dtr="false" t="normal">$L129*'Макро'!AX$56</f>
        <v>0</v>
      </c>
      <c r="BG129" s="244" t="n">
        <f aca="false" ca="true" dt2D="false" dtr="false" t="normal">$L129*'Макро'!AY$56</f>
        <v>0</v>
      </c>
      <c r="BH129" s="244" t="n">
        <f aca="false" ca="true" dt2D="false" dtr="false" t="normal">$L129*'Макро'!AZ$56</f>
        <v>0</v>
      </c>
      <c r="BI129" s="244" t="n">
        <f aca="false" ca="true" dt2D="false" dtr="false" t="normal">$L129*'Макро'!BA$56</f>
        <v>0</v>
      </c>
      <c r="BJ129" s="244" t="n">
        <f aca="false" ca="true" dt2D="false" dtr="false" t="normal">$L129*'Макро'!BB$56</f>
        <v>0</v>
      </c>
      <c r="BK129" s="244" t="n">
        <f aca="false" ca="true" dt2D="false" dtr="false" t="normal">$L129*'Макро'!BC$56</f>
        <v>0</v>
      </c>
      <c r="BL129" s="244" t="n">
        <f aca="false" ca="true" dt2D="false" dtr="false" t="normal">$L129*'Макро'!BD$56</f>
        <v>0</v>
      </c>
      <c r="BM129" s="244" t="n">
        <f aca="false" ca="true" dt2D="false" dtr="false" t="normal">$L129*'Макро'!BE$56</f>
        <v>0</v>
      </c>
      <c r="BN129" s="244" t="n">
        <f aca="false" ca="true" dt2D="false" dtr="false" t="normal">$L129*'Макро'!BF$56</f>
        <v>0</v>
      </c>
      <c r="BO129" s="244" t="n">
        <f aca="false" ca="true" dt2D="false" dtr="false" t="normal">$L129*'Макро'!BG$56</f>
        <v>0</v>
      </c>
      <c r="BP129" s="244" t="n">
        <f aca="false" ca="true" dt2D="false" dtr="false" t="normal">$L129*'Макро'!BH$56</f>
        <v>0</v>
      </c>
      <c r="BQ129" s="244" t="n">
        <f aca="false" ca="true" dt2D="false" dtr="false" t="normal">$L129*'Макро'!BI$56</f>
        <v>0</v>
      </c>
      <c r="BR129" s="244" t="n">
        <f aca="false" ca="true" dt2D="false" dtr="false" t="normal">$L129*'Макро'!BJ$56</f>
        <v>0</v>
      </c>
      <c r="BS129" s="244" t="n">
        <f aca="false" ca="true" dt2D="false" dtr="false" t="normal">$L129*'Макро'!BK$56</f>
        <v>0</v>
      </c>
      <c r="BT129" s="244" t="n">
        <f aca="false" ca="true" dt2D="false" dtr="false" t="normal">$L129*'Макро'!BL$56</f>
        <v>0</v>
      </c>
    </row>
    <row hidden="true" ht="16.5" outlineLevel="1" r="130">
      <c r="D130" s="506" t="e">
        <f aca="false" ca="false" dt2D="false" dtr="false" t="normal">D129</f>
        <v>#N/A</v>
      </c>
      <c r="E130" s="506" t="e">
        <f aca="false" ca="false" dt2D="false" dtr="false" t="normal">E129</f>
        <v>#N/A</v>
      </c>
      <c r="F130" s="506" t="e">
        <f aca="false" ca="false" dt2D="false" dtr="false" t="normal">F129</f>
        <v>#N/A</v>
      </c>
      <c r="G130" s="683" t="n">
        <f aca="false" ca="false" dt2D="false" dtr="false" t="normal">G129</f>
        <v>0</v>
      </c>
      <c r="I130" s="672" t="str">
        <f aca="false" ca="false" dt2D="false" dtr="false" t="normal">I124</f>
        <v>долгосрочные абонементы</v>
      </c>
      <c r="J130" s="672" t="n"/>
      <c r="K130" s="244" t="n"/>
      <c r="L130" s="568" t="n"/>
      <c r="M130" s="244" t="n">
        <f aca="false" ca="false" dt2D="false" dtr="false" t="normal">$L130*'Макро'!E$56</f>
        <v>0</v>
      </c>
      <c r="N130" s="244" t="n">
        <f aca="false" ca="true" dt2D="false" dtr="false" t="normal">$L130*'Макро'!F$56</f>
        <v>0</v>
      </c>
      <c r="O130" s="244" t="n">
        <f aca="false" ca="true" dt2D="false" dtr="false" t="normal">$L130*'Макро'!G$56</f>
        <v>0</v>
      </c>
      <c r="P130" s="244" t="n">
        <f aca="false" ca="true" dt2D="false" dtr="false" t="normal">$L130*'Макро'!H$56</f>
        <v>0</v>
      </c>
      <c r="Q130" s="244" t="n">
        <f aca="false" ca="true" dt2D="false" dtr="false" t="normal">$L130*'Макро'!I$56</f>
        <v>0</v>
      </c>
      <c r="R130" s="244" t="n">
        <f aca="false" ca="true" dt2D="false" dtr="false" t="normal">$L130*'Макро'!J$56</f>
        <v>0</v>
      </c>
      <c r="S130" s="244" t="n">
        <f aca="false" ca="true" dt2D="false" dtr="false" t="normal">$L130*'Макро'!K$56</f>
        <v>0</v>
      </c>
      <c r="T130" s="244" t="n">
        <f aca="false" ca="true" dt2D="false" dtr="false" t="normal">$L130*'Макро'!L$56</f>
        <v>0</v>
      </c>
      <c r="U130" s="244" t="n">
        <f aca="false" ca="true" dt2D="false" dtr="false" t="normal">$L130*'Макро'!M$56</f>
        <v>0</v>
      </c>
      <c r="V130" s="244" t="n">
        <f aca="false" ca="true" dt2D="false" dtr="false" t="normal">$L130*'Макро'!N$56</f>
        <v>0</v>
      </c>
      <c r="W130" s="244" t="n">
        <f aca="false" ca="true" dt2D="false" dtr="false" t="normal">$L130*'Макро'!O$56</f>
        <v>0</v>
      </c>
      <c r="X130" s="244" t="n">
        <f aca="false" ca="true" dt2D="false" dtr="false" t="normal">$L130*'Макро'!P$56</f>
        <v>0</v>
      </c>
      <c r="Y130" s="244" t="n">
        <f aca="false" ca="true" dt2D="false" dtr="false" t="normal">$L130*'Макро'!Q$56</f>
        <v>0</v>
      </c>
      <c r="Z130" s="244" t="n">
        <f aca="false" ca="true" dt2D="false" dtr="false" t="normal">$L130*'Макро'!R$56</f>
        <v>0</v>
      </c>
      <c r="AA130" s="244" t="n">
        <f aca="false" ca="true" dt2D="false" dtr="false" t="normal">$L130*'Макро'!S$56</f>
        <v>0</v>
      </c>
      <c r="AB130" s="244" t="n">
        <f aca="false" ca="true" dt2D="false" dtr="false" t="normal">$L130*'Макро'!T$56</f>
        <v>0</v>
      </c>
      <c r="AC130" s="244" t="n">
        <f aca="false" ca="true" dt2D="false" dtr="false" t="normal">$L130*'Макро'!U$56</f>
        <v>0</v>
      </c>
      <c r="AD130" s="244" t="n">
        <f aca="false" ca="true" dt2D="false" dtr="false" t="normal">$L130*'Макро'!V$56</f>
        <v>0</v>
      </c>
      <c r="AE130" s="244" t="n">
        <f aca="false" ca="true" dt2D="false" dtr="false" t="normal">$L130*'Макро'!W$56</f>
        <v>0</v>
      </c>
      <c r="AF130" s="244" t="n">
        <f aca="false" ca="true" dt2D="false" dtr="false" t="normal">$L130*'Макро'!X$56</f>
        <v>0</v>
      </c>
      <c r="AG130" s="244" t="n">
        <f aca="false" ca="true" dt2D="false" dtr="false" t="normal">$L130*'Макро'!Y$56</f>
        <v>0</v>
      </c>
      <c r="AH130" s="244" t="n">
        <f aca="false" ca="true" dt2D="false" dtr="false" t="normal">$L130*'Макро'!Z$56</f>
        <v>0</v>
      </c>
      <c r="AI130" s="244" t="n">
        <f aca="false" ca="true" dt2D="false" dtr="false" t="normal">$L130*'Макро'!AA$56</f>
        <v>0</v>
      </c>
      <c r="AJ130" s="244" t="n">
        <f aca="false" ca="true" dt2D="false" dtr="false" t="normal">$L130*'Макро'!AB$56</f>
        <v>0</v>
      </c>
      <c r="AK130" s="244" t="n">
        <f aca="false" ca="true" dt2D="false" dtr="false" t="normal">$L130*'Макро'!AC$56</f>
        <v>0</v>
      </c>
      <c r="AL130" s="244" t="n">
        <f aca="false" ca="true" dt2D="false" dtr="false" t="normal">$L130*'Макро'!AD$56</f>
        <v>0</v>
      </c>
      <c r="AM130" s="244" t="n">
        <f aca="false" ca="true" dt2D="false" dtr="false" t="normal">$L130*'Макро'!AE$56</f>
        <v>0</v>
      </c>
      <c r="AN130" s="244" t="n">
        <f aca="false" ca="true" dt2D="false" dtr="false" t="normal">$L130*'Макро'!AF$56</f>
        <v>0</v>
      </c>
      <c r="AO130" s="244" t="n">
        <f aca="false" ca="true" dt2D="false" dtr="false" t="normal">$L130*'Макро'!AG$56</f>
        <v>0</v>
      </c>
      <c r="AP130" s="244" t="n">
        <f aca="false" ca="true" dt2D="false" dtr="false" t="normal">$L130*'Макро'!AH$56</f>
        <v>0</v>
      </c>
      <c r="AQ130" s="244" t="n">
        <f aca="false" ca="true" dt2D="false" dtr="false" t="normal">$L130*'Макро'!AI$56</f>
        <v>0</v>
      </c>
      <c r="AR130" s="244" t="n">
        <f aca="false" ca="true" dt2D="false" dtr="false" t="normal">$L130*'Макро'!AJ$56</f>
        <v>0</v>
      </c>
      <c r="AS130" s="244" t="n">
        <f aca="false" ca="true" dt2D="false" dtr="false" t="normal">$L130*'Макро'!AK$56</f>
        <v>0</v>
      </c>
      <c r="AT130" s="244" t="n">
        <f aca="false" ca="true" dt2D="false" dtr="false" t="normal">$L130*'Макро'!AL$56</f>
        <v>0</v>
      </c>
      <c r="AU130" s="244" t="n">
        <f aca="false" ca="true" dt2D="false" dtr="false" t="normal">$L130*'Макро'!AM$56</f>
        <v>0</v>
      </c>
      <c r="AV130" s="244" t="n">
        <f aca="false" ca="true" dt2D="false" dtr="false" t="normal">$L130*'Макро'!AN$56</f>
        <v>0</v>
      </c>
      <c r="AW130" s="244" t="n">
        <f aca="false" ca="true" dt2D="false" dtr="false" t="normal">$L130*'Макро'!AO$56</f>
        <v>0</v>
      </c>
      <c r="AX130" s="244" t="n">
        <f aca="false" ca="true" dt2D="false" dtr="false" t="normal">$L130*'Макро'!AP$56</f>
        <v>0</v>
      </c>
      <c r="AY130" s="244" t="n">
        <f aca="false" ca="true" dt2D="false" dtr="false" t="normal">$L130*'Макро'!AQ$56</f>
        <v>0</v>
      </c>
      <c r="AZ130" s="244" t="n">
        <f aca="false" ca="true" dt2D="false" dtr="false" t="normal">$L130*'Макро'!AR$56</f>
        <v>0</v>
      </c>
      <c r="BA130" s="244" t="n">
        <f aca="false" ca="true" dt2D="false" dtr="false" t="normal">$L130*'Макро'!AS$56</f>
        <v>0</v>
      </c>
      <c r="BB130" s="244" t="n">
        <f aca="false" ca="true" dt2D="false" dtr="false" t="normal">$L130*'Макро'!AT$56</f>
        <v>0</v>
      </c>
      <c r="BC130" s="244" t="n">
        <f aca="false" ca="true" dt2D="false" dtr="false" t="normal">$L130*'Макро'!AU$56</f>
        <v>0</v>
      </c>
      <c r="BD130" s="244" t="n">
        <f aca="false" ca="true" dt2D="false" dtr="false" t="normal">$L130*'Макро'!AV$56</f>
        <v>0</v>
      </c>
      <c r="BE130" s="244" t="n">
        <f aca="false" ca="true" dt2D="false" dtr="false" t="normal">$L130*'Макро'!AW$56</f>
        <v>0</v>
      </c>
      <c r="BF130" s="244" t="n">
        <f aca="false" ca="true" dt2D="false" dtr="false" t="normal">$L130*'Макро'!AX$56</f>
        <v>0</v>
      </c>
      <c r="BG130" s="244" t="n">
        <f aca="false" ca="true" dt2D="false" dtr="false" t="normal">$L130*'Макро'!AY$56</f>
        <v>0</v>
      </c>
      <c r="BH130" s="244" t="n">
        <f aca="false" ca="true" dt2D="false" dtr="false" t="normal">$L130*'Макро'!AZ$56</f>
        <v>0</v>
      </c>
      <c r="BI130" s="244" t="n">
        <f aca="false" ca="true" dt2D="false" dtr="false" t="normal">$L130*'Макро'!BA$56</f>
        <v>0</v>
      </c>
      <c r="BJ130" s="244" t="n">
        <f aca="false" ca="true" dt2D="false" dtr="false" t="normal">$L130*'Макро'!BB$56</f>
        <v>0</v>
      </c>
      <c r="BK130" s="244" t="n">
        <f aca="false" ca="true" dt2D="false" dtr="false" t="normal">$L130*'Макро'!BC$56</f>
        <v>0</v>
      </c>
      <c r="BL130" s="244" t="n">
        <f aca="false" ca="true" dt2D="false" dtr="false" t="normal">$L130*'Макро'!BD$56</f>
        <v>0</v>
      </c>
      <c r="BM130" s="244" t="n">
        <f aca="false" ca="true" dt2D="false" dtr="false" t="normal">$L130*'Макро'!BE$56</f>
        <v>0</v>
      </c>
      <c r="BN130" s="244" t="n">
        <f aca="false" ca="true" dt2D="false" dtr="false" t="normal">$L130*'Макро'!BF$56</f>
        <v>0</v>
      </c>
      <c r="BO130" s="244" t="n">
        <f aca="false" ca="true" dt2D="false" dtr="false" t="normal">$L130*'Макро'!BG$56</f>
        <v>0</v>
      </c>
      <c r="BP130" s="244" t="n">
        <f aca="false" ca="true" dt2D="false" dtr="false" t="normal">$L130*'Макро'!BH$56</f>
        <v>0</v>
      </c>
      <c r="BQ130" s="244" t="n">
        <f aca="false" ca="true" dt2D="false" dtr="false" t="normal">$L130*'Макро'!BI$56</f>
        <v>0</v>
      </c>
      <c r="BR130" s="244" t="n">
        <f aca="false" ca="true" dt2D="false" dtr="false" t="normal">$L130*'Макро'!BJ$56</f>
        <v>0</v>
      </c>
      <c r="BS130" s="244" t="n">
        <f aca="false" ca="true" dt2D="false" dtr="false" t="normal">$L130*'Макро'!BK$56</f>
        <v>0</v>
      </c>
      <c r="BT130" s="244" t="n">
        <f aca="false" ca="true" dt2D="false" dtr="false" t="normal">$L130*'Макро'!BL$56</f>
        <v>0</v>
      </c>
    </row>
    <row customFormat="true" hidden="true" ht="16.5" outlineLevel="1" r="131" s="17">
      <c r="A131" s="515" t="n"/>
      <c r="B131" s="515" t="n"/>
      <c r="C131" s="481" t="s">
        <v>64</v>
      </c>
      <c r="D131" s="506" t="e">
        <f aca="false" ca="false" dt2D="false" dtr="false" t="normal">D130</f>
        <v>#N/A</v>
      </c>
      <c r="E131" s="506" t="e">
        <f aca="false" ca="false" dt2D="false" dtr="false" t="normal">E130</f>
        <v>#N/A</v>
      </c>
      <c r="F131" s="506" t="e">
        <f aca="false" ca="false" dt2D="false" dtr="false" t="normal">F130</f>
        <v>#N/A</v>
      </c>
      <c r="G131" s="683" t="n">
        <f aca="false" ca="false" dt2D="false" dtr="false" t="normal">G130</f>
        <v>0</v>
      </c>
      <c r="H131" s="675" t="n"/>
      <c r="I131" s="268" t="s">
        <v>798</v>
      </c>
      <c r="K131" s="686" t="n"/>
      <c r="L131" s="572" t="n">
        <f aca="false" ca="true" dt2D="false" dtr="false" t="normal">SUM(M131:BT131)</f>
        <v>0</v>
      </c>
      <c r="M131" s="572" t="n">
        <f aca="false" ca="false" dt2D="false" dtr="false" t="normal">SUMPRODUCT(M122:M124, M128:M130)*'Периоды'!L$39</f>
        <v>0</v>
      </c>
      <c r="N131" s="572" t="n">
        <f aca="false" ca="true" dt2D="false" dtr="false" t="normal">SUMPRODUCT(N122:N124, N128:N130)*'Периоды'!M$39</f>
        <v>0</v>
      </c>
      <c r="O131" s="572" t="n">
        <f aca="false" ca="true" dt2D="false" dtr="false" t="normal">SUMPRODUCT(O122:O124, O128:O130)*'Периоды'!N$39</f>
        <v>0</v>
      </c>
      <c r="P131" s="572" t="n">
        <f aca="false" ca="true" dt2D="false" dtr="false" t="normal">SUMPRODUCT(P122:P124, P128:P130)*'Периоды'!O$39</f>
        <v>0</v>
      </c>
      <c r="Q131" s="572" t="n">
        <f aca="false" ca="true" dt2D="false" dtr="false" t="normal">SUMPRODUCT(Q122:Q124, Q128:Q130)*'Периоды'!P$39</f>
        <v>0</v>
      </c>
      <c r="R131" s="572" t="n">
        <f aca="false" ca="true" dt2D="false" dtr="false" t="normal">SUMPRODUCT(R122:R124, R128:R130)*'Периоды'!Q$39</f>
        <v>0</v>
      </c>
      <c r="S131" s="572" t="n">
        <f aca="false" ca="true" dt2D="false" dtr="false" t="normal">SUMPRODUCT(S122:S124, S128:S130)*'Периоды'!R$39</f>
        <v>0</v>
      </c>
      <c r="T131" s="572" t="n">
        <f aca="false" ca="true" dt2D="false" dtr="false" t="normal">SUMPRODUCT(T122:T124, T128:T130)*'Периоды'!S$39</f>
        <v>0</v>
      </c>
      <c r="U131" s="572" t="n">
        <f aca="false" ca="true" dt2D="false" dtr="false" t="normal">SUMPRODUCT(U122:U124, U128:U130)*'Периоды'!T$39</f>
        <v>0</v>
      </c>
      <c r="V131" s="572" t="n">
        <f aca="false" ca="true" dt2D="false" dtr="false" t="normal">SUMPRODUCT(V122:V124, V128:V130)*'Периоды'!U$39</f>
        <v>0</v>
      </c>
      <c r="W131" s="572" t="n">
        <f aca="false" ca="true" dt2D="false" dtr="false" t="normal">SUMPRODUCT(W122:W124, W128:W130)*'Периоды'!V$39</f>
        <v>0</v>
      </c>
      <c r="X131" s="572" t="n">
        <f aca="false" ca="true" dt2D="false" dtr="false" t="normal">SUMPRODUCT(X122:X124, X128:X130)*'Периоды'!W$39</f>
        <v>0</v>
      </c>
      <c r="Y131" s="572" t="n">
        <f aca="false" ca="true" dt2D="false" dtr="false" t="normal">SUMPRODUCT(Y122:Y124, Y128:Y130)*'Периоды'!X$39</f>
        <v>0</v>
      </c>
      <c r="Z131" s="572" t="n">
        <f aca="false" ca="true" dt2D="false" dtr="false" t="normal">SUMPRODUCT(Z122:Z124, Z128:Z130)*'Периоды'!Y$39</f>
        <v>0</v>
      </c>
      <c r="AA131" s="572" t="n">
        <f aca="false" ca="true" dt2D="false" dtr="false" t="normal">SUMPRODUCT(AA122:AA124, AA128:AA130)*'Периоды'!Z$39</f>
        <v>0</v>
      </c>
      <c r="AB131" s="572" t="n">
        <f aca="false" ca="true" dt2D="false" dtr="false" t="normal">SUMPRODUCT(AB122:AB124, AB128:AB130)*'Периоды'!AA$39</f>
        <v>0</v>
      </c>
      <c r="AC131" s="572" t="n">
        <f aca="false" ca="true" dt2D="false" dtr="false" t="normal">SUMPRODUCT(AC122:AC124, AC128:AC130)*'Периоды'!AB$39</f>
        <v>0</v>
      </c>
      <c r="AD131" s="572" t="n">
        <f aca="false" ca="true" dt2D="false" dtr="false" t="normal">SUMPRODUCT(AD122:AD124, AD128:AD130)*'Периоды'!AC$39</f>
        <v>0</v>
      </c>
      <c r="AE131" s="572" t="n">
        <f aca="false" ca="true" dt2D="false" dtr="false" t="normal">SUMPRODUCT(AE122:AE124, AE128:AE130)*'Периоды'!AD$39</f>
        <v>0</v>
      </c>
      <c r="AF131" s="572" t="n">
        <f aca="false" ca="true" dt2D="false" dtr="false" t="normal">SUMPRODUCT(AF122:AF124, AF128:AF130)*'Периоды'!AE$39</f>
        <v>0</v>
      </c>
      <c r="AG131" s="572" t="n">
        <f aca="false" ca="true" dt2D="false" dtr="false" t="normal">SUMPRODUCT(AG122:AG124, AG128:AG130)*'Периоды'!AF$39</f>
        <v>0</v>
      </c>
      <c r="AH131" s="572" t="n">
        <f aca="false" ca="true" dt2D="false" dtr="false" t="normal">SUMPRODUCT(AH122:AH124, AH128:AH130)*'Периоды'!AG$39</f>
        <v>0</v>
      </c>
      <c r="AI131" s="572" t="n">
        <f aca="false" ca="true" dt2D="false" dtr="false" t="normal">SUMPRODUCT(AI122:AI124, AI128:AI130)*'Периоды'!AH$39</f>
        <v>0</v>
      </c>
      <c r="AJ131" s="572" t="n">
        <f aca="false" ca="true" dt2D="false" dtr="false" t="normal">SUMPRODUCT(AJ122:AJ124, AJ128:AJ130)*'Периоды'!AI$39</f>
        <v>0</v>
      </c>
      <c r="AK131" s="572" t="n">
        <f aca="false" ca="true" dt2D="false" dtr="false" t="normal">SUMPRODUCT(AK122:AK124, AK128:AK130)*'Периоды'!AJ$39</f>
        <v>0</v>
      </c>
      <c r="AL131" s="572" t="n">
        <f aca="false" ca="true" dt2D="false" dtr="false" t="normal">SUMPRODUCT(AL122:AL124, AL128:AL130)*'Периоды'!AK$39</f>
        <v>0</v>
      </c>
      <c r="AM131" s="572" t="n">
        <f aca="false" ca="true" dt2D="false" dtr="false" t="normal">SUMPRODUCT(AM122:AM124, AM128:AM130)*'Периоды'!AL$39</f>
        <v>0</v>
      </c>
      <c r="AN131" s="572" t="n">
        <f aca="false" ca="true" dt2D="false" dtr="false" t="normal">SUMPRODUCT(AN122:AN124, AN128:AN130)*'Периоды'!AM$39</f>
        <v>0</v>
      </c>
      <c r="AO131" s="572" t="n">
        <f aca="false" ca="true" dt2D="false" dtr="false" t="normal">SUMPRODUCT(AO122:AO124, AO128:AO130)*'Периоды'!AN$39</f>
        <v>0</v>
      </c>
      <c r="AP131" s="572" t="n">
        <f aca="false" ca="true" dt2D="false" dtr="false" t="normal">SUMPRODUCT(AP122:AP124, AP128:AP130)*'Периоды'!AO$39</f>
        <v>0</v>
      </c>
      <c r="AQ131" s="572" t="n">
        <f aca="false" ca="true" dt2D="false" dtr="false" t="normal">SUMPRODUCT(AQ122:AQ124, AQ128:AQ130)*'Периоды'!AP$39</f>
        <v>0</v>
      </c>
      <c r="AR131" s="572" t="n">
        <f aca="false" ca="true" dt2D="false" dtr="false" t="normal">SUMPRODUCT(AR122:AR124, AR128:AR130)*'Периоды'!AQ$39</f>
        <v>0</v>
      </c>
      <c r="AS131" s="572" t="n">
        <f aca="false" ca="true" dt2D="false" dtr="false" t="normal">SUMPRODUCT(AS122:AS124, AS128:AS130)*'Периоды'!AR$39</f>
        <v>0</v>
      </c>
      <c r="AT131" s="572" t="n">
        <f aca="false" ca="true" dt2D="false" dtr="false" t="normal">SUMPRODUCT(AT122:AT124, AT128:AT130)*'Периоды'!AS$39</f>
        <v>0</v>
      </c>
      <c r="AU131" s="572" t="n">
        <f aca="false" ca="true" dt2D="false" dtr="false" t="normal">SUMPRODUCT(AU122:AU124, AU128:AU130)*'Периоды'!AT$39</f>
        <v>0</v>
      </c>
      <c r="AV131" s="572" t="n">
        <f aca="false" ca="true" dt2D="false" dtr="false" t="normal">SUMPRODUCT(AV122:AV124, AV128:AV130)*'Периоды'!AU$39</f>
        <v>0</v>
      </c>
      <c r="AW131" s="572" t="n">
        <f aca="false" ca="true" dt2D="false" dtr="false" t="normal">SUMPRODUCT(AW122:AW124, AW128:AW130)*'Периоды'!AV$39</f>
        <v>0</v>
      </c>
      <c r="AX131" s="572" t="n">
        <f aca="false" ca="true" dt2D="false" dtr="false" t="normal">SUMPRODUCT(AX122:AX124, AX128:AX130)*'Периоды'!AW$39</f>
        <v>0</v>
      </c>
      <c r="AY131" s="572" t="n">
        <f aca="false" ca="true" dt2D="false" dtr="false" t="normal">SUMPRODUCT(AY122:AY124, AY128:AY130)*'Периоды'!AX$39</f>
        <v>0</v>
      </c>
      <c r="AZ131" s="572" t="n">
        <f aca="false" ca="true" dt2D="false" dtr="false" t="normal">SUMPRODUCT(AZ122:AZ124, AZ128:AZ130)*'Периоды'!AY$39</f>
        <v>0</v>
      </c>
      <c r="BA131" s="572" t="n">
        <f aca="false" ca="true" dt2D="false" dtr="false" t="normal">SUMPRODUCT(BA122:BA124, BA128:BA130)*'Периоды'!AZ$39</f>
        <v>0</v>
      </c>
      <c r="BB131" s="572" t="n">
        <f aca="false" ca="true" dt2D="false" dtr="false" t="normal">SUMPRODUCT(BB122:BB124, BB128:BB130)*'Периоды'!BA$39</f>
        <v>0</v>
      </c>
      <c r="BC131" s="572" t="n">
        <f aca="false" ca="true" dt2D="false" dtr="false" t="normal">SUMPRODUCT(BC122:BC124, BC128:BC130)*'Периоды'!BB$39</f>
        <v>0</v>
      </c>
      <c r="BD131" s="572" t="n">
        <f aca="false" ca="true" dt2D="false" dtr="false" t="normal">SUMPRODUCT(BD122:BD124, BD128:BD130)*'Периоды'!BC$39</f>
        <v>0</v>
      </c>
      <c r="BE131" s="572" t="n">
        <f aca="false" ca="true" dt2D="false" dtr="false" t="normal">SUMPRODUCT(BE122:BE124, BE128:BE130)*'Периоды'!BD$39</f>
        <v>0</v>
      </c>
      <c r="BF131" s="572" t="n">
        <f aca="false" ca="true" dt2D="false" dtr="false" t="normal">SUMPRODUCT(BF122:BF124, BF128:BF130)*'Периоды'!BE$39</f>
        <v>0</v>
      </c>
      <c r="BG131" s="572" t="n">
        <f aca="false" ca="true" dt2D="false" dtr="false" t="normal">SUMPRODUCT(BG122:BG124, BG128:BG130)*'Периоды'!BF$39</f>
        <v>0</v>
      </c>
      <c r="BH131" s="572" t="n">
        <f aca="false" ca="true" dt2D="false" dtr="false" t="normal">SUMPRODUCT(BH122:BH124, BH128:BH130)*'Периоды'!BG$39</f>
        <v>0</v>
      </c>
      <c r="BI131" s="572" t="n">
        <f aca="false" ca="true" dt2D="false" dtr="false" t="normal">SUMPRODUCT(BI122:BI124, BI128:BI130)*'Периоды'!BH$39</f>
        <v>0</v>
      </c>
      <c r="BJ131" s="572" t="n">
        <f aca="false" ca="true" dt2D="false" dtr="false" t="normal">SUMPRODUCT(BJ122:BJ124, BJ128:BJ130)*'Периоды'!BI$39</f>
        <v>0</v>
      </c>
      <c r="BK131" s="572" t="n">
        <f aca="false" ca="true" dt2D="false" dtr="false" t="normal">SUMPRODUCT(BK122:BK124, BK128:BK130)*'Периоды'!BJ$39</f>
        <v>0</v>
      </c>
      <c r="BL131" s="572" t="n">
        <f aca="false" ca="true" dt2D="false" dtr="false" t="normal">SUMPRODUCT(BL122:BL124, BL128:BL130)*'Периоды'!BK$39</f>
        <v>0</v>
      </c>
      <c r="BM131" s="572" t="n">
        <f aca="false" ca="true" dt2D="false" dtr="false" t="normal">SUMPRODUCT(BM122:BM124, BM128:BM130)*'Периоды'!BL$39</f>
        <v>0</v>
      </c>
      <c r="BN131" s="572" t="n">
        <f aca="false" ca="true" dt2D="false" dtr="false" t="normal">SUMPRODUCT(BN122:BN124, BN128:BN130)*'Периоды'!BM$39</f>
        <v>0</v>
      </c>
      <c r="BO131" s="572" t="n">
        <f aca="false" ca="true" dt2D="false" dtr="false" t="normal">SUMPRODUCT(BO122:BO124, BO128:BO130)*'Периоды'!BN$39</f>
        <v>0</v>
      </c>
      <c r="BP131" s="572" t="n">
        <f aca="false" ca="true" dt2D="false" dtr="false" t="normal">SUMPRODUCT(BP122:BP124, BP128:BP130)*'Периоды'!BO$39</f>
        <v>0</v>
      </c>
      <c r="BQ131" s="572" t="n">
        <f aca="false" ca="true" dt2D="false" dtr="false" t="normal">SUMPRODUCT(BQ122:BQ124, BQ128:BQ130)*'Периоды'!BP$39</f>
        <v>0</v>
      </c>
      <c r="BR131" s="572" t="n">
        <f aca="false" ca="true" dt2D="false" dtr="false" t="normal">SUMPRODUCT(BR122:BR124, BR128:BR130)*'Периоды'!BQ$39</f>
        <v>0</v>
      </c>
      <c r="BS131" s="572" t="n">
        <f aca="false" ca="true" dt2D="false" dtr="false" t="normal">SUMPRODUCT(BS122:BS124, BS128:BS130)*'Периоды'!BR$39</f>
        <v>0</v>
      </c>
      <c r="BT131" s="572" t="n">
        <f aca="false" ca="true" dt2D="false" dtr="false" t="normal">SUMPRODUCT(BT122:BT124, BT128:BT130)*'Периоды'!BS$39</f>
        <v>0</v>
      </c>
    </row>
    <row outlineLevel="0" r="132">
      <c r="I132" s="429" t="s">
        <v>493</v>
      </c>
    </row>
    <row outlineLevel="0" r="133">
      <c r="I133" s="436" t="s">
        <v>494</v>
      </c>
    </row>
    <row customFormat="true" ht="16.5" outlineLevel="0" r="136" s="677">
      <c r="A136" s="678" t="n"/>
      <c r="B136" s="678" t="n"/>
      <c r="C136" s="678" t="n"/>
      <c r="D136" s="678" t="n"/>
      <c r="E136" s="678" t="n"/>
      <c r="F136" s="678" t="n"/>
      <c r="G136" s="679" t="n"/>
      <c r="H136" s="680" t="n"/>
      <c r="I136" s="681" t="s">
        <v>791</v>
      </c>
      <c r="J136" s="682" t="n"/>
    </row>
    <row customFormat="true" ht="17.25" outlineLevel="0" r="138" s="100">
      <c r="A138" s="481" t="n"/>
      <c r="B138" s="481" t="n"/>
      <c r="C138" s="481" t="n"/>
      <c r="D138" s="481" t="n"/>
      <c r="E138" s="481" t="n"/>
      <c r="F138" s="481" t="n"/>
      <c r="G138" s="485" t="n"/>
      <c r="H138" s="635" t="n"/>
      <c r="I138" s="631" t="s">
        <v>799</v>
      </c>
      <c r="J138" s="631" t="n"/>
      <c r="K138" s="525" t="n"/>
      <c r="L138" s="525" t="n"/>
      <c r="AG138" s="659" t="n"/>
    </row>
    <row customFormat="true" ht="16.5" outlineLevel="0" r="139" s="100">
      <c r="A139" s="481" t="n"/>
      <c r="B139" s="481" t="n"/>
      <c r="C139" s="481" t="n"/>
      <c r="D139" s="481" t="n"/>
      <c r="E139" s="481" t="n"/>
      <c r="F139" s="481" t="n"/>
      <c r="G139" s="485" t="n"/>
      <c r="H139" s="635" t="n"/>
      <c r="I139" s="413" t="s">
        <v>769</v>
      </c>
      <c r="J139" s="413" t="n"/>
      <c r="K139" s="413" t="n"/>
      <c r="L139" s="413" t="n"/>
      <c r="M139" s="413" t="n"/>
      <c r="AG139" s="659" t="n"/>
    </row>
    <row ht="18.75" outlineLevel="0" r="140">
      <c r="A140" s="374" t="n"/>
      <c r="B140" s="374" t="n"/>
      <c r="C140" s="374" t="n">
        <v>1</v>
      </c>
      <c r="D140" s="374" t="e">
        <f aca="false" ca="false" dt2D="false" dtr="false" t="normal">J140</f>
        <v>#N/A</v>
      </c>
      <c r="E140" s="374" t="e">
        <f aca="false" ca="false" dt2D="false" dtr="false" t="normal">VLOOKUP(I140, 'ТехЛист'!$L:$N, 3, 0)</f>
        <v>#N/A</v>
      </c>
      <c r="F140" s="374" t="e">
        <f aca="false" ca="false" dt2D="false" dtr="false" t="normal">K140</f>
        <v>#N/A</v>
      </c>
      <c r="G140" s="374" t="n">
        <f aca="false" ca="false" dt2D="false" dtr="false" t="normal">I140</f>
        <v>0</v>
      </c>
      <c r="H140" s="520" t="s">
        <v>177</v>
      </c>
      <c r="I140" s="416" t="n"/>
      <c r="J140" s="417" t="e">
        <f aca="false" ca="false" dt2D="false" dtr="false" t="normal">VLOOKUP(I140, 'Допущения'!$B$8:$E$15, 4, 0)</f>
        <v>#N/A</v>
      </c>
      <c r="K140" s="418" t="e">
        <f aca="false" ca="false" dt2D="false" dtr="false" t="normal">VLOOKUP(I140, 'ТехЛист'!$L:$M, 2, 0)</f>
        <v>#N/A</v>
      </c>
      <c r="L140" s="418" t="n"/>
      <c r="M140" s="418" t="n"/>
      <c r="N140" s="418" t="n"/>
      <c r="O140" s="418" t="n"/>
      <c r="P140" s="418" t="n"/>
      <c r="Q140" s="418" t="n"/>
      <c r="R140" s="418" t="n"/>
      <c r="S140" s="418" t="n"/>
      <c r="T140" s="418" t="n"/>
      <c r="U140" s="418" t="n"/>
      <c r="V140" s="418" t="n"/>
      <c r="W140" s="418" t="n"/>
      <c r="X140" s="418" t="n"/>
      <c r="Y140" s="418" t="n"/>
      <c r="Z140" s="418" t="n"/>
      <c r="AA140" s="418" t="n"/>
      <c r="AB140" s="418" t="n"/>
      <c r="AC140" s="418" t="n"/>
      <c r="AD140" s="418" t="n"/>
      <c r="AE140" s="418" t="n"/>
      <c r="AF140" s="418" t="n"/>
      <c r="AG140" s="418" t="n"/>
      <c r="AH140" s="418" t="n"/>
      <c r="AI140" s="418" t="n"/>
      <c r="AJ140" s="418" t="n"/>
      <c r="AK140" s="418" t="n"/>
      <c r="AL140" s="418" t="n"/>
      <c r="AM140" s="418" t="n"/>
      <c r="AN140" s="418" t="n"/>
      <c r="AO140" s="418" t="n"/>
      <c r="AP140" s="418" t="n"/>
      <c r="AQ140" s="418" t="n"/>
      <c r="AR140" s="418" t="n"/>
      <c r="AS140" s="418" t="n"/>
      <c r="AT140" s="418" t="n"/>
      <c r="AU140" s="418" t="n"/>
      <c r="AV140" s="418" t="n"/>
      <c r="AW140" s="418" t="n"/>
      <c r="AX140" s="418" t="n"/>
      <c r="AY140" s="418" t="n"/>
      <c r="AZ140" s="418" t="n"/>
      <c r="BA140" s="418" t="n"/>
      <c r="BB140" s="418" t="n"/>
      <c r="BC140" s="418" t="n"/>
      <c r="BD140" s="418" t="n"/>
      <c r="BE140" s="418" t="n"/>
      <c r="BF140" s="418" t="n"/>
      <c r="BG140" s="418" t="n"/>
      <c r="BH140" s="418" t="n"/>
      <c r="BI140" s="418" t="n"/>
      <c r="BJ140" s="418" t="n"/>
      <c r="BK140" s="418" t="n"/>
      <c r="BL140" s="418" t="n"/>
      <c r="BM140" s="418" t="n"/>
      <c r="BN140" s="418" t="n"/>
      <c r="BO140" s="418" t="n"/>
      <c r="BP140" s="418" t="n"/>
      <c r="BQ140" s="418" t="n"/>
      <c r="BR140" s="418" t="n"/>
      <c r="BS140" s="418" t="n"/>
      <c r="BT140" s="418" t="n"/>
    </row>
    <row customFormat="true" hidden="true" ht="16.5" outlineLevel="1" r="141" s="130">
      <c r="A141" s="506" t="n"/>
      <c r="B141" s="506" t="n"/>
      <c r="C141" s="506" t="s">
        <v>489</v>
      </c>
      <c r="D141" s="481" t="e">
        <f aca="false" ca="false" dt2D="false" dtr="false" t="normal">D140</f>
        <v>#N/A</v>
      </c>
      <c r="E141" s="481" t="e">
        <f aca="false" ca="false" dt2D="false" dtr="false" t="normal">E140</f>
        <v>#N/A</v>
      </c>
      <c r="F141" s="481" t="e">
        <f aca="false" ca="false" dt2D="false" dtr="false" t="normal">F140</f>
        <v>#N/A</v>
      </c>
      <c r="G141" s="485" t="n">
        <f aca="false" ca="false" dt2D="false" dtr="false" t="normal">G140</f>
        <v>0</v>
      </c>
      <c r="H141" s="663" t="n"/>
      <c r="I141" s="660" t="s">
        <v>770</v>
      </c>
      <c r="J141" s="660" t="n"/>
      <c r="L141" s="684" t="s">
        <v>259</v>
      </c>
      <c r="M141" s="661" t="n"/>
      <c r="N141" s="661" t="n"/>
      <c r="O141" s="661" t="n"/>
      <c r="P141" s="661" t="n"/>
      <c r="Q141" s="661" t="n"/>
      <c r="R141" s="661" t="n"/>
      <c r="S141" s="661" t="n"/>
      <c r="T141" s="661" t="n"/>
      <c r="U141" s="661" t="n"/>
      <c r="V141" s="661" t="n"/>
      <c r="W141" s="661" t="n"/>
      <c r="X141" s="661" t="n"/>
      <c r="Y141" s="661" t="n"/>
      <c r="Z141" s="661" t="n"/>
      <c r="AA141" s="661" t="n"/>
      <c r="AB141" s="661" t="n"/>
      <c r="AC141" s="661" t="n"/>
      <c r="AD141" s="661" t="n"/>
      <c r="AE141" s="661" t="n"/>
      <c r="AF141" s="661" t="n"/>
      <c r="AG141" s="661" t="n"/>
      <c r="AH141" s="661" t="n"/>
      <c r="AI141" s="661" t="n"/>
      <c r="AJ141" s="661" t="n"/>
      <c r="AK141" s="661" t="n"/>
      <c r="AL141" s="661" t="n"/>
      <c r="AM141" s="661" t="n"/>
      <c r="AN141" s="661" t="n"/>
      <c r="AO141" s="661" t="n"/>
      <c r="AP141" s="661" t="n"/>
      <c r="AQ141" s="687" t="n"/>
      <c r="AR141" s="687" t="n"/>
      <c r="AS141" s="687" t="n"/>
      <c r="AT141" s="687" t="n"/>
      <c r="AU141" s="687" t="n"/>
      <c r="AV141" s="687" t="n"/>
      <c r="AW141" s="687" t="n"/>
      <c r="AX141" s="687" t="n"/>
      <c r="AY141" s="687" t="n"/>
      <c r="AZ141" s="687" t="n"/>
      <c r="BA141" s="687" t="n"/>
      <c r="BB141" s="687" t="n"/>
      <c r="BC141" s="687" t="n"/>
      <c r="BD141" s="687" t="n"/>
      <c r="BE141" s="687" t="n"/>
      <c r="BF141" s="687" t="n"/>
      <c r="BG141" s="687" t="n"/>
      <c r="BH141" s="687" t="n"/>
      <c r="BI141" s="687" t="n"/>
      <c r="BJ141" s="687" t="n"/>
      <c r="BK141" s="687" t="n"/>
      <c r="BL141" s="687" t="n"/>
      <c r="BM141" s="687" t="n"/>
      <c r="BN141" s="687" t="n"/>
      <c r="BO141" s="687" t="n"/>
      <c r="BP141" s="687" t="n"/>
      <c r="BQ141" s="687" t="n"/>
      <c r="BR141" s="687" t="n"/>
      <c r="BS141" s="687" t="n"/>
      <c r="BT141" s="687" t="n"/>
    </row>
    <row hidden="true" ht="16.5" outlineLevel="1" r="142">
      <c r="D142" s="481" t="e">
        <f aca="false" ca="false" dt2D="false" dtr="false" t="normal">D141</f>
        <v>#N/A</v>
      </c>
      <c r="E142" s="481" t="e">
        <f aca="false" ca="false" dt2D="false" dtr="false" t="normal">E141</f>
        <v>#N/A</v>
      </c>
      <c r="F142" s="481" t="e">
        <f aca="false" ca="false" dt2D="false" dtr="false" t="normal">F141</f>
        <v>#N/A</v>
      </c>
      <c r="G142" s="485" t="n">
        <f aca="false" ca="false" dt2D="false" dtr="false" t="normal">G141</f>
        <v>0</v>
      </c>
      <c r="I142" s="669" t="n"/>
      <c r="J142" s="669" t="n"/>
      <c r="K142" s="670" t="n"/>
      <c r="L142" s="670" t="n"/>
      <c r="M142" s="670" t="n"/>
      <c r="N142" s="670" t="n"/>
      <c r="O142" s="670" t="n"/>
      <c r="P142" s="670" t="n"/>
      <c r="Q142" s="670" t="n"/>
      <c r="R142" s="670" t="n"/>
      <c r="S142" s="670" t="n"/>
      <c r="T142" s="670" t="n"/>
      <c r="U142" s="670" t="n"/>
      <c r="V142" s="670" t="n"/>
      <c r="W142" s="670" t="n"/>
      <c r="X142" s="670" t="n"/>
      <c r="Y142" s="670" t="n"/>
      <c r="Z142" s="670" t="n"/>
      <c r="AA142" s="670" t="n"/>
      <c r="AB142" s="670" t="n"/>
      <c r="AC142" s="670" t="n"/>
      <c r="AD142" s="670" t="n"/>
      <c r="AE142" s="670" t="n"/>
      <c r="AF142" s="670" t="n"/>
      <c r="AG142" s="670" t="n"/>
      <c r="AH142" s="670" t="n"/>
      <c r="AI142" s="670" t="n"/>
      <c r="AJ142" s="670" t="n"/>
      <c r="AK142" s="670" t="n"/>
      <c r="AL142" s="670" t="n"/>
      <c r="AM142" s="670" t="n"/>
      <c r="AN142" s="670" t="n"/>
      <c r="AO142" s="670" t="n"/>
      <c r="AP142" s="670" t="n"/>
      <c r="AQ142" s="670" t="n"/>
      <c r="AR142" s="670" t="n"/>
      <c r="AS142" s="670" t="n"/>
      <c r="AT142" s="670" t="n"/>
      <c r="AU142" s="670" t="n"/>
      <c r="AV142" s="670" t="n"/>
      <c r="AW142" s="670" t="n"/>
      <c r="AX142" s="670" t="n"/>
      <c r="AY142" s="670" t="n"/>
      <c r="AZ142" s="670" t="n"/>
      <c r="BA142" s="670" t="n"/>
      <c r="BB142" s="670" t="n"/>
      <c r="BC142" s="670" t="n"/>
      <c r="BD142" s="670" t="n"/>
      <c r="BE142" s="670" t="n"/>
      <c r="BF142" s="670" t="n"/>
      <c r="BG142" s="670" t="n"/>
      <c r="BH142" s="670" t="n"/>
      <c r="BI142" s="670" t="n"/>
      <c r="BJ142" s="670" t="n"/>
      <c r="BK142" s="670" t="n"/>
      <c r="BL142" s="670" t="n"/>
      <c r="BM142" s="670" t="n"/>
      <c r="BN142" s="670" t="n"/>
      <c r="BO142" s="670" t="n"/>
      <c r="BP142" s="670" t="n"/>
      <c r="BQ142" s="670" t="n"/>
      <c r="BR142" s="670" t="n"/>
      <c r="BS142" s="670" t="n"/>
      <c r="BT142" s="670" t="n"/>
    </row>
    <row hidden="true" ht="16.5" outlineLevel="1" r="143">
      <c r="D143" s="481" t="e">
        <f aca="false" ca="false" dt2D="false" dtr="false" t="normal">D142</f>
        <v>#N/A</v>
      </c>
      <c r="E143" s="481" t="e">
        <f aca="false" ca="false" dt2D="false" dtr="false" t="normal">E142</f>
        <v>#N/A</v>
      </c>
      <c r="F143" s="481" t="e">
        <f aca="false" ca="false" dt2D="false" dtr="false" t="normal">F142</f>
        <v>#N/A</v>
      </c>
      <c r="G143" s="485" t="n">
        <f aca="false" ca="false" dt2D="false" dtr="false" t="normal">G142</f>
        <v>0</v>
      </c>
      <c r="I143" s="660" t="s">
        <v>800</v>
      </c>
      <c r="J143" s="660" t="n"/>
    </row>
    <row hidden="true" ht="16.5" outlineLevel="1" r="144">
      <c r="C144" s="481" t="s">
        <v>490</v>
      </c>
      <c r="D144" s="481" t="e">
        <f aca="false" ca="false" dt2D="false" dtr="false" t="normal">D143</f>
        <v>#N/A</v>
      </c>
      <c r="E144" s="481" t="e">
        <f aca="false" ca="false" dt2D="false" dtr="false" t="normal">E143</f>
        <v>#N/A</v>
      </c>
      <c r="F144" s="481" t="e">
        <f aca="false" ca="false" dt2D="false" dtr="false" t="normal">F143</f>
        <v>#N/A</v>
      </c>
      <c r="G144" s="485" t="n">
        <f aca="false" ca="false" dt2D="false" dtr="false" t="normal">G143</f>
        <v>0</v>
      </c>
      <c r="I144" s="667" t="s">
        <v>794</v>
      </c>
      <c r="J144" s="667" t="n"/>
      <c r="K144" s="568" t="n"/>
      <c r="L144" s="244" t="n"/>
      <c r="M144" s="244" t="n">
        <f aca="false" ca="false" dt2D="false" dtr="false" t="normal">$K144*M141*SUMIF('Периоды'!$K$66:$K$72, $G144, 'Периоды'!L$66:BS$72)</f>
        <v>0</v>
      </c>
      <c r="N144" s="244" t="n">
        <f aca="false" ca="false" dt2D="false" dtr="false" t="normal">$K144*N141*SUMIF('Периоды'!$K$66:$K$72, $G144, 'Периоды'!M$66:BT$72)</f>
        <v>0</v>
      </c>
      <c r="O144" s="244" t="n">
        <f aca="false" ca="false" dt2D="false" dtr="false" t="normal">$K144*O141*SUMIF('Периоды'!$K$66:$K$72, $G144, 'Периоды'!N$66:BU$72)</f>
        <v>0</v>
      </c>
      <c r="P144" s="244" t="n">
        <f aca="false" ca="false" dt2D="false" dtr="false" t="normal">$K144*P141*SUMIF('Периоды'!$K$66:$K$72, $G144, 'Периоды'!O$66:BV$72)</f>
        <v>0</v>
      </c>
      <c r="Q144" s="244" t="n">
        <f aca="false" ca="false" dt2D="false" dtr="false" t="normal">$K144*Q141*SUMIF('Периоды'!$K$66:$K$72, $G144, 'Периоды'!P$66:BW$72)</f>
        <v>0</v>
      </c>
      <c r="R144" s="244" t="n">
        <f aca="false" ca="false" dt2D="false" dtr="false" t="normal">$K144*R141*SUMIF('Периоды'!$K$66:$K$72, $G144, 'Периоды'!Q$66:BX$72)</f>
        <v>0</v>
      </c>
      <c r="S144" s="244" t="n">
        <f aca="false" ca="false" dt2D="false" dtr="false" t="normal">$K144*S141*SUMIF('Периоды'!$K$66:$K$72, $G144, 'Периоды'!R$66:BY$72)</f>
        <v>0</v>
      </c>
      <c r="T144" s="244" t="n">
        <f aca="false" ca="false" dt2D="false" dtr="false" t="normal">$K144*T141*SUMIF('Периоды'!$K$66:$K$72, $G144, 'Периоды'!S$66:BZ$72)</f>
        <v>0</v>
      </c>
      <c r="U144" s="244" t="n">
        <f aca="false" ca="false" dt2D="false" dtr="false" t="normal">$K144*U141*SUMIF('Периоды'!$K$66:$K$72, $G144, 'Периоды'!T$66:CA$72)</f>
        <v>0</v>
      </c>
      <c r="V144" s="244" t="n">
        <f aca="false" ca="false" dt2D="false" dtr="false" t="normal">$K144*V141*SUMIF('Периоды'!$K$66:$K$72, $G144, 'Периоды'!U$66:CB$72)</f>
        <v>0</v>
      </c>
      <c r="W144" s="244" t="n">
        <f aca="false" ca="false" dt2D="false" dtr="false" t="normal">$K144*W141*SUMIF('Периоды'!$K$66:$K$72, $G144, 'Периоды'!V$66:CC$72)</f>
        <v>0</v>
      </c>
      <c r="X144" s="244" t="n">
        <f aca="false" ca="false" dt2D="false" dtr="false" t="normal">$K144*X141*SUMIF('Периоды'!$K$66:$K$72, $G144, 'Периоды'!W$66:CD$72)</f>
        <v>0</v>
      </c>
      <c r="Y144" s="244" t="n">
        <f aca="false" ca="false" dt2D="false" dtr="false" t="normal">$K144*Y141*SUMIF('Периоды'!$K$66:$K$72, $G144, 'Периоды'!X$66:CE$72)</f>
        <v>0</v>
      </c>
      <c r="Z144" s="244" t="n">
        <f aca="false" ca="false" dt2D="false" dtr="false" t="normal">$K144*Z141*SUMIF('Периоды'!$K$66:$K$72, $G144, 'Периоды'!Y$66:CF$72)</f>
        <v>0</v>
      </c>
      <c r="AA144" s="244" t="n">
        <f aca="false" ca="false" dt2D="false" dtr="false" t="normal">$K144*AA141*SUMIF('Периоды'!$K$66:$K$72, $G144, 'Периоды'!Z$66:CG$72)</f>
        <v>0</v>
      </c>
      <c r="AB144" s="244" t="n">
        <f aca="false" ca="false" dt2D="false" dtr="false" t="normal">$K144*AB141*SUMIF('Периоды'!$K$66:$K$72, $G144, 'Периоды'!AA$66:CH$72)</f>
        <v>0</v>
      </c>
      <c r="AC144" s="244" t="n">
        <f aca="false" ca="false" dt2D="false" dtr="false" t="normal">$K144*AC141*SUMIF('Периоды'!$K$66:$K$72, $G144, 'Периоды'!AB$66:CI$72)</f>
        <v>0</v>
      </c>
      <c r="AD144" s="244" t="n">
        <f aca="false" ca="false" dt2D="false" dtr="false" t="normal">$K144*AD141*SUMIF('Периоды'!$K$66:$K$72, $G144, 'Периоды'!AC$66:CJ$72)</f>
        <v>0</v>
      </c>
      <c r="AE144" s="244" t="n">
        <f aca="false" ca="false" dt2D="false" dtr="false" t="normal">$K144*AE141*SUMIF('Периоды'!$K$66:$K$72, $G144, 'Периоды'!AD$66:CK$72)</f>
        <v>0</v>
      </c>
      <c r="AF144" s="244" t="n">
        <f aca="false" ca="false" dt2D="false" dtr="false" t="normal">$K144*AF141*SUMIF('Периоды'!$K$66:$K$72, $G144, 'Периоды'!AE$66:CL$72)</f>
        <v>0</v>
      </c>
      <c r="AG144" s="244" t="n">
        <f aca="false" ca="false" dt2D="false" dtr="false" t="normal">$K144*AG141*SUMIF('Периоды'!$K$66:$K$72, $G144, 'Периоды'!AF$66:CM$72)</f>
        <v>0</v>
      </c>
      <c r="AH144" s="244" t="n">
        <f aca="false" ca="false" dt2D="false" dtr="false" t="normal">$K144*AH141*SUMIF('Периоды'!$K$66:$K$72, $G144, 'Периоды'!AG$66:CN$72)</f>
        <v>0</v>
      </c>
      <c r="AI144" s="244" t="n">
        <f aca="false" ca="false" dt2D="false" dtr="false" t="normal">$K144*AI141*SUMIF('Периоды'!$K$66:$K$72, $G144, 'Периоды'!AH$66:CO$72)</f>
        <v>0</v>
      </c>
      <c r="AJ144" s="244" t="n">
        <f aca="false" ca="false" dt2D="false" dtr="false" t="normal">$K144*AJ141*SUMIF('Периоды'!$K$66:$K$72, $G144, 'Периоды'!AI$66:CP$72)</f>
        <v>0</v>
      </c>
      <c r="AK144" s="244" t="n">
        <f aca="false" ca="false" dt2D="false" dtr="false" t="normal">$K144*AK141*SUMIF('Периоды'!$K$66:$K$72, $G144, 'Периоды'!AJ$66:CQ$72)</f>
        <v>0</v>
      </c>
      <c r="AL144" s="244" t="n">
        <f aca="false" ca="false" dt2D="false" dtr="false" t="normal">$K144*AL141*SUMIF('Периоды'!$K$66:$K$72, $G144, 'Периоды'!AK$66:CR$72)</f>
        <v>0</v>
      </c>
      <c r="AM144" s="244" t="n">
        <f aca="false" ca="false" dt2D="false" dtr="false" t="normal">$K144*AM141*SUMIF('Периоды'!$K$66:$K$72, $G144, 'Периоды'!AL$66:CS$72)</f>
        <v>0</v>
      </c>
      <c r="AN144" s="244" t="n">
        <f aca="false" ca="false" dt2D="false" dtr="false" t="normal">$K144*AN141*SUMIF('Периоды'!$K$66:$K$72, $G144, 'Периоды'!AM$66:CT$72)</f>
        <v>0</v>
      </c>
      <c r="AO144" s="244" t="n">
        <f aca="false" ca="false" dt2D="false" dtr="false" t="normal">$K144*AO141*SUMIF('Периоды'!$K$66:$K$72, $G144, 'Периоды'!AN$66:CU$72)</f>
        <v>0</v>
      </c>
      <c r="AP144" s="244" t="n">
        <f aca="false" ca="false" dt2D="false" dtr="false" t="normal">$K144*AP141*SUMIF('Периоды'!$K$66:$K$72, $G144, 'Периоды'!AO$66:CV$72)</f>
        <v>0</v>
      </c>
      <c r="AQ144" s="244" t="n">
        <f aca="false" ca="false" dt2D="false" dtr="false" t="normal">$K144*AQ141*SUMIF('Периоды'!$K$66:$K$72, $G144, 'Периоды'!AP$66:CW$72)</f>
        <v>0</v>
      </c>
      <c r="AR144" s="244" t="n">
        <f aca="false" ca="false" dt2D="false" dtr="false" t="normal">$K144*AR141*SUMIF('Периоды'!$K$66:$K$72, $G144, 'Периоды'!AQ$66:CX$72)</f>
        <v>0</v>
      </c>
      <c r="AS144" s="244" t="n">
        <f aca="false" ca="false" dt2D="false" dtr="false" t="normal">$K144*AS141*SUMIF('Периоды'!$K$66:$K$72, $G144, 'Периоды'!AR$66:CY$72)</f>
        <v>0</v>
      </c>
      <c r="AT144" s="244" t="n">
        <f aca="false" ca="false" dt2D="false" dtr="false" t="normal">$K144*AT141*SUMIF('Периоды'!$K$66:$K$72, $G144, 'Периоды'!AS$66:CZ$72)</f>
        <v>0</v>
      </c>
      <c r="AU144" s="244" t="n">
        <f aca="false" ca="false" dt2D="false" dtr="false" t="normal">$K144*AU141*SUMIF('Периоды'!$K$66:$K$72, $G144, 'Периоды'!AT$66:DA$72)</f>
        <v>0</v>
      </c>
      <c r="AV144" s="244" t="n">
        <f aca="false" ca="false" dt2D="false" dtr="false" t="normal">$K144*AV141*SUMIF('Периоды'!$K$66:$K$72, $G144, 'Периоды'!AU$66:DB$72)</f>
        <v>0</v>
      </c>
      <c r="AW144" s="244" t="n">
        <f aca="false" ca="false" dt2D="false" dtr="false" t="normal">$K144*AW141*SUMIF('Периоды'!$K$66:$K$72, $G144, 'Периоды'!AV$66:DC$72)</f>
        <v>0</v>
      </c>
      <c r="AX144" s="244" t="n">
        <f aca="false" ca="false" dt2D="false" dtr="false" t="normal">$K144*AX141*SUMIF('Периоды'!$K$66:$K$72, $G144, 'Периоды'!AW$66:DD$72)</f>
        <v>0</v>
      </c>
      <c r="AY144" s="244" t="n">
        <f aca="false" ca="false" dt2D="false" dtr="false" t="normal">$K144*AY141*SUMIF('Периоды'!$K$66:$K$72, $G144, 'Периоды'!AX$66:DE$72)</f>
        <v>0</v>
      </c>
      <c r="AZ144" s="244" t="n">
        <f aca="false" ca="false" dt2D="false" dtr="false" t="normal">$K144*AZ141*SUMIF('Периоды'!$K$66:$K$72, $G144, 'Периоды'!AY$66:DF$72)</f>
        <v>0</v>
      </c>
      <c r="BA144" s="244" t="n">
        <f aca="false" ca="false" dt2D="false" dtr="false" t="normal">$K144*BA141*SUMIF('Периоды'!$K$66:$K$72, $G144, 'Периоды'!AZ$66:DG$72)</f>
        <v>0</v>
      </c>
      <c r="BB144" s="244" t="n">
        <f aca="false" ca="false" dt2D="false" dtr="false" t="normal">$K144*BB141*SUMIF('Периоды'!$K$66:$K$72, $G144, 'Периоды'!BA$66:DH$72)</f>
        <v>0</v>
      </c>
      <c r="BC144" s="244" t="n">
        <f aca="false" ca="false" dt2D="false" dtr="false" t="normal">$K144*BC141*SUMIF('Периоды'!$K$66:$K$72, $G144, 'Периоды'!BB$66:DI$72)</f>
        <v>0</v>
      </c>
      <c r="BD144" s="244" t="n">
        <f aca="false" ca="false" dt2D="false" dtr="false" t="normal">$K144*BD141*SUMIF('Периоды'!$K$66:$K$72, $G144, 'Периоды'!BC$66:DJ$72)</f>
        <v>0</v>
      </c>
      <c r="BE144" s="244" t="n">
        <f aca="false" ca="false" dt2D="false" dtr="false" t="normal">$K144*BE141*SUMIF('Периоды'!$K$66:$K$72, $G144, 'Периоды'!BD$66:DK$72)</f>
        <v>0</v>
      </c>
      <c r="BF144" s="244" t="n">
        <f aca="false" ca="false" dt2D="false" dtr="false" t="normal">$K144*BF141*SUMIF('Периоды'!$K$66:$K$72, $G144, 'Периоды'!BE$66:DL$72)</f>
        <v>0</v>
      </c>
      <c r="BG144" s="244" t="n">
        <f aca="false" ca="false" dt2D="false" dtr="false" t="normal">$K144*BG141*SUMIF('Периоды'!$K$66:$K$72, $G144, 'Периоды'!BF$66:DM$72)</f>
        <v>0</v>
      </c>
      <c r="BH144" s="244" t="n">
        <f aca="false" ca="false" dt2D="false" dtr="false" t="normal">$K144*BH141*SUMIF('Периоды'!$K$66:$K$72, $G144, 'Периоды'!BG$66:DN$72)</f>
        <v>0</v>
      </c>
      <c r="BI144" s="244" t="n">
        <f aca="false" ca="false" dt2D="false" dtr="false" t="normal">$K144*BI141*SUMIF('Периоды'!$K$66:$K$72, $G144, 'Периоды'!BH$66:DO$72)</f>
        <v>0</v>
      </c>
      <c r="BJ144" s="244" t="n">
        <f aca="false" ca="false" dt2D="false" dtr="false" t="normal">$K144*BJ141*SUMIF('Периоды'!$K$66:$K$72, $G144, 'Периоды'!BI$66:DP$72)</f>
        <v>0</v>
      </c>
      <c r="BK144" s="244" t="n">
        <f aca="false" ca="false" dt2D="false" dtr="false" t="normal">$K144*BK141*SUMIF('Периоды'!$K$66:$K$72, $G144, 'Периоды'!BJ$66:DQ$72)</f>
        <v>0</v>
      </c>
      <c r="BL144" s="244" t="n">
        <f aca="false" ca="false" dt2D="false" dtr="false" t="normal">$K144*BL141*SUMIF('Периоды'!$K$66:$K$72, $G144, 'Периоды'!BK$66:DR$72)</f>
        <v>0</v>
      </c>
      <c r="BM144" s="244" t="n">
        <f aca="false" ca="false" dt2D="false" dtr="false" t="normal">$K144*BM141*SUMIF('Периоды'!$K$66:$K$72, $G144, 'Периоды'!BL$66:DS$72)</f>
        <v>0</v>
      </c>
      <c r="BN144" s="244" t="n">
        <f aca="false" ca="false" dt2D="false" dtr="false" t="normal">$K144*BN141*SUMIF('Периоды'!$K$66:$K$72, $G144, 'Периоды'!BM$66:DT$72)</f>
        <v>0</v>
      </c>
      <c r="BO144" s="244" t="n">
        <f aca="false" ca="false" dt2D="false" dtr="false" t="normal">$K144*BO141*SUMIF('Периоды'!$K$66:$K$72, $G144, 'Периоды'!BN$66:DU$72)</f>
        <v>0</v>
      </c>
      <c r="BP144" s="244" t="n">
        <f aca="false" ca="false" dt2D="false" dtr="false" t="normal">$K144*BP141*SUMIF('Периоды'!$K$66:$K$72, $G144, 'Периоды'!BO$66:DV$72)</f>
        <v>0</v>
      </c>
      <c r="BQ144" s="244" t="n">
        <f aca="false" ca="false" dt2D="false" dtr="false" t="normal">$K144*BQ141*SUMIF('Периоды'!$K$66:$K$72, $G144, 'Периоды'!BP$66:DW$72)</f>
        <v>0</v>
      </c>
      <c r="BR144" s="244" t="n">
        <f aca="false" ca="false" dt2D="false" dtr="false" t="normal">$K144*BR141*SUMIF('Периоды'!$K$66:$K$72, $G144, 'Периоды'!BQ$66:DX$72)</f>
        <v>0</v>
      </c>
      <c r="BS144" s="244" t="n">
        <f aca="false" ca="false" dt2D="false" dtr="false" t="normal">$K144*BS141*SUMIF('Периоды'!$K$66:$K$72, $G144, 'Периоды'!BR$66:DY$72)</f>
        <v>0</v>
      </c>
      <c r="BT144" s="244" t="n">
        <f aca="false" ca="false" dt2D="false" dtr="false" t="normal">$K144*BT141*SUMIF('Периоды'!$K$66:$K$72, $G144, 'Периоды'!BS$66:DZ$72)</f>
        <v>0</v>
      </c>
    </row>
    <row hidden="true" ht="16.5" outlineLevel="1" r="145">
      <c r="C145" s="481" t="s">
        <v>490</v>
      </c>
      <c r="D145" s="481" t="e">
        <f aca="false" ca="false" dt2D="false" dtr="false" t="normal">D144</f>
        <v>#N/A</v>
      </c>
      <c r="E145" s="481" t="e">
        <f aca="false" ca="false" dt2D="false" dtr="false" t="normal">E144</f>
        <v>#N/A</v>
      </c>
      <c r="F145" s="481" t="e">
        <f aca="false" ca="false" dt2D="false" dtr="false" t="normal">F144</f>
        <v>#N/A</v>
      </c>
      <c r="G145" s="485" t="n">
        <f aca="false" ca="false" dt2D="false" dtr="false" t="normal">G144</f>
        <v>0</v>
      </c>
      <c r="I145" s="667" t="s">
        <v>795</v>
      </c>
      <c r="J145" s="667" t="n"/>
      <c r="K145" s="568" t="n"/>
      <c r="L145" s="244" t="n"/>
      <c r="M145" s="244" t="n">
        <f aca="false" ca="false" dt2D="false" dtr="false" t="normal">$K145*M141*SUMIF('Периоды'!$K$66:$K$72, $G145, 'Периоды'!L$66:BS$72)</f>
        <v>0</v>
      </c>
      <c r="N145" s="244" t="n">
        <f aca="false" ca="false" dt2D="false" dtr="false" t="normal">$K145*N141*SUMIF('Периоды'!$K$66:$K$72, $G145, 'Периоды'!M$66:BT$72)</f>
        <v>0</v>
      </c>
      <c r="O145" s="244" t="n">
        <f aca="false" ca="false" dt2D="false" dtr="false" t="normal">$K145*O141*SUMIF('Периоды'!$K$66:$K$72, $G145, 'Периоды'!N$66:BU$72)</f>
        <v>0</v>
      </c>
      <c r="P145" s="244" t="n">
        <f aca="false" ca="false" dt2D="false" dtr="false" t="normal">$K145*P141*SUMIF('Периоды'!$K$66:$K$72, $G145, 'Периоды'!O$66:BV$72)</f>
        <v>0</v>
      </c>
      <c r="Q145" s="244" t="n">
        <f aca="false" ca="false" dt2D="false" dtr="false" t="normal">$K145*Q141*SUMIF('Периоды'!$K$66:$K$72, $G145, 'Периоды'!P$66:BW$72)</f>
        <v>0</v>
      </c>
      <c r="R145" s="244" t="n">
        <f aca="false" ca="false" dt2D="false" dtr="false" t="normal">$K145*R141*SUMIF('Периоды'!$K$66:$K$72, $G145, 'Периоды'!Q$66:BX$72)</f>
        <v>0</v>
      </c>
      <c r="S145" s="244" t="n">
        <f aca="false" ca="false" dt2D="false" dtr="false" t="normal">$K145*S141*SUMIF('Периоды'!$K$66:$K$72, $G145, 'Периоды'!R$66:BY$72)</f>
        <v>0</v>
      </c>
      <c r="T145" s="244" t="n">
        <f aca="false" ca="false" dt2D="false" dtr="false" t="normal">$K145*T141*SUMIF('Периоды'!$K$66:$K$72, $G145, 'Периоды'!S$66:BZ$72)</f>
        <v>0</v>
      </c>
      <c r="U145" s="244" t="n">
        <f aca="false" ca="false" dt2D="false" dtr="false" t="normal">$K145*U141*SUMIF('Периоды'!$K$66:$K$72, $G145, 'Периоды'!T$66:CA$72)</f>
        <v>0</v>
      </c>
      <c r="V145" s="244" t="n">
        <f aca="false" ca="false" dt2D="false" dtr="false" t="normal">$K145*V141*SUMIF('Периоды'!$K$66:$K$72, $G145, 'Периоды'!U$66:CB$72)</f>
        <v>0</v>
      </c>
      <c r="W145" s="244" t="n">
        <f aca="false" ca="false" dt2D="false" dtr="false" t="normal">$K145*W141*SUMIF('Периоды'!$K$66:$K$72, $G145, 'Периоды'!V$66:CC$72)</f>
        <v>0</v>
      </c>
      <c r="X145" s="244" t="n">
        <f aca="false" ca="false" dt2D="false" dtr="false" t="normal">$K145*X141*SUMIF('Периоды'!$K$66:$K$72, $G145, 'Периоды'!W$66:CD$72)</f>
        <v>0</v>
      </c>
      <c r="Y145" s="244" t="n">
        <f aca="false" ca="false" dt2D="false" dtr="false" t="normal">$K145*Y141*SUMIF('Периоды'!$K$66:$K$72, $G145, 'Периоды'!X$66:CE$72)</f>
        <v>0</v>
      </c>
      <c r="Z145" s="244" t="n">
        <f aca="false" ca="false" dt2D="false" dtr="false" t="normal">$K145*Z141*SUMIF('Периоды'!$K$66:$K$72, $G145, 'Периоды'!Y$66:CF$72)</f>
        <v>0</v>
      </c>
      <c r="AA145" s="244" t="n">
        <f aca="false" ca="false" dt2D="false" dtr="false" t="normal">$K145*AA141*SUMIF('Периоды'!$K$66:$K$72, $G145, 'Периоды'!Z$66:CG$72)</f>
        <v>0</v>
      </c>
      <c r="AB145" s="244" t="n">
        <f aca="false" ca="false" dt2D="false" dtr="false" t="normal">$K145*AB141*SUMIF('Периоды'!$K$66:$K$72, $G145, 'Периоды'!AA$66:CH$72)</f>
        <v>0</v>
      </c>
      <c r="AC145" s="244" t="n">
        <f aca="false" ca="false" dt2D="false" dtr="false" t="normal">$K145*AC141*SUMIF('Периоды'!$K$66:$K$72, $G145, 'Периоды'!AB$66:CI$72)</f>
        <v>0</v>
      </c>
      <c r="AD145" s="244" t="n">
        <f aca="false" ca="false" dt2D="false" dtr="false" t="normal">$K145*AD141*SUMIF('Периоды'!$K$66:$K$72, $G145, 'Периоды'!AC$66:CJ$72)</f>
        <v>0</v>
      </c>
      <c r="AE145" s="244" t="n">
        <f aca="false" ca="false" dt2D="false" dtr="false" t="normal">$K145*AE141*SUMIF('Периоды'!$K$66:$K$72, $G145, 'Периоды'!AD$66:CK$72)</f>
        <v>0</v>
      </c>
      <c r="AF145" s="244" t="n">
        <f aca="false" ca="false" dt2D="false" dtr="false" t="normal">$K145*AF141*SUMIF('Периоды'!$K$66:$K$72, $G145, 'Периоды'!AE$66:CL$72)</f>
        <v>0</v>
      </c>
      <c r="AG145" s="244" t="n">
        <f aca="false" ca="false" dt2D="false" dtr="false" t="normal">$K145*AG141*SUMIF('Периоды'!$K$66:$K$72, $G145, 'Периоды'!AF$66:CM$72)</f>
        <v>0</v>
      </c>
      <c r="AH145" s="244" t="n">
        <f aca="false" ca="false" dt2D="false" dtr="false" t="normal">$K145*AH141*SUMIF('Периоды'!$K$66:$K$72, $G145, 'Периоды'!AG$66:CN$72)</f>
        <v>0</v>
      </c>
      <c r="AI145" s="244" t="n">
        <f aca="false" ca="false" dt2D="false" dtr="false" t="normal">$K145*AI141*SUMIF('Периоды'!$K$66:$K$72, $G145, 'Периоды'!AH$66:CO$72)</f>
        <v>0</v>
      </c>
      <c r="AJ145" s="244" t="n">
        <f aca="false" ca="false" dt2D="false" dtr="false" t="normal">$K145*AJ141*SUMIF('Периоды'!$K$66:$K$72, $G145, 'Периоды'!AI$66:CP$72)</f>
        <v>0</v>
      </c>
      <c r="AK145" s="244" t="n">
        <f aca="false" ca="false" dt2D="false" dtr="false" t="normal">$K145*AK141*SUMIF('Периоды'!$K$66:$K$72, $G145, 'Периоды'!AJ$66:CQ$72)</f>
        <v>0</v>
      </c>
      <c r="AL145" s="244" t="n">
        <f aca="false" ca="false" dt2D="false" dtr="false" t="normal">$K145*AL141*SUMIF('Периоды'!$K$66:$K$72, $G145, 'Периоды'!AK$66:CR$72)</f>
        <v>0</v>
      </c>
      <c r="AM145" s="244" t="n">
        <f aca="false" ca="false" dt2D="false" dtr="false" t="normal">$K145*AM141*SUMIF('Периоды'!$K$66:$K$72, $G145, 'Периоды'!AL$66:CS$72)</f>
        <v>0</v>
      </c>
      <c r="AN145" s="244" t="n">
        <f aca="false" ca="false" dt2D="false" dtr="false" t="normal">$K145*AN141*SUMIF('Периоды'!$K$66:$K$72, $G145, 'Периоды'!AM$66:CT$72)</f>
        <v>0</v>
      </c>
      <c r="AO145" s="244" t="n">
        <f aca="false" ca="false" dt2D="false" dtr="false" t="normal">$K145*AO141*SUMIF('Периоды'!$K$66:$K$72, $G145, 'Периоды'!AN$66:CU$72)</f>
        <v>0</v>
      </c>
      <c r="AP145" s="244" t="n">
        <f aca="false" ca="false" dt2D="false" dtr="false" t="normal">$K145*AP141*SUMIF('Периоды'!$K$66:$K$72, $G145, 'Периоды'!AO$66:CV$72)</f>
        <v>0</v>
      </c>
      <c r="AQ145" s="244" t="n">
        <f aca="false" ca="false" dt2D="false" dtr="false" t="normal">$K145*AQ141*SUMIF('Периоды'!$K$66:$K$72, $G145, 'Периоды'!AP$66:CW$72)</f>
        <v>0</v>
      </c>
      <c r="AR145" s="244" t="n">
        <f aca="false" ca="false" dt2D="false" dtr="false" t="normal">$K145*AR141*SUMIF('Периоды'!$K$66:$K$72, $G145, 'Периоды'!AQ$66:CX$72)</f>
        <v>0</v>
      </c>
      <c r="AS145" s="244" t="n">
        <f aca="false" ca="false" dt2D="false" dtr="false" t="normal">$K145*AS141*SUMIF('Периоды'!$K$66:$K$72, $G145, 'Периоды'!AR$66:CY$72)</f>
        <v>0</v>
      </c>
      <c r="AT145" s="244" t="n">
        <f aca="false" ca="false" dt2D="false" dtr="false" t="normal">$K145*AT141*SUMIF('Периоды'!$K$66:$K$72, $G145, 'Периоды'!AS$66:CZ$72)</f>
        <v>0</v>
      </c>
      <c r="AU145" s="244" t="n">
        <f aca="false" ca="false" dt2D="false" dtr="false" t="normal">$K145*AU141*SUMIF('Периоды'!$K$66:$K$72, $G145, 'Периоды'!AT$66:DA$72)</f>
        <v>0</v>
      </c>
      <c r="AV145" s="244" t="n">
        <f aca="false" ca="false" dt2D="false" dtr="false" t="normal">$K145*AV141*SUMIF('Периоды'!$K$66:$K$72, $G145, 'Периоды'!AU$66:DB$72)</f>
        <v>0</v>
      </c>
      <c r="AW145" s="244" t="n">
        <f aca="false" ca="false" dt2D="false" dtr="false" t="normal">$K145*AW141*SUMIF('Периоды'!$K$66:$K$72, $G145, 'Периоды'!AV$66:DC$72)</f>
        <v>0</v>
      </c>
      <c r="AX145" s="244" t="n">
        <f aca="false" ca="false" dt2D="false" dtr="false" t="normal">$K145*AX141*SUMIF('Периоды'!$K$66:$K$72, $G145, 'Периоды'!AW$66:DD$72)</f>
        <v>0</v>
      </c>
      <c r="AY145" s="244" t="n">
        <f aca="false" ca="false" dt2D="false" dtr="false" t="normal">$K145*AY141*SUMIF('Периоды'!$K$66:$K$72, $G145, 'Периоды'!AX$66:DE$72)</f>
        <v>0</v>
      </c>
      <c r="AZ145" s="244" t="n">
        <f aca="false" ca="false" dt2D="false" dtr="false" t="normal">$K145*AZ141*SUMIF('Периоды'!$K$66:$K$72, $G145, 'Периоды'!AY$66:DF$72)</f>
        <v>0</v>
      </c>
      <c r="BA145" s="244" t="n">
        <f aca="false" ca="false" dt2D="false" dtr="false" t="normal">$K145*BA141*SUMIF('Периоды'!$K$66:$K$72, $G145, 'Периоды'!AZ$66:DG$72)</f>
        <v>0</v>
      </c>
      <c r="BB145" s="244" t="n">
        <f aca="false" ca="false" dt2D="false" dtr="false" t="normal">$K145*BB141*SUMIF('Периоды'!$K$66:$K$72, $G145, 'Периоды'!BA$66:DH$72)</f>
        <v>0</v>
      </c>
      <c r="BC145" s="244" t="n">
        <f aca="false" ca="false" dt2D="false" dtr="false" t="normal">$K145*BC141*SUMIF('Периоды'!$K$66:$K$72, $G145, 'Периоды'!BB$66:DI$72)</f>
        <v>0</v>
      </c>
      <c r="BD145" s="244" t="n">
        <f aca="false" ca="false" dt2D="false" dtr="false" t="normal">$K145*BD141*SUMIF('Периоды'!$K$66:$K$72, $G145, 'Периоды'!BC$66:DJ$72)</f>
        <v>0</v>
      </c>
      <c r="BE145" s="244" t="n">
        <f aca="false" ca="false" dt2D="false" dtr="false" t="normal">$K145*BE141*SUMIF('Периоды'!$K$66:$K$72, $G145, 'Периоды'!BD$66:DK$72)</f>
        <v>0</v>
      </c>
      <c r="BF145" s="244" t="n">
        <f aca="false" ca="false" dt2D="false" dtr="false" t="normal">$K145*BF141*SUMIF('Периоды'!$K$66:$K$72, $G145, 'Периоды'!BE$66:DL$72)</f>
        <v>0</v>
      </c>
      <c r="BG145" s="244" t="n">
        <f aca="false" ca="false" dt2D="false" dtr="false" t="normal">$K145*BG141*SUMIF('Периоды'!$K$66:$K$72, $G145, 'Периоды'!BF$66:DM$72)</f>
        <v>0</v>
      </c>
      <c r="BH145" s="244" t="n">
        <f aca="false" ca="false" dt2D="false" dtr="false" t="normal">$K145*BH141*SUMIF('Периоды'!$K$66:$K$72, $G145, 'Периоды'!BG$66:DN$72)</f>
        <v>0</v>
      </c>
      <c r="BI145" s="244" t="n">
        <f aca="false" ca="false" dt2D="false" dtr="false" t="normal">$K145*BI141*SUMIF('Периоды'!$K$66:$K$72, $G145, 'Периоды'!BH$66:DO$72)</f>
        <v>0</v>
      </c>
      <c r="BJ145" s="244" t="n">
        <f aca="false" ca="false" dt2D="false" dtr="false" t="normal">$K145*BJ141*SUMIF('Периоды'!$K$66:$K$72, $G145, 'Периоды'!BI$66:DP$72)</f>
        <v>0</v>
      </c>
      <c r="BK145" s="244" t="n">
        <f aca="false" ca="false" dt2D="false" dtr="false" t="normal">$K145*BK141*SUMIF('Периоды'!$K$66:$K$72, $G145, 'Периоды'!BJ$66:DQ$72)</f>
        <v>0</v>
      </c>
      <c r="BL145" s="244" t="n">
        <f aca="false" ca="false" dt2D="false" dtr="false" t="normal">$K145*BL141*SUMIF('Периоды'!$K$66:$K$72, $G145, 'Периоды'!BK$66:DR$72)</f>
        <v>0</v>
      </c>
      <c r="BM145" s="244" t="n">
        <f aca="false" ca="false" dt2D="false" dtr="false" t="normal">$K145*BM141*SUMIF('Периоды'!$K$66:$K$72, $G145, 'Периоды'!BL$66:DS$72)</f>
        <v>0</v>
      </c>
      <c r="BN145" s="244" t="n">
        <f aca="false" ca="false" dt2D="false" dtr="false" t="normal">$K145*BN141*SUMIF('Периоды'!$K$66:$K$72, $G145, 'Периоды'!BM$66:DT$72)</f>
        <v>0</v>
      </c>
      <c r="BO145" s="244" t="n">
        <f aca="false" ca="false" dt2D="false" dtr="false" t="normal">$K145*BO141*SUMIF('Периоды'!$K$66:$K$72, $G145, 'Периоды'!BN$66:DU$72)</f>
        <v>0</v>
      </c>
      <c r="BP145" s="244" t="n">
        <f aca="false" ca="false" dt2D="false" dtr="false" t="normal">$K145*BP141*SUMIF('Периоды'!$K$66:$K$72, $G145, 'Периоды'!BO$66:DV$72)</f>
        <v>0</v>
      </c>
      <c r="BQ145" s="244" t="n">
        <f aca="false" ca="false" dt2D="false" dtr="false" t="normal">$K145*BQ141*SUMIF('Периоды'!$K$66:$K$72, $G145, 'Периоды'!BP$66:DW$72)</f>
        <v>0</v>
      </c>
      <c r="BR145" s="244" t="n">
        <f aca="false" ca="false" dt2D="false" dtr="false" t="normal">$K145*BR141*SUMIF('Периоды'!$K$66:$K$72, $G145, 'Периоды'!BQ$66:DX$72)</f>
        <v>0</v>
      </c>
      <c r="BS145" s="244" t="n">
        <f aca="false" ca="false" dt2D="false" dtr="false" t="normal">$K145*BS141*SUMIF('Периоды'!$K$66:$K$72, $G145, 'Периоды'!BR$66:DY$72)</f>
        <v>0</v>
      </c>
      <c r="BT145" s="244" t="n">
        <f aca="false" ca="false" dt2D="false" dtr="false" t="normal">$K145*BT141*SUMIF('Периоды'!$K$66:$K$72, $G145, 'Периоды'!BS$66:DZ$72)</f>
        <v>0</v>
      </c>
    </row>
    <row hidden="true" ht="16.5" outlineLevel="1" r="146">
      <c r="C146" s="481" t="s">
        <v>490</v>
      </c>
      <c r="D146" s="481" t="e">
        <f aca="false" ca="false" dt2D="false" dtr="false" t="normal">D145</f>
        <v>#N/A</v>
      </c>
      <c r="E146" s="481" t="e">
        <f aca="false" ca="false" dt2D="false" dtr="false" t="normal">E145</f>
        <v>#N/A</v>
      </c>
      <c r="F146" s="481" t="e">
        <f aca="false" ca="false" dt2D="false" dtr="false" t="normal">F145</f>
        <v>#N/A</v>
      </c>
      <c r="G146" s="485" t="n">
        <f aca="false" ca="false" dt2D="false" dtr="false" t="normal">G145</f>
        <v>0</v>
      </c>
      <c r="I146" s="685" t="n"/>
      <c r="J146" s="685" t="n"/>
      <c r="K146" s="568" t="n"/>
      <c r="L146" s="244" t="n"/>
      <c r="M146" s="244" t="n">
        <f aca="false" ca="false" dt2D="false" dtr="false" t="normal">$K146*M141*SUMIF('Периоды'!$K$66:$K$72, $G146, 'Периоды'!L$66:BS$72)</f>
        <v>0</v>
      </c>
      <c r="N146" s="244" t="n">
        <f aca="false" ca="false" dt2D="false" dtr="false" t="normal">$K146*N141*SUMIF('Периоды'!$K$66:$K$72, $G146, 'Периоды'!M$66:BT$72)</f>
        <v>0</v>
      </c>
      <c r="O146" s="244" t="n">
        <f aca="false" ca="false" dt2D="false" dtr="false" t="normal">$K146*O141*SUMIF('Периоды'!$K$66:$K$72, $G146, 'Периоды'!N$66:BU$72)</f>
        <v>0</v>
      </c>
      <c r="P146" s="244" t="n">
        <f aca="false" ca="false" dt2D="false" dtr="false" t="normal">$K146*P141*SUMIF('Периоды'!$K$66:$K$72, $G146, 'Периоды'!O$66:BV$72)</f>
        <v>0</v>
      </c>
      <c r="Q146" s="244" t="n">
        <f aca="false" ca="false" dt2D="false" dtr="false" t="normal">$K146*Q141*SUMIF('Периоды'!$K$66:$K$72, $G146, 'Периоды'!P$66:BW$72)</f>
        <v>0</v>
      </c>
      <c r="R146" s="244" t="n">
        <f aca="false" ca="false" dt2D="false" dtr="false" t="normal">$K146*R141*SUMIF('Периоды'!$K$66:$K$72, $G146, 'Периоды'!Q$66:BX$72)</f>
        <v>0</v>
      </c>
      <c r="S146" s="244" t="n">
        <f aca="false" ca="false" dt2D="false" dtr="false" t="normal">$K146*S141*SUMIF('Периоды'!$K$66:$K$72, $G146, 'Периоды'!R$66:BY$72)</f>
        <v>0</v>
      </c>
      <c r="T146" s="244" t="n">
        <f aca="false" ca="false" dt2D="false" dtr="false" t="normal">$K146*T141*SUMIF('Периоды'!$K$66:$K$72, $G146, 'Периоды'!S$66:BZ$72)</f>
        <v>0</v>
      </c>
      <c r="U146" s="244" t="n">
        <f aca="false" ca="false" dt2D="false" dtr="false" t="normal">$K146*U141*SUMIF('Периоды'!$K$66:$K$72, $G146, 'Периоды'!T$66:CA$72)</f>
        <v>0</v>
      </c>
      <c r="V146" s="244" t="n">
        <f aca="false" ca="false" dt2D="false" dtr="false" t="normal">$K146*V141*SUMIF('Периоды'!$K$66:$K$72, $G146, 'Периоды'!U$66:CB$72)</f>
        <v>0</v>
      </c>
      <c r="W146" s="244" t="n">
        <f aca="false" ca="false" dt2D="false" dtr="false" t="normal">$K146*W141*SUMIF('Периоды'!$K$66:$K$72, $G146, 'Периоды'!V$66:CC$72)</f>
        <v>0</v>
      </c>
      <c r="X146" s="244" t="n">
        <f aca="false" ca="false" dt2D="false" dtr="false" t="normal">$K146*X141*SUMIF('Периоды'!$K$66:$K$72, $G146, 'Периоды'!W$66:CD$72)</f>
        <v>0</v>
      </c>
      <c r="Y146" s="244" t="n">
        <f aca="false" ca="false" dt2D="false" dtr="false" t="normal">$K146*Y141*SUMIF('Периоды'!$K$66:$K$72, $G146, 'Периоды'!X$66:CE$72)</f>
        <v>0</v>
      </c>
      <c r="Z146" s="244" t="n">
        <f aca="false" ca="false" dt2D="false" dtr="false" t="normal">$K146*Z141*SUMIF('Периоды'!$K$66:$K$72, $G146, 'Периоды'!Y$66:CF$72)</f>
        <v>0</v>
      </c>
      <c r="AA146" s="244" t="n">
        <f aca="false" ca="false" dt2D="false" dtr="false" t="normal">$K146*AA141*SUMIF('Периоды'!$K$66:$K$72, $G146, 'Периоды'!Z$66:CG$72)</f>
        <v>0</v>
      </c>
      <c r="AB146" s="244" t="n">
        <f aca="false" ca="false" dt2D="false" dtr="false" t="normal">$K146*AB141*SUMIF('Периоды'!$K$66:$K$72, $G146, 'Периоды'!AA$66:CH$72)</f>
        <v>0</v>
      </c>
      <c r="AC146" s="244" t="n">
        <f aca="false" ca="false" dt2D="false" dtr="false" t="normal">$K146*AC141*SUMIF('Периоды'!$K$66:$K$72, $G146, 'Периоды'!AB$66:CI$72)</f>
        <v>0</v>
      </c>
      <c r="AD146" s="244" t="n">
        <f aca="false" ca="false" dt2D="false" dtr="false" t="normal">$K146*AD141*SUMIF('Периоды'!$K$66:$K$72, $G146, 'Периоды'!AC$66:CJ$72)</f>
        <v>0</v>
      </c>
      <c r="AE146" s="244" t="n">
        <f aca="false" ca="false" dt2D="false" dtr="false" t="normal">$K146*AE141*SUMIF('Периоды'!$K$66:$K$72, $G146, 'Периоды'!AD$66:CK$72)</f>
        <v>0</v>
      </c>
      <c r="AF146" s="244" t="n">
        <f aca="false" ca="false" dt2D="false" dtr="false" t="normal">$K146*AF141*SUMIF('Периоды'!$K$66:$K$72, $G146, 'Периоды'!AE$66:CL$72)</f>
        <v>0</v>
      </c>
      <c r="AG146" s="244" t="n">
        <f aca="false" ca="false" dt2D="false" dtr="false" t="normal">$K146*AG141*SUMIF('Периоды'!$K$66:$K$72, $G146, 'Периоды'!AF$66:CM$72)</f>
        <v>0</v>
      </c>
      <c r="AH146" s="244" t="n">
        <f aca="false" ca="false" dt2D="false" dtr="false" t="normal">$K146*AH141*SUMIF('Периоды'!$K$66:$K$72, $G146, 'Периоды'!AG$66:CN$72)</f>
        <v>0</v>
      </c>
      <c r="AI146" s="244" t="n">
        <f aca="false" ca="false" dt2D="false" dtr="false" t="normal">$K146*AI141*SUMIF('Периоды'!$K$66:$K$72, $G146, 'Периоды'!AH$66:CO$72)</f>
        <v>0</v>
      </c>
      <c r="AJ146" s="244" t="n">
        <f aca="false" ca="false" dt2D="false" dtr="false" t="normal">$K146*AJ141*SUMIF('Периоды'!$K$66:$K$72, $G146, 'Периоды'!AI$66:CP$72)</f>
        <v>0</v>
      </c>
      <c r="AK146" s="244" t="n">
        <f aca="false" ca="false" dt2D="false" dtr="false" t="normal">$K146*AK141*SUMIF('Периоды'!$K$66:$K$72, $G146, 'Периоды'!AJ$66:CQ$72)</f>
        <v>0</v>
      </c>
      <c r="AL146" s="244" t="n">
        <f aca="false" ca="false" dt2D="false" dtr="false" t="normal">$K146*AL141*SUMIF('Периоды'!$K$66:$K$72, $G146, 'Периоды'!AK$66:CR$72)</f>
        <v>0</v>
      </c>
      <c r="AM146" s="244" t="n">
        <f aca="false" ca="false" dt2D="false" dtr="false" t="normal">$K146*AM141*SUMIF('Периоды'!$K$66:$K$72, $G146, 'Периоды'!AL$66:CS$72)</f>
        <v>0</v>
      </c>
      <c r="AN146" s="244" t="n">
        <f aca="false" ca="false" dt2D="false" dtr="false" t="normal">$K146*AN141*SUMIF('Периоды'!$K$66:$K$72, $G146, 'Периоды'!AM$66:CT$72)</f>
        <v>0</v>
      </c>
      <c r="AO146" s="244" t="n">
        <f aca="false" ca="false" dt2D="false" dtr="false" t="normal">$K146*AO141*SUMIF('Периоды'!$K$66:$K$72, $G146, 'Периоды'!AN$66:CU$72)</f>
        <v>0</v>
      </c>
      <c r="AP146" s="244" t="n">
        <f aca="false" ca="false" dt2D="false" dtr="false" t="normal">$K146*AP141*SUMIF('Периоды'!$K$66:$K$72, $G146, 'Периоды'!AO$66:CV$72)</f>
        <v>0</v>
      </c>
      <c r="AQ146" s="244" t="n">
        <f aca="false" ca="false" dt2D="false" dtr="false" t="normal">$K146*AQ141*SUMIF('Периоды'!$K$66:$K$72, $G146, 'Периоды'!AP$66:CW$72)</f>
        <v>0</v>
      </c>
      <c r="AR146" s="244" t="n">
        <f aca="false" ca="false" dt2D="false" dtr="false" t="normal">$K146*AR141*SUMIF('Периоды'!$K$66:$K$72, $G146, 'Периоды'!AQ$66:CX$72)</f>
        <v>0</v>
      </c>
      <c r="AS146" s="244" t="n">
        <f aca="false" ca="false" dt2D="false" dtr="false" t="normal">$K146*AS141*SUMIF('Периоды'!$K$66:$K$72, $G146, 'Периоды'!AR$66:CY$72)</f>
        <v>0</v>
      </c>
      <c r="AT146" s="244" t="n">
        <f aca="false" ca="false" dt2D="false" dtr="false" t="normal">$K146*AT141*SUMIF('Периоды'!$K$66:$K$72, $G146, 'Периоды'!AS$66:CZ$72)</f>
        <v>0</v>
      </c>
      <c r="AU146" s="244" t="n">
        <f aca="false" ca="false" dt2D="false" dtr="false" t="normal">$K146*AU141*SUMIF('Периоды'!$K$66:$K$72, $G146, 'Периоды'!AT$66:DA$72)</f>
        <v>0</v>
      </c>
      <c r="AV146" s="244" t="n">
        <f aca="false" ca="false" dt2D="false" dtr="false" t="normal">$K146*AV141*SUMIF('Периоды'!$K$66:$K$72, $G146, 'Периоды'!AU$66:DB$72)</f>
        <v>0</v>
      </c>
      <c r="AW146" s="244" t="n">
        <f aca="false" ca="false" dt2D="false" dtr="false" t="normal">$K146*AW141*SUMIF('Периоды'!$K$66:$K$72, $G146, 'Периоды'!AV$66:DC$72)</f>
        <v>0</v>
      </c>
      <c r="AX146" s="244" t="n">
        <f aca="false" ca="false" dt2D="false" dtr="false" t="normal">$K146*AX141*SUMIF('Периоды'!$K$66:$K$72, $G146, 'Периоды'!AW$66:DD$72)</f>
        <v>0</v>
      </c>
      <c r="AY146" s="244" t="n">
        <f aca="false" ca="false" dt2D="false" dtr="false" t="normal">$K146*AY141*SUMIF('Периоды'!$K$66:$K$72, $G146, 'Периоды'!AX$66:DE$72)</f>
        <v>0</v>
      </c>
      <c r="AZ146" s="244" t="n">
        <f aca="false" ca="false" dt2D="false" dtr="false" t="normal">$K146*AZ141*SUMIF('Периоды'!$K$66:$K$72, $G146, 'Периоды'!AY$66:DF$72)</f>
        <v>0</v>
      </c>
      <c r="BA146" s="244" t="n">
        <f aca="false" ca="false" dt2D="false" dtr="false" t="normal">$K146*BA141*SUMIF('Периоды'!$K$66:$K$72, $G146, 'Периоды'!AZ$66:DG$72)</f>
        <v>0</v>
      </c>
      <c r="BB146" s="244" t="n">
        <f aca="false" ca="false" dt2D="false" dtr="false" t="normal">$K146*BB141*SUMIF('Периоды'!$K$66:$K$72, $G146, 'Периоды'!BA$66:DH$72)</f>
        <v>0</v>
      </c>
      <c r="BC146" s="244" t="n">
        <f aca="false" ca="false" dt2D="false" dtr="false" t="normal">$K146*BC141*SUMIF('Периоды'!$K$66:$K$72, $G146, 'Периоды'!BB$66:DI$72)</f>
        <v>0</v>
      </c>
      <c r="BD146" s="244" t="n">
        <f aca="false" ca="false" dt2D="false" dtr="false" t="normal">$K146*BD141*SUMIF('Периоды'!$K$66:$K$72, $G146, 'Периоды'!BC$66:DJ$72)</f>
        <v>0</v>
      </c>
      <c r="BE146" s="244" t="n">
        <f aca="false" ca="false" dt2D="false" dtr="false" t="normal">$K146*BE141*SUMIF('Периоды'!$K$66:$K$72, $G146, 'Периоды'!BD$66:DK$72)</f>
        <v>0</v>
      </c>
      <c r="BF146" s="244" t="n">
        <f aca="false" ca="false" dt2D="false" dtr="false" t="normal">$K146*BF141*SUMIF('Периоды'!$K$66:$K$72, $G146, 'Периоды'!BE$66:DL$72)</f>
        <v>0</v>
      </c>
      <c r="BG146" s="244" t="n">
        <f aca="false" ca="false" dt2D="false" dtr="false" t="normal">$K146*BG141*SUMIF('Периоды'!$K$66:$K$72, $G146, 'Периоды'!BF$66:DM$72)</f>
        <v>0</v>
      </c>
      <c r="BH146" s="244" t="n">
        <f aca="false" ca="false" dt2D="false" dtr="false" t="normal">$K146*BH141*SUMIF('Периоды'!$K$66:$K$72, $G146, 'Периоды'!BG$66:DN$72)</f>
        <v>0</v>
      </c>
      <c r="BI146" s="244" t="n">
        <f aca="false" ca="false" dt2D="false" dtr="false" t="normal">$K146*BI141*SUMIF('Периоды'!$K$66:$K$72, $G146, 'Периоды'!BH$66:DO$72)</f>
        <v>0</v>
      </c>
      <c r="BJ146" s="244" t="n">
        <f aca="false" ca="false" dt2D="false" dtr="false" t="normal">$K146*BJ141*SUMIF('Периоды'!$K$66:$K$72, $G146, 'Периоды'!BI$66:DP$72)</f>
        <v>0</v>
      </c>
      <c r="BK146" s="244" t="n">
        <f aca="false" ca="false" dt2D="false" dtr="false" t="normal">$K146*BK141*SUMIF('Периоды'!$K$66:$K$72, $G146, 'Периоды'!BJ$66:DQ$72)</f>
        <v>0</v>
      </c>
      <c r="BL146" s="244" t="n">
        <f aca="false" ca="false" dt2D="false" dtr="false" t="normal">$K146*BL141*SUMIF('Периоды'!$K$66:$K$72, $G146, 'Периоды'!BK$66:DR$72)</f>
        <v>0</v>
      </c>
      <c r="BM146" s="244" t="n">
        <f aca="false" ca="false" dt2D="false" dtr="false" t="normal">$K146*BM141*SUMIF('Периоды'!$K$66:$K$72, $G146, 'Периоды'!BL$66:DS$72)</f>
        <v>0</v>
      </c>
      <c r="BN146" s="244" t="n">
        <f aca="false" ca="false" dt2D="false" dtr="false" t="normal">$K146*BN141*SUMIF('Периоды'!$K$66:$K$72, $G146, 'Периоды'!BM$66:DT$72)</f>
        <v>0</v>
      </c>
      <c r="BO146" s="244" t="n">
        <f aca="false" ca="false" dt2D="false" dtr="false" t="normal">$K146*BO141*SUMIF('Периоды'!$K$66:$K$72, $G146, 'Периоды'!BN$66:DU$72)</f>
        <v>0</v>
      </c>
      <c r="BP146" s="244" t="n">
        <f aca="false" ca="false" dt2D="false" dtr="false" t="normal">$K146*BP141*SUMIF('Периоды'!$K$66:$K$72, $G146, 'Периоды'!BO$66:DV$72)</f>
        <v>0</v>
      </c>
      <c r="BQ146" s="244" t="n">
        <f aca="false" ca="false" dt2D="false" dtr="false" t="normal">$K146*BQ141*SUMIF('Периоды'!$K$66:$K$72, $G146, 'Периоды'!BP$66:DW$72)</f>
        <v>0</v>
      </c>
      <c r="BR146" s="244" t="n">
        <f aca="false" ca="false" dt2D="false" dtr="false" t="normal">$K146*BR141*SUMIF('Периоды'!$K$66:$K$72, $G146, 'Периоды'!BQ$66:DX$72)</f>
        <v>0</v>
      </c>
      <c r="BS146" s="244" t="n">
        <f aca="false" ca="false" dt2D="false" dtr="false" t="normal">$K146*BS141*SUMIF('Периоды'!$K$66:$K$72, $G146, 'Периоды'!BR$66:DY$72)</f>
        <v>0</v>
      </c>
      <c r="BT146" s="244" t="n">
        <f aca="false" ca="false" dt2D="false" dtr="false" t="normal">$K146*BT141*SUMIF('Периоды'!$K$66:$K$72, $G146, 'Периоды'!BS$66:DZ$72)</f>
        <v>0</v>
      </c>
    </row>
    <row hidden="true" ht="16.5" outlineLevel="1" r="147">
      <c r="D147" s="481" t="e">
        <f aca="false" ca="false" dt2D="false" dtr="false" t="normal">D146</f>
        <v>#N/A</v>
      </c>
      <c r="E147" s="481" t="e">
        <f aca="false" ca="false" dt2D="false" dtr="false" t="normal">E146</f>
        <v>#N/A</v>
      </c>
      <c r="F147" s="481" t="e">
        <f aca="false" ca="false" dt2D="false" dtr="false" t="normal">F146</f>
        <v>#N/A</v>
      </c>
      <c r="G147" s="485" t="n">
        <f aca="false" ca="false" dt2D="false" dtr="false" t="normal">G146</f>
        <v>0</v>
      </c>
      <c r="I147" s="669" t="n"/>
      <c r="J147" s="669" t="n"/>
      <c r="K147" s="671" t="n"/>
      <c r="L147" s="671" t="n"/>
      <c r="M147" s="671" t="n"/>
      <c r="N147" s="671" t="n"/>
      <c r="O147" s="671" t="n"/>
      <c r="P147" s="671" t="n"/>
      <c r="Q147" s="671" t="n"/>
      <c r="R147" s="671" t="n"/>
      <c r="S147" s="671" t="n"/>
      <c r="T147" s="671" t="n"/>
      <c r="U147" s="671" t="n"/>
      <c r="V147" s="671" t="n"/>
      <c r="W147" s="671" t="n"/>
      <c r="X147" s="671" t="n"/>
      <c r="Y147" s="671" t="n"/>
      <c r="Z147" s="671" t="n"/>
      <c r="AA147" s="671" t="n"/>
      <c r="AB147" s="671" t="n"/>
      <c r="AC147" s="671" t="n"/>
      <c r="AD147" s="671" t="n"/>
      <c r="AE147" s="671" t="n"/>
      <c r="AF147" s="671" t="n"/>
      <c r="AG147" s="671" t="n"/>
      <c r="AH147" s="671" t="n"/>
      <c r="AI147" s="671" t="n"/>
      <c r="AJ147" s="671" t="n"/>
      <c r="AK147" s="671" t="n"/>
      <c r="AL147" s="671" t="n"/>
      <c r="AM147" s="671" t="n"/>
      <c r="AN147" s="671" t="n"/>
      <c r="AO147" s="671" t="n"/>
      <c r="AP147" s="671" t="n"/>
      <c r="AQ147" s="671" t="n"/>
      <c r="AR147" s="671" t="n"/>
      <c r="AS147" s="671" t="n"/>
      <c r="AT147" s="671" t="n"/>
      <c r="AU147" s="671" t="n"/>
      <c r="AV147" s="671" t="n"/>
      <c r="AW147" s="671" t="n"/>
      <c r="AX147" s="671" t="n"/>
      <c r="AY147" s="671" t="n"/>
      <c r="AZ147" s="671" t="n"/>
      <c r="BA147" s="671" t="n"/>
      <c r="BB147" s="671" t="n"/>
      <c r="BC147" s="671" t="n"/>
      <c r="BD147" s="671" t="n"/>
      <c r="BE147" s="671" t="n"/>
      <c r="BF147" s="671" t="n"/>
      <c r="BG147" s="671" t="n"/>
      <c r="BH147" s="671" t="n"/>
      <c r="BI147" s="671" t="n"/>
      <c r="BJ147" s="671" t="n"/>
      <c r="BK147" s="671" t="n"/>
      <c r="BL147" s="671" t="n"/>
      <c r="BM147" s="671" t="n"/>
      <c r="BN147" s="671" t="n"/>
      <c r="BO147" s="671" t="n"/>
      <c r="BP147" s="671" t="n"/>
      <c r="BQ147" s="671" t="n"/>
      <c r="BR147" s="671" t="n"/>
      <c r="BS147" s="671" t="n"/>
      <c r="BT147" s="671" t="n"/>
    </row>
    <row hidden="true" ht="16.5" outlineLevel="1" r="148">
      <c r="D148" s="481" t="e">
        <f aca="false" ca="false" dt2D="false" dtr="false" t="normal">D147</f>
        <v>#N/A</v>
      </c>
      <c r="E148" s="481" t="e">
        <f aca="false" ca="false" dt2D="false" dtr="false" t="normal">E147</f>
        <v>#N/A</v>
      </c>
      <c r="F148" s="481" t="e">
        <f aca="false" ca="false" dt2D="false" dtr="false" t="normal">F147</f>
        <v>#N/A</v>
      </c>
      <c r="G148" s="485" t="n">
        <f aca="false" ca="false" dt2D="false" dtr="false" t="normal">G147</f>
        <v>0</v>
      </c>
      <c r="I148" s="660" t="s">
        <v>801</v>
      </c>
      <c r="J148" s="660" t="n"/>
      <c r="K148" s="244" t="n"/>
      <c r="L148" s="244" t="n"/>
      <c r="M148" s="244" t="n"/>
      <c r="N148" s="244" t="n"/>
      <c r="O148" s="244" t="n"/>
      <c r="P148" s="244" t="n"/>
      <c r="Q148" s="244" t="n"/>
      <c r="R148" s="244" t="n"/>
      <c r="S148" s="244" t="n"/>
      <c r="T148" s="244" t="n"/>
      <c r="U148" s="244" t="n"/>
      <c r="V148" s="244" t="n"/>
      <c r="W148" s="244" t="n"/>
      <c r="X148" s="244" t="n"/>
      <c r="Y148" s="244" t="n"/>
      <c r="Z148" s="244" t="n"/>
      <c r="AA148" s="244" t="n"/>
      <c r="AB148" s="244" t="n"/>
      <c r="AC148" s="244" t="n"/>
      <c r="AD148" s="244" t="n"/>
      <c r="AE148" s="244" t="n"/>
      <c r="AF148" s="244" t="n"/>
      <c r="AG148" s="244" t="n"/>
      <c r="AH148" s="244" t="n"/>
      <c r="AI148" s="244" t="n"/>
      <c r="AJ148" s="244" t="n"/>
      <c r="AK148" s="244" t="n"/>
      <c r="AL148" s="244" t="n"/>
      <c r="AM148" s="244" t="n"/>
      <c r="AN148" s="244" t="n"/>
      <c r="AO148" s="244" t="n"/>
      <c r="AP148" s="244" t="n"/>
      <c r="AQ148" s="244" t="n"/>
      <c r="AR148" s="244" t="n"/>
      <c r="AS148" s="244" t="n"/>
      <c r="AT148" s="244" t="n"/>
      <c r="AU148" s="244" t="n"/>
      <c r="AV148" s="244" t="n"/>
      <c r="AW148" s="244" t="n"/>
      <c r="AX148" s="244" t="n"/>
      <c r="AY148" s="244" t="n"/>
      <c r="AZ148" s="244" t="n"/>
      <c r="BA148" s="244" t="n"/>
      <c r="BB148" s="244" t="n"/>
      <c r="BC148" s="244" t="n"/>
      <c r="BD148" s="244" t="n"/>
      <c r="BE148" s="244" t="n"/>
      <c r="BF148" s="244" t="n"/>
      <c r="BG148" s="244" t="n"/>
      <c r="BH148" s="244" t="n"/>
      <c r="BI148" s="244" t="n"/>
      <c r="BJ148" s="244" t="n"/>
      <c r="BK148" s="244" t="n"/>
      <c r="BL148" s="244" t="n"/>
      <c r="BM148" s="244" t="n"/>
      <c r="BN148" s="244" t="n"/>
      <c r="BO148" s="244" t="n"/>
      <c r="BP148" s="244" t="n"/>
      <c r="BQ148" s="244" t="n"/>
      <c r="BR148" s="244" t="n"/>
      <c r="BS148" s="244" t="n"/>
      <c r="BT148" s="244" t="n"/>
    </row>
    <row hidden="true" ht="16.5" outlineLevel="1" r="149">
      <c r="D149" s="481" t="e">
        <f aca="false" ca="false" dt2D="false" dtr="false" t="normal">D148</f>
        <v>#N/A</v>
      </c>
      <c r="E149" s="481" t="e">
        <f aca="false" ca="false" dt2D="false" dtr="false" t="normal">E148</f>
        <v>#N/A</v>
      </c>
      <c r="F149" s="481" t="e">
        <f aca="false" ca="false" dt2D="false" dtr="false" t="normal">F148</f>
        <v>#N/A</v>
      </c>
      <c r="G149" s="485" t="n">
        <f aca="false" ca="false" dt2D="false" dtr="false" t="normal">G148</f>
        <v>0</v>
      </c>
      <c r="I149" s="672" t="str">
        <f aca="false" ca="false" dt2D="false" dtr="false" t="normal">I144</f>
        <v>низкий ценовой сегмент</v>
      </c>
      <c r="J149" s="672" t="n"/>
      <c r="K149" s="244" t="n"/>
      <c r="L149" s="568" t="n"/>
      <c r="M149" s="244" t="n">
        <f aca="false" ca="false" dt2D="false" dtr="false" t="normal">$L149*'Макро'!E$56</f>
        <v>0</v>
      </c>
      <c r="N149" s="244" t="n">
        <f aca="false" ca="true" dt2D="false" dtr="false" t="normal">$L149*'Макро'!F$56</f>
        <v>0</v>
      </c>
      <c r="O149" s="244" t="n">
        <f aca="false" ca="true" dt2D="false" dtr="false" t="normal">$L149*'Макро'!G$56</f>
        <v>0</v>
      </c>
      <c r="P149" s="244" t="n">
        <f aca="false" ca="true" dt2D="false" dtr="false" t="normal">$L149*'Макро'!H$56</f>
        <v>0</v>
      </c>
      <c r="Q149" s="244" t="n">
        <f aca="false" ca="true" dt2D="false" dtr="false" t="normal">$L149*'Макро'!I$56</f>
        <v>0</v>
      </c>
      <c r="R149" s="244" t="n">
        <f aca="false" ca="true" dt2D="false" dtr="false" t="normal">$L149*'Макро'!J$56</f>
        <v>0</v>
      </c>
      <c r="S149" s="244" t="n">
        <f aca="false" ca="true" dt2D="false" dtr="false" t="normal">$L149*'Макро'!K$56</f>
        <v>0</v>
      </c>
      <c r="T149" s="244" t="n">
        <f aca="false" ca="true" dt2D="false" dtr="false" t="normal">$L149*'Макро'!L$56</f>
        <v>0</v>
      </c>
      <c r="U149" s="244" t="n">
        <f aca="false" ca="true" dt2D="false" dtr="false" t="normal">$L149*'Макро'!M$56</f>
        <v>0</v>
      </c>
      <c r="V149" s="244" t="n">
        <f aca="false" ca="true" dt2D="false" dtr="false" t="normal">$L149*'Макро'!N$56</f>
        <v>0</v>
      </c>
      <c r="W149" s="244" t="n">
        <f aca="false" ca="true" dt2D="false" dtr="false" t="normal">$L149*'Макро'!O$56</f>
        <v>0</v>
      </c>
      <c r="X149" s="244" t="n">
        <f aca="false" ca="true" dt2D="false" dtr="false" t="normal">$L149*'Макро'!P$56</f>
        <v>0</v>
      </c>
      <c r="Y149" s="244" t="n">
        <f aca="false" ca="true" dt2D="false" dtr="false" t="normal">$L149*'Макро'!Q$56</f>
        <v>0</v>
      </c>
      <c r="Z149" s="244" t="n">
        <f aca="false" ca="true" dt2D="false" dtr="false" t="normal">$L149*'Макро'!R$56</f>
        <v>0</v>
      </c>
      <c r="AA149" s="244" t="n">
        <f aca="false" ca="true" dt2D="false" dtr="false" t="normal">$L149*'Макро'!S$56</f>
        <v>0</v>
      </c>
      <c r="AB149" s="244" t="n">
        <f aca="false" ca="true" dt2D="false" dtr="false" t="normal">$L149*'Макро'!T$56</f>
        <v>0</v>
      </c>
      <c r="AC149" s="244" t="n">
        <f aca="false" ca="true" dt2D="false" dtr="false" t="normal">$L149*'Макро'!U$56</f>
        <v>0</v>
      </c>
      <c r="AD149" s="244" t="n">
        <f aca="false" ca="true" dt2D="false" dtr="false" t="normal">$L149*'Макро'!V$56</f>
        <v>0</v>
      </c>
      <c r="AE149" s="244" t="n">
        <f aca="false" ca="true" dt2D="false" dtr="false" t="normal">$L149*'Макро'!W$56</f>
        <v>0</v>
      </c>
      <c r="AF149" s="244" t="n">
        <f aca="false" ca="true" dt2D="false" dtr="false" t="normal">$L149*'Макро'!X$56</f>
        <v>0</v>
      </c>
      <c r="AG149" s="244" t="n">
        <f aca="false" ca="true" dt2D="false" dtr="false" t="normal">$L149*'Макро'!Y$56</f>
        <v>0</v>
      </c>
      <c r="AH149" s="244" t="n">
        <f aca="false" ca="true" dt2D="false" dtr="false" t="normal">$L149*'Макро'!Z$56</f>
        <v>0</v>
      </c>
      <c r="AI149" s="244" t="n">
        <f aca="false" ca="true" dt2D="false" dtr="false" t="normal">$L149*'Макро'!AA$56</f>
        <v>0</v>
      </c>
      <c r="AJ149" s="244" t="n">
        <f aca="false" ca="true" dt2D="false" dtr="false" t="normal">$L149*'Макро'!AB$56</f>
        <v>0</v>
      </c>
      <c r="AK149" s="244" t="n">
        <f aca="false" ca="true" dt2D="false" dtr="false" t="normal">$L149*'Макро'!AC$56</f>
        <v>0</v>
      </c>
      <c r="AL149" s="244" t="n">
        <f aca="false" ca="true" dt2D="false" dtr="false" t="normal">$L149*'Макро'!AD$56</f>
        <v>0</v>
      </c>
      <c r="AM149" s="244" t="n">
        <f aca="false" ca="true" dt2D="false" dtr="false" t="normal">$L149*'Макро'!AE$56</f>
        <v>0</v>
      </c>
      <c r="AN149" s="244" t="n">
        <f aca="false" ca="true" dt2D="false" dtr="false" t="normal">$L149*'Макро'!AF$56</f>
        <v>0</v>
      </c>
      <c r="AO149" s="244" t="n">
        <f aca="false" ca="true" dt2D="false" dtr="false" t="normal">$L149*'Макро'!AG$56</f>
        <v>0</v>
      </c>
      <c r="AP149" s="244" t="n">
        <f aca="false" ca="true" dt2D="false" dtr="false" t="normal">$L149*'Макро'!AH$56</f>
        <v>0</v>
      </c>
      <c r="AQ149" s="244" t="n">
        <f aca="false" ca="true" dt2D="false" dtr="false" t="normal">$L149*'Макро'!AI$56</f>
        <v>0</v>
      </c>
      <c r="AR149" s="244" t="n">
        <f aca="false" ca="true" dt2D="false" dtr="false" t="normal">$L149*'Макро'!AJ$56</f>
        <v>0</v>
      </c>
      <c r="AS149" s="244" t="n">
        <f aca="false" ca="true" dt2D="false" dtr="false" t="normal">$L149*'Макро'!AK$56</f>
        <v>0</v>
      </c>
      <c r="AT149" s="244" t="n">
        <f aca="false" ca="true" dt2D="false" dtr="false" t="normal">$L149*'Макро'!AL$56</f>
        <v>0</v>
      </c>
      <c r="AU149" s="244" t="n">
        <f aca="false" ca="true" dt2D="false" dtr="false" t="normal">$L149*'Макро'!AM$56</f>
        <v>0</v>
      </c>
      <c r="AV149" s="244" t="n">
        <f aca="false" ca="true" dt2D="false" dtr="false" t="normal">$L149*'Макро'!AN$56</f>
        <v>0</v>
      </c>
      <c r="AW149" s="244" t="n">
        <f aca="false" ca="true" dt2D="false" dtr="false" t="normal">$L149*'Макро'!AO$56</f>
        <v>0</v>
      </c>
      <c r="AX149" s="244" t="n">
        <f aca="false" ca="true" dt2D="false" dtr="false" t="normal">$L149*'Макро'!AP$56</f>
        <v>0</v>
      </c>
      <c r="AY149" s="244" t="n">
        <f aca="false" ca="true" dt2D="false" dtr="false" t="normal">$L149*'Макро'!AQ$56</f>
        <v>0</v>
      </c>
      <c r="AZ149" s="244" t="n">
        <f aca="false" ca="true" dt2D="false" dtr="false" t="normal">$L149*'Макро'!AR$56</f>
        <v>0</v>
      </c>
      <c r="BA149" s="244" t="n">
        <f aca="false" ca="true" dt2D="false" dtr="false" t="normal">$L149*'Макро'!AS$56</f>
        <v>0</v>
      </c>
      <c r="BB149" s="244" t="n">
        <f aca="false" ca="true" dt2D="false" dtr="false" t="normal">$L149*'Макро'!AT$56</f>
        <v>0</v>
      </c>
      <c r="BC149" s="244" t="n">
        <f aca="false" ca="true" dt2D="false" dtr="false" t="normal">$L149*'Макро'!AU$56</f>
        <v>0</v>
      </c>
      <c r="BD149" s="244" t="n">
        <f aca="false" ca="true" dt2D="false" dtr="false" t="normal">$L149*'Макро'!AV$56</f>
        <v>0</v>
      </c>
      <c r="BE149" s="244" t="n">
        <f aca="false" ca="true" dt2D="false" dtr="false" t="normal">$L149*'Макро'!AW$56</f>
        <v>0</v>
      </c>
      <c r="BF149" s="244" t="n">
        <f aca="false" ca="true" dt2D="false" dtr="false" t="normal">$L149*'Макро'!AX$56</f>
        <v>0</v>
      </c>
      <c r="BG149" s="244" t="n">
        <f aca="false" ca="true" dt2D="false" dtr="false" t="normal">$L149*'Макро'!AY$56</f>
        <v>0</v>
      </c>
      <c r="BH149" s="244" t="n">
        <f aca="false" ca="true" dt2D="false" dtr="false" t="normal">$L149*'Макро'!AZ$56</f>
        <v>0</v>
      </c>
      <c r="BI149" s="244" t="n">
        <f aca="false" ca="true" dt2D="false" dtr="false" t="normal">$L149*'Макро'!BA$56</f>
        <v>0</v>
      </c>
      <c r="BJ149" s="244" t="n">
        <f aca="false" ca="true" dt2D="false" dtr="false" t="normal">$L149*'Макро'!BB$56</f>
        <v>0</v>
      </c>
      <c r="BK149" s="244" t="n">
        <f aca="false" ca="true" dt2D="false" dtr="false" t="normal">$L149*'Макро'!BC$56</f>
        <v>0</v>
      </c>
      <c r="BL149" s="244" t="n">
        <f aca="false" ca="true" dt2D="false" dtr="false" t="normal">$L149*'Макро'!BD$56</f>
        <v>0</v>
      </c>
      <c r="BM149" s="244" t="n">
        <f aca="false" ca="true" dt2D="false" dtr="false" t="normal">$L149*'Макро'!BE$56</f>
        <v>0</v>
      </c>
      <c r="BN149" s="244" t="n">
        <f aca="false" ca="true" dt2D="false" dtr="false" t="normal">$L149*'Макро'!BF$56</f>
        <v>0</v>
      </c>
      <c r="BO149" s="244" t="n">
        <f aca="false" ca="true" dt2D="false" dtr="false" t="normal">$L149*'Макро'!BG$56</f>
        <v>0</v>
      </c>
      <c r="BP149" s="244" t="n">
        <f aca="false" ca="true" dt2D="false" dtr="false" t="normal">$L149*'Макро'!BH$56</f>
        <v>0</v>
      </c>
      <c r="BQ149" s="244" t="n">
        <f aca="false" ca="true" dt2D="false" dtr="false" t="normal">$L149*'Макро'!BI$56</f>
        <v>0</v>
      </c>
      <c r="BR149" s="244" t="n">
        <f aca="false" ca="true" dt2D="false" dtr="false" t="normal">$L149*'Макро'!BJ$56</f>
        <v>0</v>
      </c>
      <c r="BS149" s="244" t="n">
        <f aca="false" ca="true" dt2D="false" dtr="false" t="normal">$L149*'Макро'!BK$56</f>
        <v>0</v>
      </c>
      <c r="BT149" s="244" t="n">
        <f aca="false" ca="true" dt2D="false" dtr="false" t="normal">$L149*'Макро'!BL$56</f>
        <v>0</v>
      </c>
    </row>
    <row hidden="true" ht="16.5" outlineLevel="1" r="150">
      <c r="D150" s="481" t="e">
        <f aca="false" ca="false" dt2D="false" dtr="false" t="normal">D149</f>
        <v>#N/A</v>
      </c>
      <c r="E150" s="481" t="e">
        <f aca="false" ca="false" dt2D="false" dtr="false" t="normal">E149</f>
        <v>#N/A</v>
      </c>
      <c r="F150" s="481" t="e">
        <f aca="false" ca="false" dt2D="false" dtr="false" t="normal">F149</f>
        <v>#N/A</v>
      </c>
      <c r="G150" s="485" t="n">
        <f aca="false" ca="false" dt2D="false" dtr="false" t="normal">G149</f>
        <v>0</v>
      </c>
      <c r="I150" s="672" t="str">
        <f aca="false" ca="false" dt2D="false" dtr="false" t="normal">I145</f>
        <v>высокий ценовой сегмент</v>
      </c>
      <c r="J150" s="672" t="n"/>
      <c r="K150" s="244" t="n"/>
      <c r="L150" s="568" t="n"/>
      <c r="M150" s="244" t="n">
        <f aca="false" ca="false" dt2D="false" dtr="false" t="normal">$L150*'Макро'!E$56</f>
        <v>0</v>
      </c>
      <c r="N150" s="244" t="n">
        <f aca="false" ca="true" dt2D="false" dtr="false" t="normal">$L150*'Макро'!F$56</f>
        <v>0</v>
      </c>
      <c r="O150" s="244" t="n">
        <f aca="false" ca="true" dt2D="false" dtr="false" t="normal">$L150*'Макро'!G$56</f>
        <v>0</v>
      </c>
      <c r="P150" s="244" t="n">
        <f aca="false" ca="true" dt2D="false" dtr="false" t="normal">$L150*'Макро'!H$56</f>
        <v>0</v>
      </c>
      <c r="Q150" s="244" t="n">
        <f aca="false" ca="true" dt2D="false" dtr="false" t="normal">$L150*'Макро'!I$56</f>
        <v>0</v>
      </c>
      <c r="R150" s="244" t="n">
        <f aca="false" ca="true" dt2D="false" dtr="false" t="normal">$L150*'Макро'!J$56</f>
        <v>0</v>
      </c>
      <c r="S150" s="244" t="n">
        <f aca="false" ca="true" dt2D="false" dtr="false" t="normal">$L150*'Макро'!K$56</f>
        <v>0</v>
      </c>
      <c r="T150" s="244" t="n">
        <f aca="false" ca="true" dt2D="false" dtr="false" t="normal">$L150*'Макро'!L$56</f>
        <v>0</v>
      </c>
      <c r="U150" s="244" t="n">
        <f aca="false" ca="true" dt2D="false" dtr="false" t="normal">$L150*'Макро'!M$56</f>
        <v>0</v>
      </c>
      <c r="V150" s="244" t="n">
        <f aca="false" ca="true" dt2D="false" dtr="false" t="normal">$L150*'Макро'!N$56</f>
        <v>0</v>
      </c>
      <c r="W150" s="244" t="n">
        <f aca="false" ca="true" dt2D="false" dtr="false" t="normal">$L150*'Макро'!O$56</f>
        <v>0</v>
      </c>
      <c r="X150" s="244" t="n">
        <f aca="false" ca="true" dt2D="false" dtr="false" t="normal">$L150*'Макро'!P$56</f>
        <v>0</v>
      </c>
      <c r="Y150" s="244" t="n">
        <f aca="false" ca="true" dt2D="false" dtr="false" t="normal">$L150*'Макро'!Q$56</f>
        <v>0</v>
      </c>
      <c r="Z150" s="244" t="n">
        <f aca="false" ca="true" dt2D="false" dtr="false" t="normal">$L150*'Макро'!R$56</f>
        <v>0</v>
      </c>
      <c r="AA150" s="244" t="n">
        <f aca="false" ca="true" dt2D="false" dtr="false" t="normal">$L150*'Макро'!S$56</f>
        <v>0</v>
      </c>
      <c r="AB150" s="244" t="n">
        <f aca="false" ca="true" dt2D="false" dtr="false" t="normal">$L150*'Макро'!T$56</f>
        <v>0</v>
      </c>
      <c r="AC150" s="244" t="n">
        <f aca="false" ca="true" dt2D="false" dtr="false" t="normal">$L150*'Макро'!U$56</f>
        <v>0</v>
      </c>
      <c r="AD150" s="244" t="n">
        <f aca="false" ca="true" dt2D="false" dtr="false" t="normal">$L150*'Макро'!V$56</f>
        <v>0</v>
      </c>
      <c r="AE150" s="244" t="n">
        <f aca="false" ca="true" dt2D="false" dtr="false" t="normal">$L150*'Макро'!W$56</f>
        <v>0</v>
      </c>
      <c r="AF150" s="244" t="n">
        <f aca="false" ca="true" dt2D="false" dtr="false" t="normal">$L150*'Макро'!X$56</f>
        <v>0</v>
      </c>
      <c r="AG150" s="244" t="n">
        <f aca="false" ca="true" dt2D="false" dtr="false" t="normal">$L150*'Макро'!Y$56</f>
        <v>0</v>
      </c>
      <c r="AH150" s="244" t="n">
        <f aca="false" ca="true" dt2D="false" dtr="false" t="normal">$L150*'Макро'!Z$56</f>
        <v>0</v>
      </c>
      <c r="AI150" s="244" t="n">
        <f aca="false" ca="true" dt2D="false" dtr="false" t="normal">$L150*'Макро'!AA$56</f>
        <v>0</v>
      </c>
      <c r="AJ150" s="244" t="n">
        <f aca="false" ca="true" dt2D="false" dtr="false" t="normal">$L150*'Макро'!AB$56</f>
        <v>0</v>
      </c>
      <c r="AK150" s="244" t="n">
        <f aca="false" ca="true" dt2D="false" dtr="false" t="normal">$L150*'Макро'!AC$56</f>
        <v>0</v>
      </c>
      <c r="AL150" s="244" t="n">
        <f aca="false" ca="true" dt2D="false" dtr="false" t="normal">$L150*'Макро'!AD$56</f>
        <v>0</v>
      </c>
      <c r="AM150" s="244" t="n">
        <f aca="false" ca="true" dt2D="false" dtr="false" t="normal">$L150*'Макро'!AE$56</f>
        <v>0</v>
      </c>
      <c r="AN150" s="244" t="n">
        <f aca="false" ca="true" dt2D="false" dtr="false" t="normal">$L150*'Макро'!AF$56</f>
        <v>0</v>
      </c>
      <c r="AO150" s="244" t="n">
        <f aca="false" ca="true" dt2D="false" dtr="false" t="normal">$L150*'Макро'!AG$56</f>
        <v>0</v>
      </c>
      <c r="AP150" s="244" t="n">
        <f aca="false" ca="true" dt2D="false" dtr="false" t="normal">$L150*'Макро'!AH$56</f>
        <v>0</v>
      </c>
      <c r="AQ150" s="244" t="n">
        <f aca="false" ca="true" dt2D="false" dtr="false" t="normal">$L150*'Макро'!AI$56</f>
        <v>0</v>
      </c>
      <c r="AR150" s="244" t="n">
        <f aca="false" ca="true" dt2D="false" dtr="false" t="normal">$L150*'Макро'!AJ$56</f>
        <v>0</v>
      </c>
      <c r="AS150" s="244" t="n">
        <f aca="false" ca="true" dt2D="false" dtr="false" t="normal">$L150*'Макро'!AK$56</f>
        <v>0</v>
      </c>
      <c r="AT150" s="244" t="n">
        <f aca="false" ca="true" dt2D="false" dtr="false" t="normal">$L150*'Макро'!AL$56</f>
        <v>0</v>
      </c>
      <c r="AU150" s="244" t="n">
        <f aca="false" ca="true" dt2D="false" dtr="false" t="normal">$L150*'Макро'!AM$56</f>
        <v>0</v>
      </c>
      <c r="AV150" s="244" t="n">
        <f aca="false" ca="true" dt2D="false" dtr="false" t="normal">$L150*'Макро'!AN$56</f>
        <v>0</v>
      </c>
      <c r="AW150" s="244" t="n">
        <f aca="false" ca="true" dt2D="false" dtr="false" t="normal">$L150*'Макро'!AO$56</f>
        <v>0</v>
      </c>
      <c r="AX150" s="244" t="n">
        <f aca="false" ca="true" dt2D="false" dtr="false" t="normal">$L150*'Макро'!AP$56</f>
        <v>0</v>
      </c>
      <c r="AY150" s="244" t="n">
        <f aca="false" ca="true" dt2D="false" dtr="false" t="normal">$L150*'Макро'!AQ$56</f>
        <v>0</v>
      </c>
      <c r="AZ150" s="244" t="n">
        <f aca="false" ca="true" dt2D="false" dtr="false" t="normal">$L150*'Макро'!AR$56</f>
        <v>0</v>
      </c>
      <c r="BA150" s="244" t="n">
        <f aca="false" ca="true" dt2D="false" dtr="false" t="normal">$L150*'Макро'!AS$56</f>
        <v>0</v>
      </c>
      <c r="BB150" s="244" t="n">
        <f aca="false" ca="true" dt2D="false" dtr="false" t="normal">$L150*'Макро'!AT$56</f>
        <v>0</v>
      </c>
      <c r="BC150" s="244" t="n">
        <f aca="false" ca="true" dt2D="false" dtr="false" t="normal">$L150*'Макро'!AU$56</f>
        <v>0</v>
      </c>
      <c r="BD150" s="244" t="n">
        <f aca="false" ca="true" dt2D="false" dtr="false" t="normal">$L150*'Макро'!AV$56</f>
        <v>0</v>
      </c>
      <c r="BE150" s="244" t="n">
        <f aca="false" ca="true" dt2D="false" dtr="false" t="normal">$L150*'Макро'!AW$56</f>
        <v>0</v>
      </c>
      <c r="BF150" s="244" t="n">
        <f aca="false" ca="true" dt2D="false" dtr="false" t="normal">$L150*'Макро'!AX$56</f>
        <v>0</v>
      </c>
      <c r="BG150" s="244" t="n">
        <f aca="false" ca="true" dt2D="false" dtr="false" t="normal">$L150*'Макро'!AY$56</f>
        <v>0</v>
      </c>
      <c r="BH150" s="244" t="n">
        <f aca="false" ca="true" dt2D="false" dtr="false" t="normal">$L150*'Макро'!AZ$56</f>
        <v>0</v>
      </c>
      <c r="BI150" s="244" t="n">
        <f aca="false" ca="true" dt2D="false" dtr="false" t="normal">$L150*'Макро'!BA$56</f>
        <v>0</v>
      </c>
      <c r="BJ150" s="244" t="n">
        <f aca="false" ca="true" dt2D="false" dtr="false" t="normal">$L150*'Макро'!BB$56</f>
        <v>0</v>
      </c>
      <c r="BK150" s="244" t="n">
        <f aca="false" ca="true" dt2D="false" dtr="false" t="normal">$L150*'Макро'!BC$56</f>
        <v>0</v>
      </c>
      <c r="BL150" s="244" t="n">
        <f aca="false" ca="true" dt2D="false" dtr="false" t="normal">$L150*'Макро'!BD$56</f>
        <v>0</v>
      </c>
      <c r="BM150" s="244" t="n">
        <f aca="false" ca="true" dt2D="false" dtr="false" t="normal">$L150*'Макро'!BE$56</f>
        <v>0</v>
      </c>
      <c r="BN150" s="244" t="n">
        <f aca="false" ca="true" dt2D="false" dtr="false" t="normal">$L150*'Макро'!BF$56</f>
        <v>0</v>
      </c>
      <c r="BO150" s="244" t="n">
        <f aca="false" ca="true" dt2D="false" dtr="false" t="normal">$L150*'Макро'!BG$56</f>
        <v>0</v>
      </c>
      <c r="BP150" s="244" t="n">
        <f aca="false" ca="true" dt2D="false" dtr="false" t="normal">$L150*'Макро'!BH$56</f>
        <v>0</v>
      </c>
      <c r="BQ150" s="244" t="n">
        <f aca="false" ca="true" dt2D="false" dtr="false" t="normal">$L150*'Макро'!BI$56</f>
        <v>0</v>
      </c>
      <c r="BR150" s="244" t="n">
        <f aca="false" ca="true" dt2D="false" dtr="false" t="normal">$L150*'Макро'!BJ$56</f>
        <v>0</v>
      </c>
      <c r="BS150" s="244" t="n">
        <f aca="false" ca="true" dt2D="false" dtr="false" t="normal">$L150*'Макро'!BK$56</f>
        <v>0</v>
      </c>
      <c r="BT150" s="244" t="n">
        <f aca="false" ca="true" dt2D="false" dtr="false" t="normal">$L150*'Макро'!BL$56</f>
        <v>0</v>
      </c>
    </row>
    <row hidden="true" ht="16.5" outlineLevel="1" r="151">
      <c r="D151" s="481" t="e">
        <f aca="false" ca="false" dt2D="false" dtr="false" t="normal">D150</f>
        <v>#N/A</v>
      </c>
      <c r="E151" s="481" t="e">
        <f aca="false" ca="false" dt2D="false" dtr="false" t="normal">E150</f>
        <v>#N/A</v>
      </c>
      <c r="F151" s="481" t="e">
        <f aca="false" ca="false" dt2D="false" dtr="false" t="normal">F150</f>
        <v>#N/A</v>
      </c>
      <c r="G151" s="485" t="n">
        <f aca="false" ca="false" dt2D="false" dtr="false" t="normal">G150</f>
        <v>0</v>
      </c>
      <c r="I151" s="672" t="n"/>
      <c r="J151" s="672" t="n"/>
      <c r="K151" s="244" t="n"/>
      <c r="L151" s="568" t="n"/>
      <c r="M151" s="244" t="n"/>
      <c r="N151" s="244" t="n"/>
      <c r="O151" s="244" t="n"/>
      <c r="P151" s="244" t="n"/>
      <c r="Q151" s="244" t="n"/>
      <c r="R151" s="244" t="n"/>
      <c r="S151" s="244" t="n"/>
      <c r="T151" s="244" t="n"/>
      <c r="U151" s="244" t="n"/>
      <c r="V151" s="244" t="n"/>
      <c r="W151" s="244" t="n"/>
      <c r="X151" s="244" t="n"/>
      <c r="Y151" s="244" t="n"/>
      <c r="Z151" s="244" t="n"/>
      <c r="AA151" s="244" t="n"/>
      <c r="AB151" s="244" t="n"/>
      <c r="AC151" s="244" t="n"/>
      <c r="AD151" s="244" t="n"/>
      <c r="AE151" s="244" t="n"/>
      <c r="AF151" s="244" t="n"/>
      <c r="AG151" s="244" t="n"/>
      <c r="AH151" s="244" t="n"/>
      <c r="AI151" s="244" t="n"/>
      <c r="AJ151" s="244" t="n"/>
      <c r="AK151" s="244" t="n"/>
      <c r="AL151" s="244" t="n"/>
      <c r="AM151" s="244" t="n"/>
      <c r="AN151" s="244" t="n"/>
      <c r="AO151" s="244" t="n"/>
      <c r="AP151" s="244" t="n"/>
      <c r="AQ151" s="244" t="n"/>
      <c r="AR151" s="244" t="n"/>
      <c r="AS151" s="244" t="n"/>
      <c r="AT151" s="244" t="n"/>
      <c r="AU151" s="244" t="n"/>
      <c r="AV151" s="244" t="n"/>
      <c r="AW151" s="244" t="n"/>
      <c r="AX151" s="244" t="n"/>
      <c r="AY151" s="244" t="n"/>
      <c r="AZ151" s="244" t="n"/>
      <c r="BA151" s="244" t="n"/>
      <c r="BB151" s="244" t="n"/>
      <c r="BC151" s="244" t="n"/>
      <c r="BD151" s="244" t="n"/>
      <c r="BE151" s="244" t="n"/>
      <c r="BF151" s="244" t="n"/>
      <c r="BG151" s="244" t="n"/>
      <c r="BH151" s="244" t="n"/>
      <c r="BI151" s="244" t="n"/>
      <c r="BJ151" s="244" t="n"/>
      <c r="BK151" s="244" t="n"/>
      <c r="BL151" s="244" t="n"/>
      <c r="BM151" s="244" t="n"/>
      <c r="BN151" s="244" t="n"/>
      <c r="BO151" s="244" t="n"/>
      <c r="BP151" s="244" t="n"/>
      <c r="BQ151" s="244" t="n"/>
      <c r="BR151" s="244" t="n"/>
      <c r="BS151" s="244" t="n"/>
      <c r="BT151" s="244" t="n"/>
    </row>
    <row customFormat="true" hidden="true" ht="16.5" outlineLevel="1" r="152" s="17">
      <c r="A152" s="515" t="n"/>
      <c r="B152" s="515" t="n"/>
      <c r="C152" s="481" t="s">
        <v>64</v>
      </c>
      <c r="D152" s="481" t="e">
        <f aca="false" ca="false" dt2D="false" dtr="false" t="normal">D151</f>
        <v>#N/A</v>
      </c>
      <c r="E152" s="481" t="e">
        <f aca="false" ca="false" dt2D="false" dtr="false" t="normal">E151</f>
        <v>#N/A</v>
      </c>
      <c r="F152" s="481" t="e">
        <f aca="false" ca="false" dt2D="false" dtr="false" t="normal">F151</f>
        <v>#N/A</v>
      </c>
      <c r="G152" s="485" t="n">
        <f aca="false" ca="false" dt2D="false" dtr="false" t="normal">G151</f>
        <v>0</v>
      </c>
      <c r="H152" s="675" t="n"/>
      <c r="I152" s="268" t="s">
        <v>802</v>
      </c>
      <c r="K152" s="686" t="n"/>
      <c r="L152" s="572" t="n">
        <f aca="false" ca="true" dt2D="false" dtr="false" t="normal">SUM(M152:BT152)</f>
        <v>0</v>
      </c>
      <c r="M152" s="572" t="n">
        <f aca="false" ca="false" dt2D="false" dtr="false" t="normal">SUMPRODUCT(M144:M146, M149:M151)*'Периоды'!L$39</f>
        <v>0</v>
      </c>
      <c r="N152" s="572" t="n">
        <f aca="false" ca="true" dt2D="false" dtr="false" t="normal">SUMPRODUCT(N144:N146, N149:N151)*'Периоды'!M$39</f>
        <v>0</v>
      </c>
      <c r="O152" s="572" t="n">
        <f aca="false" ca="true" dt2D="false" dtr="false" t="normal">SUMPRODUCT(O144:O146, O149:O151)*'Периоды'!N$39</f>
        <v>0</v>
      </c>
      <c r="P152" s="572" t="n">
        <f aca="false" ca="true" dt2D="false" dtr="false" t="normal">SUMPRODUCT(P144:P146, P149:P151)*'Периоды'!O$39</f>
        <v>0</v>
      </c>
      <c r="Q152" s="572" t="n">
        <f aca="false" ca="true" dt2D="false" dtr="false" t="normal">SUMPRODUCT(Q144:Q146, Q149:Q151)*'Периоды'!P$39</f>
        <v>0</v>
      </c>
      <c r="R152" s="572" t="n">
        <f aca="false" ca="true" dt2D="false" dtr="false" t="normal">SUMPRODUCT(R144:R146, R149:R151)*'Периоды'!Q$39</f>
        <v>0</v>
      </c>
      <c r="S152" s="572" t="n">
        <f aca="false" ca="true" dt2D="false" dtr="false" t="normal">SUMPRODUCT(S144:S146, S149:S151)*'Периоды'!R$39</f>
        <v>0</v>
      </c>
      <c r="T152" s="572" t="n">
        <f aca="false" ca="true" dt2D="false" dtr="false" t="normal">SUMPRODUCT(T144:T146, T149:T151)*'Периоды'!S$39</f>
        <v>0</v>
      </c>
      <c r="U152" s="572" t="n">
        <f aca="false" ca="true" dt2D="false" dtr="false" t="normal">SUMPRODUCT(U144:U146, U149:U151)*'Периоды'!T$39</f>
        <v>0</v>
      </c>
      <c r="V152" s="572" t="n">
        <f aca="false" ca="true" dt2D="false" dtr="false" t="normal">SUMPRODUCT(V144:V146, V149:V151)*'Периоды'!U$39</f>
        <v>0</v>
      </c>
      <c r="W152" s="572" t="n">
        <f aca="false" ca="true" dt2D="false" dtr="false" t="normal">SUMPRODUCT(W144:W146, W149:W151)*'Периоды'!V$39</f>
        <v>0</v>
      </c>
      <c r="X152" s="572" t="n">
        <f aca="false" ca="true" dt2D="false" dtr="false" t="normal">SUMPRODUCT(X144:X146, X149:X151)*'Периоды'!W$39</f>
        <v>0</v>
      </c>
      <c r="Y152" s="572" t="n">
        <f aca="false" ca="true" dt2D="false" dtr="false" t="normal">SUMPRODUCT(Y144:Y146, Y149:Y151)*'Периоды'!X$39</f>
        <v>0</v>
      </c>
      <c r="Z152" s="572" t="n">
        <f aca="false" ca="true" dt2D="false" dtr="false" t="normal">SUMPRODUCT(Z144:Z146, Z149:Z151)*'Периоды'!Y$39</f>
        <v>0</v>
      </c>
      <c r="AA152" s="572" t="n">
        <f aca="false" ca="true" dt2D="false" dtr="false" t="normal">SUMPRODUCT(AA144:AA146, AA149:AA151)*'Периоды'!Z$39</f>
        <v>0</v>
      </c>
      <c r="AB152" s="572" t="n">
        <f aca="false" ca="true" dt2D="false" dtr="false" t="normal">SUMPRODUCT(AB144:AB146, AB149:AB151)*'Периоды'!AA$39</f>
        <v>0</v>
      </c>
      <c r="AC152" s="572" t="n">
        <f aca="false" ca="true" dt2D="false" dtr="false" t="normal">SUMPRODUCT(AC144:AC146, AC149:AC151)*'Периоды'!AB$39</f>
        <v>0</v>
      </c>
      <c r="AD152" s="572" t="n">
        <f aca="false" ca="true" dt2D="false" dtr="false" t="normal">SUMPRODUCT(AD144:AD146, AD149:AD151)*'Периоды'!AC$39</f>
        <v>0</v>
      </c>
      <c r="AE152" s="572" t="n">
        <f aca="false" ca="true" dt2D="false" dtr="false" t="normal">SUMPRODUCT(AE144:AE146, AE149:AE151)*'Периоды'!AD$39</f>
        <v>0</v>
      </c>
      <c r="AF152" s="572" t="n">
        <f aca="false" ca="true" dt2D="false" dtr="false" t="normal">SUMPRODUCT(AF144:AF146, AF149:AF151)*'Периоды'!AE$39</f>
        <v>0</v>
      </c>
      <c r="AG152" s="572" t="n">
        <f aca="false" ca="true" dt2D="false" dtr="false" t="normal">SUMPRODUCT(AG144:AG146, AG149:AG151)*'Периоды'!AF$39</f>
        <v>0</v>
      </c>
      <c r="AH152" s="572" t="n">
        <f aca="false" ca="true" dt2D="false" dtr="false" t="normal">SUMPRODUCT(AH144:AH146, AH149:AH151)*'Периоды'!AG$39</f>
        <v>0</v>
      </c>
      <c r="AI152" s="572" t="n">
        <f aca="false" ca="true" dt2D="false" dtr="false" t="normal">SUMPRODUCT(AI144:AI146, AI149:AI151)*'Периоды'!AH$39</f>
        <v>0</v>
      </c>
      <c r="AJ152" s="572" t="n">
        <f aca="false" ca="true" dt2D="false" dtr="false" t="normal">SUMPRODUCT(AJ144:AJ146, AJ149:AJ151)*'Периоды'!AI$39</f>
        <v>0</v>
      </c>
      <c r="AK152" s="572" t="n">
        <f aca="false" ca="true" dt2D="false" dtr="false" t="normal">SUMPRODUCT(AK144:AK146, AK149:AK151)*'Периоды'!AJ$39</f>
        <v>0</v>
      </c>
      <c r="AL152" s="572" t="n">
        <f aca="false" ca="true" dt2D="false" dtr="false" t="normal">SUMPRODUCT(AL144:AL146, AL149:AL151)*'Периоды'!AK$39</f>
        <v>0</v>
      </c>
      <c r="AM152" s="572" t="n">
        <f aca="false" ca="true" dt2D="false" dtr="false" t="normal">SUMPRODUCT(AM144:AM146, AM149:AM151)*'Периоды'!AL$39</f>
        <v>0</v>
      </c>
      <c r="AN152" s="572" t="n">
        <f aca="false" ca="true" dt2D="false" dtr="false" t="normal">SUMPRODUCT(AN144:AN146, AN149:AN151)*'Периоды'!AM$39</f>
        <v>0</v>
      </c>
      <c r="AO152" s="572" t="n">
        <f aca="false" ca="true" dt2D="false" dtr="false" t="normal">SUMPRODUCT(AO144:AO146, AO149:AO151)*'Периоды'!AN$39</f>
        <v>0</v>
      </c>
      <c r="AP152" s="572" t="n">
        <f aca="false" ca="true" dt2D="false" dtr="false" t="normal">SUMPRODUCT(AP144:AP146, AP149:AP151)*'Периоды'!AO$39</f>
        <v>0</v>
      </c>
      <c r="AQ152" s="572" t="n">
        <f aca="false" ca="true" dt2D="false" dtr="false" t="normal">SUMPRODUCT(AQ144:AQ146, AQ149:AQ151)*'Периоды'!AP$39</f>
        <v>0</v>
      </c>
      <c r="AR152" s="572" t="n">
        <f aca="false" ca="true" dt2D="false" dtr="false" t="normal">SUMPRODUCT(AR144:AR146, AR149:AR151)*'Периоды'!AQ$39</f>
        <v>0</v>
      </c>
      <c r="AS152" s="572" t="n">
        <f aca="false" ca="true" dt2D="false" dtr="false" t="normal">SUMPRODUCT(AS144:AS146, AS149:AS151)*'Периоды'!AR$39</f>
        <v>0</v>
      </c>
      <c r="AT152" s="572" t="n">
        <f aca="false" ca="true" dt2D="false" dtr="false" t="normal">SUMPRODUCT(AT144:AT146, AT149:AT151)*'Периоды'!AS$39</f>
        <v>0</v>
      </c>
      <c r="AU152" s="572" t="n">
        <f aca="false" ca="true" dt2D="false" dtr="false" t="normal">SUMPRODUCT(AU144:AU146, AU149:AU151)*'Периоды'!AT$39</f>
        <v>0</v>
      </c>
      <c r="AV152" s="572" t="n">
        <f aca="false" ca="true" dt2D="false" dtr="false" t="normal">SUMPRODUCT(AV144:AV146, AV149:AV151)*'Периоды'!AU$39</f>
        <v>0</v>
      </c>
      <c r="AW152" s="572" t="n">
        <f aca="false" ca="true" dt2D="false" dtr="false" t="normal">SUMPRODUCT(AW144:AW146, AW149:AW151)*'Периоды'!AV$39</f>
        <v>0</v>
      </c>
      <c r="AX152" s="572" t="n">
        <f aca="false" ca="true" dt2D="false" dtr="false" t="normal">SUMPRODUCT(AX144:AX146, AX149:AX151)*'Периоды'!AW$39</f>
        <v>0</v>
      </c>
      <c r="AY152" s="572" t="n">
        <f aca="false" ca="true" dt2D="false" dtr="false" t="normal">SUMPRODUCT(AY144:AY146, AY149:AY151)*'Периоды'!AX$39</f>
        <v>0</v>
      </c>
      <c r="AZ152" s="572" t="n">
        <f aca="false" ca="true" dt2D="false" dtr="false" t="normal">SUMPRODUCT(AZ144:AZ146, AZ149:AZ151)*'Периоды'!AY$39</f>
        <v>0</v>
      </c>
      <c r="BA152" s="572" t="n">
        <f aca="false" ca="true" dt2D="false" dtr="false" t="normal">SUMPRODUCT(BA144:BA146, BA149:BA151)*'Периоды'!AZ$39</f>
        <v>0</v>
      </c>
      <c r="BB152" s="572" t="n">
        <f aca="false" ca="true" dt2D="false" dtr="false" t="normal">SUMPRODUCT(BB144:BB146, BB149:BB151)*'Периоды'!BA$39</f>
        <v>0</v>
      </c>
      <c r="BC152" s="572" t="n">
        <f aca="false" ca="true" dt2D="false" dtr="false" t="normal">SUMPRODUCT(BC144:BC146, BC149:BC151)*'Периоды'!BB$39</f>
        <v>0</v>
      </c>
      <c r="BD152" s="572" t="n">
        <f aca="false" ca="true" dt2D="false" dtr="false" t="normal">SUMPRODUCT(BD144:BD146, BD149:BD151)*'Периоды'!BC$39</f>
        <v>0</v>
      </c>
      <c r="BE152" s="572" t="n">
        <f aca="false" ca="true" dt2D="false" dtr="false" t="normal">SUMPRODUCT(BE144:BE146, BE149:BE151)*'Периоды'!BD$39</f>
        <v>0</v>
      </c>
      <c r="BF152" s="572" t="n">
        <f aca="false" ca="true" dt2D="false" dtr="false" t="normal">SUMPRODUCT(BF144:BF146, BF149:BF151)*'Периоды'!BE$39</f>
        <v>0</v>
      </c>
      <c r="BG152" s="572" t="n">
        <f aca="false" ca="true" dt2D="false" dtr="false" t="normal">SUMPRODUCT(BG144:BG146, BG149:BG151)*'Периоды'!BF$39</f>
        <v>0</v>
      </c>
      <c r="BH152" s="572" t="n">
        <f aca="false" ca="true" dt2D="false" dtr="false" t="normal">SUMPRODUCT(BH144:BH146, BH149:BH151)*'Периоды'!BG$39</f>
        <v>0</v>
      </c>
      <c r="BI152" s="572" t="n">
        <f aca="false" ca="true" dt2D="false" dtr="false" t="normal">SUMPRODUCT(BI144:BI146, BI149:BI151)*'Периоды'!BH$39</f>
        <v>0</v>
      </c>
      <c r="BJ152" s="572" t="n">
        <f aca="false" ca="true" dt2D="false" dtr="false" t="normal">SUMPRODUCT(BJ144:BJ146, BJ149:BJ151)*'Периоды'!BI$39</f>
        <v>0</v>
      </c>
      <c r="BK152" s="572" t="n">
        <f aca="false" ca="true" dt2D="false" dtr="false" t="normal">SUMPRODUCT(BK144:BK146, BK149:BK151)*'Периоды'!BJ$39</f>
        <v>0</v>
      </c>
      <c r="BL152" s="572" t="n">
        <f aca="false" ca="true" dt2D="false" dtr="false" t="normal">SUMPRODUCT(BL144:BL146, BL149:BL151)*'Периоды'!BK$39</f>
        <v>0</v>
      </c>
      <c r="BM152" s="572" t="n">
        <f aca="false" ca="true" dt2D="false" dtr="false" t="normal">SUMPRODUCT(BM144:BM146, BM149:BM151)*'Периоды'!BL$39</f>
        <v>0</v>
      </c>
      <c r="BN152" s="572" t="n">
        <f aca="false" ca="true" dt2D="false" dtr="false" t="normal">SUMPRODUCT(BN144:BN146, BN149:BN151)*'Периоды'!BM$39</f>
        <v>0</v>
      </c>
      <c r="BO152" s="572" t="n">
        <f aca="false" ca="true" dt2D="false" dtr="false" t="normal">SUMPRODUCT(BO144:BO146, BO149:BO151)*'Периоды'!BN$39</f>
        <v>0</v>
      </c>
      <c r="BP152" s="572" t="n">
        <f aca="false" ca="true" dt2D="false" dtr="false" t="normal">SUMPRODUCT(BP144:BP146, BP149:BP151)*'Периоды'!BO$39</f>
        <v>0</v>
      </c>
      <c r="BQ152" s="572" t="n">
        <f aca="false" ca="true" dt2D="false" dtr="false" t="normal">SUMPRODUCT(BQ144:BQ146, BQ149:BQ151)*'Периоды'!BP$39</f>
        <v>0</v>
      </c>
      <c r="BR152" s="572" t="n">
        <f aca="false" ca="true" dt2D="false" dtr="false" t="normal">SUMPRODUCT(BR144:BR146, BR149:BR151)*'Периоды'!BQ$39</f>
        <v>0</v>
      </c>
      <c r="BS152" s="572" t="n">
        <f aca="false" ca="true" dt2D="false" dtr="false" t="normal">SUMPRODUCT(BS144:BS146, BS149:BS151)*'Периоды'!BR$39</f>
        <v>0</v>
      </c>
      <c r="BT152" s="572" t="n">
        <f aca="false" ca="true" dt2D="false" dtr="false" t="normal">SUMPRODUCT(BT144:BT146, BT149:BT151)*'Периоды'!BS$39</f>
        <v>0</v>
      </c>
    </row>
    <row outlineLevel="0" r="153">
      <c r="I153" s="429" t="s">
        <v>493</v>
      </c>
    </row>
    <row outlineLevel="0" r="154">
      <c r="I154" s="436" t="s">
        <v>494</v>
      </c>
    </row>
    <row customFormat="true" ht="16.5" outlineLevel="0" r="157" s="677">
      <c r="A157" s="678" t="n"/>
      <c r="B157" s="678" t="n"/>
      <c r="C157" s="678" t="n"/>
      <c r="D157" s="678" t="n"/>
      <c r="E157" s="678" t="n"/>
      <c r="F157" s="678" t="n"/>
      <c r="G157" s="679" t="n"/>
      <c r="H157" s="680" t="n"/>
      <c r="I157" s="681" t="s">
        <v>791</v>
      </c>
      <c r="J157" s="682" t="n"/>
    </row>
    <row customFormat="true" ht="17.25" outlineLevel="0" r="159" s="100">
      <c r="A159" s="481" t="n"/>
      <c r="B159" s="481" t="n"/>
      <c r="C159" s="481" t="n"/>
      <c r="D159" s="481" t="n"/>
      <c r="E159" s="481" t="n"/>
      <c r="F159" s="481" t="n"/>
      <c r="G159" s="485" t="n"/>
      <c r="H159" s="635" t="n"/>
      <c r="I159" s="631" t="s">
        <v>803</v>
      </c>
      <c r="J159" s="631" t="n"/>
      <c r="K159" s="525" t="n"/>
      <c r="L159" s="525" t="n"/>
      <c r="AG159" s="659" t="n"/>
    </row>
    <row customFormat="true" ht="16.5" outlineLevel="0" r="160" s="100">
      <c r="A160" s="481" t="n"/>
      <c r="B160" s="481" t="n"/>
      <c r="C160" s="481" t="n"/>
      <c r="D160" s="481" t="n"/>
      <c r="E160" s="481" t="n"/>
      <c r="F160" s="481" t="n"/>
      <c r="G160" s="485" t="n"/>
      <c r="H160" s="635" t="n"/>
      <c r="I160" s="413" t="s">
        <v>769</v>
      </c>
      <c r="J160" s="413" t="n"/>
      <c r="K160" s="413" t="n"/>
      <c r="L160" s="413" t="n"/>
      <c r="M160" s="413" t="n"/>
      <c r="AG160" s="659" t="n"/>
    </row>
    <row ht="18.75" outlineLevel="0" r="161">
      <c r="A161" s="374" t="n"/>
      <c r="B161" s="374" t="n"/>
      <c r="C161" s="374" t="n">
        <v>1</v>
      </c>
      <c r="D161" s="374" t="e">
        <f aca="false" ca="false" dt2D="false" dtr="false" t="normal">J161</f>
        <v>#N/A</v>
      </c>
      <c r="E161" s="374" t="e">
        <f aca="false" ca="false" dt2D="false" dtr="false" t="normal">VLOOKUP(I161, 'ТехЛист'!$L:$N, 3, 0)</f>
        <v>#N/A</v>
      </c>
      <c r="F161" s="374" t="e">
        <f aca="false" ca="false" dt2D="false" dtr="false" t="normal">K161</f>
        <v>#N/A</v>
      </c>
      <c r="G161" s="374" t="n">
        <f aca="false" ca="false" dt2D="false" dtr="false" t="normal">I161</f>
        <v>0</v>
      </c>
      <c r="H161" s="520" t="s">
        <v>177</v>
      </c>
      <c r="I161" s="416" t="n"/>
      <c r="J161" s="417" t="e">
        <f aca="false" ca="false" dt2D="false" dtr="false" t="normal">VLOOKUP(I161, 'Допущения'!$B$8:$E$15, 4, 0)</f>
        <v>#N/A</v>
      </c>
      <c r="K161" s="418" t="e">
        <f aca="false" ca="false" dt2D="false" dtr="false" t="normal">VLOOKUP(I161, 'ТехЛист'!$L:$M, 2, 0)</f>
        <v>#N/A</v>
      </c>
      <c r="L161" s="417" t="n"/>
      <c r="M161" s="417" t="n"/>
      <c r="N161" s="417" t="n"/>
      <c r="O161" s="417" t="n"/>
      <c r="P161" s="417" t="n"/>
      <c r="Q161" s="417" t="n"/>
      <c r="R161" s="417" t="n"/>
      <c r="S161" s="417" t="n"/>
      <c r="T161" s="417" t="n"/>
      <c r="U161" s="417" t="n"/>
      <c r="V161" s="417" t="n"/>
      <c r="W161" s="417" t="n"/>
      <c r="X161" s="417" t="n"/>
      <c r="Y161" s="417" t="n"/>
      <c r="Z161" s="417" t="n"/>
      <c r="AA161" s="417" t="n"/>
      <c r="AB161" s="417" t="n"/>
      <c r="AC161" s="417" t="n"/>
      <c r="AD161" s="417" t="n"/>
      <c r="AE161" s="417" t="n"/>
      <c r="AF161" s="417" t="n"/>
      <c r="AG161" s="417" t="n"/>
      <c r="AH161" s="417" t="n"/>
      <c r="AI161" s="417" t="n"/>
      <c r="AJ161" s="417" t="n"/>
      <c r="AK161" s="417" t="n"/>
      <c r="AL161" s="417" t="n"/>
      <c r="AM161" s="417" t="n"/>
      <c r="AN161" s="417" t="n"/>
      <c r="AO161" s="417" t="n"/>
      <c r="AP161" s="417" t="n"/>
      <c r="AQ161" s="417" t="n"/>
      <c r="AR161" s="417" t="n"/>
      <c r="AS161" s="417" t="n"/>
      <c r="AT161" s="417" t="n"/>
      <c r="AU161" s="417" t="n"/>
      <c r="AV161" s="417" t="n"/>
      <c r="AW161" s="417" t="n"/>
      <c r="AX161" s="417" t="n"/>
      <c r="AY161" s="417" t="n"/>
      <c r="AZ161" s="417" t="n"/>
      <c r="BA161" s="417" t="n"/>
      <c r="BB161" s="417" t="n"/>
      <c r="BC161" s="417" t="n"/>
      <c r="BD161" s="417" t="n"/>
      <c r="BE161" s="417" t="n"/>
      <c r="BF161" s="417" t="n"/>
      <c r="BG161" s="417" t="n"/>
      <c r="BH161" s="417" t="n"/>
      <c r="BI161" s="417" t="n"/>
      <c r="BJ161" s="417" t="n"/>
      <c r="BK161" s="417" t="n"/>
      <c r="BL161" s="417" t="n"/>
      <c r="BM161" s="417" t="n"/>
      <c r="BN161" s="417" t="n"/>
      <c r="BO161" s="417" t="n"/>
      <c r="BP161" s="417" t="n"/>
      <c r="BQ161" s="417" t="n"/>
      <c r="BR161" s="417" t="n"/>
      <c r="BS161" s="417" t="n"/>
      <c r="BT161" s="417" t="n"/>
    </row>
    <row hidden="true" ht="16.5" outlineLevel="1" r="162">
      <c r="C162" s="481" t="s">
        <v>489</v>
      </c>
      <c r="D162" s="481" t="e">
        <f aca="false" ca="false" dt2D="false" dtr="false" t="normal">D161</f>
        <v>#N/A</v>
      </c>
      <c r="E162" s="481" t="e">
        <f aca="false" ca="false" dt2D="false" dtr="false" t="normal">E161</f>
        <v>#N/A</v>
      </c>
      <c r="F162" s="481" t="e">
        <f aca="false" ca="false" dt2D="false" dtr="false" t="normal">F161</f>
        <v>#N/A</v>
      </c>
      <c r="G162" s="485" t="n">
        <f aca="false" ca="false" dt2D="false" dtr="false" t="normal">G161</f>
        <v>0</v>
      </c>
      <c r="I162" s="660" t="s">
        <v>770</v>
      </c>
      <c r="J162" s="660" t="n"/>
      <c r="L162" s="40" t="s">
        <v>259</v>
      </c>
      <c r="M162" s="662" t="n"/>
      <c r="N162" s="662" t="n"/>
      <c r="O162" s="662" t="n"/>
      <c r="P162" s="662" t="n"/>
      <c r="Q162" s="662" t="n"/>
      <c r="R162" s="662" t="n"/>
      <c r="S162" s="662" t="n"/>
      <c r="T162" s="662" t="n"/>
      <c r="U162" s="662" t="n"/>
      <c r="V162" s="662" t="n"/>
      <c r="W162" s="662" t="n"/>
      <c r="X162" s="662" t="n"/>
      <c r="Y162" s="662" t="n"/>
      <c r="Z162" s="662" t="n"/>
      <c r="AA162" s="662" t="n"/>
      <c r="AB162" s="662" t="n"/>
      <c r="AC162" s="662" t="n"/>
      <c r="AD162" s="662" t="n"/>
      <c r="AE162" s="662" t="n"/>
      <c r="AF162" s="662" t="n"/>
      <c r="AG162" s="662" t="n"/>
      <c r="AH162" s="662" t="n"/>
      <c r="AI162" s="662" t="n"/>
      <c r="AJ162" s="662" t="n"/>
      <c r="AK162" s="662" t="n"/>
      <c r="AL162" s="662" t="n"/>
      <c r="AM162" s="662" t="n"/>
      <c r="AN162" s="662" t="n"/>
      <c r="AO162" s="662" t="n"/>
      <c r="AP162" s="662" t="n"/>
      <c r="AQ162" s="662" t="n"/>
      <c r="AR162" s="662" t="n"/>
      <c r="AS162" s="662" t="n"/>
      <c r="AT162" s="662" t="n"/>
      <c r="AU162" s="662" t="n"/>
      <c r="AV162" s="662" t="n"/>
      <c r="AW162" s="662" t="n"/>
      <c r="AX162" s="662" t="n"/>
      <c r="AY162" s="662" t="n"/>
      <c r="AZ162" s="662" t="n"/>
      <c r="BA162" s="662" t="n"/>
      <c r="BB162" s="662" t="n"/>
      <c r="BC162" s="662" t="n"/>
      <c r="BD162" s="662" t="n"/>
      <c r="BE162" s="662" t="n"/>
      <c r="BF162" s="662" t="n"/>
      <c r="BG162" s="662" t="n"/>
      <c r="BH162" s="662" t="n"/>
      <c r="BI162" s="662" t="n"/>
      <c r="BJ162" s="662" t="n"/>
      <c r="BK162" s="662" t="n"/>
      <c r="BL162" s="662" t="n"/>
      <c r="BM162" s="662" t="n"/>
      <c r="BN162" s="662" t="n"/>
      <c r="BO162" s="662" t="n"/>
      <c r="BP162" s="662" t="n"/>
      <c r="BQ162" s="662" t="n"/>
      <c r="BR162" s="662" t="n"/>
      <c r="BS162" s="662" t="n"/>
      <c r="BT162" s="662" t="n"/>
    </row>
    <row hidden="true" ht="16.5" outlineLevel="1" r="163">
      <c r="D163" s="481" t="e">
        <f aca="false" ca="false" dt2D="false" dtr="false" t="normal">D162</f>
        <v>#N/A</v>
      </c>
      <c r="E163" s="481" t="e">
        <f aca="false" ca="false" dt2D="false" dtr="false" t="normal">E162</f>
        <v>#N/A</v>
      </c>
      <c r="F163" s="481" t="e">
        <f aca="false" ca="false" dt2D="false" dtr="false" t="normal">F162</f>
        <v>#N/A</v>
      </c>
      <c r="G163" s="485" t="n">
        <f aca="false" ca="false" dt2D="false" dtr="false" t="normal">G162</f>
        <v>0</v>
      </c>
      <c r="I163" s="669" t="n"/>
      <c r="J163" s="669" t="n"/>
      <c r="K163" s="670" t="n"/>
      <c r="L163" s="670" t="n"/>
      <c r="M163" s="670" t="n"/>
      <c r="N163" s="670" t="n"/>
      <c r="O163" s="670" t="n"/>
      <c r="P163" s="670" t="n"/>
      <c r="Q163" s="670" t="n"/>
      <c r="R163" s="670" t="n"/>
      <c r="S163" s="670" t="n"/>
      <c r="T163" s="670" t="n"/>
      <c r="U163" s="670" t="n"/>
      <c r="V163" s="670" t="n"/>
      <c r="W163" s="670" t="n"/>
      <c r="X163" s="670" t="n"/>
      <c r="Y163" s="670" t="n"/>
      <c r="Z163" s="670" t="n"/>
      <c r="AA163" s="670" t="n"/>
      <c r="AB163" s="670" t="n"/>
      <c r="AC163" s="670" t="n"/>
      <c r="AD163" s="670" t="n"/>
      <c r="AE163" s="670" t="n"/>
      <c r="AF163" s="670" t="n"/>
      <c r="AG163" s="670" t="n"/>
      <c r="AH163" s="670" t="n"/>
      <c r="AI163" s="670" t="n"/>
      <c r="AJ163" s="670" t="n"/>
      <c r="AK163" s="670" t="n"/>
      <c r="AL163" s="670" t="n"/>
      <c r="AM163" s="670" t="n"/>
      <c r="AN163" s="670" t="n"/>
      <c r="AO163" s="670" t="n"/>
      <c r="AP163" s="670" t="n"/>
      <c r="AQ163" s="670" t="n"/>
      <c r="AR163" s="670" t="n"/>
      <c r="AS163" s="670" t="n"/>
      <c r="AT163" s="670" t="n"/>
      <c r="AU163" s="670" t="n"/>
      <c r="AV163" s="670" t="n"/>
      <c r="AW163" s="670" t="n"/>
      <c r="AX163" s="670" t="n"/>
      <c r="AY163" s="670" t="n"/>
      <c r="AZ163" s="670" t="n"/>
      <c r="BA163" s="670" t="n"/>
      <c r="BB163" s="670" t="n"/>
      <c r="BC163" s="670" t="n"/>
      <c r="BD163" s="670" t="n"/>
      <c r="BE163" s="670" t="n"/>
      <c r="BF163" s="670" t="n"/>
      <c r="BG163" s="670" t="n"/>
      <c r="BH163" s="670" t="n"/>
      <c r="BI163" s="670" t="n"/>
      <c r="BJ163" s="670" t="n"/>
      <c r="BK163" s="670" t="n"/>
      <c r="BL163" s="670" t="n"/>
      <c r="BM163" s="670" t="n"/>
      <c r="BN163" s="670" t="n"/>
      <c r="BO163" s="670" t="n"/>
      <c r="BP163" s="670" t="n"/>
      <c r="BQ163" s="670" t="n"/>
      <c r="BR163" s="670" t="n"/>
      <c r="BS163" s="670" t="n"/>
      <c r="BT163" s="670" t="n"/>
    </row>
    <row hidden="true" ht="16.5" outlineLevel="1" r="164">
      <c r="D164" s="481" t="e">
        <f aca="false" ca="false" dt2D="false" dtr="false" t="normal">D163</f>
        <v>#N/A</v>
      </c>
      <c r="E164" s="481" t="e">
        <f aca="false" ca="false" dt2D="false" dtr="false" t="normal">E163</f>
        <v>#N/A</v>
      </c>
      <c r="F164" s="481" t="e">
        <f aca="false" ca="false" dt2D="false" dtr="false" t="normal">F163</f>
        <v>#N/A</v>
      </c>
      <c r="G164" s="485" t="n">
        <f aca="false" ca="false" dt2D="false" dtr="false" t="normal">G163</f>
        <v>0</v>
      </c>
      <c r="I164" s="660" t="s">
        <v>800</v>
      </c>
      <c r="J164" s="660" t="n"/>
    </row>
    <row hidden="true" ht="16.5" outlineLevel="1" r="165">
      <c r="C165" s="481" t="s">
        <v>490</v>
      </c>
      <c r="D165" s="481" t="e">
        <f aca="false" ca="false" dt2D="false" dtr="false" t="normal">D164</f>
        <v>#N/A</v>
      </c>
      <c r="E165" s="481" t="e">
        <f aca="false" ca="false" dt2D="false" dtr="false" t="normal">E164</f>
        <v>#N/A</v>
      </c>
      <c r="F165" s="481" t="e">
        <f aca="false" ca="false" dt2D="false" dtr="false" t="normal">F164</f>
        <v>#N/A</v>
      </c>
      <c r="G165" s="485" t="n">
        <f aca="false" ca="false" dt2D="false" dtr="false" t="normal">G164</f>
        <v>0</v>
      </c>
      <c r="I165" s="667" t="s">
        <v>794</v>
      </c>
      <c r="J165" s="667" t="n"/>
      <c r="K165" s="568" t="n"/>
      <c r="L165" s="244" t="n"/>
      <c r="M165" s="244" t="n">
        <f aca="false" ca="false" dt2D="false" dtr="false" t="normal">$K165*M162*SUMIF('Периоды'!$K$66:$K$72, $G165, 'Периоды'!L$66:BS$72)</f>
        <v>0</v>
      </c>
      <c r="N165" s="244" t="n">
        <f aca="false" ca="false" dt2D="false" dtr="false" t="normal">$K165*N162*SUMIF('Периоды'!$K$66:$K$72, $G165, 'Периоды'!M$65:BT$71)</f>
        <v>0</v>
      </c>
      <c r="O165" s="244" t="n">
        <f aca="false" ca="false" dt2D="false" dtr="false" t="normal">$K165*O162*SUMIF('Периоды'!$K$66:$K$72, $G165, 'Периоды'!N$65:BU$71)</f>
        <v>0</v>
      </c>
      <c r="P165" s="244" t="n">
        <f aca="false" ca="false" dt2D="false" dtr="false" t="normal">$K165*P162*SUMIF('Периоды'!$K$66:$K$72, $G165, 'Периоды'!O$65:BV$71)</f>
        <v>0</v>
      </c>
      <c r="Q165" s="244" t="n">
        <f aca="false" ca="false" dt2D="false" dtr="false" t="normal">$K165*Q162*SUMIF('Периоды'!$K$66:$K$72, $G165, 'Периоды'!P$65:BW$71)</f>
        <v>0</v>
      </c>
      <c r="R165" s="244" t="n">
        <f aca="false" ca="false" dt2D="false" dtr="false" t="normal">$K165*R162*SUMIF('Периоды'!$K$66:$K$72, $G165, 'Периоды'!Q$65:BX$71)</f>
        <v>0</v>
      </c>
      <c r="S165" s="244" t="n">
        <f aca="false" ca="false" dt2D="false" dtr="false" t="normal">$K165*S162*SUMIF('Периоды'!$K$66:$K$72, $G165, 'Периоды'!R$65:BY$71)</f>
        <v>0</v>
      </c>
      <c r="T165" s="244" t="n">
        <f aca="false" ca="false" dt2D="false" dtr="false" t="normal">$K165*T162*SUMIF('Периоды'!$K$66:$K$72, $G165, 'Периоды'!S$65:BZ$71)</f>
        <v>0</v>
      </c>
      <c r="U165" s="244" t="n">
        <f aca="false" ca="false" dt2D="false" dtr="false" t="normal">$K165*U162*SUMIF('Периоды'!$K$66:$K$72, $G165, 'Периоды'!T$65:CA$71)</f>
        <v>0</v>
      </c>
      <c r="V165" s="244" t="n">
        <f aca="false" ca="false" dt2D="false" dtr="false" t="normal">$K165*V162*SUMIF('Периоды'!$K$66:$K$72, $G165, 'Периоды'!U$65:CB$71)</f>
        <v>0</v>
      </c>
      <c r="W165" s="244" t="n">
        <f aca="false" ca="false" dt2D="false" dtr="false" t="normal">$K165*W162*SUMIF('Периоды'!$K$66:$K$72, $G165, 'Периоды'!V$65:CC$71)</f>
        <v>0</v>
      </c>
      <c r="X165" s="244" t="n">
        <f aca="false" ca="false" dt2D="false" dtr="false" t="normal">$K165*X162*SUMIF('Периоды'!$K$66:$K$72, $G165, 'Периоды'!W$65:CD$71)</f>
        <v>0</v>
      </c>
      <c r="Y165" s="244" t="n">
        <f aca="false" ca="false" dt2D="false" dtr="false" t="normal">$K165*Y162*SUMIF('Периоды'!$K$66:$K$72, $G165, 'Периоды'!X$65:CE$71)</f>
        <v>0</v>
      </c>
      <c r="Z165" s="244" t="n">
        <f aca="false" ca="false" dt2D="false" dtr="false" t="normal">$K165*Z162*SUMIF('Периоды'!$K$66:$K$72, $G165, 'Периоды'!Y$65:CF$71)</f>
        <v>0</v>
      </c>
      <c r="AA165" s="244" t="n">
        <f aca="false" ca="false" dt2D="false" dtr="false" t="normal">$K165*AA162*SUMIF('Периоды'!$K$66:$K$72, $G165, 'Периоды'!Z$65:CG$71)</f>
        <v>0</v>
      </c>
      <c r="AB165" s="244" t="n">
        <f aca="false" ca="false" dt2D="false" dtr="false" t="normal">$K165*AB162*SUMIF('Периоды'!$K$66:$K$72, $G165, 'Периоды'!AA$65:CH$71)</f>
        <v>0</v>
      </c>
      <c r="AC165" s="244" t="n">
        <f aca="false" ca="false" dt2D="false" dtr="false" t="normal">$K165*AC162*SUMIF('Периоды'!$K$66:$K$72, $G165, 'Периоды'!AB$65:CI$71)</f>
        <v>0</v>
      </c>
      <c r="AD165" s="244" t="n">
        <f aca="false" ca="false" dt2D="false" dtr="false" t="normal">$K165*AD162*SUMIF('Периоды'!$K$66:$K$72, $G165, 'Периоды'!AC$65:CJ$71)</f>
        <v>0</v>
      </c>
      <c r="AE165" s="244" t="n">
        <f aca="false" ca="false" dt2D="false" dtr="false" t="normal">$K165*AE162*SUMIF('Периоды'!$K$66:$K$72, $G165, 'Периоды'!AD$65:CK$71)</f>
        <v>0</v>
      </c>
      <c r="AF165" s="244" t="n">
        <f aca="false" ca="false" dt2D="false" dtr="false" t="normal">$K165*AF162*SUMIF('Периоды'!$K$66:$K$72, $G165, 'Периоды'!AE$65:CL$71)</f>
        <v>0</v>
      </c>
      <c r="AG165" s="244" t="n">
        <f aca="false" ca="false" dt2D="false" dtr="false" t="normal">$K165*AG162*SUMIF('Периоды'!$K$66:$K$72, $G165, 'Периоды'!AF$65:CM$71)</f>
        <v>0</v>
      </c>
      <c r="AH165" s="244" t="n">
        <f aca="false" ca="false" dt2D="false" dtr="false" t="normal">$K165*AH162*SUMIF('Периоды'!$K$66:$K$72, $G165, 'Периоды'!AG$65:CN$71)</f>
        <v>0</v>
      </c>
      <c r="AI165" s="244" t="n">
        <f aca="false" ca="false" dt2D="false" dtr="false" t="normal">$K165*AI162*SUMIF('Периоды'!$K$66:$K$72, $G165, 'Периоды'!AH$65:CO$71)</f>
        <v>0</v>
      </c>
      <c r="AJ165" s="244" t="n">
        <f aca="false" ca="false" dt2D="false" dtr="false" t="normal">$K165*AJ162*SUMIF('Периоды'!$K$66:$K$72, $G165, 'Периоды'!AI$65:CP$71)</f>
        <v>0</v>
      </c>
      <c r="AK165" s="244" t="n">
        <f aca="false" ca="false" dt2D="false" dtr="false" t="normal">$K165*AK162*SUMIF('Периоды'!$K$66:$K$72, $G165, 'Периоды'!AJ$65:CQ$71)</f>
        <v>0</v>
      </c>
      <c r="AL165" s="244" t="n">
        <f aca="false" ca="false" dt2D="false" dtr="false" t="normal">$K165*AL162*SUMIF('Периоды'!$K$66:$K$72, $G165, 'Периоды'!AK$65:CR$71)</f>
        <v>0</v>
      </c>
      <c r="AM165" s="244" t="n">
        <f aca="false" ca="false" dt2D="false" dtr="false" t="normal">$K165*AM162*SUMIF('Периоды'!$K$66:$K$72, $G165, 'Периоды'!AL$65:CS$71)</f>
        <v>0</v>
      </c>
      <c r="AN165" s="244" t="n">
        <f aca="false" ca="false" dt2D="false" dtr="false" t="normal">$K165*AN162*SUMIF('Периоды'!$K$66:$K$72, $G165, 'Периоды'!AM$65:CT$71)</f>
        <v>0</v>
      </c>
      <c r="AO165" s="244" t="n">
        <f aca="false" ca="false" dt2D="false" dtr="false" t="normal">$K165*AO162*SUMIF('Периоды'!$K$66:$K$72, $G165, 'Периоды'!AN$65:CU$71)</f>
        <v>0</v>
      </c>
      <c r="AP165" s="244" t="n">
        <f aca="false" ca="false" dt2D="false" dtr="false" t="normal">$K165*AP162*SUMIF('Периоды'!$K$66:$K$72, $G165, 'Периоды'!AO$65:CV$71)</f>
        <v>0</v>
      </c>
      <c r="AQ165" s="244" t="n">
        <f aca="false" ca="false" dt2D="false" dtr="false" t="normal">$K165*AQ162*SUMIF('Периоды'!$K$66:$K$72, $G165, 'Периоды'!AP$65:CW$71)</f>
        <v>0</v>
      </c>
      <c r="AR165" s="244" t="n">
        <f aca="false" ca="false" dt2D="false" dtr="false" t="normal">$K165*AR162*SUMIF('Периоды'!$K$66:$K$72, $G165, 'Периоды'!AQ$65:CX$71)</f>
        <v>0</v>
      </c>
      <c r="AS165" s="244" t="n">
        <f aca="false" ca="false" dt2D="false" dtr="false" t="normal">$K165*AS162*SUMIF('Периоды'!$K$66:$K$72, $G165, 'Периоды'!AR$65:CY$71)</f>
        <v>0</v>
      </c>
      <c r="AT165" s="244" t="n">
        <f aca="false" ca="false" dt2D="false" dtr="false" t="normal">$K165*AT162*SUMIF('Периоды'!$K$66:$K$72, $G165, 'Периоды'!AS$65:CZ$71)</f>
        <v>0</v>
      </c>
      <c r="AU165" s="244" t="n">
        <f aca="false" ca="false" dt2D="false" dtr="false" t="normal">$K165*AU162*SUMIF('Периоды'!$K$66:$K$72, $G165, 'Периоды'!AT$65:DA$71)</f>
        <v>0</v>
      </c>
      <c r="AV165" s="244" t="n">
        <f aca="false" ca="false" dt2D="false" dtr="false" t="normal">$K165*AV162*SUMIF('Периоды'!$K$66:$K$72, $G165, 'Периоды'!AU$65:DB$71)</f>
        <v>0</v>
      </c>
      <c r="AW165" s="244" t="n">
        <f aca="false" ca="false" dt2D="false" dtr="false" t="normal">$K165*AW162*SUMIF('Периоды'!$K$66:$K$72, $G165, 'Периоды'!AV$65:DC$71)</f>
        <v>0</v>
      </c>
      <c r="AX165" s="244" t="n">
        <f aca="false" ca="false" dt2D="false" dtr="false" t="normal">$K165*AX162*SUMIF('Периоды'!$K$66:$K$72, $G165, 'Периоды'!AW$65:DD$71)</f>
        <v>0</v>
      </c>
      <c r="AY165" s="244" t="n">
        <f aca="false" ca="false" dt2D="false" dtr="false" t="normal">$K165*AY162*SUMIF('Периоды'!$K$66:$K$72, $G165, 'Периоды'!AX$65:DE$71)</f>
        <v>0</v>
      </c>
      <c r="AZ165" s="244" t="n">
        <f aca="false" ca="false" dt2D="false" dtr="false" t="normal">$K165*AZ162*SUMIF('Периоды'!$K$66:$K$72, $G165, 'Периоды'!AY$65:DF$71)</f>
        <v>0</v>
      </c>
      <c r="BA165" s="244" t="n">
        <f aca="false" ca="false" dt2D="false" dtr="false" t="normal">$K165*BA162*SUMIF('Периоды'!$K$66:$K$72, $G165, 'Периоды'!AZ$65:DG$71)</f>
        <v>0</v>
      </c>
      <c r="BB165" s="244" t="n">
        <f aca="false" ca="false" dt2D="false" dtr="false" t="normal">$K165*BB162*SUMIF('Периоды'!$K$66:$K$72, $G165, 'Периоды'!BA$65:DH$71)</f>
        <v>0</v>
      </c>
      <c r="BC165" s="244" t="n">
        <f aca="false" ca="false" dt2D="false" dtr="false" t="normal">$K165*BC162*SUMIF('Периоды'!$K$66:$K$72, $G165, 'Периоды'!BB$65:DI$71)</f>
        <v>0</v>
      </c>
      <c r="BD165" s="244" t="n">
        <f aca="false" ca="false" dt2D="false" dtr="false" t="normal">$K165*BD162*SUMIF('Периоды'!$K$66:$K$72, $G165, 'Периоды'!BC$65:DJ$71)</f>
        <v>0</v>
      </c>
      <c r="BE165" s="244" t="n">
        <f aca="false" ca="false" dt2D="false" dtr="false" t="normal">$K165*BE162*SUMIF('Периоды'!$K$66:$K$72, $G165, 'Периоды'!BD$65:DK$71)</f>
        <v>0</v>
      </c>
      <c r="BF165" s="244" t="n">
        <f aca="false" ca="false" dt2D="false" dtr="false" t="normal">$K165*BF162*SUMIF('Периоды'!$K$66:$K$72, $G165, 'Периоды'!BE$65:DL$71)</f>
        <v>0</v>
      </c>
      <c r="BG165" s="244" t="n">
        <f aca="false" ca="false" dt2D="false" dtr="false" t="normal">$K165*BG162*SUMIF('Периоды'!$K$66:$K$72, $G165, 'Периоды'!BF$65:DM$71)</f>
        <v>0</v>
      </c>
      <c r="BH165" s="244" t="n">
        <f aca="false" ca="false" dt2D="false" dtr="false" t="normal">$K165*BH162*SUMIF('Периоды'!$K$66:$K$72, $G165, 'Периоды'!BG$65:DN$71)</f>
        <v>0</v>
      </c>
      <c r="BI165" s="244" t="n">
        <f aca="false" ca="false" dt2D="false" dtr="false" t="normal">$K165*BI162*SUMIF('Периоды'!$K$66:$K$72, $G165, 'Периоды'!BH$65:DO$71)</f>
        <v>0</v>
      </c>
      <c r="BJ165" s="244" t="n">
        <f aca="false" ca="false" dt2D="false" dtr="false" t="normal">$K165*BJ162*SUMIF('Периоды'!$K$66:$K$72, $G165, 'Периоды'!BI$65:DP$71)</f>
        <v>0</v>
      </c>
      <c r="BK165" s="244" t="n">
        <f aca="false" ca="false" dt2D="false" dtr="false" t="normal">$K165*BK162*SUMIF('Периоды'!$K$66:$K$72, $G165, 'Периоды'!BJ$65:DQ$71)</f>
        <v>0</v>
      </c>
      <c r="BL165" s="244" t="n">
        <f aca="false" ca="false" dt2D="false" dtr="false" t="normal">$K165*BL162*SUMIF('Периоды'!$K$66:$K$72, $G165, 'Периоды'!BK$65:DR$71)</f>
        <v>0</v>
      </c>
      <c r="BM165" s="244" t="n">
        <f aca="false" ca="false" dt2D="false" dtr="false" t="normal">$K165*BM162*SUMIF('Периоды'!$K$66:$K$72, $G165, 'Периоды'!BL$65:DS$71)</f>
        <v>0</v>
      </c>
      <c r="BN165" s="244" t="n">
        <f aca="false" ca="false" dt2D="false" dtr="false" t="normal">$K165*BN162*SUMIF('Периоды'!$K$66:$K$72, $G165, 'Периоды'!BM$65:DT$71)</f>
        <v>0</v>
      </c>
      <c r="BO165" s="244" t="n">
        <f aca="false" ca="false" dt2D="false" dtr="false" t="normal">$K165*BO162*SUMIF('Периоды'!$K$66:$K$72, $G165, 'Периоды'!BN$65:DU$71)</f>
        <v>0</v>
      </c>
      <c r="BP165" s="244" t="n">
        <f aca="false" ca="false" dt2D="false" dtr="false" t="normal">$K165*BP162*SUMIF('Периоды'!$K$66:$K$72, $G165, 'Периоды'!BO$65:DV$71)</f>
        <v>0</v>
      </c>
      <c r="BQ165" s="244" t="n">
        <f aca="false" ca="false" dt2D="false" dtr="false" t="normal">$K165*BQ162*SUMIF('Периоды'!$K$66:$K$72, $G165, 'Периоды'!BP$65:DW$71)</f>
        <v>0</v>
      </c>
      <c r="BR165" s="244" t="n">
        <f aca="false" ca="false" dt2D="false" dtr="false" t="normal">$K165*BR162*SUMIF('Периоды'!$K$66:$K$72, $G165, 'Периоды'!BQ$65:DX$71)</f>
        <v>0</v>
      </c>
      <c r="BS165" s="244" t="n">
        <f aca="false" ca="false" dt2D="false" dtr="false" t="normal">$K165*BS162*SUMIF('Периоды'!$K$66:$K$72, $G165, 'Периоды'!BR$65:DY$71)</f>
        <v>0</v>
      </c>
      <c r="BT165" s="244" t="n">
        <f aca="false" ca="false" dt2D="false" dtr="false" t="normal">$K165*BT162*SUMIF('Периоды'!$K$66:$K$72, $G165, 'Периоды'!BS$65:DZ$71)</f>
        <v>0</v>
      </c>
    </row>
    <row hidden="true" ht="16.5" outlineLevel="1" r="166">
      <c r="C166" s="481" t="s">
        <v>490</v>
      </c>
      <c r="D166" s="481" t="e">
        <f aca="false" ca="false" dt2D="false" dtr="false" t="normal">D165</f>
        <v>#N/A</v>
      </c>
      <c r="E166" s="481" t="e">
        <f aca="false" ca="false" dt2D="false" dtr="false" t="normal">E165</f>
        <v>#N/A</v>
      </c>
      <c r="F166" s="481" t="e">
        <f aca="false" ca="false" dt2D="false" dtr="false" t="normal">F165</f>
        <v>#N/A</v>
      </c>
      <c r="G166" s="485" t="n">
        <f aca="false" ca="false" dt2D="false" dtr="false" t="normal">G165</f>
        <v>0</v>
      </c>
      <c r="I166" s="667" t="s">
        <v>795</v>
      </c>
      <c r="J166" s="667" t="n"/>
      <c r="K166" s="568" t="n"/>
      <c r="L166" s="244" t="n"/>
      <c r="M166" s="244" t="n">
        <f aca="false" ca="false" dt2D="false" dtr="false" t="normal">$K166*M162*SUMIF('Периоды'!$K$66:$K$72, $G166, 'Периоды'!L$66:BS$72)</f>
        <v>0</v>
      </c>
      <c r="N166" s="244" t="n">
        <f aca="false" ca="false" dt2D="false" dtr="false" t="normal">$K166*N162*SUMIF('Периоды'!$K$66:$K$72, $G166, 'Периоды'!M$65:BT$71)</f>
        <v>0</v>
      </c>
      <c r="O166" s="244" t="n">
        <f aca="false" ca="false" dt2D="false" dtr="false" t="normal">$K166*O162*SUMIF('Периоды'!$K$66:$K$72, $G166, 'Периоды'!N$65:BU$71)</f>
        <v>0</v>
      </c>
      <c r="P166" s="244" t="n">
        <f aca="false" ca="false" dt2D="false" dtr="false" t="normal">$K166*P162*SUMIF('Периоды'!$K$66:$K$72, $G166, 'Периоды'!O$65:BV$71)</f>
        <v>0</v>
      </c>
      <c r="Q166" s="244" t="n">
        <f aca="false" ca="false" dt2D="false" dtr="false" t="normal">$K166*Q162*SUMIF('Периоды'!$K$66:$K$72, $G166, 'Периоды'!P$65:BW$71)</f>
        <v>0</v>
      </c>
      <c r="R166" s="244" t="n">
        <f aca="false" ca="false" dt2D="false" dtr="false" t="normal">$K166*R162*SUMIF('Периоды'!$K$66:$K$72, $G166, 'Периоды'!Q$65:BX$71)</f>
        <v>0</v>
      </c>
      <c r="S166" s="244" t="n">
        <f aca="false" ca="false" dt2D="false" dtr="false" t="normal">$K166*S162*SUMIF('Периоды'!$K$66:$K$72, $G166, 'Периоды'!R$65:BY$71)</f>
        <v>0</v>
      </c>
      <c r="T166" s="244" t="n">
        <f aca="false" ca="false" dt2D="false" dtr="false" t="normal">$K166*T162*SUMIF('Периоды'!$K$66:$K$72, $G166, 'Периоды'!S$65:BZ$71)</f>
        <v>0</v>
      </c>
      <c r="U166" s="244" t="n">
        <f aca="false" ca="false" dt2D="false" dtr="false" t="normal">$K166*U162*SUMIF('Периоды'!$K$66:$K$72, $G166, 'Периоды'!T$65:CA$71)</f>
        <v>0</v>
      </c>
      <c r="V166" s="244" t="n">
        <f aca="false" ca="false" dt2D="false" dtr="false" t="normal">$K166*V162*SUMIF('Периоды'!$K$66:$K$72, $G166, 'Периоды'!U$65:CB$71)</f>
        <v>0</v>
      </c>
      <c r="W166" s="244" t="n">
        <f aca="false" ca="false" dt2D="false" dtr="false" t="normal">$K166*W162*SUMIF('Периоды'!$K$66:$K$72, $G166, 'Периоды'!V$65:CC$71)</f>
        <v>0</v>
      </c>
      <c r="X166" s="244" t="n">
        <f aca="false" ca="false" dt2D="false" dtr="false" t="normal">$K166*X162*SUMIF('Периоды'!$K$66:$K$72, $G166, 'Периоды'!W$65:CD$71)</f>
        <v>0</v>
      </c>
      <c r="Y166" s="244" t="n">
        <f aca="false" ca="false" dt2D="false" dtr="false" t="normal">$K166*Y162*SUMIF('Периоды'!$K$66:$K$72, $G166, 'Периоды'!X$65:CE$71)</f>
        <v>0</v>
      </c>
      <c r="Z166" s="244" t="n">
        <f aca="false" ca="false" dt2D="false" dtr="false" t="normal">$K166*Z162*SUMIF('Периоды'!$K$66:$K$72, $G166, 'Периоды'!Y$65:CF$71)</f>
        <v>0</v>
      </c>
      <c r="AA166" s="244" t="n">
        <f aca="false" ca="false" dt2D="false" dtr="false" t="normal">$K166*AA162*SUMIF('Периоды'!$K$66:$K$72, $G166, 'Периоды'!Z$65:CG$71)</f>
        <v>0</v>
      </c>
      <c r="AB166" s="244" t="n">
        <f aca="false" ca="false" dt2D="false" dtr="false" t="normal">$K166*AB162*SUMIF('Периоды'!$K$66:$K$72, $G166, 'Периоды'!AA$65:CH$71)</f>
        <v>0</v>
      </c>
      <c r="AC166" s="244" t="n">
        <f aca="false" ca="false" dt2D="false" dtr="false" t="normal">$K166*AC162*SUMIF('Периоды'!$K$66:$K$72, $G166, 'Периоды'!AB$65:CI$71)</f>
        <v>0</v>
      </c>
      <c r="AD166" s="244" t="n">
        <f aca="false" ca="false" dt2D="false" dtr="false" t="normal">$K166*AD162*SUMIF('Периоды'!$K$66:$K$72, $G166, 'Периоды'!AC$65:CJ$71)</f>
        <v>0</v>
      </c>
      <c r="AE166" s="244" t="n">
        <f aca="false" ca="false" dt2D="false" dtr="false" t="normal">$K166*AE162*SUMIF('Периоды'!$K$66:$K$72, $G166, 'Периоды'!AD$65:CK$71)</f>
        <v>0</v>
      </c>
      <c r="AF166" s="244" t="n">
        <f aca="false" ca="false" dt2D="false" dtr="false" t="normal">$K166*AF162*SUMIF('Периоды'!$K$66:$K$72, $G166, 'Периоды'!AE$65:CL$71)</f>
        <v>0</v>
      </c>
      <c r="AG166" s="244" t="n">
        <f aca="false" ca="false" dt2D="false" dtr="false" t="normal">$K166*AG162*SUMIF('Периоды'!$K$66:$K$72, $G166, 'Периоды'!AF$65:CM$71)</f>
        <v>0</v>
      </c>
      <c r="AH166" s="244" t="n">
        <f aca="false" ca="false" dt2D="false" dtr="false" t="normal">$K166*AH162*SUMIF('Периоды'!$K$66:$K$72, $G166, 'Периоды'!AG$65:CN$71)</f>
        <v>0</v>
      </c>
      <c r="AI166" s="244" t="n">
        <f aca="false" ca="false" dt2D="false" dtr="false" t="normal">$K166*AI162*SUMIF('Периоды'!$K$66:$K$72, $G166, 'Периоды'!AH$65:CO$71)</f>
        <v>0</v>
      </c>
      <c r="AJ166" s="244" t="n">
        <f aca="false" ca="false" dt2D="false" dtr="false" t="normal">$K166*AJ162*SUMIF('Периоды'!$K$66:$K$72, $G166, 'Периоды'!AI$65:CP$71)</f>
        <v>0</v>
      </c>
      <c r="AK166" s="244" t="n">
        <f aca="false" ca="false" dt2D="false" dtr="false" t="normal">$K166*AK162*SUMIF('Периоды'!$K$66:$K$72, $G166, 'Периоды'!AJ$65:CQ$71)</f>
        <v>0</v>
      </c>
      <c r="AL166" s="244" t="n">
        <f aca="false" ca="false" dt2D="false" dtr="false" t="normal">$K166*AL162*SUMIF('Периоды'!$K$66:$K$72, $G166, 'Периоды'!AK$65:CR$71)</f>
        <v>0</v>
      </c>
      <c r="AM166" s="244" t="n">
        <f aca="false" ca="false" dt2D="false" dtr="false" t="normal">$K166*AM162*SUMIF('Периоды'!$K$66:$K$72, $G166, 'Периоды'!AL$65:CS$71)</f>
        <v>0</v>
      </c>
      <c r="AN166" s="244" t="n">
        <f aca="false" ca="false" dt2D="false" dtr="false" t="normal">$K166*AN162*SUMIF('Периоды'!$K$66:$K$72, $G166, 'Периоды'!AM$65:CT$71)</f>
        <v>0</v>
      </c>
      <c r="AO166" s="244" t="n">
        <f aca="false" ca="false" dt2D="false" dtr="false" t="normal">$K166*AO162*SUMIF('Периоды'!$K$66:$K$72, $G166, 'Периоды'!AN$65:CU$71)</f>
        <v>0</v>
      </c>
      <c r="AP166" s="244" t="n">
        <f aca="false" ca="false" dt2D="false" dtr="false" t="normal">$K166*AP162*SUMIF('Периоды'!$K$66:$K$72, $G166, 'Периоды'!AO$65:CV$71)</f>
        <v>0</v>
      </c>
      <c r="AQ166" s="244" t="n">
        <f aca="false" ca="false" dt2D="false" dtr="false" t="normal">$K166*AQ162*SUMIF('Периоды'!$K$66:$K$72, $G166, 'Периоды'!AP$65:CW$71)</f>
        <v>0</v>
      </c>
      <c r="AR166" s="244" t="n">
        <f aca="false" ca="false" dt2D="false" dtr="false" t="normal">$K166*AR162*SUMIF('Периоды'!$K$66:$K$72, $G166, 'Периоды'!AQ$65:CX$71)</f>
        <v>0</v>
      </c>
      <c r="AS166" s="244" t="n">
        <f aca="false" ca="false" dt2D="false" dtr="false" t="normal">$K166*AS162*SUMIF('Периоды'!$K$66:$K$72, $G166, 'Периоды'!AR$65:CY$71)</f>
        <v>0</v>
      </c>
      <c r="AT166" s="244" t="n">
        <f aca="false" ca="false" dt2D="false" dtr="false" t="normal">$K166*AT162*SUMIF('Периоды'!$K$66:$K$72, $G166, 'Периоды'!AS$65:CZ$71)</f>
        <v>0</v>
      </c>
      <c r="AU166" s="244" t="n">
        <f aca="false" ca="false" dt2D="false" dtr="false" t="normal">$K166*AU162*SUMIF('Периоды'!$K$66:$K$72, $G166, 'Периоды'!AT$65:DA$71)</f>
        <v>0</v>
      </c>
      <c r="AV166" s="244" t="n">
        <f aca="false" ca="false" dt2D="false" dtr="false" t="normal">$K166*AV162*SUMIF('Периоды'!$K$66:$K$72, $G166, 'Периоды'!AU$65:DB$71)</f>
        <v>0</v>
      </c>
      <c r="AW166" s="244" t="n">
        <f aca="false" ca="false" dt2D="false" dtr="false" t="normal">$K166*AW162*SUMIF('Периоды'!$K$66:$K$72, $G166, 'Периоды'!AV$65:DC$71)</f>
        <v>0</v>
      </c>
      <c r="AX166" s="244" t="n">
        <f aca="false" ca="false" dt2D="false" dtr="false" t="normal">$K166*AX162*SUMIF('Периоды'!$K$66:$K$72, $G166, 'Периоды'!AW$65:DD$71)</f>
        <v>0</v>
      </c>
      <c r="AY166" s="244" t="n">
        <f aca="false" ca="false" dt2D="false" dtr="false" t="normal">$K166*AY162*SUMIF('Периоды'!$K$66:$K$72, $G166, 'Периоды'!AX$65:DE$71)</f>
        <v>0</v>
      </c>
      <c r="AZ166" s="244" t="n">
        <f aca="false" ca="false" dt2D="false" dtr="false" t="normal">$K166*AZ162*SUMIF('Периоды'!$K$66:$K$72, $G166, 'Периоды'!AY$65:DF$71)</f>
        <v>0</v>
      </c>
      <c r="BA166" s="244" t="n">
        <f aca="false" ca="false" dt2D="false" dtr="false" t="normal">$K166*BA162*SUMIF('Периоды'!$K$66:$K$72, $G166, 'Периоды'!AZ$65:DG$71)</f>
        <v>0</v>
      </c>
      <c r="BB166" s="244" t="n">
        <f aca="false" ca="false" dt2D="false" dtr="false" t="normal">$K166*BB162*SUMIF('Периоды'!$K$66:$K$72, $G166, 'Периоды'!BA$65:DH$71)</f>
        <v>0</v>
      </c>
      <c r="BC166" s="244" t="n">
        <f aca="false" ca="false" dt2D="false" dtr="false" t="normal">$K166*BC162*SUMIF('Периоды'!$K$66:$K$72, $G166, 'Периоды'!BB$65:DI$71)</f>
        <v>0</v>
      </c>
      <c r="BD166" s="244" t="n">
        <f aca="false" ca="false" dt2D="false" dtr="false" t="normal">$K166*BD162*SUMIF('Периоды'!$K$66:$K$72, $G166, 'Периоды'!BC$65:DJ$71)</f>
        <v>0</v>
      </c>
      <c r="BE166" s="244" t="n">
        <f aca="false" ca="false" dt2D="false" dtr="false" t="normal">$K166*BE162*SUMIF('Периоды'!$K$66:$K$72, $G166, 'Периоды'!BD$65:DK$71)</f>
        <v>0</v>
      </c>
      <c r="BF166" s="244" t="n">
        <f aca="false" ca="false" dt2D="false" dtr="false" t="normal">$K166*BF162*SUMIF('Периоды'!$K$66:$K$72, $G166, 'Периоды'!BE$65:DL$71)</f>
        <v>0</v>
      </c>
      <c r="BG166" s="244" t="n">
        <f aca="false" ca="false" dt2D="false" dtr="false" t="normal">$K166*BG162*SUMIF('Периоды'!$K$66:$K$72, $G166, 'Периоды'!BF$65:DM$71)</f>
        <v>0</v>
      </c>
      <c r="BH166" s="244" t="n">
        <f aca="false" ca="false" dt2D="false" dtr="false" t="normal">$K166*BH162*SUMIF('Периоды'!$K$66:$K$72, $G166, 'Периоды'!BG$65:DN$71)</f>
        <v>0</v>
      </c>
      <c r="BI166" s="244" t="n">
        <f aca="false" ca="false" dt2D="false" dtr="false" t="normal">$K166*BI162*SUMIF('Периоды'!$K$66:$K$72, $G166, 'Периоды'!BH$65:DO$71)</f>
        <v>0</v>
      </c>
      <c r="BJ166" s="244" t="n">
        <f aca="false" ca="false" dt2D="false" dtr="false" t="normal">$K166*BJ162*SUMIF('Периоды'!$K$66:$K$72, $G166, 'Периоды'!BI$65:DP$71)</f>
        <v>0</v>
      </c>
      <c r="BK166" s="244" t="n">
        <f aca="false" ca="false" dt2D="false" dtr="false" t="normal">$K166*BK162*SUMIF('Периоды'!$K$66:$K$72, $G166, 'Периоды'!BJ$65:DQ$71)</f>
        <v>0</v>
      </c>
      <c r="BL166" s="244" t="n">
        <f aca="false" ca="false" dt2D="false" dtr="false" t="normal">$K166*BL162*SUMIF('Периоды'!$K$66:$K$72, $G166, 'Периоды'!BK$65:DR$71)</f>
        <v>0</v>
      </c>
      <c r="BM166" s="244" t="n">
        <f aca="false" ca="false" dt2D="false" dtr="false" t="normal">$K166*BM162*SUMIF('Периоды'!$K$66:$K$72, $G166, 'Периоды'!BL$65:DS$71)</f>
        <v>0</v>
      </c>
      <c r="BN166" s="244" t="n">
        <f aca="false" ca="false" dt2D="false" dtr="false" t="normal">$K166*BN162*SUMIF('Периоды'!$K$66:$K$72, $G166, 'Периоды'!BM$65:DT$71)</f>
        <v>0</v>
      </c>
      <c r="BO166" s="244" t="n">
        <f aca="false" ca="false" dt2D="false" dtr="false" t="normal">$K166*BO162*SUMIF('Периоды'!$K$66:$K$72, $G166, 'Периоды'!BN$65:DU$71)</f>
        <v>0</v>
      </c>
      <c r="BP166" s="244" t="n">
        <f aca="false" ca="false" dt2D="false" dtr="false" t="normal">$K166*BP162*SUMIF('Периоды'!$K$66:$K$72, $G166, 'Периоды'!BO$65:DV$71)</f>
        <v>0</v>
      </c>
      <c r="BQ166" s="244" t="n">
        <f aca="false" ca="false" dt2D="false" dtr="false" t="normal">$K166*BQ162*SUMIF('Периоды'!$K$66:$K$72, $G166, 'Периоды'!BP$65:DW$71)</f>
        <v>0</v>
      </c>
      <c r="BR166" s="244" t="n">
        <f aca="false" ca="false" dt2D="false" dtr="false" t="normal">$K166*BR162*SUMIF('Периоды'!$K$66:$K$72, $G166, 'Периоды'!BQ$65:DX$71)</f>
        <v>0</v>
      </c>
      <c r="BS166" s="244" t="n">
        <f aca="false" ca="false" dt2D="false" dtr="false" t="normal">$K166*BS162*SUMIF('Периоды'!$K$66:$K$72, $G166, 'Периоды'!BR$65:DY$71)</f>
        <v>0</v>
      </c>
      <c r="BT166" s="244" t="n">
        <f aca="false" ca="false" dt2D="false" dtr="false" t="normal">$K166*BT162*SUMIF('Периоды'!$K$66:$K$72, $G166, 'Периоды'!BS$65:DZ$71)</f>
        <v>0</v>
      </c>
    </row>
    <row hidden="true" ht="16.5" outlineLevel="1" r="167">
      <c r="D167" s="481" t="e">
        <f aca="false" ca="false" dt2D="false" dtr="false" t="normal">D166</f>
        <v>#N/A</v>
      </c>
      <c r="E167" s="481" t="e">
        <f aca="false" ca="false" dt2D="false" dtr="false" t="normal">E166</f>
        <v>#N/A</v>
      </c>
      <c r="F167" s="481" t="e">
        <f aca="false" ca="false" dt2D="false" dtr="false" t="normal">F166</f>
        <v>#N/A</v>
      </c>
      <c r="G167" s="485" t="n">
        <f aca="false" ca="false" dt2D="false" dtr="false" t="normal">G166</f>
        <v>0</v>
      </c>
      <c r="I167" s="669" t="n"/>
      <c r="J167" s="669" t="n"/>
      <c r="K167" s="671" t="n"/>
      <c r="L167" s="671" t="n"/>
      <c r="M167" s="671" t="n"/>
      <c r="N167" s="671" t="n"/>
      <c r="O167" s="671" t="n"/>
      <c r="P167" s="671" t="n"/>
      <c r="Q167" s="671" t="n"/>
      <c r="R167" s="671" t="n"/>
      <c r="S167" s="671" t="n"/>
      <c r="T167" s="671" t="n"/>
      <c r="U167" s="671" t="n"/>
      <c r="V167" s="671" t="n"/>
      <c r="W167" s="671" t="n"/>
      <c r="X167" s="671" t="n"/>
      <c r="Y167" s="671" t="n"/>
      <c r="Z167" s="671" t="n"/>
      <c r="AA167" s="671" t="n"/>
      <c r="AB167" s="671" t="n"/>
      <c r="AC167" s="671" t="n"/>
      <c r="AD167" s="671" t="n"/>
      <c r="AE167" s="671" t="n"/>
      <c r="AF167" s="671" t="n"/>
      <c r="AG167" s="671" t="n"/>
      <c r="AH167" s="671" t="n"/>
      <c r="AI167" s="671" t="n"/>
      <c r="AJ167" s="671" t="n"/>
      <c r="AK167" s="671" t="n"/>
      <c r="AL167" s="671" t="n"/>
      <c r="AM167" s="671" t="n"/>
      <c r="AN167" s="671" t="n"/>
      <c r="AO167" s="671" t="n"/>
      <c r="AP167" s="671" t="n"/>
      <c r="AQ167" s="671" t="n"/>
      <c r="AR167" s="671" t="n"/>
      <c r="AS167" s="671" t="n"/>
      <c r="AT167" s="671" t="n"/>
      <c r="AU167" s="671" t="n"/>
      <c r="AV167" s="671" t="n"/>
      <c r="AW167" s="671" t="n"/>
      <c r="AX167" s="671" t="n"/>
      <c r="AY167" s="671" t="n"/>
      <c r="AZ167" s="671" t="n"/>
      <c r="BA167" s="671" t="n"/>
      <c r="BB167" s="671" t="n"/>
      <c r="BC167" s="671" t="n"/>
      <c r="BD167" s="671" t="n"/>
      <c r="BE167" s="671" t="n"/>
      <c r="BF167" s="671" t="n"/>
      <c r="BG167" s="671" t="n"/>
      <c r="BH167" s="671" t="n"/>
      <c r="BI167" s="671" t="n"/>
      <c r="BJ167" s="671" t="n"/>
      <c r="BK167" s="671" t="n"/>
      <c r="BL167" s="671" t="n"/>
      <c r="BM167" s="671" t="n"/>
      <c r="BN167" s="671" t="n"/>
      <c r="BO167" s="671" t="n"/>
      <c r="BP167" s="671" t="n"/>
      <c r="BQ167" s="671" t="n"/>
      <c r="BR167" s="671" t="n"/>
      <c r="BS167" s="671" t="n"/>
      <c r="BT167" s="671" t="n"/>
    </row>
    <row hidden="true" ht="16.5" outlineLevel="1" r="168">
      <c r="D168" s="481" t="e">
        <f aca="false" ca="false" dt2D="false" dtr="false" t="normal">D167</f>
        <v>#N/A</v>
      </c>
      <c r="E168" s="481" t="e">
        <f aca="false" ca="false" dt2D="false" dtr="false" t="normal">E167</f>
        <v>#N/A</v>
      </c>
      <c r="F168" s="481" t="e">
        <f aca="false" ca="false" dt2D="false" dtr="false" t="normal">F167</f>
        <v>#N/A</v>
      </c>
      <c r="G168" s="485" t="n">
        <f aca="false" ca="false" dt2D="false" dtr="false" t="normal">G167</f>
        <v>0</v>
      </c>
      <c r="I168" s="660" t="s">
        <v>804</v>
      </c>
      <c r="J168" s="660" t="n"/>
      <c r="K168" s="244" t="n"/>
      <c r="L168" s="244" t="n"/>
      <c r="M168" s="244" t="n"/>
      <c r="N168" s="244" t="n"/>
      <c r="O168" s="244" t="n"/>
      <c r="P168" s="244" t="n"/>
      <c r="Q168" s="244" t="n"/>
      <c r="R168" s="244" t="n"/>
      <c r="S168" s="244" t="n"/>
      <c r="T168" s="244" t="n"/>
      <c r="U168" s="244" t="n"/>
      <c r="V168" s="244" t="n"/>
      <c r="W168" s="244" t="n"/>
      <c r="X168" s="244" t="n"/>
      <c r="Y168" s="244" t="n"/>
      <c r="Z168" s="244" t="n"/>
      <c r="AA168" s="244" t="n"/>
      <c r="AB168" s="244" t="n"/>
      <c r="AC168" s="244" t="n"/>
      <c r="AD168" s="244" t="n"/>
      <c r="AE168" s="244" t="n"/>
      <c r="AF168" s="244" t="n"/>
      <c r="AG168" s="244" t="n"/>
      <c r="AH168" s="244" t="n"/>
      <c r="AI168" s="244" t="n"/>
      <c r="AJ168" s="244" t="n"/>
      <c r="AK168" s="244" t="n"/>
      <c r="AL168" s="244" t="n"/>
      <c r="AM168" s="244" t="n"/>
      <c r="AN168" s="244" t="n"/>
      <c r="AO168" s="244" t="n"/>
      <c r="AP168" s="244" t="n"/>
      <c r="AQ168" s="244" t="n"/>
      <c r="AR168" s="244" t="n"/>
      <c r="AS168" s="244" t="n"/>
      <c r="AT168" s="244" t="n"/>
      <c r="AU168" s="244" t="n"/>
      <c r="AV168" s="244" t="n"/>
      <c r="AW168" s="244" t="n"/>
      <c r="AX168" s="244" t="n"/>
      <c r="AY168" s="244" t="n"/>
      <c r="AZ168" s="244" t="n"/>
      <c r="BA168" s="244" t="n"/>
      <c r="BB168" s="244" t="n"/>
      <c r="BC168" s="244" t="n"/>
      <c r="BD168" s="244" t="n"/>
      <c r="BE168" s="244" t="n"/>
      <c r="BF168" s="244" t="n"/>
      <c r="BG168" s="244" t="n"/>
      <c r="BH168" s="244" t="n"/>
      <c r="BI168" s="244" t="n"/>
      <c r="BJ168" s="244" t="n"/>
      <c r="BK168" s="244" t="n"/>
      <c r="BL168" s="244" t="n"/>
      <c r="BM168" s="244" t="n"/>
      <c r="BN168" s="244" t="n"/>
      <c r="BO168" s="244" t="n"/>
      <c r="BP168" s="244" t="n"/>
      <c r="BQ168" s="244" t="n"/>
      <c r="BR168" s="244" t="n"/>
      <c r="BS168" s="244" t="n"/>
      <c r="BT168" s="244" t="n"/>
    </row>
    <row hidden="true" ht="16.5" outlineLevel="1" r="169">
      <c r="D169" s="481" t="e">
        <f aca="false" ca="false" dt2D="false" dtr="false" t="normal">D168</f>
        <v>#N/A</v>
      </c>
      <c r="E169" s="481" t="e">
        <f aca="false" ca="false" dt2D="false" dtr="false" t="normal">E168</f>
        <v>#N/A</v>
      </c>
      <c r="F169" s="481" t="e">
        <f aca="false" ca="false" dt2D="false" dtr="false" t="normal">F168</f>
        <v>#N/A</v>
      </c>
      <c r="G169" s="485" t="n">
        <f aca="false" ca="false" dt2D="false" dtr="false" t="normal">G168</f>
        <v>0</v>
      </c>
      <c r="I169" s="672" t="str">
        <f aca="false" ca="false" dt2D="false" dtr="false" t="normal">I165</f>
        <v>низкий ценовой сегмент</v>
      </c>
      <c r="J169" s="672" t="n"/>
      <c r="K169" s="244" t="n"/>
      <c r="L169" s="568" t="n"/>
      <c r="M169" s="244" t="n">
        <f aca="false" ca="true" dt2D="false" dtr="false" t="normal">$L169*'Макро'!E$59</f>
        <v>0</v>
      </c>
      <c r="N169" s="244" t="n">
        <f aca="false" ca="true" dt2D="false" dtr="false" t="normal">$L169*'Макро'!F$59</f>
        <v>0</v>
      </c>
      <c r="O169" s="244" t="n">
        <f aca="false" ca="true" dt2D="false" dtr="false" t="normal">$L169*'Макро'!G$59</f>
        <v>0</v>
      </c>
      <c r="P169" s="244" t="n">
        <f aca="false" ca="true" dt2D="false" dtr="false" t="normal">$L169*'Макро'!H$59</f>
        <v>0</v>
      </c>
      <c r="Q169" s="244" t="n">
        <f aca="false" ca="true" dt2D="false" dtr="false" t="normal">$L169*'Макро'!I$59</f>
        <v>0</v>
      </c>
      <c r="R169" s="244" t="n">
        <f aca="false" ca="true" dt2D="false" dtr="false" t="normal">$L169*'Макро'!J$59</f>
        <v>0</v>
      </c>
      <c r="S169" s="244" t="n">
        <f aca="false" ca="true" dt2D="false" dtr="false" t="normal">$L169*'Макро'!K$59</f>
        <v>0</v>
      </c>
      <c r="T169" s="244" t="n">
        <f aca="false" ca="true" dt2D="false" dtr="false" t="normal">$L169*'Макро'!L$59</f>
        <v>0</v>
      </c>
      <c r="U169" s="244" t="n">
        <f aca="false" ca="true" dt2D="false" dtr="false" t="normal">$L169*'Макро'!M$59</f>
        <v>0</v>
      </c>
      <c r="V169" s="244" t="n">
        <f aca="false" ca="true" dt2D="false" dtr="false" t="normal">$L169*'Макро'!N$59</f>
        <v>0</v>
      </c>
      <c r="W169" s="244" t="n">
        <f aca="false" ca="true" dt2D="false" dtr="false" t="normal">$L169*'Макро'!O$59</f>
        <v>0</v>
      </c>
      <c r="X169" s="244" t="n">
        <f aca="false" ca="true" dt2D="false" dtr="false" t="normal">$L169*'Макро'!P$59</f>
        <v>0</v>
      </c>
      <c r="Y169" s="244" t="n">
        <f aca="false" ca="true" dt2D="false" dtr="false" t="normal">$L169*'Макро'!Q$59</f>
        <v>0</v>
      </c>
      <c r="Z169" s="244" t="n">
        <f aca="false" ca="true" dt2D="false" dtr="false" t="normal">$L169*'Макро'!R$59</f>
        <v>0</v>
      </c>
      <c r="AA169" s="244" t="n">
        <f aca="false" ca="true" dt2D="false" dtr="false" t="normal">$L169*'Макро'!S$59</f>
        <v>0</v>
      </c>
      <c r="AB169" s="244" t="n">
        <f aca="false" ca="true" dt2D="false" dtr="false" t="normal">$L169*'Макро'!T$59</f>
        <v>0</v>
      </c>
      <c r="AC169" s="244" t="n">
        <f aca="false" ca="true" dt2D="false" dtr="false" t="normal">$L169*'Макро'!U$59</f>
        <v>0</v>
      </c>
      <c r="AD169" s="244" t="n">
        <f aca="false" ca="true" dt2D="false" dtr="false" t="normal">$L169*'Макро'!V$59</f>
        <v>0</v>
      </c>
      <c r="AE169" s="244" t="n">
        <f aca="false" ca="true" dt2D="false" dtr="false" t="normal">$L169*'Макро'!W$59</f>
        <v>0</v>
      </c>
      <c r="AF169" s="244" t="n">
        <f aca="false" ca="true" dt2D="false" dtr="false" t="normal">$L169*'Макро'!X$59</f>
        <v>0</v>
      </c>
      <c r="AG169" s="244" t="n">
        <f aca="false" ca="true" dt2D="false" dtr="false" t="normal">$L169*'Макро'!Y$59</f>
        <v>0</v>
      </c>
      <c r="AH169" s="244" t="n">
        <f aca="false" ca="true" dt2D="false" dtr="false" t="normal">$L169*'Макро'!Z$59</f>
        <v>0</v>
      </c>
      <c r="AI169" s="244" t="n">
        <f aca="false" ca="true" dt2D="false" dtr="false" t="normal">$L169*'Макро'!AA$59</f>
        <v>0</v>
      </c>
      <c r="AJ169" s="244" t="n">
        <f aca="false" ca="true" dt2D="false" dtr="false" t="normal">$L169*'Макро'!AB$59</f>
        <v>0</v>
      </c>
      <c r="AK169" s="244" t="n">
        <f aca="false" ca="true" dt2D="false" dtr="false" t="normal">$L169*'Макро'!AC$59</f>
        <v>0</v>
      </c>
      <c r="AL169" s="244" t="n">
        <f aca="false" ca="true" dt2D="false" dtr="false" t="normal">$L169*'Макро'!AD$59</f>
        <v>0</v>
      </c>
      <c r="AM169" s="244" t="n">
        <f aca="false" ca="true" dt2D="false" dtr="false" t="normal">$L169*'Макро'!AE$59</f>
        <v>0</v>
      </c>
      <c r="AN169" s="244" t="n">
        <f aca="false" ca="true" dt2D="false" dtr="false" t="normal">$L169*'Макро'!AF$59</f>
        <v>0</v>
      </c>
      <c r="AO169" s="244" t="n">
        <f aca="false" ca="true" dt2D="false" dtr="false" t="normal">$L169*'Макро'!AG$59</f>
        <v>0</v>
      </c>
      <c r="AP169" s="244" t="n">
        <f aca="false" ca="true" dt2D="false" dtr="false" t="normal">$L169*'Макро'!AH$59</f>
        <v>0</v>
      </c>
      <c r="AQ169" s="244" t="n">
        <f aca="false" ca="true" dt2D="false" dtr="false" t="normal">$L169*'Макро'!AI$59</f>
        <v>0</v>
      </c>
      <c r="AR169" s="244" t="n">
        <f aca="false" ca="true" dt2D="false" dtr="false" t="normal">$L169*'Макро'!AJ$59</f>
        <v>0</v>
      </c>
      <c r="AS169" s="244" t="n">
        <f aca="false" ca="true" dt2D="false" dtr="false" t="normal">$L169*'Макро'!AK$59</f>
        <v>0</v>
      </c>
      <c r="AT169" s="244" t="n">
        <f aca="false" ca="true" dt2D="false" dtr="false" t="normal">$L169*'Макро'!AL$59</f>
        <v>0</v>
      </c>
      <c r="AU169" s="244" t="n">
        <f aca="false" ca="true" dt2D="false" dtr="false" t="normal">$L169*'Макро'!AM$59</f>
        <v>0</v>
      </c>
      <c r="AV169" s="244" t="n">
        <f aca="false" ca="true" dt2D="false" dtr="false" t="normal">$L169*'Макро'!AN$59</f>
        <v>0</v>
      </c>
      <c r="AW169" s="244" t="n">
        <f aca="false" ca="true" dt2D="false" dtr="false" t="normal">$L169*'Макро'!AO$59</f>
        <v>0</v>
      </c>
      <c r="AX169" s="244" t="n">
        <f aca="false" ca="true" dt2D="false" dtr="false" t="normal">$L169*'Макро'!AP$59</f>
        <v>0</v>
      </c>
      <c r="AY169" s="244" t="n">
        <f aca="false" ca="true" dt2D="false" dtr="false" t="normal">$L169*'Макро'!AQ$59</f>
        <v>0</v>
      </c>
      <c r="AZ169" s="244" t="n">
        <f aca="false" ca="true" dt2D="false" dtr="false" t="normal">$L169*'Макро'!AR$59</f>
        <v>0</v>
      </c>
      <c r="BA169" s="244" t="n">
        <f aca="false" ca="true" dt2D="false" dtr="false" t="normal">$L169*'Макро'!AS$59</f>
        <v>0</v>
      </c>
      <c r="BB169" s="244" t="n">
        <f aca="false" ca="true" dt2D="false" dtr="false" t="normal">$L169*'Макро'!AT$59</f>
        <v>0</v>
      </c>
      <c r="BC169" s="244" t="n">
        <f aca="false" ca="true" dt2D="false" dtr="false" t="normal">$L169*'Макро'!AU$59</f>
        <v>0</v>
      </c>
      <c r="BD169" s="244" t="n">
        <f aca="false" ca="true" dt2D="false" dtr="false" t="normal">$L169*'Макро'!AV$59</f>
        <v>0</v>
      </c>
      <c r="BE169" s="244" t="n">
        <f aca="false" ca="true" dt2D="false" dtr="false" t="normal">$L169*'Макро'!AW$59</f>
        <v>0</v>
      </c>
      <c r="BF169" s="244" t="n">
        <f aca="false" ca="true" dt2D="false" dtr="false" t="normal">$L169*'Макро'!AX$59</f>
        <v>0</v>
      </c>
      <c r="BG169" s="244" t="n">
        <f aca="false" ca="true" dt2D="false" dtr="false" t="normal">$L169*'Макро'!AY$59</f>
        <v>0</v>
      </c>
      <c r="BH169" s="244" t="n">
        <f aca="false" ca="true" dt2D="false" dtr="false" t="normal">$L169*'Макро'!AZ$59</f>
        <v>0</v>
      </c>
      <c r="BI169" s="244" t="n">
        <f aca="false" ca="true" dt2D="false" dtr="false" t="normal">$L169*'Макро'!BA$59</f>
        <v>0</v>
      </c>
      <c r="BJ169" s="244" t="n">
        <f aca="false" ca="true" dt2D="false" dtr="false" t="normal">$L169*'Макро'!BB$59</f>
        <v>0</v>
      </c>
      <c r="BK169" s="244" t="n">
        <f aca="false" ca="true" dt2D="false" dtr="false" t="normal">$L169*'Макро'!BC$59</f>
        <v>0</v>
      </c>
      <c r="BL169" s="244" t="n">
        <f aca="false" ca="true" dt2D="false" dtr="false" t="normal">$L169*'Макро'!BD$59</f>
        <v>0</v>
      </c>
      <c r="BM169" s="244" t="n">
        <f aca="false" ca="true" dt2D="false" dtr="false" t="normal">$L169*'Макро'!BE$59</f>
        <v>0</v>
      </c>
      <c r="BN169" s="244" t="n">
        <f aca="false" ca="true" dt2D="false" dtr="false" t="normal">$L169*'Макро'!BF$59</f>
        <v>0</v>
      </c>
      <c r="BO169" s="244" t="n">
        <f aca="false" ca="true" dt2D="false" dtr="false" t="normal">$L169*'Макро'!BG$59</f>
        <v>0</v>
      </c>
      <c r="BP169" s="244" t="n">
        <f aca="false" ca="true" dt2D="false" dtr="false" t="normal">$L169*'Макро'!BH$59</f>
        <v>0</v>
      </c>
      <c r="BQ169" s="244" t="n">
        <f aca="false" ca="true" dt2D="false" dtr="false" t="normal">$L169*'Макро'!BI$59</f>
        <v>0</v>
      </c>
      <c r="BR169" s="244" t="n">
        <f aca="false" ca="true" dt2D="false" dtr="false" t="normal">$L169*'Макро'!BJ$59</f>
        <v>0</v>
      </c>
      <c r="BS169" s="244" t="n">
        <f aca="false" ca="true" dt2D="false" dtr="false" t="normal">$L169*'Макро'!BK$59</f>
        <v>0</v>
      </c>
      <c r="BT169" s="244" t="n">
        <f aca="false" ca="true" dt2D="false" dtr="false" t="normal">$L169*'Макро'!BL$59</f>
        <v>0</v>
      </c>
    </row>
    <row hidden="true" ht="16.5" outlineLevel="1" r="170">
      <c r="D170" s="481" t="e">
        <f aca="false" ca="false" dt2D="false" dtr="false" t="normal">D169</f>
        <v>#N/A</v>
      </c>
      <c r="E170" s="481" t="e">
        <f aca="false" ca="false" dt2D="false" dtr="false" t="normal">E169</f>
        <v>#N/A</v>
      </c>
      <c r="F170" s="481" t="e">
        <f aca="false" ca="false" dt2D="false" dtr="false" t="normal">F169</f>
        <v>#N/A</v>
      </c>
      <c r="G170" s="485" t="n">
        <f aca="false" ca="false" dt2D="false" dtr="false" t="normal">G169</f>
        <v>0</v>
      </c>
      <c r="I170" s="672" t="str">
        <f aca="false" ca="false" dt2D="false" dtr="false" t="normal">I166</f>
        <v>высокий ценовой сегмент</v>
      </c>
      <c r="J170" s="672" t="n"/>
      <c r="K170" s="244" t="n"/>
      <c r="L170" s="568" t="n"/>
      <c r="M170" s="244" t="n">
        <f aca="false" ca="true" dt2D="false" dtr="false" t="normal">$L170*'Макро'!E$59</f>
        <v>0</v>
      </c>
      <c r="N170" s="244" t="n">
        <f aca="false" ca="true" dt2D="false" dtr="false" t="normal">$L170*'Макро'!F$59</f>
        <v>0</v>
      </c>
      <c r="O170" s="244" t="n">
        <f aca="false" ca="true" dt2D="false" dtr="false" t="normal">$L170*'Макро'!G$59</f>
        <v>0</v>
      </c>
      <c r="P170" s="244" t="n">
        <f aca="false" ca="true" dt2D="false" dtr="false" t="normal">$L170*'Макро'!H$59</f>
        <v>0</v>
      </c>
      <c r="Q170" s="244" t="n">
        <f aca="false" ca="true" dt2D="false" dtr="false" t="normal">$L170*'Макро'!I$59</f>
        <v>0</v>
      </c>
      <c r="R170" s="244" t="n">
        <f aca="false" ca="true" dt2D="false" dtr="false" t="normal">$L170*'Макро'!J$59</f>
        <v>0</v>
      </c>
      <c r="S170" s="244" t="n">
        <f aca="false" ca="true" dt2D="false" dtr="false" t="normal">$L170*'Макро'!K$59</f>
        <v>0</v>
      </c>
      <c r="T170" s="244" t="n">
        <f aca="false" ca="true" dt2D="false" dtr="false" t="normal">$L170*'Макро'!L$59</f>
        <v>0</v>
      </c>
      <c r="U170" s="244" t="n">
        <f aca="false" ca="true" dt2D="false" dtr="false" t="normal">$L170*'Макро'!M$59</f>
        <v>0</v>
      </c>
      <c r="V170" s="244" t="n">
        <f aca="false" ca="true" dt2D="false" dtr="false" t="normal">$L170*'Макро'!N$59</f>
        <v>0</v>
      </c>
      <c r="W170" s="244" t="n">
        <f aca="false" ca="true" dt2D="false" dtr="false" t="normal">$L170*'Макро'!O$59</f>
        <v>0</v>
      </c>
      <c r="X170" s="244" t="n">
        <f aca="false" ca="true" dt2D="false" dtr="false" t="normal">$L170*'Макро'!P$59</f>
        <v>0</v>
      </c>
      <c r="Y170" s="244" t="n">
        <f aca="false" ca="true" dt2D="false" dtr="false" t="normal">$L170*'Макро'!Q$59</f>
        <v>0</v>
      </c>
      <c r="Z170" s="244" t="n">
        <f aca="false" ca="true" dt2D="false" dtr="false" t="normal">$L170*'Макро'!R$59</f>
        <v>0</v>
      </c>
      <c r="AA170" s="244" t="n">
        <f aca="false" ca="true" dt2D="false" dtr="false" t="normal">$L170*'Макро'!S$59</f>
        <v>0</v>
      </c>
      <c r="AB170" s="244" t="n">
        <f aca="false" ca="true" dt2D="false" dtr="false" t="normal">$L170*'Макро'!T$59</f>
        <v>0</v>
      </c>
      <c r="AC170" s="244" t="n">
        <f aca="false" ca="true" dt2D="false" dtr="false" t="normal">$L170*'Макро'!U$59</f>
        <v>0</v>
      </c>
      <c r="AD170" s="244" t="n">
        <f aca="false" ca="true" dt2D="false" dtr="false" t="normal">$L170*'Макро'!V$59</f>
        <v>0</v>
      </c>
      <c r="AE170" s="244" t="n">
        <f aca="false" ca="true" dt2D="false" dtr="false" t="normal">$L170*'Макро'!W$59</f>
        <v>0</v>
      </c>
      <c r="AF170" s="244" t="n">
        <f aca="false" ca="true" dt2D="false" dtr="false" t="normal">$L170*'Макро'!X$59</f>
        <v>0</v>
      </c>
      <c r="AG170" s="244" t="n">
        <f aca="false" ca="true" dt2D="false" dtr="false" t="normal">$L170*'Макро'!Y$59</f>
        <v>0</v>
      </c>
      <c r="AH170" s="244" t="n">
        <f aca="false" ca="true" dt2D="false" dtr="false" t="normal">$L170*'Макро'!Z$59</f>
        <v>0</v>
      </c>
      <c r="AI170" s="244" t="n">
        <f aca="false" ca="true" dt2D="false" dtr="false" t="normal">$L170*'Макро'!AA$59</f>
        <v>0</v>
      </c>
      <c r="AJ170" s="244" t="n">
        <f aca="false" ca="true" dt2D="false" dtr="false" t="normal">$L170*'Макро'!AB$59</f>
        <v>0</v>
      </c>
      <c r="AK170" s="244" t="n">
        <f aca="false" ca="true" dt2D="false" dtr="false" t="normal">$L170*'Макро'!AC$59</f>
        <v>0</v>
      </c>
      <c r="AL170" s="244" t="n">
        <f aca="false" ca="true" dt2D="false" dtr="false" t="normal">$L170*'Макро'!AD$59</f>
        <v>0</v>
      </c>
      <c r="AM170" s="244" t="n">
        <f aca="false" ca="true" dt2D="false" dtr="false" t="normal">$L170*'Макро'!AE$59</f>
        <v>0</v>
      </c>
      <c r="AN170" s="244" t="n">
        <f aca="false" ca="true" dt2D="false" dtr="false" t="normal">$L170*'Макро'!AF$59</f>
        <v>0</v>
      </c>
      <c r="AO170" s="244" t="n">
        <f aca="false" ca="true" dt2D="false" dtr="false" t="normal">$L170*'Макро'!AG$59</f>
        <v>0</v>
      </c>
      <c r="AP170" s="244" t="n">
        <f aca="false" ca="true" dt2D="false" dtr="false" t="normal">$L170*'Макро'!AH$59</f>
        <v>0</v>
      </c>
      <c r="AQ170" s="244" t="n">
        <f aca="false" ca="true" dt2D="false" dtr="false" t="normal">$L170*'Макро'!AI$59</f>
        <v>0</v>
      </c>
      <c r="AR170" s="244" t="n">
        <f aca="false" ca="true" dt2D="false" dtr="false" t="normal">$L170*'Макро'!AJ$59</f>
        <v>0</v>
      </c>
      <c r="AS170" s="244" t="n">
        <f aca="false" ca="true" dt2D="false" dtr="false" t="normal">$L170*'Макро'!AK$59</f>
        <v>0</v>
      </c>
      <c r="AT170" s="244" t="n">
        <f aca="false" ca="true" dt2D="false" dtr="false" t="normal">$L170*'Макро'!AL$59</f>
        <v>0</v>
      </c>
      <c r="AU170" s="244" t="n">
        <f aca="false" ca="true" dt2D="false" dtr="false" t="normal">$L170*'Макро'!AM$59</f>
        <v>0</v>
      </c>
      <c r="AV170" s="244" t="n">
        <f aca="false" ca="true" dt2D="false" dtr="false" t="normal">$L170*'Макро'!AN$59</f>
        <v>0</v>
      </c>
      <c r="AW170" s="244" t="n">
        <f aca="false" ca="true" dt2D="false" dtr="false" t="normal">$L170*'Макро'!AO$59</f>
        <v>0</v>
      </c>
      <c r="AX170" s="244" t="n">
        <f aca="false" ca="true" dt2D="false" dtr="false" t="normal">$L170*'Макро'!AP$59</f>
        <v>0</v>
      </c>
      <c r="AY170" s="244" t="n">
        <f aca="false" ca="true" dt2D="false" dtr="false" t="normal">$L170*'Макро'!AQ$59</f>
        <v>0</v>
      </c>
      <c r="AZ170" s="244" t="n">
        <f aca="false" ca="true" dt2D="false" dtr="false" t="normal">$L170*'Макро'!AR$59</f>
        <v>0</v>
      </c>
      <c r="BA170" s="244" t="n">
        <f aca="false" ca="true" dt2D="false" dtr="false" t="normal">$L170*'Макро'!AS$59</f>
        <v>0</v>
      </c>
      <c r="BB170" s="244" t="n">
        <f aca="false" ca="true" dt2D="false" dtr="false" t="normal">$L170*'Макро'!AT$59</f>
        <v>0</v>
      </c>
      <c r="BC170" s="244" t="n">
        <f aca="false" ca="true" dt2D="false" dtr="false" t="normal">$L170*'Макро'!AU$59</f>
        <v>0</v>
      </c>
      <c r="BD170" s="244" t="n">
        <f aca="false" ca="true" dt2D="false" dtr="false" t="normal">$L170*'Макро'!AV$59</f>
        <v>0</v>
      </c>
      <c r="BE170" s="244" t="n">
        <f aca="false" ca="true" dt2D="false" dtr="false" t="normal">$L170*'Макро'!AW$59</f>
        <v>0</v>
      </c>
      <c r="BF170" s="244" t="n">
        <f aca="false" ca="true" dt2D="false" dtr="false" t="normal">$L170*'Макро'!AX$59</f>
        <v>0</v>
      </c>
      <c r="BG170" s="244" t="n">
        <f aca="false" ca="true" dt2D="false" dtr="false" t="normal">$L170*'Макро'!AY$59</f>
        <v>0</v>
      </c>
      <c r="BH170" s="244" t="n">
        <f aca="false" ca="true" dt2D="false" dtr="false" t="normal">$L170*'Макро'!AZ$59</f>
        <v>0</v>
      </c>
      <c r="BI170" s="244" t="n">
        <f aca="false" ca="true" dt2D="false" dtr="false" t="normal">$L170*'Макро'!BA$59</f>
        <v>0</v>
      </c>
      <c r="BJ170" s="244" t="n">
        <f aca="false" ca="true" dt2D="false" dtr="false" t="normal">$L170*'Макро'!BB$59</f>
        <v>0</v>
      </c>
      <c r="BK170" s="244" t="n">
        <f aca="false" ca="true" dt2D="false" dtr="false" t="normal">$L170*'Макро'!BC$59</f>
        <v>0</v>
      </c>
      <c r="BL170" s="244" t="n">
        <f aca="false" ca="true" dt2D="false" dtr="false" t="normal">$L170*'Макро'!BD$59</f>
        <v>0</v>
      </c>
      <c r="BM170" s="244" t="n">
        <f aca="false" ca="true" dt2D="false" dtr="false" t="normal">$L170*'Макро'!BE$59</f>
        <v>0</v>
      </c>
      <c r="BN170" s="244" t="n">
        <f aca="false" ca="true" dt2D="false" dtr="false" t="normal">$L170*'Макро'!BF$59</f>
        <v>0</v>
      </c>
      <c r="BO170" s="244" t="n">
        <f aca="false" ca="true" dt2D="false" dtr="false" t="normal">$L170*'Макро'!BG$59</f>
        <v>0</v>
      </c>
      <c r="BP170" s="244" t="n">
        <f aca="false" ca="true" dt2D="false" dtr="false" t="normal">$L170*'Макро'!BH$59</f>
        <v>0</v>
      </c>
      <c r="BQ170" s="244" t="n">
        <f aca="false" ca="true" dt2D="false" dtr="false" t="normal">$L170*'Макро'!BI$59</f>
        <v>0</v>
      </c>
      <c r="BR170" s="244" t="n">
        <f aca="false" ca="true" dt2D="false" dtr="false" t="normal">$L170*'Макро'!BJ$59</f>
        <v>0</v>
      </c>
      <c r="BS170" s="244" t="n">
        <f aca="false" ca="true" dt2D="false" dtr="false" t="normal">$L170*'Макро'!BK$59</f>
        <v>0</v>
      </c>
      <c r="BT170" s="244" t="n">
        <f aca="false" ca="true" dt2D="false" dtr="false" t="normal">$L170*'Макро'!BL$59</f>
        <v>0</v>
      </c>
    </row>
    <row customFormat="true" hidden="true" ht="16.5" outlineLevel="1" r="171" s="17">
      <c r="A171" s="515" t="n"/>
      <c r="B171" s="515" t="n"/>
      <c r="C171" s="481" t="s">
        <v>64</v>
      </c>
      <c r="D171" s="481" t="e">
        <f aca="false" ca="false" dt2D="false" dtr="false" t="normal">D170</f>
        <v>#N/A</v>
      </c>
      <c r="E171" s="481" t="e">
        <f aca="false" ca="false" dt2D="false" dtr="false" t="normal">E170</f>
        <v>#N/A</v>
      </c>
      <c r="F171" s="481" t="e">
        <f aca="false" ca="false" dt2D="false" dtr="false" t="normal">F170</f>
        <v>#N/A</v>
      </c>
      <c r="G171" s="485" t="n">
        <f aca="false" ca="false" dt2D="false" dtr="false" t="normal">G170</f>
        <v>0</v>
      </c>
      <c r="H171" s="675" t="n"/>
      <c r="I171" s="268" t="s">
        <v>805</v>
      </c>
      <c r="K171" s="686" t="n"/>
      <c r="L171" s="572" t="n">
        <f aca="false" ca="true" dt2D="false" dtr="false" t="normal">SUM(M171:BT171)</f>
        <v>0</v>
      </c>
      <c r="M171" s="572" t="n">
        <f aca="false" ca="true" dt2D="false" dtr="false" t="normal">SUMPRODUCT(M165:M166, M169:M170)*'Периоды'!L$39</f>
        <v>0</v>
      </c>
      <c r="N171" s="572" t="n">
        <f aca="false" ca="true" dt2D="false" dtr="false" t="normal">SUMPRODUCT(N165:N166, N169:N170)*'Периоды'!M$39</f>
        <v>0</v>
      </c>
      <c r="O171" s="572" t="n">
        <f aca="false" ca="true" dt2D="false" dtr="false" t="normal">SUMPRODUCT(O165:O166, O169:O170)*'Периоды'!N$39</f>
        <v>0</v>
      </c>
      <c r="P171" s="572" t="n">
        <f aca="false" ca="true" dt2D="false" dtr="false" t="normal">SUMPRODUCT(P165:P166, P169:P170)*'Периоды'!O$39</f>
        <v>0</v>
      </c>
      <c r="Q171" s="572" t="n">
        <f aca="false" ca="true" dt2D="false" dtr="false" t="normal">SUMPRODUCT(Q165:Q166, Q169:Q170)*'Периоды'!P$39</f>
        <v>0</v>
      </c>
      <c r="R171" s="572" t="n">
        <f aca="false" ca="true" dt2D="false" dtr="false" t="normal">SUMPRODUCT(R165:R166, R169:R170)*'Периоды'!Q$39</f>
        <v>0</v>
      </c>
      <c r="S171" s="572" t="n">
        <f aca="false" ca="true" dt2D="false" dtr="false" t="normal">SUMPRODUCT(S165:S166, S169:S170)*'Периоды'!R$39</f>
        <v>0</v>
      </c>
      <c r="T171" s="572" t="n">
        <f aca="false" ca="true" dt2D="false" dtr="false" t="normal">SUMPRODUCT(T165:T166, T169:T170)*'Периоды'!S$39</f>
        <v>0</v>
      </c>
      <c r="U171" s="572" t="n">
        <f aca="false" ca="true" dt2D="false" dtr="false" t="normal">SUMPRODUCT(U165:U166, U169:U170)*'Периоды'!T$39</f>
        <v>0</v>
      </c>
      <c r="V171" s="572" t="n">
        <f aca="false" ca="true" dt2D="false" dtr="false" t="normal">SUMPRODUCT(V165:V166, V169:V170)*'Периоды'!U$39</f>
        <v>0</v>
      </c>
      <c r="W171" s="572" t="n">
        <f aca="false" ca="true" dt2D="false" dtr="false" t="normal">SUMPRODUCT(W165:W166, W169:W170)*'Периоды'!V$39</f>
        <v>0</v>
      </c>
      <c r="X171" s="572" t="n">
        <f aca="false" ca="true" dt2D="false" dtr="false" t="normal">SUMPRODUCT(X165:X166, X169:X170)*'Периоды'!W$39</f>
        <v>0</v>
      </c>
      <c r="Y171" s="572" t="n">
        <f aca="false" ca="true" dt2D="false" dtr="false" t="normal">SUMPRODUCT(Y165:Y166, Y169:Y170)*'Периоды'!X$39</f>
        <v>0</v>
      </c>
      <c r="Z171" s="572" t="n">
        <f aca="false" ca="true" dt2D="false" dtr="false" t="normal">SUMPRODUCT(Z165:Z166, Z169:Z170)*'Периоды'!Y$39</f>
        <v>0</v>
      </c>
      <c r="AA171" s="572" t="n">
        <f aca="false" ca="true" dt2D="false" dtr="false" t="normal">SUMPRODUCT(AA165:AA166, AA169:AA170)*'Периоды'!Z$39</f>
        <v>0</v>
      </c>
      <c r="AB171" s="572" t="n">
        <f aca="false" ca="true" dt2D="false" dtr="false" t="normal">SUMPRODUCT(AB165:AB166, AB169:AB170)*'Периоды'!AA$39</f>
        <v>0</v>
      </c>
      <c r="AC171" s="572" t="n">
        <f aca="false" ca="true" dt2D="false" dtr="false" t="normal">SUMPRODUCT(AC165:AC166, AC169:AC170)*'Периоды'!AB$39</f>
        <v>0</v>
      </c>
      <c r="AD171" s="572" t="n">
        <f aca="false" ca="true" dt2D="false" dtr="false" t="normal">SUMPRODUCT(AD165:AD166, AD169:AD170)*'Периоды'!AC$39</f>
        <v>0</v>
      </c>
      <c r="AE171" s="572" t="n">
        <f aca="false" ca="true" dt2D="false" dtr="false" t="normal">SUMPRODUCT(AE165:AE166, AE169:AE170)*'Периоды'!AD$39</f>
        <v>0</v>
      </c>
      <c r="AF171" s="572" t="n">
        <f aca="false" ca="true" dt2D="false" dtr="false" t="normal">SUMPRODUCT(AF165:AF166, AF169:AF170)*'Периоды'!AE$39</f>
        <v>0</v>
      </c>
      <c r="AG171" s="572" t="n">
        <f aca="false" ca="true" dt2D="false" dtr="false" t="normal">SUMPRODUCT(AG165:AG166, AG169:AG170)*'Периоды'!AF$39</f>
        <v>0</v>
      </c>
      <c r="AH171" s="572" t="n">
        <f aca="false" ca="true" dt2D="false" dtr="false" t="normal">SUMPRODUCT(AH165:AH166, AH169:AH170)*'Периоды'!AG$39</f>
        <v>0</v>
      </c>
      <c r="AI171" s="572" t="n">
        <f aca="false" ca="true" dt2D="false" dtr="false" t="normal">SUMPRODUCT(AI165:AI166, AI169:AI170)*'Периоды'!AH$39</f>
        <v>0</v>
      </c>
      <c r="AJ171" s="572" t="n">
        <f aca="false" ca="true" dt2D="false" dtr="false" t="normal">SUMPRODUCT(AJ165:AJ166, AJ169:AJ170)*'Периоды'!AI$39</f>
        <v>0</v>
      </c>
      <c r="AK171" s="572" t="n">
        <f aca="false" ca="true" dt2D="false" dtr="false" t="normal">SUMPRODUCT(AK165:AK166, AK169:AK170)*'Периоды'!AJ$39</f>
        <v>0</v>
      </c>
      <c r="AL171" s="572" t="n">
        <f aca="false" ca="true" dt2D="false" dtr="false" t="normal">SUMPRODUCT(AL165:AL166, AL169:AL170)*'Периоды'!AK$39</f>
        <v>0</v>
      </c>
      <c r="AM171" s="572" t="n">
        <f aca="false" ca="true" dt2D="false" dtr="false" t="normal">SUMPRODUCT(AM165:AM166, AM169:AM170)*'Периоды'!AL$39</f>
        <v>0</v>
      </c>
      <c r="AN171" s="572" t="n">
        <f aca="false" ca="true" dt2D="false" dtr="false" t="normal">SUMPRODUCT(AN165:AN166, AN169:AN170)*'Периоды'!AM$39</f>
        <v>0</v>
      </c>
      <c r="AO171" s="572" t="n">
        <f aca="false" ca="true" dt2D="false" dtr="false" t="normal">SUMPRODUCT(AO165:AO166, AO169:AO170)*'Периоды'!AN$39</f>
        <v>0</v>
      </c>
      <c r="AP171" s="572" t="n">
        <f aca="false" ca="true" dt2D="false" dtr="false" t="normal">SUMPRODUCT(AP165:AP166, AP169:AP170)*'Периоды'!AO$39</f>
        <v>0</v>
      </c>
      <c r="AQ171" s="572" t="n">
        <f aca="false" ca="true" dt2D="false" dtr="false" t="normal">SUMPRODUCT(AQ165:AQ166, AQ169:AQ170)*'Периоды'!AP$39</f>
        <v>0</v>
      </c>
      <c r="AR171" s="572" t="n">
        <f aca="false" ca="true" dt2D="false" dtr="false" t="normal">SUMPRODUCT(AR165:AR166, AR169:AR170)*'Периоды'!AQ$39</f>
        <v>0</v>
      </c>
      <c r="AS171" s="572" t="n">
        <f aca="false" ca="true" dt2D="false" dtr="false" t="normal">SUMPRODUCT(AS165:AS166, AS169:AS170)*'Периоды'!AR$39</f>
        <v>0</v>
      </c>
      <c r="AT171" s="572" t="n">
        <f aca="false" ca="true" dt2D="false" dtr="false" t="normal">SUMPRODUCT(AT165:AT166, AT169:AT170)*'Периоды'!AS$39</f>
        <v>0</v>
      </c>
      <c r="AU171" s="572" t="n">
        <f aca="false" ca="true" dt2D="false" dtr="false" t="normal">SUMPRODUCT(AU165:AU166, AU169:AU170)*'Периоды'!AT$39</f>
        <v>0</v>
      </c>
      <c r="AV171" s="572" t="n">
        <f aca="false" ca="true" dt2D="false" dtr="false" t="normal">SUMPRODUCT(AV165:AV166, AV169:AV170)*'Периоды'!AU$39</f>
        <v>0</v>
      </c>
      <c r="AW171" s="572" t="n">
        <f aca="false" ca="true" dt2D="false" dtr="false" t="normal">SUMPRODUCT(AW165:AW166, AW169:AW170)*'Периоды'!AV$39</f>
        <v>0</v>
      </c>
      <c r="AX171" s="572" t="n">
        <f aca="false" ca="true" dt2D="false" dtr="false" t="normal">SUMPRODUCT(AX165:AX166, AX169:AX170)*'Периоды'!AW$39</f>
        <v>0</v>
      </c>
      <c r="AY171" s="572" t="n">
        <f aca="false" ca="true" dt2D="false" dtr="false" t="normal">SUMPRODUCT(AY165:AY166, AY169:AY170)*'Периоды'!AX$39</f>
        <v>0</v>
      </c>
      <c r="AZ171" s="572" t="n">
        <f aca="false" ca="true" dt2D="false" dtr="false" t="normal">SUMPRODUCT(AZ165:AZ166, AZ169:AZ170)*'Периоды'!AY$39</f>
        <v>0</v>
      </c>
      <c r="BA171" s="572" t="n">
        <f aca="false" ca="true" dt2D="false" dtr="false" t="normal">SUMPRODUCT(BA165:BA166, BA169:BA170)*'Периоды'!AZ$39</f>
        <v>0</v>
      </c>
      <c r="BB171" s="572" t="n">
        <f aca="false" ca="true" dt2D="false" dtr="false" t="normal">SUMPRODUCT(BB165:BB166, BB169:BB170)*'Периоды'!BA$39</f>
        <v>0</v>
      </c>
      <c r="BC171" s="572" t="n">
        <f aca="false" ca="true" dt2D="false" dtr="false" t="normal">SUMPRODUCT(BC165:BC166, BC169:BC170)*'Периоды'!BB$39</f>
        <v>0</v>
      </c>
      <c r="BD171" s="572" t="n">
        <f aca="false" ca="true" dt2D="false" dtr="false" t="normal">SUMPRODUCT(BD165:BD166, BD169:BD170)*'Периоды'!BC$39</f>
        <v>0</v>
      </c>
      <c r="BE171" s="572" t="n">
        <f aca="false" ca="true" dt2D="false" dtr="false" t="normal">SUMPRODUCT(BE165:BE166, BE169:BE170)*'Периоды'!BD$39</f>
        <v>0</v>
      </c>
      <c r="BF171" s="572" t="n">
        <f aca="false" ca="true" dt2D="false" dtr="false" t="normal">SUMPRODUCT(BF165:BF166, BF169:BF170)*'Периоды'!BE$39</f>
        <v>0</v>
      </c>
      <c r="BG171" s="572" t="n">
        <f aca="false" ca="true" dt2D="false" dtr="false" t="normal">SUMPRODUCT(BG165:BG166, BG169:BG170)*'Периоды'!BF$39</f>
        <v>0</v>
      </c>
      <c r="BH171" s="572" t="n">
        <f aca="false" ca="true" dt2D="false" dtr="false" t="normal">SUMPRODUCT(BH165:BH166, BH169:BH170)*'Периоды'!BG$39</f>
        <v>0</v>
      </c>
      <c r="BI171" s="572" t="n">
        <f aca="false" ca="true" dt2D="false" dtr="false" t="normal">SUMPRODUCT(BI165:BI166, BI169:BI170)*'Периоды'!BH$39</f>
        <v>0</v>
      </c>
      <c r="BJ171" s="572" t="n">
        <f aca="false" ca="true" dt2D="false" dtr="false" t="normal">SUMPRODUCT(BJ165:BJ166, BJ169:BJ170)*'Периоды'!BI$39</f>
        <v>0</v>
      </c>
      <c r="BK171" s="572" t="n">
        <f aca="false" ca="true" dt2D="false" dtr="false" t="normal">SUMPRODUCT(BK165:BK166, BK169:BK170)*'Периоды'!BJ$39</f>
        <v>0</v>
      </c>
      <c r="BL171" s="572" t="n">
        <f aca="false" ca="true" dt2D="false" dtr="false" t="normal">SUMPRODUCT(BL165:BL166, BL169:BL170)*'Периоды'!BK$39</f>
        <v>0</v>
      </c>
      <c r="BM171" s="572" t="n">
        <f aca="false" ca="true" dt2D="false" dtr="false" t="normal">SUMPRODUCT(BM165:BM166, BM169:BM170)*'Периоды'!BL$39</f>
        <v>0</v>
      </c>
      <c r="BN171" s="572" t="n">
        <f aca="false" ca="true" dt2D="false" dtr="false" t="normal">SUMPRODUCT(BN165:BN166, BN169:BN170)*'Периоды'!BM$39</f>
        <v>0</v>
      </c>
      <c r="BO171" s="572" t="n">
        <f aca="false" ca="true" dt2D="false" dtr="false" t="normal">SUMPRODUCT(BO165:BO166, BO169:BO170)*'Периоды'!BN$39</f>
        <v>0</v>
      </c>
      <c r="BP171" s="572" t="n">
        <f aca="false" ca="true" dt2D="false" dtr="false" t="normal">SUMPRODUCT(BP165:BP166, BP169:BP170)*'Периоды'!BO$39</f>
        <v>0</v>
      </c>
      <c r="BQ171" s="572" t="n">
        <f aca="false" ca="true" dt2D="false" dtr="false" t="normal">SUMPRODUCT(BQ165:BQ166, BQ169:BQ170)*'Периоды'!BP$39</f>
        <v>0</v>
      </c>
      <c r="BR171" s="572" t="n">
        <f aca="false" ca="true" dt2D="false" dtr="false" t="normal">SUMPRODUCT(BR165:BR166, BR169:BR170)*'Периоды'!BQ$39</f>
        <v>0</v>
      </c>
      <c r="BS171" s="572" t="n">
        <f aca="false" ca="true" dt2D="false" dtr="false" t="normal">SUMPRODUCT(BS165:BS166, BS169:BS170)*'Периоды'!BR$39</f>
        <v>0</v>
      </c>
      <c r="BT171" s="572" t="n">
        <f aca="false" ca="true" dt2D="false" dtr="false" t="normal">SUMPRODUCT(BT165:BT166, BT169:BT170)*'Периоды'!BS$39</f>
        <v>0</v>
      </c>
    </row>
    <row outlineLevel="0" r="172">
      <c r="I172" s="429" t="s">
        <v>493</v>
      </c>
    </row>
    <row outlineLevel="0" r="173">
      <c r="I173" s="436" t="s">
        <v>494</v>
      </c>
    </row>
  </sheetData>
  <mergeCells count="6">
    <mergeCell ref="I5:BT5"/>
    <mergeCell ref="I2:I3"/>
    <mergeCell ref="J2:J3"/>
    <mergeCell ref="K2:K3"/>
    <mergeCell ref="L2:L3"/>
    <mergeCell ref="M2:BT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16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189"/>
  <sheetViews>
    <sheetView showZeros="true" workbookViewId="0">
      <pane activePane="bottomRight" state="frozen" topLeftCell="K6" xSplit="10" ySplit="5"/>
    </sheetView>
  </sheetViews>
  <sheetFormatPr baseColWidth="8" customHeight="false" defaultColWidth="8.85546864361033" defaultRowHeight="16.5" zeroHeight="false"/>
  <cols>
    <col customWidth="true" hidden="true" max="3" min="1" outlineLevel="1" style="482" width="2.71093745638684"/>
    <col customWidth="true" hidden="true" max="7" min="4" outlineLevel="1" style="548" width="2.71093745638684"/>
    <col customWidth="true" max="8" min="8" outlineLevel="0" style="591" width="3.14062497092456"/>
    <col customWidth="true" max="9" min="9" outlineLevel="0" style="1" width="51.2851558198157"/>
    <col customWidth="true" max="10" min="10" outlineLevel="0" style="1" width="20.7109371180545"/>
    <col customWidth="true" max="11" min="11" outlineLevel="0" style="1" width="25.2851554814833"/>
    <col customWidth="true" max="12" min="12" outlineLevel="0" style="1" width="14.5703129929608"/>
    <col customWidth="true" max="32" min="13" outlineLevel="0" style="1" width="14.7109374563868"/>
    <col customWidth="true" max="33" min="33" outlineLevel="0" style="1" width="11.4257816365712"/>
    <col customWidth="true" max="50" min="34" outlineLevel="0" style="1" width="14.2851556506495"/>
    <col customWidth="true" max="72" min="51" outlineLevel="0" style="1" width="11.4257816365712"/>
    <col bestFit="true" customWidth="true" max="1024" min="73" outlineLevel="0" style="1" width="8.85546864361033"/>
  </cols>
  <sheetData>
    <row ht="33.75" outlineLevel="0" r="1">
      <c r="A1" s="395" t="n"/>
      <c r="B1" s="395" t="n"/>
      <c r="C1" s="395" t="n"/>
      <c r="D1" s="395" t="n"/>
      <c r="E1" s="395" t="n"/>
      <c r="F1" s="395" t="n"/>
      <c r="G1" s="395" t="n"/>
      <c r="H1" s="395" t="n"/>
      <c r="I1" s="18" t="s">
        <v>806</v>
      </c>
      <c r="J1" s="42" t="n"/>
      <c r="K1" s="124" t="n"/>
      <c r="L1" s="19" t="str">
        <f aca="false" ca="false" dt2D="false" dtr="false" t="normal">'Контроль'!$D$4</f>
        <v>тыс. руб.</v>
      </c>
      <c r="M1" s="636" t="n"/>
      <c r="N1" s="636" t="n"/>
      <c r="O1" s="636" t="n"/>
      <c r="P1" s="636" t="n"/>
      <c r="Q1" s="636" t="n"/>
      <c r="R1" s="636" t="n"/>
      <c r="S1" s="636" t="n"/>
      <c r="T1" s="636" t="n"/>
      <c r="U1" s="636" t="n"/>
      <c r="V1" s="636" t="n"/>
      <c r="W1" s="636" t="n"/>
      <c r="X1" s="636" t="n"/>
      <c r="Y1" s="636" t="n"/>
      <c r="Z1" s="636" t="n"/>
      <c r="AA1" s="636" t="n"/>
      <c r="AB1" s="636" t="n"/>
      <c r="AC1" s="636" t="n"/>
      <c r="AD1" s="636" t="n"/>
      <c r="AE1" s="636" t="n"/>
      <c r="AF1" s="636" t="n"/>
      <c r="AG1" s="636" t="n"/>
      <c r="AH1" s="636" t="n"/>
      <c r="AI1" s="636" t="n"/>
      <c r="AJ1" s="636" t="n"/>
      <c r="AK1" s="636" t="n"/>
      <c r="AL1" s="636" t="n"/>
      <c r="AM1" s="636" t="n"/>
      <c r="AN1" s="636" t="n"/>
      <c r="AO1" s="636" t="n"/>
      <c r="AP1" s="636" t="n"/>
    </row>
    <row customHeight="true" ht="17.4500007629395" outlineLevel="0" r="2">
      <c r="I2" s="438" t="s">
        <v>390</v>
      </c>
      <c r="J2" s="378" t="s">
        <v>532</v>
      </c>
      <c r="K2" s="378" t="s">
        <v>807</v>
      </c>
      <c r="L2" s="378" t="s">
        <v>393</v>
      </c>
      <c r="M2" s="380" t="s">
        <v>394</v>
      </c>
      <c r="N2" s="381" t="s"/>
      <c r="O2" s="381" t="s"/>
      <c r="P2" s="381" t="s"/>
      <c r="Q2" s="381" t="s"/>
      <c r="R2" s="381" t="s"/>
      <c r="S2" s="381" t="s"/>
      <c r="T2" s="381" t="s"/>
      <c r="U2" s="381" t="s"/>
      <c r="V2" s="381" t="s"/>
      <c r="W2" s="381" t="s"/>
      <c r="X2" s="381" t="s"/>
      <c r="Y2" s="381" t="s"/>
      <c r="Z2" s="381" t="s"/>
      <c r="AA2" s="381" t="s"/>
      <c r="AB2" s="381" t="s"/>
      <c r="AC2" s="381" t="s"/>
      <c r="AD2" s="381" t="s"/>
      <c r="AE2" s="381" t="s"/>
      <c r="AF2" s="381" t="s"/>
      <c r="AG2" s="381" t="s"/>
      <c r="AH2" s="381" t="s"/>
      <c r="AI2" s="381" t="s"/>
      <c r="AJ2" s="381" t="s"/>
      <c r="AK2" s="381" t="s"/>
      <c r="AL2" s="381" t="s"/>
      <c r="AM2" s="381" t="s"/>
      <c r="AN2" s="381" t="s"/>
      <c r="AO2" s="381" t="s"/>
      <c r="AP2" s="381" t="s"/>
      <c r="AQ2" s="381" t="s"/>
      <c r="AR2" s="381" t="s"/>
      <c r="AS2" s="381" t="s"/>
      <c r="AT2" s="381" t="s"/>
      <c r="AU2" s="381" t="s"/>
      <c r="AV2" s="381" t="s"/>
      <c r="AW2" s="381" t="s"/>
      <c r="AX2" s="381" t="s"/>
      <c r="AY2" s="381" t="s"/>
      <c r="AZ2" s="381" t="s"/>
      <c r="BA2" s="381" t="s"/>
      <c r="BB2" s="381" t="s"/>
      <c r="BC2" s="381" t="s"/>
      <c r="BD2" s="381" t="s"/>
      <c r="BE2" s="381" t="s"/>
      <c r="BF2" s="381" t="s"/>
      <c r="BG2" s="381" t="s"/>
      <c r="BH2" s="381" t="s"/>
      <c r="BI2" s="381" t="s"/>
      <c r="BJ2" s="381" t="s"/>
      <c r="BK2" s="381" t="s"/>
      <c r="BL2" s="381" t="s"/>
      <c r="BM2" s="381" t="s"/>
      <c r="BN2" s="381" t="s"/>
      <c r="BO2" s="381" t="s"/>
      <c r="BP2" s="381" t="s"/>
      <c r="BQ2" s="381" t="s"/>
      <c r="BR2" s="381" t="s"/>
      <c r="BS2" s="381" t="s"/>
      <c r="BT2" s="382" t="s"/>
    </row>
    <row customHeight="true" ht="12.6000003814697" outlineLevel="0" r="3">
      <c r="A3" s="482" t="s">
        <v>395</v>
      </c>
      <c r="B3" s="482" t="s">
        <v>395</v>
      </c>
      <c r="C3" s="482" t="s">
        <v>397</v>
      </c>
      <c r="D3" s="688" t="s">
        <v>391</v>
      </c>
      <c r="E3" s="548" t="s">
        <v>624</v>
      </c>
      <c r="F3" s="548" t="s">
        <v>398</v>
      </c>
      <c r="G3" s="548" t="s">
        <v>399</v>
      </c>
      <c r="I3" s="439" t="s"/>
      <c r="J3" s="386" t="s"/>
      <c r="K3" s="386" t="s"/>
      <c r="L3" s="386" t="s"/>
      <c r="M3" s="380" t="str">
        <f aca="false" ca="false" dt2D="false" dtr="false" t="normal">'Периоды'!L37</f>
        <v>декабрь 1899</v>
      </c>
      <c r="N3" s="380" t="str">
        <f aca="false" ca="false" dt2D="false" dtr="false" t="normal">'Периоды'!M37</f>
        <v>январь 1900</v>
      </c>
      <c r="O3" s="380" t="str">
        <f aca="false" ca="false" dt2D="false" dtr="false" t="normal">'Периоды'!N37</f>
        <v>февраль 1900</v>
      </c>
      <c r="P3" s="380" t="str">
        <f aca="false" ca="false" dt2D="false" dtr="false" t="normal">'Периоды'!O37</f>
        <v>март 1900</v>
      </c>
      <c r="Q3" s="380" t="str">
        <f aca="false" ca="false" dt2D="false" dtr="false" t="normal">'Периоды'!P37</f>
        <v>апрель 1900</v>
      </c>
      <c r="R3" s="380" t="str">
        <f aca="false" ca="false" dt2D="false" dtr="false" t="normal">'Периоды'!Q37</f>
        <v>май 1900</v>
      </c>
      <c r="S3" s="380" t="str">
        <f aca="false" ca="false" dt2D="false" dtr="false" t="normal">'Периоды'!R37</f>
        <v>июнь 1900</v>
      </c>
      <c r="T3" s="380" t="str">
        <f aca="false" ca="false" dt2D="false" dtr="false" t="normal">'Периоды'!S37</f>
        <v>июль 1900</v>
      </c>
      <c r="U3" s="380" t="str">
        <f aca="false" ca="false" dt2D="false" dtr="false" t="normal">'Периоды'!T37</f>
        <v>август 1900</v>
      </c>
      <c r="V3" s="380" t="str">
        <f aca="false" ca="false" dt2D="false" dtr="false" t="normal">'Периоды'!U37</f>
        <v>сентябрь 1900</v>
      </c>
      <c r="W3" s="380" t="str">
        <f aca="false" ca="false" dt2D="false" dtr="false" t="normal">'Периоды'!V37</f>
        <v>октябрь 1900</v>
      </c>
      <c r="X3" s="380" t="str">
        <f aca="false" ca="false" dt2D="false" dtr="false" t="normal">'Периоды'!W37</f>
        <v>ноябрь 1900</v>
      </c>
      <c r="Y3" s="380" t="str">
        <f aca="false" ca="false" dt2D="false" dtr="false" t="normal">'Периоды'!X37</f>
        <v>1 квартал 1901</v>
      </c>
      <c r="Z3" s="380" t="str">
        <f aca="false" ca="false" dt2D="false" dtr="false" t="normal">'Периоды'!Y37</f>
        <v>2 квартал 1901</v>
      </c>
      <c r="AA3" s="380" t="str">
        <f aca="false" ca="false" dt2D="false" dtr="false" t="normal">'Периоды'!Z37</f>
        <v>3 квартал 1901</v>
      </c>
      <c r="AB3" s="380" t="str">
        <f aca="false" ca="false" dt2D="false" dtr="false" t="normal">'Периоды'!AA37</f>
        <v>4 квартал 1901</v>
      </c>
      <c r="AC3" s="380" t="n">
        <f aca="false" ca="false" dt2D="false" dtr="false" t="normal">'Периоды'!AB37</f>
        <v>1902</v>
      </c>
      <c r="AD3" s="380" t="n">
        <f aca="false" ca="false" dt2D="false" dtr="false" t="normal">'Периоды'!AC37</f>
        <v>1903</v>
      </c>
      <c r="AE3" s="380" t="n">
        <f aca="false" ca="false" dt2D="false" dtr="false" t="normal">'Периоды'!AD37</f>
        <v>1904</v>
      </c>
      <c r="AF3" s="380" t="n">
        <f aca="false" ca="false" dt2D="false" dtr="false" t="normal">'Периоды'!AE37</f>
        <v>1905</v>
      </c>
      <c r="AG3" s="380" t="n">
        <f aca="false" ca="false" dt2D="false" dtr="false" t="normal">'Периоды'!AF37</f>
        <v>1906</v>
      </c>
      <c r="AH3" s="380" t="n">
        <f aca="false" ca="false" dt2D="false" dtr="false" t="normal">'Периоды'!AG37</f>
        <v>1907</v>
      </c>
      <c r="AI3" s="380" t="n">
        <f aca="false" ca="false" dt2D="false" dtr="false" t="normal">'Периоды'!AH37</f>
        <v>1908</v>
      </c>
      <c r="AJ3" s="380" t="n">
        <f aca="false" ca="false" dt2D="false" dtr="false" t="normal">'Периоды'!AI37</f>
        <v>1909</v>
      </c>
      <c r="AK3" s="380" t="n">
        <f aca="false" ca="false" dt2D="false" dtr="false" t="normal">'Периоды'!AJ37</f>
        <v>1910</v>
      </c>
      <c r="AL3" s="380" t="n">
        <f aca="false" ca="false" dt2D="false" dtr="false" t="normal">'Периоды'!AK37</f>
        <v>1911</v>
      </c>
      <c r="AM3" s="380" t="n">
        <f aca="false" ca="false" dt2D="false" dtr="false" t="normal">'Периоды'!AL37</f>
        <v>1912</v>
      </c>
      <c r="AN3" s="380" t="n">
        <f aca="false" ca="false" dt2D="false" dtr="false" t="normal">'Периоды'!AM37</f>
        <v>1913</v>
      </c>
      <c r="AO3" s="380" t="n">
        <f aca="false" ca="false" dt2D="false" dtr="false" t="normal">'Периоды'!AN37</f>
        <v>1914</v>
      </c>
      <c r="AP3" s="380" t="n">
        <f aca="false" ca="false" dt2D="false" dtr="false" t="normal">'Периоды'!AO37</f>
        <v>1915</v>
      </c>
      <c r="AQ3" s="380" t="n">
        <f aca="false" ca="false" dt2D="false" dtr="false" t="normal">'Периоды'!AP37</f>
        <v>1916</v>
      </c>
      <c r="AR3" s="380" t="n">
        <f aca="false" ca="false" dt2D="false" dtr="false" t="normal">'Периоды'!AQ37</f>
        <v>1917</v>
      </c>
      <c r="AS3" s="380" t="n">
        <f aca="false" ca="false" dt2D="false" dtr="false" t="normal">'Периоды'!AR37</f>
        <v>1918</v>
      </c>
      <c r="AT3" s="380" t="n">
        <f aca="false" ca="false" dt2D="false" dtr="false" t="normal">'Периоды'!AS37</f>
        <v>1919</v>
      </c>
      <c r="AU3" s="380" t="n">
        <f aca="false" ca="false" dt2D="false" dtr="false" t="normal">'Периоды'!AT37</f>
        <v>1920</v>
      </c>
      <c r="AV3" s="380" t="n">
        <f aca="false" ca="false" dt2D="false" dtr="false" t="normal">'Периоды'!AU37</f>
        <v>1921</v>
      </c>
      <c r="AW3" s="380" t="n">
        <f aca="false" ca="false" dt2D="false" dtr="false" t="normal">'Периоды'!AV37</f>
        <v>1922</v>
      </c>
      <c r="AX3" s="380" t="n">
        <f aca="false" ca="false" dt2D="false" dtr="false" t="normal">'Периоды'!AW37</f>
        <v>1923</v>
      </c>
      <c r="AY3" s="380" t="n">
        <f aca="false" ca="false" dt2D="false" dtr="false" t="normal">'Периоды'!AX37</f>
        <v>1924</v>
      </c>
      <c r="AZ3" s="380" t="n">
        <f aca="false" ca="false" dt2D="false" dtr="false" t="normal">'Периоды'!AY37</f>
        <v>1925</v>
      </c>
      <c r="BA3" s="380" t="n">
        <f aca="false" ca="false" dt2D="false" dtr="false" t="normal">'Периоды'!AZ37</f>
        <v>1926</v>
      </c>
      <c r="BB3" s="380" t="n">
        <f aca="false" ca="false" dt2D="false" dtr="false" t="normal">'Периоды'!BA37</f>
        <v>1927</v>
      </c>
      <c r="BC3" s="380" t="n">
        <f aca="false" ca="false" dt2D="false" dtr="false" t="normal">'Периоды'!BB37</f>
        <v>1928</v>
      </c>
      <c r="BD3" s="380" t="n">
        <f aca="false" ca="false" dt2D="false" dtr="false" t="normal">'Периоды'!BC37</f>
        <v>1929</v>
      </c>
      <c r="BE3" s="380" t="n">
        <f aca="false" ca="false" dt2D="false" dtr="false" t="normal">'Периоды'!BD37</f>
        <v>1930</v>
      </c>
      <c r="BF3" s="380" t="n">
        <f aca="false" ca="false" dt2D="false" dtr="false" t="normal">'Периоды'!BE37</f>
        <v>1931</v>
      </c>
      <c r="BG3" s="380" t="n">
        <f aca="false" ca="false" dt2D="false" dtr="false" t="normal">'Периоды'!BF37</f>
        <v>1932</v>
      </c>
      <c r="BH3" s="380" t="n">
        <f aca="false" ca="false" dt2D="false" dtr="false" t="normal">'Периоды'!BG37</f>
        <v>1933</v>
      </c>
      <c r="BI3" s="380" t="n">
        <f aca="false" ca="false" dt2D="false" dtr="false" t="normal">'Периоды'!BH37</f>
        <v>1934</v>
      </c>
      <c r="BJ3" s="380" t="n">
        <f aca="false" ca="false" dt2D="false" dtr="false" t="normal">'Периоды'!BI37</f>
        <v>1935</v>
      </c>
      <c r="BK3" s="380" t="n">
        <f aca="false" ca="false" dt2D="false" dtr="false" t="normal">'Периоды'!BJ37</f>
        <v>1936</v>
      </c>
      <c r="BL3" s="380" t="n">
        <f aca="false" ca="false" dt2D="false" dtr="false" t="normal">'Периоды'!BK37</f>
        <v>1937</v>
      </c>
      <c r="BM3" s="380" t="n">
        <f aca="false" ca="false" dt2D="false" dtr="false" t="normal">'Периоды'!BL37</f>
        <v>1938</v>
      </c>
      <c r="BN3" s="380" t="n">
        <f aca="false" ca="false" dt2D="false" dtr="false" t="normal">'Периоды'!BM37</f>
        <v>1939</v>
      </c>
      <c r="BO3" s="380" t="n">
        <f aca="false" ca="false" dt2D="false" dtr="false" t="normal">'Периоды'!BN37</f>
        <v>1940</v>
      </c>
      <c r="BP3" s="380" t="n">
        <f aca="false" ca="false" dt2D="false" dtr="false" t="normal">'Периоды'!BO37</f>
        <v>1941</v>
      </c>
      <c r="BQ3" s="380" t="n">
        <f aca="false" ca="false" dt2D="false" dtr="false" t="normal">'Периоды'!BP37</f>
        <v>1942</v>
      </c>
      <c r="BR3" s="380" t="n">
        <f aca="false" ca="false" dt2D="false" dtr="false" t="normal">'Периоды'!BQ37</f>
        <v>1943</v>
      </c>
      <c r="BS3" s="380" t="n">
        <f aca="false" ca="false" dt2D="false" dtr="false" t="normal">'Периоды'!BR37</f>
        <v>1944</v>
      </c>
      <c r="BT3" s="380" t="n">
        <f aca="false" ca="false" dt2D="false" dtr="false" t="normal">'Периоды'!BS37</f>
        <v>1945</v>
      </c>
    </row>
    <row customFormat="true" ht="16.5" outlineLevel="0" r="4" s="361">
      <c r="A4" s="482" t="n"/>
      <c r="B4" s="482" t="n"/>
      <c r="C4" s="482" t="n"/>
      <c r="D4" s="548" t="n"/>
      <c r="E4" s="548" t="n"/>
      <c r="F4" s="548" t="n"/>
      <c r="G4" s="548" t="n"/>
      <c r="H4" s="591" t="n"/>
      <c r="I4" s="689" t="n"/>
      <c r="J4" s="690" t="n"/>
      <c r="K4" s="690" t="n"/>
      <c r="L4" s="638" t="n"/>
      <c r="M4" s="639" t="n"/>
      <c r="N4" s="639" t="n"/>
      <c r="O4" s="639" t="n"/>
      <c r="P4" s="639" t="n"/>
      <c r="Q4" s="639" t="n"/>
      <c r="R4" s="639" t="n"/>
      <c r="S4" s="639" t="n"/>
      <c r="T4" s="639" t="n"/>
      <c r="U4" s="639" t="n"/>
      <c r="V4" s="639" t="n"/>
      <c r="W4" s="639" t="n"/>
      <c r="X4" s="639" t="n"/>
      <c r="Y4" s="639" t="n"/>
      <c r="Z4" s="639" t="n"/>
      <c r="AA4" s="639" t="n"/>
      <c r="AB4" s="639" t="n"/>
      <c r="AC4" s="639" t="n"/>
      <c r="AD4" s="639" t="n"/>
      <c r="AE4" s="639" t="n"/>
      <c r="AF4" s="639" t="n"/>
      <c r="AG4" s="639" t="n"/>
      <c r="AH4" s="639" t="n"/>
      <c r="AI4" s="639" t="n"/>
      <c r="AJ4" s="639" t="n"/>
      <c r="AK4" s="639" t="n"/>
      <c r="AL4" s="639" t="n"/>
      <c r="AM4" s="639" t="n"/>
      <c r="AN4" s="639" t="n"/>
      <c r="AO4" s="639" t="n"/>
      <c r="AP4" s="639" t="n"/>
      <c r="AQ4" s="639" t="n"/>
      <c r="AR4" s="639" t="n"/>
      <c r="AS4" s="639" t="n"/>
      <c r="AT4" s="639" t="n"/>
      <c r="AU4" s="639" t="n"/>
      <c r="AV4" s="639" t="n"/>
      <c r="AW4" s="639" t="n"/>
      <c r="AX4" s="639" t="n"/>
      <c r="AY4" s="639" t="n"/>
      <c r="AZ4" s="639" t="n"/>
      <c r="BA4" s="639" t="n"/>
      <c r="BB4" s="639" t="n"/>
      <c r="BC4" s="639" t="n"/>
      <c r="BD4" s="639" t="n"/>
      <c r="BE4" s="639" t="n"/>
      <c r="BF4" s="639" t="n"/>
      <c r="BG4" s="639" t="n"/>
      <c r="BH4" s="639" t="n"/>
      <c r="BI4" s="639" t="n"/>
      <c r="BJ4" s="639" t="n"/>
      <c r="BK4" s="639" t="n"/>
      <c r="BL4" s="639" t="n"/>
      <c r="BM4" s="639" t="n"/>
      <c r="BN4" s="639" t="n"/>
      <c r="BO4" s="639" t="n"/>
      <c r="BP4" s="639" t="n"/>
      <c r="BQ4" s="639" t="n"/>
      <c r="BR4" s="639" t="n"/>
      <c r="BS4" s="639" t="n"/>
      <c r="BT4" s="639" t="n"/>
    </row>
    <row customFormat="true" ht="27" outlineLevel="0" r="5" s="361">
      <c r="A5" s="482" t="n"/>
      <c r="B5" s="482" t="n"/>
      <c r="C5" s="482" t="n"/>
      <c r="D5" s="548" t="n"/>
      <c r="E5" s="548" t="n"/>
      <c r="F5" s="548" t="n"/>
      <c r="G5" s="548" t="n"/>
      <c r="H5" s="591" t="n"/>
      <c r="I5" s="108" t="s">
        <v>808</v>
      </c>
      <c r="J5" s="109" t="s"/>
      <c r="K5" s="109" t="s"/>
      <c r="L5" s="109" t="s"/>
      <c r="M5" s="109" t="s"/>
      <c r="N5" s="109" t="s"/>
      <c r="O5" s="109" t="s"/>
      <c r="P5" s="109" t="s"/>
      <c r="Q5" s="109" t="s"/>
      <c r="R5" s="109" t="s"/>
      <c r="S5" s="109" t="s"/>
      <c r="T5" s="109" t="s"/>
      <c r="U5" s="109" t="s"/>
      <c r="V5" s="109" t="s"/>
      <c r="W5" s="109" t="s"/>
      <c r="X5" s="109" t="s"/>
      <c r="Y5" s="109" t="s"/>
      <c r="Z5" s="110" t="s"/>
      <c r="AG5" s="537" t="n"/>
    </row>
    <row customFormat="true" ht="18" outlineLevel="0" r="6" s="361">
      <c r="A6" s="482" t="n"/>
      <c r="B6" s="482" t="n"/>
      <c r="C6" s="482" t="n"/>
      <c r="D6" s="548" t="n"/>
      <c r="E6" s="548" t="n"/>
      <c r="F6" s="548" t="n"/>
      <c r="G6" s="548" t="n"/>
      <c r="H6" s="591" t="n"/>
      <c r="I6" s="445" t="n"/>
      <c r="J6" s="538" t="n"/>
      <c r="K6" s="538" t="n"/>
      <c r="L6" s="538" t="n"/>
      <c r="AG6" s="537" t="n"/>
    </row>
    <row customFormat="true" ht="17.25" outlineLevel="0" r="7" s="361">
      <c r="A7" s="482" t="s">
        <v>809</v>
      </c>
      <c r="B7" s="482" t="s">
        <v>810</v>
      </c>
      <c r="C7" s="482" t="n"/>
      <c r="D7" s="548" t="s">
        <v>500</v>
      </c>
      <c r="E7" s="548" t="n"/>
      <c r="F7" s="548" t="n"/>
      <c r="G7" s="548" t="n"/>
      <c r="H7" s="591" t="n"/>
      <c r="I7" s="409" t="s">
        <v>338</v>
      </c>
      <c r="J7" s="538" t="n"/>
      <c r="K7" s="538" t="n"/>
      <c r="L7" s="643" t="n">
        <f aca="false" ca="false" dt2D="false" dtr="false" t="normal">SUM(L9:L14)</f>
        <v>0</v>
      </c>
      <c r="M7" s="644" t="n">
        <f aca="false" ca="false" dt2D="false" dtr="false" t="normal">SUM(M9:M14)</f>
        <v>0</v>
      </c>
      <c r="N7" s="644" t="n">
        <f aca="false" ca="false" dt2D="false" dtr="false" t="normal">SUM(N9:N14)</f>
        <v>0</v>
      </c>
      <c r="O7" s="644" t="n">
        <f aca="false" ca="false" dt2D="false" dtr="false" t="normal">SUM(O9:O14)</f>
        <v>0</v>
      </c>
      <c r="P7" s="644" t="n">
        <f aca="false" ca="false" dt2D="false" dtr="false" t="normal">SUM(P9:P14)</f>
        <v>0</v>
      </c>
      <c r="Q7" s="644" t="n">
        <f aca="false" ca="false" dt2D="false" dtr="false" t="normal">SUM(Q9:Q14)</f>
        <v>0</v>
      </c>
      <c r="R7" s="644" t="n">
        <f aca="false" ca="false" dt2D="false" dtr="false" t="normal">SUM(R9:R14)</f>
        <v>0</v>
      </c>
      <c r="S7" s="644" t="n">
        <f aca="false" ca="false" dt2D="false" dtr="false" t="normal">SUM(S9:S14)</f>
        <v>0</v>
      </c>
      <c r="T7" s="644" t="n">
        <f aca="false" ca="false" dt2D="false" dtr="false" t="normal">SUM(T9:T14)</f>
        <v>0</v>
      </c>
      <c r="U7" s="644" t="n">
        <f aca="false" ca="false" dt2D="false" dtr="false" t="normal">SUM(U9:U14)</f>
        <v>0</v>
      </c>
      <c r="V7" s="644" t="n">
        <f aca="false" ca="false" dt2D="false" dtr="false" t="normal">SUM(V9:V14)</f>
        <v>0</v>
      </c>
      <c r="W7" s="644" t="n">
        <f aca="false" ca="false" dt2D="false" dtr="false" t="normal">SUM(W9:W14)</f>
        <v>0</v>
      </c>
      <c r="X7" s="644" t="n">
        <f aca="false" ca="false" dt2D="false" dtr="false" t="normal">SUM(X9:X14)</f>
        <v>0</v>
      </c>
      <c r="Y7" s="644" t="n">
        <f aca="false" ca="false" dt2D="false" dtr="false" t="normal">SUM(Y9:Y14)</f>
        <v>0</v>
      </c>
      <c r="Z7" s="644" t="n">
        <f aca="false" ca="false" dt2D="false" dtr="false" t="normal">SUM(Z9:Z14)</f>
        <v>0</v>
      </c>
      <c r="AA7" s="644" t="n">
        <f aca="false" ca="false" dt2D="false" dtr="false" t="normal">SUM(AA9:AA14)</f>
        <v>0</v>
      </c>
      <c r="AB7" s="644" t="n">
        <f aca="false" ca="false" dt2D="false" dtr="false" t="normal">SUM(AB9:AB14)</f>
        <v>0</v>
      </c>
      <c r="AC7" s="644" t="n">
        <f aca="false" ca="false" dt2D="false" dtr="false" t="normal">SUM(AC9:AC14)</f>
        <v>0</v>
      </c>
      <c r="AD7" s="644" t="n">
        <f aca="false" ca="false" dt2D="false" dtr="false" t="normal">SUM(AD9:AD14)</f>
        <v>0</v>
      </c>
      <c r="AE7" s="644" t="n">
        <f aca="false" ca="false" dt2D="false" dtr="false" t="normal">SUM(AE9:AE14)</f>
        <v>0</v>
      </c>
      <c r="AF7" s="644" t="n">
        <f aca="false" ca="false" dt2D="false" dtr="false" t="normal">SUM(AF9:AF14)</f>
        <v>0</v>
      </c>
      <c r="AG7" s="645" t="n">
        <f aca="false" ca="false" dt2D="false" dtr="false" t="normal">SUM(AG9:AG14)</f>
        <v>0</v>
      </c>
      <c r="AH7" s="644" t="n">
        <f aca="false" ca="false" dt2D="false" dtr="false" t="normal">SUM(AH9:AH14)</f>
        <v>0</v>
      </c>
      <c r="AI7" s="644" t="n">
        <f aca="false" ca="false" dt2D="false" dtr="false" t="normal">SUM(AI9:AI14)</f>
        <v>0</v>
      </c>
      <c r="AJ7" s="644" t="n">
        <f aca="false" ca="false" dt2D="false" dtr="false" t="normal">SUM(AJ9:AJ14)</f>
        <v>0</v>
      </c>
      <c r="AK7" s="644" t="n">
        <f aca="false" ca="false" dt2D="false" dtr="false" t="normal">SUM(AK9:AK14)</f>
        <v>0</v>
      </c>
      <c r="AL7" s="644" t="n">
        <f aca="false" ca="false" dt2D="false" dtr="false" t="normal">SUM(AL9:AL14)</f>
        <v>0</v>
      </c>
      <c r="AM7" s="644" t="n">
        <f aca="false" ca="false" dt2D="false" dtr="false" t="normal">SUM(AM9:AM14)</f>
        <v>0</v>
      </c>
      <c r="AN7" s="644" t="n">
        <f aca="false" ca="false" dt2D="false" dtr="false" t="normal">SUM(AN9:AN14)</f>
        <v>0</v>
      </c>
      <c r="AO7" s="644" t="n">
        <f aca="false" ca="false" dt2D="false" dtr="false" t="normal">SUM(AO9:AO14)</f>
        <v>0</v>
      </c>
      <c r="AP7" s="644" t="n">
        <f aca="false" ca="false" dt2D="false" dtr="false" t="normal">SUM(AP9:AP14)</f>
        <v>0</v>
      </c>
      <c r="AQ7" s="644" t="n">
        <f aca="false" ca="false" dt2D="false" dtr="false" t="normal">SUM(AQ9:AQ14)</f>
        <v>0</v>
      </c>
      <c r="AR7" s="644" t="n">
        <f aca="false" ca="false" dt2D="false" dtr="false" t="normal">SUM(AR9:AR14)</f>
        <v>0</v>
      </c>
      <c r="AS7" s="644" t="n">
        <f aca="false" ca="false" dt2D="false" dtr="false" t="normal">SUM(AS9:AS14)</f>
        <v>0</v>
      </c>
      <c r="AT7" s="644" t="n">
        <f aca="false" ca="false" dt2D="false" dtr="false" t="normal">SUM(AT9:AT14)</f>
        <v>0</v>
      </c>
      <c r="AU7" s="644" t="n">
        <f aca="false" ca="false" dt2D="false" dtr="false" t="normal">SUM(AU9:AU14)</f>
        <v>0</v>
      </c>
      <c r="AV7" s="644" t="n">
        <f aca="false" ca="false" dt2D="false" dtr="false" t="normal">SUM(AV9:AV14)</f>
        <v>0</v>
      </c>
      <c r="AW7" s="644" t="n">
        <f aca="false" ca="false" dt2D="false" dtr="false" t="normal">SUM(AW9:AW14)</f>
        <v>0</v>
      </c>
      <c r="AX7" s="644" t="n">
        <f aca="false" ca="false" dt2D="false" dtr="false" t="normal">SUM(AX9:AX14)</f>
        <v>0</v>
      </c>
      <c r="AY7" s="644" t="n">
        <f aca="false" ca="false" dt2D="false" dtr="false" t="normal">SUM(AY9:AY14)</f>
        <v>0</v>
      </c>
      <c r="AZ7" s="644" t="n">
        <f aca="false" ca="false" dt2D="false" dtr="false" t="normal">SUM(AZ9:AZ14)</f>
        <v>0</v>
      </c>
      <c r="BA7" s="644" t="n">
        <f aca="false" ca="false" dt2D="false" dtr="false" t="normal">SUM(BA9:BA14)</f>
        <v>0</v>
      </c>
      <c r="BB7" s="644" t="n">
        <f aca="false" ca="false" dt2D="false" dtr="false" t="normal">SUM(BB9:BB14)</f>
        <v>0</v>
      </c>
      <c r="BC7" s="644" t="n">
        <f aca="false" ca="false" dt2D="false" dtr="false" t="normal">SUM(BC9:BC14)</f>
        <v>0</v>
      </c>
      <c r="BD7" s="644" t="n">
        <f aca="false" ca="false" dt2D="false" dtr="false" t="normal">SUM(BD9:BD14)</f>
        <v>0</v>
      </c>
      <c r="BE7" s="644" t="n">
        <f aca="false" ca="false" dt2D="false" dtr="false" t="normal">SUM(BE9:BE14)</f>
        <v>0</v>
      </c>
      <c r="BF7" s="644" t="n">
        <f aca="false" ca="false" dt2D="false" dtr="false" t="normal">SUM(BF9:BF14)</f>
        <v>0</v>
      </c>
      <c r="BG7" s="644" t="n">
        <f aca="false" ca="false" dt2D="false" dtr="false" t="normal">SUM(BG9:BG14)</f>
        <v>0</v>
      </c>
      <c r="BH7" s="644" t="n">
        <f aca="false" ca="false" dt2D="false" dtr="false" t="normal">SUM(BH9:BH14)</f>
        <v>0</v>
      </c>
      <c r="BI7" s="644" t="n">
        <f aca="false" ca="false" dt2D="false" dtr="false" t="normal">SUM(BI9:BI14)</f>
        <v>0</v>
      </c>
      <c r="BJ7" s="644" t="n">
        <f aca="false" ca="false" dt2D="false" dtr="false" t="normal">SUM(BJ9:BJ14)</f>
        <v>0</v>
      </c>
      <c r="BK7" s="644" t="n">
        <f aca="false" ca="false" dt2D="false" dtr="false" t="normal">SUM(BK9:BK14)</f>
        <v>0</v>
      </c>
      <c r="BL7" s="644" t="n">
        <f aca="false" ca="false" dt2D="false" dtr="false" t="normal">SUM(BL9:BL14)</f>
        <v>0</v>
      </c>
      <c r="BM7" s="644" t="n">
        <f aca="false" ca="false" dt2D="false" dtr="false" t="normal">SUM(BM9:BM14)</f>
        <v>0</v>
      </c>
      <c r="BN7" s="644" t="n">
        <f aca="false" ca="false" dt2D="false" dtr="false" t="normal">SUM(BN9:BN14)</f>
        <v>0</v>
      </c>
      <c r="BO7" s="644" t="n">
        <f aca="false" ca="false" dt2D="false" dtr="false" t="normal">SUM(BO9:BO14)</f>
        <v>0</v>
      </c>
      <c r="BP7" s="644" t="n">
        <f aca="false" ca="false" dt2D="false" dtr="false" t="normal">SUM(BP9:BP14)</f>
        <v>0</v>
      </c>
      <c r="BQ7" s="644" t="n">
        <f aca="false" ca="false" dt2D="false" dtr="false" t="normal">SUM(BQ9:BQ14)</f>
        <v>0</v>
      </c>
      <c r="BR7" s="644" t="n">
        <f aca="false" ca="false" dt2D="false" dtr="false" t="normal">SUM(BR9:BR14)</f>
        <v>0</v>
      </c>
      <c r="BS7" s="644" t="n">
        <f aca="false" ca="false" dt2D="false" dtr="false" t="normal">SUM(BS9:BS14)</f>
        <v>0</v>
      </c>
      <c r="BT7" s="644" t="n">
        <f aca="false" ca="false" dt2D="false" dtr="false" t="normal">SUM(BT9:BT14)</f>
        <v>0</v>
      </c>
    </row>
    <row customFormat="true" hidden="true" ht="16.5" outlineLevel="1" r="8" s="100">
      <c r="A8" s="482" t="n"/>
      <c r="B8" s="482" t="n"/>
      <c r="C8" s="482" t="n"/>
      <c r="D8" s="548" t="n"/>
      <c r="E8" s="548" t="n"/>
      <c r="F8" s="548" t="n"/>
      <c r="G8" s="548" t="n"/>
      <c r="H8" s="591" t="n"/>
      <c r="I8" s="201" t="s">
        <v>744</v>
      </c>
      <c r="J8" s="525" t="n"/>
      <c r="K8" s="525" t="n"/>
      <c r="L8" s="644" t="n"/>
      <c r="M8" s="644" t="n"/>
      <c r="N8" s="644" t="n"/>
      <c r="O8" s="644" t="n"/>
      <c r="P8" s="644" t="n"/>
      <c r="Q8" s="644" t="n"/>
      <c r="R8" s="644" t="n"/>
      <c r="S8" s="644" t="n"/>
      <c r="T8" s="644" t="n"/>
      <c r="U8" s="644" t="n"/>
      <c r="V8" s="644" t="n"/>
      <c r="W8" s="644" t="n"/>
      <c r="X8" s="644" t="n"/>
      <c r="Y8" s="644" t="n"/>
      <c r="Z8" s="644" t="n"/>
      <c r="AA8" s="644" t="n"/>
      <c r="AB8" s="644" t="n"/>
      <c r="AC8" s="644" t="n"/>
      <c r="AD8" s="644" t="n"/>
      <c r="AE8" s="644" t="n"/>
      <c r="AF8" s="644" t="n"/>
      <c r="AG8" s="645" t="n"/>
      <c r="AH8" s="644" t="n"/>
      <c r="AI8" s="644" t="n"/>
      <c r="AJ8" s="644" t="n"/>
      <c r="AK8" s="644" t="n"/>
      <c r="AL8" s="644" t="n"/>
      <c r="AM8" s="644" t="n"/>
      <c r="AN8" s="644" t="n"/>
      <c r="AO8" s="644" t="n"/>
      <c r="AP8" s="644" t="n"/>
      <c r="AQ8" s="644" t="n"/>
      <c r="AR8" s="644" t="n"/>
      <c r="AS8" s="644" t="n"/>
      <c r="AT8" s="644" t="n"/>
      <c r="AU8" s="644" t="n"/>
      <c r="AV8" s="644" t="n"/>
      <c r="AW8" s="644" t="n"/>
      <c r="AX8" s="644" t="n"/>
      <c r="AY8" s="644" t="n"/>
      <c r="AZ8" s="644" t="n"/>
      <c r="BA8" s="644" t="n"/>
      <c r="BB8" s="644" t="n"/>
      <c r="BC8" s="644" t="n"/>
      <c r="BD8" s="644" t="n"/>
      <c r="BE8" s="644" t="n"/>
      <c r="BF8" s="644" t="n"/>
      <c r="BG8" s="644" t="n"/>
      <c r="BH8" s="644" t="n"/>
      <c r="BI8" s="644" t="n"/>
      <c r="BJ8" s="644" t="n"/>
      <c r="BK8" s="644" t="n"/>
      <c r="BL8" s="644" t="n"/>
      <c r="BM8" s="644" t="n"/>
      <c r="BN8" s="644" t="n"/>
      <c r="BO8" s="644" t="n"/>
      <c r="BP8" s="644" t="n"/>
      <c r="BQ8" s="644" t="n"/>
      <c r="BR8" s="644" t="n"/>
      <c r="BS8" s="644" t="n"/>
      <c r="BT8" s="644" t="n"/>
    </row>
    <row customFormat="true" hidden="true" ht="16.5" outlineLevel="1" r="9" s="100">
      <c r="A9" s="482" t="n"/>
      <c r="B9" s="482" t="n"/>
      <c r="C9" s="482" t="n"/>
      <c r="D9" s="548" t="n"/>
      <c r="E9" s="548" t="n"/>
      <c r="F9" s="548" t="n"/>
      <c r="G9" s="548" t="n"/>
      <c r="H9" s="591" t="n"/>
      <c r="I9" s="647" t="s">
        <v>745</v>
      </c>
      <c r="J9" s="525" t="n"/>
      <c r="K9" s="525" t="n"/>
      <c r="L9" s="643" t="n">
        <f aca="false" ca="false" dt2D="false" dtr="false" t="normal">SUM(M9:BT9)</f>
        <v>0</v>
      </c>
      <c r="M9" s="644" t="n">
        <f aca="false" ca="false" dt2D="false" dtr="false" t="normal">SUMIFS(M:M, $E:$E, $I9, $D:$D, $D$7, $A:$A, $A$7)</f>
        <v>0</v>
      </c>
      <c r="N9" s="644" t="n">
        <f aca="false" ca="false" dt2D="false" dtr="false" t="normal">SUMIFS(N:N, $E:$E, $I9, $D:$D, $D$7, $A:$A, $A$7)</f>
        <v>0</v>
      </c>
      <c r="O9" s="644" t="n">
        <f aca="false" ca="false" dt2D="false" dtr="false" t="normal">SUMIFS(O:O, $E:$E, $I9, $D:$D, $D$7, $A:$A, $A$7)</f>
        <v>0</v>
      </c>
      <c r="P9" s="644" t="n">
        <f aca="false" ca="false" dt2D="false" dtr="false" t="normal">SUMIFS(P:P, $E:$E, $I9, $D:$D, $D$7, $A:$A, $A$7)</f>
        <v>0</v>
      </c>
      <c r="Q9" s="644" t="n">
        <f aca="false" ca="false" dt2D="false" dtr="false" t="normal">SUMIFS(Q:Q, $E:$E, $I9, $D:$D, $D$7, $A:$A, $A$7)</f>
        <v>0</v>
      </c>
      <c r="R9" s="644" t="n">
        <f aca="false" ca="false" dt2D="false" dtr="false" t="normal">SUMIFS(R:R, $E:$E, $I9, $D:$D, $D$7, $A:$A, $A$7)</f>
        <v>0</v>
      </c>
      <c r="S9" s="644" t="n">
        <f aca="false" ca="false" dt2D="false" dtr="false" t="normal">SUMIFS(S:S, $E:$E, $I9, $D:$D, $D$7, $A:$A, $A$7)</f>
        <v>0</v>
      </c>
      <c r="T9" s="644" t="n">
        <f aca="false" ca="false" dt2D="false" dtr="false" t="normal">SUMIFS(T:T, $E:$E, $I9, $D:$D, $D$7, $A:$A, $A$7)</f>
        <v>0</v>
      </c>
      <c r="U9" s="644" t="n">
        <f aca="false" ca="false" dt2D="false" dtr="false" t="normal">SUMIFS(U:U, $E:$E, $I9, $D:$D, $D$7, $A:$A, $A$7)</f>
        <v>0</v>
      </c>
      <c r="V9" s="644" t="n">
        <f aca="false" ca="false" dt2D="false" dtr="false" t="normal">SUMIFS(V:V, $E:$E, $I9, $D:$D, $D$7, $A:$A, $A$7)</f>
        <v>0</v>
      </c>
      <c r="W9" s="644" t="n">
        <f aca="false" ca="false" dt2D="false" dtr="false" t="normal">SUMIFS(W:W, $E:$E, $I9, $D:$D, $D$7, $A:$A, $A$7)</f>
        <v>0</v>
      </c>
      <c r="X9" s="644" t="n">
        <f aca="false" ca="false" dt2D="false" dtr="false" t="normal">SUMIFS(X:X, $E:$E, $I9, $D:$D, $D$7, $A:$A, $A$7)</f>
        <v>0</v>
      </c>
      <c r="Y9" s="644" t="n">
        <f aca="false" ca="false" dt2D="false" dtr="false" t="normal">SUMIFS(Y:Y, $E:$E, $I9, $D:$D, $D$7, $A:$A, $A$7)</f>
        <v>0</v>
      </c>
      <c r="Z9" s="644" t="n">
        <f aca="false" ca="false" dt2D="false" dtr="false" t="normal">SUMIFS(Z:Z, $E:$E, $I9, $D:$D, $D$7, $A:$A, $A$7)</f>
        <v>0</v>
      </c>
      <c r="AA9" s="644" t="n">
        <f aca="false" ca="false" dt2D="false" dtr="false" t="normal">SUMIFS(AA:AA, $E:$E, $I9, $D:$D, $D$7, $A:$A, $A$7)</f>
        <v>0</v>
      </c>
      <c r="AB9" s="644" t="n">
        <f aca="false" ca="false" dt2D="false" dtr="false" t="normal">SUMIFS(AB:AB, $E:$E, $I9, $D:$D, $D$7, $A:$A, $A$7)</f>
        <v>0</v>
      </c>
      <c r="AC9" s="644" t="n">
        <f aca="false" ca="false" dt2D="false" dtr="false" t="normal">SUMIFS(AC:AC, $E:$E, $I9, $D:$D, $D$7, $A:$A, $A$7)</f>
        <v>0</v>
      </c>
      <c r="AD9" s="644" t="n">
        <f aca="false" ca="false" dt2D="false" dtr="false" t="normal">SUMIFS(AD:AD, $E:$E, $I9, $D:$D, $D$7, $A:$A, $A$7)</f>
        <v>0</v>
      </c>
      <c r="AE9" s="644" t="n">
        <f aca="false" ca="false" dt2D="false" dtr="false" t="normal">SUMIFS(AE:AE, $E:$E, $I9, $D:$D, $D$7, $A:$A, $A$7)</f>
        <v>0</v>
      </c>
      <c r="AF9" s="644" t="n">
        <f aca="false" ca="false" dt2D="false" dtr="false" t="normal">SUMIFS(AF:AF, $E:$E, $I9, $D:$D, $D$7, $A:$A, $A$7)</f>
        <v>0</v>
      </c>
      <c r="AG9" s="644" t="n">
        <f aca="false" ca="false" dt2D="false" dtr="false" t="normal">SUMIFS(AG:AG, $E:$E, $I9, $D:$D, $D$7, $A:$A, $A$7)</f>
        <v>0</v>
      </c>
      <c r="AH9" s="644" t="n">
        <f aca="false" ca="false" dt2D="false" dtr="false" t="normal">SUMIFS(AH:AH, $E:$E, $I9, $D:$D, $D$7, $A:$A, $A$7)</f>
        <v>0</v>
      </c>
      <c r="AI9" s="644" t="n">
        <f aca="false" ca="false" dt2D="false" dtr="false" t="normal">SUMIFS(AI:AI, $E:$E, $I9, $D:$D, $D$7, $A:$A, $A$7)</f>
        <v>0</v>
      </c>
      <c r="AJ9" s="644" t="n">
        <f aca="false" ca="false" dt2D="false" dtr="false" t="normal">SUMIFS(AJ:AJ, $E:$E, $I9, $D:$D, $D$7, $A:$A, $A$7)</f>
        <v>0</v>
      </c>
      <c r="AK9" s="644" t="n">
        <f aca="false" ca="false" dt2D="false" dtr="false" t="normal">SUMIFS(AK:AK, $E:$E, $I9, $D:$D, $D$7, $A:$A, $A$7)</f>
        <v>0</v>
      </c>
      <c r="AL9" s="644" t="n">
        <f aca="false" ca="false" dt2D="false" dtr="false" t="normal">SUMIFS(AL:AL, $E:$E, $I9, $D:$D, $D$7, $A:$A, $A$7)</f>
        <v>0</v>
      </c>
      <c r="AM9" s="644" t="n">
        <f aca="false" ca="false" dt2D="false" dtr="false" t="normal">SUMIFS(AM:AM, $E:$E, $I9, $D:$D, $D$7, $A:$A, $A$7)</f>
        <v>0</v>
      </c>
      <c r="AN9" s="644" t="n">
        <f aca="false" ca="false" dt2D="false" dtr="false" t="normal">SUMIFS(AN:AN, $E:$E, $I9, $D:$D, $D$7, $A:$A, $A$7)</f>
        <v>0</v>
      </c>
      <c r="AO9" s="644" t="n">
        <f aca="false" ca="false" dt2D="false" dtr="false" t="normal">SUMIFS(AO:AO, $E:$E, $I9, $D:$D, $D$7, $A:$A, $A$7)</f>
        <v>0</v>
      </c>
      <c r="AP9" s="644" t="n">
        <f aca="false" ca="false" dt2D="false" dtr="false" t="normal">SUMIFS(AP:AP, $E:$E, $I9, $D:$D, $D$7, $A:$A, $A$7)</f>
        <v>0</v>
      </c>
      <c r="AQ9" s="644" t="n">
        <f aca="false" ca="false" dt2D="false" dtr="false" t="normal">SUMIFS(AQ:AQ, $E:$E, $I9, $D:$D, $D$7, $A:$A, $A$7)</f>
        <v>0</v>
      </c>
      <c r="AR9" s="644" t="n">
        <f aca="false" ca="false" dt2D="false" dtr="false" t="normal">SUMIFS(AR:AR, $E:$E, $I9, $D:$D, $D$7, $A:$A, $A$7)</f>
        <v>0</v>
      </c>
      <c r="AS9" s="644" t="n">
        <f aca="false" ca="false" dt2D="false" dtr="false" t="normal">SUMIFS(AS:AS, $E:$E, $I9, $D:$D, $D$7, $A:$A, $A$7)</f>
        <v>0</v>
      </c>
      <c r="AT9" s="644" t="n">
        <f aca="false" ca="false" dt2D="false" dtr="false" t="normal">SUMIFS(AT:AT, $E:$E, $I9, $D:$D, $D$7, $A:$A, $A$7)</f>
        <v>0</v>
      </c>
      <c r="AU9" s="644" t="n">
        <f aca="false" ca="false" dt2D="false" dtr="false" t="normal">SUMIFS(AU:AU, $E:$E, $I9, $D:$D, $D$7, $A:$A, $A$7)</f>
        <v>0</v>
      </c>
      <c r="AV9" s="644" t="n">
        <f aca="false" ca="false" dt2D="false" dtr="false" t="normal">SUMIFS(AV:AV, $E:$E, $I9, $D:$D, $D$7, $A:$A, $A$7)</f>
        <v>0</v>
      </c>
      <c r="AW9" s="644" t="n">
        <f aca="false" ca="false" dt2D="false" dtr="false" t="normal">SUMIFS(AW:AW, $E:$E, $I9, $D:$D, $D$7, $A:$A, $A$7)</f>
        <v>0</v>
      </c>
      <c r="AX9" s="644" t="n">
        <f aca="false" ca="false" dt2D="false" dtr="false" t="normal">SUMIFS(AX:AX, $E:$E, $I9, $D:$D, $D$7, $A:$A, $A$7)</f>
        <v>0</v>
      </c>
      <c r="AY9" s="644" t="n">
        <f aca="false" ca="false" dt2D="false" dtr="false" t="normal">SUMIFS(AY:AY, $E:$E, $I9, $D:$D, $D$7, $A:$A, $A$7)</f>
        <v>0</v>
      </c>
      <c r="AZ9" s="644" t="n">
        <f aca="false" ca="false" dt2D="false" dtr="false" t="normal">SUMIFS(AZ:AZ, $E:$E, $I9, $D:$D, $D$7, $A:$A, $A$7)</f>
        <v>0</v>
      </c>
      <c r="BA9" s="644" t="n">
        <f aca="false" ca="false" dt2D="false" dtr="false" t="normal">SUMIFS(BA:BA, $E:$E, $I9, $D:$D, $D$7, $A:$A, $A$7)</f>
        <v>0</v>
      </c>
      <c r="BB9" s="644" t="n">
        <f aca="false" ca="false" dt2D="false" dtr="false" t="normal">SUMIFS(BB:BB, $E:$E, $I9, $D:$D, $D$7, $A:$A, $A$7)</f>
        <v>0</v>
      </c>
      <c r="BC9" s="644" t="n">
        <f aca="false" ca="false" dt2D="false" dtr="false" t="normal">SUMIFS(BC:BC, $E:$E, $I9, $D:$D, $D$7, $A:$A, $A$7)</f>
        <v>0</v>
      </c>
      <c r="BD9" s="644" t="n">
        <f aca="false" ca="false" dt2D="false" dtr="false" t="normal">SUMIFS(BD:BD, $E:$E, $I9, $D:$D, $D$7, $A:$A, $A$7)</f>
        <v>0</v>
      </c>
      <c r="BE9" s="644" t="n">
        <f aca="false" ca="false" dt2D="false" dtr="false" t="normal">SUMIFS(BE:BE, $E:$E, $I9, $D:$D, $D$7, $A:$A, $A$7)</f>
        <v>0</v>
      </c>
      <c r="BF9" s="644" t="n">
        <f aca="false" ca="false" dt2D="false" dtr="false" t="normal">SUMIFS(BF:BF, $E:$E, $I9, $D:$D, $D$7, $A:$A, $A$7)</f>
        <v>0</v>
      </c>
      <c r="BG9" s="644" t="n">
        <f aca="false" ca="false" dt2D="false" dtr="false" t="normal">SUMIFS(BG:BG, $E:$E, $I9, $D:$D, $D$7, $A:$A, $A$7)</f>
        <v>0</v>
      </c>
      <c r="BH9" s="644" t="n">
        <f aca="false" ca="false" dt2D="false" dtr="false" t="normal">SUMIFS(BH:BH, $E:$E, $I9, $D:$D, $D$7, $A:$A, $A$7)</f>
        <v>0</v>
      </c>
      <c r="BI9" s="644" t="n">
        <f aca="false" ca="false" dt2D="false" dtr="false" t="normal">SUMIFS(BI:BI, $E:$E, $I9, $D:$D, $D$7, $A:$A, $A$7)</f>
        <v>0</v>
      </c>
      <c r="BJ9" s="644" t="n">
        <f aca="false" ca="false" dt2D="false" dtr="false" t="normal">SUMIFS(BJ:BJ, $E:$E, $I9, $D:$D, $D$7, $A:$A, $A$7)</f>
        <v>0</v>
      </c>
      <c r="BK9" s="644" t="n">
        <f aca="false" ca="false" dt2D="false" dtr="false" t="normal">SUMIFS(BK:BK, $E:$E, $I9, $D:$D, $D$7, $A:$A, $A$7)</f>
        <v>0</v>
      </c>
      <c r="BL9" s="644" t="n">
        <f aca="false" ca="false" dt2D="false" dtr="false" t="normal">SUMIFS(BL:BL, $E:$E, $I9, $D:$D, $D$7, $A:$A, $A$7)</f>
        <v>0</v>
      </c>
      <c r="BM9" s="644" t="n">
        <f aca="false" ca="false" dt2D="false" dtr="false" t="normal">SUMIFS(BM:BM, $E:$E, $I9, $D:$D, $D$7, $A:$A, $A$7)</f>
        <v>0</v>
      </c>
      <c r="BN9" s="644" t="n">
        <f aca="false" ca="false" dt2D="false" dtr="false" t="normal">SUMIFS(BN:BN, $E:$E, $I9, $D:$D, $D$7, $A:$A, $A$7)</f>
        <v>0</v>
      </c>
      <c r="BO9" s="644" t="n">
        <f aca="false" ca="false" dt2D="false" dtr="false" t="normal">SUMIFS(BO:BO, $E:$E, $I9, $D:$D, $D$7, $A:$A, $A$7)</f>
        <v>0</v>
      </c>
      <c r="BP9" s="644" t="n">
        <f aca="false" ca="false" dt2D="false" dtr="false" t="normal">SUMIFS(BP:BP, $E:$E, $I9, $D:$D, $D$7, $A:$A, $A$7)</f>
        <v>0</v>
      </c>
      <c r="BQ9" s="644" t="n">
        <f aca="false" ca="false" dt2D="false" dtr="false" t="normal">SUMIFS(BQ:BQ, $E:$E, $I9, $D:$D, $D$7, $A:$A, $A$7)</f>
        <v>0</v>
      </c>
      <c r="BR9" s="644" t="n">
        <f aca="false" ca="false" dt2D="false" dtr="false" t="normal">SUMIFS(BR:BR, $E:$E, $I9, $D:$D, $D$7, $A:$A, $A$7)</f>
        <v>0</v>
      </c>
      <c r="BS9" s="644" t="n">
        <f aca="false" ca="false" dt2D="false" dtr="false" t="normal">SUMIFS(BS:BS, $E:$E, $I9, $D:$D, $D$7, $A:$A, $A$7)</f>
        <v>0</v>
      </c>
      <c r="BT9" s="644" t="n">
        <f aca="false" ca="false" dt2D="false" dtr="false" t="normal">SUMIFS(BT:BT, $E:$E, $I9, $D:$D, $D$7, $A:$A, $A$7)</f>
        <v>0</v>
      </c>
    </row>
    <row customFormat="true" hidden="true" ht="16.5" outlineLevel="1" r="10" s="100">
      <c r="A10" s="482" t="n"/>
      <c r="B10" s="482" t="n"/>
      <c r="C10" s="482" t="n"/>
      <c r="D10" s="548" t="n"/>
      <c r="E10" s="548" t="n"/>
      <c r="F10" s="548" t="n"/>
      <c r="G10" s="548" t="n"/>
      <c r="H10" s="591" t="n"/>
      <c r="I10" s="647" t="s">
        <v>746</v>
      </c>
      <c r="J10" s="525" t="n"/>
      <c r="K10" s="525" t="n"/>
      <c r="L10" s="643" t="n">
        <f aca="false" ca="false" dt2D="false" dtr="false" t="normal">SUM(M10:BT10)</f>
        <v>0</v>
      </c>
      <c r="M10" s="644" t="n">
        <f aca="false" ca="false" dt2D="false" dtr="false" t="normal">SUMIFS(M:M, $E:$E, $I10, $D:$D, $D$7, $A:$A, $A$7)</f>
        <v>0</v>
      </c>
      <c r="N10" s="644" t="n">
        <f aca="false" ca="false" dt2D="false" dtr="false" t="normal">SUMIFS(N:N, $E:$E, $I10, $D:$D, $D$7, $A:$A, $A$7)</f>
        <v>0</v>
      </c>
      <c r="O10" s="644" t="n">
        <f aca="false" ca="false" dt2D="false" dtr="false" t="normal">SUMIFS(O:O, $E:$E, $I10, $D:$D, $D$7, $A:$A, $A$7)</f>
        <v>0</v>
      </c>
      <c r="P10" s="644" t="n">
        <f aca="false" ca="false" dt2D="false" dtr="false" t="normal">SUMIFS(P:P, $E:$E, $I10, $D:$D, $D$7, $A:$A, $A$7)</f>
        <v>0</v>
      </c>
      <c r="Q10" s="644" t="n">
        <f aca="false" ca="false" dt2D="false" dtr="false" t="normal">SUMIFS(Q:Q, $E:$E, $I10, $D:$D, $D$7, $A:$A, $A$7)</f>
        <v>0</v>
      </c>
      <c r="R10" s="644" t="n">
        <f aca="false" ca="false" dt2D="false" dtr="false" t="normal">SUMIFS(R:R, $E:$E, $I10, $D:$D, $D$7, $A:$A, $A$7)</f>
        <v>0</v>
      </c>
      <c r="S10" s="644" t="n">
        <f aca="false" ca="false" dt2D="false" dtr="false" t="normal">SUMIFS(S:S, $E:$E, $I10, $D:$D, $D$7, $A:$A, $A$7)</f>
        <v>0</v>
      </c>
      <c r="T10" s="644" t="n">
        <f aca="false" ca="false" dt2D="false" dtr="false" t="normal">SUMIFS(T:T, $E:$E, $I10, $D:$D, $D$7, $A:$A, $A$7)</f>
        <v>0</v>
      </c>
      <c r="U10" s="644" t="n">
        <f aca="false" ca="false" dt2D="false" dtr="false" t="normal">SUMIFS(U:U, $E:$E, $I10, $D:$D, $D$7, $A:$A, $A$7)</f>
        <v>0</v>
      </c>
      <c r="V10" s="644" t="n">
        <f aca="false" ca="false" dt2D="false" dtr="false" t="normal">SUMIFS(V:V, $E:$E, $I10, $D:$D, $D$7, $A:$A, $A$7)</f>
        <v>0</v>
      </c>
      <c r="W10" s="644" t="n">
        <f aca="false" ca="false" dt2D="false" dtr="false" t="normal">SUMIFS(W:W, $E:$E, $I10, $D:$D, $D$7, $A:$A, $A$7)</f>
        <v>0</v>
      </c>
      <c r="X10" s="644" t="n">
        <f aca="false" ca="false" dt2D="false" dtr="false" t="normal">SUMIFS(X:X, $E:$E, $I10, $D:$D, $D$7, $A:$A, $A$7)</f>
        <v>0</v>
      </c>
      <c r="Y10" s="644" t="n">
        <f aca="false" ca="false" dt2D="false" dtr="false" t="normal">SUMIFS(Y:Y, $E:$E, $I10, $D:$D, $D$7, $A:$A, $A$7)</f>
        <v>0</v>
      </c>
      <c r="Z10" s="644" t="n">
        <f aca="false" ca="false" dt2D="false" dtr="false" t="normal">SUMIFS(Z:Z, $E:$E, $I10, $D:$D, $D$7, $A:$A, $A$7)</f>
        <v>0</v>
      </c>
      <c r="AA10" s="644" t="n">
        <f aca="false" ca="false" dt2D="false" dtr="false" t="normal">SUMIFS(AA:AA, $E:$E, $I10, $D:$D, $D$7, $A:$A, $A$7)</f>
        <v>0</v>
      </c>
      <c r="AB10" s="644" t="n">
        <f aca="false" ca="false" dt2D="false" dtr="false" t="normal">SUMIFS(AB:AB, $E:$E, $I10, $D:$D, $D$7, $A:$A, $A$7)</f>
        <v>0</v>
      </c>
      <c r="AC10" s="644" t="n">
        <f aca="false" ca="false" dt2D="false" dtr="false" t="normal">SUMIFS(AC:AC, $E:$E, $I10, $D:$D, $D$7, $A:$A, $A$7)</f>
        <v>0</v>
      </c>
      <c r="AD10" s="644" t="n">
        <f aca="false" ca="false" dt2D="false" dtr="false" t="normal">SUMIFS(AD:AD, $E:$E, $I10, $D:$D, $D$7, $A:$A, $A$7)</f>
        <v>0</v>
      </c>
      <c r="AE10" s="644" t="n">
        <f aca="false" ca="false" dt2D="false" dtr="false" t="normal">SUMIFS(AE:AE, $E:$E, $I10, $D:$D, $D$7, $A:$A, $A$7)</f>
        <v>0</v>
      </c>
      <c r="AF10" s="644" t="n">
        <f aca="false" ca="false" dt2D="false" dtr="false" t="normal">SUMIFS(AF:AF, $E:$E, $I10, $D:$D, $D$7, $A:$A, $A$7)</f>
        <v>0</v>
      </c>
      <c r="AG10" s="644" t="n">
        <f aca="false" ca="false" dt2D="false" dtr="false" t="normal">SUMIFS(AG:AG, $E:$E, $I10, $D:$D, $D$7, $A:$A, $A$7)</f>
        <v>0</v>
      </c>
      <c r="AH10" s="644" t="n">
        <f aca="false" ca="false" dt2D="false" dtr="false" t="normal">SUMIFS(AH:AH, $E:$E, $I10, $D:$D, $D$7, $A:$A, $A$7)</f>
        <v>0</v>
      </c>
      <c r="AI10" s="644" t="n">
        <f aca="false" ca="false" dt2D="false" dtr="false" t="normal">SUMIFS(AI:AI, $E:$E, $I10, $D:$D, $D$7, $A:$A, $A$7)</f>
        <v>0</v>
      </c>
      <c r="AJ10" s="644" t="n">
        <f aca="false" ca="false" dt2D="false" dtr="false" t="normal">SUMIFS(AJ:AJ, $E:$E, $I10, $D:$D, $D$7, $A:$A, $A$7)</f>
        <v>0</v>
      </c>
      <c r="AK10" s="644" t="n">
        <f aca="false" ca="false" dt2D="false" dtr="false" t="normal">SUMIFS(AK:AK, $E:$E, $I10, $D:$D, $D$7, $A:$A, $A$7)</f>
        <v>0</v>
      </c>
      <c r="AL10" s="644" t="n">
        <f aca="false" ca="false" dt2D="false" dtr="false" t="normal">SUMIFS(AL:AL, $E:$E, $I10, $D:$D, $D$7, $A:$A, $A$7)</f>
        <v>0</v>
      </c>
      <c r="AM10" s="644" t="n">
        <f aca="false" ca="false" dt2D="false" dtr="false" t="normal">SUMIFS(AM:AM, $E:$E, $I10, $D:$D, $D$7, $A:$A, $A$7)</f>
        <v>0</v>
      </c>
      <c r="AN10" s="644" t="n">
        <f aca="false" ca="false" dt2D="false" dtr="false" t="normal">SUMIFS(AN:AN, $E:$E, $I10, $D:$D, $D$7, $A:$A, $A$7)</f>
        <v>0</v>
      </c>
      <c r="AO10" s="644" t="n">
        <f aca="false" ca="false" dt2D="false" dtr="false" t="normal">SUMIFS(AO:AO, $E:$E, $I10, $D:$D, $D$7, $A:$A, $A$7)</f>
        <v>0</v>
      </c>
      <c r="AP10" s="644" t="n">
        <f aca="false" ca="false" dt2D="false" dtr="false" t="normal">SUMIFS(AP:AP, $E:$E, $I10, $D:$D, $D$7, $A:$A, $A$7)</f>
        <v>0</v>
      </c>
      <c r="AQ10" s="644" t="n">
        <f aca="false" ca="false" dt2D="false" dtr="false" t="normal">SUMIFS(AQ:AQ, $E:$E, $I10, $D:$D, $D$7, $A:$A, $A$7)</f>
        <v>0</v>
      </c>
      <c r="AR10" s="644" t="n">
        <f aca="false" ca="false" dt2D="false" dtr="false" t="normal">SUMIFS(AR:AR, $E:$E, $I10, $D:$D, $D$7, $A:$A, $A$7)</f>
        <v>0</v>
      </c>
      <c r="AS10" s="644" t="n">
        <f aca="false" ca="false" dt2D="false" dtr="false" t="normal">SUMIFS(AS:AS, $E:$E, $I10, $D:$D, $D$7, $A:$A, $A$7)</f>
        <v>0</v>
      </c>
      <c r="AT10" s="644" t="n">
        <f aca="false" ca="false" dt2D="false" dtr="false" t="normal">SUMIFS(AT:AT, $E:$E, $I10, $D:$D, $D$7, $A:$A, $A$7)</f>
        <v>0</v>
      </c>
      <c r="AU10" s="644" t="n">
        <f aca="false" ca="false" dt2D="false" dtr="false" t="normal">SUMIFS(AU:AU, $E:$E, $I10, $D:$D, $D$7, $A:$A, $A$7)</f>
        <v>0</v>
      </c>
      <c r="AV10" s="644" t="n">
        <f aca="false" ca="false" dt2D="false" dtr="false" t="normal">SUMIFS(AV:AV, $E:$E, $I10, $D:$D, $D$7, $A:$A, $A$7)</f>
        <v>0</v>
      </c>
      <c r="AW10" s="644" t="n">
        <f aca="false" ca="false" dt2D="false" dtr="false" t="normal">SUMIFS(AW:AW, $E:$E, $I10, $D:$D, $D$7, $A:$A, $A$7)</f>
        <v>0</v>
      </c>
      <c r="AX10" s="644" t="n">
        <f aca="false" ca="false" dt2D="false" dtr="false" t="normal">SUMIFS(AX:AX, $E:$E, $I10, $D:$D, $D$7, $A:$A, $A$7)</f>
        <v>0</v>
      </c>
      <c r="AY10" s="644" t="n">
        <f aca="false" ca="false" dt2D="false" dtr="false" t="normal">SUMIFS(AY:AY, $E:$E, $I10, $D:$D, $D$7, $A:$A, $A$7)</f>
        <v>0</v>
      </c>
      <c r="AZ10" s="644" t="n">
        <f aca="false" ca="false" dt2D="false" dtr="false" t="normal">SUMIFS(AZ:AZ, $E:$E, $I10, $D:$D, $D$7, $A:$A, $A$7)</f>
        <v>0</v>
      </c>
      <c r="BA10" s="644" t="n">
        <f aca="false" ca="false" dt2D="false" dtr="false" t="normal">SUMIFS(BA:BA, $E:$E, $I10, $D:$D, $D$7, $A:$A, $A$7)</f>
        <v>0</v>
      </c>
      <c r="BB10" s="644" t="n">
        <f aca="false" ca="false" dt2D="false" dtr="false" t="normal">SUMIFS(BB:BB, $E:$E, $I10, $D:$D, $D$7, $A:$A, $A$7)</f>
        <v>0</v>
      </c>
      <c r="BC10" s="644" t="n">
        <f aca="false" ca="false" dt2D="false" dtr="false" t="normal">SUMIFS(BC:BC, $E:$E, $I10, $D:$D, $D$7, $A:$A, $A$7)</f>
        <v>0</v>
      </c>
      <c r="BD10" s="644" t="n">
        <f aca="false" ca="false" dt2D="false" dtr="false" t="normal">SUMIFS(BD:BD, $E:$E, $I10, $D:$D, $D$7, $A:$A, $A$7)</f>
        <v>0</v>
      </c>
      <c r="BE10" s="644" t="n">
        <f aca="false" ca="false" dt2D="false" dtr="false" t="normal">SUMIFS(BE:BE, $E:$E, $I10, $D:$D, $D$7, $A:$A, $A$7)</f>
        <v>0</v>
      </c>
      <c r="BF10" s="644" t="n">
        <f aca="false" ca="false" dt2D="false" dtr="false" t="normal">SUMIFS(BF:BF, $E:$E, $I10, $D:$D, $D$7, $A:$A, $A$7)</f>
        <v>0</v>
      </c>
      <c r="BG10" s="644" t="n">
        <f aca="false" ca="false" dt2D="false" dtr="false" t="normal">SUMIFS(BG:BG, $E:$E, $I10, $D:$D, $D$7, $A:$A, $A$7)</f>
        <v>0</v>
      </c>
      <c r="BH10" s="644" t="n">
        <f aca="false" ca="false" dt2D="false" dtr="false" t="normal">SUMIFS(BH:BH, $E:$E, $I10, $D:$D, $D$7, $A:$A, $A$7)</f>
        <v>0</v>
      </c>
      <c r="BI10" s="644" t="n">
        <f aca="false" ca="false" dt2D="false" dtr="false" t="normal">SUMIFS(BI:BI, $E:$E, $I10, $D:$D, $D$7, $A:$A, $A$7)</f>
        <v>0</v>
      </c>
      <c r="BJ10" s="644" t="n">
        <f aca="false" ca="false" dt2D="false" dtr="false" t="normal">SUMIFS(BJ:BJ, $E:$E, $I10, $D:$D, $D$7, $A:$A, $A$7)</f>
        <v>0</v>
      </c>
      <c r="BK10" s="644" t="n">
        <f aca="false" ca="false" dt2D="false" dtr="false" t="normal">SUMIFS(BK:BK, $E:$E, $I10, $D:$D, $D$7, $A:$A, $A$7)</f>
        <v>0</v>
      </c>
      <c r="BL10" s="644" t="n">
        <f aca="false" ca="false" dt2D="false" dtr="false" t="normal">SUMIFS(BL:BL, $E:$E, $I10, $D:$D, $D$7, $A:$A, $A$7)</f>
        <v>0</v>
      </c>
      <c r="BM10" s="644" t="n">
        <f aca="false" ca="false" dt2D="false" dtr="false" t="normal">SUMIFS(BM:BM, $E:$E, $I10, $D:$D, $D$7, $A:$A, $A$7)</f>
        <v>0</v>
      </c>
      <c r="BN10" s="644" t="n">
        <f aca="false" ca="false" dt2D="false" dtr="false" t="normal">SUMIFS(BN:BN, $E:$E, $I10, $D:$D, $D$7, $A:$A, $A$7)</f>
        <v>0</v>
      </c>
      <c r="BO10" s="644" t="n">
        <f aca="false" ca="false" dt2D="false" dtr="false" t="normal">SUMIFS(BO:BO, $E:$E, $I10, $D:$D, $D$7, $A:$A, $A$7)</f>
        <v>0</v>
      </c>
      <c r="BP10" s="644" t="n">
        <f aca="false" ca="false" dt2D="false" dtr="false" t="normal">SUMIFS(BP:BP, $E:$E, $I10, $D:$D, $D$7, $A:$A, $A$7)</f>
        <v>0</v>
      </c>
      <c r="BQ10" s="644" t="n">
        <f aca="false" ca="false" dt2D="false" dtr="false" t="normal">SUMIFS(BQ:BQ, $E:$E, $I10, $D:$D, $D$7, $A:$A, $A$7)</f>
        <v>0</v>
      </c>
      <c r="BR10" s="644" t="n">
        <f aca="false" ca="false" dt2D="false" dtr="false" t="normal">SUMIFS(BR:BR, $E:$E, $I10, $D:$D, $D$7, $A:$A, $A$7)</f>
        <v>0</v>
      </c>
      <c r="BS10" s="644" t="n">
        <f aca="false" ca="false" dt2D="false" dtr="false" t="normal">SUMIFS(BS:BS, $E:$E, $I10, $D:$D, $D$7, $A:$A, $A$7)</f>
        <v>0</v>
      </c>
      <c r="BT10" s="644" t="n">
        <f aca="false" ca="false" dt2D="false" dtr="false" t="normal">SUMIFS(BT:BT, $E:$E, $I10, $D:$D, $D$7, $A:$A, $A$7)</f>
        <v>0</v>
      </c>
    </row>
    <row customFormat="true" hidden="true" ht="16.5" outlineLevel="1" r="11" s="100">
      <c r="A11" s="482" t="n"/>
      <c r="B11" s="482" t="n"/>
      <c r="C11" s="482" t="n"/>
      <c r="D11" s="548" t="n"/>
      <c r="E11" s="548" t="n"/>
      <c r="F11" s="548" t="n"/>
      <c r="G11" s="548" t="n"/>
      <c r="H11" s="591" t="n"/>
      <c r="I11" s="647" t="s">
        <v>747</v>
      </c>
      <c r="J11" s="525" t="n"/>
      <c r="K11" s="525" t="n"/>
      <c r="L11" s="643" t="n">
        <f aca="false" ca="false" dt2D="false" dtr="false" t="normal">SUM(M11:BT11)</f>
        <v>0</v>
      </c>
      <c r="M11" s="644" t="n">
        <f aca="false" ca="false" dt2D="false" dtr="false" t="normal">SUMIFS(M:M, $E:$E, $I11, $D:$D, $D$7, $A:$A, $A$7)</f>
        <v>0</v>
      </c>
      <c r="N11" s="644" t="n">
        <f aca="false" ca="false" dt2D="false" dtr="false" t="normal">SUMIFS(N:N, $E:$E, $I11, $D:$D, $D$7, $A:$A, $A$7)</f>
        <v>0</v>
      </c>
      <c r="O11" s="644" t="n">
        <f aca="false" ca="false" dt2D="false" dtr="false" t="normal">SUMIFS(O:O, $E:$E, $I11, $D:$D, $D$7, $A:$A, $A$7)</f>
        <v>0</v>
      </c>
      <c r="P11" s="644" t="n">
        <f aca="false" ca="false" dt2D="false" dtr="false" t="normal">SUMIFS(P:P, $E:$E, $I11, $D:$D, $D$7, $A:$A, $A$7)</f>
        <v>0</v>
      </c>
      <c r="Q11" s="644" t="n">
        <f aca="false" ca="false" dt2D="false" dtr="false" t="normal">SUMIFS(Q:Q, $E:$E, $I11, $D:$D, $D$7, $A:$A, $A$7)</f>
        <v>0</v>
      </c>
      <c r="R11" s="644" t="n">
        <f aca="false" ca="false" dt2D="false" dtr="false" t="normal">SUMIFS(R:R, $E:$E, $I11, $D:$D, $D$7, $A:$A, $A$7)</f>
        <v>0</v>
      </c>
      <c r="S11" s="644" t="n">
        <f aca="false" ca="false" dt2D="false" dtr="false" t="normal">SUMIFS(S:S, $E:$E, $I11, $D:$D, $D$7, $A:$A, $A$7)</f>
        <v>0</v>
      </c>
      <c r="T11" s="644" t="n">
        <f aca="false" ca="false" dt2D="false" dtr="false" t="normal">SUMIFS(T:T, $E:$E, $I11, $D:$D, $D$7, $A:$A, $A$7)</f>
        <v>0</v>
      </c>
      <c r="U11" s="644" t="n">
        <f aca="false" ca="false" dt2D="false" dtr="false" t="normal">SUMIFS(U:U, $E:$E, $I11, $D:$D, $D$7, $A:$A, $A$7)</f>
        <v>0</v>
      </c>
      <c r="V11" s="644" t="n">
        <f aca="false" ca="false" dt2D="false" dtr="false" t="normal">SUMIFS(V:V, $E:$E, $I11, $D:$D, $D$7, $A:$A, $A$7)</f>
        <v>0</v>
      </c>
      <c r="W11" s="644" t="n">
        <f aca="false" ca="false" dt2D="false" dtr="false" t="normal">SUMIFS(W:W, $E:$E, $I11, $D:$D, $D$7, $A:$A, $A$7)</f>
        <v>0</v>
      </c>
      <c r="X11" s="644" t="n">
        <f aca="false" ca="false" dt2D="false" dtr="false" t="normal">SUMIFS(X:X, $E:$E, $I11, $D:$D, $D$7, $A:$A, $A$7)</f>
        <v>0</v>
      </c>
      <c r="Y11" s="644" t="n">
        <f aca="false" ca="false" dt2D="false" dtr="false" t="normal">SUMIFS(Y:Y, $E:$E, $I11, $D:$D, $D$7, $A:$A, $A$7)</f>
        <v>0</v>
      </c>
      <c r="Z11" s="644" t="n">
        <f aca="false" ca="false" dt2D="false" dtr="false" t="normal">SUMIFS(Z:Z, $E:$E, $I11, $D:$D, $D$7, $A:$A, $A$7)</f>
        <v>0</v>
      </c>
      <c r="AA11" s="644" t="n">
        <f aca="false" ca="false" dt2D="false" dtr="false" t="normal">SUMIFS(AA:AA, $E:$E, $I11, $D:$D, $D$7, $A:$A, $A$7)</f>
        <v>0</v>
      </c>
      <c r="AB11" s="644" t="n">
        <f aca="false" ca="false" dt2D="false" dtr="false" t="normal">SUMIFS(AB:AB, $E:$E, $I11, $D:$D, $D$7, $A:$A, $A$7)</f>
        <v>0</v>
      </c>
      <c r="AC11" s="644" t="n">
        <f aca="false" ca="false" dt2D="false" dtr="false" t="normal">SUMIFS(AC:AC, $E:$E, $I11, $D:$D, $D$7, $A:$A, $A$7)</f>
        <v>0</v>
      </c>
      <c r="AD11" s="644" t="n">
        <f aca="false" ca="false" dt2D="false" dtr="false" t="normal">SUMIFS(AD:AD, $E:$E, $I11, $D:$D, $D$7, $A:$A, $A$7)</f>
        <v>0</v>
      </c>
      <c r="AE11" s="644" t="n">
        <f aca="false" ca="false" dt2D="false" dtr="false" t="normal">SUMIFS(AE:AE, $E:$E, $I11, $D:$D, $D$7, $A:$A, $A$7)</f>
        <v>0</v>
      </c>
      <c r="AF11" s="644" t="n">
        <f aca="false" ca="false" dt2D="false" dtr="false" t="normal">SUMIFS(AF:AF, $E:$E, $I11, $D:$D, $D$7, $A:$A, $A$7)</f>
        <v>0</v>
      </c>
      <c r="AG11" s="644" t="n">
        <f aca="false" ca="false" dt2D="false" dtr="false" t="normal">SUMIFS(AG:AG, $E:$E, $I11, $D:$D, $D$7, $A:$A, $A$7)</f>
        <v>0</v>
      </c>
      <c r="AH11" s="644" t="n">
        <f aca="false" ca="false" dt2D="false" dtr="false" t="normal">SUMIFS(AH:AH, $E:$E, $I11, $D:$D, $D$7, $A:$A, $A$7)</f>
        <v>0</v>
      </c>
      <c r="AI11" s="644" t="n">
        <f aca="false" ca="false" dt2D="false" dtr="false" t="normal">SUMIFS(AI:AI, $E:$E, $I11, $D:$D, $D$7, $A:$A, $A$7)</f>
        <v>0</v>
      </c>
      <c r="AJ11" s="644" t="n">
        <f aca="false" ca="false" dt2D="false" dtr="false" t="normal">SUMIFS(AJ:AJ, $E:$E, $I11, $D:$D, $D$7, $A:$A, $A$7)</f>
        <v>0</v>
      </c>
      <c r="AK11" s="644" t="n">
        <f aca="false" ca="false" dt2D="false" dtr="false" t="normal">SUMIFS(AK:AK, $E:$E, $I11, $D:$D, $D$7, $A:$A, $A$7)</f>
        <v>0</v>
      </c>
      <c r="AL11" s="644" t="n">
        <f aca="false" ca="false" dt2D="false" dtr="false" t="normal">SUMIFS(AL:AL, $E:$E, $I11, $D:$D, $D$7, $A:$A, $A$7)</f>
        <v>0</v>
      </c>
      <c r="AM11" s="644" t="n">
        <f aca="false" ca="false" dt2D="false" dtr="false" t="normal">SUMIFS(AM:AM, $E:$E, $I11, $D:$D, $D$7, $A:$A, $A$7)</f>
        <v>0</v>
      </c>
      <c r="AN11" s="644" t="n">
        <f aca="false" ca="false" dt2D="false" dtr="false" t="normal">SUMIFS(AN:AN, $E:$E, $I11, $D:$D, $D$7, $A:$A, $A$7)</f>
        <v>0</v>
      </c>
      <c r="AO11" s="644" t="n">
        <f aca="false" ca="false" dt2D="false" dtr="false" t="normal">SUMIFS(AO:AO, $E:$E, $I11, $D:$D, $D$7, $A:$A, $A$7)</f>
        <v>0</v>
      </c>
      <c r="AP11" s="644" t="n">
        <f aca="false" ca="false" dt2D="false" dtr="false" t="normal">SUMIFS(AP:AP, $E:$E, $I11, $D:$D, $D$7, $A:$A, $A$7)</f>
        <v>0</v>
      </c>
      <c r="AQ11" s="644" t="n">
        <f aca="false" ca="false" dt2D="false" dtr="false" t="normal">SUMIFS(AQ:AQ, $E:$E, $I11, $D:$D, $D$7, $A:$A, $A$7)</f>
        <v>0</v>
      </c>
      <c r="AR11" s="644" t="n">
        <f aca="false" ca="false" dt2D="false" dtr="false" t="normal">SUMIFS(AR:AR, $E:$E, $I11, $D:$D, $D$7, $A:$A, $A$7)</f>
        <v>0</v>
      </c>
      <c r="AS11" s="644" t="n">
        <f aca="false" ca="false" dt2D="false" dtr="false" t="normal">SUMIFS(AS:AS, $E:$E, $I11, $D:$D, $D$7, $A:$A, $A$7)</f>
        <v>0</v>
      </c>
      <c r="AT11" s="644" t="n">
        <f aca="false" ca="false" dt2D="false" dtr="false" t="normal">SUMIFS(AT:AT, $E:$E, $I11, $D:$D, $D$7, $A:$A, $A$7)</f>
        <v>0</v>
      </c>
      <c r="AU11" s="644" t="n">
        <f aca="false" ca="false" dt2D="false" dtr="false" t="normal">SUMIFS(AU:AU, $E:$E, $I11, $D:$D, $D$7, $A:$A, $A$7)</f>
        <v>0</v>
      </c>
      <c r="AV11" s="644" t="n">
        <f aca="false" ca="false" dt2D="false" dtr="false" t="normal">SUMIFS(AV:AV, $E:$E, $I11, $D:$D, $D$7, $A:$A, $A$7)</f>
        <v>0</v>
      </c>
      <c r="AW11" s="644" t="n">
        <f aca="false" ca="false" dt2D="false" dtr="false" t="normal">SUMIFS(AW:AW, $E:$E, $I11, $D:$D, $D$7, $A:$A, $A$7)</f>
        <v>0</v>
      </c>
      <c r="AX11" s="644" t="n">
        <f aca="false" ca="false" dt2D="false" dtr="false" t="normal">SUMIFS(AX:AX, $E:$E, $I11, $D:$D, $D$7, $A:$A, $A$7)</f>
        <v>0</v>
      </c>
      <c r="AY11" s="644" t="n">
        <f aca="false" ca="false" dt2D="false" dtr="false" t="normal">SUMIFS(AY:AY, $E:$E, $I11, $D:$D, $D$7, $A:$A, $A$7)</f>
        <v>0</v>
      </c>
      <c r="AZ11" s="644" t="n">
        <f aca="false" ca="false" dt2D="false" dtr="false" t="normal">SUMIFS(AZ:AZ, $E:$E, $I11, $D:$D, $D$7, $A:$A, $A$7)</f>
        <v>0</v>
      </c>
      <c r="BA11" s="644" t="n">
        <f aca="false" ca="false" dt2D="false" dtr="false" t="normal">SUMIFS(BA:BA, $E:$E, $I11, $D:$D, $D$7, $A:$A, $A$7)</f>
        <v>0</v>
      </c>
      <c r="BB11" s="644" t="n">
        <f aca="false" ca="false" dt2D="false" dtr="false" t="normal">SUMIFS(BB:BB, $E:$E, $I11, $D:$D, $D$7, $A:$A, $A$7)</f>
        <v>0</v>
      </c>
      <c r="BC11" s="644" t="n">
        <f aca="false" ca="false" dt2D="false" dtr="false" t="normal">SUMIFS(BC:BC, $E:$E, $I11, $D:$D, $D$7, $A:$A, $A$7)</f>
        <v>0</v>
      </c>
      <c r="BD11" s="644" t="n">
        <f aca="false" ca="false" dt2D="false" dtr="false" t="normal">SUMIFS(BD:BD, $E:$E, $I11, $D:$D, $D$7, $A:$A, $A$7)</f>
        <v>0</v>
      </c>
      <c r="BE11" s="644" t="n">
        <f aca="false" ca="false" dt2D="false" dtr="false" t="normal">SUMIFS(BE:BE, $E:$E, $I11, $D:$D, $D$7, $A:$A, $A$7)</f>
        <v>0</v>
      </c>
      <c r="BF11" s="644" t="n">
        <f aca="false" ca="false" dt2D="false" dtr="false" t="normal">SUMIFS(BF:BF, $E:$E, $I11, $D:$D, $D$7, $A:$A, $A$7)</f>
        <v>0</v>
      </c>
      <c r="BG11" s="644" t="n">
        <f aca="false" ca="false" dt2D="false" dtr="false" t="normal">SUMIFS(BG:BG, $E:$E, $I11, $D:$D, $D$7, $A:$A, $A$7)</f>
        <v>0</v>
      </c>
      <c r="BH11" s="644" t="n">
        <f aca="false" ca="false" dt2D="false" dtr="false" t="normal">SUMIFS(BH:BH, $E:$E, $I11, $D:$D, $D$7, $A:$A, $A$7)</f>
        <v>0</v>
      </c>
      <c r="BI11" s="644" t="n">
        <f aca="false" ca="false" dt2D="false" dtr="false" t="normal">SUMIFS(BI:BI, $E:$E, $I11, $D:$D, $D$7, $A:$A, $A$7)</f>
        <v>0</v>
      </c>
      <c r="BJ11" s="644" t="n">
        <f aca="false" ca="false" dt2D="false" dtr="false" t="normal">SUMIFS(BJ:BJ, $E:$E, $I11, $D:$D, $D$7, $A:$A, $A$7)</f>
        <v>0</v>
      </c>
      <c r="BK11" s="644" t="n">
        <f aca="false" ca="false" dt2D="false" dtr="false" t="normal">SUMIFS(BK:BK, $E:$E, $I11, $D:$D, $D$7, $A:$A, $A$7)</f>
        <v>0</v>
      </c>
      <c r="BL11" s="644" t="n">
        <f aca="false" ca="false" dt2D="false" dtr="false" t="normal">SUMIFS(BL:BL, $E:$E, $I11, $D:$D, $D$7, $A:$A, $A$7)</f>
        <v>0</v>
      </c>
      <c r="BM11" s="644" t="n">
        <f aca="false" ca="false" dt2D="false" dtr="false" t="normal">SUMIFS(BM:BM, $E:$E, $I11, $D:$D, $D$7, $A:$A, $A$7)</f>
        <v>0</v>
      </c>
      <c r="BN11" s="644" t="n">
        <f aca="false" ca="false" dt2D="false" dtr="false" t="normal">SUMIFS(BN:BN, $E:$E, $I11, $D:$D, $D$7, $A:$A, $A$7)</f>
        <v>0</v>
      </c>
      <c r="BO11" s="644" t="n">
        <f aca="false" ca="false" dt2D="false" dtr="false" t="normal">SUMIFS(BO:BO, $E:$E, $I11, $D:$D, $D$7, $A:$A, $A$7)</f>
        <v>0</v>
      </c>
      <c r="BP11" s="644" t="n">
        <f aca="false" ca="false" dt2D="false" dtr="false" t="normal">SUMIFS(BP:BP, $E:$E, $I11, $D:$D, $D$7, $A:$A, $A$7)</f>
        <v>0</v>
      </c>
      <c r="BQ11" s="644" t="n">
        <f aca="false" ca="false" dt2D="false" dtr="false" t="normal">SUMIFS(BQ:BQ, $E:$E, $I11, $D:$D, $D$7, $A:$A, $A$7)</f>
        <v>0</v>
      </c>
      <c r="BR11" s="644" t="n">
        <f aca="false" ca="false" dt2D="false" dtr="false" t="normal">SUMIFS(BR:BR, $E:$E, $I11, $D:$D, $D$7, $A:$A, $A$7)</f>
        <v>0</v>
      </c>
      <c r="BS11" s="644" t="n">
        <f aca="false" ca="false" dt2D="false" dtr="false" t="normal">SUMIFS(BS:BS, $E:$E, $I11, $D:$D, $D$7, $A:$A, $A$7)</f>
        <v>0</v>
      </c>
      <c r="BT11" s="644" t="n">
        <f aca="false" ca="false" dt2D="false" dtr="false" t="normal">SUMIFS(BT:BT, $E:$E, $I11, $D:$D, $D$7, $A:$A, $A$7)</f>
        <v>0</v>
      </c>
    </row>
    <row customFormat="true" hidden="true" ht="16.5" outlineLevel="1" r="12" s="100">
      <c r="A12" s="482" t="n"/>
      <c r="B12" s="482" t="n"/>
      <c r="C12" s="482" t="n"/>
      <c r="D12" s="548" t="n"/>
      <c r="E12" s="548" t="n"/>
      <c r="F12" s="548" t="n"/>
      <c r="G12" s="548" t="n"/>
      <c r="H12" s="591" t="n"/>
      <c r="I12" s="647" t="s">
        <v>748</v>
      </c>
      <c r="J12" s="525" t="n"/>
      <c r="K12" s="525" t="n"/>
      <c r="L12" s="643" t="n">
        <f aca="false" ca="false" dt2D="false" dtr="false" t="normal">SUM(M12:BT12)</f>
        <v>0</v>
      </c>
      <c r="M12" s="644" t="n">
        <f aca="false" ca="false" dt2D="false" dtr="false" t="normal">SUMIFS(M:M, $E:$E, $I12, $D:$D, $D$7, $A:$A, $A$7)</f>
        <v>0</v>
      </c>
      <c r="N12" s="644" t="n">
        <f aca="false" ca="false" dt2D="false" dtr="false" t="normal">SUMIFS(N:N, $E:$E, $I12, $D:$D, $D$7, $A:$A, $A$7)</f>
        <v>0</v>
      </c>
      <c r="O12" s="644" t="n">
        <f aca="false" ca="false" dt2D="false" dtr="false" t="normal">SUMIFS(O:O, $E:$E, $I12, $D:$D, $D$7, $A:$A, $A$7)</f>
        <v>0</v>
      </c>
      <c r="P12" s="644" t="n">
        <f aca="false" ca="false" dt2D="false" dtr="false" t="normal">SUMIFS(P:P, $E:$E, $I12, $D:$D, $D$7, $A:$A, $A$7)</f>
        <v>0</v>
      </c>
      <c r="Q12" s="644" t="n">
        <f aca="false" ca="false" dt2D="false" dtr="false" t="normal">SUMIFS(Q:Q, $E:$E, $I12, $D:$D, $D$7, $A:$A, $A$7)</f>
        <v>0</v>
      </c>
      <c r="R12" s="644" t="n">
        <f aca="false" ca="false" dt2D="false" dtr="false" t="normal">SUMIFS(R:R, $E:$E, $I12, $D:$D, $D$7, $A:$A, $A$7)</f>
        <v>0</v>
      </c>
      <c r="S12" s="644" t="n">
        <f aca="false" ca="false" dt2D="false" dtr="false" t="normal">SUMIFS(S:S, $E:$E, $I12, $D:$D, $D$7, $A:$A, $A$7)</f>
        <v>0</v>
      </c>
      <c r="T12" s="644" t="n">
        <f aca="false" ca="false" dt2D="false" dtr="false" t="normal">SUMIFS(T:T, $E:$E, $I12, $D:$D, $D$7, $A:$A, $A$7)</f>
        <v>0</v>
      </c>
      <c r="U12" s="644" t="n">
        <f aca="false" ca="false" dt2D="false" dtr="false" t="normal">SUMIFS(U:U, $E:$E, $I12, $D:$D, $D$7, $A:$A, $A$7)</f>
        <v>0</v>
      </c>
      <c r="V12" s="644" t="n">
        <f aca="false" ca="false" dt2D="false" dtr="false" t="normal">SUMIFS(V:V, $E:$E, $I12, $D:$D, $D$7, $A:$A, $A$7)</f>
        <v>0</v>
      </c>
      <c r="W12" s="644" t="n">
        <f aca="false" ca="false" dt2D="false" dtr="false" t="normal">SUMIFS(W:W, $E:$E, $I12, $D:$D, $D$7, $A:$A, $A$7)</f>
        <v>0</v>
      </c>
      <c r="X12" s="644" t="n">
        <f aca="false" ca="false" dt2D="false" dtr="false" t="normal">SUMIFS(X:X, $E:$E, $I12, $D:$D, $D$7, $A:$A, $A$7)</f>
        <v>0</v>
      </c>
      <c r="Y12" s="644" t="n">
        <f aca="false" ca="false" dt2D="false" dtr="false" t="normal">SUMIFS(Y:Y, $E:$E, $I12, $D:$D, $D$7, $A:$A, $A$7)</f>
        <v>0</v>
      </c>
      <c r="Z12" s="644" t="n">
        <f aca="false" ca="false" dt2D="false" dtr="false" t="normal">SUMIFS(Z:Z, $E:$E, $I12, $D:$D, $D$7, $A:$A, $A$7)</f>
        <v>0</v>
      </c>
      <c r="AA12" s="644" t="n">
        <f aca="false" ca="false" dt2D="false" dtr="false" t="normal">SUMIFS(AA:AA, $E:$E, $I12, $D:$D, $D$7, $A:$A, $A$7)</f>
        <v>0</v>
      </c>
      <c r="AB12" s="644" t="n">
        <f aca="false" ca="false" dt2D="false" dtr="false" t="normal">SUMIFS(AB:AB, $E:$E, $I12, $D:$D, $D$7, $A:$A, $A$7)</f>
        <v>0</v>
      </c>
      <c r="AC12" s="644" t="n">
        <f aca="false" ca="false" dt2D="false" dtr="false" t="normal">SUMIFS(AC:AC, $E:$E, $I12, $D:$D, $D$7, $A:$A, $A$7)</f>
        <v>0</v>
      </c>
      <c r="AD12" s="644" t="n">
        <f aca="false" ca="false" dt2D="false" dtr="false" t="normal">SUMIFS(AD:AD, $E:$E, $I12, $D:$D, $D$7, $A:$A, $A$7)</f>
        <v>0</v>
      </c>
      <c r="AE12" s="644" t="n">
        <f aca="false" ca="false" dt2D="false" dtr="false" t="normal">SUMIFS(AE:AE, $E:$E, $I12, $D:$D, $D$7, $A:$A, $A$7)</f>
        <v>0</v>
      </c>
      <c r="AF12" s="644" t="n">
        <f aca="false" ca="false" dt2D="false" dtr="false" t="normal">SUMIFS(AF:AF, $E:$E, $I12, $D:$D, $D$7, $A:$A, $A$7)</f>
        <v>0</v>
      </c>
      <c r="AG12" s="644" t="n">
        <f aca="false" ca="false" dt2D="false" dtr="false" t="normal">SUMIFS(AG:AG, $E:$E, $I12, $D:$D, $D$7, $A:$A, $A$7)</f>
        <v>0</v>
      </c>
      <c r="AH12" s="644" t="n">
        <f aca="false" ca="false" dt2D="false" dtr="false" t="normal">SUMIFS(AH:AH, $E:$E, $I12, $D:$D, $D$7, $A:$A, $A$7)</f>
        <v>0</v>
      </c>
      <c r="AI12" s="644" t="n">
        <f aca="false" ca="false" dt2D="false" dtr="false" t="normal">SUMIFS(AI:AI, $E:$E, $I12, $D:$D, $D$7, $A:$A, $A$7)</f>
        <v>0</v>
      </c>
      <c r="AJ12" s="644" t="n">
        <f aca="false" ca="false" dt2D="false" dtr="false" t="normal">SUMIFS(AJ:AJ, $E:$E, $I12, $D:$D, $D$7, $A:$A, $A$7)</f>
        <v>0</v>
      </c>
      <c r="AK12" s="644" t="n">
        <f aca="false" ca="false" dt2D="false" dtr="false" t="normal">SUMIFS(AK:AK, $E:$E, $I12, $D:$D, $D$7, $A:$A, $A$7)</f>
        <v>0</v>
      </c>
      <c r="AL12" s="644" t="n">
        <f aca="false" ca="false" dt2D="false" dtr="false" t="normal">SUMIFS(AL:AL, $E:$E, $I12, $D:$D, $D$7, $A:$A, $A$7)</f>
        <v>0</v>
      </c>
      <c r="AM12" s="644" t="n">
        <f aca="false" ca="false" dt2D="false" dtr="false" t="normal">SUMIFS(AM:AM, $E:$E, $I12, $D:$D, $D$7, $A:$A, $A$7)</f>
        <v>0</v>
      </c>
      <c r="AN12" s="644" t="n">
        <f aca="false" ca="false" dt2D="false" dtr="false" t="normal">SUMIFS(AN:AN, $E:$E, $I12, $D:$D, $D$7, $A:$A, $A$7)</f>
        <v>0</v>
      </c>
      <c r="AO12" s="644" t="n">
        <f aca="false" ca="false" dt2D="false" dtr="false" t="normal">SUMIFS(AO:AO, $E:$E, $I12, $D:$D, $D$7, $A:$A, $A$7)</f>
        <v>0</v>
      </c>
      <c r="AP12" s="644" t="n">
        <f aca="false" ca="false" dt2D="false" dtr="false" t="normal">SUMIFS(AP:AP, $E:$E, $I12, $D:$D, $D$7, $A:$A, $A$7)</f>
        <v>0</v>
      </c>
      <c r="AQ12" s="644" t="n">
        <f aca="false" ca="false" dt2D="false" dtr="false" t="normal">SUMIFS(AQ:AQ, $E:$E, $I12, $D:$D, $D$7, $A:$A, $A$7)</f>
        <v>0</v>
      </c>
      <c r="AR12" s="644" t="n">
        <f aca="false" ca="false" dt2D="false" dtr="false" t="normal">SUMIFS(AR:AR, $E:$E, $I12, $D:$D, $D$7, $A:$A, $A$7)</f>
        <v>0</v>
      </c>
      <c r="AS12" s="644" t="n">
        <f aca="false" ca="false" dt2D="false" dtr="false" t="normal">SUMIFS(AS:AS, $E:$E, $I12, $D:$D, $D$7, $A:$A, $A$7)</f>
        <v>0</v>
      </c>
      <c r="AT12" s="644" t="n">
        <f aca="false" ca="false" dt2D="false" dtr="false" t="normal">SUMIFS(AT:AT, $E:$E, $I12, $D:$D, $D$7, $A:$A, $A$7)</f>
        <v>0</v>
      </c>
      <c r="AU12" s="644" t="n">
        <f aca="false" ca="false" dt2D="false" dtr="false" t="normal">SUMIFS(AU:AU, $E:$E, $I12, $D:$D, $D$7, $A:$A, $A$7)</f>
        <v>0</v>
      </c>
      <c r="AV12" s="644" t="n">
        <f aca="false" ca="false" dt2D="false" dtr="false" t="normal">SUMIFS(AV:AV, $E:$E, $I12, $D:$D, $D$7, $A:$A, $A$7)</f>
        <v>0</v>
      </c>
      <c r="AW12" s="644" t="n">
        <f aca="false" ca="false" dt2D="false" dtr="false" t="normal">SUMIFS(AW:AW, $E:$E, $I12, $D:$D, $D$7, $A:$A, $A$7)</f>
        <v>0</v>
      </c>
      <c r="AX12" s="644" t="n">
        <f aca="false" ca="false" dt2D="false" dtr="false" t="normal">SUMIFS(AX:AX, $E:$E, $I12, $D:$D, $D$7, $A:$A, $A$7)</f>
        <v>0</v>
      </c>
      <c r="AY12" s="644" t="n">
        <f aca="false" ca="false" dt2D="false" dtr="false" t="normal">SUMIFS(AY:AY, $E:$E, $I12, $D:$D, $D$7, $A:$A, $A$7)</f>
        <v>0</v>
      </c>
      <c r="AZ12" s="644" t="n">
        <f aca="false" ca="false" dt2D="false" dtr="false" t="normal">SUMIFS(AZ:AZ, $E:$E, $I12, $D:$D, $D$7, $A:$A, $A$7)</f>
        <v>0</v>
      </c>
      <c r="BA12" s="644" t="n">
        <f aca="false" ca="false" dt2D="false" dtr="false" t="normal">SUMIFS(BA:BA, $E:$E, $I12, $D:$D, $D$7, $A:$A, $A$7)</f>
        <v>0</v>
      </c>
      <c r="BB12" s="644" t="n">
        <f aca="false" ca="false" dt2D="false" dtr="false" t="normal">SUMIFS(BB:BB, $E:$E, $I12, $D:$D, $D$7, $A:$A, $A$7)</f>
        <v>0</v>
      </c>
      <c r="BC12" s="644" t="n">
        <f aca="false" ca="false" dt2D="false" dtr="false" t="normal">SUMIFS(BC:BC, $E:$E, $I12, $D:$D, $D$7, $A:$A, $A$7)</f>
        <v>0</v>
      </c>
      <c r="BD12" s="644" t="n">
        <f aca="false" ca="false" dt2D="false" dtr="false" t="normal">SUMIFS(BD:BD, $E:$E, $I12, $D:$D, $D$7, $A:$A, $A$7)</f>
        <v>0</v>
      </c>
      <c r="BE12" s="644" t="n">
        <f aca="false" ca="false" dt2D="false" dtr="false" t="normal">SUMIFS(BE:BE, $E:$E, $I12, $D:$D, $D$7, $A:$A, $A$7)</f>
        <v>0</v>
      </c>
      <c r="BF12" s="644" t="n">
        <f aca="false" ca="false" dt2D="false" dtr="false" t="normal">SUMIFS(BF:BF, $E:$E, $I12, $D:$D, $D$7, $A:$A, $A$7)</f>
        <v>0</v>
      </c>
      <c r="BG12" s="644" t="n">
        <f aca="false" ca="false" dt2D="false" dtr="false" t="normal">SUMIFS(BG:BG, $E:$E, $I12, $D:$D, $D$7, $A:$A, $A$7)</f>
        <v>0</v>
      </c>
      <c r="BH12" s="644" t="n">
        <f aca="false" ca="false" dt2D="false" dtr="false" t="normal">SUMIFS(BH:BH, $E:$E, $I12, $D:$D, $D$7, $A:$A, $A$7)</f>
        <v>0</v>
      </c>
      <c r="BI12" s="644" t="n">
        <f aca="false" ca="false" dt2D="false" dtr="false" t="normal">SUMIFS(BI:BI, $E:$E, $I12, $D:$D, $D$7, $A:$A, $A$7)</f>
        <v>0</v>
      </c>
      <c r="BJ12" s="644" t="n">
        <f aca="false" ca="false" dt2D="false" dtr="false" t="normal">SUMIFS(BJ:BJ, $E:$E, $I12, $D:$D, $D$7, $A:$A, $A$7)</f>
        <v>0</v>
      </c>
      <c r="BK12" s="644" t="n">
        <f aca="false" ca="false" dt2D="false" dtr="false" t="normal">SUMIFS(BK:BK, $E:$E, $I12, $D:$D, $D$7, $A:$A, $A$7)</f>
        <v>0</v>
      </c>
      <c r="BL12" s="644" t="n">
        <f aca="false" ca="false" dt2D="false" dtr="false" t="normal">SUMIFS(BL:BL, $E:$E, $I12, $D:$D, $D$7, $A:$A, $A$7)</f>
        <v>0</v>
      </c>
      <c r="BM12" s="644" t="n">
        <f aca="false" ca="false" dt2D="false" dtr="false" t="normal">SUMIFS(BM:BM, $E:$E, $I12, $D:$D, $D$7, $A:$A, $A$7)</f>
        <v>0</v>
      </c>
      <c r="BN12" s="644" t="n">
        <f aca="false" ca="false" dt2D="false" dtr="false" t="normal">SUMIFS(BN:BN, $E:$E, $I12, $D:$D, $D$7, $A:$A, $A$7)</f>
        <v>0</v>
      </c>
      <c r="BO12" s="644" t="n">
        <f aca="false" ca="false" dt2D="false" dtr="false" t="normal">SUMIFS(BO:BO, $E:$E, $I12, $D:$D, $D$7, $A:$A, $A$7)</f>
        <v>0</v>
      </c>
      <c r="BP12" s="644" t="n">
        <f aca="false" ca="false" dt2D="false" dtr="false" t="normal">SUMIFS(BP:BP, $E:$E, $I12, $D:$D, $D$7, $A:$A, $A$7)</f>
        <v>0</v>
      </c>
      <c r="BQ12" s="644" t="n">
        <f aca="false" ca="false" dt2D="false" dtr="false" t="normal">SUMIFS(BQ:BQ, $E:$E, $I12, $D:$D, $D$7, $A:$A, $A$7)</f>
        <v>0</v>
      </c>
      <c r="BR12" s="644" t="n">
        <f aca="false" ca="false" dt2D="false" dtr="false" t="normal">SUMIFS(BR:BR, $E:$E, $I12, $D:$D, $D$7, $A:$A, $A$7)</f>
        <v>0</v>
      </c>
      <c r="BS12" s="644" t="n">
        <f aca="false" ca="false" dt2D="false" dtr="false" t="normal">SUMIFS(BS:BS, $E:$E, $I12, $D:$D, $D$7, $A:$A, $A$7)</f>
        <v>0</v>
      </c>
      <c r="BT12" s="644" t="n">
        <f aca="false" ca="false" dt2D="false" dtr="false" t="normal">SUMIFS(BT:BT, $E:$E, $I12, $D:$D, $D$7, $A:$A, $A$7)</f>
        <v>0</v>
      </c>
    </row>
    <row customFormat="true" hidden="true" ht="16.5" outlineLevel="1" r="13" s="100">
      <c r="A13" s="482" t="n"/>
      <c r="B13" s="482" t="n"/>
      <c r="C13" s="482" t="n"/>
      <c r="D13" s="548" t="n"/>
      <c r="E13" s="548" t="n"/>
      <c r="F13" s="548" t="n"/>
      <c r="G13" s="548" t="n"/>
      <c r="H13" s="591" t="n"/>
      <c r="I13" s="647" t="s">
        <v>749</v>
      </c>
      <c r="J13" s="525" t="n"/>
      <c r="K13" s="525" t="n"/>
      <c r="L13" s="643" t="n">
        <f aca="false" ca="false" dt2D="false" dtr="false" t="normal">SUM(M13:BT13)</f>
        <v>0</v>
      </c>
      <c r="M13" s="644" t="n">
        <f aca="false" ca="false" dt2D="false" dtr="false" t="normal">SUMIFS(M:M, $E:$E, $I13, $D:$D, $D$7, $A:$A, $A$7)</f>
        <v>0</v>
      </c>
      <c r="N13" s="644" t="n">
        <f aca="false" ca="false" dt2D="false" dtr="false" t="normal">SUMIFS(N:N, $E:$E, $I13, $D:$D, $D$7, $A:$A, $A$7)</f>
        <v>0</v>
      </c>
      <c r="O13" s="644" t="n">
        <f aca="false" ca="false" dt2D="false" dtr="false" t="normal">SUMIFS(O:O, $E:$E, $I13, $D:$D, $D$7, $A:$A, $A$7)</f>
        <v>0</v>
      </c>
      <c r="P13" s="644" t="n">
        <f aca="false" ca="false" dt2D="false" dtr="false" t="normal">SUMIFS(P:P, $E:$E, $I13, $D:$D, $D$7, $A:$A, $A$7)</f>
        <v>0</v>
      </c>
      <c r="Q13" s="644" t="n">
        <f aca="false" ca="false" dt2D="false" dtr="false" t="normal">SUMIFS(Q:Q, $E:$E, $I13, $D:$D, $D$7, $A:$A, $A$7)</f>
        <v>0</v>
      </c>
      <c r="R13" s="644" t="n">
        <f aca="false" ca="false" dt2D="false" dtr="false" t="normal">SUMIFS(R:R, $E:$E, $I13, $D:$D, $D$7, $A:$A, $A$7)</f>
        <v>0</v>
      </c>
      <c r="S13" s="644" t="n">
        <f aca="false" ca="false" dt2D="false" dtr="false" t="normal">SUMIFS(S:S, $E:$E, $I13, $D:$D, $D$7, $A:$A, $A$7)</f>
        <v>0</v>
      </c>
      <c r="T13" s="644" t="n">
        <f aca="false" ca="false" dt2D="false" dtr="false" t="normal">SUMIFS(T:T, $E:$E, $I13, $D:$D, $D$7, $A:$A, $A$7)</f>
        <v>0</v>
      </c>
      <c r="U13" s="644" t="n">
        <f aca="false" ca="false" dt2D="false" dtr="false" t="normal">SUMIFS(U:U, $E:$E, $I13, $D:$D, $D$7, $A:$A, $A$7)</f>
        <v>0</v>
      </c>
      <c r="V13" s="644" t="n">
        <f aca="false" ca="false" dt2D="false" dtr="false" t="normal">SUMIFS(V:V, $E:$E, $I13, $D:$D, $D$7, $A:$A, $A$7)</f>
        <v>0</v>
      </c>
      <c r="W13" s="644" t="n">
        <f aca="false" ca="false" dt2D="false" dtr="false" t="normal">SUMIFS(W:W, $E:$E, $I13, $D:$D, $D$7, $A:$A, $A$7)</f>
        <v>0</v>
      </c>
      <c r="X13" s="644" t="n">
        <f aca="false" ca="false" dt2D="false" dtr="false" t="normal">SUMIFS(X:X, $E:$E, $I13, $D:$D, $D$7, $A:$A, $A$7)</f>
        <v>0</v>
      </c>
      <c r="Y13" s="644" t="n">
        <f aca="false" ca="false" dt2D="false" dtr="false" t="normal">SUMIFS(Y:Y, $E:$E, $I13, $D:$D, $D$7, $A:$A, $A$7)</f>
        <v>0</v>
      </c>
      <c r="Z13" s="644" t="n">
        <f aca="false" ca="false" dt2D="false" dtr="false" t="normal">SUMIFS(Z:Z, $E:$E, $I13, $D:$D, $D$7, $A:$A, $A$7)</f>
        <v>0</v>
      </c>
      <c r="AA13" s="644" t="n">
        <f aca="false" ca="false" dt2D="false" dtr="false" t="normal">SUMIFS(AA:AA, $E:$E, $I13, $D:$D, $D$7, $A:$A, $A$7)</f>
        <v>0</v>
      </c>
      <c r="AB13" s="644" t="n">
        <f aca="false" ca="false" dt2D="false" dtr="false" t="normal">SUMIFS(AB:AB, $E:$E, $I13, $D:$D, $D$7, $A:$A, $A$7)</f>
        <v>0</v>
      </c>
      <c r="AC13" s="644" t="n">
        <f aca="false" ca="false" dt2D="false" dtr="false" t="normal">SUMIFS(AC:AC, $E:$E, $I13, $D:$D, $D$7, $A:$A, $A$7)</f>
        <v>0</v>
      </c>
      <c r="AD13" s="644" t="n">
        <f aca="false" ca="false" dt2D="false" dtr="false" t="normal">SUMIFS(AD:AD, $E:$E, $I13, $D:$D, $D$7, $A:$A, $A$7)</f>
        <v>0</v>
      </c>
      <c r="AE13" s="644" t="n">
        <f aca="false" ca="false" dt2D="false" dtr="false" t="normal">SUMIFS(AE:AE, $E:$E, $I13, $D:$D, $D$7, $A:$A, $A$7)</f>
        <v>0</v>
      </c>
      <c r="AF13" s="644" t="n">
        <f aca="false" ca="false" dt2D="false" dtr="false" t="normal">SUMIFS(AF:AF, $E:$E, $I13, $D:$D, $D$7, $A:$A, $A$7)</f>
        <v>0</v>
      </c>
      <c r="AG13" s="644" t="n">
        <f aca="false" ca="false" dt2D="false" dtr="false" t="normal">SUMIFS(AG:AG, $E:$E, $I13, $D:$D, $D$7, $A:$A, $A$7)</f>
        <v>0</v>
      </c>
      <c r="AH13" s="644" t="n">
        <f aca="false" ca="false" dt2D="false" dtr="false" t="normal">SUMIFS(AH:AH, $E:$E, $I13, $D:$D, $D$7, $A:$A, $A$7)</f>
        <v>0</v>
      </c>
      <c r="AI13" s="644" t="n">
        <f aca="false" ca="false" dt2D="false" dtr="false" t="normal">SUMIFS(AI:AI, $E:$E, $I13, $D:$D, $D$7, $A:$A, $A$7)</f>
        <v>0</v>
      </c>
      <c r="AJ13" s="644" t="n">
        <f aca="false" ca="false" dt2D="false" dtr="false" t="normal">SUMIFS(AJ:AJ, $E:$E, $I13, $D:$D, $D$7, $A:$A, $A$7)</f>
        <v>0</v>
      </c>
      <c r="AK13" s="644" t="n">
        <f aca="false" ca="false" dt2D="false" dtr="false" t="normal">SUMIFS(AK:AK, $E:$E, $I13, $D:$D, $D$7, $A:$A, $A$7)</f>
        <v>0</v>
      </c>
      <c r="AL13" s="644" t="n">
        <f aca="false" ca="false" dt2D="false" dtr="false" t="normal">SUMIFS(AL:AL, $E:$E, $I13, $D:$D, $D$7, $A:$A, $A$7)</f>
        <v>0</v>
      </c>
      <c r="AM13" s="644" t="n">
        <f aca="false" ca="false" dt2D="false" dtr="false" t="normal">SUMIFS(AM:AM, $E:$E, $I13, $D:$D, $D$7, $A:$A, $A$7)</f>
        <v>0</v>
      </c>
      <c r="AN13" s="644" t="n">
        <f aca="false" ca="false" dt2D="false" dtr="false" t="normal">SUMIFS(AN:AN, $E:$E, $I13, $D:$D, $D$7, $A:$A, $A$7)</f>
        <v>0</v>
      </c>
      <c r="AO13" s="644" t="n">
        <f aca="false" ca="false" dt2D="false" dtr="false" t="normal">SUMIFS(AO:AO, $E:$E, $I13, $D:$D, $D$7, $A:$A, $A$7)</f>
        <v>0</v>
      </c>
      <c r="AP13" s="644" t="n">
        <f aca="false" ca="false" dt2D="false" dtr="false" t="normal">SUMIFS(AP:AP, $E:$E, $I13, $D:$D, $D$7, $A:$A, $A$7)</f>
        <v>0</v>
      </c>
      <c r="AQ13" s="644" t="n">
        <f aca="false" ca="false" dt2D="false" dtr="false" t="normal">SUMIFS(AQ:AQ, $E:$E, $I13, $D:$D, $D$7, $A:$A, $A$7)</f>
        <v>0</v>
      </c>
      <c r="AR13" s="644" t="n">
        <f aca="false" ca="false" dt2D="false" dtr="false" t="normal">SUMIFS(AR:AR, $E:$E, $I13, $D:$D, $D$7, $A:$A, $A$7)</f>
        <v>0</v>
      </c>
      <c r="AS13" s="644" t="n">
        <f aca="false" ca="false" dt2D="false" dtr="false" t="normal">SUMIFS(AS:AS, $E:$E, $I13, $D:$D, $D$7, $A:$A, $A$7)</f>
        <v>0</v>
      </c>
      <c r="AT13" s="644" t="n">
        <f aca="false" ca="false" dt2D="false" dtr="false" t="normal">SUMIFS(AT:AT, $E:$E, $I13, $D:$D, $D$7, $A:$A, $A$7)</f>
        <v>0</v>
      </c>
      <c r="AU13" s="644" t="n">
        <f aca="false" ca="false" dt2D="false" dtr="false" t="normal">SUMIFS(AU:AU, $E:$E, $I13, $D:$D, $D$7, $A:$A, $A$7)</f>
        <v>0</v>
      </c>
      <c r="AV13" s="644" t="n">
        <f aca="false" ca="false" dt2D="false" dtr="false" t="normal">SUMIFS(AV:AV, $E:$E, $I13, $D:$D, $D$7, $A:$A, $A$7)</f>
        <v>0</v>
      </c>
      <c r="AW13" s="644" t="n">
        <f aca="false" ca="false" dt2D="false" dtr="false" t="normal">SUMIFS(AW:AW, $E:$E, $I13, $D:$D, $D$7, $A:$A, $A$7)</f>
        <v>0</v>
      </c>
      <c r="AX13" s="644" t="n">
        <f aca="false" ca="false" dt2D="false" dtr="false" t="normal">SUMIFS(AX:AX, $E:$E, $I13, $D:$D, $D$7, $A:$A, $A$7)</f>
        <v>0</v>
      </c>
      <c r="AY13" s="644" t="n">
        <f aca="false" ca="false" dt2D="false" dtr="false" t="normal">SUMIFS(AY:AY, $E:$E, $I13, $D:$D, $D$7, $A:$A, $A$7)</f>
        <v>0</v>
      </c>
      <c r="AZ13" s="644" t="n">
        <f aca="false" ca="false" dt2D="false" dtr="false" t="normal">SUMIFS(AZ:AZ, $E:$E, $I13, $D:$D, $D$7, $A:$A, $A$7)</f>
        <v>0</v>
      </c>
      <c r="BA13" s="644" t="n">
        <f aca="false" ca="false" dt2D="false" dtr="false" t="normal">SUMIFS(BA:BA, $E:$E, $I13, $D:$D, $D$7, $A:$A, $A$7)</f>
        <v>0</v>
      </c>
      <c r="BB13" s="644" t="n">
        <f aca="false" ca="false" dt2D="false" dtr="false" t="normal">SUMIFS(BB:BB, $E:$E, $I13, $D:$D, $D$7, $A:$A, $A$7)</f>
        <v>0</v>
      </c>
      <c r="BC13" s="644" t="n">
        <f aca="false" ca="false" dt2D="false" dtr="false" t="normal">SUMIFS(BC:BC, $E:$E, $I13, $D:$D, $D$7, $A:$A, $A$7)</f>
        <v>0</v>
      </c>
      <c r="BD13" s="644" t="n">
        <f aca="false" ca="false" dt2D="false" dtr="false" t="normal">SUMIFS(BD:BD, $E:$E, $I13, $D:$D, $D$7, $A:$A, $A$7)</f>
        <v>0</v>
      </c>
      <c r="BE13" s="644" t="n">
        <f aca="false" ca="false" dt2D="false" dtr="false" t="normal">SUMIFS(BE:BE, $E:$E, $I13, $D:$D, $D$7, $A:$A, $A$7)</f>
        <v>0</v>
      </c>
      <c r="BF13" s="644" t="n">
        <f aca="false" ca="false" dt2D="false" dtr="false" t="normal">SUMIFS(BF:BF, $E:$E, $I13, $D:$D, $D$7, $A:$A, $A$7)</f>
        <v>0</v>
      </c>
      <c r="BG13" s="644" t="n">
        <f aca="false" ca="false" dt2D="false" dtr="false" t="normal">SUMIFS(BG:BG, $E:$E, $I13, $D:$D, $D$7, $A:$A, $A$7)</f>
        <v>0</v>
      </c>
      <c r="BH13" s="644" t="n">
        <f aca="false" ca="false" dt2D="false" dtr="false" t="normal">SUMIFS(BH:BH, $E:$E, $I13, $D:$D, $D$7, $A:$A, $A$7)</f>
        <v>0</v>
      </c>
      <c r="BI13" s="644" t="n">
        <f aca="false" ca="false" dt2D="false" dtr="false" t="normal">SUMIFS(BI:BI, $E:$E, $I13, $D:$D, $D$7, $A:$A, $A$7)</f>
        <v>0</v>
      </c>
      <c r="BJ13" s="644" t="n">
        <f aca="false" ca="false" dt2D="false" dtr="false" t="normal">SUMIFS(BJ:BJ, $E:$E, $I13, $D:$D, $D$7, $A:$A, $A$7)</f>
        <v>0</v>
      </c>
      <c r="BK13" s="644" t="n">
        <f aca="false" ca="false" dt2D="false" dtr="false" t="normal">SUMIFS(BK:BK, $E:$E, $I13, $D:$D, $D$7, $A:$A, $A$7)</f>
        <v>0</v>
      </c>
      <c r="BL13" s="644" t="n">
        <f aca="false" ca="false" dt2D="false" dtr="false" t="normal">SUMIFS(BL:BL, $E:$E, $I13, $D:$D, $D$7, $A:$A, $A$7)</f>
        <v>0</v>
      </c>
      <c r="BM13" s="644" t="n">
        <f aca="false" ca="false" dt2D="false" dtr="false" t="normal">SUMIFS(BM:BM, $E:$E, $I13, $D:$D, $D$7, $A:$A, $A$7)</f>
        <v>0</v>
      </c>
      <c r="BN13" s="644" t="n">
        <f aca="false" ca="false" dt2D="false" dtr="false" t="normal">SUMIFS(BN:BN, $E:$E, $I13, $D:$D, $D$7, $A:$A, $A$7)</f>
        <v>0</v>
      </c>
      <c r="BO13" s="644" t="n">
        <f aca="false" ca="false" dt2D="false" dtr="false" t="normal">SUMIFS(BO:BO, $E:$E, $I13, $D:$D, $D$7, $A:$A, $A$7)</f>
        <v>0</v>
      </c>
      <c r="BP13" s="644" t="n">
        <f aca="false" ca="false" dt2D="false" dtr="false" t="normal">SUMIFS(BP:BP, $E:$E, $I13, $D:$D, $D$7, $A:$A, $A$7)</f>
        <v>0</v>
      </c>
      <c r="BQ13" s="644" t="n">
        <f aca="false" ca="false" dt2D="false" dtr="false" t="normal">SUMIFS(BQ:BQ, $E:$E, $I13, $D:$D, $D$7, $A:$A, $A$7)</f>
        <v>0</v>
      </c>
      <c r="BR13" s="644" t="n">
        <f aca="false" ca="false" dt2D="false" dtr="false" t="normal">SUMIFS(BR:BR, $E:$E, $I13, $D:$D, $D$7, $A:$A, $A$7)</f>
        <v>0</v>
      </c>
      <c r="BS13" s="644" t="n">
        <f aca="false" ca="false" dt2D="false" dtr="false" t="normal">SUMIFS(BS:BS, $E:$E, $I13, $D:$D, $D$7, $A:$A, $A$7)</f>
        <v>0</v>
      </c>
      <c r="BT13" s="644" t="n">
        <f aca="false" ca="false" dt2D="false" dtr="false" t="normal">SUMIFS(BT:BT, $E:$E, $I13, $D:$D, $D$7, $A:$A, $A$7)</f>
        <v>0</v>
      </c>
    </row>
    <row customFormat="true" hidden="true" ht="16.5" outlineLevel="1" r="14" s="100">
      <c r="A14" s="482" t="n"/>
      <c r="B14" s="482" t="n"/>
      <c r="C14" s="482" t="n"/>
      <c r="D14" s="548" t="n"/>
      <c r="E14" s="548" t="n"/>
      <c r="F14" s="548" t="n"/>
      <c r="G14" s="548" t="n"/>
      <c r="H14" s="591" t="n"/>
      <c r="I14" s="647" t="s">
        <v>750</v>
      </c>
      <c r="J14" s="525" t="n"/>
      <c r="K14" s="525" t="n"/>
      <c r="L14" s="643" t="n">
        <f aca="false" ca="false" dt2D="false" dtr="false" t="normal">SUM(M14:BT14)</f>
        <v>0</v>
      </c>
      <c r="M14" s="644" t="n">
        <f aca="false" ca="false" dt2D="false" dtr="false" t="normal">SUMIFS(M:M, $E:$E, $I14, $D:$D, $D$7, $A:$A, $A$7)</f>
        <v>0</v>
      </c>
      <c r="N14" s="644" t="n">
        <f aca="false" ca="false" dt2D="false" dtr="false" t="normal">SUMIFS(N:N, $E:$E, $I14, $D:$D, $D$7, $A:$A, $A$7)</f>
        <v>0</v>
      </c>
      <c r="O14" s="644" t="n">
        <f aca="false" ca="false" dt2D="false" dtr="false" t="normal">SUMIFS(O:O, $E:$E, $I14, $D:$D, $D$7, $A:$A, $A$7)</f>
        <v>0</v>
      </c>
      <c r="P14" s="644" t="n">
        <f aca="false" ca="false" dt2D="false" dtr="false" t="normal">SUMIFS(P:P, $E:$E, $I14, $D:$D, $D$7, $A:$A, $A$7)</f>
        <v>0</v>
      </c>
      <c r="Q14" s="644" t="n">
        <f aca="false" ca="false" dt2D="false" dtr="false" t="normal">SUMIFS(Q:Q, $E:$E, $I14, $D:$D, $D$7, $A:$A, $A$7)</f>
        <v>0</v>
      </c>
      <c r="R14" s="644" t="n">
        <f aca="false" ca="false" dt2D="false" dtr="false" t="normal">SUMIFS(R:R, $E:$E, $I14, $D:$D, $D$7, $A:$A, $A$7)</f>
        <v>0</v>
      </c>
      <c r="S14" s="644" t="n">
        <f aca="false" ca="false" dt2D="false" dtr="false" t="normal">SUMIFS(S:S, $E:$E, $I14, $D:$D, $D$7, $A:$A, $A$7)</f>
        <v>0</v>
      </c>
      <c r="T14" s="644" t="n">
        <f aca="false" ca="false" dt2D="false" dtr="false" t="normal">SUMIFS(T:T, $E:$E, $I14, $D:$D, $D$7, $A:$A, $A$7)</f>
        <v>0</v>
      </c>
      <c r="U14" s="644" t="n">
        <f aca="false" ca="false" dt2D="false" dtr="false" t="normal">SUMIFS(U:U, $E:$E, $I14, $D:$D, $D$7, $A:$A, $A$7)</f>
        <v>0</v>
      </c>
      <c r="V14" s="644" t="n">
        <f aca="false" ca="false" dt2D="false" dtr="false" t="normal">SUMIFS(V:V, $E:$E, $I14, $D:$D, $D$7, $A:$A, $A$7)</f>
        <v>0</v>
      </c>
      <c r="W14" s="644" t="n">
        <f aca="false" ca="false" dt2D="false" dtr="false" t="normal">SUMIFS(W:W, $E:$E, $I14, $D:$D, $D$7, $A:$A, $A$7)</f>
        <v>0</v>
      </c>
      <c r="X14" s="644" t="n">
        <f aca="false" ca="false" dt2D="false" dtr="false" t="normal">SUMIFS(X:X, $E:$E, $I14, $D:$D, $D$7, $A:$A, $A$7)</f>
        <v>0</v>
      </c>
      <c r="Y14" s="644" t="n">
        <f aca="false" ca="false" dt2D="false" dtr="false" t="normal">SUMIFS(Y:Y, $E:$E, $I14, $D:$D, $D$7, $A:$A, $A$7)</f>
        <v>0</v>
      </c>
      <c r="Z14" s="644" t="n">
        <f aca="false" ca="false" dt2D="false" dtr="false" t="normal">SUMIFS(Z:Z, $E:$E, $I14, $D:$D, $D$7, $A:$A, $A$7)</f>
        <v>0</v>
      </c>
      <c r="AA14" s="644" t="n">
        <f aca="false" ca="false" dt2D="false" dtr="false" t="normal">SUMIFS(AA:AA, $E:$E, $I14, $D:$D, $D$7, $A:$A, $A$7)</f>
        <v>0</v>
      </c>
      <c r="AB14" s="644" t="n">
        <f aca="false" ca="false" dt2D="false" dtr="false" t="normal">SUMIFS(AB:AB, $E:$E, $I14, $D:$D, $D$7, $A:$A, $A$7)</f>
        <v>0</v>
      </c>
      <c r="AC14" s="644" t="n">
        <f aca="false" ca="false" dt2D="false" dtr="false" t="normal">SUMIFS(AC:AC, $E:$E, $I14, $D:$D, $D$7, $A:$A, $A$7)</f>
        <v>0</v>
      </c>
      <c r="AD14" s="644" t="n">
        <f aca="false" ca="false" dt2D="false" dtr="false" t="normal">SUMIFS(AD:AD, $E:$E, $I14, $D:$D, $D$7, $A:$A, $A$7)</f>
        <v>0</v>
      </c>
      <c r="AE14" s="644" t="n">
        <f aca="false" ca="false" dt2D="false" dtr="false" t="normal">SUMIFS(AE:AE, $E:$E, $I14, $D:$D, $D$7, $A:$A, $A$7)</f>
        <v>0</v>
      </c>
      <c r="AF14" s="644" t="n">
        <f aca="false" ca="false" dt2D="false" dtr="false" t="normal">SUMIFS(AF:AF, $E:$E, $I14, $D:$D, $D$7, $A:$A, $A$7)</f>
        <v>0</v>
      </c>
      <c r="AG14" s="644" t="n">
        <f aca="false" ca="false" dt2D="false" dtr="false" t="normal">SUMIFS(AG:AG, $E:$E, $I14, $D:$D, $D$7, $A:$A, $A$7)</f>
        <v>0</v>
      </c>
      <c r="AH14" s="644" t="n">
        <f aca="false" ca="false" dt2D="false" dtr="false" t="normal">SUMIFS(AH:AH, $E:$E, $I14, $D:$D, $D$7, $A:$A, $A$7)</f>
        <v>0</v>
      </c>
      <c r="AI14" s="644" t="n">
        <f aca="false" ca="false" dt2D="false" dtr="false" t="normal">SUMIFS(AI:AI, $E:$E, $I14, $D:$D, $D$7, $A:$A, $A$7)</f>
        <v>0</v>
      </c>
      <c r="AJ14" s="644" t="n">
        <f aca="false" ca="false" dt2D="false" dtr="false" t="normal">SUMIFS(AJ:AJ, $E:$E, $I14, $D:$D, $D$7, $A:$A, $A$7)</f>
        <v>0</v>
      </c>
      <c r="AK14" s="644" t="n">
        <f aca="false" ca="false" dt2D="false" dtr="false" t="normal">SUMIFS(AK:AK, $E:$E, $I14, $D:$D, $D$7, $A:$A, $A$7)</f>
        <v>0</v>
      </c>
      <c r="AL14" s="644" t="n">
        <f aca="false" ca="false" dt2D="false" dtr="false" t="normal">SUMIFS(AL:AL, $E:$E, $I14, $D:$D, $D$7, $A:$A, $A$7)</f>
        <v>0</v>
      </c>
      <c r="AM14" s="644" t="n">
        <f aca="false" ca="false" dt2D="false" dtr="false" t="normal">SUMIFS(AM:AM, $E:$E, $I14, $D:$D, $D$7, $A:$A, $A$7)</f>
        <v>0</v>
      </c>
      <c r="AN14" s="644" t="n">
        <f aca="false" ca="false" dt2D="false" dtr="false" t="normal">SUMIFS(AN:AN, $E:$E, $I14, $D:$D, $D$7, $A:$A, $A$7)</f>
        <v>0</v>
      </c>
      <c r="AO14" s="644" t="n">
        <f aca="false" ca="false" dt2D="false" dtr="false" t="normal">SUMIFS(AO:AO, $E:$E, $I14, $D:$D, $D$7, $A:$A, $A$7)</f>
        <v>0</v>
      </c>
      <c r="AP14" s="644" t="n">
        <f aca="false" ca="false" dt2D="false" dtr="false" t="normal">SUMIFS(AP:AP, $E:$E, $I14, $D:$D, $D$7, $A:$A, $A$7)</f>
        <v>0</v>
      </c>
      <c r="AQ14" s="644" t="n">
        <f aca="false" ca="false" dt2D="false" dtr="false" t="normal">SUMIFS(AQ:AQ, $E:$E, $I14, $D:$D, $D$7, $A:$A, $A$7)</f>
        <v>0</v>
      </c>
      <c r="AR14" s="644" t="n">
        <f aca="false" ca="false" dt2D="false" dtr="false" t="normal">SUMIFS(AR:AR, $E:$E, $I14, $D:$D, $D$7, $A:$A, $A$7)</f>
        <v>0</v>
      </c>
      <c r="AS14" s="644" t="n">
        <f aca="false" ca="false" dt2D="false" dtr="false" t="normal">SUMIFS(AS:AS, $E:$E, $I14, $D:$D, $D$7, $A:$A, $A$7)</f>
        <v>0</v>
      </c>
      <c r="AT14" s="644" t="n">
        <f aca="false" ca="false" dt2D="false" dtr="false" t="normal">SUMIFS(AT:AT, $E:$E, $I14, $D:$D, $D$7, $A:$A, $A$7)</f>
        <v>0</v>
      </c>
      <c r="AU14" s="644" t="n">
        <f aca="false" ca="false" dt2D="false" dtr="false" t="normal">SUMIFS(AU:AU, $E:$E, $I14, $D:$D, $D$7, $A:$A, $A$7)</f>
        <v>0</v>
      </c>
      <c r="AV14" s="644" t="n">
        <f aca="false" ca="false" dt2D="false" dtr="false" t="normal">SUMIFS(AV:AV, $E:$E, $I14, $D:$D, $D$7, $A:$A, $A$7)</f>
        <v>0</v>
      </c>
      <c r="AW14" s="644" t="n">
        <f aca="false" ca="false" dt2D="false" dtr="false" t="normal">SUMIFS(AW:AW, $E:$E, $I14, $D:$D, $D$7, $A:$A, $A$7)</f>
        <v>0</v>
      </c>
      <c r="AX14" s="644" t="n">
        <f aca="false" ca="false" dt2D="false" dtr="false" t="normal">SUMIFS(AX:AX, $E:$E, $I14, $D:$D, $D$7, $A:$A, $A$7)</f>
        <v>0</v>
      </c>
      <c r="AY14" s="644" t="n">
        <f aca="false" ca="false" dt2D="false" dtr="false" t="normal">SUMIFS(AY:AY, $E:$E, $I14, $D:$D, $D$7, $A:$A, $A$7)</f>
        <v>0</v>
      </c>
      <c r="AZ14" s="644" t="n">
        <f aca="false" ca="false" dt2D="false" dtr="false" t="normal">SUMIFS(AZ:AZ, $E:$E, $I14, $D:$D, $D$7, $A:$A, $A$7)</f>
        <v>0</v>
      </c>
      <c r="BA14" s="644" t="n">
        <f aca="false" ca="false" dt2D="false" dtr="false" t="normal">SUMIFS(BA:BA, $E:$E, $I14, $D:$D, $D$7, $A:$A, $A$7)</f>
        <v>0</v>
      </c>
      <c r="BB14" s="644" t="n">
        <f aca="false" ca="false" dt2D="false" dtr="false" t="normal">SUMIFS(BB:BB, $E:$E, $I14, $D:$D, $D$7, $A:$A, $A$7)</f>
        <v>0</v>
      </c>
      <c r="BC14" s="644" t="n">
        <f aca="false" ca="false" dt2D="false" dtr="false" t="normal">SUMIFS(BC:BC, $E:$E, $I14, $D:$D, $D$7, $A:$A, $A$7)</f>
        <v>0</v>
      </c>
      <c r="BD14" s="644" t="n">
        <f aca="false" ca="false" dt2D="false" dtr="false" t="normal">SUMIFS(BD:BD, $E:$E, $I14, $D:$D, $D$7, $A:$A, $A$7)</f>
        <v>0</v>
      </c>
      <c r="BE14" s="644" t="n">
        <f aca="false" ca="false" dt2D="false" dtr="false" t="normal">SUMIFS(BE:BE, $E:$E, $I14, $D:$D, $D$7, $A:$A, $A$7)</f>
        <v>0</v>
      </c>
      <c r="BF14" s="644" t="n">
        <f aca="false" ca="false" dt2D="false" dtr="false" t="normal">SUMIFS(BF:BF, $E:$E, $I14, $D:$D, $D$7, $A:$A, $A$7)</f>
        <v>0</v>
      </c>
      <c r="BG14" s="644" t="n">
        <f aca="false" ca="false" dt2D="false" dtr="false" t="normal">SUMIFS(BG:BG, $E:$E, $I14, $D:$D, $D$7, $A:$A, $A$7)</f>
        <v>0</v>
      </c>
      <c r="BH14" s="644" t="n">
        <f aca="false" ca="false" dt2D="false" dtr="false" t="normal">SUMIFS(BH:BH, $E:$E, $I14, $D:$D, $D$7, $A:$A, $A$7)</f>
        <v>0</v>
      </c>
      <c r="BI14" s="644" t="n">
        <f aca="false" ca="false" dt2D="false" dtr="false" t="normal">SUMIFS(BI:BI, $E:$E, $I14, $D:$D, $D$7, $A:$A, $A$7)</f>
        <v>0</v>
      </c>
      <c r="BJ14" s="644" t="n">
        <f aca="false" ca="false" dt2D="false" dtr="false" t="normal">SUMIFS(BJ:BJ, $E:$E, $I14, $D:$D, $D$7, $A:$A, $A$7)</f>
        <v>0</v>
      </c>
      <c r="BK14" s="644" t="n">
        <f aca="false" ca="false" dt2D="false" dtr="false" t="normal">SUMIFS(BK:BK, $E:$E, $I14, $D:$D, $D$7, $A:$A, $A$7)</f>
        <v>0</v>
      </c>
      <c r="BL14" s="644" t="n">
        <f aca="false" ca="false" dt2D="false" dtr="false" t="normal">SUMIFS(BL:BL, $E:$E, $I14, $D:$D, $D$7, $A:$A, $A$7)</f>
        <v>0</v>
      </c>
      <c r="BM14" s="644" t="n">
        <f aca="false" ca="false" dt2D="false" dtr="false" t="normal">SUMIFS(BM:BM, $E:$E, $I14, $D:$D, $D$7, $A:$A, $A$7)</f>
        <v>0</v>
      </c>
      <c r="BN14" s="644" t="n">
        <f aca="false" ca="false" dt2D="false" dtr="false" t="normal">SUMIFS(BN:BN, $E:$E, $I14, $D:$D, $D$7, $A:$A, $A$7)</f>
        <v>0</v>
      </c>
      <c r="BO14" s="644" t="n">
        <f aca="false" ca="false" dt2D="false" dtr="false" t="normal">SUMIFS(BO:BO, $E:$E, $I14, $D:$D, $D$7, $A:$A, $A$7)</f>
        <v>0</v>
      </c>
      <c r="BP14" s="644" t="n">
        <f aca="false" ca="false" dt2D="false" dtr="false" t="normal">SUMIFS(BP:BP, $E:$E, $I14, $D:$D, $D$7, $A:$A, $A$7)</f>
        <v>0</v>
      </c>
      <c r="BQ14" s="644" t="n">
        <f aca="false" ca="false" dt2D="false" dtr="false" t="normal">SUMIFS(BQ:BQ, $E:$E, $I14, $D:$D, $D$7, $A:$A, $A$7)</f>
        <v>0</v>
      </c>
      <c r="BR14" s="644" t="n">
        <f aca="false" ca="false" dt2D="false" dtr="false" t="normal">SUMIFS(BR:BR, $E:$E, $I14, $D:$D, $D$7, $A:$A, $A$7)</f>
        <v>0</v>
      </c>
      <c r="BS14" s="644" t="n">
        <f aca="false" ca="false" dt2D="false" dtr="false" t="normal">SUMIFS(BS:BS, $E:$E, $I14, $D:$D, $D$7, $A:$A, $A$7)</f>
        <v>0</v>
      </c>
      <c r="BT14" s="644" t="n">
        <f aca="false" ca="false" dt2D="false" dtr="false" t="normal">SUMIFS(BT:BT, $E:$E, $I14, $D:$D, $D$7, $A:$A, $A$7)</f>
        <v>0</v>
      </c>
    </row>
    <row customFormat="true" ht="16.5" outlineLevel="0" r="15" s="100">
      <c r="A15" s="482" t="n"/>
      <c r="B15" s="482" t="n"/>
      <c r="C15" s="482" t="n"/>
      <c r="D15" s="548" t="n"/>
      <c r="E15" s="548" t="n"/>
      <c r="F15" s="548" t="n"/>
      <c r="G15" s="548" t="n"/>
      <c r="H15" s="591" t="n"/>
      <c r="I15" s="647" t="n"/>
      <c r="J15" s="525" t="n"/>
      <c r="K15" s="525" t="n"/>
      <c r="L15" s="644" t="n"/>
      <c r="M15" s="367" t="n"/>
      <c r="N15" s="367" t="n"/>
      <c r="O15" s="367" t="n"/>
      <c r="P15" s="367" t="n"/>
      <c r="Q15" s="367" t="n"/>
      <c r="R15" s="367" t="n"/>
      <c r="S15" s="367" t="n"/>
      <c r="T15" s="367" t="n"/>
      <c r="U15" s="367" t="n"/>
      <c r="V15" s="367" t="n"/>
      <c r="W15" s="367" t="n"/>
      <c r="X15" s="367" t="n"/>
      <c r="Y15" s="367" t="n"/>
      <c r="Z15" s="367" t="n"/>
      <c r="AA15" s="367" t="n"/>
      <c r="AB15" s="367" t="n"/>
      <c r="AC15" s="367" t="n"/>
      <c r="AD15" s="367" t="n"/>
      <c r="AE15" s="367" t="n"/>
      <c r="AF15" s="367" t="n"/>
      <c r="AG15" s="367" t="n"/>
      <c r="AH15" s="367" t="n"/>
      <c r="AI15" s="367" t="n"/>
      <c r="AJ15" s="367" t="n"/>
      <c r="AK15" s="367" t="n"/>
      <c r="AL15" s="367" t="n"/>
      <c r="AM15" s="367" t="n"/>
      <c r="AN15" s="367" t="n"/>
      <c r="AO15" s="367" t="n"/>
      <c r="AP15" s="367" t="n"/>
      <c r="AQ15" s="367" t="n"/>
      <c r="AR15" s="367" t="n"/>
      <c r="AS15" s="367" t="n"/>
      <c r="AT15" s="367" t="n"/>
      <c r="AU15" s="367" t="n"/>
      <c r="AV15" s="367" t="n"/>
      <c r="AW15" s="367" t="n"/>
      <c r="AX15" s="367" t="n"/>
      <c r="AY15" s="367" t="n"/>
      <c r="AZ15" s="367" t="n"/>
      <c r="BA15" s="367" t="n"/>
      <c r="BB15" s="367" t="n"/>
      <c r="BC15" s="367" t="n"/>
      <c r="BD15" s="367" t="n"/>
      <c r="BE15" s="367" t="n"/>
      <c r="BF15" s="367" t="n"/>
      <c r="BG15" s="367" t="n"/>
      <c r="BH15" s="367" t="n"/>
      <c r="BI15" s="367" t="n"/>
      <c r="BJ15" s="367" t="n"/>
      <c r="BK15" s="367" t="n"/>
      <c r="BL15" s="367" t="n"/>
      <c r="BM15" s="367" t="n"/>
      <c r="BN15" s="367" t="n"/>
      <c r="BO15" s="367" t="n"/>
      <c r="BP15" s="367" t="n"/>
      <c r="BQ15" s="367" t="n"/>
      <c r="BR15" s="367" t="n"/>
      <c r="BS15" s="367" t="n"/>
      <c r="BT15" s="367" t="n"/>
    </row>
    <row customFormat="true" ht="34.5" outlineLevel="0" r="16" s="100">
      <c r="A16" s="482" t="n"/>
      <c r="B16" s="482" t="n"/>
      <c r="C16" s="482" t="n"/>
      <c r="D16" s="548" t="n"/>
      <c r="E16" s="548" t="n"/>
      <c r="F16" s="548" t="n"/>
      <c r="G16" s="548" t="n"/>
      <c r="H16" s="591" t="n"/>
      <c r="I16" s="409" t="s">
        <v>339</v>
      </c>
      <c r="J16" s="525" t="n"/>
      <c r="K16" s="525" t="n"/>
      <c r="L16" s="643" t="n">
        <f aca="false" ca="false" dt2D="false" dtr="false" t="normal">SUM(L18:L21)</f>
        <v>0</v>
      </c>
      <c r="M16" s="644" t="n">
        <f aca="false" ca="false" dt2D="false" dtr="false" t="normal">SUM(M18:M21)</f>
        <v>0</v>
      </c>
      <c r="N16" s="644" t="n">
        <f aca="false" ca="false" dt2D="false" dtr="false" t="normal">SUM(N18:N21)</f>
        <v>0</v>
      </c>
      <c r="O16" s="644" t="n">
        <f aca="false" ca="false" dt2D="false" dtr="false" t="normal">SUM(O18:O21)</f>
        <v>0</v>
      </c>
      <c r="P16" s="644" t="n">
        <f aca="false" ca="false" dt2D="false" dtr="false" t="normal">SUM(P18:P21)</f>
        <v>0</v>
      </c>
      <c r="Q16" s="644" t="n">
        <f aca="false" ca="false" dt2D="false" dtr="false" t="normal">SUM(Q18:Q21)</f>
        <v>0</v>
      </c>
      <c r="R16" s="644" t="n">
        <f aca="false" ca="false" dt2D="false" dtr="false" t="normal">SUM(R18:R21)</f>
        <v>0</v>
      </c>
      <c r="S16" s="644" t="n">
        <f aca="false" ca="false" dt2D="false" dtr="false" t="normal">SUM(S18:S21)</f>
        <v>0</v>
      </c>
      <c r="T16" s="644" t="n">
        <f aca="false" ca="false" dt2D="false" dtr="false" t="normal">SUM(T18:T21)</f>
        <v>0</v>
      </c>
      <c r="U16" s="644" t="n">
        <f aca="false" ca="false" dt2D="false" dtr="false" t="normal">SUM(U18:U21)</f>
        <v>0</v>
      </c>
      <c r="V16" s="644" t="n">
        <f aca="false" ca="false" dt2D="false" dtr="false" t="normal">SUM(V18:V21)</f>
        <v>0</v>
      </c>
      <c r="W16" s="644" t="n">
        <f aca="false" ca="false" dt2D="false" dtr="false" t="normal">SUM(W18:W21)</f>
        <v>0</v>
      </c>
      <c r="X16" s="644" t="n">
        <f aca="false" ca="false" dt2D="false" dtr="false" t="normal">SUM(X18:X21)</f>
        <v>0</v>
      </c>
      <c r="Y16" s="644" t="n">
        <f aca="false" ca="false" dt2D="false" dtr="false" t="normal">SUM(Y18:Y21)</f>
        <v>0</v>
      </c>
      <c r="Z16" s="644" t="n">
        <f aca="false" ca="false" dt2D="false" dtr="false" t="normal">SUM(Z18:Z21)</f>
        <v>0</v>
      </c>
      <c r="AA16" s="644" t="n">
        <f aca="false" ca="false" dt2D="false" dtr="false" t="normal">SUM(AA18:AA21)</f>
        <v>0</v>
      </c>
      <c r="AB16" s="644" t="n">
        <f aca="false" ca="false" dt2D="false" dtr="false" t="normal">SUM(AB18:AB21)</f>
        <v>0</v>
      </c>
      <c r="AC16" s="644" t="n">
        <f aca="false" ca="false" dt2D="false" dtr="false" t="normal">SUM(AC18:AC21)</f>
        <v>0</v>
      </c>
      <c r="AD16" s="644" t="n">
        <f aca="false" ca="false" dt2D="false" dtr="false" t="normal">SUM(AD18:AD21)</f>
        <v>0</v>
      </c>
      <c r="AE16" s="644" t="n">
        <f aca="false" ca="false" dt2D="false" dtr="false" t="normal">SUM(AE18:AE21)</f>
        <v>0</v>
      </c>
      <c r="AF16" s="644" t="n">
        <f aca="false" ca="false" dt2D="false" dtr="false" t="normal">SUM(AF18:AF21)</f>
        <v>0</v>
      </c>
      <c r="AG16" s="644" t="n">
        <f aca="false" ca="false" dt2D="false" dtr="false" t="normal">SUM(AG18:AG21)</f>
        <v>0</v>
      </c>
      <c r="AH16" s="644" t="n">
        <f aca="false" ca="false" dt2D="false" dtr="false" t="normal">SUM(AH18:AH21)</f>
        <v>0</v>
      </c>
      <c r="AI16" s="644" t="n">
        <f aca="false" ca="false" dt2D="false" dtr="false" t="normal">SUM(AI18:AI21)</f>
        <v>0</v>
      </c>
      <c r="AJ16" s="644" t="n">
        <f aca="false" ca="false" dt2D="false" dtr="false" t="normal">SUM(AJ18:AJ21)</f>
        <v>0</v>
      </c>
      <c r="AK16" s="644" t="n">
        <f aca="false" ca="false" dt2D="false" dtr="false" t="normal">SUM(AK18:AK21)</f>
        <v>0</v>
      </c>
      <c r="AL16" s="644" t="n">
        <f aca="false" ca="false" dt2D="false" dtr="false" t="normal">SUM(AL18:AL21)</f>
        <v>0</v>
      </c>
      <c r="AM16" s="644" t="n">
        <f aca="false" ca="false" dt2D="false" dtr="false" t="normal">SUM(AM18:AM21)</f>
        <v>0</v>
      </c>
      <c r="AN16" s="644" t="n">
        <f aca="false" ca="false" dt2D="false" dtr="false" t="normal">SUM(AN18:AN21)</f>
        <v>0</v>
      </c>
      <c r="AO16" s="644" t="n">
        <f aca="false" ca="false" dt2D="false" dtr="false" t="normal">SUM(AO18:AO21)</f>
        <v>0</v>
      </c>
      <c r="AP16" s="644" t="n">
        <f aca="false" ca="false" dt2D="false" dtr="false" t="normal">SUM(AP18:AP21)</f>
        <v>0</v>
      </c>
      <c r="AQ16" s="644" t="n">
        <f aca="false" ca="false" dt2D="false" dtr="false" t="normal">SUM(AQ18:AQ21)</f>
        <v>0</v>
      </c>
      <c r="AR16" s="644" t="n">
        <f aca="false" ca="false" dt2D="false" dtr="false" t="normal">SUM(AR18:AR21)</f>
        <v>0</v>
      </c>
      <c r="AS16" s="644" t="n">
        <f aca="false" ca="false" dt2D="false" dtr="false" t="normal">SUM(AS18:AS21)</f>
        <v>0</v>
      </c>
      <c r="AT16" s="644" t="n">
        <f aca="false" ca="false" dt2D="false" dtr="false" t="normal">SUM(AT18:AT21)</f>
        <v>0</v>
      </c>
      <c r="AU16" s="644" t="n">
        <f aca="false" ca="false" dt2D="false" dtr="false" t="normal">SUM(AU18:AU21)</f>
        <v>0</v>
      </c>
      <c r="AV16" s="644" t="n">
        <f aca="false" ca="false" dt2D="false" dtr="false" t="normal">SUM(AV18:AV21)</f>
        <v>0</v>
      </c>
      <c r="AW16" s="644" t="n">
        <f aca="false" ca="false" dt2D="false" dtr="false" t="normal">SUM(AW18:AW21)</f>
        <v>0</v>
      </c>
      <c r="AX16" s="644" t="n">
        <f aca="false" ca="false" dt2D="false" dtr="false" t="normal">SUM(AX18:AX21)</f>
        <v>0</v>
      </c>
      <c r="AY16" s="644" t="n">
        <f aca="false" ca="false" dt2D="false" dtr="false" t="normal">SUM(AY18:AY21)</f>
        <v>0</v>
      </c>
      <c r="AZ16" s="644" t="n">
        <f aca="false" ca="false" dt2D="false" dtr="false" t="normal">SUM(AZ18:AZ21)</f>
        <v>0</v>
      </c>
      <c r="BA16" s="644" t="n">
        <f aca="false" ca="false" dt2D="false" dtr="false" t="normal">SUM(BA18:BA21)</f>
        <v>0</v>
      </c>
      <c r="BB16" s="644" t="n">
        <f aca="false" ca="false" dt2D="false" dtr="false" t="normal">SUM(BB18:BB21)</f>
        <v>0</v>
      </c>
      <c r="BC16" s="644" t="n">
        <f aca="false" ca="false" dt2D="false" dtr="false" t="normal">SUM(BC18:BC21)</f>
        <v>0</v>
      </c>
      <c r="BD16" s="644" t="n">
        <f aca="false" ca="false" dt2D="false" dtr="false" t="normal">SUM(BD18:BD21)</f>
        <v>0</v>
      </c>
      <c r="BE16" s="644" t="n">
        <f aca="false" ca="false" dt2D="false" dtr="false" t="normal">SUM(BE18:BE21)</f>
        <v>0</v>
      </c>
      <c r="BF16" s="644" t="n">
        <f aca="false" ca="false" dt2D="false" dtr="false" t="normal">SUM(BF18:BF21)</f>
        <v>0</v>
      </c>
      <c r="BG16" s="644" t="n">
        <f aca="false" ca="false" dt2D="false" dtr="false" t="normal">SUM(BG18:BG21)</f>
        <v>0</v>
      </c>
      <c r="BH16" s="644" t="n">
        <f aca="false" ca="false" dt2D="false" dtr="false" t="normal">SUM(BH18:BH21)</f>
        <v>0</v>
      </c>
      <c r="BI16" s="644" t="n">
        <f aca="false" ca="false" dt2D="false" dtr="false" t="normal">SUM(BI18:BI21)</f>
        <v>0</v>
      </c>
      <c r="BJ16" s="644" t="n">
        <f aca="false" ca="false" dt2D="false" dtr="false" t="normal">SUM(BJ18:BJ21)</f>
        <v>0</v>
      </c>
      <c r="BK16" s="644" t="n">
        <f aca="false" ca="false" dt2D="false" dtr="false" t="normal">SUM(BK18:BK21)</f>
        <v>0</v>
      </c>
      <c r="BL16" s="644" t="n">
        <f aca="false" ca="false" dt2D="false" dtr="false" t="normal">SUM(BL18:BL21)</f>
        <v>0</v>
      </c>
      <c r="BM16" s="644" t="n">
        <f aca="false" ca="false" dt2D="false" dtr="false" t="normal">SUM(BM18:BM21)</f>
        <v>0</v>
      </c>
      <c r="BN16" s="644" t="n">
        <f aca="false" ca="false" dt2D="false" dtr="false" t="normal">SUM(BN18:BN21)</f>
        <v>0</v>
      </c>
      <c r="BO16" s="644" t="n">
        <f aca="false" ca="false" dt2D="false" dtr="false" t="normal">SUM(BO18:BO21)</f>
        <v>0</v>
      </c>
      <c r="BP16" s="644" t="n">
        <f aca="false" ca="false" dt2D="false" dtr="false" t="normal">SUM(BP18:BP21)</f>
        <v>0</v>
      </c>
      <c r="BQ16" s="644" t="n">
        <f aca="false" ca="false" dt2D="false" dtr="false" t="normal">SUM(BQ18:BQ21)</f>
        <v>0</v>
      </c>
      <c r="BR16" s="644" t="n">
        <f aca="false" ca="false" dt2D="false" dtr="false" t="normal">SUM(BR18:BR21)</f>
        <v>0</v>
      </c>
      <c r="BS16" s="644" t="n">
        <f aca="false" ca="false" dt2D="false" dtr="false" t="normal">SUM(BS18:BS21)</f>
        <v>0</v>
      </c>
      <c r="BT16" s="644" t="n">
        <f aca="false" ca="false" dt2D="false" dtr="false" t="normal">SUM(BT18:BT21)</f>
        <v>0</v>
      </c>
    </row>
    <row customFormat="true" hidden="true" ht="16.5" outlineLevel="1" r="17" s="100">
      <c r="A17" s="482" t="n"/>
      <c r="B17" s="482" t="n"/>
      <c r="C17" s="482" t="n"/>
      <c r="D17" s="548" t="n"/>
      <c r="E17" s="548" t="n"/>
      <c r="F17" s="548" t="n"/>
      <c r="G17" s="548" t="n"/>
      <c r="H17" s="591" t="n"/>
      <c r="I17" s="201" t="s">
        <v>744</v>
      </c>
      <c r="J17" s="525" t="n"/>
      <c r="K17" s="525" t="n"/>
      <c r="L17" s="644" t="n"/>
      <c r="M17" s="367" t="n"/>
      <c r="N17" s="367" t="n"/>
      <c r="O17" s="367" t="n"/>
      <c r="P17" s="367" t="n"/>
      <c r="Q17" s="367" t="n"/>
      <c r="R17" s="367" t="n"/>
      <c r="S17" s="367" t="n"/>
      <c r="T17" s="367" t="n"/>
      <c r="U17" s="367" t="n"/>
      <c r="V17" s="367" t="n"/>
      <c r="W17" s="367" t="n"/>
      <c r="X17" s="367" t="n"/>
      <c r="Y17" s="367" t="n"/>
      <c r="Z17" s="367" t="n"/>
      <c r="AA17" s="367" t="n"/>
      <c r="AB17" s="367" t="n"/>
      <c r="AC17" s="367" t="n"/>
      <c r="AD17" s="367" t="n"/>
      <c r="AE17" s="367" t="n"/>
      <c r="AF17" s="367" t="n"/>
      <c r="AG17" s="367" t="n"/>
      <c r="AH17" s="367" t="n"/>
      <c r="AI17" s="367" t="n"/>
      <c r="AJ17" s="367" t="n"/>
      <c r="AK17" s="367" t="n"/>
      <c r="AL17" s="367" t="n"/>
      <c r="AM17" s="367" t="n"/>
      <c r="AN17" s="367" t="n"/>
      <c r="AO17" s="367" t="n"/>
      <c r="AP17" s="367" t="n"/>
      <c r="AQ17" s="367" t="n"/>
      <c r="AR17" s="367" t="n"/>
      <c r="AS17" s="367" t="n"/>
      <c r="AT17" s="367" t="n"/>
      <c r="AU17" s="367" t="n"/>
      <c r="AV17" s="367" t="n"/>
      <c r="AW17" s="367" t="n"/>
      <c r="AX17" s="367" t="n"/>
      <c r="AY17" s="367" t="n"/>
      <c r="AZ17" s="367" t="n"/>
      <c r="BA17" s="367" t="n"/>
      <c r="BB17" s="367" t="n"/>
      <c r="BC17" s="367" t="n"/>
      <c r="BD17" s="367" t="n"/>
      <c r="BE17" s="367" t="n"/>
      <c r="BF17" s="367" t="n"/>
      <c r="BG17" s="367" t="n"/>
      <c r="BH17" s="367" t="n"/>
      <c r="BI17" s="367" t="n"/>
      <c r="BJ17" s="367" t="n"/>
      <c r="BK17" s="367" t="n"/>
      <c r="BL17" s="367" t="n"/>
      <c r="BM17" s="367" t="n"/>
      <c r="BN17" s="367" t="n"/>
      <c r="BO17" s="367" t="n"/>
      <c r="BP17" s="367" t="n"/>
      <c r="BQ17" s="367" t="n"/>
      <c r="BR17" s="367" t="n"/>
      <c r="BS17" s="367" t="n"/>
      <c r="BT17" s="367" t="n"/>
    </row>
    <row customFormat="true" hidden="true" ht="16.5" outlineLevel="1" r="18" s="100">
      <c r="A18" s="482" t="n"/>
      <c r="B18" s="482" t="n"/>
      <c r="C18" s="482" t="n"/>
      <c r="D18" s="548" t="n"/>
      <c r="E18" s="548" t="n"/>
      <c r="F18" s="548" t="n"/>
      <c r="G18" s="548" t="n"/>
      <c r="H18" s="591" t="n"/>
      <c r="I18" s="647" t="s">
        <v>751</v>
      </c>
      <c r="J18" s="525" t="n"/>
      <c r="K18" s="525" t="n"/>
      <c r="L18" s="643" t="n">
        <f aca="false" ca="false" dt2D="false" dtr="false" t="normal">SUM(M18:BT18)</f>
        <v>0</v>
      </c>
      <c r="M18" s="644" t="n">
        <f aca="false" ca="false" dt2D="false" dtr="false" t="normal">SUMIFS(M:M, $E:$E, $I18, $D:$D, $D$7, $A:$A, $A$7)</f>
        <v>0</v>
      </c>
      <c r="N18" s="644" t="n">
        <f aca="false" ca="false" dt2D="false" dtr="false" t="normal">SUMIFS(N:N, $E:$E, $I18, $D:$D, $D$7, $A:$A, $A$7)</f>
        <v>0</v>
      </c>
      <c r="O18" s="644" t="n">
        <f aca="false" ca="false" dt2D="false" dtr="false" t="normal">SUMIFS(O:O, $E:$E, $I18, $D:$D, $D$7, $A:$A, $A$7)</f>
        <v>0</v>
      </c>
      <c r="P18" s="644" t="n">
        <f aca="false" ca="false" dt2D="false" dtr="false" t="normal">SUMIFS(P:P, $E:$E, $I18, $D:$D, $D$7, $A:$A, $A$7)</f>
        <v>0</v>
      </c>
      <c r="Q18" s="644" t="n">
        <f aca="false" ca="false" dt2D="false" dtr="false" t="normal">SUMIFS(Q:Q, $E:$E, $I18, $D:$D, $D$7, $A:$A, $A$7)</f>
        <v>0</v>
      </c>
      <c r="R18" s="644" t="n">
        <f aca="false" ca="false" dt2D="false" dtr="false" t="normal">SUMIFS(R:R, $E:$E, $I18, $D:$D, $D$7, $A:$A, $A$7)</f>
        <v>0</v>
      </c>
      <c r="S18" s="644" t="n">
        <f aca="false" ca="false" dt2D="false" dtr="false" t="normal">SUMIFS(S:S, $E:$E, $I18, $D:$D, $D$7, $A:$A, $A$7)</f>
        <v>0</v>
      </c>
      <c r="T18" s="644" t="n">
        <f aca="false" ca="false" dt2D="false" dtr="false" t="normal">SUMIFS(T:T, $E:$E, $I18, $D:$D, $D$7, $A:$A, $A$7)</f>
        <v>0</v>
      </c>
      <c r="U18" s="644" t="n">
        <f aca="false" ca="false" dt2D="false" dtr="false" t="normal">SUMIFS(U:U, $E:$E, $I18, $D:$D, $D$7, $A:$A, $A$7)</f>
        <v>0</v>
      </c>
      <c r="V18" s="644" t="n">
        <f aca="false" ca="false" dt2D="false" dtr="false" t="normal">SUMIFS(V:V, $E:$E, $I18, $D:$D, $D$7, $A:$A, $A$7)</f>
        <v>0</v>
      </c>
      <c r="W18" s="644" t="n">
        <f aca="false" ca="false" dt2D="false" dtr="false" t="normal">SUMIFS(W:W, $E:$E, $I18, $D:$D, $D$7, $A:$A, $A$7)</f>
        <v>0</v>
      </c>
      <c r="X18" s="644" t="n">
        <f aca="false" ca="false" dt2D="false" dtr="false" t="normal">SUMIFS(X:X, $E:$E, $I18, $D:$D, $D$7, $A:$A, $A$7)</f>
        <v>0</v>
      </c>
      <c r="Y18" s="644" t="n">
        <f aca="false" ca="false" dt2D="false" dtr="false" t="normal">SUMIFS(Y:Y, $E:$E, $I18, $D:$D, $D$7, $A:$A, $A$7)</f>
        <v>0</v>
      </c>
      <c r="Z18" s="644" t="n">
        <f aca="false" ca="false" dt2D="false" dtr="false" t="normal">SUMIFS(Z:Z, $E:$E, $I18, $D:$D, $D$7, $A:$A, $A$7)</f>
        <v>0</v>
      </c>
      <c r="AA18" s="644" t="n">
        <f aca="false" ca="false" dt2D="false" dtr="false" t="normal">SUMIFS(AA:AA, $E:$E, $I18, $D:$D, $D$7, $A:$A, $A$7)</f>
        <v>0</v>
      </c>
      <c r="AB18" s="644" t="n">
        <f aca="false" ca="false" dt2D="false" dtr="false" t="normal">SUMIFS(AB:AB, $E:$E, $I18, $D:$D, $D$7, $A:$A, $A$7)</f>
        <v>0</v>
      </c>
      <c r="AC18" s="644" t="n">
        <f aca="false" ca="false" dt2D="false" dtr="false" t="normal">SUMIFS(AC:AC, $E:$E, $I18, $D:$D, $D$7, $A:$A, $A$7)</f>
        <v>0</v>
      </c>
      <c r="AD18" s="644" t="n">
        <f aca="false" ca="false" dt2D="false" dtr="false" t="normal">SUMIFS(AD:AD, $E:$E, $I18, $D:$D, $D$7, $A:$A, $A$7)</f>
        <v>0</v>
      </c>
      <c r="AE18" s="644" t="n">
        <f aca="false" ca="false" dt2D="false" dtr="false" t="normal">SUMIFS(AE:AE, $E:$E, $I18, $D:$D, $D$7, $A:$A, $A$7)</f>
        <v>0</v>
      </c>
      <c r="AF18" s="644" t="n">
        <f aca="false" ca="false" dt2D="false" dtr="false" t="normal">SUMIFS(AF:AF, $E:$E, $I18, $D:$D, $D$7, $A:$A, $A$7)</f>
        <v>0</v>
      </c>
      <c r="AG18" s="644" t="n">
        <f aca="false" ca="false" dt2D="false" dtr="false" t="normal">SUMIFS(AG:AG, $E:$E, $I18, $D:$D, $D$7, $A:$A, $A$7)</f>
        <v>0</v>
      </c>
      <c r="AH18" s="644" t="n">
        <f aca="false" ca="false" dt2D="false" dtr="false" t="normal">SUMIFS(AH:AH, $E:$E, $I18, $D:$D, $D$7, $A:$A, $A$7)</f>
        <v>0</v>
      </c>
      <c r="AI18" s="644" t="n">
        <f aca="false" ca="false" dt2D="false" dtr="false" t="normal">SUMIFS(AI:AI, $E:$E, $I18, $D:$D, $D$7, $A:$A, $A$7)</f>
        <v>0</v>
      </c>
      <c r="AJ18" s="644" t="n">
        <f aca="false" ca="false" dt2D="false" dtr="false" t="normal">SUMIFS(AJ:AJ, $E:$E, $I18, $D:$D, $D$7, $A:$A, $A$7)</f>
        <v>0</v>
      </c>
      <c r="AK18" s="644" t="n">
        <f aca="false" ca="false" dt2D="false" dtr="false" t="normal">SUMIFS(AK:AK, $E:$E, $I18, $D:$D, $D$7, $A:$A, $A$7)</f>
        <v>0</v>
      </c>
      <c r="AL18" s="644" t="n">
        <f aca="false" ca="false" dt2D="false" dtr="false" t="normal">SUMIFS(AL:AL, $E:$E, $I18, $D:$D, $D$7, $A:$A, $A$7)</f>
        <v>0</v>
      </c>
      <c r="AM18" s="644" t="n">
        <f aca="false" ca="false" dt2D="false" dtr="false" t="normal">SUMIFS(AM:AM, $E:$E, $I18, $D:$D, $D$7, $A:$A, $A$7)</f>
        <v>0</v>
      </c>
      <c r="AN18" s="644" t="n">
        <f aca="false" ca="false" dt2D="false" dtr="false" t="normal">SUMIFS(AN:AN, $E:$E, $I18, $D:$D, $D$7, $A:$A, $A$7)</f>
        <v>0</v>
      </c>
      <c r="AO18" s="644" t="n">
        <f aca="false" ca="false" dt2D="false" dtr="false" t="normal">SUMIFS(AO:AO, $E:$E, $I18, $D:$D, $D$7, $A:$A, $A$7)</f>
        <v>0</v>
      </c>
      <c r="AP18" s="644" t="n">
        <f aca="false" ca="false" dt2D="false" dtr="false" t="normal">SUMIFS(AP:AP, $E:$E, $I18, $D:$D, $D$7, $A:$A, $A$7)</f>
        <v>0</v>
      </c>
      <c r="AQ18" s="644" t="n">
        <f aca="false" ca="false" dt2D="false" dtr="false" t="normal">SUMIFS(AQ:AQ, $E:$E, $I18, $D:$D, $D$7, $A:$A, $A$7)</f>
        <v>0</v>
      </c>
      <c r="AR18" s="644" t="n">
        <f aca="false" ca="false" dt2D="false" dtr="false" t="normal">SUMIFS(AR:AR, $E:$E, $I18, $D:$D, $D$7, $A:$A, $A$7)</f>
        <v>0</v>
      </c>
      <c r="AS18" s="644" t="n">
        <f aca="false" ca="false" dt2D="false" dtr="false" t="normal">SUMIFS(AS:AS, $E:$E, $I18, $D:$D, $D$7, $A:$A, $A$7)</f>
        <v>0</v>
      </c>
      <c r="AT18" s="644" t="n">
        <f aca="false" ca="false" dt2D="false" dtr="false" t="normal">SUMIFS(AT:AT, $E:$E, $I18, $D:$D, $D$7, $A:$A, $A$7)</f>
        <v>0</v>
      </c>
      <c r="AU18" s="644" t="n">
        <f aca="false" ca="false" dt2D="false" dtr="false" t="normal">SUMIFS(AU:AU, $E:$E, $I18, $D:$D, $D$7, $A:$A, $A$7)</f>
        <v>0</v>
      </c>
      <c r="AV18" s="644" t="n">
        <f aca="false" ca="false" dt2D="false" dtr="false" t="normal">SUMIFS(AV:AV, $E:$E, $I18, $D:$D, $D$7, $A:$A, $A$7)</f>
        <v>0</v>
      </c>
      <c r="AW18" s="644" t="n">
        <f aca="false" ca="false" dt2D="false" dtr="false" t="normal">SUMIFS(AW:AW, $E:$E, $I18, $D:$D, $D$7, $A:$A, $A$7)</f>
        <v>0</v>
      </c>
      <c r="AX18" s="644" t="n">
        <f aca="false" ca="false" dt2D="false" dtr="false" t="normal">SUMIFS(AX:AX, $E:$E, $I18, $D:$D, $D$7, $A:$A, $A$7)</f>
        <v>0</v>
      </c>
      <c r="AY18" s="644" t="n">
        <f aca="false" ca="false" dt2D="false" dtr="false" t="normal">SUMIFS(AY:AY, $E:$E, $I18, $D:$D, $D$7, $A:$A, $A$7)</f>
        <v>0</v>
      </c>
      <c r="AZ18" s="644" t="n">
        <f aca="false" ca="false" dt2D="false" dtr="false" t="normal">SUMIFS(AZ:AZ, $E:$E, $I18, $D:$D, $D$7, $A:$A, $A$7)</f>
        <v>0</v>
      </c>
      <c r="BA18" s="644" t="n">
        <f aca="false" ca="false" dt2D="false" dtr="false" t="normal">SUMIFS(BA:BA, $E:$E, $I18, $D:$D, $D$7, $A:$A, $A$7)</f>
        <v>0</v>
      </c>
      <c r="BB18" s="644" t="n">
        <f aca="false" ca="false" dt2D="false" dtr="false" t="normal">SUMIFS(BB:BB, $E:$E, $I18, $D:$D, $D$7, $A:$A, $A$7)</f>
        <v>0</v>
      </c>
      <c r="BC18" s="644" t="n">
        <f aca="false" ca="false" dt2D="false" dtr="false" t="normal">SUMIFS(BC:BC, $E:$E, $I18, $D:$D, $D$7, $A:$A, $A$7)</f>
        <v>0</v>
      </c>
      <c r="BD18" s="644" t="n">
        <f aca="false" ca="false" dt2D="false" dtr="false" t="normal">SUMIFS(BD:BD, $E:$E, $I18, $D:$D, $D$7, $A:$A, $A$7)</f>
        <v>0</v>
      </c>
      <c r="BE18" s="644" t="n">
        <f aca="false" ca="false" dt2D="false" dtr="false" t="normal">SUMIFS(BE:BE, $E:$E, $I18, $D:$D, $D$7, $A:$A, $A$7)</f>
        <v>0</v>
      </c>
      <c r="BF18" s="644" t="n">
        <f aca="false" ca="false" dt2D="false" dtr="false" t="normal">SUMIFS(BF:BF, $E:$E, $I18, $D:$D, $D$7, $A:$A, $A$7)</f>
        <v>0</v>
      </c>
      <c r="BG18" s="644" t="n">
        <f aca="false" ca="false" dt2D="false" dtr="false" t="normal">SUMIFS(BG:BG, $E:$E, $I18, $D:$D, $D$7, $A:$A, $A$7)</f>
        <v>0</v>
      </c>
      <c r="BH18" s="644" t="n">
        <f aca="false" ca="false" dt2D="false" dtr="false" t="normal">SUMIFS(BH:BH, $E:$E, $I18, $D:$D, $D$7, $A:$A, $A$7)</f>
        <v>0</v>
      </c>
      <c r="BI18" s="644" t="n">
        <f aca="false" ca="false" dt2D="false" dtr="false" t="normal">SUMIFS(BI:BI, $E:$E, $I18, $D:$D, $D$7, $A:$A, $A$7)</f>
        <v>0</v>
      </c>
      <c r="BJ18" s="644" t="n">
        <f aca="false" ca="false" dt2D="false" dtr="false" t="normal">SUMIFS(BJ:BJ, $E:$E, $I18, $D:$D, $D$7, $A:$A, $A$7)</f>
        <v>0</v>
      </c>
      <c r="BK18" s="644" t="n">
        <f aca="false" ca="false" dt2D="false" dtr="false" t="normal">SUMIFS(BK:BK, $E:$E, $I18, $D:$D, $D$7, $A:$A, $A$7)</f>
        <v>0</v>
      </c>
      <c r="BL18" s="644" t="n">
        <f aca="false" ca="false" dt2D="false" dtr="false" t="normal">SUMIFS(BL:BL, $E:$E, $I18, $D:$D, $D$7, $A:$A, $A$7)</f>
        <v>0</v>
      </c>
      <c r="BM18" s="644" t="n">
        <f aca="false" ca="false" dt2D="false" dtr="false" t="normal">SUMIFS(BM:BM, $E:$E, $I18, $D:$D, $D$7, $A:$A, $A$7)</f>
        <v>0</v>
      </c>
      <c r="BN18" s="644" t="n">
        <f aca="false" ca="false" dt2D="false" dtr="false" t="normal">SUMIFS(BN:BN, $E:$E, $I18, $D:$D, $D$7, $A:$A, $A$7)</f>
        <v>0</v>
      </c>
      <c r="BO18" s="644" t="n">
        <f aca="false" ca="false" dt2D="false" dtr="false" t="normal">SUMIFS(BO:BO, $E:$E, $I18, $D:$D, $D$7, $A:$A, $A$7)</f>
        <v>0</v>
      </c>
      <c r="BP18" s="644" t="n">
        <f aca="false" ca="false" dt2D="false" dtr="false" t="normal">SUMIFS(BP:BP, $E:$E, $I18, $D:$D, $D$7, $A:$A, $A$7)</f>
        <v>0</v>
      </c>
      <c r="BQ18" s="644" t="n">
        <f aca="false" ca="false" dt2D="false" dtr="false" t="normal">SUMIFS(BQ:BQ, $E:$E, $I18, $D:$D, $D$7, $A:$A, $A$7)</f>
        <v>0</v>
      </c>
      <c r="BR18" s="644" t="n">
        <f aca="false" ca="false" dt2D="false" dtr="false" t="normal">SUMIFS(BR:BR, $E:$E, $I18, $D:$D, $D$7, $A:$A, $A$7)</f>
        <v>0</v>
      </c>
      <c r="BS18" s="644" t="n">
        <f aca="false" ca="false" dt2D="false" dtr="false" t="normal">SUMIFS(BS:BS, $E:$E, $I18, $D:$D, $D$7, $A:$A, $A$7)</f>
        <v>0</v>
      </c>
      <c r="BT18" s="644" t="n">
        <f aca="false" ca="false" dt2D="false" dtr="false" t="normal">SUMIFS(BT:BT, $E:$E, $I18, $D:$D, $D$7, $A:$A, $A$7)</f>
        <v>0</v>
      </c>
    </row>
    <row customFormat="true" hidden="true" ht="16.5" outlineLevel="1" r="19" s="100">
      <c r="A19" s="482" t="n"/>
      <c r="B19" s="482" t="n"/>
      <c r="C19" s="482" t="n"/>
      <c r="D19" s="548" t="n"/>
      <c r="E19" s="548" t="n"/>
      <c r="F19" s="548" t="n"/>
      <c r="G19" s="548" t="n"/>
      <c r="H19" s="591" t="n"/>
      <c r="I19" s="647" t="s">
        <v>752</v>
      </c>
      <c r="J19" s="525" t="n"/>
      <c r="K19" s="525" t="n"/>
      <c r="L19" s="643" t="n">
        <f aca="false" ca="false" dt2D="false" dtr="false" t="normal">SUM(M19:BT19)</f>
        <v>0</v>
      </c>
      <c r="M19" s="644" t="n">
        <f aca="false" ca="false" dt2D="false" dtr="false" t="normal">SUMIFS(M:M, $E:$E, $I19, $D:$D, $D$7, $A:$A, $A$7)</f>
        <v>0</v>
      </c>
      <c r="N19" s="644" t="n">
        <f aca="false" ca="false" dt2D="false" dtr="false" t="normal">SUMIFS(N:N, $E:$E, $I19, $D:$D, $D$7, $A:$A, $A$7)</f>
        <v>0</v>
      </c>
      <c r="O19" s="644" t="n">
        <f aca="false" ca="false" dt2D="false" dtr="false" t="normal">SUMIFS(O:O, $E:$E, $I19, $D:$D, $D$7, $A:$A, $A$7)</f>
        <v>0</v>
      </c>
      <c r="P19" s="644" t="n">
        <f aca="false" ca="false" dt2D="false" dtr="false" t="normal">SUMIFS(P:P, $E:$E, $I19, $D:$D, $D$7, $A:$A, $A$7)</f>
        <v>0</v>
      </c>
      <c r="Q19" s="644" t="n">
        <f aca="false" ca="false" dt2D="false" dtr="false" t="normal">SUMIFS(Q:Q, $E:$E, $I19, $D:$D, $D$7, $A:$A, $A$7)</f>
        <v>0</v>
      </c>
      <c r="R19" s="644" t="n">
        <f aca="false" ca="false" dt2D="false" dtr="false" t="normal">SUMIFS(R:R, $E:$E, $I19, $D:$D, $D$7, $A:$A, $A$7)</f>
        <v>0</v>
      </c>
      <c r="S19" s="644" t="n">
        <f aca="false" ca="false" dt2D="false" dtr="false" t="normal">SUMIFS(S:S, $E:$E, $I19, $D:$D, $D$7, $A:$A, $A$7)</f>
        <v>0</v>
      </c>
      <c r="T19" s="644" t="n">
        <f aca="false" ca="false" dt2D="false" dtr="false" t="normal">SUMIFS(T:T, $E:$E, $I19, $D:$D, $D$7, $A:$A, $A$7)</f>
        <v>0</v>
      </c>
      <c r="U19" s="644" t="n">
        <f aca="false" ca="false" dt2D="false" dtr="false" t="normal">SUMIFS(U:U, $E:$E, $I19, $D:$D, $D$7, $A:$A, $A$7)</f>
        <v>0</v>
      </c>
      <c r="V19" s="644" t="n">
        <f aca="false" ca="false" dt2D="false" dtr="false" t="normal">SUMIFS(V:V, $E:$E, $I19, $D:$D, $D$7, $A:$A, $A$7)</f>
        <v>0</v>
      </c>
      <c r="W19" s="644" t="n">
        <f aca="false" ca="false" dt2D="false" dtr="false" t="normal">SUMIFS(W:W, $E:$E, $I19, $D:$D, $D$7, $A:$A, $A$7)</f>
        <v>0</v>
      </c>
      <c r="X19" s="644" t="n">
        <f aca="false" ca="false" dt2D="false" dtr="false" t="normal">SUMIFS(X:X, $E:$E, $I19, $D:$D, $D$7, $A:$A, $A$7)</f>
        <v>0</v>
      </c>
      <c r="Y19" s="644" t="n">
        <f aca="false" ca="false" dt2D="false" dtr="false" t="normal">SUMIFS(Y:Y, $E:$E, $I19, $D:$D, $D$7, $A:$A, $A$7)</f>
        <v>0</v>
      </c>
      <c r="Z19" s="644" t="n">
        <f aca="false" ca="false" dt2D="false" dtr="false" t="normal">SUMIFS(Z:Z, $E:$E, $I19, $D:$D, $D$7, $A:$A, $A$7)</f>
        <v>0</v>
      </c>
      <c r="AA19" s="644" t="n">
        <f aca="false" ca="false" dt2D="false" dtr="false" t="normal">SUMIFS(AA:AA, $E:$E, $I19, $D:$D, $D$7, $A:$A, $A$7)</f>
        <v>0</v>
      </c>
      <c r="AB19" s="644" t="n">
        <f aca="false" ca="false" dt2D="false" dtr="false" t="normal">SUMIFS(AB:AB, $E:$E, $I19, $D:$D, $D$7, $A:$A, $A$7)</f>
        <v>0</v>
      </c>
      <c r="AC19" s="644" t="n">
        <f aca="false" ca="false" dt2D="false" dtr="false" t="normal">SUMIFS(AC:AC, $E:$E, $I19, $D:$D, $D$7, $A:$A, $A$7)</f>
        <v>0</v>
      </c>
      <c r="AD19" s="644" t="n">
        <f aca="false" ca="false" dt2D="false" dtr="false" t="normal">SUMIFS(AD:AD, $E:$E, $I19, $D:$D, $D$7, $A:$A, $A$7)</f>
        <v>0</v>
      </c>
      <c r="AE19" s="644" t="n">
        <f aca="false" ca="false" dt2D="false" dtr="false" t="normal">SUMIFS(AE:AE, $E:$E, $I19, $D:$D, $D$7, $A:$A, $A$7)</f>
        <v>0</v>
      </c>
      <c r="AF19" s="644" t="n">
        <f aca="false" ca="false" dt2D="false" dtr="false" t="normal">SUMIFS(AF:AF, $E:$E, $I19, $D:$D, $D$7, $A:$A, $A$7)</f>
        <v>0</v>
      </c>
      <c r="AG19" s="644" t="n">
        <f aca="false" ca="false" dt2D="false" dtr="false" t="normal">SUMIFS(AG:AG, $E:$E, $I19, $D:$D, $D$7, $A:$A, $A$7)</f>
        <v>0</v>
      </c>
      <c r="AH19" s="644" t="n">
        <f aca="false" ca="false" dt2D="false" dtr="false" t="normal">SUMIFS(AH:AH, $E:$E, $I19, $D:$D, $D$7, $A:$A, $A$7)</f>
        <v>0</v>
      </c>
      <c r="AI19" s="644" t="n">
        <f aca="false" ca="false" dt2D="false" dtr="false" t="normal">SUMIFS(AI:AI, $E:$E, $I19, $D:$D, $D$7, $A:$A, $A$7)</f>
        <v>0</v>
      </c>
      <c r="AJ19" s="644" t="n">
        <f aca="false" ca="false" dt2D="false" dtr="false" t="normal">SUMIFS(AJ:AJ, $E:$E, $I19, $D:$D, $D$7, $A:$A, $A$7)</f>
        <v>0</v>
      </c>
      <c r="AK19" s="644" t="n">
        <f aca="false" ca="false" dt2D="false" dtr="false" t="normal">SUMIFS(AK:AK, $E:$E, $I19, $D:$D, $D$7, $A:$A, $A$7)</f>
        <v>0</v>
      </c>
      <c r="AL19" s="644" t="n">
        <f aca="false" ca="false" dt2D="false" dtr="false" t="normal">SUMIFS(AL:AL, $E:$E, $I19, $D:$D, $D$7, $A:$A, $A$7)</f>
        <v>0</v>
      </c>
      <c r="AM19" s="644" t="n">
        <f aca="false" ca="false" dt2D="false" dtr="false" t="normal">SUMIFS(AM:AM, $E:$E, $I19, $D:$D, $D$7, $A:$A, $A$7)</f>
        <v>0</v>
      </c>
      <c r="AN19" s="644" t="n">
        <f aca="false" ca="false" dt2D="false" dtr="false" t="normal">SUMIFS(AN:AN, $E:$E, $I19, $D:$D, $D$7, $A:$A, $A$7)</f>
        <v>0</v>
      </c>
      <c r="AO19" s="644" t="n">
        <f aca="false" ca="false" dt2D="false" dtr="false" t="normal">SUMIFS(AO:AO, $E:$E, $I19, $D:$D, $D$7, $A:$A, $A$7)</f>
        <v>0</v>
      </c>
      <c r="AP19" s="644" t="n">
        <f aca="false" ca="false" dt2D="false" dtr="false" t="normal">SUMIFS(AP:AP, $E:$E, $I19, $D:$D, $D$7, $A:$A, $A$7)</f>
        <v>0</v>
      </c>
      <c r="AQ19" s="644" t="n">
        <f aca="false" ca="false" dt2D="false" dtr="false" t="normal">SUMIFS(AQ:AQ, $E:$E, $I19, $D:$D, $D$7, $A:$A, $A$7)</f>
        <v>0</v>
      </c>
      <c r="AR19" s="644" t="n">
        <f aca="false" ca="false" dt2D="false" dtr="false" t="normal">SUMIFS(AR:AR, $E:$E, $I19, $D:$D, $D$7, $A:$A, $A$7)</f>
        <v>0</v>
      </c>
      <c r="AS19" s="644" t="n">
        <f aca="false" ca="false" dt2D="false" dtr="false" t="normal">SUMIFS(AS:AS, $E:$E, $I19, $D:$D, $D$7, $A:$A, $A$7)</f>
        <v>0</v>
      </c>
      <c r="AT19" s="644" t="n">
        <f aca="false" ca="false" dt2D="false" dtr="false" t="normal">SUMIFS(AT:AT, $E:$E, $I19, $D:$D, $D$7, $A:$A, $A$7)</f>
        <v>0</v>
      </c>
      <c r="AU19" s="644" t="n">
        <f aca="false" ca="false" dt2D="false" dtr="false" t="normal">SUMIFS(AU:AU, $E:$E, $I19, $D:$D, $D$7, $A:$A, $A$7)</f>
        <v>0</v>
      </c>
      <c r="AV19" s="644" t="n">
        <f aca="false" ca="false" dt2D="false" dtr="false" t="normal">SUMIFS(AV:AV, $E:$E, $I19, $D:$D, $D$7, $A:$A, $A$7)</f>
        <v>0</v>
      </c>
      <c r="AW19" s="644" t="n">
        <f aca="false" ca="false" dt2D="false" dtr="false" t="normal">SUMIFS(AW:AW, $E:$E, $I19, $D:$D, $D$7, $A:$A, $A$7)</f>
        <v>0</v>
      </c>
      <c r="AX19" s="644" t="n">
        <f aca="false" ca="false" dt2D="false" dtr="false" t="normal">SUMIFS(AX:AX, $E:$E, $I19, $D:$D, $D$7, $A:$A, $A$7)</f>
        <v>0</v>
      </c>
      <c r="AY19" s="644" t="n">
        <f aca="false" ca="false" dt2D="false" dtr="false" t="normal">SUMIFS(AY:AY, $E:$E, $I19, $D:$D, $D$7, $A:$A, $A$7)</f>
        <v>0</v>
      </c>
      <c r="AZ19" s="644" t="n">
        <f aca="false" ca="false" dt2D="false" dtr="false" t="normal">SUMIFS(AZ:AZ, $E:$E, $I19, $D:$D, $D$7, $A:$A, $A$7)</f>
        <v>0</v>
      </c>
      <c r="BA19" s="644" t="n">
        <f aca="false" ca="false" dt2D="false" dtr="false" t="normal">SUMIFS(BA:BA, $E:$E, $I19, $D:$D, $D$7, $A:$A, $A$7)</f>
        <v>0</v>
      </c>
      <c r="BB19" s="644" t="n">
        <f aca="false" ca="false" dt2D="false" dtr="false" t="normal">SUMIFS(BB:BB, $E:$E, $I19, $D:$D, $D$7, $A:$A, $A$7)</f>
        <v>0</v>
      </c>
      <c r="BC19" s="644" t="n">
        <f aca="false" ca="false" dt2D="false" dtr="false" t="normal">SUMIFS(BC:BC, $E:$E, $I19, $D:$D, $D$7, $A:$A, $A$7)</f>
        <v>0</v>
      </c>
      <c r="BD19" s="644" t="n">
        <f aca="false" ca="false" dt2D="false" dtr="false" t="normal">SUMIFS(BD:BD, $E:$E, $I19, $D:$D, $D$7, $A:$A, $A$7)</f>
        <v>0</v>
      </c>
      <c r="BE19" s="644" t="n">
        <f aca="false" ca="false" dt2D="false" dtr="false" t="normal">SUMIFS(BE:BE, $E:$E, $I19, $D:$D, $D$7, $A:$A, $A$7)</f>
        <v>0</v>
      </c>
      <c r="BF19" s="644" t="n">
        <f aca="false" ca="false" dt2D="false" dtr="false" t="normal">SUMIFS(BF:BF, $E:$E, $I19, $D:$D, $D$7, $A:$A, $A$7)</f>
        <v>0</v>
      </c>
      <c r="BG19" s="644" t="n">
        <f aca="false" ca="false" dt2D="false" dtr="false" t="normal">SUMIFS(BG:BG, $E:$E, $I19, $D:$D, $D$7, $A:$A, $A$7)</f>
        <v>0</v>
      </c>
      <c r="BH19" s="644" t="n">
        <f aca="false" ca="false" dt2D="false" dtr="false" t="normal">SUMIFS(BH:BH, $E:$E, $I19, $D:$D, $D$7, $A:$A, $A$7)</f>
        <v>0</v>
      </c>
      <c r="BI19" s="644" t="n">
        <f aca="false" ca="false" dt2D="false" dtr="false" t="normal">SUMIFS(BI:BI, $E:$E, $I19, $D:$D, $D$7, $A:$A, $A$7)</f>
        <v>0</v>
      </c>
      <c r="BJ19" s="644" t="n">
        <f aca="false" ca="false" dt2D="false" dtr="false" t="normal">SUMIFS(BJ:BJ, $E:$E, $I19, $D:$D, $D$7, $A:$A, $A$7)</f>
        <v>0</v>
      </c>
      <c r="BK19" s="644" t="n">
        <f aca="false" ca="false" dt2D="false" dtr="false" t="normal">SUMIFS(BK:BK, $E:$E, $I19, $D:$D, $D$7, $A:$A, $A$7)</f>
        <v>0</v>
      </c>
      <c r="BL19" s="644" t="n">
        <f aca="false" ca="false" dt2D="false" dtr="false" t="normal">SUMIFS(BL:BL, $E:$E, $I19, $D:$D, $D$7, $A:$A, $A$7)</f>
        <v>0</v>
      </c>
      <c r="BM19" s="644" t="n">
        <f aca="false" ca="false" dt2D="false" dtr="false" t="normal">SUMIFS(BM:BM, $E:$E, $I19, $D:$D, $D$7, $A:$A, $A$7)</f>
        <v>0</v>
      </c>
      <c r="BN19" s="644" t="n">
        <f aca="false" ca="false" dt2D="false" dtr="false" t="normal">SUMIFS(BN:BN, $E:$E, $I19, $D:$D, $D$7, $A:$A, $A$7)</f>
        <v>0</v>
      </c>
      <c r="BO19" s="644" t="n">
        <f aca="false" ca="false" dt2D="false" dtr="false" t="normal">SUMIFS(BO:BO, $E:$E, $I19, $D:$D, $D$7, $A:$A, $A$7)</f>
        <v>0</v>
      </c>
      <c r="BP19" s="644" t="n">
        <f aca="false" ca="false" dt2D="false" dtr="false" t="normal">SUMIFS(BP:BP, $E:$E, $I19, $D:$D, $D$7, $A:$A, $A$7)</f>
        <v>0</v>
      </c>
      <c r="BQ19" s="644" t="n">
        <f aca="false" ca="false" dt2D="false" dtr="false" t="normal">SUMIFS(BQ:BQ, $E:$E, $I19, $D:$D, $D$7, $A:$A, $A$7)</f>
        <v>0</v>
      </c>
      <c r="BR19" s="644" t="n">
        <f aca="false" ca="false" dt2D="false" dtr="false" t="normal">SUMIFS(BR:BR, $E:$E, $I19, $D:$D, $D$7, $A:$A, $A$7)</f>
        <v>0</v>
      </c>
      <c r="BS19" s="644" t="n">
        <f aca="false" ca="false" dt2D="false" dtr="false" t="normal">SUMIFS(BS:BS, $E:$E, $I19, $D:$D, $D$7, $A:$A, $A$7)</f>
        <v>0</v>
      </c>
      <c r="BT19" s="644" t="n">
        <f aca="false" ca="false" dt2D="false" dtr="false" t="normal">SUMIFS(BT:BT, $E:$E, $I19, $D:$D, $D$7, $A:$A, $A$7)</f>
        <v>0</v>
      </c>
    </row>
    <row customFormat="true" hidden="true" ht="16.5" outlineLevel="1" r="20" s="100">
      <c r="A20" s="482" t="n"/>
      <c r="B20" s="482" t="n"/>
      <c r="C20" s="482" t="n"/>
      <c r="D20" s="548" t="n"/>
      <c r="E20" s="548" t="n"/>
      <c r="F20" s="548" t="n"/>
      <c r="G20" s="548" t="n"/>
      <c r="H20" s="591" t="n"/>
      <c r="I20" s="647" t="s">
        <v>753</v>
      </c>
      <c r="J20" s="525" t="n"/>
      <c r="K20" s="525" t="n"/>
      <c r="L20" s="643" t="n">
        <f aca="false" ca="false" dt2D="false" dtr="false" t="normal">SUM(M20:BT20)</f>
        <v>0</v>
      </c>
      <c r="M20" s="644" t="n">
        <f aca="false" ca="false" dt2D="false" dtr="false" t="normal">SUMIFS(M:M, $E:$E, $I20, $D:$D, $D$7, $A:$A, $A$7)</f>
        <v>0</v>
      </c>
      <c r="N20" s="644" t="n">
        <f aca="false" ca="false" dt2D="false" dtr="false" t="normal">SUMIFS(N:N, $E:$E, $I20, $D:$D, $D$7, $A:$A, $A$7)</f>
        <v>0</v>
      </c>
      <c r="O20" s="644" t="n">
        <f aca="false" ca="false" dt2D="false" dtr="false" t="normal">SUMIFS(O:O, $E:$E, $I20, $D:$D, $D$7, $A:$A, $A$7)</f>
        <v>0</v>
      </c>
      <c r="P20" s="644" t="n">
        <f aca="false" ca="false" dt2D="false" dtr="false" t="normal">SUMIFS(P:P, $E:$E, $I20, $D:$D, $D$7, $A:$A, $A$7)</f>
        <v>0</v>
      </c>
      <c r="Q20" s="644" t="n">
        <f aca="false" ca="false" dt2D="false" dtr="false" t="normal">SUMIFS(Q:Q, $E:$E, $I20, $D:$D, $D$7, $A:$A, $A$7)</f>
        <v>0</v>
      </c>
      <c r="R20" s="644" t="n">
        <f aca="false" ca="false" dt2D="false" dtr="false" t="normal">SUMIFS(R:R, $E:$E, $I20, $D:$D, $D$7, $A:$A, $A$7)</f>
        <v>0</v>
      </c>
      <c r="S20" s="644" t="n">
        <f aca="false" ca="false" dt2D="false" dtr="false" t="normal">SUMIFS(S:S, $E:$E, $I20, $D:$D, $D$7, $A:$A, $A$7)</f>
        <v>0</v>
      </c>
      <c r="T20" s="644" t="n">
        <f aca="false" ca="false" dt2D="false" dtr="false" t="normal">SUMIFS(T:T, $E:$E, $I20, $D:$D, $D$7, $A:$A, $A$7)</f>
        <v>0</v>
      </c>
      <c r="U20" s="644" t="n">
        <f aca="false" ca="false" dt2D="false" dtr="false" t="normal">SUMIFS(U:U, $E:$E, $I20, $D:$D, $D$7, $A:$A, $A$7)</f>
        <v>0</v>
      </c>
      <c r="V20" s="644" t="n">
        <f aca="false" ca="false" dt2D="false" dtr="false" t="normal">SUMIFS(V:V, $E:$E, $I20, $D:$D, $D$7, $A:$A, $A$7)</f>
        <v>0</v>
      </c>
      <c r="W20" s="644" t="n">
        <f aca="false" ca="false" dt2D="false" dtr="false" t="normal">SUMIFS(W:W, $E:$E, $I20, $D:$D, $D$7, $A:$A, $A$7)</f>
        <v>0</v>
      </c>
      <c r="X20" s="644" t="n">
        <f aca="false" ca="false" dt2D="false" dtr="false" t="normal">SUMIFS(X:X, $E:$E, $I20, $D:$D, $D$7, $A:$A, $A$7)</f>
        <v>0</v>
      </c>
      <c r="Y20" s="644" t="n">
        <f aca="false" ca="false" dt2D="false" dtr="false" t="normal">SUMIFS(Y:Y, $E:$E, $I20, $D:$D, $D$7, $A:$A, $A$7)</f>
        <v>0</v>
      </c>
      <c r="Z20" s="644" t="n">
        <f aca="false" ca="false" dt2D="false" dtr="false" t="normal">SUMIFS(Z:Z, $E:$E, $I20, $D:$D, $D$7, $A:$A, $A$7)</f>
        <v>0</v>
      </c>
      <c r="AA20" s="644" t="n">
        <f aca="false" ca="false" dt2D="false" dtr="false" t="normal">SUMIFS(AA:AA, $E:$E, $I20, $D:$D, $D$7, $A:$A, $A$7)</f>
        <v>0</v>
      </c>
      <c r="AB20" s="644" t="n">
        <f aca="false" ca="false" dt2D="false" dtr="false" t="normal">SUMIFS(AB:AB, $E:$E, $I20, $D:$D, $D$7, $A:$A, $A$7)</f>
        <v>0</v>
      </c>
      <c r="AC20" s="644" t="n">
        <f aca="false" ca="false" dt2D="false" dtr="false" t="normal">SUMIFS(AC:AC, $E:$E, $I20, $D:$D, $D$7, $A:$A, $A$7)</f>
        <v>0</v>
      </c>
      <c r="AD20" s="644" t="n">
        <f aca="false" ca="false" dt2D="false" dtr="false" t="normal">SUMIFS(AD:AD, $E:$E, $I20, $D:$D, $D$7, $A:$A, $A$7)</f>
        <v>0</v>
      </c>
      <c r="AE20" s="644" t="n">
        <f aca="false" ca="false" dt2D="false" dtr="false" t="normal">SUMIFS(AE:AE, $E:$E, $I20, $D:$D, $D$7, $A:$A, $A$7)</f>
        <v>0</v>
      </c>
      <c r="AF20" s="644" t="n">
        <f aca="false" ca="false" dt2D="false" dtr="false" t="normal">SUMIFS(AF:AF, $E:$E, $I20, $D:$D, $D$7, $A:$A, $A$7)</f>
        <v>0</v>
      </c>
      <c r="AG20" s="644" t="n">
        <f aca="false" ca="false" dt2D="false" dtr="false" t="normal">SUMIFS(AG:AG, $E:$E, $I20, $D:$D, $D$7, $A:$A, $A$7)</f>
        <v>0</v>
      </c>
      <c r="AH20" s="644" t="n">
        <f aca="false" ca="false" dt2D="false" dtr="false" t="normal">SUMIFS(AH:AH, $E:$E, $I20, $D:$D, $D$7, $A:$A, $A$7)</f>
        <v>0</v>
      </c>
      <c r="AI20" s="644" t="n">
        <f aca="false" ca="false" dt2D="false" dtr="false" t="normal">SUMIFS(AI:AI, $E:$E, $I20, $D:$D, $D$7, $A:$A, $A$7)</f>
        <v>0</v>
      </c>
      <c r="AJ20" s="644" t="n">
        <f aca="false" ca="false" dt2D="false" dtr="false" t="normal">SUMIFS(AJ:AJ, $E:$E, $I20, $D:$D, $D$7, $A:$A, $A$7)</f>
        <v>0</v>
      </c>
      <c r="AK20" s="644" t="n">
        <f aca="false" ca="false" dt2D="false" dtr="false" t="normal">SUMIFS(AK:AK, $E:$E, $I20, $D:$D, $D$7, $A:$A, $A$7)</f>
        <v>0</v>
      </c>
      <c r="AL20" s="644" t="n">
        <f aca="false" ca="false" dt2D="false" dtr="false" t="normal">SUMIFS(AL:AL, $E:$E, $I20, $D:$D, $D$7, $A:$A, $A$7)</f>
        <v>0</v>
      </c>
      <c r="AM20" s="644" t="n">
        <f aca="false" ca="false" dt2D="false" dtr="false" t="normal">SUMIFS(AM:AM, $E:$E, $I20, $D:$D, $D$7, $A:$A, $A$7)</f>
        <v>0</v>
      </c>
      <c r="AN20" s="644" t="n">
        <f aca="false" ca="false" dt2D="false" dtr="false" t="normal">SUMIFS(AN:AN, $E:$E, $I20, $D:$D, $D$7, $A:$A, $A$7)</f>
        <v>0</v>
      </c>
      <c r="AO20" s="644" t="n">
        <f aca="false" ca="false" dt2D="false" dtr="false" t="normal">SUMIFS(AO:AO, $E:$E, $I20, $D:$D, $D$7, $A:$A, $A$7)</f>
        <v>0</v>
      </c>
      <c r="AP20" s="644" t="n">
        <f aca="false" ca="false" dt2D="false" dtr="false" t="normal">SUMIFS(AP:AP, $E:$E, $I20, $D:$D, $D$7, $A:$A, $A$7)</f>
        <v>0</v>
      </c>
      <c r="AQ20" s="644" t="n">
        <f aca="false" ca="false" dt2D="false" dtr="false" t="normal">SUMIFS(AQ:AQ, $E:$E, $I20, $D:$D, $D$7, $A:$A, $A$7)</f>
        <v>0</v>
      </c>
      <c r="AR20" s="644" t="n">
        <f aca="false" ca="false" dt2D="false" dtr="false" t="normal">SUMIFS(AR:AR, $E:$E, $I20, $D:$D, $D$7, $A:$A, $A$7)</f>
        <v>0</v>
      </c>
      <c r="AS20" s="644" t="n">
        <f aca="false" ca="false" dt2D="false" dtr="false" t="normal">SUMIFS(AS:AS, $E:$E, $I20, $D:$D, $D$7, $A:$A, $A$7)</f>
        <v>0</v>
      </c>
      <c r="AT20" s="644" t="n">
        <f aca="false" ca="false" dt2D="false" dtr="false" t="normal">SUMIFS(AT:AT, $E:$E, $I20, $D:$D, $D$7, $A:$A, $A$7)</f>
        <v>0</v>
      </c>
      <c r="AU20" s="644" t="n">
        <f aca="false" ca="false" dt2D="false" dtr="false" t="normal">SUMIFS(AU:AU, $E:$E, $I20, $D:$D, $D$7, $A:$A, $A$7)</f>
        <v>0</v>
      </c>
      <c r="AV20" s="644" t="n">
        <f aca="false" ca="false" dt2D="false" dtr="false" t="normal">SUMIFS(AV:AV, $E:$E, $I20, $D:$D, $D$7, $A:$A, $A$7)</f>
        <v>0</v>
      </c>
      <c r="AW20" s="644" t="n">
        <f aca="false" ca="false" dt2D="false" dtr="false" t="normal">SUMIFS(AW:AW, $E:$E, $I20, $D:$D, $D$7, $A:$A, $A$7)</f>
        <v>0</v>
      </c>
      <c r="AX20" s="644" t="n">
        <f aca="false" ca="false" dt2D="false" dtr="false" t="normal">SUMIFS(AX:AX, $E:$E, $I20, $D:$D, $D$7, $A:$A, $A$7)</f>
        <v>0</v>
      </c>
      <c r="AY20" s="644" t="n">
        <f aca="false" ca="false" dt2D="false" dtr="false" t="normal">SUMIFS(AY:AY, $E:$E, $I20, $D:$D, $D$7, $A:$A, $A$7)</f>
        <v>0</v>
      </c>
      <c r="AZ20" s="644" t="n">
        <f aca="false" ca="false" dt2D="false" dtr="false" t="normal">SUMIFS(AZ:AZ, $E:$E, $I20, $D:$D, $D$7, $A:$A, $A$7)</f>
        <v>0</v>
      </c>
      <c r="BA20" s="644" t="n">
        <f aca="false" ca="false" dt2D="false" dtr="false" t="normal">SUMIFS(BA:BA, $E:$E, $I20, $D:$D, $D$7, $A:$A, $A$7)</f>
        <v>0</v>
      </c>
      <c r="BB20" s="644" t="n">
        <f aca="false" ca="false" dt2D="false" dtr="false" t="normal">SUMIFS(BB:BB, $E:$E, $I20, $D:$D, $D$7, $A:$A, $A$7)</f>
        <v>0</v>
      </c>
      <c r="BC20" s="644" t="n">
        <f aca="false" ca="false" dt2D="false" dtr="false" t="normal">SUMIFS(BC:BC, $E:$E, $I20, $D:$D, $D$7, $A:$A, $A$7)</f>
        <v>0</v>
      </c>
      <c r="BD20" s="644" t="n">
        <f aca="false" ca="false" dt2D="false" dtr="false" t="normal">SUMIFS(BD:BD, $E:$E, $I20, $D:$D, $D$7, $A:$A, $A$7)</f>
        <v>0</v>
      </c>
      <c r="BE20" s="644" t="n">
        <f aca="false" ca="false" dt2D="false" dtr="false" t="normal">SUMIFS(BE:BE, $E:$E, $I20, $D:$D, $D$7, $A:$A, $A$7)</f>
        <v>0</v>
      </c>
      <c r="BF20" s="644" t="n">
        <f aca="false" ca="false" dt2D="false" dtr="false" t="normal">SUMIFS(BF:BF, $E:$E, $I20, $D:$D, $D$7, $A:$A, $A$7)</f>
        <v>0</v>
      </c>
      <c r="BG20" s="644" t="n">
        <f aca="false" ca="false" dt2D="false" dtr="false" t="normal">SUMIFS(BG:BG, $E:$E, $I20, $D:$D, $D$7, $A:$A, $A$7)</f>
        <v>0</v>
      </c>
      <c r="BH20" s="644" t="n">
        <f aca="false" ca="false" dt2D="false" dtr="false" t="normal">SUMIFS(BH:BH, $E:$E, $I20, $D:$D, $D$7, $A:$A, $A$7)</f>
        <v>0</v>
      </c>
      <c r="BI20" s="644" t="n">
        <f aca="false" ca="false" dt2D="false" dtr="false" t="normal">SUMIFS(BI:BI, $E:$E, $I20, $D:$D, $D$7, $A:$A, $A$7)</f>
        <v>0</v>
      </c>
      <c r="BJ20" s="644" t="n">
        <f aca="false" ca="false" dt2D="false" dtr="false" t="normal">SUMIFS(BJ:BJ, $E:$E, $I20, $D:$D, $D$7, $A:$A, $A$7)</f>
        <v>0</v>
      </c>
      <c r="BK20" s="644" t="n">
        <f aca="false" ca="false" dt2D="false" dtr="false" t="normal">SUMIFS(BK:BK, $E:$E, $I20, $D:$D, $D$7, $A:$A, $A$7)</f>
        <v>0</v>
      </c>
      <c r="BL20" s="644" t="n">
        <f aca="false" ca="false" dt2D="false" dtr="false" t="normal">SUMIFS(BL:BL, $E:$E, $I20, $D:$D, $D$7, $A:$A, $A$7)</f>
        <v>0</v>
      </c>
      <c r="BM20" s="644" t="n">
        <f aca="false" ca="false" dt2D="false" dtr="false" t="normal">SUMIFS(BM:BM, $E:$E, $I20, $D:$D, $D$7, $A:$A, $A$7)</f>
        <v>0</v>
      </c>
      <c r="BN20" s="644" t="n">
        <f aca="false" ca="false" dt2D="false" dtr="false" t="normal">SUMIFS(BN:BN, $E:$E, $I20, $D:$D, $D$7, $A:$A, $A$7)</f>
        <v>0</v>
      </c>
      <c r="BO20" s="644" t="n">
        <f aca="false" ca="false" dt2D="false" dtr="false" t="normal">SUMIFS(BO:BO, $E:$E, $I20, $D:$D, $D$7, $A:$A, $A$7)</f>
        <v>0</v>
      </c>
      <c r="BP20" s="644" t="n">
        <f aca="false" ca="false" dt2D="false" dtr="false" t="normal">SUMIFS(BP:BP, $E:$E, $I20, $D:$D, $D$7, $A:$A, $A$7)</f>
        <v>0</v>
      </c>
      <c r="BQ20" s="644" t="n">
        <f aca="false" ca="false" dt2D="false" dtr="false" t="normal">SUMIFS(BQ:BQ, $E:$E, $I20, $D:$D, $D$7, $A:$A, $A$7)</f>
        <v>0</v>
      </c>
      <c r="BR20" s="644" t="n">
        <f aca="false" ca="false" dt2D="false" dtr="false" t="normal">SUMIFS(BR:BR, $E:$E, $I20, $D:$D, $D$7, $A:$A, $A$7)</f>
        <v>0</v>
      </c>
      <c r="BS20" s="644" t="n">
        <f aca="false" ca="false" dt2D="false" dtr="false" t="normal">SUMIFS(BS:BS, $E:$E, $I20, $D:$D, $D$7, $A:$A, $A$7)</f>
        <v>0</v>
      </c>
      <c r="BT20" s="644" t="n">
        <f aca="false" ca="false" dt2D="false" dtr="false" t="normal">SUMIFS(BT:BT, $E:$E, $I20, $D:$D, $D$7, $A:$A, $A$7)</f>
        <v>0</v>
      </c>
    </row>
    <row customFormat="true" hidden="true" ht="16.5" outlineLevel="1" r="21" s="100">
      <c r="A21" s="482" t="n"/>
      <c r="B21" s="482" t="n"/>
      <c r="C21" s="482" t="n"/>
      <c r="D21" s="548" t="n"/>
      <c r="E21" s="548" t="n"/>
      <c r="F21" s="548" t="n"/>
      <c r="G21" s="548" t="n"/>
      <c r="H21" s="591" t="n"/>
      <c r="I21" s="647" t="s">
        <v>754</v>
      </c>
      <c r="J21" s="525" t="n"/>
      <c r="K21" s="525" t="n"/>
      <c r="L21" s="643" t="n">
        <f aca="false" ca="false" dt2D="false" dtr="false" t="normal">SUM(M21:BT21)</f>
        <v>0</v>
      </c>
      <c r="M21" s="644" t="n">
        <f aca="false" ca="false" dt2D="false" dtr="false" t="normal">SUMIFS(M:M, $E:$E, $I21, $D:$D, $D$7, $A:$A, $A$7)</f>
        <v>0</v>
      </c>
      <c r="N21" s="644" t="n">
        <f aca="false" ca="false" dt2D="false" dtr="false" t="normal">SUMIFS(N:N, $E:$E, $I21, $D:$D, $D$7, $A:$A, $A$7)</f>
        <v>0</v>
      </c>
      <c r="O21" s="644" t="n">
        <f aca="false" ca="false" dt2D="false" dtr="false" t="normal">SUMIFS(O:O, $E:$E, $I21, $D:$D, $D$7, $A:$A, $A$7)</f>
        <v>0</v>
      </c>
      <c r="P21" s="644" t="n">
        <f aca="false" ca="false" dt2D="false" dtr="false" t="normal">SUMIFS(P:P, $E:$E, $I21, $D:$D, $D$7, $A:$A, $A$7)</f>
        <v>0</v>
      </c>
      <c r="Q21" s="644" t="n">
        <f aca="false" ca="false" dt2D="false" dtr="false" t="normal">SUMIFS(Q:Q, $E:$E, $I21, $D:$D, $D$7, $A:$A, $A$7)</f>
        <v>0</v>
      </c>
      <c r="R21" s="644" t="n">
        <f aca="false" ca="false" dt2D="false" dtr="false" t="normal">SUMIFS(R:R, $E:$E, $I21, $D:$D, $D$7, $A:$A, $A$7)</f>
        <v>0</v>
      </c>
      <c r="S21" s="644" t="n">
        <f aca="false" ca="false" dt2D="false" dtr="false" t="normal">SUMIFS(S:S, $E:$E, $I21, $D:$D, $D$7, $A:$A, $A$7)</f>
        <v>0</v>
      </c>
      <c r="T21" s="644" t="n">
        <f aca="false" ca="false" dt2D="false" dtr="false" t="normal">SUMIFS(T:T, $E:$E, $I21, $D:$D, $D$7, $A:$A, $A$7)</f>
        <v>0</v>
      </c>
      <c r="U21" s="644" t="n">
        <f aca="false" ca="false" dt2D="false" dtr="false" t="normal">SUMIFS(U:U, $E:$E, $I21, $D:$D, $D$7, $A:$A, $A$7)</f>
        <v>0</v>
      </c>
      <c r="V21" s="644" t="n">
        <f aca="false" ca="false" dt2D="false" dtr="false" t="normal">SUMIFS(V:V, $E:$E, $I21, $D:$D, $D$7, $A:$A, $A$7)</f>
        <v>0</v>
      </c>
      <c r="W21" s="644" t="n">
        <f aca="false" ca="false" dt2D="false" dtr="false" t="normal">SUMIFS(W:W, $E:$E, $I21, $D:$D, $D$7, $A:$A, $A$7)</f>
        <v>0</v>
      </c>
      <c r="X21" s="644" t="n">
        <f aca="false" ca="false" dt2D="false" dtr="false" t="normal">SUMIFS(X:X, $E:$E, $I21, $D:$D, $D$7, $A:$A, $A$7)</f>
        <v>0</v>
      </c>
      <c r="Y21" s="644" t="n">
        <f aca="false" ca="false" dt2D="false" dtr="false" t="normal">SUMIFS(Y:Y, $E:$E, $I21, $D:$D, $D$7, $A:$A, $A$7)</f>
        <v>0</v>
      </c>
      <c r="Z21" s="644" t="n">
        <f aca="false" ca="false" dt2D="false" dtr="false" t="normal">SUMIFS(Z:Z, $E:$E, $I21, $D:$D, $D$7, $A:$A, $A$7)</f>
        <v>0</v>
      </c>
      <c r="AA21" s="644" t="n">
        <f aca="false" ca="false" dt2D="false" dtr="false" t="normal">SUMIFS(AA:AA, $E:$E, $I21, $D:$D, $D$7, $A:$A, $A$7)</f>
        <v>0</v>
      </c>
      <c r="AB21" s="644" t="n">
        <f aca="false" ca="false" dt2D="false" dtr="false" t="normal">SUMIFS(AB:AB, $E:$E, $I21, $D:$D, $D$7, $A:$A, $A$7)</f>
        <v>0</v>
      </c>
      <c r="AC21" s="644" t="n">
        <f aca="false" ca="false" dt2D="false" dtr="false" t="normal">SUMIFS(AC:AC, $E:$E, $I21, $D:$D, $D$7, $A:$A, $A$7)</f>
        <v>0</v>
      </c>
      <c r="AD21" s="644" t="n">
        <f aca="false" ca="false" dt2D="false" dtr="false" t="normal">SUMIFS(AD:AD, $E:$E, $I21, $D:$D, $D$7, $A:$A, $A$7)</f>
        <v>0</v>
      </c>
      <c r="AE21" s="644" t="n">
        <f aca="false" ca="false" dt2D="false" dtr="false" t="normal">SUMIFS(AE:AE, $E:$E, $I21, $D:$D, $D$7, $A:$A, $A$7)</f>
        <v>0</v>
      </c>
      <c r="AF21" s="644" t="n">
        <f aca="false" ca="false" dt2D="false" dtr="false" t="normal">SUMIFS(AF:AF, $E:$E, $I21, $D:$D, $D$7, $A:$A, $A$7)</f>
        <v>0</v>
      </c>
      <c r="AG21" s="644" t="n">
        <f aca="false" ca="false" dt2D="false" dtr="false" t="normal">SUMIFS(AG:AG, $E:$E, $I21, $D:$D, $D$7, $A:$A, $A$7)</f>
        <v>0</v>
      </c>
      <c r="AH21" s="644" t="n">
        <f aca="false" ca="false" dt2D="false" dtr="false" t="normal">SUMIFS(AH:AH, $E:$E, $I21, $D:$D, $D$7, $A:$A, $A$7)</f>
        <v>0</v>
      </c>
      <c r="AI21" s="644" t="n">
        <f aca="false" ca="false" dt2D="false" dtr="false" t="normal">SUMIFS(AI:AI, $E:$E, $I21, $D:$D, $D$7, $A:$A, $A$7)</f>
        <v>0</v>
      </c>
      <c r="AJ21" s="644" t="n">
        <f aca="false" ca="false" dt2D="false" dtr="false" t="normal">SUMIFS(AJ:AJ, $E:$E, $I21, $D:$D, $D$7, $A:$A, $A$7)</f>
        <v>0</v>
      </c>
      <c r="AK21" s="644" t="n">
        <f aca="false" ca="false" dt2D="false" dtr="false" t="normal">SUMIFS(AK:AK, $E:$E, $I21, $D:$D, $D$7, $A:$A, $A$7)</f>
        <v>0</v>
      </c>
      <c r="AL21" s="644" t="n">
        <f aca="false" ca="false" dt2D="false" dtr="false" t="normal">SUMIFS(AL:AL, $E:$E, $I21, $D:$D, $D$7, $A:$A, $A$7)</f>
        <v>0</v>
      </c>
      <c r="AM21" s="644" t="n">
        <f aca="false" ca="false" dt2D="false" dtr="false" t="normal">SUMIFS(AM:AM, $E:$E, $I21, $D:$D, $D$7, $A:$A, $A$7)</f>
        <v>0</v>
      </c>
      <c r="AN21" s="644" t="n">
        <f aca="false" ca="false" dt2D="false" dtr="false" t="normal">SUMIFS(AN:AN, $E:$E, $I21, $D:$D, $D$7, $A:$A, $A$7)</f>
        <v>0</v>
      </c>
      <c r="AO21" s="644" t="n">
        <f aca="false" ca="false" dt2D="false" dtr="false" t="normal">SUMIFS(AO:AO, $E:$E, $I21, $D:$D, $D$7, $A:$A, $A$7)</f>
        <v>0</v>
      </c>
      <c r="AP21" s="644" t="n">
        <f aca="false" ca="false" dt2D="false" dtr="false" t="normal">SUMIFS(AP:AP, $E:$E, $I21, $D:$D, $D$7, $A:$A, $A$7)</f>
        <v>0</v>
      </c>
      <c r="AQ21" s="644" t="n">
        <f aca="false" ca="false" dt2D="false" dtr="false" t="normal">SUMIFS(AQ:AQ, $E:$E, $I21, $D:$D, $D$7, $A:$A, $A$7)</f>
        <v>0</v>
      </c>
      <c r="AR21" s="644" t="n">
        <f aca="false" ca="false" dt2D="false" dtr="false" t="normal">SUMIFS(AR:AR, $E:$E, $I21, $D:$D, $D$7, $A:$A, $A$7)</f>
        <v>0</v>
      </c>
      <c r="AS21" s="644" t="n">
        <f aca="false" ca="false" dt2D="false" dtr="false" t="normal">SUMIFS(AS:AS, $E:$E, $I21, $D:$D, $D$7, $A:$A, $A$7)</f>
        <v>0</v>
      </c>
      <c r="AT21" s="644" t="n">
        <f aca="false" ca="false" dt2D="false" dtr="false" t="normal">SUMIFS(AT:AT, $E:$E, $I21, $D:$D, $D$7, $A:$A, $A$7)</f>
        <v>0</v>
      </c>
      <c r="AU21" s="644" t="n">
        <f aca="false" ca="false" dt2D="false" dtr="false" t="normal">SUMIFS(AU:AU, $E:$E, $I21, $D:$D, $D$7, $A:$A, $A$7)</f>
        <v>0</v>
      </c>
      <c r="AV21" s="644" t="n">
        <f aca="false" ca="false" dt2D="false" dtr="false" t="normal">SUMIFS(AV:AV, $E:$E, $I21, $D:$D, $D$7, $A:$A, $A$7)</f>
        <v>0</v>
      </c>
      <c r="AW21" s="644" t="n">
        <f aca="false" ca="false" dt2D="false" dtr="false" t="normal">SUMIFS(AW:AW, $E:$E, $I21, $D:$D, $D$7, $A:$A, $A$7)</f>
        <v>0</v>
      </c>
      <c r="AX21" s="644" t="n">
        <f aca="false" ca="false" dt2D="false" dtr="false" t="normal">SUMIFS(AX:AX, $E:$E, $I21, $D:$D, $D$7, $A:$A, $A$7)</f>
        <v>0</v>
      </c>
      <c r="AY21" s="644" t="n">
        <f aca="false" ca="false" dt2D="false" dtr="false" t="normal">SUMIFS(AY:AY, $E:$E, $I21, $D:$D, $D$7, $A:$A, $A$7)</f>
        <v>0</v>
      </c>
      <c r="AZ21" s="644" t="n">
        <f aca="false" ca="false" dt2D="false" dtr="false" t="normal">SUMIFS(AZ:AZ, $E:$E, $I21, $D:$D, $D$7, $A:$A, $A$7)</f>
        <v>0</v>
      </c>
      <c r="BA21" s="644" t="n">
        <f aca="false" ca="false" dt2D="false" dtr="false" t="normal">SUMIFS(BA:BA, $E:$E, $I21, $D:$D, $D$7, $A:$A, $A$7)</f>
        <v>0</v>
      </c>
      <c r="BB21" s="644" t="n">
        <f aca="false" ca="false" dt2D="false" dtr="false" t="normal">SUMIFS(BB:BB, $E:$E, $I21, $D:$D, $D$7, $A:$A, $A$7)</f>
        <v>0</v>
      </c>
      <c r="BC21" s="644" t="n">
        <f aca="false" ca="false" dt2D="false" dtr="false" t="normal">SUMIFS(BC:BC, $E:$E, $I21, $D:$D, $D$7, $A:$A, $A$7)</f>
        <v>0</v>
      </c>
      <c r="BD21" s="644" t="n">
        <f aca="false" ca="false" dt2D="false" dtr="false" t="normal">SUMIFS(BD:BD, $E:$E, $I21, $D:$D, $D$7, $A:$A, $A$7)</f>
        <v>0</v>
      </c>
      <c r="BE21" s="644" t="n">
        <f aca="false" ca="false" dt2D="false" dtr="false" t="normal">SUMIFS(BE:BE, $E:$E, $I21, $D:$D, $D$7, $A:$A, $A$7)</f>
        <v>0</v>
      </c>
      <c r="BF21" s="644" t="n">
        <f aca="false" ca="false" dt2D="false" dtr="false" t="normal">SUMIFS(BF:BF, $E:$E, $I21, $D:$D, $D$7, $A:$A, $A$7)</f>
        <v>0</v>
      </c>
      <c r="BG21" s="644" t="n">
        <f aca="false" ca="false" dt2D="false" dtr="false" t="normal">SUMIFS(BG:BG, $E:$E, $I21, $D:$D, $D$7, $A:$A, $A$7)</f>
        <v>0</v>
      </c>
      <c r="BH21" s="644" t="n">
        <f aca="false" ca="false" dt2D="false" dtr="false" t="normal">SUMIFS(BH:BH, $E:$E, $I21, $D:$D, $D$7, $A:$A, $A$7)</f>
        <v>0</v>
      </c>
      <c r="BI21" s="644" t="n">
        <f aca="false" ca="false" dt2D="false" dtr="false" t="normal">SUMIFS(BI:BI, $E:$E, $I21, $D:$D, $D$7, $A:$A, $A$7)</f>
        <v>0</v>
      </c>
      <c r="BJ21" s="644" t="n">
        <f aca="false" ca="false" dt2D="false" dtr="false" t="normal">SUMIFS(BJ:BJ, $E:$E, $I21, $D:$D, $D$7, $A:$A, $A$7)</f>
        <v>0</v>
      </c>
      <c r="BK21" s="644" t="n">
        <f aca="false" ca="false" dt2D="false" dtr="false" t="normal">SUMIFS(BK:BK, $E:$E, $I21, $D:$D, $D$7, $A:$A, $A$7)</f>
        <v>0</v>
      </c>
      <c r="BL21" s="644" t="n">
        <f aca="false" ca="false" dt2D="false" dtr="false" t="normal">SUMIFS(BL:BL, $E:$E, $I21, $D:$D, $D$7, $A:$A, $A$7)</f>
        <v>0</v>
      </c>
      <c r="BM21" s="644" t="n">
        <f aca="false" ca="false" dt2D="false" dtr="false" t="normal">SUMIFS(BM:BM, $E:$E, $I21, $D:$D, $D$7, $A:$A, $A$7)</f>
        <v>0</v>
      </c>
      <c r="BN21" s="644" t="n">
        <f aca="false" ca="false" dt2D="false" dtr="false" t="normal">SUMIFS(BN:BN, $E:$E, $I21, $D:$D, $D$7, $A:$A, $A$7)</f>
        <v>0</v>
      </c>
      <c r="BO21" s="644" t="n">
        <f aca="false" ca="false" dt2D="false" dtr="false" t="normal">SUMIFS(BO:BO, $E:$E, $I21, $D:$D, $D$7, $A:$A, $A$7)</f>
        <v>0</v>
      </c>
      <c r="BP21" s="644" t="n">
        <f aca="false" ca="false" dt2D="false" dtr="false" t="normal">SUMIFS(BP:BP, $E:$E, $I21, $D:$D, $D$7, $A:$A, $A$7)</f>
        <v>0</v>
      </c>
      <c r="BQ21" s="644" t="n">
        <f aca="false" ca="false" dt2D="false" dtr="false" t="normal">SUMIFS(BQ:BQ, $E:$E, $I21, $D:$D, $D$7, $A:$A, $A$7)</f>
        <v>0</v>
      </c>
      <c r="BR21" s="644" t="n">
        <f aca="false" ca="false" dt2D="false" dtr="false" t="normal">SUMIFS(BR:BR, $E:$E, $I21, $D:$D, $D$7, $A:$A, $A$7)</f>
        <v>0</v>
      </c>
      <c r="BS21" s="644" t="n">
        <f aca="false" ca="false" dt2D="false" dtr="false" t="normal">SUMIFS(BS:BS, $E:$E, $I21, $D:$D, $D$7, $A:$A, $A$7)</f>
        <v>0</v>
      </c>
      <c r="BT21" s="644" t="n">
        <f aca="false" ca="false" dt2D="false" dtr="false" t="normal">SUMIFS(BT:BT, $E:$E, $I21, $D:$D, $D$7, $A:$A, $A$7)</f>
        <v>0</v>
      </c>
    </row>
    <row customFormat="true" ht="16.5" outlineLevel="0" r="22" s="100">
      <c r="A22" s="482" t="n"/>
      <c r="B22" s="482" t="n"/>
      <c r="C22" s="482" t="n"/>
      <c r="D22" s="548" t="n"/>
      <c r="E22" s="548" t="n"/>
      <c r="F22" s="548" t="n"/>
      <c r="G22" s="548" t="n"/>
      <c r="H22" s="591" t="n"/>
      <c r="I22" s="648" t="n"/>
      <c r="J22" s="525" t="n"/>
      <c r="K22" s="525" t="n"/>
      <c r="L22" s="691" t="n"/>
      <c r="M22" s="692" t="n"/>
      <c r="N22" s="692" t="n"/>
      <c r="O22" s="692" t="n"/>
      <c r="P22" s="692" t="n"/>
      <c r="Q22" s="692" t="n"/>
      <c r="R22" s="692" t="n"/>
      <c r="S22" s="692" t="n"/>
      <c r="T22" s="692" t="n"/>
      <c r="U22" s="692" t="n"/>
      <c r="V22" s="692" t="n"/>
      <c r="W22" s="692" t="n"/>
      <c r="X22" s="692" t="n"/>
      <c r="Y22" s="692" t="n"/>
      <c r="Z22" s="692" t="n"/>
      <c r="AA22" s="692" t="n"/>
      <c r="AB22" s="692" t="n"/>
      <c r="AC22" s="692" t="n"/>
      <c r="AD22" s="692" t="n"/>
      <c r="AE22" s="692" t="n"/>
      <c r="AF22" s="692" t="n"/>
      <c r="AG22" s="693" t="n"/>
      <c r="AH22" s="692" t="n"/>
      <c r="AI22" s="692" t="n"/>
      <c r="AJ22" s="692" t="n"/>
      <c r="AK22" s="692" t="n"/>
      <c r="AL22" s="692" t="n"/>
      <c r="AM22" s="692" t="n"/>
      <c r="AN22" s="692" t="n"/>
      <c r="AO22" s="692" t="n"/>
      <c r="AP22" s="692" t="n"/>
      <c r="AQ22" s="692" t="n"/>
      <c r="AR22" s="692" t="n"/>
      <c r="AS22" s="692" t="n"/>
      <c r="AT22" s="692" t="n"/>
      <c r="AU22" s="692" t="n"/>
      <c r="AV22" s="692" t="n"/>
      <c r="AW22" s="692" t="n"/>
      <c r="AX22" s="692" t="n"/>
      <c r="AY22" s="692" t="n"/>
      <c r="AZ22" s="692" t="n"/>
      <c r="BA22" s="692" t="n"/>
      <c r="BB22" s="692" t="n"/>
      <c r="BC22" s="692" t="n"/>
      <c r="BD22" s="692" t="n"/>
      <c r="BE22" s="692" t="n"/>
      <c r="BF22" s="692" t="n"/>
      <c r="BG22" s="692" t="n"/>
      <c r="BH22" s="692" t="n"/>
      <c r="BI22" s="692" t="n"/>
      <c r="BJ22" s="692" t="n"/>
      <c r="BK22" s="692" t="n"/>
      <c r="BL22" s="692" t="n"/>
      <c r="BM22" s="692" t="n"/>
      <c r="BN22" s="692" t="n"/>
      <c r="BO22" s="692" t="n"/>
      <c r="BP22" s="692" t="n"/>
      <c r="BQ22" s="692" t="n"/>
      <c r="BR22" s="692" t="n"/>
      <c r="BS22" s="692" t="n"/>
      <c r="BT22" s="692" t="n"/>
    </row>
    <row customFormat="true" ht="16.5" outlineLevel="0" r="23" s="100">
      <c r="A23" s="482" t="n"/>
      <c r="B23" s="482" t="n"/>
      <c r="C23" s="482" t="n"/>
      <c r="D23" s="548" t="n"/>
      <c r="E23" s="548" t="n"/>
      <c r="F23" s="548" t="n"/>
      <c r="G23" s="548" t="n"/>
      <c r="H23" s="591" t="n"/>
      <c r="I23" s="648" t="n"/>
      <c r="J23" s="525" t="n"/>
      <c r="K23" s="525" t="n"/>
      <c r="L23" s="691" t="n"/>
      <c r="M23" s="692" t="n"/>
      <c r="N23" s="692" t="n"/>
      <c r="O23" s="692" t="n"/>
      <c r="P23" s="692" t="n"/>
      <c r="Q23" s="692" t="n"/>
      <c r="R23" s="692" t="n"/>
      <c r="S23" s="692" t="n"/>
      <c r="T23" s="692" t="n"/>
      <c r="U23" s="692" t="n"/>
      <c r="V23" s="692" t="n"/>
      <c r="W23" s="692" t="n"/>
      <c r="X23" s="692" t="n"/>
      <c r="Y23" s="692" t="n"/>
      <c r="Z23" s="692" t="n"/>
      <c r="AA23" s="692" t="n"/>
      <c r="AB23" s="692" t="n"/>
      <c r="AC23" s="692" t="n"/>
      <c r="AD23" s="692" t="n"/>
      <c r="AE23" s="692" t="n"/>
      <c r="AF23" s="692" t="n"/>
      <c r="AG23" s="693" t="n"/>
      <c r="AH23" s="692" t="n"/>
      <c r="AI23" s="692" t="n"/>
      <c r="AJ23" s="692" t="n"/>
      <c r="AK23" s="692" t="n"/>
      <c r="AL23" s="692" t="n"/>
      <c r="AM23" s="692" t="n"/>
      <c r="AN23" s="692" t="n"/>
      <c r="AO23" s="692" t="n"/>
      <c r="AP23" s="692" t="n"/>
      <c r="AQ23" s="692" t="n"/>
      <c r="AR23" s="692" t="n"/>
      <c r="AS23" s="692" t="n"/>
      <c r="AT23" s="692" t="n"/>
      <c r="AU23" s="692" t="n"/>
      <c r="AV23" s="692" t="n"/>
      <c r="AW23" s="692" t="n"/>
      <c r="AX23" s="692" t="n"/>
      <c r="AY23" s="692" t="n"/>
      <c r="AZ23" s="692" t="n"/>
      <c r="BA23" s="692" t="n"/>
      <c r="BB23" s="692" t="n"/>
      <c r="BC23" s="692" t="n"/>
      <c r="BD23" s="692" t="n"/>
      <c r="BE23" s="692" t="n"/>
      <c r="BF23" s="692" t="n"/>
      <c r="BG23" s="692" t="n"/>
      <c r="BH23" s="692" t="n"/>
      <c r="BI23" s="692" t="n"/>
      <c r="BJ23" s="692" t="n"/>
      <c r="BK23" s="692" t="n"/>
      <c r="BL23" s="692" t="n"/>
      <c r="BM23" s="692" t="n"/>
      <c r="BN23" s="692" t="n"/>
      <c r="BO23" s="692" t="n"/>
      <c r="BP23" s="692" t="n"/>
      <c r="BQ23" s="692" t="n"/>
      <c r="BR23" s="692" t="n"/>
      <c r="BS23" s="692" t="n"/>
      <c r="BT23" s="692" t="n"/>
    </row>
    <row customFormat="true" ht="16.5" outlineLevel="0" r="24" s="100">
      <c r="A24" s="482" t="n"/>
      <c r="B24" s="482" t="n"/>
      <c r="C24" s="482" t="n"/>
      <c r="D24" s="548" t="n"/>
      <c r="E24" s="548" t="n"/>
      <c r="F24" s="548" t="n"/>
      <c r="G24" s="548" t="n"/>
      <c r="H24" s="591" t="n"/>
      <c r="I24" s="413" t="s">
        <v>811</v>
      </c>
      <c r="J24" s="525" t="n"/>
      <c r="K24" s="525" t="n"/>
      <c r="L24" s="691" t="n"/>
      <c r="M24" s="692" t="n"/>
      <c r="N24" s="692" t="n"/>
      <c r="O24" s="692" t="n"/>
      <c r="P24" s="692" t="n"/>
      <c r="Q24" s="692" t="n"/>
      <c r="R24" s="692" t="n"/>
      <c r="S24" s="692" t="n"/>
      <c r="T24" s="692" t="n"/>
      <c r="U24" s="692" t="n"/>
      <c r="V24" s="692" t="n"/>
      <c r="W24" s="692" t="n"/>
      <c r="X24" s="692" t="n"/>
      <c r="Y24" s="692" t="n"/>
      <c r="Z24" s="692" t="n"/>
      <c r="AA24" s="692" t="n"/>
      <c r="AB24" s="692" t="n"/>
      <c r="AC24" s="692" t="n"/>
      <c r="AD24" s="692" t="n"/>
      <c r="AE24" s="692" t="n"/>
      <c r="AF24" s="692" t="n"/>
      <c r="AG24" s="693" t="n"/>
      <c r="AH24" s="692" t="n"/>
      <c r="AI24" s="692" t="n"/>
      <c r="AJ24" s="692" t="n"/>
      <c r="AK24" s="692" t="n"/>
      <c r="AL24" s="692" t="n"/>
      <c r="AM24" s="692" t="n"/>
      <c r="AN24" s="692" t="n"/>
      <c r="AO24" s="692" t="n"/>
      <c r="AP24" s="692" t="n"/>
      <c r="AQ24" s="692" t="n"/>
      <c r="AR24" s="692" t="n"/>
      <c r="AS24" s="692" t="n"/>
      <c r="AT24" s="692" t="n"/>
      <c r="AU24" s="692" t="n"/>
      <c r="AV24" s="692" t="n"/>
      <c r="AW24" s="692" t="n"/>
      <c r="AX24" s="692" t="n"/>
      <c r="AY24" s="692" t="n"/>
      <c r="AZ24" s="692" t="n"/>
      <c r="BA24" s="692" t="n"/>
      <c r="BB24" s="692" t="n"/>
      <c r="BC24" s="692" t="n"/>
      <c r="BD24" s="692" t="n"/>
      <c r="BE24" s="692" t="n"/>
      <c r="BF24" s="692" t="n"/>
      <c r="BG24" s="692" t="n"/>
      <c r="BH24" s="692" t="n"/>
      <c r="BI24" s="692" t="n"/>
      <c r="BJ24" s="692" t="n"/>
      <c r="BK24" s="692" t="n"/>
      <c r="BL24" s="692" t="n"/>
      <c r="BM24" s="692" t="n"/>
      <c r="BN24" s="692" t="n"/>
      <c r="BO24" s="692" t="n"/>
      <c r="BP24" s="692" t="n"/>
      <c r="BQ24" s="692" t="n"/>
      <c r="BR24" s="692" t="n"/>
      <c r="BS24" s="692" t="n"/>
      <c r="BT24" s="692" t="n"/>
    </row>
    <row customFormat="true" ht="16.5" outlineLevel="0" r="25" s="100">
      <c r="A25" s="482" t="n"/>
      <c r="B25" s="482" t="n"/>
      <c r="C25" s="482" t="n"/>
      <c r="D25" s="482" t="n"/>
      <c r="E25" s="482" t="n"/>
      <c r="F25" s="482" t="n"/>
      <c r="G25" s="482" t="n"/>
      <c r="I25" s="1" t="n"/>
      <c r="J25" s="525" t="n"/>
      <c r="K25" s="525" t="n"/>
      <c r="L25" s="691" t="n"/>
      <c r="M25" s="692" t="n"/>
      <c r="N25" s="692" t="n"/>
      <c r="O25" s="692" t="n"/>
      <c r="P25" s="692" t="n"/>
      <c r="Q25" s="692" t="n"/>
      <c r="R25" s="692" t="n"/>
      <c r="S25" s="692" t="n"/>
      <c r="T25" s="692" t="n"/>
      <c r="U25" s="692" t="n"/>
      <c r="V25" s="692" t="n"/>
      <c r="W25" s="692" t="n"/>
      <c r="X25" s="692" t="n"/>
      <c r="Y25" s="692" t="n"/>
      <c r="Z25" s="692" t="n"/>
      <c r="AA25" s="692" t="n"/>
      <c r="AB25" s="692" t="n"/>
      <c r="AC25" s="692" t="n"/>
      <c r="AD25" s="692" t="n"/>
      <c r="AE25" s="692" t="n"/>
      <c r="AF25" s="692" t="n"/>
      <c r="AG25" s="693" t="n"/>
      <c r="AH25" s="692" t="n"/>
      <c r="AI25" s="692" t="n"/>
      <c r="AJ25" s="692" t="n"/>
      <c r="AK25" s="692" t="n"/>
      <c r="AL25" s="692" t="n"/>
      <c r="AM25" s="692" t="n"/>
      <c r="AN25" s="692" t="n"/>
      <c r="AO25" s="692" t="n"/>
      <c r="AP25" s="692" t="n"/>
      <c r="AQ25" s="692" t="n"/>
      <c r="AR25" s="692" t="n"/>
      <c r="AS25" s="692" t="n"/>
      <c r="AT25" s="692" t="n"/>
      <c r="AU25" s="692" t="n"/>
      <c r="AV25" s="692" t="n"/>
      <c r="AW25" s="692" t="n"/>
      <c r="AX25" s="692" t="n"/>
      <c r="AY25" s="692" t="n"/>
      <c r="AZ25" s="692" t="n"/>
      <c r="BA25" s="692" t="n"/>
      <c r="BB25" s="692" t="n"/>
      <c r="BC25" s="692" t="n"/>
      <c r="BD25" s="692" t="n"/>
      <c r="BE25" s="692" t="n"/>
      <c r="BF25" s="692" t="n"/>
      <c r="BG25" s="692" t="n"/>
      <c r="BH25" s="692" t="n"/>
      <c r="BI25" s="692" t="n"/>
      <c r="BJ25" s="692" t="n"/>
      <c r="BK25" s="692" t="n"/>
      <c r="BL25" s="692" t="n"/>
      <c r="BM25" s="692" t="n"/>
      <c r="BN25" s="692" t="n"/>
      <c r="BO25" s="692" t="n"/>
      <c r="BP25" s="692" t="n"/>
      <c r="BQ25" s="692" t="n"/>
      <c r="BR25" s="692" t="n"/>
      <c r="BS25" s="692" t="n"/>
      <c r="BT25" s="692" t="n"/>
    </row>
    <row ht="18.75" outlineLevel="0" r="26">
      <c r="A26" s="374" t="n"/>
      <c r="B26" s="374" t="n"/>
      <c r="C26" s="374" t="n">
        <v>1</v>
      </c>
      <c r="D26" s="374" t="e">
        <f aca="false" ca="false" dt2D="false" dtr="false" t="normal">J26</f>
        <v>#N/A</v>
      </c>
      <c r="E26" s="374" t="e">
        <f aca="false" ca="false" dt2D="false" dtr="false" t="normal">VLOOKUP(I26, 'ТехЛист'!$L:$N, 3, 0)</f>
        <v>#N/A</v>
      </c>
      <c r="F26" s="374" t="e">
        <f aca="false" ca="false" dt2D="false" dtr="false" t="normal">K26</f>
        <v>#N/A</v>
      </c>
      <c r="G26" s="374" t="n">
        <f aca="false" ca="false" dt2D="false" dtr="false" t="normal">I26</f>
        <v>0</v>
      </c>
      <c r="H26" s="520" t="s">
        <v>177</v>
      </c>
      <c r="I26" s="416" t="n"/>
      <c r="J26" s="417" t="e">
        <f aca="false" ca="false" dt2D="false" dtr="false" t="normal">VLOOKUP(I26, 'Допущения'!$B$8:$E$15, 4, 0)</f>
        <v>#N/A</v>
      </c>
      <c r="K26" s="418" t="e">
        <f aca="false" ca="false" dt2D="false" dtr="false" t="normal">VLOOKUP(I26, 'ТехЛист'!$L:$M, 2, 0)</f>
        <v>#N/A</v>
      </c>
      <c r="L26" s="418" t="n"/>
      <c r="M26" s="418" t="n"/>
      <c r="N26" s="418" t="n"/>
      <c r="O26" s="418" t="n"/>
      <c r="P26" s="418" t="n"/>
      <c r="Q26" s="418" t="n"/>
      <c r="R26" s="418" t="n"/>
      <c r="S26" s="418" t="n"/>
      <c r="T26" s="418" t="n"/>
      <c r="U26" s="418" t="n"/>
      <c r="V26" s="418" t="n"/>
      <c r="W26" s="418" t="n"/>
      <c r="X26" s="418" t="n"/>
      <c r="Y26" s="418" t="n"/>
      <c r="Z26" s="418" t="n"/>
      <c r="AA26" s="418" t="n"/>
      <c r="AB26" s="418" t="n"/>
      <c r="AC26" s="418" t="n"/>
      <c r="AD26" s="418" t="n"/>
      <c r="AE26" s="418" t="n"/>
      <c r="AF26" s="418" t="n"/>
      <c r="AG26" s="418" t="n"/>
      <c r="AH26" s="418" t="n"/>
      <c r="AI26" s="418" t="n"/>
      <c r="AJ26" s="418" t="n"/>
      <c r="AK26" s="418" t="n"/>
      <c r="AL26" s="418" t="n"/>
      <c r="AM26" s="418" t="n"/>
      <c r="AN26" s="418" t="n"/>
      <c r="AO26" s="418" t="n"/>
      <c r="AP26" s="418" t="n"/>
      <c r="AQ26" s="418" t="n"/>
      <c r="AR26" s="418" t="n"/>
      <c r="AS26" s="418" t="n"/>
      <c r="AT26" s="418" t="n"/>
      <c r="AU26" s="418" t="n"/>
      <c r="AV26" s="418" t="n"/>
      <c r="AW26" s="418" t="n"/>
      <c r="AX26" s="418" t="n"/>
      <c r="AY26" s="418" t="n"/>
      <c r="AZ26" s="418" t="n"/>
      <c r="BA26" s="418" t="n"/>
      <c r="BB26" s="418" t="n"/>
      <c r="BC26" s="418" t="n"/>
      <c r="BD26" s="418" t="n"/>
      <c r="BE26" s="418" t="n"/>
      <c r="BF26" s="418" t="n"/>
      <c r="BG26" s="418" t="n"/>
      <c r="BH26" s="418" t="n"/>
      <c r="BI26" s="418" t="n"/>
      <c r="BJ26" s="418" t="n"/>
      <c r="BK26" s="418" t="n"/>
      <c r="BL26" s="418" t="n"/>
      <c r="BM26" s="418" t="n"/>
      <c r="BN26" s="418" t="n"/>
      <c r="BO26" s="418" t="n"/>
      <c r="BP26" s="418" t="n"/>
      <c r="BQ26" s="418" t="n"/>
      <c r="BR26" s="418" t="n"/>
      <c r="BS26" s="418" t="n"/>
      <c r="BT26" s="418" t="n"/>
    </row>
    <row hidden="true" ht="33" outlineLevel="1" r="27">
      <c r="D27" s="548" t="e">
        <f aca="false" ca="false" dt2D="false" dtr="false" t="normal">D26</f>
        <v>#N/A</v>
      </c>
      <c r="E27" s="548" t="e">
        <f aca="false" ca="false" dt2D="false" dtr="false" t="normal">E26</f>
        <v>#N/A</v>
      </c>
      <c r="F27" s="694" t="e">
        <f aca="false" ca="false" dt2D="false" dtr="false" t="normal">F26</f>
        <v>#N/A</v>
      </c>
      <c r="G27" s="694" t="n">
        <f aca="false" ca="false" dt2D="false" dtr="false" t="normal">G26</f>
        <v>0</v>
      </c>
      <c r="H27" s="695" t="n"/>
      <c r="I27" s="268" t="s">
        <v>812</v>
      </c>
      <c r="L27" s="235" t="n"/>
      <c r="M27" s="235" t="n"/>
      <c r="N27" s="235" t="n"/>
      <c r="O27" s="235" t="n"/>
      <c r="P27" s="235" t="n"/>
      <c r="Q27" s="235" t="n"/>
      <c r="R27" s="235" t="n"/>
      <c r="S27" s="235" t="n"/>
      <c r="T27" s="235" t="n"/>
      <c r="U27" s="235" t="n"/>
      <c r="V27" s="235" t="n"/>
      <c r="W27" s="235" t="n"/>
      <c r="X27" s="235" t="n"/>
      <c r="Y27" s="235" t="n"/>
      <c r="Z27" s="235" t="n"/>
      <c r="AA27" s="235" t="n"/>
      <c r="AB27" s="235" t="n"/>
      <c r="AC27" s="235" t="n"/>
      <c r="AD27" s="235" t="n"/>
      <c r="AE27" s="235" t="n"/>
      <c r="AF27" s="235" t="n"/>
      <c r="AG27" s="235" t="n"/>
      <c r="AH27" s="235" t="n"/>
      <c r="AI27" s="235" t="n"/>
      <c r="AJ27" s="235" t="n"/>
      <c r="AK27" s="235" t="n"/>
      <c r="AL27" s="235" t="n"/>
      <c r="AM27" s="235" t="n"/>
      <c r="AN27" s="235" t="n"/>
      <c r="AO27" s="235" t="n"/>
      <c r="AP27" s="235" t="n"/>
      <c r="AQ27" s="235" t="n"/>
      <c r="AR27" s="235" t="n"/>
      <c r="AS27" s="235" t="n"/>
      <c r="AT27" s="235" t="n"/>
      <c r="AU27" s="235" t="n"/>
      <c r="AV27" s="235" t="n"/>
      <c r="AW27" s="235" t="n"/>
      <c r="AX27" s="235" t="n"/>
      <c r="AY27" s="235" t="n"/>
      <c r="AZ27" s="235" t="n"/>
      <c r="BA27" s="235" t="n"/>
      <c r="BB27" s="235" t="n"/>
      <c r="BC27" s="235" t="n"/>
      <c r="BD27" s="235" t="n"/>
      <c r="BE27" s="235" t="n"/>
      <c r="BF27" s="235" t="n"/>
      <c r="BG27" s="235" t="n"/>
      <c r="BH27" s="235" t="n"/>
      <c r="BI27" s="235" t="n"/>
      <c r="BJ27" s="235" t="n"/>
      <c r="BK27" s="235" t="n"/>
      <c r="BL27" s="235" t="n"/>
      <c r="BM27" s="235" t="n"/>
      <c r="BN27" s="235" t="n"/>
      <c r="BO27" s="235" t="n"/>
      <c r="BP27" s="235" t="n"/>
      <c r="BQ27" s="235" t="n"/>
      <c r="BR27" s="235" t="n"/>
      <c r="BS27" s="235" t="n"/>
      <c r="BT27" s="235" t="n"/>
    </row>
    <row customFormat="true" hidden="true" ht="16.5" outlineLevel="2" r="28" s="431">
      <c r="A28" s="562" t="n"/>
      <c r="B28" s="562" t="n"/>
      <c r="C28" s="562" t="n"/>
      <c r="D28" s="696" t="e">
        <f aca="false" ca="false" dt2D="false" dtr="false" t="normal">D27</f>
        <v>#N/A</v>
      </c>
      <c r="E28" s="696" t="e">
        <f aca="false" ca="false" dt2D="false" dtr="false" t="normal">E27</f>
        <v>#N/A</v>
      </c>
      <c r="F28" s="697" t="e">
        <f aca="false" ca="false" dt2D="false" dtr="false" t="normal">F27</f>
        <v>#N/A</v>
      </c>
      <c r="G28" s="697" t="n">
        <f aca="false" ca="false" dt2D="false" dtr="false" t="normal">G27</f>
        <v>0</v>
      </c>
      <c r="H28" s="698" t="n"/>
      <c r="I28" s="699" t="s">
        <v>813</v>
      </c>
      <c r="K28" s="565" t="n"/>
      <c r="L28" s="464" t="s">
        <v>814</v>
      </c>
      <c r="M28" s="565" t="n">
        <f aca="false" ca="false" dt2D="false" dtr="false" t="normal">$K28</f>
        <v>0</v>
      </c>
      <c r="N28" s="565" t="n">
        <f aca="false" ca="false" dt2D="false" dtr="false" t="normal">$K28</f>
        <v>0</v>
      </c>
      <c r="O28" s="565" t="n">
        <f aca="false" ca="false" dt2D="false" dtr="false" t="normal">$K28</f>
        <v>0</v>
      </c>
      <c r="P28" s="565" t="n">
        <f aca="false" ca="false" dt2D="false" dtr="false" t="normal">$K28</f>
        <v>0</v>
      </c>
      <c r="Q28" s="565" t="n">
        <f aca="false" ca="false" dt2D="false" dtr="false" t="normal">$K28</f>
        <v>0</v>
      </c>
      <c r="R28" s="565" t="n">
        <f aca="false" ca="false" dt2D="false" dtr="false" t="normal">$K28</f>
        <v>0</v>
      </c>
      <c r="S28" s="565" t="n">
        <f aca="false" ca="false" dt2D="false" dtr="false" t="normal">$K28</f>
        <v>0</v>
      </c>
      <c r="T28" s="565" t="n">
        <f aca="false" ca="false" dt2D="false" dtr="false" t="normal">$K28</f>
        <v>0</v>
      </c>
      <c r="U28" s="565" t="n">
        <f aca="false" ca="false" dt2D="false" dtr="false" t="normal">$K28</f>
        <v>0</v>
      </c>
      <c r="V28" s="565" t="n">
        <f aca="false" ca="false" dt2D="false" dtr="false" t="normal">$K28</f>
        <v>0</v>
      </c>
      <c r="W28" s="565" t="n">
        <f aca="false" ca="false" dt2D="false" dtr="false" t="normal">$K28</f>
        <v>0</v>
      </c>
      <c r="X28" s="565" t="n">
        <f aca="false" ca="false" dt2D="false" dtr="false" t="normal">$K28</f>
        <v>0</v>
      </c>
      <c r="Y28" s="565" t="n">
        <f aca="false" ca="false" dt2D="false" dtr="false" t="normal">$K28</f>
        <v>0</v>
      </c>
      <c r="Z28" s="565" t="n">
        <f aca="false" ca="false" dt2D="false" dtr="false" t="normal">$K28</f>
        <v>0</v>
      </c>
      <c r="AA28" s="565" t="n">
        <f aca="false" ca="false" dt2D="false" dtr="false" t="normal">$K28</f>
        <v>0</v>
      </c>
      <c r="AB28" s="565" t="n">
        <f aca="false" ca="false" dt2D="false" dtr="false" t="normal">$K28</f>
        <v>0</v>
      </c>
      <c r="AC28" s="565" t="n">
        <f aca="false" ca="false" dt2D="false" dtr="false" t="normal">$K28</f>
        <v>0</v>
      </c>
      <c r="AD28" s="565" t="n">
        <f aca="false" ca="false" dt2D="false" dtr="false" t="normal">$K28</f>
        <v>0</v>
      </c>
      <c r="AE28" s="565" t="n">
        <f aca="false" ca="false" dt2D="false" dtr="false" t="normal">$K28</f>
        <v>0</v>
      </c>
      <c r="AF28" s="565" t="n">
        <f aca="false" ca="false" dt2D="false" dtr="false" t="normal">$K28</f>
        <v>0</v>
      </c>
      <c r="AG28" s="565" t="n">
        <f aca="false" ca="false" dt2D="false" dtr="false" t="normal">$K28</f>
        <v>0</v>
      </c>
      <c r="AH28" s="565" t="n">
        <f aca="false" ca="false" dt2D="false" dtr="false" t="normal">$K28</f>
        <v>0</v>
      </c>
      <c r="AI28" s="565" t="n">
        <f aca="false" ca="false" dt2D="false" dtr="false" t="normal">$K28</f>
        <v>0</v>
      </c>
      <c r="AJ28" s="565" t="n">
        <f aca="false" ca="false" dt2D="false" dtr="false" t="normal">$K28</f>
        <v>0</v>
      </c>
      <c r="AK28" s="565" t="n">
        <f aca="false" ca="false" dt2D="false" dtr="false" t="normal">$K28</f>
        <v>0</v>
      </c>
      <c r="AL28" s="565" t="n">
        <f aca="false" ca="false" dt2D="false" dtr="false" t="normal">$K28</f>
        <v>0</v>
      </c>
      <c r="AM28" s="565" t="n">
        <f aca="false" ca="false" dt2D="false" dtr="false" t="normal">$K28</f>
        <v>0</v>
      </c>
      <c r="AN28" s="565" t="n">
        <f aca="false" ca="false" dt2D="false" dtr="false" t="normal">$K28</f>
        <v>0</v>
      </c>
      <c r="AO28" s="565" t="n">
        <f aca="false" ca="false" dt2D="false" dtr="false" t="normal">$K28</f>
        <v>0</v>
      </c>
      <c r="AP28" s="565" t="n">
        <f aca="false" ca="false" dt2D="false" dtr="false" t="normal">$K28</f>
        <v>0</v>
      </c>
      <c r="AQ28" s="565" t="n">
        <f aca="false" ca="false" dt2D="false" dtr="false" t="normal">$K28</f>
        <v>0</v>
      </c>
      <c r="AR28" s="565" t="n">
        <f aca="false" ca="false" dt2D="false" dtr="false" t="normal">$K28</f>
        <v>0</v>
      </c>
      <c r="AS28" s="565" t="n">
        <f aca="false" ca="false" dt2D="false" dtr="false" t="normal">$K28</f>
        <v>0</v>
      </c>
      <c r="AT28" s="565" t="n">
        <f aca="false" ca="false" dt2D="false" dtr="false" t="normal">$K28</f>
        <v>0</v>
      </c>
      <c r="AU28" s="565" t="n">
        <f aca="false" ca="false" dt2D="false" dtr="false" t="normal">$K28</f>
        <v>0</v>
      </c>
      <c r="AV28" s="565" t="n">
        <f aca="false" ca="false" dt2D="false" dtr="false" t="normal">$K28</f>
        <v>0</v>
      </c>
      <c r="AW28" s="565" t="n">
        <f aca="false" ca="false" dt2D="false" dtr="false" t="normal">$K28</f>
        <v>0</v>
      </c>
      <c r="AX28" s="565" t="n">
        <f aca="false" ca="false" dt2D="false" dtr="false" t="normal">$K28</f>
        <v>0</v>
      </c>
      <c r="AY28" s="565" t="n">
        <f aca="false" ca="false" dt2D="false" dtr="false" t="normal">$K28</f>
        <v>0</v>
      </c>
      <c r="AZ28" s="565" t="n">
        <f aca="false" ca="false" dt2D="false" dtr="false" t="normal">$K28</f>
        <v>0</v>
      </c>
      <c r="BA28" s="565" t="n">
        <f aca="false" ca="false" dt2D="false" dtr="false" t="normal">$K28</f>
        <v>0</v>
      </c>
      <c r="BB28" s="565" t="n">
        <f aca="false" ca="false" dt2D="false" dtr="false" t="normal">$K28</f>
        <v>0</v>
      </c>
      <c r="BC28" s="565" t="n">
        <f aca="false" ca="false" dt2D="false" dtr="false" t="normal">$K28</f>
        <v>0</v>
      </c>
      <c r="BD28" s="565" t="n">
        <f aca="false" ca="false" dt2D="false" dtr="false" t="normal">$K28</f>
        <v>0</v>
      </c>
      <c r="BE28" s="565" t="n">
        <f aca="false" ca="false" dt2D="false" dtr="false" t="normal">$K28</f>
        <v>0</v>
      </c>
      <c r="BF28" s="565" t="n">
        <f aca="false" ca="false" dt2D="false" dtr="false" t="normal">$K28</f>
        <v>0</v>
      </c>
      <c r="BG28" s="565" t="n">
        <f aca="false" ca="false" dt2D="false" dtr="false" t="normal">$K28</f>
        <v>0</v>
      </c>
      <c r="BH28" s="565" t="n">
        <f aca="false" ca="false" dt2D="false" dtr="false" t="normal">$K28</f>
        <v>0</v>
      </c>
      <c r="BI28" s="565" t="n">
        <f aca="false" ca="false" dt2D="false" dtr="false" t="normal">$K28</f>
        <v>0</v>
      </c>
      <c r="BJ28" s="565" t="n">
        <f aca="false" ca="false" dt2D="false" dtr="false" t="normal">$K28</f>
        <v>0</v>
      </c>
      <c r="BK28" s="565" t="n">
        <f aca="false" ca="false" dt2D="false" dtr="false" t="normal">$K28</f>
        <v>0</v>
      </c>
      <c r="BL28" s="565" t="n">
        <f aca="false" ca="false" dt2D="false" dtr="false" t="normal">$K28</f>
        <v>0</v>
      </c>
      <c r="BM28" s="565" t="n">
        <f aca="false" ca="false" dt2D="false" dtr="false" t="normal">$K28</f>
        <v>0</v>
      </c>
      <c r="BN28" s="565" t="n">
        <f aca="false" ca="false" dt2D="false" dtr="false" t="normal">$K28</f>
        <v>0</v>
      </c>
      <c r="BO28" s="565" t="n">
        <f aca="false" ca="false" dt2D="false" dtr="false" t="normal">$K28</f>
        <v>0</v>
      </c>
      <c r="BP28" s="565" t="n">
        <f aca="false" ca="false" dt2D="false" dtr="false" t="normal">$K28</f>
        <v>0</v>
      </c>
      <c r="BQ28" s="565" t="n">
        <f aca="false" ca="false" dt2D="false" dtr="false" t="normal">$K28</f>
        <v>0</v>
      </c>
      <c r="BR28" s="565" t="n">
        <f aca="false" ca="false" dt2D="false" dtr="false" t="normal">$K28</f>
        <v>0</v>
      </c>
      <c r="BS28" s="565" t="n">
        <f aca="false" ca="false" dt2D="false" dtr="false" t="normal">$K28</f>
        <v>0</v>
      </c>
      <c r="BT28" s="565" t="n">
        <f aca="false" ca="false" dt2D="false" dtr="false" t="normal">$K28</f>
        <v>0</v>
      </c>
    </row>
    <row hidden="true" ht="16.5" outlineLevel="2" r="29">
      <c r="D29" s="548" t="e">
        <f aca="false" ca="false" dt2D="false" dtr="false" t="normal">D28</f>
        <v>#N/A</v>
      </c>
      <c r="E29" s="548" t="e">
        <f aca="false" ca="false" dt2D="false" dtr="false" t="normal">E28</f>
        <v>#N/A</v>
      </c>
      <c r="F29" s="694" t="e">
        <f aca="false" ca="false" dt2D="false" dtr="false" t="normal">F28</f>
        <v>#N/A</v>
      </c>
      <c r="G29" s="694" t="n">
        <f aca="false" ca="false" dt2D="false" dtr="false" t="normal">G28</f>
        <v>0</v>
      </c>
      <c r="H29" s="695" t="n"/>
      <c r="I29" s="153" t="s">
        <v>815</v>
      </c>
      <c r="L29" s="700" t="s">
        <v>816</v>
      </c>
      <c r="M29" s="568" t="n">
        <f aca="false" ca="true" dt2D="false" dtr="false" t="normal">SUMIFS('Выручка'!M:M, 'Выручка'!$G:$G, $G29)</f>
        <v>0</v>
      </c>
      <c r="N29" s="568" t="n">
        <f aca="false" ca="true" dt2D="false" dtr="false" t="normal">SUMIFS('Выручка'!N:N, 'Выручка'!$G:$G, $G29)</f>
        <v>0</v>
      </c>
      <c r="O29" s="568" t="n">
        <f aca="false" ca="true" dt2D="false" dtr="false" t="normal">SUMIFS('Выручка'!O:O, 'Выручка'!$G:$G, $G29)</f>
        <v>0</v>
      </c>
      <c r="P29" s="568" t="n">
        <f aca="false" ca="true" dt2D="false" dtr="false" t="normal">SUMIFS('Выручка'!P:P, 'Выручка'!$G:$G, $G29)</f>
        <v>0</v>
      </c>
      <c r="Q29" s="568" t="n">
        <f aca="false" ca="true" dt2D="false" dtr="false" t="normal">SUMIFS('Выручка'!Q:Q, 'Выручка'!$G:$G, $G29)</f>
        <v>0</v>
      </c>
      <c r="R29" s="568" t="n">
        <f aca="false" ca="true" dt2D="false" dtr="false" t="normal">SUMIFS('Выручка'!R:R, 'Выручка'!$G:$G, $G29)</f>
        <v>0</v>
      </c>
      <c r="S29" s="568" t="n">
        <f aca="false" ca="true" dt2D="false" dtr="false" t="normal">SUMIFS('Выручка'!S:S, 'Выручка'!$G:$G, $G29)</f>
        <v>0</v>
      </c>
      <c r="T29" s="568" t="n">
        <f aca="false" ca="true" dt2D="false" dtr="false" t="normal">SUMIFS('Выручка'!T:T, 'Выручка'!$G:$G, $G29)</f>
        <v>0</v>
      </c>
      <c r="U29" s="568" t="n">
        <f aca="false" ca="true" dt2D="false" dtr="false" t="normal">SUMIFS('Выручка'!U:U, 'Выручка'!$G:$G, $G29)</f>
        <v>0</v>
      </c>
      <c r="V29" s="568" t="n">
        <f aca="false" ca="true" dt2D="false" dtr="false" t="normal">SUMIFS('Выручка'!V:V, 'Выручка'!$G:$G, $G29)</f>
        <v>0</v>
      </c>
      <c r="W29" s="568" t="n">
        <f aca="false" ca="true" dt2D="false" dtr="false" t="normal">SUMIFS('Выручка'!W:W, 'Выручка'!$G:$G, $G29)</f>
        <v>0</v>
      </c>
      <c r="X29" s="568" t="n">
        <f aca="false" ca="true" dt2D="false" dtr="false" t="normal">SUMIFS('Выручка'!X:X, 'Выручка'!$G:$G, $G29)</f>
        <v>0</v>
      </c>
      <c r="Y29" s="568" t="n">
        <f aca="false" ca="true" dt2D="false" dtr="false" t="normal">SUMIFS('Выручка'!Y:Y, 'Выручка'!$G:$G, $G29)</f>
        <v>0</v>
      </c>
      <c r="Z29" s="568" t="n">
        <f aca="false" ca="true" dt2D="false" dtr="false" t="normal">SUMIFS('Выручка'!Z:Z, 'Выручка'!$G:$G, $G29)</f>
        <v>0</v>
      </c>
      <c r="AA29" s="568" t="n">
        <f aca="false" ca="true" dt2D="false" dtr="false" t="normal">SUMIFS('Выручка'!AA:AA, 'Выручка'!$G:$G, $G29)</f>
        <v>0</v>
      </c>
      <c r="AB29" s="568" t="n">
        <f aca="false" ca="true" dt2D="false" dtr="false" t="normal">SUMIFS('Выручка'!AB:AB, 'Выручка'!$G:$G, $G29)</f>
        <v>0</v>
      </c>
      <c r="AC29" s="568" t="n">
        <f aca="false" ca="true" dt2D="false" dtr="false" t="normal">SUMIFS('Выручка'!AC:AC, 'Выручка'!$G:$G, $G29)</f>
        <v>0</v>
      </c>
      <c r="AD29" s="568" t="n">
        <f aca="false" ca="true" dt2D="false" dtr="false" t="normal">SUMIFS('Выручка'!AD:AD, 'Выручка'!$G:$G, $G29)</f>
        <v>0</v>
      </c>
      <c r="AE29" s="568" t="n">
        <f aca="false" ca="true" dt2D="false" dtr="false" t="normal">SUMIFS('Выручка'!AE:AE, 'Выручка'!$G:$G, $G29)</f>
        <v>0</v>
      </c>
      <c r="AF29" s="568" t="n">
        <f aca="false" ca="true" dt2D="false" dtr="false" t="normal">SUMIFS('Выручка'!AF:AF, 'Выручка'!$G:$G, $G29)</f>
        <v>0</v>
      </c>
      <c r="AG29" s="568" t="n">
        <f aca="false" ca="true" dt2D="false" dtr="false" t="normal">SUMIFS('Выручка'!AG:AG, 'Выручка'!$G:$G, $G29)</f>
        <v>0</v>
      </c>
      <c r="AH29" s="568" t="n">
        <f aca="false" ca="true" dt2D="false" dtr="false" t="normal">SUMIFS('Выручка'!AH:AH, 'Выручка'!$G:$G, $G29)</f>
        <v>0</v>
      </c>
      <c r="AI29" s="568" t="n">
        <f aca="false" ca="true" dt2D="false" dtr="false" t="normal">SUMIFS('Выручка'!AI:AI, 'Выручка'!$G:$G, $G29)</f>
        <v>0</v>
      </c>
      <c r="AJ29" s="568" t="n">
        <f aca="false" ca="true" dt2D="false" dtr="false" t="normal">SUMIFS('Выручка'!AJ:AJ, 'Выручка'!$G:$G, $G29)</f>
        <v>0</v>
      </c>
      <c r="AK29" s="568" t="n">
        <f aca="false" ca="true" dt2D="false" dtr="false" t="normal">SUMIFS('Выручка'!AK:AK, 'Выручка'!$G:$G, $G29)</f>
        <v>0</v>
      </c>
      <c r="AL29" s="568" t="n">
        <f aca="false" ca="true" dt2D="false" dtr="false" t="normal">SUMIFS('Выручка'!AL:AL, 'Выручка'!$G:$G, $G29)</f>
        <v>0</v>
      </c>
      <c r="AM29" s="568" t="n">
        <f aca="false" ca="true" dt2D="false" dtr="false" t="normal">SUMIFS('Выручка'!AM:AM, 'Выручка'!$G:$G, $G29)</f>
        <v>0</v>
      </c>
      <c r="AN29" s="568" t="n">
        <f aca="false" ca="true" dt2D="false" dtr="false" t="normal">SUMIFS('Выручка'!AN:AN, 'Выручка'!$G:$G, $G29)</f>
        <v>0</v>
      </c>
      <c r="AO29" s="568" t="n">
        <f aca="false" ca="true" dt2D="false" dtr="false" t="normal">SUMIFS('Выручка'!AO:AO, 'Выручка'!$G:$G, $G29)</f>
        <v>0</v>
      </c>
      <c r="AP29" s="568" t="n">
        <f aca="false" ca="true" dt2D="false" dtr="false" t="normal">SUMIFS('Выручка'!AP:AP, 'Выручка'!$G:$G, $G29)</f>
        <v>0</v>
      </c>
      <c r="AQ29" s="568" t="n">
        <f aca="false" ca="true" dt2D="false" dtr="false" t="normal">SUMIFS('Выручка'!AQ:AQ, 'Выручка'!$G:$G, $G29)</f>
        <v>0</v>
      </c>
      <c r="AR29" s="568" t="n">
        <f aca="false" ca="true" dt2D="false" dtr="false" t="normal">SUMIFS('Выручка'!AR:AR, 'Выручка'!$G:$G, $G29)</f>
        <v>0</v>
      </c>
      <c r="AS29" s="568" t="n">
        <f aca="false" ca="true" dt2D="false" dtr="false" t="normal">SUMIFS('Выручка'!AS:AS, 'Выручка'!$G:$G, $G29)</f>
        <v>0</v>
      </c>
      <c r="AT29" s="568" t="n">
        <f aca="false" ca="true" dt2D="false" dtr="false" t="normal">SUMIFS('Выручка'!AT:AT, 'Выручка'!$G:$G, $G29)</f>
        <v>0</v>
      </c>
      <c r="AU29" s="568" t="n">
        <f aca="false" ca="true" dt2D="false" dtr="false" t="normal">SUMIFS('Выручка'!AU:AU, 'Выручка'!$G:$G, $G29)</f>
        <v>0</v>
      </c>
      <c r="AV29" s="568" t="n">
        <f aca="false" ca="true" dt2D="false" dtr="false" t="normal">SUMIFS('Выручка'!AV:AV, 'Выручка'!$G:$G, $G29)</f>
        <v>0</v>
      </c>
      <c r="AW29" s="568" t="n">
        <f aca="false" ca="true" dt2D="false" dtr="false" t="normal">SUMIFS('Выручка'!AW:AW, 'Выручка'!$G:$G, $G29)</f>
        <v>0</v>
      </c>
      <c r="AX29" s="568" t="n">
        <f aca="false" ca="true" dt2D="false" dtr="false" t="normal">SUMIFS('Выручка'!AX:AX, 'Выручка'!$G:$G, $G29)</f>
        <v>0</v>
      </c>
      <c r="AY29" s="568" t="n">
        <f aca="false" ca="true" dt2D="false" dtr="false" t="normal">SUMIFS('Выручка'!AY:AY, 'Выручка'!$G:$G, $G29)</f>
        <v>0</v>
      </c>
      <c r="AZ29" s="568" t="n">
        <f aca="false" ca="true" dt2D="false" dtr="false" t="normal">SUMIFS('Выручка'!AZ:AZ, 'Выручка'!$G:$G, $G29)</f>
        <v>0</v>
      </c>
      <c r="BA29" s="568" t="n">
        <f aca="false" ca="true" dt2D="false" dtr="false" t="normal">SUMIFS('Выручка'!BA:BA, 'Выручка'!$G:$G, $G29)</f>
        <v>0</v>
      </c>
      <c r="BB29" s="568" t="n">
        <f aca="false" ca="true" dt2D="false" dtr="false" t="normal">SUMIFS('Выручка'!BB:BB, 'Выручка'!$G:$G, $G29)</f>
        <v>0</v>
      </c>
      <c r="BC29" s="568" t="n">
        <f aca="false" ca="true" dt2D="false" dtr="false" t="normal">SUMIFS('Выручка'!BC:BC, 'Выручка'!$G:$G, $G29)</f>
        <v>0</v>
      </c>
      <c r="BD29" s="568" t="n">
        <f aca="false" ca="true" dt2D="false" dtr="false" t="normal">SUMIFS('Выручка'!BD:BD, 'Выручка'!$G:$G, $G29)</f>
        <v>0</v>
      </c>
      <c r="BE29" s="568" t="n">
        <f aca="false" ca="true" dt2D="false" dtr="false" t="normal">SUMIFS('Выручка'!BE:BE, 'Выручка'!$G:$G, $G29)</f>
        <v>0</v>
      </c>
      <c r="BF29" s="568" t="n">
        <f aca="false" ca="true" dt2D="false" dtr="false" t="normal">SUMIFS('Выручка'!BF:BF, 'Выручка'!$G:$G, $G29)</f>
        <v>0</v>
      </c>
      <c r="BG29" s="568" t="n">
        <f aca="false" ca="true" dt2D="false" dtr="false" t="normal">SUMIFS('Выручка'!BG:BG, 'Выручка'!$G:$G, $G29)</f>
        <v>0</v>
      </c>
      <c r="BH29" s="568" t="n">
        <f aca="false" ca="true" dt2D="false" dtr="false" t="normal">SUMIFS('Выручка'!BH:BH, 'Выручка'!$G:$G, $G29)</f>
        <v>0</v>
      </c>
      <c r="BI29" s="568" t="n">
        <f aca="false" ca="true" dt2D="false" dtr="false" t="normal">SUMIFS('Выручка'!BI:BI, 'Выручка'!$G:$G, $G29)</f>
        <v>0</v>
      </c>
      <c r="BJ29" s="568" t="n">
        <f aca="false" ca="true" dt2D="false" dtr="false" t="normal">SUMIFS('Выручка'!BJ:BJ, 'Выручка'!$G:$G, $G29)</f>
        <v>0</v>
      </c>
      <c r="BK29" s="568" t="n">
        <f aca="false" ca="true" dt2D="false" dtr="false" t="normal">SUMIFS('Выручка'!BK:BK, 'Выручка'!$G:$G, $G29)</f>
        <v>0</v>
      </c>
      <c r="BL29" s="568" t="n">
        <f aca="false" ca="true" dt2D="false" dtr="false" t="normal">SUMIFS('Выручка'!BL:BL, 'Выручка'!$G:$G, $G29)</f>
        <v>0</v>
      </c>
      <c r="BM29" s="568" t="n">
        <f aca="false" ca="true" dt2D="false" dtr="false" t="normal">SUMIFS('Выручка'!BM:BM, 'Выручка'!$G:$G, $G29)</f>
        <v>0</v>
      </c>
      <c r="BN29" s="568" t="n">
        <f aca="false" ca="true" dt2D="false" dtr="false" t="normal">SUMIFS('Выручка'!BN:BN, 'Выручка'!$G:$G, $G29)</f>
        <v>0</v>
      </c>
      <c r="BO29" s="568" t="n">
        <f aca="false" ca="true" dt2D="false" dtr="false" t="normal">SUMIFS('Выручка'!BO:BO, 'Выручка'!$G:$G, $G29)</f>
        <v>0</v>
      </c>
      <c r="BP29" s="568" t="n">
        <f aca="false" ca="true" dt2D="false" dtr="false" t="normal">SUMIFS('Выручка'!BP:BP, 'Выручка'!$G:$G, $G29)</f>
        <v>0</v>
      </c>
      <c r="BQ29" s="568" t="n">
        <f aca="false" ca="true" dt2D="false" dtr="false" t="normal">SUMIFS('Выручка'!BQ:BQ, 'Выручка'!$G:$G, $G29)</f>
        <v>0</v>
      </c>
      <c r="BR29" s="568" t="n">
        <f aca="false" ca="true" dt2D="false" dtr="false" t="normal">SUMIFS('Выручка'!BR:BR, 'Выручка'!$G:$G, $G29)</f>
        <v>0</v>
      </c>
      <c r="BS29" s="568" t="n">
        <f aca="false" ca="true" dt2D="false" dtr="false" t="normal">SUMIFS('Выручка'!BS:BS, 'Выручка'!$G:$G, $G29)</f>
        <v>0</v>
      </c>
      <c r="BT29" s="568" t="n">
        <f aca="false" ca="true" dt2D="false" dtr="false" t="normal">SUMIFS('Выручка'!BT:BT, 'Выручка'!$G:$G, $G29)</f>
        <v>0</v>
      </c>
    </row>
    <row customFormat="true" hidden="true" ht="16.5" outlineLevel="1" r="30" s="130">
      <c r="A30" s="482" t="s">
        <v>809</v>
      </c>
      <c r="B30" s="482" t="s">
        <v>810</v>
      </c>
      <c r="C30" s="574" t="s">
        <v>402</v>
      </c>
      <c r="D30" s="548" t="e">
        <f aca="false" ca="false" dt2D="false" dtr="false" t="normal">D29</f>
        <v>#N/A</v>
      </c>
      <c r="E30" s="548" t="e">
        <f aca="false" ca="false" dt2D="false" dtr="false" t="normal">E29</f>
        <v>#N/A</v>
      </c>
      <c r="F30" s="694" t="e">
        <f aca="false" ca="false" dt2D="false" dtr="false" t="normal">F29</f>
        <v>#N/A</v>
      </c>
      <c r="G30" s="694" t="n">
        <f aca="false" ca="false" dt2D="false" dtr="false" t="normal">G29</f>
        <v>0</v>
      </c>
      <c r="H30" s="695" t="n"/>
      <c r="I30" s="285" t="s">
        <v>817</v>
      </c>
      <c r="J30" s="252" t="n"/>
      <c r="K30" s="252" t="n"/>
      <c r="L30" s="235" t="n">
        <f aca="false" ca="true" dt2D="false" dtr="false" t="normal">SUM(M30:BT30)</f>
        <v>0</v>
      </c>
      <c r="M30" s="235" t="n">
        <f aca="false" ca="true" dt2D="false" dtr="false" t="normal">M28*M29</f>
        <v>0</v>
      </c>
      <c r="N30" s="235" t="n">
        <f aca="false" ca="true" dt2D="false" dtr="false" t="normal">N28*N29</f>
        <v>0</v>
      </c>
      <c r="O30" s="235" t="n">
        <f aca="false" ca="true" dt2D="false" dtr="false" t="normal">O28*O29</f>
        <v>0</v>
      </c>
      <c r="P30" s="235" t="n">
        <f aca="false" ca="true" dt2D="false" dtr="false" t="normal">P28*P29</f>
        <v>0</v>
      </c>
      <c r="Q30" s="235" t="n">
        <f aca="false" ca="true" dt2D="false" dtr="false" t="normal">Q28*Q29</f>
        <v>0</v>
      </c>
      <c r="R30" s="235" t="n">
        <f aca="false" ca="true" dt2D="false" dtr="false" t="normal">R28*R29</f>
        <v>0</v>
      </c>
      <c r="S30" s="235" t="n">
        <f aca="false" ca="true" dt2D="false" dtr="false" t="normal">S28*S29</f>
        <v>0</v>
      </c>
      <c r="T30" s="235" t="n">
        <f aca="false" ca="true" dt2D="false" dtr="false" t="normal">T28*T29</f>
        <v>0</v>
      </c>
      <c r="U30" s="235" t="n">
        <f aca="false" ca="true" dt2D="false" dtr="false" t="normal">U28*U29</f>
        <v>0</v>
      </c>
      <c r="V30" s="235" t="n">
        <f aca="false" ca="true" dt2D="false" dtr="false" t="normal">V28*V29</f>
        <v>0</v>
      </c>
      <c r="W30" s="235" t="n">
        <f aca="false" ca="true" dt2D="false" dtr="false" t="normal">W28*W29</f>
        <v>0</v>
      </c>
      <c r="X30" s="235" t="n">
        <f aca="false" ca="true" dt2D="false" dtr="false" t="normal">X28*X29</f>
        <v>0</v>
      </c>
      <c r="Y30" s="235" t="n">
        <f aca="false" ca="true" dt2D="false" dtr="false" t="normal">Y28*Y29</f>
        <v>0</v>
      </c>
      <c r="Z30" s="235" t="n">
        <f aca="false" ca="true" dt2D="false" dtr="false" t="normal">Z28*Z29</f>
        <v>0</v>
      </c>
      <c r="AA30" s="235" t="n">
        <f aca="false" ca="true" dt2D="false" dtr="false" t="normal">AA28*AA29</f>
        <v>0</v>
      </c>
      <c r="AB30" s="235" t="n">
        <f aca="false" ca="true" dt2D="false" dtr="false" t="normal">AB28*AB29</f>
        <v>0</v>
      </c>
      <c r="AC30" s="235" t="n">
        <f aca="false" ca="true" dt2D="false" dtr="false" t="normal">AC28*AC29</f>
        <v>0</v>
      </c>
      <c r="AD30" s="235" t="n">
        <f aca="false" ca="true" dt2D="false" dtr="false" t="normal">AD28*AD29</f>
        <v>0</v>
      </c>
      <c r="AE30" s="235" t="n">
        <f aca="false" ca="true" dt2D="false" dtr="false" t="normal">AE28*AE29</f>
        <v>0</v>
      </c>
      <c r="AF30" s="235" t="n">
        <f aca="false" ca="true" dt2D="false" dtr="false" t="normal">AF28*AF29</f>
        <v>0</v>
      </c>
      <c r="AG30" s="235" t="n">
        <f aca="false" ca="true" dt2D="false" dtr="false" t="normal">AG28*AG29</f>
        <v>0</v>
      </c>
      <c r="AH30" s="235" t="n">
        <f aca="false" ca="true" dt2D="false" dtr="false" t="normal">AH28*AH29</f>
        <v>0</v>
      </c>
      <c r="AI30" s="235" t="n">
        <f aca="false" ca="true" dt2D="false" dtr="false" t="normal">AI28*AI29</f>
        <v>0</v>
      </c>
      <c r="AJ30" s="235" t="n">
        <f aca="false" ca="true" dt2D="false" dtr="false" t="normal">AJ28*AJ29</f>
        <v>0</v>
      </c>
      <c r="AK30" s="235" t="n">
        <f aca="false" ca="true" dt2D="false" dtr="false" t="normal">AK28*AK29</f>
        <v>0</v>
      </c>
      <c r="AL30" s="235" t="n">
        <f aca="false" ca="true" dt2D="false" dtr="false" t="normal">AL28*AL29</f>
        <v>0</v>
      </c>
      <c r="AM30" s="235" t="n">
        <f aca="false" ca="true" dt2D="false" dtr="false" t="normal">AM28*AM29</f>
        <v>0</v>
      </c>
      <c r="AN30" s="235" t="n">
        <f aca="false" ca="true" dt2D="false" dtr="false" t="normal">AN28*AN29</f>
        <v>0</v>
      </c>
      <c r="AO30" s="235" t="n">
        <f aca="false" ca="true" dt2D="false" dtr="false" t="normal">AO28*AO29</f>
        <v>0</v>
      </c>
      <c r="AP30" s="235" t="n">
        <f aca="false" ca="true" dt2D="false" dtr="false" t="normal">AP28*AP29</f>
        <v>0</v>
      </c>
      <c r="AQ30" s="235" t="n">
        <f aca="false" ca="true" dt2D="false" dtr="false" t="normal">AQ28*AQ29</f>
        <v>0</v>
      </c>
      <c r="AR30" s="235" t="n">
        <f aca="false" ca="true" dt2D="false" dtr="false" t="normal">AR28*AR29</f>
        <v>0</v>
      </c>
      <c r="AS30" s="235" t="n">
        <f aca="false" ca="true" dt2D="false" dtr="false" t="normal">AS28*AS29</f>
        <v>0</v>
      </c>
      <c r="AT30" s="235" t="n">
        <f aca="false" ca="true" dt2D="false" dtr="false" t="normal">AT28*AT29</f>
        <v>0</v>
      </c>
      <c r="AU30" s="235" t="n">
        <f aca="false" ca="true" dt2D="false" dtr="false" t="normal">AU28*AU29</f>
        <v>0</v>
      </c>
      <c r="AV30" s="235" t="n">
        <f aca="false" ca="true" dt2D="false" dtr="false" t="normal">AV28*AV29</f>
        <v>0</v>
      </c>
      <c r="AW30" s="235" t="n">
        <f aca="false" ca="true" dt2D="false" dtr="false" t="normal">AW28*AW29</f>
        <v>0</v>
      </c>
      <c r="AX30" s="235" t="n">
        <f aca="false" ca="true" dt2D="false" dtr="false" t="normal">AX28*AX29</f>
        <v>0</v>
      </c>
      <c r="AY30" s="235" t="n">
        <f aca="false" ca="true" dt2D="false" dtr="false" t="normal">AY28*AY29</f>
        <v>0</v>
      </c>
      <c r="AZ30" s="235" t="n">
        <f aca="false" ca="true" dt2D="false" dtr="false" t="normal">AZ28*AZ29</f>
        <v>0</v>
      </c>
      <c r="BA30" s="235" t="n">
        <f aca="false" ca="true" dt2D="false" dtr="false" t="normal">BA28*BA29</f>
        <v>0</v>
      </c>
      <c r="BB30" s="235" t="n">
        <f aca="false" ca="true" dt2D="false" dtr="false" t="normal">BB28*BB29</f>
        <v>0</v>
      </c>
      <c r="BC30" s="235" t="n">
        <f aca="false" ca="true" dt2D="false" dtr="false" t="normal">BC28*BC29</f>
        <v>0</v>
      </c>
      <c r="BD30" s="235" t="n">
        <f aca="false" ca="true" dt2D="false" dtr="false" t="normal">BD28*BD29</f>
        <v>0</v>
      </c>
      <c r="BE30" s="235" t="n">
        <f aca="false" ca="true" dt2D="false" dtr="false" t="normal">BE28*BE29</f>
        <v>0</v>
      </c>
      <c r="BF30" s="235" t="n">
        <f aca="false" ca="true" dt2D="false" dtr="false" t="normal">BF28*BF29</f>
        <v>0</v>
      </c>
      <c r="BG30" s="235" t="n">
        <f aca="false" ca="true" dt2D="false" dtr="false" t="normal">BG28*BG29</f>
        <v>0</v>
      </c>
      <c r="BH30" s="235" t="n">
        <f aca="false" ca="true" dt2D="false" dtr="false" t="normal">BH28*BH29</f>
        <v>0</v>
      </c>
      <c r="BI30" s="235" t="n">
        <f aca="false" ca="true" dt2D="false" dtr="false" t="normal">BI28*BI29</f>
        <v>0</v>
      </c>
      <c r="BJ30" s="235" t="n">
        <f aca="false" ca="true" dt2D="false" dtr="false" t="normal">BJ28*BJ29</f>
        <v>0</v>
      </c>
      <c r="BK30" s="235" t="n">
        <f aca="false" ca="true" dt2D="false" dtr="false" t="normal">BK28*BK29</f>
        <v>0</v>
      </c>
      <c r="BL30" s="235" t="n">
        <f aca="false" ca="true" dt2D="false" dtr="false" t="normal">BL28*BL29</f>
        <v>0</v>
      </c>
      <c r="BM30" s="235" t="n">
        <f aca="false" ca="true" dt2D="false" dtr="false" t="normal">BM28*BM29</f>
        <v>0</v>
      </c>
      <c r="BN30" s="235" t="n">
        <f aca="false" ca="true" dt2D="false" dtr="false" t="normal">BN28*BN29</f>
        <v>0</v>
      </c>
      <c r="BO30" s="235" t="n">
        <f aca="false" ca="true" dt2D="false" dtr="false" t="normal">BO28*BO29</f>
        <v>0</v>
      </c>
      <c r="BP30" s="235" t="n">
        <f aca="false" ca="true" dt2D="false" dtr="false" t="normal">BP28*BP29</f>
        <v>0</v>
      </c>
      <c r="BQ30" s="235" t="n">
        <f aca="false" ca="true" dt2D="false" dtr="false" t="normal">BQ28*BQ29</f>
        <v>0</v>
      </c>
      <c r="BR30" s="235" t="n">
        <f aca="false" ca="true" dt2D="false" dtr="false" t="normal">BR28*BR29</f>
        <v>0</v>
      </c>
      <c r="BS30" s="235" t="n">
        <f aca="false" ca="true" dt2D="false" dtr="false" t="normal">BS28*BS29</f>
        <v>0</v>
      </c>
      <c r="BT30" s="235" t="n">
        <f aca="false" ca="true" dt2D="false" dtr="false" t="normal">BT28*BT29</f>
        <v>0</v>
      </c>
    </row>
    <row hidden="true" ht="16.5" outlineLevel="1" r="31">
      <c r="D31" s="548" t="e">
        <f aca="false" ca="false" dt2D="false" dtr="false" t="normal">D30</f>
        <v>#N/A</v>
      </c>
      <c r="E31" s="548" t="e">
        <f aca="false" ca="false" dt2D="false" dtr="false" t="normal">E30</f>
        <v>#N/A</v>
      </c>
      <c r="F31" s="694" t="e">
        <f aca="false" ca="false" dt2D="false" dtr="false" t="normal">F30</f>
        <v>#N/A</v>
      </c>
      <c r="G31" s="694" t="n">
        <f aca="false" ca="false" dt2D="false" dtr="false" t="normal">G30</f>
        <v>0</v>
      </c>
      <c r="H31" s="695" t="n"/>
      <c r="I31" s="16" t="n"/>
      <c r="L31" s="244" t="n"/>
      <c r="M31" s="244" t="n"/>
      <c r="N31" s="244" t="n"/>
      <c r="O31" s="244" t="n"/>
      <c r="P31" s="244" t="n"/>
      <c r="Q31" s="244" t="n"/>
      <c r="R31" s="244" t="n"/>
      <c r="S31" s="244" t="n"/>
      <c r="T31" s="244" t="n"/>
      <c r="U31" s="244" t="n"/>
      <c r="V31" s="244" t="n"/>
      <c r="W31" s="244" t="n"/>
      <c r="X31" s="244" t="n"/>
      <c r="Y31" s="244" t="n"/>
      <c r="Z31" s="244" t="n"/>
      <c r="AA31" s="244" t="n"/>
      <c r="AB31" s="244" t="n"/>
      <c r="AC31" s="244" t="n"/>
      <c r="AD31" s="244" t="n"/>
      <c r="AE31" s="244" t="n"/>
      <c r="AF31" s="244" t="n"/>
      <c r="AG31" s="244" t="n"/>
      <c r="AH31" s="244" t="n"/>
      <c r="AI31" s="244" t="n"/>
      <c r="AJ31" s="244" t="n"/>
      <c r="AK31" s="244" t="n"/>
      <c r="AL31" s="244" t="n"/>
      <c r="AM31" s="244" t="n"/>
      <c r="AN31" s="244" t="n"/>
      <c r="AO31" s="244" t="n"/>
      <c r="AP31" s="244" t="n"/>
      <c r="AQ31" s="244" t="n"/>
      <c r="AR31" s="244" t="n"/>
      <c r="AS31" s="244" t="n"/>
      <c r="AT31" s="244" t="n"/>
      <c r="AU31" s="244" t="n"/>
      <c r="AV31" s="244" t="n"/>
      <c r="AW31" s="244" t="n"/>
      <c r="AX31" s="244" t="n"/>
      <c r="AY31" s="244" t="n"/>
      <c r="AZ31" s="244" t="n"/>
      <c r="BA31" s="244" t="n"/>
      <c r="BB31" s="244" t="n"/>
      <c r="BC31" s="244" t="n"/>
      <c r="BD31" s="244" t="n"/>
      <c r="BE31" s="244" t="n"/>
      <c r="BF31" s="244" t="n"/>
      <c r="BG31" s="244" t="n"/>
      <c r="BH31" s="244" t="n"/>
      <c r="BI31" s="244" t="n"/>
      <c r="BJ31" s="244" t="n"/>
      <c r="BK31" s="244" t="n"/>
      <c r="BL31" s="244" t="n"/>
      <c r="BM31" s="244" t="n"/>
      <c r="BN31" s="244" t="n"/>
      <c r="BO31" s="244" t="n"/>
      <c r="BP31" s="244" t="n"/>
      <c r="BQ31" s="244" t="n"/>
      <c r="BR31" s="244" t="n"/>
      <c r="BS31" s="244" t="n"/>
      <c r="BT31" s="244" t="n"/>
    </row>
    <row hidden="true" ht="33" outlineLevel="1" r="32">
      <c r="D32" s="548" t="e">
        <f aca="false" ca="false" dt2D="false" dtr="false" t="normal">D31</f>
        <v>#N/A</v>
      </c>
      <c r="E32" s="548" t="e">
        <f aca="false" ca="false" dt2D="false" dtr="false" t="normal">E31</f>
        <v>#N/A</v>
      </c>
      <c r="F32" s="694" t="e">
        <f aca="false" ca="false" dt2D="false" dtr="false" t="normal">F31</f>
        <v>#N/A</v>
      </c>
      <c r="G32" s="694" t="n">
        <f aca="false" ca="false" dt2D="false" dtr="false" t="normal">G31</f>
        <v>0</v>
      </c>
      <c r="H32" s="695" t="n"/>
      <c r="I32" s="268" t="s">
        <v>818</v>
      </c>
      <c r="L32" s="244" t="n"/>
      <c r="M32" s="244" t="n"/>
      <c r="N32" s="244" t="n"/>
      <c r="O32" s="244" t="n"/>
      <c r="P32" s="244" t="n"/>
      <c r="Q32" s="244" t="n"/>
      <c r="R32" s="244" t="n"/>
      <c r="S32" s="244" t="n"/>
      <c r="T32" s="244" t="n"/>
      <c r="U32" s="244" t="n"/>
      <c r="V32" s="244" t="n"/>
      <c r="W32" s="244" t="n"/>
      <c r="X32" s="244" t="n"/>
      <c r="Y32" s="244" t="n"/>
      <c r="Z32" s="244" t="n"/>
      <c r="AA32" s="244" t="n"/>
      <c r="AB32" s="244" t="n"/>
      <c r="AC32" s="244" t="n"/>
      <c r="AD32" s="244" t="n"/>
      <c r="AE32" s="244" t="n"/>
      <c r="AF32" s="244" t="n"/>
      <c r="AG32" s="244" t="n"/>
      <c r="AH32" s="244" t="n"/>
      <c r="AI32" s="244" t="n"/>
      <c r="AJ32" s="244" t="n"/>
      <c r="AK32" s="244" t="n"/>
      <c r="AL32" s="244" t="n"/>
      <c r="AM32" s="244" t="n"/>
      <c r="AN32" s="244" t="n"/>
      <c r="AO32" s="244" t="n"/>
      <c r="AP32" s="244" t="n"/>
      <c r="AQ32" s="244" t="n"/>
      <c r="AR32" s="244" t="n"/>
      <c r="AS32" s="244" t="n"/>
      <c r="AT32" s="244" t="n"/>
      <c r="AU32" s="244" t="n"/>
      <c r="AV32" s="244" t="n"/>
      <c r="AW32" s="244" t="n"/>
      <c r="AX32" s="244" t="n"/>
      <c r="AY32" s="244" t="n"/>
      <c r="AZ32" s="244" t="n"/>
      <c r="BA32" s="244" t="n"/>
      <c r="BB32" s="244" t="n"/>
      <c r="BC32" s="244" t="n"/>
      <c r="BD32" s="244" t="n"/>
      <c r="BE32" s="244" t="n"/>
      <c r="BF32" s="244" t="n"/>
      <c r="BG32" s="244" t="n"/>
      <c r="BH32" s="244" t="n"/>
      <c r="BI32" s="244" t="n"/>
      <c r="BJ32" s="244" t="n"/>
      <c r="BK32" s="244" t="n"/>
      <c r="BL32" s="244" t="n"/>
      <c r="BM32" s="244" t="n"/>
      <c r="BN32" s="244" t="n"/>
      <c r="BO32" s="244" t="n"/>
      <c r="BP32" s="244" t="n"/>
      <c r="BQ32" s="244" t="n"/>
      <c r="BR32" s="244" t="n"/>
      <c r="BS32" s="244" t="n"/>
      <c r="BT32" s="244" t="n"/>
    </row>
    <row customHeight="true" hidden="true" ht="14.4499998092651" outlineLevel="2" r="33">
      <c r="C33" s="482" t="s">
        <v>488</v>
      </c>
      <c r="D33" s="548" t="e">
        <f aca="false" ca="false" dt2D="false" dtr="false" t="normal">D32</f>
        <v>#N/A</v>
      </c>
      <c r="E33" s="548" t="e">
        <f aca="false" ca="false" dt2D="false" dtr="false" t="normal">E32</f>
        <v>#N/A</v>
      </c>
      <c r="F33" s="694" t="e">
        <f aca="false" ca="false" dt2D="false" dtr="false" t="normal">F32</f>
        <v>#N/A</v>
      </c>
      <c r="G33" s="694" t="n">
        <f aca="false" ca="false" dt2D="false" dtr="false" t="normal">G32</f>
        <v>0</v>
      </c>
      <c r="H33" s="695" t="n"/>
      <c r="I33" s="288" t="s">
        <v>819</v>
      </c>
      <c r="K33" s="701" t="n"/>
      <c r="L33" s="700" t="s">
        <v>820</v>
      </c>
      <c r="M33" s="568" t="n">
        <f aca="false" ca="false" dt2D="false" dtr="false" t="normal">K33</f>
        <v>0</v>
      </c>
      <c r="N33" s="568" t="n">
        <f aca="false" ca="false" dt2D="false" dtr="false" t="normal">M33</f>
        <v>0</v>
      </c>
      <c r="O33" s="568" t="n">
        <f aca="false" ca="false" dt2D="false" dtr="false" t="normal">N33</f>
        <v>0</v>
      </c>
      <c r="P33" s="568" t="n">
        <f aca="false" ca="false" dt2D="false" dtr="false" t="normal">O33</f>
        <v>0</v>
      </c>
      <c r="Q33" s="568" t="n">
        <f aca="false" ca="false" dt2D="false" dtr="false" t="normal">P33</f>
        <v>0</v>
      </c>
      <c r="R33" s="568" t="n">
        <f aca="false" ca="false" dt2D="false" dtr="false" t="normal">Q33</f>
        <v>0</v>
      </c>
      <c r="S33" s="568" t="n">
        <f aca="false" ca="false" dt2D="false" dtr="false" t="normal">R33</f>
        <v>0</v>
      </c>
      <c r="T33" s="568" t="n">
        <f aca="false" ca="false" dt2D="false" dtr="false" t="normal">S33</f>
        <v>0</v>
      </c>
      <c r="U33" s="568" t="n">
        <f aca="false" ca="false" dt2D="false" dtr="false" t="normal">T33</f>
        <v>0</v>
      </c>
      <c r="V33" s="568" t="n">
        <f aca="false" ca="false" dt2D="false" dtr="false" t="normal">U33</f>
        <v>0</v>
      </c>
      <c r="W33" s="568" t="n">
        <f aca="false" ca="false" dt2D="false" dtr="false" t="normal">V33</f>
        <v>0</v>
      </c>
      <c r="X33" s="568" t="n">
        <f aca="false" ca="false" dt2D="false" dtr="false" t="normal">W33</f>
        <v>0</v>
      </c>
      <c r="Y33" s="568" t="n">
        <f aca="false" ca="false" dt2D="false" dtr="false" t="normal">X33</f>
        <v>0</v>
      </c>
      <c r="Z33" s="568" t="n">
        <f aca="false" ca="false" dt2D="false" dtr="false" t="normal">Y33</f>
        <v>0</v>
      </c>
      <c r="AA33" s="568" t="n">
        <f aca="false" ca="false" dt2D="false" dtr="false" t="normal">Z33</f>
        <v>0</v>
      </c>
      <c r="AB33" s="568" t="n">
        <f aca="false" ca="false" dt2D="false" dtr="false" t="normal">AA33</f>
        <v>0</v>
      </c>
      <c r="AC33" s="568" t="n">
        <f aca="false" ca="false" dt2D="false" dtr="false" t="normal">AB33</f>
        <v>0</v>
      </c>
      <c r="AD33" s="568" t="n">
        <f aca="false" ca="false" dt2D="false" dtr="false" t="normal">AC33</f>
        <v>0</v>
      </c>
      <c r="AE33" s="568" t="n">
        <f aca="false" ca="false" dt2D="false" dtr="false" t="normal">AD33</f>
        <v>0</v>
      </c>
      <c r="AF33" s="568" t="n">
        <f aca="false" ca="false" dt2D="false" dtr="false" t="normal">AE33</f>
        <v>0</v>
      </c>
      <c r="AG33" s="568" t="n">
        <f aca="false" ca="false" dt2D="false" dtr="false" t="normal">AF33</f>
        <v>0</v>
      </c>
      <c r="AH33" s="568" t="n">
        <f aca="false" ca="false" dt2D="false" dtr="false" t="normal">AG33</f>
        <v>0</v>
      </c>
      <c r="AI33" s="568" t="n">
        <f aca="false" ca="false" dt2D="false" dtr="false" t="normal">AH33</f>
        <v>0</v>
      </c>
      <c r="AJ33" s="568" t="n">
        <f aca="false" ca="false" dt2D="false" dtr="false" t="normal">AI33</f>
        <v>0</v>
      </c>
      <c r="AK33" s="568" t="n">
        <f aca="false" ca="false" dt2D="false" dtr="false" t="normal">AJ33</f>
        <v>0</v>
      </c>
      <c r="AL33" s="568" t="n">
        <f aca="false" ca="false" dt2D="false" dtr="false" t="normal">AK33</f>
        <v>0</v>
      </c>
      <c r="AM33" s="568" t="n">
        <f aca="false" ca="false" dt2D="false" dtr="false" t="normal">AL33</f>
        <v>0</v>
      </c>
      <c r="AN33" s="568" t="n">
        <f aca="false" ca="false" dt2D="false" dtr="false" t="normal">AM33</f>
        <v>0</v>
      </c>
      <c r="AO33" s="568" t="n">
        <f aca="false" ca="false" dt2D="false" dtr="false" t="normal">AN33</f>
        <v>0</v>
      </c>
      <c r="AP33" s="568" t="n">
        <f aca="false" ca="false" dt2D="false" dtr="false" t="normal">AO33</f>
        <v>0</v>
      </c>
      <c r="AQ33" s="568" t="n">
        <f aca="false" ca="false" dt2D="false" dtr="false" t="normal">AP33</f>
        <v>0</v>
      </c>
      <c r="AR33" s="568" t="n">
        <f aca="false" ca="false" dt2D="false" dtr="false" t="normal">AQ33</f>
        <v>0</v>
      </c>
      <c r="AS33" s="568" t="n">
        <f aca="false" ca="false" dt2D="false" dtr="false" t="normal">AR33</f>
        <v>0</v>
      </c>
      <c r="AT33" s="568" t="n">
        <f aca="false" ca="false" dt2D="false" dtr="false" t="normal">AS33</f>
        <v>0</v>
      </c>
      <c r="AU33" s="568" t="n">
        <f aca="false" ca="false" dt2D="false" dtr="false" t="normal">AT33</f>
        <v>0</v>
      </c>
      <c r="AV33" s="568" t="n">
        <f aca="false" ca="false" dt2D="false" dtr="false" t="normal">AU33</f>
        <v>0</v>
      </c>
      <c r="AW33" s="568" t="n">
        <f aca="false" ca="false" dt2D="false" dtr="false" t="normal">AV33</f>
        <v>0</v>
      </c>
      <c r="AX33" s="568" t="n">
        <f aca="false" ca="false" dt2D="false" dtr="false" t="normal">AW33</f>
        <v>0</v>
      </c>
      <c r="AY33" s="568" t="n">
        <f aca="false" ca="false" dt2D="false" dtr="false" t="normal">AX33</f>
        <v>0</v>
      </c>
      <c r="AZ33" s="568" t="n">
        <f aca="false" ca="false" dt2D="false" dtr="false" t="normal">AY33</f>
        <v>0</v>
      </c>
      <c r="BA33" s="568" t="n">
        <f aca="false" ca="false" dt2D="false" dtr="false" t="normal">AZ33</f>
        <v>0</v>
      </c>
      <c r="BB33" s="568" t="n">
        <f aca="false" ca="false" dt2D="false" dtr="false" t="normal">BA33</f>
        <v>0</v>
      </c>
      <c r="BC33" s="568" t="n">
        <f aca="false" ca="false" dt2D="false" dtr="false" t="normal">BB33</f>
        <v>0</v>
      </c>
      <c r="BD33" s="568" t="n">
        <f aca="false" ca="false" dt2D="false" dtr="false" t="normal">BC33</f>
        <v>0</v>
      </c>
      <c r="BE33" s="568" t="n">
        <f aca="false" ca="false" dt2D="false" dtr="false" t="normal">BD33</f>
        <v>0</v>
      </c>
      <c r="BF33" s="568" t="n">
        <f aca="false" ca="false" dt2D="false" dtr="false" t="normal">BE33</f>
        <v>0</v>
      </c>
      <c r="BG33" s="568" t="n">
        <f aca="false" ca="false" dt2D="false" dtr="false" t="normal">BF33</f>
        <v>0</v>
      </c>
      <c r="BH33" s="568" t="n">
        <f aca="false" ca="false" dt2D="false" dtr="false" t="normal">BG33</f>
        <v>0</v>
      </c>
      <c r="BI33" s="568" t="n">
        <f aca="false" ca="false" dt2D="false" dtr="false" t="normal">BH33</f>
        <v>0</v>
      </c>
      <c r="BJ33" s="568" t="n">
        <f aca="false" ca="false" dt2D="false" dtr="false" t="normal">BI33</f>
        <v>0</v>
      </c>
      <c r="BK33" s="568" t="n">
        <f aca="false" ca="false" dt2D="false" dtr="false" t="normal">BJ33</f>
        <v>0</v>
      </c>
      <c r="BL33" s="568" t="n">
        <f aca="false" ca="false" dt2D="false" dtr="false" t="normal">BK33</f>
        <v>0</v>
      </c>
      <c r="BM33" s="568" t="n">
        <f aca="false" ca="false" dt2D="false" dtr="false" t="normal">BL33</f>
        <v>0</v>
      </c>
      <c r="BN33" s="568" t="n">
        <f aca="false" ca="false" dt2D="false" dtr="false" t="normal">BM33</f>
        <v>0</v>
      </c>
      <c r="BO33" s="568" t="n">
        <f aca="false" ca="false" dt2D="false" dtr="false" t="normal">BN33</f>
        <v>0</v>
      </c>
      <c r="BP33" s="568" t="n">
        <f aca="false" ca="false" dt2D="false" dtr="false" t="normal">BO33</f>
        <v>0</v>
      </c>
      <c r="BQ33" s="568" t="n">
        <f aca="false" ca="false" dt2D="false" dtr="false" t="normal">BP33</f>
        <v>0</v>
      </c>
      <c r="BR33" s="568" t="n">
        <f aca="false" ca="false" dt2D="false" dtr="false" t="normal">BQ33</f>
        <v>0</v>
      </c>
      <c r="BS33" s="568" t="n">
        <f aca="false" ca="false" dt2D="false" dtr="false" t="normal">BR33</f>
        <v>0</v>
      </c>
      <c r="BT33" s="568" t="n">
        <f aca="false" ca="false" dt2D="false" dtr="false" t="normal">BS33</f>
        <v>0</v>
      </c>
    </row>
    <row customHeight="true" hidden="true" ht="14.4499998092651" outlineLevel="2" r="34">
      <c r="D34" s="548" t="e">
        <f aca="false" ca="false" dt2D="false" dtr="false" t="normal">D33</f>
        <v>#N/A</v>
      </c>
      <c r="E34" s="548" t="e">
        <f aca="false" ca="false" dt2D="false" dtr="false" t="normal">E33</f>
        <v>#N/A</v>
      </c>
      <c r="F34" s="694" t="e">
        <f aca="false" ca="false" dt2D="false" dtr="false" t="normal">F33</f>
        <v>#N/A</v>
      </c>
      <c r="G34" s="694" t="n">
        <f aca="false" ca="false" dt2D="false" dtr="false" t="normal">G33</f>
        <v>0</v>
      </c>
      <c r="H34" s="695" t="n"/>
      <c r="I34" s="288" t="s">
        <v>821</v>
      </c>
      <c r="L34" s="702" t="s">
        <v>822</v>
      </c>
      <c r="M34" s="568" t="n">
        <f aca="false" ca="true" dt2D="false" dtr="false" t="normal">'Макро'!E$92</f>
        <v>0</v>
      </c>
      <c r="N34" s="568" t="n">
        <f aca="false" ca="true" dt2D="false" dtr="false" t="normal">'Макро'!F$92</f>
        <v>0</v>
      </c>
      <c r="O34" s="568" t="n">
        <f aca="false" ca="true" dt2D="false" dtr="false" t="normal">'Макро'!G$92</f>
        <v>0</v>
      </c>
      <c r="P34" s="568" t="n">
        <f aca="false" ca="true" dt2D="false" dtr="false" t="normal">'Макро'!H$92</f>
        <v>0</v>
      </c>
      <c r="Q34" s="568" t="n">
        <f aca="false" ca="true" dt2D="false" dtr="false" t="normal">'Макро'!I$92</f>
        <v>0</v>
      </c>
      <c r="R34" s="568" t="n">
        <f aca="false" ca="true" dt2D="false" dtr="false" t="normal">'Макро'!J$92</f>
        <v>0</v>
      </c>
      <c r="S34" s="568" t="n">
        <f aca="false" ca="true" dt2D="false" dtr="false" t="normal">'Макро'!K$92</f>
        <v>0</v>
      </c>
      <c r="T34" s="568" t="n">
        <f aca="false" ca="true" dt2D="false" dtr="false" t="normal">'Макро'!L$92</f>
        <v>0</v>
      </c>
      <c r="U34" s="568" t="n">
        <f aca="false" ca="true" dt2D="false" dtr="false" t="normal">'Макро'!M$92</f>
        <v>0</v>
      </c>
      <c r="V34" s="568" t="n">
        <f aca="false" ca="true" dt2D="false" dtr="false" t="normal">'Макро'!N$92</f>
        <v>0</v>
      </c>
      <c r="W34" s="568" t="n">
        <f aca="false" ca="true" dt2D="false" dtr="false" t="normal">'Макро'!O$92</f>
        <v>0</v>
      </c>
      <c r="X34" s="568" t="n">
        <f aca="false" ca="true" dt2D="false" dtr="false" t="normal">'Макро'!P$92</f>
        <v>0</v>
      </c>
      <c r="Y34" s="568" t="n">
        <f aca="false" ca="true" dt2D="false" dtr="false" t="normal">'Макро'!Q$92</f>
        <v>0</v>
      </c>
      <c r="Z34" s="568" t="n">
        <f aca="false" ca="true" dt2D="false" dtr="false" t="normal">'Макро'!R$92</f>
        <v>0</v>
      </c>
      <c r="AA34" s="568" t="n">
        <f aca="false" ca="true" dt2D="false" dtr="false" t="normal">'Макро'!S$92</f>
        <v>0</v>
      </c>
      <c r="AB34" s="568" t="n">
        <f aca="false" ca="true" dt2D="false" dtr="false" t="normal">'Макро'!T$92</f>
        <v>0</v>
      </c>
      <c r="AC34" s="568" t="n">
        <f aca="false" ca="true" dt2D="false" dtr="false" t="normal">'Макро'!U$92</f>
        <v>0</v>
      </c>
      <c r="AD34" s="568" t="n">
        <f aca="false" ca="true" dt2D="false" dtr="false" t="normal">'Макро'!V$92</f>
        <v>0</v>
      </c>
      <c r="AE34" s="568" t="n">
        <f aca="false" ca="true" dt2D="false" dtr="false" t="normal">'Макро'!W$92</f>
        <v>0</v>
      </c>
      <c r="AF34" s="568" t="n">
        <f aca="false" ca="true" dt2D="false" dtr="false" t="normal">'Макро'!X$92</f>
        <v>0</v>
      </c>
      <c r="AG34" s="568" t="n">
        <f aca="false" ca="true" dt2D="false" dtr="false" t="normal">'Макро'!Y$92</f>
        <v>0</v>
      </c>
      <c r="AH34" s="568" t="n">
        <f aca="false" ca="true" dt2D="false" dtr="false" t="normal">'Макро'!Z$92</f>
        <v>0</v>
      </c>
      <c r="AI34" s="568" t="n">
        <f aca="false" ca="true" dt2D="false" dtr="false" t="normal">'Макро'!AA$92</f>
        <v>0</v>
      </c>
      <c r="AJ34" s="568" t="n">
        <f aca="false" ca="true" dt2D="false" dtr="false" t="normal">'Макро'!AB$92</f>
        <v>0</v>
      </c>
      <c r="AK34" s="568" t="n">
        <f aca="false" ca="true" dt2D="false" dtr="false" t="normal">'Макро'!AC$92</f>
        <v>0</v>
      </c>
      <c r="AL34" s="568" t="n">
        <f aca="false" ca="true" dt2D="false" dtr="false" t="normal">'Макро'!AD$92</f>
        <v>0</v>
      </c>
      <c r="AM34" s="568" t="n">
        <f aca="false" ca="true" dt2D="false" dtr="false" t="normal">'Макро'!AE$92</f>
        <v>0</v>
      </c>
      <c r="AN34" s="568" t="n">
        <f aca="false" ca="true" dt2D="false" dtr="false" t="normal">'Макро'!AF$92</f>
        <v>0</v>
      </c>
      <c r="AO34" s="568" t="n">
        <f aca="false" ca="true" dt2D="false" dtr="false" t="normal">'Макро'!AG$92</f>
        <v>0</v>
      </c>
      <c r="AP34" s="568" t="n">
        <f aca="false" ca="true" dt2D="false" dtr="false" t="normal">'Макро'!AH$92</f>
        <v>0</v>
      </c>
      <c r="AQ34" s="568" t="n">
        <f aca="false" ca="true" dt2D="false" dtr="false" t="normal">'Макро'!AI$92</f>
        <v>0</v>
      </c>
      <c r="AR34" s="568" t="n">
        <f aca="false" ca="true" dt2D="false" dtr="false" t="normal">'Макро'!AJ$92</f>
        <v>0</v>
      </c>
      <c r="AS34" s="568" t="n">
        <f aca="false" ca="true" dt2D="false" dtr="false" t="normal">'Макро'!AK$92</f>
        <v>0</v>
      </c>
      <c r="AT34" s="568" t="n">
        <f aca="false" ca="true" dt2D="false" dtr="false" t="normal">'Макро'!AL$92</f>
        <v>0</v>
      </c>
      <c r="AU34" s="568" t="n">
        <f aca="false" ca="true" dt2D="false" dtr="false" t="normal">'Макро'!AM$92</f>
        <v>0</v>
      </c>
      <c r="AV34" s="568" t="n">
        <f aca="false" ca="true" dt2D="false" dtr="false" t="normal">'Макро'!AN$92</f>
        <v>0</v>
      </c>
      <c r="AW34" s="568" t="n">
        <f aca="false" ca="true" dt2D="false" dtr="false" t="normal">'Макро'!AO$92</f>
        <v>0</v>
      </c>
      <c r="AX34" s="568" t="n">
        <f aca="false" ca="true" dt2D="false" dtr="false" t="normal">'Макро'!AP$92</f>
        <v>0</v>
      </c>
      <c r="AY34" s="568" t="n">
        <f aca="false" ca="true" dt2D="false" dtr="false" t="normal">'Макро'!AQ$92</f>
        <v>0</v>
      </c>
      <c r="AZ34" s="568" t="n">
        <f aca="false" ca="true" dt2D="false" dtr="false" t="normal">'Макро'!AR$92</f>
        <v>0</v>
      </c>
      <c r="BA34" s="568" t="n">
        <f aca="false" ca="true" dt2D="false" dtr="false" t="normal">'Макро'!AS$92</f>
        <v>0</v>
      </c>
      <c r="BB34" s="568" t="n">
        <f aca="false" ca="true" dt2D="false" dtr="false" t="normal">'Макро'!AT$92</f>
        <v>0</v>
      </c>
      <c r="BC34" s="568" t="n">
        <f aca="false" ca="true" dt2D="false" dtr="false" t="normal">'Макро'!AU$92</f>
        <v>0</v>
      </c>
      <c r="BD34" s="568" t="n">
        <f aca="false" ca="true" dt2D="false" dtr="false" t="normal">'Макро'!AV$92</f>
        <v>0</v>
      </c>
      <c r="BE34" s="568" t="n">
        <f aca="false" ca="true" dt2D="false" dtr="false" t="normal">'Макро'!AW$92</f>
        <v>0</v>
      </c>
      <c r="BF34" s="568" t="n">
        <f aca="false" ca="true" dt2D="false" dtr="false" t="normal">'Макро'!AX$92</f>
        <v>0</v>
      </c>
      <c r="BG34" s="568" t="n">
        <f aca="false" ca="true" dt2D="false" dtr="false" t="normal">'Макро'!AY$92</f>
        <v>0</v>
      </c>
      <c r="BH34" s="568" t="n">
        <f aca="false" ca="true" dt2D="false" dtr="false" t="normal">'Макро'!AZ$92</f>
        <v>0</v>
      </c>
      <c r="BI34" s="568" t="n">
        <f aca="false" ca="true" dt2D="false" dtr="false" t="normal">'Макро'!BA$92</f>
        <v>0</v>
      </c>
      <c r="BJ34" s="568" t="n">
        <f aca="false" ca="true" dt2D="false" dtr="false" t="normal">'Макро'!BB$92</f>
        <v>0</v>
      </c>
      <c r="BK34" s="568" t="n">
        <f aca="false" ca="true" dt2D="false" dtr="false" t="normal">'Макро'!BC$92</f>
        <v>0</v>
      </c>
      <c r="BL34" s="568" t="n">
        <f aca="false" ca="true" dt2D="false" dtr="false" t="normal">'Макро'!BD$92</f>
        <v>0</v>
      </c>
      <c r="BM34" s="568" t="n">
        <f aca="false" ca="true" dt2D="false" dtr="false" t="normal">'Макро'!BE$92</f>
        <v>0</v>
      </c>
      <c r="BN34" s="568" t="n">
        <f aca="false" ca="true" dt2D="false" dtr="false" t="normal">'Макро'!BF$92</f>
        <v>0</v>
      </c>
      <c r="BO34" s="568" t="n">
        <f aca="false" ca="true" dt2D="false" dtr="false" t="normal">'Макро'!BG$92</f>
        <v>0</v>
      </c>
      <c r="BP34" s="568" t="n">
        <f aca="false" ca="true" dt2D="false" dtr="false" t="normal">'Макро'!BH$92</f>
        <v>0</v>
      </c>
      <c r="BQ34" s="568" t="n">
        <f aca="false" ca="true" dt2D="false" dtr="false" t="normal">'Макро'!BI$92</f>
        <v>0</v>
      </c>
      <c r="BR34" s="568" t="n">
        <f aca="false" ca="true" dt2D="false" dtr="false" t="normal">'Макро'!BJ$92</f>
        <v>0</v>
      </c>
      <c r="BS34" s="568" t="n">
        <f aca="false" ca="true" dt2D="false" dtr="false" t="normal">'Макро'!BK$92</f>
        <v>0</v>
      </c>
      <c r="BT34" s="568" t="n">
        <f aca="false" ca="true" dt2D="false" dtr="false" t="normal">'Макро'!BL$92</f>
        <v>0</v>
      </c>
    </row>
    <row hidden="true" ht="16.5" outlineLevel="1" r="35">
      <c r="A35" s="482" t="s">
        <v>809</v>
      </c>
      <c r="B35" s="482" t="s">
        <v>810</v>
      </c>
      <c r="C35" s="482" t="s">
        <v>197</v>
      </c>
      <c r="D35" s="548" t="e">
        <f aca="false" ca="false" dt2D="false" dtr="false" t="normal">D34</f>
        <v>#N/A</v>
      </c>
      <c r="E35" s="548" t="e">
        <f aca="false" ca="false" dt2D="false" dtr="false" t="normal">E34</f>
        <v>#N/A</v>
      </c>
      <c r="F35" s="694" t="e">
        <f aca="false" ca="false" dt2D="false" dtr="false" t="normal">F34</f>
        <v>#N/A</v>
      </c>
      <c r="G35" s="694" t="n">
        <f aca="false" ca="false" dt2D="false" dtr="false" t="normal">G34</f>
        <v>0</v>
      </c>
      <c r="H35" s="695" t="n"/>
      <c r="I35" s="20" t="s">
        <v>823</v>
      </c>
      <c r="J35" s="252" t="n"/>
      <c r="K35" s="252" t="n"/>
      <c r="L35" s="235" t="n">
        <f aca="false" ca="true" dt2D="false" dtr="false" t="normal">SUM(M35:BT35)</f>
        <v>0</v>
      </c>
      <c r="M35" s="235" t="n">
        <f aca="false" ca="true" dt2D="false" dtr="false" t="normal">M33*M34*'Периоды'!L$42</f>
        <v>0</v>
      </c>
      <c r="N35" s="235" t="n">
        <f aca="false" ca="true" dt2D="false" dtr="false" t="normal">N33*N34*'Периоды'!M$42</f>
        <v>0</v>
      </c>
      <c r="O35" s="235" t="n">
        <f aca="false" ca="true" dt2D="false" dtr="false" t="normal">O33*O34*'Периоды'!N$42</f>
        <v>0</v>
      </c>
      <c r="P35" s="235" t="n">
        <f aca="false" ca="true" dt2D="false" dtr="false" t="normal">P33*P34*'Периоды'!O$42</f>
        <v>0</v>
      </c>
      <c r="Q35" s="235" t="n">
        <f aca="false" ca="true" dt2D="false" dtr="false" t="normal">Q33*Q34*'Периоды'!P$42</f>
        <v>0</v>
      </c>
      <c r="R35" s="235" t="n">
        <f aca="false" ca="true" dt2D="false" dtr="false" t="normal">R33*R34*'Периоды'!Q$42</f>
        <v>0</v>
      </c>
      <c r="S35" s="235" t="n">
        <f aca="false" ca="true" dt2D="false" dtr="false" t="normal">S33*S34*'Периоды'!R$42</f>
        <v>0</v>
      </c>
      <c r="T35" s="235" t="n">
        <f aca="false" ca="true" dt2D="false" dtr="false" t="normal">T33*T34*'Периоды'!S$42</f>
        <v>0</v>
      </c>
      <c r="U35" s="235" t="n">
        <f aca="false" ca="true" dt2D="false" dtr="false" t="normal">U33*U34*'Периоды'!T$42</f>
        <v>0</v>
      </c>
      <c r="V35" s="235" t="n">
        <f aca="false" ca="true" dt2D="false" dtr="false" t="normal">V33*V34*'Периоды'!U$42</f>
        <v>0</v>
      </c>
      <c r="W35" s="235" t="n">
        <f aca="false" ca="true" dt2D="false" dtr="false" t="normal">W33*W34*'Периоды'!V$42</f>
        <v>0</v>
      </c>
      <c r="X35" s="235" t="n">
        <f aca="false" ca="true" dt2D="false" dtr="false" t="normal">X33*X34*'Периоды'!W$42</f>
        <v>0</v>
      </c>
      <c r="Y35" s="235" t="n">
        <f aca="false" ca="true" dt2D="false" dtr="false" t="normal">Y33*Y34*'Периоды'!X$42</f>
        <v>0</v>
      </c>
      <c r="Z35" s="235" t="n">
        <f aca="false" ca="true" dt2D="false" dtr="false" t="normal">Z33*Z34*'Периоды'!Y$42</f>
        <v>0</v>
      </c>
      <c r="AA35" s="235" t="n">
        <f aca="false" ca="true" dt2D="false" dtr="false" t="normal">AA33*AA34*'Периоды'!Z$42</f>
        <v>0</v>
      </c>
      <c r="AB35" s="235" t="n">
        <f aca="false" ca="true" dt2D="false" dtr="false" t="normal">AB33*AB34*'Периоды'!AA$42</f>
        <v>0</v>
      </c>
      <c r="AC35" s="235" t="n">
        <f aca="false" ca="true" dt2D="false" dtr="false" t="normal">AC33*AC34*'Периоды'!AB$42</f>
        <v>0</v>
      </c>
      <c r="AD35" s="235" t="n">
        <f aca="false" ca="true" dt2D="false" dtr="false" t="normal">AD33*AD34*'Периоды'!AC$42</f>
        <v>0</v>
      </c>
      <c r="AE35" s="235" t="n">
        <f aca="false" ca="true" dt2D="false" dtr="false" t="normal">AE33*AE34*'Периоды'!AD$42</f>
        <v>0</v>
      </c>
      <c r="AF35" s="235" t="n">
        <f aca="false" ca="true" dt2D="false" dtr="false" t="normal">AF33*AF34*'Периоды'!AE$42</f>
        <v>0</v>
      </c>
      <c r="AG35" s="235" t="n">
        <f aca="false" ca="true" dt2D="false" dtr="false" t="normal">AG33*AG34*'Периоды'!AF$42</f>
        <v>0</v>
      </c>
      <c r="AH35" s="235" t="n">
        <f aca="false" ca="true" dt2D="false" dtr="false" t="normal">AH33*AH34*'Периоды'!AG$42</f>
        <v>0</v>
      </c>
      <c r="AI35" s="235" t="n">
        <f aca="false" ca="true" dt2D="false" dtr="false" t="normal">AI33*AI34*'Периоды'!AH$42</f>
        <v>0</v>
      </c>
      <c r="AJ35" s="235" t="n">
        <f aca="false" ca="true" dt2D="false" dtr="false" t="normal">AJ33*AJ34*'Периоды'!AI$42</f>
        <v>0</v>
      </c>
      <c r="AK35" s="235" t="n">
        <f aca="false" ca="true" dt2D="false" dtr="false" t="normal">AK33*AK34*'Периоды'!AJ$42</f>
        <v>0</v>
      </c>
      <c r="AL35" s="235" t="n">
        <f aca="false" ca="true" dt2D="false" dtr="false" t="normal">AL33*AL34*'Периоды'!AK$42</f>
        <v>0</v>
      </c>
      <c r="AM35" s="235" t="n">
        <f aca="false" ca="true" dt2D="false" dtr="false" t="normal">AM33*AM34*'Периоды'!AL$42</f>
        <v>0</v>
      </c>
      <c r="AN35" s="235" t="n">
        <f aca="false" ca="true" dt2D="false" dtr="false" t="normal">AN33*AN34*'Периоды'!AM$42</f>
        <v>0</v>
      </c>
      <c r="AO35" s="235" t="n">
        <f aca="false" ca="true" dt2D="false" dtr="false" t="normal">AO33*AO34*'Периоды'!AN$42</f>
        <v>0</v>
      </c>
      <c r="AP35" s="235" t="n">
        <f aca="false" ca="true" dt2D="false" dtr="false" t="normal">AP33*AP34*'Периоды'!AO$42</f>
        <v>0</v>
      </c>
      <c r="AQ35" s="235" t="n">
        <f aca="false" ca="true" dt2D="false" dtr="false" t="normal">AQ33*AQ34*'Периоды'!AP$42</f>
        <v>0</v>
      </c>
      <c r="AR35" s="235" t="n">
        <f aca="false" ca="true" dt2D="false" dtr="false" t="normal">AR33*AR34*'Периоды'!AQ$42</f>
        <v>0</v>
      </c>
      <c r="AS35" s="235" t="n">
        <f aca="false" ca="true" dt2D="false" dtr="false" t="normal">AS33*AS34*'Периоды'!AR$42</f>
        <v>0</v>
      </c>
      <c r="AT35" s="235" t="n">
        <f aca="false" ca="true" dt2D="false" dtr="false" t="normal">AT33*AT34*'Периоды'!AS$42</f>
        <v>0</v>
      </c>
      <c r="AU35" s="235" t="n">
        <f aca="false" ca="true" dt2D="false" dtr="false" t="normal">AU33*AU34*'Периоды'!AT$42</f>
        <v>0</v>
      </c>
      <c r="AV35" s="235" t="n">
        <f aca="false" ca="true" dt2D="false" dtr="false" t="normal">AV33*AV34*'Периоды'!AU$42</f>
        <v>0</v>
      </c>
      <c r="AW35" s="235" t="n">
        <f aca="false" ca="true" dt2D="false" dtr="false" t="normal">AW33*AW34*'Периоды'!AV$42</f>
        <v>0</v>
      </c>
      <c r="AX35" s="235" t="n">
        <f aca="false" ca="true" dt2D="false" dtr="false" t="normal">AX33*AX34*'Периоды'!AW$42</f>
        <v>0</v>
      </c>
      <c r="AY35" s="235" t="n">
        <f aca="false" ca="true" dt2D="false" dtr="false" t="normal">AY33*AY34*'Периоды'!AX$42</f>
        <v>0</v>
      </c>
      <c r="AZ35" s="235" t="n">
        <f aca="false" ca="true" dt2D="false" dtr="false" t="normal">AZ33*AZ34*'Периоды'!AY$42</f>
        <v>0</v>
      </c>
      <c r="BA35" s="235" t="n">
        <f aca="false" ca="true" dt2D="false" dtr="false" t="normal">BA33*BA34*'Периоды'!AZ$42</f>
        <v>0</v>
      </c>
      <c r="BB35" s="235" t="n">
        <f aca="false" ca="true" dt2D="false" dtr="false" t="normal">BB33*BB34*'Периоды'!BA$42</f>
        <v>0</v>
      </c>
      <c r="BC35" s="235" t="n">
        <f aca="false" ca="true" dt2D="false" dtr="false" t="normal">BC33*BC34*'Периоды'!BB$42</f>
        <v>0</v>
      </c>
      <c r="BD35" s="235" t="n">
        <f aca="false" ca="true" dt2D="false" dtr="false" t="normal">BD33*BD34*'Периоды'!BC$42</f>
        <v>0</v>
      </c>
      <c r="BE35" s="235" t="n">
        <f aca="false" ca="true" dt2D="false" dtr="false" t="normal">BE33*BE34*'Периоды'!BD$42</f>
        <v>0</v>
      </c>
      <c r="BF35" s="235" t="n">
        <f aca="false" ca="true" dt2D="false" dtr="false" t="normal">BF33*BF34*'Периоды'!BE$42</f>
        <v>0</v>
      </c>
      <c r="BG35" s="235" t="n">
        <f aca="false" ca="true" dt2D="false" dtr="false" t="normal">BG33*BG34*'Периоды'!BF$42</f>
        <v>0</v>
      </c>
      <c r="BH35" s="235" t="n">
        <f aca="false" ca="true" dt2D="false" dtr="false" t="normal">BH33*BH34*'Периоды'!BG$42</f>
        <v>0</v>
      </c>
      <c r="BI35" s="235" t="n">
        <f aca="false" ca="true" dt2D="false" dtr="false" t="normal">BI33*BI34*'Периоды'!BH$42</f>
        <v>0</v>
      </c>
      <c r="BJ35" s="235" t="n">
        <f aca="false" ca="true" dt2D="false" dtr="false" t="normal">BJ33*BJ34*'Периоды'!BI$42</f>
        <v>0</v>
      </c>
      <c r="BK35" s="235" t="n">
        <f aca="false" ca="true" dt2D="false" dtr="false" t="normal">BK33*BK34*'Периоды'!BJ$42</f>
        <v>0</v>
      </c>
      <c r="BL35" s="235" t="n">
        <f aca="false" ca="true" dt2D="false" dtr="false" t="normal">BL33*BL34*'Периоды'!BK$42</f>
        <v>0</v>
      </c>
      <c r="BM35" s="235" t="n">
        <f aca="false" ca="true" dt2D="false" dtr="false" t="normal">BM33*BM34*'Периоды'!BL$42</f>
        <v>0</v>
      </c>
      <c r="BN35" s="235" t="n">
        <f aca="false" ca="true" dt2D="false" dtr="false" t="normal">BN33*BN34*'Периоды'!BM$42</f>
        <v>0</v>
      </c>
      <c r="BO35" s="235" t="n">
        <f aca="false" ca="true" dt2D="false" dtr="false" t="normal">BO33*BO34*'Периоды'!BN$42</f>
        <v>0</v>
      </c>
      <c r="BP35" s="235" t="n">
        <f aca="false" ca="true" dt2D="false" dtr="false" t="normal">BP33*BP34*'Периоды'!BO$42</f>
        <v>0</v>
      </c>
      <c r="BQ35" s="235" t="n">
        <f aca="false" ca="true" dt2D="false" dtr="false" t="normal">BQ33*BQ34*'Периоды'!BP$42</f>
        <v>0</v>
      </c>
      <c r="BR35" s="235" t="n">
        <f aca="false" ca="true" dt2D="false" dtr="false" t="normal">BR33*BR34*'Периоды'!BQ$42</f>
        <v>0</v>
      </c>
      <c r="BS35" s="235" t="n">
        <f aca="false" ca="true" dt2D="false" dtr="false" t="normal">BS33*BS34*'Периоды'!BR$42</f>
        <v>0</v>
      </c>
      <c r="BT35" s="235" t="n">
        <f aca="false" ca="true" dt2D="false" dtr="false" t="normal">BT33*BT34*'Периоды'!BS$42</f>
        <v>0</v>
      </c>
    </row>
    <row customHeight="true" hidden="true" ht="14.4499998092651" outlineLevel="1" r="36">
      <c r="A36" s="482" t="s">
        <v>809</v>
      </c>
      <c r="B36" s="482" t="s">
        <v>810</v>
      </c>
      <c r="C36" s="482" t="s">
        <v>461</v>
      </c>
      <c r="D36" s="548" t="e">
        <f aca="false" ca="false" dt2D="false" dtr="false" t="normal">D35</f>
        <v>#N/A</v>
      </c>
      <c r="E36" s="548" t="e">
        <f aca="false" ca="false" dt2D="false" dtr="false" t="normal">E35</f>
        <v>#N/A</v>
      </c>
      <c r="F36" s="694" t="e">
        <f aca="false" ca="false" dt2D="false" dtr="false" t="normal">F35</f>
        <v>#N/A</v>
      </c>
      <c r="G36" s="694" t="n">
        <f aca="false" ca="false" dt2D="false" dtr="false" t="normal">G35</f>
        <v>0</v>
      </c>
      <c r="H36" s="695" t="n"/>
      <c r="I36" s="285" t="s">
        <v>461</v>
      </c>
      <c r="J36" s="252" t="n"/>
      <c r="K36" s="417" t="str">
        <f aca="false" ca="false" dt2D="false" dtr="false" t="normal">VLOOKUP(I26, 'Допущения'!$B$66:$F$72, 5, 0)</f>
        <v>Да</v>
      </c>
      <c r="L36" s="235" t="n">
        <f aca="false" ca="true" dt2D="false" dtr="false" t="normal">SUM(M36:BT36)</f>
        <v>0</v>
      </c>
      <c r="M36" s="235" t="n">
        <f aca="false" ca="true" dt2D="false" dtr="false" t="normal">IF($K36="нет", M35*('Макро'!E$69+'Макро'!E$71), M33*'Макро'!E$93*('Макро'!E$69+'Макро'!E$71)+(M35-M33*'Макро'!E$93)*('Макро'!E$70+'Макро'!E$71))</f>
        <v>0</v>
      </c>
      <c r="N36" s="235" t="n">
        <f aca="false" ca="true" dt2D="false" dtr="false" t="normal">IF($K36="нет", N35*('Макро'!F$69+'Макро'!F$71), N33*'Макро'!F$93*('Макро'!F$69+'Макро'!F$71)+(N35-N33*'Макро'!F$93)*('Макро'!F$70+'Макро'!F$71))</f>
        <v>0</v>
      </c>
      <c r="O36" s="235" t="n">
        <f aca="false" ca="true" dt2D="false" dtr="false" t="normal">IF($K36="нет", O35*('Макро'!G$69+'Макро'!G$71), O33*'Макро'!G$93*('Макро'!G$69+'Макро'!G$71)+(O35-O33*'Макро'!G$93)*('Макро'!G$70+'Макро'!G$71))</f>
        <v>0</v>
      </c>
      <c r="P36" s="235" t="n">
        <f aca="false" ca="true" dt2D="false" dtr="false" t="normal">IF($K36="нет", P35*('Макро'!H$69+'Макро'!H$71), P33*'Макро'!H$93*('Макро'!H$69+'Макро'!H$71)+(P35-P33*'Макро'!H$93)*('Макро'!H$70+'Макро'!H$71))</f>
        <v>0</v>
      </c>
      <c r="Q36" s="235" t="n">
        <f aca="false" ca="true" dt2D="false" dtr="false" t="normal">IF($K36="нет", Q35*('Макро'!I$69+'Макро'!I$71), Q33*'Макро'!I$93*('Макро'!I$69+'Макро'!I$71)+(Q35-Q33*'Макро'!I$93)*('Макро'!I$70+'Макро'!I$71))</f>
        <v>0</v>
      </c>
      <c r="R36" s="235" t="n">
        <f aca="false" ca="true" dt2D="false" dtr="false" t="normal">IF($K36="нет", R35*('Макро'!J$69+'Макро'!J$71), R33*'Макро'!J$93*('Макро'!J$69+'Макро'!J$71)+(R35-R33*'Макро'!J$93)*('Макро'!J$70+'Макро'!J$71))</f>
        <v>0</v>
      </c>
      <c r="S36" s="235" t="n">
        <f aca="false" ca="true" dt2D="false" dtr="false" t="normal">IF($K36="нет", S35*('Макро'!K$69+'Макро'!K$71), S33*'Макро'!K$93*('Макро'!K$69+'Макро'!K$71)+(S35-S33*'Макро'!K$93)*('Макро'!K$70+'Макро'!K$71))</f>
        <v>0</v>
      </c>
      <c r="T36" s="235" t="n">
        <f aca="false" ca="true" dt2D="false" dtr="false" t="normal">IF($K36="нет", T35*('Макро'!L$69+'Макро'!L$71), T33*'Макро'!L$93*('Макро'!L$69+'Макро'!L$71)+(T35-T33*'Макро'!L$93)*('Макро'!L$70+'Макро'!L$71))</f>
        <v>0</v>
      </c>
      <c r="U36" s="235" t="n">
        <f aca="false" ca="true" dt2D="false" dtr="false" t="normal">IF($K36="нет", U35*('Макро'!M$69+'Макро'!M$71), U33*'Макро'!M$93*('Макро'!M$69+'Макро'!M$71)+(U35-U33*'Макро'!M$93)*('Макро'!M$70+'Макро'!M$71))</f>
        <v>0</v>
      </c>
      <c r="V36" s="235" t="n">
        <f aca="false" ca="true" dt2D="false" dtr="false" t="normal">IF($K36="нет", V35*('Макро'!N$69+'Макро'!N$71), V33*'Макро'!N$93*('Макро'!N$69+'Макро'!N$71)+(V35-V33*'Макро'!N$93)*('Макро'!N$70+'Макро'!N$71))</f>
        <v>0</v>
      </c>
      <c r="W36" s="235" t="n">
        <f aca="false" ca="true" dt2D="false" dtr="false" t="normal">IF($K36="нет", W35*('Макро'!O$69+'Макро'!O$71), W33*'Макро'!O$93*('Макро'!O$69+'Макро'!O$71)+(W35-W33*'Макро'!O$93)*('Макро'!O$70+'Макро'!O$71))</f>
        <v>0</v>
      </c>
      <c r="X36" s="235" t="n">
        <f aca="false" ca="true" dt2D="false" dtr="false" t="normal">IF($K36="нет", X35*('Макро'!P$69+'Макро'!P$71), X33*'Макро'!P$93*('Макро'!P$69+'Макро'!P$71)+(X35-X33*'Макро'!P$93)*('Макро'!P$70+'Макро'!P$71))</f>
        <v>0</v>
      </c>
      <c r="Y36" s="235" t="n">
        <f aca="false" ca="true" dt2D="false" dtr="false" t="normal">IF($K36="нет", Y35*('Макро'!Q$69+'Макро'!Q$71), Y33*'Макро'!Q$93*('Макро'!Q$69+'Макро'!Q$71)+(Y35-Y33*'Макро'!Q$93)*('Макро'!Q$70+'Макро'!Q$71))</f>
        <v>0</v>
      </c>
      <c r="Z36" s="235" t="n">
        <f aca="false" ca="true" dt2D="false" dtr="false" t="normal">IF($K36="нет", Z35*('Макро'!R$69+'Макро'!R$71), Z33*'Макро'!R$93*('Макро'!R$69+'Макро'!R$71)+(Z35-Z33*'Макро'!R$93)*('Макро'!R$70+'Макро'!R$71))</f>
        <v>0</v>
      </c>
      <c r="AA36" s="235" t="n">
        <f aca="false" ca="true" dt2D="false" dtr="false" t="normal">IF($K36="нет", AA35*('Макро'!S$69+'Макро'!S$71), AA33*'Макро'!S$93*('Макро'!S$69+'Макро'!S$71)+(AA35-AA33*'Макро'!S$93)*('Макро'!S$70+'Макро'!S$71))</f>
        <v>0</v>
      </c>
      <c r="AB36" s="235" t="n">
        <f aca="false" ca="true" dt2D="false" dtr="false" t="normal">IF($K36="нет", AB35*('Макро'!T$69+'Макро'!T$71), AB33*'Макро'!T$93*('Макро'!T$69+'Макро'!T$71)+(AB35-AB33*'Макро'!T$93)*('Макро'!T$70+'Макро'!T$71))</f>
        <v>0</v>
      </c>
      <c r="AC36" s="235" t="n">
        <f aca="false" ca="true" dt2D="false" dtr="false" t="normal">IF($K36="нет", AC35*('Макро'!U$69+'Макро'!U$71), AC33*'Макро'!U$93*('Макро'!U$69+'Макро'!U$71)+(AC35-AC33*'Макро'!U$93)*('Макро'!U$70+'Макро'!U$71))</f>
        <v>0</v>
      </c>
      <c r="AD36" s="235" t="n">
        <f aca="false" ca="true" dt2D="false" dtr="false" t="normal">IF($K36="нет", AD35*('Макро'!V$69+'Макро'!V$71), AD33*'Макро'!V$93*('Макро'!V$69+'Макро'!V$71)+(AD35-AD33*'Макро'!V$93)*('Макро'!V$70+'Макро'!V$71))</f>
        <v>0</v>
      </c>
      <c r="AE36" s="235" t="n">
        <f aca="false" ca="true" dt2D="false" dtr="false" t="normal">IF($K36="нет", AE35*('Макро'!W$69+'Макро'!W$71), AE33*'Макро'!W$93*('Макро'!W$69+'Макро'!W$71)+(AE35-AE33*'Макро'!W$93)*('Макро'!W$70+'Макро'!W$71))</f>
        <v>0</v>
      </c>
      <c r="AF36" s="235" t="n">
        <f aca="false" ca="true" dt2D="false" dtr="false" t="normal">IF($K36="нет", AF35*('Макро'!X$69+'Макро'!X$71), AF33*'Макро'!X$93*('Макро'!X$69+'Макро'!X$71)+(AF35-AF33*'Макро'!X$93)*('Макро'!X$70+'Макро'!X$71))</f>
        <v>0</v>
      </c>
      <c r="AG36" s="235" t="n">
        <f aca="false" ca="true" dt2D="false" dtr="false" t="normal">IF($K36="нет", AG35*('Макро'!Y$69+'Макро'!Y$71), AG33*'Макро'!Y$93*('Макро'!Y$69+'Макро'!Y$71)+(AG35-AG33*'Макро'!Y$93)*('Макро'!Y$70+'Макро'!Y$71))</f>
        <v>0</v>
      </c>
      <c r="AH36" s="235" t="n">
        <f aca="false" ca="true" dt2D="false" dtr="false" t="normal">IF($K36="нет", AH35*('Макро'!Z$69+'Макро'!Z$71), AH33*'Макро'!Z$93*('Макро'!Z$69+'Макро'!Z$71)+(AH35-AH33*'Макро'!Z$93)*('Макро'!Z$70+'Макро'!Z$71))</f>
        <v>0</v>
      </c>
      <c r="AI36" s="235" t="n">
        <f aca="false" ca="true" dt2D="false" dtr="false" t="normal">IF($K36="нет", AI35*('Макро'!AA$69+'Макро'!AA$71), AI33*'Макро'!AA$93*('Макро'!AA$69+'Макро'!AA$71)+(AI35-AI33*'Макро'!AA$93)*('Макро'!AA$70+'Макро'!AA$71))</f>
        <v>0</v>
      </c>
      <c r="AJ36" s="235" t="n">
        <f aca="false" ca="true" dt2D="false" dtr="false" t="normal">IF($K36="нет", AJ35*('Макро'!AB$69+'Макро'!AB$71), AJ33*'Макро'!AB$93*('Макро'!AB$69+'Макро'!AB$71)+(AJ35-AJ33*'Макро'!AB$93)*('Макро'!AB$70+'Макро'!AB$71))</f>
        <v>0</v>
      </c>
      <c r="AK36" s="235" t="n">
        <f aca="false" ca="true" dt2D="false" dtr="false" t="normal">IF($K36="нет", AK35*('Макро'!AC$69+'Макро'!AC$71), AK33*'Макро'!AC$93*('Макро'!AC$69+'Макро'!AC$71)+(AK35-AK33*'Макро'!AC$93)*('Макро'!AC$70+'Макро'!AC$71))</f>
        <v>0</v>
      </c>
      <c r="AL36" s="235" t="n">
        <f aca="false" ca="true" dt2D="false" dtr="false" t="normal">IF($K36="нет", AL35*('Макро'!AD$69+'Макро'!AD$71), AL33*'Макро'!AD$93*('Макро'!AD$69+'Макро'!AD$71)+(AL35-AL33*'Макро'!AD$93)*('Макро'!AD$70+'Макро'!AD$71))</f>
        <v>0</v>
      </c>
      <c r="AM36" s="235" t="n">
        <f aca="false" ca="true" dt2D="false" dtr="false" t="normal">IF($K36="нет", AM35*('Макро'!AE$69+'Макро'!AE$71), AM33*'Макро'!AE$93*('Макро'!AE$69+'Макро'!AE$71)+(AM35-AM33*'Макро'!AE$93)*('Макро'!AE$70+'Макро'!AE$71))</f>
        <v>0</v>
      </c>
      <c r="AN36" s="235" t="n">
        <f aca="false" ca="true" dt2D="false" dtr="false" t="normal">IF($K36="нет", AN35*('Макро'!AF$69+'Макро'!AF$71), AN33*'Макро'!AF$93*('Макро'!AF$69+'Макро'!AF$71)+(AN35-AN33*'Макро'!AF$93)*('Макро'!AF$70+'Макро'!AF$71))</f>
        <v>0</v>
      </c>
      <c r="AO36" s="235" t="n">
        <f aca="false" ca="true" dt2D="false" dtr="false" t="normal">IF($K36="нет", AO35*('Макро'!AG$69+'Макро'!AG$71), AO33*'Макро'!AG$93*('Макро'!AG$69+'Макро'!AG$71)+(AO35-AO33*'Макро'!AG$93)*('Макро'!AG$70+'Макро'!AG$71))</f>
        <v>0</v>
      </c>
      <c r="AP36" s="235" t="n">
        <f aca="false" ca="true" dt2D="false" dtr="false" t="normal">IF($K36="нет", AP35*('Макро'!AH$69+'Макро'!AH$71), AP33*'Макро'!AH$93*('Макро'!AH$69+'Макро'!AH$71)+(AP35-AP33*'Макро'!AH$93)*('Макро'!AH$70+'Макро'!AH$71))</f>
        <v>0</v>
      </c>
      <c r="AQ36" s="235" t="n">
        <f aca="false" ca="true" dt2D="false" dtr="false" t="normal">IF($K36="нет", AQ35*('Макро'!AI$69+'Макро'!AI$71), AQ33*'Макро'!AI$93*('Макро'!AI$69+'Макро'!AI$71)+(AQ35-AQ33*'Макро'!AI$93)*('Макро'!AI$70+'Макро'!AI$71))</f>
        <v>0</v>
      </c>
      <c r="AR36" s="235" t="n">
        <f aca="false" ca="true" dt2D="false" dtr="false" t="normal">IF($K36="нет", AR35*('Макро'!AJ$69+'Макро'!AJ$71), AR33*'Макро'!AJ$93*('Макро'!AJ$69+'Макро'!AJ$71)+(AR35-AR33*'Макро'!AJ$93)*('Макро'!AJ$70+'Макро'!AJ$71))</f>
        <v>0</v>
      </c>
      <c r="AS36" s="235" t="n">
        <f aca="false" ca="true" dt2D="false" dtr="false" t="normal">IF($K36="нет", AS35*('Макро'!AK$69+'Макро'!AK$71), AS33*'Макро'!AK$93*('Макро'!AK$69+'Макро'!AK$71)+(AS35-AS33*'Макро'!AK$93)*('Макро'!AK$70+'Макро'!AK$71))</f>
        <v>0</v>
      </c>
      <c r="AT36" s="235" t="n">
        <f aca="false" ca="true" dt2D="false" dtr="false" t="normal">IF($K36="нет", AT35*('Макро'!AL$69+'Макро'!AL$71), AT33*'Макро'!AL$93*('Макро'!AL$69+'Макро'!AL$71)+(AT35-AT33*'Макро'!AL$93)*('Макро'!AL$70+'Макро'!AL$71))</f>
        <v>0</v>
      </c>
      <c r="AU36" s="235" t="n">
        <f aca="false" ca="true" dt2D="false" dtr="false" t="normal">IF($K36="нет", AU35*('Макро'!AM$69+'Макро'!AM$71), AU33*'Макро'!AM$93*('Макро'!AM$69+'Макро'!AM$71)+(AU35-AU33*'Макро'!AM$93)*('Макро'!AM$70+'Макро'!AM$71))</f>
        <v>0</v>
      </c>
      <c r="AV36" s="235" t="n">
        <f aca="false" ca="true" dt2D="false" dtr="false" t="normal">IF($K36="нет", AV35*('Макро'!AN$69+'Макро'!AN$71), AV33*'Макро'!AN$93*('Макро'!AN$69+'Макро'!AN$71)+(AV35-AV33*'Макро'!AN$93)*('Макро'!AN$70+'Макро'!AN$71))</f>
        <v>0</v>
      </c>
      <c r="AW36" s="235" t="n">
        <f aca="false" ca="true" dt2D="false" dtr="false" t="normal">IF($K36="нет", AW35*('Макро'!AO$69+'Макро'!AO$71), AW33*'Макро'!AO$93*('Макро'!AO$69+'Макро'!AO$71)+(AW35-AW33*'Макро'!AO$93)*('Макро'!AO$70+'Макро'!AO$71))</f>
        <v>0</v>
      </c>
      <c r="AX36" s="235" t="n">
        <f aca="false" ca="true" dt2D="false" dtr="false" t="normal">IF($K36="нет", AX35*('Макро'!AP$69+'Макро'!AP$71), AX33*'Макро'!AP$93*('Макро'!AP$69+'Макро'!AP$71)+(AX35-AX33*'Макро'!AP$93)*('Макро'!AP$70+'Макро'!AP$71))</f>
        <v>0</v>
      </c>
      <c r="AY36" s="235" t="n">
        <f aca="false" ca="true" dt2D="false" dtr="false" t="normal">IF($K36="нет", AY35*('Макро'!AQ$69+'Макро'!AQ$71), AY33*'Макро'!AQ$93*('Макро'!AQ$69+'Макро'!AQ$71)+(AY35-AY33*'Макро'!AQ$93)*('Макро'!AQ$70+'Макро'!AQ$71))</f>
        <v>0</v>
      </c>
      <c r="AZ36" s="235" t="n">
        <f aca="false" ca="true" dt2D="false" dtr="false" t="normal">IF($K36="нет", AZ35*('Макро'!AR$69+'Макро'!AR$71), AZ33*'Макро'!AR$93*('Макро'!AR$69+'Макро'!AR$71)+(AZ35-AZ33*'Макро'!AR$93)*('Макро'!AR$70+'Макро'!AR$71))</f>
        <v>0</v>
      </c>
      <c r="BA36" s="235" t="n">
        <f aca="false" ca="true" dt2D="false" dtr="false" t="normal">IF($K36="нет", BA35*('Макро'!AS$69+'Макро'!AS$71), BA33*'Макро'!AS$93*('Макро'!AS$69+'Макро'!AS$71)+(BA35-BA33*'Макро'!AS$93)*('Макро'!AS$70+'Макро'!AS$71))</f>
        <v>0</v>
      </c>
      <c r="BB36" s="235" t="n">
        <f aca="false" ca="true" dt2D="false" dtr="false" t="normal">IF($K36="нет", BB35*('Макро'!AT$69+'Макро'!AT$71), BB33*'Макро'!AT$93*('Макро'!AT$69+'Макро'!AT$71)+(BB35-BB33*'Макро'!AT$93)*('Макро'!AT$70+'Макро'!AT$71))</f>
        <v>0</v>
      </c>
      <c r="BC36" s="235" t="n">
        <f aca="false" ca="true" dt2D="false" dtr="false" t="normal">IF($K36="нет", BC35*('Макро'!AU$69+'Макро'!AU$71), BC33*'Макро'!AU$93*('Макро'!AU$69+'Макро'!AU$71)+(BC35-BC33*'Макро'!AU$93)*('Макро'!AU$70+'Макро'!AU$71))</f>
        <v>0</v>
      </c>
      <c r="BD36" s="235" t="n">
        <f aca="false" ca="true" dt2D="false" dtr="false" t="normal">IF($K36="нет", BD35*('Макро'!AV$69+'Макро'!AV$71), BD33*'Макро'!AV$93*('Макро'!AV$69+'Макро'!AV$71)+(BD35-BD33*'Макро'!AV$93)*('Макро'!AV$70+'Макро'!AV$71))</f>
        <v>0</v>
      </c>
      <c r="BE36" s="235" t="n">
        <f aca="false" ca="true" dt2D="false" dtr="false" t="normal">IF($K36="нет", BE35*('Макро'!AW$69+'Макро'!AW$71), BE33*'Макро'!AW$93*('Макро'!AW$69+'Макро'!AW$71)+(BE35-BE33*'Макро'!AW$93)*('Макро'!AW$70+'Макро'!AW$71))</f>
        <v>0</v>
      </c>
      <c r="BF36" s="235" t="n">
        <f aca="false" ca="true" dt2D="false" dtr="false" t="normal">IF($K36="нет", BF35*('Макро'!AX$69+'Макро'!AX$71), BF33*'Макро'!AX$93*('Макро'!AX$69+'Макро'!AX$71)+(BF35-BF33*'Макро'!AX$93)*('Макро'!AX$70+'Макро'!AX$71))</f>
        <v>0</v>
      </c>
      <c r="BG36" s="235" t="n">
        <f aca="false" ca="true" dt2D="false" dtr="false" t="normal">IF($K36="нет", BG35*('Макро'!AY$69+'Макро'!AY$71), BG33*'Макро'!AY$93*('Макро'!AY$69+'Макро'!AY$71)+(BG35-BG33*'Макро'!AY$93)*('Макро'!AY$70+'Макро'!AY$71))</f>
        <v>0</v>
      </c>
      <c r="BH36" s="235" t="n">
        <f aca="false" ca="true" dt2D="false" dtr="false" t="normal">IF($K36="нет", BH35*('Макро'!AZ$69+'Макро'!AZ$71), BH33*'Макро'!AZ$93*('Макро'!AZ$69+'Макро'!AZ$71)+(BH35-BH33*'Макро'!AZ$93)*('Макро'!AZ$70+'Макро'!AZ$71))</f>
        <v>0</v>
      </c>
      <c r="BI36" s="235" t="n">
        <f aca="false" ca="true" dt2D="false" dtr="false" t="normal">IF($K36="нет", BI35*('Макро'!BA$69+'Макро'!BA$71), BI33*'Макро'!BA$93*('Макро'!BA$69+'Макро'!BA$71)+(BI35-BI33*'Макро'!BA$93)*('Макро'!BA$70+'Макро'!BA$71))</f>
        <v>0</v>
      </c>
      <c r="BJ36" s="235" t="n">
        <f aca="false" ca="true" dt2D="false" dtr="false" t="normal">IF($K36="нет", BJ35*('Макро'!BB$69+'Макро'!BB$71), BJ33*'Макро'!BB$93*('Макро'!BB$69+'Макро'!BB$71)+(BJ35-BJ33*'Макро'!BB$93)*('Макро'!BB$70+'Макро'!BB$71))</f>
        <v>0</v>
      </c>
      <c r="BK36" s="235" t="n">
        <f aca="false" ca="true" dt2D="false" dtr="false" t="normal">IF($K36="нет", BK35*('Макро'!BC$69+'Макро'!BC$71), BK33*'Макро'!BC$93*('Макро'!BC$69+'Макро'!BC$71)+(BK35-BK33*'Макро'!BC$93)*('Макро'!BC$70+'Макро'!BC$71))</f>
        <v>0</v>
      </c>
      <c r="BL36" s="235" t="n">
        <f aca="false" ca="true" dt2D="false" dtr="false" t="normal">IF($K36="нет", BL35*('Макро'!BD$69+'Макро'!BD$71), BL33*'Макро'!BD$93*('Макро'!BD$69+'Макро'!BD$71)+(BL35-BL33*'Макро'!BD$93)*('Макро'!BD$70+'Макро'!BD$71))</f>
        <v>0</v>
      </c>
      <c r="BM36" s="235" t="n">
        <f aca="false" ca="true" dt2D="false" dtr="false" t="normal">IF($K36="нет", BM35*('Макро'!BE$69+'Макро'!BE$71), BM33*'Макро'!BE$93*('Макро'!BE$69+'Макро'!BE$71)+(BM35-BM33*'Макро'!BE$93)*('Макро'!BE$70+'Макро'!BE$71))</f>
        <v>0</v>
      </c>
      <c r="BN36" s="235" t="n">
        <f aca="false" ca="true" dt2D="false" dtr="false" t="normal">IF($K36="нет", BN35*('Макро'!BF$69+'Макро'!BF$71), BN33*'Макро'!BF$93*('Макро'!BF$69+'Макро'!BF$71)+(BN35-BN33*'Макро'!BF$93)*('Макро'!BF$70+'Макро'!BF$71))</f>
        <v>0</v>
      </c>
      <c r="BO36" s="235" t="n">
        <f aca="false" ca="true" dt2D="false" dtr="false" t="normal">IF($K36="нет", BO35*('Макро'!BG$69+'Макро'!BG$71), BO33*'Макро'!BG$93*('Макро'!BG$69+'Макро'!BG$71)+(BO35-BO33*'Макро'!BG$93)*('Макро'!BG$70+'Макро'!BG$71))</f>
        <v>0</v>
      </c>
      <c r="BP36" s="235" t="n">
        <f aca="false" ca="true" dt2D="false" dtr="false" t="normal">IF($K36="нет", BP35*('Макро'!BH$69+'Макро'!BH$71), BP33*'Макро'!BH$93*('Макро'!BH$69+'Макро'!BH$71)+(BP35-BP33*'Макро'!BH$93)*('Макро'!BH$70+'Макро'!BH$71))</f>
        <v>0</v>
      </c>
      <c r="BQ36" s="235" t="n">
        <f aca="false" ca="true" dt2D="false" dtr="false" t="normal">IF($K36="нет", BQ35*('Макро'!BI$69+'Макро'!BI$71), BQ33*'Макро'!BI$93*('Макро'!BI$69+'Макро'!BI$71)+(BQ35-BQ33*'Макро'!BI$93)*('Макро'!BI$70+'Макро'!BI$71))</f>
        <v>0</v>
      </c>
      <c r="BR36" s="235" t="n">
        <f aca="false" ca="true" dt2D="false" dtr="false" t="normal">IF($K36="нет", BR35*('Макро'!BJ$69+'Макро'!BJ$71), BR33*'Макро'!BJ$93*('Макро'!BJ$69+'Макро'!BJ$71)+(BR35-BR33*'Макро'!BJ$93)*('Макро'!BJ$70+'Макро'!BJ$71))</f>
        <v>0</v>
      </c>
      <c r="BS36" s="235" t="n">
        <f aca="false" ca="true" dt2D="false" dtr="false" t="normal">IF($K36="нет", BS35*('Макро'!BK$69+'Макро'!BK$71), BS33*'Макро'!BK$93*('Макро'!BK$69+'Макро'!BK$71)+(BS35-BS33*'Макро'!BK$93)*('Макро'!BK$70+'Макро'!BK$71))</f>
        <v>0</v>
      </c>
      <c r="BT36" s="235" t="n">
        <f aca="false" ca="true" dt2D="false" dtr="false" t="normal">IF($K36="нет", BT35*('Макро'!BL$69+'Макро'!BL$71), BT33*'Макро'!BL$93*('Макро'!BL$69+'Макро'!BL$71)+(BT35-BT33*'Макро'!BL$93)*('Макро'!BL$70+'Макро'!BL$71))</f>
        <v>0</v>
      </c>
    </row>
    <row hidden="true" ht="16.5" outlineLevel="1" r="37">
      <c r="D37" s="548" t="e">
        <f aca="false" ca="false" dt2D="false" dtr="false" t="normal">D36</f>
        <v>#N/A</v>
      </c>
      <c r="E37" s="548" t="e">
        <f aca="false" ca="false" dt2D="false" dtr="false" t="normal">E36</f>
        <v>#N/A</v>
      </c>
      <c r="F37" s="694" t="e">
        <f aca="false" ca="false" dt2D="false" dtr="false" t="normal">F36</f>
        <v>#N/A</v>
      </c>
      <c r="G37" s="694" t="n">
        <f aca="false" ca="false" dt2D="false" dtr="false" t="normal">G36</f>
        <v>0</v>
      </c>
      <c r="H37" s="695" t="n"/>
      <c r="I37" s="16" t="n"/>
      <c r="L37" s="244" t="n"/>
      <c r="M37" s="703" t="n"/>
      <c r="N37" s="703" t="n"/>
      <c r="O37" s="703" t="n"/>
      <c r="P37" s="703" t="n"/>
      <c r="Q37" s="703" t="n"/>
      <c r="R37" s="703" t="n"/>
      <c r="S37" s="703" t="n"/>
      <c r="T37" s="703" t="n"/>
      <c r="U37" s="703" t="n"/>
      <c r="V37" s="703" t="n"/>
      <c r="W37" s="703" t="n"/>
      <c r="X37" s="703" t="n"/>
      <c r="Y37" s="703" t="n"/>
      <c r="Z37" s="703" t="n"/>
      <c r="AA37" s="703" t="n"/>
      <c r="AB37" s="703" t="n"/>
      <c r="AC37" s="703" t="n"/>
      <c r="AD37" s="703" t="n"/>
      <c r="AE37" s="703" t="n"/>
      <c r="AF37" s="703" t="n"/>
      <c r="AG37" s="703" t="n"/>
      <c r="AH37" s="703" t="n"/>
      <c r="AI37" s="703" t="n"/>
      <c r="AJ37" s="703" t="n"/>
      <c r="AK37" s="703" t="n"/>
      <c r="AL37" s="703" t="n"/>
      <c r="AM37" s="703" t="n"/>
      <c r="AN37" s="703" t="n"/>
      <c r="AO37" s="703" t="n"/>
      <c r="AP37" s="703" t="n"/>
      <c r="AQ37" s="703" t="n"/>
      <c r="AR37" s="703" t="n"/>
      <c r="AS37" s="703" t="n"/>
      <c r="AT37" s="703" t="n"/>
      <c r="AU37" s="703" t="n"/>
      <c r="AV37" s="703" t="n"/>
      <c r="AW37" s="703" t="n"/>
      <c r="AX37" s="703" t="n"/>
      <c r="AY37" s="703" t="n"/>
      <c r="AZ37" s="703" t="n"/>
      <c r="BA37" s="703" t="n"/>
      <c r="BB37" s="703" t="n"/>
      <c r="BC37" s="703" t="n"/>
      <c r="BD37" s="703" t="n"/>
      <c r="BE37" s="703" t="n"/>
      <c r="BF37" s="703" t="n"/>
      <c r="BG37" s="703" t="n"/>
      <c r="BH37" s="703" t="n"/>
      <c r="BI37" s="703" t="n"/>
      <c r="BJ37" s="703" t="n"/>
      <c r="BK37" s="703" t="n"/>
      <c r="BL37" s="703" t="n"/>
      <c r="BM37" s="703" t="n"/>
      <c r="BN37" s="703" t="n"/>
      <c r="BO37" s="703" t="n"/>
      <c r="BP37" s="703" t="n"/>
      <c r="BQ37" s="703" t="n"/>
      <c r="BR37" s="703" t="n"/>
      <c r="BS37" s="703" t="n"/>
      <c r="BT37" s="703" t="n"/>
    </row>
    <row hidden="true" ht="33" outlineLevel="1" r="38">
      <c r="D38" s="548" t="e">
        <f aca="false" ca="false" dt2D="false" dtr="false" t="normal">D37</f>
        <v>#N/A</v>
      </c>
      <c r="E38" s="548" t="e">
        <f aca="false" ca="false" dt2D="false" dtr="false" t="normal">E37</f>
        <v>#N/A</v>
      </c>
      <c r="F38" s="694" t="e">
        <f aca="false" ca="false" dt2D="false" dtr="false" t="normal">F37</f>
        <v>#N/A</v>
      </c>
      <c r="G38" s="694" t="n">
        <f aca="false" ca="false" dt2D="false" dtr="false" t="normal">G37</f>
        <v>0</v>
      </c>
      <c r="H38" s="695" t="n"/>
      <c r="I38" s="268" t="s">
        <v>824</v>
      </c>
      <c r="L38" s="244" t="n"/>
      <c r="M38" s="244" t="n"/>
      <c r="N38" s="244" t="n"/>
      <c r="O38" s="244" t="n"/>
      <c r="P38" s="244" t="n"/>
      <c r="Q38" s="244" t="n"/>
      <c r="R38" s="244" t="n"/>
      <c r="S38" s="244" t="n"/>
      <c r="T38" s="244" t="n"/>
      <c r="U38" s="244" t="n"/>
      <c r="V38" s="244" t="n"/>
      <c r="W38" s="244" t="n"/>
      <c r="X38" s="244" t="n"/>
      <c r="Y38" s="244" t="n"/>
      <c r="Z38" s="244" t="n"/>
      <c r="AA38" s="244" t="n"/>
      <c r="AB38" s="244" t="n"/>
      <c r="AC38" s="244" t="n"/>
      <c r="AD38" s="244" t="n"/>
      <c r="AE38" s="244" t="n"/>
      <c r="AF38" s="244" t="n"/>
      <c r="AG38" s="244" t="n"/>
      <c r="AH38" s="244" t="n"/>
      <c r="AI38" s="244" t="n"/>
      <c r="AJ38" s="244" t="n"/>
      <c r="AK38" s="244" t="n"/>
      <c r="AL38" s="244" t="n"/>
      <c r="AM38" s="244" t="n"/>
      <c r="AN38" s="244" t="n"/>
      <c r="AO38" s="244" t="n"/>
      <c r="AP38" s="244" t="n"/>
      <c r="AQ38" s="244" t="n"/>
      <c r="AR38" s="244" t="n"/>
      <c r="AS38" s="244" t="n"/>
      <c r="AT38" s="244" t="n"/>
      <c r="AU38" s="244" t="n"/>
      <c r="AV38" s="244" t="n"/>
      <c r="AW38" s="244" t="n"/>
      <c r="AX38" s="244" t="n"/>
      <c r="AY38" s="244" t="n"/>
      <c r="AZ38" s="244" t="n"/>
      <c r="BA38" s="244" t="n"/>
      <c r="BB38" s="244" t="n"/>
      <c r="BC38" s="244" t="n"/>
      <c r="BD38" s="244" t="n"/>
      <c r="BE38" s="244" t="n"/>
      <c r="BF38" s="244" t="n"/>
      <c r="BG38" s="244" t="n"/>
      <c r="BH38" s="244" t="n"/>
      <c r="BI38" s="244" t="n"/>
      <c r="BJ38" s="244" t="n"/>
      <c r="BK38" s="244" t="n"/>
      <c r="BL38" s="244" t="n"/>
      <c r="BM38" s="244" t="n"/>
      <c r="BN38" s="244" t="n"/>
      <c r="BO38" s="244" t="n"/>
      <c r="BP38" s="244" t="n"/>
      <c r="BQ38" s="244" t="n"/>
      <c r="BR38" s="244" t="n"/>
      <c r="BS38" s="244" t="n"/>
      <c r="BT38" s="244" t="n"/>
    </row>
    <row customHeight="true" hidden="true" ht="14.4499998092651" outlineLevel="2" r="39">
      <c r="C39" s="482" t="s">
        <v>488</v>
      </c>
      <c r="D39" s="548" t="e">
        <f aca="false" ca="false" dt2D="false" dtr="false" t="normal">D38</f>
        <v>#N/A</v>
      </c>
      <c r="E39" s="548" t="e">
        <f aca="false" ca="false" dt2D="false" dtr="false" t="normal">E38</f>
        <v>#N/A</v>
      </c>
      <c r="F39" s="694" t="e">
        <f aca="false" ca="false" dt2D="false" dtr="false" t="normal">F38</f>
        <v>#N/A</v>
      </c>
      <c r="G39" s="694" t="n">
        <f aca="false" ca="false" dt2D="false" dtr="false" t="normal">G38</f>
        <v>0</v>
      </c>
      <c r="H39" s="695" t="n"/>
      <c r="I39" s="288" t="s">
        <v>825</v>
      </c>
      <c r="K39" s="701" t="n"/>
      <c r="L39" s="700" t="s">
        <v>820</v>
      </c>
      <c r="M39" s="568" t="n">
        <f aca="false" ca="false" dt2D="false" dtr="false" t="normal">K39</f>
        <v>0</v>
      </c>
      <c r="N39" s="568" t="n">
        <f aca="false" ca="false" dt2D="false" dtr="false" t="normal">M39</f>
        <v>0</v>
      </c>
      <c r="O39" s="568" t="n">
        <f aca="false" ca="false" dt2D="false" dtr="false" t="normal">M39</f>
        <v>0</v>
      </c>
      <c r="P39" s="568" t="n">
        <f aca="false" ca="false" dt2D="false" dtr="false" t="normal">N39</f>
        <v>0</v>
      </c>
      <c r="Q39" s="568" t="n">
        <f aca="false" ca="false" dt2D="false" dtr="false" t="normal">O39</f>
        <v>0</v>
      </c>
      <c r="R39" s="568" t="n">
        <f aca="false" ca="false" dt2D="false" dtr="false" t="normal">P39</f>
        <v>0</v>
      </c>
      <c r="S39" s="568" t="n">
        <f aca="false" ca="false" dt2D="false" dtr="false" t="normal">Q39</f>
        <v>0</v>
      </c>
      <c r="T39" s="568" t="n">
        <f aca="false" ca="false" dt2D="false" dtr="false" t="normal">R39</f>
        <v>0</v>
      </c>
      <c r="U39" s="568" t="n">
        <f aca="false" ca="false" dt2D="false" dtr="false" t="normal">S39</f>
        <v>0</v>
      </c>
      <c r="V39" s="568" t="n">
        <f aca="false" ca="false" dt2D="false" dtr="false" t="normal">T39</f>
        <v>0</v>
      </c>
      <c r="W39" s="568" t="n">
        <f aca="false" ca="false" dt2D="false" dtr="false" t="normal">U39</f>
        <v>0</v>
      </c>
      <c r="X39" s="568" t="n">
        <f aca="false" ca="false" dt2D="false" dtr="false" t="normal">V39</f>
        <v>0</v>
      </c>
      <c r="Y39" s="568" t="n">
        <f aca="false" ca="false" dt2D="false" dtr="false" t="normal">W39</f>
        <v>0</v>
      </c>
      <c r="Z39" s="568" t="n">
        <f aca="false" ca="false" dt2D="false" dtr="false" t="normal">X39</f>
        <v>0</v>
      </c>
      <c r="AA39" s="568" t="n">
        <f aca="false" ca="false" dt2D="false" dtr="false" t="normal">Y39</f>
        <v>0</v>
      </c>
      <c r="AB39" s="568" t="n">
        <f aca="false" ca="false" dt2D="false" dtr="false" t="normal">Z39</f>
        <v>0</v>
      </c>
      <c r="AC39" s="568" t="n">
        <f aca="false" ca="false" dt2D="false" dtr="false" t="normal">AA39</f>
        <v>0</v>
      </c>
      <c r="AD39" s="568" t="n">
        <f aca="false" ca="false" dt2D="false" dtr="false" t="normal">AB39</f>
        <v>0</v>
      </c>
      <c r="AE39" s="568" t="n">
        <f aca="false" ca="false" dt2D="false" dtr="false" t="normal">AC39</f>
        <v>0</v>
      </c>
      <c r="AF39" s="568" t="n">
        <f aca="false" ca="false" dt2D="false" dtr="false" t="normal">AD39</f>
        <v>0</v>
      </c>
      <c r="AG39" s="568" t="n">
        <f aca="false" ca="false" dt2D="false" dtr="false" t="normal">AE39</f>
        <v>0</v>
      </c>
      <c r="AH39" s="568" t="n">
        <f aca="false" ca="false" dt2D="false" dtr="false" t="normal">AF39</f>
        <v>0</v>
      </c>
      <c r="AI39" s="568" t="n">
        <f aca="false" ca="false" dt2D="false" dtr="false" t="normal">AG39</f>
        <v>0</v>
      </c>
      <c r="AJ39" s="568" t="n">
        <f aca="false" ca="false" dt2D="false" dtr="false" t="normal">AH39</f>
        <v>0</v>
      </c>
      <c r="AK39" s="568" t="n">
        <f aca="false" ca="false" dt2D="false" dtr="false" t="normal">AI39</f>
        <v>0</v>
      </c>
      <c r="AL39" s="568" t="n">
        <f aca="false" ca="false" dt2D="false" dtr="false" t="normal">AJ39</f>
        <v>0</v>
      </c>
      <c r="AM39" s="568" t="n">
        <f aca="false" ca="false" dt2D="false" dtr="false" t="normal">AK39</f>
        <v>0</v>
      </c>
      <c r="AN39" s="568" t="n">
        <f aca="false" ca="false" dt2D="false" dtr="false" t="normal">AL39</f>
        <v>0</v>
      </c>
      <c r="AO39" s="568" t="n">
        <f aca="false" ca="false" dt2D="false" dtr="false" t="normal">AM39</f>
        <v>0</v>
      </c>
      <c r="AP39" s="568" t="n">
        <f aca="false" ca="false" dt2D="false" dtr="false" t="normal">AN39</f>
        <v>0</v>
      </c>
      <c r="AQ39" s="568" t="n">
        <f aca="false" ca="false" dt2D="false" dtr="false" t="normal">AO39</f>
        <v>0</v>
      </c>
      <c r="AR39" s="568" t="n">
        <f aca="false" ca="false" dt2D="false" dtr="false" t="normal">AP39</f>
        <v>0</v>
      </c>
      <c r="AS39" s="568" t="n">
        <f aca="false" ca="false" dt2D="false" dtr="false" t="normal">AQ39</f>
        <v>0</v>
      </c>
      <c r="AT39" s="568" t="n">
        <f aca="false" ca="false" dt2D="false" dtr="false" t="normal">AR39</f>
        <v>0</v>
      </c>
      <c r="AU39" s="568" t="n">
        <f aca="false" ca="false" dt2D="false" dtr="false" t="normal">AS39</f>
        <v>0</v>
      </c>
      <c r="AV39" s="568" t="n">
        <f aca="false" ca="false" dt2D="false" dtr="false" t="normal">AT39</f>
        <v>0</v>
      </c>
      <c r="AW39" s="568" t="n">
        <f aca="false" ca="false" dt2D="false" dtr="false" t="normal">AU39</f>
        <v>0</v>
      </c>
      <c r="AX39" s="568" t="n">
        <f aca="false" ca="false" dt2D="false" dtr="false" t="normal">AV39</f>
        <v>0</v>
      </c>
      <c r="AY39" s="568" t="n">
        <f aca="false" ca="false" dt2D="false" dtr="false" t="normal">AW39</f>
        <v>0</v>
      </c>
      <c r="AZ39" s="568" t="n">
        <f aca="false" ca="false" dt2D="false" dtr="false" t="normal">AX39</f>
        <v>0</v>
      </c>
      <c r="BA39" s="568" t="n">
        <f aca="false" ca="false" dt2D="false" dtr="false" t="normal">AY39</f>
        <v>0</v>
      </c>
      <c r="BB39" s="568" t="n">
        <f aca="false" ca="false" dt2D="false" dtr="false" t="normal">AZ39</f>
        <v>0</v>
      </c>
      <c r="BC39" s="568" t="n">
        <f aca="false" ca="false" dt2D="false" dtr="false" t="normal">BA39</f>
        <v>0</v>
      </c>
      <c r="BD39" s="568" t="n">
        <f aca="false" ca="false" dt2D="false" dtr="false" t="normal">BB39</f>
        <v>0</v>
      </c>
      <c r="BE39" s="568" t="n">
        <f aca="false" ca="false" dt2D="false" dtr="false" t="normal">BC39</f>
        <v>0</v>
      </c>
      <c r="BF39" s="568" t="n">
        <f aca="false" ca="false" dt2D="false" dtr="false" t="normal">BD39</f>
        <v>0</v>
      </c>
      <c r="BG39" s="568" t="n">
        <f aca="false" ca="false" dt2D="false" dtr="false" t="normal">BE39</f>
        <v>0</v>
      </c>
      <c r="BH39" s="568" t="n">
        <f aca="false" ca="false" dt2D="false" dtr="false" t="normal">BF39</f>
        <v>0</v>
      </c>
      <c r="BI39" s="568" t="n">
        <f aca="false" ca="false" dt2D="false" dtr="false" t="normal">BG39</f>
        <v>0</v>
      </c>
      <c r="BJ39" s="568" t="n">
        <f aca="false" ca="false" dt2D="false" dtr="false" t="normal">BH39</f>
        <v>0</v>
      </c>
      <c r="BK39" s="568" t="n">
        <f aca="false" ca="false" dt2D="false" dtr="false" t="normal">BI39</f>
        <v>0</v>
      </c>
      <c r="BL39" s="568" t="n">
        <f aca="false" ca="false" dt2D="false" dtr="false" t="normal">BJ39</f>
        <v>0</v>
      </c>
      <c r="BM39" s="568" t="n">
        <f aca="false" ca="false" dt2D="false" dtr="false" t="normal">BK39</f>
        <v>0</v>
      </c>
      <c r="BN39" s="568" t="n">
        <f aca="false" ca="false" dt2D="false" dtr="false" t="normal">BL39</f>
        <v>0</v>
      </c>
      <c r="BO39" s="568" t="n">
        <f aca="false" ca="false" dt2D="false" dtr="false" t="normal">BM39</f>
        <v>0</v>
      </c>
      <c r="BP39" s="568" t="n">
        <f aca="false" ca="false" dt2D="false" dtr="false" t="normal">BN39</f>
        <v>0</v>
      </c>
      <c r="BQ39" s="568" t="n">
        <f aca="false" ca="false" dt2D="false" dtr="false" t="normal">BO39</f>
        <v>0</v>
      </c>
      <c r="BR39" s="568" t="n">
        <f aca="false" ca="false" dt2D="false" dtr="false" t="normal">BP39</f>
        <v>0</v>
      </c>
      <c r="BS39" s="568" t="n">
        <f aca="false" ca="false" dt2D="false" dtr="false" t="normal">BQ39</f>
        <v>0</v>
      </c>
      <c r="BT39" s="568" t="n">
        <f aca="false" ca="false" dt2D="false" dtr="false" t="normal">BR39</f>
        <v>0</v>
      </c>
    </row>
    <row customHeight="true" hidden="true" ht="28.8999996185303" outlineLevel="2" r="40">
      <c r="D40" s="548" t="e">
        <f aca="false" ca="false" dt2D="false" dtr="false" t="normal">D39</f>
        <v>#N/A</v>
      </c>
      <c r="E40" s="548" t="e">
        <f aca="false" ca="false" dt2D="false" dtr="false" t="normal">E39</f>
        <v>#N/A</v>
      </c>
      <c r="F40" s="694" t="e">
        <f aca="false" ca="false" dt2D="false" dtr="false" t="normal">F39</f>
        <v>#N/A</v>
      </c>
      <c r="G40" s="694" t="n">
        <f aca="false" ca="false" dt2D="false" dtr="false" t="normal">G39</f>
        <v>0</v>
      </c>
      <c r="H40" s="695" t="n"/>
      <c r="I40" s="288" t="s">
        <v>826</v>
      </c>
      <c r="K40" s="40" t="n"/>
      <c r="L40" s="700" t="s">
        <v>822</v>
      </c>
      <c r="M40" s="568" t="n">
        <f aca="false" ca="true" dt2D="false" dtr="false" t="normal">'Макро'!E$90</f>
        <v>0</v>
      </c>
      <c r="N40" s="568" t="n">
        <f aca="false" ca="true" dt2D="false" dtr="false" t="normal">'Макро'!F$90</f>
        <v>0</v>
      </c>
      <c r="O40" s="568" t="n">
        <f aca="false" ca="true" dt2D="false" dtr="false" t="normal">'Макро'!G$90</f>
        <v>0</v>
      </c>
      <c r="P40" s="568" t="n">
        <f aca="false" ca="true" dt2D="false" dtr="false" t="normal">'Макро'!H$90</f>
        <v>0</v>
      </c>
      <c r="Q40" s="568" t="n">
        <f aca="false" ca="true" dt2D="false" dtr="false" t="normal">'Макро'!I$90</f>
        <v>0</v>
      </c>
      <c r="R40" s="568" t="n">
        <f aca="false" ca="true" dt2D="false" dtr="false" t="normal">'Макро'!J$90</f>
        <v>0</v>
      </c>
      <c r="S40" s="568" t="n">
        <f aca="false" ca="true" dt2D="false" dtr="false" t="normal">'Макро'!K$90</f>
        <v>0</v>
      </c>
      <c r="T40" s="568" t="n">
        <f aca="false" ca="true" dt2D="false" dtr="false" t="normal">'Макро'!L$90</f>
        <v>0</v>
      </c>
      <c r="U40" s="568" t="n">
        <f aca="false" ca="true" dt2D="false" dtr="false" t="normal">'Макро'!M$90</f>
        <v>0</v>
      </c>
      <c r="V40" s="568" t="n">
        <f aca="false" ca="true" dt2D="false" dtr="false" t="normal">'Макро'!N$90</f>
        <v>0</v>
      </c>
      <c r="W40" s="568" t="n">
        <f aca="false" ca="true" dt2D="false" dtr="false" t="normal">'Макро'!O$90</f>
        <v>0</v>
      </c>
      <c r="X40" s="568" t="n">
        <f aca="false" ca="true" dt2D="false" dtr="false" t="normal">'Макро'!P$90</f>
        <v>0</v>
      </c>
      <c r="Y40" s="568" t="n">
        <f aca="false" ca="true" dt2D="false" dtr="false" t="normal">'Макро'!Q$90</f>
        <v>0</v>
      </c>
      <c r="Z40" s="568" t="n">
        <f aca="false" ca="true" dt2D="false" dtr="false" t="normal">'Макро'!R$90</f>
        <v>0</v>
      </c>
      <c r="AA40" s="568" t="n">
        <f aca="false" ca="true" dt2D="false" dtr="false" t="normal">'Макро'!S$90</f>
        <v>0</v>
      </c>
      <c r="AB40" s="568" t="n">
        <f aca="false" ca="true" dt2D="false" dtr="false" t="normal">'Макро'!T$90</f>
        <v>0</v>
      </c>
      <c r="AC40" s="568" t="n">
        <f aca="false" ca="true" dt2D="false" dtr="false" t="normal">'Макро'!U$90</f>
        <v>0</v>
      </c>
      <c r="AD40" s="568" t="n">
        <f aca="false" ca="true" dt2D="false" dtr="false" t="normal">'Макро'!V$90</f>
        <v>0</v>
      </c>
      <c r="AE40" s="568" t="n">
        <f aca="false" ca="true" dt2D="false" dtr="false" t="normal">'Макро'!W$90</f>
        <v>0</v>
      </c>
      <c r="AF40" s="568" t="n">
        <f aca="false" ca="true" dt2D="false" dtr="false" t="normal">'Макро'!X$90</f>
        <v>0</v>
      </c>
      <c r="AG40" s="568" t="n">
        <f aca="false" ca="true" dt2D="false" dtr="false" t="normal">'Макро'!Y$90</f>
        <v>0</v>
      </c>
      <c r="AH40" s="568" t="n">
        <f aca="false" ca="true" dt2D="false" dtr="false" t="normal">'Макро'!Z$90</f>
        <v>0</v>
      </c>
      <c r="AI40" s="568" t="n">
        <f aca="false" ca="true" dt2D="false" dtr="false" t="normal">'Макро'!AA$90</f>
        <v>0</v>
      </c>
      <c r="AJ40" s="568" t="n">
        <f aca="false" ca="true" dt2D="false" dtr="false" t="normal">'Макро'!AB$90</f>
        <v>0</v>
      </c>
      <c r="AK40" s="568" t="n">
        <f aca="false" ca="true" dt2D="false" dtr="false" t="normal">'Макро'!AC$90</f>
        <v>0</v>
      </c>
      <c r="AL40" s="568" t="n">
        <f aca="false" ca="true" dt2D="false" dtr="false" t="normal">'Макро'!AD$90</f>
        <v>0</v>
      </c>
      <c r="AM40" s="568" t="n">
        <f aca="false" ca="true" dt2D="false" dtr="false" t="normal">'Макро'!AE$90</f>
        <v>0</v>
      </c>
      <c r="AN40" s="568" t="n">
        <f aca="false" ca="true" dt2D="false" dtr="false" t="normal">'Макро'!AF$90</f>
        <v>0</v>
      </c>
      <c r="AO40" s="568" t="n">
        <f aca="false" ca="true" dt2D="false" dtr="false" t="normal">'Макро'!AG$90</f>
        <v>0</v>
      </c>
      <c r="AP40" s="568" t="n">
        <f aca="false" ca="true" dt2D="false" dtr="false" t="normal">'Макро'!AH$90</f>
        <v>0</v>
      </c>
      <c r="AQ40" s="568" t="n">
        <f aca="false" ca="true" dt2D="false" dtr="false" t="normal">'Макро'!AI$90</f>
        <v>0</v>
      </c>
      <c r="AR40" s="568" t="n">
        <f aca="false" ca="true" dt2D="false" dtr="false" t="normal">'Макро'!AJ$90</f>
        <v>0</v>
      </c>
      <c r="AS40" s="568" t="n">
        <f aca="false" ca="true" dt2D="false" dtr="false" t="normal">'Макро'!AK$90</f>
        <v>0</v>
      </c>
      <c r="AT40" s="568" t="n">
        <f aca="false" ca="true" dt2D="false" dtr="false" t="normal">'Макро'!AL$90</f>
        <v>0</v>
      </c>
      <c r="AU40" s="568" t="n">
        <f aca="false" ca="true" dt2D="false" dtr="false" t="normal">'Макро'!AM$90</f>
        <v>0</v>
      </c>
      <c r="AV40" s="568" t="n">
        <f aca="false" ca="true" dt2D="false" dtr="false" t="normal">'Макро'!AN$90</f>
        <v>0</v>
      </c>
      <c r="AW40" s="568" t="n">
        <f aca="false" ca="true" dt2D="false" dtr="false" t="normal">'Макро'!AO$90</f>
        <v>0</v>
      </c>
      <c r="AX40" s="568" t="n">
        <f aca="false" ca="true" dt2D="false" dtr="false" t="normal">'Макро'!AP$90</f>
        <v>0</v>
      </c>
      <c r="AY40" s="568" t="n">
        <f aca="false" ca="true" dt2D="false" dtr="false" t="normal">'Макро'!AQ$90</f>
        <v>0</v>
      </c>
      <c r="AZ40" s="568" t="n">
        <f aca="false" ca="true" dt2D="false" dtr="false" t="normal">'Макро'!AR$90</f>
        <v>0</v>
      </c>
      <c r="BA40" s="568" t="n">
        <f aca="false" ca="true" dt2D="false" dtr="false" t="normal">'Макро'!AS$90</f>
        <v>0</v>
      </c>
      <c r="BB40" s="568" t="n">
        <f aca="false" ca="true" dt2D="false" dtr="false" t="normal">'Макро'!AT$90</f>
        <v>0</v>
      </c>
      <c r="BC40" s="568" t="n">
        <f aca="false" ca="true" dt2D="false" dtr="false" t="normal">'Макро'!AU$90</f>
        <v>0</v>
      </c>
      <c r="BD40" s="568" t="n">
        <f aca="false" ca="true" dt2D="false" dtr="false" t="normal">'Макро'!AV$90</f>
        <v>0</v>
      </c>
      <c r="BE40" s="568" t="n">
        <f aca="false" ca="true" dt2D="false" dtr="false" t="normal">'Макро'!AW$90</f>
        <v>0</v>
      </c>
      <c r="BF40" s="568" t="n">
        <f aca="false" ca="true" dt2D="false" dtr="false" t="normal">'Макро'!AX$90</f>
        <v>0</v>
      </c>
      <c r="BG40" s="568" t="n">
        <f aca="false" ca="true" dt2D="false" dtr="false" t="normal">'Макро'!AY$90</f>
        <v>0</v>
      </c>
      <c r="BH40" s="568" t="n">
        <f aca="false" ca="true" dt2D="false" dtr="false" t="normal">'Макро'!AZ$90</f>
        <v>0</v>
      </c>
      <c r="BI40" s="568" t="n">
        <f aca="false" ca="true" dt2D="false" dtr="false" t="normal">'Макро'!BA$90</f>
        <v>0</v>
      </c>
      <c r="BJ40" s="568" t="n">
        <f aca="false" ca="true" dt2D="false" dtr="false" t="normal">'Макро'!BB$90</f>
        <v>0</v>
      </c>
      <c r="BK40" s="568" t="n">
        <f aca="false" ca="true" dt2D="false" dtr="false" t="normal">'Макро'!BC$90</f>
        <v>0</v>
      </c>
      <c r="BL40" s="568" t="n">
        <f aca="false" ca="true" dt2D="false" dtr="false" t="normal">'Макро'!BD$90</f>
        <v>0</v>
      </c>
      <c r="BM40" s="568" t="n">
        <f aca="false" ca="true" dt2D="false" dtr="false" t="normal">'Макро'!BE$90</f>
        <v>0</v>
      </c>
      <c r="BN40" s="568" t="n">
        <f aca="false" ca="true" dt2D="false" dtr="false" t="normal">'Макро'!BF$90</f>
        <v>0</v>
      </c>
      <c r="BO40" s="568" t="n">
        <f aca="false" ca="true" dt2D="false" dtr="false" t="normal">'Макро'!BG$90</f>
        <v>0</v>
      </c>
      <c r="BP40" s="568" t="n">
        <f aca="false" ca="true" dt2D="false" dtr="false" t="normal">'Макро'!BH$90</f>
        <v>0</v>
      </c>
      <c r="BQ40" s="568" t="n">
        <f aca="false" ca="true" dt2D="false" dtr="false" t="normal">'Макро'!BI$90</f>
        <v>0</v>
      </c>
      <c r="BR40" s="568" t="n">
        <f aca="false" ca="true" dt2D="false" dtr="false" t="normal">'Макро'!BJ$90</f>
        <v>0</v>
      </c>
      <c r="BS40" s="568" t="n">
        <f aca="false" ca="true" dt2D="false" dtr="false" t="normal">'Макро'!BK$90</f>
        <v>0</v>
      </c>
      <c r="BT40" s="568" t="n">
        <f aca="false" ca="true" dt2D="false" dtr="false" t="normal">'Макро'!BL$90</f>
        <v>0</v>
      </c>
    </row>
    <row hidden="true" ht="16.5" outlineLevel="1" r="41">
      <c r="A41" s="482" t="s">
        <v>809</v>
      </c>
      <c r="B41" s="482" t="s">
        <v>810</v>
      </c>
      <c r="C41" s="482" t="s">
        <v>200</v>
      </c>
      <c r="D41" s="548" t="e">
        <f aca="false" ca="false" dt2D="false" dtr="false" t="normal">D40</f>
        <v>#N/A</v>
      </c>
      <c r="E41" s="548" t="e">
        <f aca="false" ca="false" dt2D="false" dtr="false" t="normal">E40</f>
        <v>#N/A</v>
      </c>
      <c r="F41" s="694" t="e">
        <f aca="false" ca="false" dt2D="false" dtr="false" t="normal">F40</f>
        <v>#N/A</v>
      </c>
      <c r="G41" s="694" t="n">
        <f aca="false" ca="false" dt2D="false" dtr="false" t="normal">G40</f>
        <v>0</v>
      </c>
      <c r="H41" s="695" t="n"/>
      <c r="I41" s="20" t="s">
        <v>827</v>
      </c>
      <c r="J41" s="252" t="n"/>
      <c r="K41" s="252" t="n"/>
      <c r="L41" s="235" t="n">
        <f aca="false" ca="true" dt2D="false" dtr="false" t="normal">SUM(M41:BT41)</f>
        <v>0</v>
      </c>
      <c r="M41" s="235" t="n">
        <f aca="false" ca="true" dt2D="false" dtr="false" t="normal">M39*M40*'Периоды'!L$42</f>
        <v>0</v>
      </c>
      <c r="N41" s="235" t="n">
        <f aca="false" ca="true" dt2D="false" dtr="false" t="normal">N39*N40*'Периоды'!M$42</f>
        <v>0</v>
      </c>
      <c r="O41" s="235" t="n">
        <f aca="false" ca="true" dt2D="false" dtr="false" t="normal">O39*O40*'Периоды'!N$42</f>
        <v>0</v>
      </c>
      <c r="P41" s="235" t="n">
        <f aca="false" ca="true" dt2D="false" dtr="false" t="normal">P39*P40*'Периоды'!O$42</f>
        <v>0</v>
      </c>
      <c r="Q41" s="235" t="n">
        <f aca="false" ca="true" dt2D="false" dtr="false" t="normal">Q39*Q40*'Периоды'!P$42</f>
        <v>0</v>
      </c>
      <c r="R41" s="235" t="n">
        <f aca="false" ca="true" dt2D="false" dtr="false" t="normal">R39*R40*'Периоды'!Q$42</f>
        <v>0</v>
      </c>
      <c r="S41" s="235" t="n">
        <f aca="false" ca="true" dt2D="false" dtr="false" t="normal">S39*S40*'Периоды'!R$42</f>
        <v>0</v>
      </c>
      <c r="T41" s="235" t="n">
        <f aca="false" ca="true" dt2D="false" dtr="false" t="normal">T39*T40*'Периоды'!S$42</f>
        <v>0</v>
      </c>
      <c r="U41" s="235" t="n">
        <f aca="false" ca="true" dt2D="false" dtr="false" t="normal">U39*U40*'Периоды'!T$42</f>
        <v>0</v>
      </c>
      <c r="V41" s="235" t="n">
        <f aca="false" ca="true" dt2D="false" dtr="false" t="normal">V39*V40*'Периоды'!U$42</f>
        <v>0</v>
      </c>
      <c r="W41" s="235" t="n">
        <f aca="false" ca="true" dt2D="false" dtr="false" t="normal">W39*W40*'Периоды'!V$42</f>
        <v>0</v>
      </c>
      <c r="X41" s="235" t="n">
        <f aca="false" ca="true" dt2D="false" dtr="false" t="normal">X39*X40*'Периоды'!W$42</f>
        <v>0</v>
      </c>
      <c r="Y41" s="235" t="n">
        <f aca="false" ca="true" dt2D="false" dtr="false" t="normal">Y39*Y40*'Периоды'!X$42</f>
        <v>0</v>
      </c>
      <c r="Z41" s="235" t="n">
        <f aca="false" ca="true" dt2D="false" dtr="false" t="normal">Z39*Z40*'Периоды'!Y$42</f>
        <v>0</v>
      </c>
      <c r="AA41" s="235" t="n">
        <f aca="false" ca="true" dt2D="false" dtr="false" t="normal">AA39*AA40*'Периоды'!Z$42</f>
        <v>0</v>
      </c>
      <c r="AB41" s="235" t="n">
        <f aca="false" ca="true" dt2D="false" dtr="false" t="normal">AB39*AB40*'Периоды'!AA$42</f>
        <v>0</v>
      </c>
      <c r="AC41" s="235" t="n">
        <f aca="false" ca="true" dt2D="false" dtr="false" t="normal">AC39*AC40*'Периоды'!AB$42</f>
        <v>0</v>
      </c>
      <c r="AD41" s="235" t="n">
        <f aca="false" ca="true" dt2D="false" dtr="false" t="normal">AD39*AD40*'Периоды'!AC$42</f>
        <v>0</v>
      </c>
      <c r="AE41" s="235" t="n">
        <f aca="false" ca="true" dt2D="false" dtr="false" t="normal">AE39*AE40*'Периоды'!AD$42</f>
        <v>0</v>
      </c>
      <c r="AF41" s="235" t="n">
        <f aca="false" ca="true" dt2D="false" dtr="false" t="normal">AF39*AF40*'Периоды'!AE$42</f>
        <v>0</v>
      </c>
      <c r="AG41" s="235" t="n">
        <f aca="false" ca="true" dt2D="false" dtr="false" t="normal">AG39*AG40*'Периоды'!AF$42</f>
        <v>0</v>
      </c>
      <c r="AH41" s="235" t="n">
        <f aca="false" ca="true" dt2D="false" dtr="false" t="normal">AH39*AH40*'Периоды'!AG$42</f>
        <v>0</v>
      </c>
      <c r="AI41" s="235" t="n">
        <f aca="false" ca="true" dt2D="false" dtr="false" t="normal">AI39*AI40*'Периоды'!AH$42</f>
        <v>0</v>
      </c>
      <c r="AJ41" s="235" t="n">
        <f aca="false" ca="true" dt2D="false" dtr="false" t="normal">AJ39*AJ40*'Периоды'!AI$42</f>
        <v>0</v>
      </c>
      <c r="AK41" s="235" t="n">
        <f aca="false" ca="true" dt2D="false" dtr="false" t="normal">AK39*AK40*'Периоды'!AJ$42</f>
        <v>0</v>
      </c>
      <c r="AL41" s="235" t="n">
        <f aca="false" ca="true" dt2D="false" dtr="false" t="normal">AL39*AL40*'Периоды'!AK$42</f>
        <v>0</v>
      </c>
      <c r="AM41" s="235" t="n">
        <f aca="false" ca="true" dt2D="false" dtr="false" t="normal">AM39*AM40*'Периоды'!AL$42</f>
        <v>0</v>
      </c>
      <c r="AN41" s="235" t="n">
        <f aca="false" ca="true" dt2D="false" dtr="false" t="normal">AN39*AN40*'Периоды'!AM$42</f>
        <v>0</v>
      </c>
      <c r="AO41" s="235" t="n">
        <f aca="false" ca="true" dt2D="false" dtr="false" t="normal">AO39*AO40*'Периоды'!AN$42</f>
        <v>0</v>
      </c>
      <c r="AP41" s="235" t="n">
        <f aca="false" ca="true" dt2D="false" dtr="false" t="normal">AP39*AP40*'Периоды'!AO$42</f>
        <v>0</v>
      </c>
      <c r="AQ41" s="235" t="n">
        <f aca="false" ca="true" dt2D="false" dtr="false" t="normal">AQ39*AQ40*'Периоды'!AP$42</f>
        <v>0</v>
      </c>
      <c r="AR41" s="235" t="n">
        <f aca="false" ca="true" dt2D="false" dtr="false" t="normal">AR39*AR40*'Периоды'!AQ$42</f>
        <v>0</v>
      </c>
      <c r="AS41" s="235" t="n">
        <f aca="false" ca="true" dt2D="false" dtr="false" t="normal">AS39*AS40*'Периоды'!AR$42</f>
        <v>0</v>
      </c>
      <c r="AT41" s="235" t="n">
        <f aca="false" ca="true" dt2D="false" dtr="false" t="normal">AT39*AT40*'Периоды'!AS$42</f>
        <v>0</v>
      </c>
      <c r="AU41" s="235" t="n">
        <f aca="false" ca="true" dt2D="false" dtr="false" t="normal">AU39*AU40*'Периоды'!AT$42</f>
        <v>0</v>
      </c>
      <c r="AV41" s="235" t="n">
        <f aca="false" ca="true" dt2D="false" dtr="false" t="normal">AV39*AV40*'Периоды'!AU$42</f>
        <v>0</v>
      </c>
      <c r="AW41" s="235" t="n">
        <f aca="false" ca="true" dt2D="false" dtr="false" t="normal">AW39*AW40*'Периоды'!AV$42</f>
        <v>0</v>
      </c>
      <c r="AX41" s="235" t="n">
        <f aca="false" ca="true" dt2D="false" dtr="false" t="normal">AX39*AX40*'Периоды'!AW$42</f>
        <v>0</v>
      </c>
      <c r="AY41" s="235" t="n">
        <f aca="false" ca="true" dt2D="false" dtr="false" t="normal">AY39*AY40*'Периоды'!AX$42</f>
        <v>0</v>
      </c>
      <c r="AZ41" s="235" t="n">
        <f aca="false" ca="true" dt2D="false" dtr="false" t="normal">AZ39*AZ40*'Периоды'!AY$42</f>
        <v>0</v>
      </c>
      <c r="BA41" s="235" t="n">
        <f aca="false" ca="true" dt2D="false" dtr="false" t="normal">BA39*BA40*'Периоды'!AZ$42</f>
        <v>0</v>
      </c>
      <c r="BB41" s="235" t="n">
        <f aca="false" ca="true" dt2D="false" dtr="false" t="normal">BB39*BB40*'Периоды'!BA$42</f>
        <v>0</v>
      </c>
      <c r="BC41" s="235" t="n">
        <f aca="false" ca="true" dt2D="false" dtr="false" t="normal">BC39*BC40*'Периоды'!BB$42</f>
        <v>0</v>
      </c>
      <c r="BD41" s="235" t="n">
        <f aca="false" ca="true" dt2D="false" dtr="false" t="normal">BD39*BD40*'Периоды'!BC$42</f>
        <v>0</v>
      </c>
      <c r="BE41" s="235" t="n">
        <f aca="false" ca="true" dt2D="false" dtr="false" t="normal">BE39*BE40*'Периоды'!BD$42</f>
        <v>0</v>
      </c>
      <c r="BF41" s="235" t="n">
        <f aca="false" ca="true" dt2D="false" dtr="false" t="normal">BF39*BF40*'Периоды'!BE$42</f>
        <v>0</v>
      </c>
      <c r="BG41" s="235" t="n">
        <f aca="false" ca="true" dt2D="false" dtr="false" t="normal">BG39*BG40*'Периоды'!BF$42</f>
        <v>0</v>
      </c>
      <c r="BH41" s="235" t="n">
        <f aca="false" ca="true" dt2D="false" dtr="false" t="normal">BH39*BH40*'Периоды'!BG$42</f>
        <v>0</v>
      </c>
      <c r="BI41" s="235" t="n">
        <f aca="false" ca="true" dt2D="false" dtr="false" t="normal">BI39*BI40*'Периоды'!BH$42</f>
        <v>0</v>
      </c>
      <c r="BJ41" s="235" t="n">
        <f aca="false" ca="true" dt2D="false" dtr="false" t="normal">BJ39*BJ40*'Периоды'!BI$42</f>
        <v>0</v>
      </c>
      <c r="BK41" s="235" t="n">
        <f aca="false" ca="true" dt2D="false" dtr="false" t="normal">BK39*BK40*'Периоды'!BJ$42</f>
        <v>0</v>
      </c>
      <c r="BL41" s="235" t="n">
        <f aca="false" ca="true" dt2D="false" dtr="false" t="normal">BL39*BL40*'Периоды'!BK$42</f>
        <v>0</v>
      </c>
      <c r="BM41" s="235" t="n">
        <f aca="false" ca="true" dt2D="false" dtr="false" t="normal">BM39*BM40*'Периоды'!BL$42</f>
        <v>0</v>
      </c>
      <c r="BN41" s="235" t="n">
        <f aca="false" ca="true" dt2D="false" dtr="false" t="normal">BN39*BN40*'Периоды'!BM$42</f>
        <v>0</v>
      </c>
      <c r="BO41" s="235" t="n">
        <f aca="false" ca="true" dt2D="false" dtr="false" t="normal">BO39*BO40*'Периоды'!BN$42</f>
        <v>0</v>
      </c>
      <c r="BP41" s="235" t="n">
        <f aca="false" ca="true" dt2D="false" dtr="false" t="normal">BP39*BP40*'Периоды'!BO$42</f>
        <v>0</v>
      </c>
      <c r="BQ41" s="235" t="n">
        <f aca="false" ca="true" dt2D="false" dtr="false" t="normal">BQ39*BQ40*'Периоды'!BP$42</f>
        <v>0</v>
      </c>
      <c r="BR41" s="235" t="n">
        <f aca="false" ca="true" dt2D="false" dtr="false" t="normal">BR39*BR40*'Периоды'!BQ$42</f>
        <v>0</v>
      </c>
      <c r="BS41" s="235" t="n">
        <f aca="false" ca="true" dt2D="false" dtr="false" t="normal">BS39*BS40*'Периоды'!BR$42</f>
        <v>0</v>
      </c>
      <c r="BT41" s="235" t="n">
        <f aca="false" ca="true" dt2D="false" dtr="false" t="normal">BT39*BT40*'Периоды'!BS$42</f>
        <v>0</v>
      </c>
    </row>
    <row customHeight="true" hidden="true" ht="14.4499998092651" outlineLevel="1" r="42">
      <c r="A42" s="482" t="s">
        <v>809</v>
      </c>
      <c r="B42" s="482" t="s">
        <v>810</v>
      </c>
      <c r="C42" s="482" t="s">
        <v>462</v>
      </c>
      <c r="D42" s="548" t="e">
        <f aca="false" ca="false" dt2D="false" dtr="false" t="normal">D41</f>
        <v>#N/A</v>
      </c>
      <c r="E42" s="548" t="e">
        <f aca="false" ca="false" dt2D="false" dtr="false" t="normal">E41</f>
        <v>#N/A</v>
      </c>
      <c r="F42" s="694" t="e">
        <f aca="false" ca="false" dt2D="false" dtr="false" t="normal">F41</f>
        <v>#N/A</v>
      </c>
      <c r="G42" s="694" t="n">
        <f aca="false" ca="false" dt2D="false" dtr="false" t="normal">G41</f>
        <v>0</v>
      </c>
      <c r="H42" s="695" t="n"/>
      <c r="I42" s="285" t="s">
        <v>828</v>
      </c>
      <c r="J42" s="252" t="n"/>
      <c r="K42" s="417" t="str">
        <f aca="false" ca="false" dt2D="false" dtr="false" t="normal">VLOOKUP(I26, 'Допущения'!$B$66:$F$72, 5, 0)</f>
        <v>Да</v>
      </c>
      <c r="L42" s="235" t="n">
        <f aca="false" ca="true" dt2D="false" dtr="false" t="normal">SUM(M42:BT42)</f>
        <v>0</v>
      </c>
      <c r="M42" s="235" t="n">
        <f aca="false" ca="true" dt2D="false" dtr="false" t="normal">IF($K42="нет", M41*('Макро'!E$69+'Макро'!E$71), M39*'Макро'!E$93*('Макро'!E$69+'Макро'!E$71)+(M41-M39*'Макро'!E$93)*('Макро'!E$70+'Макро'!E$71))</f>
        <v>0</v>
      </c>
      <c r="N42" s="235" t="n">
        <f aca="false" ca="true" dt2D="false" dtr="false" t="normal">IF($K42="нет", N41*('Макро'!F$69+'Макро'!F$71), N39*'Макро'!F$93*('Макро'!F$69+'Макро'!F$71)+(N41-N39*'Макро'!F$93)*('Макро'!F$70+'Макро'!F$71))</f>
        <v>0</v>
      </c>
      <c r="O42" s="235" t="n">
        <f aca="false" ca="true" dt2D="false" dtr="false" t="normal">IF($K42="нет", O41*('Макро'!G$69+'Макро'!G$71), O39*'Макро'!G$93*('Макро'!G$69+'Макро'!G$71)+(O41-O39*'Макро'!G$93)*('Макро'!G$70+'Макро'!G$71))</f>
        <v>0</v>
      </c>
      <c r="P42" s="235" t="n">
        <f aca="false" ca="true" dt2D="false" dtr="false" t="normal">IF($K42="нет", P41*('Макро'!H$69+'Макро'!H$71), P39*'Макро'!H$93*('Макро'!H$69+'Макро'!H$71)+(P41-P39*'Макро'!H$93)*('Макро'!H$70+'Макро'!H$71))</f>
        <v>0</v>
      </c>
      <c r="Q42" s="235" t="n">
        <f aca="false" ca="true" dt2D="false" dtr="false" t="normal">IF($K42="нет", Q41*('Макро'!I$69+'Макро'!I$71), Q39*'Макро'!I$93*('Макро'!I$69+'Макро'!I$71)+(Q41-Q39*'Макро'!I$93)*('Макро'!I$70+'Макро'!I$71))</f>
        <v>0</v>
      </c>
      <c r="R42" s="235" t="n">
        <f aca="false" ca="true" dt2D="false" dtr="false" t="normal">IF($K42="нет", R41*('Макро'!J$69+'Макро'!J$71), R39*'Макро'!J$93*('Макро'!J$69+'Макро'!J$71)+(R41-R39*'Макро'!J$93)*('Макро'!J$70+'Макро'!J$71))</f>
        <v>0</v>
      </c>
      <c r="S42" s="235" t="n">
        <f aca="false" ca="true" dt2D="false" dtr="false" t="normal">IF($K42="нет", S41*('Макро'!K$69+'Макро'!K$71), S39*'Макро'!K$93*('Макро'!K$69+'Макро'!K$71)+(S41-S39*'Макро'!K$93)*('Макро'!K$70+'Макро'!K$71))</f>
        <v>0</v>
      </c>
      <c r="T42" s="235" t="n">
        <f aca="false" ca="true" dt2D="false" dtr="false" t="normal">IF($K42="нет", T41*('Макро'!L$69+'Макро'!L$71), T39*'Макро'!L$93*('Макро'!L$69+'Макро'!L$71)+(T41-T39*'Макро'!L$93)*('Макро'!L$70+'Макро'!L$71))</f>
        <v>0</v>
      </c>
      <c r="U42" s="235" t="n">
        <f aca="false" ca="true" dt2D="false" dtr="false" t="normal">IF($K42="нет", U41*('Макро'!M$69+'Макро'!M$71), U39*'Макро'!M$93*('Макро'!M$69+'Макро'!M$71)+(U41-U39*'Макро'!M$93)*('Макро'!M$70+'Макро'!M$71))</f>
        <v>0</v>
      </c>
      <c r="V42" s="235" t="n">
        <f aca="false" ca="true" dt2D="false" dtr="false" t="normal">IF($K42="нет", V41*('Макро'!N$69+'Макро'!N$71), V39*'Макро'!N$93*('Макро'!N$69+'Макро'!N$71)+(V41-V39*'Макро'!N$93)*('Макро'!N$70+'Макро'!N$71))</f>
        <v>0</v>
      </c>
      <c r="W42" s="235" t="n">
        <f aca="false" ca="true" dt2D="false" dtr="false" t="normal">IF($K42="нет", W41*('Макро'!O$69+'Макро'!O$71), W39*'Макро'!O$93*('Макро'!O$69+'Макро'!O$71)+(W41-W39*'Макро'!O$93)*('Макро'!O$70+'Макро'!O$71))</f>
        <v>0</v>
      </c>
      <c r="X42" s="235" t="n">
        <f aca="false" ca="true" dt2D="false" dtr="false" t="normal">IF($K42="нет", X41*('Макро'!P$69+'Макро'!P$71), X39*'Макро'!P$93*('Макро'!P$69+'Макро'!P$71)+(X41-X39*'Макро'!P$93)*('Макро'!P$70+'Макро'!P$71))</f>
        <v>0</v>
      </c>
      <c r="Y42" s="235" t="n">
        <f aca="false" ca="true" dt2D="false" dtr="false" t="normal">IF($K42="нет", Y41*('Макро'!Q$69+'Макро'!Q$71), Y39*'Макро'!Q$93*('Макро'!Q$69+'Макро'!Q$71)+(Y41-Y39*'Макро'!Q$93)*('Макро'!Q$70+'Макро'!Q$71))</f>
        <v>0</v>
      </c>
      <c r="Z42" s="235" t="n">
        <f aca="false" ca="true" dt2D="false" dtr="false" t="normal">IF($K42="нет", Z41*('Макро'!R$69+'Макро'!R$71), Z39*'Макро'!R$93*('Макро'!R$69+'Макро'!R$71)+(Z41-Z39*'Макро'!R$93)*('Макро'!R$70+'Макро'!R$71))</f>
        <v>0</v>
      </c>
      <c r="AA42" s="235" t="n">
        <f aca="false" ca="true" dt2D="false" dtr="false" t="normal">IF($K42="нет", AA41*('Макро'!S$69+'Макро'!S$71), AA39*'Макро'!S$93*('Макро'!S$69+'Макро'!S$71)+(AA41-AA39*'Макро'!S$93)*('Макро'!S$70+'Макро'!S$71))</f>
        <v>0</v>
      </c>
      <c r="AB42" s="235" t="n">
        <f aca="false" ca="true" dt2D="false" dtr="false" t="normal">IF($K42="нет", AB41*('Макро'!T$69+'Макро'!T$71), AB39*'Макро'!T$93*('Макро'!T$69+'Макро'!T$71)+(AB41-AB39*'Макро'!T$93)*('Макро'!T$70+'Макро'!T$71))</f>
        <v>0</v>
      </c>
      <c r="AC42" s="235" t="n">
        <f aca="false" ca="true" dt2D="false" dtr="false" t="normal">IF($K42="нет", AC41*('Макро'!U$69+'Макро'!U$71), AC39*'Макро'!U$93*('Макро'!U$69+'Макро'!U$71)+(AC41-AC39*'Макро'!U$93)*('Макро'!U$70+'Макро'!U$71))</f>
        <v>0</v>
      </c>
      <c r="AD42" s="235" t="n">
        <f aca="false" ca="true" dt2D="false" dtr="false" t="normal">IF($K42="нет", AD41*('Макро'!V$69+'Макро'!V$71), AD39*'Макро'!V$93*('Макро'!V$69+'Макро'!V$71)+(AD41-AD39*'Макро'!V$93)*('Макро'!V$70+'Макро'!V$71))</f>
        <v>0</v>
      </c>
      <c r="AE42" s="235" t="n">
        <f aca="false" ca="true" dt2D="false" dtr="false" t="normal">IF($K42="нет", AE41*('Макро'!W$69+'Макро'!W$71), AE39*'Макро'!W$93*('Макро'!W$69+'Макро'!W$71)+(AE41-AE39*'Макро'!W$93)*('Макро'!W$70+'Макро'!W$71))</f>
        <v>0</v>
      </c>
      <c r="AF42" s="235" t="n">
        <f aca="false" ca="true" dt2D="false" dtr="false" t="normal">IF($K42="нет", AF41*('Макро'!X$69+'Макро'!X$71), AF39*'Макро'!X$93*('Макро'!X$69+'Макро'!X$71)+(AF41-AF39*'Макро'!X$93)*('Макро'!X$70+'Макро'!X$71))</f>
        <v>0</v>
      </c>
      <c r="AG42" s="235" t="n">
        <f aca="false" ca="true" dt2D="false" dtr="false" t="normal">IF($K42="нет", AG41*('Макро'!Y$69+'Макро'!Y$71), AG39*'Макро'!Y$93*('Макро'!Y$69+'Макро'!Y$71)+(AG41-AG39*'Макро'!Y$93)*('Макро'!Y$70+'Макро'!Y$71))</f>
        <v>0</v>
      </c>
      <c r="AH42" s="235" t="n">
        <f aca="false" ca="true" dt2D="false" dtr="false" t="normal">IF($K42="нет", AH41*('Макро'!Z$69+'Макро'!Z$71), AH39*'Макро'!Z$93*('Макро'!Z$69+'Макро'!Z$71)+(AH41-AH39*'Макро'!Z$93)*('Макро'!Z$70+'Макро'!Z$71))</f>
        <v>0</v>
      </c>
      <c r="AI42" s="235" t="n">
        <f aca="false" ca="true" dt2D="false" dtr="false" t="normal">IF($K42="нет", AI41*('Макро'!AA$69+'Макро'!AA$71), AI39*'Макро'!AA$93*('Макро'!AA$69+'Макро'!AA$71)+(AI41-AI39*'Макро'!AA$93)*('Макро'!AA$70+'Макро'!AA$71))</f>
        <v>0</v>
      </c>
      <c r="AJ42" s="235" t="n">
        <f aca="false" ca="true" dt2D="false" dtr="false" t="normal">IF($K42="нет", AJ41*('Макро'!AB$69+'Макро'!AB$71), AJ39*'Макро'!AB$93*('Макро'!AB$69+'Макро'!AB$71)+(AJ41-AJ39*'Макро'!AB$93)*('Макро'!AB$70+'Макро'!AB$71))</f>
        <v>0</v>
      </c>
      <c r="AK42" s="235" t="n">
        <f aca="false" ca="true" dt2D="false" dtr="false" t="normal">IF($K42="нет", AK41*('Макро'!AC$69+'Макро'!AC$71), AK39*'Макро'!AC$93*('Макро'!AC$69+'Макро'!AC$71)+(AK41-AK39*'Макро'!AC$93)*('Макро'!AC$70+'Макро'!AC$71))</f>
        <v>0</v>
      </c>
      <c r="AL42" s="235" t="n">
        <f aca="false" ca="true" dt2D="false" dtr="false" t="normal">IF($K42="нет", AL41*('Макро'!AD$69+'Макро'!AD$71), AL39*'Макро'!AD$93*('Макро'!AD$69+'Макро'!AD$71)+(AL41-AL39*'Макро'!AD$93)*('Макро'!AD$70+'Макро'!AD$71))</f>
        <v>0</v>
      </c>
      <c r="AM42" s="235" t="n">
        <f aca="false" ca="true" dt2D="false" dtr="false" t="normal">IF($K42="нет", AM41*('Макро'!AE$69+'Макро'!AE$71), AM39*'Макро'!AE$93*('Макро'!AE$69+'Макро'!AE$71)+(AM41-AM39*'Макро'!AE$93)*('Макро'!AE$70+'Макро'!AE$71))</f>
        <v>0</v>
      </c>
      <c r="AN42" s="235" t="n">
        <f aca="false" ca="true" dt2D="false" dtr="false" t="normal">IF($K42="нет", AN41*('Макро'!AF$69+'Макро'!AF$71), AN39*'Макро'!AF$93*('Макро'!AF$69+'Макро'!AF$71)+(AN41-AN39*'Макро'!AF$93)*('Макро'!AF$70+'Макро'!AF$71))</f>
        <v>0</v>
      </c>
      <c r="AO42" s="235" t="n">
        <f aca="false" ca="true" dt2D="false" dtr="false" t="normal">IF($K42="нет", AO41*('Макро'!AG$69+'Макро'!AG$71), AO39*'Макро'!AG$93*('Макро'!AG$69+'Макро'!AG$71)+(AO41-AO39*'Макро'!AG$93)*('Макро'!AG$70+'Макро'!AG$71))</f>
        <v>0</v>
      </c>
      <c r="AP42" s="235" t="n">
        <f aca="false" ca="true" dt2D="false" dtr="false" t="normal">IF($K42="нет", AP41*('Макро'!AH$69+'Макро'!AH$71), AP39*'Макро'!AH$93*('Макро'!AH$69+'Макро'!AH$71)+(AP41-AP39*'Макро'!AH$93)*('Макро'!AH$70+'Макро'!AH$71))</f>
        <v>0</v>
      </c>
      <c r="AQ42" s="235" t="n">
        <f aca="false" ca="true" dt2D="false" dtr="false" t="normal">IF($K42="нет", AQ41*('Макро'!AI$69+'Макро'!AI$71), AQ39*'Макро'!AI$93*('Макро'!AI$69+'Макро'!AI$71)+(AQ41-AQ39*'Макро'!AI$93)*('Макро'!AI$70+'Макро'!AI$71))</f>
        <v>0</v>
      </c>
      <c r="AR42" s="235" t="n">
        <f aca="false" ca="true" dt2D="false" dtr="false" t="normal">IF($K42="нет", AR41*('Макро'!AJ$69+'Макро'!AJ$71), AR39*'Макро'!AJ$93*('Макро'!AJ$69+'Макро'!AJ$71)+(AR41-AR39*'Макро'!AJ$93)*('Макро'!AJ$70+'Макро'!AJ$71))</f>
        <v>0</v>
      </c>
      <c r="AS42" s="235" t="n">
        <f aca="false" ca="true" dt2D="false" dtr="false" t="normal">IF($K42="нет", AS41*('Макро'!AK$69+'Макро'!AK$71), AS39*'Макро'!AK$93*('Макро'!AK$69+'Макро'!AK$71)+(AS41-AS39*'Макро'!AK$93)*('Макро'!AK$70+'Макро'!AK$71))</f>
        <v>0</v>
      </c>
      <c r="AT42" s="235" t="n">
        <f aca="false" ca="true" dt2D="false" dtr="false" t="normal">IF($K42="нет", AT41*('Макро'!AL$69+'Макро'!AL$71), AT39*'Макро'!AL$93*('Макро'!AL$69+'Макро'!AL$71)+(AT41-AT39*'Макро'!AL$93)*('Макро'!AL$70+'Макро'!AL$71))</f>
        <v>0</v>
      </c>
      <c r="AU42" s="235" t="n">
        <f aca="false" ca="true" dt2D="false" dtr="false" t="normal">IF($K42="нет", AU41*('Макро'!AM$69+'Макро'!AM$71), AU39*'Макро'!AM$93*('Макро'!AM$69+'Макро'!AM$71)+(AU41-AU39*'Макро'!AM$93)*('Макро'!AM$70+'Макро'!AM$71))</f>
        <v>0</v>
      </c>
      <c r="AV42" s="235" t="n">
        <f aca="false" ca="true" dt2D="false" dtr="false" t="normal">IF($K42="нет", AV41*('Макро'!AN$69+'Макро'!AN$71), AV39*'Макро'!AN$93*('Макро'!AN$69+'Макро'!AN$71)+(AV41-AV39*'Макро'!AN$93)*('Макро'!AN$70+'Макро'!AN$71))</f>
        <v>0</v>
      </c>
      <c r="AW42" s="235" t="n">
        <f aca="false" ca="true" dt2D="false" dtr="false" t="normal">IF($K42="нет", AW41*('Макро'!AO$69+'Макро'!AO$71), AW39*'Макро'!AO$93*('Макро'!AO$69+'Макро'!AO$71)+(AW41-AW39*'Макро'!AO$93)*('Макро'!AO$70+'Макро'!AO$71))</f>
        <v>0</v>
      </c>
      <c r="AX42" s="235" t="n">
        <f aca="false" ca="true" dt2D="false" dtr="false" t="normal">IF($K42="нет", AX41*('Макро'!AP$69+'Макро'!AP$71), AX39*'Макро'!AP$93*('Макро'!AP$69+'Макро'!AP$71)+(AX41-AX39*'Макро'!AP$93)*('Макро'!AP$70+'Макро'!AP$71))</f>
        <v>0</v>
      </c>
      <c r="AY42" s="235" t="n">
        <f aca="false" ca="true" dt2D="false" dtr="false" t="normal">IF($K42="нет", AY41*('Макро'!AQ$69+'Макро'!AQ$71), AY39*'Макро'!AQ$93*('Макро'!AQ$69+'Макро'!AQ$71)+(AY41-AY39*'Макро'!AQ$93)*('Макро'!AQ$70+'Макро'!AQ$71))</f>
        <v>0</v>
      </c>
      <c r="AZ42" s="235" t="n">
        <f aca="false" ca="true" dt2D="false" dtr="false" t="normal">IF($K42="нет", AZ41*('Макро'!AR$69+'Макро'!AR$71), AZ39*'Макро'!AR$93*('Макро'!AR$69+'Макро'!AR$71)+(AZ41-AZ39*'Макро'!AR$93)*('Макро'!AR$70+'Макро'!AR$71))</f>
        <v>0</v>
      </c>
      <c r="BA42" s="235" t="n">
        <f aca="false" ca="true" dt2D="false" dtr="false" t="normal">IF($K42="нет", BA41*('Макро'!AS$69+'Макро'!AS$71), BA39*'Макро'!AS$93*('Макро'!AS$69+'Макро'!AS$71)+(BA41-BA39*'Макро'!AS$93)*('Макро'!AS$70+'Макро'!AS$71))</f>
        <v>0</v>
      </c>
      <c r="BB42" s="235" t="n">
        <f aca="false" ca="true" dt2D="false" dtr="false" t="normal">IF($K42="нет", BB41*('Макро'!AT$69+'Макро'!AT$71), BB39*'Макро'!AT$93*('Макро'!AT$69+'Макро'!AT$71)+(BB41-BB39*'Макро'!AT$93)*('Макро'!AT$70+'Макро'!AT$71))</f>
        <v>0</v>
      </c>
      <c r="BC42" s="235" t="n">
        <f aca="false" ca="true" dt2D="false" dtr="false" t="normal">IF($K42="нет", BC41*('Макро'!AU$69+'Макро'!AU$71), BC39*'Макро'!AU$93*('Макро'!AU$69+'Макро'!AU$71)+(BC41-BC39*'Макро'!AU$93)*('Макро'!AU$70+'Макро'!AU$71))</f>
        <v>0</v>
      </c>
      <c r="BD42" s="235" t="n">
        <f aca="false" ca="true" dt2D="false" dtr="false" t="normal">IF($K42="нет", BD41*('Макро'!AV$69+'Макро'!AV$71), BD39*'Макро'!AV$93*('Макро'!AV$69+'Макро'!AV$71)+(BD41-BD39*'Макро'!AV$93)*('Макро'!AV$70+'Макро'!AV$71))</f>
        <v>0</v>
      </c>
      <c r="BE42" s="235" t="n">
        <f aca="false" ca="true" dt2D="false" dtr="false" t="normal">IF($K42="нет", BE41*('Макро'!AW$69+'Макро'!AW$71), BE39*'Макро'!AW$93*('Макро'!AW$69+'Макро'!AW$71)+(BE41-BE39*'Макро'!AW$93)*('Макро'!AW$70+'Макро'!AW$71))</f>
        <v>0</v>
      </c>
      <c r="BF42" s="235" t="n">
        <f aca="false" ca="true" dt2D="false" dtr="false" t="normal">IF($K42="нет", BF41*('Макро'!AX$69+'Макро'!AX$71), BF39*'Макро'!AX$93*('Макро'!AX$69+'Макро'!AX$71)+(BF41-BF39*'Макро'!AX$93)*('Макро'!AX$70+'Макро'!AX$71))</f>
        <v>0</v>
      </c>
      <c r="BG42" s="235" t="n">
        <f aca="false" ca="true" dt2D="false" dtr="false" t="normal">IF($K42="нет", BG41*('Макро'!AY$69+'Макро'!AY$71), BG39*'Макро'!AY$93*('Макро'!AY$69+'Макро'!AY$71)+(BG41-BG39*'Макро'!AY$93)*('Макро'!AY$70+'Макро'!AY$71))</f>
        <v>0</v>
      </c>
      <c r="BH42" s="235" t="n">
        <f aca="false" ca="true" dt2D="false" dtr="false" t="normal">IF($K42="нет", BH41*('Макро'!AZ$69+'Макро'!AZ$71), BH39*'Макро'!AZ$93*('Макро'!AZ$69+'Макро'!AZ$71)+(BH41-BH39*'Макро'!AZ$93)*('Макро'!AZ$70+'Макро'!AZ$71))</f>
        <v>0</v>
      </c>
      <c r="BI42" s="235" t="n">
        <f aca="false" ca="true" dt2D="false" dtr="false" t="normal">IF($K42="нет", BI41*('Макро'!BA$69+'Макро'!BA$71), BI39*'Макро'!BA$93*('Макро'!BA$69+'Макро'!BA$71)+(BI41-BI39*'Макро'!BA$93)*('Макро'!BA$70+'Макро'!BA$71))</f>
        <v>0</v>
      </c>
      <c r="BJ42" s="235" t="n">
        <f aca="false" ca="true" dt2D="false" dtr="false" t="normal">IF($K42="нет", BJ41*('Макро'!BB$69+'Макро'!BB$71), BJ39*'Макро'!BB$93*('Макро'!BB$69+'Макро'!BB$71)+(BJ41-BJ39*'Макро'!BB$93)*('Макро'!BB$70+'Макро'!BB$71))</f>
        <v>0</v>
      </c>
      <c r="BK42" s="235" t="n">
        <f aca="false" ca="true" dt2D="false" dtr="false" t="normal">IF($K42="нет", BK41*('Макро'!BC$69+'Макро'!BC$71), BK39*'Макро'!BC$93*('Макро'!BC$69+'Макро'!BC$71)+(BK41-BK39*'Макро'!BC$93)*('Макро'!BC$70+'Макро'!BC$71))</f>
        <v>0</v>
      </c>
      <c r="BL42" s="235" t="n">
        <f aca="false" ca="true" dt2D="false" dtr="false" t="normal">IF($K42="нет", BL41*('Макро'!BD$69+'Макро'!BD$71), BL39*'Макро'!BD$93*('Макро'!BD$69+'Макро'!BD$71)+(BL41-BL39*'Макро'!BD$93)*('Макро'!BD$70+'Макро'!BD$71))</f>
        <v>0</v>
      </c>
      <c r="BM42" s="235" t="n">
        <f aca="false" ca="true" dt2D="false" dtr="false" t="normal">IF($K42="нет", BM41*('Макро'!BE$69+'Макро'!BE$71), BM39*'Макро'!BE$93*('Макро'!BE$69+'Макро'!BE$71)+(BM41-BM39*'Макро'!BE$93)*('Макро'!BE$70+'Макро'!BE$71))</f>
        <v>0</v>
      </c>
      <c r="BN42" s="235" t="n">
        <f aca="false" ca="true" dt2D="false" dtr="false" t="normal">IF($K42="нет", BN41*('Макро'!BF$69+'Макро'!BF$71), BN39*'Макро'!BF$93*('Макро'!BF$69+'Макро'!BF$71)+(BN41-BN39*'Макро'!BF$93)*('Макро'!BF$70+'Макро'!BF$71))</f>
        <v>0</v>
      </c>
      <c r="BO42" s="235" t="n">
        <f aca="false" ca="true" dt2D="false" dtr="false" t="normal">IF($K42="нет", BO41*('Макро'!BG$69+'Макро'!BG$71), BO39*'Макро'!BG$93*('Макро'!BG$69+'Макро'!BG$71)+(BO41-BO39*'Макро'!BG$93)*('Макро'!BG$70+'Макро'!BG$71))</f>
        <v>0</v>
      </c>
      <c r="BP42" s="235" t="n">
        <f aca="false" ca="true" dt2D="false" dtr="false" t="normal">IF($K42="нет", BP41*('Макро'!BH$69+'Макро'!BH$71), BP39*'Макро'!BH$93*('Макро'!BH$69+'Макро'!BH$71)+(BP41-BP39*'Макро'!BH$93)*('Макро'!BH$70+'Макро'!BH$71))</f>
        <v>0</v>
      </c>
      <c r="BQ42" s="235" t="n">
        <f aca="false" ca="true" dt2D="false" dtr="false" t="normal">IF($K42="нет", BQ41*('Макро'!BI$69+'Макро'!BI$71), BQ39*'Макро'!BI$93*('Макро'!BI$69+'Макро'!BI$71)+(BQ41-BQ39*'Макро'!BI$93)*('Макро'!BI$70+'Макро'!BI$71))</f>
        <v>0</v>
      </c>
      <c r="BR42" s="235" t="n">
        <f aca="false" ca="true" dt2D="false" dtr="false" t="normal">IF($K42="нет", BR41*('Макро'!BJ$69+'Макро'!BJ$71), BR39*'Макро'!BJ$93*('Макро'!BJ$69+'Макро'!BJ$71)+(BR41-BR39*'Макро'!BJ$93)*('Макро'!BJ$70+'Макро'!BJ$71))</f>
        <v>0</v>
      </c>
      <c r="BS42" s="235" t="n">
        <f aca="false" ca="true" dt2D="false" dtr="false" t="normal">IF($K42="нет", BS41*('Макро'!BK$69+'Макро'!BK$71), BS39*'Макро'!BK$93*('Макро'!BK$69+'Макро'!BK$71)+(BS41-BS39*'Макро'!BK$93)*('Макро'!BK$70+'Макро'!BK$71))</f>
        <v>0</v>
      </c>
      <c r="BT42" s="235" t="n">
        <f aca="false" ca="true" dt2D="false" dtr="false" t="normal">IF($K42="нет", BT41*('Макро'!BL$69+'Макро'!BL$71), BT39*'Макро'!BL$93*('Макро'!BL$69+'Макро'!BL$71)+(BT41-BT39*'Макро'!BL$93)*('Макро'!BL$70+'Макро'!BL$71))</f>
        <v>0</v>
      </c>
    </row>
    <row hidden="true" ht="16.5" outlineLevel="1" r="43">
      <c r="D43" s="548" t="e">
        <f aca="false" ca="false" dt2D="false" dtr="false" t="normal">D42</f>
        <v>#N/A</v>
      </c>
      <c r="E43" s="548" t="e">
        <f aca="false" ca="false" dt2D="false" dtr="false" t="normal">E42</f>
        <v>#N/A</v>
      </c>
      <c r="F43" s="694" t="e">
        <f aca="false" ca="false" dt2D="false" dtr="false" t="normal">F42</f>
        <v>#N/A</v>
      </c>
      <c r="G43" s="694" t="n">
        <f aca="false" ca="false" dt2D="false" dtr="false" t="normal">G42</f>
        <v>0</v>
      </c>
      <c r="H43" s="695" t="n"/>
      <c r="I43" s="16" t="n"/>
      <c r="L43" s="244" t="n"/>
      <c r="M43" s="703" t="n"/>
      <c r="N43" s="703" t="n"/>
      <c r="O43" s="703" t="n"/>
      <c r="P43" s="703" t="n"/>
      <c r="Q43" s="703" t="n"/>
      <c r="R43" s="703" t="n"/>
      <c r="S43" s="703" t="n"/>
      <c r="T43" s="703" t="n"/>
      <c r="U43" s="703" t="n"/>
      <c r="V43" s="703" t="n"/>
      <c r="W43" s="703" t="n"/>
      <c r="X43" s="703" t="n"/>
      <c r="Y43" s="703" t="n"/>
      <c r="Z43" s="703" t="n"/>
      <c r="AA43" s="703" t="n"/>
      <c r="AB43" s="703" t="n"/>
      <c r="AC43" s="703" t="n"/>
      <c r="AD43" s="703" t="n"/>
      <c r="AE43" s="703" t="n"/>
      <c r="AF43" s="703" t="n"/>
      <c r="AG43" s="703" t="n"/>
      <c r="AH43" s="703" t="n"/>
      <c r="AI43" s="703" t="n"/>
      <c r="AJ43" s="703" t="n"/>
      <c r="AK43" s="703" t="n"/>
      <c r="AL43" s="703" t="n"/>
      <c r="AM43" s="703" t="n"/>
      <c r="AN43" s="703" t="n"/>
      <c r="AO43" s="703" t="n"/>
      <c r="AP43" s="703" t="n"/>
      <c r="AQ43" s="703" t="n"/>
      <c r="AR43" s="703" t="n"/>
      <c r="AS43" s="703" t="n"/>
      <c r="AT43" s="703" t="n"/>
      <c r="AU43" s="703" t="n"/>
      <c r="AV43" s="703" t="n"/>
      <c r="AW43" s="703" t="n"/>
      <c r="AX43" s="703" t="n"/>
      <c r="AY43" s="703" t="n"/>
      <c r="AZ43" s="703" t="n"/>
      <c r="BA43" s="703" t="n"/>
      <c r="BB43" s="703" t="n"/>
      <c r="BC43" s="703" t="n"/>
      <c r="BD43" s="703" t="n"/>
      <c r="BE43" s="703" t="n"/>
      <c r="BF43" s="703" t="n"/>
      <c r="BG43" s="703" t="n"/>
      <c r="BH43" s="703" t="n"/>
      <c r="BI43" s="703" t="n"/>
      <c r="BJ43" s="703" t="n"/>
      <c r="BK43" s="703" t="n"/>
      <c r="BL43" s="703" t="n"/>
      <c r="BM43" s="703" t="n"/>
      <c r="BN43" s="703" t="n"/>
      <c r="BO43" s="703" t="n"/>
      <c r="BP43" s="703" t="n"/>
      <c r="BQ43" s="703" t="n"/>
      <c r="BR43" s="703" t="n"/>
      <c r="BS43" s="703" t="n"/>
      <c r="BT43" s="703" t="n"/>
    </row>
    <row hidden="true" ht="33" outlineLevel="1" r="44">
      <c r="D44" s="548" t="e">
        <f aca="false" ca="false" dt2D="false" dtr="false" t="normal">D43</f>
        <v>#N/A</v>
      </c>
      <c r="E44" s="548" t="e">
        <f aca="false" ca="false" dt2D="false" dtr="false" t="normal">E43</f>
        <v>#N/A</v>
      </c>
      <c r="F44" s="694" t="e">
        <f aca="false" ca="false" dt2D="false" dtr="false" t="normal">F43</f>
        <v>#N/A</v>
      </c>
      <c r="G44" s="694" t="n">
        <f aca="false" ca="false" dt2D="false" dtr="false" t="normal">G43</f>
        <v>0</v>
      </c>
      <c r="H44" s="695" t="n"/>
      <c r="I44" s="268" t="s">
        <v>829</v>
      </c>
      <c r="L44" s="244" t="n"/>
      <c r="M44" s="244" t="n"/>
      <c r="N44" s="244" t="n"/>
      <c r="O44" s="244" t="n"/>
      <c r="P44" s="244" t="n"/>
      <c r="Q44" s="244" t="n"/>
      <c r="R44" s="244" t="n"/>
      <c r="S44" s="244" t="n"/>
      <c r="T44" s="244" t="n"/>
      <c r="U44" s="244" t="n"/>
      <c r="V44" s="244" t="n"/>
      <c r="W44" s="244" t="n"/>
      <c r="X44" s="244" t="n"/>
      <c r="Y44" s="244" t="n"/>
      <c r="Z44" s="244" t="n"/>
      <c r="AA44" s="244" t="n"/>
      <c r="AB44" s="244" t="n"/>
      <c r="AC44" s="244" t="n"/>
      <c r="AD44" s="244" t="n"/>
      <c r="AE44" s="244" t="n"/>
      <c r="AF44" s="244" t="n"/>
      <c r="AG44" s="244" t="n"/>
      <c r="AH44" s="244" t="n"/>
      <c r="AI44" s="244" t="n"/>
      <c r="AJ44" s="244" t="n"/>
      <c r="AK44" s="244" t="n"/>
      <c r="AL44" s="244" t="n"/>
      <c r="AM44" s="244" t="n"/>
      <c r="AN44" s="244" t="n"/>
      <c r="AO44" s="244" t="n"/>
      <c r="AP44" s="244" t="n"/>
      <c r="AQ44" s="244" t="n"/>
      <c r="AR44" s="244" t="n"/>
      <c r="AS44" s="244" t="n"/>
      <c r="AT44" s="244" t="n"/>
      <c r="AU44" s="244" t="n"/>
      <c r="AV44" s="244" t="n"/>
      <c r="AW44" s="244" t="n"/>
      <c r="AX44" s="244" t="n"/>
      <c r="AY44" s="244" t="n"/>
      <c r="AZ44" s="244" t="n"/>
      <c r="BA44" s="244" t="n"/>
      <c r="BB44" s="244" t="n"/>
      <c r="BC44" s="244" t="n"/>
      <c r="BD44" s="244" t="n"/>
      <c r="BE44" s="244" t="n"/>
      <c r="BF44" s="244" t="n"/>
      <c r="BG44" s="244" t="n"/>
      <c r="BH44" s="244" t="n"/>
      <c r="BI44" s="244" t="n"/>
      <c r="BJ44" s="244" t="n"/>
      <c r="BK44" s="244" t="n"/>
      <c r="BL44" s="244" t="n"/>
      <c r="BM44" s="244" t="n"/>
      <c r="BN44" s="244" t="n"/>
      <c r="BO44" s="244" t="n"/>
      <c r="BP44" s="244" t="n"/>
      <c r="BQ44" s="244" t="n"/>
      <c r="BR44" s="244" t="n"/>
      <c r="BS44" s="244" t="n"/>
      <c r="BT44" s="244" t="n"/>
    </row>
    <row customHeight="true" hidden="true" ht="14.4499998092651" outlineLevel="2" r="45">
      <c r="C45" s="482" t="s">
        <v>488</v>
      </c>
      <c r="D45" s="548" t="e">
        <f aca="false" ca="false" dt2D="false" dtr="false" t="normal">D44</f>
        <v>#N/A</v>
      </c>
      <c r="E45" s="548" t="e">
        <f aca="false" ca="false" dt2D="false" dtr="false" t="normal">E44</f>
        <v>#N/A</v>
      </c>
      <c r="F45" s="694" t="e">
        <f aca="false" ca="false" dt2D="false" dtr="false" t="normal">F44</f>
        <v>#N/A</v>
      </c>
      <c r="G45" s="694" t="n">
        <f aca="false" ca="false" dt2D="false" dtr="false" t="normal">G44</f>
        <v>0</v>
      </c>
      <c r="H45" s="695" t="n"/>
      <c r="I45" s="288" t="s">
        <v>830</v>
      </c>
      <c r="K45" s="701" t="n"/>
      <c r="L45" s="700" t="s">
        <v>820</v>
      </c>
      <c r="M45" s="568" t="n">
        <f aca="false" ca="false" dt2D="false" dtr="false" t="normal">K45</f>
        <v>0</v>
      </c>
      <c r="N45" s="568" t="n">
        <f aca="false" ca="false" dt2D="false" dtr="false" t="normal">M45</f>
        <v>0</v>
      </c>
      <c r="O45" s="568" t="n">
        <f aca="false" ca="false" dt2D="false" dtr="false" t="normal">M45</f>
        <v>0</v>
      </c>
      <c r="P45" s="568" t="n">
        <f aca="false" ca="false" dt2D="false" dtr="false" t="normal">O45</f>
        <v>0</v>
      </c>
      <c r="Q45" s="568" t="n">
        <f aca="false" ca="false" dt2D="false" dtr="false" t="normal">O45</f>
        <v>0</v>
      </c>
      <c r="R45" s="568" t="n">
        <f aca="false" ca="false" dt2D="false" dtr="false" t="normal">Q45</f>
        <v>0</v>
      </c>
      <c r="S45" s="568" t="n">
        <f aca="false" ca="false" dt2D="false" dtr="false" t="normal">Q45</f>
        <v>0</v>
      </c>
      <c r="T45" s="568" t="n">
        <f aca="false" ca="false" dt2D="false" dtr="false" t="normal">S45</f>
        <v>0</v>
      </c>
      <c r="U45" s="568" t="n">
        <f aca="false" ca="false" dt2D="false" dtr="false" t="normal">S45</f>
        <v>0</v>
      </c>
      <c r="V45" s="568" t="n">
        <f aca="false" ca="false" dt2D="false" dtr="false" t="normal">U45</f>
        <v>0</v>
      </c>
      <c r="W45" s="568" t="n">
        <f aca="false" ca="false" dt2D="false" dtr="false" t="normal">U45</f>
        <v>0</v>
      </c>
      <c r="X45" s="568" t="n">
        <f aca="false" ca="false" dt2D="false" dtr="false" t="normal">W45</f>
        <v>0</v>
      </c>
      <c r="Y45" s="568" t="n">
        <f aca="false" ca="false" dt2D="false" dtr="false" t="normal">W45</f>
        <v>0</v>
      </c>
      <c r="Z45" s="568" t="n">
        <f aca="false" ca="false" dt2D="false" dtr="false" t="normal">Y45</f>
        <v>0</v>
      </c>
      <c r="AA45" s="568" t="n">
        <f aca="false" ca="false" dt2D="false" dtr="false" t="normal">Y45</f>
        <v>0</v>
      </c>
      <c r="AB45" s="568" t="n">
        <f aca="false" ca="false" dt2D="false" dtr="false" t="normal">AA45</f>
        <v>0</v>
      </c>
      <c r="AC45" s="568" t="n">
        <f aca="false" ca="false" dt2D="false" dtr="false" t="normal">AA45</f>
        <v>0</v>
      </c>
      <c r="AD45" s="568" t="n">
        <f aca="false" ca="false" dt2D="false" dtr="false" t="normal">AC45</f>
        <v>0</v>
      </c>
      <c r="AE45" s="568" t="n">
        <f aca="false" ca="false" dt2D="false" dtr="false" t="normal">AC45</f>
        <v>0</v>
      </c>
      <c r="AF45" s="568" t="n">
        <f aca="false" ca="false" dt2D="false" dtr="false" t="normal">AE45</f>
        <v>0</v>
      </c>
      <c r="AG45" s="568" t="n">
        <f aca="false" ca="false" dt2D="false" dtr="false" t="normal">AE45</f>
        <v>0</v>
      </c>
      <c r="AH45" s="568" t="n">
        <f aca="false" ca="false" dt2D="false" dtr="false" t="normal">AG45</f>
        <v>0</v>
      </c>
      <c r="AI45" s="568" t="n">
        <f aca="false" ca="false" dt2D="false" dtr="false" t="normal">AG45</f>
        <v>0</v>
      </c>
      <c r="AJ45" s="568" t="n">
        <f aca="false" ca="false" dt2D="false" dtr="false" t="normal">AI45</f>
        <v>0</v>
      </c>
      <c r="AK45" s="568" t="n">
        <f aca="false" ca="false" dt2D="false" dtr="false" t="normal">AI45</f>
        <v>0</v>
      </c>
      <c r="AL45" s="568" t="n">
        <f aca="false" ca="false" dt2D="false" dtr="false" t="normal">AK45</f>
        <v>0</v>
      </c>
      <c r="AM45" s="568" t="n">
        <f aca="false" ca="false" dt2D="false" dtr="false" t="normal">AK45</f>
        <v>0</v>
      </c>
      <c r="AN45" s="568" t="n">
        <f aca="false" ca="false" dt2D="false" dtr="false" t="normal">AM45</f>
        <v>0</v>
      </c>
      <c r="AO45" s="568" t="n">
        <f aca="false" ca="false" dt2D="false" dtr="false" t="normal">AM45</f>
        <v>0</v>
      </c>
      <c r="AP45" s="568" t="n">
        <f aca="false" ca="false" dt2D="false" dtr="false" t="normal">AO45</f>
        <v>0</v>
      </c>
      <c r="AQ45" s="568" t="n">
        <f aca="false" ca="false" dt2D="false" dtr="false" t="normal">AP45</f>
        <v>0</v>
      </c>
      <c r="AR45" s="568" t="n">
        <f aca="false" ca="false" dt2D="false" dtr="false" t="normal">AQ45</f>
        <v>0</v>
      </c>
      <c r="AS45" s="568" t="n">
        <f aca="false" ca="false" dt2D="false" dtr="false" t="normal">AR45</f>
        <v>0</v>
      </c>
      <c r="AT45" s="568" t="n">
        <f aca="false" ca="false" dt2D="false" dtr="false" t="normal">AS45</f>
        <v>0</v>
      </c>
      <c r="AU45" s="568" t="n">
        <f aca="false" ca="false" dt2D="false" dtr="false" t="normal">AT45</f>
        <v>0</v>
      </c>
      <c r="AV45" s="568" t="n">
        <f aca="false" ca="false" dt2D="false" dtr="false" t="normal">AU45</f>
        <v>0</v>
      </c>
      <c r="AW45" s="568" t="n">
        <f aca="false" ca="false" dt2D="false" dtr="false" t="normal">AV45</f>
        <v>0</v>
      </c>
      <c r="AX45" s="568" t="n">
        <f aca="false" ca="false" dt2D="false" dtr="false" t="normal">AW45</f>
        <v>0</v>
      </c>
      <c r="AY45" s="568" t="n">
        <f aca="false" ca="false" dt2D="false" dtr="false" t="normal">AX45</f>
        <v>0</v>
      </c>
      <c r="AZ45" s="568" t="n">
        <f aca="false" ca="false" dt2D="false" dtr="false" t="normal">AY45</f>
        <v>0</v>
      </c>
      <c r="BA45" s="568" t="n">
        <f aca="false" ca="false" dt2D="false" dtr="false" t="normal">AZ45</f>
        <v>0</v>
      </c>
      <c r="BB45" s="568" t="n">
        <f aca="false" ca="false" dt2D="false" dtr="false" t="normal">BA45</f>
        <v>0</v>
      </c>
      <c r="BC45" s="568" t="n">
        <f aca="false" ca="false" dt2D="false" dtr="false" t="normal">BB45</f>
        <v>0</v>
      </c>
      <c r="BD45" s="568" t="n">
        <f aca="false" ca="false" dt2D="false" dtr="false" t="normal">BC45</f>
        <v>0</v>
      </c>
      <c r="BE45" s="568" t="n">
        <f aca="false" ca="false" dt2D="false" dtr="false" t="normal">BD45</f>
        <v>0</v>
      </c>
      <c r="BF45" s="568" t="n">
        <f aca="false" ca="false" dt2D="false" dtr="false" t="normal">BE45</f>
        <v>0</v>
      </c>
      <c r="BG45" s="568" t="n">
        <f aca="false" ca="false" dt2D="false" dtr="false" t="normal">BF45</f>
        <v>0</v>
      </c>
      <c r="BH45" s="568" t="n">
        <f aca="false" ca="false" dt2D="false" dtr="false" t="normal">BG45</f>
        <v>0</v>
      </c>
      <c r="BI45" s="568" t="n">
        <f aca="false" ca="false" dt2D="false" dtr="false" t="normal">BH45</f>
        <v>0</v>
      </c>
      <c r="BJ45" s="568" t="n">
        <f aca="false" ca="false" dt2D="false" dtr="false" t="normal">BI45</f>
        <v>0</v>
      </c>
      <c r="BK45" s="568" t="n">
        <f aca="false" ca="false" dt2D="false" dtr="false" t="normal">BJ45</f>
        <v>0</v>
      </c>
      <c r="BL45" s="568" t="n">
        <f aca="false" ca="false" dt2D="false" dtr="false" t="normal">BK45</f>
        <v>0</v>
      </c>
      <c r="BM45" s="568" t="n">
        <f aca="false" ca="false" dt2D="false" dtr="false" t="normal">BL45</f>
        <v>0</v>
      </c>
      <c r="BN45" s="568" t="n">
        <f aca="false" ca="false" dt2D="false" dtr="false" t="normal">BM45</f>
        <v>0</v>
      </c>
      <c r="BO45" s="568" t="n">
        <f aca="false" ca="false" dt2D="false" dtr="false" t="normal">BN45</f>
        <v>0</v>
      </c>
      <c r="BP45" s="568" t="n">
        <f aca="false" ca="false" dt2D="false" dtr="false" t="normal">BO45</f>
        <v>0</v>
      </c>
      <c r="BQ45" s="568" t="n">
        <f aca="false" ca="false" dt2D="false" dtr="false" t="normal">BP45</f>
        <v>0</v>
      </c>
      <c r="BR45" s="568" t="n">
        <f aca="false" ca="false" dt2D="false" dtr="false" t="normal">BQ45</f>
        <v>0</v>
      </c>
      <c r="BS45" s="568" t="n">
        <f aca="false" ca="false" dt2D="false" dtr="false" t="normal">BR45</f>
        <v>0</v>
      </c>
      <c r="BT45" s="568" t="n">
        <f aca="false" ca="false" dt2D="false" dtr="false" t="normal">BS45</f>
        <v>0</v>
      </c>
    </row>
    <row customHeight="true" hidden="true" ht="28.8999996185303" outlineLevel="2" r="46">
      <c r="D46" s="548" t="e">
        <f aca="false" ca="false" dt2D="false" dtr="false" t="normal">D45</f>
        <v>#N/A</v>
      </c>
      <c r="E46" s="548" t="e">
        <f aca="false" ca="false" dt2D="false" dtr="false" t="normal">E45</f>
        <v>#N/A</v>
      </c>
      <c r="F46" s="694" t="e">
        <f aca="false" ca="false" dt2D="false" dtr="false" t="normal">F45</f>
        <v>#N/A</v>
      </c>
      <c r="G46" s="694" t="n">
        <f aca="false" ca="false" dt2D="false" dtr="false" t="normal">G45</f>
        <v>0</v>
      </c>
      <c r="H46" s="695" t="n"/>
      <c r="I46" s="288" t="s">
        <v>831</v>
      </c>
      <c r="K46" s="40" t="n"/>
      <c r="L46" s="702" t="s">
        <v>822</v>
      </c>
      <c r="M46" s="568" t="n">
        <f aca="false" ca="true" dt2D="false" dtr="false" t="normal">'Макро'!E$91</f>
        <v>0</v>
      </c>
      <c r="N46" s="568" t="n">
        <f aca="false" ca="true" dt2D="false" dtr="false" t="normal">'Макро'!F$91</f>
        <v>0</v>
      </c>
      <c r="O46" s="568" t="n">
        <f aca="false" ca="true" dt2D="false" dtr="false" t="normal">'Макро'!G$91</f>
        <v>0</v>
      </c>
      <c r="P46" s="568" t="n">
        <f aca="false" ca="true" dt2D="false" dtr="false" t="normal">'Макро'!H$91</f>
        <v>0</v>
      </c>
      <c r="Q46" s="568" t="n">
        <f aca="false" ca="true" dt2D="false" dtr="false" t="normal">'Макро'!I$91</f>
        <v>0</v>
      </c>
      <c r="R46" s="568" t="n">
        <f aca="false" ca="true" dt2D="false" dtr="false" t="normal">'Макро'!J$91</f>
        <v>0</v>
      </c>
      <c r="S46" s="568" t="n">
        <f aca="false" ca="true" dt2D="false" dtr="false" t="normal">'Макро'!K$91</f>
        <v>0</v>
      </c>
      <c r="T46" s="568" t="n">
        <f aca="false" ca="true" dt2D="false" dtr="false" t="normal">'Макро'!L$91</f>
        <v>0</v>
      </c>
      <c r="U46" s="568" t="n">
        <f aca="false" ca="true" dt2D="false" dtr="false" t="normal">'Макро'!M$91</f>
        <v>0</v>
      </c>
      <c r="V46" s="568" t="n">
        <f aca="false" ca="true" dt2D="false" dtr="false" t="normal">'Макро'!N$91</f>
        <v>0</v>
      </c>
      <c r="W46" s="568" t="n">
        <f aca="false" ca="true" dt2D="false" dtr="false" t="normal">'Макро'!O$91</f>
        <v>0</v>
      </c>
      <c r="X46" s="568" t="n">
        <f aca="false" ca="true" dt2D="false" dtr="false" t="normal">'Макро'!P$91</f>
        <v>0</v>
      </c>
      <c r="Y46" s="568" t="n">
        <f aca="false" ca="true" dt2D="false" dtr="false" t="normal">'Макро'!Q$91</f>
        <v>0</v>
      </c>
      <c r="Z46" s="568" t="n">
        <f aca="false" ca="true" dt2D="false" dtr="false" t="normal">'Макро'!R$91</f>
        <v>0</v>
      </c>
      <c r="AA46" s="568" t="n">
        <f aca="false" ca="true" dt2D="false" dtr="false" t="normal">'Макро'!S$91</f>
        <v>0</v>
      </c>
      <c r="AB46" s="568" t="n">
        <f aca="false" ca="true" dt2D="false" dtr="false" t="normal">'Макро'!T$91</f>
        <v>0</v>
      </c>
      <c r="AC46" s="568" t="n">
        <f aca="false" ca="true" dt2D="false" dtr="false" t="normal">'Макро'!U$91</f>
        <v>0</v>
      </c>
      <c r="AD46" s="568" t="n">
        <f aca="false" ca="true" dt2D="false" dtr="false" t="normal">'Макро'!V$91</f>
        <v>0</v>
      </c>
      <c r="AE46" s="568" t="n">
        <f aca="false" ca="true" dt2D="false" dtr="false" t="normal">'Макро'!W$91</f>
        <v>0</v>
      </c>
      <c r="AF46" s="568" t="n">
        <f aca="false" ca="true" dt2D="false" dtr="false" t="normal">'Макро'!X$91</f>
        <v>0</v>
      </c>
      <c r="AG46" s="568" t="n">
        <f aca="false" ca="true" dt2D="false" dtr="false" t="normal">'Макро'!Y$91</f>
        <v>0</v>
      </c>
      <c r="AH46" s="568" t="n">
        <f aca="false" ca="true" dt2D="false" dtr="false" t="normal">'Макро'!Z$91</f>
        <v>0</v>
      </c>
      <c r="AI46" s="568" t="n">
        <f aca="false" ca="true" dt2D="false" dtr="false" t="normal">'Макро'!AA$91</f>
        <v>0</v>
      </c>
      <c r="AJ46" s="568" t="n">
        <f aca="false" ca="true" dt2D="false" dtr="false" t="normal">'Макро'!AB$91</f>
        <v>0</v>
      </c>
      <c r="AK46" s="568" t="n">
        <f aca="false" ca="true" dt2D="false" dtr="false" t="normal">'Макро'!AC$91</f>
        <v>0</v>
      </c>
      <c r="AL46" s="568" t="n">
        <f aca="false" ca="true" dt2D="false" dtr="false" t="normal">'Макро'!AD$91</f>
        <v>0</v>
      </c>
      <c r="AM46" s="568" t="n">
        <f aca="false" ca="true" dt2D="false" dtr="false" t="normal">'Макро'!AE$91</f>
        <v>0</v>
      </c>
      <c r="AN46" s="568" t="n">
        <f aca="false" ca="true" dt2D="false" dtr="false" t="normal">'Макро'!AF$91</f>
        <v>0</v>
      </c>
      <c r="AO46" s="568" t="n">
        <f aca="false" ca="true" dt2D="false" dtr="false" t="normal">'Макро'!AG$91</f>
        <v>0</v>
      </c>
      <c r="AP46" s="568" t="n">
        <f aca="false" ca="true" dt2D="false" dtr="false" t="normal">'Макро'!AH$91</f>
        <v>0</v>
      </c>
      <c r="AQ46" s="568" t="n">
        <f aca="false" ca="true" dt2D="false" dtr="false" t="normal">'Макро'!AI$91</f>
        <v>0</v>
      </c>
      <c r="AR46" s="568" t="n">
        <f aca="false" ca="true" dt2D="false" dtr="false" t="normal">'Макро'!AJ$91</f>
        <v>0</v>
      </c>
      <c r="AS46" s="568" t="n">
        <f aca="false" ca="true" dt2D="false" dtr="false" t="normal">'Макро'!AK$91</f>
        <v>0</v>
      </c>
      <c r="AT46" s="568" t="n">
        <f aca="false" ca="true" dt2D="false" dtr="false" t="normal">'Макро'!AL$91</f>
        <v>0</v>
      </c>
      <c r="AU46" s="568" t="n">
        <f aca="false" ca="true" dt2D="false" dtr="false" t="normal">'Макро'!AM$91</f>
        <v>0</v>
      </c>
      <c r="AV46" s="568" t="n">
        <f aca="false" ca="true" dt2D="false" dtr="false" t="normal">'Макро'!AN$91</f>
        <v>0</v>
      </c>
      <c r="AW46" s="568" t="n">
        <f aca="false" ca="true" dt2D="false" dtr="false" t="normal">'Макро'!AO$91</f>
        <v>0</v>
      </c>
      <c r="AX46" s="568" t="n">
        <f aca="false" ca="true" dt2D="false" dtr="false" t="normal">'Макро'!AP$91</f>
        <v>0</v>
      </c>
      <c r="AY46" s="568" t="n">
        <f aca="false" ca="true" dt2D="false" dtr="false" t="normal">'Макро'!AQ$91</f>
        <v>0</v>
      </c>
      <c r="AZ46" s="568" t="n">
        <f aca="false" ca="true" dt2D="false" dtr="false" t="normal">'Макро'!AR$91</f>
        <v>0</v>
      </c>
      <c r="BA46" s="568" t="n">
        <f aca="false" ca="true" dt2D="false" dtr="false" t="normal">'Макро'!AS$91</f>
        <v>0</v>
      </c>
      <c r="BB46" s="568" t="n">
        <f aca="false" ca="true" dt2D="false" dtr="false" t="normal">'Макро'!AT$91</f>
        <v>0</v>
      </c>
      <c r="BC46" s="568" t="n">
        <f aca="false" ca="true" dt2D="false" dtr="false" t="normal">'Макро'!AU$91</f>
        <v>0</v>
      </c>
      <c r="BD46" s="568" t="n">
        <f aca="false" ca="true" dt2D="false" dtr="false" t="normal">'Макро'!AV$91</f>
        <v>0</v>
      </c>
      <c r="BE46" s="568" t="n">
        <f aca="false" ca="true" dt2D="false" dtr="false" t="normal">'Макро'!AW$91</f>
        <v>0</v>
      </c>
      <c r="BF46" s="568" t="n">
        <f aca="false" ca="true" dt2D="false" dtr="false" t="normal">'Макро'!AX$91</f>
        <v>0</v>
      </c>
      <c r="BG46" s="568" t="n">
        <f aca="false" ca="true" dt2D="false" dtr="false" t="normal">'Макро'!AY$91</f>
        <v>0</v>
      </c>
      <c r="BH46" s="568" t="n">
        <f aca="false" ca="true" dt2D="false" dtr="false" t="normal">'Макро'!AZ$91</f>
        <v>0</v>
      </c>
      <c r="BI46" s="568" t="n">
        <f aca="false" ca="true" dt2D="false" dtr="false" t="normal">'Макро'!BA$91</f>
        <v>0</v>
      </c>
      <c r="BJ46" s="568" t="n">
        <f aca="false" ca="true" dt2D="false" dtr="false" t="normal">'Макро'!BB$91</f>
        <v>0</v>
      </c>
      <c r="BK46" s="568" t="n">
        <f aca="false" ca="true" dt2D="false" dtr="false" t="normal">'Макро'!BC$91</f>
        <v>0</v>
      </c>
      <c r="BL46" s="568" t="n">
        <f aca="false" ca="true" dt2D="false" dtr="false" t="normal">'Макро'!BD$91</f>
        <v>0</v>
      </c>
      <c r="BM46" s="568" t="n">
        <f aca="false" ca="true" dt2D="false" dtr="false" t="normal">'Макро'!BE$91</f>
        <v>0</v>
      </c>
      <c r="BN46" s="568" t="n">
        <f aca="false" ca="true" dt2D="false" dtr="false" t="normal">'Макро'!BF$91</f>
        <v>0</v>
      </c>
      <c r="BO46" s="568" t="n">
        <f aca="false" ca="true" dt2D="false" dtr="false" t="normal">'Макро'!BG$91</f>
        <v>0</v>
      </c>
      <c r="BP46" s="568" t="n">
        <f aca="false" ca="true" dt2D="false" dtr="false" t="normal">'Макро'!BH$91</f>
        <v>0</v>
      </c>
      <c r="BQ46" s="568" t="n">
        <f aca="false" ca="true" dt2D="false" dtr="false" t="normal">'Макро'!BI$91</f>
        <v>0</v>
      </c>
      <c r="BR46" s="568" t="n">
        <f aca="false" ca="true" dt2D="false" dtr="false" t="normal">'Макро'!BJ$91</f>
        <v>0</v>
      </c>
      <c r="BS46" s="568" t="n">
        <f aca="false" ca="true" dt2D="false" dtr="false" t="normal">'Макро'!BK$91</f>
        <v>0</v>
      </c>
      <c r="BT46" s="568" t="n">
        <f aca="false" ca="true" dt2D="false" dtr="false" t="normal">'Макро'!BL$91</f>
        <v>0</v>
      </c>
    </row>
    <row customHeight="true" hidden="true" ht="28.8999996185303" outlineLevel="1" r="47">
      <c r="A47" s="482" t="s">
        <v>809</v>
      </c>
      <c r="B47" s="482" t="s">
        <v>810</v>
      </c>
      <c r="C47" s="482" t="s">
        <v>200</v>
      </c>
      <c r="D47" s="548" t="e">
        <f aca="false" ca="false" dt2D="false" dtr="false" t="normal">D46</f>
        <v>#N/A</v>
      </c>
      <c r="E47" s="548" t="e">
        <f aca="false" ca="false" dt2D="false" dtr="false" t="normal">E46</f>
        <v>#N/A</v>
      </c>
      <c r="F47" s="694" t="e">
        <f aca="false" ca="false" dt2D="false" dtr="false" t="normal">F46</f>
        <v>#N/A</v>
      </c>
      <c r="G47" s="694" t="n">
        <f aca="false" ca="false" dt2D="false" dtr="false" t="normal">G46</f>
        <v>0</v>
      </c>
      <c r="H47" s="695" t="n"/>
      <c r="I47" s="285" t="s">
        <v>832</v>
      </c>
      <c r="J47" s="252" t="n"/>
      <c r="K47" s="252" t="n"/>
      <c r="L47" s="235" t="n">
        <f aca="false" ca="true" dt2D="false" dtr="false" t="normal">SUM(M47:BT47)</f>
        <v>0</v>
      </c>
      <c r="M47" s="235" t="n">
        <f aca="false" ca="true" dt2D="false" dtr="false" t="normal">M45*M46*'Периоды'!L$42</f>
        <v>0</v>
      </c>
      <c r="N47" s="235" t="n">
        <f aca="false" ca="true" dt2D="false" dtr="false" t="normal">N45*N46*'Периоды'!M$42</f>
        <v>0</v>
      </c>
      <c r="O47" s="235" t="n">
        <f aca="false" ca="true" dt2D="false" dtr="false" t="normal">O45*O46*'Периоды'!N$42</f>
        <v>0</v>
      </c>
      <c r="P47" s="235" t="n">
        <f aca="false" ca="true" dt2D="false" dtr="false" t="normal">P45*P46*'Периоды'!O$42</f>
        <v>0</v>
      </c>
      <c r="Q47" s="235" t="n">
        <f aca="false" ca="true" dt2D="false" dtr="false" t="normal">Q45*Q46*'Периоды'!P$42</f>
        <v>0</v>
      </c>
      <c r="R47" s="235" t="n">
        <f aca="false" ca="true" dt2D="false" dtr="false" t="normal">R45*R46*'Периоды'!Q$42</f>
        <v>0</v>
      </c>
      <c r="S47" s="235" t="n">
        <f aca="false" ca="true" dt2D="false" dtr="false" t="normal">S45*S46*'Периоды'!R$42</f>
        <v>0</v>
      </c>
      <c r="T47" s="235" t="n">
        <f aca="false" ca="true" dt2D="false" dtr="false" t="normal">T45*T46*'Периоды'!S$42</f>
        <v>0</v>
      </c>
      <c r="U47" s="235" t="n">
        <f aca="false" ca="true" dt2D="false" dtr="false" t="normal">U45*U46*'Периоды'!T$42</f>
        <v>0</v>
      </c>
      <c r="V47" s="235" t="n">
        <f aca="false" ca="true" dt2D="false" dtr="false" t="normal">V45*V46*'Периоды'!U$42</f>
        <v>0</v>
      </c>
      <c r="W47" s="235" t="n">
        <f aca="false" ca="true" dt2D="false" dtr="false" t="normal">W45*W46*'Периоды'!V$42</f>
        <v>0</v>
      </c>
      <c r="X47" s="235" t="n">
        <f aca="false" ca="true" dt2D="false" dtr="false" t="normal">X45*X46*'Периоды'!W$42</f>
        <v>0</v>
      </c>
      <c r="Y47" s="235" t="n">
        <f aca="false" ca="true" dt2D="false" dtr="false" t="normal">Y45*Y46*'Периоды'!X$42</f>
        <v>0</v>
      </c>
      <c r="Z47" s="235" t="n">
        <f aca="false" ca="true" dt2D="false" dtr="false" t="normal">Z45*Z46*'Периоды'!Y$42</f>
        <v>0</v>
      </c>
      <c r="AA47" s="235" t="n">
        <f aca="false" ca="true" dt2D="false" dtr="false" t="normal">AA45*AA46*'Периоды'!Z$42</f>
        <v>0</v>
      </c>
      <c r="AB47" s="235" t="n">
        <f aca="false" ca="true" dt2D="false" dtr="false" t="normal">AB45*AB46*'Периоды'!AA$42</f>
        <v>0</v>
      </c>
      <c r="AC47" s="235" t="n">
        <f aca="false" ca="true" dt2D="false" dtr="false" t="normal">AC45*AC46*'Периоды'!AB$42</f>
        <v>0</v>
      </c>
      <c r="AD47" s="235" t="n">
        <f aca="false" ca="true" dt2D="false" dtr="false" t="normal">AD45*AD46*'Периоды'!AC$42</f>
        <v>0</v>
      </c>
      <c r="AE47" s="235" t="n">
        <f aca="false" ca="true" dt2D="false" dtr="false" t="normal">AE45*AE46*'Периоды'!AD$42</f>
        <v>0</v>
      </c>
      <c r="AF47" s="235" t="n">
        <f aca="false" ca="true" dt2D="false" dtr="false" t="normal">AF45*AF46*'Периоды'!AE$42</f>
        <v>0</v>
      </c>
      <c r="AG47" s="235" t="n">
        <f aca="false" ca="true" dt2D="false" dtr="false" t="normal">AG45*AG46*'Периоды'!AF$42</f>
        <v>0</v>
      </c>
      <c r="AH47" s="235" t="n">
        <f aca="false" ca="true" dt2D="false" dtr="false" t="normal">AH45*AH46*'Периоды'!AG$42</f>
        <v>0</v>
      </c>
      <c r="AI47" s="235" t="n">
        <f aca="false" ca="true" dt2D="false" dtr="false" t="normal">AI45*AI46*'Периоды'!AH$42</f>
        <v>0</v>
      </c>
      <c r="AJ47" s="235" t="n">
        <f aca="false" ca="true" dt2D="false" dtr="false" t="normal">AJ45*AJ46*'Периоды'!AI$42</f>
        <v>0</v>
      </c>
      <c r="AK47" s="235" t="n">
        <f aca="false" ca="true" dt2D="false" dtr="false" t="normal">AK45*AK46*'Периоды'!AJ$42</f>
        <v>0</v>
      </c>
      <c r="AL47" s="235" t="n">
        <f aca="false" ca="true" dt2D="false" dtr="false" t="normal">AL45*AL46*'Периоды'!AK$42</f>
        <v>0</v>
      </c>
      <c r="AM47" s="235" t="n">
        <f aca="false" ca="true" dt2D="false" dtr="false" t="normal">AM45*AM46*'Периоды'!AL$42</f>
        <v>0</v>
      </c>
      <c r="AN47" s="235" t="n">
        <f aca="false" ca="true" dt2D="false" dtr="false" t="normal">AN45*AN46*'Периоды'!AM$42</f>
        <v>0</v>
      </c>
      <c r="AO47" s="235" t="n">
        <f aca="false" ca="true" dt2D="false" dtr="false" t="normal">AO45*AO46*'Периоды'!AN$42</f>
        <v>0</v>
      </c>
      <c r="AP47" s="235" t="n">
        <f aca="false" ca="true" dt2D="false" dtr="false" t="normal">AP45*AP46*'Периоды'!AO$42</f>
        <v>0</v>
      </c>
      <c r="AQ47" s="235" t="n">
        <f aca="false" ca="true" dt2D="false" dtr="false" t="normal">AQ45*AQ46*'Периоды'!AP$42</f>
        <v>0</v>
      </c>
      <c r="AR47" s="235" t="n">
        <f aca="false" ca="true" dt2D="false" dtr="false" t="normal">AR45*AR46*'Периоды'!AQ$42</f>
        <v>0</v>
      </c>
      <c r="AS47" s="235" t="n">
        <f aca="false" ca="true" dt2D="false" dtr="false" t="normal">AS45*AS46*'Периоды'!AR$42</f>
        <v>0</v>
      </c>
      <c r="AT47" s="235" t="n">
        <f aca="false" ca="true" dt2D="false" dtr="false" t="normal">AT45*AT46*'Периоды'!AS$42</f>
        <v>0</v>
      </c>
      <c r="AU47" s="235" t="n">
        <f aca="false" ca="true" dt2D="false" dtr="false" t="normal">AU45*AU46*'Периоды'!AT$42</f>
        <v>0</v>
      </c>
      <c r="AV47" s="235" t="n">
        <f aca="false" ca="true" dt2D="false" dtr="false" t="normal">AV45*AV46*'Периоды'!AU$42</f>
        <v>0</v>
      </c>
      <c r="AW47" s="235" t="n">
        <f aca="false" ca="true" dt2D="false" dtr="false" t="normal">AW45*AW46*'Периоды'!AV$42</f>
        <v>0</v>
      </c>
      <c r="AX47" s="235" t="n">
        <f aca="false" ca="true" dt2D="false" dtr="false" t="normal">AX45*AX46*'Периоды'!AW$42</f>
        <v>0</v>
      </c>
      <c r="AY47" s="235" t="n">
        <f aca="false" ca="true" dt2D="false" dtr="false" t="normal">AY45*AY46*'Периоды'!AX$42</f>
        <v>0</v>
      </c>
      <c r="AZ47" s="235" t="n">
        <f aca="false" ca="true" dt2D="false" dtr="false" t="normal">AZ45*AZ46*'Периоды'!AY$42</f>
        <v>0</v>
      </c>
      <c r="BA47" s="235" t="n">
        <f aca="false" ca="true" dt2D="false" dtr="false" t="normal">BA45*BA46*'Периоды'!AZ$42</f>
        <v>0</v>
      </c>
      <c r="BB47" s="235" t="n">
        <f aca="false" ca="true" dt2D="false" dtr="false" t="normal">BB45*BB46*'Периоды'!BA$42</f>
        <v>0</v>
      </c>
      <c r="BC47" s="235" t="n">
        <f aca="false" ca="true" dt2D="false" dtr="false" t="normal">BC45*BC46*'Периоды'!BB$42</f>
        <v>0</v>
      </c>
      <c r="BD47" s="235" t="n">
        <f aca="false" ca="true" dt2D="false" dtr="false" t="normal">BD45*BD46*'Периоды'!BC$42</f>
        <v>0</v>
      </c>
      <c r="BE47" s="235" t="n">
        <f aca="false" ca="true" dt2D="false" dtr="false" t="normal">BE45*BE46*'Периоды'!BD$42</f>
        <v>0</v>
      </c>
      <c r="BF47" s="235" t="n">
        <f aca="false" ca="true" dt2D="false" dtr="false" t="normal">BF45*BF46*'Периоды'!BE$42</f>
        <v>0</v>
      </c>
      <c r="BG47" s="235" t="n">
        <f aca="false" ca="true" dt2D="false" dtr="false" t="normal">BG45*BG46*'Периоды'!BF$42</f>
        <v>0</v>
      </c>
      <c r="BH47" s="235" t="n">
        <f aca="false" ca="true" dt2D="false" dtr="false" t="normal">BH45*BH46*'Периоды'!BG$42</f>
        <v>0</v>
      </c>
      <c r="BI47" s="235" t="n">
        <f aca="false" ca="true" dt2D="false" dtr="false" t="normal">BI45*BI46*'Периоды'!BH$42</f>
        <v>0</v>
      </c>
      <c r="BJ47" s="235" t="n">
        <f aca="false" ca="true" dt2D="false" dtr="false" t="normal">BJ45*BJ46*'Периоды'!BI$42</f>
        <v>0</v>
      </c>
      <c r="BK47" s="235" t="n">
        <f aca="false" ca="true" dt2D="false" dtr="false" t="normal">BK45*BK46*'Периоды'!BJ$42</f>
        <v>0</v>
      </c>
      <c r="BL47" s="235" t="n">
        <f aca="false" ca="true" dt2D="false" dtr="false" t="normal">BL45*BL46*'Периоды'!BK$42</f>
        <v>0</v>
      </c>
      <c r="BM47" s="235" t="n">
        <f aca="false" ca="true" dt2D="false" dtr="false" t="normal">BM45*BM46*'Периоды'!BL$42</f>
        <v>0</v>
      </c>
      <c r="BN47" s="235" t="n">
        <f aca="false" ca="true" dt2D="false" dtr="false" t="normal">BN45*BN46*'Периоды'!BM$42</f>
        <v>0</v>
      </c>
      <c r="BO47" s="235" t="n">
        <f aca="false" ca="true" dt2D="false" dtr="false" t="normal">BO45*BO46*'Периоды'!BN$42</f>
        <v>0</v>
      </c>
      <c r="BP47" s="235" t="n">
        <f aca="false" ca="true" dt2D="false" dtr="false" t="normal">BP45*BP46*'Периоды'!BO$42</f>
        <v>0</v>
      </c>
      <c r="BQ47" s="235" t="n">
        <f aca="false" ca="true" dt2D="false" dtr="false" t="normal">BQ45*BQ46*'Периоды'!BP$42</f>
        <v>0</v>
      </c>
      <c r="BR47" s="235" t="n">
        <f aca="false" ca="true" dt2D="false" dtr="false" t="normal">BR45*BR46*'Периоды'!BQ$42</f>
        <v>0</v>
      </c>
      <c r="BS47" s="235" t="n">
        <f aca="false" ca="true" dt2D="false" dtr="false" t="normal">BS45*BS46*'Периоды'!BR$42</f>
        <v>0</v>
      </c>
      <c r="BT47" s="235" t="n">
        <f aca="false" ca="true" dt2D="false" dtr="false" t="normal">BT45*BT46*'Периоды'!BS$42</f>
        <v>0</v>
      </c>
    </row>
    <row customHeight="true" hidden="true" ht="14.4499998092651" outlineLevel="1" r="48">
      <c r="A48" s="482" t="s">
        <v>809</v>
      </c>
      <c r="B48" s="482" t="s">
        <v>810</v>
      </c>
      <c r="C48" s="482" t="s">
        <v>462</v>
      </c>
      <c r="D48" s="548" t="e">
        <f aca="false" ca="false" dt2D="false" dtr="false" t="normal">D47</f>
        <v>#N/A</v>
      </c>
      <c r="E48" s="548" t="e">
        <f aca="false" ca="false" dt2D="false" dtr="false" t="normal">E47</f>
        <v>#N/A</v>
      </c>
      <c r="F48" s="694" t="e">
        <f aca="false" ca="false" dt2D="false" dtr="false" t="normal">F47</f>
        <v>#N/A</v>
      </c>
      <c r="G48" s="694" t="n">
        <f aca="false" ca="false" dt2D="false" dtr="false" t="normal">G47</f>
        <v>0</v>
      </c>
      <c r="H48" s="695" t="n"/>
      <c r="I48" s="285" t="s">
        <v>833</v>
      </c>
      <c r="J48" s="252" t="n"/>
      <c r="K48" s="417" t="str">
        <f aca="false" ca="false" dt2D="false" dtr="false" t="normal">VLOOKUP(I26, 'Допущения'!$B$66:$F$72, 5, 0)</f>
        <v>Да</v>
      </c>
      <c r="L48" s="235" t="n">
        <f aca="false" ca="true" dt2D="false" dtr="false" t="normal">SUM(M48:BT48)</f>
        <v>0</v>
      </c>
      <c r="M48" s="235" t="n">
        <f aca="false" ca="true" dt2D="false" dtr="false" t="normal">IF($K48="нет", M47*('Макро'!E$69+'Макро'!E$71), M45*'Макро'!E$93*('Макро'!E$69+'Макро'!E$71)+(M47-M45*'Макро'!E$93)*('Макро'!E$70+'Макро'!E$71))</f>
        <v>0</v>
      </c>
      <c r="N48" s="235" t="n">
        <f aca="false" ca="true" dt2D="false" dtr="false" t="normal">IF($K48="нет", N47*('Макро'!F$69+'Макро'!F$71), N45*'Макро'!F$93*('Макро'!F$69+'Макро'!F$71)+(N47-N45*'Макро'!F$93)*('Макро'!F$70+'Макро'!F$71))</f>
        <v>0</v>
      </c>
      <c r="O48" s="235" t="n">
        <f aca="false" ca="true" dt2D="false" dtr="false" t="normal">IF($K48="нет", O47*('Макро'!G$69+'Макро'!G$71), O45*'Макро'!G$93*('Макро'!G$69+'Макро'!G$71)+(O47-O45*'Макро'!G$93)*('Макро'!G$70+'Макро'!G$71))</f>
        <v>0</v>
      </c>
      <c r="P48" s="235" t="n">
        <f aca="false" ca="true" dt2D="false" dtr="false" t="normal">IF($K48="нет", P47*('Макро'!H$69+'Макро'!H$71), P45*'Макро'!H$93*('Макро'!H$69+'Макро'!H$71)+(P47-P45*'Макро'!H$93)*('Макро'!H$70+'Макро'!H$71))</f>
        <v>0</v>
      </c>
      <c r="Q48" s="235" t="n">
        <f aca="false" ca="true" dt2D="false" dtr="false" t="normal">IF($K48="нет", Q47*('Макро'!I$69+'Макро'!I$71), Q45*'Макро'!I$93*('Макро'!I$69+'Макро'!I$71)+(Q47-Q45*'Макро'!I$93)*('Макро'!I$70+'Макро'!I$71))</f>
        <v>0</v>
      </c>
      <c r="R48" s="235" t="n">
        <f aca="false" ca="true" dt2D="false" dtr="false" t="normal">IF($K48="нет", R47*('Макро'!J$69+'Макро'!J$71), R45*'Макро'!J$93*('Макро'!J$69+'Макро'!J$71)+(R47-R45*'Макро'!J$93)*('Макро'!J$70+'Макро'!J$71))</f>
        <v>0</v>
      </c>
      <c r="S48" s="235" t="n">
        <f aca="false" ca="true" dt2D="false" dtr="false" t="normal">IF($K48="нет", S47*('Макро'!K$69+'Макро'!K$71), S45*'Макро'!K$93*('Макро'!K$69+'Макро'!K$71)+(S47-S45*'Макро'!K$93)*('Макро'!K$70+'Макро'!K$71))</f>
        <v>0</v>
      </c>
      <c r="T48" s="235" t="n">
        <f aca="false" ca="true" dt2D="false" dtr="false" t="normal">IF($K48="нет", T47*('Макро'!L$69+'Макро'!L$71), T45*'Макро'!L$93*('Макро'!L$69+'Макро'!L$71)+(T47-T45*'Макро'!L$93)*('Макро'!L$70+'Макро'!L$71))</f>
        <v>0</v>
      </c>
      <c r="U48" s="235" t="n">
        <f aca="false" ca="true" dt2D="false" dtr="false" t="normal">IF($K48="нет", U47*('Макро'!M$69+'Макро'!M$71), U45*'Макро'!M$93*('Макро'!M$69+'Макро'!M$71)+(U47-U45*'Макро'!M$93)*('Макро'!M$70+'Макро'!M$71))</f>
        <v>0</v>
      </c>
      <c r="V48" s="235" t="n">
        <f aca="false" ca="true" dt2D="false" dtr="false" t="normal">IF($K48="нет", V47*('Макро'!N$69+'Макро'!N$71), V45*'Макро'!N$93*('Макро'!N$69+'Макро'!N$71)+(V47-V45*'Макро'!N$93)*('Макро'!N$70+'Макро'!N$71))</f>
        <v>0</v>
      </c>
      <c r="W48" s="235" t="n">
        <f aca="false" ca="true" dt2D="false" dtr="false" t="normal">IF($K48="нет", W47*('Макро'!O$69+'Макро'!O$71), W45*'Макро'!O$93*('Макро'!O$69+'Макро'!O$71)+(W47-W45*'Макро'!O$93)*('Макро'!O$70+'Макро'!O$71))</f>
        <v>0</v>
      </c>
      <c r="X48" s="235" t="n">
        <f aca="false" ca="true" dt2D="false" dtr="false" t="normal">IF($K48="нет", X47*('Макро'!P$69+'Макро'!P$71), X45*'Макро'!P$93*('Макро'!P$69+'Макро'!P$71)+(X47-X45*'Макро'!P$93)*('Макро'!P$70+'Макро'!P$71))</f>
        <v>0</v>
      </c>
      <c r="Y48" s="235" t="n">
        <f aca="false" ca="true" dt2D="false" dtr="false" t="normal">IF($K48="нет", Y47*('Макро'!Q$69+'Макро'!Q$71), Y45*'Макро'!Q$93*('Макро'!Q$69+'Макро'!Q$71)+(Y47-Y45*'Макро'!Q$93)*('Макро'!Q$70+'Макро'!Q$71))</f>
        <v>0</v>
      </c>
      <c r="Z48" s="235" t="n">
        <f aca="false" ca="true" dt2D="false" dtr="false" t="normal">IF($K48="нет", Z47*('Макро'!R$69+'Макро'!R$71), Z45*'Макро'!R$93*('Макро'!R$69+'Макро'!R$71)+(Z47-Z45*'Макро'!R$93)*('Макро'!R$70+'Макро'!R$71))</f>
        <v>0</v>
      </c>
      <c r="AA48" s="235" t="n">
        <f aca="false" ca="true" dt2D="false" dtr="false" t="normal">IF($K48="нет", AA47*('Макро'!S$69+'Макро'!S$71), AA45*'Макро'!S$93*('Макро'!S$69+'Макро'!S$71)+(AA47-AA45*'Макро'!S$93)*('Макро'!S$70+'Макро'!S$71))</f>
        <v>0</v>
      </c>
      <c r="AB48" s="235" t="n">
        <f aca="false" ca="true" dt2D="false" dtr="false" t="normal">IF($K48="нет", AB47*('Макро'!T$69+'Макро'!T$71), AB45*'Макро'!T$93*('Макро'!T$69+'Макро'!T$71)+(AB47-AB45*'Макро'!T$93)*('Макро'!T$70+'Макро'!T$71))</f>
        <v>0</v>
      </c>
      <c r="AC48" s="235" t="n">
        <f aca="false" ca="true" dt2D="false" dtr="false" t="normal">IF($K48="нет", AC47*('Макро'!U$69+'Макро'!U$71), AC45*'Макро'!U$93*('Макро'!U$69+'Макро'!U$71)+(AC47-AC45*'Макро'!U$93)*('Макро'!U$70+'Макро'!U$71))</f>
        <v>0</v>
      </c>
      <c r="AD48" s="235" t="n">
        <f aca="false" ca="true" dt2D="false" dtr="false" t="normal">IF($K48="нет", AD47*('Макро'!V$69+'Макро'!V$71), AD45*'Макро'!V$93*('Макро'!V$69+'Макро'!V$71)+(AD47-AD45*'Макро'!V$93)*('Макро'!V$70+'Макро'!V$71))</f>
        <v>0</v>
      </c>
      <c r="AE48" s="235" t="n">
        <f aca="false" ca="true" dt2D="false" dtr="false" t="normal">IF($K48="нет", AE47*('Макро'!W$69+'Макро'!W$71), AE45*'Макро'!W$93*('Макро'!W$69+'Макро'!W$71)+(AE47-AE45*'Макро'!W$93)*('Макро'!W$70+'Макро'!W$71))</f>
        <v>0</v>
      </c>
      <c r="AF48" s="235" t="n">
        <f aca="false" ca="true" dt2D="false" dtr="false" t="normal">IF($K48="нет", AF47*('Макро'!X$69+'Макро'!X$71), AF45*'Макро'!X$93*('Макро'!X$69+'Макро'!X$71)+(AF47-AF45*'Макро'!X$93)*('Макро'!X$70+'Макро'!X$71))</f>
        <v>0</v>
      </c>
      <c r="AG48" s="235" t="n">
        <f aca="false" ca="true" dt2D="false" dtr="false" t="normal">IF($K48="нет", AG47*('Макро'!Y$69+'Макро'!Y$71), AG45*'Макро'!Y$93*('Макро'!Y$69+'Макро'!Y$71)+(AG47-AG45*'Макро'!Y$93)*('Макро'!Y$70+'Макро'!Y$71))</f>
        <v>0</v>
      </c>
      <c r="AH48" s="235" t="n">
        <f aca="false" ca="true" dt2D="false" dtr="false" t="normal">IF($K48="нет", AH47*('Макро'!Z$69+'Макро'!Z$71), AH45*'Макро'!Z$93*('Макро'!Z$69+'Макро'!Z$71)+(AH47-AH45*'Макро'!Z$93)*('Макро'!Z$70+'Макро'!Z$71))</f>
        <v>0</v>
      </c>
      <c r="AI48" s="235" t="n">
        <f aca="false" ca="true" dt2D="false" dtr="false" t="normal">IF($K48="нет", AI47*('Макро'!AA$69+'Макро'!AA$71), AI45*'Макро'!AA$93*('Макро'!AA$69+'Макро'!AA$71)+(AI47-AI45*'Макро'!AA$93)*('Макро'!AA$70+'Макро'!AA$71))</f>
        <v>0</v>
      </c>
      <c r="AJ48" s="235" t="n">
        <f aca="false" ca="true" dt2D="false" dtr="false" t="normal">IF($K48="нет", AJ47*('Макро'!AB$69+'Макро'!AB$71), AJ45*'Макро'!AB$93*('Макро'!AB$69+'Макро'!AB$71)+(AJ47-AJ45*'Макро'!AB$93)*('Макро'!AB$70+'Макро'!AB$71))</f>
        <v>0</v>
      </c>
      <c r="AK48" s="235" t="n">
        <f aca="false" ca="true" dt2D="false" dtr="false" t="normal">IF($K48="нет", AK47*('Макро'!AC$69+'Макро'!AC$71), AK45*'Макро'!AC$93*('Макро'!AC$69+'Макро'!AC$71)+(AK47-AK45*'Макро'!AC$93)*('Макро'!AC$70+'Макро'!AC$71))</f>
        <v>0</v>
      </c>
      <c r="AL48" s="235" t="n">
        <f aca="false" ca="true" dt2D="false" dtr="false" t="normal">IF($K48="нет", AL47*('Макро'!AD$69+'Макро'!AD$71), AL45*'Макро'!AD$93*('Макро'!AD$69+'Макро'!AD$71)+(AL47-AL45*'Макро'!AD$93)*('Макро'!AD$70+'Макро'!AD$71))</f>
        <v>0</v>
      </c>
      <c r="AM48" s="235" t="n">
        <f aca="false" ca="true" dt2D="false" dtr="false" t="normal">IF($K48="нет", AM47*('Макро'!AE$69+'Макро'!AE$71), AM45*'Макро'!AE$93*('Макро'!AE$69+'Макро'!AE$71)+(AM47-AM45*'Макро'!AE$93)*('Макро'!AE$70+'Макро'!AE$71))</f>
        <v>0</v>
      </c>
      <c r="AN48" s="235" t="n">
        <f aca="false" ca="true" dt2D="false" dtr="false" t="normal">IF($K48="нет", AN47*('Макро'!AF$69+'Макро'!AF$71), AN45*'Макро'!AF$93*('Макро'!AF$69+'Макро'!AF$71)+(AN47-AN45*'Макро'!AF$93)*('Макро'!AF$70+'Макро'!AF$71))</f>
        <v>0</v>
      </c>
      <c r="AO48" s="235" t="n">
        <f aca="false" ca="true" dt2D="false" dtr="false" t="normal">IF($K48="нет", AO47*('Макро'!AG$69+'Макро'!AG$71), AO45*'Макро'!AG$93*('Макро'!AG$69+'Макро'!AG$71)+(AO47-AO45*'Макро'!AG$93)*('Макро'!AG$70+'Макро'!AG$71))</f>
        <v>0</v>
      </c>
      <c r="AP48" s="235" t="n">
        <f aca="false" ca="true" dt2D="false" dtr="false" t="normal">IF($K48="нет", AP47*('Макро'!AH$69+'Макро'!AH$71), AP45*'Макро'!AH$93*('Макро'!AH$69+'Макро'!AH$71)+(AP47-AP45*'Макро'!AH$93)*('Макро'!AH$70+'Макро'!AH$71))</f>
        <v>0</v>
      </c>
      <c r="AQ48" s="235" t="n">
        <f aca="false" ca="true" dt2D="false" dtr="false" t="normal">IF($K48="нет", AQ47*('Макро'!AI$69+'Макро'!AI$71), AQ45*'Макро'!AI$93*('Макро'!AI$69+'Макро'!AI$71)+(AQ47-AQ45*'Макро'!AI$93)*('Макро'!AI$70+'Макро'!AI$71))</f>
        <v>0</v>
      </c>
      <c r="AR48" s="235" t="n">
        <f aca="false" ca="true" dt2D="false" dtr="false" t="normal">IF($K48="нет", AR47*('Макро'!AJ$69+'Макро'!AJ$71), AR45*'Макро'!AJ$93*('Макро'!AJ$69+'Макро'!AJ$71)+(AR47-AR45*'Макро'!AJ$93)*('Макро'!AJ$70+'Макро'!AJ$71))</f>
        <v>0</v>
      </c>
      <c r="AS48" s="235" t="n">
        <f aca="false" ca="true" dt2D="false" dtr="false" t="normal">IF($K48="нет", AS47*('Макро'!AK$69+'Макро'!AK$71), AS45*'Макро'!AK$93*('Макро'!AK$69+'Макро'!AK$71)+(AS47-AS45*'Макро'!AK$93)*('Макро'!AK$70+'Макро'!AK$71))</f>
        <v>0</v>
      </c>
      <c r="AT48" s="235" t="n">
        <f aca="false" ca="true" dt2D="false" dtr="false" t="normal">IF($K48="нет", AT47*('Макро'!AL$69+'Макро'!AL$71), AT45*'Макро'!AL$93*('Макро'!AL$69+'Макро'!AL$71)+(AT47-AT45*'Макро'!AL$93)*('Макро'!AL$70+'Макро'!AL$71))</f>
        <v>0</v>
      </c>
      <c r="AU48" s="235" t="n">
        <f aca="false" ca="true" dt2D="false" dtr="false" t="normal">IF($K48="нет", AU47*('Макро'!AM$69+'Макро'!AM$71), AU45*'Макро'!AM$93*('Макро'!AM$69+'Макро'!AM$71)+(AU47-AU45*'Макро'!AM$93)*('Макро'!AM$70+'Макро'!AM$71))</f>
        <v>0</v>
      </c>
      <c r="AV48" s="235" t="n">
        <f aca="false" ca="true" dt2D="false" dtr="false" t="normal">IF($K48="нет", AV47*('Макро'!AN$69+'Макро'!AN$71), AV45*'Макро'!AN$93*('Макро'!AN$69+'Макро'!AN$71)+(AV47-AV45*'Макро'!AN$93)*('Макро'!AN$70+'Макро'!AN$71))</f>
        <v>0</v>
      </c>
      <c r="AW48" s="235" t="n">
        <f aca="false" ca="true" dt2D="false" dtr="false" t="normal">IF($K48="нет", AW47*('Макро'!AO$69+'Макро'!AO$71), AW45*'Макро'!AO$93*('Макро'!AO$69+'Макро'!AO$71)+(AW47-AW45*'Макро'!AO$93)*('Макро'!AO$70+'Макро'!AO$71))</f>
        <v>0</v>
      </c>
      <c r="AX48" s="235" t="n">
        <f aca="false" ca="true" dt2D="false" dtr="false" t="normal">IF($K48="нет", AX47*('Макро'!AP$69+'Макро'!AP$71), AX45*'Макро'!AP$93*('Макро'!AP$69+'Макро'!AP$71)+(AX47-AX45*'Макро'!AP$93)*('Макро'!AP$70+'Макро'!AP$71))</f>
        <v>0</v>
      </c>
      <c r="AY48" s="235" t="n">
        <f aca="false" ca="true" dt2D="false" dtr="false" t="normal">IF($K48="нет", AY47*('Макро'!AQ$69+'Макро'!AQ$71), AY45*'Макро'!AQ$93*('Макро'!AQ$69+'Макро'!AQ$71)+(AY47-AY45*'Макро'!AQ$93)*('Макро'!AQ$70+'Макро'!AQ$71))</f>
        <v>0</v>
      </c>
      <c r="AZ48" s="235" t="n">
        <f aca="false" ca="true" dt2D="false" dtr="false" t="normal">IF($K48="нет", AZ47*('Макро'!AR$69+'Макро'!AR$71), AZ45*'Макро'!AR$93*('Макро'!AR$69+'Макро'!AR$71)+(AZ47-AZ45*'Макро'!AR$93)*('Макро'!AR$70+'Макро'!AR$71))</f>
        <v>0</v>
      </c>
      <c r="BA48" s="235" t="n">
        <f aca="false" ca="true" dt2D="false" dtr="false" t="normal">IF($K48="нет", BA47*('Макро'!AS$69+'Макро'!AS$71), BA45*'Макро'!AS$93*('Макро'!AS$69+'Макро'!AS$71)+(BA47-BA45*'Макро'!AS$93)*('Макро'!AS$70+'Макро'!AS$71))</f>
        <v>0</v>
      </c>
      <c r="BB48" s="235" t="n">
        <f aca="false" ca="true" dt2D="false" dtr="false" t="normal">IF($K48="нет", BB47*('Макро'!AT$69+'Макро'!AT$71), BB45*'Макро'!AT$93*('Макро'!AT$69+'Макро'!AT$71)+(BB47-BB45*'Макро'!AT$93)*('Макро'!AT$70+'Макро'!AT$71))</f>
        <v>0</v>
      </c>
      <c r="BC48" s="235" t="n">
        <f aca="false" ca="true" dt2D="false" dtr="false" t="normal">IF($K48="нет", BC47*('Макро'!AU$69+'Макро'!AU$71), BC45*'Макро'!AU$93*('Макро'!AU$69+'Макро'!AU$71)+(BC47-BC45*'Макро'!AU$93)*('Макро'!AU$70+'Макро'!AU$71))</f>
        <v>0</v>
      </c>
      <c r="BD48" s="235" t="n">
        <f aca="false" ca="true" dt2D="false" dtr="false" t="normal">IF($K48="нет", BD47*('Макро'!AV$69+'Макро'!AV$71), BD45*'Макро'!AV$93*('Макро'!AV$69+'Макро'!AV$71)+(BD47-BD45*'Макро'!AV$93)*('Макро'!AV$70+'Макро'!AV$71))</f>
        <v>0</v>
      </c>
      <c r="BE48" s="235" t="n">
        <f aca="false" ca="true" dt2D="false" dtr="false" t="normal">IF($K48="нет", BE47*('Макро'!AW$69+'Макро'!AW$71), BE45*'Макро'!AW$93*('Макро'!AW$69+'Макро'!AW$71)+(BE47-BE45*'Макро'!AW$93)*('Макро'!AW$70+'Макро'!AW$71))</f>
        <v>0</v>
      </c>
      <c r="BF48" s="235" t="n">
        <f aca="false" ca="true" dt2D="false" dtr="false" t="normal">IF($K48="нет", BF47*('Макро'!AX$69+'Макро'!AX$71), BF45*'Макро'!AX$93*('Макро'!AX$69+'Макро'!AX$71)+(BF47-BF45*'Макро'!AX$93)*('Макро'!AX$70+'Макро'!AX$71))</f>
        <v>0</v>
      </c>
      <c r="BG48" s="235" t="n">
        <f aca="false" ca="true" dt2D="false" dtr="false" t="normal">IF($K48="нет", BG47*('Макро'!AY$69+'Макро'!AY$71), BG45*'Макро'!AY$93*('Макро'!AY$69+'Макро'!AY$71)+(BG47-BG45*'Макро'!AY$93)*('Макро'!AY$70+'Макро'!AY$71))</f>
        <v>0</v>
      </c>
      <c r="BH48" s="235" t="n">
        <f aca="false" ca="true" dt2D="false" dtr="false" t="normal">IF($K48="нет", BH47*('Макро'!AZ$69+'Макро'!AZ$71), BH45*'Макро'!AZ$93*('Макро'!AZ$69+'Макро'!AZ$71)+(BH47-BH45*'Макро'!AZ$93)*('Макро'!AZ$70+'Макро'!AZ$71))</f>
        <v>0</v>
      </c>
      <c r="BI48" s="235" t="n">
        <f aca="false" ca="true" dt2D="false" dtr="false" t="normal">IF($K48="нет", BI47*('Макро'!BA$69+'Макро'!BA$71), BI45*'Макро'!BA$93*('Макро'!BA$69+'Макро'!BA$71)+(BI47-BI45*'Макро'!BA$93)*('Макро'!BA$70+'Макро'!BA$71))</f>
        <v>0</v>
      </c>
      <c r="BJ48" s="235" t="n">
        <f aca="false" ca="true" dt2D="false" dtr="false" t="normal">IF($K48="нет", BJ47*('Макро'!BB$69+'Макро'!BB$71), BJ45*'Макро'!BB$93*('Макро'!BB$69+'Макро'!BB$71)+(BJ47-BJ45*'Макро'!BB$93)*('Макро'!BB$70+'Макро'!BB$71))</f>
        <v>0</v>
      </c>
      <c r="BK48" s="235" t="n">
        <f aca="false" ca="true" dt2D="false" dtr="false" t="normal">IF($K48="нет", BK47*('Макро'!BC$69+'Макро'!BC$71), BK45*'Макро'!BC$93*('Макро'!BC$69+'Макро'!BC$71)+(BK47-BK45*'Макро'!BC$93)*('Макро'!BC$70+'Макро'!BC$71))</f>
        <v>0</v>
      </c>
      <c r="BL48" s="235" t="n">
        <f aca="false" ca="true" dt2D="false" dtr="false" t="normal">IF($K48="нет", BL47*('Макро'!BD$69+'Макро'!BD$71), BL45*'Макро'!BD$93*('Макро'!BD$69+'Макро'!BD$71)+(BL47-BL45*'Макро'!BD$93)*('Макро'!BD$70+'Макро'!BD$71))</f>
        <v>0</v>
      </c>
      <c r="BM48" s="235" t="n">
        <f aca="false" ca="true" dt2D="false" dtr="false" t="normal">IF($K48="нет", BM47*('Макро'!BE$69+'Макро'!BE$71), BM45*'Макро'!BE$93*('Макро'!BE$69+'Макро'!BE$71)+(BM47-BM45*'Макро'!BE$93)*('Макро'!BE$70+'Макро'!BE$71))</f>
        <v>0</v>
      </c>
      <c r="BN48" s="235" t="n">
        <f aca="false" ca="true" dt2D="false" dtr="false" t="normal">IF($K48="нет", BN47*('Макро'!BF$69+'Макро'!BF$71), BN45*'Макро'!BF$93*('Макро'!BF$69+'Макро'!BF$71)+(BN47-BN45*'Макро'!BF$93)*('Макро'!BF$70+'Макро'!BF$71))</f>
        <v>0</v>
      </c>
      <c r="BO48" s="235" t="n">
        <f aca="false" ca="true" dt2D="false" dtr="false" t="normal">IF($K48="нет", BO47*('Макро'!BG$69+'Макро'!BG$71), BO45*'Макро'!BG$93*('Макро'!BG$69+'Макро'!BG$71)+(BO47-BO45*'Макро'!BG$93)*('Макро'!BG$70+'Макро'!BG$71))</f>
        <v>0</v>
      </c>
      <c r="BP48" s="235" t="n">
        <f aca="false" ca="true" dt2D="false" dtr="false" t="normal">IF($K48="нет", BP47*('Макро'!BH$69+'Макро'!BH$71), BP45*'Макро'!BH$93*('Макро'!BH$69+'Макро'!BH$71)+(BP47-BP45*'Макро'!BH$93)*('Макро'!BH$70+'Макро'!BH$71))</f>
        <v>0</v>
      </c>
      <c r="BQ48" s="235" t="n">
        <f aca="false" ca="true" dt2D="false" dtr="false" t="normal">IF($K48="нет", BQ47*('Макро'!BI$69+'Макро'!BI$71), BQ45*'Макро'!BI$93*('Макро'!BI$69+'Макро'!BI$71)+(BQ47-BQ45*'Макро'!BI$93)*('Макро'!BI$70+'Макро'!BI$71))</f>
        <v>0</v>
      </c>
      <c r="BR48" s="235" t="n">
        <f aca="false" ca="true" dt2D="false" dtr="false" t="normal">IF($K48="нет", BR47*('Макро'!BJ$69+'Макро'!BJ$71), BR45*'Макро'!BJ$93*('Макро'!BJ$69+'Макро'!BJ$71)+(BR47-BR45*'Макро'!BJ$93)*('Макро'!BJ$70+'Макро'!BJ$71))</f>
        <v>0</v>
      </c>
      <c r="BS48" s="235" t="n">
        <f aca="false" ca="true" dt2D="false" dtr="false" t="normal">IF($K48="нет", BS47*('Макро'!BK$69+'Макро'!BK$71), BS45*'Макро'!BK$93*('Макро'!BK$69+'Макро'!BK$71)+(BS47-BS45*'Макро'!BK$93)*('Макро'!BK$70+'Макро'!BK$71))</f>
        <v>0</v>
      </c>
      <c r="BT48" s="235" t="n">
        <f aca="false" ca="true" dt2D="false" dtr="false" t="normal">IF($K48="нет", BT47*('Макро'!BL$69+'Макро'!BL$71), BT45*'Макро'!BL$93*('Макро'!BL$69+'Макро'!BL$71)+(BT47-BT45*'Макро'!BL$93)*('Макро'!BL$70+'Макро'!BL$71))</f>
        <v>0</v>
      </c>
    </row>
    <row hidden="true" ht="16.5" outlineLevel="1" r="49">
      <c r="D49" s="548" t="e">
        <f aca="false" ca="false" dt2D="false" dtr="false" t="normal">D48</f>
        <v>#N/A</v>
      </c>
      <c r="E49" s="548" t="e">
        <f aca="false" ca="false" dt2D="false" dtr="false" t="normal">E48</f>
        <v>#N/A</v>
      </c>
      <c r="F49" s="694" t="e">
        <f aca="false" ca="false" dt2D="false" dtr="false" t="normal">F48</f>
        <v>#N/A</v>
      </c>
      <c r="G49" s="694" t="n">
        <f aca="false" ca="false" dt2D="false" dtr="false" t="normal">G48</f>
        <v>0</v>
      </c>
      <c r="H49" s="695" t="n"/>
      <c r="I49" s="16" t="n"/>
      <c r="L49" s="244" t="n"/>
      <c r="M49" s="703" t="n"/>
      <c r="N49" s="703" t="n"/>
      <c r="O49" s="703" t="n"/>
      <c r="P49" s="703" t="n"/>
      <c r="Q49" s="703" t="n"/>
      <c r="R49" s="703" t="n"/>
      <c r="S49" s="703" t="n"/>
      <c r="T49" s="703" t="n"/>
      <c r="U49" s="703" t="n"/>
      <c r="V49" s="703" t="n"/>
      <c r="W49" s="703" t="n"/>
      <c r="X49" s="703" t="n"/>
      <c r="Y49" s="703" t="n"/>
      <c r="Z49" s="703" t="n"/>
      <c r="AA49" s="703" t="n"/>
      <c r="AB49" s="703" t="n"/>
      <c r="AC49" s="703" t="n"/>
      <c r="AD49" s="703" t="n"/>
      <c r="AE49" s="703" t="n"/>
      <c r="AF49" s="703" t="n"/>
      <c r="AG49" s="703" t="n"/>
      <c r="AH49" s="703" t="n"/>
      <c r="AI49" s="703" t="n"/>
      <c r="AJ49" s="703" t="n"/>
      <c r="AK49" s="703" t="n"/>
      <c r="AL49" s="703" t="n"/>
      <c r="AM49" s="703" t="n"/>
      <c r="AN49" s="703" t="n"/>
      <c r="AO49" s="703" t="n"/>
      <c r="AP49" s="703" t="n"/>
      <c r="AQ49" s="703" t="n"/>
      <c r="AR49" s="703" t="n"/>
      <c r="AS49" s="703" t="n"/>
      <c r="AT49" s="703" t="n"/>
      <c r="AU49" s="703" t="n"/>
      <c r="AV49" s="703" t="n"/>
      <c r="AW49" s="703" t="n"/>
      <c r="AX49" s="703" t="n"/>
      <c r="AY49" s="703" t="n"/>
      <c r="AZ49" s="703" t="n"/>
      <c r="BA49" s="703" t="n"/>
      <c r="BB49" s="703" t="n"/>
      <c r="BC49" s="703" t="n"/>
      <c r="BD49" s="703" t="n"/>
      <c r="BE49" s="703" t="n"/>
      <c r="BF49" s="703" t="n"/>
      <c r="BG49" s="703" t="n"/>
      <c r="BH49" s="703" t="n"/>
      <c r="BI49" s="703" t="n"/>
      <c r="BJ49" s="703" t="n"/>
      <c r="BK49" s="703" t="n"/>
      <c r="BL49" s="703" t="n"/>
      <c r="BM49" s="703" t="n"/>
      <c r="BN49" s="703" t="n"/>
      <c r="BO49" s="703" t="n"/>
      <c r="BP49" s="703" t="n"/>
      <c r="BQ49" s="703" t="n"/>
      <c r="BR49" s="703" t="n"/>
      <c r="BS49" s="703" t="n"/>
      <c r="BT49" s="703" t="n"/>
    </row>
    <row hidden="true" ht="33" outlineLevel="1" r="50">
      <c r="D50" s="548" t="e">
        <f aca="false" ca="false" dt2D="false" dtr="false" t="normal">D49</f>
        <v>#N/A</v>
      </c>
      <c r="E50" s="548" t="e">
        <f aca="false" ca="false" dt2D="false" dtr="false" t="normal">E49</f>
        <v>#N/A</v>
      </c>
      <c r="F50" s="694" t="e">
        <f aca="false" ca="false" dt2D="false" dtr="false" t="normal">F49</f>
        <v>#N/A</v>
      </c>
      <c r="G50" s="694" t="n">
        <f aca="false" ca="false" dt2D="false" dtr="false" t="normal">G49</f>
        <v>0</v>
      </c>
      <c r="H50" s="695" t="n"/>
      <c r="I50" s="268" t="s">
        <v>834</v>
      </c>
      <c r="L50" s="244" t="n"/>
      <c r="M50" s="244" t="n"/>
      <c r="N50" s="244" t="n"/>
      <c r="O50" s="244" t="n"/>
      <c r="P50" s="244" t="n"/>
      <c r="Q50" s="244" t="n"/>
      <c r="R50" s="244" t="n"/>
      <c r="S50" s="244" t="n"/>
      <c r="T50" s="244" t="n"/>
      <c r="U50" s="244" t="n"/>
      <c r="V50" s="244" t="n"/>
      <c r="W50" s="244" t="n"/>
      <c r="X50" s="244" t="n"/>
      <c r="Y50" s="244" t="n"/>
      <c r="Z50" s="244" t="n"/>
      <c r="AA50" s="244" t="n"/>
      <c r="AB50" s="244" t="n"/>
      <c r="AC50" s="244" t="n"/>
      <c r="AD50" s="244" t="n"/>
      <c r="AE50" s="244" t="n"/>
      <c r="AF50" s="244" t="n"/>
      <c r="AG50" s="244" t="n"/>
      <c r="AH50" s="244" t="n"/>
      <c r="AI50" s="244" t="n"/>
      <c r="AJ50" s="244" t="n"/>
      <c r="AK50" s="244" t="n"/>
      <c r="AL50" s="244" t="n"/>
      <c r="AM50" s="244" t="n"/>
      <c r="AN50" s="244" t="n"/>
      <c r="AO50" s="244" t="n"/>
      <c r="AP50" s="244" t="n"/>
      <c r="AQ50" s="244" t="n"/>
      <c r="AR50" s="244" t="n"/>
      <c r="AS50" s="244" t="n"/>
      <c r="AT50" s="244" t="n"/>
      <c r="AU50" s="244" t="n"/>
      <c r="AV50" s="244" t="n"/>
      <c r="AW50" s="244" t="n"/>
      <c r="AX50" s="244" t="n"/>
      <c r="AY50" s="244" t="n"/>
      <c r="AZ50" s="244" t="n"/>
      <c r="BA50" s="244" t="n"/>
      <c r="BB50" s="244" t="n"/>
      <c r="BC50" s="244" t="n"/>
      <c r="BD50" s="244" t="n"/>
      <c r="BE50" s="244" t="n"/>
      <c r="BF50" s="244" t="n"/>
      <c r="BG50" s="244" t="n"/>
      <c r="BH50" s="244" t="n"/>
      <c r="BI50" s="244" t="n"/>
      <c r="BJ50" s="244" t="n"/>
      <c r="BK50" s="244" t="n"/>
      <c r="BL50" s="244" t="n"/>
      <c r="BM50" s="244" t="n"/>
      <c r="BN50" s="244" t="n"/>
      <c r="BO50" s="244" t="n"/>
      <c r="BP50" s="244" t="n"/>
      <c r="BQ50" s="244" t="n"/>
      <c r="BR50" s="244" t="n"/>
      <c r="BS50" s="244" t="n"/>
      <c r="BT50" s="244" t="n"/>
    </row>
    <row customHeight="true" hidden="true" ht="14.4499998092651" outlineLevel="2" r="51">
      <c r="D51" s="548" t="e">
        <f aca="false" ca="false" dt2D="false" dtr="false" t="normal">D50</f>
        <v>#N/A</v>
      </c>
      <c r="E51" s="548" t="e">
        <f aca="false" ca="false" dt2D="false" dtr="false" t="normal">E50</f>
        <v>#N/A</v>
      </c>
      <c r="F51" s="694" t="e">
        <f aca="false" ca="false" dt2D="false" dtr="false" t="normal">F50</f>
        <v>#N/A</v>
      </c>
      <c r="G51" s="694" t="n">
        <f aca="false" ca="false" dt2D="false" dtr="false" t="normal">G50</f>
        <v>0</v>
      </c>
      <c r="H51" s="695" t="n"/>
      <c r="I51" s="288" t="s">
        <v>835</v>
      </c>
      <c r="J51" s="16" t="n"/>
      <c r="K51" s="704" t="n"/>
      <c r="L51" s="702" t="s">
        <v>836</v>
      </c>
      <c r="M51" s="568" t="n">
        <f aca="false" ca="false" dt2D="false" dtr="false" t="normal">$K51*'Макро'!E$56</f>
        <v>0</v>
      </c>
      <c r="N51" s="568" t="n">
        <f aca="false" ca="true" dt2D="false" dtr="false" t="normal">$K51*'Макро'!F$56</f>
        <v>0</v>
      </c>
      <c r="O51" s="568" t="n">
        <f aca="false" ca="true" dt2D="false" dtr="false" t="normal">$K51*'Макро'!G$56</f>
        <v>0</v>
      </c>
      <c r="P51" s="568" t="n">
        <f aca="false" ca="true" dt2D="false" dtr="false" t="normal">$K51*'Макро'!H$56</f>
        <v>0</v>
      </c>
      <c r="Q51" s="568" t="n">
        <f aca="false" ca="true" dt2D="false" dtr="false" t="normal">$K51*'Макро'!I$56</f>
        <v>0</v>
      </c>
      <c r="R51" s="568" t="n">
        <f aca="false" ca="true" dt2D="false" dtr="false" t="normal">$K51*'Макро'!J$56</f>
        <v>0</v>
      </c>
      <c r="S51" s="568" t="n">
        <f aca="false" ca="true" dt2D="false" dtr="false" t="normal">$K51*'Макро'!K$56</f>
        <v>0</v>
      </c>
      <c r="T51" s="568" t="n">
        <f aca="false" ca="true" dt2D="false" dtr="false" t="normal">$K51*'Макро'!L$56</f>
        <v>0</v>
      </c>
      <c r="U51" s="568" t="n">
        <f aca="false" ca="true" dt2D="false" dtr="false" t="normal">$K51*'Макро'!M$56</f>
        <v>0</v>
      </c>
      <c r="V51" s="568" t="n">
        <f aca="false" ca="true" dt2D="false" dtr="false" t="normal">$K51*'Макро'!N$56</f>
        <v>0</v>
      </c>
      <c r="W51" s="568" t="n">
        <f aca="false" ca="true" dt2D="false" dtr="false" t="normal">$K51*'Макро'!O$56</f>
        <v>0</v>
      </c>
      <c r="X51" s="568" t="n">
        <f aca="false" ca="true" dt2D="false" dtr="false" t="normal">$K51*'Макро'!P$56</f>
        <v>0</v>
      </c>
      <c r="Y51" s="568" t="n">
        <f aca="false" ca="true" dt2D="false" dtr="false" t="normal">$K51*'Макро'!Q$56</f>
        <v>0</v>
      </c>
      <c r="Z51" s="568" t="n">
        <f aca="false" ca="true" dt2D="false" dtr="false" t="normal">$K51*'Макро'!R$56</f>
        <v>0</v>
      </c>
      <c r="AA51" s="568" t="n">
        <f aca="false" ca="true" dt2D="false" dtr="false" t="normal">$K51*'Макро'!S$56</f>
        <v>0</v>
      </c>
      <c r="AB51" s="568" t="n">
        <f aca="false" ca="true" dt2D="false" dtr="false" t="normal">$K51*'Макро'!T$56</f>
        <v>0</v>
      </c>
      <c r="AC51" s="568" t="n">
        <f aca="false" ca="true" dt2D="false" dtr="false" t="normal">$K51*'Макро'!U$56</f>
        <v>0</v>
      </c>
      <c r="AD51" s="568" t="n">
        <f aca="false" ca="true" dt2D="false" dtr="false" t="normal">$K51*'Макро'!V$56</f>
        <v>0</v>
      </c>
      <c r="AE51" s="568" t="n">
        <f aca="false" ca="true" dt2D="false" dtr="false" t="normal">$K51*'Макро'!W$56</f>
        <v>0</v>
      </c>
      <c r="AF51" s="568" t="n">
        <f aca="false" ca="true" dt2D="false" dtr="false" t="normal">$K51*'Макро'!X$56</f>
        <v>0</v>
      </c>
      <c r="AG51" s="568" t="n">
        <f aca="false" ca="true" dt2D="false" dtr="false" t="normal">$K51*'Макро'!Y$56</f>
        <v>0</v>
      </c>
      <c r="AH51" s="568" t="n">
        <f aca="false" ca="true" dt2D="false" dtr="false" t="normal">$K51*'Макро'!Z$56</f>
        <v>0</v>
      </c>
      <c r="AI51" s="568" t="n">
        <f aca="false" ca="true" dt2D="false" dtr="false" t="normal">$K51*'Макро'!AA$56</f>
        <v>0</v>
      </c>
      <c r="AJ51" s="568" t="n">
        <f aca="false" ca="true" dt2D="false" dtr="false" t="normal">$K51*'Макро'!AB$56</f>
        <v>0</v>
      </c>
      <c r="AK51" s="568" t="n">
        <f aca="false" ca="true" dt2D="false" dtr="false" t="normal">$K51*'Макро'!AC$56</f>
        <v>0</v>
      </c>
      <c r="AL51" s="568" t="n">
        <f aca="false" ca="true" dt2D="false" dtr="false" t="normal">$K51*'Макро'!AD$56</f>
        <v>0</v>
      </c>
      <c r="AM51" s="568" t="n">
        <f aca="false" ca="true" dt2D="false" dtr="false" t="normal">$K51*'Макро'!AE$56</f>
        <v>0</v>
      </c>
      <c r="AN51" s="568" t="n">
        <f aca="false" ca="true" dt2D="false" dtr="false" t="normal">$K51*'Макро'!AF$56</f>
        <v>0</v>
      </c>
      <c r="AO51" s="568" t="n">
        <f aca="false" ca="true" dt2D="false" dtr="false" t="normal">$K51*'Макро'!AG$56</f>
        <v>0</v>
      </c>
      <c r="AP51" s="568" t="n">
        <f aca="false" ca="true" dt2D="false" dtr="false" t="normal">$K51*'Макро'!AH$56</f>
        <v>0</v>
      </c>
      <c r="AQ51" s="568" t="n">
        <f aca="false" ca="true" dt2D="false" dtr="false" t="normal">$K51*'Макро'!AI$56</f>
        <v>0</v>
      </c>
      <c r="AR51" s="568" t="n">
        <f aca="false" ca="true" dt2D="false" dtr="false" t="normal">$K51*'Макро'!AJ$56</f>
        <v>0</v>
      </c>
      <c r="AS51" s="568" t="n">
        <f aca="false" ca="true" dt2D="false" dtr="false" t="normal">$K51*'Макро'!AK$56</f>
        <v>0</v>
      </c>
      <c r="AT51" s="568" t="n">
        <f aca="false" ca="true" dt2D="false" dtr="false" t="normal">$K51*'Макро'!AL$56</f>
        <v>0</v>
      </c>
      <c r="AU51" s="568" t="n">
        <f aca="false" ca="true" dt2D="false" dtr="false" t="normal">$K51*'Макро'!AM$56</f>
        <v>0</v>
      </c>
      <c r="AV51" s="568" t="n">
        <f aca="false" ca="true" dt2D="false" dtr="false" t="normal">$K51*'Макро'!AN$56</f>
        <v>0</v>
      </c>
      <c r="AW51" s="568" t="n">
        <f aca="false" ca="true" dt2D="false" dtr="false" t="normal">$K51*'Макро'!AO$56</f>
        <v>0</v>
      </c>
      <c r="AX51" s="568" t="n">
        <f aca="false" ca="true" dt2D="false" dtr="false" t="normal">$K51*'Макро'!AP$56</f>
        <v>0</v>
      </c>
      <c r="AY51" s="568" t="n">
        <f aca="false" ca="true" dt2D="false" dtr="false" t="normal">$K51*'Макро'!AQ$56</f>
        <v>0</v>
      </c>
      <c r="AZ51" s="568" t="n">
        <f aca="false" ca="true" dt2D="false" dtr="false" t="normal">$K51*'Макро'!AR$56</f>
        <v>0</v>
      </c>
      <c r="BA51" s="568" t="n">
        <f aca="false" ca="true" dt2D="false" dtr="false" t="normal">$K51*'Макро'!AS$56</f>
        <v>0</v>
      </c>
      <c r="BB51" s="568" t="n">
        <f aca="false" ca="true" dt2D="false" dtr="false" t="normal">$K51*'Макро'!AT$56</f>
        <v>0</v>
      </c>
      <c r="BC51" s="568" t="n">
        <f aca="false" ca="true" dt2D="false" dtr="false" t="normal">$K51*'Макро'!AU$56</f>
        <v>0</v>
      </c>
      <c r="BD51" s="568" t="n">
        <f aca="false" ca="true" dt2D="false" dtr="false" t="normal">$K51*'Макро'!AV$56</f>
        <v>0</v>
      </c>
      <c r="BE51" s="568" t="n">
        <f aca="false" ca="true" dt2D="false" dtr="false" t="normal">$K51*'Макро'!AW$56</f>
        <v>0</v>
      </c>
      <c r="BF51" s="568" t="n">
        <f aca="false" ca="true" dt2D="false" dtr="false" t="normal">$K51*'Макро'!AX$56</f>
        <v>0</v>
      </c>
      <c r="BG51" s="568" t="n">
        <f aca="false" ca="true" dt2D="false" dtr="false" t="normal">$K51*'Макро'!AY$56</f>
        <v>0</v>
      </c>
      <c r="BH51" s="568" t="n">
        <f aca="false" ca="true" dt2D="false" dtr="false" t="normal">$K51*'Макро'!AZ$56</f>
        <v>0</v>
      </c>
      <c r="BI51" s="568" t="n">
        <f aca="false" ca="true" dt2D="false" dtr="false" t="normal">$K51*'Макро'!BA$56</f>
        <v>0</v>
      </c>
      <c r="BJ51" s="568" t="n">
        <f aca="false" ca="true" dt2D="false" dtr="false" t="normal">$K51*'Макро'!BB$56</f>
        <v>0</v>
      </c>
      <c r="BK51" s="568" t="n">
        <f aca="false" ca="true" dt2D="false" dtr="false" t="normal">$K51*'Макро'!BC$56</f>
        <v>0</v>
      </c>
      <c r="BL51" s="568" t="n">
        <f aca="false" ca="true" dt2D="false" dtr="false" t="normal">$K51*'Макро'!BD$56</f>
        <v>0</v>
      </c>
      <c r="BM51" s="568" t="n">
        <f aca="false" ca="true" dt2D="false" dtr="false" t="normal">$K51*'Макро'!BE$56</f>
        <v>0</v>
      </c>
      <c r="BN51" s="568" t="n">
        <f aca="false" ca="true" dt2D="false" dtr="false" t="normal">$K51*'Макро'!BF$56</f>
        <v>0</v>
      </c>
      <c r="BO51" s="568" t="n">
        <f aca="false" ca="true" dt2D="false" dtr="false" t="normal">$K51*'Макро'!BG$56</f>
        <v>0</v>
      </c>
      <c r="BP51" s="568" t="n">
        <f aca="false" ca="true" dt2D="false" dtr="false" t="normal">$K51*'Макро'!BH$56</f>
        <v>0</v>
      </c>
      <c r="BQ51" s="568" t="n">
        <f aca="false" ca="true" dt2D="false" dtr="false" t="normal">$K51*'Макро'!BI$56</f>
        <v>0</v>
      </c>
      <c r="BR51" s="568" t="n">
        <f aca="false" ca="true" dt2D="false" dtr="false" t="normal">$K51*'Макро'!BJ$56</f>
        <v>0</v>
      </c>
      <c r="BS51" s="568" t="n">
        <f aca="false" ca="true" dt2D="false" dtr="false" t="normal">$K51*'Макро'!BK$56</f>
        <v>0</v>
      </c>
      <c r="BT51" s="568" t="n">
        <f aca="false" ca="true" dt2D="false" dtr="false" t="normal">$K51*'Макро'!BL$56</f>
        <v>0</v>
      </c>
    </row>
    <row customHeight="true" hidden="true" ht="28.8999996185303" outlineLevel="2" r="52">
      <c r="D52" s="548" t="e">
        <f aca="false" ca="false" dt2D="false" dtr="false" t="normal">D51</f>
        <v>#N/A</v>
      </c>
      <c r="E52" s="548" t="e">
        <f aca="false" ca="false" dt2D="false" dtr="false" t="normal">E51</f>
        <v>#N/A</v>
      </c>
      <c r="F52" s="694" t="e">
        <f aca="false" ca="false" dt2D="false" dtr="false" t="normal">F51</f>
        <v>#N/A</v>
      </c>
      <c r="G52" s="694" t="n">
        <f aca="false" ca="false" dt2D="false" dtr="false" t="normal">G51</f>
        <v>0</v>
      </c>
      <c r="H52" s="695" t="n"/>
      <c r="I52" s="288" t="s">
        <v>837</v>
      </c>
      <c r="K52" s="270" t="n"/>
      <c r="L52" s="700" t="s">
        <v>838</v>
      </c>
      <c r="M52" s="705" t="n">
        <f aca="false" ca="false" dt2D="false" dtr="false" t="normal">$K$52</f>
        <v>0</v>
      </c>
      <c r="N52" s="705" t="n">
        <f aca="false" ca="false" dt2D="false" dtr="false" t="normal">$K$52</f>
        <v>0</v>
      </c>
      <c r="O52" s="705" t="n">
        <f aca="false" ca="false" dt2D="false" dtr="false" t="normal">$K$52</f>
        <v>0</v>
      </c>
      <c r="P52" s="705" t="n">
        <f aca="false" ca="false" dt2D="false" dtr="false" t="normal">$K$52</f>
        <v>0</v>
      </c>
      <c r="Q52" s="705" t="n">
        <f aca="false" ca="false" dt2D="false" dtr="false" t="normal">$K$52</f>
        <v>0</v>
      </c>
      <c r="R52" s="705" t="n">
        <f aca="false" ca="false" dt2D="false" dtr="false" t="normal">$K$52</f>
        <v>0</v>
      </c>
      <c r="S52" s="705" t="n">
        <f aca="false" ca="false" dt2D="false" dtr="false" t="normal">$K$52</f>
        <v>0</v>
      </c>
      <c r="T52" s="705" t="n">
        <f aca="false" ca="false" dt2D="false" dtr="false" t="normal">$K$52</f>
        <v>0</v>
      </c>
      <c r="U52" s="705" t="n">
        <f aca="false" ca="false" dt2D="false" dtr="false" t="normal">$K$52</f>
        <v>0</v>
      </c>
      <c r="V52" s="705" t="n">
        <f aca="false" ca="false" dt2D="false" dtr="false" t="normal">$K$52</f>
        <v>0</v>
      </c>
      <c r="W52" s="705" t="n">
        <f aca="false" ca="false" dt2D="false" dtr="false" t="normal">$K$52</f>
        <v>0</v>
      </c>
      <c r="X52" s="705" t="n">
        <f aca="false" ca="false" dt2D="false" dtr="false" t="normal">$K$52</f>
        <v>0</v>
      </c>
      <c r="Y52" s="705" t="n">
        <f aca="false" ca="false" dt2D="false" dtr="false" t="normal">$K$52</f>
        <v>0</v>
      </c>
      <c r="Z52" s="705" t="n">
        <f aca="false" ca="false" dt2D="false" dtr="false" t="normal">$K$52</f>
        <v>0</v>
      </c>
      <c r="AA52" s="705" t="n">
        <f aca="false" ca="false" dt2D="false" dtr="false" t="normal">$K$52</f>
        <v>0</v>
      </c>
      <c r="AB52" s="705" t="n">
        <f aca="false" ca="false" dt2D="false" dtr="false" t="normal">$K$52</f>
        <v>0</v>
      </c>
      <c r="AC52" s="705" t="n">
        <f aca="false" ca="false" dt2D="false" dtr="false" t="normal">$K$52</f>
        <v>0</v>
      </c>
      <c r="AD52" s="705" t="n">
        <f aca="false" ca="false" dt2D="false" dtr="false" t="normal">$K$52</f>
        <v>0</v>
      </c>
      <c r="AE52" s="705" t="n">
        <f aca="false" ca="false" dt2D="false" dtr="false" t="normal">$K$52</f>
        <v>0</v>
      </c>
      <c r="AF52" s="705" t="n">
        <f aca="false" ca="false" dt2D="false" dtr="false" t="normal">$K$52</f>
        <v>0</v>
      </c>
      <c r="AG52" s="705" t="n">
        <f aca="false" ca="false" dt2D="false" dtr="false" t="normal">$K$52</f>
        <v>0</v>
      </c>
      <c r="AH52" s="705" t="n">
        <f aca="false" ca="false" dt2D="false" dtr="false" t="normal">$K$52</f>
        <v>0</v>
      </c>
      <c r="AI52" s="705" t="n">
        <f aca="false" ca="false" dt2D="false" dtr="false" t="normal">$K$52</f>
        <v>0</v>
      </c>
      <c r="AJ52" s="705" t="n">
        <f aca="false" ca="false" dt2D="false" dtr="false" t="normal">$K$52</f>
        <v>0</v>
      </c>
      <c r="AK52" s="705" t="n">
        <f aca="false" ca="false" dt2D="false" dtr="false" t="normal">$K$52</f>
        <v>0</v>
      </c>
      <c r="AL52" s="705" t="n">
        <f aca="false" ca="false" dt2D="false" dtr="false" t="normal">$K$52</f>
        <v>0</v>
      </c>
      <c r="AM52" s="705" t="n">
        <f aca="false" ca="false" dt2D="false" dtr="false" t="normal">$K$52</f>
        <v>0</v>
      </c>
      <c r="AN52" s="705" t="n">
        <f aca="false" ca="false" dt2D="false" dtr="false" t="normal">$K$52</f>
        <v>0</v>
      </c>
      <c r="AO52" s="705" t="n">
        <f aca="false" ca="false" dt2D="false" dtr="false" t="normal">$K$52</f>
        <v>0</v>
      </c>
      <c r="AP52" s="705" t="n">
        <f aca="false" ca="false" dt2D="false" dtr="false" t="normal">$K$52</f>
        <v>0</v>
      </c>
      <c r="AQ52" s="705" t="n">
        <f aca="false" ca="false" dt2D="false" dtr="false" t="normal">$K$52</f>
        <v>0</v>
      </c>
      <c r="AR52" s="705" t="n">
        <f aca="false" ca="false" dt2D="false" dtr="false" t="normal">$K$52</f>
        <v>0</v>
      </c>
      <c r="AS52" s="705" t="n">
        <f aca="false" ca="false" dt2D="false" dtr="false" t="normal">$K$52</f>
        <v>0</v>
      </c>
      <c r="AT52" s="705" t="n">
        <f aca="false" ca="false" dt2D="false" dtr="false" t="normal">$K$52</f>
        <v>0</v>
      </c>
      <c r="AU52" s="705" t="n">
        <f aca="false" ca="false" dt2D="false" dtr="false" t="normal">$K$52</f>
        <v>0</v>
      </c>
      <c r="AV52" s="705" t="n">
        <f aca="false" ca="false" dt2D="false" dtr="false" t="normal">$K$52</f>
        <v>0</v>
      </c>
      <c r="AW52" s="705" t="n">
        <f aca="false" ca="false" dt2D="false" dtr="false" t="normal">$K$52</f>
        <v>0</v>
      </c>
      <c r="AX52" s="705" t="n">
        <f aca="false" ca="false" dt2D="false" dtr="false" t="normal">$K$52</f>
        <v>0</v>
      </c>
      <c r="AY52" s="705" t="n">
        <f aca="false" ca="false" dt2D="false" dtr="false" t="normal">$K$52</f>
        <v>0</v>
      </c>
      <c r="AZ52" s="705" t="n">
        <f aca="false" ca="false" dt2D="false" dtr="false" t="normal">$K$52</f>
        <v>0</v>
      </c>
      <c r="BA52" s="705" t="n">
        <f aca="false" ca="false" dt2D="false" dtr="false" t="normal">$K$52</f>
        <v>0</v>
      </c>
      <c r="BB52" s="705" t="n">
        <f aca="false" ca="false" dt2D="false" dtr="false" t="normal">$K$52</f>
        <v>0</v>
      </c>
      <c r="BC52" s="705" t="n">
        <f aca="false" ca="false" dt2D="false" dtr="false" t="normal">$K$52</f>
        <v>0</v>
      </c>
      <c r="BD52" s="705" t="n">
        <f aca="false" ca="false" dt2D="false" dtr="false" t="normal">$K$52</f>
        <v>0</v>
      </c>
      <c r="BE52" s="705" t="n">
        <f aca="false" ca="false" dt2D="false" dtr="false" t="normal">$K$52</f>
        <v>0</v>
      </c>
      <c r="BF52" s="705" t="n">
        <f aca="false" ca="false" dt2D="false" dtr="false" t="normal">$K$52</f>
        <v>0</v>
      </c>
      <c r="BG52" s="705" t="n">
        <f aca="false" ca="false" dt2D="false" dtr="false" t="normal">$K$52</f>
        <v>0</v>
      </c>
      <c r="BH52" s="705" t="n">
        <f aca="false" ca="false" dt2D="false" dtr="false" t="normal">$K$52</f>
        <v>0</v>
      </c>
      <c r="BI52" s="705" t="n">
        <f aca="false" ca="false" dt2D="false" dtr="false" t="normal">$K$52</f>
        <v>0</v>
      </c>
      <c r="BJ52" s="705" t="n">
        <f aca="false" ca="false" dt2D="false" dtr="false" t="normal">$K$52</f>
        <v>0</v>
      </c>
      <c r="BK52" s="705" t="n">
        <f aca="false" ca="false" dt2D="false" dtr="false" t="normal">$K$52</f>
        <v>0</v>
      </c>
      <c r="BL52" s="705" t="n">
        <f aca="false" ca="false" dt2D="false" dtr="false" t="normal">$K$52</f>
        <v>0</v>
      </c>
      <c r="BM52" s="705" t="n">
        <f aca="false" ca="false" dt2D="false" dtr="false" t="normal">$K$52</f>
        <v>0</v>
      </c>
      <c r="BN52" s="705" t="n">
        <f aca="false" ca="false" dt2D="false" dtr="false" t="normal">$K$52</f>
        <v>0</v>
      </c>
      <c r="BO52" s="705" t="n">
        <f aca="false" ca="false" dt2D="false" dtr="false" t="normal">$K$52</f>
        <v>0</v>
      </c>
      <c r="BP52" s="705" t="n">
        <f aca="false" ca="false" dt2D="false" dtr="false" t="normal">$K$52</f>
        <v>0</v>
      </c>
      <c r="BQ52" s="705" t="n">
        <f aca="false" ca="false" dt2D="false" dtr="false" t="normal">$K$52</f>
        <v>0</v>
      </c>
      <c r="BR52" s="705" t="n">
        <f aca="false" ca="false" dt2D="false" dtr="false" t="normal">$K$52</f>
        <v>0</v>
      </c>
      <c r="BS52" s="705" t="n">
        <f aca="false" ca="false" dt2D="false" dtr="false" t="normal">$K$52</f>
        <v>0</v>
      </c>
      <c r="BT52" s="705" t="n">
        <f aca="false" ca="false" dt2D="false" dtr="false" t="normal">$K$52</f>
        <v>0</v>
      </c>
    </row>
    <row customHeight="true" hidden="true" ht="14.4499998092651" outlineLevel="1" r="53">
      <c r="A53" s="482" t="s">
        <v>809</v>
      </c>
      <c r="B53" s="482" t="s">
        <v>810</v>
      </c>
      <c r="C53" s="482" t="s">
        <v>463</v>
      </c>
      <c r="D53" s="548" t="e">
        <f aca="false" ca="false" dt2D="false" dtr="false" t="normal">D52</f>
        <v>#N/A</v>
      </c>
      <c r="E53" s="548" t="e">
        <f aca="false" ca="false" dt2D="false" dtr="false" t="normal">E52</f>
        <v>#N/A</v>
      </c>
      <c r="F53" s="694" t="e">
        <f aca="false" ca="false" dt2D="false" dtr="false" t="normal">F52</f>
        <v>#N/A</v>
      </c>
      <c r="G53" s="694" t="n">
        <f aca="false" ca="false" dt2D="false" dtr="false" t="normal">G52</f>
        <v>0</v>
      </c>
      <c r="H53" s="695" t="n"/>
      <c r="I53" s="285" t="s">
        <v>839</v>
      </c>
      <c r="J53" s="252" t="n"/>
      <c r="K53" s="252" t="n"/>
      <c r="L53" s="235" t="n">
        <f aca="false" ca="true" dt2D="false" dtr="false" t="normal">SUM(M53:BT53)</f>
        <v>0</v>
      </c>
      <c r="M53" s="235" t="n">
        <f aca="false" ca="false" dt2D="false" dtr="false" t="normal">M51*M52*'Периоды'!L$42</f>
        <v>0</v>
      </c>
      <c r="N53" s="235" t="n">
        <f aca="false" ca="true" dt2D="false" dtr="false" t="normal">N51*N52*'Периоды'!M$42</f>
        <v>0</v>
      </c>
      <c r="O53" s="235" t="n">
        <f aca="false" ca="true" dt2D="false" dtr="false" t="normal">O51*O52*'Периоды'!N$42</f>
        <v>0</v>
      </c>
      <c r="P53" s="235" t="n">
        <f aca="false" ca="true" dt2D="false" dtr="false" t="normal">P51*P52*'Периоды'!O$42</f>
        <v>0</v>
      </c>
      <c r="Q53" s="235" t="n">
        <f aca="false" ca="true" dt2D="false" dtr="false" t="normal">Q51*Q52*'Периоды'!P$42</f>
        <v>0</v>
      </c>
      <c r="R53" s="235" t="n">
        <f aca="false" ca="true" dt2D="false" dtr="false" t="normal">R51*R52*'Периоды'!Q$42</f>
        <v>0</v>
      </c>
      <c r="S53" s="235" t="n">
        <f aca="false" ca="true" dt2D="false" dtr="false" t="normal">S51*S52*'Периоды'!R$42</f>
        <v>0</v>
      </c>
      <c r="T53" s="235" t="n">
        <f aca="false" ca="true" dt2D="false" dtr="false" t="normal">T51*T52*'Периоды'!S$42</f>
        <v>0</v>
      </c>
      <c r="U53" s="235" t="n">
        <f aca="false" ca="true" dt2D="false" dtr="false" t="normal">U51*U52*'Периоды'!T$42</f>
        <v>0</v>
      </c>
      <c r="V53" s="235" t="n">
        <f aca="false" ca="true" dt2D="false" dtr="false" t="normal">V51*V52*'Периоды'!U$42</f>
        <v>0</v>
      </c>
      <c r="W53" s="235" t="n">
        <f aca="false" ca="true" dt2D="false" dtr="false" t="normal">W51*W52*'Периоды'!V$42</f>
        <v>0</v>
      </c>
      <c r="X53" s="235" t="n">
        <f aca="false" ca="true" dt2D="false" dtr="false" t="normal">X51*X52*'Периоды'!W$42</f>
        <v>0</v>
      </c>
      <c r="Y53" s="235" t="n">
        <f aca="false" ca="true" dt2D="false" dtr="false" t="normal">Y51*Y52*'Периоды'!X$42</f>
        <v>0</v>
      </c>
      <c r="Z53" s="235" t="n">
        <f aca="false" ca="true" dt2D="false" dtr="false" t="normal">Z51*Z52*'Периоды'!Y$42</f>
        <v>0</v>
      </c>
      <c r="AA53" s="235" t="n">
        <f aca="false" ca="true" dt2D="false" dtr="false" t="normal">AA51*AA52*'Периоды'!Z$42</f>
        <v>0</v>
      </c>
      <c r="AB53" s="235" t="n">
        <f aca="false" ca="true" dt2D="false" dtr="false" t="normal">AB51*AB52*'Периоды'!AA$42</f>
        <v>0</v>
      </c>
      <c r="AC53" s="235" t="n">
        <f aca="false" ca="true" dt2D="false" dtr="false" t="normal">AC51*AC52*'Периоды'!AB$42</f>
        <v>0</v>
      </c>
      <c r="AD53" s="235" t="n">
        <f aca="false" ca="true" dt2D="false" dtr="false" t="normal">AD51*AD52*'Периоды'!AC$42</f>
        <v>0</v>
      </c>
      <c r="AE53" s="235" t="n">
        <f aca="false" ca="true" dt2D="false" dtr="false" t="normal">AE51*AE52*'Периоды'!AD$42</f>
        <v>0</v>
      </c>
      <c r="AF53" s="235" t="n">
        <f aca="false" ca="true" dt2D="false" dtr="false" t="normal">AF51*AF52*'Периоды'!AE$42</f>
        <v>0</v>
      </c>
      <c r="AG53" s="235" t="n">
        <f aca="false" ca="true" dt2D="false" dtr="false" t="normal">AG51*AG52*'Периоды'!AF$42</f>
        <v>0</v>
      </c>
      <c r="AH53" s="235" t="n">
        <f aca="false" ca="true" dt2D="false" dtr="false" t="normal">AH51*AH52*'Периоды'!AG$42</f>
        <v>0</v>
      </c>
      <c r="AI53" s="235" t="n">
        <f aca="false" ca="true" dt2D="false" dtr="false" t="normal">AI51*AI52*'Периоды'!AH$42</f>
        <v>0</v>
      </c>
      <c r="AJ53" s="235" t="n">
        <f aca="false" ca="true" dt2D="false" dtr="false" t="normal">AJ51*AJ52*'Периоды'!AI$42</f>
        <v>0</v>
      </c>
      <c r="AK53" s="235" t="n">
        <f aca="false" ca="true" dt2D="false" dtr="false" t="normal">AK51*AK52*'Периоды'!AJ$42</f>
        <v>0</v>
      </c>
      <c r="AL53" s="235" t="n">
        <f aca="false" ca="true" dt2D="false" dtr="false" t="normal">AL51*AL52*'Периоды'!AK$42</f>
        <v>0</v>
      </c>
      <c r="AM53" s="235" t="n">
        <f aca="false" ca="true" dt2D="false" dtr="false" t="normal">AM51*AM52*'Периоды'!AL$42</f>
        <v>0</v>
      </c>
      <c r="AN53" s="235" t="n">
        <f aca="false" ca="true" dt2D="false" dtr="false" t="normal">AN51*AN52*'Периоды'!AM$42</f>
        <v>0</v>
      </c>
      <c r="AO53" s="235" t="n">
        <f aca="false" ca="true" dt2D="false" dtr="false" t="normal">AO51*AO52*'Периоды'!AN$42</f>
        <v>0</v>
      </c>
      <c r="AP53" s="235" t="n">
        <f aca="false" ca="true" dt2D="false" dtr="false" t="normal">AP51*AP52*'Периоды'!AO$42</f>
        <v>0</v>
      </c>
      <c r="AQ53" s="235" t="n">
        <f aca="false" ca="true" dt2D="false" dtr="false" t="normal">AQ51*AQ52*'Периоды'!AP$42</f>
        <v>0</v>
      </c>
      <c r="AR53" s="235" t="n">
        <f aca="false" ca="true" dt2D="false" dtr="false" t="normal">AR51*AR52*'Периоды'!AQ$42</f>
        <v>0</v>
      </c>
      <c r="AS53" s="235" t="n">
        <f aca="false" ca="true" dt2D="false" dtr="false" t="normal">AS51*AS52*'Периоды'!AR$42</f>
        <v>0</v>
      </c>
      <c r="AT53" s="235" t="n">
        <f aca="false" ca="true" dt2D="false" dtr="false" t="normal">AT51*AT52*'Периоды'!AS$42</f>
        <v>0</v>
      </c>
      <c r="AU53" s="235" t="n">
        <f aca="false" ca="true" dt2D="false" dtr="false" t="normal">AU51*AU52*'Периоды'!AT$42</f>
        <v>0</v>
      </c>
      <c r="AV53" s="235" t="n">
        <f aca="false" ca="true" dt2D="false" dtr="false" t="normal">AV51*AV52*'Периоды'!AU$42</f>
        <v>0</v>
      </c>
      <c r="AW53" s="235" t="n">
        <f aca="false" ca="true" dt2D="false" dtr="false" t="normal">AW51*AW52*'Периоды'!AV$42</f>
        <v>0</v>
      </c>
      <c r="AX53" s="235" t="n">
        <f aca="false" ca="true" dt2D="false" dtr="false" t="normal">AX51*AX52*'Периоды'!AW$42</f>
        <v>0</v>
      </c>
      <c r="AY53" s="235" t="n">
        <f aca="false" ca="true" dt2D="false" dtr="false" t="normal">AY51*AY52*'Периоды'!AX$42</f>
        <v>0</v>
      </c>
      <c r="AZ53" s="235" t="n">
        <f aca="false" ca="true" dt2D="false" dtr="false" t="normal">AZ51*AZ52*'Периоды'!AY$42</f>
        <v>0</v>
      </c>
      <c r="BA53" s="235" t="n">
        <f aca="false" ca="true" dt2D="false" dtr="false" t="normal">BA51*BA52*'Периоды'!AZ$42</f>
        <v>0</v>
      </c>
      <c r="BB53" s="235" t="n">
        <f aca="false" ca="true" dt2D="false" dtr="false" t="normal">BB51*BB52*'Периоды'!BA$42</f>
        <v>0</v>
      </c>
      <c r="BC53" s="235" t="n">
        <f aca="false" ca="true" dt2D="false" dtr="false" t="normal">BC51*BC52*'Периоды'!BB$42</f>
        <v>0</v>
      </c>
      <c r="BD53" s="235" t="n">
        <f aca="false" ca="true" dt2D="false" dtr="false" t="normal">BD51*BD52*'Периоды'!BC$42</f>
        <v>0</v>
      </c>
      <c r="BE53" s="235" t="n">
        <f aca="false" ca="true" dt2D="false" dtr="false" t="normal">BE51*BE52*'Периоды'!BD$42</f>
        <v>0</v>
      </c>
      <c r="BF53" s="235" t="n">
        <f aca="false" ca="true" dt2D="false" dtr="false" t="normal">BF51*BF52*'Периоды'!BE$42</f>
        <v>0</v>
      </c>
      <c r="BG53" s="235" t="n">
        <f aca="false" ca="true" dt2D="false" dtr="false" t="normal">BG51*BG52*'Периоды'!BF$42</f>
        <v>0</v>
      </c>
      <c r="BH53" s="235" t="n">
        <f aca="false" ca="true" dt2D="false" dtr="false" t="normal">BH51*BH52*'Периоды'!BG$42</f>
        <v>0</v>
      </c>
      <c r="BI53" s="235" t="n">
        <f aca="false" ca="true" dt2D="false" dtr="false" t="normal">BI51*BI52*'Периоды'!BH$42</f>
        <v>0</v>
      </c>
      <c r="BJ53" s="235" t="n">
        <f aca="false" ca="true" dt2D="false" dtr="false" t="normal">BJ51*BJ52*'Периоды'!BI$42</f>
        <v>0</v>
      </c>
      <c r="BK53" s="235" t="n">
        <f aca="false" ca="true" dt2D="false" dtr="false" t="normal">BK51*BK52*'Периоды'!BJ$42</f>
        <v>0</v>
      </c>
      <c r="BL53" s="235" t="n">
        <f aca="false" ca="true" dt2D="false" dtr="false" t="normal">BL51*BL52*'Периоды'!BK$42</f>
        <v>0</v>
      </c>
      <c r="BM53" s="235" t="n">
        <f aca="false" ca="true" dt2D="false" dtr="false" t="normal">BM51*BM52*'Периоды'!BL$42</f>
        <v>0</v>
      </c>
      <c r="BN53" s="235" t="n">
        <f aca="false" ca="true" dt2D="false" dtr="false" t="normal">BN51*BN52*'Периоды'!BM$42</f>
        <v>0</v>
      </c>
      <c r="BO53" s="235" t="n">
        <f aca="false" ca="true" dt2D="false" dtr="false" t="normal">BO51*BO52*'Периоды'!BN$42</f>
        <v>0</v>
      </c>
      <c r="BP53" s="235" t="n">
        <f aca="false" ca="true" dt2D="false" dtr="false" t="normal">BP51*BP52*'Периоды'!BO$42</f>
        <v>0</v>
      </c>
      <c r="BQ53" s="235" t="n">
        <f aca="false" ca="true" dt2D="false" dtr="false" t="normal">BQ51*BQ52*'Периоды'!BP$42</f>
        <v>0</v>
      </c>
      <c r="BR53" s="235" t="n">
        <f aca="false" ca="true" dt2D="false" dtr="false" t="normal">BR51*BR52*'Периоды'!BQ$42</f>
        <v>0</v>
      </c>
      <c r="BS53" s="235" t="n">
        <f aca="false" ca="true" dt2D="false" dtr="false" t="normal">BS51*BS52*'Периоды'!BR$42</f>
        <v>0</v>
      </c>
      <c r="BT53" s="235" t="n">
        <f aca="false" ca="true" dt2D="false" dtr="false" t="normal">BT51*BT52*'Периоды'!BS$42</f>
        <v>0</v>
      </c>
    </row>
    <row hidden="true" ht="16.5" outlineLevel="1" r="54">
      <c r="D54" s="548" t="e">
        <f aca="false" ca="false" dt2D="false" dtr="false" t="normal">D53</f>
        <v>#N/A</v>
      </c>
      <c r="E54" s="548" t="e">
        <f aca="false" ca="false" dt2D="false" dtr="false" t="normal">E53</f>
        <v>#N/A</v>
      </c>
      <c r="F54" s="694" t="e">
        <f aca="false" ca="false" dt2D="false" dtr="false" t="normal">F53</f>
        <v>#N/A</v>
      </c>
      <c r="G54" s="694" t="n">
        <f aca="false" ca="false" dt2D="false" dtr="false" t="normal">G53</f>
        <v>0</v>
      </c>
      <c r="H54" s="695" t="n"/>
      <c r="I54" s="16" t="n"/>
      <c r="L54" s="244" t="n"/>
      <c r="M54" s="244" t="n"/>
      <c r="N54" s="244" t="n"/>
      <c r="O54" s="244" t="n"/>
      <c r="P54" s="244" t="n"/>
      <c r="Q54" s="244" t="n"/>
      <c r="R54" s="244" t="n"/>
      <c r="S54" s="244" t="n"/>
      <c r="T54" s="244" t="n"/>
      <c r="U54" s="244" t="n"/>
      <c r="V54" s="244" t="n"/>
      <c r="W54" s="244" t="n"/>
      <c r="X54" s="244" t="n"/>
      <c r="Y54" s="244" t="n"/>
      <c r="Z54" s="244" t="n"/>
      <c r="AA54" s="244" t="n"/>
      <c r="AB54" s="244" t="n"/>
      <c r="AC54" s="244" t="n"/>
      <c r="AD54" s="244" t="n"/>
      <c r="AE54" s="244" t="n"/>
      <c r="AF54" s="244" t="n"/>
      <c r="AG54" s="244" t="n"/>
      <c r="AH54" s="244" t="n"/>
      <c r="AI54" s="244" t="n"/>
      <c r="AJ54" s="244" t="n"/>
      <c r="AK54" s="244" t="n"/>
      <c r="AL54" s="244" t="n"/>
      <c r="AM54" s="244" t="n"/>
      <c r="AN54" s="244" t="n"/>
      <c r="AO54" s="244" t="n"/>
      <c r="AP54" s="244" t="n"/>
      <c r="AQ54" s="244" t="n"/>
      <c r="AR54" s="244" t="n"/>
      <c r="AS54" s="244" t="n"/>
      <c r="AT54" s="244" t="n"/>
      <c r="AU54" s="244" t="n"/>
      <c r="AV54" s="244" t="n"/>
      <c r="AW54" s="244" t="n"/>
      <c r="AX54" s="244" t="n"/>
      <c r="AY54" s="244" t="n"/>
      <c r="AZ54" s="244" t="n"/>
      <c r="BA54" s="244" t="n"/>
      <c r="BB54" s="244" t="n"/>
      <c r="BC54" s="244" t="n"/>
      <c r="BD54" s="244" t="n"/>
      <c r="BE54" s="244" t="n"/>
      <c r="BF54" s="244" t="n"/>
      <c r="BG54" s="244" t="n"/>
      <c r="BH54" s="244" t="n"/>
      <c r="BI54" s="244" t="n"/>
      <c r="BJ54" s="244" t="n"/>
      <c r="BK54" s="244" t="n"/>
      <c r="BL54" s="244" t="n"/>
      <c r="BM54" s="244" t="n"/>
      <c r="BN54" s="244" t="n"/>
      <c r="BO54" s="244" t="n"/>
      <c r="BP54" s="244" t="n"/>
      <c r="BQ54" s="244" t="n"/>
      <c r="BR54" s="244" t="n"/>
      <c r="BS54" s="244" t="n"/>
      <c r="BT54" s="244" t="n"/>
    </row>
    <row hidden="true" ht="33" outlineLevel="1" r="55">
      <c r="D55" s="548" t="e">
        <f aca="false" ca="false" dt2D="false" dtr="false" t="normal">D54</f>
        <v>#N/A</v>
      </c>
      <c r="E55" s="548" t="e">
        <f aca="false" ca="false" dt2D="false" dtr="false" t="normal">E54</f>
        <v>#N/A</v>
      </c>
      <c r="F55" s="694" t="e">
        <f aca="false" ca="false" dt2D="false" dtr="false" t="normal">F54</f>
        <v>#N/A</v>
      </c>
      <c r="G55" s="694" t="n">
        <f aca="false" ca="false" dt2D="false" dtr="false" t="normal">G54</f>
        <v>0</v>
      </c>
      <c r="H55" s="695" t="n"/>
      <c r="I55" s="268" t="s">
        <v>840</v>
      </c>
      <c r="L55" s="244" t="n"/>
      <c r="M55" s="244" t="n"/>
      <c r="N55" s="244" t="n"/>
      <c r="O55" s="244" t="n"/>
      <c r="P55" s="244" t="n"/>
      <c r="Q55" s="244" t="n"/>
      <c r="R55" s="244" t="n"/>
      <c r="S55" s="244" t="n"/>
      <c r="T55" s="244" t="n"/>
      <c r="U55" s="244" t="n"/>
      <c r="V55" s="244" t="n"/>
      <c r="W55" s="244" t="n"/>
      <c r="X55" s="244" t="n"/>
      <c r="Y55" s="244" t="n"/>
      <c r="Z55" s="244" t="n"/>
      <c r="AA55" s="244" t="n"/>
      <c r="AB55" s="244" t="n"/>
      <c r="AC55" s="244" t="n"/>
      <c r="AD55" s="244" t="n"/>
      <c r="AE55" s="244" t="n"/>
      <c r="AF55" s="244" t="n"/>
      <c r="AG55" s="244" t="n"/>
      <c r="AH55" s="244" t="n"/>
      <c r="AI55" s="244" t="n"/>
      <c r="AJ55" s="244" t="n"/>
      <c r="AK55" s="244" t="n"/>
      <c r="AL55" s="244" t="n"/>
      <c r="AM55" s="244" t="n"/>
      <c r="AN55" s="244" t="n"/>
      <c r="AO55" s="244" t="n"/>
      <c r="AP55" s="244" t="n"/>
      <c r="AQ55" s="244" t="n"/>
      <c r="AR55" s="244" t="n"/>
      <c r="AS55" s="244" t="n"/>
      <c r="AT55" s="244" t="n"/>
      <c r="AU55" s="244" t="n"/>
      <c r="AV55" s="244" t="n"/>
      <c r="AW55" s="244" t="n"/>
      <c r="AX55" s="244" t="n"/>
      <c r="AY55" s="244" t="n"/>
      <c r="AZ55" s="244" t="n"/>
      <c r="BA55" s="244" t="n"/>
      <c r="BB55" s="244" t="n"/>
      <c r="BC55" s="244" t="n"/>
      <c r="BD55" s="244" t="n"/>
      <c r="BE55" s="244" t="n"/>
      <c r="BF55" s="244" t="n"/>
      <c r="BG55" s="244" t="n"/>
      <c r="BH55" s="244" t="n"/>
      <c r="BI55" s="244" t="n"/>
      <c r="BJ55" s="244" t="n"/>
      <c r="BK55" s="244" t="n"/>
      <c r="BL55" s="244" t="n"/>
      <c r="BM55" s="244" t="n"/>
      <c r="BN55" s="244" t="n"/>
      <c r="BO55" s="244" t="n"/>
      <c r="BP55" s="244" t="n"/>
      <c r="BQ55" s="244" t="n"/>
      <c r="BR55" s="244" t="n"/>
      <c r="BS55" s="244" t="n"/>
      <c r="BT55" s="244" t="n"/>
    </row>
    <row customHeight="true" hidden="true" ht="14.4499998092651" outlineLevel="2" r="56">
      <c r="D56" s="548" t="e">
        <f aca="false" ca="false" dt2D="false" dtr="false" t="normal">D55</f>
        <v>#N/A</v>
      </c>
      <c r="E56" s="548" t="e">
        <f aca="false" ca="false" dt2D="false" dtr="false" t="normal">E55</f>
        <v>#N/A</v>
      </c>
      <c r="F56" s="694" t="e">
        <f aca="false" ca="false" dt2D="false" dtr="false" t="normal">F55</f>
        <v>#N/A</v>
      </c>
      <c r="G56" s="694" t="n">
        <f aca="false" ca="false" dt2D="false" dtr="false" t="normal">G55</f>
        <v>0</v>
      </c>
      <c r="H56" s="695" t="n"/>
      <c r="I56" s="288" t="s">
        <v>841</v>
      </c>
      <c r="K56" s="701" t="n"/>
      <c r="L56" s="700" t="s">
        <v>842</v>
      </c>
      <c r="M56" s="568" t="n">
        <f aca="false" ca="false" dt2D="false" dtr="false" t="normal">K56</f>
        <v>0</v>
      </c>
      <c r="N56" s="568" t="n">
        <f aca="false" ca="false" dt2D="false" dtr="false" t="normal">M56</f>
        <v>0</v>
      </c>
      <c r="O56" s="568" t="n">
        <f aca="false" ca="false" dt2D="false" dtr="false" t="normal">N56</f>
        <v>0</v>
      </c>
      <c r="P56" s="568" t="n">
        <f aca="false" ca="false" dt2D="false" dtr="false" t="normal">O56</f>
        <v>0</v>
      </c>
      <c r="Q56" s="568" t="n">
        <f aca="false" ca="false" dt2D="false" dtr="false" t="normal">P56</f>
        <v>0</v>
      </c>
      <c r="R56" s="568" t="n">
        <f aca="false" ca="false" dt2D="false" dtr="false" t="normal">Q56</f>
        <v>0</v>
      </c>
      <c r="S56" s="568" t="n">
        <f aca="false" ca="false" dt2D="false" dtr="false" t="normal">R56</f>
        <v>0</v>
      </c>
      <c r="T56" s="568" t="n">
        <f aca="false" ca="false" dt2D="false" dtr="false" t="normal">S56</f>
        <v>0</v>
      </c>
      <c r="U56" s="568" t="n">
        <f aca="false" ca="false" dt2D="false" dtr="false" t="normal">T56</f>
        <v>0</v>
      </c>
      <c r="V56" s="568" t="n">
        <f aca="false" ca="false" dt2D="false" dtr="false" t="normal">U56</f>
        <v>0</v>
      </c>
      <c r="W56" s="568" t="n">
        <f aca="false" ca="false" dt2D="false" dtr="false" t="normal">V56</f>
        <v>0</v>
      </c>
      <c r="X56" s="568" t="n">
        <f aca="false" ca="false" dt2D="false" dtr="false" t="normal">W56</f>
        <v>0</v>
      </c>
      <c r="Y56" s="568" t="n">
        <f aca="false" ca="false" dt2D="false" dtr="false" t="normal">X56</f>
        <v>0</v>
      </c>
      <c r="Z56" s="568" t="n">
        <f aca="false" ca="false" dt2D="false" dtr="false" t="normal">Y56</f>
        <v>0</v>
      </c>
      <c r="AA56" s="568" t="n">
        <f aca="false" ca="false" dt2D="false" dtr="false" t="normal">Z56</f>
        <v>0</v>
      </c>
      <c r="AB56" s="568" t="n">
        <f aca="false" ca="false" dt2D="false" dtr="false" t="normal">AA56</f>
        <v>0</v>
      </c>
      <c r="AC56" s="568" t="n">
        <f aca="false" ca="false" dt2D="false" dtr="false" t="normal">AB56</f>
        <v>0</v>
      </c>
      <c r="AD56" s="568" t="n">
        <f aca="false" ca="false" dt2D="false" dtr="false" t="normal">AC56</f>
        <v>0</v>
      </c>
      <c r="AE56" s="568" t="n">
        <f aca="false" ca="false" dt2D="false" dtr="false" t="normal">AD56</f>
        <v>0</v>
      </c>
      <c r="AF56" s="568" t="n">
        <f aca="false" ca="false" dt2D="false" dtr="false" t="normal">AE56</f>
        <v>0</v>
      </c>
      <c r="AG56" s="568" t="n">
        <f aca="false" ca="false" dt2D="false" dtr="false" t="normal">AF56</f>
        <v>0</v>
      </c>
      <c r="AH56" s="568" t="n">
        <f aca="false" ca="false" dt2D="false" dtr="false" t="normal">AG56</f>
        <v>0</v>
      </c>
      <c r="AI56" s="568" t="n">
        <f aca="false" ca="false" dt2D="false" dtr="false" t="normal">AH56</f>
        <v>0</v>
      </c>
      <c r="AJ56" s="568" t="n">
        <f aca="false" ca="false" dt2D="false" dtr="false" t="normal">AI56</f>
        <v>0</v>
      </c>
      <c r="AK56" s="568" t="n">
        <f aca="false" ca="false" dt2D="false" dtr="false" t="normal">AJ56</f>
        <v>0</v>
      </c>
      <c r="AL56" s="568" t="n">
        <f aca="false" ca="false" dt2D="false" dtr="false" t="normal">AK56</f>
        <v>0</v>
      </c>
      <c r="AM56" s="568" t="n">
        <f aca="false" ca="false" dt2D="false" dtr="false" t="normal">AL56</f>
        <v>0</v>
      </c>
      <c r="AN56" s="568" t="n">
        <f aca="false" ca="false" dt2D="false" dtr="false" t="normal">AM56</f>
        <v>0</v>
      </c>
      <c r="AO56" s="568" t="n">
        <f aca="false" ca="false" dt2D="false" dtr="false" t="normal">AN56</f>
        <v>0</v>
      </c>
      <c r="AP56" s="568" t="n">
        <f aca="false" ca="false" dt2D="false" dtr="false" t="normal">AO56</f>
        <v>0</v>
      </c>
      <c r="AQ56" s="568" t="n">
        <f aca="false" ca="false" dt2D="false" dtr="false" t="normal">AP56</f>
        <v>0</v>
      </c>
      <c r="AR56" s="568" t="n">
        <f aca="false" ca="false" dt2D="false" dtr="false" t="normal">AQ56</f>
        <v>0</v>
      </c>
      <c r="AS56" s="568" t="n">
        <f aca="false" ca="false" dt2D="false" dtr="false" t="normal">AR56</f>
        <v>0</v>
      </c>
      <c r="AT56" s="568" t="n">
        <f aca="false" ca="false" dt2D="false" dtr="false" t="normal">AS56</f>
        <v>0</v>
      </c>
      <c r="AU56" s="568" t="n">
        <f aca="false" ca="false" dt2D="false" dtr="false" t="normal">AT56</f>
        <v>0</v>
      </c>
      <c r="AV56" s="568" t="n">
        <f aca="false" ca="false" dt2D="false" dtr="false" t="normal">AU56</f>
        <v>0</v>
      </c>
      <c r="AW56" s="568" t="n">
        <f aca="false" ca="false" dt2D="false" dtr="false" t="normal">AV56</f>
        <v>0</v>
      </c>
      <c r="AX56" s="568" t="n">
        <f aca="false" ca="false" dt2D="false" dtr="false" t="normal">AW56</f>
        <v>0</v>
      </c>
      <c r="AY56" s="568" t="n">
        <f aca="false" ca="false" dt2D="false" dtr="false" t="normal">AX56</f>
        <v>0</v>
      </c>
      <c r="AZ56" s="568" t="n">
        <f aca="false" ca="false" dt2D="false" dtr="false" t="normal">AY56</f>
        <v>0</v>
      </c>
      <c r="BA56" s="568" t="n">
        <f aca="false" ca="false" dt2D="false" dtr="false" t="normal">AZ56</f>
        <v>0</v>
      </c>
      <c r="BB56" s="568" t="n">
        <f aca="false" ca="false" dt2D="false" dtr="false" t="normal">BA56</f>
        <v>0</v>
      </c>
      <c r="BC56" s="568" t="n">
        <f aca="false" ca="false" dt2D="false" dtr="false" t="normal">BB56</f>
        <v>0</v>
      </c>
      <c r="BD56" s="568" t="n">
        <f aca="false" ca="false" dt2D="false" dtr="false" t="normal">BC56</f>
        <v>0</v>
      </c>
      <c r="BE56" s="568" t="n">
        <f aca="false" ca="false" dt2D="false" dtr="false" t="normal">BD56</f>
        <v>0</v>
      </c>
      <c r="BF56" s="568" t="n">
        <f aca="false" ca="false" dt2D="false" dtr="false" t="normal">BE56</f>
        <v>0</v>
      </c>
      <c r="BG56" s="568" t="n">
        <f aca="false" ca="false" dt2D="false" dtr="false" t="normal">BF56</f>
        <v>0</v>
      </c>
      <c r="BH56" s="568" t="n">
        <f aca="false" ca="false" dt2D="false" dtr="false" t="normal">BG56</f>
        <v>0</v>
      </c>
      <c r="BI56" s="568" t="n">
        <f aca="false" ca="false" dt2D="false" dtr="false" t="normal">BH56</f>
        <v>0</v>
      </c>
      <c r="BJ56" s="568" t="n">
        <f aca="false" ca="false" dt2D="false" dtr="false" t="normal">BI56</f>
        <v>0</v>
      </c>
      <c r="BK56" s="568" t="n">
        <f aca="false" ca="false" dt2D="false" dtr="false" t="normal">BJ56</f>
        <v>0</v>
      </c>
      <c r="BL56" s="568" t="n">
        <f aca="false" ca="false" dt2D="false" dtr="false" t="normal">BK56</f>
        <v>0</v>
      </c>
      <c r="BM56" s="568" t="n">
        <f aca="false" ca="false" dt2D="false" dtr="false" t="normal">BL56</f>
        <v>0</v>
      </c>
      <c r="BN56" s="568" t="n">
        <f aca="false" ca="false" dt2D="false" dtr="false" t="normal">BM56</f>
        <v>0</v>
      </c>
      <c r="BO56" s="568" t="n">
        <f aca="false" ca="false" dt2D="false" dtr="false" t="normal">BN56</f>
        <v>0</v>
      </c>
      <c r="BP56" s="568" t="n">
        <f aca="false" ca="false" dt2D="false" dtr="false" t="normal">BO56</f>
        <v>0</v>
      </c>
      <c r="BQ56" s="568" t="n">
        <f aca="false" ca="false" dt2D="false" dtr="false" t="normal">BP56</f>
        <v>0</v>
      </c>
      <c r="BR56" s="568" t="n">
        <f aca="false" ca="false" dt2D="false" dtr="false" t="normal">BQ56</f>
        <v>0</v>
      </c>
      <c r="BS56" s="568" t="n">
        <f aca="false" ca="false" dt2D="false" dtr="false" t="normal">BR56</f>
        <v>0</v>
      </c>
      <c r="BT56" s="568" t="n">
        <f aca="false" ca="false" dt2D="false" dtr="false" t="normal">BS56</f>
        <v>0</v>
      </c>
    </row>
    <row customHeight="true" hidden="true" ht="14.4499998092651" outlineLevel="2" r="57">
      <c r="D57" s="548" t="e">
        <f aca="false" ca="false" dt2D="false" dtr="false" t="normal">D56</f>
        <v>#N/A</v>
      </c>
      <c r="E57" s="548" t="e">
        <f aca="false" ca="false" dt2D="false" dtr="false" t="normal">E56</f>
        <v>#N/A</v>
      </c>
      <c r="F57" s="694" t="e">
        <f aca="false" ca="false" dt2D="false" dtr="false" t="normal">F56</f>
        <v>#N/A</v>
      </c>
      <c r="G57" s="694" t="n">
        <f aca="false" ca="false" dt2D="false" dtr="false" t="normal">G56</f>
        <v>0</v>
      </c>
      <c r="H57" s="695" t="n"/>
      <c r="I57" s="288" t="s">
        <v>843</v>
      </c>
      <c r="K57" s="701" t="n"/>
      <c r="L57" s="702" t="s">
        <v>844</v>
      </c>
      <c r="M57" s="568" t="n">
        <f aca="false" ca="true" dt2D="false" dtr="false" t="normal">'Макро'!E$89</f>
        <v>0</v>
      </c>
      <c r="N57" s="568" t="n">
        <f aca="false" ca="true" dt2D="false" dtr="false" t="normal">'Макро'!F$89</f>
        <v>0</v>
      </c>
      <c r="O57" s="568" t="n">
        <f aca="false" ca="true" dt2D="false" dtr="false" t="normal">'Макро'!G$89</f>
        <v>0</v>
      </c>
      <c r="P57" s="568" t="n">
        <f aca="false" ca="true" dt2D="false" dtr="false" t="normal">'Макро'!H$89</f>
        <v>0</v>
      </c>
      <c r="Q57" s="568" t="n">
        <f aca="false" ca="true" dt2D="false" dtr="false" t="normal">'Макро'!I$89</f>
        <v>0</v>
      </c>
      <c r="R57" s="568" t="n">
        <f aca="false" ca="true" dt2D="false" dtr="false" t="normal">'Макро'!J$89</f>
        <v>0</v>
      </c>
      <c r="S57" s="568" t="n">
        <f aca="false" ca="true" dt2D="false" dtr="false" t="normal">'Макро'!K$89</f>
        <v>0</v>
      </c>
      <c r="T57" s="568" t="n">
        <f aca="false" ca="true" dt2D="false" dtr="false" t="normal">'Макро'!L$89</f>
        <v>0</v>
      </c>
      <c r="U57" s="568" t="n">
        <f aca="false" ca="true" dt2D="false" dtr="false" t="normal">'Макро'!M$89</f>
        <v>0</v>
      </c>
      <c r="V57" s="568" t="n">
        <f aca="false" ca="true" dt2D="false" dtr="false" t="normal">'Макро'!N$89</f>
        <v>0</v>
      </c>
      <c r="W57" s="568" t="n">
        <f aca="false" ca="true" dt2D="false" dtr="false" t="normal">'Макро'!O$89</f>
        <v>0</v>
      </c>
      <c r="X57" s="568" t="n">
        <f aca="false" ca="true" dt2D="false" dtr="false" t="normal">'Макро'!P$89</f>
        <v>0</v>
      </c>
      <c r="Y57" s="568" t="n">
        <f aca="false" ca="true" dt2D="false" dtr="false" t="normal">'Макро'!Q$89</f>
        <v>0</v>
      </c>
      <c r="Z57" s="568" t="n">
        <f aca="false" ca="true" dt2D="false" dtr="false" t="normal">'Макро'!R$89</f>
        <v>0</v>
      </c>
      <c r="AA57" s="568" t="n">
        <f aca="false" ca="true" dt2D="false" dtr="false" t="normal">'Макро'!S$89</f>
        <v>0</v>
      </c>
      <c r="AB57" s="568" t="n">
        <f aca="false" ca="true" dt2D="false" dtr="false" t="normal">'Макро'!T$89</f>
        <v>0</v>
      </c>
      <c r="AC57" s="568" t="n">
        <f aca="false" ca="true" dt2D="false" dtr="false" t="normal">'Макро'!U$89</f>
        <v>0</v>
      </c>
      <c r="AD57" s="568" t="n">
        <f aca="false" ca="true" dt2D="false" dtr="false" t="normal">'Макро'!V$89</f>
        <v>0</v>
      </c>
      <c r="AE57" s="568" t="n">
        <f aca="false" ca="true" dt2D="false" dtr="false" t="normal">'Макро'!W$89</f>
        <v>0</v>
      </c>
      <c r="AF57" s="568" t="n">
        <f aca="false" ca="true" dt2D="false" dtr="false" t="normal">'Макро'!X$89</f>
        <v>0</v>
      </c>
      <c r="AG57" s="568" t="n">
        <f aca="false" ca="true" dt2D="false" dtr="false" t="normal">'Макро'!Y$89</f>
        <v>0</v>
      </c>
      <c r="AH57" s="568" t="n">
        <f aca="false" ca="true" dt2D="false" dtr="false" t="normal">'Макро'!Z$89</f>
        <v>0</v>
      </c>
      <c r="AI57" s="568" t="n">
        <f aca="false" ca="true" dt2D="false" dtr="false" t="normal">'Макро'!AA$89</f>
        <v>0</v>
      </c>
      <c r="AJ57" s="568" t="n">
        <f aca="false" ca="true" dt2D="false" dtr="false" t="normal">'Макро'!AB$89</f>
        <v>0</v>
      </c>
      <c r="AK57" s="568" t="n">
        <f aca="false" ca="true" dt2D="false" dtr="false" t="normal">'Макро'!AC$89</f>
        <v>0</v>
      </c>
      <c r="AL57" s="568" t="n">
        <f aca="false" ca="true" dt2D="false" dtr="false" t="normal">'Макро'!AD$89</f>
        <v>0</v>
      </c>
      <c r="AM57" s="568" t="n">
        <f aca="false" ca="true" dt2D="false" dtr="false" t="normal">'Макро'!AE$89</f>
        <v>0</v>
      </c>
      <c r="AN57" s="568" t="n">
        <f aca="false" ca="true" dt2D="false" dtr="false" t="normal">'Макро'!AF$89</f>
        <v>0</v>
      </c>
      <c r="AO57" s="568" t="n">
        <f aca="false" ca="true" dt2D="false" dtr="false" t="normal">'Макро'!AG$89</f>
        <v>0</v>
      </c>
      <c r="AP57" s="568" t="n">
        <f aca="false" ca="true" dt2D="false" dtr="false" t="normal">'Макро'!AH$89</f>
        <v>0</v>
      </c>
      <c r="AQ57" s="568" t="n">
        <f aca="false" ca="true" dt2D="false" dtr="false" t="normal">'Макро'!AI$89</f>
        <v>0</v>
      </c>
      <c r="AR57" s="568" t="n">
        <f aca="false" ca="true" dt2D="false" dtr="false" t="normal">'Макро'!AJ$89</f>
        <v>0</v>
      </c>
      <c r="AS57" s="568" t="n">
        <f aca="false" ca="true" dt2D="false" dtr="false" t="normal">'Макро'!AK$89</f>
        <v>0</v>
      </c>
      <c r="AT57" s="568" t="n">
        <f aca="false" ca="true" dt2D="false" dtr="false" t="normal">'Макро'!AL$89</f>
        <v>0</v>
      </c>
      <c r="AU57" s="568" t="n">
        <f aca="false" ca="true" dt2D="false" dtr="false" t="normal">'Макро'!AM$89</f>
        <v>0</v>
      </c>
      <c r="AV57" s="568" t="n">
        <f aca="false" ca="true" dt2D="false" dtr="false" t="normal">'Макро'!AN$89</f>
        <v>0</v>
      </c>
      <c r="AW57" s="568" t="n">
        <f aca="false" ca="true" dt2D="false" dtr="false" t="normal">'Макро'!AO$89</f>
        <v>0</v>
      </c>
      <c r="AX57" s="568" t="n">
        <f aca="false" ca="true" dt2D="false" dtr="false" t="normal">'Макро'!AP$89</f>
        <v>0</v>
      </c>
      <c r="AY57" s="568" t="n">
        <f aca="false" ca="true" dt2D="false" dtr="false" t="normal">'Макро'!AQ$89</f>
        <v>0</v>
      </c>
      <c r="AZ57" s="568" t="n">
        <f aca="false" ca="true" dt2D="false" dtr="false" t="normal">'Макро'!AR$89</f>
        <v>0</v>
      </c>
      <c r="BA57" s="568" t="n">
        <f aca="false" ca="true" dt2D="false" dtr="false" t="normal">'Макро'!AS$89</f>
        <v>0</v>
      </c>
      <c r="BB57" s="568" t="n">
        <f aca="false" ca="true" dt2D="false" dtr="false" t="normal">'Макро'!AT$89</f>
        <v>0</v>
      </c>
      <c r="BC57" s="568" t="n">
        <f aca="false" ca="true" dt2D="false" dtr="false" t="normal">'Макро'!AU$89</f>
        <v>0</v>
      </c>
      <c r="BD57" s="568" t="n">
        <f aca="false" ca="true" dt2D="false" dtr="false" t="normal">'Макро'!AV$89</f>
        <v>0</v>
      </c>
      <c r="BE57" s="568" t="n">
        <f aca="false" ca="true" dt2D="false" dtr="false" t="normal">'Макро'!AW$89</f>
        <v>0</v>
      </c>
      <c r="BF57" s="568" t="n">
        <f aca="false" ca="true" dt2D="false" dtr="false" t="normal">'Макро'!AX$89</f>
        <v>0</v>
      </c>
      <c r="BG57" s="568" t="n">
        <f aca="false" ca="true" dt2D="false" dtr="false" t="normal">'Макро'!AY$89</f>
        <v>0</v>
      </c>
      <c r="BH57" s="568" t="n">
        <f aca="false" ca="true" dt2D="false" dtr="false" t="normal">'Макро'!AZ$89</f>
        <v>0</v>
      </c>
      <c r="BI57" s="568" t="n">
        <f aca="false" ca="true" dt2D="false" dtr="false" t="normal">'Макро'!BA$89</f>
        <v>0</v>
      </c>
      <c r="BJ57" s="568" t="n">
        <f aca="false" ca="true" dt2D="false" dtr="false" t="normal">'Макро'!BB$89</f>
        <v>0</v>
      </c>
      <c r="BK57" s="568" t="n">
        <f aca="false" ca="true" dt2D="false" dtr="false" t="normal">'Макро'!BC$89</f>
        <v>0</v>
      </c>
      <c r="BL57" s="568" t="n">
        <f aca="false" ca="true" dt2D="false" dtr="false" t="normal">'Макро'!BD$89</f>
        <v>0</v>
      </c>
      <c r="BM57" s="568" t="n">
        <f aca="false" ca="true" dt2D="false" dtr="false" t="normal">'Макро'!BE$89</f>
        <v>0</v>
      </c>
      <c r="BN57" s="568" t="n">
        <f aca="false" ca="true" dt2D="false" dtr="false" t="normal">'Макро'!BF$89</f>
        <v>0</v>
      </c>
      <c r="BO57" s="568" t="n">
        <f aca="false" ca="true" dt2D="false" dtr="false" t="normal">'Макро'!BG$89</f>
        <v>0</v>
      </c>
      <c r="BP57" s="568" t="n">
        <f aca="false" ca="true" dt2D="false" dtr="false" t="normal">'Макро'!BH$89</f>
        <v>0</v>
      </c>
      <c r="BQ57" s="568" t="n">
        <f aca="false" ca="true" dt2D="false" dtr="false" t="normal">'Макро'!BI$89</f>
        <v>0</v>
      </c>
      <c r="BR57" s="568" t="n">
        <f aca="false" ca="true" dt2D="false" dtr="false" t="normal">'Макро'!BJ$89</f>
        <v>0</v>
      </c>
      <c r="BS57" s="568" t="n">
        <f aca="false" ca="true" dt2D="false" dtr="false" t="normal">'Макро'!BK$89</f>
        <v>0</v>
      </c>
      <c r="BT57" s="568" t="n">
        <f aca="false" ca="true" dt2D="false" dtr="false" t="normal">'Макро'!BL$89</f>
        <v>0</v>
      </c>
    </row>
    <row customFormat="true" customHeight="true" hidden="true" ht="14.4499998092651" outlineLevel="1" r="58" s="20">
      <c r="A58" s="482" t="s">
        <v>809</v>
      </c>
      <c r="B58" s="482" t="s">
        <v>810</v>
      </c>
      <c r="C58" s="706" t="s">
        <v>464</v>
      </c>
      <c r="D58" s="548" t="e">
        <f aca="false" ca="false" dt2D="false" dtr="false" t="normal">D57</f>
        <v>#N/A</v>
      </c>
      <c r="E58" s="548" t="e">
        <f aca="false" ca="false" dt2D="false" dtr="false" t="normal">E57</f>
        <v>#N/A</v>
      </c>
      <c r="F58" s="694" t="e">
        <f aca="false" ca="false" dt2D="false" dtr="false" t="normal">F57</f>
        <v>#N/A</v>
      </c>
      <c r="G58" s="694" t="n">
        <f aca="false" ca="false" dt2D="false" dtr="false" t="normal">G57</f>
        <v>0</v>
      </c>
      <c r="H58" s="695" t="n"/>
      <c r="I58" s="285" t="s">
        <v>845</v>
      </c>
      <c r="J58" s="707" t="s">
        <v>504</v>
      </c>
      <c r="K58" s="708" t="s">
        <v>846</v>
      </c>
      <c r="L58" s="235" t="n">
        <f aca="false" ca="true" dt2D="false" dtr="false" t="normal">SUM(M58:BT58)</f>
        <v>0</v>
      </c>
      <c r="M58" s="235" t="n">
        <f aca="false" ca="true" dt2D="false" dtr="false" t="normal">M56*M57*'Периоды'!L$42</f>
        <v>0</v>
      </c>
      <c r="N58" s="235" t="n">
        <f aca="false" ca="true" dt2D="false" dtr="false" t="normal">N56*N57*'Периоды'!M$42</f>
        <v>0</v>
      </c>
      <c r="O58" s="235" t="n">
        <f aca="false" ca="true" dt2D="false" dtr="false" t="normal">O56*O57*'Периоды'!N$42</f>
        <v>0</v>
      </c>
      <c r="P58" s="235" t="n">
        <f aca="false" ca="true" dt2D="false" dtr="false" t="normal">P56*P57*'Периоды'!O$42</f>
        <v>0</v>
      </c>
      <c r="Q58" s="235" t="n">
        <f aca="false" ca="true" dt2D="false" dtr="false" t="normal">Q56*Q57*'Периоды'!P$42</f>
        <v>0</v>
      </c>
      <c r="R58" s="235" t="n">
        <f aca="false" ca="true" dt2D="false" dtr="false" t="normal">R56*R57*'Периоды'!Q$42</f>
        <v>0</v>
      </c>
      <c r="S58" s="235" t="n">
        <f aca="false" ca="true" dt2D="false" dtr="false" t="normal">S56*S57*'Периоды'!R$42</f>
        <v>0</v>
      </c>
      <c r="T58" s="235" t="n">
        <f aca="false" ca="true" dt2D="false" dtr="false" t="normal">T56*T57*'Периоды'!S$42</f>
        <v>0</v>
      </c>
      <c r="U58" s="235" t="n">
        <f aca="false" ca="true" dt2D="false" dtr="false" t="normal">U56*U57*'Периоды'!T$42</f>
        <v>0</v>
      </c>
      <c r="V58" s="235" t="n">
        <f aca="false" ca="true" dt2D="false" dtr="false" t="normal">V56*V57*'Периоды'!U$42</f>
        <v>0</v>
      </c>
      <c r="W58" s="235" t="n">
        <f aca="false" ca="true" dt2D="false" dtr="false" t="normal">W56*W57*'Периоды'!V$42</f>
        <v>0</v>
      </c>
      <c r="X58" s="235" t="n">
        <f aca="false" ca="true" dt2D="false" dtr="false" t="normal">X56*X57*'Периоды'!W$42</f>
        <v>0</v>
      </c>
      <c r="Y58" s="235" t="n">
        <f aca="false" ca="true" dt2D="false" dtr="false" t="normal">Y56*Y57*'Периоды'!X$42</f>
        <v>0</v>
      </c>
      <c r="Z58" s="235" t="n">
        <f aca="false" ca="true" dt2D="false" dtr="false" t="normal">Z56*Z57*'Периоды'!Y$42</f>
        <v>0</v>
      </c>
      <c r="AA58" s="235" t="n">
        <f aca="false" ca="true" dt2D="false" dtr="false" t="normal">AA56*AA57*'Периоды'!Z$42</f>
        <v>0</v>
      </c>
      <c r="AB58" s="235" t="n">
        <f aca="false" ca="true" dt2D="false" dtr="false" t="normal">AB56*AB57*'Периоды'!AA$42</f>
        <v>0</v>
      </c>
      <c r="AC58" s="235" t="n">
        <f aca="false" ca="true" dt2D="false" dtr="false" t="normal">AC56*AC57*'Периоды'!AB$42</f>
        <v>0</v>
      </c>
      <c r="AD58" s="235" t="n">
        <f aca="false" ca="true" dt2D="false" dtr="false" t="normal">AD56*AD57*'Периоды'!AC$42</f>
        <v>0</v>
      </c>
      <c r="AE58" s="235" t="n">
        <f aca="false" ca="true" dt2D="false" dtr="false" t="normal">AE56*AE57*'Периоды'!AD$42</f>
        <v>0</v>
      </c>
      <c r="AF58" s="235" t="n">
        <f aca="false" ca="true" dt2D="false" dtr="false" t="normal">AF56*AF57*'Периоды'!AE$42</f>
        <v>0</v>
      </c>
      <c r="AG58" s="235" t="n">
        <f aca="false" ca="true" dt2D="false" dtr="false" t="normal">AG56*AG57*'Периоды'!AF$42</f>
        <v>0</v>
      </c>
      <c r="AH58" s="235" t="n">
        <f aca="false" ca="true" dt2D="false" dtr="false" t="normal">AH56*AH57*'Периоды'!AG$42</f>
        <v>0</v>
      </c>
      <c r="AI58" s="235" t="n">
        <f aca="false" ca="true" dt2D="false" dtr="false" t="normal">AI56*AI57*'Периоды'!AH$42</f>
        <v>0</v>
      </c>
      <c r="AJ58" s="235" t="n">
        <f aca="false" ca="true" dt2D="false" dtr="false" t="normal">AJ56*AJ57*'Периоды'!AI$42</f>
        <v>0</v>
      </c>
      <c r="AK58" s="235" t="n">
        <f aca="false" ca="true" dt2D="false" dtr="false" t="normal">AK56*AK57*'Периоды'!AJ$42</f>
        <v>0</v>
      </c>
      <c r="AL58" s="235" t="n">
        <f aca="false" ca="true" dt2D="false" dtr="false" t="normal">AL56*AL57*'Периоды'!AK$42</f>
        <v>0</v>
      </c>
      <c r="AM58" s="235" t="n">
        <f aca="false" ca="true" dt2D="false" dtr="false" t="normal">AM56*AM57*'Периоды'!AL$42</f>
        <v>0</v>
      </c>
      <c r="AN58" s="235" t="n">
        <f aca="false" ca="true" dt2D="false" dtr="false" t="normal">AN56*AN57*'Периоды'!AM$42</f>
        <v>0</v>
      </c>
      <c r="AO58" s="235" t="n">
        <f aca="false" ca="true" dt2D="false" dtr="false" t="normal">AO56*AO57*'Периоды'!AN$42</f>
        <v>0</v>
      </c>
      <c r="AP58" s="235" t="n">
        <f aca="false" ca="true" dt2D="false" dtr="false" t="normal">AP56*AP57*'Периоды'!AO$42</f>
        <v>0</v>
      </c>
      <c r="AQ58" s="235" t="n">
        <f aca="false" ca="true" dt2D="false" dtr="false" t="normal">AQ56*AQ57*'Периоды'!AP$42</f>
        <v>0</v>
      </c>
      <c r="AR58" s="235" t="n">
        <f aca="false" ca="true" dt2D="false" dtr="false" t="normal">AR56*AR57*'Периоды'!AQ$42</f>
        <v>0</v>
      </c>
      <c r="AS58" s="235" t="n">
        <f aca="false" ca="true" dt2D="false" dtr="false" t="normal">AS56*AS57*'Периоды'!AR$42</f>
        <v>0</v>
      </c>
      <c r="AT58" s="235" t="n">
        <f aca="false" ca="true" dt2D="false" dtr="false" t="normal">AT56*AT57*'Периоды'!AS$42</f>
        <v>0</v>
      </c>
      <c r="AU58" s="235" t="n">
        <f aca="false" ca="true" dt2D="false" dtr="false" t="normal">AU56*AU57*'Периоды'!AT$42</f>
        <v>0</v>
      </c>
      <c r="AV58" s="235" t="n">
        <f aca="false" ca="true" dt2D="false" dtr="false" t="normal">AV56*AV57*'Периоды'!AU$42</f>
        <v>0</v>
      </c>
      <c r="AW58" s="235" t="n">
        <f aca="false" ca="true" dt2D="false" dtr="false" t="normal">AW56*AW57*'Периоды'!AV$42</f>
        <v>0</v>
      </c>
      <c r="AX58" s="235" t="n">
        <f aca="false" ca="true" dt2D="false" dtr="false" t="normal">AX56*AX57*'Периоды'!AW$42</f>
        <v>0</v>
      </c>
      <c r="AY58" s="235" t="n">
        <f aca="false" ca="true" dt2D="false" dtr="false" t="normal">AY56*AY57*'Периоды'!AX$42</f>
        <v>0</v>
      </c>
      <c r="AZ58" s="235" t="n">
        <f aca="false" ca="true" dt2D="false" dtr="false" t="normal">AZ56*AZ57*'Периоды'!AY$42</f>
        <v>0</v>
      </c>
      <c r="BA58" s="235" t="n">
        <f aca="false" ca="true" dt2D="false" dtr="false" t="normal">BA56*BA57*'Периоды'!AZ$42</f>
        <v>0</v>
      </c>
      <c r="BB58" s="235" t="n">
        <f aca="false" ca="true" dt2D="false" dtr="false" t="normal">BB56*BB57*'Периоды'!BA$42</f>
        <v>0</v>
      </c>
      <c r="BC58" s="235" t="n">
        <f aca="false" ca="true" dt2D="false" dtr="false" t="normal">BC56*BC57*'Периоды'!BB$42</f>
        <v>0</v>
      </c>
      <c r="BD58" s="235" t="n">
        <f aca="false" ca="true" dt2D="false" dtr="false" t="normal">BD56*BD57*'Периоды'!BC$42</f>
        <v>0</v>
      </c>
      <c r="BE58" s="235" t="n">
        <f aca="false" ca="true" dt2D="false" dtr="false" t="normal">BE56*BE57*'Периоды'!BD$42</f>
        <v>0</v>
      </c>
      <c r="BF58" s="235" t="n">
        <f aca="false" ca="true" dt2D="false" dtr="false" t="normal">BF56*BF57*'Периоды'!BE$42</f>
        <v>0</v>
      </c>
      <c r="BG58" s="235" t="n">
        <f aca="false" ca="true" dt2D="false" dtr="false" t="normal">BG56*BG57*'Периоды'!BF$42</f>
        <v>0</v>
      </c>
      <c r="BH58" s="235" t="n">
        <f aca="false" ca="true" dt2D="false" dtr="false" t="normal">BH56*BH57*'Периоды'!BG$42</f>
        <v>0</v>
      </c>
      <c r="BI58" s="235" t="n">
        <f aca="false" ca="true" dt2D="false" dtr="false" t="normal">BI56*BI57*'Периоды'!BH$42</f>
        <v>0</v>
      </c>
      <c r="BJ58" s="235" t="n">
        <f aca="false" ca="true" dt2D="false" dtr="false" t="normal">BJ56*BJ57*'Периоды'!BI$42</f>
        <v>0</v>
      </c>
      <c r="BK58" s="235" t="n">
        <f aca="false" ca="true" dt2D="false" dtr="false" t="normal">BK56*BK57*'Периоды'!BJ$42</f>
        <v>0</v>
      </c>
      <c r="BL58" s="235" t="n">
        <f aca="false" ca="true" dt2D="false" dtr="false" t="normal">BL56*BL57*'Периоды'!BK$42</f>
        <v>0</v>
      </c>
      <c r="BM58" s="235" t="n">
        <f aca="false" ca="true" dt2D="false" dtr="false" t="normal">BM56*BM57*'Периоды'!BL$42</f>
        <v>0</v>
      </c>
      <c r="BN58" s="235" t="n">
        <f aca="false" ca="true" dt2D="false" dtr="false" t="normal">BN56*BN57*'Периоды'!BM$42</f>
        <v>0</v>
      </c>
      <c r="BO58" s="235" t="n">
        <f aca="false" ca="true" dt2D="false" dtr="false" t="normal">BO56*BO57*'Периоды'!BN$42</f>
        <v>0</v>
      </c>
      <c r="BP58" s="235" t="n">
        <f aca="false" ca="true" dt2D="false" dtr="false" t="normal">BP56*BP57*'Периоды'!BO$42</f>
        <v>0</v>
      </c>
      <c r="BQ58" s="235" t="n">
        <f aca="false" ca="true" dt2D="false" dtr="false" t="normal">BQ56*BQ57*'Периоды'!BP$42</f>
        <v>0</v>
      </c>
      <c r="BR58" s="235" t="n">
        <f aca="false" ca="true" dt2D="false" dtr="false" t="normal">BR56*BR57*'Периоды'!BQ$42</f>
        <v>0</v>
      </c>
      <c r="BS58" s="235" t="n">
        <f aca="false" ca="true" dt2D="false" dtr="false" t="normal">BS56*BS57*'Периоды'!BR$42</f>
        <v>0</v>
      </c>
      <c r="BT58" s="235" t="n">
        <f aca="false" ca="true" dt2D="false" dtr="false" t="normal">BT56*BT57*'Периоды'!BS$42</f>
        <v>0</v>
      </c>
    </row>
    <row customHeight="true" hidden="true" ht="14.4499998092651" outlineLevel="1" r="59">
      <c r="D59" s="548" t="e">
        <f aca="false" ca="false" dt2D="false" dtr="false" t="normal">D58</f>
        <v>#N/A</v>
      </c>
      <c r="E59" s="548" t="e">
        <f aca="false" ca="false" dt2D="false" dtr="false" t="normal">E58</f>
        <v>#N/A</v>
      </c>
      <c r="F59" s="694" t="e">
        <f aca="false" ca="false" dt2D="false" dtr="false" t="normal">F58</f>
        <v>#N/A</v>
      </c>
      <c r="G59" s="694" t="n">
        <f aca="false" ca="false" dt2D="false" dtr="false" t="normal">G58</f>
        <v>0</v>
      </c>
      <c r="H59" s="695" t="n"/>
      <c r="I59" s="16" t="n"/>
      <c r="L59" s="244" t="n"/>
      <c r="M59" s="244" t="n"/>
      <c r="N59" s="244" t="n"/>
      <c r="O59" s="244" t="n"/>
      <c r="P59" s="244" t="n"/>
      <c r="Q59" s="244" t="n"/>
      <c r="R59" s="244" t="n"/>
      <c r="S59" s="244" t="n"/>
      <c r="T59" s="244" t="n"/>
      <c r="U59" s="244" t="n"/>
      <c r="V59" s="244" t="n"/>
      <c r="W59" s="244" t="n"/>
      <c r="X59" s="244" t="n"/>
      <c r="Y59" s="244" t="n"/>
      <c r="Z59" s="244" t="n"/>
      <c r="AA59" s="244" t="n"/>
      <c r="AB59" s="244" t="n"/>
      <c r="AC59" s="244" t="n"/>
      <c r="AD59" s="244" t="n"/>
      <c r="AE59" s="244" t="n"/>
      <c r="AF59" s="244" t="n"/>
      <c r="AG59" s="244" t="n"/>
      <c r="AH59" s="244" t="n"/>
      <c r="AI59" s="244" t="n"/>
      <c r="AJ59" s="244" t="n"/>
      <c r="AK59" s="244" t="n"/>
      <c r="AL59" s="244" t="n"/>
      <c r="AM59" s="244" t="n"/>
      <c r="AN59" s="244" t="n"/>
      <c r="AO59" s="244" t="n"/>
      <c r="AP59" s="244" t="n"/>
      <c r="AQ59" s="244" t="n"/>
      <c r="AR59" s="244" t="n"/>
      <c r="AS59" s="244" t="n"/>
      <c r="AT59" s="244" t="n"/>
      <c r="AU59" s="244" t="n"/>
      <c r="AV59" s="244" t="n"/>
      <c r="AW59" s="244" t="n"/>
      <c r="AX59" s="244" t="n"/>
      <c r="AY59" s="244" t="n"/>
      <c r="AZ59" s="244" t="n"/>
      <c r="BA59" s="244" t="n"/>
      <c r="BB59" s="244" t="n"/>
      <c r="BC59" s="244" t="n"/>
      <c r="BD59" s="244" t="n"/>
      <c r="BE59" s="244" t="n"/>
      <c r="BF59" s="244" t="n"/>
      <c r="BG59" s="244" t="n"/>
      <c r="BH59" s="244" t="n"/>
      <c r="BI59" s="244" t="n"/>
      <c r="BJ59" s="244" t="n"/>
      <c r="BK59" s="244" t="n"/>
      <c r="BL59" s="244" t="n"/>
      <c r="BM59" s="244" t="n"/>
      <c r="BN59" s="244" t="n"/>
      <c r="BO59" s="244" t="n"/>
      <c r="BP59" s="244" t="n"/>
      <c r="BQ59" s="244" t="n"/>
      <c r="BR59" s="244" t="n"/>
      <c r="BS59" s="244" t="n"/>
      <c r="BT59" s="244" t="n"/>
    </row>
    <row customHeight="true" hidden="true" ht="14.4499998092651" outlineLevel="2" r="60">
      <c r="D60" s="548" t="e">
        <f aca="false" ca="false" dt2D="false" dtr="false" t="normal">D59</f>
        <v>#N/A</v>
      </c>
      <c r="E60" s="548" t="e">
        <f aca="false" ca="false" dt2D="false" dtr="false" t="normal">E59</f>
        <v>#N/A</v>
      </c>
      <c r="F60" s="694" t="e">
        <f aca="false" ca="false" dt2D="false" dtr="false" t="normal">F59</f>
        <v>#N/A</v>
      </c>
      <c r="G60" s="694" t="n">
        <f aca="false" ca="false" dt2D="false" dtr="false" t="normal">G59</f>
        <v>0</v>
      </c>
      <c r="H60" s="695" t="n"/>
      <c r="I60" s="288" t="s">
        <v>847</v>
      </c>
      <c r="K60" s="701" t="n"/>
      <c r="L60" s="700" t="s">
        <v>848</v>
      </c>
      <c r="M60" s="568" t="n">
        <f aca="false" ca="false" dt2D="false" dtr="false" t="normal">K60</f>
        <v>0</v>
      </c>
      <c r="N60" s="568" t="n">
        <f aca="false" ca="false" dt2D="false" dtr="false" t="normal">M60</f>
        <v>0</v>
      </c>
      <c r="O60" s="568" t="n">
        <f aca="false" ca="false" dt2D="false" dtr="false" t="normal">N60</f>
        <v>0</v>
      </c>
      <c r="P60" s="568" t="n">
        <f aca="false" ca="false" dt2D="false" dtr="false" t="normal">O60</f>
        <v>0</v>
      </c>
      <c r="Q60" s="568" t="n">
        <f aca="false" ca="false" dt2D="false" dtr="false" t="normal">P60</f>
        <v>0</v>
      </c>
      <c r="R60" s="568" t="n">
        <f aca="false" ca="false" dt2D="false" dtr="false" t="normal">Q60</f>
        <v>0</v>
      </c>
      <c r="S60" s="568" t="n">
        <f aca="false" ca="false" dt2D="false" dtr="false" t="normal">R60</f>
        <v>0</v>
      </c>
      <c r="T60" s="568" t="n">
        <f aca="false" ca="false" dt2D="false" dtr="false" t="normal">S60</f>
        <v>0</v>
      </c>
      <c r="U60" s="568" t="n">
        <f aca="false" ca="false" dt2D="false" dtr="false" t="normal">T60</f>
        <v>0</v>
      </c>
      <c r="V60" s="568" t="n">
        <f aca="false" ca="false" dt2D="false" dtr="false" t="normal">U60</f>
        <v>0</v>
      </c>
      <c r="W60" s="568" t="n">
        <f aca="false" ca="false" dt2D="false" dtr="false" t="normal">V60</f>
        <v>0</v>
      </c>
      <c r="X60" s="568" t="n">
        <f aca="false" ca="false" dt2D="false" dtr="false" t="normal">W60</f>
        <v>0</v>
      </c>
      <c r="Y60" s="568" t="n">
        <f aca="false" ca="false" dt2D="false" dtr="false" t="normal">X60</f>
        <v>0</v>
      </c>
      <c r="Z60" s="568" t="n">
        <f aca="false" ca="false" dt2D="false" dtr="false" t="normal">Y60</f>
        <v>0</v>
      </c>
      <c r="AA60" s="568" t="n">
        <f aca="false" ca="false" dt2D="false" dtr="false" t="normal">Z60</f>
        <v>0</v>
      </c>
      <c r="AB60" s="568" t="n">
        <f aca="false" ca="false" dt2D="false" dtr="false" t="normal">AA60</f>
        <v>0</v>
      </c>
      <c r="AC60" s="568" t="n">
        <f aca="false" ca="false" dt2D="false" dtr="false" t="normal">AB60</f>
        <v>0</v>
      </c>
      <c r="AD60" s="568" t="n">
        <f aca="false" ca="false" dt2D="false" dtr="false" t="normal">AC60</f>
        <v>0</v>
      </c>
      <c r="AE60" s="568" t="n">
        <f aca="false" ca="false" dt2D="false" dtr="false" t="normal">AD60</f>
        <v>0</v>
      </c>
      <c r="AF60" s="568" t="n">
        <f aca="false" ca="false" dt2D="false" dtr="false" t="normal">AE60</f>
        <v>0</v>
      </c>
      <c r="AG60" s="568" t="n">
        <f aca="false" ca="false" dt2D="false" dtr="false" t="normal">AF60</f>
        <v>0</v>
      </c>
      <c r="AH60" s="568" t="n">
        <f aca="false" ca="false" dt2D="false" dtr="false" t="normal">AG60</f>
        <v>0</v>
      </c>
      <c r="AI60" s="568" t="n">
        <f aca="false" ca="false" dt2D="false" dtr="false" t="normal">AH60</f>
        <v>0</v>
      </c>
      <c r="AJ60" s="568" t="n">
        <f aca="false" ca="false" dt2D="false" dtr="false" t="normal">AI60</f>
        <v>0</v>
      </c>
      <c r="AK60" s="568" t="n">
        <f aca="false" ca="false" dt2D="false" dtr="false" t="normal">AJ60</f>
        <v>0</v>
      </c>
      <c r="AL60" s="568" t="n">
        <f aca="false" ca="false" dt2D="false" dtr="false" t="normal">AK60</f>
        <v>0</v>
      </c>
      <c r="AM60" s="568" t="n">
        <f aca="false" ca="false" dt2D="false" dtr="false" t="normal">AL60</f>
        <v>0</v>
      </c>
      <c r="AN60" s="568" t="n">
        <f aca="false" ca="false" dt2D="false" dtr="false" t="normal">AM60</f>
        <v>0</v>
      </c>
      <c r="AO60" s="568" t="n">
        <f aca="false" ca="false" dt2D="false" dtr="false" t="normal">AN60</f>
        <v>0</v>
      </c>
      <c r="AP60" s="568" t="n">
        <f aca="false" ca="false" dt2D="false" dtr="false" t="normal">AO60</f>
        <v>0</v>
      </c>
      <c r="AQ60" s="568" t="n">
        <f aca="false" ca="false" dt2D="false" dtr="false" t="normal">AP60</f>
        <v>0</v>
      </c>
      <c r="AR60" s="568" t="n">
        <f aca="false" ca="false" dt2D="false" dtr="false" t="normal">AQ60</f>
        <v>0</v>
      </c>
      <c r="AS60" s="568" t="n">
        <f aca="false" ca="false" dt2D="false" dtr="false" t="normal">AR60</f>
        <v>0</v>
      </c>
      <c r="AT60" s="568" t="n">
        <f aca="false" ca="false" dt2D="false" dtr="false" t="normal">AS60</f>
        <v>0</v>
      </c>
      <c r="AU60" s="568" t="n">
        <f aca="false" ca="false" dt2D="false" dtr="false" t="normal">AT60</f>
        <v>0</v>
      </c>
      <c r="AV60" s="568" t="n">
        <f aca="false" ca="false" dt2D="false" dtr="false" t="normal">AU60</f>
        <v>0</v>
      </c>
      <c r="AW60" s="568" t="n">
        <f aca="false" ca="false" dt2D="false" dtr="false" t="normal">AV60</f>
        <v>0</v>
      </c>
      <c r="AX60" s="568" t="n">
        <f aca="false" ca="false" dt2D="false" dtr="false" t="normal">AW60</f>
        <v>0</v>
      </c>
      <c r="AY60" s="568" t="n">
        <f aca="false" ca="false" dt2D="false" dtr="false" t="normal">AX60</f>
        <v>0</v>
      </c>
      <c r="AZ60" s="568" t="n">
        <f aca="false" ca="false" dt2D="false" dtr="false" t="normal">AY60</f>
        <v>0</v>
      </c>
      <c r="BA60" s="568" t="n">
        <f aca="false" ca="false" dt2D="false" dtr="false" t="normal">AZ60</f>
        <v>0</v>
      </c>
      <c r="BB60" s="568" t="n">
        <f aca="false" ca="false" dt2D="false" dtr="false" t="normal">BA60</f>
        <v>0</v>
      </c>
      <c r="BC60" s="568" t="n">
        <f aca="false" ca="false" dt2D="false" dtr="false" t="normal">BB60</f>
        <v>0</v>
      </c>
      <c r="BD60" s="568" t="n">
        <f aca="false" ca="false" dt2D="false" dtr="false" t="normal">BC60</f>
        <v>0</v>
      </c>
      <c r="BE60" s="568" t="n">
        <f aca="false" ca="false" dt2D="false" dtr="false" t="normal">BD60</f>
        <v>0</v>
      </c>
      <c r="BF60" s="568" t="n">
        <f aca="false" ca="false" dt2D="false" dtr="false" t="normal">BE60</f>
        <v>0</v>
      </c>
      <c r="BG60" s="568" t="n">
        <f aca="false" ca="false" dt2D="false" dtr="false" t="normal">BF60</f>
        <v>0</v>
      </c>
      <c r="BH60" s="568" t="n">
        <f aca="false" ca="false" dt2D="false" dtr="false" t="normal">BG60</f>
        <v>0</v>
      </c>
      <c r="BI60" s="568" t="n">
        <f aca="false" ca="false" dt2D="false" dtr="false" t="normal">BH60</f>
        <v>0</v>
      </c>
      <c r="BJ60" s="568" t="n">
        <f aca="false" ca="false" dt2D="false" dtr="false" t="normal">BI60</f>
        <v>0</v>
      </c>
      <c r="BK60" s="568" t="n">
        <f aca="false" ca="false" dt2D="false" dtr="false" t="normal">BJ60</f>
        <v>0</v>
      </c>
      <c r="BL60" s="568" t="n">
        <f aca="false" ca="false" dt2D="false" dtr="false" t="normal">BK60</f>
        <v>0</v>
      </c>
      <c r="BM60" s="568" t="n">
        <f aca="false" ca="false" dt2D="false" dtr="false" t="normal">BL60</f>
        <v>0</v>
      </c>
      <c r="BN60" s="568" t="n">
        <f aca="false" ca="false" dt2D="false" dtr="false" t="normal">BM60</f>
        <v>0</v>
      </c>
      <c r="BO60" s="568" t="n">
        <f aca="false" ca="false" dt2D="false" dtr="false" t="normal">BN60</f>
        <v>0</v>
      </c>
      <c r="BP60" s="568" t="n">
        <f aca="false" ca="false" dt2D="false" dtr="false" t="normal">BO60</f>
        <v>0</v>
      </c>
      <c r="BQ60" s="568" t="n">
        <f aca="false" ca="false" dt2D="false" dtr="false" t="normal">BP60</f>
        <v>0</v>
      </c>
      <c r="BR60" s="568" t="n">
        <f aca="false" ca="false" dt2D="false" dtr="false" t="normal">BQ60</f>
        <v>0</v>
      </c>
      <c r="BS60" s="568" t="n">
        <f aca="false" ca="false" dt2D="false" dtr="false" t="normal">BR60</f>
        <v>0</v>
      </c>
      <c r="BT60" s="568" t="n">
        <f aca="false" ca="false" dt2D="false" dtr="false" t="normal">BS60</f>
        <v>0</v>
      </c>
    </row>
    <row customHeight="true" hidden="true" ht="14.4499998092651" outlineLevel="2" r="61">
      <c r="D61" s="548" t="e">
        <f aca="false" ca="false" dt2D="false" dtr="false" t="normal">D60</f>
        <v>#N/A</v>
      </c>
      <c r="E61" s="548" t="e">
        <f aca="false" ca="false" dt2D="false" dtr="false" t="normal">E60</f>
        <v>#N/A</v>
      </c>
      <c r="F61" s="694" t="e">
        <f aca="false" ca="false" dt2D="false" dtr="false" t="normal">F60</f>
        <v>#N/A</v>
      </c>
      <c r="G61" s="694" t="n">
        <f aca="false" ca="false" dt2D="false" dtr="false" t="normal">G60</f>
        <v>0</v>
      </c>
      <c r="H61" s="695" t="n"/>
      <c r="I61" s="288" t="s">
        <v>849</v>
      </c>
      <c r="K61" s="701" t="n"/>
      <c r="L61" s="700" t="s">
        <v>850</v>
      </c>
      <c r="M61" s="568" t="n">
        <f aca="false" ca="false" dt2D="false" dtr="false" t="normal">$K61*'Макро'!E$56</f>
        <v>0</v>
      </c>
      <c r="N61" s="568" t="n">
        <f aca="false" ca="true" dt2D="false" dtr="false" t="normal">$K61*'Макро'!F$56</f>
        <v>0</v>
      </c>
      <c r="O61" s="568" t="n">
        <f aca="false" ca="true" dt2D="false" dtr="false" t="normal">$K61*'Макро'!G$56</f>
        <v>0</v>
      </c>
      <c r="P61" s="568" t="n">
        <f aca="false" ca="true" dt2D="false" dtr="false" t="normal">$K61*'Макро'!H$56</f>
        <v>0</v>
      </c>
      <c r="Q61" s="568" t="n">
        <f aca="false" ca="true" dt2D="false" dtr="false" t="normal">$K61*'Макро'!I$56</f>
        <v>0</v>
      </c>
      <c r="R61" s="568" t="n">
        <f aca="false" ca="true" dt2D="false" dtr="false" t="normal">$K61*'Макро'!J$56</f>
        <v>0</v>
      </c>
      <c r="S61" s="568" t="n">
        <f aca="false" ca="true" dt2D="false" dtr="false" t="normal">$K61*'Макро'!K$56</f>
        <v>0</v>
      </c>
      <c r="T61" s="568" t="n">
        <f aca="false" ca="true" dt2D="false" dtr="false" t="normal">$K61*'Макро'!L$56</f>
        <v>0</v>
      </c>
      <c r="U61" s="568" t="n">
        <f aca="false" ca="true" dt2D="false" dtr="false" t="normal">$K61*'Макро'!M$56</f>
        <v>0</v>
      </c>
      <c r="V61" s="568" t="n">
        <f aca="false" ca="true" dt2D="false" dtr="false" t="normal">$K61*'Макро'!N$56</f>
        <v>0</v>
      </c>
      <c r="W61" s="568" t="n">
        <f aca="false" ca="true" dt2D="false" dtr="false" t="normal">$K61*'Макро'!O$56</f>
        <v>0</v>
      </c>
      <c r="X61" s="568" t="n">
        <f aca="false" ca="true" dt2D="false" dtr="false" t="normal">$K61*'Макро'!P$56</f>
        <v>0</v>
      </c>
      <c r="Y61" s="568" t="n">
        <f aca="false" ca="true" dt2D="false" dtr="false" t="normal">$K61*'Макро'!Q$56</f>
        <v>0</v>
      </c>
      <c r="Z61" s="568" t="n">
        <f aca="false" ca="true" dt2D="false" dtr="false" t="normal">$K61*'Макро'!R$56</f>
        <v>0</v>
      </c>
      <c r="AA61" s="568" t="n">
        <f aca="false" ca="true" dt2D="false" dtr="false" t="normal">$K61*'Макро'!S$56</f>
        <v>0</v>
      </c>
      <c r="AB61" s="568" t="n">
        <f aca="false" ca="true" dt2D="false" dtr="false" t="normal">$K61*'Макро'!T$56</f>
        <v>0</v>
      </c>
      <c r="AC61" s="568" t="n">
        <f aca="false" ca="true" dt2D="false" dtr="false" t="normal">$K61*'Макро'!U$56</f>
        <v>0</v>
      </c>
      <c r="AD61" s="568" t="n">
        <f aca="false" ca="true" dt2D="false" dtr="false" t="normal">$K61*'Макро'!V$56</f>
        <v>0</v>
      </c>
      <c r="AE61" s="568" t="n">
        <f aca="false" ca="true" dt2D="false" dtr="false" t="normal">$K61*'Макро'!W$56</f>
        <v>0</v>
      </c>
      <c r="AF61" s="568" t="n">
        <f aca="false" ca="true" dt2D="false" dtr="false" t="normal">$K61*'Макро'!X$56</f>
        <v>0</v>
      </c>
      <c r="AG61" s="568" t="n">
        <f aca="false" ca="true" dt2D="false" dtr="false" t="normal">$K61*'Макро'!Y$56</f>
        <v>0</v>
      </c>
      <c r="AH61" s="568" t="n">
        <f aca="false" ca="true" dt2D="false" dtr="false" t="normal">$K61*'Макро'!Z$56</f>
        <v>0</v>
      </c>
      <c r="AI61" s="568" t="n">
        <f aca="false" ca="true" dt2D="false" dtr="false" t="normal">$K61*'Макро'!AA$56</f>
        <v>0</v>
      </c>
      <c r="AJ61" s="568" t="n">
        <f aca="false" ca="true" dt2D="false" dtr="false" t="normal">$K61*'Макро'!AB$56</f>
        <v>0</v>
      </c>
      <c r="AK61" s="568" t="n">
        <f aca="false" ca="true" dt2D="false" dtr="false" t="normal">$K61*'Макро'!AC$56</f>
        <v>0</v>
      </c>
      <c r="AL61" s="568" t="n">
        <f aca="false" ca="true" dt2D="false" dtr="false" t="normal">$K61*'Макро'!AD$56</f>
        <v>0</v>
      </c>
      <c r="AM61" s="568" t="n">
        <f aca="false" ca="true" dt2D="false" dtr="false" t="normal">$K61*'Макро'!AE$56</f>
        <v>0</v>
      </c>
      <c r="AN61" s="568" t="n">
        <f aca="false" ca="true" dt2D="false" dtr="false" t="normal">$K61*'Макро'!AF$56</f>
        <v>0</v>
      </c>
      <c r="AO61" s="568" t="n">
        <f aca="false" ca="true" dt2D="false" dtr="false" t="normal">$K61*'Макро'!AG$56</f>
        <v>0</v>
      </c>
      <c r="AP61" s="568" t="n">
        <f aca="false" ca="true" dt2D="false" dtr="false" t="normal">$K61*'Макро'!AH$56</f>
        <v>0</v>
      </c>
      <c r="AQ61" s="568" t="n">
        <f aca="false" ca="true" dt2D="false" dtr="false" t="normal">$K61*'Макро'!AI$56</f>
        <v>0</v>
      </c>
      <c r="AR61" s="568" t="n">
        <f aca="false" ca="true" dt2D="false" dtr="false" t="normal">$K61*'Макро'!AJ$56</f>
        <v>0</v>
      </c>
      <c r="AS61" s="568" t="n">
        <f aca="false" ca="true" dt2D="false" dtr="false" t="normal">$K61*'Макро'!AK$56</f>
        <v>0</v>
      </c>
      <c r="AT61" s="568" t="n">
        <f aca="false" ca="true" dt2D="false" dtr="false" t="normal">$K61*'Макро'!AL$56</f>
        <v>0</v>
      </c>
      <c r="AU61" s="568" t="n">
        <f aca="false" ca="true" dt2D="false" dtr="false" t="normal">$K61*'Макро'!AM$56</f>
        <v>0</v>
      </c>
      <c r="AV61" s="568" t="n">
        <f aca="false" ca="true" dt2D="false" dtr="false" t="normal">$K61*'Макро'!AN$56</f>
        <v>0</v>
      </c>
      <c r="AW61" s="568" t="n">
        <f aca="false" ca="true" dt2D="false" dtr="false" t="normal">$K61*'Макро'!AO$56</f>
        <v>0</v>
      </c>
      <c r="AX61" s="568" t="n">
        <f aca="false" ca="true" dt2D="false" dtr="false" t="normal">$K61*'Макро'!AP$56</f>
        <v>0</v>
      </c>
      <c r="AY61" s="568" t="n">
        <f aca="false" ca="true" dt2D="false" dtr="false" t="normal">$K61*'Макро'!AQ$56</f>
        <v>0</v>
      </c>
      <c r="AZ61" s="568" t="n">
        <f aca="false" ca="true" dt2D="false" dtr="false" t="normal">$K61*'Макро'!AR$56</f>
        <v>0</v>
      </c>
      <c r="BA61" s="568" t="n">
        <f aca="false" ca="true" dt2D="false" dtr="false" t="normal">$K61*'Макро'!AS$56</f>
        <v>0</v>
      </c>
      <c r="BB61" s="568" t="n">
        <f aca="false" ca="true" dt2D="false" dtr="false" t="normal">$K61*'Макро'!AT$56</f>
        <v>0</v>
      </c>
      <c r="BC61" s="568" t="n">
        <f aca="false" ca="true" dt2D="false" dtr="false" t="normal">$K61*'Макро'!AU$56</f>
        <v>0</v>
      </c>
      <c r="BD61" s="568" t="n">
        <f aca="false" ca="true" dt2D="false" dtr="false" t="normal">$K61*'Макро'!AV$56</f>
        <v>0</v>
      </c>
      <c r="BE61" s="568" t="n">
        <f aca="false" ca="true" dt2D="false" dtr="false" t="normal">$K61*'Макро'!AW$56</f>
        <v>0</v>
      </c>
      <c r="BF61" s="568" t="n">
        <f aca="false" ca="true" dt2D="false" dtr="false" t="normal">$K61*'Макро'!AX$56</f>
        <v>0</v>
      </c>
      <c r="BG61" s="568" t="n">
        <f aca="false" ca="true" dt2D="false" dtr="false" t="normal">$K61*'Макро'!AY$56</f>
        <v>0</v>
      </c>
      <c r="BH61" s="568" t="n">
        <f aca="false" ca="true" dt2D="false" dtr="false" t="normal">$K61*'Макро'!AZ$56</f>
        <v>0</v>
      </c>
      <c r="BI61" s="568" t="n">
        <f aca="false" ca="true" dt2D="false" dtr="false" t="normal">$K61*'Макро'!BA$56</f>
        <v>0</v>
      </c>
      <c r="BJ61" s="568" t="n">
        <f aca="false" ca="true" dt2D="false" dtr="false" t="normal">$K61*'Макро'!BB$56</f>
        <v>0</v>
      </c>
      <c r="BK61" s="568" t="n">
        <f aca="false" ca="true" dt2D="false" dtr="false" t="normal">$K61*'Макро'!BC$56</f>
        <v>0</v>
      </c>
      <c r="BL61" s="568" t="n">
        <f aca="false" ca="true" dt2D="false" dtr="false" t="normal">$K61*'Макро'!BD$56</f>
        <v>0</v>
      </c>
      <c r="BM61" s="568" t="n">
        <f aca="false" ca="true" dt2D="false" dtr="false" t="normal">$K61*'Макро'!BE$56</f>
        <v>0</v>
      </c>
      <c r="BN61" s="568" t="n">
        <f aca="false" ca="true" dt2D="false" dtr="false" t="normal">$K61*'Макро'!BF$56</f>
        <v>0</v>
      </c>
      <c r="BO61" s="568" t="n">
        <f aca="false" ca="true" dt2D="false" dtr="false" t="normal">$K61*'Макро'!BG$56</f>
        <v>0</v>
      </c>
      <c r="BP61" s="568" t="n">
        <f aca="false" ca="true" dt2D="false" dtr="false" t="normal">$K61*'Макро'!BH$56</f>
        <v>0</v>
      </c>
      <c r="BQ61" s="568" t="n">
        <f aca="false" ca="true" dt2D="false" dtr="false" t="normal">$K61*'Макро'!BI$56</f>
        <v>0</v>
      </c>
      <c r="BR61" s="568" t="n">
        <f aca="false" ca="true" dt2D="false" dtr="false" t="normal">$K61*'Макро'!BJ$56</f>
        <v>0</v>
      </c>
      <c r="BS61" s="568" t="n">
        <f aca="false" ca="true" dt2D="false" dtr="false" t="normal">$K61*'Макро'!BK$56</f>
        <v>0</v>
      </c>
      <c r="BT61" s="568" t="n">
        <f aca="false" ca="true" dt2D="false" dtr="false" t="normal">$K61*'Макро'!BL$56</f>
        <v>0</v>
      </c>
    </row>
    <row customFormat="true" customHeight="true" hidden="true" ht="14.4499998092651" outlineLevel="1" r="62" s="20">
      <c r="A62" s="482" t="s">
        <v>809</v>
      </c>
      <c r="B62" s="482" t="s">
        <v>810</v>
      </c>
      <c r="C62" s="706" t="s">
        <v>465</v>
      </c>
      <c r="D62" s="548" t="e">
        <f aca="false" ca="false" dt2D="false" dtr="false" t="normal">D61</f>
        <v>#N/A</v>
      </c>
      <c r="E62" s="548" t="e">
        <f aca="false" ca="false" dt2D="false" dtr="false" t="normal">E61</f>
        <v>#N/A</v>
      </c>
      <c r="F62" s="694" t="e">
        <f aca="false" ca="false" dt2D="false" dtr="false" t="normal">F61</f>
        <v>#N/A</v>
      </c>
      <c r="G62" s="694" t="n">
        <f aca="false" ca="false" dt2D="false" dtr="false" t="normal">G61</f>
        <v>0</v>
      </c>
      <c r="H62" s="695" t="n"/>
      <c r="I62" s="285" t="s">
        <v>851</v>
      </c>
      <c r="J62" s="252" t="n"/>
      <c r="K62" s="252" t="n"/>
      <c r="L62" s="235" t="n">
        <f aca="false" ca="true" dt2D="false" dtr="false" t="normal">SUM(M62:BT62)</f>
        <v>0</v>
      </c>
      <c r="M62" s="235" t="n">
        <f aca="false" ca="false" dt2D="false" dtr="false" t="normal">M60*M61*'Периоды'!L$42</f>
        <v>0</v>
      </c>
      <c r="N62" s="235" t="n">
        <f aca="false" ca="true" dt2D="false" dtr="false" t="normal">N60*N61*'Периоды'!M$42</f>
        <v>0</v>
      </c>
      <c r="O62" s="235" t="n">
        <f aca="false" ca="true" dt2D="false" dtr="false" t="normal">O60*O61*'Периоды'!N$42</f>
        <v>0</v>
      </c>
      <c r="P62" s="235" t="n">
        <f aca="false" ca="true" dt2D="false" dtr="false" t="normal">P60*P61*'Периоды'!O$42</f>
        <v>0</v>
      </c>
      <c r="Q62" s="235" t="n">
        <f aca="false" ca="true" dt2D="false" dtr="false" t="normal">Q60*Q61*'Периоды'!P$42</f>
        <v>0</v>
      </c>
      <c r="R62" s="235" t="n">
        <f aca="false" ca="true" dt2D="false" dtr="false" t="normal">R60*R61*'Периоды'!Q$42</f>
        <v>0</v>
      </c>
      <c r="S62" s="235" t="n">
        <f aca="false" ca="true" dt2D="false" dtr="false" t="normal">S60*S61*'Периоды'!R$42</f>
        <v>0</v>
      </c>
      <c r="T62" s="235" t="n">
        <f aca="false" ca="true" dt2D="false" dtr="false" t="normal">T60*T61*'Периоды'!S$42</f>
        <v>0</v>
      </c>
      <c r="U62" s="235" t="n">
        <f aca="false" ca="true" dt2D="false" dtr="false" t="normal">U60*U61*'Периоды'!T$42</f>
        <v>0</v>
      </c>
      <c r="V62" s="235" t="n">
        <f aca="false" ca="true" dt2D="false" dtr="false" t="normal">V60*V61*'Периоды'!U$42</f>
        <v>0</v>
      </c>
      <c r="W62" s="235" t="n">
        <f aca="false" ca="true" dt2D="false" dtr="false" t="normal">W60*W61*'Периоды'!V$42</f>
        <v>0</v>
      </c>
      <c r="X62" s="235" t="n">
        <f aca="false" ca="true" dt2D="false" dtr="false" t="normal">X60*X61*'Периоды'!W$42</f>
        <v>0</v>
      </c>
      <c r="Y62" s="235" t="n">
        <f aca="false" ca="true" dt2D="false" dtr="false" t="normal">Y60*Y61*'Периоды'!X$42</f>
        <v>0</v>
      </c>
      <c r="Z62" s="235" t="n">
        <f aca="false" ca="true" dt2D="false" dtr="false" t="normal">Z60*Z61*'Периоды'!Y$42</f>
        <v>0</v>
      </c>
      <c r="AA62" s="235" t="n">
        <f aca="false" ca="true" dt2D="false" dtr="false" t="normal">AA60*AA61*'Периоды'!Z$42</f>
        <v>0</v>
      </c>
      <c r="AB62" s="235" t="n">
        <f aca="false" ca="true" dt2D="false" dtr="false" t="normal">AB60*AB61*'Периоды'!AA$42</f>
        <v>0</v>
      </c>
      <c r="AC62" s="235" t="n">
        <f aca="false" ca="true" dt2D="false" dtr="false" t="normal">AC60*AC61*'Периоды'!AB$42</f>
        <v>0</v>
      </c>
      <c r="AD62" s="235" t="n">
        <f aca="false" ca="true" dt2D="false" dtr="false" t="normal">AD60*AD61*'Периоды'!AC$42</f>
        <v>0</v>
      </c>
      <c r="AE62" s="235" t="n">
        <f aca="false" ca="true" dt2D="false" dtr="false" t="normal">AE60*AE61*'Периоды'!AD$42</f>
        <v>0</v>
      </c>
      <c r="AF62" s="235" t="n">
        <f aca="false" ca="true" dt2D="false" dtr="false" t="normal">AF60*AF61*'Периоды'!AE$42</f>
        <v>0</v>
      </c>
      <c r="AG62" s="235" t="n">
        <f aca="false" ca="true" dt2D="false" dtr="false" t="normal">AG60*AG61*'Периоды'!AF$42</f>
        <v>0</v>
      </c>
      <c r="AH62" s="235" t="n">
        <f aca="false" ca="true" dt2D="false" dtr="false" t="normal">AH60*AH61*'Периоды'!AG$42</f>
        <v>0</v>
      </c>
      <c r="AI62" s="235" t="n">
        <f aca="false" ca="true" dt2D="false" dtr="false" t="normal">AI60*AI61*'Периоды'!AH$42</f>
        <v>0</v>
      </c>
      <c r="AJ62" s="235" t="n">
        <f aca="false" ca="true" dt2D="false" dtr="false" t="normal">AJ60*AJ61*'Периоды'!AI$42</f>
        <v>0</v>
      </c>
      <c r="AK62" s="235" t="n">
        <f aca="false" ca="true" dt2D="false" dtr="false" t="normal">AK60*AK61*'Периоды'!AJ$42</f>
        <v>0</v>
      </c>
      <c r="AL62" s="235" t="n">
        <f aca="false" ca="true" dt2D="false" dtr="false" t="normal">AL60*AL61*'Периоды'!AK$42</f>
        <v>0</v>
      </c>
      <c r="AM62" s="235" t="n">
        <f aca="false" ca="true" dt2D="false" dtr="false" t="normal">AM60*AM61*'Периоды'!AL$42</f>
        <v>0</v>
      </c>
      <c r="AN62" s="235" t="n">
        <f aca="false" ca="true" dt2D="false" dtr="false" t="normal">AN60*AN61*'Периоды'!AM$42</f>
        <v>0</v>
      </c>
      <c r="AO62" s="235" t="n">
        <f aca="false" ca="true" dt2D="false" dtr="false" t="normal">AO60*AO61*'Периоды'!AN$42</f>
        <v>0</v>
      </c>
      <c r="AP62" s="235" t="n">
        <f aca="false" ca="true" dt2D="false" dtr="false" t="normal">AP60*AP61*'Периоды'!AO$42</f>
        <v>0</v>
      </c>
      <c r="AQ62" s="235" t="n">
        <f aca="false" ca="true" dt2D="false" dtr="false" t="normal">AQ60*AQ61*'Периоды'!AP$42</f>
        <v>0</v>
      </c>
      <c r="AR62" s="235" t="n">
        <f aca="false" ca="true" dt2D="false" dtr="false" t="normal">AR60*AR61*'Периоды'!AQ$42</f>
        <v>0</v>
      </c>
      <c r="AS62" s="235" t="n">
        <f aca="false" ca="true" dt2D="false" dtr="false" t="normal">AS60*AS61*'Периоды'!AR$42</f>
        <v>0</v>
      </c>
      <c r="AT62" s="235" t="n">
        <f aca="false" ca="true" dt2D="false" dtr="false" t="normal">AT60*AT61*'Периоды'!AS$42</f>
        <v>0</v>
      </c>
      <c r="AU62" s="235" t="n">
        <f aca="false" ca="true" dt2D="false" dtr="false" t="normal">AU60*AU61*'Периоды'!AT$42</f>
        <v>0</v>
      </c>
      <c r="AV62" s="235" t="n">
        <f aca="false" ca="true" dt2D="false" dtr="false" t="normal">AV60*AV61*'Периоды'!AU$42</f>
        <v>0</v>
      </c>
      <c r="AW62" s="235" t="n">
        <f aca="false" ca="true" dt2D="false" dtr="false" t="normal">AW60*AW61*'Периоды'!AV$42</f>
        <v>0</v>
      </c>
      <c r="AX62" s="235" t="n">
        <f aca="false" ca="true" dt2D="false" dtr="false" t="normal">AX60*AX61*'Периоды'!AW$42</f>
        <v>0</v>
      </c>
      <c r="AY62" s="235" t="n">
        <f aca="false" ca="true" dt2D="false" dtr="false" t="normal">AY60*AY61*'Периоды'!AX$42</f>
        <v>0</v>
      </c>
      <c r="AZ62" s="235" t="n">
        <f aca="false" ca="true" dt2D="false" dtr="false" t="normal">AZ60*AZ61*'Периоды'!AY$42</f>
        <v>0</v>
      </c>
      <c r="BA62" s="235" t="n">
        <f aca="false" ca="true" dt2D="false" dtr="false" t="normal">BA60*BA61*'Периоды'!AZ$42</f>
        <v>0</v>
      </c>
      <c r="BB62" s="235" t="n">
        <f aca="false" ca="true" dt2D="false" dtr="false" t="normal">BB60*BB61*'Периоды'!BA$42</f>
        <v>0</v>
      </c>
      <c r="BC62" s="235" t="n">
        <f aca="false" ca="true" dt2D="false" dtr="false" t="normal">BC60*BC61*'Периоды'!BB$42</f>
        <v>0</v>
      </c>
      <c r="BD62" s="235" t="n">
        <f aca="false" ca="true" dt2D="false" dtr="false" t="normal">BD60*BD61*'Периоды'!BC$42</f>
        <v>0</v>
      </c>
      <c r="BE62" s="235" t="n">
        <f aca="false" ca="true" dt2D="false" dtr="false" t="normal">BE60*BE61*'Периоды'!BD$42</f>
        <v>0</v>
      </c>
      <c r="BF62" s="235" t="n">
        <f aca="false" ca="true" dt2D="false" dtr="false" t="normal">BF60*BF61*'Периоды'!BE$42</f>
        <v>0</v>
      </c>
      <c r="BG62" s="235" t="n">
        <f aca="false" ca="true" dt2D="false" dtr="false" t="normal">BG60*BG61*'Периоды'!BF$42</f>
        <v>0</v>
      </c>
      <c r="BH62" s="235" t="n">
        <f aca="false" ca="true" dt2D="false" dtr="false" t="normal">BH60*BH61*'Периоды'!BG$42</f>
        <v>0</v>
      </c>
      <c r="BI62" s="235" t="n">
        <f aca="false" ca="true" dt2D="false" dtr="false" t="normal">BI60*BI61*'Периоды'!BH$42</f>
        <v>0</v>
      </c>
      <c r="BJ62" s="235" t="n">
        <f aca="false" ca="true" dt2D="false" dtr="false" t="normal">BJ60*BJ61*'Периоды'!BI$42</f>
        <v>0</v>
      </c>
      <c r="BK62" s="235" t="n">
        <f aca="false" ca="true" dt2D="false" dtr="false" t="normal">BK60*BK61*'Периоды'!BJ$42</f>
        <v>0</v>
      </c>
      <c r="BL62" s="235" t="n">
        <f aca="false" ca="true" dt2D="false" dtr="false" t="normal">BL60*BL61*'Периоды'!BK$42</f>
        <v>0</v>
      </c>
      <c r="BM62" s="235" t="n">
        <f aca="false" ca="true" dt2D="false" dtr="false" t="normal">BM60*BM61*'Периоды'!BL$42</f>
        <v>0</v>
      </c>
      <c r="BN62" s="235" t="n">
        <f aca="false" ca="true" dt2D="false" dtr="false" t="normal">BN60*BN61*'Периоды'!BM$42</f>
        <v>0</v>
      </c>
      <c r="BO62" s="235" t="n">
        <f aca="false" ca="true" dt2D="false" dtr="false" t="normal">BO60*BO61*'Периоды'!BN$42</f>
        <v>0</v>
      </c>
      <c r="BP62" s="235" t="n">
        <f aca="false" ca="true" dt2D="false" dtr="false" t="normal">BP60*BP61*'Периоды'!BO$42</f>
        <v>0</v>
      </c>
      <c r="BQ62" s="235" t="n">
        <f aca="false" ca="true" dt2D="false" dtr="false" t="normal">BQ60*BQ61*'Периоды'!BP$42</f>
        <v>0</v>
      </c>
      <c r="BR62" s="235" t="n">
        <f aca="false" ca="true" dt2D="false" dtr="false" t="normal">BR60*BR61*'Периоды'!BQ$42</f>
        <v>0</v>
      </c>
      <c r="BS62" s="235" t="n">
        <f aca="false" ca="true" dt2D="false" dtr="false" t="normal">BS60*BS61*'Периоды'!BR$42</f>
        <v>0</v>
      </c>
      <c r="BT62" s="235" t="n">
        <f aca="false" ca="true" dt2D="false" dtr="false" t="normal">BT60*BT61*'Периоды'!BS$42</f>
        <v>0</v>
      </c>
    </row>
    <row hidden="true" ht="16.5" outlineLevel="1" r="63">
      <c r="D63" s="548" t="e">
        <f aca="false" ca="false" dt2D="false" dtr="false" t="normal">D62</f>
        <v>#N/A</v>
      </c>
      <c r="E63" s="548" t="e">
        <f aca="false" ca="false" dt2D="false" dtr="false" t="normal">E62</f>
        <v>#N/A</v>
      </c>
      <c r="F63" s="694" t="e">
        <f aca="false" ca="false" dt2D="false" dtr="false" t="normal">F62</f>
        <v>#N/A</v>
      </c>
      <c r="G63" s="694" t="n">
        <f aca="false" ca="false" dt2D="false" dtr="false" t="normal">G62</f>
        <v>0</v>
      </c>
      <c r="H63" s="695" t="n"/>
      <c r="I63" s="16" t="n"/>
      <c r="L63" s="244" t="n"/>
      <c r="M63" s="244" t="n"/>
      <c r="N63" s="244" t="n"/>
      <c r="O63" s="244" t="n"/>
      <c r="P63" s="244" t="n"/>
      <c r="Q63" s="244" t="n"/>
      <c r="R63" s="244" t="n"/>
      <c r="S63" s="244" t="n"/>
      <c r="T63" s="244" t="n"/>
      <c r="U63" s="244" t="n"/>
      <c r="V63" s="244" t="n"/>
      <c r="W63" s="244" t="n"/>
      <c r="X63" s="244" t="n"/>
      <c r="Y63" s="244" t="n"/>
      <c r="Z63" s="244" t="n"/>
      <c r="AA63" s="244" t="n"/>
      <c r="AB63" s="244" t="n"/>
      <c r="AC63" s="244" t="n"/>
      <c r="AD63" s="244" t="n"/>
      <c r="AE63" s="244" t="n"/>
      <c r="AF63" s="244" t="n"/>
      <c r="AG63" s="244" t="n"/>
      <c r="AH63" s="244" t="n"/>
      <c r="AI63" s="244" t="n"/>
      <c r="AJ63" s="244" t="n"/>
      <c r="AK63" s="244" t="n"/>
      <c r="AL63" s="244" t="n"/>
      <c r="AM63" s="244" t="n"/>
      <c r="AN63" s="244" t="n"/>
      <c r="AO63" s="244" t="n"/>
      <c r="AP63" s="244" t="n"/>
      <c r="AQ63" s="244" t="n"/>
      <c r="AR63" s="244" t="n"/>
      <c r="AS63" s="244" t="n"/>
      <c r="AT63" s="244" t="n"/>
      <c r="AU63" s="244" t="n"/>
      <c r="AV63" s="244" t="n"/>
      <c r="AW63" s="244" t="n"/>
      <c r="AX63" s="244" t="n"/>
      <c r="AY63" s="244" t="n"/>
      <c r="AZ63" s="244" t="n"/>
      <c r="BA63" s="244" t="n"/>
      <c r="BB63" s="244" t="n"/>
      <c r="BC63" s="244" t="n"/>
      <c r="BD63" s="244" t="n"/>
      <c r="BE63" s="244" t="n"/>
      <c r="BF63" s="244" t="n"/>
      <c r="BG63" s="244" t="n"/>
      <c r="BH63" s="244" t="n"/>
      <c r="BI63" s="244" t="n"/>
      <c r="BJ63" s="244" t="n"/>
      <c r="BK63" s="244" t="n"/>
      <c r="BL63" s="244" t="n"/>
      <c r="BM63" s="244" t="n"/>
      <c r="BN63" s="244" t="n"/>
      <c r="BO63" s="244" t="n"/>
      <c r="BP63" s="244" t="n"/>
      <c r="BQ63" s="244" t="n"/>
      <c r="BR63" s="244" t="n"/>
      <c r="BS63" s="244" t="n"/>
      <c r="BT63" s="244" t="n"/>
    </row>
    <row hidden="true" ht="33" outlineLevel="1" r="64">
      <c r="D64" s="548" t="e">
        <f aca="false" ca="false" dt2D="false" dtr="false" t="normal">D63</f>
        <v>#N/A</v>
      </c>
      <c r="E64" s="548" t="e">
        <f aca="false" ca="false" dt2D="false" dtr="false" t="normal">E63</f>
        <v>#N/A</v>
      </c>
      <c r="F64" s="694" t="e">
        <f aca="false" ca="false" dt2D="false" dtr="false" t="normal">F63</f>
        <v>#N/A</v>
      </c>
      <c r="G64" s="694" t="n">
        <f aca="false" ca="false" dt2D="false" dtr="false" t="normal">G63</f>
        <v>0</v>
      </c>
      <c r="H64" s="695" t="n"/>
      <c r="I64" s="268" t="s">
        <v>852</v>
      </c>
      <c r="L64" s="244" t="n"/>
      <c r="M64" s="244" t="n"/>
      <c r="N64" s="244" t="n"/>
      <c r="O64" s="244" t="n"/>
      <c r="P64" s="244" t="n"/>
      <c r="Q64" s="244" t="n"/>
      <c r="R64" s="244" t="n"/>
      <c r="S64" s="244" t="n"/>
      <c r="T64" s="244" t="n"/>
      <c r="U64" s="244" t="n"/>
      <c r="V64" s="244" t="n"/>
      <c r="W64" s="244" t="n"/>
      <c r="X64" s="244" t="n"/>
      <c r="Y64" s="244" t="n"/>
      <c r="Z64" s="244" t="n"/>
      <c r="AA64" s="244" t="n"/>
      <c r="AB64" s="244" t="n"/>
      <c r="AC64" s="244" t="n"/>
      <c r="AD64" s="244" t="n"/>
      <c r="AE64" s="244" t="n"/>
      <c r="AF64" s="244" t="n"/>
      <c r="AG64" s="244" t="n"/>
      <c r="AH64" s="244" t="n"/>
      <c r="AI64" s="244" t="n"/>
      <c r="AJ64" s="244" t="n"/>
      <c r="AK64" s="244" t="n"/>
      <c r="AL64" s="244" t="n"/>
      <c r="AM64" s="244" t="n"/>
      <c r="AN64" s="244" t="n"/>
      <c r="AO64" s="244" t="n"/>
      <c r="AP64" s="244" t="n"/>
      <c r="AQ64" s="244" t="n"/>
      <c r="AR64" s="244" t="n"/>
      <c r="AS64" s="244" t="n"/>
      <c r="AT64" s="244" t="n"/>
      <c r="AU64" s="244" t="n"/>
      <c r="AV64" s="244" t="n"/>
      <c r="AW64" s="244" t="n"/>
      <c r="AX64" s="244" t="n"/>
      <c r="AY64" s="244" t="n"/>
      <c r="AZ64" s="244" t="n"/>
      <c r="BA64" s="244" t="n"/>
      <c r="BB64" s="244" t="n"/>
      <c r="BC64" s="244" t="n"/>
      <c r="BD64" s="244" t="n"/>
      <c r="BE64" s="244" t="n"/>
      <c r="BF64" s="244" t="n"/>
      <c r="BG64" s="244" t="n"/>
      <c r="BH64" s="244" t="n"/>
      <c r="BI64" s="244" t="n"/>
      <c r="BJ64" s="244" t="n"/>
      <c r="BK64" s="244" t="n"/>
      <c r="BL64" s="244" t="n"/>
      <c r="BM64" s="244" t="n"/>
      <c r="BN64" s="244" t="n"/>
      <c r="BO64" s="244" t="n"/>
      <c r="BP64" s="244" t="n"/>
      <c r="BQ64" s="244" t="n"/>
      <c r="BR64" s="244" t="n"/>
      <c r="BS64" s="244" t="n"/>
      <c r="BT64" s="244" t="n"/>
    </row>
    <row customHeight="true" hidden="true" ht="43.1500015258789" outlineLevel="2" r="65">
      <c r="D65" s="548" t="e">
        <f aca="false" ca="false" dt2D="false" dtr="false" t="normal">D64</f>
        <v>#N/A</v>
      </c>
      <c r="E65" s="548" t="e">
        <f aca="false" ca="false" dt2D="false" dtr="false" t="normal">E64</f>
        <v>#N/A</v>
      </c>
      <c r="F65" s="694" t="e">
        <f aca="false" ca="false" dt2D="false" dtr="false" t="normal">F64</f>
        <v>#N/A</v>
      </c>
      <c r="G65" s="694" t="n">
        <f aca="false" ca="false" dt2D="false" dtr="false" t="normal">G64</f>
        <v>0</v>
      </c>
      <c r="H65" s="695" t="n"/>
      <c r="I65" s="288" t="s">
        <v>853</v>
      </c>
      <c r="J65" s="16" t="n"/>
      <c r="K65" s="701" t="n"/>
      <c r="L65" s="709" t="s">
        <v>854</v>
      </c>
      <c r="M65" s="568" t="n">
        <f aca="false" ca="false" dt2D="false" dtr="false" t="normal">$K65*'Макро'!E$56</f>
        <v>0</v>
      </c>
      <c r="N65" s="568" t="n">
        <f aca="false" ca="true" dt2D="false" dtr="false" t="normal">$K65*'Макро'!F$56</f>
        <v>0</v>
      </c>
      <c r="O65" s="568" t="n">
        <f aca="false" ca="true" dt2D="false" dtr="false" t="normal">$K65*'Макро'!G$56</f>
        <v>0</v>
      </c>
      <c r="P65" s="568" t="n">
        <f aca="false" ca="true" dt2D="false" dtr="false" t="normal">$K65*'Макро'!H$56</f>
        <v>0</v>
      </c>
      <c r="Q65" s="568" t="n">
        <f aca="false" ca="true" dt2D="false" dtr="false" t="normal">$K65*'Макро'!I$56</f>
        <v>0</v>
      </c>
      <c r="R65" s="568" t="n">
        <f aca="false" ca="true" dt2D="false" dtr="false" t="normal">$K65*'Макро'!J$56</f>
        <v>0</v>
      </c>
      <c r="S65" s="568" t="n">
        <f aca="false" ca="true" dt2D="false" dtr="false" t="normal">$K65*'Макро'!K$56</f>
        <v>0</v>
      </c>
      <c r="T65" s="568" t="n">
        <f aca="false" ca="true" dt2D="false" dtr="false" t="normal">$K65*'Макро'!L$56</f>
        <v>0</v>
      </c>
      <c r="U65" s="568" t="n">
        <f aca="false" ca="true" dt2D="false" dtr="false" t="normal">$K65*'Макро'!M$56</f>
        <v>0</v>
      </c>
      <c r="V65" s="568" t="n">
        <f aca="false" ca="true" dt2D="false" dtr="false" t="normal">$K65*'Макро'!N$56</f>
        <v>0</v>
      </c>
      <c r="W65" s="568" t="n">
        <f aca="false" ca="true" dt2D="false" dtr="false" t="normal">$K65*'Макро'!O$56</f>
        <v>0</v>
      </c>
      <c r="X65" s="568" t="n">
        <f aca="false" ca="true" dt2D="false" dtr="false" t="normal">$K65*'Макро'!P$56</f>
        <v>0</v>
      </c>
      <c r="Y65" s="568" t="n">
        <f aca="false" ca="true" dt2D="false" dtr="false" t="normal">$K65*'Макро'!Q$56</f>
        <v>0</v>
      </c>
      <c r="Z65" s="568" t="n">
        <f aca="false" ca="true" dt2D="false" dtr="false" t="normal">$K65*'Макро'!R$56</f>
        <v>0</v>
      </c>
      <c r="AA65" s="568" t="n">
        <f aca="false" ca="true" dt2D="false" dtr="false" t="normal">$K65*'Макро'!S$56</f>
        <v>0</v>
      </c>
      <c r="AB65" s="568" t="n">
        <f aca="false" ca="true" dt2D="false" dtr="false" t="normal">$K65*'Макро'!T$56</f>
        <v>0</v>
      </c>
      <c r="AC65" s="568" t="n">
        <f aca="false" ca="true" dt2D="false" dtr="false" t="normal">$K65*'Макро'!U$56</f>
        <v>0</v>
      </c>
      <c r="AD65" s="568" t="n">
        <f aca="false" ca="true" dt2D="false" dtr="false" t="normal">$K65*'Макро'!V$56</f>
        <v>0</v>
      </c>
      <c r="AE65" s="568" t="n">
        <f aca="false" ca="true" dt2D="false" dtr="false" t="normal">$K65*'Макро'!W$56</f>
        <v>0</v>
      </c>
      <c r="AF65" s="568" t="n">
        <f aca="false" ca="true" dt2D="false" dtr="false" t="normal">$K65*'Макро'!X$56</f>
        <v>0</v>
      </c>
      <c r="AG65" s="568" t="n">
        <f aca="false" ca="true" dt2D="false" dtr="false" t="normal">$K65*'Макро'!Y$56</f>
        <v>0</v>
      </c>
      <c r="AH65" s="568" t="n">
        <f aca="false" ca="true" dt2D="false" dtr="false" t="normal">$K65*'Макро'!Z$56</f>
        <v>0</v>
      </c>
      <c r="AI65" s="568" t="n">
        <f aca="false" ca="true" dt2D="false" dtr="false" t="normal">$K65*'Макро'!AA$56</f>
        <v>0</v>
      </c>
      <c r="AJ65" s="568" t="n">
        <f aca="false" ca="true" dt2D="false" dtr="false" t="normal">$K65*'Макро'!AB$56</f>
        <v>0</v>
      </c>
      <c r="AK65" s="568" t="n">
        <f aca="false" ca="true" dt2D="false" dtr="false" t="normal">$K65*'Макро'!AC$56</f>
        <v>0</v>
      </c>
      <c r="AL65" s="568" t="n">
        <f aca="false" ca="true" dt2D="false" dtr="false" t="normal">$K65*'Макро'!AD$56</f>
        <v>0</v>
      </c>
      <c r="AM65" s="568" t="n">
        <f aca="false" ca="true" dt2D="false" dtr="false" t="normal">$K65*'Макро'!AE$56</f>
        <v>0</v>
      </c>
      <c r="AN65" s="568" t="n">
        <f aca="false" ca="true" dt2D="false" dtr="false" t="normal">$K65*'Макро'!AF$56</f>
        <v>0</v>
      </c>
      <c r="AO65" s="568" t="n">
        <f aca="false" ca="true" dt2D="false" dtr="false" t="normal">$K65*'Макро'!AG$56</f>
        <v>0</v>
      </c>
      <c r="AP65" s="568" t="n">
        <f aca="false" ca="true" dt2D="false" dtr="false" t="normal">$K65*'Макро'!AH$56</f>
        <v>0</v>
      </c>
      <c r="AQ65" s="568" t="n">
        <f aca="false" ca="true" dt2D="false" dtr="false" t="normal">$K65*'Макро'!AI$56</f>
        <v>0</v>
      </c>
      <c r="AR65" s="568" t="n">
        <f aca="false" ca="true" dt2D="false" dtr="false" t="normal">$K65*'Макро'!AJ$56</f>
        <v>0</v>
      </c>
      <c r="AS65" s="568" t="n">
        <f aca="false" ca="true" dt2D="false" dtr="false" t="normal">$K65*'Макро'!AK$56</f>
        <v>0</v>
      </c>
      <c r="AT65" s="568" t="n">
        <f aca="false" ca="true" dt2D="false" dtr="false" t="normal">$K65*'Макро'!AL$56</f>
        <v>0</v>
      </c>
      <c r="AU65" s="568" t="n">
        <f aca="false" ca="true" dt2D="false" dtr="false" t="normal">$K65*'Макро'!AM$56</f>
        <v>0</v>
      </c>
      <c r="AV65" s="568" t="n">
        <f aca="false" ca="true" dt2D="false" dtr="false" t="normal">$K65*'Макро'!AN$56</f>
        <v>0</v>
      </c>
      <c r="AW65" s="568" t="n">
        <f aca="false" ca="true" dt2D="false" dtr="false" t="normal">$K65*'Макро'!AO$56</f>
        <v>0</v>
      </c>
      <c r="AX65" s="568" t="n">
        <f aca="false" ca="true" dt2D="false" dtr="false" t="normal">$K65*'Макро'!AP$56</f>
        <v>0</v>
      </c>
      <c r="AY65" s="568" t="n">
        <f aca="false" ca="true" dt2D="false" dtr="false" t="normal">$K65*'Макро'!AQ$56</f>
        <v>0</v>
      </c>
      <c r="AZ65" s="568" t="n">
        <f aca="false" ca="true" dt2D="false" dtr="false" t="normal">$K65*'Макро'!AR$56</f>
        <v>0</v>
      </c>
      <c r="BA65" s="568" t="n">
        <f aca="false" ca="true" dt2D="false" dtr="false" t="normal">$K65*'Макро'!AS$56</f>
        <v>0</v>
      </c>
      <c r="BB65" s="568" t="n">
        <f aca="false" ca="true" dt2D="false" dtr="false" t="normal">$K65*'Макро'!AT$56</f>
        <v>0</v>
      </c>
      <c r="BC65" s="568" t="n">
        <f aca="false" ca="true" dt2D="false" dtr="false" t="normal">$K65*'Макро'!AU$56</f>
        <v>0</v>
      </c>
      <c r="BD65" s="568" t="n">
        <f aca="false" ca="true" dt2D="false" dtr="false" t="normal">$K65*'Макро'!AV$56</f>
        <v>0</v>
      </c>
      <c r="BE65" s="568" t="n">
        <f aca="false" ca="true" dt2D="false" dtr="false" t="normal">$K65*'Макро'!AW$56</f>
        <v>0</v>
      </c>
      <c r="BF65" s="568" t="n">
        <f aca="false" ca="true" dt2D="false" dtr="false" t="normal">$K65*'Макро'!AX$56</f>
        <v>0</v>
      </c>
      <c r="BG65" s="568" t="n">
        <f aca="false" ca="true" dt2D="false" dtr="false" t="normal">$K65*'Макро'!AY$56</f>
        <v>0</v>
      </c>
      <c r="BH65" s="568" t="n">
        <f aca="false" ca="true" dt2D="false" dtr="false" t="normal">$K65*'Макро'!AZ$56</f>
        <v>0</v>
      </c>
      <c r="BI65" s="568" t="n">
        <f aca="false" ca="true" dt2D="false" dtr="false" t="normal">$K65*'Макро'!BA$56</f>
        <v>0</v>
      </c>
      <c r="BJ65" s="568" t="n">
        <f aca="false" ca="true" dt2D="false" dtr="false" t="normal">$K65*'Макро'!BB$56</f>
        <v>0</v>
      </c>
      <c r="BK65" s="568" t="n">
        <f aca="false" ca="true" dt2D="false" dtr="false" t="normal">$K65*'Макро'!BC$56</f>
        <v>0</v>
      </c>
      <c r="BL65" s="568" t="n">
        <f aca="false" ca="true" dt2D="false" dtr="false" t="normal">$K65*'Макро'!BD$56</f>
        <v>0</v>
      </c>
      <c r="BM65" s="568" t="n">
        <f aca="false" ca="true" dt2D="false" dtr="false" t="normal">$K65*'Макро'!BE$56</f>
        <v>0</v>
      </c>
      <c r="BN65" s="568" t="n">
        <f aca="false" ca="true" dt2D="false" dtr="false" t="normal">$K65*'Макро'!BF$56</f>
        <v>0</v>
      </c>
      <c r="BO65" s="568" t="n">
        <f aca="false" ca="true" dt2D="false" dtr="false" t="normal">$K65*'Макро'!BG$56</f>
        <v>0</v>
      </c>
      <c r="BP65" s="568" t="n">
        <f aca="false" ca="true" dt2D="false" dtr="false" t="normal">$K65*'Макро'!BH$56</f>
        <v>0</v>
      </c>
      <c r="BQ65" s="568" t="n">
        <f aca="false" ca="true" dt2D="false" dtr="false" t="normal">$K65*'Макро'!BI$56</f>
        <v>0</v>
      </c>
      <c r="BR65" s="568" t="n">
        <f aca="false" ca="true" dt2D="false" dtr="false" t="normal">$K65*'Макро'!BJ$56</f>
        <v>0</v>
      </c>
      <c r="BS65" s="568" t="n">
        <f aca="false" ca="true" dt2D="false" dtr="false" t="normal">$K65*'Макро'!BK$56</f>
        <v>0</v>
      </c>
      <c r="BT65" s="568" t="n">
        <f aca="false" ca="true" dt2D="false" dtr="false" t="normal">$K65*'Макро'!BL$56</f>
        <v>0</v>
      </c>
    </row>
    <row customHeight="true" hidden="true" ht="28.8999996185303" outlineLevel="2" r="66">
      <c r="D66" s="548" t="e">
        <f aca="false" ca="false" dt2D="false" dtr="false" t="normal">D65</f>
        <v>#N/A</v>
      </c>
      <c r="E66" s="548" t="e">
        <f aca="false" ca="false" dt2D="false" dtr="false" t="normal">E65</f>
        <v>#N/A</v>
      </c>
      <c r="F66" s="694" t="e">
        <f aca="false" ca="false" dt2D="false" dtr="false" t="normal">F65</f>
        <v>#N/A</v>
      </c>
      <c r="G66" s="694" t="n">
        <f aca="false" ca="false" dt2D="false" dtr="false" t="normal">G65</f>
        <v>0</v>
      </c>
      <c r="H66" s="695" t="n"/>
      <c r="I66" s="288" t="s">
        <v>855</v>
      </c>
      <c r="K66" s="701" t="n"/>
      <c r="L66" s="700" t="s">
        <v>838</v>
      </c>
      <c r="M66" s="705" t="n">
        <f aca="false" ca="false" dt2D="false" dtr="false" t="normal">K66</f>
        <v>0</v>
      </c>
      <c r="N66" s="705" t="n">
        <f aca="false" ca="false" dt2D="false" dtr="false" t="normal">M66</f>
        <v>0</v>
      </c>
      <c r="O66" s="705" t="n">
        <f aca="false" ca="false" dt2D="false" dtr="false" t="normal">M66</f>
        <v>0</v>
      </c>
      <c r="P66" s="705" t="n">
        <f aca="false" ca="false" dt2D="false" dtr="false" t="normal">N66</f>
        <v>0</v>
      </c>
      <c r="Q66" s="705" t="n">
        <f aca="false" ca="false" dt2D="false" dtr="false" t="normal">O66</f>
        <v>0</v>
      </c>
      <c r="R66" s="705" t="n">
        <f aca="false" ca="false" dt2D="false" dtr="false" t="normal">P66</f>
        <v>0</v>
      </c>
      <c r="S66" s="705" t="n">
        <f aca="false" ca="false" dt2D="false" dtr="false" t="normal">Q66</f>
        <v>0</v>
      </c>
      <c r="T66" s="705" t="n">
        <f aca="false" ca="false" dt2D="false" dtr="false" t="normal">R66</f>
        <v>0</v>
      </c>
      <c r="U66" s="705" t="n">
        <f aca="false" ca="false" dt2D="false" dtr="false" t="normal">S66</f>
        <v>0</v>
      </c>
      <c r="V66" s="705" t="n">
        <f aca="false" ca="false" dt2D="false" dtr="false" t="normal">T66</f>
        <v>0</v>
      </c>
      <c r="W66" s="705" t="n">
        <f aca="false" ca="false" dt2D="false" dtr="false" t="normal">U66</f>
        <v>0</v>
      </c>
      <c r="X66" s="705" t="n">
        <f aca="false" ca="false" dt2D="false" dtr="false" t="normal">V66</f>
        <v>0</v>
      </c>
      <c r="Y66" s="705" t="n">
        <f aca="false" ca="false" dt2D="false" dtr="false" t="normal">W66</f>
        <v>0</v>
      </c>
      <c r="Z66" s="705" t="n">
        <f aca="false" ca="false" dt2D="false" dtr="false" t="normal">X66</f>
        <v>0</v>
      </c>
      <c r="AA66" s="705" t="n">
        <f aca="false" ca="false" dt2D="false" dtr="false" t="normal">Y66</f>
        <v>0</v>
      </c>
      <c r="AB66" s="705" t="n">
        <f aca="false" ca="false" dt2D="false" dtr="false" t="normal">Z66</f>
        <v>0</v>
      </c>
      <c r="AC66" s="705" t="n">
        <f aca="false" ca="false" dt2D="false" dtr="false" t="normal">AA66</f>
        <v>0</v>
      </c>
      <c r="AD66" s="705" t="n">
        <f aca="false" ca="false" dt2D="false" dtr="false" t="normal">AB66</f>
        <v>0</v>
      </c>
      <c r="AE66" s="705" t="n">
        <f aca="false" ca="false" dt2D="false" dtr="false" t="normal">AC66</f>
        <v>0</v>
      </c>
      <c r="AF66" s="705" t="n">
        <f aca="false" ca="false" dt2D="false" dtr="false" t="normal">AD66</f>
        <v>0</v>
      </c>
      <c r="AG66" s="705" t="n">
        <f aca="false" ca="false" dt2D="false" dtr="false" t="normal">AE66</f>
        <v>0</v>
      </c>
      <c r="AH66" s="705" t="n">
        <f aca="false" ca="false" dt2D="false" dtr="false" t="normal">AF66</f>
        <v>0</v>
      </c>
      <c r="AI66" s="705" t="n">
        <f aca="false" ca="false" dt2D="false" dtr="false" t="normal">AG66</f>
        <v>0</v>
      </c>
      <c r="AJ66" s="705" t="n">
        <f aca="false" ca="false" dt2D="false" dtr="false" t="normal">AH66</f>
        <v>0</v>
      </c>
      <c r="AK66" s="705" t="n">
        <f aca="false" ca="false" dt2D="false" dtr="false" t="normal">AI66</f>
        <v>0</v>
      </c>
      <c r="AL66" s="705" t="n">
        <f aca="false" ca="false" dt2D="false" dtr="false" t="normal">AJ66</f>
        <v>0</v>
      </c>
      <c r="AM66" s="705" t="n">
        <f aca="false" ca="false" dt2D="false" dtr="false" t="normal">AK66</f>
        <v>0</v>
      </c>
      <c r="AN66" s="705" t="n">
        <f aca="false" ca="false" dt2D="false" dtr="false" t="normal">AL66</f>
        <v>0</v>
      </c>
      <c r="AO66" s="705" t="n">
        <f aca="false" ca="false" dt2D="false" dtr="false" t="normal">AM66</f>
        <v>0</v>
      </c>
      <c r="AP66" s="705" t="n">
        <f aca="false" ca="false" dt2D="false" dtr="false" t="normal">AN66</f>
        <v>0</v>
      </c>
      <c r="AQ66" s="705" t="n">
        <f aca="false" ca="false" dt2D="false" dtr="false" t="normal">AO66</f>
        <v>0</v>
      </c>
      <c r="AR66" s="705" t="n">
        <f aca="false" ca="false" dt2D="false" dtr="false" t="normal">AP66</f>
        <v>0</v>
      </c>
      <c r="AS66" s="705" t="n">
        <f aca="false" ca="false" dt2D="false" dtr="false" t="normal">AQ66</f>
        <v>0</v>
      </c>
      <c r="AT66" s="705" t="n">
        <f aca="false" ca="false" dt2D="false" dtr="false" t="normal">AR66</f>
        <v>0</v>
      </c>
      <c r="AU66" s="705" t="n">
        <f aca="false" ca="false" dt2D="false" dtr="false" t="normal">AS66</f>
        <v>0</v>
      </c>
      <c r="AV66" s="705" t="n">
        <f aca="false" ca="false" dt2D="false" dtr="false" t="normal">AT66</f>
        <v>0</v>
      </c>
      <c r="AW66" s="705" t="n">
        <f aca="false" ca="false" dt2D="false" dtr="false" t="normal">AU66</f>
        <v>0</v>
      </c>
      <c r="AX66" s="705" t="n">
        <f aca="false" ca="false" dt2D="false" dtr="false" t="normal">AV66</f>
        <v>0</v>
      </c>
      <c r="AY66" s="705" t="n">
        <f aca="false" ca="false" dt2D="false" dtr="false" t="normal">AW66</f>
        <v>0</v>
      </c>
      <c r="AZ66" s="705" t="n">
        <f aca="false" ca="false" dt2D="false" dtr="false" t="normal">AX66</f>
        <v>0</v>
      </c>
      <c r="BA66" s="705" t="n">
        <f aca="false" ca="false" dt2D="false" dtr="false" t="normal">AY66</f>
        <v>0</v>
      </c>
      <c r="BB66" s="705" t="n">
        <f aca="false" ca="false" dt2D="false" dtr="false" t="normal">AZ66</f>
        <v>0</v>
      </c>
      <c r="BC66" s="705" t="n">
        <f aca="false" ca="false" dt2D="false" dtr="false" t="normal">BA66</f>
        <v>0</v>
      </c>
      <c r="BD66" s="705" t="n">
        <f aca="false" ca="false" dt2D="false" dtr="false" t="normal">BB66</f>
        <v>0</v>
      </c>
      <c r="BE66" s="705" t="n">
        <f aca="false" ca="false" dt2D="false" dtr="false" t="normal">BC66</f>
        <v>0</v>
      </c>
      <c r="BF66" s="705" t="n">
        <f aca="false" ca="false" dt2D="false" dtr="false" t="normal">BD66</f>
        <v>0</v>
      </c>
      <c r="BG66" s="705" t="n">
        <f aca="false" ca="false" dt2D="false" dtr="false" t="normal">BE66</f>
        <v>0</v>
      </c>
      <c r="BH66" s="705" t="n">
        <f aca="false" ca="false" dt2D="false" dtr="false" t="normal">BF66</f>
        <v>0</v>
      </c>
      <c r="BI66" s="705" t="n">
        <f aca="false" ca="false" dt2D="false" dtr="false" t="normal">BG66</f>
        <v>0</v>
      </c>
      <c r="BJ66" s="705" t="n">
        <f aca="false" ca="false" dt2D="false" dtr="false" t="normal">BH66</f>
        <v>0</v>
      </c>
      <c r="BK66" s="705" t="n">
        <f aca="false" ca="false" dt2D="false" dtr="false" t="normal">BI66</f>
        <v>0</v>
      </c>
      <c r="BL66" s="705" t="n">
        <f aca="false" ca="false" dt2D="false" dtr="false" t="normal">BJ66</f>
        <v>0</v>
      </c>
      <c r="BM66" s="705" t="n">
        <f aca="false" ca="false" dt2D="false" dtr="false" t="normal">BK66</f>
        <v>0</v>
      </c>
      <c r="BN66" s="705" t="n">
        <f aca="false" ca="false" dt2D="false" dtr="false" t="normal">BL66</f>
        <v>0</v>
      </c>
      <c r="BO66" s="705" t="n">
        <f aca="false" ca="false" dt2D="false" dtr="false" t="normal">BM66</f>
        <v>0</v>
      </c>
      <c r="BP66" s="705" t="n">
        <f aca="false" ca="false" dt2D="false" dtr="false" t="normal">BN66</f>
        <v>0</v>
      </c>
      <c r="BQ66" s="705" t="n">
        <f aca="false" ca="false" dt2D="false" dtr="false" t="normal">BO66</f>
        <v>0</v>
      </c>
      <c r="BR66" s="705" t="n">
        <f aca="false" ca="false" dt2D="false" dtr="false" t="normal">BP66</f>
        <v>0</v>
      </c>
      <c r="BS66" s="705" t="n">
        <f aca="false" ca="false" dt2D="false" dtr="false" t="normal">BQ66</f>
        <v>0</v>
      </c>
      <c r="BT66" s="705" t="n">
        <f aca="false" ca="false" dt2D="false" dtr="false" t="normal">BR66</f>
        <v>0</v>
      </c>
    </row>
    <row customFormat="true" hidden="true" ht="16.5" outlineLevel="1" r="67" s="20">
      <c r="A67" s="482" t="s">
        <v>809</v>
      </c>
      <c r="B67" s="482" t="s">
        <v>810</v>
      </c>
      <c r="C67" s="706" t="s">
        <v>466</v>
      </c>
      <c r="D67" s="548" t="e">
        <f aca="false" ca="false" dt2D="false" dtr="false" t="normal">D66</f>
        <v>#N/A</v>
      </c>
      <c r="E67" s="548" t="e">
        <f aca="false" ca="false" dt2D="false" dtr="false" t="normal">E66</f>
        <v>#N/A</v>
      </c>
      <c r="F67" s="694" t="e">
        <f aca="false" ca="false" dt2D="false" dtr="false" t="normal">F66</f>
        <v>#N/A</v>
      </c>
      <c r="G67" s="694" t="n">
        <f aca="false" ca="false" dt2D="false" dtr="false" t="normal">G66</f>
        <v>0</v>
      </c>
      <c r="H67" s="695" t="n"/>
      <c r="I67" s="20" t="s">
        <v>856</v>
      </c>
      <c r="J67" s="252" t="n"/>
      <c r="K67" s="252" t="n"/>
      <c r="L67" s="235" t="n">
        <f aca="false" ca="true" dt2D="false" dtr="false" t="normal">SUM(M67:BT67)</f>
        <v>0</v>
      </c>
      <c r="M67" s="235" t="n">
        <f aca="false" ca="false" dt2D="false" dtr="false" t="normal">M65*M66*'Периоды'!L$42</f>
        <v>0</v>
      </c>
      <c r="N67" s="235" t="n">
        <f aca="false" ca="true" dt2D="false" dtr="false" t="normal">N65*N66*'Периоды'!M$42</f>
        <v>0</v>
      </c>
      <c r="O67" s="235" t="n">
        <f aca="false" ca="true" dt2D="false" dtr="false" t="normal">O65*O66*'Периоды'!N$42</f>
        <v>0</v>
      </c>
      <c r="P67" s="235" t="n">
        <f aca="false" ca="true" dt2D="false" dtr="false" t="normal">P65*P66*'Периоды'!O$42</f>
        <v>0</v>
      </c>
      <c r="Q67" s="235" t="n">
        <f aca="false" ca="true" dt2D="false" dtr="false" t="normal">Q65*Q66*'Периоды'!P$42</f>
        <v>0</v>
      </c>
      <c r="R67" s="235" t="n">
        <f aca="false" ca="true" dt2D="false" dtr="false" t="normal">R65*R66*'Периоды'!Q$42</f>
        <v>0</v>
      </c>
      <c r="S67" s="235" t="n">
        <f aca="false" ca="true" dt2D="false" dtr="false" t="normal">S65*S66*'Периоды'!R$42</f>
        <v>0</v>
      </c>
      <c r="T67" s="235" t="n">
        <f aca="false" ca="true" dt2D="false" dtr="false" t="normal">T65*T66*'Периоды'!S$42</f>
        <v>0</v>
      </c>
      <c r="U67" s="235" t="n">
        <f aca="false" ca="true" dt2D="false" dtr="false" t="normal">U65*U66*'Периоды'!T$42</f>
        <v>0</v>
      </c>
      <c r="V67" s="235" t="n">
        <f aca="false" ca="true" dt2D="false" dtr="false" t="normal">V65*V66*'Периоды'!U$42</f>
        <v>0</v>
      </c>
      <c r="W67" s="235" t="n">
        <f aca="false" ca="true" dt2D="false" dtr="false" t="normal">W65*W66*'Периоды'!V$42</f>
        <v>0</v>
      </c>
      <c r="X67" s="235" t="n">
        <f aca="false" ca="true" dt2D="false" dtr="false" t="normal">X65*X66*'Периоды'!W$42</f>
        <v>0</v>
      </c>
      <c r="Y67" s="235" t="n">
        <f aca="false" ca="true" dt2D="false" dtr="false" t="normal">Y65*Y66*'Периоды'!X$42</f>
        <v>0</v>
      </c>
      <c r="Z67" s="235" t="n">
        <f aca="false" ca="true" dt2D="false" dtr="false" t="normal">Z65*Z66*'Периоды'!Y$42</f>
        <v>0</v>
      </c>
      <c r="AA67" s="235" t="n">
        <f aca="false" ca="true" dt2D="false" dtr="false" t="normal">AA65*AA66*'Периоды'!Z$42</f>
        <v>0</v>
      </c>
      <c r="AB67" s="235" t="n">
        <f aca="false" ca="true" dt2D="false" dtr="false" t="normal">AB65*AB66*'Периоды'!AA$42</f>
        <v>0</v>
      </c>
      <c r="AC67" s="235" t="n">
        <f aca="false" ca="true" dt2D="false" dtr="false" t="normal">AC65*AC66*'Периоды'!AB$42</f>
        <v>0</v>
      </c>
      <c r="AD67" s="235" t="n">
        <f aca="false" ca="true" dt2D="false" dtr="false" t="normal">AD65*AD66*'Периоды'!AC$42</f>
        <v>0</v>
      </c>
      <c r="AE67" s="235" t="n">
        <f aca="false" ca="true" dt2D="false" dtr="false" t="normal">AE65*AE66*'Периоды'!AD$42</f>
        <v>0</v>
      </c>
      <c r="AF67" s="235" t="n">
        <f aca="false" ca="true" dt2D="false" dtr="false" t="normal">AF65*AF66*'Периоды'!AE$42</f>
        <v>0</v>
      </c>
      <c r="AG67" s="235" t="n">
        <f aca="false" ca="true" dt2D="false" dtr="false" t="normal">AG65*AG66*'Периоды'!AF$42</f>
        <v>0</v>
      </c>
      <c r="AH67" s="235" t="n">
        <f aca="false" ca="true" dt2D="false" dtr="false" t="normal">AH65*AH66*'Периоды'!AG$42</f>
        <v>0</v>
      </c>
      <c r="AI67" s="235" t="n">
        <f aca="false" ca="true" dt2D="false" dtr="false" t="normal">AI65*AI66*'Периоды'!AH$42</f>
        <v>0</v>
      </c>
      <c r="AJ67" s="235" t="n">
        <f aca="false" ca="true" dt2D="false" dtr="false" t="normal">AJ65*AJ66*'Периоды'!AI$42</f>
        <v>0</v>
      </c>
      <c r="AK67" s="235" t="n">
        <f aca="false" ca="true" dt2D="false" dtr="false" t="normal">AK65*AK66*'Периоды'!AJ$42</f>
        <v>0</v>
      </c>
      <c r="AL67" s="235" t="n">
        <f aca="false" ca="true" dt2D="false" dtr="false" t="normal">AL65*AL66*'Периоды'!AK$42</f>
        <v>0</v>
      </c>
      <c r="AM67" s="235" t="n">
        <f aca="false" ca="true" dt2D="false" dtr="false" t="normal">AM65*AM66*'Периоды'!AL$42</f>
        <v>0</v>
      </c>
      <c r="AN67" s="235" t="n">
        <f aca="false" ca="true" dt2D="false" dtr="false" t="normal">AN65*AN66*'Периоды'!AM$42</f>
        <v>0</v>
      </c>
      <c r="AO67" s="235" t="n">
        <f aca="false" ca="true" dt2D="false" dtr="false" t="normal">AO65*AO66*'Периоды'!AN$42</f>
        <v>0</v>
      </c>
      <c r="AP67" s="235" t="n">
        <f aca="false" ca="true" dt2D="false" dtr="false" t="normal">AP65*AP66*'Периоды'!AO$42</f>
        <v>0</v>
      </c>
      <c r="AQ67" s="235" t="n">
        <f aca="false" ca="true" dt2D="false" dtr="false" t="normal">AQ65*AQ66*'Периоды'!AP$42</f>
        <v>0</v>
      </c>
      <c r="AR67" s="235" t="n">
        <f aca="false" ca="true" dt2D="false" dtr="false" t="normal">AR65*AR66*'Периоды'!AQ$42</f>
        <v>0</v>
      </c>
      <c r="AS67" s="235" t="n">
        <f aca="false" ca="true" dt2D="false" dtr="false" t="normal">AS65*AS66*'Периоды'!AR$42</f>
        <v>0</v>
      </c>
      <c r="AT67" s="235" t="n">
        <f aca="false" ca="true" dt2D="false" dtr="false" t="normal">AT65*AT66*'Периоды'!AS$42</f>
        <v>0</v>
      </c>
      <c r="AU67" s="235" t="n">
        <f aca="false" ca="true" dt2D="false" dtr="false" t="normal">AU65*AU66*'Периоды'!AT$42</f>
        <v>0</v>
      </c>
      <c r="AV67" s="235" t="n">
        <f aca="false" ca="true" dt2D="false" dtr="false" t="normal">AV65*AV66*'Периоды'!AU$42</f>
        <v>0</v>
      </c>
      <c r="AW67" s="235" t="n">
        <f aca="false" ca="true" dt2D="false" dtr="false" t="normal">AW65*AW66*'Периоды'!AV$42</f>
        <v>0</v>
      </c>
      <c r="AX67" s="235" t="n">
        <f aca="false" ca="true" dt2D="false" dtr="false" t="normal">AX65*AX66*'Периоды'!AW$42</f>
        <v>0</v>
      </c>
      <c r="AY67" s="235" t="n">
        <f aca="false" ca="true" dt2D="false" dtr="false" t="normal">AY65*AY66*'Периоды'!AX$42</f>
        <v>0</v>
      </c>
      <c r="AZ67" s="235" t="n">
        <f aca="false" ca="true" dt2D="false" dtr="false" t="normal">AZ65*AZ66*'Периоды'!AY$42</f>
        <v>0</v>
      </c>
      <c r="BA67" s="235" t="n">
        <f aca="false" ca="true" dt2D="false" dtr="false" t="normal">BA65*BA66*'Периоды'!AZ$42</f>
        <v>0</v>
      </c>
      <c r="BB67" s="235" t="n">
        <f aca="false" ca="true" dt2D="false" dtr="false" t="normal">BB65*BB66*'Периоды'!BA$42</f>
        <v>0</v>
      </c>
      <c r="BC67" s="235" t="n">
        <f aca="false" ca="true" dt2D="false" dtr="false" t="normal">BC65*BC66*'Периоды'!BB$42</f>
        <v>0</v>
      </c>
      <c r="BD67" s="235" t="n">
        <f aca="false" ca="true" dt2D="false" dtr="false" t="normal">BD65*BD66*'Периоды'!BC$42</f>
        <v>0</v>
      </c>
      <c r="BE67" s="235" t="n">
        <f aca="false" ca="true" dt2D="false" dtr="false" t="normal">BE65*BE66*'Периоды'!BD$42</f>
        <v>0</v>
      </c>
      <c r="BF67" s="235" t="n">
        <f aca="false" ca="true" dt2D="false" dtr="false" t="normal">BF65*BF66*'Периоды'!BE$42</f>
        <v>0</v>
      </c>
      <c r="BG67" s="235" t="n">
        <f aca="false" ca="true" dt2D="false" dtr="false" t="normal">BG65*BG66*'Периоды'!BF$42</f>
        <v>0</v>
      </c>
      <c r="BH67" s="235" t="n">
        <f aca="false" ca="true" dt2D="false" dtr="false" t="normal">BH65*BH66*'Периоды'!BG$42</f>
        <v>0</v>
      </c>
      <c r="BI67" s="235" t="n">
        <f aca="false" ca="true" dt2D="false" dtr="false" t="normal">BI65*BI66*'Периоды'!BH$42</f>
        <v>0</v>
      </c>
      <c r="BJ67" s="235" t="n">
        <f aca="false" ca="true" dt2D="false" dtr="false" t="normal">BJ65*BJ66*'Периоды'!BI$42</f>
        <v>0</v>
      </c>
      <c r="BK67" s="235" t="n">
        <f aca="false" ca="true" dt2D="false" dtr="false" t="normal">BK65*BK66*'Периоды'!BJ$42</f>
        <v>0</v>
      </c>
      <c r="BL67" s="235" t="n">
        <f aca="false" ca="true" dt2D="false" dtr="false" t="normal">BL65*BL66*'Периоды'!BK$42</f>
        <v>0</v>
      </c>
      <c r="BM67" s="235" t="n">
        <f aca="false" ca="true" dt2D="false" dtr="false" t="normal">BM65*BM66*'Периоды'!BL$42</f>
        <v>0</v>
      </c>
      <c r="BN67" s="235" t="n">
        <f aca="false" ca="true" dt2D="false" dtr="false" t="normal">BN65*BN66*'Периоды'!BM$42</f>
        <v>0</v>
      </c>
      <c r="BO67" s="235" t="n">
        <f aca="false" ca="true" dt2D="false" dtr="false" t="normal">BO65*BO66*'Периоды'!BN$42</f>
        <v>0</v>
      </c>
      <c r="BP67" s="235" t="n">
        <f aca="false" ca="true" dt2D="false" dtr="false" t="normal">BP65*BP66*'Периоды'!BO$42</f>
        <v>0</v>
      </c>
      <c r="BQ67" s="235" t="n">
        <f aca="false" ca="true" dt2D="false" dtr="false" t="normal">BQ65*BQ66*'Периоды'!BP$42</f>
        <v>0</v>
      </c>
      <c r="BR67" s="235" t="n">
        <f aca="false" ca="true" dt2D="false" dtr="false" t="normal">BR65*BR66*'Периоды'!BQ$42</f>
        <v>0</v>
      </c>
      <c r="BS67" s="235" t="n">
        <f aca="false" ca="true" dt2D="false" dtr="false" t="normal">BS65*BS66*'Периоды'!BR$42</f>
        <v>0</v>
      </c>
      <c r="BT67" s="235" t="n">
        <f aca="false" ca="true" dt2D="false" dtr="false" t="normal">BT65*BT66*'Периоды'!BS$42</f>
        <v>0</v>
      </c>
    </row>
    <row hidden="true" ht="16.5" outlineLevel="1" r="68">
      <c r="D68" s="548" t="e">
        <f aca="false" ca="false" dt2D="false" dtr="false" t="normal">D67</f>
        <v>#N/A</v>
      </c>
      <c r="E68" s="548" t="e">
        <f aca="false" ca="false" dt2D="false" dtr="false" t="normal">E67</f>
        <v>#N/A</v>
      </c>
      <c r="F68" s="694" t="e">
        <f aca="false" ca="false" dt2D="false" dtr="false" t="normal">F67</f>
        <v>#N/A</v>
      </c>
      <c r="G68" s="694" t="n">
        <f aca="false" ca="false" dt2D="false" dtr="false" t="normal">G67</f>
        <v>0</v>
      </c>
      <c r="H68" s="695" t="n"/>
      <c r="I68" s="16" t="n"/>
      <c r="L68" s="244" t="n"/>
      <c r="M68" s="244" t="n"/>
      <c r="N68" s="244" t="n"/>
      <c r="O68" s="703" t="n"/>
      <c r="P68" s="703" t="n"/>
      <c r="Q68" s="703" t="n"/>
      <c r="R68" s="244" t="n"/>
      <c r="S68" s="244" t="n"/>
      <c r="T68" s="244" t="n"/>
      <c r="U68" s="244" t="n"/>
      <c r="V68" s="244" t="n"/>
      <c r="W68" s="244" t="n"/>
      <c r="X68" s="244" t="n"/>
      <c r="Y68" s="244" t="n"/>
      <c r="Z68" s="244" t="n"/>
      <c r="AA68" s="244" t="n"/>
      <c r="AB68" s="244" t="n"/>
      <c r="AC68" s="244" t="n"/>
      <c r="AD68" s="244" t="n"/>
      <c r="AE68" s="244" t="n"/>
      <c r="AF68" s="244" t="n"/>
      <c r="AG68" s="244" t="n"/>
      <c r="AH68" s="244" t="n"/>
      <c r="AI68" s="244" t="n"/>
      <c r="AJ68" s="244" t="n"/>
      <c r="AK68" s="244" t="n"/>
      <c r="AL68" s="244" t="n"/>
      <c r="AM68" s="244" t="n"/>
      <c r="AN68" s="244" t="n"/>
      <c r="AO68" s="244" t="n"/>
      <c r="AP68" s="244" t="n"/>
      <c r="AQ68" s="244" t="n"/>
      <c r="AR68" s="244" t="n"/>
      <c r="AS68" s="244" t="n"/>
      <c r="AT68" s="244" t="n"/>
      <c r="AU68" s="244" t="n"/>
      <c r="AV68" s="244" t="n"/>
      <c r="AW68" s="244" t="n"/>
      <c r="AX68" s="244" t="n"/>
      <c r="AY68" s="244" t="n"/>
      <c r="AZ68" s="244" t="n"/>
      <c r="BA68" s="244" t="n"/>
      <c r="BB68" s="244" t="n"/>
      <c r="BC68" s="244" t="n"/>
      <c r="BD68" s="244" t="n"/>
      <c r="BE68" s="244" t="n"/>
      <c r="BF68" s="244" t="n"/>
      <c r="BG68" s="244" t="n"/>
      <c r="BH68" s="244" t="n"/>
      <c r="BI68" s="244" t="n"/>
      <c r="BJ68" s="244" t="n"/>
      <c r="BK68" s="244" t="n"/>
      <c r="BL68" s="244" t="n"/>
      <c r="BM68" s="244" t="n"/>
      <c r="BN68" s="244" t="n"/>
      <c r="BO68" s="244" t="n"/>
      <c r="BP68" s="244" t="n"/>
      <c r="BQ68" s="244" t="n"/>
      <c r="BR68" s="244" t="n"/>
      <c r="BS68" s="244" t="n"/>
      <c r="BT68" s="244" t="n"/>
    </row>
    <row hidden="true" ht="49.5" outlineLevel="1" r="69">
      <c r="D69" s="548" t="e">
        <f aca="false" ca="false" dt2D="false" dtr="false" t="normal">D68</f>
        <v>#N/A</v>
      </c>
      <c r="E69" s="548" t="e">
        <f aca="false" ca="false" dt2D="false" dtr="false" t="normal">E68</f>
        <v>#N/A</v>
      </c>
      <c r="F69" s="694" t="e">
        <f aca="false" ca="false" dt2D="false" dtr="false" t="normal">F68</f>
        <v>#N/A</v>
      </c>
      <c r="G69" s="694" t="n">
        <f aca="false" ca="false" dt2D="false" dtr="false" t="normal">G68</f>
        <v>0</v>
      </c>
      <c r="H69" s="695" t="n"/>
      <c r="I69" s="268" t="s">
        <v>857</v>
      </c>
      <c r="L69" s="244" t="n"/>
      <c r="M69" s="244" t="n"/>
      <c r="N69" s="703" t="n"/>
      <c r="O69" s="703" t="n"/>
      <c r="P69" s="703" t="n"/>
      <c r="Q69" s="703" t="n"/>
      <c r="R69" s="703" t="n"/>
      <c r="S69" s="703" t="n"/>
      <c r="T69" s="244" t="n"/>
      <c r="U69" s="244" t="n"/>
      <c r="V69" s="244" t="n"/>
      <c r="W69" s="244" t="n"/>
      <c r="X69" s="244" t="n"/>
      <c r="Y69" s="244" t="n"/>
      <c r="Z69" s="244" t="n"/>
      <c r="AA69" s="244" t="n"/>
      <c r="AB69" s="244" t="n"/>
      <c r="AC69" s="244" t="n"/>
      <c r="AD69" s="244" t="n"/>
      <c r="AE69" s="244" t="n"/>
      <c r="AF69" s="244" t="n"/>
      <c r="AG69" s="244" t="n"/>
      <c r="AH69" s="244" t="n"/>
      <c r="AI69" s="244" t="n"/>
      <c r="AJ69" s="244" t="n"/>
      <c r="AK69" s="244" t="n"/>
      <c r="AL69" s="244" t="n"/>
      <c r="AM69" s="244" t="n"/>
      <c r="AN69" s="244" t="n"/>
      <c r="AO69" s="244" t="n"/>
      <c r="AP69" s="244" t="n"/>
      <c r="AQ69" s="244" t="n"/>
      <c r="AR69" s="244" t="n"/>
      <c r="AS69" s="244" t="n"/>
      <c r="AT69" s="244" t="n"/>
      <c r="AU69" s="244" t="n"/>
      <c r="AV69" s="244" t="n"/>
      <c r="AW69" s="244" t="n"/>
      <c r="AX69" s="244" t="n"/>
      <c r="AY69" s="244" t="n"/>
      <c r="AZ69" s="244" t="n"/>
      <c r="BA69" s="244" t="n"/>
      <c r="BB69" s="244" t="n"/>
      <c r="BC69" s="244" t="n"/>
      <c r="BD69" s="244" t="n"/>
      <c r="BE69" s="244" t="n"/>
      <c r="BF69" s="244" t="n"/>
      <c r="BG69" s="244" t="n"/>
      <c r="BH69" s="244" t="n"/>
      <c r="BI69" s="244" t="n"/>
      <c r="BJ69" s="244" t="n"/>
      <c r="BK69" s="244" t="n"/>
      <c r="BL69" s="244" t="n"/>
      <c r="BM69" s="244" t="n"/>
      <c r="BN69" s="244" t="n"/>
      <c r="BO69" s="244" t="n"/>
      <c r="BP69" s="244" t="n"/>
      <c r="BQ69" s="244" t="n"/>
      <c r="BR69" s="244" t="n"/>
      <c r="BS69" s="244" t="n"/>
      <c r="BT69" s="244" t="n"/>
    </row>
    <row customHeight="true" hidden="true" ht="14.4499998092651" outlineLevel="2" r="70">
      <c r="D70" s="548" t="e">
        <f aca="false" ca="false" dt2D="false" dtr="false" t="normal">D69</f>
        <v>#N/A</v>
      </c>
      <c r="E70" s="548" t="e">
        <f aca="false" ca="false" dt2D="false" dtr="false" t="normal">E69</f>
        <v>#N/A</v>
      </c>
      <c r="F70" s="694" t="e">
        <f aca="false" ca="false" dt2D="false" dtr="false" t="normal">F69</f>
        <v>#N/A</v>
      </c>
      <c r="G70" s="694" t="n">
        <f aca="false" ca="false" dt2D="false" dtr="false" t="normal">G69</f>
        <v>0</v>
      </c>
      <c r="H70" s="695" t="n"/>
      <c r="I70" s="288" t="s">
        <v>858</v>
      </c>
      <c r="K70" s="270" t="n"/>
      <c r="L70" s="700" t="s">
        <v>859</v>
      </c>
      <c r="M70" s="705" t="n">
        <f aca="false" ca="false" dt2D="false" dtr="false" t="normal">K70</f>
        <v>0</v>
      </c>
      <c r="N70" s="705" t="n">
        <f aca="false" ca="false" dt2D="false" dtr="false" t="normal">M70</f>
        <v>0</v>
      </c>
      <c r="O70" s="705" t="n">
        <f aca="false" ca="false" dt2D="false" dtr="false" t="normal">M70</f>
        <v>0</v>
      </c>
      <c r="P70" s="705" t="n">
        <f aca="false" ca="false" dt2D="false" dtr="false" t="normal">N70</f>
        <v>0</v>
      </c>
      <c r="Q70" s="705" t="n">
        <f aca="false" ca="false" dt2D="false" dtr="false" t="normal">O70</f>
        <v>0</v>
      </c>
      <c r="R70" s="705" t="n">
        <f aca="false" ca="false" dt2D="false" dtr="false" t="normal">P70</f>
        <v>0</v>
      </c>
      <c r="S70" s="705" t="n">
        <f aca="false" ca="false" dt2D="false" dtr="false" t="normal">Q70</f>
        <v>0</v>
      </c>
      <c r="T70" s="705" t="n">
        <f aca="false" ca="false" dt2D="false" dtr="false" t="normal">R70</f>
        <v>0</v>
      </c>
      <c r="U70" s="705" t="n">
        <f aca="false" ca="false" dt2D="false" dtr="false" t="normal">S70</f>
        <v>0</v>
      </c>
      <c r="V70" s="705" t="n">
        <f aca="false" ca="false" dt2D="false" dtr="false" t="normal">T70</f>
        <v>0</v>
      </c>
      <c r="W70" s="705" t="n">
        <f aca="false" ca="false" dt2D="false" dtr="false" t="normal">U70</f>
        <v>0</v>
      </c>
      <c r="X70" s="705" t="n">
        <f aca="false" ca="false" dt2D="false" dtr="false" t="normal">V70</f>
        <v>0</v>
      </c>
      <c r="Y70" s="705" t="n">
        <f aca="false" ca="false" dt2D="false" dtr="false" t="normal">W70</f>
        <v>0</v>
      </c>
      <c r="Z70" s="705" t="n">
        <f aca="false" ca="false" dt2D="false" dtr="false" t="normal">X70</f>
        <v>0</v>
      </c>
      <c r="AA70" s="705" t="n">
        <f aca="false" ca="false" dt2D="false" dtr="false" t="normal">Y70</f>
        <v>0</v>
      </c>
      <c r="AB70" s="705" t="n">
        <f aca="false" ca="false" dt2D="false" dtr="false" t="normal">Z70</f>
        <v>0</v>
      </c>
      <c r="AC70" s="705" t="n">
        <f aca="false" ca="false" dt2D="false" dtr="false" t="normal">AA70</f>
        <v>0</v>
      </c>
      <c r="AD70" s="705" t="n">
        <f aca="false" ca="false" dt2D="false" dtr="false" t="normal">AB70</f>
        <v>0</v>
      </c>
      <c r="AE70" s="705" t="n">
        <f aca="false" ca="false" dt2D="false" dtr="false" t="normal">AC70</f>
        <v>0</v>
      </c>
      <c r="AF70" s="705" t="n">
        <f aca="false" ca="false" dt2D="false" dtr="false" t="normal">AD70</f>
        <v>0</v>
      </c>
      <c r="AG70" s="705" t="n">
        <f aca="false" ca="false" dt2D="false" dtr="false" t="normal">AE70</f>
        <v>0</v>
      </c>
      <c r="AH70" s="705" t="n">
        <f aca="false" ca="false" dt2D="false" dtr="false" t="normal">AF70</f>
        <v>0</v>
      </c>
      <c r="AI70" s="705" t="n">
        <f aca="false" ca="false" dt2D="false" dtr="false" t="normal">AG70</f>
        <v>0</v>
      </c>
      <c r="AJ70" s="705" t="n">
        <f aca="false" ca="false" dt2D="false" dtr="false" t="normal">AH70</f>
        <v>0</v>
      </c>
      <c r="AK70" s="705" t="n">
        <f aca="false" ca="false" dt2D="false" dtr="false" t="normal">AI70</f>
        <v>0</v>
      </c>
      <c r="AL70" s="705" t="n">
        <f aca="false" ca="false" dt2D="false" dtr="false" t="normal">AJ70</f>
        <v>0</v>
      </c>
      <c r="AM70" s="705" t="n">
        <f aca="false" ca="false" dt2D="false" dtr="false" t="normal">AK70</f>
        <v>0</v>
      </c>
      <c r="AN70" s="705" t="n">
        <f aca="false" ca="false" dt2D="false" dtr="false" t="normal">AL70</f>
        <v>0</v>
      </c>
      <c r="AO70" s="705" t="n">
        <f aca="false" ca="false" dt2D="false" dtr="false" t="normal">AM70</f>
        <v>0</v>
      </c>
      <c r="AP70" s="705" t="n">
        <f aca="false" ca="false" dt2D="false" dtr="false" t="normal">AN70</f>
        <v>0</v>
      </c>
      <c r="AQ70" s="705" t="n">
        <f aca="false" ca="false" dt2D="false" dtr="false" t="normal">AO70</f>
        <v>0</v>
      </c>
      <c r="AR70" s="705" t="n">
        <f aca="false" ca="false" dt2D="false" dtr="false" t="normal">AP70</f>
        <v>0</v>
      </c>
      <c r="AS70" s="705" t="n">
        <f aca="false" ca="false" dt2D="false" dtr="false" t="normal">AQ70</f>
        <v>0</v>
      </c>
      <c r="AT70" s="705" t="n">
        <f aca="false" ca="false" dt2D="false" dtr="false" t="normal">AR70</f>
        <v>0</v>
      </c>
      <c r="AU70" s="705" t="n">
        <f aca="false" ca="false" dt2D="false" dtr="false" t="normal">AS70</f>
        <v>0</v>
      </c>
      <c r="AV70" s="705" t="n">
        <f aca="false" ca="false" dt2D="false" dtr="false" t="normal">AT70</f>
        <v>0</v>
      </c>
      <c r="AW70" s="705" t="n">
        <f aca="false" ca="false" dt2D="false" dtr="false" t="normal">AU70</f>
        <v>0</v>
      </c>
      <c r="AX70" s="705" t="n">
        <f aca="false" ca="false" dt2D="false" dtr="false" t="normal">AV70</f>
        <v>0</v>
      </c>
      <c r="AY70" s="705" t="n">
        <f aca="false" ca="false" dt2D="false" dtr="false" t="normal">AW70</f>
        <v>0</v>
      </c>
      <c r="AZ70" s="705" t="n">
        <f aca="false" ca="false" dt2D="false" dtr="false" t="normal">AX70</f>
        <v>0</v>
      </c>
      <c r="BA70" s="705" t="n">
        <f aca="false" ca="false" dt2D="false" dtr="false" t="normal">AY70</f>
        <v>0</v>
      </c>
      <c r="BB70" s="705" t="n">
        <f aca="false" ca="false" dt2D="false" dtr="false" t="normal">AZ70</f>
        <v>0</v>
      </c>
      <c r="BC70" s="705" t="n">
        <f aca="false" ca="false" dt2D="false" dtr="false" t="normal">BA70</f>
        <v>0</v>
      </c>
      <c r="BD70" s="705" t="n">
        <f aca="false" ca="false" dt2D="false" dtr="false" t="normal">BB70</f>
        <v>0</v>
      </c>
      <c r="BE70" s="705" t="n">
        <f aca="false" ca="false" dt2D="false" dtr="false" t="normal">BC70</f>
        <v>0</v>
      </c>
      <c r="BF70" s="705" t="n">
        <f aca="false" ca="false" dt2D="false" dtr="false" t="normal">BD70</f>
        <v>0</v>
      </c>
      <c r="BG70" s="705" t="n">
        <f aca="false" ca="false" dt2D="false" dtr="false" t="normal">BE70</f>
        <v>0</v>
      </c>
      <c r="BH70" s="705" t="n">
        <f aca="false" ca="false" dt2D="false" dtr="false" t="normal">BF70</f>
        <v>0</v>
      </c>
      <c r="BI70" s="705" t="n">
        <f aca="false" ca="false" dt2D="false" dtr="false" t="normal">BG70</f>
        <v>0</v>
      </c>
      <c r="BJ70" s="705" t="n">
        <f aca="false" ca="false" dt2D="false" dtr="false" t="normal">BH70</f>
        <v>0</v>
      </c>
      <c r="BK70" s="705" t="n">
        <f aca="false" ca="false" dt2D="false" dtr="false" t="normal">BI70</f>
        <v>0</v>
      </c>
      <c r="BL70" s="705" t="n">
        <f aca="false" ca="false" dt2D="false" dtr="false" t="normal">BJ70</f>
        <v>0</v>
      </c>
      <c r="BM70" s="705" t="n">
        <f aca="false" ca="false" dt2D="false" dtr="false" t="normal">BK70</f>
        <v>0</v>
      </c>
      <c r="BN70" s="705" t="n">
        <f aca="false" ca="false" dt2D="false" dtr="false" t="normal">BL70</f>
        <v>0</v>
      </c>
      <c r="BO70" s="705" t="n">
        <f aca="false" ca="false" dt2D="false" dtr="false" t="normal">BM70</f>
        <v>0</v>
      </c>
      <c r="BP70" s="705" t="n">
        <f aca="false" ca="false" dt2D="false" dtr="false" t="normal">BN70</f>
        <v>0</v>
      </c>
      <c r="BQ70" s="705" t="n">
        <f aca="false" ca="false" dt2D="false" dtr="false" t="normal">BO70</f>
        <v>0</v>
      </c>
      <c r="BR70" s="705" t="n">
        <f aca="false" ca="false" dt2D="false" dtr="false" t="normal">BP70</f>
        <v>0</v>
      </c>
      <c r="BS70" s="705" t="n">
        <f aca="false" ca="false" dt2D="false" dtr="false" t="normal">BQ70</f>
        <v>0</v>
      </c>
      <c r="BT70" s="705" t="n">
        <f aca="false" ca="false" dt2D="false" dtr="false" t="normal">BR70</f>
        <v>0</v>
      </c>
    </row>
    <row customFormat="true" customHeight="true" hidden="true" ht="14.4499998092651" outlineLevel="2" r="71" s="431">
      <c r="A71" s="562" t="n"/>
      <c r="B71" s="562" t="n"/>
      <c r="C71" s="562" t="n"/>
      <c r="D71" s="696" t="e">
        <f aca="false" ca="false" dt2D="false" dtr="false" t="normal">D70</f>
        <v>#N/A</v>
      </c>
      <c r="E71" s="696" t="e">
        <f aca="false" ca="false" dt2D="false" dtr="false" t="normal">E70</f>
        <v>#N/A</v>
      </c>
      <c r="F71" s="697" t="e">
        <f aca="false" ca="false" dt2D="false" dtr="false" t="normal">F70</f>
        <v>#N/A</v>
      </c>
      <c r="G71" s="697" t="n">
        <f aca="false" ca="false" dt2D="false" dtr="false" t="normal">G70</f>
        <v>0</v>
      </c>
      <c r="H71" s="698" t="n"/>
      <c r="I71" s="710" t="s">
        <v>860</v>
      </c>
      <c r="K71" s="464" t="n"/>
      <c r="L71" s="464" t="s">
        <v>861</v>
      </c>
      <c r="M71" s="711" t="n">
        <f aca="false" ca="true" dt2D="false" dtr="false" t="normal">$K71*'Макро'!E$85</f>
        <v>0</v>
      </c>
      <c r="N71" s="711" t="n">
        <f aca="false" ca="true" dt2D="false" dtr="false" t="normal">$K71*'Макро'!F$85</f>
        <v>0</v>
      </c>
      <c r="O71" s="711" t="n">
        <f aca="false" ca="true" dt2D="false" dtr="false" t="normal">$K71*'Макро'!G$85</f>
        <v>0</v>
      </c>
      <c r="P71" s="711" t="n">
        <f aca="false" ca="true" dt2D="false" dtr="false" t="normal">$K71*'Макро'!H$85</f>
        <v>0</v>
      </c>
      <c r="Q71" s="711" t="n">
        <f aca="false" ca="true" dt2D="false" dtr="false" t="normal">$K71*'Макро'!I$85</f>
        <v>0</v>
      </c>
      <c r="R71" s="711" t="n">
        <f aca="false" ca="true" dt2D="false" dtr="false" t="normal">$K71*'Макро'!J$85</f>
        <v>0</v>
      </c>
      <c r="S71" s="711" t="n">
        <f aca="false" ca="true" dt2D="false" dtr="false" t="normal">$K71*'Макро'!K$85</f>
        <v>0</v>
      </c>
      <c r="T71" s="711" t="n">
        <f aca="false" ca="true" dt2D="false" dtr="false" t="normal">$K71*'Макро'!L$85</f>
        <v>0</v>
      </c>
      <c r="U71" s="711" t="n">
        <f aca="false" ca="true" dt2D="false" dtr="false" t="normal">$K71*'Макро'!M$85</f>
        <v>0</v>
      </c>
      <c r="V71" s="711" t="n">
        <f aca="false" ca="true" dt2D="false" dtr="false" t="normal">$K71*'Макро'!N$85</f>
        <v>0</v>
      </c>
      <c r="W71" s="711" t="n">
        <f aca="false" ca="true" dt2D="false" dtr="false" t="normal">$K71*'Макро'!O$85</f>
        <v>0</v>
      </c>
      <c r="X71" s="711" t="n">
        <f aca="false" ca="true" dt2D="false" dtr="false" t="normal">$K71*'Макро'!P$85</f>
        <v>0</v>
      </c>
      <c r="Y71" s="711" t="n">
        <f aca="false" ca="true" dt2D="false" dtr="false" t="normal">$K71*'Макро'!Q$85</f>
        <v>0</v>
      </c>
      <c r="Z71" s="711" t="n">
        <f aca="false" ca="true" dt2D="false" dtr="false" t="normal">$K71*'Макро'!R$85</f>
        <v>0</v>
      </c>
      <c r="AA71" s="711" t="n">
        <f aca="false" ca="true" dt2D="false" dtr="false" t="normal">$K71*'Макро'!S$85</f>
        <v>0</v>
      </c>
      <c r="AB71" s="711" t="n">
        <f aca="false" ca="true" dt2D="false" dtr="false" t="normal">$K71*'Макро'!T$85</f>
        <v>0</v>
      </c>
      <c r="AC71" s="711" t="n">
        <f aca="false" ca="true" dt2D="false" dtr="false" t="normal">$K71*'Макро'!U$85</f>
        <v>0</v>
      </c>
      <c r="AD71" s="711" t="n">
        <f aca="false" ca="true" dt2D="false" dtr="false" t="normal">$K71*'Макро'!V$85</f>
        <v>0</v>
      </c>
      <c r="AE71" s="711" t="n">
        <f aca="false" ca="true" dt2D="false" dtr="false" t="normal">$K71*'Макро'!W$85</f>
        <v>0</v>
      </c>
      <c r="AF71" s="711" t="n">
        <f aca="false" ca="true" dt2D="false" dtr="false" t="normal">$K71*'Макро'!X$85</f>
        <v>0</v>
      </c>
      <c r="AG71" s="711" t="n">
        <f aca="false" ca="true" dt2D="false" dtr="false" t="normal">$K71*'Макро'!Y$85</f>
        <v>0</v>
      </c>
      <c r="AH71" s="711" t="n">
        <f aca="false" ca="true" dt2D="false" dtr="false" t="normal">$K71*'Макро'!Z$85</f>
        <v>0</v>
      </c>
      <c r="AI71" s="711" t="n">
        <f aca="false" ca="true" dt2D="false" dtr="false" t="normal">$K71*'Макро'!AA$85</f>
        <v>0</v>
      </c>
      <c r="AJ71" s="711" t="n">
        <f aca="false" ca="true" dt2D="false" dtr="false" t="normal">$K71*'Макро'!AB$85</f>
        <v>0</v>
      </c>
      <c r="AK71" s="711" t="n">
        <f aca="false" ca="true" dt2D="false" dtr="false" t="normal">$K71*'Макро'!AC$85</f>
        <v>0</v>
      </c>
      <c r="AL71" s="711" t="n">
        <f aca="false" ca="true" dt2D="false" dtr="false" t="normal">$K71*'Макро'!AD$85</f>
        <v>0</v>
      </c>
      <c r="AM71" s="711" t="n">
        <f aca="false" ca="true" dt2D="false" dtr="false" t="normal">$K71*'Макро'!AE$85</f>
        <v>0</v>
      </c>
      <c r="AN71" s="711" t="n">
        <f aca="false" ca="true" dt2D="false" dtr="false" t="normal">$K71*'Макро'!AF$85</f>
        <v>0</v>
      </c>
      <c r="AO71" s="711" t="n">
        <f aca="false" ca="true" dt2D="false" dtr="false" t="normal">$K71*'Макро'!AG$85</f>
        <v>0</v>
      </c>
      <c r="AP71" s="711" t="n">
        <f aca="false" ca="true" dt2D="false" dtr="false" t="normal">$K71*'Макро'!AH$85</f>
        <v>0</v>
      </c>
      <c r="AQ71" s="711" t="n">
        <f aca="false" ca="true" dt2D="false" dtr="false" t="normal">$K71*'Макро'!AI$85</f>
        <v>0</v>
      </c>
      <c r="AR71" s="711" t="n">
        <f aca="false" ca="true" dt2D="false" dtr="false" t="normal">$K71*'Макро'!AJ$85</f>
        <v>0</v>
      </c>
      <c r="AS71" s="711" t="n">
        <f aca="false" ca="true" dt2D="false" dtr="false" t="normal">$K71*'Макро'!AK$85</f>
        <v>0</v>
      </c>
      <c r="AT71" s="711" t="n">
        <f aca="false" ca="true" dt2D="false" dtr="false" t="normal">$K71*'Макро'!AL$85</f>
        <v>0</v>
      </c>
      <c r="AU71" s="711" t="n">
        <f aca="false" ca="true" dt2D="false" dtr="false" t="normal">$K71*'Макро'!AM$85</f>
        <v>0</v>
      </c>
      <c r="AV71" s="711" t="n">
        <f aca="false" ca="true" dt2D="false" dtr="false" t="normal">$K71*'Макро'!AN$85</f>
        <v>0</v>
      </c>
      <c r="AW71" s="711" t="n">
        <f aca="false" ca="true" dt2D="false" dtr="false" t="normal">$K71*'Макро'!AO$85</f>
        <v>0</v>
      </c>
      <c r="AX71" s="711" t="n">
        <f aca="false" ca="true" dt2D="false" dtr="false" t="normal">$K71*'Макро'!AP$85</f>
        <v>0</v>
      </c>
      <c r="AY71" s="711" t="n">
        <f aca="false" ca="true" dt2D="false" dtr="false" t="normal">$K71*'Макро'!AQ$85</f>
        <v>0</v>
      </c>
      <c r="AZ71" s="711" t="n">
        <f aca="false" ca="true" dt2D="false" dtr="false" t="normal">$K71*'Макро'!AR$85</f>
        <v>0</v>
      </c>
      <c r="BA71" s="711" t="n">
        <f aca="false" ca="true" dt2D="false" dtr="false" t="normal">$K71*'Макро'!AS$85</f>
        <v>0</v>
      </c>
      <c r="BB71" s="711" t="n">
        <f aca="false" ca="true" dt2D="false" dtr="false" t="normal">$K71*'Макро'!AT$85</f>
        <v>0</v>
      </c>
      <c r="BC71" s="711" t="n">
        <f aca="false" ca="true" dt2D="false" dtr="false" t="normal">$K71*'Макро'!AU$85</f>
        <v>0</v>
      </c>
      <c r="BD71" s="711" t="n">
        <f aca="false" ca="true" dt2D="false" dtr="false" t="normal">$K71*'Макро'!AV$85</f>
        <v>0</v>
      </c>
      <c r="BE71" s="711" t="n">
        <f aca="false" ca="true" dt2D="false" dtr="false" t="normal">$K71*'Макро'!AW$85</f>
        <v>0</v>
      </c>
      <c r="BF71" s="711" t="n">
        <f aca="false" ca="true" dt2D="false" dtr="false" t="normal">$K71*'Макро'!AX$85</f>
        <v>0</v>
      </c>
      <c r="BG71" s="711" t="n">
        <f aca="false" ca="true" dt2D="false" dtr="false" t="normal">$K71*'Макро'!AY$85</f>
        <v>0</v>
      </c>
      <c r="BH71" s="711" t="n">
        <f aca="false" ca="true" dt2D="false" dtr="false" t="normal">$K71*'Макро'!AZ$85</f>
        <v>0</v>
      </c>
      <c r="BI71" s="711" t="n">
        <f aca="false" ca="true" dt2D="false" dtr="false" t="normal">$K71*'Макро'!BA$85</f>
        <v>0</v>
      </c>
      <c r="BJ71" s="711" t="n">
        <f aca="false" ca="true" dt2D="false" dtr="false" t="normal">$K71*'Макро'!BB$85</f>
        <v>0</v>
      </c>
      <c r="BK71" s="711" t="n">
        <f aca="false" ca="true" dt2D="false" dtr="false" t="normal">$K71*'Макро'!BC$85</f>
        <v>0</v>
      </c>
      <c r="BL71" s="711" t="n">
        <f aca="false" ca="true" dt2D="false" dtr="false" t="normal">$K71*'Макро'!BD$85</f>
        <v>0</v>
      </c>
      <c r="BM71" s="711" t="n">
        <f aca="false" ca="true" dt2D="false" dtr="false" t="normal">$K71*'Макро'!BE$85</f>
        <v>0</v>
      </c>
      <c r="BN71" s="711" t="n">
        <f aca="false" ca="true" dt2D="false" dtr="false" t="normal">$K71*'Макро'!BF$85</f>
        <v>0</v>
      </c>
      <c r="BO71" s="711" t="n">
        <f aca="false" ca="true" dt2D="false" dtr="false" t="normal">$K71*'Макро'!BG$85</f>
        <v>0</v>
      </c>
      <c r="BP71" s="711" t="n">
        <f aca="false" ca="true" dt2D="false" dtr="false" t="normal">$K71*'Макро'!BH$85</f>
        <v>0</v>
      </c>
      <c r="BQ71" s="711" t="n">
        <f aca="false" ca="true" dt2D="false" dtr="false" t="normal">$K71*'Макро'!BI$85</f>
        <v>0</v>
      </c>
      <c r="BR71" s="711" t="n">
        <f aca="false" ca="true" dt2D="false" dtr="false" t="normal">$K71*'Макро'!BJ$85</f>
        <v>0</v>
      </c>
      <c r="BS71" s="711" t="n">
        <f aca="false" ca="true" dt2D="false" dtr="false" t="normal">$K71*'Макро'!BK$85</f>
        <v>0</v>
      </c>
      <c r="BT71" s="711" t="n">
        <f aca="false" ca="true" dt2D="false" dtr="false" t="normal">$K71*'Макро'!BL$85</f>
        <v>0</v>
      </c>
    </row>
    <row customFormat="true" customHeight="true" hidden="true" ht="14.4499998092651" outlineLevel="1" r="72" s="20">
      <c r="A72" s="482" t="s">
        <v>809</v>
      </c>
      <c r="B72" s="482" t="s">
        <v>810</v>
      </c>
      <c r="C72" s="706" t="s">
        <v>467</v>
      </c>
      <c r="D72" s="548" t="e">
        <f aca="false" ca="false" dt2D="false" dtr="false" t="normal">D71</f>
        <v>#N/A</v>
      </c>
      <c r="E72" s="548" t="e">
        <f aca="false" ca="false" dt2D="false" dtr="false" t="normal">E71</f>
        <v>#N/A</v>
      </c>
      <c r="F72" s="694" t="e">
        <f aca="false" ca="false" dt2D="false" dtr="false" t="normal">F71</f>
        <v>#N/A</v>
      </c>
      <c r="G72" s="694" t="n">
        <f aca="false" ca="false" dt2D="false" dtr="false" t="normal">G71</f>
        <v>0</v>
      </c>
      <c r="H72" s="695" t="n"/>
      <c r="I72" s="285" t="s">
        <v>862</v>
      </c>
      <c r="J72" s="252" t="n"/>
      <c r="K72" s="252" t="n"/>
      <c r="L72" s="235" t="n">
        <f aca="false" ca="true" dt2D="false" dtr="false" t="normal">SUM(M72:BT72)</f>
        <v>0</v>
      </c>
      <c r="M72" s="235" t="n">
        <f aca="false" ca="true" dt2D="false" dtr="false" t="normal">M70*M71/365*'Периоды'!L$39</f>
        <v>0</v>
      </c>
      <c r="N72" s="235" t="n">
        <f aca="false" ca="true" dt2D="false" dtr="false" t="normal">N70*N71/365*'Периоды'!M$39</f>
        <v>0</v>
      </c>
      <c r="O72" s="235" t="n">
        <f aca="false" ca="true" dt2D="false" dtr="false" t="normal">O70*O71/365*'Периоды'!N$39</f>
        <v>0</v>
      </c>
      <c r="P72" s="235" t="n">
        <f aca="false" ca="true" dt2D="false" dtr="false" t="normal">P70*P71/365*'Периоды'!O$39</f>
        <v>0</v>
      </c>
      <c r="Q72" s="235" t="n">
        <f aca="false" ca="true" dt2D="false" dtr="false" t="normal">Q70*Q71/365*'Периоды'!P$39</f>
        <v>0</v>
      </c>
      <c r="R72" s="235" t="n">
        <f aca="false" ca="true" dt2D="false" dtr="false" t="normal">R70*R71/365*'Периоды'!Q$39</f>
        <v>0</v>
      </c>
      <c r="S72" s="235" t="n">
        <f aca="false" ca="true" dt2D="false" dtr="false" t="normal">S70*S71/365*'Периоды'!R$39</f>
        <v>0</v>
      </c>
      <c r="T72" s="235" t="n">
        <f aca="false" ca="true" dt2D="false" dtr="false" t="normal">T70*T71/365*'Периоды'!S$39</f>
        <v>0</v>
      </c>
      <c r="U72" s="235" t="n">
        <f aca="false" ca="true" dt2D="false" dtr="false" t="normal">U70*U71/365*'Периоды'!T$39</f>
        <v>0</v>
      </c>
      <c r="V72" s="235" t="n">
        <f aca="false" ca="true" dt2D="false" dtr="false" t="normal">V70*V71/365*'Периоды'!U$39</f>
        <v>0</v>
      </c>
      <c r="W72" s="235" t="n">
        <f aca="false" ca="true" dt2D="false" dtr="false" t="normal">W70*W71/365*'Периоды'!V$39</f>
        <v>0</v>
      </c>
      <c r="X72" s="235" t="n">
        <f aca="false" ca="true" dt2D="false" dtr="false" t="normal">X70*X71/365*'Периоды'!W$39</f>
        <v>0</v>
      </c>
      <c r="Y72" s="235" t="n">
        <f aca="false" ca="true" dt2D="false" dtr="false" t="normal">Y70*Y71/365*'Периоды'!X$39</f>
        <v>0</v>
      </c>
      <c r="Z72" s="235" t="n">
        <f aca="false" ca="true" dt2D="false" dtr="false" t="normal">Z70*Z71/365*'Периоды'!Y$39</f>
        <v>0</v>
      </c>
      <c r="AA72" s="235" t="n">
        <f aca="false" ca="true" dt2D="false" dtr="false" t="normal">AA70*AA71/365*'Периоды'!Z$39</f>
        <v>0</v>
      </c>
      <c r="AB72" s="235" t="n">
        <f aca="false" ca="true" dt2D="false" dtr="false" t="normal">AB70*AB71/365*'Периоды'!AA$39</f>
        <v>0</v>
      </c>
      <c r="AC72" s="235" t="n">
        <f aca="false" ca="true" dt2D="false" dtr="false" t="normal">AC70*AC71/365*'Периоды'!AB$39</f>
        <v>0</v>
      </c>
      <c r="AD72" s="235" t="n">
        <f aca="false" ca="true" dt2D="false" dtr="false" t="normal">AD70*AD71/365*'Периоды'!AC$39</f>
        <v>0</v>
      </c>
      <c r="AE72" s="235" t="n">
        <f aca="false" ca="true" dt2D="false" dtr="false" t="normal">AE70*AE71/365*'Периоды'!AD$39</f>
        <v>0</v>
      </c>
      <c r="AF72" s="235" t="n">
        <f aca="false" ca="true" dt2D="false" dtr="false" t="normal">AF70*AF71/365*'Периоды'!AE$39</f>
        <v>0</v>
      </c>
      <c r="AG72" s="235" t="n">
        <f aca="false" ca="true" dt2D="false" dtr="false" t="normal">AG70*AG71/365*'Периоды'!AF$39</f>
        <v>0</v>
      </c>
      <c r="AH72" s="235" t="n">
        <f aca="false" ca="true" dt2D="false" dtr="false" t="normal">AH70*AH71/365*'Периоды'!AG$39</f>
        <v>0</v>
      </c>
      <c r="AI72" s="235" t="n">
        <f aca="false" ca="true" dt2D="false" dtr="false" t="normal">AI70*AI71/365*'Периоды'!AH$39</f>
        <v>0</v>
      </c>
      <c r="AJ72" s="235" t="n">
        <f aca="false" ca="true" dt2D="false" dtr="false" t="normal">AJ70*AJ71/365*'Периоды'!AI$39</f>
        <v>0</v>
      </c>
      <c r="AK72" s="235" t="n">
        <f aca="false" ca="true" dt2D="false" dtr="false" t="normal">AK70*AK71/365*'Периоды'!AJ$39</f>
        <v>0</v>
      </c>
      <c r="AL72" s="235" t="n">
        <f aca="false" ca="true" dt2D="false" dtr="false" t="normal">AL70*AL71/365*'Периоды'!AK$39</f>
        <v>0</v>
      </c>
      <c r="AM72" s="235" t="n">
        <f aca="false" ca="true" dt2D="false" dtr="false" t="normal">AM70*AM71/365*'Периоды'!AL$39</f>
        <v>0</v>
      </c>
      <c r="AN72" s="235" t="n">
        <f aca="false" ca="true" dt2D="false" dtr="false" t="normal">AN70*AN71/365*'Периоды'!AM$39</f>
        <v>0</v>
      </c>
      <c r="AO72" s="235" t="n">
        <f aca="false" ca="true" dt2D="false" dtr="false" t="normal">AO70*AO71/365*'Периоды'!AN$39</f>
        <v>0</v>
      </c>
      <c r="AP72" s="235" t="n">
        <f aca="false" ca="true" dt2D="false" dtr="false" t="normal">AP70*AP71/365*'Периоды'!AO$39</f>
        <v>0</v>
      </c>
      <c r="AQ72" s="235" t="n">
        <f aca="false" ca="true" dt2D="false" dtr="false" t="normal">AQ70*AQ71/365*'Периоды'!AP$39</f>
        <v>0</v>
      </c>
      <c r="AR72" s="235" t="n">
        <f aca="false" ca="true" dt2D="false" dtr="false" t="normal">AR70*AR71/365*'Периоды'!AQ$39</f>
        <v>0</v>
      </c>
      <c r="AS72" s="235" t="n">
        <f aca="false" ca="true" dt2D="false" dtr="false" t="normal">AS70*AS71/365*'Периоды'!AR$39</f>
        <v>0</v>
      </c>
      <c r="AT72" s="235" t="n">
        <f aca="false" ca="true" dt2D="false" dtr="false" t="normal">AT70*AT71/365*'Периоды'!AS$39</f>
        <v>0</v>
      </c>
      <c r="AU72" s="235" t="n">
        <f aca="false" ca="true" dt2D="false" dtr="false" t="normal">AU70*AU71/365*'Периоды'!AT$39</f>
        <v>0</v>
      </c>
      <c r="AV72" s="235" t="n">
        <f aca="false" ca="true" dt2D="false" dtr="false" t="normal">AV70*AV71/365*'Периоды'!AU$39</f>
        <v>0</v>
      </c>
      <c r="AW72" s="235" t="n">
        <f aca="false" ca="true" dt2D="false" dtr="false" t="normal">AW70*AW71/365*'Периоды'!AV$39</f>
        <v>0</v>
      </c>
      <c r="AX72" s="235" t="n">
        <f aca="false" ca="true" dt2D="false" dtr="false" t="normal">AX70*AX71/365*'Периоды'!AW$39</f>
        <v>0</v>
      </c>
      <c r="AY72" s="235" t="n">
        <f aca="false" ca="true" dt2D="false" dtr="false" t="normal">AY70*AY71/365*'Периоды'!AX$39</f>
        <v>0</v>
      </c>
      <c r="AZ72" s="235" t="n">
        <f aca="false" ca="true" dt2D="false" dtr="false" t="normal">AZ70*AZ71/365*'Периоды'!AY$39</f>
        <v>0</v>
      </c>
      <c r="BA72" s="235" t="n">
        <f aca="false" ca="true" dt2D="false" dtr="false" t="normal">BA70*BA71/365*'Периоды'!AZ$39</f>
        <v>0</v>
      </c>
      <c r="BB72" s="235" t="n">
        <f aca="false" ca="true" dt2D="false" dtr="false" t="normal">BB70*BB71/365*'Периоды'!BA$39</f>
        <v>0</v>
      </c>
      <c r="BC72" s="235" t="n">
        <f aca="false" ca="true" dt2D="false" dtr="false" t="normal">BC70*BC71/365*'Периоды'!BB$39</f>
        <v>0</v>
      </c>
      <c r="BD72" s="235" t="n">
        <f aca="false" ca="true" dt2D="false" dtr="false" t="normal">BD70*BD71/365*'Периоды'!BC$39</f>
        <v>0</v>
      </c>
      <c r="BE72" s="235" t="n">
        <f aca="false" ca="true" dt2D="false" dtr="false" t="normal">BE70*BE71/365*'Периоды'!BD$39</f>
        <v>0</v>
      </c>
      <c r="BF72" s="235" t="n">
        <f aca="false" ca="true" dt2D="false" dtr="false" t="normal">BF70*BF71/365*'Периоды'!BE$39</f>
        <v>0</v>
      </c>
      <c r="BG72" s="235" t="n">
        <f aca="false" ca="true" dt2D="false" dtr="false" t="normal">BG70*BG71/365*'Периоды'!BF$39</f>
        <v>0</v>
      </c>
      <c r="BH72" s="235" t="n">
        <f aca="false" ca="true" dt2D="false" dtr="false" t="normal">BH70*BH71/365*'Периоды'!BG$39</f>
        <v>0</v>
      </c>
      <c r="BI72" s="235" t="n">
        <f aca="false" ca="true" dt2D="false" dtr="false" t="normal">BI70*BI71/365*'Периоды'!BH$39</f>
        <v>0</v>
      </c>
      <c r="BJ72" s="235" t="n">
        <f aca="false" ca="true" dt2D="false" dtr="false" t="normal">BJ70*BJ71/365*'Периоды'!BI$39</f>
        <v>0</v>
      </c>
      <c r="BK72" s="235" t="n">
        <f aca="false" ca="true" dt2D="false" dtr="false" t="normal">BK70*BK71/365*'Периоды'!BJ$39</f>
        <v>0</v>
      </c>
      <c r="BL72" s="235" t="n">
        <f aca="false" ca="true" dt2D="false" dtr="false" t="normal">BL70*BL71/365*'Периоды'!BK$39</f>
        <v>0</v>
      </c>
      <c r="BM72" s="235" t="n">
        <f aca="false" ca="true" dt2D="false" dtr="false" t="normal">BM70*BM71/365*'Периоды'!BL$39</f>
        <v>0</v>
      </c>
      <c r="BN72" s="235" t="n">
        <f aca="false" ca="true" dt2D="false" dtr="false" t="normal">BN70*BN71/365*'Периоды'!BM$39</f>
        <v>0</v>
      </c>
      <c r="BO72" s="235" t="n">
        <f aca="false" ca="true" dt2D="false" dtr="false" t="normal">BO70*BO71/365*'Периоды'!BN$39</f>
        <v>0</v>
      </c>
      <c r="BP72" s="235" t="n">
        <f aca="false" ca="true" dt2D="false" dtr="false" t="normal">BP70*BP71/365*'Периоды'!BO$39</f>
        <v>0</v>
      </c>
      <c r="BQ72" s="235" t="n">
        <f aca="false" ca="true" dt2D="false" dtr="false" t="normal">BQ70*BQ71/365*'Периоды'!BP$39</f>
        <v>0</v>
      </c>
      <c r="BR72" s="235" t="n">
        <f aca="false" ca="true" dt2D="false" dtr="false" t="normal">BR70*BR71/365*'Периоды'!BQ$39</f>
        <v>0</v>
      </c>
      <c r="BS72" s="235" t="n">
        <f aca="false" ca="true" dt2D="false" dtr="false" t="normal">BS70*BS71/365*'Периоды'!BR$39</f>
        <v>0</v>
      </c>
      <c r="BT72" s="235" t="n">
        <f aca="false" ca="true" dt2D="false" dtr="false" t="normal">BT70*BT71/365*'Периоды'!BS$39</f>
        <v>0</v>
      </c>
    </row>
    <row customHeight="true" hidden="true" ht="14.4499998092651" outlineLevel="1" r="73">
      <c r="D73" s="548" t="e">
        <f aca="false" ca="false" dt2D="false" dtr="false" t="normal">D72</f>
        <v>#N/A</v>
      </c>
      <c r="E73" s="548" t="e">
        <f aca="false" ca="false" dt2D="false" dtr="false" t="normal">E72</f>
        <v>#N/A</v>
      </c>
      <c r="F73" s="694" t="e">
        <f aca="false" ca="false" dt2D="false" dtr="false" t="normal">F72</f>
        <v>#N/A</v>
      </c>
      <c r="G73" s="694" t="n">
        <f aca="false" ca="false" dt2D="false" dtr="false" t="normal">G72</f>
        <v>0</v>
      </c>
      <c r="H73" s="695" t="n"/>
      <c r="I73" s="16" t="n"/>
      <c r="L73" s="244" t="n"/>
      <c r="M73" s="244" t="n"/>
      <c r="N73" s="244" t="n"/>
      <c r="O73" s="244" t="n"/>
      <c r="P73" s="244" t="n"/>
      <c r="Q73" s="244" t="n"/>
      <c r="R73" s="244" t="n"/>
      <c r="S73" s="244" t="n"/>
      <c r="T73" s="244" t="n"/>
      <c r="U73" s="244" t="n"/>
      <c r="V73" s="244" t="n"/>
      <c r="W73" s="244" t="n"/>
      <c r="X73" s="244" t="n"/>
      <c r="Y73" s="244" t="n"/>
      <c r="Z73" s="244" t="n"/>
      <c r="AA73" s="244" t="n"/>
      <c r="AB73" s="244" t="n"/>
      <c r="AC73" s="244" t="n"/>
      <c r="AD73" s="244" t="n"/>
      <c r="AE73" s="244" t="n"/>
      <c r="AF73" s="244" t="n"/>
      <c r="AG73" s="244" t="n"/>
      <c r="AH73" s="244" t="n"/>
      <c r="AI73" s="244" t="n"/>
      <c r="AJ73" s="244" t="n"/>
      <c r="AK73" s="244" t="n"/>
      <c r="AL73" s="244" t="n"/>
      <c r="AM73" s="244" t="n"/>
      <c r="AN73" s="244" t="n"/>
      <c r="AO73" s="244" t="n"/>
      <c r="AP73" s="244" t="n"/>
      <c r="AQ73" s="244" t="n"/>
      <c r="AR73" s="244" t="n"/>
      <c r="AS73" s="244" t="n"/>
      <c r="AT73" s="244" t="n"/>
      <c r="AU73" s="244" t="n"/>
      <c r="AV73" s="244" t="n"/>
      <c r="AW73" s="244" t="n"/>
      <c r="AX73" s="244" t="n"/>
      <c r="AY73" s="244" t="n"/>
      <c r="AZ73" s="244" t="n"/>
      <c r="BA73" s="244" t="n"/>
      <c r="BB73" s="244" t="n"/>
      <c r="BC73" s="244" t="n"/>
      <c r="BD73" s="244" t="n"/>
      <c r="BE73" s="244" t="n"/>
      <c r="BF73" s="244" t="n"/>
      <c r="BG73" s="244" t="n"/>
      <c r="BH73" s="244" t="n"/>
      <c r="BI73" s="244" t="n"/>
      <c r="BJ73" s="244" t="n"/>
      <c r="BK73" s="244" t="n"/>
      <c r="BL73" s="244" t="n"/>
      <c r="BM73" s="244" t="n"/>
      <c r="BN73" s="244" t="n"/>
      <c r="BO73" s="244" t="n"/>
      <c r="BP73" s="244" t="n"/>
      <c r="BQ73" s="244" t="n"/>
      <c r="BR73" s="244" t="n"/>
      <c r="BS73" s="244" t="n"/>
      <c r="BT73" s="244" t="n"/>
    </row>
    <row hidden="true" ht="16.5" outlineLevel="2" r="74">
      <c r="D74" s="548" t="e">
        <f aca="false" ca="false" dt2D="false" dtr="false" t="normal">D73</f>
        <v>#N/A</v>
      </c>
      <c r="E74" s="548" t="e">
        <f aca="false" ca="false" dt2D="false" dtr="false" t="normal">E73</f>
        <v>#N/A</v>
      </c>
      <c r="F74" s="694" t="e">
        <f aca="false" ca="false" dt2D="false" dtr="false" t="normal">F73</f>
        <v>#N/A</v>
      </c>
      <c r="G74" s="694" t="n">
        <f aca="false" ca="false" dt2D="false" dtr="false" t="normal">G73</f>
        <v>0</v>
      </c>
      <c r="H74" s="695" t="n"/>
      <c r="I74" s="288" t="s">
        <v>863</v>
      </c>
      <c r="K74" s="270" t="n"/>
      <c r="L74" s="700" t="s">
        <v>859</v>
      </c>
      <c r="M74" s="705" t="n">
        <f aca="false" ca="false" dt2D="false" dtr="false" t="normal">K74</f>
        <v>0</v>
      </c>
      <c r="N74" s="705" t="n">
        <f aca="false" ca="false" dt2D="false" dtr="false" t="normal">M74</f>
        <v>0</v>
      </c>
      <c r="O74" s="705" t="n">
        <f aca="false" ca="false" dt2D="false" dtr="false" t="normal">M74</f>
        <v>0</v>
      </c>
      <c r="P74" s="705" t="n">
        <f aca="false" ca="false" dt2D="false" dtr="false" t="normal">N74</f>
        <v>0</v>
      </c>
      <c r="Q74" s="705" t="n">
        <f aca="false" ca="false" dt2D="false" dtr="false" t="normal">O74</f>
        <v>0</v>
      </c>
      <c r="R74" s="705" t="n">
        <f aca="false" ca="false" dt2D="false" dtr="false" t="normal">P74</f>
        <v>0</v>
      </c>
      <c r="S74" s="705" t="n">
        <f aca="false" ca="false" dt2D="false" dtr="false" t="normal">Q74</f>
        <v>0</v>
      </c>
      <c r="T74" s="705" t="n">
        <f aca="false" ca="false" dt2D="false" dtr="false" t="normal">R74</f>
        <v>0</v>
      </c>
      <c r="U74" s="705" t="n">
        <f aca="false" ca="false" dt2D="false" dtr="false" t="normal">S74</f>
        <v>0</v>
      </c>
      <c r="V74" s="705" t="n">
        <f aca="false" ca="false" dt2D="false" dtr="false" t="normal">T74</f>
        <v>0</v>
      </c>
      <c r="W74" s="705" t="n">
        <f aca="false" ca="false" dt2D="false" dtr="false" t="normal">U74</f>
        <v>0</v>
      </c>
      <c r="X74" s="705" t="n">
        <f aca="false" ca="false" dt2D="false" dtr="false" t="normal">V74</f>
        <v>0</v>
      </c>
      <c r="Y74" s="705" t="n">
        <f aca="false" ca="false" dt2D="false" dtr="false" t="normal">W74</f>
        <v>0</v>
      </c>
      <c r="Z74" s="705" t="n">
        <f aca="false" ca="false" dt2D="false" dtr="false" t="normal">X74</f>
        <v>0</v>
      </c>
      <c r="AA74" s="705" t="n">
        <f aca="false" ca="false" dt2D="false" dtr="false" t="normal">Y74</f>
        <v>0</v>
      </c>
      <c r="AB74" s="705" t="n">
        <f aca="false" ca="false" dt2D="false" dtr="false" t="normal">Z74</f>
        <v>0</v>
      </c>
      <c r="AC74" s="705" t="n">
        <f aca="false" ca="false" dt2D="false" dtr="false" t="normal">AA74</f>
        <v>0</v>
      </c>
      <c r="AD74" s="705" t="n">
        <f aca="false" ca="false" dt2D="false" dtr="false" t="normal">AB74</f>
        <v>0</v>
      </c>
      <c r="AE74" s="705" t="n">
        <f aca="false" ca="false" dt2D="false" dtr="false" t="normal">AC74</f>
        <v>0</v>
      </c>
      <c r="AF74" s="705" t="n">
        <f aca="false" ca="false" dt2D="false" dtr="false" t="normal">AD74</f>
        <v>0</v>
      </c>
      <c r="AG74" s="705" t="n">
        <f aca="false" ca="false" dt2D="false" dtr="false" t="normal">AE74</f>
        <v>0</v>
      </c>
      <c r="AH74" s="705" t="n">
        <f aca="false" ca="false" dt2D="false" dtr="false" t="normal">AF74</f>
        <v>0</v>
      </c>
      <c r="AI74" s="705" t="n">
        <f aca="false" ca="false" dt2D="false" dtr="false" t="normal">AG74</f>
        <v>0</v>
      </c>
      <c r="AJ74" s="705" t="n">
        <f aca="false" ca="false" dt2D="false" dtr="false" t="normal">AH74</f>
        <v>0</v>
      </c>
      <c r="AK74" s="705" t="n">
        <f aca="false" ca="false" dt2D="false" dtr="false" t="normal">AI74</f>
        <v>0</v>
      </c>
      <c r="AL74" s="705" t="n">
        <f aca="false" ca="false" dt2D="false" dtr="false" t="normal">AJ74</f>
        <v>0</v>
      </c>
      <c r="AM74" s="705" t="n">
        <f aca="false" ca="false" dt2D="false" dtr="false" t="normal">AK74</f>
        <v>0</v>
      </c>
      <c r="AN74" s="705" t="n">
        <f aca="false" ca="false" dt2D="false" dtr="false" t="normal">AL74</f>
        <v>0</v>
      </c>
      <c r="AO74" s="705" t="n">
        <f aca="false" ca="false" dt2D="false" dtr="false" t="normal">AM74</f>
        <v>0</v>
      </c>
      <c r="AP74" s="705" t="n">
        <f aca="false" ca="false" dt2D="false" dtr="false" t="normal">AN74</f>
        <v>0</v>
      </c>
      <c r="AQ74" s="705" t="n">
        <f aca="false" ca="false" dt2D="false" dtr="false" t="normal">AO74</f>
        <v>0</v>
      </c>
      <c r="AR74" s="705" t="n">
        <f aca="false" ca="false" dt2D="false" dtr="false" t="normal">AP74</f>
        <v>0</v>
      </c>
      <c r="AS74" s="705" t="n">
        <f aca="false" ca="false" dt2D="false" dtr="false" t="normal">AQ74</f>
        <v>0</v>
      </c>
      <c r="AT74" s="705" t="n">
        <f aca="false" ca="false" dt2D="false" dtr="false" t="normal">AR74</f>
        <v>0</v>
      </c>
      <c r="AU74" s="705" t="n">
        <f aca="false" ca="false" dt2D="false" dtr="false" t="normal">AS74</f>
        <v>0</v>
      </c>
      <c r="AV74" s="705" t="n">
        <f aca="false" ca="false" dt2D="false" dtr="false" t="normal">AT74</f>
        <v>0</v>
      </c>
      <c r="AW74" s="705" t="n">
        <f aca="false" ca="false" dt2D="false" dtr="false" t="normal">AU74</f>
        <v>0</v>
      </c>
      <c r="AX74" s="705" t="n">
        <f aca="false" ca="false" dt2D="false" dtr="false" t="normal">AV74</f>
        <v>0</v>
      </c>
      <c r="AY74" s="705" t="n">
        <f aca="false" ca="false" dt2D="false" dtr="false" t="normal">AW74</f>
        <v>0</v>
      </c>
      <c r="AZ74" s="705" t="n">
        <f aca="false" ca="false" dt2D="false" dtr="false" t="normal">AX74</f>
        <v>0</v>
      </c>
      <c r="BA74" s="705" t="n">
        <f aca="false" ca="false" dt2D="false" dtr="false" t="normal">AY74</f>
        <v>0</v>
      </c>
      <c r="BB74" s="705" t="n">
        <f aca="false" ca="false" dt2D="false" dtr="false" t="normal">AZ74</f>
        <v>0</v>
      </c>
      <c r="BC74" s="705" t="n">
        <f aca="false" ca="false" dt2D="false" dtr="false" t="normal">BA74</f>
        <v>0</v>
      </c>
      <c r="BD74" s="705" t="n">
        <f aca="false" ca="false" dt2D="false" dtr="false" t="normal">BB74</f>
        <v>0</v>
      </c>
      <c r="BE74" s="705" t="n">
        <f aca="false" ca="false" dt2D="false" dtr="false" t="normal">BC74</f>
        <v>0</v>
      </c>
      <c r="BF74" s="705" t="n">
        <f aca="false" ca="false" dt2D="false" dtr="false" t="normal">BD74</f>
        <v>0</v>
      </c>
      <c r="BG74" s="705" t="n">
        <f aca="false" ca="false" dt2D="false" dtr="false" t="normal">BE74</f>
        <v>0</v>
      </c>
      <c r="BH74" s="705" t="n">
        <f aca="false" ca="false" dt2D="false" dtr="false" t="normal">BF74</f>
        <v>0</v>
      </c>
      <c r="BI74" s="705" t="n">
        <f aca="false" ca="false" dt2D="false" dtr="false" t="normal">BG74</f>
        <v>0</v>
      </c>
      <c r="BJ74" s="705" t="n">
        <f aca="false" ca="false" dt2D="false" dtr="false" t="normal">BH74</f>
        <v>0</v>
      </c>
      <c r="BK74" s="705" t="n">
        <f aca="false" ca="false" dt2D="false" dtr="false" t="normal">BI74</f>
        <v>0</v>
      </c>
      <c r="BL74" s="705" t="n">
        <f aca="false" ca="false" dt2D="false" dtr="false" t="normal">BJ74</f>
        <v>0</v>
      </c>
      <c r="BM74" s="705" t="n">
        <f aca="false" ca="false" dt2D="false" dtr="false" t="normal">BK74</f>
        <v>0</v>
      </c>
      <c r="BN74" s="705" t="n">
        <f aca="false" ca="false" dt2D="false" dtr="false" t="normal">BL74</f>
        <v>0</v>
      </c>
      <c r="BO74" s="705" t="n">
        <f aca="false" ca="false" dt2D="false" dtr="false" t="normal">BM74</f>
        <v>0</v>
      </c>
      <c r="BP74" s="705" t="n">
        <f aca="false" ca="false" dt2D="false" dtr="false" t="normal">BN74</f>
        <v>0</v>
      </c>
      <c r="BQ74" s="705" t="n">
        <f aca="false" ca="false" dt2D="false" dtr="false" t="normal">BO74</f>
        <v>0</v>
      </c>
      <c r="BR74" s="705" t="n">
        <f aca="false" ca="false" dt2D="false" dtr="false" t="normal">BP74</f>
        <v>0</v>
      </c>
      <c r="BS74" s="705" t="n">
        <f aca="false" ca="false" dt2D="false" dtr="false" t="normal">BQ74</f>
        <v>0</v>
      </c>
      <c r="BT74" s="705" t="n">
        <f aca="false" ca="false" dt2D="false" dtr="false" t="normal">BR74</f>
        <v>0</v>
      </c>
    </row>
    <row customFormat="true" customHeight="true" hidden="true" ht="14.4499998092651" outlineLevel="2" r="75" s="431">
      <c r="A75" s="562" t="n"/>
      <c r="B75" s="562" t="n"/>
      <c r="C75" s="562" t="n"/>
      <c r="D75" s="696" t="e">
        <f aca="false" ca="false" dt2D="false" dtr="false" t="normal">D74</f>
        <v>#N/A</v>
      </c>
      <c r="E75" s="696" t="e">
        <f aca="false" ca="false" dt2D="false" dtr="false" t="normal">E74</f>
        <v>#N/A</v>
      </c>
      <c r="F75" s="697" t="e">
        <f aca="false" ca="false" dt2D="false" dtr="false" t="normal">F74</f>
        <v>#N/A</v>
      </c>
      <c r="G75" s="697" t="n">
        <f aca="false" ca="false" dt2D="false" dtr="false" t="normal">G74</f>
        <v>0</v>
      </c>
      <c r="H75" s="698" t="n"/>
      <c r="I75" s="710" t="s">
        <v>864</v>
      </c>
      <c r="K75" s="464" t="n"/>
      <c r="L75" s="464" t="s">
        <v>861</v>
      </c>
      <c r="M75" s="711" t="n">
        <f aca="false" ca="true" dt2D="false" dtr="false" t="normal">$K75*'Макро'!E$85</f>
        <v>0</v>
      </c>
      <c r="N75" s="711" t="n">
        <f aca="false" ca="true" dt2D="false" dtr="false" t="normal">$K75*'Макро'!F$85</f>
        <v>0</v>
      </c>
      <c r="O75" s="711" t="n">
        <f aca="false" ca="true" dt2D="false" dtr="false" t="normal">$K75*'Макро'!G$85</f>
        <v>0</v>
      </c>
      <c r="P75" s="711" t="n">
        <f aca="false" ca="true" dt2D="false" dtr="false" t="normal">$K75*'Макро'!H$85</f>
        <v>0</v>
      </c>
      <c r="Q75" s="711" t="n">
        <f aca="false" ca="true" dt2D="false" dtr="false" t="normal">$K75*'Макро'!I$85</f>
        <v>0</v>
      </c>
      <c r="R75" s="711" t="n">
        <f aca="false" ca="true" dt2D="false" dtr="false" t="normal">$K75*'Макро'!J$85</f>
        <v>0</v>
      </c>
      <c r="S75" s="711" t="n">
        <f aca="false" ca="true" dt2D="false" dtr="false" t="normal">$K75*'Макро'!K$85</f>
        <v>0</v>
      </c>
      <c r="T75" s="711" t="n">
        <f aca="false" ca="true" dt2D="false" dtr="false" t="normal">$K75*'Макро'!L$85</f>
        <v>0</v>
      </c>
      <c r="U75" s="711" t="n">
        <f aca="false" ca="true" dt2D="false" dtr="false" t="normal">$K75*'Макро'!M$85</f>
        <v>0</v>
      </c>
      <c r="V75" s="711" t="n">
        <f aca="false" ca="true" dt2D="false" dtr="false" t="normal">$K75*'Макро'!N$85</f>
        <v>0</v>
      </c>
      <c r="W75" s="711" t="n">
        <f aca="false" ca="true" dt2D="false" dtr="false" t="normal">$K75*'Макро'!O$85</f>
        <v>0</v>
      </c>
      <c r="X75" s="711" t="n">
        <f aca="false" ca="true" dt2D="false" dtr="false" t="normal">$K75*'Макро'!P$85</f>
        <v>0</v>
      </c>
      <c r="Y75" s="711" t="n">
        <f aca="false" ca="true" dt2D="false" dtr="false" t="normal">$K75*'Макро'!Q$85</f>
        <v>0</v>
      </c>
      <c r="Z75" s="711" t="n">
        <f aca="false" ca="true" dt2D="false" dtr="false" t="normal">$K75*'Макро'!R$85</f>
        <v>0</v>
      </c>
      <c r="AA75" s="711" t="n">
        <f aca="false" ca="true" dt2D="false" dtr="false" t="normal">$K75*'Макро'!S$85</f>
        <v>0</v>
      </c>
      <c r="AB75" s="711" t="n">
        <f aca="false" ca="true" dt2D="false" dtr="false" t="normal">$K75*'Макро'!T$85</f>
        <v>0</v>
      </c>
      <c r="AC75" s="711" t="n">
        <f aca="false" ca="true" dt2D="false" dtr="false" t="normal">$K75*'Макро'!U$85</f>
        <v>0</v>
      </c>
      <c r="AD75" s="711" t="n">
        <f aca="false" ca="true" dt2D="false" dtr="false" t="normal">$K75*'Макро'!V$85</f>
        <v>0</v>
      </c>
      <c r="AE75" s="711" t="n">
        <f aca="false" ca="true" dt2D="false" dtr="false" t="normal">$K75*'Макро'!W$85</f>
        <v>0</v>
      </c>
      <c r="AF75" s="711" t="n">
        <f aca="false" ca="true" dt2D="false" dtr="false" t="normal">$K75*'Макро'!X$85</f>
        <v>0</v>
      </c>
      <c r="AG75" s="711" t="n">
        <f aca="false" ca="true" dt2D="false" dtr="false" t="normal">$K75*'Макро'!Y$85</f>
        <v>0</v>
      </c>
      <c r="AH75" s="711" t="n">
        <f aca="false" ca="true" dt2D="false" dtr="false" t="normal">$K75*'Макро'!Z$85</f>
        <v>0</v>
      </c>
      <c r="AI75" s="711" t="n">
        <f aca="false" ca="true" dt2D="false" dtr="false" t="normal">$K75*'Макро'!AA$85</f>
        <v>0</v>
      </c>
      <c r="AJ75" s="711" t="n">
        <f aca="false" ca="true" dt2D="false" dtr="false" t="normal">$K75*'Макро'!AB$85</f>
        <v>0</v>
      </c>
      <c r="AK75" s="711" t="n">
        <f aca="false" ca="true" dt2D="false" dtr="false" t="normal">$K75*'Макро'!AC$85</f>
        <v>0</v>
      </c>
      <c r="AL75" s="711" t="n">
        <f aca="false" ca="true" dt2D="false" dtr="false" t="normal">$K75*'Макро'!AD$85</f>
        <v>0</v>
      </c>
      <c r="AM75" s="711" t="n">
        <f aca="false" ca="true" dt2D="false" dtr="false" t="normal">$K75*'Макро'!AE$85</f>
        <v>0</v>
      </c>
      <c r="AN75" s="711" t="n">
        <f aca="false" ca="true" dt2D="false" dtr="false" t="normal">$K75*'Макро'!AF$85</f>
        <v>0</v>
      </c>
      <c r="AO75" s="711" t="n">
        <f aca="false" ca="true" dt2D="false" dtr="false" t="normal">$K75*'Макро'!AG$85</f>
        <v>0</v>
      </c>
      <c r="AP75" s="711" t="n">
        <f aca="false" ca="true" dt2D="false" dtr="false" t="normal">$K75*'Макро'!AH$85</f>
        <v>0</v>
      </c>
      <c r="AQ75" s="711" t="n">
        <f aca="false" ca="true" dt2D="false" dtr="false" t="normal">$K75*'Макро'!AI$85</f>
        <v>0</v>
      </c>
      <c r="AR75" s="711" t="n">
        <f aca="false" ca="true" dt2D="false" dtr="false" t="normal">$K75*'Макро'!AJ$85</f>
        <v>0</v>
      </c>
      <c r="AS75" s="711" t="n">
        <f aca="false" ca="true" dt2D="false" dtr="false" t="normal">$K75*'Макро'!AK$85</f>
        <v>0</v>
      </c>
      <c r="AT75" s="711" t="n">
        <f aca="false" ca="true" dt2D="false" dtr="false" t="normal">$K75*'Макро'!AL$85</f>
        <v>0</v>
      </c>
      <c r="AU75" s="711" t="n">
        <f aca="false" ca="true" dt2D="false" dtr="false" t="normal">$K75*'Макро'!AM$85</f>
        <v>0</v>
      </c>
      <c r="AV75" s="711" t="n">
        <f aca="false" ca="true" dt2D="false" dtr="false" t="normal">$K75*'Макро'!AN$85</f>
        <v>0</v>
      </c>
      <c r="AW75" s="711" t="n">
        <f aca="false" ca="true" dt2D="false" dtr="false" t="normal">$K75*'Макро'!AO$85</f>
        <v>0</v>
      </c>
      <c r="AX75" s="711" t="n">
        <f aca="false" ca="true" dt2D="false" dtr="false" t="normal">$K75*'Макро'!AP$85</f>
        <v>0</v>
      </c>
      <c r="AY75" s="711" t="n">
        <f aca="false" ca="true" dt2D="false" dtr="false" t="normal">$K75*'Макро'!AQ$85</f>
        <v>0</v>
      </c>
      <c r="AZ75" s="711" t="n">
        <f aca="false" ca="true" dt2D="false" dtr="false" t="normal">$K75*'Макро'!AR$85</f>
        <v>0</v>
      </c>
      <c r="BA75" s="711" t="n">
        <f aca="false" ca="true" dt2D="false" dtr="false" t="normal">$K75*'Макро'!AS$85</f>
        <v>0</v>
      </c>
      <c r="BB75" s="711" t="n">
        <f aca="false" ca="true" dt2D="false" dtr="false" t="normal">$K75*'Макро'!AT$85</f>
        <v>0</v>
      </c>
      <c r="BC75" s="711" t="n">
        <f aca="false" ca="true" dt2D="false" dtr="false" t="normal">$K75*'Макро'!AU$85</f>
        <v>0</v>
      </c>
      <c r="BD75" s="711" t="n">
        <f aca="false" ca="true" dt2D="false" dtr="false" t="normal">$K75*'Макро'!AV$85</f>
        <v>0</v>
      </c>
      <c r="BE75" s="711" t="n">
        <f aca="false" ca="true" dt2D="false" dtr="false" t="normal">$K75*'Макро'!AW$85</f>
        <v>0</v>
      </c>
      <c r="BF75" s="711" t="n">
        <f aca="false" ca="true" dt2D="false" dtr="false" t="normal">$K75*'Макро'!AX$85</f>
        <v>0</v>
      </c>
      <c r="BG75" s="711" t="n">
        <f aca="false" ca="true" dt2D="false" dtr="false" t="normal">$K75*'Макро'!AY$85</f>
        <v>0</v>
      </c>
      <c r="BH75" s="711" t="n">
        <f aca="false" ca="true" dt2D="false" dtr="false" t="normal">$K75*'Макро'!AZ$85</f>
        <v>0</v>
      </c>
      <c r="BI75" s="711" t="n">
        <f aca="false" ca="true" dt2D="false" dtr="false" t="normal">$K75*'Макро'!BA$85</f>
        <v>0</v>
      </c>
      <c r="BJ75" s="711" t="n">
        <f aca="false" ca="true" dt2D="false" dtr="false" t="normal">$K75*'Макро'!BB$85</f>
        <v>0</v>
      </c>
      <c r="BK75" s="711" t="n">
        <f aca="false" ca="true" dt2D="false" dtr="false" t="normal">$K75*'Макро'!BC$85</f>
        <v>0</v>
      </c>
      <c r="BL75" s="711" t="n">
        <f aca="false" ca="true" dt2D="false" dtr="false" t="normal">$K75*'Макро'!BD$85</f>
        <v>0</v>
      </c>
      <c r="BM75" s="711" t="n">
        <f aca="false" ca="true" dt2D="false" dtr="false" t="normal">$K75*'Макро'!BE$85</f>
        <v>0</v>
      </c>
      <c r="BN75" s="711" t="n">
        <f aca="false" ca="true" dt2D="false" dtr="false" t="normal">$K75*'Макро'!BF$85</f>
        <v>0</v>
      </c>
      <c r="BO75" s="711" t="n">
        <f aca="false" ca="true" dt2D="false" dtr="false" t="normal">$K75*'Макро'!BG$85</f>
        <v>0</v>
      </c>
      <c r="BP75" s="711" t="n">
        <f aca="false" ca="true" dt2D="false" dtr="false" t="normal">$K75*'Макро'!BH$85</f>
        <v>0</v>
      </c>
      <c r="BQ75" s="711" t="n">
        <f aca="false" ca="true" dt2D="false" dtr="false" t="normal">$K75*'Макро'!BI$85</f>
        <v>0</v>
      </c>
      <c r="BR75" s="711" t="n">
        <f aca="false" ca="true" dt2D="false" dtr="false" t="normal">$K75*'Макро'!BJ$85</f>
        <v>0</v>
      </c>
      <c r="BS75" s="711" t="n">
        <f aca="false" ca="true" dt2D="false" dtr="false" t="normal">$K75*'Макро'!BK$85</f>
        <v>0</v>
      </c>
      <c r="BT75" s="711" t="n">
        <f aca="false" ca="true" dt2D="false" dtr="false" t="normal">$K75*'Макро'!BL$85</f>
        <v>0</v>
      </c>
    </row>
    <row customFormat="true" customHeight="true" hidden="true" ht="14.4499998092651" outlineLevel="1" r="76" s="20">
      <c r="A76" s="482" t="s">
        <v>809</v>
      </c>
      <c r="B76" s="482" t="s">
        <v>810</v>
      </c>
      <c r="C76" s="706" t="s">
        <v>468</v>
      </c>
      <c r="D76" s="548" t="e">
        <f aca="false" ca="false" dt2D="false" dtr="false" t="normal">D75</f>
        <v>#N/A</v>
      </c>
      <c r="E76" s="548" t="e">
        <f aca="false" ca="false" dt2D="false" dtr="false" t="normal">E75</f>
        <v>#N/A</v>
      </c>
      <c r="F76" s="694" t="e">
        <f aca="false" ca="false" dt2D="false" dtr="false" t="normal">F75</f>
        <v>#N/A</v>
      </c>
      <c r="G76" s="694" t="n">
        <f aca="false" ca="false" dt2D="false" dtr="false" t="normal">G75</f>
        <v>0</v>
      </c>
      <c r="H76" s="695" t="n"/>
      <c r="I76" s="285" t="s">
        <v>865</v>
      </c>
      <c r="J76" s="252" t="n"/>
      <c r="K76" s="252" t="n"/>
      <c r="L76" s="235" t="n">
        <f aca="false" ca="true" dt2D="false" dtr="false" t="normal">SUM(M76:BT76)</f>
        <v>0</v>
      </c>
      <c r="M76" s="235" t="n">
        <f aca="false" ca="true" dt2D="false" dtr="false" t="normal">M74*M75/365*'Периоды'!L$39</f>
        <v>0</v>
      </c>
      <c r="N76" s="235" t="n">
        <f aca="false" ca="true" dt2D="false" dtr="false" t="normal">N74*N75/365*'Периоды'!M$39</f>
        <v>0</v>
      </c>
      <c r="O76" s="235" t="n">
        <f aca="false" ca="true" dt2D="false" dtr="false" t="normal">O74*O75/365*'Периоды'!N$39</f>
        <v>0</v>
      </c>
      <c r="P76" s="235" t="n">
        <f aca="false" ca="true" dt2D="false" dtr="false" t="normal">P74*P75/365*'Периоды'!O$39</f>
        <v>0</v>
      </c>
      <c r="Q76" s="235" t="n">
        <f aca="false" ca="true" dt2D="false" dtr="false" t="normal">Q74*Q75/365*'Периоды'!P$39</f>
        <v>0</v>
      </c>
      <c r="R76" s="235" t="n">
        <f aca="false" ca="true" dt2D="false" dtr="false" t="normal">R74*R75/365*'Периоды'!Q$39</f>
        <v>0</v>
      </c>
      <c r="S76" s="235" t="n">
        <f aca="false" ca="true" dt2D="false" dtr="false" t="normal">S74*S75/365*'Периоды'!R$39</f>
        <v>0</v>
      </c>
      <c r="T76" s="235" t="n">
        <f aca="false" ca="true" dt2D="false" dtr="false" t="normal">T74*T75/365*'Периоды'!S$39</f>
        <v>0</v>
      </c>
      <c r="U76" s="235" t="n">
        <f aca="false" ca="true" dt2D="false" dtr="false" t="normal">U74*U75/365*'Периоды'!T$39</f>
        <v>0</v>
      </c>
      <c r="V76" s="235" t="n">
        <f aca="false" ca="true" dt2D="false" dtr="false" t="normal">V74*V75/365*'Периоды'!U$39</f>
        <v>0</v>
      </c>
      <c r="W76" s="235" t="n">
        <f aca="false" ca="true" dt2D="false" dtr="false" t="normal">W74*W75/365*'Периоды'!V$39</f>
        <v>0</v>
      </c>
      <c r="X76" s="235" t="n">
        <f aca="false" ca="true" dt2D="false" dtr="false" t="normal">X74*X75/365*'Периоды'!W$39</f>
        <v>0</v>
      </c>
      <c r="Y76" s="235" t="n">
        <f aca="false" ca="true" dt2D="false" dtr="false" t="normal">Y74*Y75/365*'Периоды'!X$39</f>
        <v>0</v>
      </c>
      <c r="Z76" s="235" t="n">
        <f aca="false" ca="true" dt2D="false" dtr="false" t="normal">Z74*Z75/365*'Периоды'!Y$39</f>
        <v>0</v>
      </c>
      <c r="AA76" s="235" t="n">
        <f aca="false" ca="true" dt2D="false" dtr="false" t="normal">AA74*AA75/365*'Периоды'!Z$39</f>
        <v>0</v>
      </c>
      <c r="AB76" s="235" t="n">
        <f aca="false" ca="true" dt2D="false" dtr="false" t="normal">AB74*AB75/365*'Периоды'!AA$39</f>
        <v>0</v>
      </c>
      <c r="AC76" s="235" t="n">
        <f aca="false" ca="true" dt2D="false" dtr="false" t="normal">AC74*AC75/365*'Периоды'!AB$39</f>
        <v>0</v>
      </c>
      <c r="AD76" s="235" t="n">
        <f aca="false" ca="true" dt2D="false" dtr="false" t="normal">AD74*AD75/365*'Периоды'!AC$39</f>
        <v>0</v>
      </c>
      <c r="AE76" s="235" t="n">
        <f aca="false" ca="true" dt2D="false" dtr="false" t="normal">AE74*AE75/365*'Периоды'!AD$39</f>
        <v>0</v>
      </c>
      <c r="AF76" s="235" t="n">
        <f aca="false" ca="true" dt2D="false" dtr="false" t="normal">AF74*AF75/365*'Периоды'!AE$39</f>
        <v>0</v>
      </c>
      <c r="AG76" s="235" t="n">
        <f aca="false" ca="true" dt2D="false" dtr="false" t="normal">AG74*AG75/365*'Периоды'!AF$39</f>
        <v>0</v>
      </c>
      <c r="AH76" s="235" t="n">
        <f aca="false" ca="true" dt2D="false" dtr="false" t="normal">AH74*AH75/365*'Периоды'!AG$39</f>
        <v>0</v>
      </c>
      <c r="AI76" s="235" t="n">
        <f aca="false" ca="true" dt2D="false" dtr="false" t="normal">AI74*AI75/365*'Периоды'!AH$39</f>
        <v>0</v>
      </c>
      <c r="AJ76" s="235" t="n">
        <f aca="false" ca="true" dt2D="false" dtr="false" t="normal">AJ74*AJ75/365*'Периоды'!AI$39</f>
        <v>0</v>
      </c>
      <c r="AK76" s="235" t="n">
        <f aca="false" ca="true" dt2D="false" dtr="false" t="normal">AK74*AK75/365*'Периоды'!AJ$39</f>
        <v>0</v>
      </c>
      <c r="AL76" s="235" t="n">
        <f aca="false" ca="true" dt2D="false" dtr="false" t="normal">AL74*AL75/365*'Периоды'!AK$39</f>
        <v>0</v>
      </c>
      <c r="AM76" s="235" t="n">
        <f aca="false" ca="true" dt2D="false" dtr="false" t="normal">AM74*AM75/365*'Периоды'!AL$39</f>
        <v>0</v>
      </c>
      <c r="AN76" s="235" t="n">
        <f aca="false" ca="true" dt2D="false" dtr="false" t="normal">AN74*AN75/365*'Периоды'!AM$39</f>
        <v>0</v>
      </c>
      <c r="AO76" s="235" t="n">
        <f aca="false" ca="true" dt2D="false" dtr="false" t="normal">AO74*AO75/365*'Периоды'!AN$39</f>
        <v>0</v>
      </c>
      <c r="AP76" s="235" t="n">
        <f aca="false" ca="true" dt2D="false" dtr="false" t="normal">AP74*AP75/365*'Периоды'!AO$39</f>
        <v>0</v>
      </c>
      <c r="AQ76" s="235" t="n">
        <f aca="false" ca="true" dt2D="false" dtr="false" t="normal">AQ74*AQ75/365*'Периоды'!AP$39</f>
        <v>0</v>
      </c>
      <c r="AR76" s="235" t="n">
        <f aca="false" ca="true" dt2D="false" dtr="false" t="normal">AR74*AR75/365*'Периоды'!AQ$39</f>
        <v>0</v>
      </c>
      <c r="AS76" s="235" t="n">
        <f aca="false" ca="true" dt2D="false" dtr="false" t="normal">AS74*AS75/365*'Периоды'!AR$39</f>
        <v>0</v>
      </c>
      <c r="AT76" s="235" t="n">
        <f aca="false" ca="true" dt2D="false" dtr="false" t="normal">AT74*AT75/365*'Периоды'!AS$39</f>
        <v>0</v>
      </c>
      <c r="AU76" s="235" t="n">
        <f aca="false" ca="true" dt2D="false" dtr="false" t="normal">AU74*AU75/365*'Периоды'!AT$39</f>
        <v>0</v>
      </c>
      <c r="AV76" s="235" t="n">
        <f aca="false" ca="true" dt2D="false" dtr="false" t="normal">AV74*AV75/365*'Периоды'!AU$39</f>
        <v>0</v>
      </c>
      <c r="AW76" s="235" t="n">
        <f aca="false" ca="true" dt2D="false" dtr="false" t="normal">AW74*AW75/365*'Периоды'!AV$39</f>
        <v>0</v>
      </c>
      <c r="AX76" s="235" t="n">
        <f aca="false" ca="true" dt2D="false" dtr="false" t="normal">AX74*AX75/365*'Периоды'!AW$39</f>
        <v>0</v>
      </c>
      <c r="AY76" s="235" t="n">
        <f aca="false" ca="true" dt2D="false" dtr="false" t="normal">AY74*AY75/365*'Периоды'!AX$39</f>
        <v>0</v>
      </c>
      <c r="AZ76" s="235" t="n">
        <f aca="false" ca="true" dt2D="false" dtr="false" t="normal">AZ74*AZ75/365*'Периоды'!AY$39</f>
        <v>0</v>
      </c>
      <c r="BA76" s="235" t="n">
        <f aca="false" ca="true" dt2D="false" dtr="false" t="normal">BA74*BA75/365*'Периоды'!AZ$39</f>
        <v>0</v>
      </c>
      <c r="BB76" s="235" t="n">
        <f aca="false" ca="true" dt2D="false" dtr="false" t="normal">BB74*BB75/365*'Периоды'!BA$39</f>
        <v>0</v>
      </c>
      <c r="BC76" s="235" t="n">
        <f aca="false" ca="true" dt2D="false" dtr="false" t="normal">BC74*BC75/365*'Периоды'!BB$39</f>
        <v>0</v>
      </c>
      <c r="BD76" s="235" t="n">
        <f aca="false" ca="true" dt2D="false" dtr="false" t="normal">BD74*BD75/365*'Периоды'!BC$39</f>
        <v>0</v>
      </c>
      <c r="BE76" s="235" t="n">
        <f aca="false" ca="true" dt2D="false" dtr="false" t="normal">BE74*BE75/365*'Периоды'!BD$39</f>
        <v>0</v>
      </c>
      <c r="BF76" s="235" t="n">
        <f aca="false" ca="true" dt2D="false" dtr="false" t="normal">BF74*BF75/365*'Периоды'!BE$39</f>
        <v>0</v>
      </c>
      <c r="BG76" s="235" t="n">
        <f aca="false" ca="true" dt2D="false" dtr="false" t="normal">BG74*BG75/365*'Периоды'!BF$39</f>
        <v>0</v>
      </c>
      <c r="BH76" s="235" t="n">
        <f aca="false" ca="true" dt2D="false" dtr="false" t="normal">BH74*BH75/365*'Периоды'!BG$39</f>
        <v>0</v>
      </c>
      <c r="BI76" s="235" t="n">
        <f aca="false" ca="true" dt2D="false" dtr="false" t="normal">BI74*BI75/365*'Периоды'!BH$39</f>
        <v>0</v>
      </c>
      <c r="BJ76" s="235" t="n">
        <f aca="false" ca="true" dt2D="false" dtr="false" t="normal">BJ74*BJ75/365*'Периоды'!BI$39</f>
        <v>0</v>
      </c>
      <c r="BK76" s="235" t="n">
        <f aca="false" ca="true" dt2D="false" dtr="false" t="normal">BK74*BK75/365*'Периоды'!BJ$39</f>
        <v>0</v>
      </c>
      <c r="BL76" s="235" t="n">
        <f aca="false" ca="true" dt2D="false" dtr="false" t="normal">BL74*BL75/365*'Периоды'!BK$39</f>
        <v>0</v>
      </c>
      <c r="BM76" s="235" t="n">
        <f aca="false" ca="true" dt2D="false" dtr="false" t="normal">BM74*BM75/365*'Периоды'!BL$39</f>
        <v>0</v>
      </c>
      <c r="BN76" s="235" t="n">
        <f aca="false" ca="true" dt2D="false" dtr="false" t="normal">BN74*BN75/365*'Периоды'!BM$39</f>
        <v>0</v>
      </c>
      <c r="BO76" s="235" t="n">
        <f aca="false" ca="true" dt2D="false" dtr="false" t="normal">BO74*BO75/365*'Периоды'!BN$39</f>
        <v>0</v>
      </c>
      <c r="BP76" s="235" t="n">
        <f aca="false" ca="true" dt2D="false" dtr="false" t="normal">BP74*BP75/365*'Периоды'!BO$39</f>
        <v>0</v>
      </c>
      <c r="BQ76" s="235" t="n">
        <f aca="false" ca="true" dt2D="false" dtr="false" t="normal">BQ74*BQ75/365*'Периоды'!BP$39</f>
        <v>0</v>
      </c>
      <c r="BR76" s="235" t="n">
        <f aca="false" ca="true" dt2D="false" dtr="false" t="normal">BR74*BR75/365*'Периоды'!BQ$39</f>
        <v>0</v>
      </c>
      <c r="BS76" s="235" t="n">
        <f aca="false" ca="true" dt2D="false" dtr="false" t="normal">BS74*BS75/365*'Периоды'!BR$39</f>
        <v>0</v>
      </c>
      <c r="BT76" s="235" t="n">
        <f aca="false" ca="true" dt2D="false" dtr="false" t="normal">BT74*BT75/365*'Периоды'!BS$39</f>
        <v>0</v>
      </c>
    </row>
    <row hidden="true" ht="16.5" outlineLevel="1" r="77">
      <c r="D77" s="548" t="e">
        <f aca="false" ca="false" dt2D="false" dtr="false" t="normal">D76</f>
        <v>#N/A</v>
      </c>
      <c r="E77" s="548" t="e">
        <f aca="false" ca="false" dt2D="false" dtr="false" t="normal">E76</f>
        <v>#N/A</v>
      </c>
      <c r="F77" s="694" t="e">
        <f aca="false" ca="false" dt2D="false" dtr="false" t="normal">F76</f>
        <v>#N/A</v>
      </c>
      <c r="G77" s="694" t="n">
        <f aca="false" ca="false" dt2D="false" dtr="false" t="normal">G76</f>
        <v>0</v>
      </c>
      <c r="H77" s="695" t="n"/>
      <c r="I77" s="16" t="n"/>
      <c r="L77" s="244" t="n"/>
      <c r="M77" s="244" t="n"/>
      <c r="N77" s="244" t="n"/>
      <c r="O77" s="244" t="n"/>
      <c r="P77" s="244" t="n"/>
      <c r="Q77" s="244" t="n"/>
      <c r="R77" s="244" t="n"/>
      <c r="S77" s="244" t="n"/>
      <c r="T77" s="244" t="n"/>
      <c r="U77" s="244" t="n"/>
      <c r="V77" s="244" t="n"/>
      <c r="W77" s="244" t="n"/>
      <c r="X77" s="244" t="n"/>
      <c r="Y77" s="244" t="n"/>
      <c r="Z77" s="244" t="n"/>
      <c r="AA77" s="244" t="n"/>
      <c r="AB77" s="244" t="n"/>
      <c r="AC77" s="244" t="n"/>
      <c r="AD77" s="244" t="n"/>
      <c r="AE77" s="244" t="n"/>
      <c r="AF77" s="244" t="n"/>
      <c r="AG77" s="244" t="n"/>
      <c r="AH77" s="244" t="n"/>
      <c r="AI77" s="244" t="n"/>
      <c r="AJ77" s="244" t="n"/>
      <c r="AK77" s="244" t="n"/>
      <c r="AL77" s="244" t="n"/>
      <c r="AM77" s="244" t="n"/>
      <c r="AN77" s="244" t="n"/>
      <c r="AO77" s="244" t="n"/>
      <c r="AP77" s="244" t="n"/>
      <c r="AQ77" s="244" t="n"/>
      <c r="AR77" s="244" t="n"/>
      <c r="AS77" s="244" t="n"/>
      <c r="AT77" s="244" t="n"/>
      <c r="AU77" s="244" t="n"/>
      <c r="AV77" s="244" t="n"/>
      <c r="AW77" s="244" t="n"/>
      <c r="AX77" s="244" t="n"/>
      <c r="AY77" s="244" t="n"/>
      <c r="AZ77" s="244" t="n"/>
      <c r="BA77" s="244" t="n"/>
      <c r="BB77" s="244" t="n"/>
      <c r="BC77" s="244" t="n"/>
      <c r="BD77" s="244" t="n"/>
      <c r="BE77" s="244" t="n"/>
      <c r="BF77" s="244" t="n"/>
      <c r="BG77" s="244" t="n"/>
      <c r="BH77" s="244" t="n"/>
      <c r="BI77" s="244" t="n"/>
      <c r="BJ77" s="244" t="n"/>
      <c r="BK77" s="244" t="n"/>
      <c r="BL77" s="244" t="n"/>
      <c r="BM77" s="244" t="n"/>
      <c r="BN77" s="244" t="n"/>
      <c r="BO77" s="244" t="n"/>
      <c r="BP77" s="244" t="n"/>
      <c r="BQ77" s="244" t="n"/>
      <c r="BR77" s="244" t="n"/>
      <c r="BS77" s="244" t="n"/>
      <c r="BT77" s="244" t="n"/>
    </row>
    <row hidden="true" ht="33" outlineLevel="1" r="78">
      <c r="D78" s="548" t="e">
        <f aca="false" ca="false" dt2D="false" dtr="false" t="normal">D77</f>
        <v>#N/A</v>
      </c>
      <c r="E78" s="548" t="e">
        <f aca="false" ca="false" dt2D="false" dtr="false" t="normal">E77</f>
        <v>#N/A</v>
      </c>
      <c r="F78" s="694" t="e">
        <f aca="false" ca="false" dt2D="false" dtr="false" t="normal">F77</f>
        <v>#N/A</v>
      </c>
      <c r="G78" s="694" t="n">
        <f aca="false" ca="false" dt2D="false" dtr="false" t="normal">G77</f>
        <v>0</v>
      </c>
      <c r="H78" s="695" t="n"/>
      <c r="I78" s="268" t="s">
        <v>866</v>
      </c>
      <c r="L78" s="244" t="n"/>
      <c r="M78" s="244" t="n"/>
      <c r="N78" s="244" t="n"/>
      <c r="O78" s="244" t="n"/>
      <c r="P78" s="244" t="n"/>
      <c r="Q78" s="244" t="n"/>
      <c r="R78" s="244" t="n"/>
      <c r="S78" s="244" t="n"/>
      <c r="T78" s="244" t="n"/>
      <c r="U78" s="244" t="n"/>
      <c r="V78" s="244" t="n"/>
      <c r="W78" s="244" t="n"/>
      <c r="X78" s="244" t="n"/>
      <c r="Y78" s="244" t="n"/>
      <c r="Z78" s="244" t="n"/>
      <c r="AA78" s="244" t="n"/>
      <c r="AB78" s="244" t="n"/>
      <c r="AC78" s="244" t="n"/>
      <c r="AD78" s="244" t="n"/>
      <c r="AE78" s="244" t="n"/>
      <c r="AF78" s="244" t="n"/>
      <c r="AG78" s="244" t="n"/>
      <c r="AH78" s="244" t="n"/>
      <c r="AI78" s="244" t="n"/>
      <c r="AJ78" s="244" t="n"/>
      <c r="AK78" s="244" t="n"/>
      <c r="AL78" s="244" t="n"/>
      <c r="AM78" s="244" t="n"/>
      <c r="AN78" s="244" t="n"/>
      <c r="AO78" s="244" t="n"/>
      <c r="AP78" s="244" t="n"/>
      <c r="AQ78" s="244" t="n"/>
      <c r="AR78" s="244" t="n"/>
      <c r="AS78" s="244" t="n"/>
      <c r="AT78" s="244" t="n"/>
      <c r="AU78" s="244" t="n"/>
      <c r="AV78" s="244" t="n"/>
      <c r="AW78" s="244" t="n"/>
      <c r="AX78" s="244" t="n"/>
      <c r="AY78" s="244" t="n"/>
      <c r="AZ78" s="244" t="n"/>
      <c r="BA78" s="244" t="n"/>
      <c r="BB78" s="244" t="n"/>
      <c r="BC78" s="244" t="n"/>
      <c r="BD78" s="244" t="n"/>
      <c r="BE78" s="244" t="n"/>
      <c r="BF78" s="244" t="n"/>
      <c r="BG78" s="244" t="n"/>
      <c r="BH78" s="244" t="n"/>
      <c r="BI78" s="244" t="n"/>
      <c r="BJ78" s="244" t="n"/>
      <c r="BK78" s="244" t="n"/>
      <c r="BL78" s="244" t="n"/>
      <c r="BM78" s="244" t="n"/>
      <c r="BN78" s="244" t="n"/>
      <c r="BO78" s="244" t="n"/>
      <c r="BP78" s="244" t="n"/>
      <c r="BQ78" s="244" t="n"/>
      <c r="BR78" s="244" t="n"/>
      <c r="BS78" s="244" t="n"/>
      <c r="BT78" s="244" t="n"/>
    </row>
    <row customHeight="true" hidden="true" ht="28.8999996185303" outlineLevel="2" r="79">
      <c r="D79" s="548" t="e">
        <f aca="false" ca="false" dt2D="false" dtr="false" t="normal">D78</f>
        <v>#N/A</v>
      </c>
      <c r="E79" s="548" t="e">
        <f aca="false" ca="false" dt2D="false" dtr="false" t="normal">E78</f>
        <v>#N/A</v>
      </c>
      <c r="F79" s="694" t="e">
        <f aca="false" ca="false" dt2D="false" dtr="false" t="normal">F78</f>
        <v>#N/A</v>
      </c>
      <c r="G79" s="694" t="n">
        <f aca="false" ca="false" dt2D="false" dtr="false" t="normal">G78</f>
        <v>0</v>
      </c>
      <c r="H79" s="695" t="n"/>
      <c r="I79" s="288" t="s">
        <v>867</v>
      </c>
      <c r="K79" s="464" t="n"/>
      <c r="L79" s="700" t="s">
        <v>814</v>
      </c>
      <c r="M79" s="565" t="n">
        <f aca="false" ca="false" dt2D="false" dtr="false" t="normal">$K79</f>
        <v>0</v>
      </c>
      <c r="N79" s="565" t="n">
        <f aca="false" ca="false" dt2D="false" dtr="false" t="normal">$K79</f>
        <v>0</v>
      </c>
      <c r="O79" s="565" t="n">
        <f aca="false" ca="false" dt2D="false" dtr="false" t="normal">$K79</f>
        <v>0</v>
      </c>
      <c r="P79" s="565" t="n">
        <f aca="false" ca="false" dt2D="false" dtr="false" t="normal">$K79</f>
        <v>0</v>
      </c>
      <c r="Q79" s="565" t="n">
        <f aca="false" ca="false" dt2D="false" dtr="false" t="normal">$K79</f>
        <v>0</v>
      </c>
      <c r="R79" s="565" t="n">
        <f aca="false" ca="false" dt2D="false" dtr="false" t="normal">$K79</f>
        <v>0</v>
      </c>
      <c r="S79" s="565" t="n">
        <f aca="false" ca="false" dt2D="false" dtr="false" t="normal">$K79</f>
        <v>0</v>
      </c>
      <c r="T79" s="565" t="n">
        <f aca="false" ca="false" dt2D="false" dtr="false" t="normal">$K79</f>
        <v>0</v>
      </c>
      <c r="U79" s="565" t="n">
        <f aca="false" ca="false" dt2D="false" dtr="false" t="normal">$K79</f>
        <v>0</v>
      </c>
      <c r="V79" s="565" t="n">
        <f aca="false" ca="false" dt2D="false" dtr="false" t="normal">$K79</f>
        <v>0</v>
      </c>
      <c r="W79" s="565" t="n">
        <f aca="false" ca="false" dt2D="false" dtr="false" t="normal">$K79</f>
        <v>0</v>
      </c>
      <c r="X79" s="565" t="n">
        <f aca="false" ca="false" dt2D="false" dtr="false" t="normal">$K79</f>
        <v>0</v>
      </c>
      <c r="Y79" s="565" t="n">
        <f aca="false" ca="false" dt2D="false" dtr="false" t="normal">$K79</f>
        <v>0</v>
      </c>
      <c r="Z79" s="565" t="n">
        <f aca="false" ca="false" dt2D="false" dtr="false" t="normal">$K79</f>
        <v>0</v>
      </c>
      <c r="AA79" s="565" t="n">
        <f aca="false" ca="false" dt2D="false" dtr="false" t="normal">$K79</f>
        <v>0</v>
      </c>
      <c r="AB79" s="565" t="n">
        <f aca="false" ca="false" dt2D="false" dtr="false" t="normal">$K79</f>
        <v>0</v>
      </c>
      <c r="AC79" s="565" t="n">
        <f aca="false" ca="false" dt2D="false" dtr="false" t="normal">$K79</f>
        <v>0</v>
      </c>
      <c r="AD79" s="565" t="n">
        <f aca="false" ca="false" dt2D="false" dtr="false" t="normal">$K79</f>
        <v>0</v>
      </c>
      <c r="AE79" s="565" t="n">
        <f aca="false" ca="false" dt2D="false" dtr="false" t="normal">$K79</f>
        <v>0</v>
      </c>
      <c r="AF79" s="565" t="n">
        <f aca="false" ca="false" dt2D="false" dtr="false" t="normal">$K79</f>
        <v>0</v>
      </c>
      <c r="AG79" s="565" t="n">
        <f aca="false" ca="false" dt2D="false" dtr="false" t="normal">$K79</f>
        <v>0</v>
      </c>
      <c r="AH79" s="565" t="n">
        <f aca="false" ca="false" dt2D="false" dtr="false" t="normal">$K79</f>
        <v>0</v>
      </c>
      <c r="AI79" s="565" t="n">
        <f aca="false" ca="false" dt2D="false" dtr="false" t="normal">$K79</f>
        <v>0</v>
      </c>
      <c r="AJ79" s="565" t="n">
        <f aca="false" ca="false" dt2D="false" dtr="false" t="normal">$K79</f>
        <v>0</v>
      </c>
      <c r="AK79" s="565" t="n">
        <f aca="false" ca="false" dt2D="false" dtr="false" t="normal">$K79</f>
        <v>0</v>
      </c>
      <c r="AL79" s="565" t="n">
        <f aca="false" ca="false" dt2D="false" dtr="false" t="normal">$K79</f>
        <v>0</v>
      </c>
      <c r="AM79" s="565" t="n">
        <f aca="false" ca="false" dt2D="false" dtr="false" t="normal">$K79</f>
        <v>0</v>
      </c>
      <c r="AN79" s="565" t="n">
        <f aca="false" ca="false" dt2D="false" dtr="false" t="normal">$K79</f>
        <v>0</v>
      </c>
      <c r="AO79" s="565" t="n">
        <f aca="false" ca="false" dt2D="false" dtr="false" t="normal">$K79</f>
        <v>0</v>
      </c>
      <c r="AP79" s="565" t="n">
        <f aca="false" ca="false" dt2D="false" dtr="false" t="normal">$K79</f>
        <v>0</v>
      </c>
      <c r="AQ79" s="565" t="n">
        <f aca="false" ca="false" dt2D="false" dtr="false" t="normal">$K79</f>
        <v>0</v>
      </c>
      <c r="AR79" s="565" t="n">
        <f aca="false" ca="false" dt2D="false" dtr="false" t="normal">$K79</f>
        <v>0</v>
      </c>
      <c r="AS79" s="565" t="n">
        <f aca="false" ca="false" dt2D="false" dtr="false" t="normal">$K79</f>
        <v>0</v>
      </c>
      <c r="AT79" s="565" t="n">
        <f aca="false" ca="false" dt2D="false" dtr="false" t="normal">$K79</f>
        <v>0</v>
      </c>
      <c r="AU79" s="565" t="n">
        <f aca="false" ca="false" dt2D="false" dtr="false" t="normal">$K79</f>
        <v>0</v>
      </c>
      <c r="AV79" s="565" t="n">
        <f aca="false" ca="false" dt2D="false" dtr="false" t="normal">$K79</f>
        <v>0</v>
      </c>
      <c r="AW79" s="565" t="n">
        <f aca="false" ca="false" dt2D="false" dtr="false" t="normal">$K79</f>
        <v>0</v>
      </c>
      <c r="AX79" s="565" t="n">
        <f aca="false" ca="false" dt2D="false" dtr="false" t="normal">$K79</f>
        <v>0</v>
      </c>
      <c r="AY79" s="565" t="n">
        <f aca="false" ca="false" dt2D="false" dtr="false" t="normal">$K79</f>
        <v>0</v>
      </c>
      <c r="AZ79" s="565" t="n">
        <f aca="false" ca="false" dt2D="false" dtr="false" t="normal">$K79</f>
        <v>0</v>
      </c>
      <c r="BA79" s="565" t="n">
        <f aca="false" ca="false" dt2D="false" dtr="false" t="normal">$K79</f>
        <v>0</v>
      </c>
      <c r="BB79" s="565" t="n">
        <f aca="false" ca="false" dt2D="false" dtr="false" t="normal">$K79</f>
        <v>0</v>
      </c>
      <c r="BC79" s="565" t="n">
        <f aca="false" ca="false" dt2D="false" dtr="false" t="normal">$K79</f>
        <v>0</v>
      </c>
      <c r="BD79" s="565" t="n">
        <f aca="false" ca="false" dt2D="false" dtr="false" t="normal">$K79</f>
        <v>0</v>
      </c>
      <c r="BE79" s="565" t="n">
        <f aca="false" ca="false" dt2D="false" dtr="false" t="normal">$K79</f>
        <v>0</v>
      </c>
      <c r="BF79" s="565" t="n">
        <f aca="false" ca="false" dt2D="false" dtr="false" t="normal">$K79</f>
        <v>0</v>
      </c>
      <c r="BG79" s="565" t="n">
        <f aca="false" ca="false" dt2D="false" dtr="false" t="normal">$K79</f>
        <v>0</v>
      </c>
      <c r="BH79" s="565" t="n">
        <f aca="false" ca="false" dt2D="false" dtr="false" t="normal">$K79</f>
        <v>0</v>
      </c>
      <c r="BI79" s="565" t="n">
        <f aca="false" ca="false" dt2D="false" dtr="false" t="normal">$K79</f>
        <v>0</v>
      </c>
      <c r="BJ79" s="565" t="n">
        <f aca="false" ca="false" dt2D="false" dtr="false" t="normal">$K79</f>
        <v>0</v>
      </c>
      <c r="BK79" s="565" t="n">
        <f aca="false" ca="false" dt2D="false" dtr="false" t="normal">$K79</f>
        <v>0</v>
      </c>
      <c r="BL79" s="565" t="n">
        <f aca="false" ca="false" dt2D="false" dtr="false" t="normal">$K79</f>
        <v>0</v>
      </c>
      <c r="BM79" s="565" t="n">
        <f aca="false" ca="false" dt2D="false" dtr="false" t="normal">$K79</f>
        <v>0</v>
      </c>
      <c r="BN79" s="565" t="n">
        <f aca="false" ca="false" dt2D="false" dtr="false" t="normal">$K79</f>
        <v>0</v>
      </c>
      <c r="BO79" s="565" t="n">
        <f aca="false" ca="false" dt2D="false" dtr="false" t="normal">$K79</f>
        <v>0</v>
      </c>
      <c r="BP79" s="565" t="n">
        <f aca="false" ca="false" dt2D="false" dtr="false" t="normal">$K79</f>
        <v>0</v>
      </c>
      <c r="BQ79" s="565" t="n">
        <f aca="false" ca="false" dt2D="false" dtr="false" t="normal">$K79</f>
        <v>0</v>
      </c>
      <c r="BR79" s="565" t="n">
        <f aca="false" ca="false" dt2D="false" dtr="false" t="normal">$K79</f>
        <v>0</v>
      </c>
      <c r="BS79" s="565" t="n">
        <f aca="false" ca="false" dt2D="false" dtr="false" t="normal">$K79</f>
        <v>0</v>
      </c>
      <c r="BT79" s="565" t="n">
        <f aca="false" ca="false" dt2D="false" dtr="false" t="normal">$K79</f>
        <v>0</v>
      </c>
    </row>
    <row customHeight="true" hidden="true" ht="28.8999996185303" outlineLevel="2" r="80">
      <c r="D80" s="548" t="e">
        <f aca="false" ca="false" dt2D="false" dtr="false" t="normal">D79</f>
        <v>#N/A</v>
      </c>
      <c r="E80" s="548" t="e">
        <f aca="false" ca="false" dt2D="false" dtr="false" t="normal">E79</f>
        <v>#N/A</v>
      </c>
      <c r="F80" s="694" t="e">
        <f aca="false" ca="false" dt2D="false" dtr="false" t="normal">F79</f>
        <v>#N/A</v>
      </c>
      <c r="G80" s="694" t="n">
        <f aca="false" ca="false" dt2D="false" dtr="false" t="normal">G79</f>
        <v>0</v>
      </c>
      <c r="H80" s="695" t="n"/>
      <c r="I80" s="288" t="s">
        <v>868</v>
      </c>
      <c r="L80" s="568" t="s">
        <v>816</v>
      </c>
      <c r="M80" s="568" t="n">
        <f aca="false" ca="true" dt2D="false" dtr="false" t="normal">SUMIFS('Выручка'!M:M, 'Выручка'!$G:$G, $I$26)</f>
        <v>1</v>
      </c>
      <c r="N80" s="568" t="n">
        <f aca="false" ca="true" dt2D="false" dtr="false" t="normal">SUMIFS('Выручка'!N:N, 'Выручка'!$G:$G, $I$26)</f>
        <v>1</v>
      </c>
      <c r="O80" s="568" t="n">
        <f aca="false" ca="true" dt2D="false" dtr="false" t="normal">SUMIFS('Выручка'!O:O, 'Выручка'!$G:$G, $I$26)</f>
        <v>1</v>
      </c>
      <c r="P80" s="568" t="n">
        <f aca="false" ca="true" dt2D="false" dtr="false" t="normal">SUMIFS('Выручка'!P:P, 'Выручка'!$G:$G, $I$26)</f>
        <v>1</v>
      </c>
      <c r="Q80" s="568" t="n">
        <f aca="false" ca="true" dt2D="false" dtr="false" t="normal">SUMIFS('Выручка'!Q:Q, 'Выручка'!$G:$G, $I$26)</f>
        <v>2</v>
      </c>
      <c r="R80" s="568" t="n">
        <f aca="false" ca="true" dt2D="false" dtr="false" t="normal">SUMIFS('Выручка'!R:R, 'Выручка'!$G:$G, $I$26)</f>
        <v>2</v>
      </c>
      <c r="S80" s="568" t="n">
        <f aca="false" ca="true" dt2D="false" dtr="false" t="normal">SUMIFS('Выручка'!S:S, 'Выручка'!$G:$G, $I$26)</f>
        <v>2</v>
      </c>
      <c r="T80" s="568" t="n">
        <f aca="false" ca="true" dt2D="false" dtr="false" t="normal">SUMIFS('Выручка'!T:T, 'Выручка'!$G:$G, $I$26)</f>
        <v>2</v>
      </c>
      <c r="U80" s="568" t="n">
        <f aca="false" ca="true" dt2D="false" dtr="false" t="normal">SUMIFS('Выручка'!U:U, 'Выручка'!$G:$G, $I$26)</f>
        <v>3</v>
      </c>
      <c r="V80" s="568" t="n">
        <f aca="false" ca="true" dt2D="false" dtr="false" t="normal">SUMIFS('Выручка'!V:V, 'Выручка'!$G:$G, $I$26)</f>
        <v>3</v>
      </c>
      <c r="W80" s="568" t="n">
        <f aca="false" ca="true" dt2D="false" dtr="false" t="normal">SUMIFS('Выручка'!W:W, 'Выручка'!$G:$G, $I$26)</f>
        <v>3</v>
      </c>
      <c r="X80" s="568" t="n">
        <f aca="false" ca="true" dt2D="false" dtr="false" t="normal">SUMIFS('Выручка'!X:X, 'Выручка'!$G:$G, $I$26)</f>
        <v>3</v>
      </c>
      <c r="Y80" s="568" t="n">
        <f aca="false" ca="true" dt2D="false" dtr="false" t="normal">SUMIFS('Выручка'!Y:Y, 'Выручка'!$G:$G, $I$26)</f>
        <v>4</v>
      </c>
      <c r="Z80" s="568" t="n">
        <f aca="false" ca="true" dt2D="false" dtr="false" t="normal">SUMIFS('Выручка'!Z:Z, 'Выручка'!$G:$G, $I$26)</f>
        <v>4</v>
      </c>
      <c r="AA80" s="568" t="n">
        <f aca="false" ca="true" dt2D="false" dtr="false" t="normal">SUMIFS('Выручка'!AA:AA, 'Выручка'!$G:$G, $I$26)</f>
        <v>4</v>
      </c>
      <c r="AB80" s="568" t="n">
        <f aca="false" ca="true" dt2D="false" dtr="false" t="normal">SUMIFS('Выручка'!AB:AB, 'Выручка'!$G:$G, $I$26)</f>
        <v>4</v>
      </c>
      <c r="AC80" s="568" t="n">
        <f aca="false" ca="true" dt2D="false" dtr="false" t="normal">SUMIFS('Выручка'!AC:AC, 'Выручка'!$G:$G, $I$26)</f>
        <v>5</v>
      </c>
      <c r="AD80" s="568" t="n">
        <f aca="false" ca="true" dt2D="false" dtr="false" t="normal">SUMIFS('Выручка'!AD:AD, 'Выручка'!$G:$G, $I$26)</f>
        <v>5</v>
      </c>
      <c r="AE80" s="568" t="n">
        <f aca="false" ca="true" dt2D="false" dtr="false" t="normal">SUMIFS('Выручка'!AE:AE, 'Выручка'!$G:$G, $I$26)</f>
        <v>5</v>
      </c>
      <c r="AF80" s="568" t="n">
        <f aca="false" ca="true" dt2D="false" dtr="false" t="normal">SUMIFS('Выручка'!AF:AF, 'Выручка'!$G:$G, $I$26)</f>
        <v>5</v>
      </c>
      <c r="AG80" s="568" t="n">
        <f aca="false" ca="true" dt2D="false" dtr="false" t="normal">SUMIFS('Выручка'!AG:AG, 'Выручка'!$G:$G, $I$26)</f>
        <v>6</v>
      </c>
      <c r="AH80" s="568" t="n">
        <f aca="false" ca="true" dt2D="false" dtr="false" t="normal">SUMIFS('Выручка'!AH:AH, 'Выручка'!$G:$G, $I$26)</f>
        <v>7</v>
      </c>
      <c r="AI80" s="568" t="n">
        <f aca="false" ca="true" dt2D="false" dtr="false" t="normal">SUMIFS('Выручка'!AI:AI, 'Выручка'!$G:$G, $I$26)</f>
        <v>8</v>
      </c>
      <c r="AJ80" s="568" t="n">
        <f aca="false" ca="true" dt2D="false" dtr="false" t="normal">SUMIFS('Выручка'!AJ:AJ, 'Выручка'!$G:$G, $I$26)</f>
        <v>9</v>
      </c>
      <c r="AK80" s="568" t="n">
        <f aca="false" ca="true" dt2D="false" dtr="false" t="normal">SUMIFS('Выручка'!AK:AK, 'Выручка'!$G:$G, $I$26)</f>
        <v>10</v>
      </c>
      <c r="AL80" s="568" t="n">
        <f aca="false" ca="true" dt2D="false" dtr="false" t="normal">SUMIFS('Выручка'!AL:AL, 'Выручка'!$G:$G, $I$26)</f>
        <v>11</v>
      </c>
      <c r="AM80" s="568" t="n">
        <f aca="false" ca="true" dt2D="false" dtr="false" t="normal">SUMIFS('Выручка'!AM:AM, 'Выручка'!$G:$G, $I$26)</f>
        <v>12</v>
      </c>
      <c r="AN80" s="568" t="n">
        <f aca="false" ca="true" dt2D="false" dtr="false" t="normal">SUMIFS('Выручка'!AN:AN, 'Выручка'!$G:$G, $I$26)</f>
        <v>13</v>
      </c>
      <c r="AO80" s="568" t="n">
        <f aca="false" ca="true" dt2D="false" dtr="false" t="normal">SUMIFS('Выручка'!AO:AO, 'Выручка'!$G:$G, $I$26)</f>
        <v>14</v>
      </c>
      <c r="AP80" s="568" t="n">
        <f aca="false" ca="true" dt2D="false" dtr="false" t="normal">SUMIFS('Выручка'!AP:AP, 'Выручка'!$G:$G, $I$26)</f>
        <v>15</v>
      </c>
      <c r="AQ80" s="568" t="n">
        <f aca="false" ca="true" dt2D="false" dtr="false" t="normal">SUMIFS('Выручка'!AQ:AQ, 'Выручка'!$G:$G, $I$26)</f>
        <v>0</v>
      </c>
      <c r="AR80" s="568" t="n">
        <f aca="false" ca="true" dt2D="false" dtr="false" t="normal">SUMIFS('Выручка'!AR:AR, 'Выручка'!$G:$G, $I$26)</f>
        <v>0</v>
      </c>
      <c r="AS80" s="568" t="n">
        <f aca="false" ca="true" dt2D="false" dtr="false" t="normal">SUMIFS('Выручка'!AS:AS, 'Выручка'!$G:$G, $I$26)</f>
        <v>0</v>
      </c>
      <c r="AT80" s="568" t="n">
        <f aca="false" ca="true" dt2D="false" dtr="false" t="normal">SUMIFS('Выручка'!AT:AT, 'Выручка'!$G:$G, $I$26)</f>
        <v>0</v>
      </c>
      <c r="AU80" s="568" t="n">
        <f aca="false" ca="true" dt2D="false" dtr="false" t="normal">SUMIFS('Выручка'!AU:AU, 'Выручка'!$G:$G, $I$26)</f>
        <v>0</v>
      </c>
      <c r="AV80" s="568" t="n">
        <f aca="false" ca="true" dt2D="false" dtr="false" t="normal">SUMIFS('Выручка'!AV:AV, 'Выручка'!$G:$G, $I$26)</f>
        <v>0</v>
      </c>
      <c r="AW80" s="568" t="n">
        <f aca="false" ca="true" dt2D="false" dtr="false" t="normal">SUMIFS('Выручка'!AW:AW, 'Выручка'!$G:$G, $I$26)</f>
        <v>0</v>
      </c>
      <c r="AX80" s="568" t="n">
        <f aca="false" ca="true" dt2D="false" dtr="false" t="normal">SUMIFS('Выручка'!AX:AX, 'Выручка'!$G:$G, $I$26)</f>
        <v>0</v>
      </c>
      <c r="AY80" s="568" t="n">
        <f aca="false" ca="true" dt2D="false" dtr="false" t="normal">SUMIFS('Выручка'!AY:AY, 'Выручка'!$G:$G, $I$26)</f>
        <v>0</v>
      </c>
      <c r="AZ80" s="568" t="n">
        <f aca="false" ca="true" dt2D="false" dtr="false" t="normal">SUMIFS('Выручка'!AZ:AZ, 'Выручка'!$G:$G, $I$26)</f>
        <v>0</v>
      </c>
      <c r="BA80" s="568" t="n">
        <f aca="false" ca="true" dt2D="false" dtr="false" t="normal">SUMIFS('Выручка'!BA:BA, 'Выручка'!$G:$G, $I$26)</f>
        <v>0</v>
      </c>
      <c r="BB80" s="568" t="n">
        <f aca="false" ca="true" dt2D="false" dtr="false" t="normal">SUMIFS('Выручка'!BB:BB, 'Выручка'!$G:$G, $I$26)</f>
        <v>0</v>
      </c>
      <c r="BC80" s="568" t="n">
        <f aca="false" ca="true" dt2D="false" dtr="false" t="normal">SUMIFS('Выручка'!BC:BC, 'Выручка'!$G:$G, $I$26)</f>
        <v>0</v>
      </c>
      <c r="BD80" s="568" t="n">
        <f aca="false" ca="true" dt2D="false" dtr="false" t="normal">SUMIFS('Выручка'!BD:BD, 'Выручка'!$G:$G, $I$26)</f>
        <v>0</v>
      </c>
      <c r="BE80" s="568" t="n">
        <f aca="false" ca="true" dt2D="false" dtr="false" t="normal">SUMIFS('Выручка'!BE:BE, 'Выручка'!$G:$G, $I$26)</f>
        <v>0</v>
      </c>
      <c r="BF80" s="568" t="n">
        <f aca="false" ca="true" dt2D="false" dtr="false" t="normal">SUMIFS('Выручка'!BF:BF, 'Выручка'!$G:$G, $I$26)</f>
        <v>0</v>
      </c>
      <c r="BG80" s="568" t="n">
        <f aca="false" ca="true" dt2D="false" dtr="false" t="normal">SUMIFS('Выручка'!BG:BG, 'Выручка'!$G:$G, $I$26)</f>
        <v>0</v>
      </c>
      <c r="BH80" s="568" t="n">
        <f aca="false" ca="true" dt2D="false" dtr="false" t="normal">SUMIFS('Выручка'!BH:BH, 'Выручка'!$G:$G, $I$26)</f>
        <v>0</v>
      </c>
      <c r="BI80" s="568" t="n">
        <f aca="false" ca="true" dt2D="false" dtr="false" t="normal">SUMIFS('Выручка'!BI:BI, 'Выручка'!$G:$G, $I$26)</f>
        <v>0</v>
      </c>
      <c r="BJ80" s="568" t="n">
        <f aca="false" ca="true" dt2D="false" dtr="false" t="normal">SUMIFS('Выручка'!BJ:BJ, 'Выручка'!$G:$G, $I$26)</f>
        <v>0</v>
      </c>
      <c r="BK80" s="568" t="n">
        <f aca="false" ca="true" dt2D="false" dtr="false" t="normal">SUMIFS('Выручка'!BK:BK, 'Выручка'!$G:$G, $I$26)</f>
        <v>0</v>
      </c>
      <c r="BL80" s="568" t="n">
        <f aca="false" ca="true" dt2D="false" dtr="false" t="normal">SUMIFS('Выручка'!BL:BL, 'Выручка'!$G:$G, $I$26)</f>
        <v>0</v>
      </c>
      <c r="BM80" s="568" t="n">
        <f aca="false" ca="true" dt2D="false" dtr="false" t="normal">SUMIFS('Выручка'!BM:BM, 'Выручка'!$G:$G, $I$26)</f>
        <v>0</v>
      </c>
      <c r="BN80" s="568" t="n">
        <f aca="false" ca="true" dt2D="false" dtr="false" t="normal">SUMIFS('Выручка'!BN:BN, 'Выручка'!$G:$G, $I$26)</f>
        <v>0</v>
      </c>
      <c r="BO80" s="568" t="n">
        <f aca="false" ca="true" dt2D="false" dtr="false" t="normal">SUMIFS('Выручка'!BO:BO, 'Выручка'!$G:$G, $I$26)</f>
        <v>0</v>
      </c>
      <c r="BP80" s="568" t="n">
        <f aca="false" ca="true" dt2D="false" dtr="false" t="normal">SUMIFS('Выручка'!BP:BP, 'Выручка'!$G:$G, $I$26)</f>
        <v>0</v>
      </c>
      <c r="BQ80" s="568" t="n">
        <f aca="false" ca="true" dt2D="false" dtr="false" t="normal">SUMIFS('Выручка'!BQ:BQ, 'Выручка'!$G:$G, $I$26)</f>
        <v>0</v>
      </c>
      <c r="BR80" s="568" t="n">
        <f aca="false" ca="true" dt2D="false" dtr="false" t="normal">SUMIFS('Выручка'!BR:BR, 'Выручка'!$G:$G, $I$26)</f>
        <v>0</v>
      </c>
      <c r="BS80" s="568" t="n">
        <f aca="false" ca="true" dt2D="false" dtr="false" t="normal">SUMIFS('Выручка'!BS:BS, 'Выручка'!$G:$G, $I$26)</f>
        <v>0</v>
      </c>
      <c r="BT80" s="568" t="n">
        <f aca="false" ca="true" dt2D="false" dtr="false" t="normal">SUMIFS('Выручка'!BT:BT, 'Выручка'!$G:$G, $I$26)</f>
        <v>0</v>
      </c>
    </row>
    <row hidden="true" ht="16.5" outlineLevel="1" r="81">
      <c r="A81" s="482" t="s">
        <v>809</v>
      </c>
      <c r="B81" s="482" t="s">
        <v>810</v>
      </c>
      <c r="C81" s="482" t="s">
        <v>469</v>
      </c>
      <c r="D81" s="548" t="e">
        <f aca="false" ca="false" dt2D="false" dtr="false" t="normal">D80</f>
        <v>#N/A</v>
      </c>
      <c r="E81" s="548" t="e">
        <f aca="false" ca="false" dt2D="false" dtr="false" t="normal">E80</f>
        <v>#N/A</v>
      </c>
      <c r="F81" s="694" t="e">
        <f aca="false" ca="false" dt2D="false" dtr="false" t="normal">F80</f>
        <v>#N/A</v>
      </c>
      <c r="G81" s="694" t="n">
        <f aca="false" ca="false" dt2D="false" dtr="false" t="normal">G80</f>
        <v>0</v>
      </c>
      <c r="H81" s="695" t="n"/>
      <c r="I81" s="20" t="s">
        <v>869</v>
      </c>
      <c r="J81" s="252" t="n"/>
      <c r="K81" s="252" t="n"/>
      <c r="L81" s="235" t="n">
        <f aca="false" ca="true" dt2D="false" dtr="false" t="normal">SUM(M81:BT81)</f>
        <v>0</v>
      </c>
      <c r="M81" s="572" t="n">
        <f aca="false" ca="true" dt2D="false" dtr="false" t="normal">M79*M80</f>
        <v>0</v>
      </c>
      <c r="N81" s="572" t="n">
        <f aca="false" ca="true" dt2D="false" dtr="false" t="normal">N79*N80</f>
        <v>0</v>
      </c>
      <c r="O81" s="572" t="n">
        <f aca="false" ca="true" dt2D="false" dtr="false" t="normal">O79*O80</f>
        <v>0</v>
      </c>
      <c r="P81" s="572" t="n">
        <f aca="false" ca="true" dt2D="false" dtr="false" t="normal">P79*P80</f>
        <v>0</v>
      </c>
      <c r="Q81" s="572" t="n">
        <f aca="false" ca="true" dt2D="false" dtr="false" t="normal">Q79*Q80</f>
        <v>0</v>
      </c>
      <c r="R81" s="572" t="n">
        <f aca="false" ca="true" dt2D="false" dtr="false" t="normal">R79*R80</f>
        <v>0</v>
      </c>
      <c r="S81" s="572" t="n">
        <f aca="false" ca="true" dt2D="false" dtr="false" t="normal">S79*S80</f>
        <v>0</v>
      </c>
      <c r="T81" s="572" t="n">
        <f aca="false" ca="true" dt2D="false" dtr="false" t="normal">T79*T80</f>
        <v>0</v>
      </c>
      <c r="U81" s="572" t="n">
        <f aca="false" ca="true" dt2D="false" dtr="false" t="normal">U79*U80</f>
        <v>0</v>
      </c>
      <c r="V81" s="572" t="n">
        <f aca="false" ca="true" dt2D="false" dtr="false" t="normal">V79*V80</f>
        <v>0</v>
      </c>
      <c r="W81" s="572" t="n">
        <f aca="false" ca="true" dt2D="false" dtr="false" t="normal">W79*W80</f>
        <v>0</v>
      </c>
      <c r="X81" s="572" t="n">
        <f aca="false" ca="true" dt2D="false" dtr="false" t="normal">X79*X80</f>
        <v>0</v>
      </c>
      <c r="Y81" s="572" t="n">
        <f aca="false" ca="true" dt2D="false" dtr="false" t="normal">Y79*Y80</f>
        <v>0</v>
      </c>
      <c r="Z81" s="572" t="n">
        <f aca="false" ca="true" dt2D="false" dtr="false" t="normal">Z79*Z80</f>
        <v>0</v>
      </c>
      <c r="AA81" s="572" t="n">
        <f aca="false" ca="true" dt2D="false" dtr="false" t="normal">AA79*AA80</f>
        <v>0</v>
      </c>
      <c r="AB81" s="572" t="n">
        <f aca="false" ca="true" dt2D="false" dtr="false" t="normal">AB79*AB80</f>
        <v>0</v>
      </c>
      <c r="AC81" s="572" t="n">
        <f aca="false" ca="true" dt2D="false" dtr="false" t="normal">AC79*AC80</f>
        <v>0</v>
      </c>
      <c r="AD81" s="572" t="n">
        <f aca="false" ca="true" dt2D="false" dtr="false" t="normal">AD79*AD80</f>
        <v>0</v>
      </c>
      <c r="AE81" s="572" t="n">
        <f aca="false" ca="true" dt2D="false" dtr="false" t="normal">AE79*AE80</f>
        <v>0</v>
      </c>
      <c r="AF81" s="572" t="n">
        <f aca="false" ca="true" dt2D="false" dtr="false" t="normal">AF79*AF80</f>
        <v>0</v>
      </c>
      <c r="AG81" s="572" t="n">
        <f aca="false" ca="true" dt2D="false" dtr="false" t="normal">AG79*AG80</f>
        <v>0</v>
      </c>
      <c r="AH81" s="572" t="n">
        <f aca="false" ca="true" dt2D="false" dtr="false" t="normal">AH79*AH80</f>
        <v>0</v>
      </c>
      <c r="AI81" s="572" t="n">
        <f aca="false" ca="true" dt2D="false" dtr="false" t="normal">AI79*AI80</f>
        <v>0</v>
      </c>
      <c r="AJ81" s="572" t="n">
        <f aca="false" ca="true" dt2D="false" dtr="false" t="normal">AJ79*AJ80</f>
        <v>0</v>
      </c>
      <c r="AK81" s="572" t="n">
        <f aca="false" ca="true" dt2D="false" dtr="false" t="normal">AK79*AK80</f>
        <v>0</v>
      </c>
      <c r="AL81" s="572" t="n">
        <f aca="false" ca="true" dt2D="false" dtr="false" t="normal">AL79*AL80</f>
        <v>0</v>
      </c>
      <c r="AM81" s="572" t="n">
        <f aca="false" ca="true" dt2D="false" dtr="false" t="normal">AM79*AM80</f>
        <v>0</v>
      </c>
      <c r="AN81" s="572" t="n">
        <f aca="false" ca="true" dt2D="false" dtr="false" t="normal">AN79*AN80</f>
        <v>0</v>
      </c>
      <c r="AO81" s="572" t="n">
        <f aca="false" ca="true" dt2D="false" dtr="false" t="normal">AO79*AO80</f>
        <v>0</v>
      </c>
      <c r="AP81" s="572" t="n">
        <f aca="false" ca="true" dt2D="false" dtr="false" t="normal">AP79*AP80</f>
        <v>0</v>
      </c>
      <c r="AQ81" s="572" t="n">
        <f aca="false" ca="true" dt2D="false" dtr="false" t="normal">AQ79*AQ80</f>
        <v>0</v>
      </c>
      <c r="AR81" s="572" t="n">
        <f aca="false" ca="true" dt2D="false" dtr="false" t="normal">AR79*AR80</f>
        <v>0</v>
      </c>
      <c r="AS81" s="572" t="n">
        <f aca="false" ca="true" dt2D="false" dtr="false" t="normal">AS79*AS80</f>
        <v>0</v>
      </c>
      <c r="AT81" s="572" t="n">
        <f aca="false" ca="true" dt2D="false" dtr="false" t="normal">AT79*AT80</f>
        <v>0</v>
      </c>
      <c r="AU81" s="572" t="n">
        <f aca="false" ca="true" dt2D="false" dtr="false" t="normal">AU79*AU80</f>
        <v>0</v>
      </c>
      <c r="AV81" s="572" t="n">
        <f aca="false" ca="true" dt2D="false" dtr="false" t="normal">AV79*AV80</f>
        <v>0</v>
      </c>
      <c r="AW81" s="572" t="n">
        <f aca="false" ca="true" dt2D="false" dtr="false" t="normal">AW79*AW80</f>
        <v>0</v>
      </c>
      <c r="AX81" s="572" t="n">
        <f aca="false" ca="true" dt2D="false" dtr="false" t="normal">AX79*AX80</f>
        <v>0</v>
      </c>
      <c r="AY81" s="572" t="n">
        <f aca="false" ca="true" dt2D="false" dtr="false" t="normal">AY79*AY80</f>
        <v>0</v>
      </c>
      <c r="AZ81" s="572" t="n">
        <f aca="false" ca="true" dt2D="false" dtr="false" t="normal">AZ79*AZ80</f>
        <v>0</v>
      </c>
      <c r="BA81" s="572" t="n">
        <f aca="false" ca="true" dt2D="false" dtr="false" t="normal">BA79*BA80</f>
        <v>0</v>
      </c>
      <c r="BB81" s="572" t="n">
        <f aca="false" ca="true" dt2D="false" dtr="false" t="normal">BB79*BB80</f>
        <v>0</v>
      </c>
      <c r="BC81" s="572" t="n">
        <f aca="false" ca="true" dt2D="false" dtr="false" t="normal">BC79*BC80</f>
        <v>0</v>
      </c>
      <c r="BD81" s="572" t="n">
        <f aca="false" ca="true" dt2D="false" dtr="false" t="normal">BD79*BD80</f>
        <v>0</v>
      </c>
      <c r="BE81" s="572" t="n">
        <f aca="false" ca="true" dt2D="false" dtr="false" t="normal">BE79*BE80</f>
        <v>0</v>
      </c>
      <c r="BF81" s="572" t="n">
        <f aca="false" ca="true" dt2D="false" dtr="false" t="normal">BF79*BF80</f>
        <v>0</v>
      </c>
      <c r="BG81" s="572" t="n">
        <f aca="false" ca="true" dt2D="false" dtr="false" t="normal">BG79*BG80</f>
        <v>0</v>
      </c>
      <c r="BH81" s="572" t="n">
        <f aca="false" ca="true" dt2D="false" dtr="false" t="normal">BH79*BH80</f>
        <v>0</v>
      </c>
      <c r="BI81" s="572" t="n">
        <f aca="false" ca="true" dt2D="false" dtr="false" t="normal">BI79*BI80</f>
        <v>0</v>
      </c>
      <c r="BJ81" s="572" t="n">
        <f aca="false" ca="true" dt2D="false" dtr="false" t="normal">BJ79*BJ80</f>
        <v>0</v>
      </c>
      <c r="BK81" s="572" t="n">
        <f aca="false" ca="true" dt2D="false" dtr="false" t="normal">BK79*BK80</f>
        <v>0</v>
      </c>
      <c r="BL81" s="572" t="n">
        <f aca="false" ca="true" dt2D="false" dtr="false" t="normal">BL79*BL80</f>
        <v>0</v>
      </c>
      <c r="BM81" s="572" t="n">
        <f aca="false" ca="true" dt2D="false" dtr="false" t="normal">BM79*BM80</f>
        <v>0</v>
      </c>
      <c r="BN81" s="572" t="n">
        <f aca="false" ca="true" dt2D="false" dtr="false" t="normal">BN79*BN80</f>
        <v>0</v>
      </c>
      <c r="BO81" s="572" t="n">
        <f aca="false" ca="true" dt2D="false" dtr="false" t="normal">BO79*BO80</f>
        <v>0</v>
      </c>
      <c r="BP81" s="572" t="n">
        <f aca="false" ca="true" dt2D="false" dtr="false" t="normal">BP79*BP80</f>
        <v>0</v>
      </c>
      <c r="BQ81" s="572" t="n">
        <f aca="false" ca="true" dt2D="false" dtr="false" t="normal">BQ79*BQ80</f>
        <v>0</v>
      </c>
      <c r="BR81" s="572" t="n">
        <f aca="false" ca="true" dt2D="false" dtr="false" t="normal">BR79*BR80</f>
        <v>0</v>
      </c>
      <c r="BS81" s="572" t="n">
        <f aca="false" ca="true" dt2D="false" dtr="false" t="normal">BS79*BS80</f>
        <v>0</v>
      </c>
      <c r="BT81" s="572" t="n">
        <f aca="false" ca="true" dt2D="false" dtr="false" t="normal">BT79*BT80</f>
        <v>0</v>
      </c>
    </row>
    <row hidden="true" ht="16.5" outlineLevel="1" r="82">
      <c r="D82" s="548" t="e">
        <f aca="false" ca="false" dt2D="false" dtr="false" t="normal">D81</f>
        <v>#N/A</v>
      </c>
      <c r="E82" s="548" t="e">
        <f aca="false" ca="false" dt2D="false" dtr="false" t="normal">E81</f>
        <v>#N/A</v>
      </c>
      <c r="F82" s="694" t="e">
        <f aca="false" ca="false" dt2D="false" dtr="false" t="normal">F81</f>
        <v>#N/A</v>
      </c>
      <c r="G82" s="694" t="n">
        <f aca="false" ca="false" dt2D="false" dtr="false" t="normal">G81</f>
        <v>0</v>
      </c>
      <c r="H82" s="695" t="n"/>
      <c r="I82" s="16" t="n"/>
      <c r="L82" s="244" t="n"/>
      <c r="M82" s="244" t="n"/>
      <c r="N82" s="244" t="n"/>
      <c r="O82" s="244" t="n"/>
      <c r="P82" s="244" t="n"/>
      <c r="Q82" s="244" t="n"/>
      <c r="R82" s="244" t="n"/>
      <c r="S82" s="244" t="n"/>
      <c r="T82" s="244" t="n"/>
      <c r="U82" s="244" t="n"/>
      <c r="V82" s="244" t="n"/>
      <c r="W82" s="244" t="n"/>
      <c r="X82" s="244" t="n"/>
      <c r="Y82" s="244" t="n"/>
      <c r="Z82" s="244" t="n"/>
      <c r="AA82" s="244" t="n"/>
      <c r="AB82" s="244" t="n"/>
      <c r="AC82" s="244" t="n"/>
      <c r="AD82" s="244" t="n"/>
      <c r="AE82" s="244" t="n"/>
      <c r="AF82" s="244" t="n"/>
      <c r="AG82" s="244" t="n"/>
      <c r="AH82" s="244" t="n"/>
      <c r="AI82" s="244" t="n"/>
      <c r="AJ82" s="244" t="n"/>
      <c r="AK82" s="244" t="n"/>
      <c r="AL82" s="244" t="n"/>
      <c r="AM82" s="244" t="n"/>
      <c r="AN82" s="244" t="n"/>
      <c r="AO82" s="244" t="n"/>
      <c r="AP82" s="244" t="n"/>
      <c r="AQ82" s="244" t="n"/>
      <c r="AR82" s="244" t="n"/>
      <c r="AS82" s="244" t="n"/>
      <c r="AT82" s="244" t="n"/>
      <c r="AU82" s="244" t="n"/>
      <c r="AV82" s="244" t="n"/>
      <c r="AW82" s="244" t="n"/>
      <c r="AX82" s="244" t="n"/>
      <c r="AY82" s="244" t="n"/>
      <c r="AZ82" s="244" t="n"/>
      <c r="BA82" s="244" t="n"/>
      <c r="BB82" s="244" t="n"/>
      <c r="BC82" s="244" t="n"/>
      <c r="BD82" s="244" t="n"/>
      <c r="BE82" s="244" t="n"/>
      <c r="BF82" s="244" t="n"/>
      <c r="BG82" s="244" t="n"/>
      <c r="BH82" s="244" t="n"/>
      <c r="BI82" s="244" t="n"/>
      <c r="BJ82" s="244" t="n"/>
      <c r="BK82" s="244" t="n"/>
      <c r="BL82" s="244" t="n"/>
      <c r="BM82" s="244" t="n"/>
      <c r="BN82" s="244" t="n"/>
      <c r="BO82" s="244" t="n"/>
      <c r="BP82" s="244" t="n"/>
      <c r="BQ82" s="244" t="n"/>
      <c r="BR82" s="244" t="n"/>
      <c r="BS82" s="244" t="n"/>
      <c r="BT82" s="244" t="n"/>
    </row>
    <row hidden="true" ht="16.5" outlineLevel="1" r="83">
      <c r="D83" s="548" t="e">
        <f aca="false" ca="false" dt2D="false" dtr="false" t="normal">D82</f>
        <v>#N/A</v>
      </c>
      <c r="E83" s="548" t="e">
        <f aca="false" ca="false" dt2D="false" dtr="false" t="normal">E82</f>
        <v>#N/A</v>
      </c>
      <c r="F83" s="694" t="e">
        <f aca="false" ca="false" dt2D="false" dtr="false" t="normal">F82</f>
        <v>#N/A</v>
      </c>
      <c r="G83" s="694" t="n">
        <f aca="false" ca="false" dt2D="false" dtr="false" t="normal">G82</f>
        <v>0</v>
      </c>
      <c r="H83" s="695" t="n"/>
      <c r="I83" s="268" t="s">
        <v>299</v>
      </c>
      <c r="L83" s="244" t="n"/>
      <c r="M83" s="244" t="n"/>
      <c r="N83" s="244" t="n"/>
      <c r="O83" s="244" t="n"/>
      <c r="P83" s="244" t="n"/>
      <c r="Q83" s="244" t="n"/>
      <c r="R83" s="244" t="n"/>
      <c r="S83" s="244" t="n"/>
      <c r="T83" s="244" t="n"/>
      <c r="U83" s="244" t="n"/>
      <c r="V83" s="244" t="n"/>
      <c r="W83" s="244" t="n"/>
      <c r="X83" s="244" t="n"/>
      <c r="Y83" s="244" t="n"/>
      <c r="Z83" s="244" t="n"/>
      <c r="AA83" s="244" t="n"/>
      <c r="AB83" s="244" t="n"/>
      <c r="AC83" s="244" t="n"/>
      <c r="AD83" s="244" t="n"/>
      <c r="AE83" s="244" t="n"/>
      <c r="AF83" s="244" t="n"/>
      <c r="AG83" s="244" t="n"/>
      <c r="AH83" s="244" t="n"/>
      <c r="AI83" s="244" t="n"/>
      <c r="AJ83" s="244" t="n"/>
      <c r="AK83" s="244" t="n"/>
      <c r="AL83" s="244" t="n"/>
      <c r="AM83" s="244" t="n"/>
      <c r="AN83" s="244" t="n"/>
      <c r="AO83" s="244" t="n"/>
      <c r="AP83" s="244" t="n"/>
      <c r="AQ83" s="244" t="n"/>
      <c r="AR83" s="244" t="n"/>
      <c r="AS83" s="244" t="n"/>
      <c r="AT83" s="244" t="n"/>
      <c r="AU83" s="244" t="n"/>
      <c r="AV83" s="244" t="n"/>
      <c r="AW83" s="244" t="n"/>
      <c r="AX83" s="244" t="n"/>
      <c r="AY83" s="244" t="n"/>
      <c r="AZ83" s="244" t="n"/>
      <c r="BA83" s="244" t="n"/>
      <c r="BB83" s="244" t="n"/>
      <c r="BC83" s="244" t="n"/>
      <c r="BD83" s="244" t="n"/>
      <c r="BE83" s="244" t="n"/>
      <c r="BF83" s="244" t="n"/>
      <c r="BG83" s="244" t="n"/>
      <c r="BH83" s="244" t="n"/>
      <c r="BI83" s="244" t="n"/>
      <c r="BJ83" s="244" t="n"/>
      <c r="BK83" s="244" t="n"/>
      <c r="BL83" s="244" t="n"/>
      <c r="BM83" s="244" t="n"/>
      <c r="BN83" s="244" t="n"/>
      <c r="BO83" s="244" t="n"/>
      <c r="BP83" s="244" t="n"/>
      <c r="BQ83" s="244" t="n"/>
      <c r="BR83" s="244" t="n"/>
      <c r="BS83" s="244" t="n"/>
      <c r="BT83" s="244" t="n"/>
    </row>
    <row hidden="true" ht="16.5" outlineLevel="2" r="84">
      <c r="D84" s="548" t="e">
        <f aca="false" ca="false" dt2D="false" dtr="false" t="normal">D83</f>
        <v>#N/A</v>
      </c>
      <c r="E84" s="548" t="e">
        <f aca="false" ca="false" dt2D="false" dtr="false" t="normal">E83</f>
        <v>#N/A</v>
      </c>
      <c r="F84" s="694" t="e">
        <f aca="false" ca="false" dt2D="false" dtr="false" t="normal">F83</f>
        <v>#N/A</v>
      </c>
      <c r="G84" s="694" t="n">
        <f aca="false" ca="false" dt2D="false" dtr="false" t="normal">G83</f>
        <v>0</v>
      </c>
      <c r="H84" s="655" t="n"/>
      <c r="I84" s="580" t="s">
        <v>870</v>
      </c>
      <c r="J84" s="712" t="n"/>
      <c r="L84" s="244" t="n"/>
      <c r="M84" s="244" t="n"/>
      <c r="N84" s="244" t="n"/>
      <c r="O84" s="244" t="n"/>
      <c r="P84" s="244" t="n"/>
      <c r="Q84" s="244" t="n"/>
      <c r="R84" s="244" t="n"/>
      <c r="S84" s="244" t="n"/>
      <c r="T84" s="244" t="n"/>
      <c r="U84" s="244" t="n"/>
      <c r="V84" s="244" t="n"/>
      <c r="W84" s="244" t="n"/>
      <c r="X84" s="244" t="n"/>
      <c r="Y84" s="244" t="n"/>
      <c r="Z84" s="244" t="n"/>
      <c r="AA84" s="244" t="n"/>
      <c r="AB84" s="244" t="n"/>
      <c r="AC84" s="244" t="n"/>
      <c r="AD84" s="244" t="n"/>
      <c r="AE84" s="244" t="n"/>
      <c r="AF84" s="244" t="n"/>
      <c r="AG84" s="244" t="n"/>
      <c r="AH84" s="244" t="n"/>
      <c r="AI84" s="244" t="n"/>
      <c r="AJ84" s="244" t="n"/>
      <c r="AK84" s="244" t="n"/>
      <c r="AL84" s="244" t="n"/>
      <c r="AM84" s="244" t="n"/>
      <c r="AN84" s="244" t="n"/>
      <c r="AO84" s="244" t="n"/>
      <c r="AP84" s="244" t="n"/>
      <c r="AQ84" s="244" t="n"/>
      <c r="AR84" s="244" t="n"/>
      <c r="AS84" s="244" t="n"/>
      <c r="AT84" s="244" t="n"/>
      <c r="AU84" s="244" t="n"/>
      <c r="AV84" s="244" t="n"/>
      <c r="AW84" s="244" t="n"/>
      <c r="AX84" s="244" t="n"/>
      <c r="AY84" s="244" t="n"/>
      <c r="AZ84" s="244" t="n"/>
      <c r="BA84" s="244" t="n"/>
      <c r="BB84" s="244" t="n"/>
      <c r="BC84" s="244" t="n"/>
      <c r="BD84" s="244" t="n"/>
      <c r="BE84" s="244" t="n"/>
      <c r="BF84" s="244" t="n"/>
      <c r="BG84" s="244" t="n"/>
      <c r="BH84" s="244" t="n"/>
      <c r="BI84" s="244" t="n"/>
      <c r="BJ84" s="244" t="n"/>
      <c r="BK84" s="244" t="n"/>
      <c r="BL84" s="244" t="n"/>
      <c r="BM84" s="244" t="n"/>
      <c r="BN84" s="244" t="n"/>
      <c r="BO84" s="244" t="n"/>
      <c r="BP84" s="244" t="n"/>
      <c r="BQ84" s="244" t="n"/>
      <c r="BR84" s="244" t="n"/>
      <c r="BS84" s="244" t="n"/>
      <c r="BT84" s="244" t="n"/>
    </row>
    <row hidden="true" ht="16.5" outlineLevel="2" r="85">
      <c r="D85" s="548" t="e">
        <f aca="false" ca="false" dt2D="false" dtr="false" t="normal">D84</f>
        <v>#N/A</v>
      </c>
      <c r="E85" s="548" t="e">
        <f aca="false" ca="false" dt2D="false" dtr="false" t="normal">E84</f>
        <v>#N/A</v>
      </c>
      <c r="F85" s="694" t="e">
        <f aca="false" ca="false" dt2D="false" dtr="false" t="normal">F84</f>
        <v>#N/A</v>
      </c>
      <c r="G85" s="694" t="n">
        <f aca="false" ca="false" dt2D="false" dtr="false" t="normal">G84</f>
        <v>0</v>
      </c>
      <c r="H85" s="655" t="n"/>
      <c r="I85" s="713" t="s">
        <v>871</v>
      </c>
      <c r="J85" s="713" t="n"/>
      <c r="K85" s="567" t="n"/>
      <c r="L85" s="244" t="n"/>
      <c r="M85" s="568" t="n">
        <f aca="false" ca="false" dt2D="false" dtr="false" t="normal">$K85</f>
        <v>0</v>
      </c>
      <c r="N85" s="568" t="n">
        <f aca="false" ca="false" dt2D="false" dtr="false" t="normal">$K85</f>
        <v>0</v>
      </c>
      <c r="O85" s="568" t="n">
        <f aca="false" ca="false" dt2D="false" dtr="false" t="normal">$K85</f>
        <v>0</v>
      </c>
      <c r="P85" s="568" t="n">
        <f aca="false" ca="false" dt2D="false" dtr="false" t="normal">$K85</f>
        <v>0</v>
      </c>
      <c r="Q85" s="568" t="n">
        <f aca="false" ca="false" dt2D="false" dtr="false" t="normal">$K85</f>
        <v>0</v>
      </c>
      <c r="R85" s="568" t="n">
        <f aca="false" ca="false" dt2D="false" dtr="false" t="normal">$K85</f>
        <v>0</v>
      </c>
      <c r="S85" s="568" t="n">
        <f aca="false" ca="false" dt2D="false" dtr="false" t="normal">$K85</f>
        <v>0</v>
      </c>
      <c r="T85" s="568" t="n">
        <f aca="false" ca="false" dt2D="false" dtr="false" t="normal">$K85</f>
        <v>0</v>
      </c>
      <c r="U85" s="568" t="n">
        <f aca="false" ca="false" dt2D="false" dtr="false" t="normal">$K85</f>
        <v>0</v>
      </c>
      <c r="V85" s="568" t="n">
        <f aca="false" ca="false" dt2D="false" dtr="false" t="normal">$K85</f>
        <v>0</v>
      </c>
      <c r="W85" s="568" t="n">
        <f aca="false" ca="false" dt2D="false" dtr="false" t="normal">$K85</f>
        <v>0</v>
      </c>
      <c r="X85" s="568" t="n">
        <f aca="false" ca="false" dt2D="false" dtr="false" t="normal">$K85</f>
        <v>0</v>
      </c>
      <c r="Y85" s="568" t="n">
        <f aca="false" ca="false" dt2D="false" dtr="false" t="normal">$K85</f>
        <v>0</v>
      </c>
      <c r="Z85" s="568" t="n">
        <f aca="false" ca="false" dt2D="false" dtr="false" t="normal">$K85</f>
        <v>0</v>
      </c>
      <c r="AA85" s="568" t="n">
        <f aca="false" ca="false" dt2D="false" dtr="false" t="normal">$K85</f>
        <v>0</v>
      </c>
      <c r="AB85" s="568" t="n">
        <f aca="false" ca="false" dt2D="false" dtr="false" t="normal">$K85</f>
        <v>0</v>
      </c>
      <c r="AC85" s="568" t="n">
        <f aca="false" ca="false" dt2D="false" dtr="false" t="normal">$K85</f>
        <v>0</v>
      </c>
      <c r="AD85" s="568" t="n">
        <f aca="false" ca="false" dt2D="false" dtr="false" t="normal">$K85</f>
        <v>0</v>
      </c>
      <c r="AE85" s="568" t="n">
        <f aca="false" ca="false" dt2D="false" dtr="false" t="normal">$K85</f>
        <v>0</v>
      </c>
      <c r="AF85" s="568" t="n">
        <f aca="false" ca="false" dt2D="false" dtr="false" t="normal">$K85</f>
        <v>0</v>
      </c>
      <c r="AG85" s="568" t="n">
        <f aca="false" ca="false" dt2D="false" dtr="false" t="normal">$K85</f>
        <v>0</v>
      </c>
      <c r="AH85" s="568" t="n">
        <f aca="false" ca="false" dt2D="false" dtr="false" t="normal">$K85</f>
        <v>0</v>
      </c>
      <c r="AI85" s="568" t="n">
        <f aca="false" ca="false" dt2D="false" dtr="false" t="normal">$K85</f>
        <v>0</v>
      </c>
      <c r="AJ85" s="568" t="n">
        <f aca="false" ca="false" dt2D="false" dtr="false" t="normal">$K85</f>
        <v>0</v>
      </c>
      <c r="AK85" s="568" t="n">
        <f aca="false" ca="false" dt2D="false" dtr="false" t="normal">$K85</f>
        <v>0</v>
      </c>
      <c r="AL85" s="568" t="n">
        <f aca="false" ca="false" dt2D="false" dtr="false" t="normal">$K85</f>
        <v>0</v>
      </c>
      <c r="AM85" s="568" t="n">
        <f aca="false" ca="false" dt2D="false" dtr="false" t="normal">$K85</f>
        <v>0</v>
      </c>
      <c r="AN85" s="568" t="n">
        <f aca="false" ca="false" dt2D="false" dtr="false" t="normal">$K85</f>
        <v>0</v>
      </c>
      <c r="AO85" s="568" t="n">
        <f aca="false" ca="false" dt2D="false" dtr="false" t="normal">$K85</f>
        <v>0</v>
      </c>
      <c r="AP85" s="568" t="n">
        <f aca="false" ca="false" dt2D="false" dtr="false" t="normal">$K85</f>
        <v>0</v>
      </c>
      <c r="AQ85" s="568" t="n">
        <f aca="false" ca="false" dt2D="false" dtr="false" t="normal">$K85</f>
        <v>0</v>
      </c>
      <c r="AR85" s="568" t="n">
        <f aca="false" ca="false" dt2D="false" dtr="false" t="normal">$K85</f>
        <v>0</v>
      </c>
      <c r="AS85" s="568" t="n">
        <f aca="false" ca="false" dt2D="false" dtr="false" t="normal">$K85</f>
        <v>0</v>
      </c>
      <c r="AT85" s="568" t="n">
        <f aca="false" ca="false" dt2D="false" dtr="false" t="normal">$K85</f>
        <v>0</v>
      </c>
      <c r="AU85" s="568" t="n">
        <f aca="false" ca="false" dt2D="false" dtr="false" t="normal">$K85</f>
        <v>0</v>
      </c>
      <c r="AV85" s="568" t="n">
        <f aca="false" ca="false" dt2D="false" dtr="false" t="normal">$K85</f>
        <v>0</v>
      </c>
      <c r="AW85" s="568" t="n">
        <f aca="false" ca="false" dt2D="false" dtr="false" t="normal">$K85</f>
        <v>0</v>
      </c>
      <c r="AX85" s="568" t="n">
        <f aca="false" ca="false" dt2D="false" dtr="false" t="normal">$K85</f>
        <v>0</v>
      </c>
      <c r="AY85" s="568" t="n">
        <f aca="false" ca="false" dt2D="false" dtr="false" t="normal">$K85</f>
        <v>0</v>
      </c>
      <c r="AZ85" s="568" t="n">
        <f aca="false" ca="false" dt2D="false" dtr="false" t="normal">$K85</f>
        <v>0</v>
      </c>
      <c r="BA85" s="568" t="n">
        <f aca="false" ca="false" dt2D="false" dtr="false" t="normal">$K85</f>
        <v>0</v>
      </c>
      <c r="BB85" s="568" t="n">
        <f aca="false" ca="false" dt2D="false" dtr="false" t="normal">$K85</f>
        <v>0</v>
      </c>
      <c r="BC85" s="568" t="n">
        <f aca="false" ca="false" dt2D="false" dtr="false" t="normal">$K85</f>
        <v>0</v>
      </c>
      <c r="BD85" s="568" t="n">
        <f aca="false" ca="false" dt2D="false" dtr="false" t="normal">$K85</f>
        <v>0</v>
      </c>
      <c r="BE85" s="568" t="n">
        <f aca="false" ca="false" dt2D="false" dtr="false" t="normal">$K85</f>
        <v>0</v>
      </c>
      <c r="BF85" s="568" t="n">
        <f aca="false" ca="false" dt2D="false" dtr="false" t="normal">$K85</f>
        <v>0</v>
      </c>
      <c r="BG85" s="568" t="n">
        <f aca="false" ca="false" dt2D="false" dtr="false" t="normal">$K85</f>
        <v>0</v>
      </c>
      <c r="BH85" s="568" t="n">
        <f aca="false" ca="false" dt2D="false" dtr="false" t="normal">$K85</f>
        <v>0</v>
      </c>
      <c r="BI85" s="568" t="n">
        <f aca="false" ca="false" dt2D="false" dtr="false" t="normal">$K85</f>
        <v>0</v>
      </c>
      <c r="BJ85" s="568" t="n">
        <f aca="false" ca="false" dt2D="false" dtr="false" t="normal">$K85</f>
        <v>0</v>
      </c>
      <c r="BK85" s="568" t="n">
        <f aca="false" ca="false" dt2D="false" dtr="false" t="normal">$K85</f>
        <v>0</v>
      </c>
      <c r="BL85" s="568" t="n">
        <f aca="false" ca="false" dt2D="false" dtr="false" t="normal">$K85</f>
        <v>0</v>
      </c>
      <c r="BM85" s="568" t="n">
        <f aca="false" ca="false" dt2D="false" dtr="false" t="normal">$K85</f>
        <v>0</v>
      </c>
      <c r="BN85" s="568" t="n">
        <f aca="false" ca="false" dt2D="false" dtr="false" t="normal">$K85</f>
        <v>0</v>
      </c>
      <c r="BO85" s="568" t="n">
        <f aca="false" ca="false" dt2D="false" dtr="false" t="normal">$K85</f>
        <v>0</v>
      </c>
      <c r="BP85" s="568" t="n">
        <f aca="false" ca="false" dt2D="false" dtr="false" t="normal">$K85</f>
        <v>0</v>
      </c>
      <c r="BQ85" s="568" t="n">
        <f aca="false" ca="false" dt2D="false" dtr="false" t="normal">$K85</f>
        <v>0</v>
      </c>
      <c r="BR85" s="568" t="n">
        <f aca="false" ca="false" dt2D="false" dtr="false" t="normal">$K85</f>
        <v>0</v>
      </c>
      <c r="BS85" s="568" t="n">
        <f aca="false" ca="false" dt2D="false" dtr="false" t="normal">$K85</f>
        <v>0</v>
      </c>
      <c r="BT85" s="568" t="n">
        <f aca="false" ca="false" dt2D="false" dtr="false" t="normal">$K85</f>
        <v>0</v>
      </c>
    </row>
    <row hidden="true" ht="16.5" outlineLevel="2" r="86">
      <c r="D86" s="548" t="e">
        <f aca="false" ca="false" dt2D="false" dtr="false" t="normal">D85</f>
        <v>#N/A</v>
      </c>
      <c r="E86" s="548" t="e">
        <f aca="false" ca="false" dt2D="false" dtr="false" t="normal">E85</f>
        <v>#N/A</v>
      </c>
      <c r="F86" s="694" t="e">
        <f aca="false" ca="false" dt2D="false" dtr="false" t="normal">F85</f>
        <v>#N/A</v>
      </c>
      <c r="G86" s="694" t="n">
        <f aca="false" ca="false" dt2D="false" dtr="false" t="normal">G85</f>
        <v>0</v>
      </c>
      <c r="H86" s="655" t="n"/>
      <c r="I86" s="713" t="s">
        <v>872</v>
      </c>
      <c r="J86" s="713" t="n"/>
      <c r="K86" s="567" t="n"/>
      <c r="L86" s="244" t="n"/>
      <c r="M86" s="568" t="n">
        <f aca="false" ca="false" dt2D="false" dtr="false" t="normal">$K86</f>
        <v>0</v>
      </c>
      <c r="N86" s="568" t="n">
        <f aca="false" ca="false" dt2D="false" dtr="false" t="normal">$K86</f>
        <v>0</v>
      </c>
      <c r="O86" s="568" t="n">
        <f aca="false" ca="false" dt2D="false" dtr="false" t="normal">$K86</f>
        <v>0</v>
      </c>
      <c r="P86" s="568" t="n">
        <f aca="false" ca="false" dt2D="false" dtr="false" t="normal">$K86</f>
        <v>0</v>
      </c>
      <c r="Q86" s="568" t="n">
        <f aca="false" ca="false" dt2D="false" dtr="false" t="normal">$K86</f>
        <v>0</v>
      </c>
      <c r="R86" s="568" t="n">
        <f aca="false" ca="false" dt2D="false" dtr="false" t="normal">$K86</f>
        <v>0</v>
      </c>
      <c r="S86" s="568" t="n">
        <f aca="false" ca="false" dt2D="false" dtr="false" t="normal">$K86</f>
        <v>0</v>
      </c>
      <c r="T86" s="568" t="n">
        <f aca="false" ca="false" dt2D="false" dtr="false" t="normal">$K86</f>
        <v>0</v>
      </c>
      <c r="U86" s="568" t="n">
        <f aca="false" ca="false" dt2D="false" dtr="false" t="normal">$K86</f>
        <v>0</v>
      </c>
      <c r="V86" s="568" t="n">
        <f aca="false" ca="false" dt2D="false" dtr="false" t="normal">$K86</f>
        <v>0</v>
      </c>
      <c r="W86" s="568" t="n">
        <f aca="false" ca="false" dt2D="false" dtr="false" t="normal">$K86</f>
        <v>0</v>
      </c>
      <c r="X86" s="568" t="n">
        <f aca="false" ca="false" dt2D="false" dtr="false" t="normal">$K86</f>
        <v>0</v>
      </c>
      <c r="Y86" s="568" t="n">
        <f aca="false" ca="false" dt2D="false" dtr="false" t="normal">$K86</f>
        <v>0</v>
      </c>
      <c r="Z86" s="568" t="n">
        <f aca="false" ca="false" dt2D="false" dtr="false" t="normal">$K86</f>
        <v>0</v>
      </c>
      <c r="AA86" s="568" t="n">
        <f aca="false" ca="false" dt2D="false" dtr="false" t="normal">$K86</f>
        <v>0</v>
      </c>
      <c r="AB86" s="568" t="n">
        <f aca="false" ca="false" dt2D="false" dtr="false" t="normal">$K86</f>
        <v>0</v>
      </c>
      <c r="AC86" s="568" t="n">
        <f aca="false" ca="false" dt2D="false" dtr="false" t="normal">$K86</f>
        <v>0</v>
      </c>
      <c r="AD86" s="568" t="n">
        <f aca="false" ca="false" dt2D="false" dtr="false" t="normal">$K86</f>
        <v>0</v>
      </c>
      <c r="AE86" s="568" t="n">
        <f aca="false" ca="false" dt2D="false" dtr="false" t="normal">$K86</f>
        <v>0</v>
      </c>
      <c r="AF86" s="568" t="n">
        <f aca="false" ca="false" dt2D="false" dtr="false" t="normal">$K86</f>
        <v>0</v>
      </c>
      <c r="AG86" s="568" t="n">
        <f aca="false" ca="false" dt2D="false" dtr="false" t="normal">$K86</f>
        <v>0</v>
      </c>
      <c r="AH86" s="568" t="n">
        <f aca="false" ca="false" dt2D="false" dtr="false" t="normal">$K86</f>
        <v>0</v>
      </c>
      <c r="AI86" s="568" t="n">
        <f aca="false" ca="false" dt2D="false" dtr="false" t="normal">$K86</f>
        <v>0</v>
      </c>
      <c r="AJ86" s="568" t="n">
        <f aca="false" ca="false" dt2D="false" dtr="false" t="normal">$K86</f>
        <v>0</v>
      </c>
      <c r="AK86" s="568" t="n">
        <f aca="false" ca="false" dt2D="false" dtr="false" t="normal">$K86</f>
        <v>0</v>
      </c>
      <c r="AL86" s="568" t="n">
        <f aca="false" ca="false" dt2D="false" dtr="false" t="normal">$K86</f>
        <v>0</v>
      </c>
      <c r="AM86" s="568" t="n">
        <f aca="false" ca="false" dt2D="false" dtr="false" t="normal">$K86</f>
        <v>0</v>
      </c>
      <c r="AN86" s="568" t="n">
        <f aca="false" ca="false" dt2D="false" dtr="false" t="normal">$K86</f>
        <v>0</v>
      </c>
      <c r="AO86" s="568" t="n">
        <f aca="false" ca="false" dt2D="false" dtr="false" t="normal">$K86</f>
        <v>0</v>
      </c>
      <c r="AP86" s="568" t="n">
        <f aca="false" ca="false" dt2D="false" dtr="false" t="normal">$K86</f>
        <v>0</v>
      </c>
      <c r="AQ86" s="568" t="n">
        <f aca="false" ca="false" dt2D="false" dtr="false" t="normal">$K86</f>
        <v>0</v>
      </c>
      <c r="AR86" s="568" t="n">
        <f aca="false" ca="false" dt2D="false" dtr="false" t="normal">$K86</f>
        <v>0</v>
      </c>
      <c r="AS86" s="568" t="n">
        <f aca="false" ca="false" dt2D="false" dtr="false" t="normal">$K86</f>
        <v>0</v>
      </c>
      <c r="AT86" s="568" t="n">
        <f aca="false" ca="false" dt2D="false" dtr="false" t="normal">$K86</f>
        <v>0</v>
      </c>
      <c r="AU86" s="568" t="n">
        <f aca="false" ca="false" dt2D="false" dtr="false" t="normal">$K86</f>
        <v>0</v>
      </c>
      <c r="AV86" s="568" t="n">
        <f aca="false" ca="false" dt2D="false" dtr="false" t="normal">$K86</f>
        <v>0</v>
      </c>
      <c r="AW86" s="568" t="n">
        <f aca="false" ca="false" dt2D="false" dtr="false" t="normal">$K86</f>
        <v>0</v>
      </c>
      <c r="AX86" s="568" t="n">
        <f aca="false" ca="false" dt2D="false" dtr="false" t="normal">$K86</f>
        <v>0</v>
      </c>
      <c r="AY86" s="568" t="n">
        <f aca="false" ca="false" dt2D="false" dtr="false" t="normal">$K86</f>
        <v>0</v>
      </c>
      <c r="AZ86" s="568" t="n">
        <f aca="false" ca="false" dt2D="false" dtr="false" t="normal">$K86</f>
        <v>0</v>
      </c>
      <c r="BA86" s="568" t="n">
        <f aca="false" ca="false" dt2D="false" dtr="false" t="normal">$K86</f>
        <v>0</v>
      </c>
      <c r="BB86" s="568" t="n">
        <f aca="false" ca="false" dt2D="false" dtr="false" t="normal">$K86</f>
        <v>0</v>
      </c>
      <c r="BC86" s="568" t="n">
        <f aca="false" ca="false" dt2D="false" dtr="false" t="normal">$K86</f>
        <v>0</v>
      </c>
      <c r="BD86" s="568" t="n">
        <f aca="false" ca="false" dt2D="false" dtr="false" t="normal">$K86</f>
        <v>0</v>
      </c>
      <c r="BE86" s="568" t="n">
        <f aca="false" ca="false" dt2D="false" dtr="false" t="normal">$K86</f>
        <v>0</v>
      </c>
      <c r="BF86" s="568" t="n">
        <f aca="false" ca="false" dt2D="false" dtr="false" t="normal">$K86</f>
        <v>0</v>
      </c>
      <c r="BG86" s="568" t="n">
        <f aca="false" ca="false" dt2D="false" dtr="false" t="normal">$K86</f>
        <v>0</v>
      </c>
      <c r="BH86" s="568" t="n">
        <f aca="false" ca="false" dt2D="false" dtr="false" t="normal">$K86</f>
        <v>0</v>
      </c>
      <c r="BI86" s="568" t="n">
        <f aca="false" ca="false" dt2D="false" dtr="false" t="normal">$K86</f>
        <v>0</v>
      </c>
      <c r="BJ86" s="568" t="n">
        <f aca="false" ca="false" dt2D="false" dtr="false" t="normal">$K86</f>
        <v>0</v>
      </c>
      <c r="BK86" s="568" t="n">
        <f aca="false" ca="false" dt2D="false" dtr="false" t="normal">$K86</f>
        <v>0</v>
      </c>
      <c r="BL86" s="568" t="n">
        <f aca="false" ca="false" dt2D="false" dtr="false" t="normal">$K86</f>
        <v>0</v>
      </c>
      <c r="BM86" s="568" t="n">
        <f aca="false" ca="false" dt2D="false" dtr="false" t="normal">$K86</f>
        <v>0</v>
      </c>
      <c r="BN86" s="568" t="n">
        <f aca="false" ca="false" dt2D="false" dtr="false" t="normal">$K86</f>
        <v>0</v>
      </c>
      <c r="BO86" s="568" t="n">
        <f aca="false" ca="false" dt2D="false" dtr="false" t="normal">$K86</f>
        <v>0</v>
      </c>
      <c r="BP86" s="568" t="n">
        <f aca="false" ca="false" dt2D="false" dtr="false" t="normal">$K86</f>
        <v>0</v>
      </c>
      <c r="BQ86" s="568" t="n">
        <f aca="false" ca="false" dt2D="false" dtr="false" t="normal">$K86</f>
        <v>0</v>
      </c>
      <c r="BR86" s="568" t="n">
        <f aca="false" ca="false" dt2D="false" dtr="false" t="normal">$K86</f>
        <v>0</v>
      </c>
      <c r="BS86" s="568" t="n">
        <f aca="false" ca="false" dt2D="false" dtr="false" t="normal">$K86</f>
        <v>0</v>
      </c>
      <c r="BT86" s="568" t="n">
        <f aca="false" ca="false" dt2D="false" dtr="false" t="normal">$K86</f>
        <v>0</v>
      </c>
    </row>
    <row hidden="true" ht="33" outlineLevel="2" r="87">
      <c r="D87" s="548" t="e">
        <f aca="false" ca="false" dt2D="false" dtr="false" t="normal">D86</f>
        <v>#N/A</v>
      </c>
      <c r="E87" s="548" t="e">
        <f aca="false" ca="false" dt2D="false" dtr="false" t="normal">E86</f>
        <v>#N/A</v>
      </c>
      <c r="F87" s="694" t="e">
        <f aca="false" ca="false" dt2D="false" dtr="false" t="normal">F86</f>
        <v>#N/A</v>
      </c>
      <c r="G87" s="694" t="n">
        <f aca="false" ca="false" dt2D="false" dtr="false" t="normal">G86</f>
        <v>0</v>
      </c>
      <c r="H87" s="655" t="n"/>
      <c r="I87" s="713" t="s">
        <v>873</v>
      </c>
      <c r="J87" s="713" t="n"/>
      <c r="K87" s="567" t="n"/>
      <c r="L87" s="244" t="n"/>
      <c r="M87" s="568" t="n">
        <f aca="false" ca="false" dt2D="false" dtr="false" t="normal">$K87</f>
        <v>0</v>
      </c>
      <c r="N87" s="568" t="n">
        <f aca="false" ca="false" dt2D="false" dtr="false" t="normal">$K87</f>
        <v>0</v>
      </c>
      <c r="O87" s="568" t="n">
        <f aca="false" ca="false" dt2D="false" dtr="false" t="normal">$K87</f>
        <v>0</v>
      </c>
      <c r="P87" s="568" t="n">
        <f aca="false" ca="false" dt2D="false" dtr="false" t="normal">$K87</f>
        <v>0</v>
      </c>
      <c r="Q87" s="568" t="n">
        <f aca="false" ca="false" dt2D="false" dtr="false" t="normal">$K87</f>
        <v>0</v>
      </c>
      <c r="R87" s="568" t="n">
        <f aca="false" ca="false" dt2D="false" dtr="false" t="normal">$K87</f>
        <v>0</v>
      </c>
      <c r="S87" s="568" t="n">
        <f aca="false" ca="false" dt2D="false" dtr="false" t="normal">$K87</f>
        <v>0</v>
      </c>
      <c r="T87" s="568" t="n">
        <f aca="false" ca="false" dt2D="false" dtr="false" t="normal">$K87</f>
        <v>0</v>
      </c>
      <c r="U87" s="568" t="n">
        <f aca="false" ca="false" dt2D="false" dtr="false" t="normal">$K87</f>
        <v>0</v>
      </c>
      <c r="V87" s="568" t="n">
        <f aca="false" ca="false" dt2D="false" dtr="false" t="normal">$K87</f>
        <v>0</v>
      </c>
      <c r="W87" s="568" t="n">
        <f aca="false" ca="false" dt2D="false" dtr="false" t="normal">$K87</f>
        <v>0</v>
      </c>
      <c r="X87" s="568" t="n">
        <f aca="false" ca="false" dt2D="false" dtr="false" t="normal">$K87</f>
        <v>0</v>
      </c>
      <c r="Y87" s="568" t="n">
        <f aca="false" ca="false" dt2D="false" dtr="false" t="normal">$K87</f>
        <v>0</v>
      </c>
      <c r="Z87" s="568" t="n">
        <f aca="false" ca="false" dt2D="false" dtr="false" t="normal">$K87</f>
        <v>0</v>
      </c>
      <c r="AA87" s="568" t="n">
        <f aca="false" ca="false" dt2D="false" dtr="false" t="normal">$K87</f>
        <v>0</v>
      </c>
      <c r="AB87" s="568" t="n">
        <f aca="false" ca="false" dt2D="false" dtr="false" t="normal">$K87</f>
        <v>0</v>
      </c>
      <c r="AC87" s="568" t="n">
        <f aca="false" ca="false" dt2D="false" dtr="false" t="normal">$K87</f>
        <v>0</v>
      </c>
      <c r="AD87" s="568" t="n">
        <f aca="false" ca="false" dt2D="false" dtr="false" t="normal">$K87</f>
        <v>0</v>
      </c>
      <c r="AE87" s="568" t="n">
        <f aca="false" ca="false" dt2D="false" dtr="false" t="normal">$K87</f>
        <v>0</v>
      </c>
      <c r="AF87" s="568" t="n">
        <f aca="false" ca="false" dt2D="false" dtr="false" t="normal">$K87</f>
        <v>0</v>
      </c>
      <c r="AG87" s="568" t="n">
        <f aca="false" ca="false" dt2D="false" dtr="false" t="normal">$K87</f>
        <v>0</v>
      </c>
      <c r="AH87" s="568" t="n">
        <f aca="false" ca="false" dt2D="false" dtr="false" t="normal">$K87</f>
        <v>0</v>
      </c>
      <c r="AI87" s="568" t="n">
        <f aca="false" ca="false" dt2D="false" dtr="false" t="normal">$K87</f>
        <v>0</v>
      </c>
      <c r="AJ87" s="568" t="n">
        <f aca="false" ca="false" dt2D="false" dtr="false" t="normal">$K87</f>
        <v>0</v>
      </c>
      <c r="AK87" s="568" t="n">
        <f aca="false" ca="false" dt2D="false" dtr="false" t="normal">$K87</f>
        <v>0</v>
      </c>
      <c r="AL87" s="568" t="n">
        <f aca="false" ca="false" dt2D="false" dtr="false" t="normal">$K87</f>
        <v>0</v>
      </c>
      <c r="AM87" s="568" t="n">
        <f aca="false" ca="false" dt2D="false" dtr="false" t="normal">$K87</f>
        <v>0</v>
      </c>
      <c r="AN87" s="568" t="n">
        <f aca="false" ca="false" dt2D="false" dtr="false" t="normal">$K87</f>
        <v>0</v>
      </c>
      <c r="AO87" s="568" t="n">
        <f aca="false" ca="false" dt2D="false" dtr="false" t="normal">$K87</f>
        <v>0</v>
      </c>
      <c r="AP87" s="568" t="n">
        <f aca="false" ca="false" dt2D="false" dtr="false" t="normal">$K87</f>
        <v>0</v>
      </c>
      <c r="AQ87" s="568" t="n">
        <f aca="false" ca="false" dt2D="false" dtr="false" t="normal">$K87</f>
        <v>0</v>
      </c>
      <c r="AR87" s="568" t="n">
        <f aca="false" ca="false" dt2D="false" dtr="false" t="normal">$K87</f>
        <v>0</v>
      </c>
      <c r="AS87" s="568" t="n">
        <f aca="false" ca="false" dt2D="false" dtr="false" t="normal">$K87</f>
        <v>0</v>
      </c>
      <c r="AT87" s="568" t="n">
        <f aca="false" ca="false" dt2D="false" dtr="false" t="normal">$K87</f>
        <v>0</v>
      </c>
      <c r="AU87" s="568" t="n">
        <f aca="false" ca="false" dt2D="false" dtr="false" t="normal">$K87</f>
        <v>0</v>
      </c>
      <c r="AV87" s="568" t="n">
        <f aca="false" ca="false" dt2D="false" dtr="false" t="normal">$K87</f>
        <v>0</v>
      </c>
      <c r="AW87" s="568" t="n">
        <f aca="false" ca="false" dt2D="false" dtr="false" t="normal">$K87</f>
        <v>0</v>
      </c>
      <c r="AX87" s="568" t="n">
        <f aca="false" ca="false" dt2D="false" dtr="false" t="normal">$K87</f>
        <v>0</v>
      </c>
      <c r="AY87" s="568" t="n">
        <f aca="false" ca="false" dt2D="false" dtr="false" t="normal">$K87</f>
        <v>0</v>
      </c>
      <c r="AZ87" s="568" t="n">
        <f aca="false" ca="false" dt2D="false" dtr="false" t="normal">$K87</f>
        <v>0</v>
      </c>
      <c r="BA87" s="568" t="n">
        <f aca="false" ca="false" dt2D="false" dtr="false" t="normal">$K87</f>
        <v>0</v>
      </c>
      <c r="BB87" s="568" t="n">
        <f aca="false" ca="false" dt2D="false" dtr="false" t="normal">$K87</f>
        <v>0</v>
      </c>
      <c r="BC87" s="568" t="n">
        <f aca="false" ca="false" dt2D="false" dtr="false" t="normal">$K87</f>
        <v>0</v>
      </c>
      <c r="BD87" s="568" t="n">
        <f aca="false" ca="false" dt2D="false" dtr="false" t="normal">$K87</f>
        <v>0</v>
      </c>
      <c r="BE87" s="568" t="n">
        <f aca="false" ca="false" dt2D="false" dtr="false" t="normal">$K87</f>
        <v>0</v>
      </c>
      <c r="BF87" s="568" t="n">
        <f aca="false" ca="false" dt2D="false" dtr="false" t="normal">$K87</f>
        <v>0</v>
      </c>
      <c r="BG87" s="568" t="n">
        <f aca="false" ca="false" dt2D="false" dtr="false" t="normal">$K87</f>
        <v>0</v>
      </c>
      <c r="BH87" s="568" t="n">
        <f aca="false" ca="false" dt2D="false" dtr="false" t="normal">$K87</f>
        <v>0</v>
      </c>
      <c r="BI87" s="568" t="n">
        <f aca="false" ca="false" dt2D="false" dtr="false" t="normal">$K87</f>
        <v>0</v>
      </c>
      <c r="BJ87" s="568" t="n">
        <f aca="false" ca="false" dt2D="false" dtr="false" t="normal">$K87</f>
        <v>0</v>
      </c>
      <c r="BK87" s="568" t="n">
        <f aca="false" ca="false" dt2D="false" dtr="false" t="normal">$K87</f>
        <v>0</v>
      </c>
      <c r="BL87" s="568" t="n">
        <f aca="false" ca="false" dt2D="false" dtr="false" t="normal">$K87</f>
        <v>0</v>
      </c>
      <c r="BM87" s="568" t="n">
        <f aca="false" ca="false" dt2D="false" dtr="false" t="normal">$K87</f>
        <v>0</v>
      </c>
      <c r="BN87" s="568" t="n">
        <f aca="false" ca="false" dt2D="false" dtr="false" t="normal">$K87</f>
        <v>0</v>
      </c>
      <c r="BO87" s="568" t="n">
        <f aca="false" ca="false" dt2D="false" dtr="false" t="normal">$K87</f>
        <v>0</v>
      </c>
      <c r="BP87" s="568" t="n">
        <f aca="false" ca="false" dt2D="false" dtr="false" t="normal">$K87</f>
        <v>0</v>
      </c>
      <c r="BQ87" s="568" t="n">
        <f aca="false" ca="false" dt2D="false" dtr="false" t="normal">$K87</f>
        <v>0</v>
      </c>
      <c r="BR87" s="568" t="n">
        <f aca="false" ca="false" dt2D="false" dtr="false" t="normal">$K87</f>
        <v>0</v>
      </c>
      <c r="BS87" s="568" t="n">
        <f aca="false" ca="false" dt2D="false" dtr="false" t="normal">$K87</f>
        <v>0</v>
      </c>
      <c r="BT87" s="568" t="n">
        <f aca="false" ca="false" dt2D="false" dtr="false" t="normal">$K87</f>
        <v>0</v>
      </c>
    </row>
    <row hidden="true" ht="16.5" outlineLevel="2" r="88">
      <c r="D88" s="548" t="e">
        <f aca="false" ca="false" dt2D="false" dtr="false" t="normal">D87</f>
        <v>#N/A</v>
      </c>
      <c r="E88" s="548" t="e">
        <f aca="false" ca="false" dt2D="false" dtr="false" t="normal">E87</f>
        <v>#N/A</v>
      </c>
      <c r="F88" s="694" t="e">
        <f aca="false" ca="false" dt2D="false" dtr="false" t="normal">F87</f>
        <v>#N/A</v>
      </c>
      <c r="G88" s="694" t="n">
        <f aca="false" ca="false" dt2D="false" dtr="false" t="normal">G87</f>
        <v>0</v>
      </c>
      <c r="H88" s="655" t="n"/>
      <c r="I88" s="713" t="s">
        <v>874</v>
      </c>
      <c r="J88" s="713" t="n"/>
      <c r="K88" s="567" t="n"/>
      <c r="L88" s="244" t="n"/>
      <c r="M88" s="568" t="n">
        <f aca="false" ca="false" dt2D="false" dtr="false" t="normal">$K88</f>
        <v>0</v>
      </c>
      <c r="N88" s="568" t="n">
        <f aca="false" ca="false" dt2D="false" dtr="false" t="normal">$K88</f>
        <v>0</v>
      </c>
      <c r="O88" s="568" t="n">
        <f aca="false" ca="false" dt2D="false" dtr="false" t="normal">$K88</f>
        <v>0</v>
      </c>
      <c r="P88" s="568" t="n">
        <f aca="false" ca="false" dt2D="false" dtr="false" t="normal">$K88</f>
        <v>0</v>
      </c>
      <c r="Q88" s="568" t="n">
        <f aca="false" ca="false" dt2D="false" dtr="false" t="normal">$K88</f>
        <v>0</v>
      </c>
      <c r="R88" s="568" t="n">
        <f aca="false" ca="false" dt2D="false" dtr="false" t="normal">$K88</f>
        <v>0</v>
      </c>
      <c r="S88" s="568" t="n">
        <f aca="false" ca="false" dt2D="false" dtr="false" t="normal">$K88</f>
        <v>0</v>
      </c>
      <c r="T88" s="568" t="n">
        <f aca="false" ca="false" dt2D="false" dtr="false" t="normal">$K88</f>
        <v>0</v>
      </c>
      <c r="U88" s="568" t="n">
        <f aca="false" ca="false" dt2D="false" dtr="false" t="normal">$K88</f>
        <v>0</v>
      </c>
      <c r="V88" s="568" t="n">
        <f aca="false" ca="false" dt2D="false" dtr="false" t="normal">$K88</f>
        <v>0</v>
      </c>
      <c r="W88" s="568" t="n">
        <f aca="false" ca="false" dt2D="false" dtr="false" t="normal">$K88</f>
        <v>0</v>
      </c>
      <c r="X88" s="568" t="n">
        <f aca="false" ca="false" dt2D="false" dtr="false" t="normal">$K88</f>
        <v>0</v>
      </c>
      <c r="Y88" s="568" t="n">
        <f aca="false" ca="false" dt2D="false" dtr="false" t="normal">$K88</f>
        <v>0</v>
      </c>
      <c r="Z88" s="568" t="n">
        <f aca="false" ca="false" dt2D="false" dtr="false" t="normal">$K88</f>
        <v>0</v>
      </c>
      <c r="AA88" s="568" t="n">
        <f aca="false" ca="false" dt2D="false" dtr="false" t="normal">$K88</f>
        <v>0</v>
      </c>
      <c r="AB88" s="568" t="n">
        <f aca="false" ca="false" dt2D="false" dtr="false" t="normal">$K88</f>
        <v>0</v>
      </c>
      <c r="AC88" s="568" t="n">
        <f aca="false" ca="false" dt2D="false" dtr="false" t="normal">$K88</f>
        <v>0</v>
      </c>
      <c r="AD88" s="568" t="n">
        <f aca="false" ca="false" dt2D="false" dtr="false" t="normal">$K88</f>
        <v>0</v>
      </c>
      <c r="AE88" s="568" t="n">
        <f aca="false" ca="false" dt2D="false" dtr="false" t="normal">$K88</f>
        <v>0</v>
      </c>
      <c r="AF88" s="568" t="n">
        <f aca="false" ca="false" dt2D="false" dtr="false" t="normal">$K88</f>
        <v>0</v>
      </c>
      <c r="AG88" s="568" t="n">
        <f aca="false" ca="false" dt2D="false" dtr="false" t="normal">$K88</f>
        <v>0</v>
      </c>
      <c r="AH88" s="568" t="n">
        <f aca="false" ca="false" dt2D="false" dtr="false" t="normal">$K88</f>
        <v>0</v>
      </c>
      <c r="AI88" s="568" t="n">
        <f aca="false" ca="false" dt2D="false" dtr="false" t="normal">$K88</f>
        <v>0</v>
      </c>
      <c r="AJ88" s="568" t="n">
        <f aca="false" ca="false" dt2D="false" dtr="false" t="normal">$K88</f>
        <v>0</v>
      </c>
      <c r="AK88" s="568" t="n">
        <f aca="false" ca="false" dt2D="false" dtr="false" t="normal">$K88</f>
        <v>0</v>
      </c>
      <c r="AL88" s="568" t="n">
        <f aca="false" ca="false" dt2D="false" dtr="false" t="normal">$K88</f>
        <v>0</v>
      </c>
      <c r="AM88" s="568" t="n">
        <f aca="false" ca="false" dt2D="false" dtr="false" t="normal">$K88</f>
        <v>0</v>
      </c>
      <c r="AN88" s="568" t="n">
        <f aca="false" ca="false" dt2D="false" dtr="false" t="normal">$K88</f>
        <v>0</v>
      </c>
      <c r="AO88" s="568" t="n">
        <f aca="false" ca="false" dt2D="false" dtr="false" t="normal">$K88</f>
        <v>0</v>
      </c>
      <c r="AP88" s="568" t="n">
        <f aca="false" ca="false" dt2D="false" dtr="false" t="normal">$K88</f>
        <v>0</v>
      </c>
      <c r="AQ88" s="568" t="n">
        <f aca="false" ca="false" dt2D="false" dtr="false" t="normal">$K88</f>
        <v>0</v>
      </c>
      <c r="AR88" s="568" t="n">
        <f aca="false" ca="false" dt2D="false" dtr="false" t="normal">$K88</f>
        <v>0</v>
      </c>
      <c r="AS88" s="568" t="n">
        <f aca="false" ca="false" dt2D="false" dtr="false" t="normal">$K88</f>
        <v>0</v>
      </c>
      <c r="AT88" s="568" t="n">
        <f aca="false" ca="false" dt2D="false" dtr="false" t="normal">$K88</f>
        <v>0</v>
      </c>
      <c r="AU88" s="568" t="n">
        <f aca="false" ca="false" dt2D="false" dtr="false" t="normal">$K88</f>
        <v>0</v>
      </c>
      <c r="AV88" s="568" t="n">
        <f aca="false" ca="false" dt2D="false" dtr="false" t="normal">$K88</f>
        <v>0</v>
      </c>
      <c r="AW88" s="568" t="n">
        <f aca="false" ca="false" dt2D="false" dtr="false" t="normal">$K88</f>
        <v>0</v>
      </c>
      <c r="AX88" s="568" t="n">
        <f aca="false" ca="false" dt2D="false" dtr="false" t="normal">$K88</f>
        <v>0</v>
      </c>
      <c r="AY88" s="568" t="n">
        <f aca="false" ca="false" dt2D="false" dtr="false" t="normal">$K88</f>
        <v>0</v>
      </c>
      <c r="AZ88" s="568" t="n">
        <f aca="false" ca="false" dt2D="false" dtr="false" t="normal">$K88</f>
        <v>0</v>
      </c>
      <c r="BA88" s="568" t="n">
        <f aca="false" ca="false" dt2D="false" dtr="false" t="normal">$K88</f>
        <v>0</v>
      </c>
      <c r="BB88" s="568" t="n">
        <f aca="false" ca="false" dt2D="false" dtr="false" t="normal">$K88</f>
        <v>0</v>
      </c>
      <c r="BC88" s="568" t="n">
        <f aca="false" ca="false" dt2D="false" dtr="false" t="normal">$K88</f>
        <v>0</v>
      </c>
      <c r="BD88" s="568" t="n">
        <f aca="false" ca="false" dt2D="false" dtr="false" t="normal">$K88</f>
        <v>0</v>
      </c>
      <c r="BE88" s="568" t="n">
        <f aca="false" ca="false" dt2D="false" dtr="false" t="normal">$K88</f>
        <v>0</v>
      </c>
      <c r="BF88" s="568" t="n">
        <f aca="false" ca="false" dt2D="false" dtr="false" t="normal">$K88</f>
        <v>0</v>
      </c>
      <c r="BG88" s="568" t="n">
        <f aca="false" ca="false" dt2D="false" dtr="false" t="normal">$K88</f>
        <v>0</v>
      </c>
      <c r="BH88" s="568" t="n">
        <f aca="false" ca="false" dt2D="false" dtr="false" t="normal">$K88</f>
        <v>0</v>
      </c>
      <c r="BI88" s="568" t="n">
        <f aca="false" ca="false" dt2D="false" dtr="false" t="normal">$K88</f>
        <v>0</v>
      </c>
      <c r="BJ88" s="568" t="n">
        <f aca="false" ca="false" dt2D="false" dtr="false" t="normal">$K88</f>
        <v>0</v>
      </c>
      <c r="BK88" s="568" t="n">
        <f aca="false" ca="false" dt2D="false" dtr="false" t="normal">$K88</f>
        <v>0</v>
      </c>
      <c r="BL88" s="568" t="n">
        <f aca="false" ca="false" dt2D="false" dtr="false" t="normal">$K88</f>
        <v>0</v>
      </c>
      <c r="BM88" s="568" t="n">
        <f aca="false" ca="false" dt2D="false" dtr="false" t="normal">$K88</f>
        <v>0</v>
      </c>
      <c r="BN88" s="568" t="n">
        <f aca="false" ca="false" dt2D="false" dtr="false" t="normal">$K88</f>
        <v>0</v>
      </c>
      <c r="BO88" s="568" t="n">
        <f aca="false" ca="false" dt2D="false" dtr="false" t="normal">$K88</f>
        <v>0</v>
      </c>
      <c r="BP88" s="568" t="n">
        <f aca="false" ca="false" dt2D="false" dtr="false" t="normal">$K88</f>
        <v>0</v>
      </c>
      <c r="BQ88" s="568" t="n">
        <f aca="false" ca="false" dt2D="false" dtr="false" t="normal">$K88</f>
        <v>0</v>
      </c>
      <c r="BR88" s="568" t="n">
        <f aca="false" ca="false" dt2D="false" dtr="false" t="normal">$K88</f>
        <v>0</v>
      </c>
      <c r="BS88" s="568" t="n">
        <f aca="false" ca="false" dt2D="false" dtr="false" t="normal">$K88</f>
        <v>0</v>
      </c>
      <c r="BT88" s="568" t="n">
        <f aca="false" ca="false" dt2D="false" dtr="false" t="normal">$K88</f>
        <v>0</v>
      </c>
    </row>
    <row hidden="true" ht="16.5" outlineLevel="2" r="89">
      <c r="D89" s="548" t="e">
        <f aca="false" ca="false" dt2D="false" dtr="false" t="normal">D88</f>
        <v>#N/A</v>
      </c>
      <c r="E89" s="548" t="e">
        <f aca="false" ca="false" dt2D="false" dtr="false" t="normal">E88</f>
        <v>#N/A</v>
      </c>
      <c r="F89" s="694" t="e">
        <f aca="false" ca="false" dt2D="false" dtr="false" t="normal">F88</f>
        <v>#N/A</v>
      </c>
      <c r="G89" s="694" t="n">
        <f aca="false" ca="false" dt2D="false" dtr="false" t="normal">G88</f>
        <v>0</v>
      </c>
      <c r="H89" s="655" t="n"/>
      <c r="I89" s="713" t="s">
        <v>875</v>
      </c>
      <c r="J89" s="713" t="n"/>
      <c r="K89" s="567" t="n"/>
      <c r="L89" s="244" t="n"/>
      <c r="M89" s="568" t="n">
        <f aca="false" ca="false" dt2D="false" dtr="false" t="normal">$K89</f>
        <v>0</v>
      </c>
      <c r="N89" s="568" t="n">
        <f aca="false" ca="false" dt2D="false" dtr="false" t="normal">$K89</f>
        <v>0</v>
      </c>
      <c r="O89" s="568" t="n">
        <f aca="false" ca="false" dt2D="false" dtr="false" t="normal">$K89</f>
        <v>0</v>
      </c>
      <c r="P89" s="568" t="n">
        <f aca="false" ca="false" dt2D="false" dtr="false" t="normal">$K89</f>
        <v>0</v>
      </c>
      <c r="Q89" s="568" t="n">
        <f aca="false" ca="false" dt2D="false" dtr="false" t="normal">$K89</f>
        <v>0</v>
      </c>
      <c r="R89" s="568" t="n">
        <f aca="false" ca="false" dt2D="false" dtr="false" t="normal">$K89</f>
        <v>0</v>
      </c>
      <c r="S89" s="568" t="n">
        <f aca="false" ca="false" dt2D="false" dtr="false" t="normal">$K89</f>
        <v>0</v>
      </c>
      <c r="T89" s="568" t="n">
        <f aca="false" ca="false" dt2D="false" dtr="false" t="normal">$K89</f>
        <v>0</v>
      </c>
      <c r="U89" s="568" t="n">
        <f aca="false" ca="false" dt2D="false" dtr="false" t="normal">$K89</f>
        <v>0</v>
      </c>
      <c r="V89" s="568" t="n">
        <f aca="false" ca="false" dt2D="false" dtr="false" t="normal">$K89</f>
        <v>0</v>
      </c>
      <c r="W89" s="568" t="n">
        <f aca="false" ca="false" dt2D="false" dtr="false" t="normal">$K89</f>
        <v>0</v>
      </c>
      <c r="X89" s="568" t="n">
        <f aca="false" ca="false" dt2D="false" dtr="false" t="normal">$K89</f>
        <v>0</v>
      </c>
      <c r="Y89" s="568" t="n">
        <f aca="false" ca="false" dt2D="false" dtr="false" t="normal">$K89</f>
        <v>0</v>
      </c>
      <c r="Z89" s="568" t="n">
        <f aca="false" ca="false" dt2D="false" dtr="false" t="normal">$K89</f>
        <v>0</v>
      </c>
      <c r="AA89" s="568" t="n">
        <f aca="false" ca="false" dt2D="false" dtr="false" t="normal">$K89</f>
        <v>0</v>
      </c>
      <c r="AB89" s="568" t="n">
        <f aca="false" ca="false" dt2D="false" dtr="false" t="normal">$K89</f>
        <v>0</v>
      </c>
      <c r="AC89" s="568" t="n">
        <f aca="false" ca="false" dt2D="false" dtr="false" t="normal">$K89</f>
        <v>0</v>
      </c>
      <c r="AD89" s="568" t="n">
        <f aca="false" ca="false" dt2D="false" dtr="false" t="normal">$K89</f>
        <v>0</v>
      </c>
      <c r="AE89" s="568" t="n">
        <f aca="false" ca="false" dt2D="false" dtr="false" t="normal">$K89</f>
        <v>0</v>
      </c>
      <c r="AF89" s="568" t="n">
        <f aca="false" ca="false" dt2D="false" dtr="false" t="normal">$K89</f>
        <v>0</v>
      </c>
      <c r="AG89" s="568" t="n">
        <f aca="false" ca="false" dt2D="false" dtr="false" t="normal">$K89</f>
        <v>0</v>
      </c>
      <c r="AH89" s="568" t="n">
        <f aca="false" ca="false" dt2D="false" dtr="false" t="normal">$K89</f>
        <v>0</v>
      </c>
      <c r="AI89" s="568" t="n">
        <f aca="false" ca="false" dt2D="false" dtr="false" t="normal">$K89</f>
        <v>0</v>
      </c>
      <c r="AJ89" s="568" t="n">
        <f aca="false" ca="false" dt2D="false" dtr="false" t="normal">$K89</f>
        <v>0</v>
      </c>
      <c r="AK89" s="568" t="n">
        <f aca="false" ca="false" dt2D="false" dtr="false" t="normal">$K89</f>
        <v>0</v>
      </c>
      <c r="AL89" s="568" t="n">
        <f aca="false" ca="false" dt2D="false" dtr="false" t="normal">$K89</f>
        <v>0</v>
      </c>
      <c r="AM89" s="568" t="n">
        <f aca="false" ca="false" dt2D="false" dtr="false" t="normal">$K89</f>
        <v>0</v>
      </c>
      <c r="AN89" s="568" t="n">
        <f aca="false" ca="false" dt2D="false" dtr="false" t="normal">$K89</f>
        <v>0</v>
      </c>
      <c r="AO89" s="568" t="n">
        <f aca="false" ca="false" dt2D="false" dtr="false" t="normal">$K89</f>
        <v>0</v>
      </c>
      <c r="AP89" s="568" t="n">
        <f aca="false" ca="false" dt2D="false" dtr="false" t="normal">$K89</f>
        <v>0</v>
      </c>
      <c r="AQ89" s="568" t="n">
        <f aca="false" ca="false" dt2D="false" dtr="false" t="normal">$K89</f>
        <v>0</v>
      </c>
      <c r="AR89" s="568" t="n">
        <f aca="false" ca="false" dt2D="false" dtr="false" t="normal">$K89</f>
        <v>0</v>
      </c>
      <c r="AS89" s="568" t="n">
        <f aca="false" ca="false" dt2D="false" dtr="false" t="normal">$K89</f>
        <v>0</v>
      </c>
      <c r="AT89" s="568" t="n">
        <f aca="false" ca="false" dt2D="false" dtr="false" t="normal">$K89</f>
        <v>0</v>
      </c>
      <c r="AU89" s="568" t="n">
        <f aca="false" ca="false" dt2D="false" dtr="false" t="normal">$K89</f>
        <v>0</v>
      </c>
      <c r="AV89" s="568" t="n">
        <f aca="false" ca="false" dt2D="false" dtr="false" t="normal">$K89</f>
        <v>0</v>
      </c>
      <c r="AW89" s="568" t="n">
        <f aca="false" ca="false" dt2D="false" dtr="false" t="normal">$K89</f>
        <v>0</v>
      </c>
      <c r="AX89" s="568" t="n">
        <f aca="false" ca="false" dt2D="false" dtr="false" t="normal">$K89</f>
        <v>0</v>
      </c>
      <c r="AY89" s="568" t="n">
        <f aca="false" ca="false" dt2D="false" dtr="false" t="normal">$K89</f>
        <v>0</v>
      </c>
      <c r="AZ89" s="568" t="n">
        <f aca="false" ca="false" dt2D="false" dtr="false" t="normal">$K89</f>
        <v>0</v>
      </c>
      <c r="BA89" s="568" t="n">
        <f aca="false" ca="false" dt2D="false" dtr="false" t="normal">$K89</f>
        <v>0</v>
      </c>
      <c r="BB89" s="568" t="n">
        <f aca="false" ca="false" dt2D="false" dtr="false" t="normal">$K89</f>
        <v>0</v>
      </c>
      <c r="BC89" s="568" t="n">
        <f aca="false" ca="false" dt2D="false" dtr="false" t="normal">$K89</f>
        <v>0</v>
      </c>
      <c r="BD89" s="568" t="n">
        <f aca="false" ca="false" dt2D="false" dtr="false" t="normal">$K89</f>
        <v>0</v>
      </c>
      <c r="BE89" s="568" t="n">
        <f aca="false" ca="false" dt2D="false" dtr="false" t="normal">$K89</f>
        <v>0</v>
      </c>
      <c r="BF89" s="568" t="n">
        <f aca="false" ca="false" dt2D="false" dtr="false" t="normal">$K89</f>
        <v>0</v>
      </c>
      <c r="BG89" s="568" t="n">
        <f aca="false" ca="false" dt2D="false" dtr="false" t="normal">$K89</f>
        <v>0</v>
      </c>
      <c r="BH89" s="568" t="n">
        <f aca="false" ca="false" dt2D="false" dtr="false" t="normal">$K89</f>
        <v>0</v>
      </c>
      <c r="BI89" s="568" t="n">
        <f aca="false" ca="false" dt2D="false" dtr="false" t="normal">$K89</f>
        <v>0</v>
      </c>
      <c r="BJ89" s="568" t="n">
        <f aca="false" ca="false" dt2D="false" dtr="false" t="normal">$K89</f>
        <v>0</v>
      </c>
      <c r="BK89" s="568" t="n">
        <f aca="false" ca="false" dt2D="false" dtr="false" t="normal">$K89</f>
        <v>0</v>
      </c>
      <c r="BL89" s="568" t="n">
        <f aca="false" ca="false" dt2D="false" dtr="false" t="normal">$K89</f>
        <v>0</v>
      </c>
      <c r="BM89" s="568" t="n">
        <f aca="false" ca="false" dt2D="false" dtr="false" t="normal">$K89</f>
        <v>0</v>
      </c>
      <c r="BN89" s="568" t="n">
        <f aca="false" ca="false" dt2D="false" dtr="false" t="normal">$K89</f>
        <v>0</v>
      </c>
      <c r="BO89" s="568" t="n">
        <f aca="false" ca="false" dt2D="false" dtr="false" t="normal">$K89</f>
        <v>0</v>
      </c>
      <c r="BP89" s="568" t="n">
        <f aca="false" ca="false" dt2D="false" dtr="false" t="normal">$K89</f>
        <v>0</v>
      </c>
      <c r="BQ89" s="568" t="n">
        <f aca="false" ca="false" dt2D="false" dtr="false" t="normal">$K89</f>
        <v>0</v>
      </c>
      <c r="BR89" s="568" t="n">
        <f aca="false" ca="false" dt2D="false" dtr="false" t="normal">$K89</f>
        <v>0</v>
      </c>
      <c r="BS89" s="568" t="n">
        <f aca="false" ca="false" dt2D="false" dtr="false" t="normal">$K89</f>
        <v>0</v>
      </c>
      <c r="BT89" s="568" t="n">
        <f aca="false" ca="false" dt2D="false" dtr="false" t="normal">$K89</f>
        <v>0</v>
      </c>
    </row>
    <row hidden="true" ht="16.5" outlineLevel="2" r="90">
      <c r="D90" s="548" t="e">
        <f aca="false" ca="false" dt2D="false" dtr="false" t="normal">D89</f>
        <v>#N/A</v>
      </c>
      <c r="E90" s="548" t="e">
        <f aca="false" ca="false" dt2D="false" dtr="false" t="normal">E89</f>
        <v>#N/A</v>
      </c>
      <c r="F90" s="694" t="e">
        <f aca="false" ca="false" dt2D="false" dtr="false" t="normal">F89</f>
        <v>#N/A</v>
      </c>
      <c r="G90" s="694" t="n">
        <f aca="false" ca="false" dt2D="false" dtr="false" t="normal">G89</f>
        <v>0</v>
      </c>
      <c r="H90" s="655" t="n"/>
      <c r="I90" s="685" t="n"/>
      <c r="J90" s="714" t="n"/>
      <c r="K90" s="567" t="n"/>
      <c r="L90" s="244" t="n"/>
      <c r="M90" s="568" t="n">
        <f aca="false" ca="false" dt2D="false" dtr="false" t="normal">$K90</f>
        <v>0</v>
      </c>
      <c r="N90" s="568" t="n">
        <f aca="false" ca="false" dt2D="false" dtr="false" t="normal">$K90</f>
        <v>0</v>
      </c>
      <c r="O90" s="568" t="n">
        <f aca="false" ca="false" dt2D="false" dtr="false" t="normal">$K90</f>
        <v>0</v>
      </c>
      <c r="P90" s="568" t="n">
        <f aca="false" ca="false" dt2D="false" dtr="false" t="normal">$K90</f>
        <v>0</v>
      </c>
      <c r="Q90" s="568" t="n">
        <f aca="false" ca="false" dt2D="false" dtr="false" t="normal">$K90</f>
        <v>0</v>
      </c>
      <c r="R90" s="568" t="n">
        <f aca="false" ca="false" dt2D="false" dtr="false" t="normal">$K90</f>
        <v>0</v>
      </c>
      <c r="S90" s="568" t="n">
        <f aca="false" ca="false" dt2D="false" dtr="false" t="normal">$K90</f>
        <v>0</v>
      </c>
      <c r="T90" s="568" t="n">
        <f aca="false" ca="false" dt2D="false" dtr="false" t="normal">$K90</f>
        <v>0</v>
      </c>
      <c r="U90" s="568" t="n">
        <f aca="false" ca="false" dt2D="false" dtr="false" t="normal">$K90</f>
        <v>0</v>
      </c>
      <c r="V90" s="568" t="n">
        <f aca="false" ca="false" dt2D="false" dtr="false" t="normal">$K90</f>
        <v>0</v>
      </c>
      <c r="W90" s="568" t="n">
        <f aca="false" ca="false" dt2D="false" dtr="false" t="normal">$K90</f>
        <v>0</v>
      </c>
      <c r="X90" s="568" t="n">
        <f aca="false" ca="false" dt2D="false" dtr="false" t="normal">$K90</f>
        <v>0</v>
      </c>
      <c r="Y90" s="568" t="n">
        <f aca="false" ca="false" dt2D="false" dtr="false" t="normal">$K90</f>
        <v>0</v>
      </c>
      <c r="Z90" s="568" t="n">
        <f aca="false" ca="false" dt2D="false" dtr="false" t="normal">$K90</f>
        <v>0</v>
      </c>
      <c r="AA90" s="568" t="n">
        <f aca="false" ca="false" dt2D="false" dtr="false" t="normal">$K90</f>
        <v>0</v>
      </c>
      <c r="AB90" s="568" t="n">
        <f aca="false" ca="false" dt2D="false" dtr="false" t="normal">$K90</f>
        <v>0</v>
      </c>
      <c r="AC90" s="568" t="n">
        <f aca="false" ca="false" dt2D="false" dtr="false" t="normal">$K90</f>
        <v>0</v>
      </c>
      <c r="AD90" s="568" t="n">
        <f aca="false" ca="false" dt2D="false" dtr="false" t="normal">$K90</f>
        <v>0</v>
      </c>
      <c r="AE90" s="568" t="n">
        <f aca="false" ca="false" dt2D="false" dtr="false" t="normal">$K90</f>
        <v>0</v>
      </c>
      <c r="AF90" s="568" t="n">
        <f aca="false" ca="false" dt2D="false" dtr="false" t="normal">$K90</f>
        <v>0</v>
      </c>
      <c r="AG90" s="568" t="n">
        <f aca="false" ca="false" dt2D="false" dtr="false" t="normal">$K90</f>
        <v>0</v>
      </c>
      <c r="AH90" s="568" t="n">
        <f aca="false" ca="false" dt2D="false" dtr="false" t="normal">$K90</f>
        <v>0</v>
      </c>
      <c r="AI90" s="568" t="n">
        <f aca="false" ca="false" dt2D="false" dtr="false" t="normal">$K90</f>
        <v>0</v>
      </c>
      <c r="AJ90" s="568" t="n">
        <f aca="false" ca="false" dt2D="false" dtr="false" t="normal">$K90</f>
        <v>0</v>
      </c>
      <c r="AK90" s="568" t="n">
        <f aca="false" ca="false" dt2D="false" dtr="false" t="normal">$K90</f>
        <v>0</v>
      </c>
      <c r="AL90" s="568" t="n">
        <f aca="false" ca="false" dt2D="false" dtr="false" t="normal">$K90</f>
        <v>0</v>
      </c>
      <c r="AM90" s="568" t="n">
        <f aca="false" ca="false" dt2D="false" dtr="false" t="normal">$K90</f>
        <v>0</v>
      </c>
      <c r="AN90" s="568" t="n">
        <f aca="false" ca="false" dt2D="false" dtr="false" t="normal">$K90</f>
        <v>0</v>
      </c>
      <c r="AO90" s="568" t="n">
        <f aca="false" ca="false" dt2D="false" dtr="false" t="normal">$K90</f>
        <v>0</v>
      </c>
      <c r="AP90" s="568" t="n">
        <f aca="false" ca="false" dt2D="false" dtr="false" t="normal">$K90</f>
        <v>0</v>
      </c>
      <c r="AQ90" s="568" t="n">
        <f aca="false" ca="false" dt2D="false" dtr="false" t="normal">$K90</f>
        <v>0</v>
      </c>
      <c r="AR90" s="568" t="n">
        <f aca="false" ca="false" dt2D="false" dtr="false" t="normal">$K90</f>
        <v>0</v>
      </c>
      <c r="AS90" s="568" t="n">
        <f aca="false" ca="false" dt2D="false" dtr="false" t="normal">$K90</f>
        <v>0</v>
      </c>
      <c r="AT90" s="568" t="n">
        <f aca="false" ca="false" dt2D="false" dtr="false" t="normal">$K90</f>
        <v>0</v>
      </c>
      <c r="AU90" s="568" t="n">
        <f aca="false" ca="false" dt2D="false" dtr="false" t="normal">$K90</f>
        <v>0</v>
      </c>
      <c r="AV90" s="568" t="n">
        <f aca="false" ca="false" dt2D="false" dtr="false" t="normal">$K90</f>
        <v>0</v>
      </c>
      <c r="AW90" s="568" t="n">
        <f aca="false" ca="false" dt2D="false" dtr="false" t="normal">$K90</f>
        <v>0</v>
      </c>
      <c r="AX90" s="568" t="n">
        <f aca="false" ca="false" dt2D="false" dtr="false" t="normal">$K90</f>
        <v>0</v>
      </c>
      <c r="AY90" s="568" t="n">
        <f aca="false" ca="false" dt2D="false" dtr="false" t="normal">$K90</f>
        <v>0</v>
      </c>
      <c r="AZ90" s="568" t="n">
        <f aca="false" ca="false" dt2D="false" dtr="false" t="normal">$K90</f>
        <v>0</v>
      </c>
      <c r="BA90" s="568" t="n">
        <f aca="false" ca="false" dt2D="false" dtr="false" t="normal">$K90</f>
        <v>0</v>
      </c>
      <c r="BB90" s="568" t="n">
        <f aca="false" ca="false" dt2D="false" dtr="false" t="normal">$K90</f>
        <v>0</v>
      </c>
      <c r="BC90" s="568" t="n">
        <f aca="false" ca="false" dt2D="false" dtr="false" t="normal">$K90</f>
        <v>0</v>
      </c>
      <c r="BD90" s="568" t="n">
        <f aca="false" ca="false" dt2D="false" dtr="false" t="normal">$K90</f>
        <v>0</v>
      </c>
      <c r="BE90" s="568" t="n">
        <f aca="false" ca="false" dt2D="false" dtr="false" t="normal">$K90</f>
        <v>0</v>
      </c>
      <c r="BF90" s="568" t="n">
        <f aca="false" ca="false" dt2D="false" dtr="false" t="normal">$K90</f>
        <v>0</v>
      </c>
      <c r="BG90" s="568" t="n">
        <f aca="false" ca="false" dt2D="false" dtr="false" t="normal">$K90</f>
        <v>0</v>
      </c>
      <c r="BH90" s="568" t="n">
        <f aca="false" ca="false" dt2D="false" dtr="false" t="normal">$K90</f>
        <v>0</v>
      </c>
      <c r="BI90" s="568" t="n">
        <f aca="false" ca="false" dt2D="false" dtr="false" t="normal">$K90</f>
        <v>0</v>
      </c>
      <c r="BJ90" s="568" t="n">
        <f aca="false" ca="false" dt2D="false" dtr="false" t="normal">$K90</f>
        <v>0</v>
      </c>
      <c r="BK90" s="568" t="n">
        <f aca="false" ca="false" dt2D="false" dtr="false" t="normal">$K90</f>
        <v>0</v>
      </c>
      <c r="BL90" s="568" t="n">
        <f aca="false" ca="false" dt2D="false" dtr="false" t="normal">$K90</f>
        <v>0</v>
      </c>
      <c r="BM90" s="568" t="n">
        <f aca="false" ca="false" dt2D="false" dtr="false" t="normal">$K90</f>
        <v>0</v>
      </c>
      <c r="BN90" s="568" t="n">
        <f aca="false" ca="false" dt2D="false" dtr="false" t="normal">$K90</f>
        <v>0</v>
      </c>
      <c r="BO90" s="568" t="n">
        <f aca="false" ca="false" dt2D="false" dtr="false" t="normal">$K90</f>
        <v>0</v>
      </c>
      <c r="BP90" s="568" t="n">
        <f aca="false" ca="false" dt2D="false" dtr="false" t="normal">$K90</f>
        <v>0</v>
      </c>
      <c r="BQ90" s="568" t="n">
        <f aca="false" ca="false" dt2D="false" dtr="false" t="normal">$K90</f>
        <v>0</v>
      </c>
      <c r="BR90" s="568" t="n">
        <f aca="false" ca="false" dt2D="false" dtr="false" t="normal">$K90</f>
        <v>0</v>
      </c>
      <c r="BS90" s="568" t="n">
        <f aca="false" ca="false" dt2D="false" dtr="false" t="normal">$K90</f>
        <v>0</v>
      </c>
      <c r="BT90" s="568" t="n">
        <f aca="false" ca="false" dt2D="false" dtr="false" t="normal">$K90</f>
        <v>0</v>
      </c>
    </row>
    <row hidden="true" ht="16.5" outlineLevel="2" r="91">
      <c r="D91" s="548" t="e">
        <f aca="false" ca="false" dt2D="false" dtr="false" t="normal">D90</f>
        <v>#N/A</v>
      </c>
      <c r="E91" s="548" t="e">
        <f aca="false" ca="false" dt2D="false" dtr="false" t="normal">E90</f>
        <v>#N/A</v>
      </c>
      <c r="F91" s="694" t="e">
        <f aca="false" ca="false" dt2D="false" dtr="false" t="normal">F90</f>
        <v>#N/A</v>
      </c>
      <c r="G91" s="694" t="n">
        <f aca="false" ca="false" dt2D="false" dtr="false" t="normal">G90</f>
        <v>0</v>
      </c>
      <c r="H91" s="655" t="n"/>
      <c r="I91" s="669" t="n"/>
      <c r="J91" s="715" t="n"/>
      <c r="K91" s="670" t="n"/>
      <c r="L91" s="671" t="n"/>
      <c r="M91" s="671" t="n"/>
      <c r="N91" s="671" t="n"/>
      <c r="O91" s="671" t="n"/>
      <c r="P91" s="671" t="n"/>
      <c r="Q91" s="671" t="n"/>
      <c r="R91" s="671" t="n"/>
      <c r="S91" s="671" t="n"/>
      <c r="T91" s="671" t="n"/>
      <c r="U91" s="671" t="n"/>
      <c r="V91" s="671" t="n"/>
      <c r="W91" s="671" t="n"/>
      <c r="X91" s="671" t="n"/>
      <c r="Y91" s="671" t="n"/>
      <c r="Z91" s="671" t="n"/>
      <c r="AA91" s="671" t="n"/>
      <c r="AB91" s="671" t="n"/>
      <c r="AC91" s="671" t="n"/>
      <c r="AD91" s="671" t="n"/>
      <c r="AE91" s="671" t="n"/>
      <c r="AF91" s="671" t="n"/>
      <c r="AG91" s="671" t="n"/>
      <c r="AH91" s="671" t="n"/>
      <c r="AI91" s="671" t="n"/>
      <c r="AJ91" s="671" t="n"/>
      <c r="AK91" s="671" t="n"/>
      <c r="AL91" s="671" t="n"/>
      <c r="AM91" s="671" t="n"/>
      <c r="AN91" s="671" t="n"/>
      <c r="AO91" s="671" t="n"/>
      <c r="AP91" s="671" t="n"/>
      <c r="AQ91" s="671" t="n"/>
      <c r="AR91" s="671" t="n"/>
      <c r="AS91" s="671" t="n"/>
      <c r="AT91" s="671" t="n"/>
      <c r="AU91" s="671" t="n"/>
      <c r="AV91" s="671" t="n"/>
      <c r="AW91" s="671" t="n"/>
      <c r="AX91" s="671" t="n"/>
      <c r="AY91" s="671" t="n"/>
      <c r="AZ91" s="671" t="n"/>
      <c r="BA91" s="671" t="n"/>
      <c r="BB91" s="671" t="n"/>
      <c r="BC91" s="671" t="n"/>
      <c r="BD91" s="671" t="n"/>
      <c r="BE91" s="671" t="n"/>
      <c r="BF91" s="671" t="n"/>
      <c r="BG91" s="671" t="n"/>
      <c r="BH91" s="671" t="n"/>
      <c r="BI91" s="671" t="n"/>
      <c r="BJ91" s="671" t="n"/>
      <c r="BK91" s="671" t="n"/>
      <c r="BL91" s="671" t="n"/>
      <c r="BM91" s="671" t="n"/>
      <c r="BN91" s="671" t="n"/>
      <c r="BO91" s="671" t="n"/>
      <c r="BP91" s="671" t="n"/>
      <c r="BQ91" s="671" t="n"/>
      <c r="BR91" s="671" t="n"/>
      <c r="BS91" s="671" t="n"/>
      <c r="BT91" s="671" t="n"/>
    </row>
    <row hidden="true" ht="16.5" outlineLevel="2" r="92">
      <c r="D92" s="548" t="e">
        <f aca="false" ca="false" dt2D="false" dtr="false" t="normal">D91</f>
        <v>#N/A</v>
      </c>
      <c r="E92" s="548" t="e">
        <f aca="false" ca="false" dt2D="false" dtr="false" t="normal">E91</f>
        <v>#N/A</v>
      </c>
      <c r="F92" s="694" t="e">
        <f aca="false" ca="false" dt2D="false" dtr="false" t="normal">F91</f>
        <v>#N/A</v>
      </c>
      <c r="G92" s="694" t="n">
        <f aca="false" ca="false" dt2D="false" dtr="false" t="normal">G91</f>
        <v>0</v>
      </c>
      <c r="H92" s="655" t="n"/>
      <c r="I92" s="580" t="s">
        <v>876</v>
      </c>
      <c r="J92" s="712" t="n"/>
      <c r="L92" s="244" t="n"/>
      <c r="M92" s="244" t="n"/>
      <c r="N92" s="244" t="n"/>
      <c r="O92" s="244" t="n"/>
      <c r="P92" s="244" t="n"/>
      <c r="Q92" s="244" t="n"/>
      <c r="R92" s="244" t="n"/>
      <c r="S92" s="244" t="n"/>
      <c r="T92" s="244" t="n"/>
      <c r="U92" s="244" t="n"/>
      <c r="V92" s="244" t="n"/>
      <c r="W92" s="244" t="n"/>
      <c r="X92" s="244" t="n"/>
      <c r="Y92" s="244" t="n"/>
      <c r="Z92" s="244" t="n"/>
      <c r="AA92" s="244" t="n"/>
      <c r="AB92" s="244" t="n"/>
      <c r="AC92" s="244" t="n"/>
      <c r="AD92" s="244" t="n"/>
      <c r="AE92" s="244" t="n"/>
      <c r="AF92" s="244" t="n"/>
      <c r="AG92" s="244" t="n"/>
      <c r="AH92" s="244" t="n"/>
      <c r="AI92" s="244" t="n"/>
      <c r="AJ92" s="244" t="n"/>
      <c r="AK92" s="244" t="n"/>
      <c r="AL92" s="244" t="n"/>
      <c r="AM92" s="244" t="n"/>
      <c r="AN92" s="244" t="n"/>
      <c r="AO92" s="244" t="n"/>
      <c r="AP92" s="244" t="n"/>
      <c r="AQ92" s="244" t="n"/>
      <c r="AR92" s="244" t="n"/>
      <c r="AS92" s="244" t="n"/>
      <c r="AT92" s="244" t="n"/>
      <c r="AU92" s="244" t="n"/>
      <c r="AV92" s="244" t="n"/>
      <c r="AW92" s="244" t="n"/>
      <c r="AX92" s="244" t="n"/>
      <c r="AY92" s="244" t="n"/>
      <c r="AZ92" s="244" t="n"/>
      <c r="BA92" s="244" t="n"/>
      <c r="BB92" s="244" t="n"/>
      <c r="BC92" s="244" t="n"/>
      <c r="BD92" s="244" t="n"/>
      <c r="BE92" s="244" t="n"/>
      <c r="BF92" s="244" t="n"/>
      <c r="BG92" s="244" t="n"/>
      <c r="BH92" s="244" t="n"/>
      <c r="BI92" s="244" t="n"/>
      <c r="BJ92" s="244" t="n"/>
      <c r="BK92" s="244" t="n"/>
      <c r="BL92" s="244" t="n"/>
      <c r="BM92" s="244" t="n"/>
      <c r="BN92" s="244" t="n"/>
      <c r="BO92" s="244" t="n"/>
      <c r="BP92" s="244" t="n"/>
      <c r="BQ92" s="244" t="n"/>
      <c r="BR92" s="244" t="n"/>
      <c r="BS92" s="244" t="n"/>
      <c r="BT92" s="244" t="n"/>
    </row>
    <row hidden="true" ht="16.5" outlineLevel="2" r="93">
      <c r="D93" s="548" t="e">
        <f aca="false" ca="false" dt2D="false" dtr="false" t="normal">D92</f>
        <v>#N/A</v>
      </c>
      <c r="E93" s="548" t="e">
        <f aca="false" ca="false" dt2D="false" dtr="false" t="normal">E92</f>
        <v>#N/A</v>
      </c>
      <c r="F93" s="694" t="e">
        <f aca="false" ca="false" dt2D="false" dtr="false" t="normal">F92</f>
        <v>#N/A</v>
      </c>
      <c r="G93" s="694" t="n">
        <f aca="false" ca="false" dt2D="false" dtr="false" t="normal">G92</f>
        <v>0</v>
      </c>
      <c r="H93" s="655" t="n"/>
      <c r="I93" s="716" t="str">
        <f aca="false" ca="false" dt2D="false" dtr="false" t="normal">I85</f>
        <v>игровой автомат</v>
      </c>
      <c r="J93" s="716" t="n"/>
      <c r="L93" s="244" t="n"/>
      <c r="M93" s="244" t="n">
        <f aca="false" ca="true" dt2D="false" dtr="false" t="normal">'Макро'!E$76</f>
        <v>3</v>
      </c>
      <c r="N93" s="244" t="n">
        <f aca="false" ca="true" dt2D="false" dtr="false" t="normal">'Макро'!F$76</f>
        <v>3</v>
      </c>
      <c r="O93" s="244" t="n">
        <f aca="false" ca="true" dt2D="false" dtr="false" t="normal">'Макро'!G$76</f>
        <v>3</v>
      </c>
      <c r="P93" s="244" t="n">
        <f aca="false" ca="true" dt2D="false" dtr="false" t="normal">'Макро'!H$76</f>
        <v>3</v>
      </c>
      <c r="Q93" s="244" t="n">
        <f aca="false" ca="true" dt2D="false" dtr="false" t="normal">'Макро'!I$76</f>
        <v>3</v>
      </c>
      <c r="R93" s="244" t="n">
        <f aca="false" ca="true" dt2D="false" dtr="false" t="normal">'Макро'!J$76</f>
        <v>3</v>
      </c>
      <c r="S93" s="244" t="n">
        <f aca="false" ca="true" dt2D="false" dtr="false" t="normal">'Макро'!K$76</f>
        <v>3</v>
      </c>
      <c r="T93" s="244" t="n">
        <f aca="false" ca="true" dt2D="false" dtr="false" t="normal">'Макро'!L$76</f>
        <v>3</v>
      </c>
      <c r="U93" s="244" t="n">
        <f aca="false" ca="true" dt2D="false" dtr="false" t="normal">'Макро'!M$76</f>
        <v>3</v>
      </c>
      <c r="V93" s="244" t="n">
        <f aca="false" ca="true" dt2D="false" dtr="false" t="normal">'Макро'!N$76</f>
        <v>3</v>
      </c>
      <c r="W93" s="244" t="n">
        <f aca="false" ca="true" dt2D="false" dtr="false" t="normal">'Макро'!O$76</f>
        <v>3</v>
      </c>
      <c r="X93" s="244" t="n">
        <f aca="false" ca="true" dt2D="false" dtr="false" t="normal">'Макро'!P$76</f>
        <v>3</v>
      </c>
      <c r="Y93" s="244" t="n">
        <f aca="false" ca="true" dt2D="false" dtr="false" t="normal">'Макро'!Q$76</f>
        <v>3</v>
      </c>
      <c r="Z93" s="244" t="n">
        <f aca="false" ca="true" dt2D="false" dtr="false" t="normal">'Макро'!R$76</f>
        <v>3</v>
      </c>
      <c r="AA93" s="244" t="n">
        <f aca="false" ca="true" dt2D="false" dtr="false" t="normal">'Макро'!S$76</f>
        <v>3</v>
      </c>
      <c r="AB93" s="244" t="n">
        <f aca="false" ca="true" dt2D="false" dtr="false" t="normal">'Макро'!T$76</f>
        <v>3</v>
      </c>
      <c r="AC93" s="244" t="n">
        <f aca="false" ca="true" dt2D="false" dtr="false" t="normal">'Макро'!U$76</f>
        <v>3</v>
      </c>
      <c r="AD93" s="244" t="n">
        <f aca="false" ca="true" dt2D="false" dtr="false" t="normal">'Макро'!V$76</f>
        <v>3</v>
      </c>
      <c r="AE93" s="244" t="n">
        <f aca="false" ca="true" dt2D="false" dtr="false" t="normal">'Макро'!W$76</f>
        <v>3</v>
      </c>
      <c r="AF93" s="244" t="n">
        <f aca="false" ca="true" dt2D="false" dtr="false" t="normal">'Макро'!X$76</f>
        <v>3</v>
      </c>
      <c r="AG93" s="244" t="n">
        <f aca="false" ca="true" dt2D="false" dtr="false" t="normal">'Макро'!Y$76</f>
        <v>3</v>
      </c>
      <c r="AH93" s="244" t="n">
        <f aca="false" ca="true" dt2D="false" dtr="false" t="normal">'Макро'!Z$76</f>
        <v>3</v>
      </c>
      <c r="AI93" s="244" t="n">
        <f aca="false" ca="true" dt2D="false" dtr="false" t="normal">'Макро'!AA$76</f>
        <v>3</v>
      </c>
      <c r="AJ93" s="244" t="n">
        <f aca="false" ca="true" dt2D="false" dtr="false" t="normal">'Макро'!AB$76</f>
        <v>3</v>
      </c>
      <c r="AK93" s="244" t="n">
        <f aca="false" ca="true" dt2D="false" dtr="false" t="normal">'Макро'!AC$76</f>
        <v>3</v>
      </c>
      <c r="AL93" s="244" t="n">
        <f aca="false" ca="true" dt2D="false" dtr="false" t="normal">'Макро'!AD$76</f>
        <v>3</v>
      </c>
      <c r="AM93" s="244" t="n">
        <f aca="false" ca="true" dt2D="false" dtr="false" t="normal">'Макро'!AE$76</f>
        <v>3</v>
      </c>
      <c r="AN93" s="244" t="n">
        <f aca="false" ca="true" dt2D="false" dtr="false" t="normal">'Макро'!AF$76</f>
        <v>3</v>
      </c>
      <c r="AO93" s="244" t="n">
        <f aca="false" ca="true" dt2D="false" dtr="false" t="normal">'Макро'!AG$76</f>
        <v>3</v>
      </c>
      <c r="AP93" s="244" t="n">
        <f aca="false" ca="true" dt2D="false" dtr="false" t="normal">'Макро'!AH$76</f>
        <v>3</v>
      </c>
      <c r="AQ93" s="244" t="n">
        <f aca="false" ca="true" dt2D="false" dtr="false" t="normal">'Макро'!AI$76</f>
        <v>3</v>
      </c>
      <c r="AR93" s="244" t="n">
        <f aca="false" ca="true" dt2D="false" dtr="false" t="normal">'Макро'!AJ$76</f>
        <v>3</v>
      </c>
      <c r="AS93" s="244" t="n">
        <f aca="false" ca="true" dt2D="false" dtr="false" t="normal">'Макро'!AK$76</f>
        <v>3</v>
      </c>
      <c r="AT93" s="244" t="n">
        <f aca="false" ca="true" dt2D="false" dtr="false" t="normal">'Макро'!AL$76</f>
        <v>3</v>
      </c>
      <c r="AU93" s="244" t="n">
        <f aca="false" ca="true" dt2D="false" dtr="false" t="normal">'Макро'!AM$76</f>
        <v>3</v>
      </c>
      <c r="AV93" s="244" t="n">
        <f aca="false" ca="true" dt2D="false" dtr="false" t="normal">'Макро'!AN$76</f>
        <v>3</v>
      </c>
      <c r="AW93" s="244" t="n">
        <f aca="false" ca="true" dt2D="false" dtr="false" t="normal">'Макро'!AO$76</f>
        <v>3</v>
      </c>
      <c r="AX93" s="244" t="n">
        <f aca="false" ca="true" dt2D="false" dtr="false" t="normal">'Макро'!AP$76</f>
        <v>3</v>
      </c>
      <c r="AY93" s="244" t="n">
        <f aca="false" ca="true" dt2D="false" dtr="false" t="normal">'Макро'!AQ$76</f>
        <v>3</v>
      </c>
      <c r="AZ93" s="244" t="n">
        <f aca="false" ca="true" dt2D="false" dtr="false" t="normal">'Макро'!AR$76</f>
        <v>3</v>
      </c>
      <c r="BA93" s="244" t="n">
        <f aca="false" ca="true" dt2D="false" dtr="false" t="normal">'Макро'!AS$76</f>
        <v>3</v>
      </c>
      <c r="BB93" s="244" t="n">
        <f aca="false" ca="true" dt2D="false" dtr="false" t="normal">'Макро'!AT$76</f>
        <v>3</v>
      </c>
      <c r="BC93" s="244" t="n">
        <f aca="false" ca="true" dt2D="false" dtr="false" t="normal">'Макро'!AU$76</f>
        <v>3</v>
      </c>
      <c r="BD93" s="244" t="n">
        <f aca="false" ca="true" dt2D="false" dtr="false" t="normal">'Макро'!AV$76</f>
        <v>3</v>
      </c>
      <c r="BE93" s="244" t="n">
        <f aca="false" ca="true" dt2D="false" dtr="false" t="normal">'Макро'!AW$76</f>
        <v>3</v>
      </c>
      <c r="BF93" s="244" t="n">
        <f aca="false" ca="true" dt2D="false" dtr="false" t="normal">'Макро'!AX$76</f>
        <v>3</v>
      </c>
      <c r="BG93" s="244" t="n">
        <f aca="false" ca="true" dt2D="false" dtr="false" t="normal">'Макро'!AY$76</f>
        <v>3</v>
      </c>
      <c r="BH93" s="244" t="n">
        <f aca="false" ca="true" dt2D="false" dtr="false" t="normal">'Макро'!AZ$76</f>
        <v>3</v>
      </c>
      <c r="BI93" s="244" t="n">
        <f aca="false" ca="true" dt2D="false" dtr="false" t="normal">'Макро'!BA$76</f>
        <v>3</v>
      </c>
      <c r="BJ93" s="244" t="n">
        <f aca="false" ca="true" dt2D="false" dtr="false" t="normal">'Макро'!BB$76</f>
        <v>3</v>
      </c>
      <c r="BK93" s="244" t="n">
        <f aca="false" ca="true" dt2D="false" dtr="false" t="normal">'Макро'!BC$76</f>
        <v>3</v>
      </c>
      <c r="BL93" s="244" t="n">
        <f aca="false" ca="true" dt2D="false" dtr="false" t="normal">'Макро'!BD$76</f>
        <v>3</v>
      </c>
      <c r="BM93" s="244" t="n">
        <f aca="false" ca="true" dt2D="false" dtr="false" t="normal">'Макро'!BE$76</f>
        <v>3</v>
      </c>
      <c r="BN93" s="244" t="n">
        <f aca="false" ca="true" dt2D="false" dtr="false" t="normal">'Макро'!BF$76</f>
        <v>3</v>
      </c>
      <c r="BO93" s="244" t="n">
        <f aca="false" ca="true" dt2D="false" dtr="false" t="normal">'Макро'!BG$76</f>
        <v>3</v>
      </c>
      <c r="BP93" s="244" t="n">
        <f aca="false" ca="true" dt2D="false" dtr="false" t="normal">'Макро'!BH$76</f>
        <v>3</v>
      </c>
      <c r="BQ93" s="244" t="n">
        <f aca="false" ca="true" dt2D="false" dtr="false" t="normal">'Макро'!BI$76</f>
        <v>3</v>
      </c>
      <c r="BR93" s="244" t="n">
        <f aca="false" ca="true" dt2D="false" dtr="false" t="normal">'Макро'!BJ$76</f>
        <v>3</v>
      </c>
      <c r="BS93" s="244" t="n">
        <f aca="false" ca="true" dt2D="false" dtr="false" t="normal">'Макро'!BK$76</f>
        <v>3</v>
      </c>
      <c r="BT93" s="244" t="n">
        <f aca="false" ca="true" dt2D="false" dtr="false" t="normal">'Макро'!BL$76</f>
        <v>3</v>
      </c>
    </row>
    <row hidden="true" ht="16.5" outlineLevel="2" r="94">
      <c r="D94" s="548" t="e">
        <f aca="false" ca="false" dt2D="false" dtr="false" t="normal">D93</f>
        <v>#N/A</v>
      </c>
      <c r="E94" s="548" t="e">
        <f aca="false" ca="false" dt2D="false" dtr="false" t="normal">E93</f>
        <v>#N/A</v>
      </c>
      <c r="F94" s="694" t="e">
        <f aca="false" ca="false" dt2D="false" dtr="false" t="normal">F93</f>
        <v>#N/A</v>
      </c>
      <c r="G94" s="694" t="n">
        <f aca="false" ca="false" dt2D="false" dtr="false" t="normal">G93</f>
        <v>0</v>
      </c>
      <c r="H94" s="655" t="n"/>
      <c r="I94" s="716" t="str">
        <f aca="false" ca="false" dt2D="false" dtr="false" t="normal">I86</f>
        <v>игровой стол/игровое поле на столе</v>
      </c>
      <c r="J94" s="716" t="n"/>
      <c r="L94" s="244" t="n"/>
      <c r="M94" s="244" t="n">
        <f aca="false" ca="true" dt2D="false" dtr="false" t="normal">'Макро'!E$77</f>
        <v>50</v>
      </c>
      <c r="N94" s="244" t="n">
        <f aca="false" ca="true" dt2D="false" dtr="false" t="normal">'Макро'!F$77</f>
        <v>50</v>
      </c>
      <c r="O94" s="244" t="n">
        <f aca="false" ca="true" dt2D="false" dtr="false" t="normal">'Макро'!G$77</f>
        <v>50</v>
      </c>
      <c r="P94" s="244" t="n">
        <f aca="false" ca="true" dt2D="false" dtr="false" t="normal">'Макро'!H$77</f>
        <v>50</v>
      </c>
      <c r="Q94" s="244" t="n">
        <f aca="false" ca="true" dt2D="false" dtr="false" t="normal">'Макро'!I$77</f>
        <v>50</v>
      </c>
      <c r="R94" s="244" t="n">
        <f aca="false" ca="true" dt2D="false" dtr="false" t="normal">'Макро'!J$77</f>
        <v>50</v>
      </c>
      <c r="S94" s="244" t="n">
        <f aca="false" ca="true" dt2D="false" dtr="false" t="normal">'Макро'!K$77</f>
        <v>50</v>
      </c>
      <c r="T94" s="244" t="n">
        <f aca="false" ca="true" dt2D="false" dtr="false" t="normal">'Макро'!L$77</f>
        <v>50</v>
      </c>
      <c r="U94" s="244" t="n">
        <f aca="false" ca="true" dt2D="false" dtr="false" t="normal">'Макро'!M$77</f>
        <v>50</v>
      </c>
      <c r="V94" s="244" t="n">
        <f aca="false" ca="true" dt2D="false" dtr="false" t="normal">'Макро'!N$77</f>
        <v>50</v>
      </c>
      <c r="W94" s="244" t="n">
        <f aca="false" ca="true" dt2D="false" dtr="false" t="normal">'Макро'!O$77</f>
        <v>50</v>
      </c>
      <c r="X94" s="244" t="n">
        <f aca="false" ca="true" dt2D="false" dtr="false" t="normal">'Макро'!P$77</f>
        <v>50</v>
      </c>
      <c r="Y94" s="244" t="n">
        <f aca="false" ca="true" dt2D="false" dtr="false" t="normal">'Макро'!Q$77</f>
        <v>50</v>
      </c>
      <c r="Z94" s="244" t="n">
        <f aca="false" ca="true" dt2D="false" dtr="false" t="normal">'Макро'!R$77</f>
        <v>50</v>
      </c>
      <c r="AA94" s="244" t="n">
        <f aca="false" ca="true" dt2D="false" dtr="false" t="normal">'Макро'!S$77</f>
        <v>50</v>
      </c>
      <c r="AB94" s="244" t="n">
        <f aca="false" ca="true" dt2D="false" dtr="false" t="normal">'Макро'!T$77</f>
        <v>50</v>
      </c>
      <c r="AC94" s="244" t="n">
        <f aca="false" ca="true" dt2D="false" dtr="false" t="normal">'Макро'!U$77</f>
        <v>50</v>
      </c>
      <c r="AD94" s="244" t="n">
        <f aca="false" ca="true" dt2D="false" dtr="false" t="normal">'Макро'!V$77</f>
        <v>50</v>
      </c>
      <c r="AE94" s="244" t="n">
        <f aca="false" ca="true" dt2D="false" dtr="false" t="normal">'Макро'!W$77</f>
        <v>50</v>
      </c>
      <c r="AF94" s="244" t="n">
        <f aca="false" ca="true" dt2D="false" dtr="false" t="normal">'Макро'!X$77</f>
        <v>50</v>
      </c>
      <c r="AG94" s="244" t="n">
        <f aca="false" ca="true" dt2D="false" dtr="false" t="normal">'Макро'!Y$77</f>
        <v>50</v>
      </c>
      <c r="AH94" s="244" t="n">
        <f aca="false" ca="true" dt2D="false" dtr="false" t="normal">'Макро'!Z$77</f>
        <v>50</v>
      </c>
      <c r="AI94" s="244" t="n">
        <f aca="false" ca="true" dt2D="false" dtr="false" t="normal">'Макро'!AA$77</f>
        <v>50</v>
      </c>
      <c r="AJ94" s="244" t="n">
        <f aca="false" ca="true" dt2D="false" dtr="false" t="normal">'Макро'!AB$77</f>
        <v>50</v>
      </c>
      <c r="AK94" s="244" t="n">
        <f aca="false" ca="true" dt2D="false" dtr="false" t="normal">'Макро'!AC$77</f>
        <v>50</v>
      </c>
      <c r="AL94" s="244" t="n">
        <f aca="false" ca="true" dt2D="false" dtr="false" t="normal">'Макро'!AD$77</f>
        <v>50</v>
      </c>
      <c r="AM94" s="244" t="n">
        <f aca="false" ca="true" dt2D="false" dtr="false" t="normal">'Макро'!AE$77</f>
        <v>50</v>
      </c>
      <c r="AN94" s="244" t="n">
        <f aca="false" ca="true" dt2D="false" dtr="false" t="normal">'Макро'!AF$77</f>
        <v>50</v>
      </c>
      <c r="AO94" s="244" t="n">
        <f aca="false" ca="true" dt2D="false" dtr="false" t="normal">'Макро'!AG$77</f>
        <v>50</v>
      </c>
      <c r="AP94" s="244" t="n">
        <f aca="false" ca="true" dt2D="false" dtr="false" t="normal">'Макро'!AH$77</f>
        <v>50</v>
      </c>
      <c r="AQ94" s="244" t="n">
        <f aca="false" ca="true" dt2D="false" dtr="false" t="normal">'Макро'!AI$77</f>
        <v>50</v>
      </c>
      <c r="AR94" s="244" t="n">
        <f aca="false" ca="true" dt2D="false" dtr="false" t="normal">'Макро'!AJ$77</f>
        <v>50</v>
      </c>
      <c r="AS94" s="244" t="n">
        <f aca="false" ca="true" dt2D="false" dtr="false" t="normal">'Макро'!AK$77</f>
        <v>50</v>
      </c>
      <c r="AT94" s="244" t="n">
        <f aca="false" ca="true" dt2D="false" dtr="false" t="normal">'Макро'!AL$77</f>
        <v>50</v>
      </c>
      <c r="AU94" s="244" t="n">
        <f aca="false" ca="true" dt2D="false" dtr="false" t="normal">'Макро'!AM$77</f>
        <v>50</v>
      </c>
      <c r="AV94" s="244" t="n">
        <f aca="false" ca="true" dt2D="false" dtr="false" t="normal">'Макро'!AN$77</f>
        <v>50</v>
      </c>
      <c r="AW94" s="244" t="n">
        <f aca="false" ca="true" dt2D="false" dtr="false" t="normal">'Макро'!AO$77</f>
        <v>50</v>
      </c>
      <c r="AX94" s="244" t="n">
        <f aca="false" ca="true" dt2D="false" dtr="false" t="normal">'Макро'!AP$77</f>
        <v>50</v>
      </c>
      <c r="AY94" s="244" t="n">
        <f aca="false" ca="true" dt2D="false" dtr="false" t="normal">'Макро'!AQ$77</f>
        <v>50</v>
      </c>
      <c r="AZ94" s="244" t="n">
        <f aca="false" ca="true" dt2D="false" dtr="false" t="normal">'Макро'!AR$77</f>
        <v>50</v>
      </c>
      <c r="BA94" s="244" t="n">
        <f aca="false" ca="true" dt2D="false" dtr="false" t="normal">'Макро'!AS$77</f>
        <v>50</v>
      </c>
      <c r="BB94" s="244" t="n">
        <f aca="false" ca="true" dt2D="false" dtr="false" t="normal">'Макро'!AT$77</f>
        <v>50</v>
      </c>
      <c r="BC94" s="244" t="n">
        <f aca="false" ca="true" dt2D="false" dtr="false" t="normal">'Макро'!AU$77</f>
        <v>50</v>
      </c>
      <c r="BD94" s="244" t="n">
        <f aca="false" ca="true" dt2D="false" dtr="false" t="normal">'Макро'!AV$77</f>
        <v>50</v>
      </c>
      <c r="BE94" s="244" t="n">
        <f aca="false" ca="true" dt2D="false" dtr="false" t="normal">'Макро'!AW$77</f>
        <v>50</v>
      </c>
      <c r="BF94" s="244" t="n">
        <f aca="false" ca="true" dt2D="false" dtr="false" t="normal">'Макро'!AX$77</f>
        <v>50</v>
      </c>
      <c r="BG94" s="244" t="n">
        <f aca="false" ca="true" dt2D="false" dtr="false" t="normal">'Макро'!AY$77</f>
        <v>50</v>
      </c>
      <c r="BH94" s="244" t="n">
        <f aca="false" ca="true" dt2D="false" dtr="false" t="normal">'Макро'!AZ$77</f>
        <v>50</v>
      </c>
      <c r="BI94" s="244" t="n">
        <f aca="false" ca="true" dt2D="false" dtr="false" t="normal">'Макро'!BA$77</f>
        <v>50</v>
      </c>
      <c r="BJ94" s="244" t="n">
        <f aca="false" ca="true" dt2D="false" dtr="false" t="normal">'Макро'!BB$77</f>
        <v>50</v>
      </c>
      <c r="BK94" s="244" t="n">
        <f aca="false" ca="true" dt2D="false" dtr="false" t="normal">'Макро'!BC$77</f>
        <v>50</v>
      </c>
      <c r="BL94" s="244" t="n">
        <f aca="false" ca="true" dt2D="false" dtr="false" t="normal">'Макро'!BD$77</f>
        <v>50</v>
      </c>
      <c r="BM94" s="244" t="n">
        <f aca="false" ca="true" dt2D="false" dtr="false" t="normal">'Макро'!BE$77</f>
        <v>50</v>
      </c>
      <c r="BN94" s="244" t="n">
        <f aca="false" ca="true" dt2D="false" dtr="false" t="normal">'Макро'!BF$77</f>
        <v>50</v>
      </c>
      <c r="BO94" s="244" t="n">
        <f aca="false" ca="true" dt2D="false" dtr="false" t="normal">'Макро'!BG$77</f>
        <v>50</v>
      </c>
      <c r="BP94" s="244" t="n">
        <f aca="false" ca="true" dt2D="false" dtr="false" t="normal">'Макро'!BH$77</f>
        <v>50</v>
      </c>
      <c r="BQ94" s="244" t="n">
        <f aca="false" ca="true" dt2D="false" dtr="false" t="normal">'Макро'!BI$77</f>
        <v>50</v>
      </c>
      <c r="BR94" s="244" t="n">
        <f aca="false" ca="true" dt2D="false" dtr="false" t="normal">'Макро'!BJ$77</f>
        <v>50</v>
      </c>
      <c r="BS94" s="244" t="n">
        <f aca="false" ca="true" dt2D="false" dtr="false" t="normal">'Макро'!BK$77</f>
        <v>50</v>
      </c>
      <c r="BT94" s="244" t="n">
        <f aca="false" ca="true" dt2D="false" dtr="false" t="normal">'Макро'!BL$77</f>
        <v>50</v>
      </c>
    </row>
    <row hidden="true" ht="33" outlineLevel="2" r="95">
      <c r="D95" s="548" t="e">
        <f aca="false" ca="false" dt2D="false" dtr="false" t="normal">D94</f>
        <v>#N/A</v>
      </c>
      <c r="E95" s="548" t="e">
        <f aca="false" ca="false" dt2D="false" dtr="false" t="normal">E94</f>
        <v>#N/A</v>
      </c>
      <c r="F95" s="694" t="e">
        <f aca="false" ca="false" dt2D="false" dtr="false" t="normal">F94</f>
        <v>#N/A</v>
      </c>
      <c r="G95" s="694" t="n">
        <f aca="false" ca="false" dt2D="false" dtr="false" t="normal">G94</f>
        <v>0</v>
      </c>
      <c r="H95" s="655" t="n"/>
      <c r="I95" s="716" t="str">
        <f aca="false" ca="false" dt2D="false" dtr="false" t="normal">I87</f>
        <v>процессинговый центр букмекерской конторы/тотализатора</v>
      </c>
      <c r="J95" s="716" t="n"/>
      <c r="L95" s="244" t="n"/>
      <c r="M95" s="244" t="n">
        <f aca="false" ca="true" dt2D="false" dtr="false" t="normal">'Макро'!E$78</f>
        <v>50</v>
      </c>
      <c r="N95" s="244" t="n">
        <f aca="false" ca="true" dt2D="false" dtr="false" t="normal">'Макро'!F$78</f>
        <v>50</v>
      </c>
      <c r="O95" s="244" t="n">
        <f aca="false" ca="true" dt2D="false" dtr="false" t="normal">'Макро'!G$78</f>
        <v>50</v>
      </c>
      <c r="P95" s="244" t="n">
        <f aca="false" ca="true" dt2D="false" dtr="false" t="normal">'Макро'!H$78</f>
        <v>50</v>
      </c>
      <c r="Q95" s="244" t="n">
        <f aca="false" ca="true" dt2D="false" dtr="false" t="normal">'Макро'!I$78</f>
        <v>50</v>
      </c>
      <c r="R95" s="244" t="n">
        <f aca="false" ca="true" dt2D="false" dtr="false" t="normal">'Макро'!J$78</f>
        <v>50</v>
      </c>
      <c r="S95" s="244" t="n">
        <f aca="false" ca="true" dt2D="false" dtr="false" t="normal">'Макро'!K$78</f>
        <v>50</v>
      </c>
      <c r="T95" s="244" t="n">
        <f aca="false" ca="true" dt2D="false" dtr="false" t="normal">'Макро'!L$78</f>
        <v>50</v>
      </c>
      <c r="U95" s="244" t="n">
        <f aca="false" ca="true" dt2D="false" dtr="false" t="normal">'Макро'!M$78</f>
        <v>50</v>
      </c>
      <c r="V95" s="244" t="n">
        <f aca="false" ca="true" dt2D="false" dtr="false" t="normal">'Макро'!N$78</f>
        <v>50</v>
      </c>
      <c r="W95" s="244" t="n">
        <f aca="false" ca="true" dt2D="false" dtr="false" t="normal">'Макро'!O$78</f>
        <v>50</v>
      </c>
      <c r="X95" s="244" t="n">
        <f aca="false" ca="true" dt2D="false" dtr="false" t="normal">'Макро'!P$78</f>
        <v>50</v>
      </c>
      <c r="Y95" s="244" t="n">
        <f aca="false" ca="true" dt2D="false" dtr="false" t="normal">'Макро'!Q$78</f>
        <v>50</v>
      </c>
      <c r="Z95" s="244" t="n">
        <f aca="false" ca="true" dt2D="false" dtr="false" t="normal">'Макро'!R$78</f>
        <v>50</v>
      </c>
      <c r="AA95" s="244" t="n">
        <f aca="false" ca="true" dt2D="false" dtr="false" t="normal">'Макро'!S$78</f>
        <v>50</v>
      </c>
      <c r="AB95" s="244" t="n">
        <f aca="false" ca="true" dt2D="false" dtr="false" t="normal">'Макро'!T$78</f>
        <v>50</v>
      </c>
      <c r="AC95" s="244" t="n">
        <f aca="false" ca="true" dt2D="false" dtr="false" t="normal">'Макро'!U$78</f>
        <v>50</v>
      </c>
      <c r="AD95" s="244" t="n">
        <f aca="false" ca="true" dt2D="false" dtr="false" t="normal">'Макро'!V$78</f>
        <v>50</v>
      </c>
      <c r="AE95" s="244" t="n">
        <f aca="false" ca="true" dt2D="false" dtr="false" t="normal">'Макро'!W$78</f>
        <v>50</v>
      </c>
      <c r="AF95" s="244" t="n">
        <f aca="false" ca="true" dt2D="false" dtr="false" t="normal">'Макро'!X$78</f>
        <v>50</v>
      </c>
      <c r="AG95" s="244" t="n">
        <f aca="false" ca="true" dt2D="false" dtr="false" t="normal">'Макро'!Y$78</f>
        <v>50</v>
      </c>
      <c r="AH95" s="244" t="n">
        <f aca="false" ca="true" dt2D="false" dtr="false" t="normal">'Макро'!Z$78</f>
        <v>50</v>
      </c>
      <c r="AI95" s="244" t="n">
        <f aca="false" ca="true" dt2D="false" dtr="false" t="normal">'Макро'!AA$78</f>
        <v>50</v>
      </c>
      <c r="AJ95" s="244" t="n">
        <f aca="false" ca="true" dt2D="false" dtr="false" t="normal">'Макро'!AB$78</f>
        <v>50</v>
      </c>
      <c r="AK95" s="244" t="n">
        <f aca="false" ca="true" dt2D="false" dtr="false" t="normal">'Макро'!AC$78</f>
        <v>50</v>
      </c>
      <c r="AL95" s="244" t="n">
        <f aca="false" ca="true" dt2D="false" dtr="false" t="normal">'Макро'!AD$78</f>
        <v>50</v>
      </c>
      <c r="AM95" s="244" t="n">
        <f aca="false" ca="true" dt2D="false" dtr="false" t="normal">'Макро'!AE$78</f>
        <v>50</v>
      </c>
      <c r="AN95" s="244" t="n">
        <f aca="false" ca="true" dt2D="false" dtr="false" t="normal">'Макро'!AF$78</f>
        <v>50</v>
      </c>
      <c r="AO95" s="244" t="n">
        <f aca="false" ca="true" dt2D="false" dtr="false" t="normal">'Макро'!AG$78</f>
        <v>50</v>
      </c>
      <c r="AP95" s="244" t="n">
        <f aca="false" ca="true" dt2D="false" dtr="false" t="normal">'Макро'!AH$78</f>
        <v>50</v>
      </c>
      <c r="AQ95" s="244" t="n">
        <f aca="false" ca="true" dt2D="false" dtr="false" t="normal">'Макро'!AI$78</f>
        <v>50</v>
      </c>
      <c r="AR95" s="244" t="n">
        <f aca="false" ca="true" dt2D="false" dtr="false" t="normal">'Макро'!AJ$78</f>
        <v>50</v>
      </c>
      <c r="AS95" s="244" t="n">
        <f aca="false" ca="true" dt2D="false" dtr="false" t="normal">'Макро'!AK$78</f>
        <v>50</v>
      </c>
      <c r="AT95" s="244" t="n">
        <f aca="false" ca="true" dt2D="false" dtr="false" t="normal">'Макро'!AL$78</f>
        <v>50</v>
      </c>
      <c r="AU95" s="244" t="n">
        <f aca="false" ca="true" dt2D="false" dtr="false" t="normal">'Макро'!AM$78</f>
        <v>50</v>
      </c>
      <c r="AV95" s="244" t="n">
        <f aca="false" ca="true" dt2D="false" dtr="false" t="normal">'Макро'!AN$78</f>
        <v>50</v>
      </c>
      <c r="AW95" s="244" t="n">
        <f aca="false" ca="true" dt2D="false" dtr="false" t="normal">'Макро'!AO$78</f>
        <v>50</v>
      </c>
      <c r="AX95" s="244" t="n">
        <f aca="false" ca="true" dt2D="false" dtr="false" t="normal">'Макро'!AP$78</f>
        <v>50</v>
      </c>
      <c r="AY95" s="244" t="n">
        <f aca="false" ca="true" dt2D="false" dtr="false" t="normal">'Макро'!AQ$78</f>
        <v>50</v>
      </c>
      <c r="AZ95" s="244" t="n">
        <f aca="false" ca="true" dt2D="false" dtr="false" t="normal">'Макро'!AR$78</f>
        <v>50</v>
      </c>
      <c r="BA95" s="244" t="n">
        <f aca="false" ca="true" dt2D="false" dtr="false" t="normal">'Макро'!AS$78</f>
        <v>50</v>
      </c>
      <c r="BB95" s="244" t="n">
        <f aca="false" ca="true" dt2D="false" dtr="false" t="normal">'Макро'!AT$78</f>
        <v>50</v>
      </c>
      <c r="BC95" s="244" t="n">
        <f aca="false" ca="true" dt2D="false" dtr="false" t="normal">'Макро'!AU$78</f>
        <v>50</v>
      </c>
      <c r="BD95" s="244" t="n">
        <f aca="false" ca="true" dt2D="false" dtr="false" t="normal">'Макро'!AV$78</f>
        <v>50</v>
      </c>
      <c r="BE95" s="244" t="n">
        <f aca="false" ca="true" dt2D="false" dtr="false" t="normal">'Макро'!AW$78</f>
        <v>50</v>
      </c>
      <c r="BF95" s="244" t="n">
        <f aca="false" ca="true" dt2D="false" dtr="false" t="normal">'Макро'!AX$78</f>
        <v>50</v>
      </c>
      <c r="BG95" s="244" t="n">
        <f aca="false" ca="true" dt2D="false" dtr="false" t="normal">'Макро'!AY$78</f>
        <v>50</v>
      </c>
      <c r="BH95" s="244" t="n">
        <f aca="false" ca="true" dt2D="false" dtr="false" t="normal">'Макро'!AZ$78</f>
        <v>50</v>
      </c>
      <c r="BI95" s="244" t="n">
        <f aca="false" ca="true" dt2D="false" dtr="false" t="normal">'Макро'!BA$78</f>
        <v>50</v>
      </c>
      <c r="BJ95" s="244" t="n">
        <f aca="false" ca="true" dt2D="false" dtr="false" t="normal">'Макро'!BB$78</f>
        <v>50</v>
      </c>
      <c r="BK95" s="244" t="n">
        <f aca="false" ca="true" dt2D="false" dtr="false" t="normal">'Макро'!BC$78</f>
        <v>50</v>
      </c>
      <c r="BL95" s="244" t="n">
        <f aca="false" ca="true" dt2D="false" dtr="false" t="normal">'Макро'!BD$78</f>
        <v>50</v>
      </c>
      <c r="BM95" s="244" t="n">
        <f aca="false" ca="true" dt2D="false" dtr="false" t="normal">'Макро'!BE$78</f>
        <v>50</v>
      </c>
      <c r="BN95" s="244" t="n">
        <f aca="false" ca="true" dt2D="false" dtr="false" t="normal">'Макро'!BF$78</f>
        <v>50</v>
      </c>
      <c r="BO95" s="244" t="n">
        <f aca="false" ca="true" dt2D="false" dtr="false" t="normal">'Макро'!BG$78</f>
        <v>50</v>
      </c>
      <c r="BP95" s="244" t="n">
        <f aca="false" ca="true" dt2D="false" dtr="false" t="normal">'Макро'!BH$78</f>
        <v>50</v>
      </c>
      <c r="BQ95" s="244" t="n">
        <f aca="false" ca="true" dt2D="false" dtr="false" t="normal">'Макро'!BI$78</f>
        <v>50</v>
      </c>
      <c r="BR95" s="244" t="n">
        <f aca="false" ca="true" dt2D="false" dtr="false" t="normal">'Макро'!BJ$78</f>
        <v>50</v>
      </c>
      <c r="BS95" s="244" t="n">
        <f aca="false" ca="true" dt2D="false" dtr="false" t="normal">'Макро'!BK$78</f>
        <v>50</v>
      </c>
      <c r="BT95" s="244" t="n">
        <f aca="false" ca="true" dt2D="false" dtr="false" t="normal">'Макро'!BL$78</f>
        <v>50</v>
      </c>
    </row>
    <row hidden="true" ht="16.5" outlineLevel="2" r="96">
      <c r="D96" s="548" t="e">
        <f aca="false" ca="false" dt2D="false" dtr="false" t="normal">D95</f>
        <v>#N/A</v>
      </c>
      <c r="E96" s="548" t="e">
        <f aca="false" ca="false" dt2D="false" dtr="false" t="normal">E95</f>
        <v>#N/A</v>
      </c>
      <c r="F96" s="694" t="e">
        <f aca="false" ca="false" dt2D="false" dtr="false" t="normal">F95</f>
        <v>#N/A</v>
      </c>
      <c r="G96" s="694" t="n">
        <f aca="false" ca="false" dt2D="false" dtr="false" t="normal">G95</f>
        <v>0</v>
      </c>
      <c r="H96" s="655" t="n"/>
      <c r="I96" s="716" t="str">
        <f aca="false" ca="false" dt2D="false" dtr="false" t="normal">I88</f>
        <v>процессинговый центр интерактивных ставок</v>
      </c>
      <c r="J96" s="716" t="n"/>
      <c r="L96" s="244" t="n"/>
      <c r="M96" s="244" t="n">
        <f aca="false" ca="true" dt2D="false" dtr="false" t="normal">'Макро'!E$79</f>
        <v>2500</v>
      </c>
      <c r="N96" s="244" t="n">
        <f aca="false" ca="true" dt2D="false" dtr="false" t="normal">'Макро'!F$79</f>
        <v>2500</v>
      </c>
      <c r="O96" s="244" t="n">
        <f aca="false" ca="true" dt2D="false" dtr="false" t="normal">'Макро'!G$79</f>
        <v>2500</v>
      </c>
      <c r="P96" s="244" t="n">
        <f aca="false" ca="true" dt2D="false" dtr="false" t="normal">'Макро'!H$79</f>
        <v>2500</v>
      </c>
      <c r="Q96" s="244" t="n">
        <f aca="false" ca="true" dt2D="false" dtr="false" t="normal">'Макро'!I$79</f>
        <v>2500</v>
      </c>
      <c r="R96" s="244" t="n">
        <f aca="false" ca="true" dt2D="false" dtr="false" t="normal">'Макро'!J$79</f>
        <v>2500</v>
      </c>
      <c r="S96" s="244" t="n">
        <f aca="false" ca="true" dt2D="false" dtr="false" t="normal">'Макро'!K$79</f>
        <v>2500</v>
      </c>
      <c r="T96" s="244" t="n">
        <f aca="false" ca="true" dt2D="false" dtr="false" t="normal">'Макро'!L$79</f>
        <v>2500</v>
      </c>
      <c r="U96" s="244" t="n">
        <f aca="false" ca="true" dt2D="false" dtr="false" t="normal">'Макро'!M$79</f>
        <v>2500</v>
      </c>
      <c r="V96" s="244" t="n">
        <f aca="false" ca="true" dt2D="false" dtr="false" t="normal">'Макро'!N$79</f>
        <v>2500</v>
      </c>
      <c r="W96" s="244" t="n">
        <f aca="false" ca="true" dt2D="false" dtr="false" t="normal">'Макро'!O$79</f>
        <v>2500</v>
      </c>
      <c r="X96" s="244" t="n">
        <f aca="false" ca="true" dt2D="false" dtr="false" t="normal">'Макро'!P$79</f>
        <v>2500</v>
      </c>
      <c r="Y96" s="244" t="n">
        <f aca="false" ca="true" dt2D="false" dtr="false" t="normal">'Макро'!Q$79</f>
        <v>2500</v>
      </c>
      <c r="Z96" s="244" t="n">
        <f aca="false" ca="true" dt2D="false" dtr="false" t="normal">'Макро'!R$79</f>
        <v>2500</v>
      </c>
      <c r="AA96" s="244" t="n">
        <f aca="false" ca="true" dt2D="false" dtr="false" t="normal">'Макро'!S$79</f>
        <v>2500</v>
      </c>
      <c r="AB96" s="244" t="n">
        <f aca="false" ca="true" dt2D="false" dtr="false" t="normal">'Макро'!T$79</f>
        <v>2500</v>
      </c>
      <c r="AC96" s="244" t="n">
        <f aca="false" ca="true" dt2D="false" dtr="false" t="normal">'Макро'!U$79</f>
        <v>2500</v>
      </c>
      <c r="AD96" s="244" t="n">
        <f aca="false" ca="true" dt2D="false" dtr="false" t="normal">'Макро'!V$79</f>
        <v>2500</v>
      </c>
      <c r="AE96" s="244" t="n">
        <f aca="false" ca="true" dt2D="false" dtr="false" t="normal">'Макро'!W$79</f>
        <v>2500</v>
      </c>
      <c r="AF96" s="244" t="n">
        <f aca="false" ca="true" dt2D="false" dtr="false" t="normal">'Макро'!X$79</f>
        <v>2500</v>
      </c>
      <c r="AG96" s="244" t="n">
        <f aca="false" ca="true" dt2D="false" dtr="false" t="normal">'Макро'!Y$79</f>
        <v>2500</v>
      </c>
      <c r="AH96" s="244" t="n">
        <f aca="false" ca="true" dt2D="false" dtr="false" t="normal">'Макро'!Z$79</f>
        <v>2500</v>
      </c>
      <c r="AI96" s="244" t="n">
        <f aca="false" ca="true" dt2D="false" dtr="false" t="normal">'Макро'!AA$79</f>
        <v>2500</v>
      </c>
      <c r="AJ96" s="244" t="n">
        <f aca="false" ca="true" dt2D="false" dtr="false" t="normal">'Макро'!AB$79</f>
        <v>2500</v>
      </c>
      <c r="AK96" s="244" t="n">
        <f aca="false" ca="true" dt2D="false" dtr="false" t="normal">'Макро'!AC$79</f>
        <v>2500</v>
      </c>
      <c r="AL96" s="244" t="n">
        <f aca="false" ca="true" dt2D="false" dtr="false" t="normal">'Макро'!AD$79</f>
        <v>2500</v>
      </c>
      <c r="AM96" s="244" t="n">
        <f aca="false" ca="true" dt2D="false" dtr="false" t="normal">'Макро'!AE$79</f>
        <v>2500</v>
      </c>
      <c r="AN96" s="244" t="n">
        <f aca="false" ca="true" dt2D="false" dtr="false" t="normal">'Макро'!AF$79</f>
        <v>2500</v>
      </c>
      <c r="AO96" s="244" t="n">
        <f aca="false" ca="true" dt2D="false" dtr="false" t="normal">'Макро'!AG$79</f>
        <v>2500</v>
      </c>
      <c r="AP96" s="244" t="n">
        <f aca="false" ca="true" dt2D="false" dtr="false" t="normal">'Макро'!AH$79</f>
        <v>2500</v>
      </c>
      <c r="AQ96" s="244" t="n">
        <f aca="false" ca="true" dt2D="false" dtr="false" t="normal">'Макро'!AI$79</f>
        <v>2500</v>
      </c>
      <c r="AR96" s="244" t="n">
        <f aca="false" ca="true" dt2D="false" dtr="false" t="normal">'Макро'!AJ$79</f>
        <v>2500</v>
      </c>
      <c r="AS96" s="244" t="n">
        <f aca="false" ca="true" dt2D="false" dtr="false" t="normal">'Макро'!AK$79</f>
        <v>2500</v>
      </c>
      <c r="AT96" s="244" t="n">
        <f aca="false" ca="true" dt2D="false" dtr="false" t="normal">'Макро'!AL$79</f>
        <v>2500</v>
      </c>
      <c r="AU96" s="244" t="n">
        <f aca="false" ca="true" dt2D="false" dtr="false" t="normal">'Макро'!AM$79</f>
        <v>2500</v>
      </c>
      <c r="AV96" s="244" t="n">
        <f aca="false" ca="true" dt2D="false" dtr="false" t="normal">'Макро'!AN$79</f>
        <v>2500</v>
      </c>
      <c r="AW96" s="244" t="n">
        <f aca="false" ca="true" dt2D="false" dtr="false" t="normal">'Макро'!AO$79</f>
        <v>2500</v>
      </c>
      <c r="AX96" s="244" t="n">
        <f aca="false" ca="true" dt2D="false" dtr="false" t="normal">'Макро'!AP$79</f>
        <v>2500</v>
      </c>
      <c r="AY96" s="244" t="n">
        <f aca="false" ca="true" dt2D="false" dtr="false" t="normal">'Макро'!AQ$79</f>
        <v>2500</v>
      </c>
      <c r="AZ96" s="244" t="n">
        <f aca="false" ca="true" dt2D="false" dtr="false" t="normal">'Макро'!AR$79</f>
        <v>2500</v>
      </c>
      <c r="BA96" s="244" t="n">
        <f aca="false" ca="true" dt2D="false" dtr="false" t="normal">'Макро'!AS$79</f>
        <v>2500</v>
      </c>
      <c r="BB96" s="244" t="n">
        <f aca="false" ca="true" dt2D="false" dtr="false" t="normal">'Макро'!AT$79</f>
        <v>2500</v>
      </c>
      <c r="BC96" s="244" t="n">
        <f aca="false" ca="true" dt2D="false" dtr="false" t="normal">'Макро'!AU$79</f>
        <v>2500</v>
      </c>
      <c r="BD96" s="244" t="n">
        <f aca="false" ca="true" dt2D="false" dtr="false" t="normal">'Макро'!AV$79</f>
        <v>2500</v>
      </c>
      <c r="BE96" s="244" t="n">
        <f aca="false" ca="true" dt2D="false" dtr="false" t="normal">'Макро'!AW$79</f>
        <v>2500</v>
      </c>
      <c r="BF96" s="244" t="n">
        <f aca="false" ca="true" dt2D="false" dtr="false" t="normal">'Макро'!AX$79</f>
        <v>2500</v>
      </c>
      <c r="BG96" s="244" t="n">
        <f aca="false" ca="true" dt2D="false" dtr="false" t="normal">'Макро'!AY$79</f>
        <v>2500</v>
      </c>
      <c r="BH96" s="244" t="n">
        <f aca="false" ca="true" dt2D="false" dtr="false" t="normal">'Макро'!AZ$79</f>
        <v>2500</v>
      </c>
      <c r="BI96" s="244" t="n">
        <f aca="false" ca="true" dt2D="false" dtr="false" t="normal">'Макро'!BA$79</f>
        <v>2500</v>
      </c>
      <c r="BJ96" s="244" t="n">
        <f aca="false" ca="true" dt2D="false" dtr="false" t="normal">'Макро'!BB$79</f>
        <v>2500</v>
      </c>
      <c r="BK96" s="244" t="n">
        <f aca="false" ca="true" dt2D="false" dtr="false" t="normal">'Макро'!BC$79</f>
        <v>2500</v>
      </c>
      <c r="BL96" s="244" t="n">
        <f aca="false" ca="true" dt2D="false" dtr="false" t="normal">'Макро'!BD$79</f>
        <v>2500</v>
      </c>
      <c r="BM96" s="244" t="n">
        <f aca="false" ca="true" dt2D="false" dtr="false" t="normal">'Макро'!BE$79</f>
        <v>2500</v>
      </c>
      <c r="BN96" s="244" t="n">
        <f aca="false" ca="true" dt2D="false" dtr="false" t="normal">'Макро'!BF$79</f>
        <v>2500</v>
      </c>
      <c r="BO96" s="244" t="n">
        <f aca="false" ca="true" dt2D="false" dtr="false" t="normal">'Макро'!BG$79</f>
        <v>2500</v>
      </c>
      <c r="BP96" s="244" t="n">
        <f aca="false" ca="true" dt2D="false" dtr="false" t="normal">'Макро'!BH$79</f>
        <v>2500</v>
      </c>
      <c r="BQ96" s="244" t="n">
        <f aca="false" ca="true" dt2D="false" dtr="false" t="normal">'Макро'!BI$79</f>
        <v>2500</v>
      </c>
      <c r="BR96" s="244" t="n">
        <f aca="false" ca="true" dt2D="false" dtr="false" t="normal">'Макро'!BJ$79</f>
        <v>2500</v>
      </c>
      <c r="BS96" s="244" t="n">
        <f aca="false" ca="true" dt2D="false" dtr="false" t="normal">'Макро'!BK$79</f>
        <v>2500</v>
      </c>
      <c r="BT96" s="244" t="n">
        <f aca="false" ca="true" dt2D="false" dtr="false" t="normal">'Макро'!BL$79</f>
        <v>2500</v>
      </c>
    </row>
    <row hidden="true" ht="16.5" outlineLevel="2" r="97">
      <c r="D97" s="548" t="e">
        <f aca="false" ca="false" dt2D="false" dtr="false" t="normal">D96</f>
        <v>#N/A</v>
      </c>
      <c r="E97" s="548" t="e">
        <f aca="false" ca="false" dt2D="false" dtr="false" t="normal">E96</f>
        <v>#N/A</v>
      </c>
      <c r="F97" s="694" t="e">
        <f aca="false" ca="false" dt2D="false" dtr="false" t="normal">F96</f>
        <v>#N/A</v>
      </c>
      <c r="G97" s="694" t="n">
        <f aca="false" ca="false" dt2D="false" dtr="false" t="normal">G96</f>
        <v>0</v>
      </c>
      <c r="H97" s="655" t="n"/>
      <c r="I97" s="716" t="str">
        <f aca="false" ca="false" dt2D="false" dtr="false" t="normal">I89</f>
        <v>пункт приема ставок тотализатора/букмекерской конторы</v>
      </c>
      <c r="J97" s="716" t="n"/>
      <c r="L97" s="244" t="n"/>
      <c r="M97" s="244" t="n">
        <f aca="false" ca="true" dt2D="false" dtr="false" t="normal">'Макро'!E$80</f>
        <v>10</v>
      </c>
      <c r="N97" s="244" t="n">
        <f aca="false" ca="true" dt2D="false" dtr="false" t="normal">'Макро'!F$80</f>
        <v>10</v>
      </c>
      <c r="O97" s="244" t="n">
        <f aca="false" ca="true" dt2D="false" dtr="false" t="normal">'Макро'!G$80</f>
        <v>10</v>
      </c>
      <c r="P97" s="244" t="n">
        <f aca="false" ca="true" dt2D="false" dtr="false" t="normal">'Макро'!H$80</f>
        <v>10</v>
      </c>
      <c r="Q97" s="244" t="n">
        <f aca="false" ca="true" dt2D="false" dtr="false" t="normal">'Макро'!I$80</f>
        <v>10</v>
      </c>
      <c r="R97" s="244" t="n">
        <f aca="false" ca="true" dt2D="false" dtr="false" t="normal">'Макро'!J$80</f>
        <v>10</v>
      </c>
      <c r="S97" s="244" t="n">
        <f aca="false" ca="true" dt2D="false" dtr="false" t="normal">'Макро'!K$80</f>
        <v>10</v>
      </c>
      <c r="T97" s="244" t="n">
        <f aca="false" ca="true" dt2D="false" dtr="false" t="normal">'Макро'!L$80</f>
        <v>10</v>
      </c>
      <c r="U97" s="244" t="n">
        <f aca="false" ca="true" dt2D="false" dtr="false" t="normal">'Макро'!M$80</f>
        <v>10</v>
      </c>
      <c r="V97" s="244" t="n">
        <f aca="false" ca="true" dt2D="false" dtr="false" t="normal">'Макро'!N$80</f>
        <v>10</v>
      </c>
      <c r="W97" s="244" t="n">
        <f aca="false" ca="true" dt2D="false" dtr="false" t="normal">'Макро'!O$80</f>
        <v>10</v>
      </c>
      <c r="X97" s="244" t="n">
        <f aca="false" ca="true" dt2D="false" dtr="false" t="normal">'Макро'!P$80</f>
        <v>10</v>
      </c>
      <c r="Y97" s="244" t="n">
        <f aca="false" ca="true" dt2D="false" dtr="false" t="normal">'Макро'!Q$80</f>
        <v>10</v>
      </c>
      <c r="Z97" s="244" t="n">
        <f aca="false" ca="true" dt2D="false" dtr="false" t="normal">'Макро'!R$80</f>
        <v>10</v>
      </c>
      <c r="AA97" s="244" t="n">
        <f aca="false" ca="true" dt2D="false" dtr="false" t="normal">'Макро'!S$80</f>
        <v>10</v>
      </c>
      <c r="AB97" s="244" t="n">
        <f aca="false" ca="true" dt2D="false" dtr="false" t="normal">'Макро'!T$80</f>
        <v>10</v>
      </c>
      <c r="AC97" s="244" t="n">
        <f aca="false" ca="true" dt2D="false" dtr="false" t="normal">'Макро'!U$80</f>
        <v>10</v>
      </c>
      <c r="AD97" s="244" t="n">
        <f aca="false" ca="true" dt2D="false" dtr="false" t="normal">'Макро'!V$80</f>
        <v>10</v>
      </c>
      <c r="AE97" s="244" t="n">
        <f aca="false" ca="true" dt2D="false" dtr="false" t="normal">'Макро'!W$80</f>
        <v>10</v>
      </c>
      <c r="AF97" s="244" t="n">
        <f aca="false" ca="true" dt2D="false" dtr="false" t="normal">'Макро'!X$80</f>
        <v>10</v>
      </c>
      <c r="AG97" s="244" t="n">
        <f aca="false" ca="true" dt2D="false" dtr="false" t="normal">'Макро'!Y$80</f>
        <v>10</v>
      </c>
      <c r="AH97" s="244" t="n">
        <f aca="false" ca="true" dt2D="false" dtr="false" t="normal">'Макро'!Z$80</f>
        <v>10</v>
      </c>
      <c r="AI97" s="244" t="n">
        <f aca="false" ca="true" dt2D="false" dtr="false" t="normal">'Макро'!AA$80</f>
        <v>10</v>
      </c>
      <c r="AJ97" s="244" t="n">
        <f aca="false" ca="true" dt2D="false" dtr="false" t="normal">'Макро'!AB$80</f>
        <v>10</v>
      </c>
      <c r="AK97" s="244" t="n">
        <f aca="false" ca="true" dt2D="false" dtr="false" t="normal">'Макро'!AC$80</f>
        <v>10</v>
      </c>
      <c r="AL97" s="244" t="n">
        <f aca="false" ca="true" dt2D="false" dtr="false" t="normal">'Макро'!AD$80</f>
        <v>10</v>
      </c>
      <c r="AM97" s="244" t="n">
        <f aca="false" ca="true" dt2D="false" dtr="false" t="normal">'Макро'!AE$80</f>
        <v>10</v>
      </c>
      <c r="AN97" s="244" t="n">
        <f aca="false" ca="true" dt2D="false" dtr="false" t="normal">'Макро'!AF$80</f>
        <v>10</v>
      </c>
      <c r="AO97" s="244" t="n">
        <f aca="false" ca="true" dt2D="false" dtr="false" t="normal">'Макро'!AG$80</f>
        <v>10</v>
      </c>
      <c r="AP97" s="244" t="n">
        <f aca="false" ca="true" dt2D="false" dtr="false" t="normal">'Макро'!AH$80</f>
        <v>10</v>
      </c>
      <c r="AQ97" s="244" t="n">
        <f aca="false" ca="true" dt2D="false" dtr="false" t="normal">'Макро'!AI$80</f>
        <v>10</v>
      </c>
      <c r="AR97" s="244" t="n">
        <f aca="false" ca="true" dt2D="false" dtr="false" t="normal">'Макро'!AJ$80</f>
        <v>10</v>
      </c>
      <c r="AS97" s="244" t="n">
        <f aca="false" ca="true" dt2D="false" dtr="false" t="normal">'Макро'!AK$80</f>
        <v>10</v>
      </c>
      <c r="AT97" s="244" t="n">
        <f aca="false" ca="true" dt2D="false" dtr="false" t="normal">'Макро'!AL$80</f>
        <v>10</v>
      </c>
      <c r="AU97" s="244" t="n">
        <f aca="false" ca="true" dt2D="false" dtr="false" t="normal">'Макро'!AM$80</f>
        <v>10</v>
      </c>
      <c r="AV97" s="244" t="n">
        <f aca="false" ca="true" dt2D="false" dtr="false" t="normal">'Макро'!AN$80</f>
        <v>10</v>
      </c>
      <c r="AW97" s="244" t="n">
        <f aca="false" ca="true" dt2D="false" dtr="false" t="normal">'Макро'!AO$80</f>
        <v>10</v>
      </c>
      <c r="AX97" s="244" t="n">
        <f aca="false" ca="true" dt2D="false" dtr="false" t="normal">'Макро'!AP$80</f>
        <v>10</v>
      </c>
      <c r="AY97" s="244" t="n">
        <f aca="false" ca="true" dt2D="false" dtr="false" t="normal">'Макро'!AQ$80</f>
        <v>10</v>
      </c>
      <c r="AZ97" s="244" t="n">
        <f aca="false" ca="true" dt2D="false" dtr="false" t="normal">'Макро'!AR$80</f>
        <v>10</v>
      </c>
      <c r="BA97" s="244" t="n">
        <f aca="false" ca="true" dt2D="false" dtr="false" t="normal">'Макро'!AS$80</f>
        <v>10</v>
      </c>
      <c r="BB97" s="244" t="n">
        <f aca="false" ca="true" dt2D="false" dtr="false" t="normal">'Макро'!AT$80</f>
        <v>10</v>
      </c>
      <c r="BC97" s="244" t="n">
        <f aca="false" ca="true" dt2D="false" dtr="false" t="normal">'Макро'!AU$80</f>
        <v>10</v>
      </c>
      <c r="BD97" s="244" t="n">
        <f aca="false" ca="true" dt2D="false" dtr="false" t="normal">'Макро'!AV$80</f>
        <v>10</v>
      </c>
      <c r="BE97" s="244" t="n">
        <f aca="false" ca="true" dt2D="false" dtr="false" t="normal">'Макро'!AW$80</f>
        <v>10</v>
      </c>
      <c r="BF97" s="244" t="n">
        <f aca="false" ca="true" dt2D="false" dtr="false" t="normal">'Макро'!AX$80</f>
        <v>10</v>
      </c>
      <c r="BG97" s="244" t="n">
        <f aca="false" ca="true" dt2D="false" dtr="false" t="normal">'Макро'!AY$80</f>
        <v>10</v>
      </c>
      <c r="BH97" s="244" t="n">
        <f aca="false" ca="true" dt2D="false" dtr="false" t="normal">'Макро'!AZ$80</f>
        <v>10</v>
      </c>
      <c r="BI97" s="244" t="n">
        <f aca="false" ca="true" dt2D="false" dtr="false" t="normal">'Макро'!BA$80</f>
        <v>10</v>
      </c>
      <c r="BJ97" s="244" t="n">
        <f aca="false" ca="true" dt2D="false" dtr="false" t="normal">'Макро'!BB$80</f>
        <v>10</v>
      </c>
      <c r="BK97" s="244" t="n">
        <f aca="false" ca="true" dt2D="false" dtr="false" t="normal">'Макро'!BC$80</f>
        <v>10</v>
      </c>
      <c r="BL97" s="244" t="n">
        <f aca="false" ca="true" dt2D="false" dtr="false" t="normal">'Макро'!BD$80</f>
        <v>10</v>
      </c>
      <c r="BM97" s="244" t="n">
        <f aca="false" ca="true" dt2D="false" dtr="false" t="normal">'Макро'!BE$80</f>
        <v>10</v>
      </c>
      <c r="BN97" s="244" t="n">
        <f aca="false" ca="true" dt2D="false" dtr="false" t="normal">'Макро'!BF$80</f>
        <v>10</v>
      </c>
      <c r="BO97" s="244" t="n">
        <f aca="false" ca="true" dt2D="false" dtr="false" t="normal">'Макро'!BG$80</f>
        <v>10</v>
      </c>
      <c r="BP97" s="244" t="n">
        <f aca="false" ca="true" dt2D="false" dtr="false" t="normal">'Макро'!BH$80</f>
        <v>10</v>
      </c>
      <c r="BQ97" s="244" t="n">
        <f aca="false" ca="true" dt2D="false" dtr="false" t="normal">'Макро'!BI$80</f>
        <v>10</v>
      </c>
      <c r="BR97" s="244" t="n">
        <f aca="false" ca="true" dt2D="false" dtr="false" t="normal">'Макро'!BJ$80</f>
        <v>10</v>
      </c>
      <c r="BS97" s="244" t="n">
        <f aca="false" ca="true" dt2D="false" dtr="false" t="normal">'Макро'!BK$80</f>
        <v>10</v>
      </c>
      <c r="BT97" s="244" t="n">
        <f aca="false" ca="true" dt2D="false" dtr="false" t="normal">'Макро'!BL$80</f>
        <v>10</v>
      </c>
    </row>
    <row hidden="true" ht="16.5" outlineLevel="2" r="98">
      <c r="D98" s="548" t="e">
        <f aca="false" ca="false" dt2D="false" dtr="false" t="normal">D97</f>
        <v>#N/A</v>
      </c>
      <c r="E98" s="548" t="e">
        <f aca="false" ca="false" dt2D="false" dtr="false" t="normal">E97</f>
        <v>#N/A</v>
      </c>
      <c r="F98" s="694" t="e">
        <f aca="false" ca="false" dt2D="false" dtr="false" t="normal">F97</f>
        <v>#N/A</v>
      </c>
      <c r="G98" s="694" t="n">
        <f aca="false" ca="false" dt2D="false" dtr="false" t="normal">G97</f>
        <v>0</v>
      </c>
      <c r="H98" s="655" t="n"/>
      <c r="I98" s="716" t="n"/>
      <c r="J98" s="716" t="n"/>
      <c r="L98" s="244" t="n"/>
      <c r="M98" s="244" t="n"/>
      <c r="N98" s="244" t="n"/>
      <c r="O98" s="244" t="n"/>
      <c r="P98" s="244" t="n"/>
      <c r="Q98" s="244" t="n"/>
      <c r="R98" s="244" t="n"/>
      <c r="S98" s="244" t="n"/>
      <c r="T98" s="244" t="n"/>
      <c r="U98" s="244" t="n"/>
      <c r="V98" s="244" t="n"/>
      <c r="W98" s="244" t="n"/>
      <c r="X98" s="244" t="n"/>
      <c r="Y98" s="244" t="n"/>
      <c r="Z98" s="244" t="n"/>
      <c r="AA98" s="244" t="n"/>
      <c r="AB98" s="244" t="n"/>
      <c r="AC98" s="244" t="n"/>
      <c r="AD98" s="244" t="n"/>
      <c r="AE98" s="244" t="n"/>
      <c r="AF98" s="244" t="n"/>
      <c r="AG98" s="244" t="n"/>
      <c r="AH98" s="244" t="n"/>
      <c r="AI98" s="244" t="n"/>
      <c r="AJ98" s="244" t="n"/>
      <c r="AK98" s="244" t="n"/>
      <c r="AL98" s="244" t="n"/>
      <c r="AM98" s="244" t="n"/>
      <c r="AN98" s="244" t="n"/>
      <c r="AO98" s="244" t="n"/>
      <c r="AP98" s="244" t="n"/>
      <c r="AQ98" s="244" t="n"/>
      <c r="AR98" s="244" t="n"/>
      <c r="AS98" s="244" t="n"/>
      <c r="AT98" s="244" t="n"/>
      <c r="AU98" s="244" t="n"/>
      <c r="AV98" s="244" t="n"/>
      <c r="AW98" s="244" t="n"/>
      <c r="AX98" s="244" t="n"/>
      <c r="AY98" s="244" t="n"/>
      <c r="AZ98" s="244" t="n"/>
      <c r="BA98" s="244" t="n"/>
      <c r="BB98" s="244" t="n"/>
      <c r="BC98" s="244" t="n"/>
      <c r="BD98" s="244" t="n"/>
      <c r="BE98" s="244" t="n"/>
      <c r="BF98" s="244" t="n"/>
      <c r="BG98" s="244" t="n"/>
      <c r="BH98" s="244" t="n"/>
      <c r="BI98" s="244" t="n"/>
      <c r="BJ98" s="244" t="n"/>
      <c r="BK98" s="244" t="n"/>
      <c r="BL98" s="244" t="n"/>
      <c r="BM98" s="244" t="n"/>
      <c r="BN98" s="244" t="n"/>
      <c r="BO98" s="244" t="n"/>
      <c r="BP98" s="244" t="n"/>
      <c r="BQ98" s="244" t="n"/>
      <c r="BR98" s="244" t="n"/>
      <c r="BS98" s="244" t="n"/>
      <c r="BT98" s="244" t="n"/>
    </row>
    <row customFormat="true" hidden="true" ht="16.5" outlineLevel="1" r="99" s="17">
      <c r="A99" s="482" t="s">
        <v>809</v>
      </c>
      <c r="B99" s="482" t="s">
        <v>810</v>
      </c>
      <c r="C99" s="542" t="s">
        <v>299</v>
      </c>
      <c r="D99" s="548" t="e">
        <f aca="false" ca="false" dt2D="false" dtr="false" t="normal">D98</f>
        <v>#N/A</v>
      </c>
      <c r="E99" s="541" t="e">
        <f aca="false" ca="false" dt2D="false" dtr="false" t="normal">E98</f>
        <v>#N/A</v>
      </c>
      <c r="F99" s="717" t="e">
        <f aca="false" ca="false" dt2D="false" dtr="false" t="normal">F98</f>
        <v>#N/A</v>
      </c>
      <c r="G99" s="717" t="n">
        <f aca="false" ca="false" dt2D="false" dtr="false" t="normal">G98</f>
        <v>0</v>
      </c>
      <c r="H99" s="718" t="n"/>
      <c r="I99" s="20" t="s">
        <v>447</v>
      </c>
      <c r="K99" s="719" t="n"/>
      <c r="L99" s="235" t="n">
        <f aca="false" ca="true" dt2D="false" dtr="false" t="normal">SUM(M99:BT99)</f>
        <v>0</v>
      </c>
      <c r="M99" s="572" t="n">
        <f aca="false" ca="true" dt2D="false" dtr="false" t="normal">SUMPRODUCT(M85:M90, M93:M98)*'Периоды'!L$42</f>
        <v>0</v>
      </c>
      <c r="N99" s="572" t="n">
        <f aca="false" ca="true" dt2D="false" dtr="false" t="normal">SUMPRODUCT(N85:N90, N93:N98)*'Периоды'!M$42</f>
        <v>0</v>
      </c>
      <c r="O99" s="572" t="n">
        <f aca="false" ca="true" dt2D="false" dtr="false" t="normal">SUMPRODUCT(O85:O90, O93:O98)*'Периоды'!N$42</f>
        <v>0</v>
      </c>
      <c r="P99" s="572" t="n">
        <f aca="false" ca="true" dt2D="false" dtr="false" t="normal">SUMPRODUCT(P85:P90, P93:P98)*'Периоды'!O$42</f>
        <v>0</v>
      </c>
      <c r="Q99" s="572" t="n">
        <f aca="false" ca="true" dt2D="false" dtr="false" t="normal">SUMPRODUCT(Q85:Q90, Q93:Q98)*'Периоды'!P$42</f>
        <v>0</v>
      </c>
      <c r="R99" s="572" t="n">
        <f aca="false" ca="true" dt2D="false" dtr="false" t="normal">SUMPRODUCT(R85:R90, R93:R98)*'Периоды'!Q$42</f>
        <v>0</v>
      </c>
      <c r="S99" s="572" t="n">
        <f aca="false" ca="true" dt2D="false" dtr="false" t="normal">SUMPRODUCT(S85:S90, S93:S98)*'Периоды'!R$42</f>
        <v>0</v>
      </c>
      <c r="T99" s="572" t="n">
        <f aca="false" ca="true" dt2D="false" dtr="false" t="normal">SUMPRODUCT(T85:T90, T93:T98)*'Периоды'!S$42</f>
        <v>0</v>
      </c>
      <c r="U99" s="572" t="n">
        <f aca="false" ca="true" dt2D="false" dtr="false" t="normal">SUMPRODUCT(U85:U90, U93:U98)*'Периоды'!T$42</f>
        <v>0</v>
      </c>
      <c r="V99" s="572" t="n">
        <f aca="false" ca="true" dt2D="false" dtr="false" t="normal">SUMPRODUCT(V85:V90, V93:V98)*'Периоды'!U$42</f>
        <v>0</v>
      </c>
      <c r="W99" s="572" t="n">
        <f aca="false" ca="true" dt2D="false" dtr="false" t="normal">SUMPRODUCT(W85:W90, W93:W98)*'Периоды'!V$42</f>
        <v>0</v>
      </c>
      <c r="X99" s="572" t="n">
        <f aca="false" ca="true" dt2D="false" dtr="false" t="normal">SUMPRODUCT(X85:X90, X93:X98)*'Периоды'!W$42</f>
        <v>0</v>
      </c>
      <c r="Y99" s="572" t="n">
        <f aca="false" ca="true" dt2D="false" dtr="false" t="normal">SUMPRODUCT(Y85:Y90, Y93:Y98)*'Периоды'!X$42</f>
        <v>0</v>
      </c>
      <c r="Z99" s="572" t="n">
        <f aca="false" ca="true" dt2D="false" dtr="false" t="normal">SUMPRODUCT(Z85:Z90, Z93:Z98)*'Периоды'!Y$42</f>
        <v>0</v>
      </c>
      <c r="AA99" s="572" t="n">
        <f aca="false" ca="true" dt2D="false" dtr="false" t="normal">SUMPRODUCT(AA85:AA90, AA93:AA98)*'Периоды'!Z$42</f>
        <v>0</v>
      </c>
      <c r="AB99" s="572" t="n">
        <f aca="false" ca="true" dt2D="false" dtr="false" t="normal">SUMPRODUCT(AB85:AB90, AB93:AB98)*'Периоды'!AA$42</f>
        <v>0</v>
      </c>
      <c r="AC99" s="572" t="n">
        <f aca="false" ca="true" dt2D="false" dtr="false" t="normal">SUMPRODUCT(AC85:AC90, AC93:AC98)*'Периоды'!AB$42</f>
        <v>0</v>
      </c>
      <c r="AD99" s="572" t="n">
        <f aca="false" ca="true" dt2D="false" dtr="false" t="normal">SUMPRODUCT(AD85:AD90, AD93:AD98)*'Периоды'!AC$42</f>
        <v>0</v>
      </c>
      <c r="AE99" s="572" t="n">
        <f aca="false" ca="true" dt2D="false" dtr="false" t="normal">SUMPRODUCT(AE85:AE90, AE93:AE98)*'Периоды'!AD$42</f>
        <v>0</v>
      </c>
      <c r="AF99" s="572" t="n">
        <f aca="false" ca="true" dt2D="false" dtr="false" t="normal">SUMPRODUCT(AF85:AF90, AF93:AF98)*'Периоды'!AE$42</f>
        <v>0</v>
      </c>
      <c r="AG99" s="572" t="n">
        <f aca="false" ca="true" dt2D="false" dtr="false" t="normal">SUMPRODUCT(AG85:AG90, AG93:AG98)*'Периоды'!AF$42</f>
        <v>0</v>
      </c>
      <c r="AH99" s="572" t="n">
        <f aca="false" ca="true" dt2D="false" dtr="false" t="normal">SUMPRODUCT(AH85:AH90, AH93:AH98)*'Периоды'!AG$42</f>
        <v>0</v>
      </c>
      <c r="AI99" s="572" t="n">
        <f aca="false" ca="true" dt2D="false" dtr="false" t="normal">SUMPRODUCT(AI85:AI90, AI93:AI98)*'Периоды'!AH$42</f>
        <v>0</v>
      </c>
      <c r="AJ99" s="572" t="n">
        <f aca="false" ca="true" dt2D="false" dtr="false" t="normal">SUMPRODUCT(AJ85:AJ90, AJ93:AJ98)*'Периоды'!AI$42</f>
        <v>0</v>
      </c>
      <c r="AK99" s="572" t="n">
        <f aca="false" ca="true" dt2D="false" dtr="false" t="normal">SUMPRODUCT(AK85:AK90, AK93:AK98)*'Периоды'!AJ$42</f>
        <v>0</v>
      </c>
      <c r="AL99" s="572" t="n">
        <f aca="false" ca="true" dt2D="false" dtr="false" t="normal">SUMPRODUCT(AL85:AL90, AL93:AL98)*'Периоды'!AK$42</f>
        <v>0</v>
      </c>
      <c r="AM99" s="572" t="n">
        <f aca="false" ca="true" dt2D="false" dtr="false" t="normal">SUMPRODUCT(AM85:AM90, AM93:AM98)*'Периоды'!AL$42</f>
        <v>0</v>
      </c>
      <c r="AN99" s="572" t="n">
        <f aca="false" ca="true" dt2D="false" dtr="false" t="normal">SUMPRODUCT(AN85:AN90, AN93:AN98)*'Периоды'!AM$42</f>
        <v>0</v>
      </c>
      <c r="AO99" s="572" t="n">
        <f aca="false" ca="true" dt2D="false" dtr="false" t="normal">SUMPRODUCT(AO85:AO90, AO93:AO98)*'Периоды'!AN$42</f>
        <v>0</v>
      </c>
      <c r="AP99" s="572" t="n">
        <f aca="false" ca="true" dt2D="false" dtr="false" t="normal">SUMPRODUCT(AP85:AP90, AP93:AP98)*'Периоды'!AO$42</f>
        <v>0</v>
      </c>
      <c r="AQ99" s="572" t="n">
        <f aca="false" ca="true" dt2D="false" dtr="false" t="normal">SUMPRODUCT(AQ85:AQ90, AQ93:AQ98)*'Периоды'!AP$42</f>
        <v>0</v>
      </c>
      <c r="AR99" s="572" t="n">
        <f aca="false" ca="true" dt2D="false" dtr="false" t="normal">SUMPRODUCT(AR85:AR90, AR93:AR98)*'Периоды'!AQ$42</f>
        <v>0</v>
      </c>
      <c r="AS99" s="572" t="n">
        <f aca="false" ca="true" dt2D="false" dtr="false" t="normal">SUMPRODUCT(AS85:AS90, AS93:AS98)*'Периоды'!AR$42</f>
        <v>0</v>
      </c>
      <c r="AT99" s="572" t="n">
        <f aca="false" ca="true" dt2D="false" dtr="false" t="normal">SUMPRODUCT(AT85:AT90, AT93:AT98)*'Периоды'!AS$42</f>
        <v>0</v>
      </c>
      <c r="AU99" s="572" t="n">
        <f aca="false" ca="true" dt2D="false" dtr="false" t="normal">SUMPRODUCT(AU85:AU90, AU93:AU98)*'Периоды'!AT$42</f>
        <v>0</v>
      </c>
      <c r="AV99" s="572" t="n">
        <f aca="false" ca="true" dt2D="false" dtr="false" t="normal">SUMPRODUCT(AV85:AV90, AV93:AV98)*'Периоды'!AU$42</f>
        <v>0</v>
      </c>
      <c r="AW99" s="572" t="n">
        <f aca="false" ca="true" dt2D="false" dtr="false" t="normal">SUMPRODUCT(AW85:AW90, AW93:AW98)*'Периоды'!AV$42</f>
        <v>0</v>
      </c>
      <c r="AX99" s="572" t="n">
        <f aca="false" ca="true" dt2D="false" dtr="false" t="normal">SUMPRODUCT(AX85:AX90, AX93:AX98)*'Периоды'!AW$42</f>
        <v>0</v>
      </c>
      <c r="AY99" s="572" t="n">
        <f aca="false" ca="true" dt2D="false" dtr="false" t="normal">SUMPRODUCT(AY85:AY90, AY93:AY98)*'Периоды'!AX$42</f>
        <v>0</v>
      </c>
      <c r="AZ99" s="572" t="n">
        <f aca="false" ca="true" dt2D="false" dtr="false" t="normal">SUMPRODUCT(AZ85:AZ90, AZ93:AZ98)*'Периоды'!AY$42</f>
        <v>0</v>
      </c>
      <c r="BA99" s="572" t="n">
        <f aca="false" ca="true" dt2D="false" dtr="false" t="normal">SUMPRODUCT(BA85:BA90, BA93:BA98)*'Периоды'!AZ$42</f>
        <v>0</v>
      </c>
      <c r="BB99" s="572" t="n">
        <f aca="false" ca="true" dt2D="false" dtr="false" t="normal">SUMPRODUCT(BB85:BB90, BB93:BB98)*'Периоды'!BA$42</f>
        <v>0</v>
      </c>
      <c r="BC99" s="572" t="n">
        <f aca="false" ca="true" dt2D="false" dtr="false" t="normal">SUMPRODUCT(BC85:BC90, BC93:BC98)*'Периоды'!BB$42</f>
        <v>0</v>
      </c>
      <c r="BD99" s="572" t="n">
        <f aca="false" ca="true" dt2D="false" dtr="false" t="normal">SUMPRODUCT(BD85:BD90, BD93:BD98)*'Периоды'!BC$42</f>
        <v>0</v>
      </c>
      <c r="BE99" s="572" t="n">
        <f aca="false" ca="true" dt2D="false" dtr="false" t="normal">SUMPRODUCT(BE85:BE90, BE93:BE98)*'Периоды'!BD$42</f>
        <v>0</v>
      </c>
      <c r="BF99" s="572" t="n">
        <f aca="false" ca="true" dt2D="false" dtr="false" t="normal">SUMPRODUCT(BF85:BF90, BF93:BF98)*'Периоды'!BE$42</f>
        <v>0</v>
      </c>
      <c r="BG99" s="572" t="n">
        <f aca="false" ca="true" dt2D="false" dtr="false" t="normal">SUMPRODUCT(BG85:BG90, BG93:BG98)*'Периоды'!BF$42</f>
        <v>0</v>
      </c>
      <c r="BH99" s="572" t="n">
        <f aca="false" ca="true" dt2D="false" dtr="false" t="normal">SUMPRODUCT(BH85:BH90, BH93:BH98)*'Периоды'!BG$42</f>
        <v>0</v>
      </c>
      <c r="BI99" s="572" t="n">
        <f aca="false" ca="true" dt2D="false" dtr="false" t="normal">SUMPRODUCT(BI85:BI90, BI93:BI98)*'Периоды'!BH$42</f>
        <v>0</v>
      </c>
      <c r="BJ99" s="572" t="n">
        <f aca="false" ca="true" dt2D="false" dtr="false" t="normal">SUMPRODUCT(BJ85:BJ90, BJ93:BJ98)*'Периоды'!BI$42</f>
        <v>0</v>
      </c>
      <c r="BK99" s="572" t="n">
        <f aca="false" ca="true" dt2D="false" dtr="false" t="normal">SUMPRODUCT(BK85:BK90, BK93:BK98)*'Периоды'!BJ$42</f>
        <v>0</v>
      </c>
      <c r="BL99" s="572" t="n">
        <f aca="false" ca="true" dt2D="false" dtr="false" t="normal">SUMPRODUCT(BL85:BL90, BL93:BL98)*'Периоды'!BK$42</f>
        <v>0</v>
      </c>
      <c r="BM99" s="572" t="n">
        <f aca="false" ca="true" dt2D="false" dtr="false" t="normal">SUMPRODUCT(BM85:BM90, BM93:BM98)*'Периоды'!BL$42</f>
        <v>0</v>
      </c>
      <c r="BN99" s="572" t="n">
        <f aca="false" ca="true" dt2D="false" dtr="false" t="normal">SUMPRODUCT(BN85:BN90, BN93:BN98)*'Периоды'!BM$42</f>
        <v>0</v>
      </c>
      <c r="BO99" s="572" t="n">
        <f aca="false" ca="true" dt2D="false" dtr="false" t="normal">SUMPRODUCT(BO85:BO90, BO93:BO98)*'Периоды'!BN$42</f>
        <v>0</v>
      </c>
      <c r="BP99" s="572" t="n">
        <f aca="false" ca="true" dt2D="false" dtr="false" t="normal">SUMPRODUCT(BP85:BP90, BP93:BP98)*'Периоды'!BO$42</f>
        <v>0</v>
      </c>
      <c r="BQ99" s="572" t="n">
        <f aca="false" ca="true" dt2D="false" dtr="false" t="normal">SUMPRODUCT(BQ85:BQ90, BQ93:BQ98)*'Периоды'!BP$42</f>
        <v>0</v>
      </c>
      <c r="BR99" s="572" t="n">
        <f aca="false" ca="true" dt2D="false" dtr="false" t="normal">SUMPRODUCT(BR85:BR90, BR93:BR98)*'Периоды'!BQ$42</f>
        <v>0</v>
      </c>
      <c r="BS99" s="572" t="n">
        <f aca="false" ca="true" dt2D="false" dtr="false" t="normal">SUMPRODUCT(BS85:BS90, BS93:BS98)*'Периоды'!BR$42</f>
        <v>0</v>
      </c>
      <c r="BT99" s="572" t="n">
        <f aca="false" ca="true" dt2D="false" dtr="false" t="normal">SUMPRODUCT(BT85:BT90, BT93:BT98)*'Периоды'!BS$42</f>
        <v>0</v>
      </c>
    </row>
    <row customFormat="true" hidden="true" ht="16.5" outlineLevel="1" r="100" s="17">
      <c r="A100" s="482" t="n"/>
      <c r="B100" s="482" t="n"/>
      <c r="C100" s="542" t="n"/>
      <c r="D100" s="548" t="e">
        <f aca="false" ca="false" dt2D="false" dtr="false" t="normal">D99</f>
        <v>#N/A</v>
      </c>
      <c r="E100" s="541" t="n"/>
      <c r="F100" s="717" t="n"/>
      <c r="G100" s="717" t="n"/>
      <c r="H100" s="718" t="n"/>
      <c r="I100" s="268" t="n"/>
      <c r="K100" s="719" t="n"/>
      <c r="L100" s="572" t="n"/>
      <c r="M100" s="572" t="n"/>
      <c r="N100" s="572" t="n"/>
      <c r="O100" s="572" t="n"/>
      <c r="P100" s="572" t="n"/>
      <c r="Q100" s="572" t="n"/>
      <c r="R100" s="572" t="n"/>
      <c r="S100" s="572" t="n"/>
      <c r="T100" s="572" t="n"/>
      <c r="U100" s="572" t="n"/>
      <c r="V100" s="572" t="n"/>
      <c r="W100" s="572" t="n"/>
      <c r="X100" s="572" t="n"/>
      <c r="Y100" s="572" t="n"/>
      <c r="Z100" s="572" t="n"/>
      <c r="AA100" s="572" t="n"/>
      <c r="AB100" s="572" t="n"/>
      <c r="AC100" s="572" t="n"/>
      <c r="AD100" s="572" t="n"/>
      <c r="AE100" s="572" t="n"/>
      <c r="AF100" s="572" t="n"/>
      <c r="AG100" s="572" t="n"/>
      <c r="AH100" s="572" t="n"/>
      <c r="AI100" s="572" t="n"/>
      <c r="AJ100" s="572" t="n"/>
      <c r="AK100" s="572" t="n"/>
      <c r="AL100" s="572" t="n"/>
      <c r="AM100" s="572" t="n"/>
      <c r="AN100" s="572" t="n"/>
      <c r="AO100" s="572" t="n"/>
      <c r="AP100" s="572" t="n"/>
      <c r="AQ100" s="572" t="n"/>
      <c r="AR100" s="572" t="n"/>
      <c r="AS100" s="572" t="n"/>
      <c r="AT100" s="572" t="n"/>
      <c r="AU100" s="572" t="n"/>
      <c r="AV100" s="572" t="n"/>
      <c r="AW100" s="572" t="n"/>
      <c r="AX100" s="572" t="n"/>
      <c r="AY100" s="572" t="n"/>
      <c r="AZ100" s="572" t="n"/>
      <c r="BA100" s="572" t="n"/>
      <c r="BB100" s="572" t="n"/>
      <c r="BC100" s="572" t="n"/>
      <c r="BD100" s="572" t="n"/>
      <c r="BE100" s="572" t="n"/>
      <c r="BF100" s="572" t="n"/>
      <c r="BG100" s="572" t="n"/>
      <c r="BH100" s="572" t="n"/>
      <c r="BI100" s="572" t="n"/>
      <c r="BJ100" s="572" t="n"/>
      <c r="BK100" s="572" t="n"/>
      <c r="BL100" s="572" t="n"/>
      <c r="BM100" s="572" t="n"/>
      <c r="BN100" s="572" t="n"/>
      <c r="BO100" s="572" t="n"/>
      <c r="BP100" s="572" t="n"/>
      <c r="BQ100" s="572" t="n"/>
      <c r="BR100" s="572" t="n"/>
      <c r="BS100" s="572" t="n"/>
      <c r="BT100" s="572" t="n"/>
    </row>
    <row customFormat="true" hidden="true" ht="16.5" outlineLevel="1" r="101" s="20">
      <c r="A101" s="482" t="s">
        <v>809</v>
      </c>
      <c r="B101" s="482" t="n"/>
      <c r="C101" s="706" t="n"/>
      <c r="D101" s="548" t="e">
        <f aca="false" ca="false" dt2D="false" dtr="false" t="normal">D100</f>
        <v>#N/A</v>
      </c>
      <c r="E101" s="548" t="e">
        <f aca="false" ca="false" dt2D="false" dtr="false" t="normal">E99</f>
        <v>#N/A</v>
      </c>
      <c r="F101" s="694" t="e">
        <f aca="false" ca="false" dt2D="false" dtr="false" t="normal">F99</f>
        <v>#N/A</v>
      </c>
      <c r="G101" s="694" t="n">
        <f aca="false" ca="false" dt2D="false" dtr="false" t="normal">G99</f>
        <v>0</v>
      </c>
      <c r="H101" s="695" t="n"/>
      <c r="I101" s="20" t="s">
        <v>810</v>
      </c>
      <c r="J101" s="1" t="n"/>
      <c r="K101" s="720" t="n">
        <f aca="false" ca="false" dt2D="false" dtr="false" t="normal">VLOOKUP(G101, 'Допущения'!$B$64:$H$72, 2, 0)</f>
        <v>0</v>
      </c>
      <c r="L101" s="235" t="n">
        <f aca="false" ca="true" dt2D="false" dtr="false" t="normal">SUM(M101:BT101)</f>
        <v>0</v>
      </c>
      <c r="M101" s="244" t="n">
        <f aca="false" ca="true" dt2D="false" dtr="false" t="normal">SUMIFS(M27:M100, $B27:$B100, $B$7)*$K101</f>
        <v>0</v>
      </c>
      <c r="N101" s="244" t="n">
        <f aca="false" ca="true" dt2D="false" dtr="false" t="normal">SUMIFS(N27:N100, $B27:$B100, $B$7)*$K101</f>
        <v>0</v>
      </c>
      <c r="O101" s="244" t="n">
        <f aca="false" ca="true" dt2D="false" dtr="false" t="normal">SUMIFS(O27:O100, $B27:$B100, $B$7)*$K101</f>
        <v>0</v>
      </c>
      <c r="P101" s="244" t="n">
        <f aca="false" ca="true" dt2D="false" dtr="false" t="normal">SUMIFS(P27:P100, $B27:$B100, $B$7)*$K101</f>
        <v>0</v>
      </c>
      <c r="Q101" s="244" t="n">
        <f aca="false" ca="true" dt2D="false" dtr="false" t="normal">SUMIFS(Q27:Q100, $B27:$B100, $B$7)*$K101</f>
        <v>0</v>
      </c>
      <c r="R101" s="244" t="n">
        <f aca="false" ca="true" dt2D="false" dtr="false" t="normal">SUMIFS(R27:R100, $B27:$B100, $B$7)*$K101</f>
        <v>0</v>
      </c>
      <c r="S101" s="244" t="n">
        <f aca="false" ca="true" dt2D="false" dtr="false" t="normal">SUMIFS(S27:S100, $B27:$B100, $B$7)*$K101</f>
        <v>0</v>
      </c>
      <c r="T101" s="244" t="n">
        <f aca="false" ca="true" dt2D="false" dtr="false" t="normal">SUMIFS(T27:T100, $B27:$B100, $B$7)*$K101</f>
        <v>0</v>
      </c>
      <c r="U101" s="244" t="n">
        <f aca="false" ca="true" dt2D="false" dtr="false" t="normal">SUMIFS(U27:U100, $B27:$B100, $B$7)*$K101</f>
        <v>0</v>
      </c>
      <c r="V101" s="244" t="n">
        <f aca="false" ca="true" dt2D="false" dtr="false" t="normal">SUMIFS(V27:V100, $B27:$B100, $B$7)*$K101</f>
        <v>0</v>
      </c>
      <c r="W101" s="244" t="n">
        <f aca="false" ca="true" dt2D="false" dtr="false" t="normal">SUMIFS(W27:W100, $B27:$B100, $B$7)*$K101</f>
        <v>0</v>
      </c>
      <c r="X101" s="244" t="n">
        <f aca="false" ca="true" dt2D="false" dtr="false" t="normal">SUMIFS(X27:X100, $B27:$B100, $B$7)*$K101</f>
        <v>0</v>
      </c>
      <c r="Y101" s="244" t="n">
        <f aca="false" ca="true" dt2D="false" dtr="false" t="normal">SUMIFS(Y27:Y100, $B27:$B100, $B$7)*$K101</f>
        <v>0</v>
      </c>
      <c r="Z101" s="244" t="n">
        <f aca="false" ca="true" dt2D="false" dtr="false" t="normal">SUMIFS(Z27:Z100, $B27:$B100, $B$7)*$K101</f>
        <v>0</v>
      </c>
      <c r="AA101" s="244" t="n">
        <f aca="false" ca="true" dt2D="false" dtr="false" t="normal">SUMIFS(AA27:AA100, $B27:$B100, $B$7)*$K101</f>
        <v>0</v>
      </c>
      <c r="AB101" s="244" t="n">
        <f aca="false" ca="true" dt2D="false" dtr="false" t="normal">SUMIFS(AB27:AB100, $B27:$B100, $B$7)*$K101</f>
        <v>0</v>
      </c>
      <c r="AC101" s="244" t="n">
        <f aca="false" ca="true" dt2D="false" dtr="false" t="normal">SUMIFS(AC27:AC100, $B27:$B100, $B$7)*$K101</f>
        <v>0</v>
      </c>
      <c r="AD101" s="244" t="n">
        <f aca="false" ca="true" dt2D="false" dtr="false" t="normal">SUMIFS(AD27:AD100, $B27:$B100, $B$7)*$K101</f>
        <v>0</v>
      </c>
      <c r="AE101" s="244" t="n">
        <f aca="false" ca="true" dt2D="false" dtr="false" t="normal">SUMIFS(AE27:AE100, $B27:$B100, $B$7)*$K101</f>
        <v>0</v>
      </c>
      <c r="AF101" s="244" t="n">
        <f aca="false" ca="true" dt2D="false" dtr="false" t="normal">SUMIFS(AF27:AF100, $B27:$B100, $B$7)*$K101</f>
        <v>0</v>
      </c>
      <c r="AG101" s="244" t="n">
        <f aca="false" ca="true" dt2D="false" dtr="false" t="normal">SUMIFS(AG27:AG100, $B27:$B100, $B$7)*$K101</f>
        <v>0</v>
      </c>
      <c r="AH101" s="244" t="n">
        <f aca="false" ca="true" dt2D="false" dtr="false" t="normal">SUMIFS(AH27:AH100, $B27:$B100, $B$7)*$K101</f>
        <v>0</v>
      </c>
      <c r="AI101" s="244" t="n">
        <f aca="false" ca="true" dt2D="false" dtr="false" t="normal">SUMIFS(AI27:AI100, $B27:$B100, $B$7)*$K101</f>
        <v>0</v>
      </c>
      <c r="AJ101" s="244" t="n">
        <f aca="false" ca="true" dt2D="false" dtr="false" t="normal">SUMIFS(AJ27:AJ100, $B27:$B100, $B$7)*$K101</f>
        <v>0</v>
      </c>
      <c r="AK101" s="244" t="n">
        <f aca="false" ca="true" dt2D="false" dtr="false" t="normal">SUMIFS(AK27:AK100, $B27:$B100, $B$7)*$K101</f>
        <v>0</v>
      </c>
      <c r="AL101" s="244" t="n">
        <f aca="false" ca="true" dt2D="false" dtr="false" t="normal">SUMIFS(AL27:AL100, $B27:$B100, $B$7)*$K101</f>
        <v>0</v>
      </c>
      <c r="AM101" s="244" t="n">
        <f aca="false" ca="true" dt2D="false" dtr="false" t="normal">SUMIFS(AM27:AM100, $B27:$B100, $B$7)*$K101</f>
        <v>0</v>
      </c>
      <c r="AN101" s="244" t="n">
        <f aca="false" ca="true" dt2D="false" dtr="false" t="normal">SUMIFS(AN27:AN100, $B27:$B100, $B$7)*$K101</f>
        <v>0</v>
      </c>
      <c r="AO101" s="244" t="n">
        <f aca="false" ca="true" dt2D="false" dtr="false" t="normal">SUMIFS(AO27:AO100, $B27:$B100, $B$7)*$K101</f>
        <v>0</v>
      </c>
      <c r="AP101" s="244" t="n">
        <f aca="false" ca="true" dt2D="false" dtr="false" t="normal">SUMIFS(AP27:AP100, $B27:$B100, $B$7)*$K101</f>
        <v>0</v>
      </c>
      <c r="AQ101" s="244" t="n">
        <f aca="false" ca="true" dt2D="false" dtr="false" t="normal">SUMIFS(AQ27:AQ100, $B27:$B100, $B$7)*$K101</f>
        <v>0</v>
      </c>
      <c r="AR101" s="244" t="n">
        <f aca="false" ca="true" dt2D="false" dtr="false" t="normal">SUMIFS(AR27:AR100, $B27:$B100, $B$7)*$K101</f>
        <v>0</v>
      </c>
      <c r="AS101" s="244" t="n">
        <f aca="false" ca="true" dt2D="false" dtr="false" t="normal">SUMIFS(AS27:AS100, $B27:$B100, $B$7)*$K101</f>
        <v>0</v>
      </c>
      <c r="AT101" s="244" t="n">
        <f aca="false" ca="true" dt2D="false" dtr="false" t="normal">SUMIFS(AT27:AT100, $B27:$B100, $B$7)*$K101</f>
        <v>0</v>
      </c>
      <c r="AU101" s="244" t="n">
        <f aca="false" ca="true" dt2D="false" dtr="false" t="normal">SUMIFS(AU27:AU100, $B27:$B100, $B$7)*$K101</f>
        <v>0</v>
      </c>
      <c r="AV101" s="244" t="n">
        <f aca="false" ca="true" dt2D="false" dtr="false" t="normal">SUMIFS(AV27:AV100, $B27:$B100, $B$7)*$K101</f>
        <v>0</v>
      </c>
      <c r="AW101" s="244" t="n">
        <f aca="false" ca="true" dt2D="false" dtr="false" t="normal">SUMIFS(AW27:AW100, $B27:$B100, $B$7)*$K101</f>
        <v>0</v>
      </c>
      <c r="AX101" s="244" t="n">
        <f aca="false" ca="true" dt2D="false" dtr="false" t="normal">SUMIFS(AX27:AX100, $B27:$B100, $B$7)*$K101</f>
        <v>0</v>
      </c>
      <c r="AY101" s="244" t="n">
        <f aca="false" ca="true" dt2D="false" dtr="false" t="normal">SUMIFS(AY27:AY100, $B27:$B100, $B$7)*$K101</f>
        <v>0</v>
      </c>
      <c r="AZ101" s="244" t="n">
        <f aca="false" ca="true" dt2D="false" dtr="false" t="normal">SUMIFS(AZ27:AZ100, $B27:$B100, $B$7)*$K101</f>
        <v>0</v>
      </c>
      <c r="BA101" s="244" t="n">
        <f aca="false" ca="true" dt2D="false" dtr="false" t="normal">SUMIFS(BA27:BA100, $B27:$B100, $B$7)*$K101</f>
        <v>0</v>
      </c>
      <c r="BB101" s="244" t="n">
        <f aca="false" ca="true" dt2D="false" dtr="false" t="normal">SUMIFS(BB27:BB100, $B27:$B100, $B$7)*$K101</f>
        <v>0</v>
      </c>
      <c r="BC101" s="244" t="n">
        <f aca="false" ca="true" dt2D="false" dtr="false" t="normal">SUMIFS(BC27:BC100, $B27:$B100, $B$7)*$K101</f>
        <v>0</v>
      </c>
      <c r="BD101" s="244" t="n">
        <f aca="false" ca="true" dt2D="false" dtr="false" t="normal">SUMIFS(BD27:BD100, $B27:$B100, $B$7)*$K101</f>
        <v>0</v>
      </c>
      <c r="BE101" s="244" t="n">
        <f aca="false" ca="true" dt2D="false" dtr="false" t="normal">SUMIFS(BE27:BE100, $B27:$B100, $B$7)*$K101</f>
        <v>0</v>
      </c>
      <c r="BF101" s="244" t="n">
        <f aca="false" ca="true" dt2D="false" dtr="false" t="normal">SUMIFS(BF27:BF100, $B27:$B100, $B$7)*$K101</f>
        <v>0</v>
      </c>
      <c r="BG101" s="244" t="n">
        <f aca="false" ca="true" dt2D="false" dtr="false" t="normal">SUMIFS(BG27:BG100, $B27:$B100, $B$7)*$K101</f>
        <v>0</v>
      </c>
      <c r="BH101" s="244" t="n">
        <f aca="false" ca="true" dt2D="false" dtr="false" t="normal">SUMIFS(BH27:BH100, $B27:$B100, $B$7)*$K101</f>
        <v>0</v>
      </c>
      <c r="BI101" s="244" t="n">
        <f aca="false" ca="true" dt2D="false" dtr="false" t="normal">SUMIFS(BI27:BI100, $B27:$B100, $B$7)*$K101</f>
        <v>0</v>
      </c>
      <c r="BJ101" s="244" t="n">
        <f aca="false" ca="true" dt2D="false" dtr="false" t="normal">SUMIFS(BJ27:BJ100, $B27:$B100, $B$7)*$K101</f>
        <v>0</v>
      </c>
      <c r="BK101" s="244" t="n">
        <f aca="false" ca="true" dt2D="false" dtr="false" t="normal">SUMIFS(BK27:BK100, $B27:$B100, $B$7)*$K101</f>
        <v>0</v>
      </c>
      <c r="BL101" s="244" t="n">
        <f aca="false" ca="true" dt2D="false" dtr="false" t="normal">SUMIFS(BL27:BL100, $B27:$B100, $B$7)*$K101</f>
        <v>0</v>
      </c>
      <c r="BM101" s="244" t="n">
        <f aca="false" ca="true" dt2D="false" dtr="false" t="normal">SUMIFS(BM27:BM100, $B27:$B100, $B$7)*$K101</f>
        <v>0</v>
      </c>
      <c r="BN101" s="244" t="n">
        <f aca="false" ca="true" dt2D="false" dtr="false" t="normal">SUMIFS(BN27:BN100, $B27:$B100, $B$7)*$K101</f>
        <v>0</v>
      </c>
      <c r="BO101" s="244" t="n">
        <f aca="false" ca="true" dt2D="false" dtr="false" t="normal">SUMIFS(BO27:BO100, $B27:$B100, $B$7)*$K101</f>
        <v>0</v>
      </c>
      <c r="BP101" s="244" t="n">
        <f aca="false" ca="true" dt2D="false" dtr="false" t="normal">SUMIFS(BP27:BP100, $B27:$B100, $B$7)*$K101</f>
        <v>0</v>
      </c>
      <c r="BQ101" s="244" t="n">
        <f aca="false" ca="true" dt2D="false" dtr="false" t="normal">SUMIFS(BQ27:BQ100, $B27:$B100, $B$7)*$K101</f>
        <v>0</v>
      </c>
      <c r="BR101" s="244" t="n">
        <f aca="false" ca="true" dt2D="false" dtr="false" t="normal">SUMIFS(BR27:BR100, $B27:$B100, $B$7)*$K101</f>
        <v>0</v>
      </c>
      <c r="BS101" s="244" t="n">
        <f aca="false" ca="true" dt2D="false" dtr="false" t="normal">SUMIFS(BS27:BS100, $B27:$B100, $B$7)*$K101</f>
        <v>0</v>
      </c>
      <c r="BT101" s="244" t="n">
        <f aca="false" ca="true" dt2D="false" dtr="false" t="normal">SUMIFS(BT27:BT100, $B27:$B100, $B$7)*$K101</f>
        <v>0</v>
      </c>
    </row>
    <row hidden="true" ht="16.5" outlineLevel="1" r="102">
      <c r="I102" s="20" t="n"/>
      <c r="L102" s="244" t="n"/>
      <c r="M102" s="572" t="n"/>
      <c r="N102" s="244" t="n"/>
      <c r="O102" s="244" t="n"/>
      <c r="P102" s="244" t="n"/>
      <c r="Q102" s="244" t="n"/>
      <c r="R102" s="244" t="n"/>
      <c r="S102" s="244" t="n"/>
      <c r="T102" s="244" t="n"/>
      <c r="U102" s="244" t="n"/>
      <c r="V102" s="244" t="n"/>
      <c r="W102" s="244" t="n"/>
      <c r="X102" s="244" t="n"/>
      <c r="Y102" s="244" t="n"/>
      <c r="Z102" s="244" t="n"/>
      <c r="AA102" s="244" t="n"/>
      <c r="AB102" s="244" t="n"/>
      <c r="AC102" s="244" t="n"/>
      <c r="AD102" s="244" t="n"/>
      <c r="AE102" s="244" t="n"/>
      <c r="AF102" s="244" t="n"/>
      <c r="AG102" s="244" t="n"/>
      <c r="AH102" s="244" t="n"/>
      <c r="AI102" s="244" t="n"/>
      <c r="AJ102" s="244" t="n"/>
      <c r="AK102" s="244" t="n"/>
      <c r="AL102" s="244" t="n"/>
      <c r="AM102" s="244" t="n"/>
      <c r="AN102" s="244" t="n"/>
      <c r="AO102" s="244" t="n"/>
      <c r="AP102" s="244" t="n"/>
      <c r="AQ102" s="244" t="n"/>
      <c r="AR102" s="244" t="n"/>
      <c r="AS102" s="244" t="n"/>
      <c r="AT102" s="244" t="n"/>
      <c r="AU102" s="244" t="n"/>
      <c r="AV102" s="244" t="n"/>
      <c r="AW102" s="244" t="n"/>
      <c r="AX102" s="244" t="n"/>
      <c r="AY102" s="244" t="n"/>
      <c r="AZ102" s="244" t="n"/>
      <c r="BA102" s="244" t="n"/>
      <c r="BB102" s="244" t="n"/>
      <c r="BC102" s="244" t="n"/>
      <c r="BD102" s="244" t="n"/>
      <c r="BE102" s="244" t="n"/>
      <c r="BF102" s="244" t="n"/>
      <c r="BG102" s="244" t="n"/>
      <c r="BH102" s="244" t="n"/>
      <c r="BI102" s="244" t="n"/>
      <c r="BJ102" s="244" t="n"/>
      <c r="BK102" s="244" t="n"/>
      <c r="BL102" s="244" t="n"/>
      <c r="BM102" s="244" t="n"/>
      <c r="BN102" s="244" t="n"/>
      <c r="BO102" s="244" t="n"/>
      <c r="BP102" s="244" t="n"/>
      <c r="BQ102" s="244" t="n"/>
      <c r="BR102" s="244" t="n"/>
      <c r="BS102" s="244" t="n"/>
      <c r="BT102" s="244" t="n"/>
    </row>
    <row outlineLevel="0" r="103">
      <c r="I103" s="429" t="s">
        <v>493</v>
      </c>
    </row>
    <row customFormat="true" ht="16.5" outlineLevel="0" r="104" s="100">
      <c r="A104" s="482" t="n"/>
      <c r="B104" s="482" t="n"/>
      <c r="C104" s="482" t="n"/>
      <c r="D104" s="482" t="n"/>
      <c r="E104" s="482" t="n"/>
      <c r="F104" s="482" t="n"/>
      <c r="G104" s="482" t="n"/>
      <c r="I104" s="436" t="s">
        <v>494</v>
      </c>
      <c r="J104" s="525" t="n"/>
      <c r="K104" s="525" t="n"/>
      <c r="L104" s="691" t="n"/>
      <c r="M104" s="692" t="n"/>
      <c r="N104" s="692" t="n"/>
      <c r="O104" s="692" t="n"/>
      <c r="P104" s="692" t="n"/>
      <c r="Q104" s="692" t="n"/>
      <c r="R104" s="692" t="n"/>
      <c r="S104" s="692" t="n"/>
      <c r="T104" s="692" t="n"/>
      <c r="U104" s="692" t="n"/>
      <c r="V104" s="692" t="n"/>
      <c r="W104" s="692" t="n"/>
      <c r="X104" s="692" t="n"/>
      <c r="Y104" s="692" t="n"/>
      <c r="Z104" s="692" t="n"/>
      <c r="AA104" s="692" t="n"/>
      <c r="AB104" s="692" t="n"/>
      <c r="AC104" s="692" t="n"/>
      <c r="AD104" s="692" t="n"/>
      <c r="AE104" s="692" t="n"/>
      <c r="AF104" s="692" t="n"/>
      <c r="AG104" s="693" t="n"/>
      <c r="AH104" s="692" t="n"/>
      <c r="AI104" s="692" t="n"/>
      <c r="AJ104" s="692" t="n"/>
      <c r="AK104" s="692" t="n"/>
      <c r="AL104" s="692" t="n"/>
      <c r="AM104" s="692" t="n"/>
      <c r="AN104" s="692" t="n"/>
      <c r="AO104" s="692" t="n"/>
      <c r="AP104" s="692" t="n"/>
      <c r="AQ104" s="692" t="n"/>
      <c r="AR104" s="692" t="n"/>
      <c r="AS104" s="692" t="n"/>
      <c r="AT104" s="692" t="n"/>
      <c r="AU104" s="692" t="n"/>
      <c r="AV104" s="692" t="n"/>
      <c r="AW104" s="692" t="n"/>
      <c r="AX104" s="692" t="n"/>
      <c r="AY104" s="692" t="n"/>
      <c r="AZ104" s="692" t="n"/>
      <c r="BA104" s="692" t="n"/>
      <c r="BB104" s="692" t="n"/>
      <c r="BC104" s="692" t="n"/>
      <c r="BD104" s="692" t="n"/>
      <c r="BE104" s="692" t="n"/>
      <c r="BF104" s="692" t="n"/>
      <c r="BG104" s="692" t="n"/>
      <c r="BH104" s="692" t="n"/>
      <c r="BI104" s="692" t="n"/>
      <c r="BJ104" s="692" t="n"/>
      <c r="BK104" s="692" t="n"/>
      <c r="BL104" s="692" t="n"/>
      <c r="BM104" s="692" t="n"/>
      <c r="BN104" s="692" t="n"/>
      <c r="BO104" s="692" t="n"/>
      <c r="BP104" s="692" t="n"/>
      <c r="BQ104" s="692" t="n"/>
      <c r="BR104" s="692" t="n"/>
      <c r="BS104" s="692" t="n"/>
      <c r="BT104" s="692" t="n"/>
    </row>
    <row customFormat="true" ht="16.5" outlineLevel="0" r="105" s="100">
      <c r="A105" s="482" t="n"/>
      <c r="B105" s="482" t="n"/>
      <c r="C105" s="482" t="n"/>
      <c r="D105" s="482" t="n"/>
      <c r="E105" s="482" t="n"/>
      <c r="F105" s="482" t="n"/>
      <c r="G105" s="482" t="n"/>
      <c r="I105" s="436" t="n"/>
      <c r="J105" s="525" t="n"/>
      <c r="K105" s="525" t="n"/>
      <c r="L105" s="691" t="n"/>
      <c r="M105" s="692" t="n"/>
      <c r="N105" s="692" t="n"/>
      <c r="O105" s="692" t="n"/>
      <c r="P105" s="692" t="n"/>
      <c r="Q105" s="692" t="n"/>
      <c r="R105" s="692" t="n"/>
      <c r="S105" s="692" t="n"/>
      <c r="T105" s="692" t="n"/>
      <c r="U105" s="692" t="n"/>
      <c r="V105" s="692" t="n"/>
      <c r="W105" s="692" t="n"/>
      <c r="X105" s="692" t="n"/>
      <c r="Y105" s="692" t="n"/>
      <c r="Z105" s="692" t="n"/>
      <c r="AA105" s="692" t="n"/>
      <c r="AB105" s="692" t="n"/>
      <c r="AC105" s="692" t="n"/>
      <c r="AD105" s="692" t="n"/>
      <c r="AE105" s="692" t="n"/>
      <c r="AF105" s="692" t="n"/>
      <c r="AG105" s="693" t="n"/>
      <c r="AH105" s="692" t="n"/>
      <c r="AI105" s="692" t="n"/>
      <c r="AJ105" s="692" t="n"/>
      <c r="AK105" s="692" t="n"/>
      <c r="AL105" s="692" t="n"/>
      <c r="AM105" s="692" t="n"/>
      <c r="AN105" s="692" t="n"/>
      <c r="AO105" s="692" t="n"/>
      <c r="AP105" s="692" t="n"/>
      <c r="AQ105" s="692" t="n"/>
      <c r="AR105" s="692" t="n"/>
      <c r="AS105" s="692" t="n"/>
      <c r="AT105" s="692" t="n"/>
      <c r="AU105" s="692" t="n"/>
      <c r="AV105" s="692" t="n"/>
      <c r="AW105" s="692" t="n"/>
      <c r="AX105" s="692" t="n"/>
      <c r="AY105" s="692" t="n"/>
      <c r="AZ105" s="692" t="n"/>
      <c r="BA105" s="692" t="n"/>
      <c r="BB105" s="692" t="n"/>
      <c r="BC105" s="692" t="n"/>
      <c r="BD105" s="692" t="n"/>
      <c r="BE105" s="692" t="n"/>
      <c r="BF105" s="692" t="n"/>
      <c r="BG105" s="692" t="n"/>
      <c r="BH105" s="692" t="n"/>
      <c r="BI105" s="692" t="n"/>
      <c r="BJ105" s="692" t="n"/>
      <c r="BK105" s="692" t="n"/>
      <c r="BL105" s="692" t="n"/>
      <c r="BM105" s="692" t="n"/>
      <c r="BN105" s="692" t="n"/>
      <c r="BO105" s="692" t="n"/>
      <c r="BP105" s="692" t="n"/>
      <c r="BQ105" s="692" t="n"/>
      <c r="BR105" s="692" t="n"/>
      <c r="BS105" s="692" t="n"/>
      <c r="BT105" s="692" t="n"/>
    </row>
    <row ht="18.75" outlineLevel="0" r="106">
      <c r="A106" s="374" t="n"/>
      <c r="B106" s="374" t="n"/>
      <c r="C106" s="374" t="n">
        <v>1</v>
      </c>
      <c r="D106" s="374" t="e">
        <f aca="false" ca="false" dt2D="false" dtr="false" t="normal">J106</f>
        <v>#N/A</v>
      </c>
      <c r="E106" s="374" t="e">
        <f aca="false" ca="false" dt2D="false" dtr="false" t="normal">VLOOKUP(I106, 'ТехЛист'!$L:$N, 3, 0)</f>
        <v>#N/A</v>
      </c>
      <c r="F106" s="374" t="e">
        <f aca="false" ca="false" dt2D="false" dtr="false" t="normal">K106</f>
        <v>#N/A</v>
      </c>
      <c r="G106" s="374" t="n">
        <f aca="false" ca="false" dt2D="false" dtr="false" t="normal">I106</f>
        <v>0</v>
      </c>
      <c r="H106" s="520" t="s">
        <v>177</v>
      </c>
      <c r="I106" s="416" t="n"/>
      <c r="J106" s="417" t="e">
        <f aca="false" ca="false" dt2D="false" dtr="false" t="normal">VLOOKUP(I106, 'Допущения'!$B$8:$E$15, 4, 0)</f>
        <v>#N/A</v>
      </c>
      <c r="K106" s="418" t="e">
        <f aca="false" ca="false" dt2D="false" dtr="false" t="normal">VLOOKUP(I106, 'ТехЛист'!$L:$M, 2, 0)</f>
        <v>#N/A</v>
      </c>
      <c r="L106" s="418" t="n"/>
      <c r="M106" s="418" t="n"/>
      <c r="N106" s="418" t="n"/>
      <c r="O106" s="418" t="n"/>
      <c r="P106" s="418" t="n"/>
      <c r="Q106" s="418" t="n"/>
      <c r="R106" s="418" t="n"/>
      <c r="S106" s="418" t="n"/>
      <c r="T106" s="418" t="n"/>
      <c r="U106" s="418" t="n"/>
      <c r="V106" s="418" t="n"/>
      <c r="W106" s="418" t="n"/>
      <c r="X106" s="418" t="n"/>
      <c r="Y106" s="418" t="n"/>
      <c r="Z106" s="418" t="n"/>
      <c r="AA106" s="418" t="n"/>
      <c r="AB106" s="418" t="n"/>
      <c r="AC106" s="418" t="n"/>
      <c r="AD106" s="418" t="n"/>
      <c r="AE106" s="418" t="n"/>
      <c r="AF106" s="418" t="n"/>
      <c r="AG106" s="418" t="n"/>
      <c r="AH106" s="418" t="n"/>
      <c r="AI106" s="418" t="n"/>
      <c r="AJ106" s="418" t="n"/>
      <c r="AK106" s="418" t="n"/>
      <c r="AL106" s="418" t="n"/>
      <c r="AM106" s="418" t="n"/>
      <c r="AN106" s="418" t="n"/>
      <c r="AO106" s="418" t="n"/>
      <c r="AP106" s="418" t="n"/>
      <c r="AQ106" s="418" t="n"/>
      <c r="AR106" s="418" t="n"/>
      <c r="AS106" s="418" t="n"/>
      <c r="AT106" s="418" t="n"/>
      <c r="AU106" s="418" t="n"/>
      <c r="AV106" s="418" t="n"/>
      <c r="AW106" s="418" t="n"/>
      <c r="AX106" s="418" t="n"/>
      <c r="AY106" s="418" t="n"/>
      <c r="AZ106" s="418" t="n"/>
      <c r="BA106" s="418" t="n"/>
      <c r="BB106" s="418" t="n"/>
      <c r="BC106" s="418" t="n"/>
      <c r="BD106" s="418" t="n"/>
      <c r="BE106" s="418" t="n"/>
      <c r="BF106" s="418" t="n"/>
      <c r="BG106" s="418" t="n"/>
      <c r="BH106" s="418" t="n"/>
      <c r="BI106" s="418" t="n"/>
      <c r="BJ106" s="418" t="n"/>
      <c r="BK106" s="418" t="n"/>
      <c r="BL106" s="418" t="n"/>
      <c r="BM106" s="418" t="n"/>
      <c r="BN106" s="418" t="n"/>
      <c r="BO106" s="418" t="n"/>
      <c r="BP106" s="418" t="n"/>
      <c r="BQ106" s="418" t="n"/>
      <c r="BR106" s="418" t="n"/>
      <c r="BS106" s="418" t="n"/>
      <c r="BT106" s="418" t="n"/>
    </row>
    <row hidden="true" ht="33" outlineLevel="1" r="107">
      <c r="D107" s="548" t="e">
        <f aca="false" ca="false" dt2D="false" dtr="false" t="normal">D106</f>
        <v>#N/A</v>
      </c>
      <c r="E107" s="548" t="e">
        <f aca="false" ca="false" dt2D="false" dtr="false" t="normal">E106</f>
        <v>#N/A</v>
      </c>
      <c r="F107" s="694" t="e">
        <f aca="false" ca="false" dt2D="false" dtr="false" t="normal">F106</f>
        <v>#N/A</v>
      </c>
      <c r="G107" s="694" t="n">
        <f aca="false" ca="false" dt2D="false" dtr="false" t="normal">G106</f>
        <v>0</v>
      </c>
      <c r="H107" s="695" t="n"/>
      <c r="I107" s="268" t="s">
        <v>812</v>
      </c>
      <c r="L107" s="235" t="n"/>
      <c r="M107" s="235" t="n"/>
      <c r="N107" s="235" t="n"/>
      <c r="O107" s="235" t="n"/>
      <c r="P107" s="235" t="n"/>
      <c r="Q107" s="235" t="n"/>
      <c r="R107" s="235" t="n"/>
      <c r="S107" s="235" t="n"/>
      <c r="T107" s="235" t="n"/>
      <c r="U107" s="235" t="n"/>
      <c r="V107" s="235" t="n"/>
      <c r="W107" s="235" t="n"/>
      <c r="X107" s="235" t="n"/>
      <c r="Y107" s="235" t="n"/>
      <c r="Z107" s="235" t="n"/>
      <c r="AA107" s="235" t="n"/>
      <c r="AB107" s="235" t="n"/>
      <c r="AC107" s="235" t="n"/>
      <c r="AD107" s="235" t="n"/>
      <c r="AE107" s="235" t="n"/>
      <c r="AF107" s="235" t="n"/>
      <c r="AG107" s="235" t="n"/>
      <c r="AH107" s="235" t="n"/>
      <c r="AI107" s="235" t="n"/>
      <c r="AJ107" s="235" t="n"/>
      <c r="AK107" s="235" t="n"/>
      <c r="AL107" s="235" t="n"/>
      <c r="AM107" s="235" t="n"/>
      <c r="AN107" s="235" t="n"/>
      <c r="AO107" s="235" t="n"/>
      <c r="AP107" s="235" t="n"/>
      <c r="AQ107" s="235" t="n"/>
      <c r="AR107" s="235" t="n"/>
      <c r="AS107" s="235" t="n"/>
      <c r="AT107" s="235" t="n"/>
      <c r="AU107" s="235" t="n"/>
      <c r="AV107" s="235" t="n"/>
      <c r="AW107" s="235" t="n"/>
      <c r="AX107" s="235" t="n"/>
      <c r="AY107" s="235" t="n"/>
      <c r="AZ107" s="235" t="n"/>
      <c r="BA107" s="235" t="n"/>
      <c r="BB107" s="235" t="n"/>
      <c r="BC107" s="235" t="n"/>
      <c r="BD107" s="235" t="n"/>
      <c r="BE107" s="235" t="n"/>
      <c r="BF107" s="235" t="n"/>
      <c r="BG107" s="235" t="n"/>
      <c r="BH107" s="235" t="n"/>
      <c r="BI107" s="235" t="n"/>
      <c r="BJ107" s="235" t="n"/>
      <c r="BK107" s="235" t="n"/>
      <c r="BL107" s="235" t="n"/>
      <c r="BM107" s="235" t="n"/>
      <c r="BN107" s="235" t="n"/>
      <c r="BO107" s="235" t="n"/>
      <c r="BP107" s="235" t="n"/>
      <c r="BQ107" s="235" t="n"/>
      <c r="BR107" s="235" t="n"/>
      <c r="BS107" s="235" t="n"/>
      <c r="BT107" s="235" t="n"/>
    </row>
    <row customFormat="true" hidden="true" ht="16.5" outlineLevel="2" r="108" s="431">
      <c r="A108" s="562" t="n"/>
      <c r="B108" s="562" t="n"/>
      <c r="C108" s="562" t="n"/>
      <c r="D108" s="696" t="e">
        <f aca="false" ca="false" dt2D="false" dtr="false" t="normal">D107</f>
        <v>#N/A</v>
      </c>
      <c r="E108" s="696" t="e">
        <f aca="false" ca="false" dt2D="false" dtr="false" t="normal">E107</f>
        <v>#N/A</v>
      </c>
      <c r="F108" s="697" t="e">
        <f aca="false" ca="false" dt2D="false" dtr="false" t="normal">F107</f>
        <v>#N/A</v>
      </c>
      <c r="G108" s="697" t="n">
        <f aca="false" ca="false" dt2D="false" dtr="false" t="normal">G107</f>
        <v>0</v>
      </c>
      <c r="H108" s="698" t="n"/>
      <c r="I108" s="699" t="s">
        <v>813</v>
      </c>
      <c r="K108" s="565" t="n"/>
      <c r="L108" s="464" t="s">
        <v>814</v>
      </c>
      <c r="M108" s="565" t="n">
        <f aca="false" ca="false" dt2D="false" dtr="false" t="normal">$K108</f>
        <v>0</v>
      </c>
      <c r="N108" s="565" t="n">
        <f aca="false" ca="false" dt2D="false" dtr="false" t="normal">$K108</f>
        <v>0</v>
      </c>
      <c r="O108" s="565" t="n">
        <f aca="false" ca="false" dt2D="false" dtr="false" t="normal">$K108</f>
        <v>0</v>
      </c>
      <c r="P108" s="565" t="n">
        <f aca="false" ca="false" dt2D="false" dtr="false" t="normal">$K108</f>
        <v>0</v>
      </c>
      <c r="Q108" s="565" t="n">
        <f aca="false" ca="false" dt2D="false" dtr="false" t="normal">$K108</f>
        <v>0</v>
      </c>
      <c r="R108" s="565" t="n">
        <f aca="false" ca="false" dt2D="false" dtr="false" t="normal">$K108</f>
        <v>0</v>
      </c>
      <c r="S108" s="565" t="n">
        <f aca="false" ca="false" dt2D="false" dtr="false" t="normal">$K108</f>
        <v>0</v>
      </c>
      <c r="T108" s="565" t="n">
        <f aca="false" ca="false" dt2D="false" dtr="false" t="normal">$K108</f>
        <v>0</v>
      </c>
      <c r="U108" s="565" t="n">
        <f aca="false" ca="false" dt2D="false" dtr="false" t="normal">$K108</f>
        <v>0</v>
      </c>
      <c r="V108" s="565" t="n">
        <f aca="false" ca="false" dt2D="false" dtr="false" t="normal">$K108</f>
        <v>0</v>
      </c>
      <c r="W108" s="565" t="n">
        <f aca="false" ca="false" dt2D="false" dtr="false" t="normal">$K108</f>
        <v>0</v>
      </c>
      <c r="X108" s="565" t="n">
        <f aca="false" ca="false" dt2D="false" dtr="false" t="normal">$K108</f>
        <v>0</v>
      </c>
      <c r="Y108" s="565" t="n">
        <f aca="false" ca="false" dt2D="false" dtr="false" t="normal">$K108</f>
        <v>0</v>
      </c>
      <c r="Z108" s="565" t="n">
        <f aca="false" ca="false" dt2D="false" dtr="false" t="normal">$K108</f>
        <v>0</v>
      </c>
      <c r="AA108" s="565" t="n">
        <f aca="false" ca="false" dt2D="false" dtr="false" t="normal">$K108</f>
        <v>0</v>
      </c>
      <c r="AB108" s="565" t="n">
        <f aca="false" ca="false" dt2D="false" dtr="false" t="normal">$K108</f>
        <v>0</v>
      </c>
      <c r="AC108" s="565" t="n">
        <f aca="false" ca="false" dt2D="false" dtr="false" t="normal">$K108</f>
        <v>0</v>
      </c>
      <c r="AD108" s="565" t="n">
        <f aca="false" ca="false" dt2D="false" dtr="false" t="normal">$K108</f>
        <v>0</v>
      </c>
      <c r="AE108" s="565" t="n">
        <f aca="false" ca="false" dt2D="false" dtr="false" t="normal">$K108</f>
        <v>0</v>
      </c>
      <c r="AF108" s="565" t="n">
        <f aca="false" ca="false" dt2D="false" dtr="false" t="normal">$K108</f>
        <v>0</v>
      </c>
      <c r="AG108" s="565" t="n">
        <f aca="false" ca="false" dt2D="false" dtr="false" t="normal">$K108</f>
        <v>0</v>
      </c>
      <c r="AH108" s="565" t="n">
        <f aca="false" ca="false" dt2D="false" dtr="false" t="normal">$K108</f>
        <v>0</v>
      </c>
      <c r="AI108" s="565" t="n">
        <f aca="false" ca="false" dt2D="false" dtr="false" t="normal">$K108</f>
        <v>0</v>
      </c>
      <c r="AJ108" s="565" t="n">
        <f aca="false" ca="false" dt2D="false" dtr="false" t="normal">$K108</f>
        <v>0</v>
      </c>
      <c r="AK108" s="565" t="n">
        <f aca="false" ca="false" dt2D="false" dtr="false" t="normal">$K108</f>
        <v>0</v>
      </c>
      <c r="AL108" s="565" t="n">
        <f aca="false" ca="false" dt2D="false" dtr="false" t="normal">$K108</f>
        <v>0</v>
      </c>
      <c r="AM108" s="565" t="n">
        <f aca="false" ca="false" dt2D="false" dtr="false" t="normal">$K108</f>
        <v>0</v>
      </c>
      <c r="AN108" s="565" t="n">
        <f aca="false" ca="false" dt2D="false" dtr="false" t="normal">$K108</f>
        <v>0</v>
      </c>
      <c r="AO108" s="565" t="n">
        <f aca="false" ca="false" dt2D="false" dtr="false" t="normal">$K108</f>
        <v>0</v>
      </c>
      <c r="AP108" s="565" t="n">
        <f aca="false" ca="false" dt2D="false" dtr="false" t="normal">$K108</f>
        <v>0</v>
      </c>
      <c r="AQ108" s="565" t="n">
        <f aca="false" ca="false" dt2D="false" dtr="false" t="normal">$K108</f>
        <v>0</v>
      </c>
      <c r="AR108" s="565" t="n">
        <f aca="false" ca="false" dt2D="false" dtr="false" t="normal">$K108</f>
        <v>0</v>
      </c>
      <c r="AS108" s="565" t="n">
        <f aca="false" ca="false" dt2D="false" dtr="false" t="normal">$K108</f>
        <v>0</v>
      </c>
      <c r="AT108" s="565" t="n">
        <f aca="false" ca="false" dt2D="false" dtr="false" t="normal">$K108</f>
        <v>0</v>
      </c>
      <c r="AU108" s="565" t="n">
        <f aca="false" ca="false" dt2D="false" dtr="false" t="normal">$K108</f>
        <v>0</v>
      </c>
      <c r="AV108" s="565" t="n">
        <f aca="false" ca="false" dt2D="false" dtr="false" t="normal">$K108</f>
        <v>0</v>
      </c>
      <c r="AW108" s="565" t="n">
        <f aca="false" ca="false" dt2D="false" dtr="false" t="normal">$K108</f>
        <v>0</v>
      </c>
      <c r="AX108" s="565" t="n">
        <f aca="false" ca="false" dt2D="false" dtr="false" t="normal">$K108</f>
        <v>0</v>
      </c>
      <c r="AY108" s="565" t="n">
        <f aca="false" ca="false" dt2D="false" dtr="false" t="normal">$K108</f>
        <v>0</v>
      </c>
      <c r="AZ108" s="565" t="n">
        <f aca="false" ca="false" dt2D="false" dtr="false" t="normal">$K108</f>
        <v>0</v>
      </c>
      <c r="BA108" s="565" t="n">
        <f aca="false" ca="false" dt2D="false" dtr="false" t="normal">$K108</f>
        <v>0</v>
      </c>
      <c r="BB108" s="565" t="n">
        <f aca="false" ca="false" dt2D="false" dtr="false" t="normal">$K108</f>
        <v>0</v>
      </c>
      <c r="BC108" s="565" t="n">
        <f aca="false" ca="false" dt2D="false" dtr="false" t="normal">$K108</f>
        <v>0</v>
      </c>
      <c r="BD108" s="565" t="n">
        <f aca="false" ca="false" dt2D="false" dtr="false" t="normal">$K108</f>
        <v>0</v>
      </c>
      <c r="BE108" s="565" t="n">
        <f aca="false" ca="false" dt2D="false" dtr="false" t="normal">$K108</f>
        <v>0</v>
      </c>
      <c r="BF108" s="565" t="n">
        <f aca="false" ca="false" dt2D="false" dtr="false" t="normal">$K108</f>
        <v>0</v>
      </c>
      <c r="BG108" s="565" t="n">
        <f aca="false" ca="false" dt2D="false" dtr="false" t="normal">$K108</f>
        <v>0</v>
      </c>
      <c r="BH108" s="565" t="n">
        <f aca="false" ca="false" dt2D="false" dtr="false" t="normal">$K108</f>
        <v>0</v>
      </c>
      <c r="BI108" s="565" t="n">
        <f aca="false" ca="false" dt2D="false" dtr="false" t="normal">$K108</f>
        <v>0</v>
      </c>
      <c r="BJ108" s="565" t="n">
        <f aca="false" ca="false" dt2D="false" dtr="false" t="normal">$K108</f>
        <v>0</v>
      </c>
      <c r="BK108" s="565" t="n">
        <f aca="false" ca="false" dt2D="false" dtr="false" t="normal">$K108</f>
        <v>0</v>
      </c>
      <c r="BL108" s="565" t="n">
        <f aca="false" ca="false" dt2D="false" dtr="false" t="normal">$K108</f>
        <v>0</v>
      </c>
      <c r="BM108" s="565" t="n">
        <f aca="false" ca="false" dt2D="false" dtr="false" t="normal">$K108</f>
        <v>0</v>
      </c>
      <c r="BN108" s="565" t="n">
        <f aca="false" ca="false" dt2D="false" dtr="false" t="normal">$K108</f>
        <v>0</v>
      </c>
      <c r="BO108" s="565" t="n">
        <f aca="false" ca="false" dt2D="false" dtr="false" t="normal">$K108</f>
        <v>0</v>
      </c>
      <c r="BP108" s="565" t="n">
        <f aca="false" ca="false" dt2D="false" dtr="false" t="normal">$K108</f>
        <v>0</v>
      </c>
      <c r="BQ108" s="565" t="n">
        <f aca="false" ca="false" dt2D="false" dtr="false" t="normal">$K108</f>
        <v>0</v>
      </c>
      <c r="BR108" s="565" t="n">
        <f aca="false" ca="false" dt2D="false" dtr="false" t="normal">$K108</f>
        <v>0</v>
      </c>
      <c r="BS108" s="565" t="n">
        <f aca="false" ca="false" dt2D="false" dtr="false" t="normal">$K108</f>
        <v>0</v>
      </c>
      <c r="BT108" s="565" t="n">
        <f aca="false" ca="false" dt2D="false" dtr="false" t="normal">$K108</f>
        <v>0</v>
      </c>
    </row>
    <row hidden="true" ht="16.5" outlineLevel="2" r="109">
      <c r="D109" s="548" t="e">
        <f aca="false" ca="false" dt2D="false" dtr="false" t="normal">D108</f>
        <v>#N/A</v>
      </c>
      <c r="E109" s="548" t="e">
        <f aca="false" ca="false" dt2D="false" dtr="false" t="normal">E108</f>
        <v>#N/A</v>
      </c>
      <c r="F109" s="694" t="e">
        <f aca="false" ca="false" dt2D="false" dtr="false" t="normal">F108</f>
        <v>#N/A</v>
      </c>
      <c r="G109" s="694" t="n">
        <f aca="false" ca="false" dt2D="false" dtr="false" t="normal">G108</f>
        <v>0</v>
      </c>
      <c r="H109" s="695" t="n"/>
      <c r="I109" s="153" t="s">
        <v>815</v>
      </c>
      <c r="L109" s="700" t="s">
        <v>816</v>
      </c>
      <c r="M109" s="568" t="n">
        <f aca="false" ca="true" dt2D="false" dtr="false" t="normal">SUMIFS('Выручка'!M:M, 'Выручка'!$G:$G, $G109)</f>
        <v>0</v>
      </c>
      <c r="N109" s="568" t="n">
        <f aca="false" ca="true" dt2D="false" dtr="false" t="normal">SUMIFS('Выручка'!N:N, 'Выручка'!$G:$G, $G109)</f>
        <v>0</v>
      </c>
      <c r="O109" s="568" t="n">
        <f aca="false" ca="true" dt2D="false" dtr="false" t="normal">SUMIFS('Выручка'!O:O, 'Выручка'!$G:$G, $G109)</f>
        <v>0</v>
      </c>
      <c r="P109" s="568" t="n">
        <f aca="false" ca="true" dt2D="false" dtr="false" t="normal">SUMIFS('Выручка'!P:P, 'Выручка'!$G:$G, $G109)</f>
        <v>0</v>
      </c>
      <c r="Q109" s="568" t="n">
        <f aca="false" ca="true" dt2D="false" dtr="false" t="normal">SUMIFS('Выручка'!Q:Q, 'Выручка'!$G:$G, $G109)</f>
        <v>0</v>
      </c>
      <c r="R109" s="568" t="n">
        <f aca="false" ca="true" dt2D="false" dtr="false" t="normal">SUMIFS('Выручка'!R:R, 'Выручка'!$G:$G, $G109)</f>
        <v>0</v>
      </c>
      <c r="S109" s="568" t="n">
        <f aca="false" ca="true" dt2D="false" dtr="false" t="normal">SUMIFS('Выручка'!S:S, 'Выручка'!$G:$G, $G109)</f>
        <v>0</v>
      </c>
      <c r="T109" s="568" t="n">
        <f aca="false" ca="true" dt2D="false" dtr="false" t="normal">SUMIFS('Выручка'!T:T, 'Выручка'!$G:$G, $G109)</f>
        <v>0</v>
      </c>
      <c r="U109" s="568" t="n">
        <f aca="false" ca="true" dt2D="false" dtr="false" t="normal">SUMIFS('Выручка'!U:U, 'Выручка'!$G:$G, $G109)</f>
        <v>0</v>
      </c>
      <c r="V109" s="568" t="n">
        <f aca="false" ca="true" dt2D="false" dtr="false" t="normal">SUMIFS('Выручка'!V:V, 'Выручка'!$G:$G, $G109)</f>
        <v>0</v>
      </c>
      <c r="W109" s="568" t="n">
        <f aca="false" ca="true" dt2D="false" dtr="false" t="normal">SUMIFS('Выручка'!W:W, 'Выручка'!$G:$G, $G109)</f>
        <v>0</v>
      </c>
      <c r="X109" s="568" t="n">
        <f aca="false" ca="true" dt2D="false" dtr="false" t="normal">SUMIFS('Выручка'!X:X, 'Выручка'!$G:$G, $G109)</f>
        <v>0</v>
      </c>
      <c r="Y109" s="568" t="n">
        <f aca="false" ca="true" dt2D="false" dtr="false" t="normal">SUMIFS('Выручка'!Y:Y, 'Выручка'!$G:$G, $G109)</f>
        <v>0</v>
      </c>
      <c r="Z109" s="568" t="n">
        <f aca="false" ca="true" dt2D="false" dtr="false" t="normal">SUMIFS('Выручка'!Z:Z, 'Выручка'!$G:$G, $G109)</f>
        <v>0</v>
      </c>
      <c r="AA109" s="568" t="n">
        <f aca="false" ca="true" dt2D="false" dtr="false" t="normal">SUMIFS('Выручка'!AA:AA, 'Выручка'!$G:$G, $G109)</f>
        <v>0</v>
      </c>
      <c r="AB109" s="568" t="n">
        <f aca="false" ca="true" dt2D="false" dtr="false" t="normal">SUMIFS('Выручка'!AB:AB, 'Выручка'!$G:$G, $G109)</f>
        <v>0</v>
      </c>
      <c r="AC109" s="568" t="n">
        <f aca="false" ca="true" dt2D="false" dtr="false" t="normal">SUMIFS('Выручка'!AC:AC, 'Выручка'!$G:$G, $G109)</f>
        <v>0</v>
      </c>
      <c r="AD109" s="568" t="n">
        <f aca="false" ca="true" dt2D="false" dtr="false" t="normal">SUMIFS('Выручка'!AD:AD, 'Выручка'!$G:$G, $G109)</f>
        <v>0</v>
      </c>
      <c r="AE109" s="568" t="n">
        <f aca="false" ca="true" dt2D="false" dtr="false" t="normal">SUMIFS('Выручка'!AE:AE, 'Выручка'!$G:$G, $G109)</f>
        <v>0</v>
      </c>
      <c r="AF109" s="568" t="n">
        <f aca="false" ca="true" dt2D="false" dtr="false" t="normal">SUMIFS('Выручка'!AF:AF, 'Выручка'!$G:$G, $G109)</f>
        <v>0</v>
      </c>
      <c r="AG109" s="568" t="n">
        <f aca="false" ca="true" dt2D="false" dtr="false" t="normal">SUMIFS('Выручка'!AG:AG, 'Выручка'!$G:$G, $G109)</f>
        <v>0</v>
      </c>
      <c r="AH109" s="568" t="n">
        <f aca="false" ca="true" dt2D="false" dtr="false" t="normal">SUMIFS('Выручка'!AH:AH, 'Выручка'!$G:$G, $G109)</f>
        <v>0</v>
      </c>
      <c r="AI109" s="568" t="n">
        <f aca="false" ca="true" dt2D="false" dtr="false" t="normal">SUMIFS('Выручка'!AI:AI, 'Выручка'!$G:$G, $G109)</f>
        <v>0</v>
      </c>
      <c r="AJ109" s="568" t="n">
        <f aca="false" ca="true" dt2D="false" dtr="false" t="normal">SUMIFS('Выручка'!AJ:AJ, 'Выручка'!$G:$G, $G109)</f>
        <v>0</v>
      </c>
      <c r="AK109" s="568" t="n">
        <f aca="false" ca="true" dt2D="false" dtr="false" t="normal">SUMIFS('Выручка'!AK:AK, 'Выручка'!$G:$G, $G109)</f>
        <v>0</v>
      </c>
      <c r="AL109" s="568" t="n">
        <f aca="false" ca="true" dt2D="false" dtr="false" t="normal">SUMIFS('Выручка'!AL:AL, 'Выручка'!$G:$G, $G109)</f>
        <v>0</v>
      </c>
      <c r="AM109" s="568" t="n">
        <f aca="false" ca="true" dt2D="false" dtr="false" t="normal">SUMIFS('Выручка'!AM:AM, 'Выручка'!$G:$G, $G109)</f>
        <v>0</v>
      </c>
      <c r="AN109" s="568" t="n">
        <f aca="false" ca="true" dt2D="false" dtr="false" t="normal">SUMIFS('Выручка'!AN:AN, 'Выручка'!$G:$G, $G109)</f>
        <v>0</v>
      </c>
      <c r="AO109" s="568" t="n">
        <f aca="false" ca="true" dt2D="false" dtr="false" t="normal">SUMIFS('Выручка'!AO:AO, 'Выручка'!$G:$G, $G109)</f>
        <v>0</v>
      </c>
      <c r="AP109" s="568" t="n">
        <f aca="false" ca="true" dt2D="false" dtr="false" t="normal">SUMIFS('Выручка'!AP:AP, 'Выручка'!$G:$G, $G109)</f>
        <v>0</v>
      </c>
      <c r="AQ109" s="568" t="n">
        <f aca="false" ca="true" dt2D="false" dtr="false" t="normal">SUMIFS('Выручка'!AQ:AQ, 'Выручка'!$G:$G, $G109)</f>
        <v>0</v>
      </c>
      <c r="AR109" s="568" t="n">
        <f aca="false" ca="true" dt2D="false" dtr="false" t="normal">SUMIFS('Выручка'!AR:AR, 'Выручка'!$G:$G, $G109)</f>
        <v>0</v>
      </c>
      <c r="AS109" s="568" t="n">
        <f aca="false" ca="true" dt2D="false" dtr="false" t="normal">SUMIFS('Выручка'!AS:AS, 'Выручка'!$G:$G, $G109)</f>
        <v>0</v>
      </c>
      <c r="AT109" s="568" t="n">
        <f aca="false" ca="true" dt2D="false" dtr="false" t="normal">SUMIFS('Выручка'!AT:AT, 'Выручка'!$G:$G, $G109)</f>
        <v>0</v>
      </c>
      <c r="AU109" s="568" t="n">
        <f aca="false" ca="true" dt2D="false" dtr="false" t="normal">SUMIFS('Выручка'!AU:AU, 'Выручка'!$G:$G, $G109)</f>
        <v>0</v>
      </c>
      <c r="AV109" s="568" t="n">
        <f aca="false" ca="true" dt2D="false" dtr="false" t="normal">SUMIFS('Выручка'!AV:AV, 'Выручка'!$G:$G, $G109)</f>
        <v>0</v>
      </c>
      <c r="AW109" s="568" t="n">
        <f aca="false" ca="true" dt2D="false" dtr="false" t="normal">SUMIFS('Выручка'!AW:AW, 'Выручка'!$G:$G, $G109)</f>
        <v>0</v>
      </c>
      <c r="AX109" s="568" t="n">
        <f aca="false" ca="true" dt2D="false" dtr="false" t="normal">SUMIFS('Выручка'!AX:AX, 'Выручка'!$G:$G, $G109)</f>
        <v>0</v>
      </c>
      <c r="AY109" s="568" t="n">
        <f aca="false" ca="true" dt2D="false" dtr="false" t="normal">SUMIFS('Выручка'!AY:AY, 'Выручка'!$G:$G, $G109)</f>
        <v>0</v>
      </c>
      <c r="AZ109" s="568" t="n">
        <f aca="false" ca="true" dt2D="false" dtr="false" t="normal">SUMIFS('Выручка'!AZ:AZ, 'Выручка'!$G:$G, $G109)</f>
        <v>0</v>
      </c>
      <c r="BA109" s="568" t="n">
        <f aca="false" ca="true" dt2D="false" dtr="false" t="normal">SUMIFS('Выручка'!BA:BA, 'Выручка'!$G:$G, $G109)</f>
        <v>0</v>
      </c>
      <c r="BB109" s="568" t="n">
        <f aca="false" ca="true" dt2D="false" dtr="false" t="normal">SUMIFS('Выручка'!BB:BB, 'Выручка'!$G:$G, $G109)</f>
        <v>0</v>
      </c>
      <c r="BC109" s="568" t="n">
        <f aca="false" ca="true" dt2D="false" dtr="false" t="normal">SUMIFS('Выручка'!BC:BC, 'Выручка'!$G:$G, $G109)</f>
        <v>0</v>
      </c>
      <c r="BD109" s="568" t="n">
        <f aca="false" ca="true" dt2D="false" dtr="false" t="normal">SUMIFS('Выручка'!BD:BD, 'Выручка'!$G:$G, $G109)</f>
        <v>0</v>
      </c>
      <c r="BE109" s="568" t="n">
        <f aca="false" ca="true" dt2D="false" dtr="false" t="normal">SUMIFS('Выручка'!BE:BE, 'Выручка'!$G:$G, $G109)</f>
        <v>0</v>
      </c>
      <c r="BF109" s="568" t="n">
        <f aca="false" ca="true" dt2D="false" dtr="false" t="normal">SUMIFS('Выручка'!BF:BF, 'Выручка'!$G:$G, $G109)</f>
        <v>0</v>
      </c>
      <c r="BG109" s="568" t="n">
        <f aca="false" ca="true" dt2D="false" dtr="false" t="normal">SUMIFS('Выручка'!BG:BG, 'Выручка'!$G:$G, $G109)</f>
        <v>0</v>
      </c>
      <c r="BH109" s="568" t="n">
        <f aca="false" ca="true" dt2D="false" dtr="false" t="normal">SUMIFS('Выручка'!BH:BH, 'Выручка'!$G:$G, $G109)</f>
        <v>0</v>
      </c>
      <c r="BI109" s="568" t="n">
        <f aca="false" ca="true" dt2D="false" dtr="false" t="normal">SUMIFS('Выручка'!BI:BI, 'Выручка'!$G:$G, $G109)</f>
        <v>0</v>
      </c>
      <c r="BJ109" s="568" t="n">
        <f aca="false" ca="true" dt2D="false" dtr="false" t="normal">SUMIFS('Выручка'!BJ:BJ, 'Выручка'!$G:$G, $G109)</f>
        <v>0</v>
      </c>
      <c r="BK109" s="568" t="n">
        <f aca="false" ca="true" dt2D="false" dtr="false" t="normal">SUMIFS('Выручка'!BK:BK, 'Выручка'!$G:$G, $G109)</f>
        <v>0</v>
      </c>
      <c r="BL109" s="568" t="n">
        <f aca="false" ca="true" dt2D="false" dtr="false" t="normal">SUMIFS('Выручка'!BL:BL, 'Выручка'!$G:$G, $G109)</f>
        <v>0</v>
      </c>
      <c r="BM109" s="568" t="n">
        <f aca="false" ca="true" dt2D="false" dtr="false" t="normal">SUMIFS('Выручка'!BM:BM, 'Выручка'!$G:$G, $G109)</f>
        <v>0</v>
      </c>
      <c r="BN109" s="568" t="n">
        <f aca="false" ca="true" dt2D="false" dtr="false" t="normal">SUMIFS('Выручка'!BN:BN, 'Выручка'!$G:$G, $G109)</f>
        <v>0</v>
      </c>
      <c r="BO109" s="568" t="n">
        <f aca="false" ca="true" dt2D="false" dtr="false" t="normal">SUMIFS('Выручка'!BO:BO, 'Выручка'!$G:$G, $G109)</f>
        <v>0</v>
      </c>
      <c r="BP109" s="568" t="n">
        <f aca="false" ca="true" dt2D="false" dtr="false" t="normal">SUMIFS('Выручка'!BP:BP, 'Выручка'!$G:$G, $G109)</f>
        <v>0</v>
      </c>
      <c r="BQ109" s="568" t="n">
        <f aca="false" ca="true" dt2D="false" dtr="false" t="normal">SUMIFS('Выручка'!BQ:BQ, 'Выручка'!$G:$G, $G109)</f>
        <v>0</v>
      </c>
      <c r="BR109" s="568" t="n">
        <f aca="false" ca="true" dt2D="false" dtr="false" t="normal">SUMIFS('Выручка'!BR:BR, 'Выручка'!$G:$G, $G109)</f>
        <v>0</v>
      </c>
      <c r="BS109" s="568" t="n">
        <f aca="false" ca="true" dt2D="false" dtr="false" t="normal">SUMIFS('Выручка'!BS:BS, 'Выручка'!$G:$G, $G109)</f>
        <v>0</v>
      </c>
      <c r="BT109" s="568" t="n">
        <f aca="false" ca="true" dt2D="false" dtr="false" t="normal">SUMIFS('Выручка'!BT:BT, 'Выручка'!$G:$G, $G109)</f>
        <v>0</v>
      </c>
    </row>
    <row customFormat="true" hidden="true" ht="16.5" outlineLevel="1" r="110" s="130">
      <c r="A110" s="482" t="s">
        <v>809</v>
      </c>
      <c r="B110" s="482" t="s">
        <v>810</v>
      </c>
      <c r="C110" s="574" t="s">
        <v>402</v>
      </c>
      <c r="D110" s="548" t="e">
        <f aca="false" ca="false" dt2D="false" dtr="false" t="normal">D109</f>
        <v>#N/A</v>
      </c>
      <c r="E110" s="548" t="e">
        <f aca="false" ca="false" dt2D="false" dtr="false" t="normal">E109</f>
        <v>#N/A</v>
      </c>
      <c r="F110" s="694" t="e">
        <f aca="false" ca="false" dt2D="false" dtr="false" t="normal">F109</f>
        <v>#N/A</v>
      </c>
      <c r="G110" s="694" t="n">
        <f aca="false" ca="false" dt2D="false" dtr="false" t="normal">G109</f>
        <v>0</v>
      </c>
      <c r="H110" s="695" t="n"/>
      <c r="I110" s="285" t="s">
        <v>817</v>
      </c>
      <c r="J110" s="252" t="n"/>
      <c r="K110" s="252" t="n"/>
      <c r="L110" s="235" t="n">
        <f aca="false" ca="true" dt2D="false" dtr="false" t="normal">SUM(M110:BT110)</f>
        <v>0</v>
      </c>
      <c r="M110" s="235" t="n">
        <f aca="false" ca="true" dt2D="false" dtr="false" t="normal">M108*M109</f>
        <v>0</v>
      </c>
      <c r="N110" s="235" t="n">
        <f aca="false" ca="true" dt2D="false" dtr="false" t="normal">N108*N109</f>
        <v>0</v>
      </c>
      <c r="O110" s="235" t="n">
        <f aca="false" ca="true" dt2D="false" dtr="false" t="normal">O108*O109</f>
        <v>0</v>
      </c>
      <c r="P110" s="235" t="n">
        <f aca="false" ca="true" dt2D="false" dtr="false" t="normal">P108*P109</f>
        <v>0</v>
      </c>
      <c r="Q110" s="235" t="n">
        <f aca="false" ca="true" dt2D="false" dtr="false" t="normal">Q108*Q109</f>
        <v>0</v>
      </c>
      <c r="R110" s="235" t="n">
        <f aca="false" ca="true" dt2D="false" dtr="false" t="normal">R108*R109</f>
        <v>0</v>
      </c>
      <c r="S110" s="235" t="n">
        <f aca="false" ca="true" dt2D="false" dtr="false" t="normal">S108*S109</f>
        <v>0</v>
      </c>
      <c r="T110" s="235" t="n">
        <f aca="false" ca="true" dt2D="false" dtr="false" t="normal">T108*T109</f>
        <v>0</v>
      </c>
      <c r="U110" s="235" t="n">
        <f aca="false" ca="true" dt2D="false" dtr="false" t="normal">U108*U109</f>
        <v>0</v>
      </c>
      <c r="V110" s="235" t="n">
        <f aca="false" ca="true" dt2D="false" dtr="false" t="normal">V108*V109</f>
        <v>0</v>
      </c>
      <c r="W110" s="235" t="n">
        <f aca="false" ca="true" dt2D="false" dtr="false" t="normal">W108*W109</f>
        <v>0</v>
      </c>
      <c r="X110" s="235" t="n">
        <f aca="false" ca="true" dt2D="false" dtr="false" t="normal">X108*X109</f>
        <v>0</v>
      </c>
      <c r="Y110" s="235" t="n">
        <f aca="false" ca="true" dt2D="false" dtr="false" t="normal">Y108*Y109</f>
        <v>0</v>
      </c>
      <c r="Z110" s="235" t="n">
        <f aca="false" ca="true" dt2D="false" dtr="false" t="normal">Z108*Z109</f>
        <v>0</v>
      </c>
      <c r="AA110" s="235" t="n">
        <f aca="false" ca="true" dt2D="false" dtr="false" t="normal">AA108*AA109</f>
        <v>0</v>
      </c>
      <c r="AB110" s="235" t="n">
        <f aca="false" ca="true" dt2D="false" dtr="false" t="normal">AB108*AB109</f>
        <v>0</v>
      </c>
      <c r="AC110" s="235" t="n">
        <f aca="false" ca="true" dt2D="false" dtr="false" t="normal">AC108*AC109</f>
        <v>0</v>
      </c>
      <c r="AD110" s="235" t="n">
        <f aca="false" ca="true" dt2D="false" dtr="false" t="normal">AD108*AD109</f>
        <v>0</v>
      </c>
      <c r="AE110" s="235" t="n">
        <f aca="false" ca="true" dt2D="false" dtr="false" t="normal">AE108*AE109</f>
        <v>0</v>
      </c>
      <c r="AF110" s="235" t="n">
        <f aca="false" ca="true" dt2D="false" dtr="false" t="normal">AF108*AF109</f>
        <v>0</v>
      </c>
      <c r="AG110" s="235" t="n">
        <f aca="false" ca="true" dt2D="false" dtr="false" t="normal">AG108*AG109</f>
        <v>0</v>
      </c>
      <c r="AH110" s="235" t="n">
        <f aca="false" ca="true" dt2D="false" dtr="false" t="normal">AH108*AH109</f>
        <v>0</v>
      </c>
      <c r="AI110" s="235" t="n">
        <f aca="false" ca="true" dt2D="false" dtr="false" t="normal">AI108*AI109</f>
        <v>0</v>
      </c>
      <c r="AJ110" s="235" t="n">
        <f aca="false" ca="true" dt2D="false" dtr="false" t="normal">AJ108*AJ109</f>
        <v>0</v>
      </c>
      <c r="AK110" s="235" t="n">
        <f aca="false" ca="true" dt2D="false" dtr="false" t="normal">AK108*AK109</f>
        <v>0</v>
      </c>
      <c r="AL110" s="235" t="n">
        <f aca="false" ca="true" dt2D="false" dtr="false" t="normal">AL108*AL109</f>
        <v>0</v>
      </c>
      <c r="AM110" s="235" t="n">
        <f aca="false" ca="true" dt2D="false" dtr="false" t="normal">AM108*AM109</f>
        <v>0</v>
      </c>
      <c r="AN110" s="235" t="n">
        <f aca="false" ca="true" dt2D="false" dtr="false" t="normal">AN108*AN109</f>
        <v>0</v>
      </c>
      <c r="AO110" s="235" t="n">
        <f aca="false" ca="true" dt2D="false" dtr="false" t="normal">AO108*AO109</f>
        <v>0</v>
      </c>
      <c r="AP110" s="235" t="n">
        <f aca="false" ca="true" dt2D="false" dtr="false" t="normal">AP108*AP109</f>
        <v>0</v>
      </c>
      <c r="AQ110" s="235" t="n">
        <f aca="false" ca="true" dt2D="false" dtr="false" t="normal">AQ108*AQ109</f>
        <v>0</v>
      </c>
      <c r="AR110" s="235" t="n">
        <f aca="false" ca="true" dt2D="false" dtr="false" t="normal">AR108*AR109</f>
        <v>0</v>
      </c>
      <c r="AS110" s="235" t="n">
        <f aca="false" ca="true" dt2D="false" dtr="false" t="normal">AS108*AS109</f>
        <v>0</v>
      </c>
      <c r="AT110" s="235" t="n">
        <f aca="false" ca="true" dt2D="false" dtr="false" t="normal">AT108*AT109</f>
        <v>0</v>
      </c>
      <c r="AU110" s="235" t="n">
        <f aca="false" ca="true" dt2D="false" dtr="false" t="normal">AU108*AU109</f>
        <v>0</v>
      </c>
      <c r="AV110" s="235" t="n">
        <f aca="false" ca="true" dt2D="false" dtr="false" t="normal">AV108*AV109</f>
        <v>0</v>
      </c>
      <c r="AW110" s="235" t="n">
        <f aca="false" ca="true" dt2D="false" dtr="false" t="normal">AW108*AW109</f>
        <v>0</v>
      </c>
      <c r="AX110" s="235" t="n">
        <f aca="false" ca="true" dt2D="false" dtr="false" t="normal">AX108*AX109</f>
        <v>0</v>
      </c>
      <c r="AY110" s="235" t="n">
        <f aca="false" ca="true" dt2D="false" dtr="false" t="normal">AY108*AY109</f>
        <v>0</v>
      </c>
      <c r="AZ110" s="235" t="n">
        <f aca="false" ca="true" dt2D="false" dtr="false" t="normal">AZ108*AZ109</f>
        <v>0</v>
      </c>
      <c r="BA110" s="235" t="n">
        <f aca="false" ca="true" dt2D="false" dtr="false" t="normal">BA108*BA109</f>
        <v>0</v>
      </c>
      <c r="BB110" s="235" t="n">
        <f aca="false" ca="true" dt2D="false" dtr="false" t="normal">BB108*BB109</f>
        <v>0</v>
      </c>
      <c r="BC110" s="235" t="n">
        <f aca="false" ca="true" dt2D="false" dtr="false" t="normal">BC108*BC109</f>
        <v>0</v>
      </c>
      <c r="BD110" s="235" t="n">
        <f aca="false" ca="true" dt2D="false" dtr="false" t="normal">BD108*BD109</f>
        <v>0</v>
      </c>
      <c r="BE110" s="235" t="n">
        <f aca="false" ca="true" dt2D="false" dtr="false" t="normal">BE108*BE109</f>
        <v>0</v>
      </c>
      <c r="BF110" s="235" t="n">
        <f aca="false" ca="true" dt2D="false" dtr="false" t="normal">BF108*BF109</f>
        <v>0</v>
      </c>
      <c r="BG110" s="235" t="n">
        <f aca="false" ca="true" dt2D="false" dtr="false" t="normal">BG108*BG109</f>
        <v>0</v>
      </c>
      <c r="BH110" s="235" t="n">
        <f aca="false" ca="true" dt2D="false" dtr="false" t="normal">BH108*BH109</f>
        <v>0</v>
      </c>
      <c r="BI110" s="235" t="n">
        <f aca="false" ca="true" dt2D="false" dtr="false" t="normal">BI108*BI109</f>
        <v>0</v>
      </c>
      <c r="BJ110" s="235" t="n">
        <f aca="false" ca="true" dt2D="false" dtr="false" t="normal">BJ108*BJ109</f>
        <v>0</v>
      </c>
      <c r="BK110" s="235" t="n">
        <f aca="false" ca="true" dt2D="false" dtr="false" t="normal">BK108*BK109</f>
        <v>0</v>
      </c>
      <c r="BL110" s="235" t="n">
        <f aca="false" ca="true" dt2D="false" dtr="false" t="normal">BL108*BL109</f>
        <v>0</v>
      </c>
      <c r="BM110" s="235" t="n">
        <f aca="false" ca="true" dt2D="false" dtr="false" t="normal">BM108*BM109</f>
        <v>0</v>
      </c>
      <c r="BN110" s="235" t="n">
        <f aca="false" ca="true" dt2D="false" dtr="false" t="normal">BN108*BN109</f>
        <v>0</v>
      </c>
      <c r="BO110" s="235" t="n">
        <f aca="false" ca="true" dt2D="false" dtr="false" t="normal">BO108*BO109</f>
        <v>0</v>
      </c>
      <c r="BP110" s="235" t="n">
        <f aca="false" ca="true" dt2D="false" dtr="false" t="normal">BP108*BP109</f>
        <v>0</v>
      </c>
      <c r="BQ110" s="235" t="n">
        <f aca="false" ca="true" dt2D="false" dtr="false" t="normal">BQ108*BQ109</f>
        <v>0</v>
      </c>
      <c r="BR110" s="235" t="n">
        <f aca="false" ca="true" dt2D="false" dtr="false" t="normal">BR108*BR109</f>
        <v>0</v>
      </c>
      <c r="BS110" s="235" t="n">
        <f aca="false" ca="true" dt2D="false" dtr="false" t="normal">BS108*BS109</f>
        <v>0</v>
      </c>
      <c r="BT110" s="235" t="n">
        <f aca="false" ca="true" dt2D="false" dtr="false" t="normal">BT108*BT109</f>
        <v>0</v>
      </c>
    </row>
    <row hidden="true" ht="16.5" outlineLevel="1" r="111">
      <c r="D111" s="548" t="e">
        <f aca="false" ca="false" dt2D="false" dtr="false" t="normal">D110</f>
        <v>#N/A</v>
      </c>
      <c r="E111" s="548" t="e">
        <f aca="false" ca="false" dt2D="false" dtr="false" t="normal">E110</f>
        <v>#N/A</v>
      </c>
      <c r="F111" s="694" t="e">
        <f aca="false" ca="false" dt2D="false" dtr="false" t="normal">F110</f>
        <v>#N/A</v>
      </c>
      <c r="G111" s="694" t="n">
        <f aca="false" ca="false" dt2D="false" dtr="false" t="normal">G110</f>
        <v>0</v>
      </c>
      <c r="H111" s="695" t="n"/>
      <c r="I111" s="16" t="n"/>
      <c r="L111" s="244" t="n"/>
      <c r="M111" s="244" t="n"/>
      <c r="N111" s="244" t="n"/>
      <c r="O111" s="244" t="n"/>
      <c r="P111" s="244" t="n"/>
      <c r="Q111" s="244" t="n"/>
      <c r="R111" s="244" t="n"/>
      <c r="S111" s="244" t="n"/>
      <c r="T111" s="244" t="n"/>
      <c r="U111" s="244" t="n"/>
      <c r="V111" s="244" t="n"/>
      <c r="W111" s="244" t="n"/>
      <c r="X111" s="244" t="n"/>
      <c r="Y111" s="244" t="n"/>
      <c r="Z111" s="244" t="n"/>
      <c r="AA111" s="244" t="n"/>
      <c r="AB111" s="244" t="n"/>
      <c r="AC111" s="244" t="n"/>
      <c r="AD111" s="244" t="n"/>
      <c r="AE111" s="244" t="n"/>
      <c r="AF111" s="244" t="n"/>
      <c r="AG111" s="244" t="n"/>
      <c r="AH111" s="244" t="n"/>
      <c r="AI111" s="244" t="n"/>
      <c r="AJ111" s="244" t="n"/>
      <c r="AK111" s="244" t="n"/>
      <c r="AL111" s="244" t="n"/>
      <c r="AM111" s="244" t="n"/>
      <c r="AN111" s="244" t="n"/>
      <c r="AO111" s="244" t="n"/>
      <c r="AP111" s="244" t="n"/>
      <c r="AQ111" s="244" t="n"/>
      <c r="AR111" s="244" t="n"/>
      <c r="AS111" s="244" t="n"/>
      <c r="AT111" s="244" t="n"/>
      <c r="AU111" s="244" t="n"/>
      <c r="AV111" s="244" t="n"/>
      <c r="AW111" s="244" t="n"/>
      <c r="AX111" s="244" t="n"/>
      <c r="AY111" s="244" t="n"/>
      <c r="AZ111" s="244" t="n"/>
      <c r="BA111" s="244" t="n"/>
      <c r="BB111" s="244" t="n"/>
      <c r="BC111" s="244" t="n"/>
      <c r="BD111" s="244" t="n"/>
      <c r="BE111" s="244" t="n"/>
      <c r="BF111" s="244" t="n"/>
      <c r="BG111" s="244" t="n"/>
      <c r="BH111" s="244" t="n"/>
      <c r="BI111" s="244" t="n"/>
      <c r="BJ111" s="244" t="n"/>
      <c r="BK111" s="244" t="n"/>
      <c r="BL111" s="244" t="n"/>
      <c r="BM111" s="244" t="n"/>
      <c r="BN111" s="244" t="n"/>
      <c r="BO111" s="244" t="n"/>
      <c r="BP111" s="244" t="n"/>
      <c r="BQ111" s="244" t="n"/>
      <c r="BR111" s="244" t="n"/>
      <c r="BS111" s="244" t="n"/>
      <c r="BT111" s="244" t="n"/>
    </row>
    <row hidden="true" ht="33" outlineLevel="1" r="112">
      <c r="D112" s="548" t="e">
        <f aca="false" ca="false" dt2D="false" dtr="false" t="normal">D111</f>
        <v>#N/A</v>
      </c>
      <c r="E112" s="548" t="e">
        <f aca="false" ca="false" dt2D="false" dtr="false" t="normal">E111</f>
        <v>#N/A</v>
      </c>
      <c r="F112" s="694" t="e">
        <f aca="false" ca="false" dt2D="false" dtr="false" t="normal">F111</f>
        <v>#N/A</v>
      </c>
      <c r="G112" s="694" t="n">
        <f aca="false" ca="false" dt2D="false" dtr="false" t="normal">G111</f>
        <v>0</v>
      </c>
      <c r="H112" s="695" t="n"/>
      <c r="I112" s="268" t="s">
        <v>818</v>
      </c>
      <c r="L112" s="244" t="n"/>
      <c r="M112" s="244" t="n"/>
      <c r="N112" s="244" t="n"/>
      <c r="O112" s="244" t="n"/>
      <c r="P112" s="244" t="n"/>
      <c r="Q112" s="244" t="n"/>
      <c r="R112" s="244" t="n"/>
      <c r="S112" s="244" t="n"/>
      <c r="T112" s="244" t="n"/>
      <c r="U112" s="244" t="n"/>
      <c r="V112" s="244" t="n"/>
      <c r="W112" s="244" t="n"/>
      <c r="X112" s="244" t="n"/>
      <c r="Y112" s="244" t="n"/>
      <c r="Z112" s="244" t="n"/>
      <c r="AA112" s="244" t="n"/>
      <c r="AB112" s="244" t="n"/>
      <c r="AC112" s="244" t="n"/>
      <c r="AD112" s="244" t="n"/>
      <c r="AE112" s="244" t="n"/>
      <c r="AF112" s="244" t="n"/>
      <c r="AG112" s="244" t="n"/>
      <c r="AH112" s="244" t="n"/>
      <c r="AI112" s="244" t="n"/>
      <c r="AJ112" s="244" t="n"/>
      <c r="AK112" s="244" t="n"/>
      <c r="AL112" s="244" t="n"/>
      <c r="AM112" s="244" t="n"/>
      <c r="AN112" s="244" t="n"/>
      <c r="AO112" s="244" t="n"/>
      <c r="AP112" s="244" t="n"/>
      <c r="AQ112" s="244" t="n"/>
      <c r="AR112" s="244" t="n"/>
      <c r="AS112" s="244" t="n"/>
      <c r="AT112" s="244" t="n"/>
      <c r="AU112" s="244" t="n"/>
      <c r="AV112" s="244" t="n"/>
      <c r="AW112" s="244" t="n"/>
      <c r="AX112" s="244" t="n"/>
      <c r="AY112" s="244" t="n"/>
      <c r="AZ112" s="244" t="n"/>
      <c r="BA112" s="244" t="n"/>
      <c r="BB112" s="244" t="n"/>
      <c r="BC112" s="244" t="n"/>
      <c r="BD112" s="244" t="n"/>
      <c r="BE112" s="244" t="n"/>
      <c r="BF112" s="244" t="n"/>
      <c r="BG112" s="244" t="n"/>
      <c r="BH112" s="244" t="n"/>
      <c r="BI112" s="244" t="n"/>
      <c r="BJ112" s="244" t="n"/>
      <c r="BK112" s="244" t="n"/>
      <c r="BL112" s="244" t="n"/>
      <c r="BM112" s="244" t="n"/>
      <c r="BN112" s="244" t="n"/>
      <c r="BO112" s="244" t="n"/>
      <c r="BP112" s="244" t="n"/>
      <c r="BQ112" s="244" t="n"/>
      <c r="BR112" s="244" t="n"/>
      <c r="BS112" s="244" t="n"/>
      <c r="BT112" s="244" t="n"/>
    </row>
    <row customHeight="true" hidden="true" ht="14.4499998092651" outlineLevel="2" r="113">
      <c r="C113" s="482" t="s">
        <v>488</v>
      </c>
      <c r="D113" s="548" t="e">
        <f aca="false" ca="false" dt2D="false" dtr="false" t="normal">D112</f>
        <v>#N/A</v>
      </c>
      <c r="E113" s="548" t="e">
        <f aca="false" ca="false" dt2D="false" dtr="false" t="normal">E112</f>
        <v>#N/A</v>
      </c>
      <c r="F113" s="694" t="e">
        <f aca="false" ca="false" dt2D="false" dtr="false" t="normal">F112</f>
        <v>#N/A</v>
      </c>
      <c r="G113" s="694" t="n">
        <f aca="false" ca="false" dt2D="false" dtr="false" t="normal">G112</f>
        <v>0</v>
      </c>
      <c r="H113" s="695" t="n"/>
      <c r="I113" s="288" t="s">
        <v>819</v>
      </c>
      <c r="K113" s="701" t="n"/>
      <c r="L113" s="700" t="s">
        <v>820</v>
      </c>
      <c r="M113" s="568" t="n">
        <f aca="false" ca="false" dt2D="false" dtr="false" t="normal">K113</f>
        <v>0</v>
      </c>
      <c r="N113" s="568" t="n">
        <f aca="false" ca="false" dt2D="false" dtr="false" t="normal">M113</f>
        <v>0</v>
      </c>
      <c r="O113" s="568" t="n">
        <f aca="false" ca="false" dt2D="false" dtr="false" t="normal">N113</f>
        <v>0</v>
      </c>
      <c r="P113" s="568" t="n">
        <f aca="false" ca="false" dt2D="false" dtr="false" t="normal">O113</f>
        <v>0</v>
      </c>
      <c r="Q113" s="568" t="n">
        <f aca="false" ca="false" dt2D="false" dtr="false" t="normal">P113</f>
        <v>0</v>
      </c>
      <c r="R113" s="568" t="n">
        <f aca="false" ca="false" dt2D="false" dtr="false" t="normal">Q113</f>
        <v>0</v>
      </c>
      <c r="S113" s="568" t="n">
        <f aca="false" ca="false" dt2D="false" dtr="false" t="normal">R113</f>
        <v>0</v>
      </c>
      <c r="T113" s="568" t="n">
        <f aca="false" ca="false" dt2D="false" dtr="false" t="normal">S113</f>
        <v>0</v>
      </c>
      <c r="U113" s="568" t="n">
        <f aca="false" ca="false" dt2D="false" dtr="false" t="normal">T113</f>
        <v>0</v>
      </c>
      <c r="V113" s="568" t="n">
        <f aca="false" ca="false" dt2D="false" dtr="false" t="normal">U113</f>
        <v>0</v>
      </c>
      <c r="W113" s="568" t="n">
        <f aca="false" ca="false" dt2D="false" dtr="false" t="normal">V113</f>
        <v>0</v>
      </c>
      <c r="X113" s="568" t="n">
        <f aca="false" ca="false" dt2D="false" dtr="false" t="normal">W113</f>
        <v>0</v>
      </c>
      <c r="Y113" s="568" t="n">
        <f aca="false" ca="false" dt2D="false" dtr="false" t="normal">X113</f>
        <v>0</v>
      </c>
      <c r="Z113" s="568" t="n">
        <f aca="false" ca="false" dt2D="false" dtr="false" t="normal">Y113</f>
        <v>0</v>
      </c>
      <c r="AA113" s="568" t="n">
        <f aca="false" ca="false" dt2D="false" dtr="false" t="normal">Z113</f>
        <v>0</v>
      </c>
      <c r="AB113" s="568" t="n">
        <f aca="false" ca="false" dt2D="false" dtr="false" t="normal">AA113</f>
        <v>0</v>
      </c>
      <c r="AC113" s="568" t="n">
        <f aca="false" ca="false" dt2D="false" dtr="false" t="normal">AB113</f>
        <v>0</v>
      </c>
      <c r="AD113" s="568" t="n">
        <f aca="false" ca="false" dt2D="false" dtr="false" t="normal">AC113</f>
        <v>0</v>
      </c>
      <c r="AE113" s="568" t="n">
        <f aca="false" ca="false" dt2D="false" dtr="false" t="normal">AD113</f>
        <v>0</v>
      </c>
      <c r="AF113" s="568" t="n">
        <f aca="false" ca="false" dt2D="false" dtr="false" t="normal">AE113</f>
        <v>0</v>
      </c>
      <c r="AG113" s="568" t="n">
        <f aca="false" ca="false" dt2D="false" dtr="false" t="normal">AF113</f>
        <v>0</v>
      </c>
      <c r="AH113" s="568" t="n">
        <f aca="false" ca="false" dt2D="false" dtr="false" t="normal">AG113</f>
        <v>0</v>
      </c>
      <c r="AI113" s="568" t="n">
        <f aca="false" ca="false" dt2D="false" dtr="false" t="normal">AH113</f>
        <v>0</v>
      </c>
      <c r="AJ113" s="568" t="n">
        <f aca="false" ca="false" dt2D="false" dtr="false" t="normal">AI113</f>
        <v>0</v>
      </c>
      <c r="AK113" s="568" t="n">
        <f aca="false" ca="false" dt2D="false" dtr="false" t="normal">AJ113</f>
        <v>0</v>
      </c>
      <c r="AL113" s="568" t="n">
        <f aca="false" ca="false" dt2D="false" dtr="false" t="normal">AK113</f>
        <v>0</v>
      </c>
      <c r="AM113" s="568" t="n">
        <f aca="false" ca="false" dt2D="false" dtr="false" t="normal">AL113</f>
        <v>0</v>
      </c>
      <c r="AN113" s="568" t="n">
        <f aca="false" ca="false" dt2D="false" dtr="false" t="normal">AM113</f>
        <v>0</v>
      </c>
      <c r="AO113" s="568" t="n">
        <f aca="false" ca="false" dt2D="false" dtr="false" t="normal">AN113</f>
        <v>0</v>
      </c>
      <c r="AP113" s="568" t="n">
        <f aca="false" ca="false" dt2D="false" dtr="false" t="normal">AO113</f>
        <v>0</v>
      </c>
      <c r="AQ113" s="568" t="n">
        <f aca="false" ca="false" dt2D="false" dtr="false" t="normal">AP113</f>
        <v>0</v>
      </c>
      <c r="AR113" s="568" t="n">
        <f aca="false" ca="false" dt2D="false" dtr="false" t="normal">AQ113</f>
        <v>0</v>
      </c>
      <c r="AS113" s="568" t="n">
        <f aca="false" ca="false" dt2D="false" dtr="false" t="normal">AR113</f>
        <v>0</v>
      </c>
      <c r="AT113" s="568" t="n">
        <f aca="false" ca="false" dt2D="false" dtr="false" t="normal">AS113</f>
        <v>0</v>
      </c>
      <c r="AU113" s="568" t="n">
        <f aca="false" ca="false" dt2D="false" dtr="false" t="normal">AT113</f>
        <v>0</v>
      </c>
      <c r="AV113" s="568" t="n">
        <f aca="false" ca="false" dt2D="false" dtr="false" t="normal">AU113</f>
        <v>0</v>
      </c>
      <c r="AW113" s="568" t="n">
        <f aca="false" ca="false" dt2D="false" dtr="false" t="normal">AV113</f>
        <v>0</v>
      </c>
      <c r="AX113" s="568" t="n">
        <f aca="false" ca="false" dt2D="false" dtr="false" t="normal">AW113</f>
        <v>0</v>
      </c>
      <c r="AY113" s="568" t="n">
        <f aca="false" ca="false" dt2D="false" dtr="false" t="normal">AX113</f>
        <v>0</v>
      </c>
      <c r="AZ113" s="568" t="n">
        <f aca="false" ca="false" dt2D="false" dtr="false" t="normal">AY113</f>
        <v>0</v>
      </c>
      <c r="BA113" s="568" t="n">
        <f aca="false" ca="false" dt2D="false" dtr="false" t="normal">AZ113</f>
        <v>0</v>
      </c>
      <c r="BB113" s="568" t="n">
        <f aca="false" ca="false" dt2D="false" dtr="false" t="normal">BA113</f>
        <v>0</v>
      </c>
      <c r="BC113" s="568" t="n">
        <f aca="false" ca="false" dt2D="false" dtr="false" t="normal">BB113</f>
        <v>0</v>
      </c>
      <c r="BD113" s="568" t="n">
        <f aca="false" ca="false" dt2D="false" dtr="false" t="normal">BC113</f>
        <v>0</v>
      </c>
      <c r="BE113" s="568" t="n">
        <f aca="false" ca="false" dt2D="false" dtr="false" t="normal">BD113</f>
        <v>0</v>
      </c>
      <c r="BF113" s="568" t="n">
        <f aca="false" ca="false" dt2D="false" dtr="false" t="normal">BE113</f>
        <v>0</v>
      </c>
      <c r="BG113" s="568" t="n">
        <f aca="false" ca="false" dt2D="false" dtr="false" t="normal">BF113</f>
        <v>0</v>
      </c>
      <c r="BH113" s="568" t="n">
        <f aca="false" ca="false" dt2D="false" dtr="false" t="normal">BG113</f>
        <v>0</v>
      </c>
      <c r="BI113" s="568" t="n">
        <f aca="false" ca="false" dt2D="false" dtr="false" t="normal">BH113</f>
        <v>0</v>
      </c>
      <c r="BJ113" s="568" t="n">
        <f aca="false" ca="false" dt2D="false" dtr="false" t="normal">BI113</f>
        <v>0</v>
      </c>
      <c r="BK113" s="568" t="n">
        <f aca="false" ca="false" dt2D="false" dtr="false" t="normal">BJ113</f>
        <v>0</v>
      </c>
      <c r="BL113" s="568" t="n">
        <f aca="false" ca="false" dt2D="false" dtr="false" t="normal">BK113</f>
        <v>0</v>
      </c>
      <c r="BM113" s="568" t="n">
        <f aca="false" ca="false" dt2D="false" dtr="false" t="normal">BL113</f>
        <v>0</v>
      </c>
      <c r="BN113" s="568" t="n">
        <f aca="false" ca="false" dt2D="false" dtr="false" t="normal">BM113</f>
        <v>0</v>
      </c>
      <c r="BO113" s="568" t="n">
        <f aca="false" ca="false" dt2D="false" dtr="false" t="normal">BN113</f>
        <v>0</v>
      </c>
      <c r="BP113" s="568" t="n">
        <f aca="false" ca="false" dt2D="false" dtr="false" t="normal">BO113</f>
        <v>0</v>
      </c>
      <c r="BQ113" s="568" t="n">
        <f aca="false" ca="false" dt2D="false" dtr="false" t="normal">BP113</f>
        <v>0</v>
      </c>
      <c r="BR113" s="568" t="n">
        <f aca="false" ca="false" dt2D="false" dtr="false" t="normal">BQ113</f>
        <v>0</v>
      </c>
      <c r="BS113" s="568" t="n">
        <f aca="false" ca="false" dt2D="false" dtr="false" t="normal">BR113</f>
        <v>0</v>
      </c>
      <c r="BT113" s="568" t="n">
        <f aca="false" ca="false" dt2D="false" dtr="false" t="normal">BS113</f>
        <v>0</v>
      </c>
    </row>
    <row customHeight="true" hidden="true" ht="14.4499998092651" outlineLevel="2" r="114">
      <c r="D114" s="548" t="e">
        <f aca="false" ca="false" dt2D="false" dtr="false" t="normal">D113</f>
        <v>#N/A</v>
      </c>
      <c r="E114" s="548" t="e">
        <f aca="false" ca="false" dt2D="false" dtr="false" t="normal">E113</f>
        <v>#N/A</v>
      </c>
      <c r="F114" s="694" t="e">
        <f aca="false" ca="false" dt2D="false" dtr="false" t="normal">F113</f>
        <v>#N/A</v>
      </c>
      <c r="G114" s="694" t="n">
        <f aca="false" ca="false" dt2D="false" dtr="false" t="normal">G113</f>
        <v>0</v>
      </c>
      <c r="H114" s="695" t="n"/>
      <c r="I114" s="288" t="s">
        <v>821</v>
      </c>
      <c r="L114" s="702" t="s">
        <v>822</v>
      </c>
      <c r="M114" s="568" t="n">
        <f aca="false" ca="true" dt2D="false" dtr="false" t="normal">'Макро'!E$92</f>
        <v>0</v>
      </c>
      <c r="N114" s="568" t="n">
        <f aca="false" ca="true" dt2D="false" dtr="false" t="normal">'Макро'!F$92</f>
        <v>0</v>
      </c>
      <c r="O114" s="568" t="n">
        <f aca="false" ca="true" dt2D="false" dtr="false" t="normal">'Макро'!G$92</f>
        <v>0</v>
      </c>
      <c r="P114" s="568" t="n">
        <f aca="false" ca="true" dt2D="false" dtr="false" t="normal">'Макро'!H$92</f>
        <v>0</v>
      </c>
      <c r="Q114" s="568" t="n">
        <f aca="false" ca="true" dt2D="false" dtr="false" t="normal">'Макро'!I$92</f>
        <v>0</v>
      </c>
      <c r="R114" s="568" t="n">
        <f aca="false" ca="true" dt2D="false" dtr="false" t="normal">'Макро'!J$92</f>
        <v>0</v>
      </c>
      <c r="S114" s="568" t="n">
        <f aca="false" ca="true" dt2D="false" dtr="false" t="normal">'Макро'!K$92</f>
        <v>0</v>
      </c>
      <c r="T114" s="568" t="n">
        <f aca="false" ca="true" dt2D="false" dtr="false" t="normal">'Макро'!L$92</f>
        <v>0</v>
      </c>
      <c r="U114" s="568" t="n">
        <f aca="false" ca="true" dt2D="false" dtr="false" t="normal">'Макро'!M$92</f>
        <v>0</v>
      </c>
      <c r="V114" s="568" t="n">
        <f aca="false" ca="true" dt2D="false" dtr="false" t="normal">'Макро'!N$92</f>
        <v>0</v>
      </c>
      <c r="W114" s="568" t="n">
        <f aca="false" ca="true" dt2D="false" dtr="false" t="normal">'Макро'!O$92</f>
        <v>0</v>
      </c>
      <c r="X114" s="568" t="n">
        <f aca="false" ca="true" dt2D="false" dtr="false" t="normal">'Макро'!P$92</f>
        <v>0</v>
      </c>
      <c r="Y114" s="568" t="n">
        <f aca="false" ca="true" dt2D="false" dtr="false" t="normal">'Макро'!Q$92</f>
        <v>0</v>
      </c>
      <c r="Z114" s="568" t="n">
        <f aca="false" ca="true" dt2D="false" dtr="false" t="normal">'Макро'!R$92</f>
        <v>0</v>
      </c>
      <c r="AA114" s="568" t="n">
        <f aca="false" ca="true" dt2D="false" dtr="false" t="normal">'Макро'!S$92</f>
        <v>0</v>
      </c>
      <c r="AB114" s="568" t="n">
        <f aca="false" ca="true" dt2D="false" dtr="false" t="normal">'Макро'!T$92</f>
        <v>0</v>
      </c>
      <c r="AC114" s="568" t="n">
        <f aca="false" ca="true" dt2D="false" dtr="false" t="normal">'Макро'!U$92</f>
        <v>0</v>
      </c>
      <c r="AD114" s="568" t="n">
        <f aca="false" ca="true" dt2D="false" dtr="false" t="normal">'Макро'!V$92</f>
        <v>0</v>
      </c>
      <c r="AE114" s="568" t="n">
        <f aca="false" ca="true" dt2D="false" dtr="false" t="normal">'Макро'!W$92</f>
        <v>0</v>
      </c>
      <c r="AF114" s="568" t="n">
        <f aca="false" ca="true" dt2D="false" dtr="false" t="normal">'Макро'!X$92</f>
        <v>0</v>
      </c>
      <c r="AG114" s="568" t="n">
        <f aca="false" ca="true" dt2D="false" dtr="false" t="normal">'Макро'!Y$92</f>
        <v>0</v>
      </c>
      <c r="AH114" s="568" t="n">
        <f aca="false" ca="true" dt2D="false" dtr="false" t="normal">'Макро'!Z$92</f>
        <v>0</v>
      </c>
      <c r="AI114" s="568" t="n">
        <f aca="false" ca="true" dt2D="false" dtr="false" t="normal">'Макро'!AA$92</f>
        <v>0</v>
      </c>
      <c r="AJ114" s="568" t="n">
        <f aca="false" ca="true" dt2D="false" dtr="false" t="normal">'Макро'!AB$92</f>
        <v>0</v>
      </c>
      <c r="AK114" s="568" t="n">
        <f aca="false" ca="true" dt2D="false" dtr="false" t="normal">'Макро'!AC$92</f>
        <v>0</v>
      </c>
      <c r="AL114" s="568" t="n">
        <f aca="false" ca="true" dt2D="false" dtr="false" t="normal">'Макро'!AD$92</f>
        <v>0</v>
      </c>
      <c r="AM114" s="568" t="n">
        <f aca="false" ca="true" dt2D="false" dtr="false" t="normal">'Макро'!AE$92</f>
        <v>0</v>
      </c>
      <c r="AN114" s="568" t="n">
        <f aca="false" ca="true" dt2D="false" dtr="false" t="normal">'Макро'!AF$92</f>
        <v>0</v>
      </c>
      <c r="AO114" s="568" t="n">
        <f aca="false" ca="true" dt2D="false" dtr="false" t="normal">'Макро'!AG$92</f>
        <v>0</v>
      </c>
      <c r="AP114" s="568" t="n">
        <f aca="false" ca="true" dt2D="false" dtr="false" t="normal">'Макро'!AH$92</f>
        <v>0</v>
      </c>
      <c r="AQ114" s="568" t="n">
        <f aca="false" ca="true" dt2D="false" dtr="false" t="normal">'Макро'!AI$92</f>
        <v>0</v>
      </c>
      <c r="AR114" s="568" t="n">
        <f aca="false" ca="true" dt2D="false" dtr="false" t="normal">'Макро'!AJ$92</f>
        <v>0</v>
      </c>
      <c r="AS114" s="568" t="n">
        <f aca="false" ca="true" dt2D="false" dtr="false" t="normal">'Макро'!AK$92</f>
        <v>0</v>
      </c>
      <c r="AT114" s="568" t="n">
        <f aca="false" ca="true" dt2D="false" dtr="false" t="normal">'Макро'!AL$92</f>
        <v>0</v>
      </c>
      <c r="AU114" s="568" t="n">
        <f aca="false" ca="true" dt2D="false" dtr="false" t="normal">'Макро'!AM$92</f>
        <v>0</v>
      </c>
      <c r="AV114" s="568" t="n">
        <f aca="false" ca="true" dt2D="false" dtr="false" t="normal">'Макро'!AN$92</f>
        <v>0</v>
      </c>
      <c r="AW114" s="568" t="n">
        <f aca="false" ca="true" dt2D="false" dtr="false" t="normal">'Макро'!AO$92</f>
        <v>0</v>
      </c>
      <c r="AX114" s="568" t="n">
        <f aca="false" ca="true" dt2D="false" dtr="false" t="normal">'Макро'!AP$92</f>
        <v>0</v>
      </c>
      <c r="AY114" s="568" t="n">
        <f aca="false" ca="true" dt2D="false" dtr="false" t="normal">'Макро'!AQ$92</f>
        <v>0</v>
      </c>
      <c r="AZ114" s="568" t="n">
        <f aca="false" ca="true" dt2D="false" dtr="false" t="normal">'Макро'!AR$92</f>
        <v>0</v>
      </c>
      <c r="BA114" s="568" t="n">
        <f aca="false" ca="true" dt2D="false" dtr="false" t="normal">'Макро'!AS$92</f>
        <v>0</v>
      </c>
      <c r="BB114" s="568" t="n">
        <f aca="false" ca="true" dt2D="false" dtr="false" t="normal">'Макро'!AT$92</f>
        <v>0</v>
      </c>
      <c r="BC114" s="568" t="n">
        <f aca="false" ca="true" dt2D="false" dtr="false" t="normal">'Макро'!AU$92</f>
        <v>0</v>
      </c>
      <c r="BD114" s="568" t="n">
        <f aca="false" ca="true" dt2D="false" dtr="false" t="normal">'Макро'!AV$92</f>
        <v>0</v>
      </c>
      <c r="BE114" s="568" t="n">
        <f aca="false" ca="true" dt2D="false" dtr="false" t="normal">'Макро'!AW$92</f>
        <v>0</v>
      </c>
      <c r="BF114" s="568" t="n">
        <f aca="false" ca="true" dt2D="false" dtr="false" t="normal">'Макро'!AX$92</f>
        <v>0</v>
      </c>
      <c r="BG114" s="568" t="n">
        <f aca="false" ca="true" dt2D="false" dtr="false" t="normal">'Макро'!AY$92</f>
        <v>0</v>
      </c>
      <c r="BH114" s="568" t="n">
        <f aca="false" ca="true" dt2D="false" dtr="false" t="normal">'Макро'!AZ$92</f>
        <v>0</v>
      </c>
      <c r="BI114" s="568" t="n">
        <f aca="false" ca="true" dt2D="false" dtr="false" t="normal">'Макро'!BA$92</f>
        <v>0</v>
      </c>
      <c r="BJ114" s="568" t="n">
        <f aca="false" ca="true" dt2D="false" dtr="false" t="normal">'Макро'!BB$92</f>
        <v>0</v>
      </c>
      <c r="BK114" s="568" t="n">
        <f aca="false" ca="true" dt2D="false" dtr="false" t="normal">'Макро'!BC$92</f>
        <v>0</v>
      </c>
      <c r="BL114" s="568" t="n">
        <f aca="false" ca="true" dt2D="false" dtr="false" t="normal">'Макро'!BD$92</f>
        <v>0</v>
      </c>
      <c r="BM114" s="568" t="n">
        <f aca="false" ca="true" dt2D="false" dtr="false" t="normal">'Макро'!BE$92</f>
        <v>0</v>
      </c>
      <c r="BN114" s="568" t="n">
        <f aca="false" ca="true" dt2D="false" dtr="false" t="normal">'Макро'!BF$92</f>
        <v>0</v>
      </c>
      <c r="BO114" s="568" t="n">
        <f aca="false" ca="true" dt2D="false" dtr="false" t="normal">'Макро'!BG$92</f>
        <v>0</v>
      </c>
      <c r="BP114" s="568" t="n">
        <f aca="false" ca="true" dt2D="false" dtr="false" t="normal">'Макро'!BH$92</f>
        <v>0</v>
      </c>
      <c r="BQ114" s="568" t="n">
        <f aca="false" ca="true" dt2D="false" dtr="false" t="normal">'Макро'!BI$92</f>
        <v>0</v>
      </c>
      <c r="BR114" s="568" t="n">
        <f aca="false" ca="true" dt2D="false" dtr="false" t="normal">'Макро'!BJ$92</f>
        <v>0</v>
      </c>
      <c r="BS114" s="568" t="n">
        <f aca="false" ca="true" dt2D="false" dtr="false" t="normal">'Макро'!BK$92</f>
        <v>0</v>
      </c>
      <c r="BT114" s="568" t="n">
        <f aca="false" ca="true" dt2D="false" dtr="false" t="normal">'Макро'!BL$92</f>
        <v>0</v>
      </c>
    </row>
    <row hidden="true" ht="16.5" outlineLevel="1" r="115">
      <c r="A115" s="482" t="s">
        <v>809</v>
      </c>
      <c r="B115" s="482" t="s">
        <v>810</v>
      </c>
      <c r="C115" s="482" t="s">
        <v>197</v>
      </c>
      <c r="D115" s="548" t="e">
        <f aca="false" ca="false" dt2D="false" dtr="false" t="normal">D114</f>
        <v>#N/A</v>
      </c>
      <c r="E115" s="548" t="e">
        <f aca="false" ca="false" dt2D="false" dtr="false" t="normal">E114</f>
        <v>#N/A</v>
      </c>
      <c r="F115" s="694" t="e">
        <f aca="false" ca="false" dt2D="false" dtr="false" t="normal">F114</f>
        <v>#N/A</v>
      </c>
      <c r="G115" s="694" t="n">
        <f aca="false" ca="false" dt2D="false" dtr="false" t="normal">G114</f>
        <v>0</v>
      </c>
      <c r="H115" s="695" t="n"/>
      <c r="I115" s="20" t="s">
        <v>823</v>
      </c>
      <c r="J115" s="252" t="n"/>
      <c r="K115" s="252" t="n"/>
      <c r="L115" s="235" t="n">
        <f aca="false" ca="true" dt2D="false" dtr="false" t="normal">SUM(M115:BT115)</f>
        <v>0</v>
      </c>
      <c r="M115" s="235" t="n">
        <f aca="false" ca="true" dt2D="false" dtr="false" t="normal">M113*M114*'Периоды'!L$42</f>
        <v>0</v>
      </c>
      <c r="N115" s="235" t="n">
        <f aca="false" ca="true" dt2D="false" dtr="false" t="normal">N113*N114*'Периоды'!M$42</f>
        <v>0</v>
      </c>
      <c r="O115" s="235" t="n">
        <f aca="false" ca="true" dt2D="false" dtr="false" t="normal">O113*O114*'Периоды'!N$42</f>
        <v>0</v>
      </c>
      <c r="P115" s="235" t="n">
        <f aca="false" ca="true" dt2D="false" dtr="false" t="normal">P113*P114*'Периоды'!O$42</f>
        <v>0</v>
      </c>
      <c r="Q115" s="235" t="n">
        <f aca="false" ca="true" dt2D="false" dtr="false" t="normal">Q113*Q114*'Периоды'!P$42</f>
        <v>0</v>
      </c>
      <c r="R115" s="235" t="n">
        <f aca="false" ca="true" dt2D="false" dtr="false" t="normal">R113*R114*'Периоды'!Q$42</f>
        <v>0</v>
      </c>
      <c r="S115" s="235" t="n">
        <f aca="false" ca="true" dt2D="false" dtr="false" t="normal">S113*S114*'Периоды'!R$42</f>
        <v>0</v>
      </c>
      <c r="T115" s="235" t="n">
        <f aca="false" ca="true" dt2D="false" dtr="false" t="normal">T113*T114*'Периоды'!S$42</f>
        <v>0</v>
      </c>
      <c r="U115" s="235" t="n">
        <f aca="false" ca="true" dt2D="false" dtr="false" t="normal">U113*U114*'Периоды'!T$42</f>
        <v>0</v>
      </c>
      <c r="V115" s="235" t="n">
        <f aca="false" ca="true" dt2D="false" dtr="false" t="normal">V113*V114*'Периоды'!U$42</f>
        <v>0</v>
      </c>
      <c r="W115" s="235" t="n">
        <f aca="false" ca="true" dt2D="false" dtr="false" t="normal">W113*W114*'Периоды'!V$42</f>
        <v>0</v>
      </c>
      <c r="X115" s="235" t="n">
        <f aca="false" ca="true" dt2D="false" dtr="false" t="normal">X113*X114*'Периоды'!W$42</f>
        <v>0</v>
      </c>
      <c r="Y115" s="235" t="n">
        <f aca="false" ca="true" dt2D="false" dtr="false" t="normal">Y113*Y114*'Периоды'!X$42</f>
        <v>0</v>
      </c>
      <c r="Z115" s="235" t="n">
        <f aca="false" ca="true" dt2D="false" dtr="false" t="normal">Z113*Z114*'Периоды'!Y$42</f>
        <v>0</v>
      </c>
      <c r="AA115" s="235" t="n">
        <f aca="false" ca="true" dt2D="false" dtr="false" t="normal">AA113*AA114*'Периоды'!Z$42</f>
        <v>0</v>
      </c>
      <c r="AB115" s="235" t="n">
        <f aca="false" ca="true" dt2D="false" dtr="false" t="normal">AB113*AB114*'Периоды'!AA$42</f>
        <v>0</v>
      </c>
      <c r="AC115" s="235" t="n">
        <f aca="false" ca="true" dt2D="false" dtr="false" t="normal">AC113*AC114*'Периоды'!AB$42</f>
        <v>0</v>
      </c>
      <c r="AD115" s="235" t="n">
        <f aca="false" ca="true" dt2D="false" dtr="false" t="normal">AD113*AD114*'Периоды'!AC$42</f>
        <v>0</v>
      </c>
      <c r="AE115" s="235" t="n">
        <f aca="false" ca="true" dt2D="false" dtr="false" t="normal">AE113*AE114*'Периоды'!AD$42</f>
        <v>0</v>
      </c>
      <c r="AF115" s="235" t="n">
        <f aca="false" ca="true" dt2D="false" dtr="false" t="normal">AF113*AF114*'Периоды'!AE$42</f>
        <v>0</v>
      </c>
      <c r="AG115" s="235" t="n">
        <f aca="false" ca="true" dt2D="false" dtr="false" t="normal">AG113*AG114*'Периоды'!AF$42</f>
        <v>0</v>
      </c>
      <c r="AH115" s="235" t="n">
        <f aca="false" ca="true" dt2D="false" dtr="false" t="normal">AH113*AH114*'Периоды'!AG$42</f>
        <v>0</v>
      </c>
      <c r="AI115" s="235" t="n">
        <f aca="false" ca="true" dt2D="false" dtr="false" t="normal">AI113*AI114*'Периоды'!AH$42</f>
        <v>0</v>
      </c>
      <c r="AJ115" s="235" t="n">
        <f aca="false" ca="true" dt2D="false" dtr="false" t="normal">AJ113*AJ114*'Периоды'!AI$42</f>
        <v>0</v>
      </c>
      <c r="AK115" s="235" t="n">
        <f aca="false" ca="true" dt2D="false" dtr="false" t="normal">AK113*AK114*'Периоды'!AJ$42</f>
        <v>0</v>
      </c>
      <c r="AL115" s="235" t="n">
        <f aca="false" ca="true" dt2D="false" dtr="false" t="normal">AL113*AL114*'Периоды'!AK$42</f>
        <v>0</v>
      </c>
      <c r="AM115" s="235" t="n">
        <f aca="false" ca="true" dt2D="false" dtr="false" t="normal">AM113*AM114*'Периоды'!AL$42</f>
        <v>0</v>
      </c>
      <c r="AN115" s="235" t="n">
        <f aca="false" ca="true" dt2D="false" dtr="false" t="normal">AN113*AN114*'Периоды'!AM$42</f>
        <v>0</v>
      </c>
      <c r="AO115" s="235" t="n">
        <f aca="false" ca="true" dt2D="false" dtr="false" t="normal">AO113*AO114*'Периоды'!AN$42</f>
        <v>0</v>
      </c>
      <c r="AP115" s="235" t="n">
        <f aca="false" ca="true" dt2D="false" dtr="false" t="normal">AP113*AP114*'Периоды'!AO$42</f>
        <v>0</v>
      </c>
      <c r="AQ115" s="235" t="n">
        <f aca="false" ca="true" dt2D="false" dtr="false" t="normal">AQ113*AQ114*'Периоды'!AP$42</f>
        <v>0</v>
      </c>
      <c r="AR115" s="235" t="n">
        <f aca="false" ca="true" dt2D="false" dtr="false" t="normal">AR113*AR114*'Периоды'!AQ$42</f>
        <v>0</v>
      </c>
      <c r="AS115" s="235" t="n">
        <f aca="false" ca="true" dt2D="false" dtr="false" t="normal">AS113*AS114*'Периоды'!AR$42</f>
        <v>0</v>
      </c>
      <c r="AT115" s="235" t="n">
        <f aca="false" ca="true" dt2D="false" dtr="false" t="normal">AT113*AT114*'Периоды'!AS$42</f>
        <v>0</v>
      </c>
      <c r="AU115" s="235" t="n">
        <f aca="false" ca="true" dt2D="false" dtr="false" t="normal">AU113*AU114*'Периоды'!AT$42</f>
        <v>0</v>
      </c>
      <c r="AV115" s="235" t="n">
        <f aca="false" ca="true" dt2D="false" dtr="false" t="normal">AV113*AV114*'Периоды'!AU$42</f>
        <v>0</v>
      </c>
      <c r="AW115" s="235" t="n">
        <f aca="false" ca="true" dt2D="false" dtr="false" t="normal">AW113*AW114*'Периоды'!AV$42</f>
        <v>0</v>
      </c>
      <c r="AX115" s="235" t="n">
        <f aca="false" ca="true" dt2D="false" dtr="false" t="normal">AX113*AX114*'Периоды'!AW$42</f>
        <v>0</v>
      </c>
      <c r="AY115" s="235" t="n">
        <f aca="false" ca="true" dt2D="false" dtr="false" t="normal">AY113*AY114*'Периоды'!AX$42</f>
        <v>0</v>
      </c>
      <c r="AZ115" s="235" t="n">
        <f aca="false" ca="true" dt2D="false" dtr="false" t="normal">AZ113*AZ114*'Периоды'!AY$42</f>
        <v>0</v>
      </c>
      <c r="BA115" s="235" t="n">
        <f aca="false" ca="true" dt2D="false" dtr="false" t="normal">BA113*BA114*'Периоды'!AZ$42</f>
        <v>0</v>
      </c>
      <c r="BB115" s="235" t="n">
        <f aca="false" ca="true" dt2D="false" dtr="false" t="normal">BB113*BB114*'Периоды'!BA$42</f>
        <v>0</v>
      </c>
      <c r="BC115" s="235" t="n">
        <f aca="false" ca="true" dt2D="false" dtr="false" t="normal">BC113*BC114*'Периоды'!BB$42</f>
        <v>0</v>
      </c>
      <c r="BD115" s="235" t="n">
        <f aca="false" ca="true" dt2D="false" dtr="false" t="normal">BD113*BD114*'Периоды'!BC$42</f>
        <v>0</v>
      </c>
      <c r="BE115" s="235" t="n">
        <f aca="false" ca="true" dt2D="false" dtr="false" t="normal">BE113*BE114*'Периоды'!BD$42</f>
        <v>0</v>
      </c>
      <c r="BF115" s="235" t="n">
        <f aca="false" ca="true" dt2D="false" dtr="false" t="normal">BF113*BF114*'Периоды'!BE$42</f>
        <v>0</v>
      </c>
      <c r="BG115" s="235" t="n">
        <f aca="false" ca="true" dt2D="false" dtr="false" t="normal">BG113*BG114*'Периоды'!BF$42</f>
        <v>0</v>
      </c>
      <c r="BH115" s="235" t="n">
        <f aca="false" ca="true" dt2D="false" dtr="false" t="normal">BH113*BH114*'Периоды'!BG$42</f>
        <v>0</v>
      </c>
      <c r="BI115" s="235" t="n">
        <f aca="false" ca="true" dt2D="false" dtr="false" t="normal">BI113*BI114*'Периоды'!BH$42</f>
        <v>0</v>
      </c>
      <c r="BJ115" s="235" t="n">
        <f aca="false" ca="true" dt2D="false" dtr="false" t="normal">BJ113*BJ114*'Периоды'!BI$42</f>
        <v>0</v>
      </c>
      <c r="BK115" s="235" t="n">
        <f aca="false" ca="true" dt2D="false" dtr="false" t="normal">BK113*BK114*'Периоды'!BJ$42</f>
        <v>0</v>
      </c>
      <c r="BL115" s="235" t="n">
        <f aca="false" ca="true" dt2D="false" dtr="false" t="normal">BL113*BL114*'Периоды'!BK$42</f>
        <v>0</v>
      </c>
      <c r="BM115" s="235" t="n">
        <f aca="false" ca="true" dt2D="false" dtr="false" t="normal">BM113*BM114*'Периоды'!BL$42</f>
        <v>0</v>
      </c>
      <c r="BN115" s="235" t="n">
        <f aca="false" ca="true" dt2D="false" dtr="false" t="normal">BN113*BN114*'Периоды'!BM$42</f>
        <v>0</v>
      </c>
      <c r="BO115" s="235" t="n">
        <f aca="false" ca="true" dt2D="false" dtr="false" t="normal">BO113*BO114*'Периоды'!BN$42</f>
        <v>0</v>
      </c>
      <c r="BP115" s="235" t="n">
        <f aca="false" ca="true" dt2D="false" dtr="false" t="normal">BP113*BP114*'Периоды'!BO$42</f>
        <v>0</v>
      </c>
      <c r="BQ115" s="235" t="n">
        <f aca="false" ca="true" dt2D="false" dtr="false" t="normal">BQ113*BQ114*'Периоды'!BP$42</f>
        <v>0</v>
      </c>
      <c r="BR115" s="235" t="n">
        <f aca="false" ca="true" dt2D="false" dtr="false" t="normal">BR113*BR114*'Периоды'!BQ$42</f>
        <v>0</v>
      </c>
      <c r="BS115" s="235" t="n">
        <f aca="false" ca="true" dt2D="false" dtr="false" t="normal">BS113*BS114*'Периоды'!BR$42</f>
        <v>0</v>
      </c>
      <c r="BT115" s="235" t="n">
        <f aca="false" ca="true" dt2D="false" dtr="false" t="normal">BT113*BT114*'Периоды'!BS$42</f>
        <v>0</v>
      </c>
    </row>
    <row customHeight="true" hidden="true" ht="14.4499998092651" outlineLevel="1" r="116">
      <c r="A116" s="482" t="s">
        <v>809</v>
      </c>
      <c r="B116" s="482" t="s">
        <v>810</v>
      </c>
      <c r="C116" s="482" t="s">
        <v>461</v>
      </c>
      <c r="D116" s="548" t="e">
        <f aca="false" ca="false" dt2D="false" dtr="false" t="normal">D115</f>
        <v>#N/A</v>
      </c>
      <c r="E116" s="548" t="e">
        <f aca="false" ca="false" dt2D="false" dtr="false" t="normal">E115</f>
        <v>#N/A</v>
      </c>
      <c r="F116" s="694" t="e">
        <f aca="false" ca="false" dt2D="false" dtr="false" t="normal">F115</f>
        <v>#N/A</v>
      </c>
      <c r="G116" s="694" t="n">
        <f aca="false" ca="false" dt2D="false" dtr="false" t="normal">G115</f>
        <v>0</v>
      </c>
      <c r="H116" s="695" t="n"/>
      <c r="I116" s="285" t="s">
        <v>461</v>
      </c>
      <c r="J116" s="252" t="n"/>
      <c r="K116" s="417" t="str">
        <f aca="false" ca="false" dt2D="false" dtr="false" t="normal">VLOOKUP(I106, 'Допущения'!$B$66:$F$72, 5, 0)</f>
        <v>Да</v>
      </c>
      <c r="L116" s="235" t="n">
        <f aca="false" ca="true" dt2D="false" dtr="false" t="normal">SUM(M116:BT116)</f>
        <v>0</v>
      </c>
      <c r="M116" s="235" t="n">
        <f aca="false" ca="true" dt2D="false" dtr="false" t="normal">IF($K116="нет", M115*('Макро'!E$69+'Макро'!E$71), M113*'Макро'!E$93*('Макро'!E$69+'Макро'!E$71)+(M115-M113*'Макро'!E$93)*('Макро'!E$70+'Макро'!E$71))</f>
        <v>0</v>
      </c>
      <c r="N116" s="235" t="n">
        <f aca="false" ca="true" dt2D="false" dtr="false" t="normal">IF($K116="нет", N115*('Макро'!F$69+'Макро'!F$71), N113*'Макро'!F$93*('Макро'!F$69+'Макро'!F$71)+(N115-N113*'Макро'!F$93)*('Макро'!F$70+'Макро'!F$71))</f>
        <v>0</v>
      </c>
      <c r="O116" s="235" t="n">
        <f aca="false" ca="true" dt2D="false" dtr="false" t="normal">IF($K116="нет", O115*('Макро'!G$69+'Макро'!G$71), O113*'Макро'!G$93*('Макро'!G$69+'Макро'!G$71)+(O115-O113*'Макро'!G$93)*('Макро'!G$70+'Макро'!G$71))</f>
        <v>0</v>
      </c>
      <c r="P116" s="235" t="n">
        <f aca="false" ca="true" dt2D="false" dtr="false" t="normal">IF($K116="нет", P115*('Макро'!H$69+'Макро'!H$71), P113*'Макро'!H$93*('Макро'!H$69+'Макро'!H$71)+(P115-P113*'Макро'!H$93)*('Макро'!H$70+'Макро'!H$71))</f>
        <v>0</v>
      </c>
      <c r="Q116" s="235" t="n">
        <f aca="false" ca="true" dt2D="false" dtr="false" t="normal">IF($K116="нет", Q115*('Макро'!I$69+'Макро'!I$71), Q113*'Макро'!I$93*('Макро'!I$69+'Макро'!I$71)+(Q115-Q113*'Макро'!I$93)*('Макро'!I$70+'Макро'!I$71))</f>
        <v>0</v>
      </c>
      <c r="R116" s="235" t="n">
        <f aca="false" ca="true" dt2D="false" dtr="false" t="normal">IF($K116="нет", R115*('Макро'!J$69+'Макро'!J$71), R113*'Макро'!J$93*('Макро'!J$69+'Макро'!J$71)+(R115-R113*'Макро'!J$93)*('Макро'!J$70+'Макро'!J$71))</f>
        <v>0</v>
      </c>
      <c r="S116" s="235" t="n">
        <f aca="false" ca="true" dt2D="false" dtr="false" t="normal">IF($K116="нет", S115*('Макро'!K$69+'Макро'!K$71), S113*'Макро'!K$93*('Макро'!K$69+'Макро'!K$71)+(S115-S113*'Макро'!K$93)*('Макро'!K$70+'Макро'!K$71))</f>
        <v>0</v>
      </c>
      <c r="T116" s="235" t="n">
        <f aca="false" ca="true" dt2D="false" dtr="false" t="normal">IF($K116="нет", T115*('Макро'!L$69+'Макро'!L$71), T113*'Макро'!L$93*('Макро'!L$69+'Макро'!L$71)+(T115-T113*'Макро'!L$93)*('Макро'!L$70+'Макро'!L$71))</f>
        <v>0</v>
      </c>
      <c r="U116" s="235" t="n">
        <f aca="false" ca="true" dt2D="false" dtr="false" t="normal">IF($K116="нет", U115*('Макро'!M$69+'Макро'!M$71), U113*'Макро'!M$93*('Макро'!M$69+'Макро'!M$71)+(U115-U113*'Макро'!M$93)*('Макро'!M$70+'Макро'!M$71))</f>
        <v>0</v>
      </c>
      <c r="V116" s="235" t="n">
        <f aca="false" ca="true" dt2D="false" dtr="false" t="normal">IF($K116="нет", V115*('Макро'!N$69+'Макро'!N$71), V113*'Макро'!N$93*('Макро'!N$69+'Макро'!N$71)+(V115-V113*'Макро'!N$93)*('Макро'!N$70+'Макро'!N$71))</f>
        <v>0</v>
      </c>
      <c r="W116" s="235" t="n">
        <f aca="false" ca="true" dt2D="false" dtr="false" t="normal">IF($K116="нет", W115*('Макро'!O$69+'Макро'!O$71), W113*'Макро'!O$93*('Макро'!O$69+'Макро'!O$71)+(W115-W113*'Макро'!O$93)*('Макро'!O$70+'Макро'!O$71))</f>
        <v>0</v>
      </c>
      <c r="X116" s="235" t="n">
        <f aca="false" ca="true" dt2D="false" dtr="false" t="normal">IF($K116="нет", X115*('Макро'!P$69+'Макро'!P$71), X113*'Макро'!P$93*('Макро'!P$69+'Макро'!P$71)+(X115-X113*'Макро'!P$93)*('Макро'!P$70+'Макро'!P$71))</f>
        <v>0</v>
      </c>
      <c r="Y116" s="235" t="n">
        <f aca="false" ca="true" dt2D="false" dtr="false" t="normal">IF($K116="нет", Y115*('Макро'!Q$69+'Макро'!Q$71), Y113*'Макро'!Q$93*('Макро'!Q$69+'Макро'!Q$71)+(Y115-Y113*'Макро'!Q$93)*('Макро'!Q$70+'Макро'!Q$71))</f>
        <v>0</v>
      </c>
      <c r="Z116" s="235" t="n">
        <f aca="false" ca="true" dt2D="false" dtr="false" t="normal">IF($K116="нет", Z115*('Макро'!R$69+'Макро'!R$71), Z113*'Макро'!R$93*('Макро'!R$69+'Макро'!R$71)+(Z115-Z113*'Макро'!R$93)*('Макро'!R$70+'Макро'!R$71))</f>
        <v>0</v>
      </c>
      <c r="AA116" s="235" t="n">
        <f aca="false" ca="true" dt2D="false" dtr="false" t="normal">IF($K116="нет", AA115*('Макро'!S$69+'Макро'!S$71), AA113*'Макро'!S$93*('Макро'!S$69+'Макро'!S$71)+(AA115-AA113*'Макро'!S$93)*('Макро'!S$70+'Макро'!S$71))</f>
        <v>0</v>
      </c>
      <c r="AB116" s="235" t="n">
        <f aca="false" ca="true" dt2D="false" dtr="false" t="normal">IF($K116="нет", AB115*('Макро'!T$69+'Макро'!T$71), AB113*'Макро'!T$93*('Макро'!T$69+'Макро'!T$71)+(AB115-AB113*'Макро'!T$93)*('Макро'!T$70+'Макро'!T$71))</f>
        <v>0</v>
      </c>
      <c r="AC116" s="235" t="n">
        <f aca="false" ca="true" dt2D="false" dtr="false" t="normal">IF($K116="нет", AC115*('Макро'!U$69+'Макро'!U$71), AC113*'Макро'!U$93*('Макро'!U$69+'Макро'!U$71)+(AC115-AC113*'Макро'!U$93)*('Макро'!U$70+'Макро'!U$71))</f>
        <v>0</v>
      </c>
      <c r="AD116" s="235" t="n">
        <f aca="false" ca="true" dt2D="false" dtr="false" t="normal">IF($K116="нет", AD115*('Макро'!V$69+'Макро'!V$71), AD113*'Макро'!V$93*('Макро'!V$69+'Макро'!V$71)+(AD115-AD113*'Макро'!V$93)*('Макро'!V$70+'Макро'!V$71))</f>
        <v>0</v>
      </c>
      <c r="AE116" s="235" t="n">
        <f aca="false" ca="true" dt2D="false" dtr="false" t="normal">IF($K116="нет", AE115*('Макро'!W$69+'Макро'!W$71), AE113*'Макро'!W$93*('Макро'!W$69+'Макро'!W$71)+(AE115-AE113*'Макро'!W$93)*('Макро'!W$70+'Макро'!W$71))</f>
        <v>0</v>
      </c>
      <c r="AF116" s="235" t="n">
        <f aca="false" ca="true" dt2D="false" dtr="false" t="normal">IF($K116="нет", AF115*('Макро'!X$69+'Макро'!X$71), AF113*'Макро'!X$93*('Макро'!X$69+'Макро'!X$71)+(AF115-AF113*'Макро'!X$93)*('Макро'!X$70+'Макро'!X$71))</f>
        <v>0</v>
      </c>
      <c r="AG116" s="235" t="n">
        <f aca="false" ca="true" dt2D="false" dtr="false" t="normal">IF($K116="нет", AG115*('Макро'!Y$69+'Макро'!Y$71), AG113*'Макро'!Y$93*('Макро'!Y$69+'Макро'!Y$71)+(AG115-AG113*'Макро'!Y$93)*('Макро'!Y$70+'Макро'!Y$71))</f>
        <v>0</v>
      </c>
      <c r="AH116" s="235" t="n">
        <f aca="false" ca="true" dt2D="false" dtr="false" t="normal">IF($K116="нет", AH115*('Макро'!Z$69+'Макро'!Z$71), AH113*'Макро'!Z$93*('Макро'!Z$69+'Макро'!Z$71)+(AH115-AH113*'Макро'!Z$93)*('Макро'!Z$70+'Макро'!Z$71))</f>
        <v>0</v>
      </c>
      <c r="AI116" s="235" t="n">
        <f aca="false" ca="true" dt2D="false" dtr="false" t="normal">IF($K116="нет", AI115*('Макро'!AA$69+'Макро'!AA$71), AI113*'Макро'!AA$93*('Макро'!AA$69+'Макро'!AA$71)+(AI115-AI113*'Макро'!AA$93)*('Макро'!AA$70+'Макро'!AA$71))</f>
        <v>0</v>
      </c>
      <c r="AJ116" s="235" t="n">
        <f aca="false" ca="true" dt2D="false" dtr="false" t="normal">IF($K116="нет", AJ115*('Макро'!AB$69+'Макро'!AB$71), AJ113*'Макро'!AB$93*('Макро'!AB$69+'Макро'!AB$71)+(AJ115-AJ113*'Макро'!AB$93)*('Макро'!AB$70+'Макро'!AB$71))</f>
        <v>0</v>
      </c>
      <c r="AK116" s="235" t="n">
        <f aca="false" ca="true" dt2D="false" dtr="false" t="normal">IF($K116="нет", AK115*('Макро'!AC$69+'Макро'!AC$71), AK113*'Макро'!AC$93*('Макро'!AC$69+'Макро'!AC$71)+(AK115-AK113*'Макро'!AC$93)*('Макро'!AC$70+'Макро'!AC$71))</f>
        <v>0</v>
      </c>
      <c r="AL116" s="235" t="n">
        <f aca="false" ca="true" dt2D="false" dtr="false" t="normal">IF($K116="нет", AL115*('Макро'!AD$69+'Макро'!AD$71), AL113*'Макро'!AD$93*('Макро'!AD$69+'Макро'!AD$71)+(AL115-AL113*'Макро'!AD$93)*('Макро'!AD$70+'Макро'!AD$71))</f>
        <v>0</v>
      </c>
      <c r="AM116" s="235" t="n">
        <f aca="false" ca="true" dt2D="false" dtr="false" t="normal">IF($K116="нет", AM115*('Макро'!AE$69+'Макро'!AE$71), AM113*'Макро'!AE$93*('Макро'!AE$69+'Макро'!AE$71)+(AM115-AM113*'Макро'!AE$93)*('Макро'!AE$70+'Макро'!AE$71))</f>
        <v>0</v>
      </c>
      <c r="AN116" s="235" t="n">
        <f aca="false" ca="true" dt2D="false" dtr="false" t="normal">IF($K116="нет", AN115*('Макро'!AF$69+'Макро'!AF$71), AN113*'Макро'!AF$93*('Макро'!AF$69+'Макро'!AF$71)+(AN115-AN113*'Макро'!AF$93)*('Макро'!AF$70+'Макро'!AF$71))</f>
        <v>0</v>
      </c>
      <c r="AO116" s="235" t="n">
        <f aca="false" ca="true" dt2D="false" dtr="false" t="normal">IF($K116="нет", AO115*('Макро'!AG$69+'Макро'!AG$71), AO113*'Макро'!AG$93*('Макро'!AG$69+'Макро'!AG$71)+(AO115-AO113*'Макро'!AG$93)*('Макро'!AG$70+'Макро'!AG$71))</f>
        <v>0</v>
      </c>
      <c r="AP116" s="235" t="n">
        <f aca="false" ca="true" dt2D="false" dtr="false" t="normal">IF($K116="нет", AP115*('Макро'!AH$69+'Макро'!AH$71), AP113*'Макро'!AH$93*('Макро'!AH$69+'Макро'!AH$71)+(AP115-AP113*'Макро'!AH$93)*('Макро'!AH$70+'Макро'!AH$71))</f>
        <v>0</v>
      </c>
      <c r="AQ116" s="235" t="n">
        <f aca="false" ca="true" dt2D="false" dtr="false" t="normal">IF($K116="нет", AQ115*('Макро'!AI$69+'Макро'!AI$71), AQ113*'Макро'!AI$93*('Макро'!AI$69+'Макро'!AI$71)+(AQ115-AQ113*'Макро'!AI$93)*('Макро'!AI$70+'Макро'!AI$71))</f>
        <v>0</v>
      </c>
      <c r="AR116" s="235" t="n">
        <f aca="false" ca="true" dt2D="false" dtr="false" t="normal">IF($K116="нет", AR115*('Макро'!AJ$69+'Макро'!AJ$71), AR113*'Макро'!AJ$93*('Макро'!AJ$69+'Макро'!AJ$71)+(AR115-AR113*'Макро'!AJ$93)*('Макро'!AJ$70+'Макро'!AJ$71))</f>
        <v>0</v>
      </c>
      <c r="AS116" s="235" t="n">
        <f aca="false" ca="true" dt2D="false" dtr="false" t="normal">IF($K116="нет", AS115*('Макро'!AK$69+'Макро'!AK$71), AS113*'Макро'!AK$93*('Макро'!AK$69+'Макро'!AK$71)+(AS115-AS113*'Макро'!AK$93)*('Макро'!AK$70+'Макро'!AK$71))</f>
        <v>0</v>
      </c>
      <c r="AT116" s="235" t="n">
        <f aca="false" ca="true" dt2D="false" dtr="false" t="normal">IF($K116="нет", AT115*('Макро'!AL$69+'Макро'!AL$71), AT113*'Макро'!AL$93*('Макро'!AL$69+'Макро'!AL$71)+(AT115-AT113*'Макро'!AL$93)*('Макро'!AL$70+'Макро'!AL$71))</f>
        <v>0</v>
      </c>
      <c r="AU116" s="235" t="n">
        <f aca="false" ca="true" dt2D="false" dtr="false" t="normal">IF($K116="нет", AU115*('Макро'!AM$69+'Макро'!AM$71), AU113*'Макро'!AM$93*('Макро'!AM$69+'Макро'!AM$71)+(AU115-AU113*'Макро'!AM$93)*('Макро'!AM$70+'Макро'!AM$71))</f>
        <v>0</v>
      </c>
      <c r="AV116" s="235" t="n">
        <f aca="false" ca="true" dt2D="false" dtr="false" t="normal">IF($K116="нет", AV115*('Макро'!AN$69+'Макро'!AN$71), AV113*'Макро'!AN$93*('Макро'!AN$69+'Макро'!AN$71)+(AV115-AV113*'Макро'!AN$93)*('Макро'!AN$70+'Макро'!AN$71))</f>
        <v>0</v>
      </c>
      <c r="AW116" s="235" t="n">
        <f aca="false" ca="true" dt2D="false" dtr="false" t="normal">IF($K116="нет", AW115*('Макро'!AO$69+'Макро'!AO$71), AW113*'Макро'!AO$93*('Макро'!AO$69+'Макро'!AO$71)+(AW115-AW113*'Макро'!AO$93)*('Макро'!AO$70+'Макро'!AO$71))</f>
        <v>0</v>
      </c>
      <c r="AX116" s="235" t="n">
        <f aca="false" ca="true" dt2D="false" dtr="false" t="normal">IF($K116="нет", AX115*('Макро'!AP$69+'Макро'!AP$71), AX113*'Макро'!AP$93*('Макро'!AP$69+'Макро'!AP$71)+(AX115-AX113*'Макро'!AP$93)*('Макро'!AP$70+'Макро'!AP$71))</f>
        <v>0</v>
      </c>
      <c r="AY116" s="235" t="n">
        <f aca="false" ca="true" dt2D="false" dtr="false" t="normal">IF($K116="нет", AY115*('Макро'!AQ$69+'Макро'!AQ$71), AY113*'Макро'!AQ$93*('Макро'!AQ$69+'Макро'!AQ$71)+(AY115-AY113*'Макро'!AQ$93)*('Макро'!AQ$70+'Макро'!AQ$71))</f>
        <v>0</v>
      </c>
      <c r="AZ116" s="235" t="n">
        <f aca="false" ca="true" dt2D="false" dtr="false" t="normal">IF($K116="нет", AZ115*('Макро'!AR$69+'Макро'!AR$71), AZ113*'Макро'!AR$93*('Макро'!AR$69+'Макро'!AR$71)+(AZ115-AZ113*'Макро'!AR$93)*('Макро'!AR$70+'Макро'!AR$71))</f>
        <v>0</v>
      </c>
      <c r="BA116" s="235" t="n">
        <f aca="false" ca="true" dt2D="false" dtr="false" t="normal">IF($K116="нет", BA115*('Макро'!AS$69+'Макро'!AS$71), BA113*'Макро'!AS$93*('Макро'!AS$69+'Макро'!AS$71)+(BA115-BA113*'Макро'!AS$93)*('Макро'!AS$70+'Макро'!AS$71))</f>
        <v>0</v>
      </c>
      <c r="BB116" s="235" t="n">
        <f aca="false" ca="true" dt2D="false" dtr="false" t="normal">IF($K116="нет", BB115*('Макро'!AT$69+'Макро'!AT$71), BB113*'Макро'!AT$93*('Макро'!AT$69+'Макро'!AT$71)+(BB115-BB113*'Макро'!AT$93)*('Макро'!AT$70+'Макро'!AT$71))</f>
        <v>0</v>
      </c>
      <c r="BC116" s="235" t="n">
        <f aca="false" ca="true" dt2D="false" dtr="false" t="normal">IF($K116="нет", BC115*('Макро'!AU$69+'Макро'!AU$71), BC113*'Макро'!AU$93*('Макро'!AU$69+'Макро'!AU$71)+(BC115-BC113*'Макро'!AU$93)*('Макро'!AU$70+'Макро'!AU$71))</f>
        <v>0</v>
      </c>
      <c r="BD116" s="235" t="n">
        <f aca="false" ca="true" dt2D="false" dtr="false" t="normal">IF($K116="нет", BD115*('Макро'!AV$69+'Макро'!AV$71), BD113*'Макро'!AV$93*('Макро'!AV$69+'Макро'!AV$71)+(BD115-BD113*'Макро'!AV$93)*('Макро'!AV$70+'Макро'!AV$71))</f>
        <v>0</v>
      </c>
      <c r="BE116" s="235" t="n">
        <f aca="false" ca="true" dt2D="false" dtr="false" t="normal">IF($K116="нет", BE115*('Макро'!AW$69+'Макро'!AW$71), BE113*'Макро'!AW$93*('Макро'!AW$69+'Макро'!AW$71)+(BE115-BE113*'Макро'!AW$93)*('Макро'!AW$70+'Макро'!AW$71))</f>
        <v>0</v>
      </c>
      <c r="BF116" s="235" t="n">
        <f aca="false" ca="true" dt2D="false" dtr="false" t="normal">IF($K116="нет", BF115*('Макро'!AX$69+'Макро'!AX$71), BF113*'Макро'!AX$93*('Макро'!AX$69+'Макро'!AX$71)+(BF115-BF113*'Макро'!AX$93)*('Макро'!AX$70+'Макро'!AX$71))</f>
        <v>0</v>
      </c>
      <c r="BG116" s="235" t="n">
        <f aca="false" ca="true" dt2D="false" dtr="false" t="normal">IF($K116="нет", BG115*('Макро'!AY$69+'Макро'!AY$71), BG113*'Макро'!AY$93*('Макро'!AY$69+'Макро'!AY$71)+(BG115-BG113*'Макро'!AY$93)*('Макро'!AY$70+'Макро'!AY$71))</f>
        <v>0</v>
      </c>
      <c r="BH116" s="235" t="n">
        <f aca="false" ca="true" dt2D="false" dtr="false" t="normal">IF($K116="нет", BH115*('Макро'!AZ$69+'Макро'!AZ$71), BH113*'Макро'!AZ$93*('Макро'!AZ$69+'Макро'!AZ$71)+(BH115-BH113*'Макро'!AZ$93)*('Макро'!AZ$70+'Макро'!AZ$71))</f>
        <v>0</v>
      </c>
      <c r="BI116" s="235" t="n">
        <f aca="false" ca="true" dt2D="false" dtr="false" t="normal">IF($K116="нет", BI115*('Макро'!BA$69+'Макро'!BA$71), BI113*'Макро'!BA$93*('Макро'!BA$69+'Макро'!BA$71)+(BI115-BI113*'Макро'!BA$93)*('Макро'!BA$70+'Макро'!BA$71))</f>
        <v>0</v>
      </c>
      <c r="BJ116" s="235" t="n">
        <f aca="false" ca="true" dt2D="false" dtr="false" t="normal">IF($K116="нет", BJ115*('Макро'!BB$69+'Макро'!BB$71), BJ113*'Макро'!BB$93*('Макро'!BB$69+'Макро'!BB$71)+(BJ115-BJ113*'Макро'!BB$93)*('Макро'!BB$70+'Макро'!BB$71))</f>
        <v>0</v>
      </c>
      <c r="BK116" s="235" t="n">
        <f aca="false" ca="true" dt2D="false" dtr="false" t="normal">IF($K116="нет", BK115*('Макро'!BC$69+'Макро'!BC$71), BK113*'Макро'!BC$93*('Макро'!BC$69+'Макро'!BC$71)+(BK115-BK113*'Макро'!BC$93)*('Макро'!BC$70+'Макро'!BC$71))</f>
        <v>0</v>
      </c>
      <c r="BL116" s="235" t="n">
        <f aca="false" ca="true" dt2D="false" dtr="false" t="normal">IF($K116="нет", BL115*('Макро'!BD$69+'Макро'!BD$71), BL113*'Макро'!BD$93*('Макро'!BD$69+'Макро'!BD$71)+(BL115-BL113*'Макро'!BD$93)*('Макро'!BD$70+'Макро'!BD$71))</f>
        <v>0</v>
      </c>
      <c r="BM116" s="235" t="n">
        <f aca="false" ca="true" dt2D="false" dtr="false" t="normal">IF($K116="нет", BM115*('Макро'!BE$69+'Макро'!BE$71), BM113*'Макро'!BE$93*('Макро'!BE$69+'Макро'!BE$71)+(BM115-BM113*'Макро'!BE$93)*('Макро'!BE$70+'Макро'!BE$71))</f>
        <v>0</v>
      </c>
      <c r="BN116" s="235" t="n">
        <f aca="false" ca="true" dt2D="false" dtr="false" t="normal">IF($K116="нет", BN115*('Макро'!BF$69+'Макро'!BF$71), BN113*'Макро'!BF$93*('Макро'!BF$69+'Макро'!BF$71)+(BN115-BN113*'Макро'!BF$93)*('Макро'!BF$70+'Макро'!BF$71))</f>
        <v>0</v>
      </c>
      <c r="BO116" s="235" t="n">
        <f aca="false" ca="true" dt2D="false" dtr="false" t="normal">IF($K116="нет", BO115*('Макро'!BG$69+'Макро'!BG$71), BO113*'Макро'!BG$93*('Макро'!BG$69+'Макро'!BG$71)+(BO115-BO113*'Макро'!BG$93)*('Макро'!BG$70+'Макро'!BG$71))</f>
        <v>0</v>
      </c>
      <c r="BP116" s="235" t="n">
        <f aca="false" ca="true" dt2D="false" dtr="false" t="normal">IF($K116="нет", BP115*('Макро'!BH$69+'Макро'!BH$71), BP113*'Макро'!BH$93*('Макро'!BH$69+'Макро'!BH$71)+(BP115-BP113*'Макро'!BH$93)*('Макро'!BH$70+'Макро'!BH$71))</f>
        <v>0</v>
      </c>
      <c r="BQ116" s="235" t="n">
        <f aca="false" ca="true" dt2D="false" dtr="false" t="normal">IF($K116="нет", BQ115*('Макро'!BI$69+'Макро'!BI$71), BQ113*'Макро'!BI$93*('Макро'!BI$69+'Макро'!BI$71)+(BQ115-BQ113*'Макро'!BI$93)*('Макро'!BI$70+'Макро'!BI$71))</f>
        <v>0</v>
      </c>
      <c r="BR116" s="235" t="n">
        <f aca="false" ca="true" dt2D="false" dtr="false" t="normal">IF($K116="нет", BR115*('Макро'!BJ$69+'Макро'!BJ$71), BR113*'Макро'!BJ$93*('Макро'!BJ$69+'Макро'!BJ$71)+(BR115-BR113*'Макро'!BJ$93)*('Макро'!BJ$70+'Макро'!BJ$71))</f>
        <v>0</v>
      </c>
      <c r="BS116" s="235" t="n">
        <f aca="false" ca="true" dt2D="false" dtr="false" t="normal">IF($K116="нет", BS115*('Макро'!BK$69+'Макро'!BK$71), BS113*'Макро'!BK$93*('Макро'!BK$69+'Макро'!BK$71)+(BS115-BS113*'Макро'!BK$93)*('Макро'!BK$70+'Макро'!BK$71))</f>
        <v>0</v>
      </c>
      <c r="BT116" s="235" t="n">
        <f aca="false" ca="true" dt2D="false" dtr="false" t="normal">IF($K116="нет", BT115*('Макро'!BL$69+'Макро'!BL$71), BT113*'Макро'!BL$93*('Макро'!BL$69+'Макро'!BL$71)+(BT115-BT113*'Макро'!BL$93)*('Макро'!BL$70+'Макро'!BL$71))</f>
        <v>0</v>
      </c>
    </row>
    <row hidden="true" ht="16.5" outlineLevel="1" r="117">
      <c r="D117" s="548" t="e">
        <f aca="false" ca="false" dt2D="false" dtr="false" t="normal">D116</f>
        <v>#N/A</v>
      </c>
      <c r="E117" s="548" t="e">
        <f aca="false" ca="false" dt2D="false" dtr="false" t="normal">E116</f>
        <v>#N/A</v>
      </c>
      <c r="F117" s="694" t="e">
        <f aca="false" ca="false" dt2D="false" dtr="false" t="normal">F116</f>
        <v>#N/A</v>
      </c>
      <c r="G117" s="694" t="n">
        <f aca="false" ca="false" dt2D="false" dtr="false" t="normal">G116</f>
        <v>0</v>
      </c>
      <c r="H117" s="695" t="n"/>
      <c r="I117" s="16" t="n"/>
      <c r="L117" s="244" t="n"/>
      <c r="M117" s="703" t="n"/>
      <c r="N117" s="703" t="n"/>
      <c r="O117" s="703" t="n"/>
      <c r="P117" s="703" t="n"/>
      <c r="Q117" s="703" t="n"/>
      <c r="R117" s="703" t="n"/>
      <c r="S117" s="703" t="n"/>
      <c r="T117" s="703" t="n"/>
      <c r="U117" s="703" t="n"/>
      <c r="V117" s="703" t="n"/>
      <c r="W117" s="703" t="n"/>
      <c r="X117" s="703" t="n"/>
      <c r="Y117" s="703" t="n"/>
      <c r="Z117" s="703" t="n"/>
      <c r="AA117" s="703" t="n"/>
      <c r="AB117" s="703" t="n"/>
      <c r="AC117" s="703" t="n"/>
      <c r="AD117" s="703" t="n"/>
      <c r="AE117" s="703" t="n"/>
      <c r="AF117" s="703" t="n"/>
      <c r="AG117" s="703" t="n"/>
      <c r="AH117" s="703" t="n"/>
      <c r="AI117" s="703" t="n"/>
      <c r="AJ117" s="703" t="n"/>
      <c r="AK117" s="703" t="n"/>
      <c r="AL117" s="703" t="n"/>
      <c r="AM117" s="703" t="n"/>
      <c r="AN117" s="703" t="n"/>
      <c r="AO117" s="703" t="n"/>
      <c r="AP117" s="703" t="n"/>
      <c r="AQ117" s="703" t="n"/>
      <c r="AR117" s="703" t="n"/>
      <c r="AS117" s="703" t="n"/>
      <c r="AT117" s="703" t="n"/>
      <c r="AU117" s="703" t="n"/>
      <c r="AV117" s="703" t="n"/>
      <c r="AW117" s="703" t="n"/>
      <c r="AX117" s="703" t="n"/>
      <c r="AY117" s="703" t="n"/>
      <c r="AZ117" s="703" t="n"/>
      <c r="BA117" s="703" t="n"/>
      <c r="BB117" s="703" t="n"/>
      <c r="BC117" s="703" t="n"/>
      <c r="BD117" s="703" t="n"/>
      <c r="BE117" s="703" t="n"/>
      <c r="BF117" s="703" t="n"/>
      <c r="BG117" s="703" t="n"/>
      <c r="BH117" s="703" t="n"/>
      <c r="BI117" s="703" t="n"/>
      <c r="BJ117" s="703" t="n"/>
      <c r="BK117" s="703" t="n"/>
      <c r="BL117" s="703" t="n"/>
      <c r="BM117" s="703" t="n"/>
      <c r="BN117" s="703" t="n"/>
      <c r="BO117" s="703" t="n"/>
      <c r="BP117" s="703" t="n"/>
      <c r="BQ117" s="703" t="n"/>
      <c r="BR117" s="703" t="n"/>
      <c r="BS117" s="703" t="n"/>
      <c r="BT117" s="703" t="n"/>
    </row>
    <row hidden="true" ht="33" outlineLevel="1" r="118">
      <c r="D118" s="548" t="e">
        <f aca="false" ca="false" dt2D="false" dtr="false" t="normal">D117</f>
        <v>#N/A</v>
      </c>
      <c r="E118" s="548" t="e">
        <f aca="false" ca="false" dt2D="false" dtr="false" t="normal">E117</f>
        <v>#N/A</v>
      </c>
      <c r="F118" s="694" t="e">
        <f aca="false" ca="false" dt2D="false" dtr="false" t="normal">F117</f>
        <v>#N/A</v>
      </c>
      <c r="G118" s="694" t="n">
        <f aca="false" ca="false" dt2D="false" dtr="false" t="normal">G117</f>
        <v>0</v>
      </c>
      <c r="H118" s="695" t="n"/>
      <c r="I118" s="268" t="s">
        <v>824</v>
      </c>
      <c r="L118" s="244" t="n"/>
      <c r="M118" s="244" t="n"/>
      <c r="N118" s="244" t="n"/>
      <c r="O118" s="244" t="n"/>
      <c r="P118" s="244" t="n"/>
      <c r="Q118" s="244" t="n"/>
      <c r="R118" s="244" t="n"/>
      <c r="S118" s="244" t="n"/>
      <c r="T118" s="244" t="n"/>
      <c r="U118" s="244" t="n"/>
      <c r="V118" s="244" t="n"/>
      <c r="W118" s="244" t="n"/>
      <c r="X118" s="244" t="n"/>
      <c r="Y118" s="244" t="n"/>
      <c r="Z118" s="244" t="n"/>
      <c r="AA118" s="244" t="n"/>
      <c r="AB118" s="244" t="n"/>
      <c r="AC118" s="244" t="n"/>
      <c r="AD118" s="244" t="n"/>
      <c r="AE118" s="244" t="n"/>
      <c r="AF118" s="244" t="n"/>
      <c r="AG118" s="244" t="n"/>
      <c r="AH118" s="244" t="n"/>
      <c r="AI118" s="244" t="n"/>
      <c r="AJ118" s="244" t="n"/>
      <c r="AK118" s="244" t="n"/>
      <c r="AL118" s="244" t="n"/>
      <c r="AM118" s="244" t="n"/>
      <c r="AN118" s="244" t="n"/>
      <c r="AO118" s="244" t="n"/>
      <c r="AP118" s="244" t="n"/>
      <c r="AQ118" s="244" t="n"/>
      <c r="AR118" s="244" t="n"/>
      <c r="AS118" s="244" t="n"/>
      <c r="AT118" s="244" t="n"/>
      <c r="AU118" s="244" t="n"/>
      <c r="AV118" s="244" t="n"/>
      <c r="AW118" s="244" t="n"/>
      <c r="AX118" s="244" t="n"/>
      <c r="AY118" s="244" t="n"/>
      <c r="AZ118" s="244" t="n"/>
      <c r="BA118" s="244" t="n"/>
      <c r="BB118" s="244" t="n"/>
      <c r="BC118" s="244" t="n"/>
      <c r="BD118" s="244" t="n"/>
      <c r="BE118" s="244" t="n"/>
      <c r="BF118" s="244" t="n"/>
      <c r="BG118" s="244" t="n"/>
      <c r="BH118" s="244" t="n"/>
      <c r="BI118" s="244" t="n"/>
      <c r="BJ118" s="244" t="n"/>
      <c r="BK118" s="244" t="n"/>
      <c r="BL118" s="244" t="n"/>
      <c r="BM118" s="244" t="n"/>
      <c r="BN118" s="244" t="n"/>
      <c r="BO118" s="244" t="n"/>
      <c r="BP118" s="244" t="n"/>
      <c r="BQ118" s="244" t="n"/>
      <c r="BR118" s="244" t="n"/>
      <c r="BS118" s="244" t="n"/>
      <c r="BT118" s="244" t="n"/>
    </row>
    <row customHeight="true" hidden="true" ht="14.4499998092651" outlineLevel="2" r="119">
      <c r="C119" s="482" t="s">
        <v>488</v>
      </c>
      <c r="D119" s="548" t="e">
        <f aca="false" ca="false" dt2D="false" dtr="false" t="normal">D118</f>
        <v>#N/A</v>
      </c>
      <c r="E119" s="548" t="e">
        <f aca="false" ca="false" dt2D="false" dtr="false" t="normal">E118</f>
        <v>#N/A</v>
      </c>
      <c r="F119" s="694" t="e">
        <f aca="false" ca="false" dt2D="false" dtr="false" t="normal">F118</f>
        <v>#N/A</v>
      </c>
      <c r="G119" s="694" t="n">
        <f aca="false" ca="false" dt2D="false" dtr="false" t="normal">G118</f>
        <v>0</v>
      </c>
      <c r="H119" s="695" t="n"/>
      <c r="I119" s="288" t="s">
        <v>825</v>
      </c>
      <c r="K119" s="701" t="n"/>
      <c r="L119" s="700" t="s">
        <v>820</v>
      </c>
      <c r="M119" s="568" t="n">
        <f aca="false" ca="false" dt2D="false" dtr="false" t="normal">K119</f>
        <v>0</v>
      </c>
      <c r="N119" s="568" t="n">
        <f aca="false" ca="false" dt2D="false" dtr="false" t="normal">M119</f>
        <v>0</v>
      </c>
      <c r="O119" s="568" t="n">
        <f aca="false" ca="false" dt2D="false" dtr="false" t="normal">M119</f>
        <v>0</v>
      </c>
      <c r="P119" s="568" t="n">
        <f aca="false" ca="false" dt2D="false" dtr="false" t="normal">N119</f>
        <v>0</v>
      </c>
      <c r="Q119" s="568" t="n">
        <f aca="false" ca="false" dt2D="false" dtr="false" t="normal">O119</f>
        <v>0</v>
      </c>
      <c r="R119" s="568" t="n">
        <f aca="false" ca="false" dt2D="false" dtr="false" t="normal">P119</f>
        <v>0</v>
      </c>
      <c r="S119" s="568" t="n">
        <f aca="false" ca="false" dt2D="false" dtr="false" t="normal">Q119</f>
        <v>0</v>
      </c>
      <c r="T119" s="568" t="n">
        <f aca="false" ca="false" dt2D="false" dtr="false" t="normal">R119</f>
        <v>0</v>
      </c>
      <c r="U119" s="568" t="n">
        <f aca="false" ca="false" dt2D="false" dtr="false" t="normal">S119</f>
        <v>0</v>
      </c>
      <c r="V119" s="568" t="n">
        <f aca="false" ca="false" dt2D="false" dtr="false" t="normal">T119</f>
        <v>0</v>
      </c>
      <c r="W119" s="568" t="n">
        <f aca="false" ca="false" dt2D="false" dtr="false" t="normal">U119</f>
        <v>0</v>
      </c>
      <c r="X119" s="568" t="n">
        <f aca="false" ca="false" dt2D="false" dtr="false" t="normal">V119</f>
        <v>0</v>
      </c>
      <c r="Y119" s="568" t="n">
        <f aca="false" ca="false" dt2D="false" dtr="false" t="normal">W119</f>
        <v>0</v>
      </c>
      <c r="Z119" s="568" t="n">
        <f aca="false" ca="false" dt2D="false" dtr="false" t="normal">X119</f>
        <v>0</v>
      </c>
      <c r="AA119" s="568" t="n">
        <f aca="false" ca="false" dt2D="false" dtr="false" t="normal">Y119</f>
        <v>0</v>
      </c>
      <c r="AB119" s="568" t="n">
        <f aca="false" ca="false" dt2D="false" dtr="false" t="normal">Z119</f>
        <v>0</v>
      </c>
      <c r="AC119" s="568" t="n">
        <f aca="false" ca="false" dt2D="false" dtr="false" t="normal">AA119</f>
        <v>0</v>
      </c>
      <c r="AD119" s="568" t="n">
        <f aca="false" ca="false" dt2D="false" dtr="false" t="normal">AB119</f>
        <v>0</v>
      </c>
      <c r="AE119" s="568" t="n">
        <f aca="false" ca="false" dt2D="false" dtr="false" t="normal">AC119</f>
        <v>0</v>
      </c>
      <c r="AF119" s="568" t="n">
        <f aca="false" ca="false" dt2D="false" dtr="false" t="normal">AD119</f>
        <v>0</v>
      </c>
      <c r="AG119" s="568" t="n">
        <f aca="false" ca="false" dt2D="false" dtr="false" t="normal">AE119</f>
        <v>0</v>
      </c>
      <c r="AH119" s="568" t="n">
        <f aca="false" ca="false" dt2D="false" dtr="false" t="normal">AF119</f>
        <v>0</v>
      </c>
      <c r="AI119" s="568" t="n">
        <f aca="false" ca="false" dt2D="false" dtr="false" t="normal">AG119</f>
        <v>0</v>
      </c>
      <c r="AJ119" s="568" t="n">
        <f aca="false" ca="false" dt2D="false" dtr="false" t="normal">AH119</f>
        <v>0</v>
      </c>
      <c r="AK119" s="568" t="n">
        <f aca="false" ca="false" dt2D="false" dtr="false" t="normal">AI119</f>
        <v>0</v>
      </c>
      <c r="AL119" s="568" t="n">
        <f aca="false" ca="false" dt2D="false" dtr="false" t="normal">AJ119</f>
        <v>0</v>
      </c>
      <c r="AM119" s="568" t="n">
        <f aca="false" ca="false" dt2D="false" dtr="false" t="normal">AK119</f>
        <v>0</v>
      </c>
      <c r="AN119" s="568" t="n">
        <f aca="false" ca="false" dt2D="false" dtr="false" t="normal">AL119</f>
        <v>0</v>
      </c>
      <c r="AO119" s="568" t="n">
        <f aca="false" ca="false" dt2D="false" dtr="false" t="normal">AM119</f>
        <v>0</v>
      </c>
      <c r="AP119" s="568" t="n">
        <f aca="false" ca="false" dt2D="false" dtr="false" t="normal">AN119</f>
        <v>0</v>
      </c>
      <c r="AQ119" s="568" t="n">
        <f aca="false" ca="false" dt2D="false" dtr="false" t="normal">AO119</f>
        <v>0</v>
      </c>
      <c r="AR119" s="568" t="n">
        <f aca="false" ca="false" dt2D="false" dtr="false" t="normal">AP119</f>
        <v>0</v>
      </c>
      <c r="AS119" s="568" t="n">
        <f aca="false" ca="false" dt2D="false" dtr="false" t="normal">AQ119</f>
        <v>0</v>
      </c>
      <c r="AT119" s="568" t="n">
        <f aca="false" ca="false" dt2D="false" dtr="false" t="normal">AR119</f>
        <v>0</v>
      </c>
      <c r="AU119" s="568" t="n">
        <f aca="false" ca="false" dt2D="false" dtr="false" t="normal">AS119</f>
        <v>0</v>
      </c>
      <c r="AV119" s="568" t="n">
        <f aca="false" ca="false" dt2D="false" dtr="false" t="normal">AT119</f>
        <v>0</v>
      </c>
      <c r="AW119" s="568" t="n">
        <f aca="false" ca="false" dt2D="false" dtr="false" t="normal">AU119</f>
        <v>0</v>
      </c>
      <c r="AX119" s="568" t="n">
        <f aca="false" ca="false" dt2D="false" dtr="false" t="normal">AV119</f>
        <v>0</v>
      </c>
      <c r="AY119" s="568" t="n">
        <f aca="false" ca="false" dt2D="false" dtr="false" t="normal">AW119</f>
        <v>0</v>
      </c>
      <c r="AZ119" s="568" t="n">
        <f aca="false" ca="false" dt2D="false" dtr="false" t="normal">AX119</f>
        <v>0</v>
      </c>
      <c r="BA119" s="568" t="n">
        <f aca="false" ca="false" dt2D="false" dtr="false" t="normal">AY119</f>
        <v>0</v>
      </c>
      <c r="BB119" s="568" t="n">
        <f aca="false" ca="false" dt2D="false" dtr="false" t="normal">AZ119</f>
        <v>0</v>
      </c>
      <c r="BC119" s="568" t="n">
        <f aca="false" ca="false" dt2D="false" dtr="false" t="normal">BA119</f>
        <v>0</v>
      </c>
      <c r="BD119" s="568" t="n">
        <f aca="false" ca="false" dt2D="false" dtr="false" t="normal">BB119</f>
        <v>0</v>
      </c>
      <c r="BE119" s="568" t="n">
        <f aca="false" ca="false" dt2D="false" dtr="false" t="normal">BC119</f>
        <v>0</v>
      </c>
      <c r="BF119" s="568" t="n">
        <f aca="false" ca="false" dt2D="false" dtr="false" t="normal">BD119</f>
        <v>0</v>
      </c>
      <c r="BG119" s="568" t="n">
        <f aca="false" ca="false" dt2D="false" dtr="false" t="normal">BE119</f>
        <v>0</v>
      </c>
      <c r="BH119" s="568" t="n">
        <f aca="false" ca="false" dt2D="false" dtr="false" t="normal">BF119</f>
        <v>0</v>
      </c>
      <c r="BI119" s="568" t="n">
        <f aca="false" ca="false" dt2D="false" dtr="false" t="normal">BG119</f>
        <v>0</v>
      </c>
      <c r="BJ119" s="568" t="n">
        <f aca="false" ca="false" dt2D="false" dtr="false" t="normal">BH119</f>
        <v>0</v>
      </c>
      <c r="BK119" s="568" t="n">
        <f aca="false" ca="false" dt2D="false" dtr="false" t="normal">BI119</f>
        <v>0</v>
      </c>
      <c r="BL119" s="568" t="n">
        <f aca="false" ca="false" dt2D="false" dtr="false" t="normal">BJ119</f>
        <v>0</v>
      </c>
      <c r="BM119" s="568" t="n">
        <f aca="false" ca="false" dt2D="false" dtr="false" t="normal">BK119</f>
        <v>0</v>
      </c>
      <c r="BN119" s="568" t="n">
        <f aca="false" ca="false" dt2D="false" dtr="false" t="normal">BL119</f>
        <v>0</v>
      </c>
      <c r="BO119" s="568" t="n">
        <f aca="false" ca="false" dt2D="false" dtr="false" t="normal">BM119</f>
        <v>0</v>
      </c>
      <c r="BP119" s="568" t="n">
        <f aca="false" ca="false" dt2D="false" dtr="false" t="normal">BN119</f>
        <v>0</v>
      </c>
      <c r="BQ119" s="568" t="n">
        <f aca="false" ca="false" dt2D="false" dtr="false" t="normal">BO119</f>
        <v>0</v>
      </c>
      <c r="BR119" s="568" t="n">
        <f aca="false" ca="false" dt2D="false" dtr="false" t="normal">BP119</f>
        <v>0</v>
      </c>
      <c r="BS119" s="568" t="n">
        <f aca="false" ca="false" dt2D="false" dtr="false" t="normal">BQ119</f>
        <v>0</v>
      </c>
      <c r="BT119" s="568" t="n">
        <f aca="false" ca="false" dt2D="false" dtr="false" t="normal">BR119</f>
        <v>0</v>
      </c>
    </row>
    <row customHeight="true" hidden="true" ht="28.8999996185303" outlineLevel="2" r="120">
      <c r="D120" s="548" t="e">
        <f aca="false" ca="false" dt2D="false" dtr="false" t="normal">D119</f>
        <v>#N/A</v>
      </c>
      <c r="E120" s="548" t="e">
        <f aca="false" ca="false" dt2D="false" dtr="false" t="normal">E119</f>
        <v>#N/A</v>
      </c>
      <c r="F120" s="694" t="e">
        <f aca="false" ca="false" dt2D="false" dtr="false" t="normal">F119</f>
        <v>#N/A</v>
      </c>
      <c r="G120" s="694" t="n">
        <f aca="false" ca="false" dt2D="false" dtr="false" t="normal">G119</f>
        <v>0</v>
      </c>
      <c r="H120" s="695" t="n"/>
      <c r="I120" s="288" t="s">
        <v>826</v>
      </c>
      <c r="K120" s="40" t="n"/>
      <c r="L120" s="700" t="s">
        <v>822</v>
      </c>
      <c r="M120" s="568" t="n">
        <f aca="false" ca="true" dt2D="false" dtr="false" t="normal">'Макро'!E$90</f>
        <v>0</v>
      </c>
      <c r="N120" s="568" t="n">
        <f aca="false" ca="true" dt2D="false" dtr="false" t="normal">'Макро'!F$90</f>
        <v>0</v>
      </c>
      <c r="O120" s="568" t="n">
        <f aca="false" ca="true" dt2D="false" dtr="false" t="normal">'Макро'!G$90</f>
        <v>0</v>
      </c>
      <c r="P120" s="568" t="n">
        <f aca="false" ca="true" dt2D="false" dtr="false" t="normal">'Макро'!H$90</f>
        <v>0</v>
      </c>
      <c r="Q120" s="568" t="n">
        <f aca="false" ca="true" dt2D="false" dtr="false" t="normal">'Макро'!I$90</f>
        <v>0</v>
      </c>
      <c r="R120" s="568" t="n">
        <f aca="false" ca="true" dt2D="false" dtr="false" t="normal">'Макро'!J$90</f>
        <v>0</v>
      </c>
      <c r="S120" s="568" t="n">
        <f aca="false" ca="true" dt2D="false" dtr="false" t="normal">'Макро'!K$90</f>
        <v>0</v>
      </c>
      <c r="T120" s="568" t="n">
        <f aca="false" ca="true" dt2D="false" dtr="false" t="normal">'Макро'!L$90</f>
        <v>0</v>
      </c>
      <c r="U120" s="568" t="n">
        <f aca="false" ca="true" dt2D="false" dtr="false" t="normal">'Макро'!M$90</f>
        <v>0</v>
      </c>
      <c r="V120" s="568" t="n">
        <f aca="false" ca="true" dt2D="false" dtr="false" t="normal">'Макро'!N$90</f>
        <v>0</v>
      </c>
      <c r="W120" s="568" t="n">
        <f aca="false" ca="true" dt2D="false" dtr="false" t="normal">'Макро'!O$90</f>
        <v>0</v>
      </c>
      <c r="X120" s="568" t="n">
        <f aca="false" ca="true" dt2D="false" dtr="false" t="normal">'Макро'!P$90</f>
        <v>0</v>
      </c>
      <c r="Y120" s="568" t="n">
        <f aca="false" ca="true" dt2D="false" dtr="false" t="normal">'Макро'!Q$90</f>
        <v>0</v>
      </c>
      <c r="Z120" s="568" t="n">
        <f aca="false" ca="true" dt2D="false" dtr="false" t="normal">'Макро'!R$90</f>
        <v>0</v>
      </c>
      <c r="AA120" s="568" t="n">
        <f aca="false" ca="true" dt2D="false" dtr="false" t="normal">'Макро'!S$90</f>
        <v>0</v>
      </c>
      <c r="AB120" s="568" t="n">
        <f aca="false" ca="true" dt2D="false" dtr="false" t="normal">'Макро'!T$90</f>
        <v>0</v>
      </c>
      <c r="AC120" s="568" t="n">
        <f aca="false" ca="true" dt2D="false" dtr="false" t="normal">'Макро'!U$90</f>
        <v>0</v>
      </c>
      <c r="AD120" s="568" t="n">
        <f aca="false" ca="true" dt2D="false" dtr="false" t="normal">'Макро'!V$90</f>
        <v>0</v>
      </c>
      <c r="AE120" s="568" t="n">
        <f aca="false" ca="true" dt2D="false" dtr="false" t="normal">'Макро'!W$90</f>
        <v>0</v>
      </c>
      <c r="AF120" s="568" t="n">
        <f aca="false" ca="true" dt2D="false" dtr="false" t="normal">'Макро'!X$90</f>
        <v>0</v>
      </c>
      <c r="AG120" s="568" t="n">
        <f aca="false" ca="true" dt2D="false" dtr="false" t="normal">'Макро'!Y$90</f>
        <v>0</v>
      </c>
      <c r="AH120" s="568" t="n">
        <f aca="false" ca="true" dt2D="false" dtr="false" t="normal">'Макро'!Z$90</f>
        <v>0</v>
      </c>
      <c r="AI120" s="568" t="n">
        <f aca="false" ca="true" dt2D="false" dtr="false" t="normal">'Макро'!AA$90</f>
        <v>0</v>
      </c>
      <c r="AJ120" s="568" t="n">
        <f aca="false" ca="true" dt2D="false" dtr="false" t="normal">'Макро'!AB$90</f>
        <v>0</v>
      </c>
      <c r="AK120" s="568" t="n">
        <f aca="false" ca="true" dt2D="false" dtr="false" t="normal">'Макро'!AC$90</f>
        <v>0</v>
      </c>
      <c r="AL120" s="568" t="n">
        <f aca="false" ca="true" dt2D="false" dtr="false" t="normal">'Макро'!AD$90</f>
        <v>0</v>
      </c>
      <c r="AM120" s="568" t="n">
        <f aca="false" ca="true" dt2D="false" dtr="false" t="normal">'Макро'!AE$90</f>
        <v>0</v>
      </c>
      <c r="AN120" s="568" t="n">
        <f aca="false" ca="true" dt2D="false" dtr="false" t="normal">'Макро'!AF$90</f>
        <v>0</v>
      </c>
      <c r="AO120" s="568" t="n">
        <f aca="false" ca="true" dt2D="false" dtr="false" t="normal">'Макро'!AG$90</f>
        <v>0</v>
      </c>
      <c r="AP120" s="568" t="n">
        <f aca="false" ca="true" dt2D="false" dtr="false" t="normal">'Макро'!AH$90</f>
        <v>0</v>
      </c>
      <c r="AQ120" s="568" t="n">
        <f aca="false" ca="true" dt2D="false" dtr="false" t="normal">'Макро'!AI$90</f>
        <v>0</v>
      </c>
      <c r="AR120" s="568" t="n">
        <f aca="false" ca="true" dt2D="false" dtr="false" t="normal">'Макро'!AJ$90</f>
        <v>0</v>
      </c>
      <c r="AS120" s="568" t="n">
        <f aca="false" ca="true" dt2D="false" dtr="false" t="normal">'Макро'!AK$90</f>
        <v>0</v>
      </c>
      <c r="AT120" s="568" t="n">
        <f aca="false" ca="true" dt2D="false" dtr="false" t="normal">'Макро'!AL$90</f>
        <v>0</v>
      </c>
      <c r="AU120" s="568" t="n">
        <f aca="false" ca="true" dt2D="false" dtr="false" t="normal">'Макро'!AM$90</f>
        <v>0</v>
      </c>
      <c r="AV120" s="568" t="n">
        <f aca="false" ca="true" dt2D="false" dtr="false" t="normal">'Макро'!AN$90</f>
        <v>0</v>
      </c>
      <c r="AW120" s="568" t="n">
        <f aca="false" ca="true" dt2D="false" dtr="false" t="normal">'Макро'!AO$90</f>
        <v>0</v>
      </c>
      <c r="AX120" s="568" t="n">
        <f aca="false" ca="true" dt2D="false" dtr="false" t="normal">'Макро'!AP$90</f>
        <v>0</v>
      </c>
      <c r="AY120" s="568" t="n">
        <f aca="false" ca="true" dt2D="false" dtr="false" t="normal">'Макро'!AQ$90</f>
        <v>0</v>
      </c>
      <c r="AZ120" s="568" t="n">
        <f aca="false" ca="true" dt2D="false" dtr="false" t="normal">'Макро'!AR$90</f>
        <v>0</v>
      </c>
      <c r="BA120" s="568" t="n">
        <f aca="false" ca="true" dt2D="false" dtr="false" t="normal">'Макро'!AS$90</f>
        <v>0</v>
      </c>
      <c r="BB120" s="568" t="n">
        <f aca="false" ca="true" dt2D="false" dtr="false" t="normal">'Макро'!AT$90</f>
        <v>0</v>
      </c>
      <c r="BC120" s="568" t="n">
        <f aca="false" ca="true" dt2D="false" dtr="false" t="normal">'Макро'!AU$90</f>
        <v>0</v>
      </c>
      <c r="BD120" s="568" t="n">
        <f aca="false" ca="true" dt2D="false" dtr="false" t="normal">'Макро'!AV$90</f>
        <v>0</v>
      </c>
      <c r="BE120" s="568" t="n">
        <f aca="false" ca="true" dt2D="false" dtr="false" t="normal">'Макро'!AW$90</f>
        <v>0</v>
      </c>
      <c r="BF120" s="568" t="n">
        <f aca="false" ca="true" dt2D="false" dtr="false" t="normal">'Макро'!AX$90</f>
        <v>0</v>
      </c>
      <c r="BG120" s="568" t="n">
        <f aca="false" ca="true" dt2D="false" dtr="false" t="normal">'Макро'!AY$90</f>
        <v>0</v>
      </c>
      <c r="BH120" s="568" t="n">
        <f aca="false" ca="true" dt2D="false" dtr="false" t="normal">'Макро'!AZ$90</f>
        <v>0</v>
      </c>
      <c r="BI120" s="568" t="n">
        <f aca="false" ca="true" dt2D="false" dtr="false" t="normal">'Макро'!BA$90</f>
        <v>0</v>
      </c>
      <c r="BJ120" s="568" t="n">
        <f aca="false" ca="true" dt2D="false" dtr="false" t="normal">'Макро'!BB$90</f>
        <v>0</v>
      </c>
      <c r="BK120" s="568" t="n">
        <f aca="false" ca="true" dt2D="false" dtr="false" t="normal">'Макро'!BC$90</f>
        <v>0</v>
      </c>
      <c r="BL120" s="568" t="n">
        <f aca="false" ca="true" dt2D="false" dtr="false" t="normal">'Макро'!BD$90</f>
        <v>0</v>
      </c>
      <c r="BM120" s="568" t="n">
        <f aca="false" ca="true" dt2D="false" dtr="false" t="normal">'Макро'!BE$90</f>
        <v>0</v>
      </c>
      <c r="BN120" s="568" t="n">
        <f aca="false" ca="true" dt2D="false" dtr="false" t="normal">'Макро'!BF$90</f>
        <v>0</v>
      </c>
      <c r="BO120" s="568" t="n">
        <f aca="false" ca="true" dt2D="false" dtr="false" t="normal">'Макро'!BG$90</f>
        <v>0</v>
      </c>
      <c r="BP120" s="568" t="n">
        <f aca="false" ca="true" dt2D="false" dtr="false" t="normal">'Макро'!BH$90</f>
        <v>0</v>
      </c>
      <c r="BQ120" s="568" t="n">
        <f aca="false" ca="true" dt2D="false" dtr="false" t="normal">'Макро'!BI$90</f>
        <v>0</v>
      </c>
      <c r="BR120" s="568" t="n">
        <f aca="false" ca="true" dt2D="false" dtr="false" t="normal">'Макро'!BJ$90</f>
        <v>0</v>
      </c>
      <c r="BS120" s="568" t="n">
        <f aca="false" ca="true" dt2D="false" dtr="false" t="normal">'Макро'!BK$90</f>
        <v>0</v>
      </c>
      <c r="BT120" s="568" t="n">
        <f aca="false" ca="true" dt2D="false" dtr="false" t="normal">'Макро'!BL$90</f>
        <v>0</v>
      </c>
    </row>
    <row hidden="true" ht="16.5" outlineLevel="1" r="121">
      <c r="A121" s="482" t="s">
        <v>809</v>
      </c>
      <c r="B121" s="482" t="s">
        <v>810</v>
      </c>
      <c r="C121" s="482" t="s">
        <v>200</v>
      </c>
      <c r="D121" s="548" t="e">
        <f aca="false" ca="false" dt2D="false" dtr="false" t="normal">D120</f>
        <v>#N/A</v>
      </c>
      <c r="E121" s="548" t="e">
        <f aca="false" ca="false" dt2D="false" dtr="false" t="normal">E120</f>
        <v>#N/A</v>
      </c>
      <c r="F121" s="694" t="e">
        <f aca="false" ca="false" dt2D="false" dtr="false" t="normal">F120</f>
        <v>#N/A</v>
      </c>
      <c r="G121" s="694" t="n">
        <f aca="false" ca="false" dt2D="false" dtr="false" t="normal">G120</f>
        <v>0</v>
      </c>
      <c r="H121" s="695" t="n"/>
      <c r="I121" s="20" t="s">
        <v>827</v>
      </c>
      <c r="J121" s="252" t="n"/>
      <c r="K121" s="252" t="n"/>
      <c r="L121" s="235" t="n">
        <f aca="false" ca="true" dt2D="false" dtr="false" t="normal">SUM(M121:BT121)</f>
        <v>0</v>
      </c>
      <c r="M121" s="235" t="n">
        <f aca="false" ca="true" dt2D="false" dtr="false" t="normal">M119*M120*'Периоды'!L$42</f>
        <v>0</v>
      </c>
      <c r="N121" s="235" t="n">
        <f aca="false" ca="true" dt2D="false" dtr="false" t="normal">N119*N120*'Периоды'!M$42</f>
        <v>0</v>
      </c>
      <c r="O121" s="235" t="n">
        <f aca="false" ca="true" dt2D="false" dtr="false" t="normal">O119*O120*'Периоды'!N$42</f>
        <v>0</v>
      </c>
      <c r="P121" s="235" t="n">
        <f aca="false" ca="true" dt2D="false" dtr="false" t="normal">P119*P120*'Периоды'!O$42</f>
        <v>0</v>
      </c>
      <c r="Q121" s="235" t="n">
        <f aca="false" ca="true" dt2D="false" dtr="false" t="normal">Q119*Q120*'Периоды'!P$42</f>
        <v>0</v>
      </c>
      <c r="R121" s="235" t="n">
        <f aca="false" ca="true" dt2D="false" dtr="false" t="normal">R119*R120*'Периоды'!Q$42</f>
        <v>0</v>
      </c>
      <c r="S121" s="235" t="n">
        <f aca="false" ca="true" dt2D="false" dtr="false" t="normal">S119*S120*'Периоды'!R$42</f>
        <v>0</v>
      </c>
      <c r="T121" s="235" t="n">
        <f aca="false" ca="true" dt2D="false" dtr="false" t="normal">T119*T120*'Периоды'!S$42</f>
        <v>0</v>
      </c>
      <c r="U121" s="235" t="n">
        <f aca="false" ca="true" dt2D="false" dtr="false" t="normal">U119*U120*'Периоды'!T$42</f>
        <v>0</v>
      </c>
      <c r="V121" s="235" t="n">
        <f aca="false" ca="true" dt2D="false" dtr="false" t="normal">V119*V120*'Периоды'!U$42</f>
        <v>0</v>
      </c>
      <c r="W121" s="235" t="n">
        <f aca="false" ca="true" dt2D="false" dtr="false" t="normal">W119*W120*'Периоды'!V$42</f>
        <v>0</v>
      </c>
      <c r="X121" s="235" t="n">
        <f aca="false" ca="true" dt2D="false" dtr="false" t="normal">X119*X120*'Периоды'!W$42</f>
        <v>0</v>
      </c>
      <c r="Y121" s="235" t="n">
        <f aca="false" ca="true" dt2D="false" dtr="false" t="normal">Y119*Y120*'Периоды'!X$42</f>
        <v>0</v>
      </c>
      <c r="Z121" s="235" t="n">
        <f aca="false" ca="true" dt2D="false" dtr="false" t="normal">Z119*Z120*'Периоды'!Y$42</f>
        <v>0</v>
      </c>
      <c r="AA121" s="235" t="n">
        <f aca="false" ca="true" dt2D="false" dtr="false" t="normal">AA119*AA120*'Периоды'!Z$42</f>
        <v>0</v>
      </c>
      <c r="AB121" s="235" t="n">
        <f aca="false" ca="true" dt2D="false" dtr="false" t="normal">AB119*AB120*'Периоды'!AA$42</f>
        <v>0</v>
      </c>
      <c r="AC121" s="235" t="n">
        <f aca="false" ca="true" dt2D="false" dtr="false" t="normal">AC119*AC120*'Периоды'!AB$42</f>
        <v>0</v>
      </c>
      <c r="AD121" s="235" t="n">
        <f aca="false" ca="true" dt2D="false" dtr="false" t="normal">AD119*AD120*'Периоды'!AC$42</f>
        <v>0</v>
      </c>
      <c r="AE121" s="235" t="n">
        <f aca="false" ca="true" dt2D="false" dtr="false" t="normal">AE119*AE120*'Периоды'!AD$42</f>
        <v>0</v>
      </c>
      <c r="AF121" s="235" t="n">
        <f aca="false" ca="true" dt2D="false" dtr="false" t="normal">AF119*AF120*'Периоды'!AE$42</f>
        <v>0</v>
      </c>
      <c r="AG121" s="235" t="n">
        <f aca="false" ca="true" dt2D="false" dtr="false" t="normal">AG119*AG120*'Периоды'!AF$42</f>
        <v>0</v>
      </c>
      <c r="AH121" s="235" t="n">
        <f aca="false" ca="true" dt2D="false" dtr="false" t="normal">AH119*AH120*'Периоды'!AG$42</f>
        <v>0</v>
      </c>
      <c r="AI121" s="235" t="n">
        <f aca="false" ca="true" dt2D="false" dtr="false" t="normal">AI119*AI120*'Периоды'!AH$42</f>
        <v>0</v>
      </c>
      <c r="AJ121" s="235" t="n">
        <f aca="false" ca="true" dt2D="false" dtr="false" t="normal">AJ119*AJ120*'Периоды'!AI$42</f>
        <v>0</v>
      </c>
      <c r="AK121" s="235" t="n">
        <f aca="false" ca="true" dt2D="false" dtr="false" t="normal">AK119*AK120*'Периоды'!AJ$42</f>
        <v>0</v>
      </c>
      <c r="AL121" s="235" t="n">
        <f aca="false" ca="true" dt2D="false" dtr="false" t="normal">AL119*AL120*'Периоды'!AK$42</f>
        <v>0</v>
      </c>
      <c r="AM121" s="235" t="n">
        <f aca="false" ca="true" dt2D="false" dtr="false" t="normal">AM119*AM120*'Периоды'!AL$42</f>
        <v>0</v>
      </c>
      <c r="AN121" s="235" t="n">
        <f aca="false" ca="true" dt2D="false" dtr="false" t="normal">AN119*AN120*'Периоды'!AM$42</f>
        <v>0</v>
      </c>
      <c r="AO121" s="235" t="n">
        <f aca="false" ca="true" dt2D="false" dtr="false" t="normal">AO119*AO120*'Периоды'!AN$42</f>
        <v>0</v>
      </c>
      <c r="AP121" s="235" t="n">
        <f aca="false" ca="true" dt2D="false" dtr="false" t="normal">AP119*AP120*'Периоды'!AO$42</f>
        <v>0</v>
      </c>
      <c r="AQ121" s="235" t="n">
        <f aca="false" ca="true" dt2D="false" dtr="false" t="normal">AQ119*AQ120*'Периоды'!AP$42</f>
        <v>0</v>
      </c>
      <c r="AR121" s="235" t="n">
        <f aca="false" ca="true" dt2D="false" dtr="false" t="normal">AR119*AR120*'Периоды'!AQ$42</f>
        <v>0</v>
      </c>
      <c r="AS121" s="235" t="n">
        <f aca="false" ca="true" dt2D="false" dtr="false" t="normal">AS119*AS120*'Периоды'!AR$42</f>
        <v>0</v>
      </c>
      <c r="AT121" s="235" t="n">
        <f aca="false" ca="true" dt2D="false" dtr="false" t="normal">AT119*AT120*'Периоды'!AS$42</f>
        <v>0</v>
      </c>
      <c r="AU121" s="235" t="n">
        <f aca="false" ca="true" dt2D="false" dtr="false" t="normal">AU119*AU120*'Периоды'!AT$42</f>
        <v>0</v>
      </c>
      <c r="AV121" s="235" t="n">
        <f aca="false" ca="true" dt2D="false" dtr="false" t="normal">AV119*AV120*'Периоды'!AU$42</f>
        <v>0</v>
      </c>
      <c r="AW121" s="235" t="n">
        <f aca="false" ca="true" dt2D="false" dtr="false" t="normal">AW119*AW120*'Периоды'!AV$42</f>
        <v>0</v>
      </c>
      <c r="AX121" s="235" t="n">
        <f aca="false" ca="true" dt2D="false" dtr="false" t="normal">AX119*AX120*'Периоды'!AW$42</f>
        <v>0</v>
      </c>
      <c r="AY121" s="235" t="n">
        <f aca="false" ca="true" dt2D="false" dtr="false" t="normal">AY119*AY120*'Периоды'!AX$42</f>
        <v>0</v>
      </c>
      <c r="AZ121" s="235" t="n">
        <f aca="false" ca="true" dt2D="false" dtr="false" t="normal">AZ119*AZ120*'Периоды'!AY$42</f>
        <v>0</v>
      </c>
      <c r="BA121" s="235" t="n">
        <f aca="false" ca="true" dt2D="false" dtr="false" t="normal">BA119*BA120*'Периоды'!AZ$42</f>
        <v>0</v>
      </c>
      <c r="BB121" s="235" t="n">
        <f aca="false" ca="true" dt2D="false" dtr="false" t="normal">BB119*BB120*'Периоды'!BA$42</f>
        <v>0</v>
      </c>
      <c r="BC121" s="235" t="n">
        <f aca="false" ca="true" dt2D="false" dtr="false" t="normal">BC119*BC120*'Периоды'!BB$42</f>
        <v>0</v>
      </c>
      <c r="BD121" s="235" t="n">
        <f aca="false" ca="true" dt2D="false" dtr="false" t="normal">BD119*BD120*'Периоды'!BC$42</f>
        <v>0</v>
      </c>
      <c r="BE121" s="235" t="n">
        <f aca="false" ca="true" dt2D="false" dtr="false" t="normal">BE119*BE120*'Периоды'!BD$42</f>
        <v>0</v>
      </c>
      <c r="BF121" s="235" t="n">
        <f aca="false" ca="true" dt2D="false" dtr="false" t="normal">BF119*BF120*'Периоды'!BE$42</f>
        <v>0</v>
      </c>
      <c r="BG121" s="235" t="n">
        <f aca="false" ca="true" dt2D="false" dtr="false" t="normal">BG119*BG120*'Периоды'!BF$42</f>
        <v>0</v>
      </c>
      <c r="BH121" s="235" t="n">
        <f aca="false" ca="true" dt2D="false" dtr="false" t="normal">BH119*BH120*'Периоды'!BG$42</f>
        <v>0</v>
      </c>
      <c r="BI121" s="235" t="n">
        <f aca="false" ca="true" dt2D="false" dtr="false" t="normal">BI119*BI120*'Периоды'!BH$42</f>
        <v>0</v>
      </c>
      <c r="BJ121" s="235" t="n">
        <f aca="false" ca="true" dt2D="false" dtr="false" t="normal">BJ119*BJ120*'Периоды'!BI$42</f>
        <v>0</v>
      </c>
      <c r="BK121" s="235" t="n">
        <f aca="false" ca="true" dt2D="false" dtr="false" t="normal">BK119*BK120*'Периоды'!BJ$42</f>
        <v>0</v>
      </c>
      <c r="BL121" s="235" t="n">
        <f aca="false" ca="true" dt2D="false" dtr="false" t="normal">BL119*BL120*'Периоды'!BK$42</f>
        <v>0</v>
      </c>
      <c r="BM121" s="235" t="n">
        <f aca="false" ca="true" dt2D="false" dtr="false" t="normal">BM119*BM120*'Периоды'!BL$42</f>
        <v>0</v>
      </c>
      <c r="BN121" s="235" t="n">
        <f aca="false" ca="true" dt2D="false" dtr="false" t="normal">BN119*BN120*'Периоды'!BM$42</f>
        <v>0</v>
      </c>
      <c r="BO121" s="235" t="n">
        <f aca="false" ca="true" dt2D="false" dtr="false" t="normal">BO119*BO120*'Периоды'!BN$42</f>
        <v>0</v>
      </c>
      <c r="BP121" s="235" t="n">
        <f aca="false" ca="true" dt2D="false" dtr="false" t="normal">BP119*BP120*'Периоды'!BO$42</f>
        <v>0</v>
      </c>
      <c r="BQ121" s="235" t="n">
        <f aca="false" ca="true" dt2D="false" dtr="false" t="normal">BQ119*BQ120*'Периоды'!BP$42</f>
        <v>0</v>
      </c>
      <c r="BR121" s="235" t="n">
        <f aca="false" ca="true" dt2D="false" dtr="false" t="normal">BR119*BR120*'Периоды'!BQ$42</f>
        <v>0</v>
      </c>
      <c r="BS121" s="235" t="n">
        <f aca="false" ca="true" dt2D="false" dtr="false" t="normal">BS119*BS120*'Периоды'!BR$42</f>
        <v>0</v>
      </c>
      <c r="BT121" s="235" t="n">
        <f aca="false" ca="true" dt2D="false" dtr="false" t="normal">BT119*BT120*'Периоды'!BS$42</f>
        <v>0</v>
      </c>
    </row>
    <row customHeight="true" hidden="true" ht="14.4499998092651" outlineLevel="1" r="122">
      <c r="A122" s="482" t="s">
        <v>809</v>
      </c>
      <c r="B122" s="482" t="s">
        <v>810</v>
      </c>
      <c r="C122" s="482" t="s">
        <v>462</v>
      </c>
      <c r="D122" s="548" t="e">
        <f aca="false" ca="false" dt2D="false" dtr="false" t="normal">D121</f>
        <v>#N/A</v>
      </c>
      <c r="E122" s="548" t="e">
        <f aca="false" ca="false" dt2D="false" dtr="false" t="normal">E121</f>
        <v>#N/A</v>
      </c>
      <c r="F122" s="694" t="e">
        <f aca="false" ca="false" dt2D="false" dtr="false" t="normal">F121</f>
        <v>#N/A</v>
      </c>
      <c r="G122" s="694" t="n">
        <f aca="false" ca="false" dt2D="false" dtr="false" t="normal">G121</f>
        <v>0</v>
      </c>
      <c r="H122" s="695" t="n"/>
      <c r="I122" s="285" t="s">
        <v>828</v>
      </c>
      <c r="J122" s="252" t="n"/>
      <c r="K122" s="417" t="str">
        <f aca="false" ca="false" dt2D="false" dtr="false" t="normal">VLOOKUP(I106, 'Допущения'!$B$66:$F$72, 5, 0)</f>
        <v>Да</v>
      </c>
      <c r="L122" s="235" t="n">
        <f aca="false" ca="true" dt2D="false" dtr="false" t="normal">SUM(M122:BT122)</f>
        <v>0</v>
      </c>
      <c r="M122" s="235" t="n">
        <f aca="false" ca="true" dt2D="false" dtr="false" t="normal">IF($K122="нет", M121*('Макро'!E$69+'Макро'!E$71), M119*'Макро'!E$93*('Макро'!E$69+'Макро'!E$71)+(M121-M119*'Макро'!E$93)*('Макро'!E$70+'Макро'!E$71))</f>
        <v>0</v>
      </c>
      <c r="N122" s="235" t="n">
        <f aca="false" ca="true" dt2D="false" dtr="false" t="normal">IF($K122="нет", N121*('Макро'!F$69+'Макро'!F$71), N119*'Макро'!F$93*('Макро'!F$69+'Макро'!F$71)+(N121-N119*'Макро'!F$93)*('Макро'!F$70+'Макро'!F$71))</f>
        <v>0</v>
      </c>
      <c r="O122" s="235" t="n">
        <f aca="false" ca="true" dt2D="false" dtr="false" t="normal">IF($K122="нет", O121*('Макро'!G$69+'Макро'!G$71), O119*'Макро'!G$93*('Макро'!G$69+'Макро'!G$71)+(O121-O119*'Макро'!G$93)*('Макро'!G$70+'Макро'!G$71))</f>
        <v>0</v>
      </c>
      <c r="P122" s="235" t="n">
        <f aca="false" ca="true" dt2D="false" dtr="false" t="normal">IF($K122="нет", P121*('Макро'!H$69+'Макро'!H$71), P119*'Макро'!H$93*('Макро'!H$69+'Макро'!H$71)+(P121-P119*'Макро'!H$93)*('Макро'!H$70+'Макро'!H$71))</f>
        <v>0</v>
      </c>
      <c r="Q122" s="235" t="n">
        <f aca="false" ca="true" dt2D="false" dtr="false" t="normal">IF($K122="нет", Q121*('Макро'!I$69+'Макро'!I$71), Q119*'Макро'!I$93*('Макро'!I$69+'Макро'!I$71)+(Q121-Q119*'Макро'!I$93)*('Макро'!I$70+'Макро'!I$71))</f>
        <v>0</v>
      </c>
      <c r="R122" s="235" t="n">
        <f aca="false" ca="true" dt2D="false" dtr="false" t="normal">IF($K122="нет", R121*('Макро'!J$69+'Макро'!J$71), R119*'Макро'!J$93*('Макро'!J$69+'Макро'!J$71)+(R121-R119*'Макро'!J$93)*('Макро'!J$70+'Макро'!J$71))</f>
        <v>0</v>
      </c>
      <c r="S122" s="235" t="n">
        <f aca="false" ca="true" dt2D="false" dtr="false" t="normal">IF($K122="нет", S121*('Макро'!K$69+'Макро'!K$71), S119*'Макро'!K$93*('Макро'!K$69+'Макро'!K$71)+(S121-S119*'Макро'!K$93)*('Макро'!K$70+'Макро'!K$71))</f>
        <v>0</v>
      </c>
      <c r="T122" s="235" t="n">
        <f aca="false" ca="true" dt2D="false" dtr="false" t="normal">IF($K122="нет", T121*('Макро'!L$69+'Макро'!L$71), T119*'Макро'!L$93*('Макро'!L$69+'Макро'!L$71)+(T121-T119*'Макро'!L$93)*('Макро'!L$70+'Макро'!L$71))</f>
        <v>0</v>
      </c>
      <c r="U122" s="235" t="n">
        <f aca="false" ca="true" dt2D="false" dtr="false" t="normal">IF($K122="нет", U121*('Макро'!M$69+'Макро'!M$71), U119*'Макро'!M$93*('Макро'!M$69+'Макро'!M$71)+(U121-U119*'Макро'!M$93)*('Макро'!M$70+'Макро'!M$71))</f>
        <v>0</v>
      </c>
      <c r="V122" s="235" t="n">
        <f aca="false" ca="true" dt2D="false" dtr="false" t="normal">IF($K122="нет", V121*('Макро'!N$69+'Макро'!N$71), V119*'Макро'!N$93*('Макро'!N$69+'Макро'!N$71)+(V121-V119*'Макро'!N$93)*('Макро'!N$70+'Макро'!N$71))</f>
        <v>0</v>
      </c>
      <c r="W122" s="235" t="n">
        <f aca="false" ca="true" dt2D="false" dtr="false" t="normal">IF($K122="нет", W121*('Макро'!O$69+'Макро'!O$71), W119*'Макро'!O$93*('Макро'!O$69+'Макро'!O$71)+(W121-W119*'Макро'!O$93)*('Макро'!O$70+'Макро'!O$71))</f>
        <v>0</v>
      </c>
      <c r="X122" s="235" t="n">
        <f aca="false" ca="true" dt2D="false" dtr="false" t="normal">IF($K122="нет", X121*('Макро'!P$69+'Макро'!P$71), X119*'Макро'!P$93*('Макро'!P$69+'Макро'!P$71)+(X121-X119*'Макро'!P$93)*('Макро'!P$70+'Макро'!P$71))</f>
        <v>0</v>
      </c>
      <c r="Y122" s="235" t="n">
        <f aca="false" ca="true" dt2D="false" dtr="false" t="normal">IF($K122="нет", Y121*('Макро'!Q$69+'Макро'!Q$71), Y119*'Макро'!Q$93*('Макро'!Q$69+'Макро'!Q$71)+(Y121-Y119*'Макро'!Q$93)*('Макро'!Q$70+'Макро'!Q$71))</f>
        <v>0</v>
      </c>
      <c r="Z122" s="235" t="n">
        <f aca="false" ca="true" dt2D="false" dtr="false" t="normal">IF($K122="нет", Z121*('Макро'!R$69+'Макро'!R$71), Z119*'Макро'!R$93*('Макро'!R$69+'Макро'!R$71)+(Z121-Z119*'Макро'!R$93)*('Макро'!R$70+'Макро'!R$71))</f>
        <v>0</v>
      </c>
      <c r="AA122" s="235" t="n">
        <f aca="false" ca="true" dt2D="false" dtr="false" t="normal">IF($K122="нет", AA121*('Макро'!S$69+'Макро'!S$71), AA119*'Макро'!S$93*('Макро'!S$69+'Макро'!S$71)+(AA121-AA119*'Макро'!S$93)*('Макро'!S$70+'Макро'!S$71))</f>
        <v>0</v>
      </c>
      <c r="AB122" s="235" t="n">
        <f aca="false" ca="true" dt2D="false" dtr="false" t="normal">IF($K122="нет", AB121*('Макро'!T$69+'Макро'!T$71), AB119*'Макро'!T$93*('Макро'!T$69+'Макро'!T$71)+(AB121-AB119*'Макро'!T$93)*('Макро'!T$70+'Макро'!T$71))</f>
        <v>0</v>
      </c>
      <c r="AC122" s="235" t="n">
        <f aca="false" ca="true" dt2D="false" dtr="false" t="normal">IF($K122="нет", AC121*('Макро'!U$69+'Макро'!U$71), AC119*'Макро'!U$93*('Макро'!U$69+'Макро'!U$71)+(AC121-AC119*'Макро'!U$93)*('Макро'!U$70+'Макро'!U$71))</f>
        <v>0</v>
      </c>
      <c r="AD122" s="235" t="n">
        <f aca="false" ca="true" dt2D="false" dtr="false" t="normal">IF($K122="нет", AD121*('Макро'!V$69+'Макро'!V$71), AD119*'Макро'!V$93*('Макро'!V$69+'Макро'!V$71)+(AD121-AD119*'Макро'!V$93)*('Макро'!V$70+'Макро'!V$71))</f>
        <v>0</v>
      </c>
      <c r="AE122" s="235" t="n">
        <f aca="false" ca="true" dt2D="false" dtr="false" t="normal">IF($K122="нет", AE121*('Макро'!W$69+'Макро'!W$71), AE119*'Макро'!W$93*('Макро'!W$69+'Макро'!W$71)+(AE121-AE119*'Макро'!W$93)*('Макро'!W$70+'Макро'!W$71))</f>
        <v>0</v>
      </c>
      <c r="AF122" s="235" t="n">
        <f aca="false" ca="true" dt2D="false" dtr="false" t="normal">IF($K122="нет", AF121*('Макро'!X$69+'Макро'!X$71), AF119*'Макро'!X$93*('Макро'!X$69+'Макро'!X$71)+(AF121-AF119*'Макро'!X$93)*('Макро'!X$70+'Макро'!X$71))</f>
        <v>0</v>
      </c>
      <c r="AG122" s="235" t="n">
        <f aca="false" ca="true" dt2D="false" dtr="false" t="normal">IF($K122="нет", AG121*('Макро'!Y$69+'Макро'!Y$71), AG119*'Макро'!Y$93*('Макро'!Y$69+'Макро'!Y$71)+(AG121-AG119*'Макро'!Y$93)*('Макро'!Y$70+'Макро'!Y$71))</f>
        <v>0</v>
      </c>
      <c r="AH122" s="235" t="n">
        <f aca="false" ca="true" dt2D="false" dtr="false" t="normal">IF($K122="нет", AH121*('Макро'!Z$69+'Макро'!Z$71), AH119*'Макро'!Z$93*('Макро'!Z$69+'Макро'!Z$71)+(AH121-AH119*'Макро'!Z$93)*('Макро'!Z$70+'Макро'!Z$71))</f>
        <v>0</v>
      </c>
      <c r="AI122" s="235" t="n">
        <f aca="false" ca="true" dt2D="false" dtr="false" t="normal">IF($K122="нет", AI121*('Макро'!AA$69+'Макро'!AA$71), AI119*'Макро'!AA$93*('Макро'!AA$69+'Макро'!AA$71)+(AI121-AI119*'Макро'!AA$93)*('Макро'!AA$70+'Макро'!AA$71))</f>
        <v>0</v>
      </c>
      <c r="AJ122" s="235" t="n">
        <f aca="false" ca="true" dt2D="false" dtr="false" t="normal">IF($K122="нет", AJ121*('Макро'!AB$69+'Макро'!AB$71), AJ119*'Макро'!AB$93*('Макро'!AB$69+'Макро'!AB$71)+(AJ121-AJ119*'Макро'!AB$93)*('Макро'!AB$70+'Макро'!AB$71))</f>
        <v>0</v>
      </c>
      <c r="AK122" s="235" t="n">
        <f aca="false" ca="true" dt2D="false" dtr="false" t="normal">IF($K122="нет", AK121*('Макро'!AC$69+'Макро'!AC$71), AK119*'Макро'!AC$93*('Макро'!AC$69+'Макро'!AC$71)+(AK121-AK119*'Макро'!AC$93)*('Макро'!AC$70+'Макро'!AC$71))</f>
        <v>0</v>
      </c>
      <c r="AL122" s="235" t="n">
        <f aca="false" ca="true" dt2D="false" dtr="false" t="normal">IF($K122="нет", AL121*('Макро'!AD$69+'Макро'!AD$71), AL119*'Макро'!AD$93*('Макро'!AD$69+'Макро'!AD$71)+(AL121-AL119*'Макро'!AD$93)*('Макро'!AD$70+'Макро'!AD$71))</f>
        <v>0</v>
      </c>
      <c r="AM122" s="235" t="n">
        <f aca="false" ca="true" dt2D="false" dtr="false" t="normal">IF($K122="нет", AM121*('Макро'!AE$69+'Макро'!AE$71), AM119*'Макро'!AE$93*('Макро'!AE$69+'Макро'!AE$71)+(AM121-AM119*'Макро'!AE$93)*('Макро'!AE$70+'Макро'!AE$71))</f>
        <v>0</v>
      </c>
      <c r="AN122" s="235" t="n">
        <f aca="false" ca="true" dt2D="false" dtr="false" t="normal">IF($K122="нет", AN121*('Макро'!AF$69+'Макро'!AF$71), AN119*'Макро'!AF$93*('Макро'!AF$69+'Макро'!AF$71)+(AN121-AN119*'Макро'!AF$93)*('Макро'!AF$70+'Макро'!AF$71))</f>
        <v>0</v>
      </c>
      <c r="AO122" s="235" t="n">
        <f aca="false" ca="true" dt2D="false" dtr="false" t="normal">IF($K122="нет", AO121*('Макро'!AG$69+'Макро'!AG$71), AO119*'Макро'!AG$93*('Макро'!AG$69+'Макро'!AG$71)+(AO121-AO119*'Макро'!AG$93)*('Макро'!AG$70+'Макро'!AG$71))</f>
        <v>0</v>
      </c>
      <c r="AP122" s="235" t="n">
        <f aca="false" ca="true" dt2D="false" dtr="false" t="normal">IF($K122="нет", AP121*('Макро'!AH$69+'Макро'!AH$71), AP119*'Макро'!AH$93*('Макро'!AH$69+'Макро'!AH$71)+(AP121-AP119*'Макро'!AH$93)*('Макро'!AH$70+'Макро'!AH$71))</f>
        <v>0</v>
      </c>
      <c r="AQ122" s="235" t="n">
        <f aca="false" ca="true" dt2D="false" dtr="false" t="normal">IF($K122="нет", AQ121*('Макро'!AI$69+'Макро'!AI$71), AQ119*'Макро'!AI$93*('Макро'!AI$69+'Макро'!AI$71)+(AQ121-AQ119*'Макро'!AI$93)*('Макро'!AI$70+'Макро'!AI$71))</f>
        <v>0</v>
      </c>
      <c r="AR122" s="235" t="n">
        <f aca="false" ca="true" dt2D="false" dtr="false" t="normal">IF($K122="нет", AR121*('Макро'!AJ$69+'Макро'!AJ$71), AR119*'Макро'!AJ$93*('Макро'!AJ$69+'Макро'!AJ$71)+(AR121-AR119*'Макро'!AJ$93)*('Макро'!AJ$70+'Макро'!AJ$71))</f>
        <v>0</v>
      </c>
      <c r="AS122" s="235" t="n">
        <f aca="false" ca="true" dt2D="false" dtr="false" t="normal">IF($K122="нет", AS121*('Макро'!AK$69+'Макро'!AK$71), AS119*'Макро'!AK$93*('Макро'!AK$69+'Макро'!AK$71)+(AS121-AS119*'Макро'!AK$93)*('Макро'!AK$70+'Макро'!AK$71))</f>
        <v>0</v>
      </c>
      <c r="AT122" s="235" t="n">
        <f aca="false" ca="true" dt2D="false" dtr="false" t="normal">IF($K122="нет", AT121*('Макро'!AL$69+'Макро'!AL$71), AT119*'Макро'!AL$93*('Макро'!AL$69+'Макро'!AL$71)+(AT121-AT119*'Макро'!AL$93)*('Макро'!AL$70+'Макро'!AL$71))</f>
        <v>0</v>
      </c>
      <c r="AU122" s="235" t="n">
        <f aca="false" ca="true" dt2D="false" dtr="false" t="normal">IF($K122="нет", AU121*('Макро'!AM$69+'Макро'!AM$71), AU119*'Макро'!AM$93*('Макро'!AM$69+'Макро'!AM$71)+(AU121-AU119*'Макро'!AM$93)*('Макро'!AM$70+'Макро'!AM$71))</f>
        <v>0</v>
      </c>
      <c r="AV122" s="235" t="n">
        <f aca="false" ca="true" dt2D="false" dtr="false" t="normal">IF($K122="нет", AV121*('Макро'!AN$69+'Макро'!AN$71), AV119*'Макро'!AN$93*('Макро'!AN$69+'Макро'!AN$71)+(AV121-AV119*'Макро'!AN$93)*('Макро'!AN$70+'Макро'!AN$71))</f>
        <v>0</v>
      </c>
      <c r="AW122" s="235" t="n">
        <f aca="false" ca="true" dt2D="false" dtr="false" t="normal">IF($K122="нет", AW121*('Макро'!AO$69+'Макро'!AO$71), AW119*'Макро'!AO$93*('Макро'!AO$69+'Макро'!AO$71)+(AW121-AW119*'Макро'!AO$93)*('Макро'!AO$70+'Макро'!AO$71))</f>
        <v>0</v>
      </c>
      <c r="AX122" s="235" t="n">
        <f aca="false" ca="true" dt2D="false" dtr="false" t="normal">IF($K122="нет", AX121*('Макро'!AP$69+'Макро'!AP$71), AX119*'Макро'!AP$93*('Макро'!AP$69+'Макро'!AP$71)+(AX121-AX119*'Макро'!AP$93)*('Макро'!AP$70+'Макро'!AP$71))</f>
        <v>0</v>
      </c>
      <c r="AY122" s="235" t="n">
        <f aca="false" ca="true" dt2D="false" dtr="false" t="normal">IF($K122="нет", AY121*('Макро'!AQ$69+'Макро'!AQ$71), AY119*'Макро'!AQ$93*('Макро'!AQ$69+'Макро'!AQ$71)+(AY121-AY119*'Макро'!AQ$93)*('Макро'!AQ$70+'Макро'!AQ$71))</f>
        <v>0</v>
      </c>
      <c r="AZ122" s="235" t="n">
        <f aca="false" ca="true" dt2D="false" dtr="false" t="normal">IF($K122="нет", AZ121*('Макро'!AR$69+'Макро'!AR$71), AZ119*'Макро'!AR$93*('Макро'!AR$69+'Макро'!AR$71)+(AZ121-AZ119*'Макро'!AR$93)*('Макро'!AR$70+'Макро'!AR$71))</f>
        <v>0</v>
      </c>
      <c r="BA122" s="235" t="n">
        <f aca="false" ca="true" dt2D="false" dtr="false" t="normal">IF($K122="нет", BA121*('Макро'!AS$69+'Макро'!AS$71), BA119*'Макро'!AS$93*('Макро'!AS$69+'Макро'!AS$71)+(BA121-BA119*'Макро'!AS$93)*('Макро'!AS$70+'Макро'!AS$71))</f>
        <v>0</v>
      </c>
      <c r="BB122" s="235" t="n">
        <f aca="false" ca="true" dt2D="false" dtr="false" t="normal">IF($K122="нет", BB121*('Макро'!AT$69+'Макро'!AT$71), BB119*'Макро'!AT$93*('Макро'!AT$69+'Макро'!AT$71)+(BB121-BB119*'Макро'!AT$93)*('Макро'!AT$70+'Макро'!AT$71))</f>
        <v>0</v>
      </c>
      <c r="BC122" s="235" t="n">
        <f aca="false" ca="true" dt2D="false" dtr="false" t="normal">IF($K122="нет", BC121*('Макро'!AU$69+'Макро'!AU$71), BC119*'Макро'!AU$93*('Макро'!AU$69+'Макро'!AU$71)+(BC121-BC119*'Макро'!AU$93)*('Макро'!AU$70+'Макро'!AU$71))</f>
        <v>0</v>
      </c>
      <c r="BD122" s="235" t="n">
        <f aca="false" ca="true" dt2D="false" dtr="false" t="normal">IF($K122="нет", BD121*('Макро'!AV$69+'Макро'!AV$71), BD119*'Макро'!AV$93*('Макро'!AV$69+'Макро'!AV$71)+(BD121-BD119*'Макро'!AV$93)*('Макро'!AV$70+'Макро'!AV$71))</f>
        <v>0</v>
      </c>
      <c r="BE122" s="235" t="n">
        <f aca="false" ca="true" dt2D="false" dtr="false" t="normal">IF($K122="нет", BE121*('Макро'!AW$69+'Макро'!AW$71), BE119*'Макро'!AW$93*('Макро'!AW$69+'Макро'!AW$71)+(BE121-BE119*'Макро'!AW$93)*('Макро'!AW$70+'Макро'!AW$71))</f>
        <v>0</v>
      </c>
      <c r="BF122" s="235" t="n">
        <f aca="false" ca="true" dt2D="false" dtr="false" t="normal">IF($K122="нет", BF121*('Макро'!AX$69+'Макро'!AX$71), BF119*'Макро'!AX$93*('Макро'!AX$69+'Макро'!AX$71)+(BF121-BF119*'Макро'!AX$93)*('Макро'!AX$70+'Макро'!AX$71))</f>
        <v>0</v>
      </c>
      <c r="BG122" s="235" t="n">
        <f aca="false" ca="true" dt2D="false" dtr="false" t="normal">IF($K122="нет", BG121*('Макро'!AY$69+'Макро'!AY$71), BG119*'Макро'!AY$93*('Макро'!AY$69+'Макро'!AY$71)+(BG121-BG119*'Макро'!AY$93)*('Макро'!AY$70+'Макро'!AY$71))</f>
        <v>0</v>
      </c>
      <c r="BH122" s="235" t="n">
        <f aca="false" ca="true" dt2D="false" dtr="false" t="normal">IF($K122="нет", BH121*('Макро'!AZ$69+'Макро'!AZ$71), BH119*'Макро'!AZ$93*('Макро'!AZ$69+'Макро'!AZ$71)+(BH121-BH119*'Макро'!AZ$93)*('Макро'!AZ$70+'Макро'!AZ$71))</f>
        <v>0</v>
      </c>
      <c r="BI122" s="235" t="n">
        <f aca="false" ca="true" dt2D="false" dtr="false" t="normal">IF($K122="нет", BI121*('Макро'!BA$69+'Макро'!BA$71), BI119*'Макро'!BA$93*('Макро'!BA$69+'Макро'!BA$71)+(BI121-BI119*'Макро'!BA$93)*('Макро'!BA$70+'Макро'!BA$71))</f>
        <v>0</v>
      </c>
      <c r="BJ122" s="235" t="n">
        <f aca="false" ca="true" dt2D="false" dtr="false" t="normal">IF($K122="нет", BJ121*('Макро'!BB$69+'Макро'!BB$71), BJ119*'Макро'!BB$93*('Макро'!BB$69+'Макро'!BB$71)+(BJ121-BJ119*'Макро'!BB$93)*('Макро'!BB$70+'Макро'!BB$71))</f>
        <v>0</v>
      </c>
      <c r="BK122" s="235" t="n">
        <f aca="false" ca="true" dt2D="false" dtr="false" t="normal">IF($K122="нет", BK121*('Макро'!BC$69+'Макро'!BC$71), BK119*'Макро'!BC$93*('Макро'!BC$69+'Макро'!BC$71)+(BK121-BK119*'Макро'!BC$93)*('Макро'!BC$70+'Макро'!BC$71))</f>
        <v>0</v>
      </c>
      <c r="BL122" s="235" t="n">
        <f aca="false" ca="true" dt2D="false" dtr="false" t="normal">IF($K122="нет", BL121*('Макро'!BD$69+'Макро'!BD$71), BL119*'Макро'!BD$93*('Макро'!BD$69+'Макро'!BD$71)+(BL121-BL119*'Макро'!BD$93)*('Макро'!BD$70+'Макро'!BD$71))</f>
        <v>0</v>
      </c>
      <c r="BM122" s="235" t="n">
        <f aca="false" ca="true" dt2D="false" dtr="false" t="normal">IF($K122="нет", BM121*('Макро'!BE$69+'Макро'!BE$71), BM119*'Макро'!BE$93*('Макро'!BE$69+'Макро'!BE$71)+(BM121-BM119*'Макро'!BE$93)*('Макро'!BE$70+'Макро'!BE$71))</f>
        <v>0</v>
      </c>
      <c r="BN122" s="235" t="n">
        <f aca="false" ca="true" dt2D="false" dtr="false" t="normal">IF($K122="нет", BN121*('Макро'!BF$69+'Макро'!BF$71), BN119*'Макро'!BF$93*('Макро'!BF$69+'Макро'!BF$71)+(BN121-BN119*'Макро'!BF$93)*('Макро'!BF$70+'Макро'!BF$71))</f>
        <v>0</v>
      </c>
      <c r="BO122" s="235" t="n">
        <f aca="false" ca="true" dt2D="false" dtr="false" t="normal">IF($K122="нет", BO121*('Макро'!BG$69+'Макро'!BG$71), BO119*'Макро'!BG$93*('Макро'!BG$69+'Макро'!BG$71)+(BO121-BO119*'Макро'!BG$93)*('Макро'!BG$70+'Макро'!BG$71))</f>
        <v>0</v>
      </c>
      <c r="BP122" s="235" t="n">
        <f aca="false" ca="true" dt2D="false" dtr="false" t="normal">IF($K122="нет", BP121*('Макро'!BH$69+'Макро'!BH$71), BP119*'Макро'!BH$93*('Макро'!BH$69+'Макро'!BH$71)+(BP121-BP119*'Макро'!BH$93)*('Макро'!BH$70+'Макро'!BH$71))</f>
        <v>0</v>
      </c>
      <c r="BQ122" s="235" t="n">
        <f aca="false" ca="true" dt2D="false" dtr="false" t="normal">IF($K122="нет", BQ121*('Макро'!BI$69+'Макро'!BI$71), BQ119*'Макро'!BI$93*('Макро'!BI$69+'Макро'!BI$71)+(BQ121-BQ119*'Макро'!BI$93)*('Макро'!BI$70+'Макро'!BI$71))</f>
        <v>0</v>
      </c>
      <c r="BR122" s="235" t="n">
        <f aca="false" ca="true" dt2D="false" dtr="false" t="normal">IF($K122="нет", BR121*('Макро'!BJ$69+'Макро'!BJ$71), BR119*'Макро'!BJ$93*('Макро'!BJ$69+'Макро'!BJ$71)+(BR121-BR119*'Макро'!BJ$93)*('Макро'!BJ$70+'Макро'!BJ$71))</f>
        <v>0</v>
      </c>
      <c r="BS122" s="235" t="n">
        <f aca="false" ca="true" dt2D="false" dtr="false" t="normal">IF($K122="нет", BS121*('Макро'!BK$69+'Макро'!BK$71), BS119*'Макро'!BK$93*('Макро'!BK$69+'Макро'!BK$71)+(BS121-BS119*'Макро'!BK$93)*('Макро'!BK$70+'Макро'!BK$71))</f>
        <v>0</v>
      </c>
      <c r="BT122" s="235" t="n">
        <f aca="false" ca="true" dt2D="false" dtr="false" t="normal">IF($K122="нет", BT121*('Макро'!BL$69+'Макро'!BL$71), BT119*'Макро'!BL$93*('Макро'!BL$69+'Макро'!BL$71)+(BT121-BT119*'Макро'!BL$93)*('Макро'!BL$70+'Макро'!BL$71))</f>
        <v>0</v>
      </c>
    </row>
    <row hidden="true" ht="16.5" outlineLevel="1" r="123">
      <c r="D123" s="548" t="e">
        <f aca="false" ca="false" dt2D="false" dtr="false" t="normal">D122</f>
        <v>#N/A</v>
      </c>
      <c r="E123" s="548" t="e">
        <f aca="false" ca="false" dt2D="false" dtr="false" t="normal">E122</f>
        <v>#N/A</v>
      </c>
      <c r="F123" s="694" t="e">
        <f aca="false" ca="false" dt2D="false" dtr="false" t="normal">F122</f>
        <v>#N/A</v>
      </c>
      <c r="G123" s="694" t="n">
        <f aca="false" ca="false" dt2D="false" dtr="false" t="normal">G122</f>
        <v>0</v>
      </c>
      <c r="H123" s="695" t="n"/>
      <c r="I123" s="16" t="n"/>
      <c r="L123" s="244" t="n"/>
      <c r="M123" s="703" t="n"/>
      <c r="N123" s="703" t="n"/>
      <c r="O123" s="703" t="n"/>
      <c r="P123" s="703" t="n"/>
      <c r="Q123" s="703" t="n"/>
      <c r="R123" s="703" t="n"/>
      <c r="S123" s="703" t="n"/>
      <c r="T123" s="703" t="n"/>
      <c r="U123" s="703" t="n"/>
      <c r="V123" s="703" t="n"/>
      <c r="W123" s="703" t="n"/>
      <c r="X123" s="703" t="n"/>
      <c r="Y123" s="703" t="n"/>
      <c r="Z123" s="703" t="n"/>
      <c r="AA123" s="703" t="n"/>
      <c r="AB123" s="703" t="n"/>
      <c r="AC123" s="703" t="n"/>
      <c r="AD123" s="703" t="n"/>
      <c r="AE123" s="703" t="n"/>
      <c r="AF123" s="703" t="n"/>
      <c r="AG123" s="703" t="n"/>
      <c r="AH123" s="703" t="n"/>
      <c r="AI123" s="703" t="n"/>
      <c r="AJ123" s="703" t="n"/>
      <c r="AK123" s="703" t="n"/>
      <c r="AL123" s="703" t="n"/>
      <c r="AM123" s="703" t="n"/>
      <c r="AN123" s="703" t="n"/>
      <c r="AO123" s="703" t="n"/>
      <c r="AP123" s="703" t="n"/>
      <c r="AQ123" s="703" t="n"/>
      <c r="AR123" s="703" t="n"/>
      <c r="AS123" s="703" t="n"/>
      <c r="AT123" s="703" t="n"/>
      <c r="AU123" s="703" t="n"/>
      <c r="AV123" s="703" t="n"/>
      <c r="AW123" s="703" t="n"/>
      <c r="AX123" s="703" t="n"/>
      <c r="AY123" s="703" t="n"/>
      <c r="AZ123" s="703" t="n"/>
      <c r="BA123" s="703" t="n"/>
      <c r="BB123" s="703" t="n"/>
      <c r="BC123" s="703" t="n"/>
      <c r="BD123" s="703" t="n"/>
      <c r="BE123" s="703" t="n"/>
      <c r="BF123" s="703" t="n"/>
      <c r="BG123" s="703" t="n"/>
      <c r="BH123" s="703" t="n"/>
      <c r="BI123" s="703" t="n"/>
      <c r="BJ123" s="703" t="n"/>
      <c r="BK123" s="703" t="n"/>
      <c r="BL123" s="703" t="n"/>
      <c r="BM123" s="703" t="n"/>
      <c r="BN123" s="703" t="n"/>
      <c r="BO123" s="703" t="n"/>
      <c r="BP123" s="703" t="n"/>
      <c r="BQ123" s="703" t="n"/>
      <c r="BR123" s="703" t="n"/>
      <c r="BS123" s="703" t="n"/>
      <c r="BT123" s="703" t="n"/>
    </row>
    <row hidden="true" ht="33" outlineLevel="1" r="124">
      <c r="D124" s="548" t="e">
        <f aca="false" ca="false" dt2D="false" dtr="false" t="normal">D123</f>
        <v>#N/A</v>
      </c>
      <c r="E124" s="548" t="e">
        <f aca="false" ca="false" dt2D="false" dtr="false" t="normal">E123</f>
        <v>#N/A</v>
      </c>
      <c r="F124" s="694" t="e">
        <f aca="false" ca="false" dt2D="false" dtr="false" t="normal">F123</f>
        <v>#N/A</v>
      </c>
      <c r="G124" s="694" t="n">
        <f aca="false" ca="false" dt2D="false" dtr="false" t="normal">G123</f>
        <v>0</v>
      </c>
      <c r="H124" s="695" t="n"/>
      <c r="I124" s="268" t="s">
        <v>829</v>
      </c>
      <c r="L124" s="244" t="n"/>
      <c r="M124" s="244" t="n"/>
      <c r="N124" s="244" t="n"/>
      <c r="O124" s="244" t="n"/>
      <c r="P124" s="244" t="n"/>
      <c r="Q124" s="244" t="n"/>
      <c r="R124" s="244" t="n"/>
      <c r="S124" s="244" t="n"/>
      <c r="T124" s="244" t="n"/>
      <c r="U124" s="244" t="n"/>
      <c r="V124" s="244" t="n"/>
      <c r="W124" s="244" t="n"/>
      <c r="X124" s="244" t="n"/>
      <c r="Y124" s="244" t="n"/>
      <c r="Z124" s="244" t="n"/>
      <c r="AA124" s="244" t="n"/>
      <c r="AB124" s="244" t="n"/>
      <c r="AC124" s="244" t="n"/>
      <c r="AD124" s="244" t="n"/>
      <c r="AE124" s="244" t="n"/>
      <c r="AF124" s="244" t="n"/>
      <c r="AG124" s="244" t="n"/>
      <c r="AH124" s="244" t="n"/>
      <c r="AI124" s="244" t="n"/>
      <c r="AJ124" s="244" t="n"/>
      <c r="AK124" s="244" t="n"/>
      <c r="AL124" s="244" t="n"/>
      <c r="AM124" s="244" t="n"/>
      <c r="AN124" s="244" t="n"/>
      <c r="AO124" s="244" t="n"/>
      <c r="AP124" s="244" t="n"/>
      <c r="AQ124" s="244" t="n"/>
      <c r="AR124" s="244" t="n"/>
      <c r="AS124" s="244" t="n"/>
      <c r="AT124" s="244" t="n"/>
      <c r="AU124" s="244" t="n"/>
      <c r="AV124" s="244" t="n"/>
      <c r="AW124" s="244" t="n"/>
      <c r="AX124" s="244" t="n"/>
      <c r="AY124" s="244" t="n"/>
      <c r="AZ124" s="244" t="n"/>
      <c r="BA124" s="244" t="n"/>
      <c r="BB124" s="244" t="n"/>
      <c r="BC124" s="244" t="n"/>
      <c r="BD124" s="244" t="n"/>
      <c r="BE124" s="244" t="n"/>
      <c r="BF124" s="244" t="n"/>
      <c r="BG124" s="244" t="n"/>
      <c r="BH124" s="244" t="n"/>
      <c r="BI124" s="244" t="n"/>
      <c r="BJ124" s="244" t="n"/>
      <c r="BK124" s="244" t="n"/>
      <c r="BL124" s="244" t="n"/>
      <c r="BM124" s="244" t="n"/>
      <c r="BN124" s="244" t="n"/>
      <c r="BO124" s="244" t="n"/>
      <c r="BP124" s="244" t="n"/>
      <c r="BQ124" s="244" t="n"/>
      <c r="BR124" s="244" t="n"/>
      <c r="BS124" s="244" t="n"/>
      <c r="BT124" s="244" t="n"/>
    </row>
    <row customHeight="true" hidden="true" ht="14.4499998092651" outlineLevel="2" r="125">
      <c r="C125" s="482" t="s">
        <v>488</v>
      </c>
      <c r="D125" s="548" t="e">
        <f aca="false" ca="false" dt2D="false" dtr="false" t="normal">D124</f>
        <v>#N/A</v>
      </c>
      <c r="E125" s="548" t="e">
        <f aca="false" ca="false" dt2D="false" dtr="false" t="normal">E124</f>
        <v>#N/A</v>
      </c>
      <c r="F125" s="694" t="e">
        <f aca="false" ca="false" dt2D="false" dtr="false" t="normal">F124</f>
        <v>#N/A</v>
      </c>
      <c r="G125" s="694" t="n">
        <f aca="false" ca="false" dt2D="false" dtr="false" t="normal">G124</f>
        <v>0</v>
      </c>
      <c r="H125" s="695" t="n"/>
      <c r="I125" s="288" t="s">
        <v>830</v>
      </c>
      <c r="K125" s="701" t="n"/>
      <c r="L125" s="700" t="s">
        <v>820</v>
      </c>
      <c r="M125" s="568" t="n">
        <f aca="false" ca="false" dt2D="false" dtr="false" t="normal">K125</f>
        <v>0</v>
      </c>
      <c r="N125" s="568" t="n">
        <f aca="false" ca="false" dt2D="false" dtr="false" t="normal">M125</f>
        <v>0</v>
      </c>
      <c r="O125" s="568" t="n">
        <f aca="false" ca="false" dt2D="false" dtr="false" t="normal">M125</f>
        <v>0</v>
      </c>
      <c r="P125" s="568" t="n">
        <f aca="false" ca="false" dt2D="false" dtr="false" t="normal">O125</f>
        <v>0</v>
      </c>
      <c r="Q125" s="568" t="n">
        <f aca="false" ca="false" dt2D="false" dtr="false" t="normal">O125</f>
        <v>0</v>
      </c>
      <c r="R125" s="568" t="n">
        <f aca="false" ca="false" dt2D="false" dtr="false" t="normal">Q125</f>
        <v>0</v>
      </c>
      <c r="S125" s="568" t="n">
        <f aca="false" ca="false" dt2D="false" dtr="false" t="normal">Q125</f>
        <v>0</v>
      </c>
      <c r="T125" s="568" t="n">
        <f aca="false" ca="false" dt2D="false" dtr="false" t="normal">S125</f>
        <v>0</v>
      </c>
      <c r="U125" s="568" t="n">
        <f aca="false" ca="false" dt2D="false" dtr="false" t="normal">S125</f>
        <v>0</v>
      </c>
      <c r="V125" s="568" t="n">
        <f aca="false" ca="false" dt2D="false" dtr="false" t="normal">U125</f>
        <v>0</v>
      </c>
      <c r="W125" s="568" t="n">
        <f aca="false" ca="false" dt2D="false" dtr="false" t="normal">U125</f>
        <v>0</v>
      </c>
      <c r="X125" s="568" t="n">
        <f aca="false" ca="false" dt2D="false" dtr="false" t="normal">W125</f>
        <v>0</v>
      </c>
      <c r="Y125" s="568" t="n">
        <f aca="false" ca="false" dt2D="false" dtr="false" t="normal">W125</f>
        <v>0</v>
      </c>
      <c r="Z125" s="568" t="n">
        <f aca="false" ca="false" dt2D="false" dtr="false" t="normal">Y125</f>
        <v>0</v>
      </c>
      <c r="AA125" s="568" t="n">
        <f aca="false" ca="false" dt2D="false" dtr="false" t="normal">Y125</f>
        <v>0</v>
      </c>
      <c r="AB125" s="568" t="n">
        <f aca="false" ca="false" dt2D="false" dtr="false" t="normal">AA125</f>
        <v>0</v>
      </c>
      <c r="AC125" s="568" t="n">
        <f aca="false" ca="false" dt2D="false" dtr="false" t="normal">AA125</f>
        <v>0</v>
      </c>
      <c r="AD125" s="568" t="n">
        <f aca="false" ca="false" dt2D="false" dtr="false" t="normal">AC125</f>
        <v>0</v>
      </c>
      <c r="AE125" s="568" t="n">
        <f aca="false" ca="false" dt2D="false" dtr="false" t="normal">AC125</f>
        <v>0</v>
      </c>
      <c r="AF125" s="568" t="n">
        <f aca="false" ca="false" dt2D="false" dtr="false" t="normal">AE125</f>
        <v>0</v>
      </c>
      <c r="AG125" s="568" t="n">
        <f aca="false" ca="false" dt2D="false" dtr="false" t="normal">AE125</f>
        <v>0</v>
      </c>
      <c r="AH125" s="568" t="n">
        <f aca="false" ca="false" dt2D="false" dtr="false" t="normal">AG125</f>
        <v>0</v>
      </c>
      <c r="AI125" s="568" t="n">
        <f aca="false" ca="false" dt2D="false" dtr="false" t="normal">AG125</f>
        <v>0</v>
      </c>
      <c r="AJ125" s="568" t="n">
        <f aca="false" ca="false" dt2D="false" dtr="false" t="normal">AI125</f>
        <v>0</v>
      </c>
      <c r="AK125" s="568" t="n">
        <f aca="false" ca="false" dt2D="false" dtr="false" t="normal">AI125</f>
        <v>0</v>
      </c>
      <c r="AL125" s="568" t="n">
        <f aca="false" ca="false" dt2D="false" dtr="false" t="normal">AK125</f>
        <v>0</v>
      </c>
      <c r="AM125" s="568" t="n">
        <f aca="false" ca="false" dt2D="false" dtr="false" t="normal">AK125</f>
        <v>0</v>
      </c>
      <c r="AN125" s="568" t="n">
        <f aca="false" ca="false" dt2D="false" dtr="false" t="normal">AM125</f>
        <v>0</v>
      </c>
      <c r="AO125" s="568" t="n">
        <f aca="false" ca="false" dt2D="false" dtr="false" t="normal">AM125</f>
        <v>0</v>
      </c>
      <c r="AP125" s="568" t="n">
        <f aca="false" ca="false" dt2D="false" dtr="false" t="normal">AO125</f>
        <v>0</v>
      </c>
      <c r="AQ125" s="568" t="n">
        <f aca="false" ca="false" dt2D="false" dtr="false" t="normal">AP125</f>
        <v>0</v>
      </c>
      <c r="AR125" s="568" t="n">
        <f aca="false" ca="false" dt2D="false" dtr="false" t="normal">AQ125</f>
        <v>0</v>
      </c>
      <c r="AS125" s="568" t="n">
        <f aca="false" ca="false" dt2D="false" dtr="false" t="normal">AR125</f>
        <v>0</v>
      </c>
      <c r="AT125" s="568" t="n">
        <f aca="false" ca="false" dt2D="false" dtr="false" t="normal">AS125</f>
        <v>0</v>
      </c>
      <c r="AU125" s="568" t="n">
        <f aca="false" ca="false" dt2D="false" dtr="false" t="normal">AT125</f>
        <v>0</v>
      </c>
      <c r="AV125" s="568" t="n">
        <f aca="false" ca="false" dt2D="false" dtr="false" t="normal">AU125</f>
        <v>0</v>
      </c>
      <c r="AW125" s="568" t="n">
        <f aca="false" ca="false" dt2D="false" dtr="false" t="normal">AV125</f>
        <v>0</v>
      </c>
      <c r="AX125" s="568" t="n">
        <f aca="false" ca="false" dt2D="false" dtr="false" t="normal">AW125</f>
        <v>0</v>
      </c>
      <c r="AY125" s="568" t="n">
        <f aca="false" ca="false" dt2D="false" dtr="false" t="normal">AX125</f>
        <v>0</v>
      </c>
      <c r="AZ125" s="568" t="n">
        <f aca="false" ca="false" dt2D="false" dtr="false" t="normal">AY125</f>
        <v>0</v>
      </c>
      <c r="BA125" s="568" t="n">
        <f aca="false" ca="false" dt2D="false" dtr="false" t="normal">AZ125</f>
        <v>0</v>
      </c>
      <c r="BB125" s="568" t="n">
        <f aca="false" ca="false" dt2D="false" dtr="false" t="normal">BA125</f>
        <v>0</v>
      </c>
      <c r="BC125" s="568" t="n">
        <f aca="false" ca="false" dt2D="false" dtr="false" t="normal">BB125</f>
        <v>0</v>
      </c>
      <c r="BD125" s="568" t="n">
        <f aca="false" ca="false" dt2D="false" dtr="false" t="normal">BC125</f>
        <v>0</v>
      </c>
      <c r="BE125" s="568" t="n">
        <f aca="false" ca="false" dt2D="false" dtr="false" t="normal">BD125</f>
        <v>0</v>
      </c>
      <c r="BF125" s="568" t="n">
        <f aca="false" ca="false" dt2D="false" dtr="false" t="normal">BE125</f>
        <v>0</v>
      </c>
      <c r="BG125" s="568" t="n">
        <f aca="false" ca="false" dt2D="false" dtr="false" t="normal">BF125</f>
        <v>0</v>
      </c>
      <c r="BH125" s="568" t="n">
        <f aca="false" ca="false" dt2D="false" dtr="false" t="normal">BG125</f>
        <v>0</v>
      </c>
      <c r="BI125" s="568" t="n">
        <f aca="false" ca="false" dt2D="false" dtr="false" t="normal">BH125</f>
        <v>0</v>
      </c>
      <c r="BJ125" s="568" t="n">
        <f aca="false" ca="false" dt2D="false" dtr="false" t="normal">BI125</f>
        <v>0</v>
      </c>
      <c r="BK125" s="568" t="n">
        <f aca="false" ca="false" dt2D="false" dtr="false" t="normal">BJ125</f>
        <v>0</v>
      </c>
      <c r="BL125" s="568" t="n">
        <f aca="false" ca="false" dt2D="false" dtr="false" t="normal">BK125</f>
        <v>0</v>
      </c>
      <c r="BM125" s="568" t="n">
        <f aca="false" ca="false" dt2D="false" dtr="false" t="normal">BL125</f>
        <v>0</v>
      </c>
      <c r="BN125" s="568" t="n">
        <f aca="false" ca="false" dt2D="false" dtr="false" t="normal">BM125</f>
        <v>0</v>
      </c>
      <c r="BO125" s="568" t="n">
        <f aca="false" ca="false" dt2D="false" dtr="false" t="normal">BN125</f>
        <v>0</v>
      </c>
      <c r="BP125" s="568" t="n">
        <f aca="false" ca="false" dt2D="false" dtr="false" t="normal">BO125</f>
        <v>0</v>
      </c>
      <c r="BQ125" s="568" t="n">
        <f aca="false" ca="false" dt2D="false" dtr="false" t="normal">BP125</f>
        <v>0</v>
      </c>
      <c r="BR125" s="568" t="n">
        <f aca="false" ca="false" dt2D="false" dtr="false" t="normal">BQ125</f>
        <v>0</v>
      </c>
      <c r="BS125" s="568" t="n">
        <f aca="false" ca="false" dt2D="false" dtr="false" t="normal">BR125</f>
        <v>0</v>
      </c>
      <c r="BT125" s="568" t="n">
        <f aca="false" ca="false" dt2D="false" dtr="false" t="normal">BS125</f>
        <v>0</v>
      </c>
    </row>
    <row customHeight="true" hidden="true" ht="28.8999996185303" outlineLevel="2" r="126">
      <c r="D126" s="548" t="e">
        <f aca="false" ca="false" dt2D="false" dtr="false" t="normal">D125</f>
        <v>#N/A</v>
      </c>
      <c r="E126" s="548" t="e">
        <f aca="false" ca="false" dt2D="false" dtr="false" t="normal">E125</f>
        <v>#N/A</v>
      </c>
      <c r="F126" s="694" t="e">
        <f aca="false" ca="false" dt2D="false" dtr="false" t="normal">F125</f>
        <v>#N/A</v>
      </c>
      <c r="G126" s="694" t="n">
        <f aca="false" ca="false" dt2D="false" dtr="false" t="normal">G125</f>
        <v>0</v>
      </c>
      <c r="H126" s="695" t="n"/>
      <c r="I126" s="288" t="s">
        <v>831</v>
      </c>
      <c r="K126" s="40" t="n"/>
      <c r="L126" s="702" t="s">
        <v>822</v>
      </c>
      <c r="M126" s="568" t="n">
        <f aca="false" ca="true" dt2D="false" dtr="false" t="normal">'Макро'!E$91</f>
        <v>0</v>
      </c>
      <c r="N126" s="568" t="n">
        <f aca="false" ca="true" dt2D="false" dtr="false" t="normal">'Макро'!F$91</f>
        <v>0</v>
      </c>
      <c r="O126" s="568" t="n">
        <f aca="false" ca="true" dt2D="false" dtr="false" t="normal">'Макро'!G$91</f>
        <v>0</v>
      </c>
      <c r="P126" s="568" t="n">
        <f aca="false" ca="true" dt2D="false" dtr="false" t="normal">'Макро'!H$91</f>
        <v>0</v>
      </c>
      <c r="Q126" s="568" t="n">
        <f aca="false" ca="true" dt2D="false" dtr="false" t="normal">'Макро'!I$91</f>
        <v>0</v>
      </c>
      <c r="R126" s="568" t="n">
        <f aca="false" ca="true" dt2D="false" dtr="false" t="normal">'Макро'!J$91</f>
        <v>0</v>
      </c>
      <c r="S126" s="568" t="n">
        <f aca="false" ca="true" dt2D="false" dtr="false" t="normal">'Макро'!K$91</f>
        <v>0</v>
      </c>
      <c r="T126" s="568" t="n">
        <f aca="false" ca="true" dt2D="false" dtr="false" t="normal">'Макро'!L$91</f>
        <v>0</v>
      </c>
      <c r="U126" s="568" t="n">
        <f aca="false" ca="true" dt2D="false" dtr="false" t="normal">'Макро'!M$91</f>
        <v>0</v>
      </c>
      <c r="V126" s="568" t="n">
        <f aca="false" ca="true" dt2D="false" dtr="false" t="normal">'Макро'!N$91</f>
        <v>0</v>
      </c>
      <c r="W126" s="568" t="n">
        <f aca="false" ca="true" dt2D="false" dtr="false" t="normal">'Макро'!O$91</f>
        <v>0</v>
      </c>
      <c r="X126" s="568" t="n">
        <f aca="false" ca="true" dt2D="false" dtr="false" t="normal">'Макро'!P$91</f>
        <v>0</v>
      </c>
      <c r="Y126" s="568" t="n">
        <f aca="false" ca="true" dt2D="false" dtr="false" t="normal">'Макро'!Q$91</f>
        <v>0</v>
      </c>
      <c r="Z126" s="568" t="n">
        <f aca="false" ca="true" dt2D="false" dtr="false" t="normal">'Макро'!R$91</f>
        <v>0</v>
      </c>
      <c r="AA126" s="568" t="n">
        <f aca="false" ca="true" dt2D="false" dtr="false" t="normal">'Макро'!S$91</f>
        <v>0</v>
      </c>
      <c r="AB126" s="568" t="n">
        <f aca="false" ca="true" dt2D="false" dtr="false" t="normal">'Макро'!T$91</f>
        <v>0</v>
      </c>
      <c r="AC126" s="568" t="n">
        <f aca="false" ca="true" dt2D="false" dtr="false" t="normal">'Макро'!U$91</f>
        <v>0</v>
      </c>
      <c r="AD126" s="568" t="n">
        <f aca="false" ca="true" dt2D="false" dtr="false" t="normal">'Макро'!V$91</f>
        <v>0</v>
      </c>
      <c r="AE126" s="568" t="n">
        <f aca="false" ca="true" dt2D="false" dtr="false" t="normal">'Макро'!W$91</f>
        <v>0</v>
      </c>
      <c r="AF126" s="568" t="n">
        <f aca="false" ca="true" dt2D="false" dtr="false" t="normal">'Макро'!X$91</f>
        <v>0</v>
      </c>
      <c r="AG126" s="568" t="n">
        <f aca="false" ca="true" dt2D="false" dtr="false" t="normal">'Макро'!Y$91</f>
        <v>0</v>
      </c>
      <c r="AH126" s="568" t="n">
        <f aca="false" ca="true" dt2D="false" dtr="false" t="normal">'Макро'!Z$91</f>
        <v>0</v>
      </c>
      <c r="AI126" s="568" t="n">
        <f aca="false" ca="true" dt2D="false" dtr="false" t="normal">'Макро'!AA$91</f>
        <v>0</v>
      </c>
      <c r="AJ126" s="568" t="n">
        <f aca="false" ca="true" dt2D="false" dtr="false" t="normal">'Макро'!AB$91</f>
        <v>0</v>
      </c>
      <c r="AK126" s="568" t="n">
        <f aca="false" ca="true" dt2D="false" dtr="false" t="normal">'Макро'!AC$91</f>
        <v>0</v>
      </c>
      <c r="AL126" s="568" t="n">
        <f aca="false" ca="true" dt2D="false" dtr="false" t="normal">'Макро'!AD$91</f>
        <v>0</v>
      </c>
      <c r="AM126" s="568" t="n">
        <f aca="false" ca="true" dt2D="false" dtr="false" t="normal">'Макро'!AE$91</f>
        <v>0</v>
      </c>
      <c r="AN126" s="568" t="n">
        <f aca="false" ca="true" dt2D="false" dtr="false" t="normal">'Макро'!AF$91</f>
        <v>0</v>
      </c>
      <c r="AO126" s="568" t="n">
        <f aca="false" ca="true" dt2D="false" dtr="false" t="normal">'Макро'!AG$91</f>
        <v>0</v>
      </c>
      <c r="AP126" s="568" t="n">
        <f aca="false" ca="true" dt2D="false" dtr="false" t="normal">'Макро'!AH$91</f>
        <v>0</v>
      </c>
      <c r="AQ126" s="568" t="n">
        <f aca="false" ca="true" dt2D="false" dtr="false" t="normal">'Макро'!AI$91</f>
        <v>0</v>
      </c>
      <c r="AR126" s="568" t="n">
        <f aca="false" ca="true" dt2D="false" dtr="false" t="normal">'Макро'!AJ$91</f>
        <v>0</v>
      </c>
      <c r="AS126" s="568" t="n">
        <f aca="false" ca="true" dt2D="false" dtr="false" t="normal">'Макро'!AK$91</f>
        <v>0</v>
      </c>
      <c r="AT126" s="568" t="n">
        <f aca="false" ca="true" dt2D="false" dtr="false" t="normal">'Макро'!AL$91</f>
        <v>0</v>
      </c>
      <c r="AU126" s="568" t="n">
        <f aca="false" ca="true" dt2D="false" dtr="false" t="normal">'Макро'!AM$91</f>
        <v>0</v>
      </c>
      <c r="AV126" s="568" t="n">
        <f aca="false" ca="true" dt2D="false" dtr="false" t="normal">'Макро'!AN$91</f>
        <v>0</v>
      </c>
      <c r="AW126" s="568" t="n">
        <f aca="false" ca="true" dt2D="false" dtr="false" t="normal">'Макро'!AO$91</f>
        <v>0</v>
      </c>
      <c r="AX126" s="568" t="n">
        <f aca="false" ca="true" dt2D="false" dtr="false" t="normal">'Макро'!AP$91</f>
        <v>0</v>
      </c>
      <c r="AY126" s="568" t="n">
        <f aca="false" ca="true" dt2D="false" dtr="false" t="normal">'Макро'!AQ$91</f>
        <v>0</v>
      </c>
      <c r="AZ126" s="568" t="n">
        <f aca="false" ca="true" dt2D="false" dtr="false" t="normal">'Макро'!AR$91</f>
        <v>0</v>
      </c>
      <c r="BA126" s="568" t="n">
        <f aca="false" ca="true" dt2D="false" dtr="false" t="normal">'Макро'!AS$91</f>
        <v>0</v>
      </c>
      <c r="BB126" s="568" t="n">
        <f aca="false" ca="true" dt2D="false" dtr="false" t="normal">'Макро'!AT$91</f>
        <v>0</v>
      </c>
      <c r="BC126" s="568" t="n">
        <f aca="false" ca="true" dt2D="false" dtr="false" t="normal">'Макро'!AU$91</f>
        <v>0</v>
      </c>
      <c r="BD126" s="568" t="n">
        <f aca="false" ca="true" dt2D="false" dtr="false" t="normal">'Макро'!AV$91</f>
        <v>0</v>
      </c>
      <c r="BE126" s="568" t="n">
        <f aca="false" ca="true" dt2D="false" dtr="false" t="normal">'Макро'!AW$91</f>
        <v>0</v>
      </c>
      <c r="BF126" s="568" t="n">
        <f aca="false" ca="true" dt2D="false" dtr="false" t="normal">'Макро'!AX$91</f>
        <v>0</v>
      </c>
      <c r="BG126" s="568" t="n">
        <f aca="false" ca="true" dt2D="false" dtr="false" t="normal">'Макро'!AY$91</f>
        <v>0</v>
      </c>
      <c r="BH126" s="568" t="n">
        <f aca="false" ca="true" dt2D="false" dtr="false" t="normal">'Макро'!AZ$91</f>
        <v>0</v>
      </c>
      <c r="BI126" s="568" t="n">
        <f aca="false" ca="true" dt2D="false" dtr="false" t="normal">'Макро'!BA$91</f>
        <v>0</v>
      </c>
      <c r="BJ126" s="568" t="n">
        <f aca="false" ca="true" dt2D="false" dtr="false" t="normal">'Макро'!BB$91</f>
        <v>0</v>
      </c>
      <c r="BK126" s="568" t="n">
        <f aca="false" ca="true" dt2D="false" dtr="false" t="normal">'Макро'!BC$91</f>
        <v>0</v>
      </c>
      <c r="BL126" s="568" t="n">
        <f aca="false" ca="true" dt2D="false" dtr="false" t="normal">'Макро'!BD$91</f>
        <v>0</v>
      </c>
      <c r="BM126" s="568" t="n">
        <f aca="false" ca="true" dt2D="false" dtr="false" t="normal">'Макро'!BE$91</f>
        <v>0</v>
      </c>
      <c r="BN126" s="568" t="n">
        <f aca="false" ca="true" dt2D="false" dtr="false" t="normal">'Макро'!BF$91</f>
        <v>0</v>
      </c>
      <c r="BO126" s="568" t="n">
        <f aca="false" ca="true" dt2D="false" dtr="false" t="normal">'Макро'!BG$91</f>
        <v>0</v>
      </c>
      <c r="BP126" s="568" t="n">
        <f aca="false" ca="true" dt2D="false" dtr="false" t="normal">'Макро'!BH$91</f>
        <v>0</v>
      </c>
      <c r="BQ126" s="568" t="n">
        <f aca="false" ca="true" dt2D="false" dtr="false" t="normal">'Макро'!BI$91</f>
        <v>0</v>
      </c>
      <c r="BR126" s="568" t="n">
        <f aca="false" ca="true" dt2D="false" dtr="false" t="normal">'Макро'!BJ$91</f>
        <v>0</v>
      </c>
      <c r="BS126" s="568" t="n">
        <f aca="false" ca="true" dt2D="false" dtr="false" t="normal">'Макро'!BK$91</f>
        <v>0</v>
      </c>
      <c r="BT126" s="568" t="n">
        <f aca="false" ca="true" dt2D="false" dtr="false" t="normal">'Макро'!BL$91</f>
        <v>0</v>
      </c>
    </row>
    <row customHeight="true" hidden="true" ht="28.8999996185303" outlineLevel="1" r="127">
      <c r="A127" s="482" t="s">
        <v>809</v>
      </c>
      <c r="B127" s="482" t="s">
        <v>810</v>
      </c>
      <c r="C127" s="482" t="s">
        <v>200</v>
      </c>
      <c r="D127" s="548" t="e">
        <f aca="false" ca="false" dt2D="false" dtr="false" t="normal">D126</f>
        <v>#N/A</v>
      </c>
      <c r="E127" s="548" t="e">
        <f aca="false" ca="false" dt2D="false" dtr="false" t="normal">E126</f>
        <v>#N/A</v>
      </c>
      <c r="F127" s="694" t="e">
        <f aca="false" ca="false" dt2D="false" dtr="false" t="normal">F126</f>
        <v>#N/A</v>
      </c>
      <c r="G127" s="694" t="n">
        <f aca="false" ca="false" dt2D="false" dtr="false" t="normal">G126</f>
        <v>0</v>
      </c>
      <c r="H127" s="695" t="n"/>
      <c r="I127" s="285" t="s">
        <v>832</v>
      </c>
      <c r="J127" s="252" t="n"/>
      <c r="K127" s="252" t="n"/>
      <c r="L127" s="235" t="n">
        <f aca="false" ca="true" dt2D="false" dtr="false" t="normal">SUM(M127:BT127)</f>
        <v>0</v>
      </c>
      <c r="M127" s="235" t="n">
        <f aca="false" ca="true" dt2D="false" dtr="false" t="normal">M125*M126*'Периоды'!L$42</f>
        <v>0</v>
      </c>
      <c r="N127" s="235" t="n">
        <f aca="false" ca="true" dt2D="false" dtr="false" t="normal">N125*N126*'Периоды'!M$42</f>
        <v>0</v>
      </c>
      <c r="O127" s="235" t="n">
        <f aca="false" ca="true" dt2D="false" dtr="false" t="normal">O125*O126*'Периоды'!N$42</f>
        <v>0</v>
      </c>
      <c r="P127" s="235" t="n">
        <f aca="false" ca="true" dt2D="false" dtr="false" t="normal">P125*P126*'Периоды'!O$42</f>
        <v>0</v>
      </c>
      <c r="Q127" s="235" t="n">
        <f aca="false" ca="true" dt2D="false" dtr="false" t="normal">Q125*Q126*'Периоды'!P$42</f>
        <v>0</v>
      </c>
      <c r="R127" s="235" t="n">
        <f aca="false" ca="true" dt2D="false" dtr="false" t="normal">R125*R126*'Периоды'!Q$42</f>
        <v>0</v>
      </c>
      <c r="S127" s="235" t="n">
        <f aca="false" ca="true" dt2D="false" dtr="false" t="normal">S125*S126*'Периоды'!R$42</f>
        <v>0</v>
      </c>
      <c r="T127" s="235" t="n">
        <f aca="false" ca="true" dt2D="false" dtr="false" t="normal">T125*T126*'Периоды'!S$42</f>
        <v>0</v>
      </c>
      <c r="U127" s="235" t="n">
        <f aca="false" ca="true" dt2D="false" dtr="false" t="normal">U125*U126*'Периоды'!T$42</f>
        <v>0</v>
      </c>
      <c r="V127" s="235" t="n">
        <f aca="false" ca="true" dt2D="false" dtr="false" t="normal">V125*V126*'Периоды'!U$42</f>
        <v>0</v>
      </c>
      <c r="W127" s="235" t="n">
        <f aca="false" ca="true" dt2D="false" dtr="false" t="normal">W125*W126*'Периоды'!V$42</f>
        <v>0</v>
      </c>
      <c r="X127" s="235" t="n">
        <f aca="false" ca="true" dt2D="false" dtr="false" t="normal">X125*X126*'Периоды'!W$42</f>
        <v>0</v>
      </c>
      <c r="Y127" s="235" t="n">
        <f aca="false" ca="true" dt2D="false" dtr="false" t="normal">Y125*Y126*'Периоды'!X$42</f>
        <v>0</v>
      </c>
      <c r="Z127" s="235" t="n">
        <f aca="false" ca="true" dt2D="false" dtr="false" t="normal">Z125*Z126*'Периоды'!Y$42</f>
        <v>0</v>
      </c>
      <c r="AA127" s="235" t="n">
        <f aca="false" ca="true" dt2D="false" dtr="false" t="normal">AA125*AA126*'Периоды'!Z$42</f>
        <v>0</v>
      </c>
      <c r="AB127" s="235" t="n">
        <f aca="false" ca="true" dt2D="false" dtr="false" t="normal">AB125*AB126*'Периоды'!AA$42</f>
        <v>0</v>
      </c>
      <c r="AC127" s="235" t="n">
        <f aca="false" ca="true" dt2D="false" dtr="false" t="normal">AC125*AC126*'Периоды'!AB$42</f>
        <v>0</v>
      </c>
      <c r="AD127" s="235" t="n">
        <f aca="false" ca="true" dt2D="false" dtr="false" t="normal">AD125*AD126*'Периоды'!AC$42</f>
        <v>0</v>
      </c>
      <c r="AE127" s="235" t="n">
        <f aca="false" ca="true" dt2D="false" dtr="false" t="normal">AE125*AE126*'Периоды'!AD$42</f>
        <v>0</v>
      </c>
      <c r="AF127" s="235" t="n">
        <f aca="false" ca="true" dt2D="false" dtr="false" t="normal">AF125*AF126*'Периоды'!AE$42</f>
        <v>0</v>
      </c>
      <c r="AG127" s="235" t="n">
        <f aca="false" ca="true" dt2D="false" dtr="false" t="normal">AG125*AG126*'Периоды'!AF$42</f>
        <v>0</v>
      </c>
      <c r="AH127" s="235" t="n">
        <f aca="false" ca="true" dt2D="false" dtr="false" t="normal">AH125*AH126*'Периоды'!AG$42</f>
        <v>0</v>
      </c>
      <c r="AI127" s="235" t="n">
        <f aca="false" ca="true" dt2D="false" dtr="false" t="normal">AI125*AI126*'Периоды'!AH$42</f>
        <v>0</v>
      </c>
      <c r="AJ127" s="235" t="n">
        <f aca="false" ca="true" dt2D="false" dtr="false" t="normal">AJ125*AJ126*'Периоды'!AI$42</f>
        <v>0</v>
      </c>
      <c r="AK127" s="235" t="n">
        <f aca="false" ca="true" dt2D="false" dtr="false" t="normal">AK125*AK126*'Периоды'!AJ$42</f>
        <v>0</v>
      </c>
      <c r="AL127" s="235" t="n">
        <f aca="false" ca="true" dt2D="false" dtr="false" t="normal">AL125*AL126*'Периоды'!AK$42</f>
        <v>0</v>
      </c>
      <c r="AM127" s="235" t="n">
        <f aca="false" ca="true" dt2D="false" dtr="false" t="normal">AM125*AM126*'Периоды'!AL$42</f>
        <v>0</v>
      </c>
      <c r="AN127" s="235" t="n">
        <f aca="false" ca="true" dt2D="false" dtr="false" t="normal">AN125*AN126*'Периоды'!AM$42</f>
        <v>0</v>
      </c>
      <c r="AO127" s="235" t="n">
        <f aca="false" ca="true" dt2D="false" dtr="false" t="normal">AO125*AO126*'Периоды'!AN$42</f>
        <v>0</v>
      </c>
      <c r="AP127" s="235" t="n">
        <f aca="false" ca="true" dt2D="false" dtr="false" t="normal">AP125*AP126*'Периоды'!AO$42</f>
        <v>0</v>
      </c>
      <c r="AQ127" s="235" t="n">
        <f aca="false" ca="true" dt2D="false" dtr="false" t="normal">AQ125*AQ126*'Периоды'!AP$42</f>
        <v>0</v>
      </c>
      <c r="AR127" s="235" t="n">
        <f aca="false" ca="true" dt2D="false" dtr="false" t="normal">AR125*AR126*'Периоды'!AQ$42</f>
        <v>0</v>
      </c>
      <c r="AS127" s="235" t="n">
        <f aca="false" ca="true" dt2D="false" dtr="false" t="normal">AS125*AS126*'Периоды'!AR$42</f>
        <v>0</v>
      </c>
      <c r="AT127" s="235" t="n">
        <f aca="false" ca="true" dt2D="false" dtr="false" t="normal">AT125*AT126*'Периоды'!AS$42</f>
        <v>0</v>
      </c>
      <c r="AU127" s="235" t="n">
        <f aca="false" ca="true" dt2D="false" dtr="false" t="normal">AU125*AU126*'Периоды'!AT$42</f>
        <v>0</v>
      </c>
      <c r="AV127" s="235" t="n">
        <f aca="false" ca="true" dt2D="false" dtr="false" t="normal">AV125*AV126*'Периоды'!AU$42</f>
        <v>0</v>
      </c>
      <c r="AW127" s="235" t="n">
        <f aca="false" ca="true" dt2D="false" dtr="false" t="normal">AW125*AW126*'Периоды'!AV$42</f>
        <v>0</v>
      </c>
      <c r="AX127" s="235" t="n">
        <f aca="false" ca="true" dt2D="false" dtr="false" t="normal">AX125*AX126*'Периоды'!AW$42</f>
        <v>0</v>
      </c>
      <c r="AY127" s="235" t="n">
        <f aca="false" ca="true" dt2D="false" dtr="false" t="normal">AY125*AY126*'Периоды'!AX$42</f>
        <v>0</v>
      </c>
      <c r="AZ127" s="235" t="n">
        <f aca="false" ca="true" dt2D="false" dtr="false" t="normal">AZ125*AZ126*'Периоды'!AY$42</f>
        <v>0</v>
      </c>
      <c r="BA127" s="235" t="n">
        <f aca="false" ca="true" dt2D="false" dtr="false" t="normal">BA125*BA126*'Периоды'!AZ$42</f>
        <v>0</v>
      </c>
      <c r="BB127" s="235" t="n">
        <f aca="false" ca="true" dt2D="false" dtr="false" t="normal">BB125*BB126*'Периоды'!BA$42</f>
        <v>0</v>
      </c>
      <c r="BC127" s="235" t="n">
        <f aca="false" ca="true" dt2D="false" dtr="false" t="normal">BC125*BC126*'Периоды'!BB$42</f>
        <v>0</v>
      </c>
      <c r="BD127" s="235" t="n">
        <f aca="false" ca="true" dt2D="false" dtr="false" t="normal">BD125*BD126*'Периоды'!BC$42</f>
        <v>0</v>
      </c>
      <c r="BE127" s="235" t="n">
        <f aca="false" ca="true" dt2D="false" dtr="false" t="normal">BE125*BE126*'Периоды'!BD$42</f>
        <v>0</v>
      </c>
      <c r="BF127" s="235" t="n">
        <f aca="false" ca="true" dt2D="false" dtr="false" t="normal">BF125*BF126*'Периоды'!BE$42</f>
        <v>0</v>
      </c>
      <c r="BG127" s="235" t="n">
        <f aca="false" ca="true" dt2D="false" dtr="false" t="normal">BG125*BG126*'Периоды'!BF$42</f>
        <v>0</v>
      </c>
      <c r="BH127" s="235" t="n">
        <f aca="false" ca="true" dt2D="false" dtr="false" t="normal">BH125*BH126*'Периоды'!BG$42</f>
        <v>0</v>
      </c>
      <c r="BI127" s="235" t="n">
        <f aca="false" ca="true" dt2D="false" dtr="false" t="normal">BI125*BI126*'Периоды'!BH$42</f>
        <v>0</v>
      </c>
      <c r="BJ127" s="235" t="n">
        <f aca="false" ca="true" dt2D="false" dtr="false" t="normal">BJ125*BJ126*'Периоды'!BI$42</f>
        <v>0</v>
      </c>
      <c r="BK127" s="235" t="n">
        <f aca="false" ca="true" dt2D="false" dtr="false" t="normal">BK125*BK126*'Периоды'!BJ$42</f>
        <v>0</v>
      </c>
      <c r="BL127" s="235" t="n">
        <f aca="false" ca="true" dt2D="false" dtr="false" t="normal">BL125*BL126*'Периоды'!BK$42</f>
        <v>0</v>
      </c>
      <c r="BM127" s="235" t="n">
        <f aca="false" ca="true" dt2D="false" dtr="false" t="normal">BM125*BM126*'Периоды'!BL$42</f>
        <v>0</v>
      </c>
      <c r="BN127" s="235" t="n">
        <f aca="false" ca="true" dt2D="false" dtr="false" t="normal">BN125*BN126*'Периоды'!BM$42</f>
        <v>0</v>
      </c>
      <c r="BO127" s="235" t="n">
        <f aca="false" ca="true" dt2D="false" dtr="false" t="normal">BO125*BO126*'Периоды'!BN$42</f>
        <v>0</v>
      </c>
      <c r="BP127" s="235" t="n">
        <f aca="false" ca="true" dt2D="false" dtr="false" t="normal">BP125*BP126*'Периоды'!BO$42</f>
        <v>0</v>
      </c>
      <c r="BQ127" s="235" t="n">
        <f aca="false" ca="true" dt2D="false" dtr="false" t="normal">BQ125*BQ126*'Периоды'!BP$42</f>
        <v>0</v>
      </c>
      <c r="BR127" s="235" t="n">
        <f aca="false" ca="true" dt2D="false" dtr="false" t="normal">BR125*BR126*'Периоды'!BQ$42</f>
        <v>0</v>
      </c>
      <c r="BS127" s="235" t="n">
        <f aca="false" ca="true" dt2D="false" dtr="false" t="normal">BS125*BS126*'Периоды'!BR$42</f>
        <v>0</v>
      </c>
      <c r="BT127" s="235" t="n">
        <f aca="false" ca="true" dt2D="false" dtr="false" t="normal">BT125*BT126*'Периоды'!BS$42</f>
        <v>0</v>
      </c>
    </row>
    <row customHeight="true" hidden="true" ht="14.4499998092651" outlineLevel="1" r="128">
      <c r="A128" s="482" t="s">
        <v>809</v>
      </c>
      <c r="B128" s="482" t="s">
        <v>810</v>
      </c>
      <c r="C128" s="482" t="s">
        <v>462</v>
      </c>
      <c r="D128" s="548" t="e">
        <f aca="false" ca="false" dt2D="false" dtr="false" t="normal">D127</f>
        <v>#N/A</v>
      </c>
      <c r="E128" s="548" t="e">
        <f aca="false" ca="false" dt2D="false" dtr="false" t="normal">E127</f>
        <v>#N/A</v>
      </c>
      <c r="F128" s="694" t="e">
        <f aca="false" ca="false" dt2D="false" dtr="false" t="normal">F127</f>
        <v>#N/A</v>
      </c>
      <c r="G128" s="694" t="n">
        <f aca="false" ca="false" dt2D="false" dtr="false" t="normal">G127</f>
        <v>0</v>
      </c>
      <c r="H128" s="695" t="n"/>
      <c r="I128" s="285" t="s">
        <v>833</v>
      </c>
      <c r="J128" s="252" t="n"/>
      <c r="K128" s="417" t="str">
        <f aca="false" ca="false" dt2D="false" dtr="false" t="normal">VLOOKUP(I106, 'Допущения'!$B$66:$F$72, 5, 0)</f>
        <v>Да</v>
      </c>
      <c r="L128" s="235" t="n">
        <f aca="false" ca="true" dt2D="false" dtr="false" t="normal">SUM(M128:BT128)</f>
        <v>0</v>
      </c>
      <c r="M128" s="235" t="n">
        <f aca="false" ca="true" dt2D="false" dtr="false" t="normal">IF($K128="нет", M127*('Макро'!E$69+'Макро'!E$71), M125*'Макро'!E$93*('Макро'!E$69+'Макро'!E$71)+(M127-M125*'Макро'!E$93)*('Макро'!E$70+'Макро'!E$71))</f>
        <v>0</v>
      </c>
      <c r="N128" s="235" t="n">
        <f aca="false" ca="true" dt2D="false" dtr="false" t="normal">IF($K128="нет", N127*('Макро'!F$69+'Макро'!F$71), N125*'Макро'!F$93*('Макро'!F$69+'Макро'!F$71)+(N127-N125*'Макро'!F$93)*('Макро'!F$70+'Макро'!F$71))</f>
        <v>0</v>
      </c>
      <c r="O128" s="235" t="n">
        <f aca="false" ca="true" dt2D="false" dtr="false" t="normal">IF($K128="нет", O127*('Макро'!G$69+'Макро'!G$71), O125*'Макро'!G$93*('Макро'!G$69+'Макро'!G$71)+(O127-O125*'Макро'!G$93)*('Макро'!G$70+'Макро'!G$71))</f>
        <v>0</v>
      </c>
      <c r="P128" s="235" t="n">
        <f aca="false" ca="true" dt2D="false" dtr="false" t="normal">IF($K128="нет", P127*('Макро'!H$69+'Макро'!H$71), P125*'Макро'!H$93*('Макро'!H$69+'Макро'!H$71)+(P127-P125*'Макро'!H$93)*('Макро'!H$70+'Макро'!H$71))</f>
        <v>0</v>
      </c>
      <c r="Q128" s="235" t="n">
        <f aca="false" ca="true" dt2D="false" dtr="false" t="normal">IF($K128="нет", Q127*('Макро'!I$69+'Макро'!I$71), Q125*'Макро'!I$93*('Макро'!I$69+'Макро'!I$71)+(Q127-Q125*'Макро'!I$93)*('Макро'!I$70+'Макро'!I$71))</f>
        <v>0</v>
      </c>
      <c r="R128" s="235" t="n">
        <f aca="false" ca="true" dt2D="false" dtr="false" t="normal">IF($K128="нет", R127*('Макро'!J$69+'Макро'!J$71), R125*'Макро'!J$93*('Макро'!J$69+'Макро'!J$71)+(R127-R125*'Макро'!J$93)*('Макро'!J$70+'Макро'!J$71))</f>
        <v>0</v>
      </c>
      <c r="S128" s="235" t="n">
        <f aca="false" ca="true" dt2D="false" dtr="false" t="normal">IF($K128="нет", S127*('Макро'!K$69+'Макро'!K$71), S125*'Макро'!K$93*('Макро'!K$69+'Макро'!K$71)+(S127-S125*'Макро'!K$93)*('Макро'!K$70+'Макро'!K$71))</f>
        <v>0</v>
      </c>
      <c r="T128" s="235" t="n">
        <f aca="false" ca="true" dt2D="false" dtr="false" t="normal">IF($K128="нет", T127*('Макро'!L$69+'Макро'!L$71), T125*'Макро'!L$93*('Макро'!L$69+'Макро'!L$71)+(T127-T125*'Макро'!L$93)*('Макро'!L$70+'Макро'!L$71))</f>
        <v>0</v>
      </c>
      <c r="U128" s="235" t="n">
        <f aca="false" ca="true" dt2D="false" dtr="false" t="normal">IF($K128="нет", U127*('Макро'!M$69+'Макро'!M$71), U125*'Макро'!M$93*('Макро'!M$69+'Макро'!M$71)+(U127-U125*'Макро'!M$93)*('Макро'!M$70+'Макро'!M$71))</f>
        <v>0</v>
      </c>
      <c r="V128" s="235" t="n">
        <f aca="false" ca="true" dt2D="false" dtr="false" t="normal">IF($K128="нет", V127*('Макро'!N$69+'Макро'!N$71), V125*'Макро'!N$93*('Макро'!N$69+'Макро'!N$71)+(V127-V125*'Макро'!N$93)*('Макро'!N$70+'Макро'!N$71))</f>
        <v>0</v>
      </c>
      <c r="W128" s="235" t="n">
        <f aca="false" ca="true" dt2D="false" dtr="false" t="normal">IF($K128="нет", W127*('Макро'!O$69+'Макро'!O$71), W125*'Макро'!O$93*('Макро'!O$69+'Макро'!O$71)+(W127-W125*'Макро'!O$93)*('Макро'!O$70+'Макро'!O$71))</f>
        <v>0</v>
      </c>
      <c r="X128" s="235" t="n">
        <f aca="false" ca="true" dt2D="false" dtr="false" t="normal">IF($K128="нет", X127*('Макро'!P$69+'Макро'!P$71), X125*'Макро'!P$93*('Макро'!P$69+'Макро'!P$71)+(X127-X125*'Макро'!P$93)*('Макро'!P$70+'Макро'!P$71))</f>
        <v>0</v>
      </c>
      <c r="Y128" s="235" t="n">
        <f aca="false" ca="true" dt2D="false" dtr="false" t="normal">IF($K128="нет", Y127*('Макро'!Q$69+'Макро'!Q$71), Y125*'Макро'!Q$93*('Макро'!Q$69+'Макро'!Q$71)+(Y127-Y125*'Макро'!Q$93)*('Макро'!Q$70+'Макро'!Q$71))</f>
        <v>0</v>
      </c>
      <c r="Z128" s="235" t="n">
        <f aca="false" ca="true" dt2D="false" dtr="false" t="normal">IF($K128="нет", Z127*('Макро'!R$69+'Макро'!R$71), Z125*'Макро'!R$93*('Макро'!R$69+'Макро'!R$71)+(Z127-Z125*'Макро'!R$93)*('Макро'!R$70+'Макро'!R$71))</f>
        <v>0</v>
      </c>
      <c r="AA128" s="235" t="n">
        <f aca="false" ca="true" dt2D="false" dtr="false" t="normal">IF($K128="нет", AA127*('Макро'!S$69+'Макро'!S$71), AA125*'Макро'!S$93*('Макро'!S$69+'Макро'!S$71)+(AA127-AA125*'Макро'!S$93)*('Макро'!S$70+'Макро'!S$71))</f>
        <v>0</v>
      </c>
      <c r="AB128" s="235" t="n">
        <f aca="false" ca="true" dt2D="false" dtr="false" t="normal">IF($K128="нет", AB127*('Макро'!T$69+'Макро'!T$71), AB125*'Макро'!T$93*('Макро'!T$69+'Макро'!T$71)+(AB127-AB125*'Макро'!T$93)*('Макро'!T$70+'Макро'!T$71))</f>
        <v>0</v>
      </c>
      <c r="AC128" s="235" t="n">
        <f aca="false" ca="true" dt2D="false" dtr="false" t="normal">IF($K128="нет", AC127*('Макро'!U$69+'Макро'!U$71), AC125*'Макро'!U$93*('Макро'!U$69+'Макро'!U$71)+(AC127-AC125*'Макро'!U$93)*('Макро'!U$70+'Макро'!U$71))</f>
        <v>0</v>
      </c>
      <c r="AD128" s="235" t="n">
        <f aca="false" ca="true" dt2D="false" dtr="false" t="normal">IF($K128="нет", AD127*('Макро'!V$69+'Макро'!V$71), AD125*'Макро'!V$93*('Макро'!V$69+'Макро'!V$71)+(AD127-AD125*'Макро'!V$93)*('Макро'!V$70+'Макро'!V$71))</f>
        <v>0</v>
      </c>
      <c r="AE128" s="235" t="n">
        <f aca="false" ca="true" dt2D="false" dtr="false" t="normal">IF($K128="нет", AE127*('Макро'!W$69+'Макро'!W$71), AE125*'Макро'!W$93*('Макро'!W$69+'Макро'!W$71)+(AE127-AE125*'Макро'!W$93)*('Макро'!W$70+'Макро'!W$71))</f>
        <v>0</v>
      </c>
      <c r="AF128" s="235" t="n">
        <f aca="false" ca="true" dt2D="false" dtr="false" t="normal">IF($K128="нет", AF127*('Макро'!X$69+'Макро'!X$71), AF125*'Макро'!X$93*('Макро'!X$69+'Макро'!X$71)+(AF127-AF125*'Макро'!X$93)*('Макро'!X$70+'Макро'!X$71))</f>
        <v>0</v>
      </c>
      <c r="AG128" s="235" t="n">
        <f aca="false" ca="true" dt2D="false" dtr="false" t="normal">IF($K128="нет", AG127*('Макро'!Y$69+'Макро'!Y$71), AG125*'Макро'!Y$93*('Макро'!Y$69+'Макро'!Y$71)+(AG127-AG125*'Макро'!Y$93)*('Макро'!Y$70+'Макро'!Y$71))</f>
        <v>0</v>
      </c>
      <c r="AH128" s="235" t="n">
        <f aca="false" ca="true" dt2D="false" dtr="false" t="normal">IF($K128="нет", AH127*('Макро'!Z$69+'Макро'!Z$71), AH125*'Макро'!Z$93*('Макро'!Z$69+'Макро'!Z$71)+(AH127-AH125*'Макро'!Z$93)*('Макро'!Z$70+'Макро'!Z$71))</f>
        <v>0</v>
      </c>
      <c r="AI128" s="235" t="n">
        <f aca="false" ca="true" dt2D="false" dtr="false" t="normal">IF($K128="нет", AI127*('Макро'!AA$69+'Макро'!AA$71), AI125*'Макро'!AA$93*('Макро'!AA$69+'Макро'!AA$71)+(AI127-AI125*'Макро'!AA$93)*('Макро'!AA$70+'Макро'!AA$71))</f>
        <v>0</v>
      </c>
      <c r="AJ128" s="235" t="n">
        <f aca="false" ca="true" dt2D="false" dtr="false" t="normal">IF($K128="нет", AJ127*('Макро'!AB$69+'Макро'!AB$71), AJ125*'Макро'!AB$93*('Макро'!AB$69+'Макро'!AB$71)+(AJ127-AJ125*'Макро'!AB$93)*('Макро'!AB$70+'Макро'!AB$71))</f>
        <v>0</v>
      </c>
      <c r="AK128" s="235" t="n">
        <f aca="false" ca="true" dt2D="false" dtr="false" t="normal">IF($K128="нет", AK127*('Макро'!AC$69+'Макро'!AC$71), AK125*'Макро'!AC$93*('Макро'!AC$69+'Макро'!AC$71)+(AK127-AK125*'Макро'!AC$93)*('Макро'!AC$70+'Макро'!AC$71))</f>
        <v>0</v>
      </c>
      <c r="AL128" s="235" t="n">
        <f aca="false" ca="true" dt2D="false" dtr="false" t="normal">IF($K128="нет", AL127*('Макро'!AD$69+'Макро'!AD$71), AL125*'Макро'!AD$93*('Макро'!AD$69+'Макро'!AD$71)+(AL127-AL125*'Макро'!AD$93)*('Макро'!AD$70+'Макро'!AD$71))</f>
        <v>0</v>
      </c>
      <c r="AM128" s="235" t="n">
        <f aca="false" ca="true" dt2D="false" dtr="false" t="normal">IF($K128="нет", AM127*('Макро'!AE$69+'Макро'!AE$71), AM125*'Макро'!AE$93*('Макро'!AE$69+'Макро'!AE$71)+(AM127-AM125*'Макро'!AE$93)*('Макро'!AE$70+'Макро'!AE$71))</f>
        <v>0</v>
      </c>
      <c r="AN128" s="235" t="n">
        <f aca="false" ca="true" dt2D="false" dtr="false" t="normal">IF($K128="нет", AN127*('Макро'!AF$69+'Макро'!AF$71), AN125*'Макро'!AF$93*('Макро'!AF$69+'Макро'!AF$71)+(AN127-AN125*'Макро'!AF$93)*('Макро'!AF$70+'Макро'!AF$71))</f>
        <v>0</v>
      </c>
      <c r="AO128" s="235" t="n">
        <f aca="false" ca="true" dt2D="false" dtr="false" t="normal">IF($K128="нет", AO127*('Макро'!AG$69+'Макро'!AG$71), AO125*'Макро'!AG$93*('Макро'!AG$69+'Макро'!AG$71)+(AO127-AO125*'Макро'!AG$93)*('Макро'!AG$70+'Макро'!AG$71))</f>
        <v>0</v>
      </c>
      <c r="AP128" s="235" t="n">
        <f aca="false" ca="true" dt2D="false" dtr="false" t="normal">IF($K128="нет", AP127*('Макро'!AH$69+'Макро'!AH$71), AP125*'Макро'!AH$93*('Макро'!AH$69+'Макро'!AH$71)+(AP127-AP125*'Макро'!AH$93)*('Макро'!AH$70+'Макро'!AH$71))</f>
        <v>0</v>
      </c>
      <c r="AQ128" s="235" t="n">
        <f aca="false" ca="true" dt2D="false" dtr="false" t="normal">IF($K128="нет", AQ127*('Макро'!AI$69+'Макро'!AI$71), AQ125*'Макро'!AI$93*('Макро'!AI$69+'Макро'!AI$71)+(AQ127-AQ125*'Макро'!AI$93)*('Макро'!AI$70+'Макро'!AI$71))</f>
        <v>0</v>
      </c>
      <c r="AR128" s="235" t="n">
        <f aca="false" ca="true" dt2D="false" dtr="false" t="normal">IF($K128="нет", AR127*('Макро'!AJ$69+'Макро'!AJ$71), AR125*'Макро'!AJ$93*('Макро'!AJ$69+'Макро'!AJ$71)+(AR127-AR125*'Макро'!AJ$93)*('Макро'!AJ$70+'Макро'!AJ$71))</f>
        <v>0</v>
      </c>
      <c r="AS128" s="235" t="n">
        <f aca="false" ca="true" dt2D="false" dtr="false" t="normal">IF($K128="нет", AS127*('Макро'!AK$69+'Макро'!AK$71), AS125*'Макро'!AK$93*('Макро'!AK$69+'Макро'!AK$71)+(AS127-AS125*'Макро'!AK$93)*('Макро'!AK$70+'Макро'!AK$71))</f>
        <v>0</v>
      </c>
      <c r="AT128" s="235" t="n">
        <f aca="false" ca="true" dt2D="false" dtr="false" t="normal">IF($K128="нет", AT127*('Макро'!AL$69+'Макро'!AL$71), AT125*'Макро'!AL$93*('Макро'!AL$69+'Макро'!AL$71)+(AT127-AT125*'Макро'!AL$93)*('Макро'!AL$70+'Макро'!AL$71))</f>
        <v>0</v>
      </c>
      <c r="AU128" s="235" t="n">
        <f aca="false" ca="true" dt2D="false" dtr="false" t="normal">IF($K128="нет", AU127*('Макро'!AM$69+'Макро'!AM$71), AU125*'Макро'!AM$93*('Макро'!AM$69+'Макро'!AM$71)+(AU127-AU125*'Макро'!AM$93)*('Макро'!AM$70+'Макро'!AM$71))</f>
        <v>0</v>
      </c>
      <c r="AV128" s="235" t="n">
        <f aca="false" ca="true" dt2D="false" dtr="false" t="normal">IF($K128="нет", AV127*('Макро'!AN$69+'Макро'!AN$71), AV125*'Макро'!AN$93*('Макро'!AN$69+'Макро'!AN$71)+(AV127-AV125*'Макро'!AN$93)*('Макро'!AN$70+'Макро'!AN$71))</f>
        <v>0</v>
      </c>
      <c r="AW128" s="235" t="n">
        <f aca="false" ca="true" dt2D="false" dtr="false" t="normal">IF($K128="нет", AW127*('Макро'!AO$69+'Макро'!AO$71), AW125*'Макро'!AO$93*('Макро'!AO$69+'Макро'!AO$71)+(AW127-AW125*'Макро'!AO$93)*('Макро'!AO$70+'Макро'!AO$71))</f>
        <v>0</v>
      </c>
      <c r="AX128" s="235" t="n">
        <f aca="false" ca="true" dt2D="false" dtr="false" t="normal">IF($K128="нет", AX127*('Макро'!AP$69+'Макро'!AP$71), AX125*'Макро'!AP$93*('Макро'!AP$69+'Макро'!AP$71)+(AX127-AX125*'Макро'!AP$93)*('Макро'!AP$70+'Макро'!AP$71))</f>
        <v>0</v>
      </c>
      <c r="AY128" s="235" t="n">
        <f aca="false" ca="true" dt2D="false" dtr="false" t="normal">IF($K128="нет", AY127*('Макро'!AQ$69+'Макро'!AQ$71), AY125*'Макро'!AQ$93*('Макро'!AQ$69+'Макро'!AQ$71)+(AY127-AY125*'Макро'!AQ$93)*('Макро'!AQ$70+'Макро'!AQ$71))</f>
        <v>0</v>
      </c>
      <c r="AZ128" s="235" t="n">
        <f aca="false" ca="true" dt2D="false" dtr="false" t="normal">IF($K128="нет", AZ127*('Макро'!AR$69+'Макро'!AR$71), AZ125*'Макро'!AR$93*('Макро'!AR$69+'Макро'!AR$71)+(AZ127-AZ125*'Макро'!AR$93)*('Макро'!AR$70+'Макро'!AR$71))</f>
        <v>0</v>
      </c>
      <c r="BA128" s="235" t="n">
        <f aca="false" ca="true" dt2D="false" dtr="false" t="normal">IF($K128="нет", BA127*('Макро'!AS$69+'Макро'!AS$71), BA125*'Макро'!AS$93*('Макро'!AS$69+'Макро'!AS$71)+(BA127-BA125*'Макро'!AS$93)*('Макро'!AS$70+'Макро'!AS$71))</f>
        <v>0</v>
      </c>
      <c r="BB128" s="235" t="n">
        <f aca="false" ca="true" dt2D="false" dtr="false" t="normal">IF($K128="нет", BB127*('Макро'!AT$69+'Макро'!AT$71), BB125*'Макро'!AT$93*('Макро'!AT$69+'Макро'!AT$71)+(BB127-BB125*'Макро'!AT$93)*('Макро'!AT$70+'Макро'!AT$71))</f>
        <v>0</v>
      </c>
      <c r="BC128" s="235" t="n">
        <f aca="false" ca="true" dt2D="false" dtr="false" t="normal">IF($K128="нет", BC127*('Макро'!AU$69+'Макро'!AU$71), BC125*'Макро'!AU$93*('Макро'!AU$69+'Макро'!AU$71)+(BC127-BC125*'Макро'!AU$93)*('Макро'!AU$70+'Макро'!AU$71))</f>
        <v>0</v>
      </c>
      <c r="BD128" s="235" t="n">
        <f aca="false" ca="true" dt2D="false" dtr="false" t="normal">IF($K128="нет", BD127*('Макро'!AV$69+'Макро'!AV$71), BD125*'Макро'!AV$93*('Макро'!AV$69+'Макро'!AV$71)+(BD127-BD125*'Макро'!AV$93)*('Макро'!AV$70+'Макро'!AV$71))</f>
        <v>0</v>
      </c>
      <c r="BE128" s="235" t="n">
        <f aca="false" ca="true" dt2D="false" dtr="false" t="normal">IF($K128="нет", BE127*('Макро'!AW$69+'Макро'!AW$71), BE125*'Макро'!AW$93*('Макро'!AW$69+'Макро'!AW$71)+(BE127-BE125*'Макро'!AW$93)*('Макро'!AW$70+'Макро'!AW$71))</f>
        <v>0</v>
      </c>
      <c r="BF128" s="235" t="n">
        <f aca="false" ca="true" dt2D="false" dtr="false" t="normal">IF($K128="нет", BF127*('Макро'!AX$69+'Макро'!AX$71), BF125*'Макро'!AX$93*('Макро'!AX$69+'Макро'!AX$71)+(BF127-BF125*'Макро'!AX$93)*('Макро'!AX$70+'Макро'!AX$71))</f>
        <v>0</v>
      </c>
      <c r="BG128" s="235" t="n">
        <f aca="false" ca="true" dt2D="false" dtr="false" t="normal">IF($K128="нет", BG127*('Макро'!AY$69+'Макро'!AY$71), BG125*'Макро'!AY$93*('Макро'!AY$69+'Макро'!AY$71)+(BG127-BG125*'Макро'!AY$93)*('Макро'!AY$70+'Макро'!AY$71))</f>
        <v>0</v>
      </c>
      <c r="BH128" s="235" t="n">
        <f aca="false" ca="true" dt2D="false" dtr="false" t="normal">IF($K128="нет", BH127*('Макро'!AZ$69+'Макро'!AZ$71), BH125*'Макро'!AZ$93*('Макро'!AZ$69+'Макро'!AZ$71)+(BH127-BH125*'Макро'!AZ$93)*('Макро'!AZ$70+'Макро'!AZ$71))</f>
        <v>0</v>
      </c>
      <c r="BI128" s="235" t="n">
        <f aca="false" ca="true" dt2D="false" dtr="false" t="normal">IF($K128="нет", BI127*('Макро'!BA$69+'Макро'!BA$71), BI125*'Макро'!BA$93*('Макро'!BA$69+'Макро'!BA$71)+(BI127-BI125*'Макро'!BA$93)*('Макро'!BA$70+'Макро'!BA$71))</f>
        <v>0</v>
      </c>
      <c r="BJ128" s="235" t="n">
        <f aca="false" ca="true" dt2D="false" dtr="false" t="normal">IF($K128="нет", BJ127*('Макро'!BB$69+'Макро'!BB$71), BJ125*'Макро'!BB$93*('Макро'!BB$69+'Макро'!BB$71)+(BJ127-BJ125*'Макро'!BB$93)*('Макро'!BB$70+'Макро'!BB$71))</f>
        <v>0</v>
      </c>
      <c r="BK128" s="235" t="n">
        <f aca="false" ca="true" dt2D="false" dtr="false" t="normal">IF($K128="нет", BK127*('Макро'!BC$69+'Макро'!BC$71), BK125*'Макро'!BC$93*('Макро'!BC$69+'Макро'!BC$71)+(BK127-BK125*'Макро'!BC$93)*('Макро'!BC$70+'Макро'!BC$71))</f>
        <v>0</v>
      </c>
      <c r="BL128" s="235" t="n">
        <f aca="false" ca="true" dt2D="false" dtr="false" t="normal">IF($K128="нет", BL127*('Макро'!BD$69+'Макро'!BD$71), BL125*'Макро'!BD$93*('Макро'!BD$69+'Макро'!BD$71)+(BL127-BL125*'Макро'!BD$93)*('Макро'!BD$70+'Макро'!BD$71))</f>
        <v>0</v>
      </c>
      <c r="BM128" s="235" t="n">
        <f aca="false" ca="true" dt2D="false" dtr="false" t="normal">IF($K128="нет", BM127*('Макро'!BE$69+'Макро'!BE$71), BM125*'Макро'!BE$93*('Макро'!BE$69+'Макро'!BE$71)+(BM127-BM125*'Макро'!BE$93)*('Макро'!BE$70+'Макро'!BE$71))</f>
        <v>0</v>
      </c>
      <c r="BN128" s="235" t="n">
        <f aca="false" ca="true" dt2D="false" dtr="false" t="normal">IF($K128="нет", BN127*('Макро'!BF$69+'Макро'!BF$71), BN125*'Макро'!BF$93*('Макро'!BF$69+'Макро'!BF$71)+(BN127-BN125*'Макро'!BF$93)*('Макро'!BF$70+'Макро'!BF$71))</f>
        <v>0</v>
      </c>
      <c r="BO128" s="235" t="n">
        <f aca="false" ca="true" dt2D="false" dtr="false" t="normal">IF($K128="нет", BO127*('Макро'!BG$69+'Макро'!BG$71), BO125*'Макро'!BG$93*('Макро'!BG$69+'Макро'!BG$71)+(BO127-BO125*'Макро'!BG$93)*('Макро'!BG$70+'Макро'!BG$71))</f>
        <v>0</v>
      </c>
      <c r="BP128" s="235" t="n">
        <f aca="false" ca="true" dt2D="false" dtr="false" t="normal">IF($K128="нет", BP127*('Макро'!BH$69+'Макро'!BH$71), BP125*'Макро'!BH$93*('Макро'!BH$69+'Макро'!BH$71)+(BP127-BP125*'Макро'!BH$93)*('Макро'!BH$70+'Макро'!BH$71))</f>
        <v>0</v>
      </c>
      <c r="BQ128" s="235" t="n">
        <f aca="false" ca="true" dt2D="false" dtr="false" t="normal">IF($K128="нет", BQ127*('Макро'!BI$69+'Макро'!BI$71), BQ125*'Макро'!BI$93*('Макро'!BI$69+'Макро'!BI$71)+(BQ127-BQ125*'Макро'!BI$93)*('Макро'!BI$70+'Макро'!BI$71))</f>
        <v>0</v>
      </c>
      <c r="BR128" s="235" t="n">
        <f aca="false" ca="true" dt2D="false" dtr="false" t="normal">IF($K128="нет", BR127*('Макро'!BJ$69+'Макро'!BJ$71), BR125*'Макро'!BJ$93*('Макро'!BJ$69+'Макро'!BJ$71)+(BR127-BR125*'Макро'!BJ$93)*('Макро'!BJ$70+'Макро'!BJ$71))</f>
        <v>0</v>
      </c>
      <c r="BS128" s="235" t="n">
        <f aca="false" ca="true" dt2D="false" dtr="false" t="normal">IF($K128="нет", BS127*('Макро'!BK$69+'Макро'!BK$71), BS125*'Макро'!BK$93*('Макро'!BK$69+'Макро'!BK$71)+(BS127-BS125*'Макро'!BK$93)*('Макро'!BK$70+'Макро'!BK$71))</f>
        <v>0</v>
      </c>
      <c r="BT128" s="235" t="n">
        <f aca="false" ca="true" dt2D="false" dtr="false" t="normal">IF($K128="нет", BT127*('Макро'!BL$69+'Макро'!BL$71), BT125*'Макро'!BL$93*('Макро'!BL$69+'Макро'!BL$71)+(BT127-BT125*'Макро'!BL$93)*('Макро'!BL$70+'Макро'!BL$71))</f>
        <v>0</v>
      </c>
    </row>
    <row hidden="true" ht="16.5" outlineLevel="1" r="129">
      <c r="D129" s="548" t="e">
        <f aca="false" ca="false" dt2D="false" dtr="false" t="normal">D128</f>
        <v>#N/A</v>
      </c>
      <c r="E129" s="548" t="e">
        <f aca="false" ca="false" dt2D="false" dtr="false" t="normal">E128</f>
        <v>#N/A</v>
      </c>
      <c r="F129" s="694" t="e">
        <f aca="false" ca="false" dt2D="false" dtr="false" t="normal">F128</f>
        <v>#N/A</v>
      </c>
      <c r="G129" s="694" t="n">
        <f aca="false" ca="false" dt2D="false" dtr="false" t="normal">G128</f>
        <v>0</v>
      </c>
      <c r="H129" s="695" t="n"/>
      <c r="I129" s="16" t="n"/>
      <c r="L129" s="244" t="n"/>
      <c r="M129" s="703" t="n"/>
      <c r="N129" s="703" t="n"/>
      <c r="O129" s="703" t="n"/>
      <c r="P129" s="703" t="n"/>
      <c r="Q129" s="703" t="n"/>
      <c r="R129" s="703" t="n"/>
      <c r="S129" s="703" t="n"/>
      <c r="T129" s="703" t="n"/>
      <c r="U129" s="703" t="n"/>
      <c r="V129" s="703" t="n"/>
      <c r="W129" s="703" t="n"/>
      <c r="X129" s="703" t="n"/>
      <c r="Y129" s="703" t="n"/>
      <c r="Z129" s="703" t="n"/>
      <c r="AA129" s="703" t="n"/>
      <c r="AB129" s="703" t="n"/>
      <c r="AC129" s="703" t="n"/>
      <c r="AD129" s="703" t="n"/>
      <c r="AE129" s="703" t="n"/>
      <c r="AF129" s="703" t="n"/>
      <c r="AG129" s="703" t="n"/>
      <c r="AH129" s="703" t="n"/>
      <c r="AI129" s="703" t="n"/>
      <c r="AJ129" s="703" t="n"/>
      <c r="AK129" s="703" t="n"/>
      <c r="AL129" s="703" t="n"/>
      <c r="AM129" s="703" t="n"/>
      <c r="AN129" s="703" t="n"/>
      <c r="AO129" s="703" t="n"/>
      <c r="AP129" s="703" t="n"/>
      <c r="AQ129" s="703" t="n"/>
      <c r="AR129" s="703" t="n"/>
      <c r="AS129" s="703" t="n"/>
      <c r="AT129" s="703" t="n"/>
      <c r="AU129" s="703" t="n"/>
      <c r="AV129" s="703" t="n"/>
      <c r="AW129" s="703" t="n"/>
      <c r="AX129" s="703" t="n"/>
      <c r="AY129" s="703" t="n"/>
      <c r="AZ129" s="703" t="n"/>
      <c r="BA129" s="703" t="n"/>
      <c r="BB129" s="703" t="n"/>
      <c r="BC129" s="703" t="n"/>
      <c r="BD129" s="703" t="n"/>
      <c r="BE129" s="703" t="n"/>
      <c r="BF129" s="703" t="n"/>
      <c r="BG129" s="703" t="n"/>
      <c r="BH129" s="703" t="n"/>
      <c r="BI129" s="703" t="n"/>
      <c r="BJ129" s="703" t="n"/>
      <c r="BK129" s="703" t="n"/>
      <c r="BL129" s="703" t="n"/>
      <c r="BM129" s="703" t="n"/>
      <c r="BN129" s="703" t="n"/>
      <c r="BO129" s="703" t="n"/>
      <c r="BP129" s="703" t="n"/>
      <c r="BQ129" s="703" t="n"/>
      <c r="BR129" s="703" t="n"/>
      <c r="BS129" s="703" t="n"/>
      <c r="BT129" s="703" t="n"/>
    </row>
    <row hidden="true" ht="33" outlineLevel="1" r="130">
      <c r="D130" s="548" t="e">
        <f aca="false" ca="false" dt2D="false" dtr="false" t="normal">D129</f>
        <v>#N/A</v>
      </c>
      <c r="E130" s="548" t="e">
        <f aca="false" ca="false" dt2D="false" dtr="false" t="normal">E129</f>
        <v>#N/A</v>
      </c>
      <c r="F130" s="694" t="e">
        <f aca="false" ca="false" dt2D="false" dtr="false" t="normal">F129</f>
        <v>#N/A</v>
      </c>
      <c r="G130" s="694" t="n">
        <f aca="false" ca="false" dt2D="false" dtr="false" t="normal">G129</f>
        <v>0</v>
      </c>
      <c r="H130" s="695" t="n"/>
      <c r="I130" s="268" t="s">
        <v>834</v>
      </c>
      <c r="L130" s="244" t="n"/>
      <c r="M130" s="244" t="n"/>
      <c r="N130" s="244" t="n"/>
      <c r="O130" s="244" t="n"/>
      <c r="P130" s="244" t="n"/>
      <c r="Q130" s="244" t="n"/>
      <c r="R130" s="244" t="n"/>
      <c r="S130" s="244" t="n"/>
      <c r="T130" s="244" t="n"/>
      <c r="U130" s="244" t="n"/>
      <c r="V130" s="244" t="n"/>
      <c r="W130" s="244" t="n"/>
      <c r="X130" s="244" t="n"/>
      <c r="Y130" s="244" t="n"/>
      <c r="Z130" s="244" t="n"/>
      <c r="AA130" s="244" t="n"/>
      <c r="AB130" s="244" t="n"/>
      <c r="AC130" s="244" t="n"/>
      <c r="AD130" s="244" t="n"/>
      <c r="AE130" s="244" t="n"/>
      <c r="AF130" s="244" t="n"/>
      <c r="AG130" s="244" t="n"/>
      <c r="AH130" s="244" t="n"/>
      <c r="AI130" s="244" t="n"/>
      <c r="AJ130" s="244" t="n"/>
      <c r="AK130" s="244" t="n"/>
      <c r="AL130" s="244" t="n"/>
      <c r="AM130" s="244" t="n"/>
      <c r="AN130" s="244" t="n"/>
      <c r="AO130" s="244" t="n"/>
      <c r="AP130" s="244" t="n"/>
      <c r="AQ130" s="244" t="n"/>
      <c r="AR130" s="244" t="n"/>
      <c r="AS130" s="244" t="n"/>
      <c r="AT130" s="244" t="n"/>
      <c r="AU130" s="244" t="n"/>
      <c r="AV130" s="244" t="n"/>
      <c r="AW130" s="244" t="n"/>
      <c r="AX130" s="244" t="n"/>
      <c r="AY130" s="244" t="n"/>
      <c r="AZ130" s="244" t="n"/>
      <c r="BA130" s="244" t="n"/>
      <c r="BB130" s="244" t="n"/>
      <c r="BC130" s="244" t="n"/>
      <c r="BD130" s="244" t="n"/>
      <c r="BE130" s="244" t="n"/>
      <c r="BF130" s="244" t="n"/>
      <c r="BG130" s="244" t="n"/>
      <c r="BH130" s="244" t="n"/>
      <c r="BI130" s="244" t="n"/>
      <c r="BJ130" s="244" t="n"/>
      <c r="BK130" s="244" t="n"/>
      <c r="BL130" s="244" t="n"/>
      <c r="BM130" s="244" t="n"/>
      <c r="BN130" s="244" t="n"/>
      <c r="BO130" s="244" t="n"/>
      <c r="BP130" s="244" t="n"/>
      <c r="BQ130" s="244" t="n"/>
      <c r="BR130" s="244" t="n"/>
      <c r="BS130" s="244" t="n"/>
      <c r="BT130" s="244" t="n"/>
    </row>
    <row customHeight="true" hidden="true" ht="14.4499998092651" outlineLevel="2" r="131">
      <c r="D131" s="548" t="e">
        <f aca="false" ca="false" dt2D="false" dtr="false" t="normal">D130</f>
        <v>#N/A</v>
      </c>
      <c r="E131" s="548" t="e">
        <f aca="false" ca="false" dt2D="false" dtr="false" t="normal">E130</f>
        <v>#N/A</v>
      </c>
      <c r="F131" s="694" t="e">
        <f aca="false" ca="false" dt2D="false" dtr="false" t="normal">F130</f>
        <v>#N/A</v>
      </c>
      <c r="G131" s="694" t="n">
        <f aca="false" ca="false" dt2D="false" dtr="false" t="normal">G130</f>
        <v>0</v>
      </c>
      <c r="H131" s="695" t="n"/>
      <c r="I131" s="288" t="s">
        <v>835</v>
      </c>
      <c r="J131" s="16" t="n"/>
      <c r="K131" s="704" t="n"/>
      <c r="L131" s="702" t="s">
        <v>836</v>
      </c>
      <c r="M131" s="568" t="n">
        <f aca="false" ca="false" dt2D="false" dtr="false" t="normal">$K131*'Макро'!E$56</f>
        <v>0</v>
      </c>
      <c r="N131" s="568" t="n">
        <f aca="false" ca="true" dt2D="false" dtr="false" t="normal">$K131*'Макро'!F$56</f>
        <v>0</v>
      </c>
      <c r="O131" s="568" t="n">
        <f aca="false" ca="true" dt2D="false" dtr="false" t="normal">$K131*'Макро'!G$56</f>
        <v>0</v>
      </c>
      <c r="P131" s="568" t="n">
        <f aca="false" ca="true" dt2D="false" dtr="false" t="normal">$K131*'Макро'!H$56</f>
        <v>0</v>
      </c>
      <c r="Q131" s="568" t="n">
        <f aca="false" ca="true" dt2D="false" dtr="false" t="normal">$K131*'Макро'!I$56</f>
        <v>0</v>
      </c>
      <c r="R131" s="568" t="n">
        <f aca="false" ca="true" dt2D="false" dtr="false" t="normal">$K131*'Макро'!J$56</f>
        <v>0</v>
      </c>
      <c r="S131" s="568" t="n">
        <f aca="false" ca="true" dt2D="false" dtr="false" t="normal">$K131*'Макро'!K$56</f>
        <v>0</v>
      </c>
      <c r="T131" s="568" t="n">
        <f aca="false" ca="true" dt2D="false" dtr="false" t="normal">$K131*'Макро'!L$56</f>
        <v>0</v>
      </c>
      <c r="U131" s="568" t="n">
        <f aca="false" ca="true" dt2D="false" dtr="false" t="normal">$K131*'Макро'!M$56</f>
        <v>0</v>
      </c>
      <c r="V131" s="568" t="n">
        <f aca="false" ca="true" dt2D="false" dtr="false" t="normal">$K131*'Макро'!N$56</f>
        <v>0</v>
      </c>
      <c r="W131" s="568" t="n">
        <f aca="false" ca="true" dt2D="false" dtr="false" t="normal">$K131*'Макро'!O$56</f>
        <v>0</v>
      </c>
      <c r="X131" s="568" t="n">
        <f aca="false" ca="true" dt2D="false" dtr="false" t="normal">$K131*'Макро'!P$56</f>
        <v>0</v>
      </c>
      <c r="Y131" s="568" t="n">
        <f aca="false" ca="true" dt2D="false" dtr="false" t="normal">$K131*'Макро'!Q$56</f>
        <v>0</v>
      </c>
      <c r="Z131" s="568" t="n">
        <f aca="false" ca="true" dt2D="false" dtr="false" t="normal">$K131*'Макро'!R$56</f>
        <v>0</v>
      </c>
      <c r="AA131" s="568" t="n">
        <f aca="false" ca="true" dt2D="false" dtr="false" t="normal">$K131*'Макро'!S$56</f>
        <v>0</v>
      </c>
      <c r="AB131" s="568" t="n">
        <f aca="false" ca="true" dt2D="false" dtr="false" t="normal">$K131*'Макро'!T$56</f>
        <v>0</v>
      </c>
      <c r="AC131" s="568" t="n">
        <f aca="false" ca="true" dt2D="false" dtr="false" t="normal">$K131*'Макро'!U$56</f>
        <v>0</v>
      </c>
      <c r="AD131" s="568" t="n">
        <f aca="false" ca="true" dt2D="false" dtr="false" t="normal">$K131*'Макро'!V$56</f>
        <v>0</v>
      </c>
      <c r="AE131" s="568" t="n">
        <f aca="false" ca="true" dt2D="false" dtr="false" t="normal">$K131*'Макро'!W$56</f>
        <v>0</v>
      </c>
      <c r="AF131" s="568" t="n">
        <f aca="false" ca="true" dt2D="false" dtr="false" t="normal">$K131*'Макро'!X$56</f>
        <v>0</v>
      </c>
      <c r="AG131" s="568" t="n">
        <f aca="false" ca="true" dt2D="false" dtr="false" t="normal">$K131*'Макро'!Y$56</f>
        <v>0</v>
      </c>
      <c r="AH131" s="568" t="n">
        <f aca="false" ca="true" dt2D="false" dtr="false" t="normal">$K131*'Макро'!Z$56</f>
        <v>0</v>
      </c>
      <c r="AI131" s="568" t="n">
        <f aca="false" ca="true" dt2D="false" dtr="false" t="normal">$K131*'Макро'!AA$56</f>
        <v>0</v>
      </c>
      <c r="AJ131" s="568" t="n">
        <f aca="false" ca="true" dt2D="false" dtr="false" t="normal">$K131*'Макро'!AB$56</f>
        <v>0</v>
      </c>
      <c r="AK131" s="568" t="n">
        <f aca="false" ca="true" dt2D="false" dtr="false" t="normal">$K131*'Макро'!AC$56</f>
        <v>0</v>
      </c>
      <c r="AL131" s="568" t="n">
        <f aca="false" ca="true" dt2D="false" dtr="false" t="normal">$K131*'Макро'!AD$56</f>
        <v>0</v>
      </c>
      <c r="AM131" s="568" t="n">
        <f aca="false" ca="true" dt2D="false" dtr="false" t="normal">$K131*'Макро'!AE$56</f>
        <v>0</v>
      </c>
      <c r="AN131" s="568" t="n">
        <f aca="false" ca="true" dt2D="false" dtr="false" t="normal">$K131*'Макро'!AF$56</f>
        <v>0</v>
      </c>
      <c r="AO131" s="568" t="n">
        <f aca="false" ca="true" dt2D="false" dtr="false" t="normal">$K131*'Макро'!AG$56</f>
        <v>0</v>
      </c>
      <c r="AP131" s="568" t="n">
        <f aca="false" ca="true" dt2D="false" dtr="false" t="normal">$K131*'Макро'!AH$56</f>
        <v>0</v>
      </c>
      <c r="AQ131" s="568" t="n">
        <f aca="false" ca="true" dt2D="false" dtr="false" t="normal">$K131*'Макро'!AI$56</f>
        <v>0</v>
      </c>
      <c r="AR131" s="568" t="n">
        <f aca="false" ca="true" dt2D="false" dtr="false" t="normal">$K131*'Макро'!AJ$56</f>
        <v>0</v>
      </c>
      <c r="AS131" s="568" t="n">
        <f aca="false" ca="true" dt2D="false" dtr="false" t="normal">$K131*'Макро'!AK$56</f>
        <v>0</v>
      </c>
      <c r="AT131" s="568" t="n">
        <f aca="false" ca="true" dt2D="false" dtr="false" t="normal">$K131*'Макро'!AL$56</f>
        <v>0</v>
      </c>
      <c r="AU131" s="568" t="n">
        <f aca="false" ca="true" dt2D="false" dtr="false" t="normal">$K131*'Макро'!AM$56</f>
        <v>0</v>
      </c>
      <c r="AV131" s="568" t="n">
        <f aca="false" ca="true" dt2D="false" dtr="false" t="normal">$K131*'Макро'!AN$56</f>
        <v>0</v>
      </c>
      <c r="AW131" s="568" t="n">
        <f aca="false" ca="true" dt2D="false" dtr="false" t="normal">$K131*'Макро'!AO$56</f>
        <v>0</v>
      </c>
      <c r="AX131" s="568" t="n">
        <f aca="false" ca="true" dt2D="false" dtr="false" t="normal">$K131*'Макро'!AP$56</f>
        <v>0</v>
      </c>
      <c r="AY131" s="568" t="n">
        <f aca="false" ca="true" dt2D="false" dtr="false" t="normal">$K131*'Макро'!AQ$56</f>
        <v>0</v>
      </c>
      <c r="AZ131" s="568" t="n">
        <f aca="false" ca="true" dt2D="false" dtr="false" t="normal">$K131*'Макро'!AR$56</f>
        <v>0</v>
      </c>
      <c r="BA131" s="568" t="n">
        <f aca="false" ca="true" dt2D="false" dtr="false" t="normal">$K131*'Макро'!AS$56</f>
        <v>0</v>
      </c>
      <c r="BB131" s="568" t="n">
        <f aca="false" ca="true" dt2D="false" dtr="false" t="normal">$K131*'Макро'!AT$56</f>
        <v>0</v>
      </c>
      <c r="BC131" s="568" t="n">
        <f aca="false" ca="true" dt2D="false" dtr="false" t="normal">$K131*'Макро'!AU$56</f>
        <v>0</v>
      </c>
      <c r="BD131" s="568" t="n">
        <f aca="false" ca="true" dt2D="false" dtr="false" t="normal">$K131*'Макро'!AV$56</f>
        <v>0</v>
      </c>
      <c r="BE131" s="568" t="n">
        <f aca="false" ca="true" dt2D="false" dtr="false" t="normal">$K131*'Макро'!AW$56</f>
        <v>0</v>
      </c>
      <c r="BF131" s="568" t="n">
        <f aca="false" ca="true" dt2D="false" dtr="false" t="normal">$K131*'Макро'!AX$56</f>
        <v>0</v>
      </c>
      <c r="BG131" s="568" t="n">
        <f aca="false" ca="true" dt2D="false" dtr="false" t="normal">$K131*'Макро'!AY$56</f>
        <v>0</v>
      </c>
      <c r="BH131" s="568" t="n">
        <f aca="false" ca="true" dt2D="false" dtr="false" t="normal">$K131*'Макро'!AZ$56</f>
        <v>0</v>
      </c>
      <c r="BI131" s="568" t="n">
        <f aca="false" ca="true" dt2D="false" dtr="false" t="normal">$K131*'Макро'!BA$56</f>
        <v>0</v>
      </c>
      <c r="BJ131" s="568" t="n">
        <f aca="false" ca="true" dt2D="false" dtr="false" t="normal">$K131*'Макро'!BB$56</f>
        <v>0</v>
      </c>
      <c r="BK131" s="568" t="n">
        <f aca="false" ca="true" dt2D="false" dtr="false" t="normal">$K131*'Макро'!BC$56</f>
        <v>0</v>
      </c>
      <c r="BL131" s="568" t="n">
        <f aca="false" ca="true" dt2D="false" dtr="false" t="normal">$K131*'Макро'!BD$56</f>
        <v>0</v>
      </c>
      <c r="BM131" s="568" t="n">
        <f aca="false" ca="true" dt2D="false" dtr="false" t="normal">$K131*'Макро'!BE$56</f>
        <v>0</v>
      </c>
      <c r="BN131" s="568" t="n">
        <f aca="false" ca="true" dt2D="false" dtr="false" t="normal">$K131*'Макро'!BF$56</f>
        <v>0</v>
      </c>
      <c r="BO131" s="568" t="n">
        <f aca="false" ca="true" dt2D="false" dtr="false" t="normal">$K131*'Макро'!BG$56</f>
        <v>0</v>
      </c>
      <c r="BP131" s="568" t="n">
        <f aca="false" ca="true" dt2D="false" dtr="false" t="normal">$K131*'Макро'!BH$56</f>
        <v>0</v>
      </c>
      <c r="BQ131" s="568" t="n">
        <f aca="false" ca="true" dt2D="false" dtr="false" t="normal">$K131*'Макро'!BI$56</f>
        <v>0</v>
      </c>
      <c r="BR131" s="568" t="n">
        <f aca="false" ca="true" dt2D="false" dtr="false" t="normal">$K131*'Макро'!BJ$56</f>
        <v>0</v>
      </c>
      <c r="BS131" s="568" t="n">
        <f aca="false" ca="true" dt2D="false" dtr="false" t="normal">$K131*'Макро'!BK$56</f>
        <v>0</v>
      </c>
      <c r="BT131" s="568" t="n">
        <f aca="false" ca="true" dt2D="false" dtr="false" t="normal">$K131*'Макро'!BL$56</f>
        <v>0</v>
      </c>
    </row>
    <row customHeight="true" hidden="true" ht="28.8999996185303" outlineLevel="2" r="132">
      <c r="D132" s="548" t="e">
        <f aca="false" ca="false" dt2D="false" dtr="false" t="normal">D131</f>
        <v>#N/A</v>
      </c>
      <c r="E132" s="548" t="e">
        <f aca="false" ca="false" dt2D="false" dtr="false" t="normal">E131</f>
        <v>#N/A</v>
      </c>
      <c r="F132" s="694" t="e">
        <f aca="false" ca="false" dt2D="false" dtr="false" t="normal">F131</f>
        <v>#N/A</v>
      </c>
      <c r="G132" s="694" t="n">
        <f aca="false" ca="false" dt2D="false" dtr="false" t="normal">G131</f>
        <v>0</v>
      </c>
      <c r="H132" s="695" t="n"/>
      <c r="I132" s="288" t="s">
        <v>837</v>
      </c>
      <c r="K132" s="270" t="n"/>
      <c r="L132" s="700" t="s">
        <v>838</v>
      </c>
      <c r="M132" s="705" t="n">
        <f aca="false" ca="false" dt2D="false" dtr="false" t="normal">$K$52</f>
        <v>0</v>
      </c>
      <c r="N132" s="705" t="n">
        <f aca="false" ca="false" dt2D="false" dtr="false" t="normal">$K$52</f>
        <v>0</v>
      </c>
      <c r="O132" s="705" t="n">
        <f aca="false" ca="false" dt2D="false" dtr="false" t="normal">$K$52</f>
        <v>0</v>
      </c>
      <c r="P132" s="705" t="n">
        <f aca="false" ca="false" dt2D="false" dtr="false" t="normal">$K$52</f>
        <v>0</v>
      </c>
      <c r="Q132" s="705" t="n">
        <f aca="false" ca="false" dt2D="false" dtr="false" t="normal">$K$52</f>
        <v>0</v>
      </c>
      <c r="R132" s="705" t="n">
        <f aca="false" ca="false" dt2D="false" dtr="false" t="normal">$K$52</f>
        <v>0</v>
      </c>
      <c r="S132" s="705" t="n">
        <f aca="false" ca="false" dt2D="false" dtr="false" t="normal">$K$52</f>
        <v>0</v>
      </c>
      <c r="T132" s="705" t="n">
        <f aca="false" ca="false" dt2D="false" dtr="false" t="normal">$K$52</f>
        <v>0</v>
      </c>
      <c r="U132" s="705" t="n">
        <f aca="false" ca="false" dt2D="false" dtr="false" t="normal">$K$52</f>
        <v>0</v>
      </c>
      <c r="V132" s="705" t="n">
        <f aca="false" ca="false" dt2D="false" dtr="false" t="normal">$K$52</f>
        <v>0</v>
      </c>
      <c r="W132" s="705" t="n">
        <f aca="false" ca="false" dt2D="false" dtr="false" t="normal">$K$52</f>
        <v>0</v>
      </c>
      <c r="X132" s="705" t="n">
        <f aca="false" ca="false" dt2D="false" dtr="false" t="normal">$K$52</f>
        <v>0</v>
      </c>
      <c r="Y132" s="705" t="n">
        <f aca="false" ca="false" dt2D="false" dtr="false" t="normal">$K$52</f>
        <v>0</v>
      </c>
      <c r="Z132" s="705" t="n">
        <f aca="false" ca="false" dt2D="false" dtr="false" t="normal">$K$52</f>
        <v>0</v>
      </c>
      <c r="AA132" s="705" t="n">
        <f aca="false" ca="false" dt2D="false" dtr="false" t="normal">$K$52</f>
        <v>0</v>
      </c>
      <c r="AB132" s="705" t="n">
        <f aca="false" ca="false" dt2D="false" dtr="false" t="normal">$K$52</f>
        <v>0</v>
      </c>
      <c r="AC132" s="705" t="n">
        <f aca="false" ca="false" dt2D="false" dtr="false" t="normal">$K$52</f>
        <v>0</v>
      </c>
      <c r="AD132" s="705" t="n">
        <f aca="false" ca="false" dt2D="false" dtr="false" t="normal">$K$52</f>
        <v>0</v>
      </c>
      <c r="AE132" s="705" t="n">
        <f aca="false" ca="false" dt2D="false" dtr="false" t="normal">$K$52</f>
        <v>0</v>
      </c>
      <c r="AF132" s="705" t="n">
        <f aca="false" ca="false" dt2D="false" dtr="false" t="normal">$K$52</f>
        <v>0</v>
      </c>
      <c r="AG132" s="705" t="n">
        <f aca="false" ca="false" dt2D="false" dtr="false" t="normal">$K$52</f>
        <v>0</v>
      </c>
      <c r="AH132" s="705" t="n">
        <f aca="false" ca="false" dt2D="false" dtr="false" t="normal">$K$52</f>
        <v>0</v>
      </c>
      <c r="AI132" s="705" t="n">
        <f aca="false" ca="false" dt2D="false" dtr="false" t="normal">$K$52</f>
        <v>0</v>
      </c>
      <c r="AJ132" s="705" t="n">
        <f aca="false" ca="false" dt2D="false" dtr="false" t="normal">$K$52</f>
        <v>0</v>
      </c>
      <c r="AK132" s="705" t="n">
        <f aca="false" ca="false" dt2D="false" dtr="false" t="normal">$K$52</f>
        <v>0</v>
      </c>
      <c r="AL132" s="705" t="n">
        <f aca="false" ca="false" dt2D="false" dtr="false" t="normal">$K$52</f>
        <v>0</v>
      </c>
      <c r="AM132" s="705" t="n">
        <f aca="false" ca="false" dt2D="false" dtr="false" t="normal">$K$52</f>
        <v>0</v>
      </c>
      <c r="AN132" s="705" t="n">
        <f aca="false" ca="false" dt2D="false" dtr="false" t="normal">$K$52</f>
        <v>0</v>
      </c>
      <c r="AO132" s="705" t="n">
        <f aca="false" ca="false" dt2D="false" dtr="false" t="normal">$K$52</f>
        <v>0</v>
      </c>
      <c r="AP132" s="705" t="n">
        <f aca="false" ca="false" dt2D="false" dtr="false" t="normal">$K$52</f>
        <v>0</v>
      </c>
      <c r="AQ132" s="705" t="n">
        <f aca="false" ca="false" dt2D="false" dtr="false" t="normal">$K$52</f>
        <v>0</v>
      </c>
      <c r="AR132" s="705" t="n">
        <f aca="false" ca="false" dt2D="false" dtr="false" t="normal">$K$52</f>
        <v>0</v>
      </c>
      <c r="AS132" s="705" t="n">
        <f aca="false" ca="false" dt2D="false" dtr="false" t="normal">$K$52</f>
        <v>0</v>
      </c>
      <c r="AT132" s="705" t="n">
        <f aca="false" ca="false" dt2D="false" dtr="false" t="normal">$K$52</f>
        <v>0</v>
      </c>
      <c r="AU132" s="705" t="n">
        <f aca="false" ca="false" dt2D="false" dtr="false" t="normal">$K$52</f>
        <v>0</v>
      </c>
      <c r="AV132" s="705" t="n">
        <f aca="false" ca="false" dt2D="false" dtr="false" t="normal">$K$52</f>
        <v>0</v>
      </c>
      <c r="AW132" s="705" t="n">
        <f aca="false" ca="false" dt2D="false" dtr="false" t="normal">$K$52</f>
        <v>0</v>
      </c>
      <c r="AX132" s="705" t="n">
        <f aca="false" ca="false" dt2D="false" dtr="false" t="normal">$K$52</f>
        <v>0</v>
      </c>
      <c r="AY132" s="705" t="n">
        <f aca="false" ca="false" dt2D="false" dtr="false" t="normal">$K$52</f>
        <v>0</v>
      </c>
      <c r="AZ132" s="705" t="n">
        <f aca="false" ca="false" dt2D="false" dtr="false" t="normal">$K$52</f>
        <v>0</v>
      </c>
      <c r="BA132" s="705" t="n">
        <f aca="false" ca="false" dt2D="false" dtr="false" t="normal">$K$52</f>
        <v>0</v>
      </c>
      <c r="BB132" s="705" t="n">
        <f aca="false" ca="false" dt2D="false" dtr="false" t="normal">$K$52</f>
        <v>0</v>
      </c>
      <c r="BC132" s="705" t="n">
        <f aca="false" ca="false" dt2D="false" dtr="false" t="normal">$K$52</f>
        <v>0</v>
      </c>
      <c r="BD132" s="705" t="n">
        <f aca="false" ca="false" dt2D="false" dtr="false" t="normal">$K$52</f>
        <v>0</v>
      </c>
      <c r="BE132" s="705" t="n">
        <f aca="false" ca="false" dt2D="false" dtr="false" t="normal">$K$52</f>
        <v>0</v>
      </c>
      <c r="BF132" s="705" t="n">
        <f aca="false" ca="false" dt2D="false" dtr="false" t="normal">$K$52</f>
        <v>0</v>
      </c>
      <c r="BG132" s="705" t="n">
        <f aca="false" ca="false" dt2D="false" dtr="false" t="normal">$K$52</f>
        <v>0</v>
      </c>
      <c r="BH132" s="705" t="n">
        <f aca="false" ca="false" dt2D="false" dtr="false" t="normal">$K$52</f>
        <v>0</v>
      </c>
      <c r="BI132" s="705" t="n">
        <f aca="false" ca="false" dt2D="false" dtr="false" t="normal">$K$52</f>
        <v>0</v>
      </c>
      <c r="BJ132" s="705" t="n">
        <f aca="false" ca="false" dt2D="false" dtr="false" t="normal">$K$52</f>
        <v>0</v>
      </c>
      <c r="BK132" s="705" t="n">
        <f aca="false" ca="false" dt2D="false" dtr="false" t="normal">$K$52</f>
        <v>0</v>
      </c>
      <c r="BL132" s="705" t="n">
        <f aca="false" ca="false" dt2D="false" dtr="false" t="normal">$K$52</f>
        <v>0</v>
      </c>
      <c r="BM132" s="705" t="n">
        <f aca="false" ca="false" dt2D="false" dtr="false" t="normal">$K$52</f>
        <v>0</v>
      </c>
      <c r="BN132" s="705" t="n">
        <f aca="false" ca="false" dt2D="false" dtr="false" t="normal">$K$52</f>
        <v>0</v>
      </c>
      <c r="BO132" s="705" t="n">
        <f aca="false" ca="false" dt2D="false" dtr="false" t="normal">$K$52</f>
        <v>0</v>
      </c>
      <c r="BP132" s="705" t="n">
        <f aca="false" ca="false" dt2D="false" dtr="false" t="normal">$K$52</f>
        <v>0</v>
      </c>
      <c r="BQ132" s="705" t="n">
        <f aca="false" ca="false" dt2D="false" dtr="false" t="normal">$K$52</f>
        <v>0</v>
      </c>
      <c r="BR132" s="705" t="n">
        <f aca="false" ca="false" dt2D="false" dtr="false" t="normal">$K$52</f>
        <v>0</v>
      </c>
      <c r="BS132" s="705" t="n">
        <f aca="false" ca="false" dt2D="false" dtr="false" t="normal">$K$52</f>
        <v>0</v>
      </c>
      <c r="BT132" s="705" t="n">
        <f aca="false" ca="false" dt2D="false" dtr="false" t="normal">$K$52</f>
        <v>0</v>
      </c>
    </row>
    <row customHeight="true" hidden="true" ht="14.4499998092651" outlineLevel="1" r="133">
      <c r="A133" s="482" t="s">
        <v>809</v>
      </c>
      <c r="B133" s="482" t="s">
        <v>810</v>
      </c>
      <c r="C133" s="482" t="s">
        <v>463</v>
      </c>
      <c r="D133" s="548" t="e">
        <f aca="false" ca="false" dt2D="false" dtr="false" t="normal">D132</f>
        <v>#N/A</v>
      </c>
      <c r="E133" s="548" t="e">
        <f aca="false" ca="false" dt2D="false" dtr="false" t="normal">E132</f>
        <v>#N/A</v>
      </c>
      <c r="F133" s="694" t="e">
        <f aca="false" ca="false" dt2D="false" dtr="false" t="normal">F132</f>
        <v>#N/A</v>
      </c>
      <c r="G133" s="694" t="n">
        <f aca="false" ca="false" dt2D="false" dtr="false" t="normal">G132</f>
        <v>0</v>
      </c>
      <c r="H133" s="695" t="n"/>
      <c r="I133" s="285" t="s">
        <v>839</v>
      </c>
      <c r="J133" s="252" t="n"/>
      <c r="K133" s="252" t="n"/>
      <c r="L133" s="235" t="n">
        <f aca="false" ca="true" dt2D="false" dtr="false" t="normal">SUM(M133:BT133)</f>
        <v>0</v>
      </c>
      <c r="M133" s="235" t="n">
        <f aca="false" ca="false" dt2D="false" dtr="false" t="normal">M131*M132*'Периоды'!L$42</f>
        <v>0</v>
      </c>
      <c r="N133" s="235" t="n">
        <f aca="false" ca="true" dt2D="false" dtr="false" t="normal">N131*N132*'Периоды'!M$42</f>
        <v>0</v>
      </c>
      <c r="O133" s="235" t="n">
        <f aca="false" ca="true" dt2D="false" dtr="false" t="normal">O131*O132*'Периоды'!N$42</f>
        <v>0</v>
      </c>
      <c r="P133" s="235" t="n">
        <f aca="false" ca="true" dt2D="false" dtr="false" t="normal">P131*P132*'Периоды'!O$42</f>
        <v>0</v>
      </c>
      <c r="Q133" s="235" t="n">
        <f aca="false" ca="true" dt2D="false" dtr="false" t="normal">Q131*Q132*'Периоды'!P$42</f>
        <v>0</v>
      </c>
      <c r="R133" s="235" t="n">
        <f aca="false" ca="true" dt2D="false" dtr="false" t="normal">R131*R132*'Периоды'!Q$42</f>
        <v>0</v>
      </c>
      <c r="S133" s="235" t="n">
        <f aca="false" ca="true" dt2D="false" dtr="false" t="normal">S131*S132*'Периоды'!R$42</f>
        <v>0</v>
      </c>
      <c r="T133" s="235" t="n">
        <f aca="false" ca="true" dt2D="false" dtr="false" t="normal">T131*T132*'Периоды'!S$42</f>
        <v>0</v>
      </c>
      <c r="U133" s="235" t="n">
        <f aca="false" ca="true" dt2D="false" dtr="false" t="normal">U131*U132*'Периоды'!T$42</f>
        <v>0</v>
      </c>
      <c r="V133" s="235" t="n">
        <f aca="false" ca="true" dt2D="false" dtr="false" t="normal">V131*V132*'Периоды'!U$42</f>
        <v>0</v>
      </c>
      <c r="W133" s="235" t="n">
        <f aca="false" ca="true" dt2D="false" dtr="false" t="normal">W131*W132*'Периоды'!V$42</f>
        <v>0</v>
      </c>
      <c r="X133" s="235" t="n">
        <f aca="false" ca="true" dt2D="false" dtr="false" t="normal">X131*X132*'Периоды'!W$42</f>
        <v>0</v>
      </c>
      <c r="Y133" s="235" t="n">
        <f aca="false" ca="true" dt2D="false" dtr="false" t="normal">Y131*Y132*'Периоды'!X$42</f>
        <v>0</v>
      </c>
      <c r="Z133" s="235" t="n">
        <f aca="false" ca="true" dt2D="false" dtr="false" t="normal">Z131*Z132*'Периоды'!Y$42</f>
        <v>0</v>
      </c>
      <c r="AA133" s="235" t="n">
        <f aca="false" ca="true" dt2D="false" dtr="false" t="normal">AA131*AA132*'Периоды'!Z$42</f>
        <v>0</v>
      </c>
      <c r="AB133" s="235" t="n">
        <f aca="false" ca="true" dt2D="false" dtr="false" t="normal">AB131*AB132*'Периоды'!AA$42</f>
        <v>0</v>
      </c>
      <c r="AC133" s="235" t="n">
        <f aca="false" ca="true" dt2D="false" dtr="false" t="normal">AC131*AC132*'Периоды'!AB$42</f>
        <v>0</v>
      </c>
      <c r="AD133" s="235" t="n">
        <f aca="false" ca="true" dt2D="false" dtr="false" t="normal">AD131*AD132*'Периоды'!AC$42</f>
        <v>0</v>
      </c>
      <c r="AE133" s="235" t="n">
        <f aca="false" ca="true" dt2D="false" dtr="false" t="normal">AE131*AE132*'Периоды'!AD$42</f>
        <v>0</v>
      </c>
      <c r="AF133" s="235" t="n">
        <f aca="false" ca="true" dt2D="false" dtr="false" t="normal">AF131*AF132*'Периоды'!AE$42</f>
        <v>0</v>
      </c>
      <c r="AG133" s="235" t="n">
        <f aca="false" ca="true" dt2D="false" dtr="false" t="normal">AG131*AG132*'Периоды'!AF$42</f>
        <v>0</v>
      </c>
      <c r="AH133" s="235" t="n">
        <f aca="false" ca="true" dt2D="false" dtr="false" t="normal">AH131*AH132*'Периоды'!AG$42</f>
        <v>0</v>
      </c>
      <c r="AI133" s="235" t="n">
        <f aca="false" ca="true" dt2D="false" dtr="false" t="normal">AI131*AI132*'Периоды'!AH$42</f>
        <v>0</v>
      </c>
      <c r="AJ133" s="235" t="n">
        <f aca="false" ca="true" dt2D="false" dtr="false" t="normal">AJ131*AJ132*'Периоды'!AI$42</f>
        <v>0</v>
      </c>
      <c r="AK133" s="235" t="n">
        <f aca="false" ca="true" dt2D="false" dtr="false" t="normal">AK131*AK132*'Периоды'!AJ$42</f>
        <v>0</v>
      </c>
      <c r="AL133" s="235" t="n">
        <f aca="false" ca="true" dt2D="false" dtr="false" t="normal">AL131*AL132*'Периоды'!AK$42</f>
        <v>0</v>
      </c>
      <c r="AM133" s="235" t="n">
        <f aca="false" ca="true" dt2D="false" dtr="false" t="normal">AM131*AM132*'Периоды'!AL$42</f>
        <v>0</v>
      </c>
      <c r="AN133" s="235" t="n">
        <f aca="false" ca="true" dt2D="false" dtr="false" t="normal">AN131*AN132*'Периоды'!AM$42</f>
        <v>0</v>
      </c>
      <c r="AO133" s="235" t="n">
        <f aca="false" ca="true" dt2D="false" dtr="false" t="normal">AO131*AO132*'Периоды'!AN$42</f>
        <v>0</v>
      </c>
      <c r="AP133" s="235" t="n">
        <f aca="false" ca="true" dt2D="false" dtr="false" t="normal">AP131*AP132*'Периоды'!AO$42</f>
        <v>0</v>
      </c>
      <c r="AQ133" s="235" t="n">
        <f aca="false" ca="true" dt2D="false" dtr="false" t="normal">AQ131*AQ132*'Периоды'!AP$42</f>
        <v>0</v>
      </c>
      <c r="AR133" s="235" t="n">
        <f aca="false" ca="true" dt2D="false" dtr="false" t="normal">AR131*AR132*'Периоды'!AQ$42</f>
        <v>0</v>
      </c>
      <c r="AS133" s="235" t="n">
        <f aca="false" ca="true" dt2D="false" dtr="false" t="normal">AS131*AS132*'Периоды'!AR$42</f>
        <v>0</v>
      </c>
      <c r="AT133" s="235" t="n">
        <f aca="false" ca="true" dt2D="false" dtr="false" t="normal">AT131*AT132*'Периоды'!AS$42</f>
        <v>0</v>
      </c>
      <c r="AU133" s="235" t="n">
        <f aca="false" ca="true" dt2D="false" dtr="false" t="normal">AU131*AU132*'Периоды'!AT$42</f>
        <v>0</v>
      </c>
      <c r="AV133" s="235" t="n">
        <f aca="false" ca="true" dt2D="false" dtr="false" t="normal">AV131*AV132*'Периоды'!AU$42</f>
        <v>0</v>
      </c>
      <c r="AW133" s="235" t="n">
        <f aca="false" ca="true" dt2D="false" dtr="false" t="normal">AW131*AW132*'Периоды'!AV$42</f>
        <v>0</v>
      </c>
      <c r="AX133" s="235" t="n">
        <f aca="false" ca="true" dt2D="false" dtr="false" t="normal">AX131*AX132*'Периоды'!AW$42</f>
        <v>0</v>
      </c>
      <c r="AY133" s="235" t="n">
        <f aca="false" ca="true" dt2D="false" dtr="false" t="normal">AY131*AY132*'Периоды'!AX$42</f>
        <v>0</v>
      </c>
      <c r="AZ133" s="235" t="n">
        <f aca="false" ca="true" dt2D="false" dtr="false" t="normal">AZ131*AZ132*'Периоды'!AY$42</f>
        <v>0</v>
      </c>
      <c r="BA133" s="235" t="n">
        <f aca="false" ca="true" dt2D="false" dtr="false" t="normal">BA131*BA132*'Периоды'!AZ$42</f>
        <v>0</v>
      </c>
      <c r="BB133" s="235" t="n">
        <f aca="false" ca="true" dt2D="false" dtr="false" t="normal">BB131*BB132*'Периоды'!BA$42</f>
        <v>0</v>
      </c>
      <c r="BC133" s="235" t="n">
        <f aca="false" ca="true" dt2D="false" dtr="false" t="normal">BC131*BC132*'Периоды'!BB$42</f>
        <v>0</v>
      </c>
      <c r="BD133" s="235" t="n">
        <f aca="false" ca="true" dt2D="false" dtr="false" t="normal">BD131*BD132*'Периоды'!BC$42</f>
        <v>0</v>
      </c>
      <c r="BE133" s="235" t="n">
        <f aca="false" ca="true" dt2D="false" dtr="false" t="normal">BE131*BE132*'Периоды'!BD$42</f>
        <v>0</v>
      </c>
      <c r="BF133" s="235" t="n">
        <f aca="false" ca="true" dt2D="false" dtr="false" t="normal">BF131*BF132*'Периоды'!BE$42</f>
        <v>0</v>
      </c>
      <c r="BG133" s="235" t="n">
        <f aca="false" ca="true" dt2D="false" dtr="false" t="normal">BG131*BG132*'Периоды'!BF$42</f>
        <v>0</v>
      </c>
      <c r="BH133" s="235" t="n">
        <f aca="false" ca="true" dt2D="false" dtr="false" t="normal">BH131*BH132*'Периоды'!BG$42</f>
        <v>0</v>
      </c>
      <c r="BI133" s="235" t="n">
        <f aca="false" ca="true" dt2D="false" dtr="false" t="normal">BI131*BI132*'Периоды'!BH$42</f>
        <v>0</v>
      </c>
      <c r="BJ133" s="235" t="n">
        <f aca="false" ca="true" dt2D="false" dtr="false" t="normal">BJ131*BJ132*'Периоды'!BI$42</f>
        <v>0</v>
      </c>
      <c r="BK133" s="235" t="n">
        <f aca="false" ca="true" dt2D="false" dtr="false" t="normal">BK131*BK132*'Периоды'!BJ$42</f>
        <v>0</v>
      </c>
      <c r="BL133" s="235" t="n">
        <f aca="false" ca="true" dt2D="false" dtr="false" t="normal">BL131*BL132*'Периоды'!BK$42</f>
        <v>0</v>
      </c>
      <c r="BM133" s="235" t="n">
        <f aca="false" ca="true" dt2D="false" dtr="false" t="normal">BM131*BM132*'Периоды'!BL$42</f>
        <v>0</v>
      </c>
      <c r="BN133" s="235" t="n">
        <f aca="false" ca="true" dt2D="false" dtr="false" t="normal">BN131*BN132*'Периоды'!BM$42</f>
        <v>0</v>
      </c>
      <c r="BO133" s="235" t="n">
        <f aca="false" ca="true" dt2D="false" dtr="false" t="normal">BO131*BO132*'Периоды'!BN$42</f>
        <v>0</v>
      </c>
      <c r="BP133" s="235" t="n">
        <f aca="false" ca="true" dt2D="false" dtr="false" t="normal">BP131*BP132*'Периоды'!BO$42</f>
        <v>0</v>
      </c>
      <c r="BQ133" s="235" t="n">
        <f aca="false" ca="true" dt2D="false" dtr="false" t="normal">BQ131*BQ132*'Периоды'!BP$42</f>
        <v>0</v>
      </c>
      <c r="BR133" s="235" t="n">
        <f aca="false" ca="true" dt2D="false" dtr="false" t="normal">BR131*BR132*'Периоды'!BQ$42</f>
        <v>0</v>
      </c>
      <c r="BS133" s="235" t="n">
        <f aca="false" ca="true" dt2D="false" dtr="false" t="normal">BS131*BS132*'Периоды'!BR$42</f>
        <v>0</v>
      </c>
      <c r="BT133" s="235" t="n">
        <f aca="false" ca="true" dt2D="false" dtr="false" t="normal">BT131*BT132*'Периоды'!BS$42</f>
        <v>0</v>
      </c>
    </row>
    <row hidden="true" ht="16.5" outlineLevel="1" r="134">
      <c r="D134" s="548" t="e">
        <f aca="false" ca="false" dt2D="false" dtr="false" t="normal">D133</f>
        <v>#N/A</v>
      </c>
      <c r="E134" s="548" t="e">
        <f aca="false" ca="false" dt2D="false" dtr="false" t="normal">E133</f>
        <v>#N/A</v>
      </c>
      <c r="F134" s="694" t="e">
        <f aca="false" ca="false" dt2D="false" dtr="false" t="normal">F133</f>
        <v>#N/A</v>
      </c>
      <c r="G134" s="694" t="n">
        <f aca="false" ca="false" dt2D="false" dtr="false" t="normal">G133</f>
        <v>0</v>
      </c>
      <c r="H134" s="695" t="n"/>
      <c r="I134" s="16" t="n"/>
      <c r="L134" s="244" t="n"/>
      <c r="M134" s="244" t="n"/>
      <c r="N134" s="244" t="n"/>
      <c r="O134" s="244" t="n"/>
      <c r="P134" s="244" t="n"/>
      <c r="Q134" s="244" t="n"/>
      <c r="R134" s="244" t="n"/>
      <c r="S134" s="244" t="n"/>
      <c r="T134" s="244" t="n"/>
      <c r="U134" s="244" t="n"/>
      <c r="V134" s="244" t="n"/>
      <c r="W134" s="244" t="n"/>
      <c r="X134" s="244" t="n"/>
      <c r="Y134" s="244" t="n"/>
      <c r="Z134" s="244" t="n"/>
      <c r="AA134" s="244" t="n"/>
      <c r="AB134" s="244" t="n"/>
      <c r="AC134" s="244" t="n"/>
      <c r="AD134" s="244" t="n"/>
      <c r="AE134" s="244" t="n"/>
      <c r="AF134" s="244" t="n"/>
      <c r="AG134" s="244" t="n"/>
      <c r="AH134" s="244" t="n"/>
      <c r="AI134" s="244" t="n"/>
      <c r="AJ134" s="244" t="n"/>
      <c r="AK134" s="244" t="n"/>
      <c r="AL134" s="244" t="n"/>
      <c r="AM134" s="244" t="n"/>
      <c r="AN134" s="244" t="n"/>
      <c r="AO134" s="244" t="n"/>
      <c r="AP134" s="244" t="n"/>
      <c r="AQ134" s="244" t="n"/>
      <c r="AR134" s="244" t="n"/>
      <c r="AS134" s="244" t="n"/>
      <c r="AT134" s="244" t="n"/>
      <c r="AU134" s="244" t="n"/>
      <c r="AV134" s="244" t="n"/>
      <c r="AW134" s="244" t="n"/>
      <c r="AX134" s="244" t="n"/>
      <c r="AY134" s="244" t="n"/>
      <c r="AZ134" s="244" t="n"/>
      <c r="BA134" s="244" t="n"/>
      <c r="BB134" s="244" t="n"/>
      <c r="BC134" s="244" t="n"/>
      <c r="BD134" s="244" t="n"/>
      <c r="BE134" s="244" t="n"/>
      <c r="BF134" s="244" t="n"/>
      <c r="BG134" s="244" t="n"/>
      <c r="BH134" s="244" t="n"/>
      <c r="BI134" s="244" t="n"/>
      <c r="BJ134" s="244" t="n"/>
      <c r="BK134" s="244" t="n"/>
      <c r="BL134" s="244" t="n"/>
      <c r="BM134" s="244" t="n"/>
      <c r="BN134" s="244" t="n"/>
      <c r="BO134" s="244" t="n"/>
      <c r="BP134" s="244" t="n"/>
      <c r="BQ134" s="244" t="n"/>
      <c r="BR134" s="244" t="n"/>
      <c r="BS134" s="244" t="n"/>
      <c r="BT134" s="244" t="n"/>
    </row>
    <row hidden="true" ht="33" outlineLevel="1" r="135">
      <c r="D135" s="548" t="e">
        <f aca="false" ca="false" dt2D="false" dtr="false" t="normal">D134</f>
        <v>#N/A</v>
      </c>
      <c r="E135" s="548" t="e">
        <f aca="false" ca="false" dt2D="false" dtr="false" t="normal">E134</f>
        <v>#N/A</v>
      </c>
      <c r="F135" s="694" t="e">
        <f aca="false" ca="false" dt2D="false" dtr="false" t="normal">F134</f>
        <v>#N/A</v>
      </c>
      <c r="G135" s="694" t="n">
        <f aca="false" ca="false" dt2D="false" dtr="false" t="normal">G134</f>
        <v>0</v>
      </c>
      <c r="H135" s="695" t="n"/>
      <c r="I135" s="268" t="s">
        <v>840</v>
      </c>
      <c r="L135" s="244" t="n"/>
      <c r="M135" s="244" t="n"/>
      <c r="N135" s="244" t="n"/>
      <c r="O135" s="244" t="n"/>
      <c r="P135" s="244" t="n"/>
      <c r="Q135" s="244" t="n"/>
      <c r="R135" s="244" t="n"/>
      <c r="S135" s="244" t="n"/>
      <c r="T135" s="244" t="n"/>
      <c r="U135" s="244" t="n"/>
      <c r="V135" s="244" t="n"/>
      <c r="W135" s="244" t="n"/>
      <c r="X135" s="244" t="n"/>
      <c r="Y135" s="244" t="n"/>
      <c r="Z135" s="244" t="n"/>
      <c r="AA135" s="244" t="n"/>
      <c r="AB135" s="244" t="n"/>
      <c r="AC135" s="244" t="n"/>
      <c r="AD135" s="244" t="n"/>
      <c r="AE135" s="244" t="n"/>
      <c r="AF135" s="244" t="n"/>
      <c r="AG135" s="244" t="n"/>
      <c r="AH135" s="244" t="n"/>
      <c r="AI135" s="244" t="n"/>
      <c r="AJ135" s="244" t="n"/>
      <c r="AK135" s="244" t="n"/>
      <c r="AL135" s="244" t="n"/>
      <c r="AM135" s="244" t="n"/>
      <c r="AN135" s="244" t="n"/>
      <c r="AO135" s="244" t="n"/>
      <c r="AP135" s="244" t="n"/>
      <c r="AQ135" s="244" t="n"/>
      <c r="AR135" s="244" t="n"/>
      <c r="AS135" s="244" t="n"/>
      <c r="AT135" s="244" t="n"/>
      <c r="AU135" s="244" t="n"/>
      <c r="AV135" s="244" t="n"/>
      <c r="AW135" s="244" t="n"/>
      <c r="AX135" s="244" t="n"/>
      <c r="AY135" s="244" t="n"/>
      <c r="AZ135" s="244" t="n"/>
      <c r="BA135" s="244" t="n"/>
      <c r="BB135" s="244" t="n"/>
      <c r="BC135" s="244" t="n"/>
      <c r="BD135" s="244" t="n"/>
      <c r="BE135" s="244" t="n"/>
      <c r="BF135" s="244" t="n"/>
      <c r="BG135" s="244" t="n"/>
      <c r="BH135" s="244" t="n"/>
      <c r="BI135" s="244" t="n"/>
      <c r="BJ135" s="244" t="n"/>
      <c r="BK135" s="244" t="n"/>
      <c r="BL135" s="244" t="n"/>
      <c r="BM135" s="244" t="n"/>
      <c r="BN135" s="244" t="n"/>
      <c r="BO135" s="244" t="n"/>
      <c r="BP135" s="244" t="n"/>
      <c r="BQ135" s="244" t="n"/>
      <c r="BR135" s="244" t="n"/>
      <c r="BS135" s="244" t="n"/>
      <c r="BT135" s="244" t="n"/>
    </row>
    <row customHeight="true" hidden="true" ht="14.4499998092651" outlineLevel="2" r="136">
      <c r="D136" s="548" t="e">
        <f aca="false" ca="false" dt2D="false" dtr="false" t="normal">D135</f>
        <v>#N/A</v>
      </c>
      <c r="E136" s="548" t="e">
        <f aca="false" ca="false" dt2D="false" dtr="false" t="normal">E135</f>
        <v>#N/A</v>
      </c>
      <c r="F136" s="694" t="e">
        <f aca="false" ca="false" dt2D="false" dtr="false" t="normal">F135</f>
        <v>#N/A</v>
      </c>
      <c r="G136" s="694" t="n">
        <f aca="false" ca="false" dt2D="false" dtr="false" t="normal">G135</f>
        <v>0</v>
      </c>
      <c r="H136" s="695" t="n"/>
      <c r="I136" s="288" t="s">
        <v>841</v>
      </c>
      <c r="K136" s="701" t="n"/>
      <c r="L136" s="700" t="s">
        <v>842</v>
      </c>
      <c r="M136" s="568" t="n">
        <f aca="false" ca="false" dt2D="false" dtr="false" t="normal">K136</f>
        <v>0</v>
      </c>
      <c r="N136" s="568" t="n">
        <f aca="false" ca="false" dt2D="false" dtr="false" t="normal">M136</f>
        <v>0</v>
      </c>
      <c r="O136" s="568" t="n">
        <f aca="false" ca="false" dt2D="false" dtr="false" t="normal">N136</f>
        <v>0</v>
      </c>
      <c r="P136" s="568" t="n">
        <f aca="false" ca="false" dt2D="false" dtr="false" t="normal">O136</f>
        <v>0</v>
      </c>
      <c r="Q136" s="568" t="n">
        <f aca="false" ca="false" dt2D="false" dtr="false" t="normal">P136</f>
        <v>0</v>
      </c>
      <c r="R136" s="568" t="n">
        <f aca="false" ca="false" dt2D="false" dtr="false" t="normal">Q136</f>
        <v>0</v>
      </c>
      <c r="S136" s="568" t="n">
        <f aca="false" ca="false" dt2D="false" dtr="false" t="normal">R136</f>
        <v>0</v>
      </c>
      <c r="T136" s="568" t="n">
        <f aca="false" ca="false" dt2D="false" dtr="false" t="normal">S136</f>
        <v>0</v>
      </c>
      <c r="U136" s="568" t="n">
        <f aca="false" ca="false" dt2D="false" dtr="false" t="normal">T136</f>
        <v>0</v>
      </c>
      <c r="V136" s="568" t="n">
        <f aca="false" ca="false" dt2D="false" dtr="false" t="normal">U136</f>
        <v>0</v>
      </c>
      <c r="W136" s="568" t="n">
        <f aca="false" ca="false" dt2D="false" dtr="false" t="normal">V136</f>
        <v>0</v>
      </c>
      <c r="X136" s="568" t="n">
        <f aca="false" ca="false" dt2D="false" dtr="false" t="normal">W136</f>
        <v>0</v>
      </c>
      <c r="Y136" s="568" t="n">
        <f aca="false" ca="false" dt2D="false" dtr="false" t="normal">X136</f>
        <v>0</v>
      </c>
      <c r="Z136" s="568" t="n">
        <f aca="false" ca="false" dt2D="false" dtr="false" t="normal">Y136</f>
        <v>0</v>
      </c>
      <c r="AA136" s="568" t="n">
        <f aca="false" ca="false" dt2D="false" dtr="false" t="normal">Z136</f>
        <v>0</v>
      </c>
      <c r="AB136" s="568" t="n">
        <f aca="false" ca="false" dt2D="false" dtr="false" t="normal">AA136</f>
        <v>0</v>
      </c>
      <c r="AC136" s="568" t="n">
        <f aca="false" ca="false" dt2D="false" dtr="false" t="normal">AB136</f>
        <v>0</v>
      </c>
      <c r="AD136" s="568" t="n">
        <f aca="false" ca="false" dt2D="false" dtr="false" t="normal">AC136</f>
        <v>0</v>
      </c>
      <c r="AE136" s="568" t="n">
        <f aca="false" ca="false" dt2D="false" dtr="false" t="normal">AD136</f>
        <v>0</v>
      </c>
      <c r="AF136" s="568" t="n">
        <f aca="false" ca="false" dt2D="false" dtr="false" t="normal">AE136</f>
        <v>0</v>
      </c>
      <c r="AG136" s="568" t="n">
        <f aca="false" ca="false" dt2D="false" dtr="false" t="normal">AF136</f>
        <v>0</v>
      </c>
      <c r="AH136" s="568" t="n">
        <f aca="false" ca="false" dt2D="false" dtr="false" t="normal">AG136</f>
        <v>0</v>
      </c>
      <c r="AI136" s="568" t="n">
        <f aca="false" ca="false" dt2D="false" dtr="false" t="normal">AH136</f>
        <v>0</v>
      </c>
      <c r="AJ136" s="568" t="n">
        <f aca="false" ca="false" dt2D="false" dtr="false" t="normal">AI136</f>
        <v>0</v>
      </c>
      <c r="AK136" s="568" t="n">
        <f aca="false" ca="false" dt2D="false" dtr="false" t="normal">AJ136</f>
        <v>0</v>
      </c>
      <c r="AL136" s="568" t="n">
        <f aca="false" ca="false" dt2D="false" dtr="false" t="normal">AK136</f>
        <v>0</v>
      </c>
      <c r="AM136" s="568" t="n">
        <f aca="false" ca="false" dt2D="false" dtr="false" t="normal">AL136</f>
        <v>0</v>
      </c>
      <c r="AN136" s="568" t="n">
        <f aca="false" ca="false" dt2D="false" dtr="false" t="normal">AM136</f>
        <v>0</v>
      </c>
      <c r="AO136" s="568" t="n">
        <f aca="false" ca="false" dt2D="false" dtr="false" t="normal">AN136</f>
        <v>0</v>
      </c>
      <c r="AP136" s="568" t="n">
        <f aca="false" ca="false" dt2D="false" dtr="false" t="normal">AO136</f>
        <v>0</v>
      </c>
      <c r="AQ136" s="568" t="n">
        <f aca="false" ca="false" dt2D="false" dtr="false" t="normal">AP136</f>
        <v>0</v>
      </c>
      <c r="AR136" s="568" t="n">
        <f aca="false" ca="false" dt2D="false" dtr="false" t="normal">AQ136</f>
        <v>0</v>
      </c>
      <c r="AS136" s="568" t="n">
        <f aca="false" ca="false" dt2D="false" dtr="false" t="normal">AR136</f>
        <v>0</v>
      </c>
      <c r="AT136" s="568" t="n">
        <f aca="false" ca="false" dt2D="false" dtr="false" t="normal">AS136</f>
        <v>0</v>
      </c>
      <c r="AU136" s="568" t="n">
        <f aca="false" ca="false" dt2D="false" dtr="false" t="normal">AT136</f>
        <v>0</v>
      </c>
      <c r="AV136" s="568" t="n">
        <f aca="false" ca="false" dt2D="false" dtr="false" t="normal">AU136</f>
        <v>0</v>
      </c>
      <c r="AW136" s="568" t="n">
        <f aca="false" ca="false" dt2D="false" dtr="false" t="normal">AV136</f>
        <v>0</v>
      </c>
      <c r="AX136" s="568" t="n">
        <f aca="false" ca="false" dt2D="false" dtr="false" t="normal">AW136</f>
        <v>0</v>
      </c>
      <c r="AY136" s="568" t="n">
        <f aca="false" ca="false" dt2D="false" dtr="false" t="normal">AX136</f>
        <v>0</v>
      </c>
      <c r="AZ136" s="568" t="n">
        <f aca="false" ca="false" dt2D="false" dtr="false" t="normal">AY136</f>
        <v>0</v>
      </c>
      <c r="BA136" s="568" t="n">
        <f aca="false" ca="false" dt2D="false" dtr="false" t="normal">AZ136</f>
        <v>0</v>
      </c>
      <c r="BB136" s="568" t="n">
        <f aca="false" ca="false" dt2D="false" dtr="false" t="normal">BA136</f>
        <v>0</v>
      </c>
      <c r="BC136" s="568" t="n">
        <f aca="false" ca="false" dt2D="false" dtr="false" t="normal">BB136</f>
        <v>0</v>
      </c>
      <c r="BD136" s="568" t="n">
        <f aca="false" ca="false" dt2D="false" dtr="false" t="normal">BC136</f>
        <v>0</v>
      </c>
      <c r="BE136" s="568" t="n">
        <f aca="false" ca="false" dt2D="false" dtr="false" t="normal">BD136</f>
        <v>0</v>
      </c>
      <c r="BF136" s="568" t="n">
        <f aca="false" ca="false" dt2D="false" dtr="false" t="normal">BE136</f>
        <v>0</v>
      </c>
      <c r="BG136" s="568" t="n">
        <f aca="false" ca="false" dt2D="false" dtr="false" t="normal">BF136</f>
        <v>0</v>
      </c>
      <c r="BH136" s="568" t="n">
        <f aca="false" ca="false" dt2D="false" dtr="false" t="normal">BG136</f>
        <v>0</v>
      </c>
      <c r="BI136" s="568" t="n">
        <f aca="false" ca="false" dt2D="false" dtr="false" t="normal">BH136</f>
        <v>0</v>
      </c>
      <c r="BJ136" s="568" t="n">
        <f aca="false" ca="false" dt2D="false" dtr="false" t="normal">BI136</f>
        <v>0</v>
      </c>
      <c r="BK136" s="568" t="n">
        <f aca="false" ca="false" dt2D="false" dtr="false" t="normal">BJ136</f>
        <v>0</v>
      </c>
      <c r="BL136" s="568" t="n">
        <f aca="false" ca="false" dt2D="false" dtr="false" t="normal">BK136</f>
        <v>0</v>
      </c>
      <c r="BM136" s="568" t="n">
        <f aca="false" ca="false" dt2D="false" dtr="false" t="normal">BL136</f>
        <v>0</v>
      </c>
      <c r="BN136" s="568" t="n">
        <f aca="false" ca="false" dt2D="false" dtr="false" t="normal">BM136</f>
        <v>0</v>
      </c>
      <c r="BO136" s="568" t="n">
        <f aca="false" ca="false" dt2D="false" dtr="false" t="normal">BN136</f>
        <v>0</v>
      </c>
      <c r="BP136" s="568" t="n">
        <f aca="false" ca="false" dt2D="false" dtr="false" t="normal">BO136</f>
        <v>0</v>
      </c>
      <c r="BQ136" s="568" t="n">
        <f aca="false" ca="false" dt2D="false" dtr="false" t="normal">BP136</f>
        <v>0</v>
      </c>
      <c r="BR136" s="568" t="n">
        <f aca="false" ca="false" dt2D="false" dtr="false" t="normal">BQ136</f>
        <v>0</v>
      </c>
      <c r="BS136" s="568" t="n">
        <f aca="false" ca="false" dt2D="false" dtr="false" t="normal">BR136</f>
        <v>0</v>
      </c>
      <c r="BT136" s="568" t="n">
        <f aca="false" ca="false" dt2D="false" dtr="false" t="normal">BS136</f>
        <v>0</v>
      </c>
    </row>
    <row customHeight="true" hidden="true" ht="14.4499998092651" outlineLevel="2" r="137">
      <c r="D137" s="548" t="e">
        <f aca="false" ca="false" dt2D="false" dtr="false" t="normal">D136</f>
        <v>#N/A</v>
      </c>
      <c r="E137" s="548" t="e">
        <f aca="false" ca="false" dt2D="false" dtr="false" t="normal">E136</f>
        <v>#N/A</v>
      </c>
      <c r="F137" s="694" t="e">
        <f aca="false" ca="false" dt2D="false" dtr="false" t="normal">F136</f>
        <v>#N/A</v>
      </c>
      <c r="G137" s="694" t="n">
        <f aca="false" ca="false" dt2D="false" dtr="false" t="normal">G136</f>
        <v>0</v>
      </c>
      <c r="H137" s="695" t="n"/>
      <c r="I137" s="288" t="s">
        <v>843</v>
      </c>
      <c r="K137" s="701" t="n"/>
      <c r="L137" s="702" t="s">
        <v>844</v>
      </c>
      <c r="M137" s="568" t="n">
        <f aca="false" ca="true" dt2D="false" dtr="false" t="normal">'Макро'!E$89</f>
        <v>0</v>
      </c>
      <c r="N137" s="568" t="n">
        <f aca="false" ca="true" dt2D="false" dtr="false" t="normal">'Макро'!F$89</f>
        <v>0</v>
      </c>
      <c r="O137" s="568" t="n">
        <f aca="false" ca="true" dt2D="false" dtr="false" t="normal">'Макро'!G$89</f>
        <v>0</v>
      </c>
      <c r="P137" s="568" t="n">
        <f aca="false" ca="true" dt2D="false" dtr="false" t="normal">'Макро'!H$89</f>
        <v>0</v>
      </c>
      <c r="Q137" s="568" t="n">
        <f aca="false" ca="true" dt2D="false" dtr="false" t="normal">'Макро'!I$89</f>
        <v>0</v>
      </c>
      <c r="R137" s="568" t="n">
        <f aca="false" ca="true" dt2D="false" dtr="false" t="normal">'Макро'!J$89</f>
        <v>0</v>
      </c>
      <c r="S137" s="568" t="n">
        <f aca="false" ca="true" dt2D="false" dtr="false" t="normal">'Макро'!K$89</f>
        <v>0</v>
      </c>
      <c r="T137" s="568" t="n">
        <f aca="false" ca="true" dt2D="false" dtr="false" t="normal">'Макро'!L$89</f>
        <v>0</v>
      </c>
      <c r="U137" s="568" t="n">
        <f aca="false" ca="true" dt2D="false" dtr="false" t="normal">'Макро'!M$89</f>
        <v>0</v>
      </c>
      <c r="V137" s="568" t="n">
        <f aca="false" ca="true" dt2D="false" dtr="false" t="normal">'Макро'!N$89</f>
        <v>0</v>
      </c>
      <c r="W137" s="568" t="n">
        <f aca="false" ca="true" dt2D="false" dtr="false" t="normal">'Макро'!O$89</f>
        <v>0</v>
      </c>
      <c r="X137" s="568" t="n">
        <f aca="false" ca="true" dt2D="false" dtr="false" t="normal">'Макро'!P$89</f>
        <v>0</v>
      </c>
      <c r="Y137" s="568" t="n">
        <f aca="false" ca="true" dt2D="false" dtr="false" t="normal">'Макро'!Q$89</f>
        <v>0</v>
      </c>
      <c r="Z137" s="568" t="n">
        <f aca="false" ca="true" dt2D="false" dtr="false" t="normal">'Макро'!R$89</f>
        <v>0</v>
      </c>
      <c r="AA137" s="568" t="n">
        <f aca="false" ca="true" dt2D="false" dtr="false" t="normal">'Макро'!S$89</f>
        <v>0</v>
      </c>
      <c r="AB137" s="568" t="n">
        <f aca="false" ca="true" dt2D="false" dtr="false" t="normal">'Макро'!T$89</f>
        <v>0</v>
      </c>
      <c r="AC137" s="568" t="n">
        <f aca="false" ca="true" dt2D="false" dtr="false" t="normal">'Макро'!U$89</f>
        <v>0</v>
      </c>
      <c r="AD137" s="568" t="n">
        <f aca="false" ca="true" dt2D="false" dtr="false" t="normal">'Макро'!V$89</f>
        <v>0</v>
      </c>
      <c r="AE137" s="568" t="n">
        <f aca="false" ca="true" dt2D="false" dtr="false" t="normal">'Макро'!W$89</f>
        <v>0</v>
      </c>
      <c r="AF137" s="568" t="n">
        <f aca="false" ca="true" dt2D="false" dtr="false" t="normal">'Макро'!X$89</f>
        <v>0</v>
      </c>
      <c r="AG137" s="568" t="n">
        <f aca="false" ca="true" dt2D="false" dtr="false" t="normal">'Макро'!Y$89</f>
        <v>0</v>
      </c>
      <c r="AH137" s="568" t="n">
        <f aca="false" ca="true" dt2D="false" dtr="false" t="normal">'Макро'!Z$89</f>
        <v>0</v>
      </c>
      <c r="AI137" s="568" t="n">
        <f aca="false" ca="true" dt2D="false" dtr="false" t="normal">'Макро'!AA$89</f>
        <v>0</v>
      </c>
      <c r="AJ137" s="568" t="n">
        <f aca="false" ca="true" dt2D="false" dtr="false" t="normal">'Макро'!AB$89</f>
        <v>0</v>
      </c>
      <c r="AK137" s="568" t="n">
        <f aca="false" ca="true" dt2D="false" dtr="false" t="normal">'Макро'!AC$89</f>
        <v>0</v>
      </c>
      <c r="AL137" s="568" t="n">
        <f aca="false" ca="true" dt2D="false" dtr="false" t="normal">'Макро'!AD$89</f>
        <v>0</v>
      </c>
      <c r="AM137" s="568" t="n">
        <f aca="false" ca="true" dt2D="false" dtr="false" t="normal">'Макро'!AE$89</f>
        <v>0</v>
      </c>
      <c r="AN137" s="568" t="n">
        <f aca="false" ca="true" dt2D="false" dtr="false" t="normal">'Макро'!AF$89</f>
        <v>0</v>
      </c>
      <c r="AO137" s="568" t="n">
        <f aca="false" ca="true" dt2D="false" dtr="false" t="normal">'Макро'!AG$89</f>
        <v>0</v>
      </c>
      <c r="AP137" s="568" t="n">
        <f aca="false" ca="true" dt2D="false" dtr="false" t="normal">'Макро'!AH$89</f>
        <v>0</v>
      </c>
      <c r="AQ137" s="568" t="n">
        <f aca="false" ca="true" dt2D="false" dtr="false" t="normal">'Макро'!AI$89</f>
        <v>0</v>
      </c>
      <c r="AR137" s="568" t="n">
        <f aca="false" ca="true" dt2D="false" dtr="false" t="normal">'Макро'!AJ$89</f>
        <v>0</v>
      </c>
      <c r="AS137" s="568" t="n">
        <f aca="false" ca="true" dt2D="false" dtr="false" t="normal">'Макро'!AK$89</f>
        <v>0</v>
      </c>
      <c r="AT137" s="568" t="n">
        <f aca="false" ca="true" dt2D="false" dtr="false" t="normal">'Макро'!AL$89</f>
        <v>0</v>
      </c>
      <c r="AU137" s="568" t="n">
        <f aca="false" ca="true" dt2D="false" dtr="false" t="normal">'Макро'!AM$89</f>
        <v>0</v>
      </c>
      <c r="AV137" s="568" t="n">
        <f aca="false" ca="true" dt2D="false" dtr="false" t="normal">'Макро'!AN$89</f>
        <v>0</v>
      </c>
      <c r="AW137" s="568" t="n">
        <f aca="false" ca="true" dt2D="false" dtr="false" t="normal">'Макро'!AO$89</f>
        <v>0</v>
      </c>
      <c r="AX137" s="568" t="n">
        <f aca="false" ca="true" dt2D="false" dtr="false" t="normal">'Макро'!AP$89</f>
        <v>0</v>
      </c>
      <c r="AY137" s="568" t="n">
        <f aca="false" ca="true" dt2D="false" dtr="false" t="normal">'Макро'!AQ$89</f>
        <v>0</v>
      </c>
      <c r="AZ137" s="568" t="n">
        <f aca="false" ca="true" dt2D="false" dtr="false" t="normal">'Макро'!AR$89</f>
        <v>0</v>
      </c>
      <c r="BA137" s="568" t="n">
        <f aca="false" ca="true" dt2D="false" dtr="false" t="normal">'Макро'!AS$89</f>
        <v>0</v>
      </c>
      <c r="BB137" s="568" t="n">
        <f aca="false" ca="true" dt2D="false" dtr="false" t="normal">'Макро'!AT$89</f>
        <v>0</v>
      </c>
      <c r="BC137" s="568" t="n">
        <f aca="false" ca="true" dt2D="false" dtr="false" t="normal">'Макро'!AU$89</f>
        <v>0</v>
      </c>
      <c r="BD137" s="568" t="n">
        <f aca="false" ca="true" dt2D="false" dtr="false" t="normal">'Макро'!AV$89</f>
        <v>0</v>
      </c>
      <c r="BE137" s="568" t="n">
        <f aca="false" ca="true" dt2D="false" dtr="false" t="normal">'Макро'!AW$89</f>
        <v>0</v>
      </c>
      <c r="BF137" s="568" t="n">
        <f aca="false" ca="true" dt2D="false" dtr="false" t="normal">'Макро'!AX$89</f>
        <v>0</v>
      </c>
      <c r="BG137" s="568" t="n">
        <f aca="false" ca="true" dt2D="false" dtr="false" t="normal">'Макро'!AY$89</f>
        <v>0</v>
      </c>
      <c r="BH137" s="568" t="n">
        <f aca="false" ca="true" dt2D="false" dtr="false" t="normal">'Макро'!AZ$89</f>
        <v>0</v>
      </c>
      <c r="BI137" s="568" t="n">
        <f aca="false" ca="true" dt2D="false" dtr="false" t="normal">'Макро'!BA$89</f>
        <v>0</v>
      </c>
      <c r="BJ137" s="568" t="n">
        <f aca="false" ca="true" dt2D="false" dtr="false" t="normal">'Макро'!BB$89</f>
        <v>0</v>
      </c>
      <c r="BK137" s="568" t="n">
        <f aca="false" ca="true" dt2D="false" dtr="false" t="normal">'Макро'!BC$89</f>
        <v>0</v>
      </c>
      <c r="BL137" s="568" t="n">
        <f aca="false" ca="true" dt2D="false" dtr="false" t="normal">'Макро'!BD$89</f>
        <v>0</v>
      </c>
      <c r="BM137" s="568" t="n">
        <f aca="false" ca="true" dt2D="false" dtr="false" t="normal">'Макро'!BE$89</f>
        <v>0</v>
      </c>
      <c r="BN137" s="568" t="n">
        <f aca="false" ca="true" dt2D="false" dtr="false" t="normal">'Макро'!BF$89</f>
        <v>0</v>
      </c>
      <c r="BO137" s="568" t="n">
        <f aca="false" ca="true" dt2D="false" dtr="false" t="normal">'Макро'!BG$89</f>
        <v>0</v>
      </c>
      <c r="BP137" s="568" t="n">
        <f aca="false" ca="true" dt2D="false" dtr="false" t="normal">'Макро'!BH$89</f>
        <v>0</v>
      </c>
      <c r="BQ137" s="568" t="n">
        <f aca="false" ca="true" dt2D="false" dtr="false" t="normal">'Макро'!BI$89</f>
        <v>0</v>
      </c>
      <c r="BR137" s="568" t="n">
        <f aca="false" ca="true" dt2D="false" dtr="false" t="normal">'Макро'!BJ$89</f>
        <v>0</v>
      </c>
      <c r="BS137" s="568" t="n">
        <f aca="false" ca="true" dt2D="false" dtr="false" t="normal">'Макро'!BK$89</f>
        <v>0</v>
      </c>
      <c r="BT137" s="568" t="n">
        <f aca="false" ca="true" dt2D="false" dtr="false" t="normal">'Макро'!BL$89</f>
        <v>0</v>
      </c>
    </row>
    <row customFormat="true" customHeight="true" hidden="true" ht="14.4499998092651" outlineLevel="1" r="138" s="20">
      <c r="A138" s="482" t="s">
        <v>809</v>
      </c>
      <c r="B138" s="482" t="s">
        <v>810</v>
      </c>
      <c r="C138" s="706" t="s">
        <v>464</v>
      </c>
      <c r="D138" s="548" t="e">
        <f aca="false" ca="false" dt2D="false" dtr="false" t="normal">D137</f>
        <v>#N/A</v>
      </c>
      <c r="E138" s="548" t="e">
        <f aca="false" ca="false" dt2D="false" dtr="false" t="normal">E137</f>
        <v>#N/A</v>
      </c>
      <c r="F138" s="694" t="e">
        <f aca="false" ca="false" dt2D="false" dtr="false" t="normal">F137</f>
        <v>#N/A</v>
      </c>
      <c r="G138" s="694" t="n">
        <f aca="false" ca="false" dt2D="false" dtr="false" t="normal">G137</f>
        <v>0</v>
      </c>
      <c r="H138" s="695" t="n"/>
      <c r="I138" s="285" t="s">
        <v>845</v>
      </c>
      <c r="J138" s="707" t="s">
        <v>504</v>
      </c>
      <c r="K138" s="708" t="s">
        <v>846</v>
      </c>
      <c r="L138" s="235" t="n">
        <f aca="false" ca="true" dt2D="false" dtr="false" t="normal">SUM(M138:BT138)</f>
        <v>0</v>
      </c>
      <c r="M138" s="235" t="n">
        <f aca="false" ca="true" dt2D="false" dtr="false" t="normal">M136*M137*'Периоды'!L$42</f>
        <v>0</v>
      </c>
      <c r="N138" s="235" t="n">
        <f aca="false" ca="true" dt2D="false" dtr="false" t="normal">N136*N137*'Периоды'!M$42</f>
        <v>0</v>
      </c>
      <c r="O138" s="235" t="n">
        <f aca="false" ca="true" dt2D="false" dtr="false" t="normal">O136*O137*'Периоды'!N$42</f>
        <v>0</v>
      </c>
      <c r="P138" s="235" t="n">
        <f aca="false" ca="true" dt2D="false" dtr="false" t="normal">P136*P137*'Периоды'!O$42</f>
        <v>0</v>
      </c>
      <c r="Q138" s="235" t="n">
        <f aca="false" ca="true" dt2D="false" dtr="false" t="normal">Q136*Q137*'Периоды'!P$42</f>
        <v>0</v>
      </c>
      <c r="R138" s="235" t="n">
        <f aca="false" ca="true" dt2D="false" dtr="false" t="normal">R136*R137*'Периоды'!Q$42</f>
        <v>0</v>
      </c>
      <c r="S138" s="235" t="n">
        <f aca="false" ca="true" dt2D="false" dtr="false" t="normal">S136*S137*'Периоды'!R$42</f>
        <v>0</v>
      </c>
      <c r="T138" s="235" t="n">
        <f aca="false" ca="true" dt2D="false" dtr="false" t="normal">T136*T137*'Периоды'!S$42</f>
        <v>0</v>
      </c>
      <c r="U138" s="235" t="n">
        <f aca="false" ca="true" dt2D="false" dtr="false" t="normal">U136*U137*'Периоды'!T$42</f>
        <v>0</v>
      </c>
      <c r="V138" s="235" t="n">
        <f aca="false" ca="true" dt2D="false" dtr="false" t="normal">V136*V137*'Периоды'!U$42</f>
        <v>0</v>
      </c>
      <c r="W138" s="235" t="n">
        <f aca="false" ca="true" dt2D="false" dtr="false" t="normal">W136*W137*'Периоды'!V$42</f>
        <v>0</v>
      </c>
      <c r="X138" s="235" t="n">
        <f aca="false" ca="true" dt2D="false" dtr="false" t="normal">X136*X137*'Периоды'!W$42</f>
        <v>0</v>
      </c>
      <c r="Y138" s="235" t="n">
        <f aca="false" ca="true" dt2D="false" dtr="false" t="normal">Y136*Y137*'Периоды'!X$42</f>
        <v>0</v>
      </c>
      <c r="Z138" s="235" t="n">
        <f aca="false" ca="true" dt2D="false" dtr="false" t="normal">Z136*Z137*'Периоды'!Y$42</f>
        <v>0</v>
      </c>
      <c r="AA138" s="235" t="n">
        <f aca="false" ca="true" dt2D="false" dtr="false" t="normal">AA136*AA137*'Периоды'!Z$42</f>
        <v>0</v>
      </c>
      <c r="AB138" s="235" t="n">
        <f aca="false" ca="true" dt2D="false" dtr="false" t="normal">AB136*AB137*'Периоды'!AA$42</f>
        <v>0</v>
      </c>
      <c r="AC138" s="235" t="n">
        <f aca="false" ca="true" dt2D="false" dtr="false" t="normal">AC136*AC137*'Периоды'!AB$42</f>
        <v>0</v>
      </c>
      <c r="AD138" s="235" t="n">
        <f aca="false" ca="true" dt2D="false" dtr="false" t="normal">AD136*AD137*'Периоды'!AC$42</f>
        <v>0</v>
      </c>
      <c r="AE138" s="235" t="n">
        <f aca="false" ca="true" dt2D="false" dtr="false" t="normal">AE136*AE137*'Периоды'!AD$42</f>
        <v>0</v>
      </c>
      <c r="AF138" s="235" t="n">
        <f aca="false" ca="true" dt2D="false" dtr="false" t="normal">AF136*AF137*'Периоды'!AE$42</f>
        <v>0</v>
      </c>
      <c r="AG138" s="235" t="n">
        <f aca="false" ca="true" dt2D="false" dtr="false" t="normal">AG136*AG137*'Периоды'!AF$42</f>
        <v>0</v>
      </c>
      <c r="AH138" s="235" t="n">
        <f aca="false" ca="true" dt2D="false" dtr="false" t="normal">AH136*AH137*'Периоды'!AG$42</f>
        <v>0</v>
      </c>
      <c r="AI138" s="235" t="n">
        <f aca="false" ca="true" dt2D="false" dtr="false" t="normal">AI136*AI137*'Периоды'!AH$42</f>
        <v>0</v>
      </c>
      <c r="AJ138" s="235" t="n">
        <f aca="false" ca="true" dt2D="false" dtr="false" t="normal">AJ136*AJ137*'Периоды'!AI$42</f>
        <v>0</v>
      </c>
      <c r="AK138" s="235" t="n">
        <f aca="false" ca="true" dt2D="false" dtr="false" t="normal">AK136*AK137*'Периоды'!AJ$42</f>
        <v>0</v>
      </c>
      <c r="AL138" s="235" t="n">
        <f aca="false" ca="true" dt2D="false" dtr="false" t="normal">AL136*AL137*'Периоды'!AK$42</f>
        <v>0</v>
      </c>
      <c r="AM138" s="235" t="n">
        <f aca="false" ca="true" dt2D="false" dtr="false" t="normal">AM136*AM137*'Периоды'!AL$42</f>
        <v>0</v>
      </c>
      <c r="AN138" s="235" t="n">
        <f aca="false" ca="true" dt2D="false" dtr="false" t="normal">AN136*AN137*'Периоды'!AM$42</f>
        <v>0</v>
      </c>
      <c r="AO138" s="235" t="n">
        <f aca="false" ca="true" dt2D="false" dtr="false" t="normal">AO136*AO137*'Периоды'!AN$42</f>
        <v>0</v>
      </c>
      <c r="AP138" s="235" t="n">
        <f aca="false" ca="true" dt2D="false" dtr="false" t="normal">AP136*AP137*'Периоды'!AO$42</f>
        <v>0</v>
      </c>
      <c r="AQ138" s="235" t="n">
        <f aca="false" ca="true" dt2D="false" dtr="false" t="normal">AQ136*AQ137*'Периоды'!AP$42</f>
        <v>0</v>
      </c>
      <c r="AR138" s="235" t="n">
        <f aca="false" ca="true" dt2D="false" dtr="false" t="normal">AR136*AR137*'Периоды'!AQ$42</f>
        <v>0</v>
      </c>
      <c r="AS138" s="235" t="n">
        <f aca="false" ca="true" dt2D="false" dtr="false" t="normal">AS136*AS137*'Периоды'!AR$42</f>
        <v>0</v>
      </c>
      <c r="AT138" s="235" t="n">
        <f aca="false" ca="true" dt2D="false" dtr="false" t="normal">AT136*AT137*'Периоды'!AS$42</f>
        <v>0</v>
      </c>
      <c r="AU138" s="235" t="n">
        <f aca="false" ca="true" dt2D="false" dtr="false" t="normal">AU136*AU137*'Периоды'!AT$42</f>
        <v>0</v>
      </c>
      <c r="AV138" s="235" t="n">
        <f aca="false" ca="true" dt2D="false" dtr="false" t="normal">AV136*AV137*'Периоды'!AU$42</f>
        <v>0</v>
      </c>
      <c r="AW138" s="235" t="n">
        <f aca="false" ca="true" dt2D="false" dtr="false" t="normal">AW136*AW137*'Периоды'!AV$42</f>
        <v>0</v>
      </c>
      <c r="AX138" s="235" t="n">
        <f aca="false" ca="true" dt2D="false" dtr="false" t="normal">AX136*AX137*'Периоды'!AW$42</f>
        <v>0</v>
      </c>
      <c r="AY138" s="235" t="n">
        <f aca="false" ca="true" dt2D="false" dtr="false" t="normal">AY136*AY137*'Периоды'!AX$42</f>
        <v>0</v>
      </c>
      <c r="AZ138" s="235" t="n">
        <f aca="false" ca="true" dt2D="false" dtr="false" t="normal">AZ136*AZ137*'Периоды'!AY$42</f>
        <v>0</v>
      </c>
      <c r="BA138" s="235" t="n">
        <f aca="false" ca="true" dt2D="false" dtr="false" t="normal">BA136*BA137*'Периоды'!AZ$42</f>
        <v>0</v>
      </c>
      <c r="BB138" s="235" t="n">
        <f aca="false" ca="true" dt2D="false" dtr="false" t="normal">BB136*BB137*'Периоды'!BA$42</f>
        <v>0</v>
      </c>
      <c r="BC138" s="235" t="n">
        <f aca="false" ca="true" dt2D="false" dtr="false" t="normal">BC136*BC137*'Периоды'!BB$42</f>
        <v>0</v>
      </c>
      <c r="BD138" s="235" t="n">
        <f aca="false" ca="true" dt2D="false" dtr="false" t="normal">BD136*BD137*'Периоды'!BC$42</f>
        <v>0</v>
      </c>
      <c r="BE138" s="235" t="n">
        <f aca="false" ca="true" dt2D="false" dtr="false" t="normal">BE136*BE137*'Периоды'!BD$42</f>
        <v>0</v>
      </c>
      <c r="BF138" s="235" t="n">
        <f aca="false" ca="true" dt2D="false" dtr="false" t="normal">BF136*BF137*'Периоды'!BE$42</f>
        <v>0</v>
      </c>
      <c r="BG138" s="235" t="n">
        <f aca="false" ca="true" dt2D="false" dtr="false" t="normal">BG136*BG137*'Периоды'!BF$42</f>
        <v>0</v>
      </c>
      <c r="BH138" s="235" t="n">
        <f aca="false" ca="true" dt2D="false" dtr="false" t="normal">BH136*BH137*'Периоды'!BG$42</f>
        <v>0</v>
      </c>
      <c r="BI138" s="235" t="n">
        <f aca="false" ca="true" dt2D="false" dtr="false" t="normal">BI136*BI137*'Периоды'!BH$42</f>
        <v>0</v>
      </c>
      <c r="BJ138" s="235" t="n">
        <f aca="false" ca="true" dt2D="false" dtr="false" t="normal">BJ136*BJ137*'Периоды'!BI$42</f>
        <v>0</v>
      </c>
      <c r="BK138" s="235" t="n">
        <f aca="false" ca="true" dt2D="false" dtr="false" t="normal">BK136*BK137*'Периоды'!BJ$42</f>
        <v>0</v>
      </c>
      <c r="BL138" s="235" t="n">
        <f aca="false" ca="true" dt2D="false" dtr="false" t="normal">BL136*BL137*'Периоды'!BK$42</f>
        <v>0</v>
      </c>
      <c r="BM138" s="235" t="n">
        <f aca="false" ca="true" dt2D="false" dtr="false" t="normal">BM136*BM137*'Периоды'!BL$42</f>
        <v>0</v>
      </c>
      <c r="BN138" s="235" t="n">
        <f aca="false" ca="true" dt2D="false" dtr="false" t="normal">BN136*BN137*'Периоды'!BM$42</f>
        <v>0</v>
      </c>
      <c r="BO138" s="235" t="n">
        <f aca="false" ca="true" dt2D="false" dtr="false" t="normal">BO136*BO137*'Периоды'!BN$42</f>
        <v>0</v>
      </c>
      <c r="BP138" s="235" t="n">
        <f aca="false" ca="true" dt2D="false" dtr="false" t="normal">BP136*BP137*'Периоды'!BO$42</f>
        <v>0</v>
      </c>
      <c r="BQ138" s="235" t="n">
        <f aca="false" ca="true" dt2D="false" dtr="false" t="normal">BQ136*BQ137*'Периоды'!BP$42</f>
        <v>0</v>
      </c>
      <c r="BR138" s="235" t="n">
        <f aca="false" ca="true" dt2D="false" dtr="false" t="normal">BR136*BR137*'Периоды'!BQ$42</f>
        <v>0</v>
      </c>
      <c r="BS138" s="235" t="n">
        <f aca="false" ca="true" dt2D="false" dtr="false" t="normal">BS136*BS137*'Периоды'!BR$42</f>
        <v>0</v>
      </c>
      <c r="BT138" s="235" t="n">
        <f aca="false" ca="true" dt2D="false" dtr="false" t="normal">BT136*BT137*'Периоды'!BS$42</f>
        <v>0</v>
      </c>
    </row>
    <row customHeight="true" hidden="true" ht="14.4499998092651" outlineLevel="1" r="139">
      <c r="D139" s="548" t="e">
        <f aca="false" ca="false" dt2D="false" dtr="false" t="normal">D138</f>
        <v>#N/A</v>
      </c>
      <c r="E139" s="548" t="e">
        <f aca="false" ca="false" dt2D="false" dtr="false" t="normal">E138</f>
        <v>#N/A</v>
      </c>
      <c r="F139" s="694" t="e">
        <f aca="false" ca="false" dt2D="false" dtr="false" t="normal">F138</f>
        <v>#N/A</v>
      </c>
      <c r="G139" s="694" t="n">
        <f aca="false" ca="false" dt2D="false" dtr="false" t="normal">G138</f>
        <v>0</v>
      </c>
      <c r="H139" s="695" t="n"/>
      <c r="I139" s="16" t="n"/>
      <c r="L139" s="244" t="n"/>
      <c r="M139" s="244" t="n"/>
      <c r="N139" s="244" t="n"/>
      <c r="O139" s="244" t="n"/>
      <c r="P139" s="244" t="n"/>
      <c r="Q139" s="244" t="n"/>
      <c r="R139" s="244" t="n"/>
      <c r="S139" s="244" t="n"/>
      <c r="T139" s="244" t="n"/>
      <c r="U139" s="244" t="n"/>
      <c r="V139" s="244" t="n"/>
      <c r="W139" s="244" t="n"/>
      <c r="X139" s="244" t="n"/>
      <c r="Y139" s="244" t="n"/>
      <c r="Z139" s="244" t="n"/>
      <c r="AA139" s="244" t="n"/>
      <c r="AB139" s="244" t="n"/>
      <c r="AC139" s="244" t="n"/>
      <c r="AD139" s="244" t="n"/>
      <c r="AE139" s="244" t="n"/>
      <c r="AF139" s="244" t="n"/>
      <c r="AG139" s="244" t="n"/>
      <c r="AH139" s="244" t="n"/>
      <c r="AI139" s="244" t="n"/>
      <c r="AJ139" s="244" t="n"/>
      <c r="AK139" s="244" t="n"/>
      <c r="AL139" s="244" t="n"/>
      <c r="AM139" s="244" t="n"/>
      <c r="AN139" s="244" t="n"/>
      <c r="AO139" s="244" t="n"/>
      <c r="AP139" s="244" t="n"/>
      <c r="AQ139" s="244" t="n"/>
      <c r="AR139" s="244" t="n"/>
      <c r="AS139" s="244" t="n"/>
      <c r="AT139" s="244" t="n"/>
      <c r="AU139" s="244" t="n"/>
      <c r="AV139" s="244" t="n"/>
      <c r="AW139" s="244" t="n"/>
      <c r="AX139" s="244" t="n"/>
      <c r="AY139" s="244" t="n"/>
      <c r="AZ139" s="244" t="n"/>
      <c r="BA139" s="244" t="n"/>
      <c r="BB139" s="244" t="n"/>
      <c r="BC139" s="244" t="n"/>
      <c r="BD139" s="244" t="n"/>
      <c r="BE139" s="244" t="n"/>
      <c r="BF139" s="244" t="n"/>
      <c r="BG139" s="244" t="n"/>
      <c r="BH139" s="244" t="n"/>
      <c r="BI139" s="244" t="n"/>
      <c r="BJ139" s="244" t="n"/>
      <c r="BK139" s="244" t="n"/>
      <c r="BL139" s="244" t="n"/>
      <c r="BM139" s="244" t="n"/>
      <c r="BN139" s="244" t="n"/>
      <c r="BO139" s="244" t="n"/>
      <c r="BP139" s="244" t="n"/>
      <c r="BQ139" s="244" t="n"/>
      <c r="BR139" s="244" t="n"/>
      <c r="BS139" s="244" t="n"/>
      <c r="BT139" s="244" t="n"/>
    </row>
    <row customHeight="true" hidden="true" ht="14.4499998092651" outlineLevel="2" r="140">
      <c r="D140" s="548" t="e">
        <f aca="false" ca="false" dt2D="false" dtr="false" t="normal">D139</f>
        <v>#N/A</v>
      </c>
      <c r="E140" s="548" t="e">
        <f aca="false" ca="false" dt2D="false" dtr="false" t="normal">E139</f>
        <v>#N/A</v>
      </c>
      <c r="F140" s="694" t="e">
        <f aca="false" ca="false" dt2D="false" dtr="false" t="normal">F139</f>
        <v>#N/A</v>
      </c>
      <c r="G140" s="694" t="n">
        <f aca="false" ca="false" dt2D="false" dtr="false" t="normal">G139</f>
        <v>0</v>
      </c>
      <c r="H140" s="695" t="n"/>
      <c r="I140" s="288" t="s">
        <v>847</v>
      </c>
      <c r="K140" s="701" t="n"/>
      <c r="L140" s="700" t="s">
        <v>848</v>
      </c>
      <c r="M140" s="568" t="n">
        <f aca="false" ca="false" dt2D="false" dtr="false" t="normal">K140</f>
        <v>0</v>
      </c>
      <c r="N140" s="568" t="n">
        <f aca="false" ca="false" dt2D="false" dtr="false" t="normal">M140</f>
        <v>0</v>
      </c>
      <c r="O140" s="568" t="n">
        <f aca="false" ca="false" dt2D="false" dtr="false" t="normal">N140</f>
        <v>0</v>
      </c>
      <c r="P140" s="568" t="n">
        <f aca="false" ca="false" dt2D="false" dtr="false" t="normal">O140</f>
        <v>0</v>
      </c>
      <c r="Q140" s="568" t="n">
        <f aca="false" ca="false" dt2D="false" dtr="false" t="normal">P140</f>
        <v>0</v>
      </c>
      <c r="R140" s="568" t="n">
        <f aca="false" ca="false" dt2D="false" dtr="false" t="normal">Q140</f>
        <v>0</v>
      </c>
      <c r="S140" s="568" t="n">
        <f aca="false" ca="false" dt2D="false" dtr="false" t="normal">R140</f>
        <v>0</v>
      </c>
      <c r="T140" s="568" t="n">
        <f aca="false" ca="false" dt2D="false" dtr="false" t="normal">S140</f>
        <v>0</v>
      </c>
      <c r="U140" s="568" t="n">
        <f aca="false" ca="false" dt2D="false" dtr="false" t="normal">T140</f>
        <v>0</v>
      </c>
      <c r="V140" s="568" t="n">
        <f aca="false" ca="false" dt2D="false" dtr="false" t="normal">U140</f>
        <v>0</v>
      </c>
      <c r="W140" s="568" t="n">
        <f aca="false" ca="false" dt2D="false" dtr="false" t="normal">V140</f>
        <v>0</v>
      </c>
      <c r="X140" s="568" t="n">
        <f aca="false" ca="false" dt2D="false" dtr="false" t="normal">W140</f>
        <v>0</v>
      </c>
      <c r="Y140" s="568" t="n">
        <f aca="false" ca="false" dt2D="false" dtr="false" t="normal">X140</f>
        <v>0</v>
      </c>
      <c r="Z140" s="568" t="n">
        <f aca="false" ca="false" dt2D="false" dtr="false" t="normal">Y140</f>
        <v>0</v>
      </c>
      <c r="AA140" s="568" t="n">
        <f aca="false" ca="false" dt2D="false" dtr="false" t="normal">Z140</f>
        <v>0</v>
      </c>
      <c r="AB140" s="568" t="n">
        <f aca="false" ca="false" dt2D="false" dtr="false" t="normal">AA140</f>
        <v>0</v>
      </c>
      <c r="AC140" s="568" t="n">
        <f aca="false" ca="false" dt2D="false" dtr="false" t="normal">AB140</f>
        <v>0</v>
      </c>
      <c r="AD140" s="568" t="n">
        <f aca="false" ca="false" dt2D="false" dtr="false" t="normal">AC140</f>
        <v>0</v>
      </c>
      <c r="AE140" s="568" t="n">
        <f aca="false" ca="false" dt2D="false" dtr="false" t="normal">AD140</f>
        <v>0</v>
      </c>
      <c r="AF140" s="568" t="n">
        <f aca="false" ca="false" dt2D="false" dtr="false" t="normal">AE140</f>
        <v>0</v>
      </c>
      <c r="AG140" s="568" t="n">
        <f aca="false" ca="false" dt2D="false" dtr="false" t="normal">AF140</f>
        <v>0</v>
      </c>
      <c r="AH140" s="568" t="n">
        <f aca="false" ca="false" dt2D="false" dtr="false" t="normal">AG140</f>
        <v>0</v>
      </c>
      <c r="AI140" s="568" t="n">
        <f aca="false" ca="false" dt2D="false" dtr="false" t="normal">AH140</f>
        <v>0</v>
      </c>
      <c r="AJ140" s="568" t="n">
        <f aca="false" ca="false" dt2D="false" dtr="false" t="normal">AI140</f>
        <v>0</v>
      </c>
      <c r="AK140" s="568" t="n">
        <f aca="false" ca="false" dt2D="false" dtr="false" t="normal">AJ140</f>
        <v>0</v>
      </c>
      <c r="AL140" s="568" t="n">
        <f aca="false" ca="false" dt2D="false" dtr="false" t="normal">AK140</f>
        <v>0</v>
      </c>
      <c r="AM140" s="568" t="n">
        <f aca="false" ca="false" dt2D="false" dtr="false" t="normal">AL140</f>
        <v>0</v>
      </c>
      <c r="AN140" s="568" t="n">
        <f aca="false" ca="false" dt2D="false" dtr="false" t="normal">AM140</f>
        <v>0</v>
      </c>
      <c r="AO140" s="568" t="n">
        <f aca="false" ca="false" dt2D="false" dtr="false" t="normal">AN140</f>
        <v>0</v>
      </c>
      <c r="AP140" s="568" t="n">
        <f aca="false" ca="false" dt2D="false" dtr="false" t="normal">AO140</f>
        <v>0</v>
      </c>
      <c r="AQ140" s="568" t="n">
        <f aca="false" ca="false" dt2D="false" dtr="false" t="normal">AP140</f>
        <v>0</v>
      </c>
      <c r="AR140" s="568" t="n">
        <f aca="false" ca="false" dt2D="false" dtr="false" t="normal">AQ140</f>
        <v>0</v>
      </c>
      <c r="AS140" s="568" t="n">
        <f aca="false" ca="false" dt2D="false" dtr="false" t="normal">AR140</f>
        <v>0</v>
      </c>
      <c r="AT140" s="568" t="n">
        <f aca="false" ca="false" dt2D="false" dtr="false" t="normal">AS140</f>
        <v>0</v>
      </c>
      <c r="AU140" s="568" t="n">
        <f aca="false" ca="false" dt2D="false" dtr="false" t="normal">AT140</f>
        <v>0</v>
      </c>
      <c r="AV140" s="568" t="n">
        <f aca="false" ca="false" dt2D="false" dtr="false" t="normal">AU140</f>
        <v>0</v>
      </c>
      <c r="AW140" s="568" t="n">
        <f aca="false" ca="false" dt2D="false" dtr="false" t="normal">AV140</f>
        <v>0</v>
      </c>
      <c r="AX140" s="568" t="n">
        <f aca="false" ca="false" dt2D="false" dtr="false" t="normal">AW140</f>
        <v>0</v>
      </c>
      <c r="AY140" s="568" t="n">
        <f aca="false" ca="false" dt2D="false" dtr="false" t="normal">AX140</f>
        <v>0</v>
      </c>
      <c r="AZ140" s="568" t="n">
        <f aca="false" ca="false" dt2D="false" dtr="false" t="normal">AY140</f>
        <v>0</v>
      </c>
      <c r="BA140" s="568" t="n">
        <f aca="false" ca="false" dt2D="false" dtr="false" t="normal">AZ140</f>
        <v>0</v>
      </c>
      <c r="BB140" s="568" t="n">
        <f aca="false" ca="false" dt2D="false" dtr="false" t="normal">BA140</f>
        <v>0</v>
      </c>
      <c r="BC140" s="568" t="n">
        <f aca="false" ca="false" dt2D="false" dtr="false" t="normal">BB140</f>
        <v>0</v>
      </c>
      <c r="BD140" s="568" t="n">
        <f aca="false" ca="false" dt2D="false" dtr="false" t="normal">BC140</f>
        <v>0</v>
      </c>
      <c r="BE140" s="568" t="n">
        <f aca="false" ca="false" dt2D="false" dtr="false" t="normal">BD140</f>
        <v>0</v>
      </c>
      <c r="BF140" s="568" t="n">
        <f aca="false" ca="false" dt2D="false" dtr="false" t="normal">BE140</f>
        <v>0</v>
      </c>
      <c r="BG140" s="568" t="n">
        <f aca="false" ca="false" dt2D="false" dtr="false" t="normal">BF140</f>
        <v>0</v>
      </c>
      <c r="BH140" s="568" t="n">
        <f aca="false" ca="false" dt2D="false" dtr="false" t="normal">BG140</f>
        <v>0</v>
      </c>
      <c r="BI140" s="568" t="n">
        <f aca="false" ca="false" dt2D="false" dtr="false" t="normal">BH140</f>
        <v>0</v>
      </c>
      <c r="BJ140" s="568" t="n">
        <f aca="false" ca="false" dt2D="false" dtr="false" t="normal">BI140</f>
        <v>0</v>
      </c>
      <c r="BK140" s="568" t="n">
        <f aca="false" ca="false" dt2D="false" dtr="false" t="normal">BJ140</f>
        <v>0</v>
      </c>
      <c r="BL140" s="568" t="n">
        <f aca="false" ca="false" dt2D="false" dtr="false" t="normal">BK140</f>
        <v>0</v>
      </c>
      <c r="BM140" s="568" t="n">
        <f aca="false" ca="false" dt2D="false" dtr="false" t="normal">BL140</f>
        <v>0</v>
      </c>
      <c r="BN140" s="568" t="n">
        <f aca="false" ca="false" dt2D="false" dtr="false" t="normal">BM140</f>
        <v>0</v>
      </c>
      <c r="BO140" s="568" t="n">
        <f aca="false" ca="false" dt2D="false" dtr="false" t="normal">BN140</f>
        <v>0</v>
      </c>
      <c r="BP140" s="568" t="n">
        <f aca="false" ca="false" dt2D="false" dtr="false" t="normal">BO140</f>
        <v>0</v>
      </c>
      <c r="BQ140" s="568" t="n">
        <f aca="false" ca="false" dt2D="false" dtr="false" t="normal">BP140</f>
        <v>0</v>
      </c>
      <c r="BR140" s="568" t="n">
        <f aca="false" ca="false" dt2D="false" dtr="false" t="normal">BQ140</f>
        <v>0</v>
      </c>
      <c r="BS140" s="568" t="n">
        <f aca="false" ca="false" dt2D="false" dtr="false" t="normal">BR140</f>
        <v>0</v>
      </c>
      <c r="BT140" s="568" t="n">
        <f aca="false" ca="false" dt2D="false" dtr="false" t="normal">BS140</f>
        <v>0</v>
      </c>
    </row>
    <row customHeight="true" hidden="true" ht="14.4499998092651" outlineLevel="2" r="141">
      <c r="D141" s="548" t="e">
        <f aca="false" ca="false" dt2D="false" dtr="false" t="normal">D140</f>
        <v>#N/A</v>
      </c>
      <c r="E141" s="548" t="e">
        <f aca="false" ca="false" dt2D="false" dtr="false" t="normal">E140</f>
        <v>#N/A</v>
      </c>
      <c r="F141" s="694" t="e">
        <f aca="false" ca="false" dt2D="false" dtr="false" t="normal">F140</f>
        <v>#N/A</v>
      </c>
      <c r="G141" s="694" t="n">
        <f aca="false" ca="false" dt2D="false" dtr="false" t="normal">G140</f>
        <v>0</v>
      </c>
      <c r="H141" s="695" t="n"/>
      <c r="I141" s="288" t="s">
        <v>849</v>
      </c>
      <c r="K141" s="701" t="n"/>
      <c r="L141" s="700" t="s">
        <v>850</v>
      </c>
      <c r="M141" s="568" t="n">
        <f aca="false" ca="false" dt2D="false" dtr="false" t="normal">$K141*'Макро'!E$56</f>
        <v>0</v>
      </c>
      <c r="N141" s="568" t="n">
        <f aca="false" ca="true" dt2D="false" dtr="false" t="normal">$K141*'Макро'!F$56</f>
        <v>0</v>
      </c>
      <c r="O141" s="568" t="n">
        <f aca="false" ca="true" dt2D="false" dtr="false" t="normal">$K141*'Макро'!G$56</f>
        <v>0</v>
      </c>
      <c r="P141" s="568" t="n">
        <f aca="false" ca="true" dt2D="false" dtr="false" t="normal">$K141*'Макро'!H$56</f>
        <v>0</v>
      </c>
      <c r="Q141" s="568" t="n">
        <f aca="false" ca="true" dt2D="false" dtr="false" t="normal">$K141*'Макро'!I$56</f>
        <v>0</v>
      </c>
      <c r="R141" s="568" t="n">
        <f aca="false" ca="true" dt2D="false" dtr="false" t="normal">$K141*'Макро'!J$56</f>
        <v>0</v>
      </c>
      <c r="S141" s="568" t="n">
        <f aca="false" ca="true" dt2D="false" dtr="false" t="normal">$K141*'Макро'!K$56</f>
        <v>0</v>
      </c>
      <c r="T141" s="568" t="n">
        <f aca="false" ca="true" dt2D="false" dtr="false" t="normal">$K141*'Макро'!L$56</f>
        <v>0</v>
      </c>
      <c r="U141" s="568" t="n">
        <f aca="false" ca="true" dt2D="false" dtr="false" t="normal">$K141*'Макро'!M$56</f>
        <v>0</v>
      </c>
      <c r="V141" s="568" t="n">
        <f aca="false" ca="true" dt2D="false" dtr="false" t="normal">$K141*'Макро'!N$56</f>
        <v>0</v>
      </c>
      <c r="W141" s="568" t="n">
        <f aca="false" ca="true" dt2D="false" dtr="false" t="normal">$K141*'Макро'!O$56</f>
        <v>0</v>
      </c>
      <c r="X141" s="568" t="n">
        <f aca="false" ca="true" dt2D="false" dtr="false" t="normal">$K141*'Макро'!P$56</f>
        <v>0</v>
      </c>
      <c r="Y141" s="568" t="n">
        <f aca="false" ca="true" dt2D="false" dtr="false" t="normal">$K141*'Макро'!Q$56</f>
        <v>0</v>
      </c>
      <c r="Z141" s="568" t="n">
        <f aca="false" ca="true" dt2D="false" dtr="false" t="normal">$K141*'Макро'!R$56</f>
        <v>0</v>
      </c>
      <c r="AA141" s="568" t="n">
        <f aca="false" ca="true" dt2D="false" dtr="false" t="normal">$K141*'Макро'!S$56</f>
        <v>0</v>
      </c>
      <c r="AB141" s="568" t="n">
        <f aca="false" ca="true" dt2D="false" dtr="false" t="normal">$K141*'Макро'!T$56</f>
        <v>0</v>
      </c>
      <c r="AC141" s="568" t="n">
        <f aca="false" ca="true" dt2D="false" dtr="false" t="normal">$K141*'Макро'!U$56</f>
        <v>0</v>
      </c>
      <c r="AD141" s="568" t="n">
        <f aca="false" ca="true" dt2D="false" dtr="false" t="normal">$K141*'Макро'!V$56</f>
        <v>0</v>
      </c>
      <c r="AE141" s="568" t="n">
        <f aca="false" ca="true" dt2D="false" dtr="false" t="normal">$K141*'Макро'!W$56</f>
        <v>0</v>
      </c>
      <c r="AF141" s="568" t="n">
        <f aca="false" ca="true" dt2D="false" dtr="false" t="normal">$K141*'Макро'!X$56</f>
        <v>0</v>
      </c>
      <c r="AG141" s="568" t="n">
        <f aca="false" ca="true" dt2D="false" dtr="false" t="normal">$K141*'Макро'!Y$56</f>
        <v>0</v>
      </c>
      <c r="AH141" s="568" t="n">
        <f aca="false" ca="true" dt2D="false" dtr="false" t="normal">$K141*'Макро'!Z$56</f>
        <v>0</v>
      </c>
      <c r="AI141" s="568" t="n">
        <f aca="false" ca="true" dt2D="false" dtr="false" t="normal">$K141*'Макро'!AA$56</f>
        <v>0</v>
      </c>
      <c r="AJ141" s="568" t="n">
        <f aca="false" ca="true" dt2D="false" dtr="false" t="normal">$K141*'Макро'!AB$56</f>
        <v>0</v>
      </c>
      <c r="AK141" s="568" t="n">
        <f aca="false" ca="true" dt2D="false" dtr="false" t="normal">$K141*'Макро'!AC$56</f>
        <v>0</v>
      </c>
      <c r="AL141" s="568" t="n">
        <f aca="false" ca="true" dt2D="false" dtr="false" t="normal">$K141*'Макро'!AD$56</f>
        <v>0</v>
      </c>
      <c r="AM141" s="568" t="n">
        <f aca="false" ca="true" dt2D="false" dtr="false" t="normal">$K141*'Макро'!AE$56</f>
        <v>0</v>
      </c>
      <c r="AN141" s="568" t="n">
        <f aca="false" ca="true" dt2D="false" dtr="false" t="normal">$K141*'Макро'!AF$56</f>
        <v>0</v>
      </c>
      <c r="AO141" s="568" t="n">
        <f aca="false" ca="true" dt2D="false" dtr="false" t="normal">$K141*'Макро'!AG$56</f>
        <v>0</v>
      </c>
      <c r="AP141" s="568" t="n">
        <f aca="false" ca="true" dt2D="false" dtr="false" t="normal">$K141*'Макро'!AH$56</f>
        <v>0</v>
      </c>
      <c r="AQ141" s="568" t="n">
        <f aca="false" ca="true" dt2D="false" dtr="false" t="normal">$K141*'Макро'!AI$56</f>
        <v>0</v>
      </c>
      <c r="AR141" s="568" t="n">
        <f aca="false" ca="true" dt2D="false" dtr="false" t="normal">$K141*'Макро'!AJ$56</f>
        <v>0</v>
      </c>
      <c r="AS141" s="568" t="n">
        <f aca="false" ca="true" dt2D="false" dtr="false" t="normal">$K141*'Макро'!AK$56</f>
        <v>0</v>
      </c>
      <c r="AT141" s="568" t="n">
        <f aca="false" ca="true" dt2D="false" dtr="false" t="normal">$K141*'Макро'!AL$56</f>
        <v>0</v>
      </c>
      <c r="AU141" s="568" t="n">
        <f aca="false" ca="true" dt2D="false" dtr="false" t="normal">$K141*'Макро'!AM$56</f>
        <v>0</v>
      </c>
      <c r="AV141" s="568" t="n">
        <f aca="false" ca="true" dt2D="false" dtr="false" t="normal">$K141*'Макро'!AN$56</f>
        <v>0</v>
      </c>
      <c r="AW141" s="568" t="n">
        <f aca="false" ca="true" dt2D="false" dtr="false" t="normal">$K141*'Макро'!AO$56</f>
        <v>0</v>
      </c>
      <c r="AX141" s="568" t="n">
        <f aca="false" ca="true" dt2D="false" dtr="false" t="normal">$K141*'Макро'!AP$56</f>
        <v>0</v>
      </c>
      <c r="AY141" s="568" t="n">
        <f aca="false" ca="true" dt2D="false" dtr="false" t="normal">$K141*'Макро'!AQ$56</f>
        <v>0</v>
      </c>
      <c r="AZ141" s="568" t="n">
        <f aca="false" ca="true" dt2D="false" dtr="false" t="normal">$K141*'Макро'!AR$56</f>
        <v>0</v>
      </c>
      <c r="BA141" s="568" t="n">
        <f aca="false" ca="true" dt2D="false" dtr="false" t="normal">$K141*'Макро'!AS$56</f>
        <v>0</v>
      </c>
      <c r="BB141" s="568" t="n">
        <f aca="false" ca="true" dt2D="false" dtr="false" t="normal">$K141*'Макро'!AT$56</f>
        <v>0</v>
      </c>
      <c r="BC141" s="568" t="n">
        <f aca="false" ca="true" dt2D="false" dtr="false" t="normal">$K141*'Макро'!AU$56</f>
        <v>0</v>
      </c>
      <c r="BD141" s="568" t="n">
        <f aca="false" ca="true" dt2D="false" dtr="false" t="normal">$K141*'Макро'!AV$56</f>
        <v>0</v>
      </c>
      <c r="BE141" s="568" t="n">
        <f aca="false" ca="true" dt2D="false" dtr="false" t="normal">$K141*'Макро'!AW$56</f>
        <v>0</v>
      </c>
      <c r="BF141" s="568" t="n">
        <f aca="false" ca="true" dt2D="false" dtr="false" t="normal">$K141*'Макро'!AX$56</f>
        <v>0</v>
      </c>
      <c r="BG141" s="568" t="n">
        <f aca="false" ca="true" dt2D="false" dtr="false" t="normal">$K141*'Макро'!AY$56</f>
        <v>0</v>
      </c>
      <c r="BH141" s="568" t="n">
        <f aca="false" ca="true" dt2D="false" dtr="false" t="normal">$K141*'Макро'!AZ$56</f>
        <v>0</v>
      </c>
      <c r="BI141" s="568" t="n">
        <f aca="false" ca="true" dt2D="false" dtr="false" t="normal">$K141*'Макро'!BA$56</f>
        <v>0</v>
      </c>
      <c r="BJ141" s="568" t="n">
        <f aca="false" ca="true" dt2D="false" dtr="false" t="normal">$K141*'Макро'!BB$56</f>
        <v>0</v>
      </c>
      <c r="BK141" s="568" t="n">
        <f aca="false" ca="true" dt2D="false" dtr="false" t="normal">$K141*'Макро'!BC$56</f>
        <v>0</v>
      </c>
      <c r="BL141" s="568" t="n">
        <f aca="false" ca="true" dt2D="false" dtr="false" t="normal">$K141*'Макро'!BD$56</f>
        <v>0</v>
      </c>
      <c r="BM141" s="568" t="n">
        <f aca="false" ca="true" dt2D="false" dtr="false" t="normal">$K141*'Макро'!BE$56</f>
        <v>0</v>
      </c>
      <c r="BN141" s="568" t="n">
        <f aca="false" ca="true" dt2D="false" dtr="false" t="normal">$K141*'Макро'!BF$56</f>
        <v>0</v>
      </c>
      <c r="BO141" s="568" t="n">
        <f aca="false" ca="true" dt2D="false" dtr="false" t="normal">$K141*'Макро'!BG$56</f>
        <v>0</v>
      </c>
      <c r="BP141" s="568" t="n">
        <f aca="false" ca="true" dt2D="false" dtr="false" t="normal">$K141*'Макро'!BH$56</f>
        <v>0</v>
      </c>
      <c r="BQ141" s="568" t="n">
        <f aca="false" ca="true" dt2D="false" dtr="false" t="normal">$K141*'Макро'!BI$56</f>
        <v>0</v>
      </c>
      <c r="BR141" s="568" t="n">
        <f aca="false" ca="true" dt2D="false" dtr="false" t="normal">$K141*'Макро'!BJ$56</f>
        <v>0</v>
      </c>
      <c r="BS141" s="568" t="n">
        <f aca="false" ca="true" dt2D="false" dtr="false" t="normal">$K141*'Макро'!BK$56</f>
        <v>0</v>
      </c>
      <c r="BT141" s="568" t="n">
        <f aca="false" ca="true" dt2D="false" dtr="false" t="normal">$K141*'Макро'!BL$56</f>
        <v>0</v>
      </c>
    </row>
    <row customFormat="true" customHeight="true" hidden="true" ht="14.4499998092651" outlineLevel="1" r="142" s="20">
      <c r="A142" s="482" t="s">
        <v>809</v>
      </c>
      <c r="B142" s="482" t="s">
        <v>810</v>
      </c>
      <c r="C142" s="706" t="s">
        <v>465</v>
      </c>
      <c r="D142" s="548" t="e">
        <f aca="false" ca="false" dt2D="false" dtr="false" t="normal">D141</f>
        <v>#N/A</v>
      </c>
      <c r="E142" s="548" t="e">
        <f aca="false" ca="false" dt2D="false" dtr="false" t="normal">E141</f>
        <v>#N/A</v>
      </c>
      <c r="F142" s="694" t="e">
        <f aca="false" ca="false" dt2D="false" dtr="false" t="normal">F141</f>
        <v>#N/A</v>
      </c>
      <c r="G142" s="694" t="n">
        <f aca="false" ca="false" dt2D="false" dtr="false" t="normal">G141</f>
        <v>0</v>
      </c>
      <c r="H142" s="695" t="n"/>
      <c r="I142" s="285" t="s">
        <v>851</v>
      </c>
      <c r="J142" s="252" t="n"/>
      <c r="K142" s="252" t="n"/>
      <c r="L142" s="235" t="n">
        <f aca="false" ca="true" dt2D="false" dtr="false" t="normal">SUM(M142:BT142)</f>
        <v>0</v>
      </c>
      <c r="M142" s="235" t="n">
        <f aca="false" ca="false" dt2D="false" dtr="false" t="normal">M140*M141*'Периоды'!L$42</f>
        <v>0</v>
      </c>
      <c r="N142" s="235" t="n">
        <f aca="false" ca="true" dt2D="false" dtr="false" t="normal">N140*N141*'Периоды'!M$42</f>
        <v>0</v>
      </c>
      <c r="O142" s="235" t="n">
        <f aca="false" ca="true" dt2D="false" dtr="false" t="normal">O140*O141*'Периоды'!N$42</f>
        <v>0</v>
      </c>
      <c r="P142" s="235" t="n">
        <f aca="false" ca="true" dt2D="false" dtr="false" t="normal">P140*P141*'Периоды'!O$42</f>
        <v>0</v>
      </c>
      <c r="Q142" s="235" t="n">
        <f aca="false" ca="true" dt2D="false" dtr="false" t="normal">Q140*Q141*'Периоды'!P$42</f>
        <v>0</v>
      </c>
      <c r="R142" s="235" t="n">
        <f aca="false" ca="true" dt2D="false" dtr="false" t="normal">R140*R141*'Периоды'!Q$42</f>
        <v>0</v>
      </c>
      <c r="S142" s="235" t="n">
        <f aca="false" ca="true" dt2D="false" dtr="false" t="normal">S140*S141*'Периоды'!R$42</f>
        <v>0</v>
      </c>
      <c r="T142" s="235" t="n">
        <f aca="false" ca="true" dt2D="false" dtr="false" t="normal">T140*T141*'Периоды'!S$42</f>
        <v>0</v>
      </c>
      <c r="U142" s="235" t="n">
        <f aca="false" ca="true" dt2D="false" dtr="false" t="normal">U140*U141*'Периоды'!T$42</f>
        <v>0</v>
      </c>
      <c r="V142" s="235" t="n">
        <f aca="false" ca="true" dt2D="false" dtr="false" t="normal">V140*V141*'Периоды'!U$42</f>
        <v>0</v>
      </c>
      <c r="W142" s="235" t="n">
        <f aca="false" ca="true" dt2D="false" dtr="false" t="normal">W140*W141*'Периоды'!V$42</f>
        <v>0</v>
      </c>
      <c r="X142" s="235" t="n">
        <f aca="false" ca="true" dt2D="false" dtr="false" t="normal">X140*X141*'Периоды'!W$42</f>
        <v>0</v>
      </c>
      <c r="Y142" s="235" t="n">
        <f aca="false" ca="true" dt2D="false" dtr="false" t="normal">Y140*Y141*'Периоды'!X$42</f>
        <v>0</v>
      </c>
      <c r="Z142" s="235" t="n">
        <f aca="false" ca="true" dt2D="false" dtr="false" t="normal">Z140*Z141*'Периоды'!Y$42</f>
        <v>0</v>
      </c>
      <c r="AA142" s="235" t="n">
        <f aca="false" ca="true" dt2D="false" dtr="false" t="normal">AA140*AA141*'Периоды'!Z$42</f>
        <v>0</v>
      </c>
      <c r="AB142" s="235" t="n">
        <f aca="false" ca="true" dt2D="false" dtr="false" t="normal">AB140*AB141*'Периоды'!AA$42</f>
        <v>0</v>
      </c>
      <c r="AC142" s="235" t="n">
        <f aca="false" ca="true" dt2D="false" dtr="false" t="normal">AC140*AC141*'Периоды'!AB$42</f>
        <v>0</v>
      </c>
      <c r="AD142" s="235" t="n">
        <f aca="false" ca="true" dt2D="false" dtr="false" t="normal">AD140*AD141*'Периоды'!AC$42</f>
        <v>0</v>
      </c>
      <c r="AE142" s="235" t="n">
        <f aca="false" ca="true" dt2D="false" dtr="false" t="normal">AE140*AE141*'Периоды'!AD$42</f>
        <v>0</v>
      </c>
      <c r="AF142" s="235" t="n">
        <f aca="false" ca="true" dt2D="false" dtr="false" t="normal">AF140*AF141*'Периоды'!AE$42</f>
        <v>0</v>
      </c>
      <c r="AG142" s="235" t="n">
        <f aca="false" ca="true" dt2D="false" dtr="false" t="normal">AG140*AG141*'Периоды'!AF$42</f>
        <v>0</v>
      </c>
      <c r="AH142" s="235" t="n">
        <f aca="false" ca="true" dt2D="false" dtr="false" t="normal">AH140*AH141*'Периоды'!AG$42</f>
        <v>0</v>
      </c>
      <c r="AI142" s="235" t="n">
        <f aca="false" ca="true" dt2D="false" dtr="false" t="normal">AI140*AI141*'Периоды'!AH$42</f>
        <v>0</v>
      </c>
      <c r="AJ142" s="235" t="n">
        <f aca="false" ca="true" dt2D="false" dtr="false" t="normal">AJ140*AJ141*'Периоды'!AI$42</f>
        <v>0</v>
      </c>
      <c r="AK142" s="235" t="n">
        <f aca="false" ca="true" dt2D="false" dtr="false" t="normal">AK140*AK141*'Периоды'!AJ$42</f>
        <v>0</v>
      </c>
      <c r="AL142" s="235" t="n">
        <f aca="false" ca="true" dt2D="false" dtr="false" t="normal">AL140*AL141*'Периоды'!AK$42</f>
        <v>0</v>
      </c>
      <c r="AM142" s="235" t="n">
        <f aca="false" ca="true" dt2D="false" dtr="false" t="normal">AM140*AM141*'Периоды'!AL$42</f>
        <v>0</v>
      </c>
      <c r="AN142" s="235" t="n">
        <f aca="false" ca="true" dt2D="false" dtr="false" t="normal">AN140*AN141*'Периоды'!AM$42</f>
        <v>0</v>
      </c>
      <c r="AO142" s="235" t="n">
        <f aca="false" ca="true" dt2D="false" dtr="false" t="normal">AO140*AO141*'Периоды'!AN$42</f>
        <v>0</v>
      </c>
      <c r="AP142" s="235" t="n">
        <f aca="false" ca="true" dt2D="false" dtr="false" t="normal">AP140*AP141*'Периоды'!AO$42</f>
        <v>0</v>
      </c>
      <c r="AQ142" s="235" t="n">
        <f aca="false" ca="true" dt2D="false" dtr="false" t="normal">AQ140*AQ141*'Периоды'!AP$42</f>
        <v>0</v>
      </c>
      <c r="AR142" s="235" t="n">
        <f aca="false" ca="true" dt2D="false" dtr="false" t="normal">AR140*AR141*'Периоды'!AQ$42</f>
        <v>0</v>
      </c>
      <c r="AS142" s="235" t="n">
        <f aca="false" ca="true" dt2D="false" dtr="false" t="normal">AS140*AS141*'Периоды'!AR$42</f>
        <v>0</v>
      </c>
      <c r="AT142" s="235" t="n">
        <f aca="false" ca="true" dt2D="false" dtr="false" t="normal">AT140*AT141*'Периоды'!AS$42</f>
        <v>0</v>
      </c>
      <c r="AU142" s="235" t="n">
        <f aca="false" ca="true" dt2D="false" dtr="false" t="normal">AU140*AU141*'Периоды'!AT$42</f>
        <v>0</v>
      </c>
      <c r="AV142" s="235" t="n">
        <f aca="false" ca="true" dt2D="false" dtr="false" t="normal">AV140*AV141*'Периоды'!AU$42</f>
        <v>0</v>
      </c>
      <c r="AW142" s="235" t="n">
        <f aca="false" ca="true" dt2D="false" dtr="false" t="normal">AW140*AW141*'Периоды'!AV$42</f>
        <v>0</v>
      </c>
      <c r="AX142" s="235" t="n">
        <f aca="false" ca="true" dt2D="false" dtr="false" t="normal">AX140*AX141*'Периоды'!AW$42</f>
        <v>0</v>
      </c>
      <c r="AY142" s="235" t="n">
        <f aca="false" ca="true" dt2D="false" dtr="false" t="normal">AY140*AY141*'Периоды'!AX$42</f>
        <v>0</v>
      </c>
      <c r="AZ142" s="235" t="n">
        <f aca="false" ca="true" dt2D="false" dtr="false" t="normal">AZ140*AZ141*'Периоды'!AY$42</f>
        <v>0</v>
      </c>
      <c r="BA142" s="235" t="n">
        <f aca="false" ca="true" dt2D="false" dtr="false" t="normal">BA140*BA141*'Периоды'!AZ$42</f>
        <v>0</v>
      </c>
      <c r="BB142" s="235" t="n">
        <f aca="false" ca="true" dt2D="false" dtr="false" t="normal">BB140*BB141*'Периоды'!BA$42</f>
        <v>0</v>
      </c>
      <c r="BC142" s="235" t="n">
        <f aca="false" ca="true" dt2D="false" dtr="false" t="normal">BC140*BC141*'Периоды'!BB$42</f>
        <v>0</v>
      </c>
      <c r="BD142" s="235" t="n">
        <f aca="false" ca="true" dt2D="false" dtr="false" t="normal">BD140*BD141*'Периоды'!BC$42</f>
        <v>0</v>
      </c>
      <c r="BE142" s="235" t="n">
        <f aca="false" ca="true" dt2D="false" dtr="false" t="normal">BE140*BE141*'Периоды'!BD$42</f>
        <v>0</v>
      </c>
      <c r="BF142" s="235" t="n">
        <f aca="false" ca="true" dt2D="false" dtr="false" t="normal">BF140*BF141*'Периоды'!BE$42</f>
        <v>0</v>
      </c>
      <c r="BG142" s="235" t="n">
        <f aca="false" ca="true" dt2D="false" dtr="false" t="normal">BG140*BG141*'Периоды'!BF$42</f>
        <v>0</v>
      </c>
      <c r="BH142" s="235" t="n">
        <f aca="false" ca="true" dt2D="false" dtr="false" t="normal">BH140*BH141*'Периоды'!BG$42</f>
        <v>0</v>
      </c>
      <c r="BI142" s="235" t="n">
        <f aca="false" ca="true" dt2D="false" dtr="false" t="normal">BI140*BI141*'Периоды'!BH$42</f>
        <v>0</v>
      </c>
      <c r="BJ142" s="235" t="n">
        <f aca="false" ca="true" dt2D="false" dtr="false" t="normal">BJ140*BJ141*'Периоды'!BI$42</f>
        <v>0</v>
      </c>
      <c r="BK142" s="235" t="n">
        <f aca="false" ca="true" dt2D="false" dtr="false" t="normal">BK140*BK141*'Периоды'!BJ$42</f>
        <v>0</v>
      </c>
      <c r="BL142" s="235" t="n">
        <f aca="false" ca="true" dt2D="false" dtr="false" t="normal">BL140*BL141*'Периоды'!BK$42</f>
        <v>0</v>
      </c>
      <c r="BM142" s="235" t="n">
        <f aca="false" ca="true" dt2D="false" dtr="false" t="normal">BM140*BM141*'Периоды'!BL$42</f>
        <v>0</v>
      </c>
      <c r="BN142" s="235" t="n">
        <f aca="false" ca="true" dt2D="false" dtr="false" t="normal">BN140*BN141*'Периоды'!BM$42</f>
        <v>0</v>
      </c>
      <c r="BO142" s="235" t="n">
        <f aca="false" ca="true" dt2D="false" dtr="false" t="normal">BO140*BO141*'Периоды'!BN$42</f>
        <v>0</v>
      </c>
      <c r="BP142" s="235" t="n">
        <f aca="false" ca="true" dt2D="false" dtr="false" t="normal">BP140*BP141*'Периоды'!BO$42</f>
        <v>0</v>
      </c>
      <c r="BQ142" s="235" t="n">
        <f aca="false" ca="true" dt2D="false" dtr="false" t="normal">BQ140*BQ141*'Периоды'!BP$42</f>
        <v>0</v>
      </c>
      <c r="BR142" s="235" t="n">
        <f aca="false" ca="true" dt2D="false" dtr="false" t="normal">BR140*BR141*'Периоды'!BQ$42</f>
        <v>0</v>
      </c>
      <c r="BS142" s="235" t="n">
        <f aca="false" ca="true" dt2D="false" dtr="false" t="normal">BS140*BS141*'Периоды'!BR$42</f>
        <v>0</v>
      </c>
      <c r="BT142" s="235" t="n">
        <f aca="false" ca="true" dt2D="false" dtr="false" t="normal">BT140*BT141*'Периоды'!BS$42</f>
        <v>0</v>
      </c>
    </row>
    <row hidden="true" ht="16.5" outlineLevel="1" r="143">
      <c r="D143" s="548" t="e">
        <f aca="false" ca="false" dt2D="false" dtr="false" t="normal">D142</f>
        <v>#N/A</v>
      </c>
      <c r="E143" s="548" t="e">
        <f aca="false" ca="false" dt2D="false" dtr="false" t="normal">E142</f>
        <v>#N/A</v>
      </c>
      <c r="F143" s="694" t="e">
        <f aca="false" ca="false" dt2D="false" dtr="false" t="normal">F142</f>
        <v>#N/A</v>
      </c>
      <c r="G143" s="694" t="n">
        <f aca="false" ca="false" dt2D="false" dtr="false" t="normal">G142</f>
        <v>0</v>
      </c>
      <c r="H143" s="695" t="n"/>
      <c r="I143" s="16" t="n"/>
      <c r="L143" s="244" t="n"/>
      <c r="M143" s="244" t="n"/>
      <c r="N143" s="244" t="n"/>
      <c r="O143" s="244" t="n"/>
      <c r="P143" s="244" t="n"/>
      <c r="Q143" s="244" t="n"/>
      <c r="R143" s="244" t="n"/>
      <c r="S143" s="244" t="n"/>
      <c r="T143" s="244" t="n"/>
      <c r="U143" s="244" t="n"/>
      <c r="V143" s="244" t="n"/>
      <c r="W143" s="244" t="n"/>
      <c r="X143" s="244" t="n"/>
      <c r="Y143" s="244" t="n"/>
      <c r="Z143" s="244" t="n"/>
      <c r="AA143" s="244" t="n"/>
      <c r="AB143" s="244" t="n"/>
      <c r="AC143" s="244" t="n"/>
      <c r="AD143" s="244" t="n"/>
      <c r="AE143" s="244" t="n"/>
      <c r="AF143" s="244" t="n"/>
      <c r="AG143" s="244" t="n"/>
      <c r="AH143" s="244" t="n"/>
      <c r="AI143" s="244" t="n"/>
      <c r="AJ143" s="244" t="n"/>
      <c r="AK143" s="244" t="n"/>
      <c r="AL143" s="244" t="n"/>
      <c r="AM143" s="244" t="n"/>
      <c r="AN143" s="244" t="n"/>
      <c r="AO143" s="244" t="n"/>
      <c r="AP143" s="244" t="n"/>
      <c r="AQ143" s="244" t="n"/>
      <c r="AR143" s="244" t="n"/>
      <c r="AS143" s="244" t="n"/>
      <c r="AT143" s="244" t="n"/>
      <c r="AU143" s="244" t="n"/>
      <c r="AV143" s="244" t="n"/>
      <c r="AW143" s="244" t="n"/>
      <c r="AX143" s="244" t="n"/>
      <c r="AY143" s="244" t="n"/>
      <c r="AZ143" s="244" t="n"/>
      <c r="BA143" s="244" t="n"/>
      <c r="BB143" s="244" t="n"/>
      <c r="BC143" s="244" t="n"/>
      <c r="BD143" s="244" t="n"/>
      <c r="BE143" s="244" t="n"/>
      <c r="BF143" s="244" t="n"/>
      <c r="BG143" s="244" t="n"/>
      <c r="BH143" s="244" t="n"/>
      <c r="BI143" s="244" t="n"/>
      <c r="BJ143" s="244" t="n"/>
      <c r="BK143" s="244" t="n"/>
      <c r="BL143" s="244" t="n"/>
      <c r="BM143" s="244" t="n"/>
      <c r="BN143" s="244" t="n"/>
      <c r="BO143" s="244" t="n"/>
      <c r="BP143" s="244" t="n"/>
      <c r="BQ143" s="244" t="n"/>
      <c r="BR143" s="244" t="n"/>
      <c r="BS143" s="244" t="n"/>
      <c r="BT143" s="244" t="n"/>
    </row>
    <row hidden="true" ht="33" outlineLevel="1" r="144">
      <c r="D144" s="548" t="e">
        <f aca="false" ca="false" dt2D="false" dtr="false" t="normal">D143</f>
        <v>#N/A</v>
      </c>
      <c r="E144" s="548" t="e">
        <f aca="false" ca="false" dt2D="false" dtr="false" t="normal">E143</f>
        <v>#N/A</v>
      </c>
      <c r="F144" s="694" t="e">
        <f aca="false" ca="false" dt2D="false" dtr="false" t="normal">F143</f>
        <v>#N/A</v>
      </c>
      <c r="G144" s="694" t="n">
        <f aca="false" ca="false" dt2D="false" dtr="false" t="normal">G143</f>
        <v>0</v>
      </c>
      <c r="H144" s="695" t="n"/>
      <c r="I144" s="268" t="s">
        <v>852</v>
      </c>
      <c r="L144" s="244" t="n"/>
      <c r="M144" s="244" t="n"/>
      <c r="N144" s="244" t="n"/>
      <c r="O144" s="244" t="n"/>
      <c r="P144" s="244" t="n"/>
      <c r="Q144" s="244" t="n"/>
      <c r="R144" s="244" t="n"/>
      <c r="S144" s="244" t="n"/>
      <c r="T144" s="244" t="n"/>
      <c r="U144" s="244" t="n"/>
      <c r="V144" s="244" t="n"/>
      <c r="W144" s="244" t="n"/>
      <c r="X144" s="244" t="n"/>
      <c r="Y144" s="244" t="n"/>
      <c r="Z144" s="244" t="n"/>
      <c r="AA144" s="244" t="n"/>
      <c r="AB144" s="244" t="n"/>
      <c r="AC144" s="244" t="n"/>
      <c r="AD144" s="244" t="n"/>
      <c r="AE144" s="244" t="n"/>
      <c r="AF144" s="244" t="n"/>
      <c r="AG144" s="244" t="n"/>
      <c r="AH144" s="244" t="n"/>
      <c r="AI144" s="244" t="n"/>
      <c r="AJ144" s="244" t="n"/>
      <c r="AK144" s="244" t="n"/>
      <c r="AL144" s="244" t="n"/>
      <c r="AM144" s="244" t="n"/>
      <c r="AN144" s="244" t="n"/>
      <c r="AO144" s="244" t="n"/>
      <c r="AP144" s="244" t="n"/>
      <c r="AQ144" s="244" t="n"/>
      <c r="AR144" s="244" t="n"/>
      <c r="AS144" s="244" t="n"/>
      <c r="AT144" s="244" t="n"/>
      <c r="AU144" s="244" t="n"/>
      <c r="AV144" s="244" t="n"/>
      <c r="AW144" s="244" t="n"/>
      <c r="AX144" s="244" t="n"/>
      <c r="AY144" s="244" t="n"/>
      <c r="AZ144" s="244" t="n"/>
      <c r="BA144" s="244" t="n"/>
      <c r="BB144" s="244" t="n"/>
      <c r="BC144" s="244" t="n"/>
      <c r="BD144" s="244" t="n"/>
      <c r="BE144" s="244" t="n"/>
      <c r="BF144" s="244" t="n"/>
      <c r="BG144" s="244" t="n"/>
      <c r="BH144" s="244" t="n"/>
      <c r="BI144" s="244" t="n"/>
      <c r="BJ144" s="244" t="n"/>
      <c r="BK144" s="244" t="n"/>
      <c r="BL144" s="244" t="n"/>
      <c r="BM144" s="244" t="n"/>
      <c r="BN144" s="244" t="n"/>
      <c r="BO144" s="244" t="n"/>
      <c r="BP144" s="244" t="n"/>
      <c r="BQ144" s="244" t="n"/>
      <c r="BR144" s="244" t="n"/>
      <c r="BS144" s="244" t="n"/>
      <c r="BT144" s="244" t="n"/>
    </row>
    <row customHeight="true" hidden="true" ht="43.1500015258789" outlineLevel="2" r="145">
      <c r="D145" s="548" t="e">
        <f aca="false" ca="false" dt2D="false" dtr="false" t="normal">D144</f>
        <v>#N/A</v>
      </c>
      <c r="E145" s="548" t="e">
        <f aca="false" ca="false" dt2D="false" dtr="false" t="normal">E144</f>
        <v>#N/A</v>
      </c>
      <c r="F145" s="694" t="e">
        <f aca="false" ca="false" dt2D="false" dtr="false" t="normal">F144</f>
        <v>#N/A</v>
      </c>
      <c r="G145" s="694" t="n">
        <f aca="false" ca="false" dt2D="false" dtr="false" t="normal">G144</f>
        <v>0</v>
      </c>
      <c r="H145" s="695" t="n"/>
      <c r="I145" s="288" t="s">
        <v>853</v>
      </c>
      <c r="J145" s="16" t="n"/>
      <c r="K145" s="701" t="n"/>
      <c r="L145" s="709" t="s">
        <v>854</v>
      </c>
      <c r="M145" s="568" t="n">
        <f aca="false" ca="false" dt2D="false" dtr="false" t="normal">$K145*'Макро'!E$56</f>
        <v>0</v>
      </c>
      <c r="N145" s="568" t="n">
        <f aca="false" ca="true" dt2D="false" dtr="false" t="normal">$K145*'Макро'!F$56</f>
        <v>0</v>
      </c>
      <c r="O145" s="568" t="n">
        <f aca="false" ca="true" dt2D="false" dtr="false" t="normal">$K145*'Макро'!G$56</f>
        <v>0</v>
      </c>
      <c r="P145" s="568" t="n">
        <f aca="false" ca="true" dt2D="false" dtr="false" t="normal">$K145*'Макро'!H$56</f>
        <v>0</v>
      </c>
      <c r="Q145" s="568" t="n">
        <f aca="false" ca="true" dt2D="false" dtr="false" t="normal">$K145*'Макро'!I$56</f>
        <v>0</v>
      </c>
      <c r="R145" s="568" t="n">
        <f aca="false" ca="true" dt2D="false" dtr="false" t="normal">$K145*'Макро'!J$56</f>
        <v>0</v>
      </c>
      <c r="S145" s="568" t="n">
        <f aca="false" ca="true" dt2D="false" dtr="false" t="normal">$K145*'Макро'!K$56</f>
        <v>0</v>
      </c>
      <c r="T145" s="568" t="n">
        <f aca="false" ca="true" dt2D="false" dtr="false" t="normal">$K145*'Макро'!L$56</f>
        <v>0</v>
      </c>
      <c r="U145" s="568" t="n">
        <f aca="false" ca="true" dt2D="false" dtr="false" t="normal">$K145*'Макро'!M$56</f>
        <v>0</v>
      </c>
      <c r="V145" s="568" t="n">
        <f aca="false" ca="true" dt2D="false" dtr="false" t="normal">$K145*'Макро'!N$56</f>
        <v>0</v>
      </c>
      <c r="W145" s="568" t="n">
        <f aca="false" ca="true" dt2D="false" dtr="false" t="normal">$K145*'Макро'!O$56</f>
        <v>0</v>
      </c>
      <c r="X145" s="568" t="n">
        <f aca="false" ca="true" dt2D="false" dtr="false" t="normal">$K145*'Макро'!P$56</f>
        <v>0</v>
      </c>
      <c r="Y145" s="568" t="n">
        <f aca="false" ca="true" dt2D="false" dtr="false" t="normal">$K145*'Макро'!Q$56</f>
        <v>0</v>
      </c>
      <c r="Z145" s="568" t="n">
        <f aca="false" ca="true" dt2D="false" dtr="false" t="normal">$K145*'Макро'!R$56</f>
        <v>0</v>
      </c>
      <c r="AA145" s="568" t="n">
        <f aca="false" ca="true" dt2D="false" dtr="false" t="normal">$K145*'Макро'!S$56</f>
        <v>0</v>
      </c>
      <c r="AB145" s="568" t="n">
        <f aca="false" ca="true" dt2D="false" dtr="false" t="normal">$K145*'Макро'!T$56</f>
        <v>0</v>
      </c>
      <c r="AC145" s="568" t="n">
        <f aca="false" ca="true" dt2D="false" dtr="false" t="normal">$K145*'Макро'!U$56</f>
        <v>0</v>
      </c>
      <c r="AD145" s="568" t="n">
        <f aca="false" ca="true" dt2D="false" dtr="false" t="normal">$K145*'Макро'!V$56</f>
        <v>0</v>
      </c>
      <c r="AE145" s="568" t="n">
        <f aca="false" ca="true" dt2D="false" dtr="false" t="normal">$K145*'Макро'!W$56</f>
        <v>0</v>
      </c>
      <c r="AF145" s="568" t="n">
        <f aca="false" ca="true" dt2D="false" dtr="false" t="normal">$K145*'Макро'!X$56</f>
        <v>0</v>
      </c>
      <c r="AG145" s="568" t="n">
        <f aca="false" ca="true" dt2D="false" dtr="false" t="normal">$K145*'Макро'!Y$56</f>
        <v>0</v>
      </c>
      <c r="AH145" s="568" t="n">
        <f aca="false" ca="true" dt2D="false" dtr="false" t="normal">$K145*'Макро'!Z$56</f>
        <v>0</v>
      </c>
      <c r="AI145" s="568" t="n">
        <f aca="false" ca="true" dt2D="false" dtr="false" t="normal">$K145*'Макро'!AA$56</f>
        <v>0</v>
      </c>
      <c r="AJ145" s="568" t="n">
        <f aca="false" ca="true" dt2D="false" dtr="false" t="normal">$K145*'Макро'!AB$56</f>
        <v>0</v>
      </c>
      <c r="AK145" s="568" t="n">
        <f aca="false" ca="true" dt2D="false" dtr="false" t="normal">$K145*'Макро'!AC$56</f>
        <v>0</v>
      </c>
      <c r="AL145" s="568" t="n">
        <f aca="false" ca="true" dt2D="false" dtr="false" t="normal">$K145*'Макро'!AD$56</f>
        <v>0</v>
      </c>
      <c r="AM145" s="568" t="n">
        <f aca="false" ca="true" dt2D="false" dtr="false" t="normal">$K145*'Макро'!AE$56</f>
        <v>0</v>
      </c>
      <c r="AN145" s="568" t="n">
        <f aca="false" ca="true" dt2D="false" dtr="false" t="normal">$K145*'Макро'!AF$56</f>
        <v>0</v>
      </c>
      <c r="AO145" s="568" t="n">
        <f aca="false" ca="true" dt2D="false" dtr="false" t="normal">$K145*'Макро'!AG$56</f>
        <v>0</v>
      </c>
      <c r="AP145" s="568" t="n">
        <f aca="false" ca="true" dt2D="false" dtr="false" t="normal">$K145*'Макро'!AH$56</f>
        <v>0</v>
      </c>
      <c r="AQ145" s="568" t="n">
        <f aca="false" ca="true" dt2D="false" dtr="false" t="normal">$K145*'Макро'!AI$56</f>
        <v>0</v>
      </c>
      <c r="AR145" s="568" t="n">
        <f aca="false" ca="true" dt2D="false" dtr="false" t="normal">$K145*'Макро'!AJ$56</f>
        <v>0</v>
      </c>
      <c r="AS145" s="568" t="n">
        <f aca="false" ca="true" dt2D="false" dtr="false" t="normal">$K145*'Макро'!AK$56</f>
        <v>0</v>
      </c>
      <c r="AT145" s="568" t="n">
        <f aca="false" ca="true" dt2D="false" dtr="false" t="normal">$K145*'Макро'!AL$56</f>
        <v>0</v>
      </c>
      <c r="AU145" s="568" t="n">
        <f aca="false" ca="true" dt2D="false" dtr="false" t="normal">$K145*'Макро'!AM$56</f>
        <v>0</v>
      </c>
      <c r="AV145" s="568" t="n">
        <f aca="false" ca="true" dt2D="false" dtr="false" t="normal">$K145*'Макро'!AN$56</f>
        <v>0</v>
      </c>
      <c r="AW145" s="568" t="n">
        <f aca="false" ca="true" dt2D="false" dtr="false" t="normal">$K145*'Макро'!AO$56</f>
        <v>0</v>
      </c>
      <c r="AX145" s="568" t="n">
        <f aca="false" ca="true" dt2D="false" dtr="false" t="normal">$K145*'Макро'!AP$56</f>
        <v>0</v>
      </c>
      <c r="AY145" s="568" t="n">
        <f aca="false" ca="true" dt2D="false" dtr="false" t="normal">$K145*'Макро'!AQ$56</f>
        <v>0</v>
      </c>
      <c r="AZ145" s="568" t="n">
        <f aca="false" ca="true" dt2D="false" dtr="false" t="normal">$K145*'Макро'!AR$56</f>
        <v>0</v>
      </c>
      <c r="BA145" s="568" t="n">
        <f aca="false" ca="true" dt2D="false" dtr="false" t="normal">$K145*'Макро'!AS$56</f>
        <v>0</v>
      </c>
      <c r="BB145" s="568" t="n">
        <f aca="false" ca="true" dt2D="false" dtr="false" t="normal">$K145*'Макро'!AT$56</f>
        <v>0</v>
      </c>
      <c r="BC145" s="568" t="n">
        <f aca="false" ca="true" dt2D="false" dtr="false" t="normal">$K145*'Макро'!AU$56</f>
        <v>0</v>
      </c>
      <c r="BD145" s="568" t="n">
        <f aca="false" ca="true" dt2D="false" dtr="false" t="normal">$K145*'Макро'!AV$56</f>
        <v>0</v>
      </c>
      <c r="BE145" s="568" t="n">
        <f aca="false" ca="true" dt2D="false" dtr="false" t="normal">$K145*'Макро'!AW$56</f>
        <v>0</v>
      </c>
      <c r="BF145" s="568" t="n">
        <f aca="false" ca="true" dt2D="false" dtr="false" t="normal">$K145*'Макро'!AX$56</f>
        <v>0</v>
      </c>
      <c r="BG145" s="568" t="n">
        <f aca="false" ca="true" dt2D="false" dtr="false" t="normal">$K145*'Макро'!AY$56</f>
        <v>0</v>
      </c>
      <c r="BH145" s="568" t="n">
        <f aca="false" ca="true" dt2D="false" dtr="false" t="normal">$K145*'Макро'!AZ$56</f>
        <v>0</v>
      </c>
      <c r="BI145" s="568" t="n">
        <f aca="false" ca="true" dt2D="false" dtr="false" t="normal">$K145*'Макро'!BA$56</f>
        <v>0</v>
      </c>
      <c r="BJ145" s="568" t="n">
        <f aca="false" ca="true" dt2D="false" dtr="false" t="normal">$K145*'Макро'!BB$56</f>
        <v>0</v>
      </c>
      <c r="BK145" s="568" t="n">
        <f aca="false" ca="true" dt2D="false" dtr="false" t="normal">$K145*'Макро'!BC$56</f>
        <v>0</v>
      </c>
      <c r="BL145" s="568" t="n">
        <f aca="false" ca="true" dt2D="false" dtr="false" t="normal">$K145*'Макро'!BD$56</f>
        <v>0</v>
      </c>
      <c r="BM145" s="568" t="n">
        <f aca="false" ca="true" dt2D="false" dtr="false" t="normal">$K145*'Макро'!BE$56</f>
        <v>0</v>
      </c>
      <c r="BN145" s="568" t="n">
        <f aca="false" ca="true" dt2D="false" dtr="false" t="normal">$K145*'Макро'!BF$56</f>
        <v>0</v>
      </c>
      <c r="BO145" s="568" t="n">
        <f aca="false" ca="true" dt2D="false" dtr="false" t="normal">$K145*'Макро'!BG$56</f>
        <v>0</v>
      </c>
      <c r="BP145" s="568" t="n">
        <f aca="false" ca="true" dt2D="false" dtr="false" t="normal">$K145*'Макро'!BH$56</f>
        <v>0</v>
      </c>
      <c r="BQ145" s="568" t="n">
        <f aca="false" ca="true" dt2D="false" dtr="false" t="normal">$K145*'Макро'!BI$56</f>
        <v>0</v>
      </c>
      <c r="BR145" s="568" t="n">
        <f aca="false" ca="true" dt2D="false" dtr="false" t="normal">$K145*'Макро'!BJ$56</f>
        <v>0</v>
      </c>
      <c r="BS145" s="568" t="n">
        <f aca="false" ca="true" dt2D="false" dtr="false" t="normal">$K145*'Макро'!BK$56</f>
        <v>0</v>
      </c>
      <c r="BT145" s="568" t="n">
        <f aca="false" ca="true" dt2D="false" dtr="false" t="normal">$K145*'Макро'!BL$56</f>
        <v>0</v>
      </c>
    </row>
    <row customHeight="true" hidden="true" ht="28.8999996185303" outlineLevel="2" r="146">
      <c r="D146" s="548" t="e">
        <f aca="false" ca="false" dt2D="false" dtr="false" t="normal">D145</f>
        <v>#N/A</v>
      </c>
      <c r="E146" s="548" t="e">
        <f aca="false" ca="false" dt2D="false" dtr="false" t="normal">E145</f>
        <v>#N/A</v>
      </c>
      <c r="F146" s="694" t="e">
        <f aca="false" ca="false" dt2D="false" dtr="false" t="normal">F145</f>
        <v>#N/A</v>
      </c>
      <c r="G146" s="694" t="n">
        <f aca="false" ca="false" dt2D="false" dtr="false" t="normal">G145</f>
        <v>0</v>
      </c>
      <c r="H146" s="695" t="n"/>
      <c r="I146" s="288" t="s">
        <v>855</v>
      </c>
      <c r="K146" s="701" t="n"/>
      <c r="L146" s="700" t="s">
        <v>838</v>
      </c>
      <c r="M146" s="705" t="n">
        <f aca="false" ca="false" dt2D="false" dtr="false" t="normal">K146</f>
        <v>0</v>
      </c>
      <c r="N146" s="705" t="n">
        <f aca="false" ca="false" dt2D="false" dtr="false" t="normal">M146</f>
        <v>0</v>
      </c>
      <c r="O146" s="705" t="n">
        <f aca="false" ca="false" dt2D="false" dtr="false" t="normal">M146</f>
        <v>0</v>
      </c>
      <c r="P146" s="705" t="n">
        <f aca="false" ca="false" dt2D="false" dtr="false" t="normal">N146</f>
        <v>0</v>
      </c>
      <c r="Q146" s="705" t="n">
        <f aca="false" ca="false" dt2D="false" dtr="false" t="normal">O146</f>
        <v>0</v>
      </c>
      <c r="R146" s="705" t="n">
        <f aca="false" ca="false" dt2D="false" dtr="false" t="normal">P146</f>
        <v>0</v>
      </c>
      <c r="S146" s="705" t="n">
        <f aca="false" ca="false" dt2D="false" dtr="false" t="normal">Q146</f>
        <v>0</v>
      </c>
      <c r="T146" s="705" t="n">
        <f aca="false" ca="false" dt2D="false" dtr="false" t="normal">R146</f>
        <v>0</v>
      </c>
      <c r="U146" s="705" t="n">
        <f aca="false" ca="false" dt2D="false" dtr="false" t="normal">S146</f>
        <v>0</v>
      </c>
      <c r="V146" s="705" t="n">
        <f aca="false" ca="false" dt2D="false" dtr="false" t="normal">T146</f>
        <v>0</v>
      </c>
      <c r="W146" s="705" t="n">
        <f aca="false" ca="false" dt2D="false" dtr="false" t="normal">U146</f>
        <v>0</v>
      </c>
      <c r="X146" s="705" t="n">
        <f aca="false" ca="false" dt2D="false" dtr="false" t="normal">V146</f>
        <v>0</v>
      </c>
      <c r="Y146" s="705" t="n">
        <f aca="false" ca="false" dt2D="false" dtr="false" t="normal">W146</f>
        <v>0</v>
      </c>
      <c r="Z146" s="705" t="n">
        <f aca="false" ca="false" dt2D="false" dtr="false" t="normal">X146</f>
        <v>0</v>
      </c>
      <c r="AA146" s="705" t="n">
        <f aca="false" ca="false" dt2D="false" dtr="false" t="normal">Y146</f>
        <v>0</v>
      </c>
      <c r="AB146" s="705" t="n">
        <f aca="false" ca="false" dt2D="false" dtr="false" t="normal">Z146</f>
        <v>0</v>
      </c>
      <c r="AC146" s="705" t="n">
        <f aca="false" ca="false" dt2D="false" dtr="false" t="normal">AA146</f>
        <v>0</v>
      </c>
      <c r="AD146" s="705" t="n">
        <f aca="false" ca="false" dt2D="false" dtr="false" t="normal">AB146</f>
        <v>0</v>
      </c>
      <c r="AE146" s="705" t="n">
        <f aca="false" ca="false" dt2D="false" dtr="false" t="normal">AC146</f>
        <v>0</v>
      </c>
      <c r="AF146" s="705" t="n">
        <f aca="false" ca="false" dt2D="false" dtr="false" t="normal">AD146</f>
        <v>0</v>
      </c>
      <c r="AG146" s="705" t="n">
        <f aca="false" ca="false" dt2D="false" dtr="false" t="normal">AE146</f>
        <v>0</v>
      </c>
      <c r="AH146" s="705" t="n">
        <f aca="false" ca="false" dt2D="false" dtr="false" t="normal">AF146</f>
        <v>0</v>
      </c>
      <c r="AI146" s="705" t="n">
        <f aca="false" ca="false" dt2D="false" dtr="false" t="normal">AG146</f>
        <v>0</v>
      </c>
      <c r="AJ146" s="705" t="n">
        <f aca="false" ca="false" dt2D="false" dtr="false" t="normal">AH146</f>
        <v>0</v>
      </c>
      <c r="AK146" s="705" t="n">
        <f aca="false" ca="false" dt2D="false" dtr="false" t="normal">AI146</f>
        <v>0</v>
      </c>
      <c r="AL146" s="705" t="n">
        <f aca="false" ca="false" dt2D="false" dtr="false" t="normal">AJ146</f>
        <v>0</v>
      </c>
      <c r="AM146" s="705" t="n">
        <f aca="false" ca="false" dt2D="false" dtr="false" t="normal">AK146</f>
        <v>0</v>
      </c>
      <c r="AN146" s="705" t="n">
        <f aca="false" ca="false" dt2D="false" dtr="false" t="normal">AL146</f>
        <v>0</v>
      </c>
      <c r="AO146" s="705" t="n">
        <f aca="false" ca="false" dt2D="false" dtr="false" t="normal">AM146</f>
        <v>0</v>
      </c>
      <c r="AP146" s="705" t="n">
        <f aca="false" ca="false" dt2D="false" dtr="false" t="normal">AN146</f>
        <v>0</v>
      </c>
      <c r="AQ146" s="705" t="n">
        <f aca="false" ca="false" dt2D="false" dtr="false" t="normal">AO146</f>
        <v>0</v>
      </c>
      <c r="AR146" s="705" t="n">
        <f aca="false" ca="false" dt2D="false" dtr="false" t="normal">AP146</f>
        <v>0</v>
      </c>
      <c r="AS146" s="705" t="n">
        <f aca="false" ca="false" dt2D="false" dtr="false" t="normal">AQ146</f>
        <v>0</v>
      </c>
      <c r="AT146" s="705" t="n">
        <f aca="false" ca="false" dt2D="false" dtr="false" t="normal">AR146</f>
        <v>0</v>
      </c>
      <c r="AU146" s="705" t="n">
        <f aca="false" ca="false" dt2D="false" dtr="false" t="normal">AS146</f>
        <v>0</v>
      </c>
      <c r="AV146" s="705" t="n">
        <f aca="false" ca="false" dt2D="false" dtr="false" t="normal">AT146</f>
        <v>0</v>
      </c>
      <c r="AW146" s="705" t="n">
        <f aca="false" ca="false" dt2D="false" dtr="false" t="normal">AU146</f>
        <v>0</v>
      </c>
      <c r="AX146" s="705" t="n">
        <f aca="false" ca="false" dt2D="false" dtr="false" t="normal">AV146</f>
        <v>0</v>
      </c>
      <c r="AY146" s="705" t="n">
        <f aca="false" ca="false" dt2D="false" dtr="false" t="normal">AW146</f>
        <v>0</v>
      </c>
      <c r="AZ146" s="705" t="n">
        <f aca="false" ca="false" dt2D="false" dtr="false" t="normal">AX146</f>
        <v>0</v>
      </c>
      <c r="BA146" s="705" t="n">
        <f aca="false" ca="false" dt2D="false" dtr="false" t="normal">AY146</f>
        <v>0</v>
      </c>
      <c r="BB146" s="705" t="n">
        <f aca="false" ca="false" dt2D="false" dtr="false" t="normal">AZ146</f>
        <v>0</v>
      </c>
      <c r="BC146" s="705" t="n">
        <f aca="false" ca="false" dt2D="false" dtr="false" t="normal">BA146</f>
        <v>0</v>
      </c>
      <c r="BD146" s="705" t="n">
        <f aca="false" ca="false" dt2D="false" dtr="false" t="normal">BB146</f>
        <v>0</v>
      </c>
      <c r="BE146" s="705" t="n">
        <f aca="false" ca="false" dt2D="false" dtr="false" t="normal">BC146</f>
        <v>0</v>
      </c>
      <c r="BF146" s="705" t="n">
        <f aca="false" ca="false" dt2D="false" dtr="false" t="normal">BD146</f>
        <v>0</v>
      </c>
      <c r="BG146" s="705" t="n">
        <f aca="false" ca="false" dt2D="false" dtr="false" t="normal">BE146</f>
        <v>0</v>
      </c>
      <c r="BH146" s="705" t="n">
        <f aca="false" ca="false" dt2D="false" dtr="false" t="normal">BF146</f>
        <v>0</v>
      </c>
      <c r="BI146" s="705" t="n">
        <f aca="false" ca="false" dt2D="false" dtr="false" t="normal">BG146</f>
        <v>0</v>
      </c>
      <c r="BJ146" s="705" t="n">
        <f aca="false" ca="false" dt2D="false" dtr="false" t="normal">BH146</f>
        <v>0</v>
      </c>
      <c r="BK146" s="705" t="n">
        <f aca="false" ca="false" dt2D="false" dtr="false" t="normal">BI146</f>
        <v>0</v>
      </c>
      <c r="BL146" s="705" t="n">
        <f aca="false" ca="false" dt2D="false" dtr="false" t="normal">BJ146</f>
        <v>0</v>
      </c>
      <c r="BM146" s="705" t="n">
        <f aca="false" ca="false" dt2D="false" dtr="false" t="normal">BK146</f>
        <v>0</v>
      </c>
      <c r="BN146" s="705" t="n">
        <f aca="false" ca="false" dt2D="false" dtr="false" t="normal">BL146</f>
        <v>0</v>
      </c>
      <c r="BO146" s="705" t="n">
        <f aca="false" ca="false" dt2D="false" dtr="false" t="normal">BM146</f>
        <v>0</v>
      </c>
      <c r="BP146" s="705" t="n">
        <f aca="false" ca="false" dt2D="false" dtr="false" t="normal">BN146</f>
        <v>0</v>
      </c>
      <c r="BQ146" s="705" t="n">
        <f aca="false" ca="false" dt2D="false" dtr="false" t="normal">BO146</f>
        <v>0</v>
      </c>
      <c r="BR146" s="705" t="n">
        <f aca="false" ca="false" dt2D="false" dtr="false" t="normal">BP146</f>
        <v>0</v>
      </c>
      <c r="BS146" s="705" t="n">
        <f aca="false" ca="false" dt2D="false" dtr="false" t="normal">BQ146</f>
        <v>0</v>
      </c>
      <c r="BT146" s="705" t="n">
        <f aca="false" ca="false" dt2D="false" dtr="false" t="normal">BR146</f>
        <v>0</v>
      </c>
    </row>
    <row customFormat="true" hidden="true" ht="16.5" outlineLevel="1" r="147" s="20">
      <c r="A147" s="482" t="s">
        <v>809</v>
      </c>
      <c r="B147" s="482" t="s">
        <v>810</v>
      </c>
      <c r="C147" s="706" t="s">
        <v>466</v>
      </c>
      <c r="D147" s="548" t="e">
        <f aca="false" ca="false" dt2D="false" dtr="false" t="normal">D146</f>
        <v>#N/A</v>
      </c>
      <c r="E147" s="548" t="e">
        <f aca="false" ca="false" dt2D="false" dtr="false" t="normal">E146</f>
        <v>#N/A</v>
      </c>
      <c r="F147" s="694" t="e">
        <f aca="false" ca="false" dt2D="false" dtr="false" t="normal">F146</f>
        <v>#N/A</v>
      </c>
      <c r="G147" s="694" t="n">
        <f aca="false" ca="false" dt2D="false" dtr="false" t="normal">G146</f>
        <v>0</v>
      </c>
      <c r="H147" s="695" t="n"/>
      <c r="I147" s="20" t="s">
        <v>856</v>
      </c>
      <c r="J147" s="252" t="n"/>
      <c r="K147" s="252" t="n"/>
      <c r="L147" s="235" t="n">
        <f aca="false" ca="true" dt2D="false" dtr="false" t="normal">SUM(M147:BT147)</f>
        <v>0</v>
      </c>
      <c r="M147" s="235" t="n">
        <f aca="false" ca="false" dt2D="false" dtr="false" t="normal">M145*M146*'Периоды'!L$42</f>
        <v>0</v>
      </c>
      <c r="N147" s="235" t="n">
        <f aca="false" ca="true" dt2D="false" dtr="false" t="normal">N145*N146*'Периоды'!M$42</f>
        <v>0</v>
      </c>
      <c r="O147" s="235" t="n">
        <f aca="false" ca="true" dt2D="false" dtr="false" t="normal">O145*O146*'Периоды'!N$42</f>
        <v>0</v>
      </c>
      <c r="P147" s="235" t="n">
        <f aca="false" ca="true" dt2D="false" dtr="false" t="normal">P145*P146*'Периоды'!O$42</f>
        <v>0</v>
      </c>
      <c r="Q147" s="235" t="n">
        <f aca="false" ca="true" dt2D="false" dtr="false" t="normal">Q145*Q146*'Периоды'!P$42</f>
        <v>0</v>
      </c>
      <c r="R147" s="235" t="n">
        <f aca="false" ca="true" dt2D="false" dtr="false" t="normal">R145*R146*'Периоды'!Q$42</f>
        <v>0</v>
      </c>
      <c r="S147" s="235" t="n">
        <f aca="false" ca="true" dt2D="false" dtr="false" t="normal">S145*S146*'Периоды'!R$42</f>
        <v>0</v>
      </c>
      <c r="T147" s="235" t="n">
        <f aca="false" ca="true" dt2D="false" dtr="false" t="normal">T145*T146*'Периоды'!S$42</f>
        <v>0</v>
      </c>
      <c r="U147" s="235" t="n">
        <f aca="false" ca="true" dt2D="false" dtr="false" t="normal">U145*U146*'Периоды'!T$42</f>
        <v>0</v>
      </c>
      <c r="V147" s="235" t="n">
        <f aca="false" ca="true" dt2D="false" dtr="false" t="normal">V145*V146*'Периоды'!U$42</f>
        <v>0</v>
      </c>
      <c r="W147" s="235" t="n">
        <f aca="false" ca="true" dt2D="false" dtr="false" t="normal">W145*W146*'Периоды'!V$42</f>
        <v>0</v>
      </c>
      <c r="X147" s="235" t="n">
        <f aca="false" ca="true" dt2D="false" dtr="false" t="normal">X145*X146*'Периоды'!W$42</f>
        <v>0</v>
      </c>
      <c r="Y147" s="235" t="n">
        <f aca="false" ca="true" dt2D="false" dtr="false" t="normal">Y145*Y146*'Периоды'!X$42</f>
        <v>0</v>
      </c>
      <c r="Z147" s="235" t="n">
        <f aca="false" ca="true" dt2D="false" dtr="false" t="normal">Z145*Z146*'Периоды'!Y$42</f>
        <v>0</v>
      </c>
      <c r="AA147" s="235" t="n">
        <f aca="false" ca="true" dt2D="false" dtr="false" t="normal">AA145*AA146*'Периоды'!Z$42</f>
        <v>0</v>
      </c>
      <c r="AB147" s="235" t="n">
        <f aca="false" ca="true" dt2D="false" dtr="false" t="normal">AB145*AB146*'Периоды'!AA$42</f>
        <v>0</v>
      </c>
      <c r="AC147" s="235" t="n">
        <f aca="false" ca="true" dt2D="false" dtr="false" t="normal">AC145*AC146*'Периоды'!AB$42</f>
        <v>0</v>
      </c>
      <c r="AD147" s="235" t="n">
        <f aca="false" ca="true" dt2D="false" dtr="false" t="normal">AD145*AD146*'Периоды'!AC$42</f>
        <v>0</v>
      </c>
      <c r="AE147" s="235" t="n">
        <f aca="false" ca="true" dt2D="false" dtr="false" t="normal">AE145*AE146*'Периоды'!AD$42</f>
        <v>0</v>
      </c>
      <c r="AF147" s="235" t="n">
        <f aca="false" ca="true" dt2D="false" dtr="false" t="normal">AF145*AF146*'Периоды'!AE$42</f>
        <v>0</v>
      </c>
      <c r="AG147" s="235" t="n">
        <f aca="false" ca="true" dt2D="false" dtr="false" t="normal">AG145*AG146*'Периоды'!AF$42</f>
        <v>0</v>
      </c>
      <c r="AH147" s="235" t="n">
        <f aca="false" ca="true" dt2D="false" dtr="false" t="normal">AH145*AH146*'Периоды'!AG$42</f>
        <v>0</v>
      </c>
      <c r="AI147" s="235" t="n">
        <f aca="false" ca="true" dt2D="false" dtr="false" t="normal">AI145*AI146*'Периоды'!AH$42</f>
        <v>0</v>
      </c>
      <c r="AJ147" s="235" t="n">
        <f aca="false" ca="true" dt2D="false" dtr="false" t="normal">AJ145*AJ146*'Периоды'!AI$42</f>
        <v>0</v>
      </c>
      <c r="AK147" s="235" t="n">
        <f aca="false" ca="true" dt2D="false" dtr="false" t="normal">AK145*AK146*'Периоды'!AJ$42</f>
        <v>0</v>
      </c>
      <c r="AL147" s="235" t="n">
        <f aca="false" ca="true" dt2D="false" dtr="false" t="normal">AL145*AL146*'Периоды'!AK$42</f>
        <v>0</v>
      </c>
      <c r="AM147" s="235" t="n">
        <f aca="false" ca="true" dt2D="false" dtr="false" t="normal">AM145*AM146*'Периоды'!AL$42</f>
        <v>0</v>
      </c>
      <c r="AN147" s="235" t="n">
        <f aca="false" ca="true" dt2D="false" dtr="false" t="normal">AN145*AN146*'Периоды'!AM$42</f>
        <v>0</v>
      </c>
      <c r="AO147" s="235" t="n">
        <f aca="false" ca="true" dt2D="false" dtr="false" t="normal">AO145*AO146*'Периоды'!AN$42</f>
        <v>0</v>
      </c>
      <c r="AP147" s="235" t="n">
        <f aca="false" ca="true" dt2D="false" dtr="false" t="normal">AP145*AP146*'Периоды'!AO$42</f>
        <v>0</v>
      </c>
      <c r="AQ147" s="235" t="n">
        <f aca="false" ca="true" dt2D="false" dtr="false" t="normal">AQ145*AQ146*'Периоды'!AP$42</f>
        <v>0</v>
      </c>
      <c r="AR147" s="235" t="n">
        <f aca="false" ca="true" dt2D="false" dtr="false" t="normal">AR145*AR146*'Периоды'!AQ$42</f>
        <v>0</v>
      </c>
      <c r="AS147" s="235" t="n">
        <f aca="false" ca="true" dt2D="false" dtr="false" t="normal">AS145*AS146*'Периоды'!AR$42</f>
        <v>0</v>
      </c>
      <c r="AT147" s="235" t="n">
        <f aca="false" ca="true" dt2D="false" dtr="false" t="normal">AT145*AT146*'Периоды'!AS$42</f>
        <v>0</v>
      </c>
      <c r="AU147" s="235" t="n">
        <f aca="false" ca="true" dt2D="false" dtr="false" t="normal">AU145*AU146*'Периоды'!AT$42</f>
        <v>0</v>
      </c>
      <c r="AV147" s="235" t="n">
        <f aca="false" ca="true" dt2D="false" dtr="false" t="normal">AV145*AV146*'Периоды'!AU$42</f>
        <v>0</v>
      </c>
      <c r="AW147" s="235" t="n">
        <f aca="false" ca="true" dt2D="false" dtr="false" t="normal">AW145*AW146*'Периоды'!AV$42</f>
        <v>0</v>
      </c>
      <c r="AX147" s="235" t="n">
        <f aca="false" ca="true" dt2D="false" dtr="false" t="normal">AX145*AX146*'Периоды'!AW$42</f>
        <v>0</v>
      </c>
      <c r="AY147" s="235" t="n">
        <f aca="false" ca="true" dt2D="false" dtr="false" t="normal">AY145*AY146*'Периоды'!AX$42</f>
        <v>0</v>
      </c>
      <c r="AZ147" s="235" t="n">
        <f aca="false" ca="true" dt2D="false" dtr="false" t="normal">AZ145*AZ146*'Периоды'!AY$42</f>
        <v>0</v>
      </c>
      <c r="BA147" s="235" t="n">
        <f aca="false" ca="true" dt2D="false" dtr="false" t="normal">BA145*BA146*'Периоды'!AZ$42</f>
        <v>0</v>
      </c>
      <c r="BB147" s="235" t="n">
        <f aca="false" ca="true" dt2D="false" dtr="false" t="normal">BB145*BB146*'Периоды'!BA$42</f>
        <v>0</v>
      </c>
      <c r="BC147" s="235" t="n">
        <f aca="false" ca="true" dt2D="false" dtr="false" t="normal">BC145*BC146*'Периоды'!BB$42</f>
        <v>0</v>
      </c>
      <c r="BD147" s="235" t="n">
        <f aca="false" ca="true" dt2D="false" dtr="false" t="normal">BD145*BD146*'Периоды'!BC$42</f>
        <v>0</v>
      </c>
      <c r="BE147" s="235" t="n">
        <f aca="false" ca="true" dt2D="false" dtr="false" t="normal">BE145*BE146*'Периоды'!BD$42</f>
        <v>0</v>
      </c>
      <c r="BF147" s="235" t="n">
        <f aca="false" ca="true" dt2D="false" dtr="false" t="normal">BF145*BF146*'Периоды'!BE$42</f>
        <v>0</v>
      </c>
      <c r="BG147" s="235" t="n">
        <f aca="false" ca="true" dt2D="false" dtr="false" t="normal">BG145*BG146*'Периоды'!BF$42</f>
        <v>0</v>
      </c>
      <c r="BH147" s="235" t="n">
        <f aca="false" ca="true" dt2D="false" dtr="false" t="normal">BH145*BH146*'Периоды'!BG$42</f>
        <v>0</v>
      </c>
      <c r="BI147" s="235" t="n">
        <f aca="false" ca="true" dt2D="false" dtr="false" t="normal">BI145*BI146*'Периоды'!BH$42</f>
        <v>0</v>
      </c>
      <c r="BJ147" s="235" t="n">
        <f aca="false" ca="true" dt2D="false" dtr="false" t="normal">BJ145*BJ146*'Периоды'!BI$42</f>
        <v>0</v>
      </c>
      <c r="BK147" s="235" t="n">
        <f aca="false" ca="true" dt2D="false" dtr="false" t="normal">BK145*BK146*'Периоды'!BJ$42</f>
        <v>0</v>
      </c>
      <c r="BL147" s="235" t="n">
        <f aca="false" ca="true" dt2D="false" dtr="false" t="normal">BL145*BL146*'Периоды'!BK$42</f>
        <v>0</v>
      </c>
      <c r="BM147" s="235" t="n">
        <f aca="false" ca="true" dt2D="false" dtr="false" t="normal">BM145*BM146*'Периоды'!BL$42</f>
        <v>0</v>
      </c>
      <c r="BN147" s="235" t="n">
        <f aca="false" ca="true" dt2D="false" dtr="false" t="normal">BN145*BN146*'Периоды'!BM$42</f>
        <v>0</v>
      </c>
      <c r="BO147" s="235" t="n">
        <f aca="false" ca="true" dt2D="false" dtr="false" t="normal">BO145*BO146*'Периоды'!BN$42</f>
        <v>0</v>
      </c>
      <c r="BP147" s="235" t="n">
        <f aca="false" ca="true" dt2D="false" dtr="false" t="normal">BP145*BP146*'Периоды'!BO$42</f>
        <v>0</v>
      </c>
      <c r="BQ147" s="235" t="n">
        <f aca="false" ca="true" dt2D="false" dtr="false" t="normal">BQ145*BQ146*'Периоды'!BP$42</f>
        <v>0</v>
      </c>
      <c r="BR147" s="235" t="n">
        <f aca="false" ca="true" dt2D="false" dtr="false" t="normal">BR145*BR146*'Периоды'!BQ$42</f>
        <v>0</v>
      </c>
      <c r="BS147" s="235" t="n">
        <f aca="false" ca="true" dt2D="false" dtr="false" t="normal">BS145*BS146*'Периоды'!BR$42</f>
        <v>0</v>
      </c>
      <c r="BT147" s="235" t="n">
        <f aca="false" ca="true" dt2D="false" dtr="false" t="normal">BT145*BT146*'Периоды'!BS$42</f>
        <v>0</v>
      </c>
    </row>
    <row hidden="true" ht="16.5" outlineLevel="1" r="148">
      <c r="D148" s="548" t="e">
        <f aca="false" ca="false" dt2D="false" dtr="false" t="normal">D147</f>
        <v>#N/A</v>
      </c>
      <c r="E148" s="548" t="e">
        <f aca="false" ca="false" dt2D="false" dtr="false" t="normal">E147</f>
        <v>#N/A</v>
      </c>
      <c r="F148" s="694" t="e">
        <f aca="false" ca="false" dt2D="false" dtr="false" t="normal">F147</f>
        <v>#N/A</v>
      </c>
      <c r="G148" s="694" t="n">
        <f aca="false" ca="false" dt2D="false" dtr="false" t="normal">G147</f>
        <v>0</v>
      </c>
      <c r="H148" s="695" t="n"/>
      <c r="I148" s="16" t="n"/>
      <c r="L148" s="244" t="n"/>
      <c r="M148" s="244" t="n"/>
      <c r="N148" s="244" t="n"/>
      <c r="O148" s="703" t="n"/>
      <c r="P148" s="703" t="n"/>
      <c r="Q148" s="703" t="n"/>
      <c r="R148" s="244" t="n"/>
      <c r="S148" s="244" t="n"/>
      <c r="T148" s="244" t="n"/>
      <c r="U148" s="244" t="n"/>
      <c r="V148" s="244" t="n"/>
      <c r="W148" s="244" t="n"/>
      <c r="X148" s="244" t="n"/>
      <c r="Y148" s="244" t="n"/>
      <c r="Z148" s="244" t="n"/>
      <c r="AA148" s="244" t="n"/>
      <c r="AB148" s="244" t="n"/>
      <c r="AC148" s="244" t="n"/>
      <c r="AD148" s="244" t="n"/>
      <c r="AE148" s="244" t="n"/>
      <c r="AF148" s="244" t="n"/>
      <c r="AG148" s="244" t="n"/>
      <c r="AH148" s="244" t="n"/>
      <c r="AI148" s="244" t="n"/>
      <c r="AJ148" s="244" t="n"/>
      <c r="AK148" s="244" t="n"/>
      <c r="AL148" s="244" t="n"/>
      <c r="AM148" s="244" t="n"/>
      <c r="AN148" s="244" t="n"/>
      <c r="AO148" s="244" t="n"/>
      <c r="AP148" s="244" t="n"/>
      <c r="AQ148" s="244" t="n"/>
      <c r="AR148" s="244" t="n"/>
      <c r="AS148" s="244" t="n"/>
      <c r="AT148" s="244" t="n"/>
      <c r="AU148" s="244" t="n"/>
      <c r="AV148" s="244" t="n"/>
      <c r="AW148" s="244" t="n"/>
      <c r="AX148" s="244" t="n"/>
      <c r="AY148" s="244" t="n"/>
      <c r="AZ148" s="244" t="n"/>
      <c r="BA148" s="244" t="n"/>
      <c r="BB148" s="244" t="n"/>
      <c r="BC148" s="244" t="n"/>
      <c r="BD148" s="244" t="n"/>
      <c r="BE148" s="244" t="n"/>
      <c r="BF148" s="244" t="n"/>
      <c r="BG148" s="244" t="n"/>
      <c r="BH148" s="244" t="n"/>
      <c r="BI148" s="244" t="n"/>
      <c r="BJ148" s="244" t="n"/>
      <c r="BK148" s="244" t="n"/>
      <c r="BL148" s="244" t="n"/>
      <c r="BM148" s="244" t="n"/>
      <c r="BN148" s="244" t="n"/>
      <c r="BO148" s="244" t="n"/>
      <c r="BP148" s="244" t="n"/>
      <c r="BQ148" s="244" t="n"/>
      <c r="BR148" s="244" t="n"/>
      <c r="BS148" s="244" t="n"/>
      <c r="BT148" s="244" t="n"/>
    </row>
    <row hidden="true" ht="49.5" outlineLevel="1" r="149">
      <c r="D149" s="548" t="e">
        <f aca="false" ca="false" dt2D="false" dtr="false" t="normal">D148</f>
        <v>#N/A</v>
      </c>
      <c r="E149" s="548" t="e">
        <f aca="false" ca="false" dt2D="false" dtr="false" t="normal">E148</f>
        <v>#N/A</v>
      </c>
      <c r="F149" s="694" t="e">
        <f aca="false" ca="false" dt2D="false" dtr="false" t="normal">F148</f>
        <v>#N/A</v>
      </c>
      <c r="G149" s="694" t="n">
        <f aca="false" ca="false" dt2D="false" dtr="false" t="normal">G148</f>
        <v>0</v>
      </c>
      <c r="H149" s="695" t="n"/>
      <c r="I149" s="268" t="s">
        <v>857</v>
      </c>
      <c r="L149" s="244" t="n"/>
      <c r="M149" s="244" t="n"/>
      <c r="N149" s="703" t="n"/>
      <c r="O149" s="703" t="n"/>
      <c r="P149" s="703" t="n"/>
      <c r="Q149" s="703" t="n"/>
      <c r="R149" s="703" t="n"/>
      <c r="S149" s="703" t="n"/>
      <c r="T149" s="244" t="n"/>
      <c r="U149" s="244" t="n"/>
      <c r="V149" s="244" t="n"/>
      <c r="W149" s="244" t="n"/>
      <c r="X149" s="244" t="n"/>
      <c r="Y149" s="244" t="n"/>
      <c r="Z149" s="244" t="n"/>
      <c r="AA149" s="244" t="n"/>
      <c r="AB149" s="244" t="n"/>
      <c r="AC149" s="244" t="n"/>
      <c r="AD149" s="244" t="n"/>
      <c r="AE149" s="244" t="n"/>
      <c r="AF149" s="244" t="n"/>
      <c r="AG149" s="244" t="n"/>
      <c r="AH149" s="244" t="n"/>
      <c r="AI149" s="244" t="n"/>
      <c r="AJ149" s="244" t="n"/>
      <c r="AK149" s="244" t="n"/>
      <c r="AL149" s="244" t="n"/>
      <c r="AM149" s="244" t="n"/>
      <c r="AN149" s="244" t="n"/>
      <c r="AO149" s="244" t="n"/>
      <c r="AP149" s="244" t="n"/>
      <c r="AQ149" s="244" t="n"/>
      <c r="AR149" s="244" t="n"/>
      <c r="AS149" s="244" t="n"/>
      <c r="AT149" s="244" t="n"/>
      <c r="AU149" s="244" t="n"/>
      <c r="AV149" s="244" t="n"/>
      <c r="AW149" s="244" t="n"/>
      <c r="AX149" s="244" t="n"/>
      <c r="AY149" s="244" t="n"/>
      <c r="AZ149" s="244" t="n"/>
      <c r="BA149" s="244" t="n"/>
      <c r="BB149" s="244" t="n"/>
      <c r="BC149" s="244" t="n"/>
      <c r="BD149" s="244" t="n"/>
      <c r="BE149" s="244" t="n"/>
      <c r="BF149" s="244" t="n"/>
      <c r="BG149" s="244" t="n"/>
      <c r="BH149" s="244" t="n"/>
      <c r="BI149" s="244" t="n"/>
      <c r="BJ149" s="244" t="n"/>
      <c r="BK149" s="244" t="n"/>
      <c r="BL149" s="244" t="n"/>
      <c r="BM149" s="244" t="n"/>
      <c r="BN149" s="244" t="n"/>
      <c r="BO149" s="244" t="n"/>
      <c r="BP149" s="244" t="n"/>
      <c r="BQ149" s="244" t="n"/>
      <c r="BR149" s="244" t="n"/>
      <c r="BS149" s="244" t="n"/>
      <c r="BT149" s="244" t="n"/>
    </row>
    <row customHeight="true" hidden="true" ht="14.4499998092651" outlineLevel="2" r="150">
      <c r="D150" s="548" t="e">
        <f aca="false" ca="false" dt2D="false" dtr="false" t="normal">D149</f>
        <v>#N/A</v>
      </c>
      <c r="E150" s="548" t="e">
        <f aca="false" ca="false" dt2D="false" dtr="false" t="normal">E149</f>
        <v>#N/A</v>
      </c>
      <c r="F150" s="694" t="e">
        <f aca="false" ca="false" dt2D="false" dtr="false" t="normal">F149</f>
        <v>#N/A</v>
      </c>
      <c r="G150" s="694" t="n">
        <f aca="false" ca="false" dt2D="false" dtr="false" t="normal">G149</f>
        <v>0</v>
      </c>
      <c r="H150" s="695" t="n"/>
      <c r="I150" s="288" t="s">
        <v>858</v>
      </c>
      <c r="K150" s="270" t="n"/>
      <c r="L150" s="700" t="s">
        <v>859</v>
      </c>
      <c r="M150" s="705" t="n">
        <f aca="false" ca="false" dt2D="false" dtr="false" t="normal">K150</f>
        <v>0</v>
      </c>
      <c r="N150" s="705" t="n">
        <f aca="false" ca="false" dt2D="false" dtr="false" t="normal">M150</f>
        <v>0</v>
      </c>
      <c r="O150" s="705" t="n">
        <f aca="false" ca="false" dt2D="false" dtr="false" t="normal">M150</f>
        <v>0</v>
      </c>
      <c r="P150" s="705" t="n">
        <f aca="false" ca="false" dt2D="false" dtr="false" t="normal">N150</f>
        <v>0</v>
      </c>
      <c r="Q150" s="705" t="n">
        <f aca="false" ca="false" dt2D="false" dtr="false" t="normal">O150</f>
        <v>0</v>
      </c>
      <c r="R150" s="705" t="n">
        <f aca="false" ca="false" dt2D="false" dtr="false" t="normal">P150</f>
        <v>0</v>
      </c>
      <c r="S150" s="705" t="n">
        <f aca="false" ca="false" dt2D="false" dtr="false" t="normal">Q150</f>
        <v>0</v>
      </c>
      <c r="T150" s="705" t="n">
        <f aca="false" ca="false" dt2D="false" dtr="false" t="normal">R150</f>
        <v>0</v>
      </c>
      <c r="U150" s="705" t="n">
        <f aca="false" ca="false" dt2D="false" dtr="false" t="normal">S150</f>
        <v>0</v>
      </c>
      <c r="V150" s="705" t="n">
        <f aca="false" ca="false" dt2D="false" dtr="false" t="normal">T150</f>
        <v>0</v>
      </c>
      <c r="W150" s="705" t="n">
        <f aca="false" ca="false" dt2D="false" dtr="false" t="normal">U150</f>
        <v>0</v>
      </c>
      <c r="X150" s="705" t="n">
        <f aca="false" ca="false" dt2D="false" dtr="false" t="normal">V150</f>
        <v>0</v>
      </c>
      <c r="Y150" s="705" t="n">
        <f aca="false" ca="false" dt2D="false" dtr="false" t="normal">W150</f>
        <v>0</v>
      </c>
      <c r="Z150" s="705" t="n">
        <f aca="false" ca="false" dt2D="false" dtr="false" t="normal">X150</f>
        <v>0</v>
      </c>
      <c r="AA150" s="705" t="n">
        <f aca="false" ca="false" dt2D="false" dtr="false" t="normal">Y150</f>
        <v>0</v>
      </c>
      <c r="AB150" s="705" t="n">
        <f aca="false" ca="false" dt2D="false" dtr="false" t="normal">Z150</f>
        <v>0</v>
      </c>
      <c r="AC150" s="705" t="n">
        <f aca="false" ca="false" dt2D="false" dtr="false" t="normal">AA150</f>
        <v>0</v>
      </c>
      <c r="AD150" s="705" t="n">
        <f aca="false" ca="false" dt2D="false" dtr="false" t="normal">AB150</f>
        <v>0</v>
      </c>
      <c r="AE150" s="705" t="n">
        <f aca="false" ca="false" dt2D="false" dtr="false" t="normal">AC150</f>
        <v>0</v>
      </c>
      <c r="AF150" s="705" t="n">
        <f aca="false" ca="false" dt2D="false" dtr="false" t="normal">AD150</f>
        <v>0</v>
      </c>
      <c r="AG150" s="705" t="n">
        <f aca="false" ca="false" dt2D="false" dtr="false" t="normal">AE150</f>
        <v>0</v>
      </c>
      <c r="AH150" s="705" t="n">
        <f aca="false" ca="false" dt2D="false" dtr="false" t="normal">AF150</f>
        <v>0</v>
      </c>
      <c r="AI150" s="705" t="n">
        <f aca="false" ca="false" dt2D="false" dtr="false" t="normal">AG150</f>
        <v>0</v>
      </c>
      <c r="AJ150" s="705" t="n">
        <f aca="false" ca="false" dt2D="false" dtr="false" t="normal">AH150</f>
        <v>0</v>
      </c>
      <c r="AK150" s="705" t="n">
        <f aca="false" ca="false" dt2D="false" dtr="false" t="normal">AI150</f>
        <v>0</v>
      </c>
      <c r="AL150" s="705" t="n">
        <f aca="false" ca="false" dt2D="false" dtr="false" t="normal">AJ150</f>
        <v>0</v>
      </c>
      <c r="AM150" s="705" t="n">
        <f aca="false" ca="false" dt2D="false" dtr="false" t="normal">AK150</f>
        <v>0</v>
      </c>
      <c r="AN150" s="705" t="n">
        <f aca="false" ca="false" dt2D="false" dtr="false" t="normal">AL150</f>
        <v>0</v>
      </c>
      <c r="AO150" s="705" t="n">
        <f aca="false" ca="false" dt2D="false" dtr="false" t="normal">AM150</f>
        <v>0</v>
      </c>
      <c r="AP150" s="705" t="n">
        <f aca="false" ca="false" dt2D="false" dtr="false" t="normal">AN150</f>
        <v>0</v>
      </c>
      <c r="AQ150" s="705" t="n">
        <f aca="false" ca="false" dt2D="false" dtr="false" t="normal">AO150</f>
        <v>0</v>
      </c>
      <c r="AR150" s="705" t="n">
        <f aca="false" ca="false" dt2D="false" dtr="false" t="normal">AP150</f>
        <v>0</v>
      </c>
      <c r="AS150" s="705" t="n">
        <f aca="false" ca="false" dt2D="false" dtr="false" t="normal">AQ150</f>
        <v>0</v>
      </c>
      <c r="AT150" s="705" t="n">
        <f aca="false" ca="false" dt2D="false" dtr="false" t="normal">AR150</f>
        <v>0</v>
      </c>
      <c r="AU150" s="705" t="n">
        <f aca="false" ca="false" dt2D="false" dtr="false" t="normal">AS150</f>
        <v>0</v>
      </c>
      <c r="AV150" s="705" t="n">
        <f aca="false" ca="false" dt2D="false" dtr="false" t="normal">AT150</f>
        <v>0</v>
      </c>
      <c r="AW150" s="705" t="n">
        <f aca="false" ca="false" dt2D="false" dtr="false" t="normal">AU150</f>
        <v>0</v>
      </c>
      <c r="AX150" s="705" t="n">
        <f aca="false" ca="false" dt2D="false" dtr="false" t="normal">AV150</f>
        <v>0</v>
      </c>
      <c r="AY150" s="705" t="n">
        <f aca="false" ca="false" dt2D="false" dtr="false" t="normal">AW150</f>
        <v>0</v>
      </c>
      <c r="AZ150" s="705" t="n">
        <f aca="false" ca="false" dt2D="false" dtr="false" t="normal">AX150</f>
        <v>0</v>
      </c>
      <c r="BA150" s="705" t="n">
        <f aca="false" ca="false" dt2D="false" dtr="false" t="normal">AY150</f>
        <v>0</v>
      </c>
      <c r="BB150" s="705" t="n">
        <f aca="false" ca="false" dt2D="false" dtr="false" t="normal">AZ150</f>
        <v>0</v>
      </c>
      <c r="BC150" s="705" t="n">
        <f aca="false" ca="false" dt2D="false" dtr="false" t="normal">BA150</f>
        <v>0</v>
      </c>
      <c r="BD150" s="705" t="n">
        <f aca="false" ca="false" dt2D="false" dtr="false" t="normal">BB150</f>
        <v>0</v>
      </c>
      <c r="BE150" s="705" t="n">
        <f aca="false" ca="false" dt2D="false" dtr="false" t="normal">BC150</f>
        <v>0</v>
      </c>
      <c r="BF150" s="705" t="n">
        <f aca="false" ca="false" dt2D="false" dtr="false" t="normal">BD150</f>
        <v>0</v>
      </c>
      <c r="BG150" s="705" t="n">
        <f aca="false" ca="false" dt2D="false" dtr="false" t="normal">BE150</f>
        <v>0</v>
      </c>
      <c r="BH150" s="705" t="n">
        <f aca="false" ca="false" dt2D="false" dtr="false" t="normal">BF150</f>
        <v>0</v>
      </c>
      <c r="BI150" s="705" t="n">
        <f aca="false" ca="false" dt2D="false" dtr="false" t="normal">BG150</f>
        <v>0</v>
      </c>
      <c r="BJ150" s="705" t="n">
        <f aca="false" ca="false" dt2D="false" dtr="false" t="normal">BH150</f>
        <v>0</v>
      </c>
      <c r="BK150" s="705" t="n">
        <f aca="false" ca="false" dt2D="false" dtr="false" t="normal">BI150</f>
        <v>0</v>
      </c>
      <c r="BL150" s="705" t="n">
        <f aca="false" ca="false" dt2D="false" dtr="false" t="normal">BJ150</f>
        <v>0</v>
      </c>
      <c r="BM150" s="705" t="n">
        <f aca="false" ca="false" dt2D="false" dtr="false" t="normal">BK150</f>
        <v>0</v>
      </c>
      <c r="BN150" s="705" t="n">
        <f aca="false" ca="false" dt2D="false" dtr="false" t="normal">BL150</f>
        <v>0</v>
      </c>
      <c r="BO150" s="705" t="n">
        <f aca="false" ca="false" dt2D="false" dtr="false" t="normal">BM150</f>
        <v>0</v>
      </c>
      <c r="BP150" s="705" t="n">
        <f aca="false" ca="false" dt2D="false" dtr="false" t="normal">BN150</f>
        <v>0</v>
      </c>
      <c r="BQ150" s="705" t="n">
        <f aca="false" ca="false" dt2D="false" dtr="false" t="normal">BO150</f>
        <v>0</v>
      </c>
      <c r="BR150" s="705" t="n">
        <f aca="false" ca="false" dt2D="false" dtr="false" t="normal">BP150</f>
        <v>0</v>
      </c>
      <c r="BS150" s="705" t="n">
        <f aca="false" ca="false" dt2D="false" dtr="false" t="normal">BQ150</f>
        <v>0</v>
      </c>
      <c r="BT150" s="705" t="n">
        <f aca="false" ca="false" dt2D="false" dtr="false" t="normal">BR150</f>
        <v>0</v>
      </c>
    </row>
    <row customFormat="true" customHeight="true" hidden="true" ht="14.4499998092651" outlineLevel="2" r="151" s="431">
      <c r="A151" s="562" t="n"/>
      <c r="B151" s="562" t="n"/>
      <c r="C151" s="562" t="n"/>
      <c r="D151" s="696" t="e">
        <f aca="false" ca="false" dt2D="false" dtr="false" t="normal">D150</f>
        <v>#N/A</v>
      </c>
      <c r="E151" s="696" t="e">
        <f aca="false" ca="false" dt2D="false" dtr="false" t="normal">E150</f>
        <v>#N/A</v>
      </c>
      <c r="F151" s="697" t="e">
        <f aca="false" ca="false" dt2D="false" dtr="false" t="normal">F150</f>
        <v>#N/A</v>
      </c>
      <c r="G151" s="697" t="n">
        <f aca="false" ca="false" dt2D="false" dtr="false" t="normal">G150</f>
        <v>0</v>
      </c>
      <c r="H151" s="698" t="n"/>
      <c r="I151" s="710" t="s">
        <v>860</v>
      </c>
      <c r="K151" s="464" t="n"/>
      <c r="L151" s="464" t="s">
        <v>861</v>
      </c>
      <c r="M151" s="711" t="n">
        <f aca="false" ca="true" dt2D="false" dtr="false" t="normal">$K151*'Макро'!E$85</f>
        <v>0</v>
      </c>
      <c r="N151" s="711" t="n">
        <f aca="false" ca="true" dt2D="false" dtr="false" t="normal">$K151*'Макро'!F$85</f>
        <v>0</v>
      </c>
      <c r="O151" s="711" t="n">
        <f aca="false" ca="true" dt2D="false" dtr="false" t="normal">$K151*'Макро'!G$85</f>
        <v>0</v>
      </c>
      <c r="P151" s="711" t="n">
        <f aca="false" ca="true" dt2D="false" dtr="false" t="normal">$K151*'Макро'!H$85</f>
        <v>0</v>
      </c>
      <c r="Q151" s="711" t="n">
        <f aca="false" ca="true" dt2D="false" dtr="false" t="normal">$K151*'Макро'!I$85</f>
        <v>0</v>
      </c>
      <c r="R151" s="711" t="n">
        <f aca="false" ca="true" dt2D="false" dtr="false" t="normal">$K151*'Макро'!J$85</f>
        <v>0</v>
      </c>
      <c r="S151" s="711" t="n">
        <f aca="false" ca="true" dt2D="false" dtr="false" t="normal">$K151*'Макро'!K$85</f>
        <v>0</v>
      </c>
      <c r="T151" s="711" t="n">
        <f aca="false" ca="true" dt2D="false" dtr="false" t="normal">$K151*'Макро'!L$85</f>
        <v>0</v>
      </c>
      <c r="U151" s="711" t="n">
        <f aca="false" ca="true" dt2D="false" dtr="false" t="normal">$K151*'Макро'!M$85</f>
        <v>0</v>
      </c>
      <c r="V151" s="711" t="n">
        <f aca="false" ca="true" dt2D="false" dtr="false" t="normal">$K151*'Макро'!N$85</f>
        <v>0</v>
      </c>
      <c r="W151" s="711" t="n">
        <f aca="false" ca="true" dt2D="false" dtr="false" t="normal">$K151*'Макро'!O$85</f>
        <v>0</v>
      </c>
      <c r="X151" s="711" t="n">
        <f aca="false" ca="true" dt2D="false" dtr="false" t="normal">$K151*'Макро'!P$85</f>
        <v>0</v>
      </c>
      <c r="Y151" s="711" t="n">
        <f aca="false" ca="true" dt2D="false" dtr="false" t="normal">$K151*'Макро'!Q$85</f>
        <v>0</v>
      </c>
      <c r="Z151" s="711" t="n">
        <f aca="false" ca="true" dt2D="false" dtr="false" t="normal">$K151*'Макро'!R$85</f>
        <v>0</v>
      </c>
      <c r="AA151" s="711" t="n">
        <f aca="false" ca="true" dt2D="false" dtr="false" t="normal">$K151*'Макро'!S$85</f>
        <v>0</v>
      </c>
      <c r="AB151" s="711" t="n">
        <f aca="false" ca="true" dt2D="false" dtr="false" t="normal">$K151*'Макро'!T$85</f>
        <v>0</v>
      </c>
      <c r="AC151" s="711" t="n">
        <f aca="false" ca="true" dt2D="false" dtr="false" t="normal">$K151*'Макро'!U$85</f>
        <v>0</v>
      </c>
      <c r="AD151" s="711" t="n">
        <f aca="false" ca="true" dt2D="false" dtr="false" t="normal">$K151*'Макро'!V$85</f>
        <v>0</v>
      </c>
      <c r="AE151" s="711" t="n">
        <f aca="false" ca="true" dt2D="false" dtr="false" t="normal">$K151*'Макро'!W$85</f>
        <v>0</v>
      </c>
      <c r="AF151" s="711" t="n">
        <f aca="false" ca="true" dt2D="false" dtr="false" t="normal">$K151*'Макро'!X$85</f>
        <v>0</v>
      </c>
      <c r="AG151" s="711" t="n">
        <f aca="false" ca="true" dt2D="false" dtr="false" t="normal">$K151*'Макро'!Y$85</f>
        <v>0</v>
      </c>
      <c r="AH151" s="711" t="n">
        <f aca="false" ca="true" dt2D="false" dtr="false" t="normal">$K151*'Макро'!Z$85</f>
        <v>0</v>
      </c>
      <c r="AI151" s="711" t="n">
        <f aca="false" ca="true" dt2D="false" dtr="false" t="normal">$K151*'Макро'!AA$85</f>
        <v>0</v>
      </c>
      <c r="AJ151" s="711" t="n">
        <f aca="false" ca="true" dt2D="false" dtr="false" t="normal">$K151*'Макро'!AB$85</f>
        <v>0</v>
      </c>
      <c r="AK151" s="711" t="n">
        <f aca="false" ca="true" dt2D="false" dtr="false" t="normal">$K151*'Макро'!AC$85</f>
        <v>0</v>
      </c>
      <c r="AL151" s="711" t="n">
        <f aca="false" ca="true" dt2D="false" dtr="false" t="normal">$K151*'Макро'!AD$85</f>
        <v>0</v>
      </c>
      <c r="AM151" s="711" t="n">
        <f aca="false" ca="true" dt2D="false" dtr="false" t="normal">$K151*'Макро'!AE$85</f>
        <v>0</v>
      </c>
      <c r="AN151" s="711" t="n">
        <f aca="false" ca="true" dt2D="false" dtr="false" t="normal">$K151*'Макро'!AF$85</f>
        <v>0</v>
      </c>
      <c r="AO151" s="711" t="n">
        <f aca="false" ca="true" dt2D="false" dtr="false" t="normal">$K151*'Макро'!AG$85</f>
        <v>0</v>
      </c>
      <c r="AP151" s="711" t="n">
        <f aca="false" ca="true" dt2D="false" dtr="false" t="normal">$K151*'Макро'!AH$85</f>
        <v>0</v>
      </c>
      <c r="AQ151" s="711" t="n">
        <f aca="false" ca="true" dt2D="false" dtr="false" t="normal">$K151*'Макро'!AI$85</f>
        <v>0</v>
      </c>
      <c r="AR151" s="711" t="n">
        <f aca="false" ca="true" dt2D="false" dtr="false" t="normal">$K151*'Макро'!AJ$85</f>
        <v>0</v>
      </c>
      <c r="AS151" s="711" t="n">
        <f aca="false" ca="true" dt2D="false" dtr="false" t="normal">$K151*'Макро'!AK$85</f>
        <v>0</v>
      </c>
      <c r="AT151" s="711" t="n">
        <f aca="false" ca="true" dt2D="false" dtr="false" t="normal">$K151*'Макро'!AL$85</f>
        <v>0</v>
      </c>
      <c r="AU151" s="711" t="n">
        <f aca="false" ca="true" dt2D="false" dtr="false" t="normal">$K151*'Макро'!AM$85</f>
        <v>0</v>
      </c>
      <c r="AV151" s="711" t="n">
        <f aca="false" ca="true" dt2D="false" dtr="false" t="normal">$K151*'Макро'!AN$85</f>
        <v>0</v>
      </c>
      <c r="AW151" s="711" t="n">
        <f aca="false" ca="true" dt2D="false" dtr="false" t="normal">$K151*'Макро'!AO$85</f>
        <v>0</v>
      </c>
      <c r="AX151" s="711" t="n">
        <f aca="false" ca="true" dt2D="false" dtr="false" t="normal">$K151*'Макро'!AP$85</f>
        <v>0</v>
      </c>
      <c r="AY151" s="711" t="n">
        <f aca="false" ca="true" dt2D="false" dtr="false" t="normal">$K151*'Макро'!AQ$85</f>
        <v>0</v>
      </c>
      <c r="AZ151" s="711" t="n">
        <f aca="false" ca="true" dt2D="false" dtr="false" t="normal">$K151*'Макро'!AR$85</f>
        <v>0</v>
      </c>
      <c r="BA151" s="711" t="n">
        <f aca="false" ca="true" dt2D="false" dtr="false" t="normal">$K151*'Макро'!AS$85</f>
        <v>0</v>
      </c>
      <c r="BB151" s="711" t="n">
        <f aca="false" ca="true" dt2D="false" dtr="false" t="normal">$K151*'Макро'!AT$85</f>
        <v>0</v>
      </c>
      <c r="BC151" s="711" t="n">
        <f aca="false" ca="true" dt2D="false" dtr="false" t="normal">$K151*'Макро'!AU$85</f>
        <v>0</v>
      </c>
      <c r="BD151" s="711" t="n">
        <f aca="false" ca="true" dt2D="false" dtr="false" t="normal">$K151*'Макро'!AV$85</f>
        <v>0</v>
      </c>
      <c r="BE151" s="711" t="n">
        <f aca="false" ca="true" dt2D="false" dtr="false" t="normal">$K151*'Макро'!AW$85</f>
        <v>0</v>
      </c>
      <c r="BF151" s="711" t="n">
        <f aca="false" ca="true" dt2D="false" dtr="false" t="normal">$K151*'Макро'!AX$85</f>
        <v>0</v>
      </c>
      <c r="BG151" s="711" t="n">
        <f aca="false" ca="true" dt2D="false" dtr="false" t="normal">$K151*'Макро'!AY$85</f>
        <v>0</v>
      </c>
      <c r="BH151" s="711" t="n">
        <f aca="false" ca="true" dt2D="false" dtr="false" t="normal">$K151*'Макро'!AZ$85</f>
        <v>0</v>
      </c>
      <c r="BI151" s="711" t="n">
        <f aca="false" ca="true" dt2D="false" dtr="false" t="normal">$K151*'Макро'!BA$85</f>
        <v>0</v>
      </c>
      <c r="BJ151" s="711" t="n">
        <f aca="false" ca="true" dt2D="false" dtr="false" t="normal">$K151*'Макро'!BB$85</f>
        <v>0</v>
      </c>
      <c r="BK151" s="711" t="n">
        <f aca="false" ca="true" dt2D="false" dtr="false" t="normal">$K151*'Макро'!BC$85</f>
        <v>0</v>
      </c>
      <c r="BL151" s="711" t="n">
        <f aca="false" ca="true" dt2D="false" dtr="false" t="normal">$K151*'Макро'!BD$85</f>
        <v>0</v>
      </c>
      <c r="BM151" s="711" t="n">
        <f aca="false" ca="true" dt2D="false" dtr="false" t="normal">$K151*'Макро'!BE$85</f>
        <v>0</v>
      </c>
      <c r="BN151" s="711" t="n">
        <f aca="false" ca="true" dt2D="false" dtr="false" t="normal">$K151*'Макро'!BF$85</f>
        <v>0</v>
      </c>
      <c r="BO151" s="711" t="n">
        <f aca="false" ca="true" dt2D="false" dtr="false" t="normal">$K151*'Макро'!BG$85</f>
        <v>0</v>
      </c>
      <c r="BP151" s="711" t="n">
        <f aca="false" ca="true" dt2D="false" dtr="false" t="normal">$K151*'Макро'!BH$85</f>
        <v>0</v>
      </c>
      <c r="BQ151" s="711" t="n">
        <f aca="false" ca="true" dt2D="false" dtr="false" t="normal">$K151*'Макро'!BI$85</f>
        <v>0</v>
      </c>
      <c r="BR151" s="711" t="n">
        <f aca="false" ca="true" dt2D="false" dtr="false" t="normal">$K151*'Макро'!BJ$85</f>
        <v>0</v>
      </c>
      <c r="BS151" s="711" t="n">
        <f aca="false" ca="true" dt2D="false" dtr="false" t="normal">$K151*'Макро'!BK$85</f>
        <v>0</v>
      </c>
      <c r="BT151" s="711" t="n">
        <f aca="false" ca="true" dt2D="false" dtr="false" t="normal">$K151*'Макро'!BL$85</f>
        <v>0</v>
      </c>
    </row>
    <row customFormat="true" customHeight="true" hidden="true" ht="14.4499998092651" outlineLevel="1" r="152" s="20">
      <c r="A152" s="482" t="s">
        <v>809</v>
      </c>
      <c r="B152" s="482" t="s">
        <v>810</v>
      </c>
      <c r="C152" s="706" t="s">
        <v>467</v>
      </c>
      <c r="D152" s="548" t="e">
        <f aca="false" ca="false" dt2D="false" dtr="false" t="normal">D151</f>
        <v>#N/A</v>
      </c>
      <c r="E152" s="548" t="e">
        <f aca="false" ca="false" dt2D="false" dtr="false" t="normal">E151</f>
        <v>#N/A</v>
      </c>
      <c r="F152" s="694" t="e">
        <f aca="false" ca="false" dt2D="false" dtr="false" t="normal">F151</f>
        <v>#N/A</v>
      </c>
      <c r="G152" s="694" t="n">
        <f aca="false" ca="false" dt2D="false" dtr="false" t="normal">G151</f>
        <v>0</v>
      </c>
      <c r="H152" s="695" t="n"/>
      <c r="I152" s="285" t="s">
        <v>862</v>
      </c>
      <c r="J152" s="252" t="n"/>
      <c r="K152" s="252" t="n"/>
      <c r="L152" s="235" t="n">
        <f aca="false" ca="true" dt2D="false" dtr="false" t="normal">SUM(M152:BT152)</f>
        <v>0</v>
      </c>
      <c r="M152" s="235" t="n">
        <f aca="false" ca="true" dt2D="false" dtr="false" t="normal">M150*M151/365*'Периоды'!L$39</f>
        <v>0</v>
      </c>
      <c r="N152" s="235" t="n">
        <f aca="false" ca="true" dt2D="false" dtr="false" t="normal">N150*N151/365*'Периоды'!M$39</f>
        <v>0</v>
      </c>
      <c r="O152" s="235" t="n">
        <f aca="false" ca="true" dt2D="false" dtr="false" t="normal">O150*O151/365*'Периоды'!N$39</f>
        <v>0</v>
      </c>
      <c r="P152" s="235" t="n">
        <f aca="false" ca="true" dt2D="false" dtr="false" t="normal">P150*P151/365*'Периоды'!O$39</f>
        <v>0</v>
      </c>
      <c r="Q152" s="235" t="n">
        <f aca="false" ca="true" dt2D="false" dtr="false" t="normal">Q150*Q151/365*'Периоды'!P$39</f>
        <v>0</v>
      </c>
      <c r="R152" s="235" t="n">
        <f aca="false" ca="true" dt2D="false" dtr="false" t="normal">R150*R151/365*'Периоды'!Q$39</f>
        <v>0</v>
      </c>
      <c r="S152" s="235" t="n">
        <f aca="false" ca="true" dt2D="false" dtr="false" t="normal">S150*S151/365*'Периоды'!R$39</f>
        <v>0</v>
      </c>
      <c r="T152" s="235" t="n">
        <f aca="false" ca="true" dt2D="false" dtr="false" t="normal">T150*T151/365*'Периоды'!S$39</f>
        <v>0</v>
      </c>
      <c r="U152" s="235" t="n">
        <f aca="false" ca="true" dt2D="false" dtr="false" t="normal">U150*U151/365*'Периоды'!T$39</f>
        <v>0</v>
      </c>
      <c r="V152" s="235" t="n">
        <f aca="false" ca="true" dt2D="false" dtr="false" t="normal">V150*V151/365*'Периоды'!U$39</f>
        <v>0</v>
      </c>
      <c r="W152" s="235" t="n">
        <f aca="false" ca="true" dt2D="false" dtr="false" t="normal">W150*W151/365*'Периоды'!V$39</f>
        <v>0</v>
      </c>
      <c r="X152" s="235" t="n">
        <f aca="false" ca="true" dt2D="false" dtr="false" t="normal">X150*X151/365*'Периоды'!W$39</f>
        <v>0</v>
      </c>
      <c r="Y152" s="235" t="n">
        <f aca="false" ca="true" dt2D="false" dtr="false" t="normal">Y150*Y151/365*'Периоды'!X$39</f>
        <v>0</v>
      </c>
      <c r="Z152" s="235" t="n">
        <f aca="false" ca="true" dt2D="false" dtr="false" t="normal">Z150*Z151/365*'Периоды'!Y$39</f>
        <v>0</v>
      </c>
      <c r="AA152" s="235" t="n">
        <f aca="false" ca="true" dt2D="false" dtr="false" t="normal">AA150*AA151/365*'Периоды'!Z$39</f>
        <v>0</v>
      </c>
      <c r="AB152" s="235" t="n">
        <f aca="false" ca="true" dt2D="false" dtr="false" t="normal">AB150*AB151/365*'Периоды'!AA$39</f>
        <v>0</v>
      </c>
      <c r="AC152" s="235" t="n">
        <f aca="false" ca="true" dt2D="false" dtr="false" t="normal">AC150*AC151/365*'Периоды'!AB$39</f>
        <v>0</v>
      </c>
      <c r="AD152" s="235" t="n">
        <f aca="false" ca="true" dt2D="false" dtr="false" t="normal">AD150*AD151/365*'Периоды'!AC$39</f>
        <v>0</v>
      </c>
      <c r="AE152" s="235" t="n">
        <f aca="false" ca="true" dt2D="false" dtr="false" t="normal">AE150*AE151/365*'Периоды'!AD$39</f>
        <v>0</v>
      </c>
      <c r="AF152" s="235" t="n">
        <f aca="false" ca="true" dt2D="false" dtr="false" t="normal">AF150*AF151/365*'Периоды'!AE$39</f>
        <v>0</v>
      </c>
      <c r="AG152" s="235" t="n">
        <f aca="false" ca="true" dt2D="false" dtr="false" t="normal">AG150*AG151/365*'Периоды'!AF$39</f>
        <v>0</v>
      </c>
      <c r="AH152" s="235" t="n">
        <f aca="false" ca="true" dt2D="false" dtr="false" t="normal">AH150*AH151/365*'Периоды'!AG$39</f>
        <v>0</v>
      </c>
      <c r="AI152" s="235" t="n">
        <f aca="false" ca="true" dt2D="false" dtr="false" t="normal">AI150*AI151/365*'Периоды'!AH$39</f>
        <v>0</v>
      </c>
      <c r="AJ152" s="235" t="n">
        <f aca="false" ca="true" dt2D="false" dtr="false" t="normal">AJ150*AJ151/365*'Периоды'!AI$39</f>
        <v>0</v>
      </c>
      <c r="AK152" s="235" t="n">
        <f aca="false" ca="true" dt2D="false" dtr="false" t="normal">AK150*AK151/365*'Периоды'!AJ$39</f>
        <v>0</v>
      </c>
      <c r="AL152" s="235" t="n">
        <f aca="false" ca="true" dt2D="false" dtr="false" t="normal">AL150*AL151/365*'Периоды'!AK$39</f>
        <v>0</v>
      </c>
      <c r="AM152" s="235" t="n">
        <f aca="false" ca="true" dt2D="false" dtr="false" t="normal">AM150*AM151/365*'Периоды'!AL$39</f>
        <v>0</v>
      </c>
      <c r="AN152" s="235" t="n">
        <f aca="false" ca="true" dt2D="false" dtr="false" t="normal">AN150*AN151/365*'Периоды'!AM$39</f>
        <v>0</v>
      </c>
      <c r="AO152" s="235" t="n">
        <f aca="false" ca="true" dt2D="false" dtr="false" t="normal">AO150*AO151/365*'Периоды'!AN$39</f>
        <v>0</v>
      </c>
      <c r="AP152" s="235" t="n">
        <f aca="false" ca="true" dt2D="false" dtr="false" t="normal">AP150*AP151/365*'Периоды'!AO$39</f>
        <v>0</v>
      </c>
      <c r="AQ152" s="235" t="n">
        <f aca="false" ca="true" dt2D="false" dtr="false" t="normal">AQ150*AQ151/365*'Периоды'!AP$39</f>
        <v>0</v>
      </c>
      <c r="AR152" s="235" t="n">
        <f aca="false" ca="true" dt2D="false" dtr="false" t="normal">AR150*AR151/365*'Периоды'!AQ$39</f>
        <v>0</v>
      </c>
      <c r="AS152" s="235" t="n">
        <f aca="false" ca="true" dt2D="false" dtr="false" t="normal">AS150*AS151/365*'Периоды'!AR$39</f>
        <v>0</v>
      </c>
      <c r="AT152" s="235" t="n">
        <f aca="false" ca="true" dt2D="false" dtr="false" t="normal">AT150*AT151/365*'Периоды'!AS$39</f>
        <v>0</v>
      </c>
      <c r="AU152" s="235" t="n">
        <f aca="false" ca="true" dt2D="false" dtr="false" t="normal">AU150*AU151/365*'Периоды'!AT$39</f>
        <v>0</v>
      </c>
      <c r="AV152" s="235" t="n">
        <f aca="false" ca="true" dt2D="false" dtr="false" t="normal">AV150*AV151/365*'Периоды'!AU$39</f>
        <v>0</v>
      </c>
      <c r="AW152" s="235" t="n">
        <f aca="false" ca="true" dt2D="false" dtr="false" t="normal">AW150*AW151/365*'Периоды'!AV$39</f>
        <v>0</v>
      </c>
      <c r="AX152" s="235" t="n">
        <f aca="false" ca="true" dt2D="false" dtr="false" t="normal">AX150*AX151/365*'Периоды'!AW$39</f>
        <v>0</v>
      </c>
      <c r="AY152" s="235" t="n">
        <f aca="false" ca="true" dt2D="false" dtr="false" t="normal">AY150*AY151/365*'Периоды'!AX$39</f>
        <v>0</v>
      </c>
      <c r="AZ152" s="235" t="n">
        <f aca="false" ca="true" dt2D="false" dtr="false" t="normal">AZ150*AZ151/365*'Периоды'!AY$39</f>
        <v>0</v>
      </c>
      <c r="BA152" s="235" t="n">
        <f aca="false" ca="true" dt2D="false" dtr="false" t="normal">BA150*BA151/365*'Периоды'!AZ$39</f>
        <v>0</v>
      </c>
      <c r="BB152" s="235" t="n">
        <f aca="false" ca="true" dt2D="false" dtr="false" t="normal">BB150*BB151/365*'Периоды'!BA$39</f>
        <v>0</v>
      </c>
      <c r="BC152" s="235" t="n">
        <f aca="false" ca="true" dt2D="false" dtr="false" t="normal">BC150*BC151/365*'Периоды'!BB$39</f>
        <v>0</v>
      </c>
      <c r="BD152" s="235" t="n">
        <f aca="false" ca="true" dt2D="false" dtr="false" t="normal">BD150*BD151/365*'Периоды'!BC$39</f>
        <v>0</v>
      </c>
      <c r="BE152" s="235" t="n">
        <f aca="false" ca="true" dt2D="false" dtr="false" t="normal">BE150*BE151/365*'Периоды'!BD$39</f>
        <v>0</v>
      </c>
      <c r="BF152" s="235" t="n">
        <f aca="false" ca="true" dt2D="false" dtr="false" t="normal">BF150*BF151/365*'Периоды'!BE$39</f>
        <v>0</v>
      </c>
      <c r="BG152" s="235" t="n">
        <f aca="false" ca="true" dt2D="false" dtr="false" t="normal">BG150*BG151/365*'Периоды'!BF$39</f>
        <v>0</v>
      </c>
      <c r="BH152" s="235" t="n">
        <f aca="false" ca="true" dt2D="false" dtr="false" t="normal">BH150*BH151/365*'Периоды'!BG$39</f>
        <v>0</v>
      </c>
      <c r="BI152" s="235" t="n">
        <f aca="false" ca="true" dt2D="false" dtr="false" t="normal">BI150*BI151/365*'Периоды'!BH$39</f>
        <v>0</v>
      </c>
      <c r="BJ152" s="235" t="n">
        <f aca="false" ca="true" dt2D="false" dtr="false" t="normal">BJ150*BJ151/365*'Периоды'!BI$39</f>
        <v>0</v>
      </c>
      <c r="BK152" s="235" t="n">
        <f aca="false" ca="true" dt2D="false" dtr="false" t="normal">BK150*BK151/365*'Периоды'!BJ$39</f>
        <v>0</v>
      </c>
      <c r="BL152" s="235" t="n">
        <f aca="false" ca="true" dt2D="false" dtr="false" t="normal">BL150*BL151/365*'Периоды'!BK$39</f>
        <v>0</v>
      </c>
      <c r="BM152" s="235" t="n">
        <f aca="false" ca="true" dt2D="false" dtr="false" t="normal">BM150*BM151/365*'Периоды'!BL$39</f>
        <v>0</v>
      </c>
      <c r="BN152" s="235" t="n">
        <f aca="false" ca="true" dt2D="false" dtr="false" t="normal">BN150*BN151/365*'Периоды'!BM$39</f>
        <v>0</v>
      </c>
      <c r="BO152" s="235" t="n">
        <f aca="false" ca="true" dt2D="false" dtr="false" t="normal">BO150*BO151/365*'Периоды'!BN$39</f>
        <v>0</v>
      </c>
      <c r="BP152" s="235" t="n">
        <f aca="false" ca="true" dt2D="false" dtr="false" t="normal">BP150*BP151/365*'Периоды'!BO$39</f>
        <v>0</v>
      </c>
      <c r="BQ152" s="235" t="n">
        <f aca="false" ca="true" dt2D="false" dtr="false" t="normal">BQ150*BQ151/365*'Периоды'!BP$39</f>
        <v>0</v>
      </c>
      <c r="BR152" s="235" t="n">
        <f aca="false" ca="true" dt2D="false" dtr="false" t="normal">BR150*BR151/365*'Периоды'!BQ$39</f>
        <v>0</v>
      </c>
      <c r="BS152" s="235" t="n">
        <f aca="false" ca="true" dt2D="false" dtr="false" t="normal">BS150*BS151/365*'Периоды'!BR$39</f>
        <v>0</v>
      </c>
      <c r="BT152" s="235" t="n">
        <f aca="false" ca="true" dt2D="false" dtr="false" t="normal">BT150*BT151/365*'Периоды'!BS$39</f>
        <v>0</v>
      </c>
    </row>
    <row customHeight="true" hidden="true" ht="14.4499998092651" outlineLevel="1" r="153">
      <c r="D153" s="548" t="e">
        <f aca="false" ca="false" dt2D="false" dtr="false" t="normal">D152</f>
        <v>#N/A</v>
      </c>
      <c r="E153" s="548" t="e">
        <f aca="false" ca="false" dt2D="false" dtr="false" t="normal">E152</f>
        <v>#N/A</v>
      </c>
      <c r="F153" s="694" t="e">
        <f aca="false" ca="false" dt2D="false" dtr="false" t="normal">F152</f>
        <v>#N/A</v>
      </c>
      <c r="G153" s="694" t="n">
        <f aca="false" ca="false" dt2D="false" dtr="false" t="normal">G152</f>
        <v>0</v>
      </c>
      <c r="H153" s="695" t="n"/>
      <c r="I153" s="16" t="n"/>
      <c r="L153" s="244" t="n"/>
      <c r="M153" s="244" t="n"/>
      <c r="N153" s="244" t="n"/>
      <c r="O153" s="244" t="n"/>
      <c r="P153" s="244" t="n"/>
      <c r="Q153" s="244" t="n"/>
      <c r="R153" s="244" t="n"/>
      <c r="S153" s="244" t="n"/>
      <c r="T153" s="244" t="n"/>
      <c r="U153" s="244" t="n"/>
      <c r="V153" s="244" t="n"/>
      <c r="W153" s="244" t="n"/>
      <c r="X153" s="244" t="n"/>
      <c r="Y153" s="244" t="n"/>
      <c r="Z153" s="244" t="n"/>
      <c r="AA153" s="244" t="n"/>
      <c r="AB153" s="244" t="n"/>
      <c r="AC153" s="244" t="n"/>
      <c r="AD153" s="244" t="n"/>
      <c r="AE153" s="244" t="n"/>
      <c r="AF153" s="244" t="n"/>
      <c r="AG153" s="244" t="n"/>
      <c r="AH153" s="244" t="n"/>
      <c r="AI153" s="244" t="n"/>
      <c r="AJ153" s="244" t="n"/>
      <c r="AK153" s="244" t="n"/>
      <c r="AL153" s="244" t="n"/>
      <c r="AM153" s="244" t="n"/>
      <c r="AN153" s="244" t="n"/>
      <c r="AO153" s="244" t="n"/>
      <c r="AP153" s="244" t="n"/>
      <c r="AQ153" s="244" t="n"/>
      <c r="AR153" s="244" t="n"/>
      <c r="AS153" s="244" t="n"/>
      <c r="AT153" s="244" t="n"/>
      <c r="AU153" s="244" t="n"/>
      <c r="AV153" s="244" t="n"/>
      <c r="AW153" s="244" t="n"/>
      <c r="AX153" s="244" t="n"/>
      <c r="AY153" s="244" t="n"/>
      <c r="AZ153" s="244" t="n"/>
      <c r="BA153" s="244" t="n"/>
      <c r="BB153" s="244" t="n"/>
      <c r="BC153" s="244" t="n"/>
      <c r="BD153" s="244" t="n"/>
      <c r="BE153" s="244" t="n"/>
      <c r="BF153" s="244" t="n"/>
      <c r="BG153" s="244" t="n"/>
      <c r="BH153" s="244" t="n"/>
      <c r="BI153" s="244" t="n"/>
      <c r="BJ153" s="244" t="n"/>
      <c r="BK153" s="244" t="n"/>
      <c r="BL153" s="244" t="n"/>
      <c r="BM153" s="244" t="n"/>
      <c r="BN153" s="244" t="n"/>
      <c r="BO153" s="244" t="n"/>
      <c r="BP153" s="244" t="n"/>
      <c r="BQ153" s="244" t="n"/>
      <c r="BR153" s="244" t="n"/>
      <c r="BS153" s="244" t="n"/>
      <c r="BT153" s="244" t="n"/>
    </row>
    <row hidden="true" ht="16.5" outlineLevel="2" r="154">
      <c r="D154" s="548" t="e">
        <f aca="false" ca="false" dt2D="false" dtr="false" t="normal">D153</f>
        <v>#N/A</v>
      </c>
      <c r="E154" s="548" t="e">
        <f aca="false" ca="false" dt2D="false" dtr="false" t="normal">E153</f>
        <v>#N/A</v>
      </c>
      <c r="F154" s="694" t="e">
        <f aca="false" ca="false" dt2D="false" dtr="false" t="normal">F153</f>
        <v>#N/A</v>
      </c>
      <c r="G154" s="694" t="n">
        <f aca="false" ca="false" dt2D="false" dtr="false" t="normal">G153</f>
        <v>0</v>
      </c>
      <c r="H154" s="695" t="n"/>
      <c r="I154" s="288" t="s">
        <v>863</v>
      </c>
      <c r="K154" s="270" t="n"/>
      <c r="L154" s="700" t="s">
        <v>859</v>
      </c>
      <c r="M154" s="705" t="n">
        <f aca="false" ca="false" dt2D="false" dtr="false" t="normal">K154</f>
        <v>0</v>
      </c>
      <c r="N154" s="705" t="n">
        <f aca="false" ca="false" dt2D="false" dtr="false" t="normal">M154</f>
        <v>0</v>
      </c>
      <c r="O154" s="705" t="n">
        <f aca="false" ca="false" dt2D="false" dtr="false" t="normal">M154</f>
        <v>0</v>
      </c>
      <c r="P154" s="705" t="n">
        <f aca="false" ca="false" dt2D="false" dtr="false" t="normal">N154</f>
        <v>0</v>
      </c>
      <c r="Q154" s="705" t="n">
        <f aca="false" ca="false" dt2D="false" dtr="false" t="normal">O154</f>
        <v>0</v>
      </c>
      <c r="R154" s="705" t="n">
        <f aca="false" ca="false" dt2D="false" dtr="false" t="normal">P154</f>
        <v>0</v>
      </c>
      <c r="S154" s="705" t="n">
        <f aca="false" ca="false" dt2D="false" dtr="false" t="normal">Q154</f>
        <v>0</v>
      </c>
      <c r="T154" s="705" t="n">
        <f aca="false" ca="false" dt2D="false" dtr="false" t="normal">R154</f>
        <v>0</v>
      </c>
      <c r="U154" s="705" t="n">
        <f aca="false" ca="false" dt2D="false" dtr="false" t="normal">S154</f>
        <v>0</v>
      </c>
      <c r="V154" s="705" t="n">
        <f aca="false" ca="false" dt2D="false" dtr="false" t="normal">T154</f>
        <v>0</v>
      </c>
      <c r="W154" s="705" t="n">
        <f aca="false" ca="false" dt2D="false" dtr="false" t="normal">U154</f>
        <v>0</v>
      </c>
      <c r="X154" s="705" t="n">
        <f aca="false" ca="false" dt2D="false" dtr="false" t="normal">V154</f>
        <v>0</v>
      </c>
      <c r="Y154" s="705" t="n">
        <f aca="false" ca="false" dt2D="false" dtr="false" t="normal">W154</f>
        <v>0</v>
      </c>
      <c r="Z154" s="705" t="n">
        <f aca="false" ca="false" dt2D="false" dtr="false" t="normal">X154</f>
        <v>0</v>
      </c>
      <c r="AA154" s="705" t="n">
        <f aca="false" ca="false" dt2D="false" dtr="false" t="normal">Y154</f>
        <v>0</v>
      </c>
      <c r="AB154" s="705" t="n">
        <f aca="false" ca="false" dt2D="false" dtr="false" t="normal">Z154</f>
        <v>0</v>
      </c>
      <c r="AC154" s="705" t="n">
        <f aca="false" ca="false" dt2D="false" dtr="false" t="normal">AA154</f>
        <v>0</v>
      </c>
      <c r="AD154" s="705" t="n">
        <f aca="false" ca="false" dt2D="false" dtr="false" t="normal">AB154</f>
        <v>0</v>
      </c>
      <c r="AE154" s="705" t="n">
        <f aca="false" ca="false" dt2D="false" dtr="false" t="normal">AC154</f>
        <v>0</v>
      </c>
      <c r="AF154" s="705" t="n">
        <f aca="false" ca="false" dt2D="false" dtr="false" t="normal">AD154</f>
        <v>0</v>
      </c>
      <c r="AG154" s="705" t="n">
        <f aca="false" ca="false" dt2D="false" dtr="false" t="normal">AE154</f>
        <v>0</v>
      </c>
      <c r="AH154" s="705" t="n">
        <f aca="false" ca="false" dt2D="false" dtr="false" t="normal">AF154</f>
        <v>0</v>
      </c>
      <c r="AI154" s="705" t="n">
        <f aca="false" ca="false" dt2D="false" dtr="false" t="normal">AG154</f>
        <v>0</v>
      </c>
      <c r="AJ154" s="705" t="n">
        <f aca="false" ca="false" dt2D="false" dtr="false" t="normal">AH154</f>
        <v>0</v>
      </c>
      <c r="AK154" s="705" t="n">
        <f aca="false" ca="false" dt2D="false" dtr="false" t="normal">AI154</f>
        <v>0</v>
      </c>
      <c r="AL154" s="705" t="n">
        <f aca="false" ca="false" dt2D="false" dtr="false" t="normal">AJ154</f>
        <v>0</v>
      </c>
      <c r="AM154" s="705" t="n">
        <f aca="false" ca="false" dt2D="false" dtr="false" t="normal">AK154</f>
        <v>0</v>
      </c>
      <c r="AN154" s="705" t="n">
        <f aca="false" ca="false" dt2D="false" dtr="false" t="normal">AL154</f>
        <v>0</v>
      </c>
      <c r="AO154" s="705" t="n">
        <f aca="false" ca="false" dt2D="false" dtr="false" t="normal">AM154</f>
        <v>0</v>
      </c>
      <c r="AP154" s="705" t="n">
        <f aca="false" ca="false" dt2D="false" dtr="false" t="normal">AN154</f>
        <v>0</v>
      </c>
      <c r="AQ154" s="705" t="n">
        <f aca="false" ca="false" dt2D="false" dtr="false" t="normal">AO154</f>
        <v>0</v>
      </c>
      <c r="AR154" s="705" t="n">
        <f aca="false" ca="false" dt2D="false" dtr="false" t="normal">AP154</f>
        <v>0</v>
      </c>
      <c r="AS154" s="705" t="n">
        <f aca="false" ca="false" dt2D="false" dtr="false" t="normal">AQ154</f>
        <v>0</v>
      </c>
      <c r="AT154" s="705" t="n">
        <f aca="false" ca="false" dt2D="false" dtr="false" t="normal">AR154</f>
        <v>0</v>
      </c>
      <c r="AU154" s="705" t="n">
        <f aca="false" ca="false" dt2D="false" dtr="false" t="normal">AS154</f>
        <v>0</v>
      </c>
      <c r="AV154" s="705" t="n">
        <f aca="false" ca="false" dt2D="false" dtr="false" t="normal">AT154</f>
        <v>0</v>
      </c>
      <c r="AW154" s="705" t="n">
        <f aca="false" ca="false" dt2D="false" dtr="false" t="normal">AU154</f>
        <v>0</v>
      </c>
      <c r="AX154" s="705" t="n">
        <f aca="false" ca="false" dt2D="false" dtr="false" t="normal">AV154</f>
        <v>0</v>
      </c>
      <c r="AY154" s="705" t="n">
        <f aca="false" ca="false" dt2D="false" dtr="false" t="normal">AW154</f>
        <v>0</v>
      </c>
      <c r="AZ154" s="705" t="n">
        <f aca="false" ca="false" dt2D="false" dtr="false" t="normal">AX154</f>
        <v>0</v>
      </c>
      <c r="BA154" s="705" t="n">
        <f aca="false" ca="false" dt2D="false" dtr="false" t="normal">AY154</f>
        <v>0</v>
      </c>
      <c r="BB154" s="705" t="n">
        <f aca="false" ca="false" dt2D="false" dtr="false" t="normal">AZ154</f>
        <v>0</v>
      </c>
      <c r="BC154" s="705" t="n">
        <f aca="false" ca="false" dt2D="false" dtr="false" t="normal">BA154</f>
        <v>0</v>
      </c>
      <c r="BD154" s="705" t="n">
        <f aca="false" ca="false" dt2D="false" dtr="false" t="normal">BB154</f>
        <v>0</v>
      </c>
      <c r="BE154" s="705" t="n">
        <f aca="false" ca="false" dt2D="false" dtr="false" t="normal">BC154</f>
        <v>0</v>
      </c>
      <c r="BF154" s="705" t="n">
        <f aca="false" ca="false" dt2D="false" dtr="false" t="normal">BD154</f>
        <v>0</v>
      </c>
      <c r="BG154" s="705" t="n">
        <f aca="false" ca="false" dt2D="false" dtr="false" t="normal">BE154</f>
        <v>0</v>
      </c>
      <c r="BH154" s="705" t="n">
        <f aca="false" ca="false" dt2D="false" dtr="false" t="normal">BF154</f>
        <v>0</v>
      </c>
      <c r="BI154" s="705" t="n">
        <f aca="false" ca="false" dt2D="false" dtr="false" t="normal">BG154</f>
        <v>0</v>
      </c>
      <c r="BJ154" s="705" t="n">
        <f aca="false" ca="false" dt2D="false" dtr="false" t="normal">BH154</f>
        <v>0</v>
      </c>
      <c r="BK154" s="705" t="n">
        <f aca="false" ca="false" dt2D="false" dtr="false" t="normal">BI154</f>
        <v>0</v>
      </c>
      <c r="BL154" s="705" t="n">
        <f aca="false" ca="false" dt2D="false" dtr="false" t="normal">BJ154</f>
        <v>0</v>
      </c>
      <c r="BM154" s="705" t="n">
        <f aca="false" ca="false" dt2D="false" dtr="false" t="normal">BK154</f>
        <v>0</v>
      </c>
      <c r="BN154" s="705" t="n">
        <f aca="false" ca="false" dt2D="false" dtr="false" t="normal">BL154</f>
        <v>0</v>
      </c>
      <c r="BO154" s="705" t="n">
        <f aca="false" ca="false" dt2D="false" dtr="false" t="normal">BM154</f>
        <v>0</v>
      </c>
      <c r="BP154" s="705" t="n">
        <f aca="false" ca="false" dt2D="false" dtr="false" t="normal">BN154</f>
        <v>0</v>
      </c>
      <c r="BQ154" s="705" t="n">
        <f aca="false" ca="false" dt2D="false" dtr="false" t="normal">BO154</f>
        <v>0</v>
      </c>
      <c r="BR154" s="705" t="n">
        <f aca="false" ca="false" dt2D="false" dtr="false" t="normal">BP154</f>
        <v>0</v>
      </c>
      <c r="BS154" s="705" t="n">
        <f aca="false" ca="false" dt2D="false" dtr="false" t="normal">BQ154</f>
        <v>0</v>
      </c>
      <c r="BT154" s="705" t="n">
        <f aca="false" ca="false" dt2D="false" dtr="false" t="normal">BR154</f>
        <v>0</v>
      </c>
    </row>
    <row customFormat="true" customHeight="true" hidden="true" ht="14.4499998092651" outlineLevel="2" r="155" s="431">
      <c r="A155" s="562" t="n"/>
      <c r="B155" s="562" t="n"/>
      <c r="C155" s="562" t="n"/>
      <c r="D155" s="696" t="e">
        <f aca="false" ca="false" dt2D="false" dtr="false" t="normal">D154</f>
        <v>#N/A</v>
      </c>
      <c r="E155" s="696" t="e">
        <f aca="false" ca="false" dt2D="false" dtr="false" t="normal">E154</f>
        <v>#N/A</v>
      </c>
      <c r="F155" s="697" t="e">
        <f aca="false" ca="false" dt2D="false" dtr="false" t="normal">F154</f>
        <v>#N/A</v>
      </c>
      <c r="G155" s="697" t="n">
        <f aca="false" ca="false" dt2D="false" dtr="false" t="normal">G154</f>
        <v>0</v>
      </c>
      <c r="H155" s="698" t="n"/>
      <c r="I155" s="710" t="s">
        <v>864</v>
      </c>
      <c r="K155" s="464" t="n"/>
      <c r="L155" s="464" t="s">
        <v>861</v>
      </c>
      <c r="M155" s="711" t="n">
        <f aca="false" ca="true" dt2D="false" dtr="false" t="normal">$K155*'Макро'!E$85</f>
        <v>0</v>
      </c>
      <c r="N155" s="711" t="n">
        <f aca="false" ca="true" dt2D="false" dtr="false" t="normal">$K155*'Макро'!F$85</f>
        <v>0</v>
      </c>
      <c r="O155" s="711" t="n">
        <f aca="false" ca="true" dt2D="false" dtr="false" t="normal">$K155*'Макро'!G$85</f>
        <v>0</v>
      </c>
      <c r="P155" s="711" t="n">
        <f aca="false" ca="true" dt2D="false" dtr="false" t="normal">$K155*'Макро'!H$85</f>
        <v>0</v>
      </c>
      <c r="Q155" s="711" t="n">
        <f aca="false" ca="true" dt2D="false" dtr="false" t="normal">$K155*'Макро'!I$85</f>
        <v>0</v>
      </c>
      <c r="R155" s="711" t="n">
        <f aca="false" ca="true" dt2D="false" dtr="false" t="normal">$K155*'Макро'!J$85</f>
        <v>0</v>
      </c>
      <c r="S155" s="711" t="n">
        <f aca="false" ca="true" dt2D="false" dtr="false" t="normal">$K155*'Макро'!K$85</f>
        <v>0</v>
      </c>
      <c r="T155" s="711" t="n">
        <f aca="false" ca="true" dt2D="false" dtr="false" t="normal">$K155*'Макро'!L$85</f>
        <v>0</v>
      </c>
      <c r="U155" s="711" t="n">
        <f aca="false" ca="true" dt2D="false" dtr="false" t="normal">$K155*'Макро'!M$85</f>
        <v>0</v>
      </c>
      <c r="V155" s="711" t="n">
        <f aca="false" ca="true" dt2D="false" dtr="false" t="normal">$K155*'Макро'!N$85</f>
        <v>0</v>
      </c>
      <c r="W155" s="711" t="n">
        <f aca="false" ca="true" dt2D="false" dtr="false" t="normal">$K155*'Макро'!O$85</f>
        <v>0</v>
      </c>
      <c r="X155" s="711" t="n">
        <f aca="false" ca="true" dt2D="false" dtr="false" t="normal">$K155*'Макро'!P$85</f>
        <v>0</v>
      </c>
      <c r="Y155" s="711" t="n">
        <f aca="false" ca="true" dt2D="false" dtr="false" t="normal">$K155*'Макро'!Q$85</f>
        <v>0</v>
      </c>
      <c r="Z155" s="711" t="n">
        <f aca="false" ca="true" dt2D="false" dtr="false" t="normal">$K155*'Макро'!R$85</f>
        <v>0</v>
      </c>
      <c r="AA155" s="711" t="n">
        <f aca="false" ca="true" dt2D="false" dtr="false" t="normal">$K155*'Макро'!S$85</f>
        <v>0</v>
      </c>
      <c r="AB155" s="711" t="n">
        <f aca="false" ca="true" dt2D="false" dtr="false" t="normal">$K155*'Макро'!T$85</f>
        <v>0</v>
      </c>
      <c r="AC155" s="711" t="n">
        <f aca="false" ca="true" dt2D="false" dtr="false" t="normal">$K155*'Макро'!U$85</f>
        <v>0</v>
      </c>
      <c r="AD155" s="711" t="n">
        <f aca="false" ca="true" dt2D="false" dtr="false" t="normal">$K155*'Макро'!V$85</f>
        <v>0</v>
      </c>
      <c r="AE155" s="711" t="n">
        <f aca="false" ca="true" dt2D="false" dtr="false" t="normal">$K155*'Макро'!W$85</f>
        <v>0</v>
      </c>
      <c r="AF155" s="711" t="n">
        <f aca="false" ca="true" dt2D="false" dtr="false" t="normal">$K155*'Макро'!X$85</f>
        <v>0</v>
      </c>
      <c r="AG155" s="711" t="n">
        <f aca="false" ca="true" dt2D="false" dtr="false" t="normal">$K155*'Макро'!Y$85</f>
        <v>0</v>
      </c>
      <c r="AH155" s="711" t="n">
        <f aca="false" ca="true" dt2D="false" dtr="false" t="normal">$K155*'Макро'!Z$85</f>
        <v>0</v>
      </c>
      <c r="AI155" s="711" t="n">
        <f aca="false" ca="true" dt2D="false" dtr="false" t="normal">$K155*'Макро'!AA$85</f>
        <v>0</v>
      </c>
      <c r="AJ155" s="711" t="n">
        <f aca="false" ca="true" dt2D="false" dtr="false" t="normal">$K155*'Макро'!AB$85</f>
        <v>0</v>
      </c>
      <c r="AK155" s="711" t="n">
        <f aca="false" ca="true" dt2D="false" dtr="false" t="normal">$K155*'Макро'!AC$85</f>
        <v>0</v>
      </c>
      <c r="AL155" s="711" t="n">
        <f aca="false" ca="true" dt2D="false" dtr="false" t="normal">$K155*'Макро'!AD$85</f>
        <v>0</v>
      </c>
      <c r="AM155" s="711" t="n">
        <f aca="false" ca="true" dt2D="false" dtr="false" t="normal">$K155*'Макро'!AE$85</f>
        <v>0</v>
      </c>
      <c r="AN155" s="711" t="n">
        <f aca="false" ca="true" dt2D="false" dtr="false" t="normal">$K155*'Макро'!AF$85</f>
        <v>0</v>
      </c>
      <c r="AO155" s="711" t="n">
        <f aca="false" ca="true" dt2D="false" dtr="false" t="normal">$K155*'Макро'!AG$85</f>
        <v>0</v>
      </c>
      <c r="AP155" s="711" t="n">
        <f aca="false" ca="true" dt2D="false" dtr="false" t="normal">$K155*'Макро'!AH$85</f>
        <v>0</v>
      </c>
      <c r="AQ155" s="711" t="n">
        <f aca="false" ca="true" dt2D="false" dtr="false" t="normal">$K155*'Макро'!AI$85</f>
        <v>0</v>
      </c>
      <c r="AR155" s="711" t="n">
        <f aca="false" ca="true" dt2D="false" dtr="false" t="normal">$K155*'Макро'!AJ$85</f>
        <v>0</v>
      </c>
      <c r="AS155" s="711" t="n">
        <f aca="false" ca="true" dt2D="false" dtr="false" t="normal">$K155*'Макро'!AK$85</f>
        <v>0</v>
      </c>
      <c r="AT155" s="711" t="n">
        <f aca="false" ca="true" dt2D="false" dtr="false" t="normal">$K155*'Макро'!AL$85</f>
        <v>0</v>
      </c>
      <c r="AU155" s="711" t="n">
        <f aca="false" ca="true" dt2D="false" dtr="false" t="normal">$K155*'Макро'!AM$85</f>
        <v>0</v>
      </c>
      <c r="AV155" s="711" t="n">
        <f aca="false" ca="true" dt2D="false" dtr="false" t="normal">$K155*'Макро'!AN$85</f>
        <v>0</v>
      </c>
      <c r="AW155" s="711" t="n">
        <f aca="false" ca="true" dt2D="false" dtr="false" t="normal">$K155*'Макро'!AO$85</f>
        <v>0</v>
      </c>
      <c r="AX155" s="711" t="n">
        <f aca="false" ca="true" dt2D="false" dtr="false" t="normal">$K155*'Макро'!AP$85</f>
        <v>0</v>
      </c>
      <c r="AY155" s="711" t="n">
        <f aca="false" ca="true" dt2D="false" dtr="false" t="normal">$K155*'Макро'!AQ$85</f>
        <v>0</v>
      </c>
      <c r="AZ155" s="711" t="n">
        <f aca="false" ca="true" dt2D="false" dtr="false" t="normal">$K155*'Макро'!AR$85</f>
        <v>0</v>
      </c>
      <c r="BA155" s="711" t="n">
        <f aca="false" ca="true" dt2D="false" dtr="false" t="normal">$K155*'Макро'!AS$85</f>
        <v>0</v>
      </c>
      <c r="BB155" s="711" t="n">
        <f aca="false" ca="true" dt2D="false" dtr="false" t="normal">$K155*'Макро'!AT$85</f>
        <v>0</v>
      </c>
      <c r="BC155" s="711" t="n">
        <f aca="false" ca="true" dt2D="false" dtr="false" t="normal">$K155*'Макро'!AU$85</f>
        <v>0</v>
      </c>
      <c r="BD155" s="711" t="n">
        <f aca="false" ca="true" dt2D="false" dtr="false" t="normal">$K155*'Макро'!AV$85</f>
        <v>0</v>
      </c>
      <c r="BE155" s="711" t="n">
        <f aca="false" ca="true" dt2D="false" dtr="false" t="normal">$K155*'Макро'!AW$85</f>
        <v>0</v>
      </c>
      <c r="BF155" s="711" t="n">
        <f aca="false" ca="true" dt2D="false" dtr="false" t="normal">$K155*'Макро'!AX$85</f>
        <v>0</v>
      </c>
      <c r="BG155" s="711" t="n">
        <f aca="false" ca="true" dt2D="false" dtr="false" t="normal">$K155*'Макро'!AY$85</f>
        <v>0</v>
      </c>
      <c r="BH155" s="711" t="n">
        <f aca="false" ca="true" dt2D="false" dtr="false" t="normal">$K155*'Макро'!AZ$85</f>
        <v>0</v>
      </c>
      <c r="BI155" s="711" t="n">
        <f aca="false" ca="true" dt2D="false" dtr="false" t="normal">$K155*'Макро'!BA$85</f>
        <v>0</v>
      </c>
      <c r="BJ155" s="711" t="n">
        <f aca="false" ca="true" dt2D="false" dtr="false" t="normal">$K155*'Макро'!BB$85</f>
        <v>0</v>
      </c>
      <c r="BK155" s="711" t="n">
        <f aca="false" ca="true" dt2D="false" dtr="false" t="normal">$K155*'Макро'!BC$85</f>
        <v>0</v>
      </c>
      <c r="BL155" s="711" t="n">
        <f aca="false" ca="true" dt2D="false" dtr="false" t="normal">$K155*'Макро'!BD$85</f>
        <v>0</v>
      </c>
      <c r="BM155" s="711" t="n">
        <f aca="false" ca="true" dt2D="false" dtr="false" t="normal">$K155*'Макро'!BE$85</f>
        <v>0</v>
      </c>
      <c r="BN155" s="711" t="n">
        <f aca="false" ca="true" dt2D="false" dtr="false" t="normal">$K155*'Макро'!BF$85</f>
        <v>0</v>
      </c>
      <c r="BO155" s="711" t="n">
        <f aca="false" ca="true" dt2D="false" dtr="false" t="normal">$K155*'Макро'!BG$85</f>
        <v>0</v>
      </c>
      <c r="BP155" s="711" t="n">
        <f aca="false" ca="true" dt2D="false" dtr="false" t="normal">$K155*'Макро'!BH$85</f>
        <v>0</v>
      </c>
      <c r="BQ155" s="711" t="n">
        <f aca="false" ca="true" dt2D="false" dtr="false" t="normal">$K155*'Макро'!BI$85</f>
        <v>0</v>
      </c>
      <c r="BR155" s="711" t="n">
        <f aca="false" ca="true" dt2D="false" dtr="false" t="normal">$K155*'Макро'!BJ$85</f>
        <v>0</v>
      </c>
      <c r="BS155" s="711" t="n">
        <f aca="false" ca="true" dt2D="false" dtr="false" t="normal">$K155*'Макро'!BK$85</f>
        <v>0</v>
      </c>
      <c r="BT155" s="711" t="n">
        <f aca="false" ca="true" dt2D="false" dtr="false" t="normal">$K155*'Макро'!BL$85</f>
        <v>0</v>
      </c>
    </row>
    <row customFormat="true" customHeight="true" hidden="true" ht="14.4499998092651" outlineLevel="1" r="156" s="20">
      <c r="A156" s="482" t="s">
        <v>809</v>
      </c>
      <c r="B156" s="482" t="s">
        <v>810</v>
      </c>
      <c r="C156" s="706" t="s">
        <v>468</v>
      </c>
      <c r="D156" s="548" t="e">
        <f aca="false" ca="false" dt2D="false" dtr="false" t="normal">D155</f>
        <v>#N/A</v>
      </c>
      <c r="E156" s="548" t="e">
        <f aca="false" ca="false" dt2D="false" dtr="false" t="normal">E155</f>
        <v>#N/A</v>
      </c>
      <c r="F156" s="694" t="e">
        <f aca="false" ca="false" dt2D="false" dtr="false" t="normal">F155</f>
        <v>#N/A</v>
      </c>
      <c r="G156" s="694" t="n">
        <f aca="false" ca="false" dt2D="false" dtr="false" t="normal">G155</f>
        <v>0</v>
      </c>
      <c r="H156" s="695" t="n"/>
      <c r="I156" s="285" t="s">
        <v>865</v>
      </c>
      <c r="J156" s="252" t="n"/>
      <c r="K156" s="252" t="n"/>
      <c r="L156" s="235" t="n">
        <f aca="false" ca="true" dt2D="false" dtr="false" t="normal">SUM(M156:BT156)</f>
        <v>0</v>
      </c>
      <c r="M156" s="235" t="n">
        <f aca="false" ca="true" dt2D="false" dtr="false" t="normal">M154*M155/365*'Периоды'!L$39</f>
        <v>0</v>
      </c>
      <c r="N156" s="235" t="n">
        <f aca="false" ca="true" dt2D="false" dtr="false" t="normal">N154*N155/365*'Периоды'!M$39</f>
        <v>0</v>
      </c>
      <c r="O156" s="235" t="n">
        <f aca="false" ca="true" dt2D="false" dtr="false" t="normal">O154*O155/365*'Периоды'!N$39</f>
        <v>0</v>
      </c>
      <c r="P156" s="235" t="n">
        <f aca="false" ca="true" dt2D="false" dtr="false" t="normal">P154*P155/365*'Периоды'!O$39</f>
        <v>0</v>
      </c>
      <c r="Q156" s="235" t="n">
        <f aca="false" ca="true" dt2D="false" dtr="false" t="normal">Q154*Q155/365*'Периоды'!P$39</f>
        <v>0</v>
      </c>
      <c r="R156" s="235" t="n">
        <f aca="false" ca="true" dt2D="false" dtr="false" t="normal">R154*R155/365*'Периоды'!Q$39</f>
        <v>0</v>
      </c>
      <c r="S156" s="235" t="n">
        <f aca="false" ca="true" dt2D="false" dtr="false" t="normal">S154*S155/365*'Периоды'!R$39</f>
        <v>0</v>
      </c>
      <c r="T156" s="235" t="n">
        <f aca="false" ca="true" dt2D="false" dtr="false" t="normal">T154*T155/365*'Периоды'!S$39</f>
        <v>0</v>
      </c>
      <c r="U156" s="235" t="n">
        <f aca="false" ca="true" dt2D="false" dtr="false" t="normal">U154*U155/365*'Периоды'!T$39</f>
        <v>0</v>
      </c>
      <c r="V156" s="235" t="n">
        <f aca="false" ca="true" dt2D="false" dtr="false" t="normal">V154*V155/365*'Периоды'!U$39</f>
        <v>0</v>
      </c>
      <c r="W156" s="235" t="n">
        <f aca="false" ca="true" dt2D="false" dtr="false" t="normal">W154*W155/365*'Периоды'!V$39</f>
        <v>0</v>
      </c>
      <c r="X156" s="235" t="n">
        <f aca="false" ca="true" dt2D="false" dtr="false" t="normal">X154*X155/365*'Периоды'!W$39</f>
        <v>0</v>
      </c>
      <c r="Y156" s="235" t="n">
        <f aca="false" ca="true" dt2D="false" dtr="false" t="normal">Y154*Y155/365*'Периоды'!X$39</f>
        <v>0</v>
      </c>
      <c r="Z156" s="235" t="n">
        <f aca="false" ca="true" dt2D="false" dtr="false" t="normal">Z154*Z155/365*'Периоды'!Y$39</f>
        <v>0</v>
      </c>
      <c r="AA156" s="235" t="n">
        <f aca="false" ca="true" dt2D="false" dtr="false" t="normal">AA154*AA155/365*'Периоды'!Z$39</f>
        <v>0</v>
      </c>
      <c r="AB156" s="235" t="n">
        <f aca="false" ca="true" dt2D="false" dtr="false" t="normal">AB154*AB155/365*'Периоды'!AA$39</f>
        <v>0</v>
      </c>
      <c r="AC156" s="235" t="n">
        <f aca="false" ca="true" dt2D="false" dtr="false" t="normal">AC154*AC155/365*'Периоды'!AB$39</f>
        <v>0</v>
      </c>
      <c r="AD156" s="235" t="n">
        <f aca="false" ca="true" dt2D="false" dtr="false" t="normal">AD154*AD155/365*'Периоды'!AC$39</f>
        <v>0</v>
      </c>
      <c r="AE156" s="235" t="n">
        <f aca="false" ca="true" dt2D="false" dtr="false" t="normal">AE154*AE155/365*'Периоды'!AD$39</f>
        <v>0</v>
      </c>
      <c r="AF156" s="235" t="n">
        <f aca="false" ca="true" dt2D="false" dtr="false" t="normal">AF154*AF155/365*'Периоды'!AE$39</f>
        <v>0</v>
      </c>
      <c r="AG156" s="235" t="n">
        <f aca="false" ca="true" dt2D="false" dtr="false" t="normal">AG154*AG155/365*'Периоды'!AF$39</f>
        <v>0</v>
      </c>
      <c r="AH156" s="235" t="n">
        <f aca="false" ca="true" dt2D="false" dtr="false" t="normal">AH154*AH155/365*'Периоды'!AG$39</f>
        <v>0</v>
      </c>
      <c r="AI156" s="235" t="n">
        <f aca="false" ca="true" dt2D="false" dtr="false" t="normal">AI154*AI155/365*'Периоды'!AH$39</f>
        <v>0</v>
      </c>
      <c r="AJ156" s="235" t="n">
        <f aca="false" ca="true" dt2D="false" dtr="false" t="normal">AJ154*AJ155/365*'Периоды'!AI$39</f>
        <v>0</v>
      </c>
      <c r="AK156" s="235" t="n">
        <f aca="false" ca="true" dt2D="false" dtr="false" t="normal">AK154*AK155/365*'Периоды'!AJ$39</f>
        <v>0</v>
      </c>
      <c r="AL156" s="235" t="n">
        <f aca="false" ca="true" dt2D="false" dtr="false" t="normal">AL154*AL155/365*'Периоды'!AK$39</f>
        <v>0</v>
      </c>
      <c r="AM156" s="235" t="n">
        <f aca="false" ca="true" dt2D="false" dtr="false" t="normal">AM154*AM155/365*'Периоды'!AL$39</f>
        <v>0</v>
      </c>
      <c r="AN156" s="235" t="n">
        <f aca="false" ca="true" dt2D="false" dtr="false" t="normal">AN154*AN155/365*'Периоды'!AM$39</f>
        <v>0</v>
      </c>
      <c r="AO156" s="235" t="n">
        <f aca="false" ca="true" dt2D="false" dtr="false" t="normal">AO154*AO155/365*'Периоды'!AN$39</f>
        <v>0</v>
      </c>
      <c r="AP156" s="235" t="n">
        <f aca="false" ca="true" dt2D="false" dtr="false" t="normal">AP154*AP155/365*'Периоды'!AO$39</f>
        <v>0</v>
      </c>
      <c r="AQ156" s="235" t="n">
        <f aca="false" ca="true" dt2D="false" dtr="false" t="normal">AQ154*AQ155/365*'Периоды'!AP$39</f>
        <v>0</v>
      </c>
      <c r="AR156" s="235" t="n">
        <f aca="false" ca="true" dt2D="false" dtr="false" t="normal">AR154*AR155/365*'Периоды'!AQ$39</f>
        <v>0</v>
      </c>
      <c r="AS156" s="235" t="n">
        <f aca="false" ca="true" dt2D="false" dtr="false" t="normal">AS154*AS155/365*'Периоды'!AR$39</f>
        <v>0</v>
      </c>
      <c r="AT156" s="235" t="n">
        <f aca="false" ca="true" dt2D="false" dtr="false" t="normal">AT154*AT155/365*'Периоды'!AS$39</f>
        <v>0</v>
      </c>
      <c r="AU156" s="235" t="n">
        <f aca="false" ca="true" dt2D="false" dtr="false" t="normal">AU154*AU155/365*'Периоды'!AT$39</f>
        <v>0</v>
      </c>
      <c r="AV156" s="235" t="n">
        <f aca="false" ca="true" dt2D="false" dtr="false" t="normal">AV154*AV155/365*'Периоды'!AU$39</f>
        <v>0</v>
      </c>
      <c r="AW156" s="235" t="n">
        <f aca="false" ca="true" dt2D="false" dtr="false" t="normal">AW154*AW155/365*'Периоды'!AV$39</f>
        <v>0</v>
      </c>
      <c r="AX156" s="235" t="n">
        <f aca="false" ca="true" dt2D="false" dtr="false" t="normal">AX154*AX155/365*'Периоды'!AW$39</f>
        <v>0</v>
      </c>
      <c r="AY156" s="235" t="n">
        <f aca="false" ca="true" dt2D="false" dtr="false" t="normal">AY154*AY155/365*'Периоды'!AX$39</f>
        <v>0</v>
      </c>
      <c r="AZ156" s="235" t="n">
        <f aca="false" ca="true" dt2D="false" dtr="false" t="normal">AZ154*AZ155/365*'Периоды'!AY$39</f>
        <v>0</v>
      </c>
      <c r="BA156" s="235" t="n">
        <f aca="false" ca="true" dt2D="false" dtr="false" t="normal">BA154*BA155/365*'Периоды'!AZ$39</f>
        <v>0</v>
      </c>
      <c r="BB156" s="235" t="n">
        <f aca="false" ca="true" dt2D="false" dtr="false" t="normal">BB154*BB155/365*'Периоды'!BA$39</f>
        <v>0</v>
      </c>
      <c r="BC156" s="235" t="n">
        <f aca="false" ca="true" dt2D="false" dtr="false" t="normal">BC154*BC155/365*'Периоды'!BB$39</f>
        <v>0</v>
      </c>
      <c r="BD156" s="235" t="n">
        <f aca="false" ca="true" dt2D="false" dtr="false" t="normal">BD154*BD155/365*'Периоды'!BC$39</f>
        <v>0</v>
      </c>
      <c r="BE156" s="235" t="n">
        <f aca="false" ca="true" dt2D="false" dtr="false" t="normal">BE154*BE155/365*'Периоды'!BD$39</f>
        <v>0</v>
      </c>
      <c r="BF156" s="235" t="n">
        <f aca="false" ca="true" dt2D="false" dtr="false" t="normal">BF154*BF155/365*'Периоды'!BE$39</f>
        <v>0</v>
      </c>
      <c r="BG156" s="235" t="n">
        <f aca="false" ca="true" dt2D="false" dtr="false" t="normal">BG154*BG155/365*'Периоды'!BF$39</f>
        <v>0</v>
      </c>
      <c r="BH156" s="235" t="n">
        <f aca="false" ca="true" dt2D="false" dtr="false" t="normal">BH154*BH155/365*'Периоды'!BG$39</f>
        <v>0</v>
      </c>
      <c r="BI156" s="235" t="n">
        <f aca="false" ca="true" dt2D="false" dtr="false" t="normal">BI154*BI155/365*'Периоды'!BH$39</f>
        <v>0</v>
      </c>
      <c r="BJ156" s="235" t="n">
        <f aca="false" ca="true" dt2D="false" dtr="false" t="normal">BJ154*BJ155/365*'Периоды'!BI$39</f>
        <v>0</v>
      </c>
      <c r="BK156" s="235" t="n">
        <f aca="false" ca="true" dt2D="false" dtr="false" t="normal">BK154*BK155/365*'Периоды'!BJ$39</f>
        <v>0</v>
      </c>
      <c r="BL156" s="235" t="n">
        <f aca="false" ca="true" dt2D="false" dtr="false" t="normal">BL154*BL155/365*'Периоды'!BK$39</f>
        <v>0</v>
      </c>
      <c r="BM156" s="235" t="n">
        <f aca="false" ca="true" dt2D="false" dtr="false" t="normal">BM154*BM155/365*'Периоды'!BL$39</f>
        <v>0</v>
      </c>
      <c r="BN156" s="235" t="n">
        <f aca="false" ca="true" dt2D="false" dtr="false" t="normal">BN154*BN155/365*'Периоды'!BM$39</f>
        <v>0</v>
      </c>
      <c r="BO156" s="235" t="n">
        <f aca="false" ca="true" dt2D="false" dtr="false" t="normal">BO154*BO155/365*'Периоды'!BN$39</f>
        <v>0</v>
      </c>
      <c r="BP156" s="235" t="n">
        <f aca="false" ca="true" dt2D="false" dtr="false" t="normal">BP154*BP155/365*'Периоды'!BO$39</f>
        <v>0</v>
      </c>
      <c r="BQ156" s="235" t="n">
        <f aca="false" ca="true" dt2D="false" dtr="false" t="normal">BQ154*BQ155/365*'Периоды'!BP$39</f>
        <v>0</v>
      </c>
      <c r="BR156" s="235" t="n">
        <f aca="false" ca="true" dt2D="false" dtr="false" t="normal">BR154*BR155/365*'Периоды'!BQ$39</f>
        <v>0</v>
      </c>
      <c r="BS156" s="235" t="n">
        <f aca="false" ca="true" dt2D="false" dtr="false" t="normal">BS154*BS155/365*'Периоды'!BR$39</f>
        <v>0</v>
      </c>
      <c r="BT156" s="235" t="n">
        <f aca="false" ca="true" dt2D="false" dtr="false" t="normal">BT154*BT155/365*'Периоды'!BS$39</f>
        <v>0</v>
      </c>
    </row>
    <row hidden="true" ht="16.5" outlineLevel="1" r="157">
      <c r="D157" s="548" t="e">
        <f aca="false" ca="false" dt2D="false" dtr="false" t="normal">D156</f>
        <v>#N/A</v>
      </c>
      <c r="E157" s="548" t="e">
        <f aca="false" ca="false" dt2D="false" dtr="false" t="normal">E156</f>
        <v>#N/A</v>
      </c>
      <c r="F157" s="694" t="e">
        <f aca="false" ca="false" dt2D="false" dtr="false" t="normal">F156</f>
        <v>#N/A</v>
      </c>
      <c r="G157" s="694" t="n">
        <f aca="false" ca="false" dt2D="false" dtr="false" t="normal">G156</f>
        <v>0</v>
      </c>
      <c r="H157" s="695" t="n"/>
      <c r="I157" s="16" t="n"/>
      <c r="L157" s="244" t="n"/>
      <c r="M157" s="244" t="n"/>
      <c r="N157" s="244" t="n"/>
      <c r="O157" s="244" t="n"/>
      <c r="P157" s="244" t="n"/>
      <c r="Q157" s="244" t="n"/>
      <c r="R157" s="244" t="n"/>
      <c r="S157" s="244" t="n"/>
      <c r="T157" s="244" t="n"/>
      <c r="U157" s="244" t="n"/>
      <c r="V157" s="244" t="n"/>
      <c r="W157" s="244" t="n"/>
      <c r="X157" s="244" t="n"/>
      <c r="Y157" s="244" t="n"/>
      <c r="Z157" s="244" t="n"/>
      <c r="AA157" s="244" t="n"/>
      <c r="AB157" s="244" t="n"/>
      <c r="AC157" s="244" t="n"/>
      <c r="AD157" s="244" t="n"/>
      <c r="AE157" s="244" t="n"/>
      <c r="AF157" s="244" t="n"/>
      <c r="AG157" s="244" t="n"/>
      <c r="AH157" s="244" t="n"/>
      <c r="AI157" s="244" t="n"/>
      <c r="AJ157" s="244" t="n"/>
      <c r="AK157" s="244" t="n"/>
      <c r="AL157" s="244" t="n"/>
      <c r="AM157" s="244" t="n"/>
      <c r="AN157" s="244" t="n"/>
      <c r="AO157" s="244" t="n"/>
      <c r="AP157" s="244" t="n"/>
      <c r="AQ157" s="244" t="n"/>
      <c r="AR157" s="244" t="n"/>
      <c r="AS157" s="244" t="n"/>
      <c r="AT157" s="244" t="n"/>
      <c r="AU157" s="244" t="n"/>
      <c r="AV157" s="244" t="n"/>
      <c r="AW157" s="244" t="n"/>
      <c r="AX157" s="244" t="n"/>
      <c r="AY157" s="244" t="n"/>
      <c r="AZ157" s="244" t="n"/>
      <c r="BA157" s="244" t="n"/>
      <c r="BB157" s="244" t="n"/>
      <c r="BC157" s="244" t="n"/>
      <c r="BD157" s="244" t="n"/>
      <c r="BE157" s="244" t="n"/>
      <c r="BF157" s="244" t="n"/>
      <c r="BG157" s="244" t="n"/>
      <c r="BH157" s="244" t="n"/>
      <c r="BI157" s="244" t="n"/>
      <c r="BJ157" s="244" t="n"/>
      <c r="BK157" s="244" t="n"/>
      <c r="BL157" s="244" t="n"/>
      <c r="BM157" s="244" t="n"/>
      <c r="BN157" s="244" t="n"/>
      <c r="BO157" s="244" t="n"/>
      <c r="BP157" s="244" t="n"/>
      <c r="BQ157" s="244" t="n"/>
      <c r="BR157" s="244" t="n"/>
      <c r="BS157" s="244" t="n"/>
      <c r="BT157" s="244" t="n"/>
    </row>
    <row hidden="true" ht="33" outlineLevel="1" r="158">
      <c r="D158" s="548" t="e">
        <f aca="false" ca="false" dt2D="false" dtr="false" t="normal">D157</f>
        <v>#N/A</v>
      </c>
      <c r="E158" s="548" t="e">
        <f aca="false" ca="false" dt2D="false" dtr="false" t="normal">E157</f>
        <v>#N/A</v>
      </c>
      <c r="F158" s="694" t="e">
        <f aca="false" ca="false" dt2D="false" dtr="false" t="normal">F157</f>
        <v>#N/A</v>
      </c>
      <c r="G158" s="694" t="n">
        <f aca="false" ca="false" dt2D="false" dtr="false" t="normal">G157</f>
        <v>0</v>
      </c>
      <c r="H158" s="695" t="n"/>
      <c r="I158" s="268" t="s">
        <v>866</v>
      </c>
      <c r="L158" s="244" t="n"/>
      <c r="M158" s="244" t="n"/>
      <c r="N158" s="244" t="n"/>
      <c r="O158" s="244" t="n"/>
      <c r="P158" s="244" t="n"/>
      <c r="Q158" s="244" t="n"/>
      <c r="R158" s="244" t="n"/>
      <c r="S158" s="244" t="n"/>
      <c r="T158" s="244" t="n"/>
      <c r="U158" s="244" t="n"/>
      <c r="V158" s="244" t="n"/>
      <c r="W158" s="244" t="n"/>
      <c r="X158" s="244" t="n"/>
      <c r="Y158" s="244" t="n"/>
      <c r="Z158" s="244" t="n"/>
      <c r="AA158" s="244" t="n"/>
      <c r="AB158" s="244" t="n"/>
      <c r="AC158" s="244" t="n"/>
      <c r="AD158" s="244" t="n"/>
      <c r="AE158" s="244" t="n"/>
      <c r="AF158" s="244" t="n"/>
      <c r="AG158" s="244" t="n"/>
      <c r="AH158" s="244" t="n"/>
      <c r="AI158" s="244" t="n"/>
      <c r="AJ158" s="244" t="n"/>
      <c r="AK158" s="244" t="n"/>
      <c r="AL158" s="244" t="n"/>
      <c r="AM158" s="244" t="n"/>
      <c r="AN158" s="244" t="n"/>
      <c r="AO158" s="244" t="n"/>
      <c r="AP158" s="244" t="n"/>
      <c r="AQ158" s="244" t="n"/>
      <c r="AR158" s="244" t="n"/>
      <c r="AS158" s="244" t="n"/>
      <c r="AT158" s="244" t="n"/>
      <c r="AU158" s="244" t="n"/>
      <c r="AV158" s="244" t="n"/>
      <c r="AW158" s="244" t="n"/>
      <c r="AX158" s="244" t="n"/>
      <c r="AY158" s="244" t="n"/>
      <c r="AZ158" s="244" t="n"/>
      <c r="BA158" s="244" t="n"/>
      <c r="BB158" s="244" t="n"/>
      <c r="BC158" s="244" t="n"/>
      <c r="BD158" s="244" t="n"/>
      <c r="BE158" s="244" t="n"/>
      <c r="BF158" s="244" t="n"/>
      <c r="BG158" s="244" t="n"/>
      <c r="BH158" s="244" t="n"/>
      <c r="BI158" s="244" t="n"/>
      <c r="BJ158" s="244" t="n"/>
      <c r="BK158" s="244" t="n"/>
      <c r="BL158" s="244" t="n"/>
      <c r="BM158" s="244" t="n"/>
      <c r="BN158" s="244" t="n"/>
      <c r="BO158" s="244" t="n"/>
      <c r="BP158" s="244" t="n"/>
      <c r="BQ158" s="244" t="n"/>
      <c r="BR158" s="244" t="n"/>
      <c r="BS158" s="244" t="n"/>
      <c r="BT158" s="244" t="n"/>
    </row>
    <row customHeight="true" hidden="true" ht="28.8999996185303" outlineLevel="2" r="159">
      <c r="D159" s="548" t="e">
        <f aca="false" ca="false" dt2D="false" dtr="false" t="normal">D158</f>
        <v>#N/A</v>
      </c>
      <c r="E159" s="548" t="e">
        <f aca="false" ca="false" dt2D="false" dtr="false" t="normal">E158</f>
        <v>#N/A</v>
      </c>
      <c r="F159" s="694" t="e">
        <f aca="false" ca="false" dt2D="false" dtr="false" t="normal">F158</f>
        <v>#N/A</v>
      </c>
      <c r="G159" s="694" t="n">
        <f aca="false" ca="false" dt2D="false" dtr="false" t="normal">G158</f>
        <v>0</v>
      </c>
      <c r="H159" s="695" t="n"/>
      <c r="I159" s="288" t="s">
        <v>867</v>
      </c>
      <c r="K159" s="464" t="n"/>
      <c r="L159" s="700" t="s">
        <v>814</v>
      </c>
      <c r="M159" s="565" t="n">
        <f aca="false" ca="false" dt2D="false" dtr="false" t="normal">$K159</f>
        <v>0</v>
      </c>
      <c r="N159" s="565" t="n">
        <f aca="false" ca="false" dt2D="false" dtr="false" t="normal">$K159</f>
        <v>0</v>
      </c>
      <c r="O159" s="565" t="n">
        <f aca="false" ca="false" dt2D="false" dtr="false" t="normal">$K159</f>
        <v>0</v>
      </c>
      <c r="P159" s="565" t="n">
        <f aca="false" ca="false" dt2D="false" dtr="false" t="normal">$K159</f>
        <v>0</v>
      </c>
      <c r="Q159" s="565" t="n">
        <f aca="false" ca="false" dt2D="false" dtr="false" t="normal">$K159</f>
        <v>0</v>
      </c>
      <c r="R159" s="565" t="n">
        <f aca="false" ca="false" dt2D="false" dtr="false" t="normal">$K159</f>
        <v>0</v>
      </c>
      <c r="S159" s="565" t="n">
        <f aca="false" ca="false" dt2D="false" dtr="false" t="normal">$K159</f>
        <v>0</v>
      </c>
      <c r="T159" s="565" t="n">
        <f aca="false" ca="false" dt2D="false" dtr="false" t="normal">$K159</f>
        <v>0</v>
      </c>
      <c r="U159" s="565" t="n">
        <f aca="false" ca="false" dt2D="false" dtr="false" t="normal">$K159</f>
        <v>0</v>
      </c>
      <c r="V159" s="565" t="n">
        <f aca="false" ca="false" dt2D="false" dtr="false" t="normal">$K159</f>
        <v>0</v>
      </c>
      <c r="W159" s="565" t="n">
        <f aca="false" ca="false" dt2D="false" dtr="false" t="normal">$K159</f>
        <v>0</v>
      </c>
      <c r="X159" s="565" t="n">
        <f aca="false" ca="false" dt2D="false" dtr="false" t="normal">$K159</f>
        <v>0</v>
      </c>
      <c r="Y159" s="565" t="n">
        <f aca="false" ca="false" dt2D="false" dtr="false" t="normal">$K159</f>
        <v>0</v>
      </c>
      <c r="Z159" s="565" t="n">
        <f aca="false" ca="false" dt2D="false" dtr="false" t="normal">$K159</f>
        <v>0</v>
      </c>
      <c r="AA159" s="565" t="n">
        <f aca="false" ca="false" dt2D="false" dtr="false" t="normal">$K159</f>
        <v>0</v>
      </c>
      <c r="AB159" s="565" t="n">
        <f aca="false" ca="false" dt2D="false" dtr="false" t="normal">$K159</f>
        <v>0</v>
      </c>
      <c r="AC159" s="565" t="n">
        <f aca="false" ca="false" dt2D="false" dtr="false" t="normal">$K159</f>
        <v>0</v>
      </c>
      <c r="AD159" s="565" t="n">
        <f aca="false" ca="false" dt2D="false" dtr="false" t="normal">$K159</f>
        <v>0</v>
      </c>
      <c r="AE159" s="565" t="n">
        <f aca="false" ca="false" dt2D="false" dtr="false" t="normal">$K159</f>
        <v>0</v>
      </c>
      <c r="AF159" s="565" t="n">
        <f aca="false" ca="false" dt2D="false" dtr="false" t="normal">$K159</f>
        <v>0</v>
      </c>
      <c r="AG159" s="565" t="n">
        <f aca="false" ca="false" dt2D="false" dtr="false" t="normal">$K159</f>
        <v>0</v>
      </c>
      <c r="AH159" s="565" t="n">
        <f aca="false" ca="false" dt2D="false" dtr="false" t="normal">$K159</f>
        <v>0</v>
      </c>
      <c r="AI159" s="565" t="n">
        <f aca="false" ca="false" dt2D="false" dtr="false" t="normal">$K159</f>
        <v>0</v>
      </c>
      <c r="AJ159" s="565" t="n">
        <f aca="false" ca="false" dt2D="false" dtr="false" t="normal">$K159</f>
        <v>0</v>
      </c>
      <c r="AK159" s="565" t="n">
        <f aca="false" ca="false" dt2D="false" dtr="false" t="normal">$K159</f>
        <v>0</v>
      </c>
      <c r="AL159" s="565" t="n">
        <f aca="false" ca="false" dt2D="false" dtr="false" t="normal">$K159</f>
        <v>0</v>
      </c>
      <c r="AM159" s="565" t="n">
        <f aca="false" ca="false" dt2D="false" dtr="false" t="normal">$K159</f>
        <v>0</v>
      </c>
      <c r="AN159" s="565" t="n">
        <f aca="false" ca="false" dt2D="false" dtr="false" t="normal">$K159</f>
        <v>0</v>
      </c>
      <c r="AO159" s="565" t="n">
        <f aca="false" ca="false" dt2D="false" dtr="false" t="normal">$K159</f>
        <v>0</v>
      </c>
      <c r="AP159" s="565" t="n">
        <f aca="false" ca="false" dt2D="false" dtr="false" t="normal">$K159</f>
        <v>0</v>
      </c>
      <c r="AQ159" s="565" t="n">
        <f aca="false" ca="false" dt2D="false" dtr="false" t="normal">$K159</f>
        <v>0</v>
      </c>
      <c r="AR159" s="565" t="n">
        <f aca="false" ca="false" dt2D="false" dtr="false" t="normal">$K159</f>
        <v>0</v>
      </c>
      <c r="AS159" s="565" t="n">
        <f aca="false" ca="false" dt2D="false" dtr="false" t="normal">$K159</f>
        <v>0</v>
      </c>
      <c r="AT159" s="565" t="n">
        <f aca="false" ca="false" dt2D="false" dtr="false" t="normal">$K159</f>
        <v>0</v>
      </c>
      <c r="AU159" s="565" t="n">
        <f aca="false" ca="false" dt2D="false" dtr="false" t="normal">$K159</f>
        <v>0</v>
      </c>
      <c r="AV159" s="565" t="n">
        <f aca="false" ca="false" dt2D="false" dtr="false" t="normal">$K159</f>
        <v>0</v>
      </c>
      <c r="AW159" s="565" t="n">
        <f aca="false" ca="false" dt2D="false" dtr="false" t="normal">$K159</f>
        <v>0</v>
      </c>
      <c r="AX159" s="565" t="n">
        <f aca="false" ca="false" dt2D="false" dtr="false" t="normal">$K159</f>
        <v>0</v>
      </c>
      <c r="AY159" s="565" t="n">
        <f aca="false" ca="false" dt2D="false" dtr="false" t="normal">$K159</f>
        <v>0</v>
      </c>
      <c r="AZ159" s="565" t="n">
        <f aca="false" ca="false" dt2D="false" dtr="false" t="normal">$K159</f>
        <v>0</v>
      </c>
      <c r="BA159" s="565" t="n">
        <f aca="false" ca="false" dt2D="false" dtr="false" t="normal">$K159</f>
        <v>0</v>
      </c>
      <c r="BB159" s="565" t="n">
        <f aca="false" ca="false" dt2D="false" dtr="false" t="normal">$K159</f>
        <v>0</v>
      </c>
      <c r="BC159" s="565" t="n">
        <f aca="false" ca="false" dt2D="false" dtr="false" t="normal">$K159</f>
        <v>0</v>
      </c>
      <c r="BD159" s="565" t="n">
        <f aca="false" ca="false" dt2D="false" dtr="false" t="normal">$K159</f>
        <v>0</v>
      </c>
      <c r="BE159" s="565" t="n">
        <f aca="false" ca="false" dt2D="false" dtr="false" t="normal">$K159</f>
        <v>0</v>
      </c>
      <c r="BF159" s="565" t="n">
        <f aca="false" ca="false" dt2D="false" dtr="false" t="normal">$K159</f>
        <v>0</v>
      </c>
      <c r="BG159" s="565" t="n">
        <f aca="false" ca="false" dt2D="false" dtr="false" t="normal">$K159</f>
        <v>0</v>
      </c>
      <c r="BH159" s="565" t="n">
        <f aca="false" ca="false" dt2D="false" dtr="false" t="normal">$K159</f>
        <v>0</v>
      </c>
      <c r="BI159" s="565" t="n">
        <f aca="false" ca="false" dt2D="false" dtr="false" t="normal">$K159</f>
        <v>0</v>
      </c>
      <c r="BJ159" s="565" t="n">
        <f aca="false" ca="false" dt2D="false" dtr="false" t="normal">$K159</f>
        <v>0</v>
      </c>
      <c r="BK159" s="565" t="n">
        <f aca="false" ca="false" dt2D="false" dtr="false" t="normal">$K159</f>
        <v>0</v>
      </c>
      <c r="BL159" s="565" t="n">
        <f aca="false" ca="false" dt2D="false" dtr="false" t="normal">$K159</f>
        <v>0</v>
      </c>
      <c r="BM159" s="565" t="n">
        <f aca="false" ca="false" dt2D="false" dtr="false" t="normal">$K159</f>
        <v>0</v>
      </c>
      <c r="BN159" s="565" t="n">
        <f aca="false" ca="false" dt2D="false" dtr="false" t="normal">$K159</f>
        <v>0</v>
      </c>
      <c r="BO159" s="565" t="n">
        <f aca="false" ca="false" dt2D="false" dtr="false" t="normal">$K159</f>
        <v>0</v>
      </c>
      <c r="BP159" s="565" t="n">
        <f aca="false" ca="false" dt2D="false" dtr="false" t="normal">$K159</f>
        <v>0</v>
      </c>
      <c r="BQ159" s="565" t="n">
        <f aca="false" ca="false" dt2D="false" dtr="false" t="normal">$K159</f>
        <v>0</v>
      </c>
      <c r="BR159" s="565" t="n">
        <f aca="false" ca="false" dt2D="false" dtr="false" t="normal">$K159</f>
        <v>0</v>
      </c>
      <c r="BS159" s="565" t="n">
        <f aca="false" ca="false" dt2D="false" dtr="false" t="normal">$K159</f>
        <v>0</v>
      </c>
      <c r="BT159" s="565" t="n">
        <f aca="false" ca="false" dt2D="false" dtr="false" t="normal">$K159</f>
        <v>0</v>
      </c>
    </row>
    <row customHeight="true" hidden="true" ht="28.8999996185303" outlineLevel="2" r="160">
      <c r="D160" s="548" t="e">
        <f aca="false" ca="false" dt2D="false" dtr="false" t="normal">D159</f>
        <v>#N/A</v>
      </c>
      <c r="E160" s="548" t="e">
        <f aca="false" ca="false" dt2D="false" dtr="false" t="normal">E159</f>
        <v>#N/A</v>
      </c>
      <c r="F160" s="694" t="e">
        <f aca="false" ca="false" dt2D="false" dtr="false" t="normal">F159</f>
        <v>#N/A</v>
      </c>
      <c r="G160" s="694" t="n">
        <f aca="false" ca="false" dt2D="false" dtr="false" t="normal">G159</f>
        <v>0</v>
      </c>
      <c r="H160" s="695" t="n"/>
      <c r="I160" s="288" t="s">
        <v>868</v>
      </c>
      <c r="L160" s="568" t="s">
        <v>816</v>
      </c>
      <c r="M160" s="568" t="n">
        <f aca="false" ca="true" dt2D="false" dtr="false" t="normal">SUMIFS('Выручка'!M:M, 'Выручка'!$G:$G, $I$26)</f>
        <v>1</v>
      </c>
      <c r="N160" s="568" t="n">
        <f aca="false" ca="true" dt2D="false" dtr="false" t="normal">SUMIFS('Выручка'!N:N, 'Выручка'!$G:$G, $I$26)</f>
        <v>1</v>
      </c>
      <c r="O160" s="568" t="n">
        <f aca="false" ca="true" dt2D="false" dtr="false" t="normal">SUMIFS('Выручка'!O:O, 'Выручка'!$G:$G, $I$26)</f>
        <v>1</v>
      </c>
      <c r="P160" s="568" t="n">
        <f aca="false" ca="true" dt2D="false" dtr="false" t="normal">SUMIFS('Выручка'!P:P, 'Выручка'!$G:$G, $I$26)</f>
        <v>1</v>
      </c>
      <c r="Q160" s="568" t="n">
        <f aca="false" ca="true" dt2D="false" dtr="false" t="normal">SUMIFS('Выручка'!Q:Q, 'Выручка'!$G:$G, $I$26)</f>
        <v>2</v>
      </c>
      <c r="R160" s="568" t="n">
        <f aca="false" ca="true" dt2D="false" dtr="false" t="normal">SUMIFS('Выручка'!R:R, 'Выручка'!$G:$G, $I$26)</f>
        <v>2</v>
      </c>
      <c r="S160" s="568" t="n">
        <f aca="false" ca="true" dt2D="false" dtr="false" t="normal">SUMIFS('Выручка'!S:S, 'Выручка'!$G:$G, $I$26)</f>
        <v>2</v>
      </c>
      <c r="T160" s="568" t="n">
        <f aca="false" ca="true" dt2D="false" dtr="false" t="normal">SUMIFS('Выручка'!T:T, 'Выручка'!$G:$G, $I$26)</f>
        <v>2</v>
      </c>
      <c r="U160" s="568" t="n">
        <f aca="false" ca="true" dt2D="false" dtr="false" t="normal">SUMIFS('Выручка'!U:U, 'Выручка'!$G:$G, $I$26)</f>
        <v>3</v>
      </c>
      <c r="V160" s="568" t="n">
        <f aca="false" ca="true" dt2D="false" dtr="false" t="normal">SUMIFS('Выручка'!V:V, 'Выручка'!$G:$G, $I$26)</f>
        <v>3</v>
      </c>
      <c r="W160" s="568" t="n">
        <f aca="false" ca="true" dt2D="false" dtr="false" t="normal">SUMIFS('Выручка'!W:W, 'Выручка'!$G:$G, $I$26)</f>
        <v>3</v>
      </c>
      <c r="X160" s="568" t="n">
        <f aca="false" ca="true" dt2D="false" dtr="false" t="normal">SUMIFS('Выручка'!X:X, 'Выручка'!$G:$G, $I$26)</f>
        <v>3</v>
      </c>
      <c r="Y160" s="568" t="n">
        <f aca="false" ca="true" dt2D="false" dtr="false" t="normal">SUMIFS('Выручка'!Y:Y, 'Выручка'!$G:$G, $I$26)</f>
        <v>4</v>
      </c>
      <c r="Z160" s="568" t="n">
        <f aca="false" ca="true" dt2D="false" dtr="false" t="normal">SUMIFS('Выручка'!Z:Z, 'Выручка'!$G:$G, $I$26)</f>
        <v>4</v>
      </c>
      <c r="AA160" s="568" t="n">
        <f aca="false" ca="true" dt2D="false" dtr="false" t="normal">SUMIFS('Выручка'!AA:AA, 'Выручка'!$G:$G, $I$26)</f>
        <v>4</v>
      </c>
      <c r="AB160" s="568" t="n">
        <f aca="false" ca="true" dt2D="false" dtr="false" t="normal">SUMIFS('Выручка'!AB:AB, 'Выручка'!$G:$G, $I$26)</f>
        <v>4</v>
      </c>
      <c r="AC160" s="568" t="n">
        <f aca="false" ca="true" dt2D="false" dtr="false" t="normal">SUMIFS('Выручка'!AC:AC, 'Выручка'!$G:$G, $I$26)</f>
        <v>5</v>
      </c>
      <c r="AD160" s="568" t="n">
        <f aca="false" ca="true" dt2D="false" dtr="false" t="normal">SUMIFS('Выручка'!AD:AD, 'Выручка'!$G:$G, $I$26)</f>
        <v>5</v>
      </c>
      <c r="AE160" s="568" t="n">
        <f aca="false" ca="true" dt2D="false" dtr="false" t="normal">SUMIFS('Выручка'!AE:AE, 'Выручка'!$G:$G, $I$26)</f>
        <v>5</v>
      </c>
      <c r="AF160" s="568" t="n">
        <f aca="false" ca="true" dt2D="false" dtr="false" t="normal">SUMIFS('Выручка'!AF:AF, 'Выручка'!$G:$G, $I$26)</f>
        <v>5</v>
      </c>
      <c r="AG160" s="568" t="n">
        <f aca="false" ca="true" dt2D="false" dtr="false" t="normal">SUMIFS('Выручка'!AG:AG, 'Выручка'!$G:$G, $I$26)</f>
        <v>6</v>
      </c>
      <c r="AH160" s="568" t="n">
        <f aca="false" ca="true" dt2D="false" dtr="false" t="normal">SUMIFS('Выручка'!AH:AH, 'Выручка'!$G:$G, $I$26)</f>
        <v>7</v>
      </c>
      <c r="AI160" s="568" t="n">
        <f aca="false" ca="true" dt2D="false" dtr="false" t="normal">SUMIFS('Выручка'!AI:AI, 'Выручка'!$G:$G, $I$26)</f>
        <v>8</v>
      </c>
      <c r="AJ160" s="568" t="n">
        <f aca="false" ca="true" dt2D="false" dtr="false" t="normal">SUMIFS('Выручка'!AJ:AJ, 'Выручка'!$G:$G, $I$26)</f>
        <v>9</v>
      </c>
      <c r="AK160" s="568" t="n">
        <f aca="false" ca="true" dt2D="false" dtr="false" t="normal">SUMIFS('Выручка'!AK:AK, 'Выручка'!$G:$G, $I$26)</f>
        <v>10</v>
      </c>
      <c r="AL160" s="568" t="n">
        <f aca="false" ca="true" dt2D="false" dtr="false" t="normal">SUMIFS('Выручка'!AL:AL, 'Выручка'!$G:$G, $I$26)</f>
        <v>11</v>
      </c>
      <c r="AM160" s="568" t="n">
        <f aca="false" ca="true" dt2D="false" dtr="false" t="normal">SUMIFS('Выручка'!AM:AM, 'Выручка'!$G:$G, $I$26)</f>
        <v>12</v>
      </c>
      <c r="AN160" s="568" t="n">
        <f aca="false" ca="true" dt2D="false" dtr="false" t="normal">SUMIFS('Выручка'!AN:AN, 'Выручка'!$G:$G, $I$26)</f>
        <v>13</v>
      </c>
      <c r="AO160" s="568" t="n">
        <f aca="false" ca="true" dt2D="false" dtr="false" t="normal">SUMIFS('Выручка'!AO:AO, 'Выручка'!$G:$G, $I$26)</f>
        <v>14</v>
      </c>
      <c r="AP160" s="568" t="n">
        <f aca="false" ca="true" dt2D="false" dtr="false" t="normal">SUMIFS('Выручка'!AP:AP, 'Выручка'!$G:$G, $I$26)</f>
        <v>15</v>
      </c>
      <c r="AQ160" s="568" t="n">
        <f aca="false" ca="true" dt2D="false" dtr="false" t="normal">SUMIFS('Выручка'!AQ:AQ, 'Выручка'!$G:$G, $I$26)</f>
        <v>0</v>
      </c>
      <c r="AR160" s="568" t="n">
        <f aca="false" ca="true" dt2D="false" dtr="false" t="normal">SUMIFS('Выручка'!AR:AR, 'Выручка'!$G:$G, $I$26)</f>
        <v>0</v>
      </c>
      <c r="AS160" s="568" t="n">
        <f aca="false" ca="true" dt2D="false" dtr="false" t="normal">SUMIFS('Выручка'!AS:AS, 'Выручка'!$G:$G, $I$26)</f>
        <v>0</v>
      </c>
      <c r="AT160" s="568" t="n">
        <f aca="false" ca="true" dt2D="false" dtr="false" t="normal">SUMIFS('Выручка'!AT:AT, 'Выручка'!$G:$G, $I$26)</f>
        <v>0</v>
      </c>
      <c r="AU160" s="568" t="n">
        <f aca="false" ca="true" dt2D="false" dtr="false" t="normal">SUMIFS('Выручка'!AU:AU, 'Выручка'!$G:$G, $I$26)</f>
        <v>0</v>
      </c>
      <c r="AV160" s="568" t="n">
        <f aca="false" ca="true" dt2D="false" dtr="false" t="normal">SUMIFS('Выручка'!AV:AV, 'Выручка'!$G:$G, $I$26)</f>
        <v>0</v>
      </c>
      <c r="AW160" s="568" t="n">
        <f aca="false" ca="true" dt2D="false" dtr="false" t="normal">SUMIFS('Выручка'!AW:AW, 'Выручка'!$G:$G, $I$26)</f>
        <v>0</v>
      </c>
      <c r="AX160" s="568" t="n">
        <f aca="false" ca="true" dt2D="false" dtr="false" t="normal">SUMIFS('Выручка'!AX:AX, 'Выручка'!$G:$G, $I$26)</f>
        <v>0</v>
      </c>
      <c r="AY160" s="568" t="n">
        <f aca="false" ca="true" dt2D="false" dtr="false" t="normal">SUMIFS('Выручка'!AY:AY, 'Выручка'!$G:$G, $I$26)</f>
        <v>0</v>
      </c>
      <c r="AZ160" s="568" t="n">
        <f aca="false" ca="true" dt2D="false" dtr="false" t="normal">SUMIFS('Выручка'!AZ:AZ, 'Выручка'!$G:$G, $I$26)</f>
        <v>0</v>
      </c>
      <c r="BA160" s="568" t="n">
        <f aca="false" ca="true" dt2D="false" dtr="false" t="normal">SUMIFS('Выручка'!BA:BA, 'Выручка'!$G:$G, $I$26)</f>
        <v>0</v>
      </c>
      <c r="BB160" s="568" t="n">
        <f aca="false" ca="true" dt2D="false" dtr="false" t="normal">SUMIFS('Выручка'!BB:BB, 'Выручка'!$G:$G, $I$26)</f>
        <v>0</v>
      </c>
      <c r="BC160" s="568" t="n">
        <f aca="false" ca="true" dt2D="false" dtr="false" t="normal">SUMIFS('Выручка'!BC:BC, 'Выручка'!$G:$G, $I$26)</f>
        <v>0</v>
      </c>
      <c r="BD160" s="568" t="n">
        <f aca="false" ca="true" dt2D="false" dtr="false" t="normal">SUMIFS('Выручка'!BD:BD, 'Выручка'!$G:$G, $I$26)</f>
        <v>0</v>
      </c>
      <c r="BE160" s="568" t="n">
        <f aca="false" ca="true" dt2D="false" dtr="false" t="normal">SUMIFS('Выручка'!BE:BE, 'Выручка'!$G:$G, $I$26)</f>
        <v>0</v>
      </c>
      <c r="BF160" s="568" t="n">
        <f aca="false" ca="true" dt2D="false" dtr="false" t="normal">SUMIFS('Выручка'!BF:BF, 'Выручка'!$G:$G, $I$26)</f>
        <v>0</v>
      </c>
      <c r="BG160" s="568" t="n">
        <f aca="false" ca="true" dt2D="false" dtr="false" t="normal">SUMIFS('Выручка'!BG:BG, 'Выручка'!$G:$G, $I$26)</f>
        <v>0</v>
      </c>
      <c r="BH160" s="568" t="n">
        <f aca="false" ca="true" dt2D="false" dtr="false" t="normal">SUMIFS('Выручка'!BH:BH, 'Выручка'!$G:$G, $I$26)</f>
        <v>0</v>
      </c>
      <c r="BI160" s="568" t="n">
        <f aca="false" ca="true" dt2D="false" dtr="false" t="normal">SUMIFS('Выручка'!BI:BI, 'Выручка'!$G:$G, $I$26)</f>
        <v>0</v>
      </c>
      <c r="BJ160" s="568" t="n">
        <f aca="false" ca="true" dt2D="false" dtr="false" t="normal">SUMIFS('Выручка'!BJ:BJ, 'Выручка'!$G:$G, $I$26)</f>
        <v>0</v>
      </c>
      <c r="BK160" s="568" t="n">
        <f aca="false" ca="true" dt2D="false" dtr="false" t="normal">SUMIFS('Выручка'!BK:BK, 'Выручка'!$G:$G, $I$26)</f>
        <v>0</v>
      </c>
      <c r="BL160" s="568" t="n">
        <f aca="false" ca="true" dt2D="false" dtr="false" t="normal">SUMIFS('Выручка'!BL:BL, 'Выручка'!$G:$G, $I$26)</f>
        <v>0</v>
      </c>
      <c r="BM160" s="568" t="n">
        <f aca="false" ca="true" dt2D="false" dtr="false" t="normal">SUMIFS('Выручка'!BM:BM, 'Выручка'!$G:$G, $I$26)</f>
        <v>0</v>
      </c>
      <c r="BN160" s="568" t="n">
        <f aca="false" ca="true" dt2D="false" dtr="false" t="normal">SUMIFS('Выручка'!BN:BN, 'Выручка'!$G:$G, $I$26)</f>
        <v>0</v>
      </c>
      <c r="BO160" s="568" t="n">
        <f aca="false" ca="true" dt2D="false" dtr="false" t="normal">SUMIFS('Выручка'!BO:BO, 'Выручка'!$G:$G, $I$26)</f>
        <v>0</v>
      </c>
      <c r="BP160" s="568" t="n">
        <f aca="false" ca="true" dt2D="false" dtr="false" t="normal">SUMIFS('Выручка'!BP:BP, 'Выручка'!$G:$G, $I$26)</f>
        <v>0</v>
      </c>
      <c r="BQ160" s="568" t="n">
        <f aca="false" ca="true" dt2D="false" dtr="false" t="normal">SUMIFS('Выручка'!BQ:BQ, 'Выручка'!$G:$G, $I$26)</f>
        <v>0</v>
      </c>
      <c r="BR160" s="568" t="n">
        <f aca="false" ca="true" dt2D="false" dtr="false" t="normal">SUMIFS('Выручка'!BR:BR, 'Выручка'!$G:$G, $I$26)</f>
        <v>0</v>
      </c>
      <c r="BS160" s="568" t="n">
        <f aca="false" ca="true" dt2D="false" dtr="false" t="normal">SUMIFS('Выручка'!BS:BS, 'Выручка'!$G:$G, $I$26)</f>
        <v>0</v>
      </c>
      <c r="BT160" s="568" t="n">
        <f aca="false" ca="true" dt2D="false" dtr="false" t="normal">SUMIFS('Выручка'!BT:BT, 'Выручка'!$G:$G, $I$26)</f>
        <v>0</v>
      </c>
    </row>
    <row hidden="true" ht="16.5" outlineLevel="1" r="161">
      <c r="A161" s="482" t="s">
        <v>809</v>
      </c>
      <c r="B161" s="482" t="s">
        <v>810</v>
      </c>
      <c r="C161" s="482" t="s">
        <v>469</v>
      </c>
      <c r="D161" s="548" t="e">
        <f aca="false" ca="false" dt2D="false" dtr="false" t="normal">D160</f>
        <v>#N/A</v>
      </c>
      <c r="E161" s="548" t="e">
        <f aca="false" ca="false" dt2D="false" dtr="false" t="normal">E160</f>
        <v>#N/A</v>
      </c>
      <c r="F161" s="694" t="e">
        <f aca="false" ca="false" dt2D="false" dtr="false" t="normal">F160</f>
        <v>#N/A</v>
      </c>
      <c r="G161" s="694" t="n">
        <f aca="false" ca="false" dt2D="false" dtr="false" t="normal">G160</f>
        <v>0</v>
      </c>
      <c r="H161" s="695" t="n"/>
      <c r="I161" s="20" t="s">
        <v>869</v>
      </c>
      <c r="J161" s="252" t="n"/>
      <c r="K161" s="252" t="n"/>
      <c r="L161" s="235" t="n">
        <f aca="false" ca="true" dt2D="false" dtr="false" t="normal">SUM(M161:BT161)</f>
        <v>0</v>
      </c>
      <c r="M161" s="572" t="n">
        <f aca="false" ca="true" dt2D="false" dtr="false" t="normal">M159*M160</f>
        <v>0</v>
      </c>
      <c r="N161" s="572" t="n">
        <f aca="false" ca="true" dt2D="false" dtr="false" t="normal">N159*N160</f>
        <v>0</v>
      </c>
      <c r="O161" s="572" t="n">
        <f aca="false" ca="true" dt2D="false" dtr="false" t="normal">O159*O160</f>
        <v>0</v>
      </c>
      <c r="P161" s="572" t="n">
        <f aca="false" ca="true" dt2D="false" dtr="false" t="normal">P159*P160</f>
        <v>0</v>
      </c>
      <c r="Q161" s="572" t="n">
        <f aca="false" ca="true" dt2D="false" dtr="false" t="normal">Q159*Q160</f>
        <v>0</v>
      </c>
      <c r="R161" s="572" t="n">
        <f aca="false" ca="true" dt2D="false" dtr="false" t="normal">R159*R160</f>
        <v>0</v>
      </c>
      <c r="S161" s="572" t="n">
        <f aca="false" ca="true" dt2D="false" dtr="false" t="normal">S159*S160</f>
        <v>0</v>
      </c>
      <c r="T161" s="572" t="n">
        <f aca="false" ca="true" dt2D="false" dtr="false" t="normal">T159*T160</f>
        <v>0</v>
      </c>
      <c r="U161" s="572" t="n">
        <f aca="false" ca="true" dt2D="false" dtr="false" t="normal">U159*U160</f>
        <v>0</v>
      </c>
      <c r="V161" s="572" t="n">
        <f aca="false" ca="true" dt2D="false" dtr="false" t="normal">V159*V160</f>
        <v>0</v>
      </c>
      <c r="W161" s="572" t="n">
        <f aca="false" ca="true" dt2D="false" dtr="false" t="normal">W159*W160</f>
        <v>0</v>
      </c>
      <c r="X161" s="572" t="n">
        <f aca="false" ca="true" dt2D="false" dtr="false" t="normal">X159*X160</f>
        <v>0</v>
      </c>
      <c r="Y161" s="572" t="n">
        <f aca="false" ca="true" dt2D="false" dtr="false" t="normal">Y159*Y160</f>
        <v>0</v>
      </c>
      <c r="Z161" s="572" t="n">
        <f aca="false" ca="true" dt2D="false" dtr="false" t="normal">Z159*Z160</f>
        <v>0</v>
      </c>
      <c r="AA161" s="572" t="n">
        <f aca="false" ca="true" dt2D="false" dtr="false" t="normal">AA159*AA160</f>
        <v>0</v>
      </c>
      <c r="AB161" s="572" t="n">
        <f aca="false" ca="true" dt2D="false" dtr="false" t="normal">AB159*AB160</f>
        <v>0</v>
      </c>
      <c r="AC161" s="572" t="n">
        <f aca="false" ca="true" dt2D="false" dtr="false" t="normal">AC159*AC160</f>
        <v>0</v>
      </c>
      <c r="AD161" s="572" t="n">
        <f aca="false" ca="true" dt2D="false" dtr="false" t="normal">AD159*AD160</f>
        <v>0</v>
      </c>
      <c r="AE161" s="572" t="n">
        <f aca="false" ca="true" dt2D="false" dtr="false" t="normal">AE159*AE160</f>
        <v>0</v>
      </c>
      <c r="AF161" s="572" t="n">
        <f aca="false" ca="true" dt2D="false" dtr="false" t="normal">AF159*AF160</f>
        <v>0</v>
      </c>
      <c r="AG161" s="572" t="n">
        <f aca="false" ca="true" dt2D="false" dtr="false" t="normal">AG159*AG160</f>
        <v>0</v>
      </c>
      <c r="AH161" s="572" t="n">
        <f aca="false" ca="true" dt2D="false" dtr="false" t="normal">AH159*AH160</f>
        <v>0</v>
      </c>
      <c r="AI161" s="572" t="n">
        <f aca="false" ca="true" dt2D="false" dtr="false" t="normal">AI159*AI160</f>
        <v>0</v>
      </c>
      <c r="AJ161" s="572" t="n">
        <f aca="false" ca="true" dt2D="false" dtr="false" t="normal">AJ159*AJ160</f>
        <v>0</v>
      </c>
      <c r="AK161" s="572" t="n">
        <f aca="false" ca="true" dt2D="false" dtr="false" t="normal">AK159*AK160</f>
        <v>0</v>
      </c>
      <c r="AL161" s="572" t="n">
        <f aca="false" ca="true" dt2D="false" dtr="false" t="normal">AL159*AL160</f>
        <v>0</v>
      </c>
      <c r="AM161" s="572" t="n">
        <f aca="false" ca="true" dt2D="false" dtr="false" t="normal">AM159*AM160</f>
        <v>0</v>
      </c>
      <c r="AN161" s="572" t="n">
        <f aca="false" ca="true" dt2D="false" dtr="false" t="normal">AN159*AN160</f>
        <v>0</v>
      </c>
      <c r="AO161" s="572" t="n">
        <f aca="false" ca="true" dt2D="false" dtr="false" t="normal">AO159*AO160</f>
        <v>0</v>
      </c>
      <c r="AP161" s="572" t="n">
        <f aca="false" ca="true" dt2D="false" dtr="false" t="normal">AP159*AP160</f>
        <v>0</v>
      </c>
      <c r="AQ161" s="572" t="n">
        <f aca="false" ca="true" dt2D="false" dtr="false" t="normal">AQ159*AQ160</f>
        <v>0</v>
      </c>
      <c r="AR161" s="572" t="n">
        <f aca="false" ca="true" dt2D="false" dtr="false" t="normal">AR159*AR160</f>
        <v>0</v>
      </c>
      <c r="AS161" s="572" t="n">
        <f aca="false" ca="true" dt2D="false" dtr="false" t="normal">AS159*AS160</f>
        <v>0</v>
      </c>
      <c r="AT161" s="572" t="n">
        <f aca="false" ca="true" dt2D="false" dtr="false" t="normal">AT159*AT160</f>
        <v>0</v>
      </c>
      <c r="AU161" s="572" t="n">
        <f aca="false" ca="true" dt2D="false" dtr="false" t="normal">AU159*AU160</f>
        <v>0</v>
      </c>
      <c r="AV161" s="572" t="n">
        <f aca="false" ca="true" dt2D="false" dtr="false" t="normal">AV159*AV160</f>
        <v>0</v>
      </c>
      <c r="AW161" s="572" t="n">
        <f aca="false" ca="true" dt2D="false" dtr="false" t="normal">AW159*AW160</f>
        <v>0</v>
      </c>
      <c r="AX161" s="572" t="n">
        <f aca="false" ca="true" dt2D="false" dtr="false" t="normal">AX159*AX160</f>
        <v>0</v>
      </c>
      <c r="AY161" s="572" t="n">
        <f aca="false" ca="true" dt2D="false" dtr="false" t="normal">AY159*AY160</f>
        <v>0</v>
      </c>
      <c r="AZ161" s="572" t="n">
        <f aca="false" ca="true" dt2D="false" dtr="false" t="normal">AZ159*AZ160</f>
        <v>0</v>
      </c>
      <c r="BA161" s="572" t="n">
        <f aca="false" ca="true" dt2D="false" dtr="false" t="normal">BA159*BA160</f>
        <v>0</v>
      </c>
      <c r="BB161" s="572" t="n">
        <f aca="false" ca="true" dt2D="false" dtr="false" t="normal">BB159*BB160</f>
        <v>0</v>
      </c>
      <c r="BC161" s="572" t="n">
        <f aca="false" ca="true" dt2D="false" dtr="false" t="normal">BC159*BC160</f>
        <v>0</v>
      </c>
      <c r="BD161" s="572" t="n">
        <f aca="false" ca="true" dt2D="false" dtr="false" t="normal">BD159*BD160</f>
        <v>0</v>
      </c>
      <c r="BE161" s="572" t="n">
        <f aca="false" ca="true" dt2D="false" dtr="false" t="normal">BE159*BE160</f>
        <v>0</v>
      </c>
      <c r="BF161" s="572" t="n">
        <f aca="false" ca="true" dt2D="false" dtr="false" t="normal">BF159*BF160</f>
        <v>0</v>
      </c>
      <c r="BG161" s="572" t="n">
        <f aca="false" ca="true" dt2D="false" dtr="false" t="normal">BG159*BG160</f>
        <v>0</v>
      </c>
      <c r="BH161" s="572" t="n">
        <f aca="false" ca="true" dt2D="false" dtr="false" t="normal">BH159*BH160</f>
        <v>0</v>
      </c>
      <c r="BI161" s="572" t="n">
        <f aca="false" ca="true" dt2D="false" dtr="false" t="normal">BI159*BI160</f>
        <v>0</v>
      </c>
      <c r="BJ161" s="572" t="n">
        <f aca="false" ca="true" dt2D="false" dtr="false" t="normal">BJ159*BJ160</f>
        <v>0</v>
      </c>
      <c r="BK161" s="572" t="n">
        <f aca="false" ca="true" dt2D="false" dtr="false" t="normal">BK159*BK160</f>
        <v>0</v>
      </c>
      <c r="BL161" s="572" t="n">
        <f aca="false" ca="true" dt2D="false" dtr="false" t="normal">BL159*BL160</f>
        <v>0</v>
      </c>
      <c r="BM161" s="572" t="n">
        <f aca="false" ca="true" dt2D="false" dtr="false" t="normal">BM159*BM160</f>
        <v>0</v>
      </c>
      <c r="BN161" s="572" t="n">
        <f aca="false" ca="true" dt2D="false" dtr="false" t="normal">BN159*BN160</f>
        <v>0</v>
      </c>
      <c r="BO161" s="572" t="n">
        <f aca="false" ca="true" dt2D="false" dtr="false" t="normal">BO159*BO160</f>
        <v>0</v>
      </c>
      <c r="BP161" s="572" t="n">
        <f aca="false" ca="true" dt2D="false" dtr="false" t="normal">BP159*BP160</f>
        <v>0</v>
      </c>
      <c r="BQ161" s="572" t="n">
        <f aca="false" ca="true" dt2D="false" dtr="false" t="normal">BQ159*BQ160</f>
        <v>0</v>
      </c>
      <c r="BR161" s="572" t="n">
        <f aca="false" ca="true" dt2D="false" dtr="false" t="normal">BR159*BR160</f>
        <v>0</v>
      </c>
      <c r="BS161" s="572" t="n">
        <f aca="false" ca="true" dt2D="false" dtr="false" t="normal">BS159*BS160</f>
        <v>0</v>
      </c>
      <c r="BT161" s="572" t="n">
        <f aca="false" ca="true" dt2D="false" dtr="false" t="normal">BT159*BT160</f>
        <v>0</v>
      </c>
    </row>
    <row hidden="true" ht="16.5" outlineLevel="1" r="162">
      <c r="D162" s="548" t="e">
        <f aca="false" ca="false" dt2D="false" dtr="false" t="normal">D161</f>
        <v>#N/A</v>
      </c>
      <c r="E162" s="548" t="e">
        <f aca="false" ca="false" dt2D="false" dtr="false" t="normal">E161</f>
        <v>#N/A</v>
      </c>
      <c r="F162" s="694" t="e">
        <f aca="false" ca="false" dt2D="false" dtr="false" t="normal">F161</f>
        <v>#N/A</v>
      </c>
      <c r="G162" s="694" t="n">
        <f aca="false" ca="false" dt2D="false" dtr="false" t="normal">G161</f>
        <v>0</v>
      </c>
      <c r="H162" s="695" t="n"/>
      <c r="I162" s="16" t="n"/>
      <c r="L162" s="244" t="n"/>
      <c r="M162" s="244" t="n"/>
      <c r="N162" s="244" t="n"/>
      <c r="O162" s="244" t="n"/>
      <c r="P162" s="244" t="n"/>
      <c r="Q162" s="244" t="n"/>
      <c r="R162" s="244" t="n"/>
      <c r="S162" s="244" t="n"/>
      <c r="T162" s="244" t="n"/>
      <c r="U162" s="244" t="n"/>
      <c r="V162" s="244" t="n"/>
      <c r="W162" s="244" t="n"/>
      <c r="X162" s="244" t="n"/>
      <c r="Y162" s="244" t="n"/>
      <c r="Z162" s="244" t="n"/>
      <c r="AA162" s="244" t="n"/>
      <c r="AB162" s="244" t="n"/>
      <c r="AC162" s="244" t="n"/>
      <c r="AD162" s="244" t="n"/>
      <c r="AE162" s="244" t="n"/>
      <c r="AF162" s="244" t="n"/>
      <c r="AG162" s="244" t="n"/>
      <c r="AH162" s="244" t="n"/>
      <c r="AI162" s="244" t="n"/>
      <c r="AJ162" s="244" t="n"/>
      <c r="AK162" s="244" t="n"/>
      <c r="AL162" s="244" t="n"/>
      <c r="AM162" s="244" t="n"/>
      <c r="AN162" s="244" t="n"/>
      <c r="AO162" s="244" t="n"/>
      <c r="AP162" s="244" t="n"/>
      <c r="AQ162" s="244" t="n"/>
      <c r="AR162" s="244" t="n"/>
      <c r="AS162" s="244" t="n"/>
      <c r="AT162" s="244" t="n"/>
      <c r="AU162" s="244" t="n"/>
      <c r="AV162" s="244" t="n"/>
      <c r="AW162" s="244" t="n"/>
      <c r="AX162" s="244" t="n"/>
      <c r="AY162" s="244" t="n"/>
      <c r="AZ162" s="244" t="n"/>
      <c r="BA162" s="244" t="n"/>
      <c r="BB162" s="244" t="n"/>
      <c r="BC162" s="244" t="n"/>
      <c r="BD162" s="244" t="n"/>
      <c r="BE162" s="244" t="n"/>
      <c r="BF162" s="244" t="n"/>
      <c r="BG162" s="244" t="n"/>
      <c r="BH162" s="244" t="n"/>
      <c r="BI162" s="244" t="n"/>
      <c r="BJ162" s="244" t="n"/>
      <c r="BK162" s="244" t="n"/>
      <c r="BL162" s="244" t="n"/>
      <c r="BM162" s="244" t="n"/>
      <c r="BN162" s="244" t="n"/>
      <c r="BO162" s="244" t="n"/>
      <c r="BP162" s="244" t="n"/>
      <c r="BQ162" s="244" t="n"/>
      <c r="BR162" s="244" t="n"/>
      <c r="BS162" s="244" t="n"/>
      <c r="BT162" s="244" t="n"/>
    </row>
    <row hidden="true" ht="16.5" outlineLevel="1" r="163">
      <c r="D163" s="548" t="e">
        <f aca="false" ca="false" dt2D="false" dtr="false" t="normal">D162</f>
        <v>#N/A</v>
      </c>
      <c r="E163" s="548" t="e">
        <f aca="false" ca="false" dt2D="false" dtr="false" t="normal">E162</f>
        <v>#N/A</v>
      </c>
      <c r="F163" s="694" t="e">
        <f aca="false" ca="false" dt2D="false" dtr="false" t="normal">F162</f>
        <v>#N/A</v>
      </c>
      <c r="G163" s="694" t="n">
        <f aca="false" ca="false" dt2D="false" dtr="false" t="normal">G162</f>
        <v>0</v>
      </c>
      <c r="H163" s="695" t="n"/>
      <c r="I163" s="268" t="s">
        <v>299</v>
      </c>
      <c r="L163" s="244" t="n"/>
      <c r="M163" s="244" t="n"/>
      <c r="N163" s="244" t="n"/>
      <c r="O163" s="244" t="n"/>
      <c r="P163" s="244" t="n"/>
      <c r="Q163" s="244" t="n"/>
      <c r="R163" s="244" t="n"/>
      <c r="S163" s="244" t="n"/>
      <c r="T163" s="244" t="n"/>
      <c r="U163" s="244" t="n"/>
      <c r="V163" s="244" t="n"/>
      <c r="W163" s="244" t="n"/>
      <c r="X163" s="244" t="n"/>
      <c r="Y163" s="244" t="n"/>
      <c r="Z163" s="244" t="n"/>
      <c r="AA163" s="244" t="n"/>
      <c r="AB163" s="244" t="n"/>
      <c r="AC163" s="244" t="n"/>
      <c r="AD163" s="244" t="n"/>
      <c r="AE163" s="244" t="n"/>
      <c r="AF163" s="244" t="n"/>
      <c r="AG163" s="244" t="n"/>
      <c r="AH163" s="244" t="n"/>
      <c r="AI163" s="244" t="n"/>
      <c r="AJ163" s="244" t="n"/>
      <c r="AK163" s="244" t="n"/>
      <c r="AL163" s="244" t="n"/>
      <c r="AM163" s="244" t="n"/>
      <c r="AN163" s="244" t="n"/>
      <c r="AO163" s="244" t="n"/>
      <c r="AP163" s="244" t="n"/>
      <c r="AQ163" s="244" t="n"/>
      <c r="AR163" s="244" t="n"/>
      <c r="AS163" s="244" t="n"/>
      <c r="AT163" s="244" t="n"/>
      <c r="AU163" s="244" t="n"/>
      <c r="AV163" s="244" t="n"/>
      <c r="AW163" s="244" t="n"/>
      <c r="AX163" s="244" t="n"/>
      <c r="AY163" s="244" t="n"/>
      <c r="AZ163" s="244" t="n"/>
      <c r="BA163" s="244" t="n"/>
      <c r="BB163" s="244" t="n"/>
      <c r="BC163" s="244" t="n"/>
      <c r="BD163" s="244" t="n"/>
      <c r="BE163" s="244" t="n"/>
      <c r="BF163" s="244" t="n"/>
      <c r="BG163" s="244" t="n"/>
      <c r="BH163" s="244" t="n"/>
      <c r="BI163" s="244" t="n"/>
      <c r="BJ163" s="244" t="n"/>
      <c r="BK163" s="244" t="n"/>
      <c r="BL163" s="244" t="n"/>
      <c r="BM163" s="244" t="n"/>
      <c r="BN163" s="244" t="n"/>
      <c r="BO163" s="244" t="n"/>
      <c r="BP163" s="244" t="n"/>
      <c r="BQ163" s="244" t="n"/>
      <c r="BR163" s="244" t="n"/>
      <c r="BS163" s="244" t="n"/>
      <c r="BT163" s="244" t="n"/>
    </row>
    <row hidden="true" ht="16.5" outlineLevel="2" r="164">
      <c r="D164" s="548" t="e">
        <f aca="false" ca="false" dt2D="false" dtr="false" t="normal">D163</f>
        <v>#N/A</v>
      </c>
      <c r="E164" s="548" t="e">
        <f aca="false" ca="false" dt2D="false" dtr="false" t="normal">E163</f>
        <v>#N/A</v>
      </c>
      <c r="F164" s="694" t="e">
        <f aca="false" ca="false" dt2D="false" dtr="false" t="normal">F163</f>
        <v>#N/A</v>
      </c>
      <c r="G164" s="694" t="n">
        <f aca="false" ca="false" dt2D="false" dtr="false" t="normal">G163</f>
        <v>0</v>
      </c>
      <c r="H164" s="655" t="n"/>
      <c r="I164" s="580" t="s">
        <v>870</v>
      </c>
      <c r="J164" s="712" t="n"/>
      <c r="L164" s="244" t="n"/>
      <c r="M164" s="244" t="n"/>
      <c r="N164" s="244" t="n"/>
      <c r="O164" s="244" t="n"/>
      <c r="P164" s="244" t="n"/>
      <c r="Q164" s="244" t="n"/>
      <c r="R164" s="244" t="n"/>
      <c r="S164" s="244" t="n"/>
      <c r="T164" s="244" t="n"/>
      <c r="U164" s="244" t="n"/>
      <c r="V164" s="244" t="n"/>
      <c r="W164" s="244" t="n"/>
      <c r="X164" s="244" t="n"/>
      <c r="Y164" s="244" t="n"/>
      <c r="Z164" s="244" t="n"/>
      <c r="AA164" s="244" t="n"/>
      <c r="AB164" s="244" t="n"/>
      <c r="AC164" s="244" t="n"/>
      <c r="AD164" s="244" t="n"/>
      <c r="AE164" s="244" t="n"/>
      <c r="AF164" s="244" t="n"/>
      <c r="AG164" s="244" t="n"/>
      <c r="AH164" s="244" t="n"/>
      <c r="AI164" s="244" t="n"/>
      <c r="AJ164" s="244" t="n"/>
      <c r="AK164" s="244" t="n"/>
      <c r="AL164" s="244" t="n"/>
      <c r="AM164" s="244" t="n"/>
      <c r="AN164" s="244" t="n"/>
      <c r="AO164" s="244" t="n"/>
      <c r="AP164" s="244" t="n"/>
      <c r="AQ164" s="244" t="n"/>
      <c r="AR164" s="244" t="n"/>
      <c r="AS164" s="244" t="n"/>
      <c r="AT164" s="244" t="n"/>
      <c r="AU164" s="244" t="n"/>
      <c r="AV164" s="244" t="n"/>
      <c r="AW164" s="244" t="n"/>
      <c r="AX164" s="244" t="n"/>
      <c r="AY164" s="244" t="n"/>
      <c r="AZ164" s="244" t="n"/>
      <c r="BA164" s="244" t="n"/>
      <c r="BB164" s="244" t="n"/>
      <c r="BC164" s="244" t="n"/>
      <c r="BD164" s="244" t="n"/>
      <c r="BE164" s="244" t="n"/>
      <c r="BF164" s="244" t="n"/>
      <c r="BG164" s="244" t="n"/>
      <c r="BH164" s="244" t="n"/>
      <c r="BI164" s="244" t="n"/>
      <c r="BJ164" s="244" t="n"/>
      <c r="BK164" s="244" t="n"/>
      <c r="BL164" s="244" t="n"/>
      <c r="BM164" s="244" t="n"/>
      <c r="BN164" s="244" t="n"/>
      <c r="BO164" s="244" t="n"/>
      <c r="BP164" s="244" t="n"/>
      <c r="BQ164" s="244" t="n"/>
      <c r="BR164" s="244" t="n"/>
      <c r="BS164" s="244" t="n"/>
      <c r="BT164" s="244" t="n"/>
    </row>
    <row hidden="true" ht="16.5" outlineLevel="2" r="165">
      <c r="D165" s="548" t="e">
        <f aca="false" ca="false" dt2D="false" dtr="false" t="normal">D164</f>
        <v>#N/A</v>
      </c>
      <c r="E165" s="548" t="e">
        <f aca="false" ca="false" dt2D="false" dtr="false" t="normal">E164</f>
        <v>#N/A</v>
      </c>
      <c r="F165" s="694" t="e">
        <f aca="false" ca="false" dt2D="false" dtr="false" t="normal">F164</f>
        <v>#N/A</v>
      </c>
      <c r="G165" s="694" t="n">
        <f aca="false" ca="false" dt2D="false" dtr="false" t="normal">G164</f>
        <v>0</v>
      </c>
      <c r="H165" s="655" t="n"/>
      <c r="I165" s="713" t="s">
        <v>871</v>
      </c>
      <c r="J165" s="713" t="n"/>
      <c r="K165" s="567" t="n"/>
      <c r="L165" s="244" t="n"/>
      <c r="M165" s="568" t="n">
        <f aca="false" ca="false" dt2D="false" dtr="false" t="normal">$K165</f>
        <v>0</v>
      </c>
      <c r="N165" s="568" t="n">
        <f aca="false" ca="false" dt2D="false" dtr="false" t="normal">$K165</f>
        <v>0</v>
      </c>
      <c r="O165" s="568" t="n">
        <f aca="false" ca="false" dt2D="false" dtr="false" t="normal">$K165</f>
        <v>0</v>
      </c>
      <c r="P165" s="568" t="n">
        <f aca="false" ca="false" dt2D="false" dtr="false" t="normal">$K165</f>
        <v>0</v>
      </c>
      <c r="Q165" s="568" t="n">
        <f aca="false" ca="false" dt2D="false" dtr="false" t="normal">$K165</f>
        <v>0</v>
      </c>
      <c r="R165" s="568" t="n">
        <f aca="false" ca="false" dt2D="false" dtr="false" t="normal">$K165</f>
        <v>0</v>
      </c>
      <c r="S165" s="568" t="n">
        <f aca="false" ca="false" dt2D="false" dtr="false" t="normal">$K165</f>
        <v>0</v>
      </c>
      <c r="T165" s="568" t="n">
        <f aca="false" ca="false" dt2D="false" dtr="false" t="normal">$K165</f>
        <v>0</v>
      </c>
      <c r="U165" s="568" t="n">
        <f aca="false" ca="false" dt2D="false" dtr="false" t="normal">$K165</f>
        <v>0</v>
      </c>
      <c r="V165" s="568" t="n">
        <f aca="false" ca="false" dt2D="false" dtr="false" t="normal">$K165</f>
        <v>0</v>
      </c>
      <c r="W165" s="568" t="n">
        <f aca="false" ca="false" dt2D="false" dtr="false" t="normal">$K165</f>
        <v>0</v>
      </c>
      <c r="X165" s="568" t="n">
        <f aca="false" ca="false" dt2D="false" dtr="false" t="normal">$K165</f>
        <v>0</v>
      </c>
      <c r="Y165" s="568" t="n">
        <f aca="false" ca="false" dt2D="false" dtr="false" t="normal">$K165</f>
        <v>0</v>
      </c>
      <c r="Z165" s="568" t="n">
        <f aca="false" ca="false" dt2D="false" dtr="false" t="normal">$K165</f>
        <v>0</v>
      </c>
      <c r="AA165" s="568" t="n">
        <f aca="false" ca="false" dt2D="false" dtr="false" t="normal">$K165</f>
        <v>0</v>
      </c>
      <c r="AB165" s="568" t="n">
        <f aca="false" ca="false" dt2D="false" dtr="false" t="normal">$K165</f>
        <v>0</v>
      </c>
      <c r="AC165" s="568" t="n">
        <f aca="false" ca="false" dt2D="false" dtr="false" t="normal">$K165</f>
        <v>0</v>
      </c>
      <c r="AD165" s="568" t="n">
        <f aca="false" ca="false" dt2D="false" dtr="false" t="normal">$K165</f>
        <v>0</v>
      </c>
      <c r="AE165" s="568" t="n">
        <f aca="false" ca="false" dt2D="false" dtr="false" t="normal">$K165</f>
        <v>0</v>
      </c>
      <c r="AF165" s="568" t="n">
        <f aca="false" ca="false" dt2D="false" dtr="false" t="normal">$K165</f>
        <v>0</v>
      </c>
      <c r="AG165" s="568" t="n">
        <f aca="false" ca="false" dt2D="false" dtr="false" t="normal">$K165</f>
        <v>0</v>
      </c>
      <c r="AH165" s="568" t="n">
        <f aca="false" ca="false" dt2D="false" dtr="false" t="normal">$K165</f>
        <v>0</v>
      </c>
      <c r="AI165" s="568" t="n">
        <f aca="false" ca="false" dt2D="false" dtr="false" t="normal">$K165</f>
        <v>0</v>
      </c>
      <c r="AJ165" s="568" t="n">
        <f aca="false" ca="false" dt2D="false" dtr="false" t="normal">$K165</f>
        <v>0</v>
      </c>
      <c r="AK165" s="568" t="n">
        <f aca="false" ca="false" dt2D="false" dtr="false" t="normal">$K165</f>
        <v>0</v>
      </c>
      <c r="AL165" s="568" t="n">
        <f aca="false" ca="false" dt2D="false" dtr="false" t="normal">$K165</f>
        <v>0</v>
      </c>
      <c r="AM165" s="568" t="n">
        <f aca="false" ca="false" dt2D="false" dtr="false" t="normal">$K165</f>
        <v>0</v>
      </c>
      <c r="AN165" s="568" t="n">
        <f aca="false" ca="false" dt2D="false" dtr="false" t="normal">$K165</f>
        <v>0</v>
      </c>
      <c r="AO165" s="568" t="n">
        <f aca="false" ca="false" dt2D="false" dtr="false" t="normal">$K165</f>
        <v>0</v>
      </c>
      <c r="AP165" s="568" t="n">
        <f aca="false" ca="false" dt2D="false" dtr="false" t="normal">$K165</f>
        <v>0</v>
      </c>
      <c r="AQ165" s="568" t="n">
        <f aca="false" ca="false" dt2D="false" dtr="false" t="normal">$K165</f>
        <v>0</v>
      </c>
      <c r="AR165" s="568" t="n">
        <f aca="false" ca="false" dt2D="false" dtr="false" t="normal">$K165</f>
        <v>0</v>
      </c>
      <c r="AS165" s="568" t="n">
        <f aca="false" ca="false" dt2D="false" dtr="false" t="normal">$K165</f>
        <v>0</v>
      </c>
      <c r="AT165" s="568" t="n">
        <f aca="false" ca="false" dt2D="false" dtr="false" t="normal">$K165</f>
        <v>0</v>
      </c>
      <c r="AU165" s="568" t="n">
        <f aca="false" ca="false" dt2D="false" dtr="false" t="normal">$K165</f>
        <v>0</v>
      </c>
      <c r="AV165" s="568" t="n">
        <f aca="false" ca="false" dt2D="false" dtr="false" t="normal">$K165</f>
        <v>0</v>
      </c>
      <c r="AW165" s="568" t="n">
        <f aca="false" ca="false" dt2D="false" dtr="false" t="normal">$K165</f>
        <v>0</v>
      </c>
      <c r="AX165" s="568" t="n">
        <f aca="false" ca="false" dt2D="false" dtr="false" t="normal">$K165</f>
        <v>0</v>
      </c>
      <c r="AY165" s="568" t="n">
        <f aca="false" ca="false" dt2D="false" dtr="false" t="normal">$K165</f>
        <v>0</v>
      </c>
      <c r="AZ165" s="568" t="n">
        <f aca="false" ca="false" dt2D="false" dtr="false" t="normal">$K165</f>
        <v>0</v>
      </c>
      <c r="BA165" s="568" t="n">
        <f aca="false" ca="false" dt2D="false" dtr="false" t="normal">$K165</f>
        <v>0</v>
      </c>
      <c r="BB165" s="568" t="n">
        <f aca="false" ca="false" dt2D="false" dtr="false" t="normal">$K165</f>
        <v>0</v>
      </c>
      <c r="BC165" s="568" t="n">
        <f aca="false" ca="false" dt2D="false" dtr="false" t="normal">$K165</f>
        <v>0</v>
      </c>
      <c r="BD165" s="568" t="n">
        <f aca="false" ca="false" dt2D="false" dtr="false" t="normal">$K165</f>
        <v>0</v>
      </c>
      <c r="BE165" s="568" t="n">
        <f aca="false" ca="false" dt2D="false" dtr="false" t="normal">$K165</f>
        <v>0</v>
      </c>
      <c r="BF165" s="568" t="n">
        <f aca="false" ca="false" dt2D="false" dtr="false" t="normal">$K165</f>
        <v>0</v>
      </c>
      <c r="BG165" s="568" t="n">
        <f aca="false" ca="false" dt2D="false" dtr="false" t="normal">$K165</f>
        <v>0</v>
      </c>
      <c r="BH165" s="568" t="n">
        <f aca="false" ca="false" dt2D="false" dtr="false" t="normal">$K165</f>
        <v>0</v>
      </c>
      <c r="BI165" s="568" t="n">
        <f aca="false" ca="false" dt2D="false" dtr="false" t="normal">$K165</f>
        <v>0</v>
      </c>
      <c r="BJ165" s="568" t="n">
        <f aca="false" ca="false" dt2D="false" dtr="false" t="normal">$K165</f>
        <v>0</v>
      </c>
      <c r="BK165" s="568" t="n">
        <f aca="false" ca="false" dt2D="false" dtr="false" t="normal">$K165</f>
        <v>0</v>
      </c>
      <c r="BL165" s="568" t="n">
        <f aca="false" ca="false" dt2D="false" dtr="false" t="normal">$K165</f>
        <v>0</v>
      </c>
      <c r="BM165" s="568" t="n">
        <f aca="false" ca="false" dt2D="false" dtr="false" t="normal">$K165</f>
        <v>0</v>
      </c>
      <c r="BN165" s="568" t="n">
        <f aca="false" ca="false" dt2D="false" dtr="false" t="normal">$K165</f>
        <v>0</v>
      </c>
      <c r="BO165" s="568" t="n">
        <f aca="false" ca="false" dt2D="false" dtr="false" t="normal">$K165</f>
        <v>0</v>
      </c>
      <c r="BP165" s="568" t="n">
        <f aca="false" ca="false" dt2D="false" dtr="false" t="normal">$K165</f>
        <v>0</v>
      </c>
      <c r="BQ165" s="568" t="n">
        <f aca="false" ca="false" dt2D="false" dtr="false" t="normal">$K165</f>
        <v>0</v>
      </c>
      <c r="BR165" s="568" t="n">
        <f aca="false" ca="false" dt2D="false" dtr="false" t="normal">$K165</f>
        <v>0</v>
      </c>
      <c r="BS165" s="568" t="n">
        <f aca="false" ca="false" dt2D="false" dtr="false" t="normal">$K165</f>
        <v>0</v>
      </c>
      <c r="BT165" s="568" t="n">
        <f aca="false" ca="false" dt2D="false" dtr="false" t="normal">$K165</f>
        <v>0</v>
      </c>
    </row>
    <row hidden="true" ht="16.5" outlineLevel="2" r="166">
      <c r="D166" s="548" t="e">
        <f aca="false" ca="false" dt2D="false" dtr="false" t="normal">D165</f>
        <v>#N/A</v>
      </c>
      <c r="E166" s="548" t="e">
        <f aca="false" ca="false" dt2D="false" dtr="false" t="normal">E165</f>
        <v>#N/A</v>
      </c>
      <c r="F166" s="694" t="e">
        <f aca="false" ca="false" dt2D="false" dtr="false" t="normal">F165</f>
        <v>#N/A</v>
      </c>
      <c r="G166" s="694" t="n">
        <f aca="false" ca="false" dt2D="false" dtr="false" t="normal">G165</f>
        <v>0</v>
      </c>
      <c r="H166" s="655" t="n"/>
      <c r="I166" s="713" t="s">
        <v>872</v>
      </c>
      <c r="J166" s="713" t="n"/>
      <c r="K166" s="567" t="n"/>
      <c r="L166" s="244" t="n"/>
      <c r="M166" s="568" t="n">
        <f aca="false" ca="false" dt2D="false" dtr="false" t="normal">$K166</f>
        <v>0</v>
      </c>
      <c r="N166" s="568" t="n">
        <f aca="false" ca="false" dt2D="false" dtr="false" t="normal">$K166</f>
        <v>0</v>
      </c>
      <c r="O166" s="568" t="n">
        <f aca="false" ca="false" dt2D="false" dtr="false" t="normal">$K166</f>
        <v>0</v>
      </c>
      <c r="P166" s="568" t="n">
        <f aca="false" ca="false" dt2D="false" dtr="false" t="normal">$K166</f>
        <v>0</v>
      </c>
      <c r="Q166" s="568" t="n">
        <f aca="false" ca="false" dt2D="false" dtr="false" t="normal">$K166</f>
        <v>0</v>
      </c>
      <c r="R166" s="568" t="n">
        <f aca="false" ca="false" dt2D="false" dtr="false" t="normal">$K166</f>
        <v>0</v>
      </c>
      <c r="S166" s="568" t="n">
        <f aca="false" ca="false" dt2D="false" dtr="false" t="normal">$K166</f>
        <v>0</v>
      </c>
      <c r="T166" s="568" t="n">
        <f aca="false" ca="false" dt2D="false" dtr="false" t="normal">$K166</f>
        <v>0</v>
      </c>
      <c r="U166" s="568" t="n">
        <f aca="false" ca="false" dt2D="false" dtr="false" t="normal">$K166</f>
        <v>0</v>
      </c>
      <c r="V166" s="568" t="n">
        <f aca="false" ca="false" dt2D="false" dtr="false" t="normal">$K166</f>
        <v>0</v>
      </c>
      <c r="W166" s="568" t="n">
        <f aca="false" ca="false" dt2D="false" dtr="false" t="normal">$K166</f>
        <v>0</v>
      </c>
      <c r="X166" s="568" t="n">
        <f aca="false" ca="false" dt2D="false" dtr="false" t="normal">$K166</f>
        <v>0</v>
      </c>
      <c r="Y166" s="568" t="n">
        <f aca="false" ca="false" dt2D="false" dtr="false" t="normal">$K166</f>
        <v>0</v>
      </c>
      <c r="Z166" s="568" t="n">
        <f aca="false" ca="false" dt2D="false" dtr="false" t="normal">$K166</f>
        <v>0</v>
      </c>
      <c r="AA166" s="568" t="n">
        <f aca="false" ca="false" dt2D="false" dtr="false" t="normal">$K166</f>
        <v>0</v>
      </c>
      <c r="AB166" s="568" t="n">
        <f aca="false" ca="false" dt2D="false" dtr="false" t="normal">$K166</f>
        <v>0</v>
      </c>
      <c r="AC166" s="568" t="n">
        <f aca="false" ca="false" dt2D="false" dtr="false" t="normal">$K166</f>
        <v>0</v>
      </c>
      <c r="AD166" s="568" t="n">
        <f aca="false" ca="false" dt2D="false" dtr="false" t="normal">$K166</f>
        <v>0</v>
      </c>
      <c r="AE166" s="568" t="n">
        <f aca="false" ca="false" dt2D="false" dtr="false" t="normal">$K166</f>
        <v>0</v>
      </c>
      <c r="AF166" s="568" t="n">
        <f aca="false" ca="false" dt2D="false" dtr="false" t="normal">$K166</f>
        <v>0</v>
      </c>
      <c r="AG166" s="568" t="n">
        <f aca="false" ca="false" dt2D="false" dtr="false" t="normal">$K166</f>
        <v>0</v>
      </c>
      <c r="AH166" s="568" t="n">
        <f aca="false" ca="false" dt2D="false" dtr="false" t="normal">$K166</f>
        <v>0</v>
      </c>
      <c r="AI166" s="568" t="n">
        <f aca="false" ca="false" dt2D="false" dtr="false" t="normal">$K166</f>
        <v>0</v>
      </c>
      <c r="AJ166" s="568" t="n">
        <f aca="false" ca="false" dt2D="false" dtr="false" t="normal">$K166</f>
        <v>0</v>
      </c>
      <c r="AK166" s="568" t="n">
        <f aca="false" ca="false" dt2D="false" dtr="false" t="normal">$K166</f>
        <v>0</v>
      </c>
      <c r="AL166" s="568" t="n">
        <f aca="false" ca="false" dt2D="false" dtr="false" t="normal">$K166</f>
        <v>0</v>
      </c>
      <c r="AM166" s="568" t="n">
        <f aca="false" ca="false" dt2D="false" dtr="false" t="normal">$K166</f>
        <v>0</v>
      </c>
      <c r="AN166" s="568" t="n">
        <f aca="false" ca="false" dt2D="false" dtr="false" t="normal">$K166</f>
        <v>0</v>
      </c>
      <c r="AO166" s="568" t="n">
        <f aca="false" ca="false" dt2D="false" dtr="false" t="normal">$K166</f>
        <v>0</v>
      </c>
      <c r="AP166" s="568" t="n">
        <f aca="false" ca="false" dt2D="false" dtr="false" t="normal">$K166</f>
        <v>0</v>
      </c>
      <c r="AQ166" s="568" t="n">
        <f aca="false" ca="false" dt2D="false" dtr="false" t="normal">$K166</f>
        <v>0</v>
      </c>
      <c r="AR166" s="568" t="n">
        <f aca="false" ca="false" dt2D="false" dtr="false" t="normal">$K166</f>
        <v>0</v>
      </c>
      <c r="AS166" s="568" t="n">
        <f aca="false" ca="false" dt2D="false" dtr="false" t="normal">$K166</f>
        <v>0</v>
      </c>
      <c r="AT166" s="568" t="n">
        <f aca="false" ca="false" dt2D="false" dtr="false" t="normal">$K166</f>
        <v>0</v>
      </c>
      <c r="AU166" s="568" t="n">
        <f aca="false" ca="false" dt2D="false" dtr="false" t="normal">$K166</f>
        <v>0</v>
      </c>
      <c r="AV166" s="568" t="n">
        <f aca="false" ca="false" dt2D="false" dtr="false" t="normal">$K166</f>
        <v>0</v>
      </c>
      <c r="AW166" s="568" t="n">
        <f aca="false" ca="false" dt2D="false" dtr="false" t="normal">$K166</f>
        <v>0</v>
      </c>
      <c r="AX166" s="568" t="n">
        <f aca="false" ca="false" dt2D="false" dtr="false" t="normal">$K166</f>
        <v>0</v>
      </c>
      <c r="AY166" s="568" t="n">
        <f aca="false" ca="false" dt2D="false" dtr="false" t="normal">$K166</f>
        <v>0</v>
      </c>
      <c r="AZ166" s="568" t="n">
        <f aca="false" ca="false" dt2D="false" dtr="false" t="normal">$K166</f>
        <v>0</v>
      </c>
      <c r="BA166" s="568" t="n">
        <f aca="false" ca="false" dt2D="false" dtr="false" t="normal">$K166</f>
        <v>0</v>
      </c>
      <c r="BB166" s="568" t="n">
        <f aca="false" ca="false" dt2D="false" dtr="false" t="normal">$K166</f>
        <v>0</v>
      </c>
      <c r="BC166" s="568" t="n">
        <f aca="false" ca="false" dt2D="false" dtr="false" t="normal">$K166</f>
        <v>0</v>
      </c>
      <c r="BD166" s="568" t="n">
        <f aca="false" ca="false" dt2D="false" dtr="false" t="normal">$K166</f>
        <v>0</v>
      </c>
      <c r="BE166" s="568" t="n">
        <f aca="false" ca="false" dt2D="false" dtr="false" t="normal">$K166</f>
        <v>0</v>
      </c>
      <c r="BF166" s="568" t="n">
        <f aca="false" ca="false" dt2D="false" dtr="false" t="normal">$K166</f>
        <v>0</v>
      </c>
      <c r="BG166" s="568" t="n">
        <f aca="false" ca="false" dt2D="false" dtr="false" t="normal">$K166</f>
        <v>0</v>
      </c>
      <c r="BH166" s="568" t="n">
        <f aca="false" ca="false" dt2D="false" dtr="false" t="normal">$K166</f>
        <v>0</v>
      </c>
      <c r="BI166" s="568" t="n">
        <f aca="false" ca="false" dt2D="false" dtr="false" t="normal">$K166</f>
        <v>0</v>
      </c>
      <c r="BJ166" s="568" t="n">
        <f aca="false" ca="false" dt2D="false" dtr="false" t="normal">$K166</f>
        <v>0</v>
      </c>
      <c r="BK166" s="568" t="n">
        <f aca="false" ca="false" dt2D="false" dtr="false" t="normal">$K166</f>
        <v>0</v>
      </c>
      <c r="BL166" s="568" t="n">
        <f aca="false" ca="false" dt2D="false" dtr="false" t="normal">$K166</f>
        <v>0</v>
      </c>
      <c r="BM166" s="568" t="n">
        <f aca="false" ca="false" dt2D="false" dtr="false" t="normal">$K166</f>
        <v>0</v>
      </c>
      <c r="BN166" s="568" t="n">
        <f aca="false" ca="false" dt2D="false" dtr="false" t="normal">$K166</f>
        <v>0</v>
      </c>
      <c r="BO166" s="568" t="n">
        <f aca="false" ca="false" dt2D="false" dtr="false" t="normal">$K166</f>
        <v>0</v>
      </c>
      <c r="BP166" s="568" t="n">
        <f aca="false" ca="false" dt2D="false" dtr="false" t="normal">$K166</f>
        <v>0</v>
      </c>
      <c r="BQ166" s="568" t="n">
        <f aca="false" ca="false" dt2D="false" dtr="false" t="normal">$K166</f>
        <v>0</v>
      </c>
      <c r="BR166" s="568" t="n">
        <f aca="false" ca="false" dt2D="false" dtr="false" t="normal">$K166</f>
        <v>0</v>
      </c>
      <c r="BS166" s="568" t="n">
        <f aca="false" ca="false" dt2D="false" dtr="false" t="normal">$K166</f>
        <v>0</v>
      </c>
      <c r="BT166" s="568" t="n">
        <f aca="false" ca="false" dt2D="false" dtr="false" t="normal">$K166</f>
        <v>0</v>
      </c>
    </row>
    <row hidden="true" ht="33" outlineLevel="2" r="167">
      <c r="D167" s="548" t="e">
        <f aca="false" ca="false" dt2D="false" dtr="false" t="normal">D166</f>
        <v>#N/A</v>
      </c>
      <c r="E167" s="548" t="e">
        <f aca="false" ca="false" dt2D="false" dtr="false" t="normal">E166</f>
        <v>#N/A</v>
      </c>
      <c r="F167" s="694" t="e">
        <f aca="false" ca="false" dt2D="false" dtr="false" t="normal">F166</f>
        <v>#N/A</v>
      </c>
      <c r="G167" s="694" t="n">
        <f aca="false" ca="false" dt2D="false" dtr="false" t="normal">G166</f>
        <v>0</v>
      </c>
      <c r="H167" s="655" t="n"/>
      <c r="I167" s="713" t="s">
        <v>873</v>
      </c>
      <c r="J167" s="713" t="n"/>
      <c r="K167" s="567" t="n"/>
      <c r="L167" s="244" t="n"/>
      <c r="M167" s="568" t="n">
        <f aca="false" ca="false" dt2D="false" dtr="false" t="normal">$K167</f>
        <v>0</v>
      </c>
      <c r="N167" s="568" t="n">
        <f aca="false" ca="false" dt2D="false" dtr="false" t="normal">$K167</f>
        <v>0</v>
      </c>
      <c r="O167" s="568" t="n">
        <f aca="false" ca="false" dt2D="false" dtr="false" t="normal">$K167</f>
        <v>0</v>
      </c>
      <c r="P167" s="568" t="n">
        <f aca="false" ca="false" dt2D="false" dtr="false" t="normal">$K167</f>
        <v>0</v>
      </c>
      <c r="Q167" s="568" t="n">
        <f aca="false" ca="false" dt2D="false" dtr="false" t="normal">$K167</f>
        <v>0</v>
      </c>
      <c r="R167" s="568" t="n">
        <f aca="false" ca="false" dt2D="false" dtr="false" t="normal">$K167</f>
        <v>0</v>
      </c>
      <c r="S167" s="568" t="n">
        <f aca="false" ca="false" dt2D="false" dtr="false" t="normal">$K167</f>
        <v>0</v>
      </c>
      <c r="T167" s="568" t="n">
        <f aca="false" ca="false" dt2D="false" dtr="false" t="normal">$K167</f>
        <v>0</v>
      </c>
      <c r="U167" s="568" t="n">
        <f aca="false" ca="false" dt2D="false" dtr="false" t="normal">$K167</f>
        <v>0</v>
      </c>
      <c r="V167" s="568" t="n">
        <f aca="false" ca="false" dt2D="false" dtr="false" t="normal">$K167</f>
        <v>0</v>
      </c>
      <c r="W167" s="568" t="n">
        <f aca="false" ca="false" dt2D="false" dtr="false" t="normal">$K167</f>
        <v>0</v>
      </c>
      <c r="X167" s="568" t="n">
        <f aca="false" ca="false" dt2D="false" dtr="false" t="normal">$K167</f>
        <v>0</v>
      </c>
      <c r="Y167" s="568" t="n">
        <f aca="false" ca="false" dt2D="false" dtr="false" t="normal">$K167</f>
        <v>0</v>
      </c>
      <c r="Z167" s="568" t="n">
        <f aca="false" ca="false" dt2D="false" dtr="false" t="normal">$K167</f>
        <v>0</v>
      </c>
      <c r="AA167" s="568" t="n">
        <f aca="false" ca="false" dt2D="false" dtr="false" t="normal">$K167</f>
        <v>0</v>
      </c>
      <c r="AB167" s="568" t="n">
        <f aca="false" ca="false" dt2D="false" dtr="false" t="normal">$K167</f>
        <v>0</v>
      </c>
      <c r="AC167" s="568" t="n">
        <f aca="false" ca="false" dt2D="false" dtr="false" t="normal">$K167</f>
        <v>0</v>
      </c>
      <c r="AD167" s="568" t="n">
        <f aca="false" ca="false" dt2D="false" dtr="false" t="normal">$K167</f>
        <v>0</v>
      </c>
      <c r="AE167" s="568" t="n">
        <f aca="false" ca="false" dt2D="false" dtr="false" t="normal">$K167</f>
        <v>0</v>
      </c>
      <c r="AF167" s="568" t="n">
        <f aca="false" ca="false" dt2D="false" dtr="false" t="normal">$K167</f>
        <v>0</v>
      </c>
      <c r="AG167" s="568" t="n">
        <f aca="false" ca="false" dt2D="false" dtr="false" t="normal">$K167</f>
        <v>0</v>
      </c>
      <c r="AH167" s="568" t="n">
        <f aca="false" ca="false" dt2D="false" dtr="false" t="normal">$K167</f>
        <v>0</v>
      </c>
      <c r="AI167" s="568" t="n">
        <f aca="false" ca="false" dt2D="false" dtr="false" t="normal">$K167</f>
        <v>0</v>
      </c>
      <c r="AJ167" s="568" t="n">
        <f aca="false" ca="false" dt2D="false" dtr="false" t="normal">$K167</f>
        <v>0</v>
      </c>
      <c r="AK167" s="568" t="n">
        <f aca="false" ca="false" dt2D="false" dtr="false" t="normal">$K167</f>
        <v>0</v>
      </c>
      <c r="AL167" s="568" t="n">
        <f aca="false" ca="false" dt2D="false" dtr="false" t="normal">$K167</f>
        <v>0</v>
      </c>
      <c r="AM167" s="568" t="n">
        <f aca="false" ca="false" dt2D="false" dtr="false" t="normal">$K167</f>
        <v>0</v>
      </c>
      <c r="AN167" s="568" t="n">
        <f aca="false" ca="false" dt2D="false" dtr="false" t="normal">$K167</f>
        <v>0</v>
      </c>
      <c r="AO167" s="568" t="n">
        <f aca="false" ca="false" dt2D="false" dtr="false" t="normal">$K167</f>
        <v>0</v>
      </c>
      <c r="AP167" s="568" t="n">
        <f aca="false" ca="false" dt2D="false" dtr="false" t="normal">$K167</f>
        <v>0</v>
      </c>
      <c r="AQ167" s="568" t="n">
        <f aca="false" ca="false" dt2D="false" dtr="false" t="normal">$K167</f>
        <v>0</v>
      </c>
      <c r="AR167" s="568" t="n">
        <f aca="false" ca="false" dt2D="false" dtr="false" t="normal">$K167</f>
        <v>0</v>
      </c>
      <c r="AS167" s="568" t="n">
        <f aca="false" ca="false" dt2D="false" dtr="false" t="normal">$K167</f>
        <v>0</v>
      </c>
      <c r="AT167" s="568" t="n">
        <f aca="false" ca="false" dt2D="false" dtr="false" t="normal">$K167</f>
        <v>0</v>
      </c>
      <c r="AU167" s="568" t="n">
        <f aca="false" ca="false" dt2D="false" dtr="false" t="normal">$K167</f>
        <v>0</v>
      </c>
      <c r="AV167" s="568" t="n">
        <f aca="false" ca="false" dt2D="false" dtr="false" t="normal">$K167</f>
        <v>0</v>
      </c>
      <c r="AW167" s="568" t="n">
        <f aca="false" ca="false" dt2D="false" dtr="false" t="normal">$K167</f>
        <v>0</v>
      </c>
      <c r="AX167" s="568" t="n">
        <f aca="false" ca="false" dt2D="false" dtr="false" t="normal">$K167</f>
        <v>0</v>
      </c>
      <c r="AY167" s="568" t="n">
        <f aca="false" ca="false" dt2D="false" dtr="false" t="normal">$K167</f>
        <v>0</v>
      </c>
      <c r="AZ167" s="568" t="n">
        <f aca="false" ca="false" dt2D="false" dtr="false" t="normal">$K167</f>
        <v>0</v>
      </c>
      <c r="BA167" s="568" t="n">
        <f aca="false" ca="false" dt2D="false" dtr="false" t="normal">$K167</f>
        <v>0</v>
      </c>
      <c r="BB167" s="568" t="n">
        <f aca="false" ca="false" dt2D="false" dtr="false" t="normal">$K167</f>
        <v>0</v>
      </c>
      <c r="BC167" s="568" t="n">
        <f aca="false" ca="false" dt2D="false" dtr="false" t="normal">$K167</f>
        <v>0</v>
      </c>
      <c r="BD167" s="568" t="n">
        <f aca="false" ca="false" dt2D="false" dtr="false" t="normal">$K167</f>
        <v>0</v>
      </c>
      <c r="BE167" s="568" t="n">
        <f aca="false" ca="false" dt2D="false" dtr="false" t="normal">$K167</f>
        <v>0</v>
      </c>
      <c r="BF167" s="568" t="n">
        <f aca="false" ca="false" dt2D="false" dtr="false" t="normal">$K167</f>
        <v>0</v>
      </c>
      <c r="BG167" s="568" t="n">
        <f aca="false" ca="false" dt2D="false" dtr="false" t="normal">$K167</f>
        <v>0</v>
      </c>
      <c r="BH167" s="568" t="n">
        <f aca="false" ca="false" dt2D="false" dtr="false" t="normal">$K167</f>
        <v>0</v>
      </c>
      <c r="BI167" s="568" t="n">
        <f aca="false" ca="false" dt2D="false" dtr="false" t="normal">$K167</f>
        <v>0</v>
      </c>
      <c r="BJ167" s="568" t="n">
        <f aca="false" ca="false" dt2D="false" dtr="false" t="normal">$K167</f>
        <v>0</v>
      </c>
      <c r="BK167" s="568" t="n">
        <f aca="false" ca="false" dt2D="false" dtr="false" t="normal">$K167</f>
        <v>0</v>
      </c>
      <c r="BL167" s="568" t="n">
        <f aca="false" ca="false" dt2D="false" dtr="false" t="normal">$K167</f>
        <v>0</v>
      </c>
      <c r="BM167" s="568" t="n">
        <f aca="false" ca="false" dt2D="false" dtr="false" t="normal">$K167</f>
        <v>0</v>
      </c>
      <c r="BN167" s="568" t="n">
        <f aca="false" ca="false" dt2D="false" dtr="false" t="normal">$K167</f>
        <v>0</v>
      </c>
      <c r="BO167" s="568" t="n">
        <f aca="false" ca="false" dt2D="false" dtr="false" t="normal">$K167</f>
        <v>0</v>
      </c>
      <c r="BP167" s="568" t="n">
        <f aca="false" ca="false" dt2D="false" dtr="false" t="normal">$K167</f>
        <v>0</v>
      </c>
      <c r="BQ167" s="568" t="n">
        <f aca="false" ca="false" dt2D="false" dtr="false" t="normal">$K167</f>
        <v>0</v>
      </c>
      <c r="BR167" s="568" t="n">
        <f aca="false" ca="false" dt2D="false" dtr="false" t="normal">$K167</f>
        <v>0</v>
      </c>
      <c r="BS167" s="568" t="n">
        <f aca="false" ca="false" dt2D="false" dtr="false" t="normal">$K167</f>
        <v>0</v>
      </c>
      <c r="BT167" s="568" t="n">
        <f aca="false" ca="false" dt2D="false" dtr="false" t="normal">$K167</f>
        <v>0</v>
      </c>
    </row>
    <row hidden="true" ht="16.5" outlineLevel="2" r="168">
      <c r="D168" s="548" t="e">
        <f aca="false" ca="false" dt2D="false" dtr="false" t="normal">D167</f>
        <v>#N/A</v>
      </c>
      <c r="E168" s="548" t="e">
        <f aca="false" ca="false" dt2D="false" dtr="false" t="normal">E167</f>
        <v>#N/A</v>
      </c>
      <c r="F168" s="694" t="e">
        <f aca="false" ca="false" dt2D="false" dtr="false" t="normal">F167</f>
        <v>#N/A</v>
      </c>
      <c r="G168" s="694" t="n">
        <f aca="false" ca="false" dt2D="false" dtr="false" t="normal">G167</f>
        <v>0</v>
      </c>
      <c r="H168" s="655" t="n"/>
      <c r="I168" s="713" t="s">
        <v>874</v>
      </c>
      <c r="J168" s="713" t="n"/>
      <c r="K168" s="567" t="n"/>
      <c r="L168" s="244" t="n"/>
      <c r="M168" s="568" t="n">
        <f aca="false" ca="false" dt2D="false" dtr="false" t="normal">$K168</f>
        <v>0</v>
      </c>
      <c r="N168" s="568" t="n">
        <f aca="false" ca="false" dt2D="false" dtr="false" t="normal">$K168</f>
        <v>0</v>
      </c>
      <c r="O168" s="568" t="n">
        <f aca="false" ca="false" dt2D="false" dtr="false" t="normal">$K168</f>
        <v>0</v>
      </c>
      <c r="P168" s="568" t="n">
        <f aca="false" ca="false" dt2D="false" dtr="false" t="normal">$K168</f>
        <v>0</v>
      </c>
      <c r="Q168" s="568" t="n">
        <f aca="false" ca="false" dt2D="false" dtr="false" t="normal">$K168</f>
        <v>0</v>
      </c>
      <c r="R168" s="568" t="n">
        <f aca="false" ca="false" dt2D="false" dtr="false" t="normal">$K168</f>
        <v>0</v>
      </c>
      <c r="S168" s="568" t="n">
        <f aca="false" ca="false" dt2D="false" dtr="false" t="normal">$K168</f>
        <v>0</v>
      </c>
      <c r="T168" s="568" t="n">
        <f aca="false" ca="false" dt2D="false" dtr="false" t="normal">$K168</f>
        <v>0</v>
      </c>
      <c r="U168" s="568" t="n">
        <f aca="false" ca="false" dt2D="false" dtr="false" t="normal">$K168</f>
        <v>0</v>
      </c>
      <c r="V168" s="568" t="n">
        <f aca="false" ca="false" dt2D="false" dtr="false" t="normal">$K168</f>
        <v>0</v>
      </c>
      <c r="W168" s="568" t="n">
        <f aca="false" ca="false" dt2D="false" dtr="false" t="normal">$K168</f>
        <v>0</v>
      </c>
      <c r="X168" s="568" t="n">
        <f aca="false" ca="false" dt2D="false" dtr="false" t="normal">$K168</f>
        <v>0</v>
      </c>
      <c r="Y168" s="568" t="n">
        <f aca="false" ca="false" dt2D="false" dtr="false" t="normal">$K168</f>
        <v>0</v>
      </c>
      <c r="Z168" s="568" t="n">
        <f aca="false" ca="false" dt2D="false" dtr="false" t="normal">$K168</f>
        <v>0</v>
      </c>
      <c r="AA168" s="568" t="n">
        <f aca="false" ca="false" dt2D="false" dtr="false" t="normal">$K168</f>
        <v>0</v>
      </c>
      <c r="AB168" s="568" t="n">
        <f aca="false" ca="false" dt2D="false" dtr="false" t="normal">$K168</f>
        <v>0</v>
      </c>
      <c r="AC168" s="568" t="n">
        <f aca="false" ca="false" dt2D="false" dtr="false" t="normal">$K168</f>
        <v>0</v>
      </c>
      <c r="AD168" s="568" t="n">
        <f aca="false" ca="false" dt2D="false" dtr="false" t="normal">$K168</f>
        <v>0</v>
      </c>
      <c r="AE168" s="568" t="n">
        <f aca="false" ca="false" dt2D="false" dtr="false" t="normal">$K168</f>
        <v>0</v>
      </c>
      <c r="AF168" s="568" t="n">
        <f aca="false" ca="false" dt2D="false" dtr="false" t="normal">$K168</f>
        <v>0</v>
      </c>
      <c r="AG168" s="568" t="n">
        <f aca="false" ca="false" dt2D="false" dtr="false" t="normal">$K168</f>
        <v>0</v>
      </c>
      <c r="AH168" s="568" t="n">
        <f aca="false" ca="false" dt2D="false" dtr="false" t="normal">$K168</f>
        <v>0</v>
      </c>
      <c r="AI168" s="568" t="n">
        <f aca="false" ca="false" dt2D="false" dtr="false" t="normal">$K168</f>
        <v>0</v>
      </c>
      <c r="AJ168" s="568" t="n">
        <f aca="false" ca="false" dt2D="false" dtr="false" t="normal">$K168</f>
        <v>0</v>
      </c>
      <c r="AK168" s="568" t="n">
        <f aca="false" ca="false" dt2D="false" dtr="false" t="normal">$K168</f>
        <v>0</v>
      </c>
      <c r="AL168" s="568" t="n">
        <f aca="false" ca="false" dt2D="false" dtr="false" t="normal">$K168</f>
        <v>0</v>
      </c>
      <c r="AM168" s="568" t="n">
        <f aca="false" ca="false" dt2D="false" dtr="false" t="normal">$K168</f>
        <v>0</v>
      </c>
      <c r="AN168" s="568" t="n">
        <f aca="false" ca="false" dt2D="false" dtr="false" t="normal">$K168</f>
        <v>0</v>
      </c>
      <c r="AO168" s="568" t="n">
        <f aca="false" ca="false" dt2D="false" dtr="false" t="normal">$K168</f>
        <v>0</v>
      </c>
      <c r="AP168" s="568" t="n">
        <f aca="false" ca="false" dt2D="false" dtr="false" t="normal">$K168</f>
        <v>0</v>
      </c>
      <c r="AQ168" s="568" t="n">
        <f aca="false" ca="false" dt2D="false" dtr="false" t="normal">$K168</f>
        <v>0</v>
      </c>
      <c r="AR168" s="568" t="n">
        <f aca="false" ca="false" dt2D="false" dtr="false" t="normal">$K168</f>
        <v>0</v>
      </c>
      <c r="AS168" s="568" t="n">
        <f aca="false" ca="false" dt2D="false" dtr="false" t="normal">$K168</f>
        <v>0</v>
      </c>
      <c r="AT168" s="568" t="n">
        <f aca="false" ca="false" dt2D="false" dtr="false" t="normal">$K168</f>
        <v>0</v>
      </c>
      <c r="AU168" s="568" t="n">
        <f aca="false" ca="false" dt2D="false" dtr="false" t="normal">$K168</f>
        <v>0</v>
      </c>
      <c r="AV168" s="568" t="n">
        <f aca="false" ca="false" dt2D="false" dtr="false" t="normal">$K168</f>
        <v>0</v>
      </c>
      <c r="AW168" s="568" t="n">
        <f aca="false" ca="false" dt2D="false" dtr="false" t="normal">$K168</f>
        <v>0</v>
      </c>
      <c r="AX168" s="568" t="n">
        <f aca="false" ca="false" dt2D="false" dtr="false" t="normal">$K168</f>
        <v>0</v>
      </c>
      <c r="AY168" s="568" t="n">
        <f aca="false" ca="false" dt2D="false" dtr="false" t="normal">$K168</f>
        <v>0</v>
      </c>
      <c r="AZ168" s="568" t="n">
        <f aca="false" ca="false" dt2D="false" dtr="false" t="normal">$K168</f>
        <v>0</v>
      </c>
      <c r="BA168" s="568" t="n">
        <f aca="false" ca="false" dt2D="false" dtr="false" t="normal">$K168</f>
        <v>0</v>
      </c>
      <c r="BB168" s="568" t="n">
        <f aca="false" ca="false" dt2D="false" dtr="false" t="normal">$K168</f>
        <v>0</v>
      </c>
      <c r="BC168" s="568" t="n">
        <f aca="false" ca="false" dt2D="false" dtr="false" t="normal">$K168</f>
        <v>0</v>
      </c>
      <c r="BD168" s="568" t="n">
        <f aca="false" ca="false" dt2D="false" dtr="false" t="normal">$K168</f>
        <v>0</v>
      </c>
      <c r="BE168" s="568" t="n">
        <f aca="false" ca="false" dt2D="false" dtr="false" t="normal">$K168</f>
        <v>0</v>
      </c>
      <c r="BF168" s="568" t="n">
        <f aca="false" ca="false" dt2D="false" dtr="false" t="normal">$K168</f>
        <v>0</v>
      </c>
      <c r="BG168" s="568" t="n">
        <f aca="false" ca="false" dt2D="false" dtr="false" t="normal">$K168</f>
        <v>0</v>
      </c>
      <c r="BH168" s="568" t="n">
        <f aca="false" ca="false" dt2D="false" dtr="false" t="normal">$K168</f>
        <v>0</v>
      </c>
      <c r="BI168" s="568" t="n">
        <f aca="false" ca="false" dt2D="false" dtr="false" t="normal">$K168</f>
        <v>0</v>
      </c>
      <c r="BJ168" s="568" t="n">
        <f aca="false" ca="false" dt2D="false" dtr="false" t="normal">$K168</f>
        <v>0</v>
      </c>
      <c r="BK168" s="568" t="n">
        <f aca="false" ca="false" dt2D="false" dtr="false" t="normal">$K168</f>
        <v>0</v>
      </c>
      <c r="BL168" s="568" t="n">
        <f aca="false" ca="false" dt2D="false" dtr="false" t="normal">$K168</f>
        <v>0</v>
      </c>
      <c r="BM168" s="568" t="n">
        <f aca="false" ca="false" dt2D="false" dtr="false" t="normal">$K168</f>
        <v>0</v>
      </c>
      <c r="BN168" s="568" t="n">
        <f aca="false" ca="false" dt2D="false" dtr="false" t="normal">$K168</f>
        <v>0</v>
      </c>
      <c r="BO168" s="568" t="n">
        <f aca="false" ca="false" dt2D="false" dtr="false" t="normal">$K168</f>
        <v>0</v>
      </c>
      <c r="BP168" s="568" t="n">
        <f aca="false" ca="false" dt2D="false" dtr="false" t="normal">$K168</f>
        <v>0</v>
      </c>
      <c r="BQ168" s="568" t="n">
        <f aca="false" ca="false" dt2D="false" dtr="false" t="normal">$K168</f>
        <v>0</v>
      </c>
      <c r="BR168" s="568" t="n">
        <f aca="false" ca="false" dt2D="false" dtr="false" t="normal">$K168</f>
        <v>0</v>
      </c>
      <c r="BS168" s="568" t="n">
        <f aca="false" ca="false" dt2D="false" dtr="false" t="normal">$K168</f>
        <v>0</v>
      </c>
      <c r="BT168" s="568" t="n">
        <f aca="false" ca="false" dt2D="false" dtr="false" t="normal">$K168</f>
        <v>0</v>
      </c>
    </row>
    <row hidden="true" ht="16.5" outlineLevel="2" r="169">
      <c r="D169" s="548" t="e">
        <f aca="false" ca="false" dt2D="false" dtr="false" t="normal">D168</f>
        <v>#N/A</v>
      </c>
      <c r="E169" s="548" t="e">
        <f aca="false" ca="false" dt2D="false" dtr="false" t="normal">E168</f>
        <v>#N/A</v>
      </c>
      <c r="F169" s="694" t="e">
        <f aca="false" ca="false" dt2D="false" dtr="false" t="normal">F168</f>
        <v>#N/A</v>
      </c>
      <c r="G169" s="694" t="n">
        <f aca="false" ca="false" dt2D="false" dtr="false" t="normal">G168</f>
        <v>0</v>
      </c>
      <c r="H169" s="655" t="n"/>
      <c r="I169" s="713" t="s">
        <v>875</v>
      </c>
      <c r="J169" s="713" t="n"/>
      <c r="K169" s="567" t="n"/>
      <c r="L169" s="244" t="n"/>
      <c r="M169" s="568" t="n">
        <f aca="false" ca="false" dt2D="false" dtr="false" t="normal">$K169</f>
        <v>0</v>
      </c>
      <c r="N169" s="568" t="n">
        <f aca="false" ca="false" dt2D="false" dtr="false" t="normal">$K169</f>
        <v>0</v>
      </c>
      <c r="O169" s="568" t="n">
        <f aca="false" ca="false" dt2D="false" dtr="false" t="normal">$K169</f>
        <v>0</v>
      </c>
      <c r="P169" s="568" t="n">
        <f aca="false" ca="false" dt2D="false" dtr="false" t="normal">$K169</f>
        <v>0</v>
      </c>
      <c r="Q169" s="568" t="n">
        <f aca="false" ca="false" dt2D="false" dtr="false" t="normal">$K169</f>
        <v>0</v>
      </c>
      <c r="R169" s="568" t="n">
        <f aca="false" ca="false" dt2D="false" dtr="false" t="normal">$K169</f>
        <v>0</v>
      </c>
      <c r="S169" s="568" t="n">
        <f aca="false" ca="false" dt2D="false" dtr="false" t="normal">$K169</f>
        <v>0</v>
      </c>
      <c r="T169" s="568" t="n">
        <f aca="false" ca="false" dt2D="false" dtr="false" t="normal">$K169</f>
        <v>0</v>
      </c>
      <c r="U169" s="568" t="n">
        <f aca="false" ca="false" dt2D="false" dtr="false" t="normal">$K169</f>
        <v>0</v>
      </c>
      <c r="V169" s="568" t="n">
        <f aca="false" ca="false" dt2D="false" dtr="false" t="normal">$K169</f>
        <v>0</v>
      </c>
      <c r="W169" s="568" t="n">
        <f aca="false" ca="false" dt2D="false" dtr="false" t="normal">$K169</f>
        <v>0</v>
      </c>
      <c r="X169" s="568" t="n">
        <f aca="false" ca="false" dt2D="false" dtr="false" t="normal">$K169</f>
        <v>0</v>
      </c>
      <c r="Y169" s="568" t="n">
        <f aca="false" ca="false" dt2D="false" dtr="false" t="normal">$K169</f>
        <v>0</v>
      </c>
      <c r="Z169" s="568" t="n">
        <f aca="false" ca="false" dt2D="false" dtr="false" t="normal">$K169</f>
        <v>0</v>
      </c>
      <c r="AA169" s="568" t="n">
        <f aca="false" ca="false" dt2D="false" dtr="false" t="normal">$K169</f>
        <v>0</v>
      </c>
      <c r="AB169" s="568" t="n">
        <f aca="false" ca="false" dt2D="false" dtr="false" t="normal">$K169</f>
        <v>0</v>
      </c>
      <c r="AC169" s="568" t="n">
        <f aca="false" ca="false" dt2D="false" dtr="false" t="normal">$K169</f>
        <v>0</v>
      </c>
      <c r="AD169" s="568" t="n">
        <f aca="false" ca="false" dt2D="false" dtr="false" t="normal">$K169</f>
        <v>0</v>
      </c>
      <c r="AE169" s="568" t="n">
        <f aca="false" ca="false" dt2D="false" dtr="false" t="normal">$K169</f>
        <v>0</v>
      </c>
      <c r="AF169" s="568" t="n">
        <f aca="false" ca="false" dt2D="false" dtr="false" t="normal">$K169</f>
        <v>0</v>
      </c>
      <c r="AG169" s="568" t="n">
        <f aca="false" ca="false" dt2D="false" dtr="false" t="normal">$K169</f>
        <v>0</v>
      </c>
      <c r="AH169" s="568" t="n">
        <f aca="false" ca="false" dt2D="false" dtr="false" t="normal">$K169</f>
        <v>0</v>
      </c>
      <c r="AI169" s="568" t="n">
        <f aca="false" ca="false" dt2D="false" dtr="false" t="normal">$K169</f>
        <v>0</v>
      </c>
      <c r="AJ169" s="568" t="n">
        <f aca="false" ca="false" dt2D="false" dtr="false" t="normal">$K169</f>
        <v>0</v>
      </c>
      <c r="AK169" s="568" t="n">
        <f aca="false" ca="false" dt2D="false" dtr="false" t="normal">$K169</f>
        <v>0</v>
      </c>
      <c r="AL169" s="568" t="n">
        <f aca="false" ca="false" dt2D="false" dtr="false" t="normal">$K169</f>
        <v>0</v>
      </c>
      <c r="AM169" s="568" t="n">
        <f aca="false" ca="false" dt2D="false" dtr="false" t="normal">$K169</f>
        <v>0</v>
      </c>
      <c r="AN169" s="568" t="n">
        <f aca="false" ca="false" dt2D="false" dtr="false" t="normal">$K169</f>
        <v>0</v>
      </c>
      <c r="AO169" s="568" t="n">
        <f aca="false" ca="false" dt2D="false" dtr="false" t="normal">$K169</f>
        <v>0</v>
      </c>
      <c r="AP169" s="568" t="n">
        <f aca="false" ca="false" dt2D="false" dtr="false" t="normal">$K169</f>
        <v>0</v>
      </c>
      <c r="AQ169" s="568" t="n">
        <f aca="false" ca="false" dt2D="false" dtr="false" t="normal">$K169</f>
        <v>0</v>
      </c>
      <c r="AR169" s="568" t="n">
        <f aca="false" ca="false" dt2D="false" dtr="false" t="normal">$K169</f>
        <v>0</v>
      </c>
      <c r="AS169" s="568" t="n">
        <f aca="false" ca="false" dt2D="false" dtr="false" t="normal">$K169</f>
        <v>0</v>
      </c>
      <c r="AT169" s="568" t="n">
        <f aca="false" ca="false" dt2D="false" dtr="false" t="normal">$K169</f>
        <v>0</v>
      </c>
      <c r="AU169" s="568" t="n">
        <f aca="false" ca="false" dt2D="false" dtr="false" t="normal">$K169</f>
        <v>0</v>
      </c>
      <c r="AV169" s="568" t="n">
        <f aca="false" ca="false" dt2D="false" dtr="false" t="normal">$K169</f>
        <v>0</v>
      </c>
      <c r="AW169" s="568" t="n">
        <f aca="false" ca="false" dt2D="false" dtr="false" t="normal">$K169</f>
        <v>0</v>
      </c>
      <c r="AX169" s="568" t="n">
        <f aca="false" ca="false" dt2D="false" dtr="false" t="normal">$K169</f>
        <v>0</v>
      </c>
      <c r="AY169" s="568" t="n">
        <f aca="false" ca="false" dt2D="false" dtr="false" t="normal">$K169</f>
        <v>0</v>
      </c>
      <c r="AZ169" s="568" t="n">
        <f aca="false" ca="false" dt2D="false" dtr="false" t="normal">$K169</f>
        <v>0</v>
      </c>
      <c r="BA169" s="568" t="n">
        <f aca="false" ca="false" dt2D="false" dtr="false" t="normal">$K169</f>
        <v>0</v>
      </c>
      <c r="BB169" s="568" t="n">
        <f aca="false" ca="false" dt2D="false" dtr="false" t="normal">$K169</f>
        <v>0</v>
      </c>
      <c r="BC169" s="568" t="n">
        <f aca="false" ca="false" dt2D="false" dtr="false" t="normal">$K169</f>
        <v>0</v>
      </c>
      <c r="BD169" s="568" t="n">
        <f aca="false" ca="false" dt2D="false" dtr="false" t="normal">$K169</f>
        <v>0</v>
      </c>
      <c r="BE169" s="568" t="n">
        <f aca="false" ca="false" dt2D="false" dtr="false" t="normal">$K169</f>
        <v>0</v>
      </c>
      <c r="BF169" s="568" t="n">
        <f aca="false" ca="false" dt2D="false" dtr="false" t="normal">$K169</f>
        <v>0</v>
      </c>
      <c r="BG169" s="568" t="n">
        <f aca="false" ca="false" dt2D="false" dtr="false" t="normal">$K169</f>
        <v>0</v>
      </c>
      <c r="BH169" s="568" t="n">
        <f aca="false" ca="false" dt2D="false" dtr="false" t="normal">$K169</f>
        <v>0</v>
      </c>
      <c r="BI169" s="568" t="n">
        <f aca="false" ca="false" dt2D="false" dtr="false" t="normal">$K169</f>
        <v>0</v>
      </c>
      <c r="BJ169" s="568" t="n">
        <f aca="false" ca="false" dt2D="false" dtr="false" t="normal">$K169</f>
        <v>0</v>
      </c>
      <c r="BK169" s="568" t="n">
        <f aca="false" ca="false" dt2D="false" dtr="false" t="normal">$K169</f>
        <v>0</v>
      </c>
      <c r="BL169" s="568" t="n">
        <f aca="false" ca="false" dt2D="false" dtr="false" t="normal">$K169</f>
        <v>0</v>
      </c>
      <c r="BM169" s="568" t="n">
        <f aca="false" ca="false" dt2D="false" dtr="false" t="normal">$K169</f>
        <v>0</v>
      </c>
      <c r="BN169" s="568" t="n">
        <f aca="false" ca="false" dt2D="false" dtr="false" t="normal">$K169</f>
        <v>0</v>
      </c>
      <c r="BO169" s="568" t="n">
        <f aca="false" ca="false" dt2D="false" dtr="false" t="normal">$K169</f>
        <v>0</v>
      </c>
      <c r="BP169" s="568" t="n">
        <f aca="false" ca="false" dt2D="false" dtr="false" t="normal">$K169</f>
        <v>0</v>
      </c>
      <c r="BQ169" s="568" t="n">
        <f aca="false" ca="false" dt2D="false" dtr="false" t="normal">$K169</f>
        <v>0</v>
      </c>
      <c r="BR169" s="568" t="n">
        <f aca="false" ca="false" dt2D="false" dtr="false" t="normal">$K169</f>
        <v>0</v>
      </c>
      <c r="BS169" s="568" t="n">
        <f aca="false" ca="false" dt2D="false" dtr="false" t="normal">$K169</f>
        <v>0</v>
      </c>
      <c r="BT169" s="568" t="n">
        <f aca="false" ca="false" dt2D="false" dtr="false" t="normal">$K169</f>
        <v>0</v>
      </c>
    </row>
    <row hidden="true" ht="16.5" outlineLevel="2" r="170">
      <c r="D170" s="548" t="e">
        <f aca="false" ca="false" dt2D="false" dtr="false" t="normal">D169</f>
        <v>#N/A</v>
      </c>
      <c r="E170" s="548" t="e">
        <f aca="false" ca="false" dt2D="false" dtr="false" t="normal">E169</f>
        <v>#N/A</v>
      </c>
      <c r="F170" s="694" t="e">
        <f aca="false" ca="false" dt2D="false" dtr="false" t="normal">F169</f>
        <v>#N/A</v>
      </c>
      <c r="G170" s="694" t="n">
        <f aca="false" ca="false" dt2D="false" dtr="false" t="normal">G169</f>
        <v>0</v>
      </c>
      <c r="H170" s="655" t="n"/>
      <c r="I170" s="685" t="n"/>
      <c r="J170" s="714" t="n"/>
      <c r="K170" s="567" t="n"/>
      <c r="L170" s="244" t="n"/>
      <c r="M170" s="568" t="n">
        <f aca="false" ca="false" dt2D="false" dtr="false" t="normal">$K170</f>
        <v>0</v>
      </c>
      <c r="N170" s="568" t="n">
        <f aca="false" ca="false" dt2D="false" dtr="false" t="normal">$K170</f>
        <v>0</v>
      </c>
      <c r="O170" s="568" t="n">
        <f aca="false" ca="false" dt2D="false" dtr="false" t="normal">$K170</f>
        <v>0</v>
      </c>
      <c r="P170" s="568" t="n">
        <f aca="false" ca="false" dt2D="false" dtr="false" t="normal">$K170</f>
        <v>0</v>
      </c>
      <c r="Q170" s="568" t="n">
        <f aca="false" ca="false" dt2D="false" dtr="false" t="normal">$K170</f>
        <v>0</v>
      </c>
      <c r="R170" s="568" t="n">
        <f aca="false" ca="false" dt2D="false" dtr="false" t="normal">$K170</f>
        <v>0</v>
      </c>
      <c r="S170" s="568" t="n">
        <f aca="false" ca="false" dt2D="false" dtr="false" t="normal">$K170</f>
        <v>0</v>
      </c>
      <c r="T170" s="568" t="n">
        <f aca="false" ca="false" dt2D="false" dtr="false" t="normal">$K170</f>
        <v>0</v>
      </c>
      <c r="U170" s="568" t="n">
        <f aca="false" ca="false" dt2D="false" dtr="false" t="normal">$K170</f>
        <v>0</v>
      </c>
      <c r="V170" s="568" t="n">
        <f aca="false" ca="false" dt2D="false" dtr="false" t="normal">$K170</f>
        <v>0</v>
      </c>
      <c r="W170" s="568" t="n">
        <f aca="false" ca="false" dt2D="false" dtr="false" t="normal">$K170</f>
        <v>0</v>
      </c>
      <c r="X170" s="568" t="n">
        <f aca="false" ca="false" dt2D="false" dtr="false" t="normal">$K170</f>
        <v>0</v>
      </c>
      <c r="Y170" s="568" t="n">
        <f aca="false" ca="false" dt2D="false" dtr="false" t="normal">$K170</f>
        <v>0</v>
      </c>
      <c r="Z170" s="568" t="n">
        <f aca="false" ca="false" dt2D="false" dtr="false" t="normal">$K170</f>
        <v>0</v>
      </c>
      <c r="AA170" s="568" t="n">
        <f aca="false" ca="false" dt2D="false" dtr="false" t="normal">$K170</f>
        <v>0</v>
      </c>
      <c r="AB170" s="568" t="n">
        <f aca="false" ca="false" dt2D="false" dtr="false" t="normal">$K170</f>
        <v>0</v>
      </c>
      <c r="AC170" s="568" t="n">
        <f aca="false" ca="false" dt2D="false" dtr="false" t="normal">$K170</f>
        <v>0</v>
      </c>
      <c r="AD170" s="568" t="n">
        <f aca="false" ca="false" dt2D="false" dtr="false" t="normal">$K170</f>
        <v>0</v>
      </c>
      <c r="AE170" s="568" t="n">
        <f aca="false" ca="false" dt2D="false" dtr="false" t="normal">$K170</f>
        <v>0</v>
      </c>
      <c r="AF170" s="568" t="n">
        <f aca="false" ca="false" dt2D="false" dtr="false" t="normal">$K170</f>
        <v>0</v>
      </c>
      <c r="AG170" s="568" t="n">
        <f aca="false" ca="false" dt2D="false" dtr="false" t="normal">$K170</f>
        <v>0</v>
      </c>
      <c r="AH170" s="568" t="n">
        <f aca="false" ca="false" dt2D="false" dtr="false" t="normal">$K170</f>
        <v>0</v>
      </c>
      <c r="AI170" s="568" t="n">
        <f aca="false" ca="false" dt2D="false" dtr="false" t="normal">$K170</f>
        <v>0</v>
      </c>
      <c r="AJ170" s="568" t="n">
        <f aca="false" ca="false" dt2D="false" dtr="false" t="normal">$K170</f>
        <v>0</v>
      </c>
      <c r="AK170" s="568" t="n">
        <f aca="false" ca="false" dt2D="false" dtr="false" t="normal">$K170</f>
        <v>0</v>
      </c>
      <c r="AL170" s="568" t="n">
        <f aca="false" ca="false" dt2D="false" dtr="false" t="normal">$K170</f>
        <v>0</v>
      </c>
      <c r="AM170" s="568" t="n">
        <f aca="false" ca="false" dt2D="false" dtr="false" t="normal">$K170</f>
        <v>0</v>
      </c>
      <c r="AN170" s="568" t="n">
        <f aca="false" ca="false" dt2D="false" dtr="false" t="normal">$K170</f>
        <v>0</v>
      </c>
      <c r="AO170" s="568" t="n">
        <f aca="false" ca="false" dt2D="false" dtr="false" t="normal">$K170</f>
        <v>0</v>
      </c>
      <c r="AP170" s="568" t="n">
        <f aca="false" ca="false" dt2D="false" dtr="false" t="normal">$K170</f>
        <v>0</v>
      </c>
      <c r="AQ170" s="568" t="n">
        <f aca="false" ca="false" dt2D="false" dtr="false" t="normal">$K170</f>
        <v>0</v>
      </c>
      <c r="AR170" s="568" t="n">
        <f aca="false" ca="false" dt2D="false" dtr="false" t="normal">$K170</f>
        <v>0</v>
      </c>
      <c r="AS170" s="568" t="n">
        <f aca="false" ca="false" dt2D="false" dtr="false" t="normal">$K170</f>
        <v>0</v>
      </c>
      <c r="AT170" s="568" t="n">
        <f aca="false" ca="false" dt2D="false" dtr="false" t="normal">$K170</f>
        <v>0</v>
      </c>
      <c r="AU170" s="568" t="n">
        <f aca="false" ca="false" dt2D="false" dtr="false" t="normal">$K170</f>
        <v>0</v>
      </c>
      <c r="AV170" s="568" t="n">
        <f aca="false" ca="false" dt2D="false" dtr="false" t="normal">$K170</f>
        <v>0</v>
      </c>
      <c r="AW170" s="568" t="n">
        <f aca="false" ca="false" dt2D="false" dtr="false" t="normal">$K170</f>
        <v>0</v>
      </c>
      <c r="AX170" s="568" t="n">
        <f aca="false" ca="false" dt2D="false" dtr="false" t="normal">$K170</f>
        <v>0</v>
      </c>
      <c r="AY170" s="568" t="n">
        <f aca="false" ca="false" dt2D="false" dtr="false" t="normal">$K170</f>
        <v>0</v>
      </c>
      <c r="AZ170" s="568" t="n">
        <f aca="false" ca="false" dt2D="false" dtr="false" t="normal">$K170</f>
        <v>0</v>
      </c>
      <c r="BA170" s="568" t="n">
        <f aca="false" ca="false" dt2D="false" dtr="false" t="normal">$K170</f>
        <v>0</v>
      </c>
      <c r="BB170" s="568" t="n">
        <f aca="false" ca="false" dt2D="false" dtr="false" t="normal">$K170</f>
        <v>0</v>
      </c>
      <c r="BC170" s="568" t="n">
        <f aca="false" ca="false" dt2D="false" dtr="false" t="normal">$K170</f>
        <v>0</v>
      </c>
      <c r="BD170" s="568" t="n">
        <f aca="false" ca="false" dt2D="false" dtr="false" t="normal">$K170</f>
        <v>0</v>
      </c>
      <c r="BE170" s="568" t="n">
        <f aca="false" ca="false" dt2D="false" dtr="false" t="normal">$K170</f>
        <v>0</v>
      </c>
      <c r="BF170" s="568" t="n">
        <f aca="false" ca="false" dt2D="false" dtr="false" t="normal">$K170</f>
        <v>0</v>
      </c>
      <c r="BG170" s="568" t="n">
        <f aca="false" ca="false" dt2D="false" dtr="false" t="normal">$K170</f>
        <v>0</v>
      </c>
      <c r="BH170" s="568" t="n">
        <f aca="false" ca="false" dt2D="false" dtr="false" t="normal">$K170</f>
        <v>0</v>
      </c>
      <c r="BI170" s="568" t="n">
        <f aca="false" ca="false" dt2D="false" dtr="false" t="normal">$K170</f>
        <v>0</v>
      </c>
      <c r="BJ170" s="568" t="n">
        <f aca="false" ca="false" dt2D="false" dtr="false" t="normal">$K170</f>
        <v>0</v>
      </c>
      <c r="BK170" s="568" t="n">
        <f aca="false" ca="false" dt2D="false" dtr="false" t="normal">$K170</f>
        <v>0</v>
      </c>
      <c r="BL170" s="568" t="n">
        <f aca="false" ca="false" dt2D="false" dtr="false" t="normal">$K170</f>
        <v>0</v>
      </c>
      <c r="BM170" s="568" t="n">
        <f aca="false" ca="false" dt2D="false" dtr="false" t="normal">$K170</f>
        <v>0</v>
      </c>
      <c r="BN170" s="568" t="n">
        <f aca="false" ca="false" dt2D="false" dtr="false" t="normal">$K170</f>
        <v>0</v>
      </c>
      <c r="BO170" s="568" t="n">
        <f aca="false" ca="false" dt2D="false" dtr="false" t="normal">$K170</f>
        <v>0</v>
      </c>
      <c r="BP170" s="568" t="n">
        <f aca="false" ca="false" dt2D="false" dtr="false" t="normal">$K170</f>
        <v>0</v>
      </c>
      <c r="BQ170" s="568" t="n">
        <f aca="false" ca="false" dt2D="false" dtr="false" t="normal">$K170</f>
        <v>0</v>
      </c>
      <c r="BR170" s="568" t="n">
        <f aca="false" ca="false" dt2D="false" dtr="false" t="normal">$K170</f>
        <v>0</v>
      </c>
      <c r="BS170" s="568" t="n">
        <f aca="false" ca="false" dt2D="false" dtr="false" t="normal">$K170</f>
        <v>0</v>
      </c>
      <c r="BT170" s="568" t="n">
        <f aca="false" ca="false" dt2D="false" dtr="false" t="normal">$K170</f>
        <v>0</v>
      </c>
    </row>
    <row hidden="true" ht="16.5" outlineLevel="2" r="171">
      <c r="D171" s="548" t="e">
        <f aca="false" ca="false" dt2D="false" dtr="false" t="normal">D170</f>
        <v>#N/A</v>
      </c>
      <c r="E171" s="548" t="e">
        <f aca="false" ca="false" dt2D="false" dtr="false" t="normal">E170</f>
        <v>#N/A</v>
      </c>
      <c r="F171" s="694" t="e">
        <f aca="false" ca="false" dt2D="false" dtr="false" t="normal">F170</f>
        <v>#N/A</v>
      </c>
      <c r="G171" s="694" t="n">
        <f aca="false" ca="false" dt2D="false" dtr="false" t="normal">G170</f>
        <v>0</v>
      </c>
      <c r="H171" s="655" t="n"/>
      <c r="I171" s="669" t="n"/>
      <c r="J171" s="715" t="n"/>
      <c r="K171" s="670" t="n"/>
      <c r="L171" s="671" t="n"/>
      <c r="M171" s="671" t="n"/>
      <c r="N171" s="671" t="n"/>
      <c r="O171" s="671" t="n"/>
      <c r="P171" s="671" t="n"/>
      <c r="Q171" s="671" t="n"/>
      <c r="R171" s="671" t="n"/>
      <c r="S171" s="671" t="n"/>
      <c r="T171" s="671" t="n"/>
      <c r="U171" s="671" t="n"/>
      <c r="V171" s="671" t="n"/>
      <c r="W171" s="671" t="n"/>
      <c r="X171" s="671" t="n"/>
      <c r="Y171" s="671" t="n"/>
      <c r="Z171" s="671" t="n"/>
      <c r="AA171" s="671" t="n"/>
      <c r="AB171" s="671" t="n"/>
      <c r="AC171" s="671" t="n"/>
      <c r="AD171" s="671" t="n"/>
      <c r="AE171" s="671" t="n"/>
      <c r="AF171" s="671" t="n"/>
      <c r="AG171" s="671" t="n"/>
      <c r="AH171" s="671" t="n"/>
      <c r="AI171" s="671" t="n"/>
      <c r="AJ171" s="671" t="n"/>
      <c r="AK171" s="671" t="n"/>
      <c r="AL171" s="671" t="n"/>
      <c r="AM171" s="671" t="n"/>
      <c r="AN171" s="671" t="n"/>
      <c r="AO171" s="671" t="n"/>
      <c r="AP171" s="671" t="n"/>
      <c r="AQ171" s="671" t="n"/>
      <c r="AR171" s="671" t="n"/>
      <c r="AS171" s="671" t="n"/>
      <c r="AT171" s="671" t="n"/>
      <c r="AU171" s="671" t="n"/>
      <c r="AV171" s="671" t="n"/>
      <c r="AW171" s="671" t="n"/>
      <c r="AX171" s="671" t="n"/>
      <c r="AY171" s="671" t="n"/>
      <c r="AZ171" s="671" t="n"/>
      <c r="BA171" s="671" t="n"/>
      <c r="BB171" s="671" t="n"/>
      <c r="BC171" s="671" t="n"/>
      <c r="BD171" s="671" t="n"/>
      <c r="BE171" s="671" t="n"/>
      <c r="BF171" s="671" t="n"/>
      <c r="BG171" s="671" t="n"/>
      <c r="BH171" s="671" t="n"/>
      <c r="BI171" s="671" t="n"/>
      <c r="BJ171" s="671" t="n"/>
      <c r="BK171" s="671" t="n"/>
      <c r="BL171" s="671" t="n"/>
      <c r="BM171" s="671" t="n"/>
      <c r="BN171" s="671" t="n"/>
      <c r="BO171" s="671" t="n"/>
      <c r="BP171" s="671" t="n"/>
      <c r="BQ171" s="671" t="n"/>
      <c r="BR171" s="671" t="n"/>
      <c r="BS171" s="671" t="n"/>
      <c r="BT171" s="671" t="n"/>
    </row>
    <row hidden="true" ht="16.5" outlineLevel="2" r="172">
      <c r="D172" s="548" t="e">
        <f aca="false" ca="false" dt2D="false" dtr="false" t="normal">D171</f>
        <v>#N/A</v>
      </c>
      <c r="E172" s="548" t="e">
        <f aca="false" ca="false" dt2D="false" dtr="false" t="normal">E171</f>
        <v>#N/A</v>
      </c>
      <c r="F172" s="694" t="e">
        <f aca="false" ca="false" dt2D="false" dtr="false" t="normal">F171</f>
        <v>#N/A</v>
      </c>
      <c r="G172" s="694" t="n">
        <f aca="false" ca="false" dt2D="false" dtr="false" t="normal">G171</f>
        <v>0</v>
      </c>
      <c r="H172" s="655" t="n"/>
      <c r="I172" s="580" t="s">
        <v>876</v>
      </c>
      <c r="J172" s="712" t="n"/>
      <c r="L172" s="244" t="n"/>
      <c r="M172" s="244" t="n"/>
      <c r="N172" s="244" t="n"/>
      <c r="O172" s="244" t="n"/>
      <c r="P172" s="244" t="n"/>
      <c r="Q172" s="244" t="n"/>
      <c r="R172" s="244" t="n"/>
      <c r="S172" s="244" t="n"/>
      <c r="T172" s="244" t="n"/>
      <c r="U172" s="244" t="n"/>
      <c r="V172" s="244" t="n"/>
      <c r="W172" s="244" t="n"/>
      <c r="X172" s="244" t="n"/>
      <c r="Y172" s="244" t="n"/>
      <c r="Z172" s="244" t="n"/>
      <c r="AA172" s="244" t="n"/>
      <c r="AB172" s="244" t="n"/>
      <c r="AC172" s="244" t="n"/>
      <c r="AD172" s="244" t="n"/>
      <c r="AE172" s="244" t="n"/>
      <c r="AF172" s="244" t="n"/>
      <c r="AG172" s="244" t="n"/>
      <c r="AH172" s="244" t="n"/>
      <c r="AI172" s="244" t="n"/>
      <c r="AJ172" s="244" t="n"/>
      <c r="AK172" s="244" t="n"/>
      <c r="AL172" s="244" t="n"/>
      <c r="AM172" s="244" t="n"/>
      <c r="AN172" s="244" t="n"/>
      <c r="AO172" s="244" t="n"/>
      <c r="AP172" s="244" t="n"/>
      <c r="AQ172" s="244" t="n"/>
      <c r="AR172" s="244" t="n"/>
      <c r="AS172" s="244" t="n"/>
      <c r="AT172" s="244" t="n"/>
      <c r="AU172" s="244" t="n"/>
      <c r="AV172" s="244" t="n"/>
      <c r="AW172" s="244" t="n"/>
      <c r="AX172" s="244" t="n"/>
      <c r="AY172" s="244" t="n"/>
      <c r="AZ172" s="244" t="n"/>
      <c r="BA172" s="244" t="n"/>
      <c r="BB172" s="244" t="n"/>
      <c r="BC172" s="244" t="n"/>
      <c r="BD172" s="244" t="n"/>
      <c r="BE172" s="244" t="n"/>
      <c r="BF172" s="244" t="n"/>
      <c r="BG172" s="244" t="n"/>
      <c r="BH172" s="244" t="n"/>
      <c r="BI172" s="244" t="n"/>
      <c r="BJ172" s="244" t="n"/>
      <c r="BK172" s="244" t="n"/>
      <c r="BL172" s="244" t="n"/>
      <c r="BM172" s="244" t="n"/>
      <c r="BN172" s="244" t="n"/>
      <c r="BO172" s="244" t="n"/>
      <c r="BP172" s="244" t="n"/>
      <c r="BQ172" s="244" t="n"/>
      <c r="BR172" s="244" t="n"/>
      <c r="BS172" s="244" t="n"/>
      <c r="BT172" s="244" t="n"/>
    </row>
    <row hidden="true" ht="16.5" outlineLevel="2" r="173">
      <c r="D173" s="548" t="e">
        <f aca="false" ca="false" dt2D="false" dtr="false" t="normal">D172</f>
        <v>#N/A</v>
      </c>
      <c r="E173" s="548" t="e">
        <f aca="false" ca="false" dt2D="false" dtr="false" t="normal">E172</f>
        <v>#N/A</v>
      </c>
      <c r="F173" s="694" t="e">
        <f aca="false" ca="false" dt2D="false" dtr="false" t="normal">F172</f>
        <v>#N/A</v>
      </c>
      <c r="G173" s="694" t="n">
        <f aca="false" ca="false" dt2D="false" dtr="false" t="normal">G172</f>
        <v>0</v>
      </c>
      <c r="H173" s="655" t="n"/>
      <c r="I173" s="716" t="str">
        <f aca="false" ca="false" dt2D="false" dtr="false" t="normal">I165</f>
        <v>игровой автомат</v>
      </c>
      <c r="J173" s="716" t="n"/>
      <c r="L173" s="244" t="n"/>
      <c r="M173" s="244" t="n">
        <f aca="false" ca="true" dt2D="false" dtr="false" t="normal">'Макро'!E$76</f>
        <v>3</v>
      </c>
      <c r="N173" s="244" t="n">
        <f aca="false" ca="true" dt2D="false" dtr="false" t="normal">'Макро'!F$76</f>
        <v>3</v>
      </c>
      <c r="O173" s="244" t="n">
        <f aca="false" ca="true" dt2D="false" dtr="false" t="normal">'Макро'!G$76</f>
        <v>3</v>
      </c>
      <c r="P173" s="244" t="n">
        <f aca="false" ca="true" dt2D="false" dtr="false" t="normal">'Макро'!H$76</f>
        <v>3</v>
      </c>
      <c r="Q173" s="244" t="n">
        <f aca="false" ca="true" dt2D="false" dtr="false" t="normal">'Макро'!I$76</f>
        <v>3</v>
      </c>
      <c r="R173" s="244" t="n">
        <f aca="false" ca="true" dt2D="false" dtr="false" t="normal">'Макро'!J$76</f>
        <v>3</v>
      </c>
      <c r="S173" s="244" t="n">
        <f aca="false" ca="true" dt2D="false" dtr="false" t="normal">'Макро'!K$76</f>
        <v>3</v>
      </c>
      <c r="T173" s="244" t="n">
        <f aca="false" ca="true" dt2D="false" dtr="false" t="normal">'Макро'!L$76</f>
        <v>3</v>
      </c>
      <c r="U173" s="244" t="n">
        <f aca="false" ca="true" dt2D="false" dtr="false" t="normal">'Макро'!M$76</f>
        <v>3</v>
      </c>
      <c r="V173" s="244" t="n">
        <f aca="false" ca="true" dt2D="false" dtr="false" t="normal">'Макро'!N$76</f>
        <v>3</v>
      </c>
      <c r="W173" s="244" t="n">
        <f aca="false" ca="true" dt2D="false" dtr="false" t="normal">'Макро'!O$76</f>
        <v>3</v>
      </c>
      <c r="X173" s="244" t="n">
        <f aca="false" ca="true" dt2D="false" dtr="false" t="normal">'Макро'!P$76</f>
        <v>3</v>
      </c>
      <c r="Y173" s="244" t="n">
        <f aca="false" ca="true" dt2D="false" dtr="false" t="normal">'Макро'!Q$76</f>
        <v>3</v>
      </c>
      <c r="Z173" s="244" t="n">
        <f aca="false" ca="true" dt2D="false" dtr="false" t="normal">'Макро'!R$76</f>
        <v>3</v>
      </c>
      <c r="AA173" s="244" t="n">
        <f aca="false" ca="true" dt2D="false" dtr="false" t="normal">'Макро'!S$76</f>
        <v>3</v>
      </c>
      <c r="AB173" s="244" t="n">
        <f aca="false" ca="true" dt2D="false" dtr="false" t="normal">'Макро'!T$76</f>
        <v>3</v>
      </c>
      <c r="AC173" s="244" t="n">
        <f aca="false" ca="true" dt2D="false" dtr="false" t="normal">'Макро'!U$76</f>
        <v>3</v>
      </c>
      <c r="AD173" s="244" t="n">
        <f aca="false" ca="true" dt2D="false" dtr="false" t="normal">'Макро'!V$76</f>
        <v>3</v>
      </c>
      <c r="AE173" s="244" t="n">
        <f aca="false" ca="true" dt2D="false" dtr="false" t="normal">'Макро'!W$76</f>
        <v>3</v>
      </c>
      <c r="AF173" s="244" t="n">
        <f aca="false" ca="true" dt2D="false" dtr="false" t="normal">'Макро'!X$76</f>
        <v>3</v>
      </c>
      <c r="AG173" s="244" t="n">
        <f aca="false" ca="true" dt2D="false" dtr="false" t="normal">'Макро'!Y$76</f>
        <v>3</v>
      </c>
      <c r="AH173" s="244" t="n">
        <f aca="false" ca="true" dt2D="false" dtr="false" t="normal">'Макро'!Z$76</f>
        <v>3</v>
      </c>
      <c r="AI173" s="244" t="n">
        <f aca="false" ca="true" dt2D="false" dtr="false" t="normal">'Макро'!AA$76</f>
        <v>3</v>
      </c>
      <c r="AJ173" s="244" t="n">
        <f aca="false" ca="true" dt2D="false" dtr="false" t="normal">'Макро'!AB$76</f>
        <v>3</v>
      </c>
      <c r="AK173" s="244" t="n">
        <f aca="false" ca="true" dt2D="false" dtr="false" t="normal">'Макро'!AC$76</f>
        <v>3</v>
      </c>
      <c r="AL173" s="244" t="n">
        <f aca="false" ca="true" dt2D="false" dtr="false" t="normal">'Макро'!AD$76</f>
        <v>3</v>
      </c>
      <c r="AM173" s="244" t="n">
        <f aca="false" ca="true" dt2D="false" dtr="false" t="normal">'Макро'!AE$76</f>
        <v>3</v>
      </c>
      <c r="AN173" s="244" t="n">
        <f aca="false" ca="true" dt2D="false" dtr="false" t="normal">'Макро'!AF$76</f>
        <v>3</v>
      </c>
      <c r="AO173" s="244" t="n">
        <f aca="false" ca="true" dt2D="false" dtr="false" t="normal">'Макро'!AG$76</f>
        <v>3</v>
      </c>
      <c r="AP173" s="244" t="n">
        <f aca="false" ca="true" dt2D="false" dtr="false" t="normal">'Макро'!AH$76</f>
        <v>3</v>
      </c>
      <c r="AQ173" s="244" t="n">
        <f aca="false" ca="true" dt2D="false" dtr="false" t="normal">'Макро'!AI$76</f>
        <v>3</v>
      </c>
      <c r="AR173" s="244" t="n">
        <f aca="false" ca="true" dt2D="false" dtr="false" t="normal">'Макро'!AJ$76</f>
        <v>3</v>
      </c>
      <c r="AS173" s="244" t="n">
        <f aca="false" ca="true" dt2D="false" dtr="false" t="normal">'Макро'!AK$76</f>
        <v>3</v>
      </c>
      <c r="AT173" s="244" t="n">
        <f aca="false" ca="true" dt2D="false" dtr="false" t="normal">'Макро'!AL$76</f>
        <v>3</v>
      </c>
      <c r="AU173" s="244" t="n">
        <f aca="false" ca="true" dt2D="false" dtr="false" t="normal">'Макро'!AM$76</f>
        <v>3</v>
      </c>
      <c r="AV173" s="244" t="n">
        <f aca="false" ca="true" dt2D="false" dtr="false" t="normal">'Макро'!AN$76</f>
        <v>3</v>
      </c>
      <c r="AW173" s="244" t="n">
        <f aca="false" ca="true" dt2D="false" dtr="false" t="normal">'Макро'!AO$76</f>
        <v>3</v>
      </c>
      <c r="AX173" s="244" t="n">
        <f aca="false" ca="true" dt2D="false" dtr="false" t="normal">'Макро'!AP$76</f>
        <v>3</v>
      </c>
      <c r="AY173" s="244" t="n">
        <f aca="false" ca="true" dt2D="false" dtr="false" t="normal">'Макро'!AQ$76</f>
        <v>3</v>
      </c>
      <c r="AZ173" s="244" t="n">
        <f aca="false" ca="true" dt2D="false" dtr="false" t="normal">'Макро'!AR$76</f>
        <v>3</v>
      </c>
      <c r="BA173" s="244" t="n">
        <f aca="false" ca="true" dt2D="false" dtr="false" t="normal">'Макро'!AS$76</f>
        <v>3</v>
      </c>
      <c r="BB173" s="244" t="n">
        <f aca="false" ca="true" dt2D="false" dtr="false" t="normal">'Макро'!AT$76</f>
        <v>3</v>
      </c>
      <c r="BC173" s="244" t="n">
        <f aca="false" ca="true" dt2D="false" dtr="false" t="normal">'Макро'!AU$76</f>
        <v>3</v>
      </c>
      <c r="BD173" s="244" t="n">
        <f aca="false" ca="true" dt2D="false" dtr="false" t="normal">'Макро'!AV$76</f>
        <v>3</v>
      </c>
      <c r="BE173" s="244" t="n">
        <f aca="false" ca="true" dt2D="false" dtr="false" t="normal">'Макро'!AW$76</f>
        <v>3</v>
      </c>
      <c r="BF173" s="244" t="n">
        <f aca="false" ca="true" dt2D="false" dtr="false" t="normal">'Макро'!AX$76</f>
        <v>3</v>
      </c>
      <c r="BG173" s="244" t="n">
        <f aca="false" ca="true" dt2D="false" dtr="false" t="normal">'Макро'!AY$76</f>
        <v>3</v>
      </c>
      <c r="BH173" s="244" t="n">
        <f aca="false" ca="true" dt2D="false" dtr="false" t="normal">'Макро'!AZ$76</f>
        <v>3</v>
      </c>
      <c r="BI173" s="244" t="n">
        <f aca="false" ca="true" dt2D="false" dtr="false" t="normal">'Макро'!BA$76</f>
        <v>3</v>
      </c>
      <c r="BJ173" s="244" t="n">
        <f aca="false" ca="true" dt2D="false" dtr="false" t="normal">'Макро'!BB$76</f>
        <v>3</v>
      </c>
      <c r="BK173" s="244" t="n">
        <f aca="false" ca="true" dt2D="false" dtr="false" t="normal">'Макро'!BC$76</f>
        <v>3</v>
      </c>
      <c r="BL173" s="244" t="n">
        <f aca="false" ca="true" dt2D="false" dtr="false" t="normal">'Макро'!BD$76</f>
        <v>3</v>
      </c>
      <c r="BM173" s="244" t="n">
        <f aca="false" ca="true" dt2D="false" dtr="false" t="normal">'Макро'!BE$76</f>
        <v>3</v>
      </c>
      <c r="BN173" s="244" t="n">
        <f aca="false" ca="true" dt2D="false" dtr="false" t="normal">'Макро'!BF$76</f>
        <v>3</v>
      </c>
      <c r="BO173" s="244" t="n">
        <f aca="false" ca="true" dt2D="false" dtr="false" t="normal">'Макро'!BG$76</f>
        <v>3</v>
      </c>
      <c r="BP173" s="244" t="n">
        <f aca="false" ca="true" dt2D="false" dtr="false" t="normal">'Макро'!BH$76</f>
        <v>3</v>
      </c>
      <c r="BQ173" s="244" t="n">
        <f aca="false" ca="true" dt2D="false" dtr="false" t="normal">'Макро'!BI$76</f>
        <v>3</v>
      </c>
      <c r="BR173" s="244" t="n">
        <f aca="false" ca="true" dt2D="false" dtr="false" t="normal">'Макро'!BJ$76</f>
        <v>3</v>
      </c>
      <c r="BS173" s="244" t="n">
        <f aca="false" ca="true" dt2D="false" dtr="false" t="normal">'Макро'!BK$76</f>
        <v>3</v>
      </c>
      <c r="BT173" s="244" t="n">
        <f aca="false" ca="true" dt2D="false" dtr="false" t="normal">'Макро'!BL$76</f>
        <v>3</v>
      </c>
    </row>
    <row hidden="true" ht="16.5" outlineLevel="2" r="174">
      <c r="D174" s="548" t="e">
        <f aca="false" ca="false" dt2D="false" dtr="false" t="normal">D173</f>
        <v>#N/A</v>
      </c>
      <c r="E174" s="548" t="e">
        <f aca="false" ca="false" dt2D="false" dtr="false" t="normal">E173</f>
        <v>#N/A</v>
      </c>
      <c r="F174" s="694" t="e">
        <f aca="false" ca="false" dt2D="false" dtr="false" t="normal">F173</f>
        <v>#N/A</v>
      </c>
      <c r="G174" s="694" t="n">
        <f aca="false" ca="false" dt2D="false" dtr="false" t="normal">G173</f>
        <v>0</v>
      </c>
      <c r="H174" s="655" t="n"/>
      <c r="I174" s="716" t="str">
        <f aca="false" ca="false" dt2D="false" dtr="false" t="normal">I166</f>
        <v>игровой стол/игровое поле на столе</v>
      </c>
      <c r="J174" s="716" t="n"/>
      <c r="L174" s="244" t="n"/>
      <c r="M174" s="244" t="n">
        <f aca="false" ca="true" dt2D="false" dtr="false" t="normal">'Макро'!E$77</f>
        <v>50</v>
      </c>
      <c r="N174" s="244" t="n">
        <f aca="false" ca="true" dt2D="false" dtr="false" t="normal">'Макро'!F$77</f>
        <v>50</v>
      </c>
      <c r="O174" s="244" t="n">
        <f aca="false" ca="true" dt2D="false" dtr="false" t="normal">'Макро'!G$77</f>
        <v>50</v>
      </c>
      <c r="P174" s="244" t="n">
        <f aca="false" ca="true" dt2D="false" dtr="false" t="normal">'Макро'!H$77</f>
        <v>50</v>
      </c>
      <c r="Q174" s="244" t="n">
        <f aca="false" ca="true" dt2D="false" dtr="false" t="normal">'Макро'!I$77</f>
        <v>50</v>
      </c>
      <c r="R174" s="244" t="n">
        <f aca="false" ca="true" dt2D="false" dtr="false" t="normal">'Макро'!J$77</f>
        <v>50</v>
      </c>
      <c r="S174" s="244" t="n">
        <f aca="false" ca="true" dt2D="false" dtr="false" t="normal">'Макро'!K$77</f>
        <v>50</v>
      </c>
      <c r="T174" s="244" t="n">
        <f aca="false" ca="true" dt2D="false" dtr="false" t="normal">'Макро'!L$77</f>
        <v>50</v>
      </c>
      <c r="U174" s="244" t="n">
        <f aca="false" ca="true" dt2D="false" dtr="false" t="normal">'Макро'!M$77</f>
        <v>50</v>
      </c>
      <c r="V174" s="244" t="n">
        <f aca="false" ca="true" dt2D="false" dtr="false" t="normal">'Макро'!N$77</f>
        <v>50</v>
      </c>
      <c r="W174" s="244" t="n">
        <f aca="false" ca="true" dt2D="false" dtr="false" t="normal">'Макро'!O$77</f>
        <v>50</v>
      </c>
      <c r="X174" s="244" t="n">
        <f aca="false" ca="true" dt2D="false" dtr="false" t="normal">'Макро'!P$77</f>
        <v>50</v>
      </c>
      <c r="Y174" s="244" t="n">
        <f aca="false" ca="true" dt2D="false" dtr="false" t="normal">'Макро'!Q$77</f>
        <v>50</v>
      </c>
      <c r="Z174" s="244" t="n">
        <f aca="false" ca="true" dt2D="false" dtr="false" t="normal">'Макро'!R$77</f>
        <v>50</v>
      </c>
      <c r="AA174" s="244" t="n">
        <f aca="false" ca="true" dt2D="false" dtr="false" t="normal">'Макро'!S$77</f>
        <v>50</v>
      </c>
      <c r="AB174" s="244" t="n">
        <f aca="false" ca="true" dt2D="false" dtr="false" t="normal">'Макро'!T$77</f>
        <v>50</v>
      </c>
      <c r="AC174" s="244" t="n">
        <f aca="false" ca="true" dt2D="false" dtr="false" t="normal">'Макро'!U$77</f>
        <v>50</v>
      </c>
      <c r="AD174" s="244" t="n">
        <f aca="false" ca="true" dt2D="false" dtr="false" t="normal">'Макро'!V$77</f>
        <v>50</v>
      </c>
      <c r="AE174" s="244" t="n">
        <f aca="false" ca="true" dt2D="false" dtr="false" t="normal">'Макро'!W$77</f>
        <v>50</v>
      </c>
      <c r="AF174" s="244" t="n">
        <f aca="false" ca="true" dt2D="false" dtr="false" t="normal">'Макро'!X$77</f>
        <v>50</v>
      </c>
      <c r="AG174" s="244" t="n">
        <f aca="false" ca="true" dt2D="false" dtr="false" t="normal">'Макро'!Y$77</f>
        <v>50</v>
      </c>
      <c r="AH174" s="244" t="n">
        <f aca="false" ca="true" dt2D="false" dtr="false" t="normal">'Макро'!Z$77</f>
        <v>50</v>
      </c>
      <c r="AI174" s="244" t="n">
        <f aca="false" ca="true" dt2D="false" dtr="false" t="normal">'Макро'!AA$77</f>
        <v>50</v>
      </c>
      <c r="AJ174" s="244" t="n">
        <f aca="false" ca="true" dt2D="false" dtr="false" t="normal">'Макро'!AB$77</f>
        <v>50</v>
      </c>
      <c r="AK174" s="244" t="n">
        <f aca="false" ca="true" dt2D="false" dtr="false" t="normal">'Макро'!AC$77</f>
        <v>50</v>
      </c>
      <c r="AL174" s="244" t="n">
        <f aca="false" ca="true" dt2D="false" dtr="false" t="normal">'Макро'!AD$77</f>
        <v>50</v>
      </c>
      <c r="AM174" s="244" t="n">
        <f aca="false" ca="true" dt2D="false" dtr="false" t="normal">'Макро'!AE$77</f>
        <v>50</v>
      </c>
      <c r="AN174" s="244" t="n">
        <f aca="false" ca="true" dt2D="false" dtr="false" t="normal">'Макро'!AF$77</f>
        <v>50</v>
      </c>
      <c r="AO174" s="244" t="n">
        <f aca="false" ca="true" dt2D="false" dtr="false" t="normal">'Макро'!AG$77</f>
        <v>50</v>
      </c>
      <c r="AP174" s="244" t="n">
        <f aca="false" ca="true" dt2D="false" dtr="false" t="normal">'Макро'!AH$77</f>
        <v>50</v>
      </c>
      <c r="AQ174" s="244" t="n">
        <f aca="false" ca="true" dt2D="false" dtr="false" t="normal">'Макро'!AI$77</f>
        <v>50</v>
      </c>
      <c r="AR174" s="244" t="n">
        <f aca="false" ca="true" dt2D="false" dtr="false" t="normal">'Макро'!AJ$77</f>
        <v>50</v>
      </c>
      <c r="AS174" s="244" t="n">
        <f aca="false" ca="true" dt2D="false" dtr="false" t="normal">'Макро'!AK$77</f>
        <v>50</v>
      </c>
      <c r="AT174" s="244" t="n">
        <f aca="false" ca="true" dt2D="false" dtr="false" t="normal">'Макро'!AL$77</f>
        <v>50</v>
      </c>
      <c r="AU174" s="244" t="n">
        <f aca="false" ca="true" dt2D="false" dtr="false" t="normal">'Макро'!AM$77</f>
        <v>50</v>
      </c>
      <c r="AV174" s="244" t="n">
        <f aca="false" ca="true" dt2D="false" dtr="false" t="normal">'Макро'!AN$77</f>
        <v>50</v>
      </c>
      <c r="AW174" s="244" t="n">
        <f aca="false" ca="true" dt2D="false" dtr="false" t="normal">'Макро'!AO$77</f>
        <v>50</v>
      </c>
      <c r="AX174" s="244" t="n">
        <f aca="false" ca="true" dt2D="false" dtr="false" t="normal">'Макро'!AP$77</f>
        <v>50</v>
      </c>
      <c r="AY174" s="244" t="n">
        <f aca="false" ca="true" dt2D="false" dtr="false" t="normal">'Макро'!AQ$77</f>
        <v>50</v>
      </c>
      <c r="AZ174" s="244" t="n">
        <f aca="false" ca="true" dt2D="false" dtr="false" t="normal">'Макро'!AR$77</f>
        <v>50</v>
      </c>
      <c r="BA174" s="244" t="n">
        <f aca="false" ca="true" dt2D="false" dtr="false" t="normal">'Макро'!AS$77</f>
        <v>50</v>
      </c>
      <c r="BB174" s="244" t="n">
        <f aca="false" ca="true" dt2D="false" dtr="false" t="normal">'Макро'!AT$77</f>
        <v>50</v>
      </c>
      <c r="BC174" s="244" t="n">
        <f aca="false" ca="true" dt2D="false" dtr="false" t="normal">'Макро'!AU$77</f>
        <v>50</v>
      </c>
      <c r="BD174" s="244" t="n">
        <f aca="false" ca="true" dt2D="false" dtr="false" t="normal">'Макро'!AV$77</f>
        <v>50</v>
      </c>
      <c r="BE174" s="244" t="n">
        <f aca="false" ca="true" dt2D="false" dtr="false" t="normal">'Макро'!AW$77</f>
        <v>50</v>
      </c>
      <c r="BF174" s="244" t="n">
        <f aca="false" ca="true" dt2D="false" dtr="false" t="normal">'Макро'!AX$77</f>
        <v>50</v>
      </c>
      <c r="BG174" s="244" t="n">
        <f aca="false" ca="true" dt2D="false" dtr="false" t="normal">'Макро'!AY$77</f>
        <v>50</v>
      </c>
      <c r="BH174" s="244" t="n">
        <f aca="false" ca="true" dt2D="false" dtr="false" t="normal">'Макро'!AZ$77</f>
        <v>50</v>
      </c>
      <c r="BI174" s="244" t="n">
        <f aca="false" ca="true" dt2D="false" dtr="false" t="normal">'Макро'!BA$77</f>
        <v>50</v>
      </c>
      <c r="BJ174" s="244" t="n">
        <f aca="false" ca="true" dt2D="false" dtr="false" t="normal">'Макро'!BB$77</f>
        <v>50</v>
      </c>
      <c r="BK174" s="244" t="n">
        <f aca="false" ca="true" dt2D="false" dtr="false" t="normal">'Макро'!BC$77</f>
        <v>50</v>
      </c>
      <c r="BL174" s="244" t="n">
        <f aca="false" ca="true" dt2D="false" dtr="false" t="normal">'Макро'!BD$77</f>
        <v>50</v>
      </c>
      <c r="BM174" s="244" t="n">
        <f aca="false" ca="true" dt2D="false" dtr="false" t="normal">'Макро'!BE$77</f>
        <v>50</v>
      </c>
      <c r="BN174" s="244" t="n">
        <f aca="false" ca="true" dt2D="false" dtr="false" t="normal">'Макро'!BF$77</f>
        <v>50</v>
      </c>
      <c r="BO174" s="244" t="n">
        <f aca="false" ca="true" dt2D="false" dtr="false" t="normal">'Макро'!BG$77</f>
        <v>50</v>
      </c>
      <c r="BP174" s="244" t="n">
        <f aca="false" ca="true" dt2D="false" dtr="false" t="normal">'Макро'!BH$77</f>
        <v>50</v>
      </c>
      <c r="BQ174" s="244" t="n">
        <f aca="false" ca="true" dt2D="false" dtr="false" t="normal">'Макро'!BI$77</f>
        <v>50</v>
      </c>
      <c r="BR174" s="244" t="n">
        <f aca="false" ca="true" dt2D="false" dtr="false" t="normal">'Макро'!BJ$77</f>
        <v>50</v>
      </c>
      <c r="BS174" s="244" t="n">
        <f aca="false" ca="true" dt2D="false" dtr="false" t="normal">'Макро'!BK$77</f>
        <v>50</v>
      </c>
      <c r="BT174" s="244" t="n">
        <f aca="false" ca="true" dt2D="false" dtr="false" t="normal">'Макро'!BL$77</f>
        <v>50</v>
      </c>
    </row>
    <row hidden="true" ht="33" outlineLevel="2" r="175">
      <c r="D175" s="548" t="e">
        <f aca="false" ca="false" dt2D="false" dtr="false" t="normal">D174</f>
        <v>#N/A</v>
      </c>
      <c r="E175" s="548" t="e">
        <f aca="false" ca="false" dt2D="false" dtr="false" t="normal">E174</f>
        <v>#N/A</v>
      </c>
      <c r="F175" s="694" t="e">
        <f aca="false" ca="false" dt2D="false" dtr="false" t="normal">F174</f>
        <v>#N/A</v>
      </c>
      <c r="G175" s="694" t="n">
        <f aca="false" ca="false" dt2D="false" dtr="false" t="normal">G174</f>
        <v>0</v>
      </c>
      <c r="H175" s="655" t="n"/>
      <c r="I175" s="716" t="str">
        <f aca="false" ca="false" dt2D="false" dtr="false" t="normal">I167</f>
        <v>процессинговый центр букмекерской конторы/тотализатора</v>
      </c>
      <c r="J175" s="716" t="n"/>
      <c r="L175" s="244" t="n"/>
      <c r="M175" s="244" t="n">
        <f aca="false" ca="true" dt2D="false" dtr="false" t="normal">'Макро'!E$78</f>
        <v>50</v>
      </c>
      <c r="N175" s="244" t="n">
        <f aca="false" ca="true" dt2D="false" dtr="false" t="normal">'Макро'!F$78</f>
        <v>50</v>
      </c>
      <c r="O175" s="244" t="n">
        <f aca="false" ca="true" dt2D="false" dtr="false" t="normal">'Макро'!G$78</f>
        <v>50</v>
      </c>
      <c r="P175" s="244" t="n">
        <f aca="false" ca="true" dt2D="false" dtr="false" t="normal">'Макро'!H$78</f>
        <v>50</v>
      </c>
      <c r="Q175" s="244" t="n">
        <f aca="false" ca="true" dt2D="false" dtr="false" t="normal">'Макро'!I$78</f>
        <v>50</v>
      </c>
      <c r="R175" s="244" t="n">
        <f aca="false" ca="true" dt2D="false" dtr="false" t="normal">'Макро'!J$78</f>
        <v>50</v>
      </c>
      <c r="S175" s="244" t="n">
        <f aca="false" ca="true" dt2D="false" dtr="false" t="normal">'Макро'!K$78</f>
        <v>50</v>
      </c>
      <c r="T175" s="244" t="n">
        <f aca="false" ca="true" dt2D="false" dtr="false" t="normal">'Макро'!L$78</f>
        <v>50</v>
      </c>
      <c r="U175" s="244" t="n">
        <f aca="false" ca="true" dt2D="false" dtr="false" t="normal">'Макро'!M$78</f>
        <v>50</v>
      </c>
      <c r="V175" s="244" t="n">
        <f aca="false" ca="true" dt2D="false" dtr="false" t="normal">'Макро'!N$78</f>
        <v>50</v>
      </c>
      <c r="W175" s="244" t="n">
        <f aca="false" ca="true" dt2D="false" dtr="false" t="normal">'Макро'!O$78</f>
        <v>50</v>
      </c>
      <c r="X175" s="244" t="n">
        <f aca="false" ca="true" dt2D="false" dtr="false" t="normal">'Макро'!P$78</f>
        <v>50</v>
      </c>
      <c r="Y175" s="244" t="n">
        <f aca="false" ca="true" dt2D="false" dtr="false" t="normal">'Макро'!Q$78</f>
        <v>50</v>
      </c>
      <c r="Z175" s="244" t="n">
        <f aca="false" ca="true" dt2D="false" dtr="false" t="normal">'Макро'!R$78</f>
        <v>50</v>
      </c>
      <c r="AA175" s="244" t="n">
        <f aca="false" ca="true" dt2D="false" dtr="false" t="normal">'Макро'!S$78</f>
        <v>50</v>
      </c>
      <c r="AB175" s="244" t="n">
        <f aca="false" ca="true" dt2D="false" dtr="false" t="normal">'Макро'!T$78</f>
        <v>50</v>
      </c>
      <c r="AC175" s="244" t="n">
        <f aca="false" ca="true" dt2D="false" dtr="false" t="normal">'Макро'!U$78</f>
        <v>50</v>
      </c>
      <c r="AD175" s="244" t="n">
        <f aca="false" ca="true" dt2D="false" dtr="false" t="normal">'Макро'!V$78</f>
        <v>50</v>
      </c>
      <c r="AE175" s="244" t="n">
        <f aca="false" ca="true" dt2D="false" dtr="false" t="normal">'Макро'!W$78</f>
        <v>50</v>
      </c>
      <c r="AF175" s="244" t="n">
        <f aca="false" ca="true" dt2D="false" dtr="false" t="normal">'Макро'!X$78</f>
        <v>50</v>
      </c>
      <c r="AG175" s="244" t="n">
        <f aca="false" ca="true" dt2D="false" dtr="false" t="normal">'Макро'!Y$78</f>
        <v>50</v>
      </c>
      <c r="AH175" s="244" t="n">
        <f aca="false" ca="true" dt2D="false" dtr="false" t="normal">'Макро'!Z$78</f>
        <v>50</v>
      </c>
      <c r="AI175" s="244" t="n">
        <f aca="false" ca="true" dt2D="false" dtr="false" t="normal">'Макро'!AA$78</f>
        <v>50</v>
      </c>
      <c r="AJ175" s="244" t="n">
        <f aca="false" ca="true" dt2D="false" dtr="false" t="normal">'Макро'!AB$78</f>
        <v>50</v>
      </c>
      <c r="AK175" s="244" t="n">
        <f aca="false" ca="true" dt2D="false" dtr="false" t="normal">'Макро'!AC$78</f>
        <v>50</v>
      </c>
      <c r="AL175" s="244" t="n">
        <f aca="false" ca="true" dt2D="false" dtr="false" t="normal">'Макро'!AD$78</f>
        <v>50</v>
      </c>
      <c r="AM175" s="244" t="n">
        <f aca="false" ca="true" dt2D="false" dtr="false" t="normal">'Макро'!AE$78</f>
        <v>50</v>
      </c>
      <c r="AN175" s="244" t="n">
        <f aca="false" ca="true" dt2D="false" dtr="false" t="normal">'Макро'!AF$78</f>
        <v>50</v>
      </c>
      <c r="AO175" s="244" t="n">
        <f aca="false" ca="true" dt2D="false" dtr="false" t="normal">'Макро'!AG$78</f>
        <v>50</v>
      </c>
      <c r="AP175" s="244" t="n">
        <f aca="false" ca="true" dt2D="false" dtr="false" t="normal">'Макро'!AH$78</f>
        <v>50</v>
      </c>
      <c r="AQ175" s="244" t="n">
        <f aca="false" ca="true" dt2D="false" dtr="false" t="normal">'Макро'!AI$78</f>
        <v>50</v>
      </c>
      <c r="AR175" s="244" t="n">
        <f aca="false" ca="true" dt2D="false" dtr="false" t="normal">'Макро'!AJ$78</f>
        <v>50</v>
      </c>
      <c r="AS175" s="244" t="n">
        <f aca="false" ca="true" dt2D="false" dtr="false" t="normal">'Макро'!AK$78</f>
        <v>50</v>
      </c>
      <c r="AT175" s="244" t="n">
        <f aca="false" ca="true" dt2D="false" dtr="false" t="normal">'Макро'!AL$78</f>
        <v>50</v>
      </c>
      <c r="AU175" s="244" t="n">
        <f aca="false" ca="true" dt2D="false" dtr="false" t="normal">'Макро'!AM$78</f>
        <v>50</v>
      </c>
      <c r="AV175" s="244" t="n">
        <f aca="false" ca="true" dt2D="false" dtr="false" t="normal">'Макро'!AN$78</f>
        <v>50</v>
      </c>
      <c r="AW175" s="244" t="n">
        <f aca="false" ca="true" dt2D="false" dtr="false" t="normal">'Макро'!AO$78</f>
        <v>50</v>
      </c>
      <c r="AX175" s="244" t="n">
        <f aca="false" ca="true" dt2D="false" dtr="false" t="normal">'Макро'!AP$78</f>
        <v>50</v>
      </c>
      <c r="AY175" s="244" t="n">
        <f aca="false" ca="true" dt2D="false" dtr="false" t="normal">'Макро'!AQ$78</f>
        <v>50</v>
      </c>
      <c r="AZ175" s="244" t="n">
        <f aca="false" ca="true" dt2D="false" dtr="false" t="normal">'Макро'!AR$78</f>
        <v>50</v>
      </c>
      <c r="BA175" s="244" t="n">
        <f aca="false" ca="true" dt2D="false" dtr="false" t="normal">'Макро'!AS$78</f>
        <v>50</v>
      </c>
      <c r="BB175" s="244" t="n">
        <f aca="false" ca="true" dt2D="false" dtr="false" t="normal">'Макро'!AT$78</f>
        <v>50</v>
      </c>
      <c r="BC175" s="244" t="n">
        <f aca="false" ca="true" dt2D="false" dtr="false" t="normal">'Макро'!AU$78</f>
        <v>50</v>
      </c>
      <c r="BD175" s="244" t="n">
        <f aca="false" ca="true" dt2D="false" dtr="false" t="normal">'Макро'!AV$78</f>
        <v>50</v>
      </c>
      <c r="BE175" s="244" t="n">
        <f aca="false" ca="true" dt2D="false" dtr="false" t="normal">'Макро'!AW$78</f>
        <v>50</v>
      </c>
      <c r="BF175" s="244" t="n">
        <f aca="false" ca="true" dt2D="false" dtr="false" t="normal">'Макро'!AX$78</f>
        <v>50</v>
      </c>
      <c r="BG175" s="244" t="n">
        <f aca="false" ca="true" dt2D="false" dtr="false" t="normal">'Макро'!AY$78</f>
        <v>50</v>
      </c>
      <c r="BH175" s="244" t="n">
        <f aca="false" ca="true" dt2D="false" dtr="false" t="normal">'Макро'!AZ$78</f>
        <v>50</v>
      </c>
      <c r="BI175" s="244" t="n">
        <f aca="false" ca="true" dt2D="false" dtr="false" t="normal">'Макро'!BA$78</f>
        <v>50</v>
      </c>
      <c r="BJ175" s="244" t="n">
        <f aca="false" ca="true" dt2D="false" dtr="false" t="normal">'Макро'!BB$78</f>
        <v>50</v>
      </c>
      <c r="BK175" s="244" t="n">
        <f aca="false" ca="true" dt2D="false" dtr="false" t="normal">'Макро'!BC$78</f>
        <v>50</v>
      </c>
      <c r="BL175" s="244" t="n">
        <f aca="false" ca="true" dt2D="false" dtr="false" t="normal">'Макро'!BD$78</f>
        <v>50</v>
      </c>
      <c r="BM175" s="244" t="n">
        <f aca="false" ca="true" dt2D="false" dtr="false" t="normal">'Макро'!BE$78</f>
        <v>50</v>
      </c>
      <c r="BN175" s="244" t="n">
        <f aca="false" ca="true" dt2D="false" dtr="false" t="normal">'Макро'!BF$78</f>
        <v>50</v>
      </c>
      <c r="BO175" s="244" t="n">
        <f aca="false" ca="true" dt2D="false" dtr="false" t="normal">'Макро'!BG$78</f>
        <v>50</v>
      </c>
      <c r="BP175" s="244" t="n">
        <f aca="false" ca="true" dt2D="false" dtr="false" t="normal">'Макро'!BH$78</f>
        <v>50</v>
      </c>
      <c r="BQ175" s="244" t="n">
        <f aca="false" ca="true" dt2D="false" dtr="false" t="normal">'Макро'!BI$78</f>
        <v>50</v>
      </c>
      <c r="BR175" s="244" t="n">
        <f aca="false" ca="true" dt2D="false" dtr="false" t="normal">'Макро'!BJ$78</f>
        <v>50</v>
      </c>
      <c r="BS175" s="244" t="n">
        <f aca="false" ca="true" dt2D="false" dtr="false" t="normal">'Макро'!BK$78</f>
        <v>50</v>
      </c>
      <c r="BT175" s="244" t="n">
        <f aca="false" ca="true" dt2D="false" dtr="false" t="normal">'Макро'!BL$78</f>
        <v>50</v>
      </c>
    </row>
    <row hidden="true" ht="16.5" outlineLevel="2" r="176">
      <c r="D176" s="548" t="e">
        <f aca="false" ca="false" dt2D="false" dtr="false" t="normal">D175</f>
        <v>#N/A</v>
      </c>
      <c r="E176" s="548" t="e">
        <f aca="false" ca="false" dt2D="false" dtr="false" t="normal">E175</f>
        <v>#N/A</v>
      </c>
      <c r="F176" s="694" t="e">
        <f aca="false" ca="false" dt2D="false" dtr="false" t="normal">F175</f>
        <v>#N/A</v>
      </c>
      <c r="G176" s="694" t="n">
        <f aca="false" ca="false" dt2D="false" dtr="false" t="normal">G175</f>
        <v>0</v>
      </c>
      <c r="H176" s="655" t="n"/>
      <c r="I176" s="716" t="str">
        <f aca="false" ca="false" dt2D="false" dtr="false" t="normal">I168</f>
        <v>процессинговый центр интерактивных ставок</v>
      </c>
      <c r="J176" s="716" t="n"/>
      <c r="L176" s="244" t="n"/>
      <c r="M176" s="244" t="n">
        <f aca="false" ca="true" dt2D="false" dtr="false" t="normal">'Макро'!E$79</f>
        <v>2500</v>
      </c>
      <c r="N176" s="244" t="n">
        <f aca="false" ca="true" dt2D="false" dtr="false" t="normal">'Макро'!F$79</f>
        <v>2500</v>
      </c>
      <c r="O176" s="244" t="n">
        <f aca="false" ca="true" dt2D="false" dtr="false" t="normal">'Макро'!G$79</f>
        <v>2500</v>
      </c>
      <c r="P176" s="244" t="n">
        <f aca="false" ca="true" dt2D="false" dtr="false" t="normal">'Макро'!H$79</f>
        <v>2500</v>
      </c>
      <c r="Q176" s="244" t="n">
        <f aca="false" ca="true" dt2D="false" dtr="false" t="normal">'Макро'!I$79</f>
        <v>2500</v>
      </c>
      <c r="R176" s="244" t="n">
        <f aca="false" ca="true" dt2D="false" dtr="false" t="normal">'Макро'!J$79</f>
        <v>2500</v>
      </c>
      <c r="S176" s="244" t="n">
        <f aca="false" ca="true" dt2D="false" dtr="false" t="normal">'Макро'!K$79</f>
        <v>2500</v>
      </c>
      <c r="T176" s="244" t="n">
        <f aca="false" ca="true" dt2D="false" dtr="false" t="normal">'Макро'!L$79</f>
        <v>2500</v>
      </c>
      <c r="U176" s="244" t="n">
        <f aca="false" ca="true" dt2D="false" dtr="false" t="normal">'Макро'!M$79</f>
        <v>2500</v>
      </c>
      <c r="V176" s="244" t="n">
        <f aca="false" ca="true" dt2D="false" dtr="false" t="normal">'Макро'!N$79</f>
        <v>2500</v>
      </c>
      <c r="W176" s="244" t="n">
        <f aca="false" ca="true" dt2D="false" dtr="false" t="normal">'Макро'!O$79</f>
        <v>2500</v>
      </c>
      <c r="X176" s="244" t="n">
        <f aca="false" ca="true" dt2D="false" dtr="false" t="normal">'Макро'!P$79</f>
        <v>2500</v>
      </c>
      <c r="Y176" s="244" t="n">
        <f aca="false" ca="true" dt2D="false" dtr="false" t="normal">'Макро'!Q$79</f>
        <v>2500</v>
      </c>
      <c r="Z176" s="244" t="n">
        <f aca="false" ca="true" dt2D="false" dtr="false" t="normal">'Макро'!R$79</f>
        <v>2500</v>
      </c>
      <c r="AA176" s="244" t="n">
        <f aca="false" ca="true" dt2D="false" dtr="false" t="normal">'Макро'!S$79</f>
        <v>2500</v>
      </c>
      <c r="AB176" s="244" t="n">
        <f aca="false" ca="true" dt2D="false" dtr="false" t="normal">'Макро'!T$79</f>
        <v>2500</v>
      </c>
      <c r="AC176" s="244" t="n">
        <f aca="false" ca="true" dt2D="false" dtr="false" t="normal">'Макро'!U$79</f>
        <v>2500</v>
      </c>
      <c r="AD176" s="244" t="n">
        <f aca="false" ca="true" dt2D="false" dtr="false" t="normal">'Макро'!V$79</f>
        <v>2500</v>
      </c>
      <c r="AE176" s="244" t="n">
        <f aca="false" ca="true" dt2D="false" dtr="false" t="normal">'Макро'!W$79</f>
        <v>2500</v>
      </c>
      <c r="AF176" s="244" t="n">
        <f aca="false" ca="true" dt2D="false" dtr="false" t="normal">'Макро'!X$79</f>
        <v>2500</v>
      </c>
      <c r="AG176" s="244" t="n">
        <f aca="false" ca="true" dt2D="false" dtr="false" t="normal">'Макро'!Y$79</f>
        <v>2500</v>
      </c>
      <c r="AH176" s="244" t="n">
        <f aca="false" ca="true" dt2D="false" dtr="false" t="normal">'Макро'!Z$79</f>
        <v>2500</v>
      </c>
      <c r="AI176" s="244" t="n">
        <f aca="false" ca="true" dt2D="false" dtr="false" t="normal">'Макро'!AA$79</f>
        <v>2500</v>
      </c>
      <c r="AJ176" s="244" t="n">
        <f aca="false" ca="true" dt2D="false" dtr="false" t="normal">'Макро'!AB$79</f>
        <v>2500</v>
      </c>
      <c r="AK176" s="244" t="n">
        <f aca="false" ca="true" dt2D="false" dtr="false" t="normal">'Макро'!AC$79</f>
        <v>2500</v>
      </c>
      <c r="AL176" s="244" t="n">
        <f aca="false" ca="true" dt2D="false" dtr="false" t="normal">'Макро'!AD$79</f>
        <v>2500</v>
      </c>
      <c r="AM176" s="244" t="n">
        <f aca="false" ca="true" dt2D="false" dtr="false" t="normal">'Макро'!AE$79</f>
        <v>2500</v>
      </c>
      <c r="AN176" s="244" t="n">
        <f aca="false" ca="true" dt2D="false" dtr="false" t="normal">'Макро'!AF$79</f>
        <v>2500</v>
      </c>
      <c r="AO176" s="244" t="n">
        <f aca="false" ca="true" dt2D="false" dtr="false" t="normal">'Макро'!AG$79</f>
        <v>2500</v>
      </c>
      <c r="AP176" s="244" t="n">
        <f aca="false" ca="true" dt2D="false" dtr="false" t="normal">'Макро'!AH$79</f>
        <v>2500</v>
      </c>
      <c r="AQ176" s="244" t="n">
        <f aca="false" ca="true" dt2D="false" dtr="false" t="normal">'Макро'!AI$79</f>
        <v>2500</v>
      </c>
      <c r="AR176" s="244" t="n">
        <f aca="false" ca="true" dt2D="false" dtr="false" t="normal">'Макро'!AJ$79</f>
        <v>2500</v>
      </c>
      <c r="AS176" s="244" t="n">
        <f aca="false" ca="true" dt2D="false" dtr="false" t="normal">'Макро'!AK$79</f>
        <v>2500</v>
      </c>
      <c r="AT176" s="244" t="n">
        <f aca="false" ca="true" dt2D="false" dtr="false" t="normal">'Макро'!AL$79</f>
        <v>2500</v>
      </c>
      <c r="AU176" s="244" t="n">
        <f aca="false" ca="true" dt2D="false" dtr="false" t="normal">'Макро'!AM$79</f>
        <v>2500</v>
      </c>
      <c r="AV176" s="244" t="n">
        <f aca="false" ca="true" dt2D="false" dtr="false" t="normal">'Макро'!AN$79</f>
        <v>2500</v>
      </c>
      <c r="AW176" s="244" t="n">
        <f aca="false" ca="true" dt2D="false" dtr="false" t="normal">'Макро'!AO$79</f>
        <v>2500</v>
      </c>
      <c r="AX176" s="244" t="n">
        <f aca="false" ca="true" dt2D="false" dtr="false" t="normal">'Макро'!AP$79</f>
        <v>2500</v>
      </c>
      <c r="AY176" s="244" t="n">
        <f aca="false" ca="true" dt2D="false" dtr="false" t="normal">'Макро'!AQ$79</f>
        <v>2500</v>
      </c>
      <c r="AZ176" s="244" t="n">
        <f aca="false" ca="true" dt2D="false" dtr="false" t="normal">'Макро'!AR$79</f>
        <v>2500</v>
      </c>
      <c r="BA176" s="244" t="n">
        <f aca="false" ca="true" dt2D="false" dtr="false" t="normal">'Макро'!AS$79</f>
        <v>2500</v>
      </c>
      <c r="BB176" s="244" t="n">
        <f aca="false" ca="true" dt2D="false" dtr="false" t="normal">'Макро'!AT$79</f>
        <v>2500</v>
      </c>
      <c r="BC176" s="244" t="n">
        <f aca="false" ca="true" dt2D="false" dtr="false" t="normal">'Макро'!AU$79</f>
        <v>2500</v>
      </c>
      <c r="BD176" s="244" t="n">
        <f aca="false" ca="true" dt2D="false" dtr="false" t="normal">'Макро'!AV$79</f>
        <v>2500</v>
      </c>
      <c r="BE176" s="244" t="n">
        <f aca="false" ca="true" dt2D="false" dtr="false" t="normal">'Макро'!AW$79</f>
        <v>2500</v>
      </c>
      <c r="BF176" s="244" t="n">
        <f aca="false" ca="true" dt2D="false" dtr="false" t="normal">'Макро'!AX$79</f>
        <v>2500</v>
      </c>
      <c r="BG176" s="244" t="n">
        <f aca="false" ca="true" dt2D="false" dtr="false" t="normal">'Макро'!AY$79</f>
        <v>2500</v>
      </c>
      <c r="BH176" s="244" t="n">
        <f aca="false" ca="true" dt2D="false" dtr="false" t="normal">'Макро'!AZ$79</f>
        <v>2500</v>
      </c>
      <c r="BI176" s="244" t="n">
        <f aca="false" ca="true" dt2D="false" dtr="false" t="normal">'Макро'!BA$79</f>
        <v>2500</v>
      </c>
      <c r="BJ176" s="244" t="n">
        <f aca="false" ca="true" dt2D="false" dtr="false" t="normal">'Макро'!BB$79</f>
        <v>2500</v>
      </c>
      <c r="BK176" s="244" t="n">
        <f aca="false" ca="true" dt2D="false" dtr="false" t="normal">'Макро'!BC$79</f>
        <v>2500</v>
      </c>
      <c r="BL176" s="244" t="n">
        <f aca="false" ca="true" dt2D="false" dtr="false" t="normal">'Макро'!BD$79</f>
        <v>2500</v>
      </c>
      <c r="BM176" s="244" t="n">
        <f aca="false" ca="true" dt2D="false" dtr="false" t="normal">'Макро'!BE$79</f>
        <v>2500</v>
      </c>
      <c r="BN176" s="244" t="n">
        <f aca="false" ca="true" dt2D="false" dtr="false" t="normal">'Макро'!BF$79</f>
        <v>2500</v>
      </c>
      <c r="BO176" s="244" t="n">
        <f aca="false" ca="true" dt2D="false" dtr="false" t="normal">'Макро'!BG$79</f>
        <v>2500</v>
      </c>
      <c r="BP176" s="244" t="n">
        <f aca="false" ca="true" dt2D="false" dtr="false" t="normal">'Макро'!BH$79</f>
        <v>2500</v>
      </c>
      <c r="BQ176" s="244" t="n">
        <f aca="false" ca="true" dt2D="false" dtr="false" t="normal">'Макро'!BI$79</f>
        <v>2500</v>
      </c>
      <c r="BR176" s="244" t="n">
        <f aca="false" ca="true" dt2D="false" dtr="false" t="normal">'Макро'!BJ$79</f>
        <v>2500</v>
      </c>
      <c r="BS176" s="244" t="n">
        <f aca="false" ca="true" dt2D="false" dtr="false" t="normal">'Макро'!BK$79</f>
        <v>2500</v>
      </c>
      <c r="BT176" s="244" t="n">
        <f aca="false" ca="true" dt2D="false" dtr="false" t="normal">'Макро'!BL$79</f>
        <v>2500</v>
      </c>
    </row>
    <row hidden="true" ht="16.5" outlineLevel="2" r="177">
      <c r="D177" s="548" t="e">
        <f aca="false" ca="false" dt2D="false" dtr="false" t="normal">D176</f>
        <v>#N/A</v>
      </c>
      <c r="E177" s="548" t="e">
        <f aca="false" ca="false" dt2D="false" dtr="false" t="normal">E176</f>
        <v>#N/A</v>
      </c>
      <c r="F177" s="694" t="e">
        <f aca="false" ca="false" dt2D="false" dtr="false" t="normal">F176</f>
        <v>#N/A</v>
      </c>
      <c r="G177" s="694" t="n">
        <f aca="false" ca="false" dt2D="false" dtr="false" t="normal">G176</f>
        <v>0</v>
      </c>
      <c r="H177" s="655" t="n"/>
      <c r="I177" s="716" t="str">
        <f aca="false" ca="false" dt2D="false" dtr="false" t="normal">I169</f>
        <v>пункт приема ставок тотализатора/букмекерской конторы</v>
      </c>
      <c r="J177" s="716" t="n"/>
      <c r="L177" s="244" t="n"/>
      <c r="M177" s="244" t="n">
        <f aca="false" ca="true" dt2D="false" dtr="false" t="normal">'Макро'!E$80</f>
        <v>10</v>
      </c>
      <c r="N177" s="244" t="n">
        <f aca="false" ca="true" dt2D="false" dtr="false" t="normal">'Макро'!F$80</f>
        <v>10</v>
      </c>
      <c r="O177" s="244" t="n">
        <f aca="false" ca="true" dt2D="false" dtr="false" t="normal">'Макро'!G$80</f>
        <v>10</v>
      </c>
      <c r="P177" s="244" t="n">
        <f aca="false" ca="true" dt2D="false" dtr="false" t="normal">'Макро'!H$80</f>
        <v>10</v>
      </c>
      <c r="Q177" s="244" t="n">
        <f aca="false" ca="true" dt2D="false" dtr="false" t="normal">'Макро'!I$80</f>
        <v>10</v>
      </c>
      <c r="R177" s="244" t="n">
        <f aca="false" ca="true" dt2D="false" dtr="false" t="normal">'Макро'!J$80</f>
        <v>10</v>
      </c>
      <c r="S177" s="244" t="n">
        <f aca="false" ca="true" dt2D="false" dtr="false" t="normal">'Макро'!K$80</f>
        <v>10</v>
      </c>
      <c r="T177" s="244" t="n">
        <f aca="false" ca="true" dt2D="false" dtr="false" t="normal">'Макро'!L$80</f>
        <v>10</v>
      </c>
      <c r="U177" s="244" t="n">
        <f aca="false" ca="true" dt2D="false" dtr="false" t="normal">'Макро'!M$80</f>
        <v>10</v>
      </c>
      <c r="V177" s="244" t="n">
        <f aca="false" ca="true" dt2D="false" dtr="false" t="normal">'Макро'!N$80</f>
        <v>10</v>
      </c>
      <c r="W177" s="244" t="n">
        <f aca="false" ca="true" dt2D="false" dtr="false" t="normal">'Макро'!O$80</f>
        <v>10</v>
      </c>
      <c r="X177" s="244" t="n">
        <f aca="false" ca="true" dt2D="false" dtr="false" t="normal">'Макро'!P$80</f>
        <v>10</v>
      </c>
      <c r="Y177" s="244" t="n">
        <f aca="false" ca="true" dt2D="false" dtr="false" t="normal">'Макро'!Q$80</f>
        <v>10</v>
      </c>
      <c r="Z177" s="244" t="n">
        <f aca="false" ca="true" dt2D="false" dtr="false" t="normal">'Макро'!R$80</f>
        <v>10</v>
      </c>
      <c r="AA177" s="244" t="n">
        <f aca="false" ca="true" dt2D="false" dtr="false" t="normal">'Макро'!S$80</f>
        <v>10</v>
      </c>
      <c r="AB177" s="244" t="n">
        <f aca="false" ca="true" dt2D="false" dtr="false" t="normal">'Макро'!T$80</f>
        <v>10</v>
      </c>
      <c r="AC177" s="244" t="n">
        <f aca="false" ca="true" dt2D="false" dtr="false" t="normal">'Макро'!U$80</f>
        <v>10</v>
      </c>
      <c r="AD177" s="244" t="n">
        <f aca="false" ca="true" dt2D="false" dtr="false" t="normal">'Макро'!V$80</f>
        <v>10</v>
      </c>
      <c r="AE177" s="244" t="n">
        <f aca="false" ca="true" dt2D="false" dtr="false" t="normal">'Макро'!W$80</f>
        <v>10</v>
      </c>
      <c r="AF177" s="244" t="n">
        <f aca="false" ca="true" dt2D="false" dtr="false" t="normal">'Макро'!X$80</f>
        <v>10</v>
      </c>
      <c r="AG177" s="244" t="n">
        <f aca="false" ca="true" dt2D="false" dtr="false" t="normal">'Макро'!Y$80</f>
        <v>10</v>
      </c>
      <c r="AH177" s="244" t="n">
        <f aca="false" ca="true" dt2D="false" dtr="false" t="normal">'Макро'!Z$80</f>
        <v>10</v>
      </c>
      <c r="AI177" s="244" t="n">
        <f aca="false" ca="true" dt2D="false" dtr="false" t="normal">'Макро'!AA$80</f>
        <v>10</v>
      </c>
      <c r="AJ177" s="244" t="n">
        <f aca="false" ca="true" dt2D="false" dtr="false" t="normal">'Макро'!AB$80</f>
        <v>10</v>
      </c>
      <c r="AK177" s="244" t="n">
        <f aca="false" ca="true" dt2D="false" dtr="false" t="normal">'Макро'!AC$80</f>
        <v>10</v>
      </c>
      <c r="AL177" s="244" t="n">
        <f aca="false" ca="true" dt2D="false" dtr="false" t="normal">'Макро'!AD$80</f>
        <v>10</v>
      </c>
      <c r="AM177" s="244" t="n">
        <f aca="false" ca="true" dt2D="false" dtr="false" t="normal">'Макро'!AE$80</f>
        <v>10</v>
      </c>
      <c r="AN177" s="244" t="n">
        <f aca="false" ca="true" dt2D="false" dtr="false" t="normal">'Макро'!AF$80</f>
        <v>10</v>
      </c>
      <c r="AO177" s="244" t="n">
        <f aca="false" ca="true" dt2D="false" dtr="false" t="normal">'Макро'!AG$80</f>
        <v>10</v>
      </c>
      <c r="AP177" s="244" t="n">
        <f aca="false" ca="true" dt2D="false" dtr="false" t="normal">'Макро'!AH$80</f>
        <v>10</v>
      </c>
      <c r="AQ177" s="244" t="n">
        <f aca="false" ca="true" dt2D="false" dtr="false" t="normal">'Макро'!AI$80</f>
        <v>10</v>
      </c>
      <c r="AR177" s="244" t="n">
        <f aca="false" ca="true" dt2D="false" dtr="false" t="normal">'Макро'!AJ$80</f>
        <v>10</v>
      </c>
      <c r="AS177" s="244" t="n">
        <f aca="false" ca="true" dt2D="false" dtr="false" t="normal">'Макро'!AK$80</f>
        <v>10</v>
      </c>
      <c r="AT177" s="244" t="n">
        <f aca="false" ca="true" dt2D="false" dtr="false" t="normal">'Макро'!AL$80</f>
        <v>10</v>
      </c>
      <c r="AU177" s="244" t="n">
        <f aca="false" ca="true" dt2D="false" dtr="false" t="normal">'Макро'!AM$80</f>
        <v>10</v>
      </c>
      <c r="AV177" s="244" t="n">
        <f aca="false" ca="true" dt2D="false" dtr="false" t="normal">'Макро'!AN$80</f>
        <v>10</v>
      </c>
      <c r="AW177" s="244" t="n">
        <f aca="false" ca="true" dt2D="false" dtr="false" t="normal">'Макро'!AO$80</f>
        <v>10</v>
      </c>
      <c r="AX177" s="244" t="n">
        <f aca="false" ca="true" dt2D="false" dtr="false" t="normal">'Макро'!AP$80</f>
        <v>10</v>
      </c>
      <c r="AY177" s="244" t="n">
        <f aca="false" ca="true" dt2D="false" dtr="false" t="normal">'Макро'!AQ$80</f>
        <v>10</v>
      </c>
      <c r="AZ177" s="244" t="n">
        <f aca="false" ca="true" dt2D="false" dtr="false" t="normal">'Макро'!AR$80</f>
        <v>10</v>
      </c>
      <c r="BA177" s="244" t="n">
        <f aca="false" ca="true" dt2D="false" dtr="false" t="normal">'Макро'!AS$80</f>
        <v>10</v>
      </c>
      <c r="BB177" s="244" t="n">
        <f aca="false" ca="true" dt2D="false" dtr="false" t="normal">'Макро'!AT$80</f>
        <v>10</v>
      </c>
      <c r="BC177" s="244" t="n">
        <f aca="false" ca="true" dt2D="false" dtr="false" t="normal">'Макро'!AU$80</f>
        <v>10</v>
      </c>
      <c r="BD177" s="244" t="n">
        <f aca="false" ca="true" dt2D="false" dtr="false" t="normal">'Макро'!AV$80</f>
        <v>10</v>
      </c>
      <c r="BE177" s="244" t="n">
        <f aca="false" ca="true" dt2D="false" dtr="false" t="normal">'Макро'!AW$80</f>
        <v>10</v>
      </c>
      <c r="BF177" s="244" t="n">
        <f aca="false" ca="true" dt2D="false" dtr="false" t="normal">'Макро'!AX$80</f>
        <v>10</v>
      </c>
      <c r="BG177" s="244" t="n">
        <f aca="false" ca="true" dt2D="false" dtr="false" t="normal">'Макро'!AY$80</f>
        <v>10</v>
      </c>
      <c r="BH177" s="244" t="n">
        <f aca="false" ca="true" dt2D="false" dtr="false" t="normal">'Макро'!AZ$80</f>
        <v>10</v>
      </c>
      <c r="BI177" s="244" t="n">
        <f aca="false" ca="true" dt2D="false" dtr="false" t="normal">'Макро'!BA$80</f>
        <v>10</v>
      </c>
      <c r="BJ177" s="244" t="n">
        <f aca="false" ca="true" dt2D="false" dtr="false" t="normal">'Макро'!BB$80</f>
        <v>10</v>
      </c>
      <c r="BK177" s="244" t="n">
        <f aca="false" ca="true" dt2D="false" dtr="false" t="normal">'Макро'!BC$80</f>
        <v>10</v>
      </c>
      <c r="BL177" s="244" t="n">
        <f aca="false" ca="true" dt2D="false" dtr="false" t="normal">'Макро'!BD$80</f>
        <v>10</v>
      </c>
      <c r="BM177" s="244" t="n">
        <f aca="false" ca="true" dt2D="false" dtr="false" t="normal">'Макро'!BE$80</f>
        <v>10</v>
      </c>
      <c r="BN177" s="244" t="n">
        <f aca="false" ca="true" dt2D="false" dtr="false" t="normal">'Макро'!BF$80</f>
        <v>10</v>
      </c>
      <c r="BO177" s="244" t="n">
        <f aca="false" ca="true" dt2D="false" dtr="false" t="normal">'Макро'!BG$80</f>
        <v>10</v>
      </c>
      <c r="BP177" s="244" t="n">
        <f aca="false" ca="true" dt2D="false" dtr="false" t="normal">'Макро'!BH$80</f>
        <v>10</v>
      </c>
      <c r="BQ177" s="244" t="n">
        <f aca="false" ca="true" dt2D="false" dtr="false" t="normal">'Макро'!BI$80</f>
        <v>10</v>
      </c>
      <c r="BR177" s="244" t="n">
        <f aca="false" ca="true" dt2D="false" dtr="false" t="normal">'Макро'!BJ$80</f>
        <v>10</v>
      </c>
      <c r="BS177" s="244" t="n">
        <f aca="false" ca="true" dt2D="false" dtr="false" t="normal">'Макро'!BK$80</f>
        <v>10</v>
      </c>
      <c r="BT177" s="244" t="n">
        <f aca="false" ca="true" dt2D="false" dtr="false" t="normal">'Макро'!BL$80</f>
        <v>10</v>
      </c>
    </row>
    <row hidden="true" ht="16.5" outlineLevel="2" r="178">
      <c r="D178" s="548" t="e">
        <f aca="false" ca="false" dt2D="false" dtr="false" t="normal">D177</f>
        <v>#N/A</v>
      </c>
      <c r="E178" s="548" t="e">
        <f aca="false" ca="false" dt2D="false" dtr="false" t="normal">E177</f>
        <v>#N/A</v>
      </c>
      <c r="F178" s="694" t="e">
        <f aca="false" ca="false" dt2D="false" dtr="false" t="normal">F177</f>
        <v>#N/A</v>
      </c>
      <c r="G178" s="694" t="n">
        <f aca="false" ca="false" dt2D="false" dtr="false" t="normal">G177</f>
        <v>0</v>
      </c>
      <c r="H178" s="655" t="n"/>
      <c r="I178" s="716" t="n"/>
      <c r="J178" s="716" t="n"/>
      <c r="L178" s="244" t="n"/>
      <c r="M178" s="244" t="n"/>
      <c r="N178" s="244" t="n"/>
      <c r="O178" s="244" t="n"/>
      <c r="P178" s="244" t="n"/>
      <c r="Q178" s="244" t="n"/>
      <c r="R178" s="244" t="n"/>
      <c r="S178" s="244" t="n"/>
      <c r="T178" s="244" t="n"/>
      <c r="U178" s="244" t="n"/>
      <c r="V178" s="244" t="n"/>
      <c r="W178" s="244" t="n"/>
      <c r="X178" s="244" t="n"/>
      <c r="Y178" s="244" t="n"/>
      <c r="Z178" s="244" t="n"/>
      <c r="AA178" s="244" t="n"/>
      <c r="AB178" s="244" t="n"/>
      <c r="AC178" s="244" t="n"/>
      <c r="AD178" s="244" t="n"/>
      <c r="AE178" s="244" t="n"/>
      <c r="AF178" s="244" t="n"/>
      <c r="AG178" s="244" t="n"/>
      <c r="AH178" s="244" t="n"/>
      <c r="AI178" s="244" t="n"/>
      <c r="AJ178" s="244" t="n"/>
      <c r="AK178" s="244" t="n"/>
      <c r="AL178" s="244" t="n"/>
      <c r="AM178" s="244" t="n"/>
      <c r="AN178" s="244" t="n"/>
      <c r="AO178" s="244" t="n"/>
      <c r="AP178" s="244" t="n"/>
      <c r="AQ178" s="244" t="n"/>
      <c r="AR178" s="244" t="n"/>
      <c r="AS178" s="244" t="n"/>
      <c r="AT178" s="244" t="n"/>
      <c r="AU178" s="244" t="n"/>
      <c r="AV178" s="244" t="n"/>
      <c r="AW178" s="244" t="n"/>
      <c r="AX178" s="244" t="n"/>
      <c r="AY178" s="244" t="n"/>
      <c r="AZ178" s="244" t="n"/>
      <c r="BA178" s="244" t="n"/>
      <c r="BB178" s="244" t="n"/>
      <c r="BC178" s="244" t="n"/>
      <c r="BD178" s="244" t="n"/>
      <c r="BE178" s="244" t="n"/>
      <c r="BF178" s="244" t="n"/>
      <c r="BG178" s="244" t="n"/>
      <c r="BH178" s="244" t="n"/>
      <c r="BI178" s="244" t="n"/>
      <c r="BJ178" s="244" t="n"/>
      <c r="BK178" s="244" t="n"/>
      <c r="BL178" s="244" t="n"/>
      <c r="BM178" s="244" t="n"/>
      <c r="BN178" s="244" t="n"/>
      <c r="BO178" s="244" t="n"/>
      <c r="BP178" s="244" t="n"/>
      <c r="BQ178" s="244" t="n"/>
      <c r="BR178" s="244" t="n"/>
      <c r="BS178" s="244" t="n"/>
      <c r="BT178" s="244" t="n"/>
    </row>
    <row customFormat="true" hidden="true" ht="16.5" outlineLevel="1" r="179" s="17">
      <c r="A179" s="482" t="s">
        <v>809</v>
      </c>
      <c r="B179" s="482" t="s">
        <v>810</v>
      </c>
      <c r="C179" s="542" t="s">
        <v>299</v>
      </c>
      <c r="D179" s="548" t="e">
        <f aca="false" ca="false" dt2D="false" dtr="false" t="normal">D178</f>
        <v>#N/A</v>
      </c>
      <c r="E179" s="541" t="e">
        <f aca="false" ca="false" dt2D="false" dtr="false" t="normal">E178</f>
        <v>#N/A</v>
      </c>
      <c r="F179" s="717" t="e">
        <f aca="false" ca="false" dt2D="false" dtr="false" t="normal">F178</f>
        <v>#N/A</v>
      </c>
      <c r="G179" s="717" t="n">
        <f aca="false" ca="false" dt2D="false" dtr="false" t="normal">G178</f>
        <v>0</v>
      </c>
      <c r="H179" s="718" t="n"/>
      <c r="I179" s="20" t="s">
        <v>447</v>
      </c>
      <c r="K179" s="719" t="n"/>
      <c r="L179" s="235" t="n">
        <f aca="false" ca="true" dt2D="false" dtr="false" t="normal">SUM(M179:BT179)</f>
        <v>0</v>
      </c>
      <c r="M179" s="572" t="n">
        <f aca="false" ca="true" dt2D="false" dtr="false" t="normal">SUMPRODUCT(M165:M170, M173:M178)*'Периоды'!L$42</f>
        <v>0</v>
      </c>
      <c r="N179" s="572" t="n">
        <f aca="false" ca="true" dt2D="false" dtr="false" t="normal">SUMPRODUCT(N165:N170, N173:N178)*'Периоды'!M$42</f>
        <v>0</v>
      </c>
      <c r="O179" s="572" t="n">
        <f aca="false" ca="true" dt2D="false" dtr="false" t="normal">SUMPRODUCT(O165:O170, O173:O178)*'Периоды'!N$42</f>
        <v>0</v>
      </c>
      <c r="P179" s="572" t="n">
        <f aca="false" ca="true" dt2D="false" dtr="false" t="normal">SUMPRODUCT(P165:P170, P173:P178)*'Периоды'!O$42</f>
        <v>0</v>
      </c>
      <c r="Q179" s="572" t="n">
        <f aca="false" ca="true" dt2D="false" dtr="false" t="normal">SUMPRODUCT(Q165:Q170, Q173:Q178)*'Периоды'!P$42</f>
        <v>0</v>
      </c>
      <c r="R179" s="572" t="n">
        <f aca="false" ca="true" dt2D="false" dtr="false" t="normal">SUMPRODUCT(R165:R170, R173:R178)*'Периоды'!Q$42</f>
        <v>0</v>
      </c>
      <c r="S179" s="572" t="n">
        <f aca="false" ca="true" dt2D="false" dtr="false" t="normal">SUMPRODUCT(S165:S170, S173:S178)*'Периоды'!R$42</f>
        <v>0</v>
      </c>
      <c r="T179" s="572" t="n">
        <f aca="false" ca="true" dt2D="false" dtr="false" t="normal">SUMPRODUCT(T165:T170, T173:T178)*'Периоды'!S$42</f>
        <v>0</v>
      </c>
      <c r="U179" s="572" t="n">
        <f aca="false" ca="true" dt2D="false" dtr="false" t="normal">SUMPRODUCT(U165:U170, U173:U178)*'Периоды'!T$42</f>
        <v>0</v>
      </c>
      <c r="V179" s="572" t="n">
        <f aca="false" ca="true" dt2D="false" dtr="false" t="normal">SUMPRODUCT(V165:V170, V173:V178)*'Периоды'!U$42</f>
        <v>0</v>
      </c>
      <c r="W179" s="572" t="n">
        <f aca="false" ca="true" dt2D="false" dtr="false" t="normal">SUMPRODUCT(W165:W170, W173:W178)*'Периоды'!V$42</f>
        <v>0</v>
      </c>
      <c r="X179" s="572" t="n">
        <f aca="false" ca="true" dt2D="false" dtr="false" t="normal">SUMPRODUCT(X165:X170, X173:X178)*'Периоды'!W$42</f>
        <v>0</v>
      </c>
      <c r="Y179" s="572" t="n">
        <f aca="false" ca="true" dt2D="false" dtr="false" t="normal">SUMPRODUCT(Y165:Y170, Y173:Y178)*'Периоды'!X$42</f>
        <v>0</v>
      </c>
      <c r="Z179" s="572" t="n">
        <f aca="false" ca="true" dt2D="false" dtr="false" t="normal">SUMPRODUCT(Z165:Z170, Z173:Z178)*'Периоды'!Y$42</f>
        <v>0</v>
      </c>
      <c r="AA179" s="572" t="n">
        <f aca="false" ca="true" dt2D="false" dtr="false" t="normal">SUMPRODUCT(AA165:AA170, AA173:AA178)*'Периоды'!Z$42</f>
        <v>0</v>
      </c>
      <c r="AB179" s="572" t="n">
        <f aca="false" ca="true" dt2D="false" dtr="false" t="normal">SUMPRODUCT(AB165:AB170, AB173:AB178)*'Периоды'!AA$42</f>
        <v>0</v>
      </c>
      <c r="AC179" s="572" t="n">
        <f aca="false" ca="true" dt2D="false" dtr="false" t="normal">SUMPRODUCT(AC165:AC170, AC173:AC178)*'Периоды'!AB$42</f>
        <v>0</v>
      </c>
      <c r="AD179" s="572" t="n">
        <f aca="false" ca="true" dt2D="false" dtr="false" t="normal">SUMPRODUCT(AD165:AD170, AD173:AD178)*'Периоды'!AC$42</f>
        <v>0</v>
      </c>
      <c r="AE179" s="572" t="n">
        <f aca="false" ca="true" dt2D="false" dtr="false" t="normal">SUMPRODUCT(AE165:AE170, AE173:AE178)*'Периоды'!AD$42</f>
        <v>0</v>
      </c>
      <c r="AF179" s="572" t="n">
        <f aca="false" ca="true" dt2D="false" dtr="false" t="normal">SUMPRODUCT(AF165:AF170, AF173:AF178)*'Периоды'!AE$42</f>
        <v>0</v>
      </c>
      <c r="AG179" s="572" t="n">
        <f aca="false" ca="true" dt2D="false" dtr="false" t="normal">SUMPRODUCT(AG165:AG170, AG173:AG178)*'Периоды'!AF$42</f>
        <v>0</v>
      </c>
      <c r="AH179" s="572" t="n">
        <f aca="false" ca="true" dt2D="false" dtr="false" t="normal">SUMPRODUCT(AH165:AH170, AH173:AH178)*'Периоды'!AG$42</f>
        <v>0</v>
      </c>
      <c r="AI179" s="572" t="n">
        <f aca="false" ca="true" dt2D="false" dtr="false" t="normal">SUMPRODUCT(AI165:AI170, AI173:AI178)*'Периоды'!AH$42</f>
        <v>0</v>
      </c>
      <c r="AJ179" s="572" t="n">
        <f aca="false" ca="true" dt2D="false" dtr="false" t="normal">SUMPRODUCT(AJ165:AJ170, AJ173:AJ178)*'Периоды'!AI$42</f>
        <v>0</v>
      </c>
      <c r="AK179" s="572" t="n">
        <f aca="false" ca="true" dt2D="false" dtr="false" t="normal">SUMPRODUCT(AK165:AK170, AK173:AK178)*'Периоды'!AJ$42</f>
        <v>0</v>
      </c>
      <c r="AL179" s="572" t="n">
        <f aca="false" ca="true" dt2D="false" dtr="false" t="normal">SUMPRODUCT(AL165:AL170, AL173:AL178)*'Периоды'!AK$42</f>
        <v>0</v>
      </c>
      <c r="AM179" s="572" t="n">
        <f aca="false" ca="true" dt2D="false" dtr="false" t="normal">SUMPRODUCT(AM165:AM170, AM173:AM178)*'Периоды'!AL$42</f>
        <v>0</v>
      </c>
      <c r="AN179" s="572" t="n">
        <f aca="false" ca="true" dt2D="false" dtr="false" t="normal">SUMPRODUCT(AN165:AN170, AN173:AN178)*'Периоды'!AM$42</f>
        <v>0</v>
      </c>
      <c r="AO179" s="572" t="n">
        <f aca="false" ca="true" dt2D="false" dtr="false" t="normal">SUMPRODUCT(AO165:AO170, AO173:AO178)*'Периоды'!AN$42</f>
        <v>0</v>
      </c>
      <c r="AP179" s="572" t="n">
        <f aca="false" ca="true" dt2D="false" dtr="false" t="normal">SUMPRODUCT(AP165:AP170, AP173:AP178)*'Периоды'!AO$42</f>
        <v>0</v>
      </c>
      <c r="AQ179" s="572" t="n">
        <f aca="false" ca="true" dt2D="false" dtr="false" t="normal">SUMPRODUCT(AQ165:AQ170, AQ173:AQ178)*'Периоды'!AP$42</f>
        <v>0</v>
      </c>
      <c r="AR179" s="572" t="n">
        <f aca="false" ca="true" dt2D="false" dtr="false" t="normal">SUMPRODUCT(AR165:AR170, AR173:AR178)*'Периоды'!AQ$42</f>
        <v>0</v>
      </c>
      <c r="AS179" s="572" t="n">
        <f aca="false" ca="true" dt2D="false" dtr="false" t="normal">SUMPRODUCT(AS165:AS170, AS173:AS178)*'Периоды'!AR$42</f>
        <v>0</v>
      </c>
      <c r="AT179" s="572" t="n">
        <f aca="false" ca="true" dt2D="false" dtr="false" t="normal">SUMPRODUCT(AT165:AT170, AT173:AT178)*'Периоды'!AS$42</f>
        <v>0</v>
      </c>
      <c r="AU179" s="572" t="n">
        <f aca="false" ca="true" dt2D="false" dtr="false" t="normal">SUMPRODUCT(AU165:AU170, AU173:AU178)*'Периоды'!AT$42</f>
        <v>0</v>
      </c>
      <c r="AV179" s="572" t="n">
        <f aca="false" ca="true" dt2D="false" dtr="false" t="normal">SUMPRODUCT(AV165:AV170, AV173:AV178)*'Периоды'!AU$42</f>
        <v>0</v>
      </c>
      <c r="AW179" s="572" t="n">
        <f aca="false" ca="true" dt2D="false" dtr="false" t="normal">SUMPRODUCT(AW165:AW170, AW173:AW178)*'Периоды'!AV$42</f>
        <v>0</v>
      </c>
      <c r="AX179" s="572" t="n">
        <f aca="false" ca="true" dt2D="false" dtr="false" t="normal">SUMPRODUCT(AX165:AX170, AX173:AX178)*'Периоды'!AW$42</f>
        <v>0</v>
      </c>
      <c r="AY179" s="572" t="n">
        <f aca="false" ca="true" dt2D="false" dtr="false" t="normal">SUMPRODUCT(AY165:AY170, AY173:AY178)*'Периоды'!AX$42</f>
        <v>0</v>
      </c>
      <c r="AZ179" s="572" t="n">
        <f aca="false" ca="true" dt2D="false" dtr="false" t="normal">SUMPRODUCT(AZ165:AZ170, AZ173:AZ178)*'Периоды'!AY$42</f>
        <v>0</v>
      </c>
      <c r="BA179" s="572" t="n">
        <f aca="false" ca="true" dt2D="false" dtr="false" t="normal">SUMPRODUCT(BA165:BA170, BA173:BA178)*'Периоды'!AZ$42</f>
        <v>0</v>
      </c>
      <c r="BB179" s="572" t="n">
        <f aca="false" ca="true" dt2D="false" dtr="false" t="normal">SUMPRODUCT(BB165:BB170, BB173:BB178)*'Периоды'!BA$42</f>
        <v>0</v>
      </c>
      <c r="BC179" s="572" t="n">
        <f aca="false" ca="true" dt2D="false" dtr="false" t="normal">SUMPRODUCT(BC165:BC170, BC173:BC178)*'Периоды'!BB$42</f>
        <v>0</v>
      </c>
      <c r="BD179" s="572" t="n">
        <f aca="false" ca="true" dt2D="false" dtr="false" t="normal">SUMPRODUCT(BD165:BD170, BD173:BD178)*'Периоды'!BC$42</f>
        <v>0</v>
      </c>
      <c r="BE179" s="572" t="n">
        <f aca="false" ca="true" dt2D="false" dtr="false" t="normal">SUMPRODUCT(BE165:BE170, BE173:BE178)*'Периоды'!BD$42</f>
        <v>0</v>
      </c>
      <c r="BF179" s="572" t="n">
        <f aca="false" ca="true" dt2D="false" dtr="false" t="normal">SUMPRODUCT(BF165:BF170, BF173:BF178)*'Периоды'!BE$42</f>
        <v>0</v>
      </c>
      <c r="BG179" s="572" t="n">
        <f aca="false" ca="true" dt2D="false" dtr="false" t="normal">SUMPRODUCT(BG165:BG170, BG173:BG178)*'Периоды'!BF$42</f>
        <v>0</v>
      </c>
      <c r="BH179" s="572" t="n">
        <f aca="false" ca="true" dt2D="false" dtr="false" t="normal">SUMPRODUCT(BH165:BH170, BH173:BH178)*'Периоды'!BG$42</f>
        <v>0</v>
      </c>
      <c r="BI179" s="572" t="n">
        <f aca="false" ca="true" dt2D="false" dtr="false" t="normal">SUMPRODUCT(BI165:BI170, BI173:BI178)*'Периоды'!BH$42</f>
        <v>0</v>
      </c>
      <c r="BJ179" s="572" t="n">
        <f aca="false" ca="true" dt2D="false" dtr="false" t="normal">SUMPRODUCT(BJ165:BJ170, BJ173:BJ178)*'Периоды'!BI$42</f>
        <v>0</v>
      </c>
      <c r="BK179" s="572" t="n">
        <f aca="false" ca="true" dt2D="false" dtr="false" t="normal">SUMPRODUCT(BK165:BK170, BK173:BK178)*'Периоды'!BJ$42</f>
        <v>0</v>
      </c>
      <c r="BL179" s="572" t="n">
        <f aca="false" ca="true" dt2D="false" dtr="false" t="normal">SUMPRODUCT(BL165:BL170, BL173:BL178)*'Периоды'!BK$42</f>
        <v>0</v>
      </c>
      <c r="BM179" s="572" t="n">
        <f aca="false" ca="true" dt2D="false" dtr="false" t="normal">SUMPRODUCT(BM165:BM170, BM173:BM178)*'Периоды'!BL$42</f>
        <v>0</v>
      </c>
      <c r="BN179" s="572" t="n">
        <f aca="false" ca="true" dt2D="false" dtr="false" t="normal">SUMPRODUCT(BN165:BN170, BN173:BN178)*'Периоды'!BM$42</f>
        <v>0</v>
      </c>
      <c r="BO179" s="572" t="n">
        <f aca="false" ca="true" dt2D="false" dtr="false" t="normal">SUMPRODUCT(BO165:BO170, BO173:BO178)*'Периоды'!BN$42</f>
        <v>0</v>
      </c>
      <c r="BP179" s="572" t="n">
        <f aca="false" ca="true" dt2D="false" dtr="false" t="normal">SUMPRODUCT(BP165:BP170, BP173:BP178)*'Периоды'!BO$42</f>
        <v>0</v>
      </c>
      <c r="BQ179" s="572" t="n">
        <f aca="false" ca="true" dt2D="false" dtr="false" t="normal">SUMPRODUCT(BQ165:BQ170, BQ173:BQ178)*'Периоды'!BP$42</f>
        <v>0</v>
      </c>
      <c r="BR179" s="572" t="n">
        <f aca="false" ca="true" dt2D="false" dtr="false" t="normal">SUMPRODUCT(BR165:BR170, BR173:BR178)*'Периоды'!BQ$42</f>
        <v>0</v>
      </c>
      <c r="BS179" s="572" t="n">
        <f aca="false" ca="true" dt2D="false" dtr="false" t="normal">SUMPRODUCT(BS165:BS170, BS173:BS178)*'Периоды'!BR$42</f>
        <v>0</v>
      </c>
      <c r="BT179" s="572" t="n">
        <f aca="false" ca="true" dt2D="false" dtr="false" t="normal">SUMPRODUCT(BT165:BT170, BT173:BT178)*'Периоды'!BS$42</f>
        <v>0</v>
      </c>
    </row>
    <row customFormat="true" hidden="true" ht="16.5" outlineLevel="1" r="180" s="17">
      <c r="A180" s="482" t="n"/>
      <c r="B180" s="482" t="n"/>
      <c r="C180" s="542" t="n"/>
      <c r="D180" s="548" t="e">
        <f aca="false" ca="false" dt2D="false" dtr="false" t="normal">D179</f>
        <v>#N/A</v>
      </c>
      <c r="E180" s="541" t="n"/>
      <c r="F180" s="717" t="n"/>
      <c r="G180" s="717" t="n"/>
      <c r="H180" s="718" t="n"/>
      <c r="I180" s="268" t="n"/>
      <c r="K180" s="719" t="n"/>
      <c r="L180" s="572" t="n"/>
      <c r="M180" s="572" t="n"/>
      <c r="N180" s="572" t="n"/>
      <c r="O180" s="572" t="n"/>
      <c r="P180" s="572" t="n"/>
      <c r="Q180" s="572" t="n"/>
      <c r="R180" s="572" t="n"/>
      <c r="S180" s="572" t="n"/>
      <c r="T180" s="572" t="n"/>
      <c r="U180" s="572" t="n"/>
      <c r="V180" s="572" t="n"/>
      <c r="W180" s="572" t="n"/>
      <c r="X180" s="572" t="n"/>
      <c r="Y180" s="572" t="n"/>
      <c r="Z180" s="572" t="n"/>
      <c r="AA180" s="572" t="n"/>
      <c r="AB180" s="572" t="n"/>
      <c r="AC180" s="572" t="n"/>
      <c r="AD180" s="572" t="n"/>
      <c r="AE180" s="572" t="n"/>
      <c r="AF180" s="572" t="n"/>
      <c r="AG180" s="572" t="n"/>
      <c r="AH180" s="572" t="n"/>
      <c r="AI180" s="572" t="n"/>
      <c r="AJ180" s="572" t="n"/>
      <c r="AK180" s="572" t="n"/>
      <c r="AL180" s="572" t="n"/>
      <c r="AM180" s="572" t="n"/>
      <c r="AN180" s="572" t="n"/>
      <c r="AO180" s="572" t="n"/>
      <c r="AP180" s="572" t="n"/>
      <c r="AQ180" s="572" t="n"/>
      <c r="AR180" s="572" t="n"/>
      <c r="AS180" s="572" t="n"/>
      <c r="AT180" s="572" t="n"/>
      <c r="AU180" s="572" t="n"/>
      <c r="AV180" s="572" t="n"/>
      <c r="AW180" s="572" t="n"/>
      <c r="AX180" s="572" t="n"/>
      <c r="AY180" s="572" t="n"/>
      <c r="AZ180" s="572" t="n"/>
      <c r="BA180" s="572" t="n"/>
      <c r="BB180" s="572" t="n"/>
      <c r="BC180" s="572" t="n"/>
      <c r="BD180" s="572" t="n"/>
      <c r="BE180" s="572" t="n"/>
      <c r="BF180" s="572" t="n"/>
      <c r="BG180" s="572" t="n"/>
      <c r="BH180" s="572" t="n"/>
      <c r="BI180" s="572" t="n"/>
      <c r="BJ180" s="572" t="n"/>
      <c r="BK180" s="572" t="n"/>
      <c r="BL180" s="572" t="n"/>
      <c r="BM180" s="572" t="n"/>
      <c r="BN180" s="572" t="n"/>
      <c r="BO180" s="572" t="n"/>
      <c r="BP180" s="572" t="n"/>
      <c r="BQ180" s="572" t="n"/>
      <c r="BR180" s="572" t="n"/>
      <c r="BS180" s="572" t="n"/>
      <c r="BT180" s="572" t="n"/>
    </row>
    <row customFormat="true" hidden="true" ht="16.5" outlineLevel="1" r="181" s="20">
      <c r="A181" s="482" t="s">
        <v>809</v>
      </c>
      <c r="B181" s="482" t="n"/>
      <c r="C181" s="706" t="n"/>
      <c r="D181" s="548" t="e">
        <f aca="false" ca="false" dt2D="false" dtr="false" t="normal">D180</f>
        <v>#N/A</v>
      </c>
      <c r="E181" s="548" t="e">
        <f aca="false" ca="false" dt2D="false" dtr="false" t="normal">E179</f>
        <v>#N/A</v>
      </c>
      <c r="F181" s="694" t="e">
        <f aca="false" ca="false" dt2D="false" dtr="false" t="normal">F179</f>
        <v>#N/A</v>
      </c>
      <c r="G181" s="694" t="n">
        <f aca="false" ca="false" dt2D="false" dtr="false" t="normal">G179</f>
        <v>0</v>
      </c>
      <c r="H181" s="695" t="n"/>
      <c r="I181" s="20" t="s">
        <v>810</v>
      </c>
      <c r="J181" s="1" t="n"/>
      <c r="K181" s="720" t="n">
        <f aca="false" ca="false" dt2D="false" dtr="false" t="normal">VLOOKUP(G181, 'Допущения'!$B$64:$H$72, 2, 0)</f>
        <v>0</v>
      </c>
      <c r="L181" s="235" t="n">
        <f aca="false" ca="true" dt2D="false" dtr="false" t="normal">SUM(M181:BT181)</f>
        <v>0</v>
      </c>
      <c r="M181" s="244" t="n">
        <f aca="false" ca="true" dt2D="false" dtr="false" t="normal">SUMIFS(M107:M180, $B107:$B180, $B$7)*$K181</f>
        <v>0</v>
      </c>
      <c r="N181" s="244" t="n">
        <f aca="false" ca="true" dt2D="false" dtr="false" t="normal">SUMIFS(N107:N180, $B107:$B180, $B$7)*$K181</f>
        <v>0</v>
      </c>
      <c r="O181" s="244" t="n">
        <f aca="false" ca="true" dt2D="false" dtr="false" t="normal">SUMIFS(O107:O180, $B107:$B180, $B$7)*$K181</f>
        <v>0</v>
      </c>
      <c r="P181" s="244" t="n">
        <f aca="false" ca="true" dt2D="false" dtr="false" t="normal">SUMIFS(P107:P180, $B107:$B180, $B$7)*$K181</f>
        <v>0</v>
      </c>
      <c r="Q181" s="244" t="n">
        <f aca="false" ca="true" dt2D="false" dtr="false" t="normal">SUMIFS(Q107:Q180, $B107:$B180, $B$7)*$K181</f>
        <v>0</v>
      </c>
      <c r="R181" s="244" t="n">
        <f aca="false" ca="true" dt2D="false" dtr="false" t="normal">SUMIFS(R107:R180, $B107:$B180, $B$7)*$K181</f>
        <v>0</v>
      </c>
      <c r="S181" s="244" t="n">
        <f aca="false" ca="true" dt2D="false" dtr="false" t="normal">SUMIFS(S107:S180, $B107:$B180, $B$7)*$K181</f>
        <v>0</v>
      </c>
      <c r="T181" s="244" t="n">
        <f aca="false" ca="true" dt2D="false" dtr="false" t="normal">SUMIFS(T107:T180, $B107:$B180, $B$7)*$K181</f>
        <v>0</v>
      </c>
      <c r="U181" s="244" t="n">
        <f aca="false" ca="true" dt2D="false" dtr="false" t="normal">SUMIFS(U107:U180, $B107:$B180, $B$7)*$K181</f>
        <v>0</v>
      </c>
      <c r="V181" s="244" t="n">
        <f aca="false" ca="true" dt2D="false" dtr="false" t="normal">SUMIFS(V107:V180, $B107:$B180, $B$7)*$K181</f>
        <v>0</v>
      </c>
      <c r="W181" s="244" t="n">
        <f aca="false" ca="true" dt2D="false" dtr="false" t="normal">SUMIFS(W107:W180, $B107:$B180, $B$7)*$K181</f>
        <v>0</v>
      </c>
      <c r="X181" s="244" t="n">
        <f aca="false" ca="true" dt2D="false" dtr="false" t="normal">SUMIFS(X107:X180, $B107:$B180, $B$7)*$K181</f>
        <v>0</v>
      </c>
      <c r="Y181" s="244" t="n">
        <f aca="false" ca="true" dt2D="false" dtr="false" t="normal">SUMIFS(Y107:Y180, $B107:$B180, $B$7)*$K181</f>
        <v>0</v>
      </c>
      <c r="Z181" s="244" t="n">
        <f aca="false" ca="true" dt2D="false" dtr="false" t="normal">SUMIFS(Z107:Z180, $B107:$B180, $B$7)*$K181</f>
        <v>0</v>
      </c>
      <c r="AA181" s="244" t="n">
        <f aca="false" ca="true" dt2D="false" dtr="false" t="normal">SUMIFS(AA107:AA180, $B107:$B180, $B$7)*$K181</f>
        <v>0</v>
      </c>
      <c r="AB181" s="244" t="n">
        <f aca="false" ca="true" dt2D="false" dtr="false" t="normal">SUMIFS(AB107:AB180, $B107:$B180, $B$7)*$K181</f>
        <v>0</v>
      </c>
      <c r="AC181" s="244" t="n">
        <f aca="false" ca="true" dt2D="false" dtr="false" t="normal">SUMIFS(AC107:AC180, $B107:$B180, $B$7)*$K181</f>
        <v>0</v>
      </c>
      <c r="AD181" s="244" t="n">
        <f aca="false" ca="true" dt2D="false" dtr="false" t="normal">SUMIFS(AD107:AD180, $B107:$B180, $B$7)*$K181</f>
        <v>0</v>
      </c>
      <c r="AE181" s="244" t="n">
        <f aca="false" ca="true" dt2D="false" dtr="false" t="normal">SUMIFS(AE107:AE180, $B107:$B180, $B$7)*$K181</f>
        <v>0</v>
      </c>
      <c r="AF181" s="244" t="n">
        <f aca="false" ca="true" dt2D="false" dtr="false" t="normal">SUMIFS(AF107:AF180, $B107:$B180, $B$7)*$K181</f>
        <v>0</v>
      </c>
      <c r="AG181" s="244" t="n">
        <f aca="false" ca="true" dt2D="false" dtr="false" t="normal">SUMIFS(AG107:AG180, $B107:$B180, $B$7)*$K181</f>
        <v>0</v>
      </c>
      <c r="AH181" s="244" t="n">
        <f aca="false" ca="true" dt2D="false" dtr="false" t="normal">SUMIFS(AH107:AH180, $B107:$B180, $B$7)*$K181</f>
        <v>0</v>
      </c>
      <c r="AI181" s="244" t="n">
        <f aca="false" ca="true" dt2D="false" dtr="false" t="normal">SUMIFS(AI107:AI180, $B107:$B180, $B$7)*$K181</f>
        <v>0</v>
      </c>
      <c r="AJ181" s="244" t="n">
        <f aca="false" ca="true" dt2D="false" dtr="false" t="normal">SUMIFS(AJ107:AJ180, $B107:$B180, $B$7)*$K181</f>
        <v>0</v>
      </c>
      <c r="AK181" s="244" t="n">
        <f aca="false" ca="true" dt2D="false" dtr="false" t="normal">SUMIFS(AK107:AK180, $B107:$B180, $B$7)*$K181</f>
        <v>0</v>
      </c>
      <c r="AL181" s="244" t="n">
        <f aca="false" ca="true" dt2D="false" dtr="false" t="normal">SUMIFS(AL107:AL180, $B107:$B180, $B$7)*$K181</f>
        <v>0</v>
      </c>
      <c r="AM181" s="244" t="n">
        <f aca="false" ca="true" dt2D="false" dtr="false" t="normal">SUMIFS(AM107:AM180, $B107:$B180, $B$7)*$K181</f>
        <v>0</v>
      </c>
      <c r="AN181" s="244" t="n">
        <f aca="false" ca="true" dt2D="false" dtr="false" t="normal">SUMIFS(AN107:AN180, $B107:$B180, $B$7)*$K181</f>
        <v>0</v>
      </c>
      <c r="AO181" s="244" t="n">
        <f aca="false" ca="true" dt2D="false" dtr="false" t="normal">SUMIFS(AO107:AO180, $B107:$B180, $B$7)*$K181</f>
        <v>0</v>
      </c>
      <c r="AP181" s="244" t="n">
        <f aca="false" ca="true" dt2D="false" dtr="false" t="normal">SUMIFS(AP107:AP180, $B107:$B180, $B$7)*$K181</f>
        <v>0</v>
      </c>
      <c r="AQ181" s="244" t="n">
        <f aca="false" ca="true" dt2D="false" dtr="false" t="normal">SUMIFS(AQ107:AQ180, $B107:$B180, $B$7)*$K181</f>
        <v>0</v>
      </c>
      <c r="AR181" s="244" t="n">
        <f aca="false" ca="true" dt2D="false" dtr="false" t="normal">SUMIFS(AR107:AR180, $B107:$B180, $B$7)*$K181</f>
        <v>0</v>
      </c>
      <c r="AS181" s="244" t="n">
        <f aca="false" ca="true" dt2D="false" dtr="false" t="normal">SUMIFS(AS107:AS180, $B107:$B180, $B$7)*$K181</f>
        <v>0</v>
      </c>
      <c r="AT181" s="244" t="n">
        <f aca="false" ca="true" dt2D="false" dtr="false" t="normal">SUMIFS(AT107:AT180, $B107:$B180, $B$7)*$K181</f>
        <v>0</v>
      </c>
      <c r="AU181" s="244" t="n">
        <f aca="false" ca="true" dt2D="false" dtr="false" t="normal">SUMIFS(AU107:AU180, $B107:$B180, $B$7)*$K181</f>
        <v>0</v>
      </c>
      <c r="AV181" s="244" t="n">
        <f aca="false" ca="true" dt2D="false" dtr="false" t="normal">SUMIFS(AV107:AV180, $B107:$B180, $B$7)*$K181</f>
        <v>0</v>
      </c>
      <c r="AW181" s="244" t="n">
        <f aca="false" ca="true" dt2D="false" dtr="false" t="normal">SUMIFS(AW107:AW180, $B107:$B180, $B$7)*$K181</f>
        <v>0</v>
      </c>
      <c r="AX181" s="244" t="n">
        <f aca="false" ca="true" dt2D="false" dtr="false" t="normal">SUMIFS(AX107:AX180, $B107:$B180, $B$7)*$K181</f>
        <v>0</v>
      </c>
      <c r="AY181" s="244" t="n">
        <f aca="false" ca="true" dt2D="false" dtr="false" t="normal">SUMIFS(AY107:AY180, $B107:$B180, $B$7)*$K181</f>
        <v>0</v>
      </c>
      <c r="AZ181" s="244" t="n">
        <f aca="false" ca="true" dt2D="false" dtr="false" t="normal">SUMIFS(AZ107:AZ180, $B107:$B180, $B$7)*$K181</f>
        <v>0</v>
      </c>
      <c r="BA181" s="244" t="n">
        <f aca="false" ca="true" dt2D="false" dtr="false" t="normal">SUMIFS(BA107:BA180, $B107:$B180, $B$7)*$K181</f>
        <v>0</v>
      </c>
      <c r="BB181" s="244" t="n">
        <f aca="false" ca="true" dt2D="false" dtr="false" t="normal">SUMIFS(BB107:BB180, $B107:$B180, $B$7)*$K181</f>
        <v>0</v>
      </c>
      <c r="BC181" s="244" t="n">
        <f aca="false" ca="true" dt2D="false" dtr="false" t="normal">SUMIFS(BC107:BC180, $B107:$B180, $B$7)*$K181</f>
        <v>0</v>
      </c>
      <c r="BD181" s="244" t="n">
        <f aca="false" ca="true" dt2D="false" dtr="false" t="normal">SUMIFS(BD107:BD180, $B107:$B180, $B$7)*$K181</f>
        <v>0</v>
      </c>
      <c r="BE181" s="244" t="n">
        <f aca="false" ca="true" dt2D="false" dtr="false" t="normal">SUMIFS(BE107:BE180, $B107:$B180, $B$7)*$K181</f>
        <v>0</v>
      </c>
      <c r="BF181" s="244" t="n">
        <f aca="false" ca="true" dt2D="false" dtr="false" t="normal">SUMIFS(BF107:BF180, $B107:$B180, $B$7)*$K181</f>
        <v>0</v>
      </c>
      <c r="BG181" s="244" t="n">
        <f aca="false" ca="true" dt2D="false" dtr="false" t="normal">SUMIFS(BG107:BG180, $B107:$B180, $B$7)*$K181</f>
        <v>0</v>
      </c>
      <c r="BH181" s="244" t="n">
        <f aca="false" ca="true" dt2D="false" dtr="false" t="normal">SUMIFS(BH107:BH180, $B107:$B180, $B$7)*$K181</f>
        <v>0</v>
      </c>
      <c r="BI181" s="244" t="n">
        <f aca="false" ca="true" dt2D="false" dtr="false" t="normal">SUMIFS(BI107:BI180, $B107:$B180, $B$7)*$K181</f>
        <v>0</v>
      </c>
      <c r="BJ181" s="244" t="n">
        <f aca="false" ca="true" dt2D="false" dtr="false" t="normal">SUMIFS(BJ107:BJ180, $B107:$B180, $B$7)*$K181</f>
        <v>0</v>
      </c>
      <c r="BK181" s="244" t="n">
        <f aca="false" ca="true" dt2D="false" dtr="false" t="normal">SUMIFS(BK107:BK180, $B107:$B180, $B$7)*$K181</f>
        <v>0</v>
      </c>
      <c r="BL181" s="244" t="n">
        <f aca="false" ca="true" dt2D="false" dtr="false" t="normal">SUMIFS(BL107:BL180, $B107:$B180, $B$7)*$K181</f>
        <v>0</v>
      </c>
      <c r="BM181" s="244" t="n">
        <f aca="false" ca="true" dt2D="false" dtr="false" t="normal">SUMIFS(BM107:BM180, $B107:$B180, $B$7)*$K181</f>
        <v>0</v>
      </c>
      <c r="BN181" s="244" t="n">
        <f aca="false" ca="true" dt2D="false" dtr="false" t="normal">SUMIFS(BN107:BN180, $B107:$B180, $B$7)*$K181</f>
        <v>0</v>
      </c>
      <c r="BO181" s="244" t="n">
        <f aca="false" ca="true" dt2D="false" dtr="false" t="normal">SUMIFS(BO107:BO180, $B107:$B180, $B$7)*$K181</f>
        <v>0</v>
      </c>
      <c r="BP181" s="244" t="n">
        <f aca="false" ca="true" dt2D="false" dtr="false" t="normal">SUMIFS(BP107:BP180, $B107:$B180, $B$7)*$K181</f>
        <v>0</v>
      </c>
      <c r="BQ181" s="244" t="n">
        <f aca="false" ca="true" dt2D="false" dtr="false" t="normal">SUMIFS(BQ107:BQ180, $B107:$B180, $B$7)*$K181</f>
        <v>0</v>
      </c>
      <c r="BR181" s="244" t="n">
        <f aca="false" ca="true" dt2D="false" dtr="false" t="normal">SUMIFS(BR107:BR180, $B107:$B180, $B$7)*$K181</f>
        <v>0</v>
      </c>
      <c r="BS181" s="244" t="n">
        <f aca="false" ca="true" dt2D="false" dtr="false" t="normal">SUMIFS(BS107:BS180, $B107:$B180, $B$7)*$K181</f>
        <v>0</v>
      </c>
      <c r="BT181" s="244" t="n">
        <f aca="false" ca="true" dt2D="false" dtr="false" t="normal">SUMIFS(BT107:BT180, $B107:$B180, $B$7)*$K181</f>
        <v>0</v>
      </c>
    </row>
    <row hidden="true" ht="16.5" outlineLevel="1" r="182">
      <c r="I182" s="20" t="n"/>
      <c r="L182" s="244" t="n"/>
      <c r="M182" s="572" t="n"/>
      <c r="N182" s="244" t="n"/>
      <c r="O182" s="244" t="n"/>
      <c r="P182" s="244" t="n"/>
      <c r="Q182" s="244" t="n"/>
      <c r="R182" s="244" t="n"/>
      <c r="S182" s="244" t="n"/>
      <c r="T182" s="244" t="n"/>
      <c r="U182" s="244" t="n"/>
      <c r="V182" s="244" t="n"/>
      <c r="W182" s="244" t="n"/>
      <c r="X182" s="244" t="n"/>
      <c r="Y182" s="244" t="n"/>
      <c r="Z182" s="244" t="n"/>
      <c r="AA182" s="244" t="n"/>
      <c r="AB182" s="244" t="n"/>
      <c r="AC182" s="244" t="n"/>
      <c r="AD182" s="244" t="n"/>
      <c r="AE182" s="244" t="n"/>
      <c r="AF182" s="244" t="n"/>
      <c r="AG182" s="244" t="n"/>
      <c r="AH182" s="244" t="n"/>
      <c r="AI182" s="244" t="n"/>
      <c r="AJ182" s="244" t="n"/>
      <c r="AK182" s="244" t="n"/>
      <c r="AL182" s="244" t="n"/>
      <c r="AM182" s="244" t="n"/>
      <c r="AN182" s="244" t="n"/>
      <c r="AO182" s="244" t="n"/>
      <c r="AP182" s="244" t="n"/>
      <c r="AQ182" s="244" t="n"/>
      <c r="AR182" s="244" t="n"/>
      <c r="AS182" s="244" t="n"/>
      <c r="AT182" s="244" t="n"/>
      <c r="AU182" s="244" t="n"/>
      <c r="AV182" s="244" t="n"/>
      <c r="AW182" s="244" t="n"/>
      <c r="AX182" s="244" t="n"/>
      <c r="AY182" s="244" t="n"/>
      <c r="AZ182" s="244" t="n"/>
      <c r="BA182" s="244" t="n"/>
      <c r="BB182" s="244" t="n"/>
      <c r="BC182" s="244" t="n"/>
      <c r="BD182" s="244" t="n"/>
      <c r="BE182" s="244" t="n"/>
      <c r="BF182" s="244" t="n"/>
      <c r="BG182" s="244" t="n"/>
      <c r="BH182" s="244" t="n"/>
      <c r="BI182" s="244" t="n"/>
      <c r="BJ182" s="244" t="n"/>
      <c r="BK182" s="244" t="n"/>
      <c r="BL182" s="244" t="n"/>
      <c r="BM182" s="244" t="n"/>
      <c r="BN182" s="244" t="n"/>
      <c r="BO182" s="244" t="n"/>
      <c r="BP182" s="244" t="n"/>
      <c r="BQ182" s="244" t="n"/>
      <c r="BR182" s="244" t="n"/>
      <c r="BS182" s="244" t="n"/>
      <c r="BT182" s="244" t="n"/>
    </row>
    <row outlineLevel="0" r="183">
      <c r="I183" s="429" t="s">
        <v>493</v>
      </c>
    </row>
    <row customFormat="true" ht="16.5" outlineLevel="0" r="184" s="100">
      <c r="A184" s="482" t="n"/>
      <c r="B184" s="482" t="n"/>
      <c r="C184" s="482" t="n"/>
      <c r="D184" s="482" t="n"/>
      <c r="E184" s="482" t="n"/>
      <c r="F184" s="482" t="n"/>
      <c r="G184" s="482" t="n"/>
      <c r="I184" s="436" t="s">
        <v>494</v>
      </c>
      <c r="J184" s="525" t="n"/>
      <c r="K184" s="525" t="n"/>
      <c r="L184" s="691" t="n"/>
      <c r="M184" s="692" t="n"/>
      <c r="N184" s="692" t="n"/>
      <c r="O184" s="692" t="n"/>
      <c r="P184" s="692" t="n"/>
      <c r="Q184" s="692" t="n"/>
      <c r="R184" s="692" t="n"/>
      <c r="S184" s="692" t="n"/>
      <c r="T184" s="692" t="n"/>
      <c r="U184" s="692" t="n"/>
      <c r="V184" s="692" t="n"/>
      <c r="W184" s="692" t="n"/>
      <c r="X184" s="692" t="n"/>
      <c r="Y184" s="692" t="n"/>
      <c r="Z184" s="692" t="n"/>
      <c r="AA184" s="692" t="n"/>
      <c r="AB184" s="692" t="n"/>
      <c r="AC184" s="692" t="n"/>
      <c r="AD184" s="692" t="n"/>
      <c r="AE184" s="692" t="n"/>
      <c r="AF184" s="692" t="n"/>
      <c r="AG184" s="693" t="n"/>
      <c r="AH184" s="692" t="n"/>
      <c r="AI184" s="692" t="n"/>
      <c r="AJ184" s="692" t="n"/>
      <c r="AK184" s="692" t="n"/>
      <c r="AL184" s="692" t="n"/>
      <c r="AM184" s="692" t="n"/>
      <c r="AN184" s="692" t="n"/>
      <c r="AO184" s="692" t="n"/>
      <c r="AP184" s="692" t="n"/>
      <c r="AQ184" s="692" t="n"/>
      <c r="AR184" s="692" t="n"/>
      <c r="AS184" s="692" t="n"/>
      <c r="AT184" s="692" t="n"/>
      <c r="AU184" s="692" t="n"/>
      <c r="AV184" s="692" t="n"/>
      <c r="AW184" s="692" t="n"/>
      <c r="AX184" s="692" t="n"/>
      <c r="AY184" s="692" t="n"/>
      <c r="AZ184" s="692" t="n"/>
      <c r="BA184" s="692" t="n"/>
      <c r="BB184" s="692" t="n"/>
      <c r="BC184" s="692" t="n"/>
      <c r="BD184" s="692" t="n"/>
      <c r="BE184" s="692" t="n"/>
      <c r="BF184" s="692" t="n"/>
      <c r="BG184" s="692" t="n"/>
      <c r="BH184" s="692" t="n"/>
      <c r="BI184" s="692" t="n"/>
      <c r="BJ184" s="692" t="n"/>
      <c r="BK184" s="692" t="n"/>
      <c r="BL184" s="692" t="n"/>
      <c r="BM184" s="692" t="n"/>
      <c r="BN184" s="692" t="n"/>
      <c r="BO184" s="692" t="n"/>
      <c r="BP184" s="692" t="n"/>
      <c r="BQ184" s="692" t="n"/>
      <c r="BR184" s="692" t="n"/>
      <c r="BS184" s="692" t="n"/>
      <c r="BT184" s="692" t="n"/>
    </row>
    <row customFormat="true" ht="16.5" outlineLevel="0" r="185" s="100">
      <c r="A185" s="482" t="n"/>
      <c r="B185" s="482" t="n"/>
      <c r="C185" s="482" t="n"/>
      <c r="D185" s="482" t="n"/>
      <c r="E185" s="482" t="n"/>
      <c r="F185" s="482" t="n"/>
      <c r="G185" s="482" t="n"/>
      <c r="I185" s="436" t="n"/>
      <c r="J185" s="525" t="n"/>
      <c r="K185" s="525" t="n"/>
      <c r="L185" s="691" t="n"/>
      <c r="M185" s="692" t="n"/>
      <c r="N185" s="692" t="n"/>
      <c r="O185" s="692" t="n"/>
      <c r="P185" s="692" t="n"/>
      <c r="Q185" s="692" t="n"/>
      <c r="R185" s="692" t="n"/>
      <c r="S185" s="692" t="n"/>
      <c r="T185" s="692" t="n"/>
      <c r="U185" s="692" t="n"/>
      <c r="V185" s="692" t="n"/>
      <c r="W185" s="692" t="n"/>
      <c r="X185" s="692" t="n"/>
      <c r="Y185" s="692" t="n"/>
      <c r="Z185" s="692" t="n"/>
      <c r="AA185" s="692" t="n"/>
      <c r="AB185" s="692" t="n"/>
      <c r="AC185" s="692" t="n"/>
      <c r="AD185" s="692" t="n"/>
      <c r="AE185" s="692" t="n"/>
      <c r="AF185" s="692" t="n"/>
      <c r="AG185" s="693" t="n"/>
      <c r="AH185" s="692" t="n"/>
      <c r="AI185" s="692" t="n"/>
      <c r="AJ185" s="692" t="n"/>
      <c r="AK185" s="692" t="n"/>
      <c r="AL185" s="692" t="n"/>
      <c r="AM185" s="692" t="n"/>
      <c r="AN185" s="692" t="n"/>
      <c r="AO185" s="692" t="n"/>
      <c r="AP185" s="692" t="n"/>
      <c r="AQ185" s="692" t="n"/>
      <c r="AR185" s="692" t="n"/>
      <c r="AS185" s="692" t="n"/>
      <c r="AT185" s="692" t="n"/>
      <c r="AU185" s="692" t="n"/>
      <c r="AV185" s="692" t="n"/>
      <c r="AW185" s="692" t="n"/>
      <c r="AX185" s="692" t="n"/>
      <c r="AY185" s="692" t="n"/>
      <c r="AZ185" s="692" t="n"/>
      <c r="BA185" s="692" t="n"/>
      <c r="BB185" s="692" t="n"/>
      <c r="BC185" s="692" t="n"/>
      <c r="BD185" s="692" t="n"/>
      <c r="BE185" s="692" t="n"/>
      <c r="BF185" s="692" t="n"/>
      <c r="BG185" s="692" t="n"/>
      <c r="BH185" s="692" t="n"/>
      <c r="BI185" s="692" t="n"/>
      <c r="BJ185" s="692" t="n"/>
      <c r="BK185" s="692" t="n"/>
      <c r="BL185" s="692" t="n"/>
      <c r="BM185" s="692" t="n"/>
      <c r="BN185" s="692" t="n"/>
      <c r="BO185" s="692" t="n"/>
      <c r="BP185" s="692" t="n"/>
      <c r="BQ185" s="692" t="n"/>
      <c r="BR185" s="692" t="n"/>
      <c r="BS185" s="692" t="n"/>
      <c r="BT185" s="692" t="n"/>
    </row>
    <row outlineLevel="0" r="186">
      <c r="I186" s="16" t="n"/>
    </row>
    <row outlineLevel="0" r="187">
      <c r="I187" s="16" t="n"/>
    </row>
    <row outlineLevel="0" r="188">
      <c r="I188" s="413" t="s">
        <v>877</v>
      </c>
    </row>
    <row outlineLevel="0" r="189">
      <c r="I189" s="721" t="s">
        <v>878</v>
      </c>
    </row>
  </sheetData>
  <mergeCells count="6">
    <mergeCell ref="I5:Z5"/>
    <mergeCell ref="I2:I3"/>
    <mergeCell ref="J2:J3"/>
    <mergeCell ref="K2:K3"/>
    <mergeCell ref="L2:L3"/>
    <mergeCell ref="M2:BT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17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63"/>
  <sheetViews>
    <sheetView showZeros="true" workbookViewId="0">
      <pane activePane="bottomRight" state="frozen" topLeftCell="K6" xSplit="10" ySplit="5"/>
    </sheetView>
  </sheetViews>
  <sheetFormatPr baseColWidth="8" customHeight="false" defaultColWidth="8.85546864361033" defaultRowHeight="16.5" zeroHeight="false"/>
  <cols>
    <col customWidth="true" hidden="true" max="1" min="1" outlineLevel="1" style="482" width="2.71093745638684"/>
    <col customWidth="true" hidden="true" max="2" min="2" outlineLevel="1" style="482" width="2.85546864361033"/>
    <col customWidth="true" hidden="true" max="6" min="3" outlineLevel="1" style="482" width="3.14062497092456"/>
    <col customWidth="true" hidden="true" max="7" min="7" outlineLevel="1" style="481" width="3.14062497092456"/>
    <col customWidth="true" max="8" min="8" outlineLevel="0" style="388" width="3.14062497092456"/>
    <col customWidth="true" max="9" min="9" outlineLevel="0" style="16" width="59.7109362722236"/>
    <col customWidth="true" max="10" min="10" outlineLevel="0" style="16" width="20.4257811290726"/>
    <col customWidth="true" max="11" min="11" outlineLevel="0" style="1" width="24.2851559889819"/>
    <col customWidth="true" max="12" min="12" outlineLevel="0" style="1" width="22.2851556506495"/>
    <col customWidth="true" max="13" min="13" outlineLevel="0" style="1" width="13.9999996616676"/>
    <col customWidth="true" max="32" min="14" outlineLevel="0" style="1" width="14.1406254784231"/>
    <col customWidth="true" max="42" min="33" outlineLevel="0" style="1" width="9.85546881277651"/>
    <col bestFit="true" customWidth="true" max="1024" min="43" outlineLevel="0" style="1" width="8.85546864361033"/>
  </cols>
  <sheetData>
    <row ht="33.75" outlineLevel="0" r="1">
      <c r="A1" s="395" t="n"/>
      <c r="B1" s="395" t="n"/>
      <c r="C1" s="395" t="n"/>
      <c r="D1" s="395" t="n"/>
      <c r="E1" s="395" t="n"/>
      <c r="F1" s="395" t="n"/>
      <c r="G1" s="395" t="n"/>
      <c r="H1" s="395" t="n"/>
      <c r="I1" s="18" t="s">
        <v>879</v>
      </c>
      <c r="J1" s="42" t="n"/>
      <c r="K1" s="124" t="n"/>
      <c r="L1" s="19" t="n"/>
      <c r="M1" s="636" t="n"/>
      <c r="N1" s="636" t="n"/>
      <c r="O1" s="636" t="n"/>
      <c r="P1" s="636" t="n"/>
      <c r="Q1" s="636" t="n"/>
      <c r="R1" s="19" t="n"/>
      <c r="S1" s="636" t="n"/>
      <c r="T1" s="19" t="str">
        <f aca="false" ca="false" dt2D="false" dtr="false" t="normal">'Контроль'!$D$4</f>
        <v>тыс. руб.</v>
      </c>
      <c r="U1" s="636" t="n"/>
      <c r="V1" s="636" t="n"/>
      <c r="W1" s="636" t="n"/>
      <c r="X1" s="636" t="n"/>
      <c r="Y1" s="636" t="n"/>
      <c r="Z1" s="636" t="n"/>
      <c r="AA1" s="636" t="n"/>
      <c r="AB1" s="636" t="n"/>
      <c r="AC1" s="636" t="n"/>
      <c r="AD1" s="636" t="n"/>
      <c r="AE1" s="636" t="n"/>
      <c r="AF1" s="636" t="n"/>
      <c r="AG1" s="636" t="n"/>
      <c r="AH1" s="636" t="n"/>
      <c r="AI1" s="636" t="n"/>
      <c r="AJ1" s="636" t="n"/>
      <c r="AK1" s="636" t="n"/>
      <c r="AL1" s="636" t="n"/>
      <c r="AM1" s="636" t="n"/>
      <c r="AN1" s="636" t="n"/>
      <c r="AO1" s="636" t="n"/>
      <c r="AP1" s="636" t="n"/>
    </row>
    <row customHeight="true" ht="14.4499998092651" outlineLevel="0" r="2">
      <c r="I2" s="438" t="s">
        <v>390</v>
      </c>
      <c r="J2" s="378" t="s">
        <v>532</v>
      </c>
      <c r="K2" s="378" t="s">
        <v>741</v>
      </c>
      <c r="L2" s="378" t="s">
        <v>393</v>
      </c>
      <c r="M2" s="380" t="s">
        <v>394</v>
      </c>
      <c r="N2" s="381" t="s"/>
      <c r="O2" s="381" t="s"/>
      <c r="P2" s="381" t="s"/>
      <c r="Q2" s="381" t="s"/>
      <c r="R2" s="381" t="s"/>
      <c r="S2" s="381" t="s"/>
      <c r="T2" s="381" t="s"/>
      <c r="U2" s="381" t="s"/>
      <c r="V2" s="381" t="s"/>
      <c r="W2" s="381" t="s"/>
      <c r="X2" s="381" t="s"/>
      <c r="Y2" s="381" t="s"/>
      <c r="Z2" s="381" t="s"/>
      <c r="AA2" s="381" t="s"/>
      <c r="AB2" s="381" t="s"/>
      <c r="AC2" s="381" t="s"/>
      <c r="AD2" s="381" t="s"/>
      <c r="AE2" s="381" t="s"/>
      <c r="AF2" s="381" t="s"/>
      <c r="AG2" s="381" t="s"/>
      <c r="AH2" s="381" t="s"/>
      <c r="AI2" s="381" t="s"/>
      <c r="AJ2" s="381" t="s"/>
      <c r="AK2" s="381" t="s"/>
      <c r="AL2" s="381" t="s"/>
      <c r="AM2" s="381" t="s"/>
      <c r="AN2" s="381" t="s"/>
      <c r="AO2" s="381" t="s"/>
      <c r="AP2" s="381" t="s"/>
      <c r="AQ2" s="381" t="s"/>
      <c r="AR2" s="381" t="s"/>
      <c r="AS2" s="381" t="s"/>
      <c r="AT2" s="381" t="s"/>
      <c r="AU2" s="381" t="s"/>
      <c r="AV2" s="381" t="s"/>
      <c r="AW2" s="381" t="s"/>
      <c r="AX2" s="381" t="s"/>
      <c r="AY2" s="381" t="s"/>
      <c r="AZ2" s="381" t="s"/>
      <c r="BA2" s="381" t="s"/>
      <c r="BB2" s="381" t="s"/>
      <c r="BC2" s="381" t="s"/>
      <c r="BD2" s="381" t="s"/>
      <c r="BE2" s="381" t="s"/>
      <c r="BF2" s="381" t="s"/>
      <c r="BG2" s="381" t="s"/>
      <c r="BH2" s="381" t="s"/>
      <c r="BI2" s="381" t="s"/>
      <c r="BJ2" s="381" t="s"/>
      <c r="BK2" s="381" t="s"/>
      <c r="BL2" s="381" t="s"/>
      <c r="BM2" s="381" t="s"/>
      <c r="BN2" s="381" t="s"/>
      <c r="BO2" s="381" t="s"/>
      <c r="BP2" s="381" t="s"/>
      <c r="BQ2" s="381" t="s"/>
      <c r="BR2" s="381" t="s"/>
      <c r="BS2" s="381" t="s"/>
      <c r="BT2" s="382" t="s"/>
    </row>
    <row outlineLevel="0" r="3">
      <c r="B3" s="482" t="s">
        <v>397</v>
      </c>
      <c r="C3" s="482" t="s">
        <v>880</v>
      </c>
      <c r="D3" s="548" t="n"/>
      <c r="F3" s="548" t="n"/>
      <c r="G3" s="637" t="s">
        <v>399</v>
      </c>
      <c r="I3" s="439" t="s"/>
      <c r="J3" s="386" t="s"/>
      <c r="K3" s="386" t="s"/>
      <c r="L3" s="386" t="s"/>
      <c r="M3" s="380" t="str">
        <f aca="false" ca="false" dt2D="false" dtr="false" t="normal">'Периоды'!L37</f>
        <v>декабрь 1899</v>
      </c>
      <c r="N3" s="380" t="str">
        <f aca="false" ca="false" dt2D="false" dtr="false" t="normal">'Периоды'!M37</f>
        <v>январь 1900</v>
      </c>
      <c r="O3" s="380" t="str">
        <f aca="false" ca="false" dt2D="false" dtr="false" t="normal">'Периоды'!N37</f>
        <v>февраль 1900</v>
      </c>
      <c r="P3" s="380" t="str">
        <f aca="false" ca="false" dt2D="false" dtr="false" t="normal">'Периоды'!O37</f>
        <v>март 1900</v>
      </c>
      <c r="Q3" s="380" t="str">
        <f aca="false" ca="false" dt2D="false" dtr="false" t="normal">'Периоды'!P37</f>
        <v>апрель 1900</v>
      </c>
      <c r="R3" s="380" t="str">
        <f aca="false" ca="false" dt2D="false" dtr="false" t="normal">'Периоды'!Q37</f>
        <v>май 1900</v>
      </c>
      <c r="S3" s="380" t="str">
        <f aca="false" ca="false" dt2D="false" dtr="false" t="normal">'Периоды'!R37</f>
        <v>июнь 1900</v>
      </c>
      <c r="T3" s="380" t="str">
        <f aca="false" ca="false" dt2D="false" dtr="false" t="normal">'Периоды'!S37</f>
        <v>июль 1900</v>
      </c>
      <c r="U3" s="380" t="str">
        <f aca="false" ca="false" dt2D="false" dtr="false" t="normal">'Периоды'!T37</f>
        <v>август 1900</v>
      </c>
      <c r="V3" s="380" t="str">
        <f aca="false" ca="false" dt2D="false" dtr="false" t="normal">'Периоды'!U37</f>
        <v>сентябрь 1900</v>
      </c>
      <c r="W3" s="380" t="str">
        <f aca="false" ca="false" dt2D="false" dtr="false" t="normal">'Периоды'!V37</f>
        <v>октябрь 1900</v>
      </c>
      <c r="X3" s="380" t="str">
        <f aca="false" ca="false" dt2D="false" dtr="false" t="normal">'Периоды'!W37</f>
        <v>ноябрь 1900</v>
      </c>
      <c r="Y3" s="380" t="str">
        <f aca="false" ca="false" dt2D="false" dtr="false" t="normal">'Периоды'!X37</f>
        <v>1 квартал 1901</v>
      </c>
      <c r="Z3" s="380" t="str">
        <f aca="false" ca="false" dt2D="false" dtr="false" t="normal">'Периоды'!Y37</f>
        <v>2 квартал 1901</v>
      </c>
      <c r="AA3" s="380" t="str">
        <f aca="false" ca="false" dt2D="false" dtr="false" t="normal">'Периоды'!Z37</f>
        <v>3 квартал 1901</v>
      </c>
      <c r="AB3" s="380" t="str">
        <f aca="false" ca="false" dt2D="false" dtr="false" t="normal">'Периоды'!AA37</f>
        <v>4 квартал 1901</v>
      </c>
      <c r="AC3" s="380" t="n">
        <f aca="false" ca="false" dt2D="false" dtr="false" t="normal">'Периоды'!AB37</f>
        <v>1902</v>
      </c>
      <c r="AD3" s="380" t="n">
        <f aca="false" ca="false" dt2D="false" dtr="false" t="normal">'Периоды'!AC37</f>
        <v>1903</v>
      </c>
      <c r="AE3" s="380" t="n">
        <f aca="false" ca="false" dt2D="false" dtr="false" t="normal">'Периоды'!AD37</f>
        <v>1904</v>
      </c>
      <c r="AF3" s="380" t="n">
        <f aca="false" ca="false" dt2D="false" dtr="false" t="normal">'Периоды'!AE37</f>
        <v>1905</v>
      </c>
      <c r="AG3" s="380" t="n">
        <f aca="false" ca="false" dt2D="false" dtr="false" t="normal">'Периоды'!AF37</f>
        <v>1906</v>
      </c>
      <c r="AH3" s="380" t="n">
        <f aca="false" ca="false" dt2D="false" dtr="false" t="normal">'Периоды'!AG37</f>
        <v>1907</v>
      </c>
      <c r="AI3" s="380" t="n">
        <f aca="false" ca="false" dt2D="false" dtr="false" t="normal">'Периоды'!AH37</f>
        <v>1908</v>
      </c>
      <c r="AJ3" s="380" t="n">
        <f aca="false" ca="false" dt2D="false" dtr="false" t="normal">'Периоды'!AI37</f>
        <v>1909</v>
      </c>
      <c r="AK3" s="380" t="n">
        <f aca="false" ca="false" dt2D="false" dtr="false" t="normal">'Периоды'!AJ37</f>
        <v>1910</v>
      </c>
      <c r="AL3" s="380" t="n">
        <f aca="false" ca="false" dt2D="false" dtr="false" t="normal">'Периоды'!AK37</f>
        <v>1911</v>
      </c>
      <c r="AM3" s="380" t="n">
        <f aca="false" ca="false" dt2D="false" dtr="false" t="normal">'Периоды'!AL37</f>
        <v>1912</v>
      </c>
      <c r="AN3" s="380" t="n">
        <f aca="false" ca="false" dt2D="false" dtr="false" t="normal">'Периоды'!AM37</f>
        <v>1913</v>
      </c>
      <c r="AO3" s="380" t="n">
        <f aca="false" ca="false" dt2D="false" dtr="false" t="normal">'Периоды'!AN37</f>
        <v>1914</v>
      </c>
      <c r="AP3" s="380" t="n">
        <f aca="false" ca="false" dt2D="false" dtr="false" t="normal">'Периоды'!AO37</f>
        <v>1915</v>
      </c>
      <c r="AQ3" s="380" t="n">
        <f aca="false" ca="false" dt2D="false" dtr="false" t="normal">'Периоды'!AP37</f>
        <v>1916</v>
      </c>
      <c r="AR3" s="383" t="n">
        <f aca="false" ca="false" dt2D="false" dtr="false" t="normal">'Периоды'!AQ37</f>
        <v>1917</v>
      </c>
      <c r="AS3" s="383" t="n">
        <f aca="false" ca="false" dt2D="false" dtr="false" t="normal">'Периоды'!AR37</f>
        <v>1918</v>
      </c>
      <c r="AT3" s="383" t="n">
        <f aca="false" ca="false" dt2D="false" dtr="false" t="normal">'Периоды'!AS37</f>
        <v>1919</v>
      </c>
      <c r="AU3" s="383" t="n">
        <f aca="false" ca="false" dt2D="false" dtr="false" t="normal">'Периоды'!AT37</f>
        <v>1920</v>
      </c>
      <c r="AV3" s="383" t="n">
        <f aca="false" ca="false" dt2D="false" dtr="false" t="normal">'Периоды'!AU37</f>
        <v>1921</v>
      </c>
      <c r="AW3" s="383" t="n">
        <f aca="false" ca="false" dt2D="false" dtr="false" t="normal">'Периоды'!AV37</f>
        <v>1922</v>
      </c>
      <c r="AX3" s="383" t="n">
        <f aca="false" ca="false" dt2D="false" dtr="false" t="normal">'Периоды'!AW37</f>
        <v>1923</v>
      </c>
      <c r="AY3" s="383" t="n">
        <f aca="false" ca="false" dt2D="false" dtr="false" t="normal">'Периоды'!AX37</f>
        <v>1924</v>
      </c>
      <c r="AZ3" s="383" t="n">
        <f aca="false" ca="false" dt2D="false" dtr="false" t="normal">'Периоды'!AY37</f>
        <v>1925</v>
      </c>
      <c r="BA3" s="383" t="n">
        <f aca="false" ca="false" dt2D="false" dtr="false" t="normal">'Периоды'!AZ37</f>
        <v>1926</v>
      </c>
      <c r="BB3" s="383" t="n">
        <f aca="false" ca="false" dt2D="false" dtr="false" t="normal">'Периоды'!BA37</f>
        <v>1927</v>
      </c>
      <c r="BC3" s="383" t="n">
        <f aca="false" ca="false" dt2D="false" dtr="false" t="normal">'Периоды'!BB37</f>
        <v>1928</v>
      </c>
      <c r="BD3" s="383" t="n">
        <f aca="false" ca="false" dt2D="false" dtr="false" t="normal">'Периоды'!BC37</f>
        <v>1929</v>
      </c>
      <c r="BE3" s="383" t="n">
        <f aca="false" ca="false" dt2D="false" dtr="false" t="normal">'Периоды'!BD37</f>
        <v>1930</v>
      </c>
      <c r="BF3" s="383" t="n">
        <f aca="false" ca="false" dt2D="false" dtr="false" t="normal">'Периоды'!BE37</f>
        <v>1931</v>
      </c>
      <c r="BG3" s="383" t="n">
        <f aca="false" ca="false" dt2D="false" dtr="false" t="normal">'Периоды'!BF37</f>
        <v>1932</v>
      </c>
      <c r="BH3" s="383" t="n">
        <f aca="false" ca="false" dt2D="false" dtr="false" t="normal">'Периоды'!BG37</f>
        <v>1933</v>
      </c>
      <c r="BI3" s="383" t="n">
        <f aca="false" ca="false" dt2D="false" dtr="false" t="normal">'Периоды'!BH37</f>
        <v>1934</v>
      </c>
      <c r="BJ3" s="383" t="n">
        <f aca="false" ca="false" dt2D="false" dtr="false" t="normal">'Периоды'!BI37</f>
        <v>1935</v>
      </c>
      <c r="BK3" s="383" t="n">
        <f aca="false" ca="false" dt2D="false" dtr="false" t="normal">'Периоды'!BJ37</f>
        <v>1936</v>
      </c>
      <c r="BL3" s="383" t="n">
        <f aca="false" ca="false" dt2D="false" dtr="false" t="normal">'Периоды'!BK37</f>
        <v>1937</v>
      </c>
      <c r="BM3" s="383" t="n">
        <f aca="false" ca="false" dt2D="false" dtr="false" t="normal">'Периоды'!BL37</f>
        <v>1938</v>
      </c>
      <c r="BN3" s="383" t="n">
        <f aca="false" ca="false" dt2D="false" dtr="false" t="normal">'Периоды'!BM37</f>
        <v>1939</v>
      </c>
      <c r="BO3" s="383" t="n">
        <f aca="false" ca="false" dt2D="false" dtr="false" t="normal">'Периоды'!BN37</f>
        <v>1940</v>
      </c>
      <c r="BP3" s="383" t="n">
        <f aca="false" ca="false" dt2D="false" dtr="false" t="normal">'Периоды'!BO37</f>
        <v>1941</v>
      </c>
      <c r="BQ3" s="383" t="n">
        <f aca="false" ca="false" dt2D="false" dtr="false" t="normal">'Периоды'!BP37</f>
        <v>1942</v>
      </c>
      <c r="BR3" s="383" t="n">
        <f aca="false" ca="false" dt2D="false" dtr="false" t="normal">'Периоды'!BQ37</f>
        <v>1943</v>
      </c>
      <c r="BS3" s="383" t="n">
        <f aca="false" ca="false" dt2D="false" dtr="false" t="normal">'Периоды'!BR37</f>
        <v>1944</v>
      </c>
      <c r="BT3" s="383" t="n">
        <f aca="false" ca="false" dt2D="false" dtr="false" t="normal">'Периоды'!BS37</f>
        <v>1945</v>
      </c>
    </row>
    <row outlineLevel="0" r="4">
      <c r="I4" s="441" t="n"/>
      <c r="J4" s="441" t="n"/>
      <c r="L4" s="400" t="n"/>
      <c r="M4" s="722" t="n"/>
      <c r="N4" s="722" t="n"/>
      <c r="O4" s="722" t="n"/>
      <c r="P4" s="722" t="n"/>
      <c r="Q4" s="722" t="n"/>
      <c r="R4" s="722" t="n"/>
      <c r="S4" s="722" t="n"/>
      <c r="T4" s="722" t="n"/>
      <c r="U4" s="722" t="n"/>
      <c r="V4" s="722" t="n"/>
      <c r="W4" s="722" t="n"/>
      <c r="X4" s="722" t="n"/>
      <c r="Y4" s="722" t="n"/>
      <c r="Z4" s="722" t="n"/>
      <c r="AA4" s="722" t="n"/>
      <c r="AB4" s="722" t="n"/>
      <c r="AC4" s="722" t="n"/>
      <c r="AD4" s="722" t="n"/>
      <c r="AE4" s="722" t="n"/>
      <c r="AF4" s="722" t="n"/>
      <c r="AG4" s="722" t="n"/>
      <c r="AH4" s="722" t="n"/>
      <c r="AI4" s="722" t="n"/>
      <c r="AJ4" s="722" t="n"/>
      <c r="AK4" s="722" t="n"/>
      <c r="AL4" s="722" t="n"/>
      <c r="AM4" s="722" t="n"/>
      <c r="AN4" s="722" t="n"/>
      <c r="AO4" s="722" t="n"/>
      <c r="AP4" s="722" t="n"/>
      <c r="AQ4" s="722" t="n"/>
      <c r="AR4" s="722" t="n"/>
      <c r="AS4" s="722" t="n"/>
      <c r="AT4" s="722" t="n"/>
      <c r="AU4" s="722" t="n"/>
    </row>
    <row customFormat="true" ht="27" outlineLevel="0" r="5" s="361">
      <c r="A5" s="482" t="n"/>
      <c r="B5" s="482" t="n"/>
      <c r="C5" s="482" t="n"/>
      <c r="D5" s="482" t="n"/>
      <c r="E5" s="482" t="n"/>
      <c r="F5" s="482" t="n"/>
      <c r="G5" s="481" t="n"/>
      <c r="H5" s="388" t="n"/>
      <c r="I5" s="108" t="s">
        <v>881</v>
      </c>
      <c r="J5" s="109" t="s"/>
      <c r="K5" s="109" t="s"/>
      <c r="L5" s="109" t="s"/>
      <c r="M5" s="109" t="s"/>
      <c r="N5" s="109" t="s"/>
      <c r="O5" s="109" t="s"/>
      <c r="P5" s="109" t="s"/>
      <c r="Q5" s="109" t="s"/>
      <c r="R5" s="109" t="s"/>
      <c r="S5" s="109" t="s"/>
      <c r="T5" s="109" t="s"/>
      <c r="U5" s="109" t="s"/>
      <c r="V5" s="109" t="s"/>
      <c r="W5" s="109" t="s"/>
      <c r="X5" s="109" t="s"/>
      <c r="Y5" s="109" t="s"/>
      <c r="Z5" s="110" t="s"/>
      <c r="AG5" s="537" t="n"/>
    </row>
    <row customFormat="true" ht="18" outlineLevel="0" r="6" s="361">
      <c r="A6" s="482" t="n"/>
      <c r="B6" s="482" t="n"/>
      <c r="C6" s="482" t="n"/>
      <c r="D6" s="482" t="n"/>
      <c r="E6" s="482" t="n"/>
      <c r="F6" s="482" t="n"/>
      <c r="G6" s="481" t="n"/>
      <c r="H6" s="388" t="n"/>
      <c r="I6" s="445" t="n"/>
      <c r="J6" s="538" t="n"/>
      <c r="K6" s="538" t="n"/>
      <c r="L6" s="538" t="n"/>
      <c r="AG6" s="537" t="n"/>
    </row>
    <row customFormat="true" ht="17.25" outlineLevel="0" r="7" s="361">
      <c r="A7" s="482" t="n"/>
      <c r="B7" s="482" t="n"/>
      <c r="C7" s="482" t="s">
        <v>504</v>
      </c>
      <c r="D7" s="482" t="n"/>
      <c r="E7" s="482" t="n"/>
      <c r="F7" s="482" t="n"/>
      <c r="G7" s="481" t="n"/>
      <c r="H7" s="388" t="n"/>
      <c r="I7" s="409" t="s">
        <v>301</v>
      </c>
      <c r="J7" s="538" t="n"/>
      <c r="K7" s="538" t="n"/>
      <c r="L7" s="723" t="n">
        <f aca="false" ca="false" dt2D="false" dtr="false" t="normal">SUM(L9:L11)</f>
        <v>0</v>
      </c>
      <c r="M7" s="724" t="n">
        <f aca="false" ca="false" dt2D="false" dtr="false" t="normal">SUM(M9:M11)</f>
        <v>0</v>
      </c>
      <c r="N7" s="724" t="n">
        <f aca="false" ca="false" dt2D="false" dtr="false" t="normal">SUM(N9:N11)</f>
        <v>0</v>
      </c>
      <c r="O7" s="724" t="n">
        <f aca="false" ca="false" dt2D="false" dtr="false" t="normal">SUM(O9:O11)</f>
        <v>0</v>
      </c>
      <c r="P7" s="724" t="n">
        <f aca="false" ca="false" dt2D="false" dtr="false" t="normal">SUM(P9:P11)</f>
        <v>0</v>
      </c>
      <c r="Q7" s="724" t="n">
        <f aca="false" ca="false" dt2D="false" dtr="false" t="normal">SUM(Q9:Q11)</f>
        <v>0</v>
      </c>
      <c r="R7" s="724" t="n">
        <f aca="false" ca="false" dt2D="false" dtr="false" t="normal">SUM(R9:R11)</f>
        <v>0</v>
      </c>
      <c r="S7" s="724" t="n">
        <f aca="false" ca="false" dt2D="false" dtr="false" t="normal">SUM(S9:S11)</f>
        <v>0</v>
      </c>
      <c r="T7" s="724" t="n">
        <f aca="false" ca="false" dt2D="false" dtr="false" t="normal">SUM(T9:T11)</f>
        <v>0</v>
      </c>
      <c r="U7" s="724" t="n">
        <f aca="false" ca="false" dt2D="false" dtr="false" t="normal">SUM(U9:U11)</f>
        <v>0</v>
      </c>
      <c r="V7" s="724" t="n">
        <f aca="false" ca="false" dt2D="false" dtr="false" t="normal">SUM(V9:V11)</f>
        <v>0</v>
      </c>
      <c r="W7" s="724" t="n">
        <f aca="false" ca="false" dt2D="false" dtr="false" t="normal">SUM(W9:W11)</f>
        <v>0</v>
      </c>
      <c r="X7" s="724" t="n">
        <f aca="false" ca="false" dt2D="false" dtr="false" t="normal">SUM(X9:X11)</f>
        <v>0</v>
      </c>
      <c r="Y7" s="724" t="n">
        <f aca="false" ca="false" dt2D="false" dtr="false" t="normal">SUM(Y9:Y11)</f>
        <v>0</v>
      </c>
      <c r="Z7" s="724" t="n">
        <f aca="false" ca="false" dt2D="false" dtr="false" t="normal">SUM(Z9:Z11)</f>
        <v>0</v>
      </c>
      <c r="AA7" s="724" t="n">
        <f aca="false" ca="false" dt2D="false" dtr="false" t="normal">SUM(AA9:AA11)</f>
        <v>0</v>
      </c>
      <c r="AB7" s="724" t="n">
        <f aca="false" ca="false" dt2D="false" dtr="false" t="normal">SUM(AB9:AB11)</f>
        <v>0</v>
      </c>
      <c r="AC7" s="724" t="n">
        <f aca="false" ca="false" dt2D="false" dtr="false" t="normal">SUM(AC9:AC11)</f>
        <v>0</v>
      </c>
      <c r="AD7" s="724" t="n">
        <f aca="false" ca="false" dt2D="false" dtr="false" t="normal">SUM(AD9:AD11)</f>
        <v>0</v>
      </c>
      <c r="AE7" s="724" t="n">
        <f aca="false" ca="false" dt2D="false" dtr="false" t="normal">SUM(AE9:AE11)</f>
        <v>0</v>
      </c>
      <c r="AF7" s="724" t="n">
        <f aca="false" ca="false" dt2D="false" dtr="false" t="normal">SUM(AF9:AF11)</f>
        <v>0</v>
      </c>
      <c r="AG7" s="724" t="n">
        <f aca="false" ca="false" dt2D="false" dtr="false" t="normal">SUM(AG9:AG11)</f>
        <v>0</v>
      </c>
      <c r="AH7" s="724" t="n">
        <f aca="false" ca="false" dt2D="false" dtr="false" t="normal">SUM(AH9:AH11)</f>
        <v>0</v>
      </c>
      <c r="AI7" s="724" t="n">
        <f aca="false" ca="false" dt2D="false" dtr="false" t="normal">SUM(AI9:AI11)</f>
        <v>0</v>
      </c>
      <c r="AJ7" s="724" t="n">
        <f aca="false" ca="false" dt2D="false" dtr="false" t="normal">SUM(AJ9:AJ11)</f>
        <v>0</v>
      </c>
      <c r="AK7" s="724" t="n">
        <f aca="false" ca="false" dt2D="false" dtr="false" t="normal">SUM(AK9:AK11)</f>
        <v>0</v>
      </c>
      <c r="AL7" s="724" t="n">
        <f aca="false" ca="false" dt2D="false" dtr="false" t="normal">SUM(AL9:AL11)</f>
        <v>0</v>
      </c>
      <c r="AM7" s="724" t="n">
        <f aca="false" ca="false" dt2D="false" dtr="false" t="normal">SUM(AM9:AM11)</f>
        <v>0</v>
      </c>
      <c r="AN7" s="724" t="n">
        <f aca="false" ca="false" dt2D="false" dtr="false" t="normal">SUM(AN9:AN11)</f>
        <v>0</v>
      </c>
      <c r="AO7" s="724" t="n">
        <f aca="false" ca="false" dt2D="false" dtr="false" t="normal">SUM(AO9:AO11)</f>
        <v>0</v>
      </c>
      <c r="AP7" s="724" t="n">
        <f aca="false" ca="false" dt2D="false" dtr="false" t="normal">SUM(AP9:AP11)</f>
        <v>0</v>
      </c>
      <c r="AQ7" s="724" t="n">
        <f aca="false" ca="false" dt2D="false" dtr="false" t="normal">SUM(AQ9:AQ11)</f>
        <v>0</v>
      </c>
      <c r="AR7" s="724" t="n">
        <f aca="false" ca="false" dt2D="false" dtr="false" t="normal">SUM(AR9:AR11)</f>
        <v>0</v>
      </c>
      <c r="AS7" s="724" t="n">
        <f aca="false" ca="false" dt2D="false" dtr="false" t="normal">SUM(AS9:AS11)</f>
        <v>0</v>
      </c>
      <c r="AT7" s="724" t="n">
        <f aca="false" ca="false" dt2D="false" dtr="false" t="normal">SUM(AT9:AT11)</f>
        <v>0</v>
      </c>
      <c r="AU7" s="724" t="n">
        <f aca="false" ca="false" dt2D="false" dtr="false" t="normal">SUM(AU9:AU11)</f>
        <v>0</v>
      </c>
      <c r="AV7" s="724" t="n">
        <f aca="false" ca="false" dt2D="false" dtr="false" t="normal">SUM(AV9:AV11)</f>
        <v>0</v>
      </c>
      <c r="AW7" s="724" t="n">
        <f aca="false" ca="false" dt2D="false" dtr="false" t="normal">SUM(AW9:AW11)</f>
        <v>0</v>
      </c>
      <c r="AX7" s="724" t="n">
        <f aca="false" ca="false" dt2D="false" dtr="false" t="normal">SUM(AX9:AX11)</f>
        <v>0</v>
      </c>
      <c r="AY7" s="724" t="n">
        <f aca="false" ca="false" dt2D="false" dtr="false" t="normal">SUM(AY9:AY11)</f>
        <v>0</v>
      </c>
      <c r="AZ7" s="724" t="n">
        <f aca="false" ca="false" dt2D="false" dtr="false" t="normal">SUM(AZ9:AZ11)</f>
        <v>0</v>
      </c>
      <c r="BA7" s="724" t="n">
        <f aca="false" ca="false" dt2D="false" dtr="false" t="normal">SUM(BA9:BA11)</f>
        <v>0</v>
      </c>
      <c r="BB7" s="724" t="n">
        <f aca="false" ca="false" dt2D="false" dtr="false" t="normal">SUM(BB9:BB11)</f>
        <v>0</v>
      </c>
      <c r="BC7" s="724" t="n">
        <f aca="false" ca="false" dt2D="false" dtr="false" t="normal">SUM(BC9:BC11)</f>
        <v>0</v>
      </c>
      <c r="BD7" s="724" t="n">
        <f aca="false" ca="false" dt2D="false" dtr="false" t="normal">SUM(BD9:BD11)</f>
        <v>0</v>
      </c>
      <c r="BE7" s="724" t="n">
        <f aca="false" ca="false" dt2D="false" dtr="false" t="normal">SUM(BE9:BE11)</f>
        <v>0</v>
      </c>
      <c r="BF7" s="724" t="n">
        <f aca="false" ca="false" dt2D="false" dtr="false" t="normal">SUM(BF9:BF11)</f>
        <v>0</v>
      </c>
      <c r="BG7" s="724" t="n">
        <f aca="false" ca="false" dt2D="false" dtr="false" t="normal">SUM(BG9:BG11)</f>
        <v>0</v>
      </c>
      <c r="BH7" s="724" t="n">
        <f aca="false" ca="false" dt2D="false" dtr="false" t="normal">SUM(BH9:BH11)</f>
        <v>0</v>
      </c>
      <c r="BI7" s="724" t="n">
        <f aca="false" ca="false" dt2D="false" dtr="false" t="normal">SUM(BI9:BI11)</f>
        <v>0</v>
      </c>
      <c r="BJ7" s="724" t="n">
        <f aca="false" ca="false" dt2D="false" dtr="false" t="normal">SUM(BJ9:BJ11)</f>
        <v>0</v>
      </c>
      <c r="BK7" s="724" t="n">
        <f aca="false" ca="false" dt2D="false" dtr="false" t="normal">SUM(BK9:BK11)</f>
        <v>0</v>
      </c>
      <c r="BL7" s="724" t="n">
        <f aca="false" ca="false" dt2D="false" dtr="false" t="normal">SUM(BL9:BL11)</f>
        <v>0</v>
      </c>
      <c r="BM7" s="724" t="n">
        <f aca="false" ca="false" dt2D="false" dtr="false" t="normal">SUM(BM9:BM11)</f>
        <v>0</v>
      </c>
      <c r="BN7" s="724" t="n">
        <f aca="false" ca="false" dt2D="false" dtr="false" t="normal">SUM(BN9:BN11)</f>
        <v>0</v>
      </c>
      <c r="BO7" s="724" t="n">
        <f aca="false" ca="false" dt2D="false" dtr="false" t="normal">SUM(BO9:BO11)</f>
        <v>0</v>
      </c>
      <c r="BP7" s="724" t="n">
        <f aca="false" ca="false" dt2D="false" dtr="false" t="normal">SUM(BP9:BP11)</f>
        <v>0</v>
      </c>
      <c r="BQ7" s="724" t="n">
        <f aca="false" ca="false" dt2D="false" dtr="false" t="normal">SUM(BQ9:BQ11)</f>
        <v>0</v>
      </c>
      <c r="BR7" s="724" t="n">
        <f aca="false" ca="false" dt2D="false" dtr="false" t="normal">SUM(BR9:BR11)</f>
        <v>0</v>
      </c>
      <c r="BS7" s="724" t="n">
        <f aca="false" ca="false" dt2D="false" dtr="false" t="normal">SUM(BS9:BS11)</f>
        <v>0</v>
      </c>
      <c r="BT7" s="724" t="n">
        <f aca="false" ca="false" dt2D="false" dtr="false" t="normal">SUM(BT9:BT11)</f>
        <v>0</v>
      </c>
    </row>
    <row customFormat="true" hidden="true" ht="16.5" outlineLevel="1" r="8" s="100">
      <c r="A8" s="482" t="n"/>
      <c r="B8" s="482" t="n"/>
      <c r="C8" s="482" t="str">
        <f aca="false" ca="false" dt2D="false" dtr="false" t="normal">C7</f>
        <v>Федеральный</v>
      </c>
      <c r="D8" s="482" t="n"/>
      <c r="E8" s="482" t="n"/>
      <c r="F8" s="482" t="n"/>
      <c r="G8" s="481" t="n"/>
      <c r="H8" s="388" t="n"/>
      <c r="I8" s="201" t="s">
        <v>744</v>
      </c>
      <c r="J8" s="525" t="n"/>
      <c r="K8" s="525" t="n"/>
      <c r="L8" s="691" t="n"/>
      <c r="M8" s="692" t="n"/>
      <c r="N8" s="692" t="n"/>
      <c r="O8" s="692" t="n"/>
      <c r="P8" s="692" t="n"/>
      <c r="Q8" s="692" t="n"/>
      <c r="R8" s="692" t="n"/>
      <c r="S8" s="692" t="n"/>
      <c r="T8" s="692" t="n"/>
      <c r="U8" s="692" t="n"/>
      <c r="V8" s="692" t="n"/>
      <c r="W8" s="692" t="n"/>
      <c r="X8" s="692" t="n"/>
      <c r="Y8" s="692" t="n"/>
      <c r="Z8" s="692" t="n"/>
      <c r="AA8" s="692" t="n"/>
      <c r="AB8" s="692" t="n"/>
      <c r="AC8" s="692" t="n"/>
      <c r="AD8" s="692" t="n"/>
      <c r="AE8" s="692" t="n"/>
      <c r="AF8" s="692" t="n"/>
      <c r="AG8" s="692" t="n"/>
      <c r="AH8" s="692" t="n"/>
      <c r="AI8" s="692" t="n"/>
      <c r="AJ8" s="692" t="n"/>
      <c r="AK8" s="692" t="n"/>
      <c r="AL8" s="692" t="n"/>
      <c r="AM8" s="692" t="n"/>
      <c r="AN8" s="692" t="n"/>
      <c r="AO8" s="692" t="n"/>
      <c r="AP8" s="692" t="n"/>
      <c r="AQ8" s="692" t="n"/>
      <c r="AR8" s="692" t="n"/>
      <c r="AS8" s="692" t="n"/>
      <c r="AT8" s="692" t="n"/>
      <c r="AU8" s="692" t="n"/>
      <c r="AV8" s="692" t="n"/>
      <c r="AW8" s="692" t="n"/>
      <c r="AX8" s="692" t="n"/>
      <c r="AY8" s="692" t="n"/>
      <c r="AZ8" s="692" t="n"/>
      <c r="BA8" s="692" t="n"/>
      <c r="BB8" s="692" t="n"/>
      <c r="BC8" s="692" t="n"/>
      <c r="BD8" s="692" t="n"/>
      <c r="BE8" s="692" t="n"/>
      <c r="BF8" s="692" t="n"/>
      <c r="BG8" s="692" t="n"/>
      <c r="BH8" s="692" t="n"/>
      <c r="BI8" s="692" t="n"/>
      <c r="BJ8" s="692" t="n"/>
      <c r="BK8" s="692" t="n"/>
      <c r="BL8" s="692" t="n"/>
      <c r="BM8" s="692" t="n"/>
      <c r="BN8" s="692" t="n"/>
      <c r="BO8" s="692" t="n"/>
      <c r="BP8" s="692" t="n"/>
      <c r="BQ8" s="692" t="n"/>
      <c r="BR8" s="692" t="n"/>
      <c r="BS8" s="692" t="n"/>
      <c r="BT8" s="692" t="n"/>
    </row>
    <row customFormat="true" hidden="true" ht="16.5" outlineLevel="1" r="9" s="100">
      <c r="A9" s="482" t="n"/>
      <c r="B9" s="482" t="n"/>
      <c r="C9" s="482" t="str">
        <f aca="false" ca="false" dt2D="false" dtr="false" t="normal">C8</f>
        <v>Федеральный</v>
      </c>
      <c r="D9" s="482" t="n"/>
      <c r="E9" s="482" t="n"/>
      <c r="F9" s="482" t="n"/>
      <c r="G9" s="481" t="n"/>
      <c r="H9" s="388" t="n"/>
      <c r="I9" s="647" t="s">
        <v>579</v>
      </c>
      <c r="J9" s="525" t="n"/>
      <c r="K9" s="525" t="n"/>
      <c r="L9" s="723" t="n">
        <f aca="false" ca="false" dt2D="false" dtr="false" t="normal">SUM(M9:BT9)</f>
        <v>0</v>
      </c>
      <c r="M9" s="725" t="n">
        <f aca="false" ca="false" dt2D="false" dtr="false" t="normal">SUMIFS(M:M, $C:$C, $C9, $G:$G, $I9, $B:$B, "доп.выручка")</f>
        <v>0</v>
      </c>
      <c r="N9" s="725" t="n">
        <f aca="false" ca="false" dt2D="false" dtr="false" t="normal">SUMIFS(N:N, $C:$C, $C9, $G:$G, $I9, $B:$B, "доп.выручка")</f>
        <v>0</v>
      </c>
      <c r="O9" s="725" t="n">
        <f aca="false" ca="false" dt2D="false" dtr="false" t="normal">SUMIFS(O:O, $C:$C, $C9, $G:$G, $I9, $B:$B, "доп.выручка")</f>
        <v>0</v>
      </c>
      <c r="P9" s="725" t="n">
        <f aca="false" ca="false" dt2D="false" dtr="false" t="normal">SUMIFS(P:P, $C:$C, $C9, $G:$G, $I9, $B:$B, "доп.выручка")</f>
        <v>0</v>
      </c>
      <c r="Q9" s="725" t="n">
        <f aca="false" ca="false" dt2D="false" dtr="false" t="normal">SUMIFS(Q:Q, $C:$C, $C9, $G:$G, $I9, $B:$B, "доп.выручка")</f>
        <v>0</v>
      </c>
      <c r="R9" s="725" t="n">
        <f aca="false" ca="false" dt2D="false" dtr="false" t="normal">SUMIFS(R:R, $C:$C, $C9, $G:$G, $I9, $B:$B, "доп.выручка")</f>
        <v>0</v>
      </c>
      <c r="S9" s="725" t="n">
        <f aca="false" ca="false" dt2D="false" dtr="false" t="normal">SUMIFS(S:S, $C:$C, $C9, $G:$G, $I9, $B:$B, "доп.выручка")</f>
        <v>0</v>
      </c>
      <c r="T9" s="725" t="n">
        <f aca="false" ca="false" dt2D="false" dtr="false" t="normal">SUMIFS(T:T, $C:$C, $C9, $G:$G, $I9, $B:$B, "доп.выручка")</f>
        <v>0</v>
      </c>
      <c r="U9" s="725" t="n">
        <f aca="false" ca="false" dt2D="false" dtr="false" t="normal">SUMIFS(U:U, $C:$C, $C9, $G:$G, $I9, $B:$B, "доп.выручка")</f>
        <v>0</v>
      </c>
      <c r="V9" s="725" t="n">
        <f aca="false" ca="false" dt2D="false" dtr="false" t="normal">SUMIFS(V:V, $C:$C, $C9, $G:$G, $I9, $B:$B, "доп.выручка")</f>
        <v>0</v>
      </c>
      <c r="W9" s="725" t="n">
        <f aca="false" ca="false" dt2D="false" dtr="false" t="normal">SUMIFS(W:W, $C:$C, $C9, $G:$G, $I9, $B:$B, "доп.выручка")</f>
        <v>0</v>
      </c>
      <c r="X9" s="725" t="n">
        <f aca="false" ca="false" dt2D="false" dtr="false" t="normal">SUMIFS(X:X, $C:$C, $C9, $G:$G, $I9, $B:$B, "доп.выручка")</f>
        <v>0</v>
      </c>
      <c r="Y9" s="725" t="n">
        <f aca="false" ca="false" dt2D="false" dtr="false" t="normal">SUMIFS(Y:Y, $C:$C, $C9, $G:$G, $I9, $B:$B, "доп.выручка")</f>
        <v>0</v>
      </c>
      <c r="Z9" s="725" t="n">
        <f aca="false" ca="false" dt2D="false" dtr="false" t="normal">SUMIFS(Z:Z, $C:$C, $C9, $G:$G, $I9, $B:$B, "доп.выручка")</f>
        <v>0</v>
      </c>
      <c r="AA9" s="725" t="n">
        <f aca="false" ca="false" dt2D="false" dtr="false" t="normal">SUMIFS(AA:AA, $C:$C, $C9, $G:$G, $I9, $B:$B, "доп.выручка")</f>
        <v>0</v>
      </c>
      <c r="AB9" s="725" t="n">
        <f aca="false" ca="false" dt2D="false" dtr="false" t="normal">SUMIFS(AB:AB, $C:$C, $C9, $G:$G, $I9, $B:$B, "доп.выручка")</f>
        <v>0</v>
      </c>
      <c r="AC9" s="725" t="n">
        <f aca="false" ca="false" dt2D="false" dtr="false" t="normal">SUMIFS(AC:AC, $C:$C, $C9, $G:$G, $I9, $B:$B, "доп.выручка")</f>
        <v>0</v>
      </c>
      <c r="AD9" s="725" t="n">
        <f aca="false" ca="false" dt2D="false" dtr="false" t="normal">SUMIFS(AD:AD, $C:$C, $C9, $G:$G, $I9, $B:$B, "доп.выручка")</f>
        <v>0</v>
      </c>
      <c r="AE9" s="725" t="n">
        <f aca="false" ca="false" dt2D="false" dtr="false" t="normal">SUMIFS(AE:AE, $C:$C, $C9, $G:$G, $I9, $B:$B, "доп.выручка")</f>
        <v>0</v>
      </c>
      <c r="AF9" s="725" t="n">
        <f aca="false" ca="false" dt2D="false" dtr="false" t="normal">SUMIFS(AF:AF, $C:$C, $C9, $G:$G, $I9, $B:$B, "доп.выручка")</f>
        <v>0</v>
      </c>
      <c r="AG9" s="725" t="n">
        <f aca="false" ca="false" dt2D="false" dtr="false" t="normal">SUMIFS(AG:AG, $C:$C, $C9, $G:$G, $I9, $B:$B, "доп.выручка")</f>
        <v>0</v>
      </c>
      <c r="AH9" s="725" t="n">
        <f aca="false" ca="false" dt2D="false" dtr="false" t="normal">SUMIFS(AH:AH, $C:$C, $C9, $G:$G, $I9, $B:$B, "доп.выручка")</f>
        <v>0</v>
      </c>
      <c r="AI9" s="725" t="n">
        <f aca="false" ca="false" dt2D="false" dtr="false" t="normal">SUMIFS(AI:AI, $C:$C, $C9, $G:$G, $I9, $B:$B, "доп.выручка")</f>
        <v>0</v>
      </c>
      <c r="AJ9" s="725" t="n">
        <f aca="false" ca="false" dt2D="false" dtr="false" t="normal">SUMIFS(AJ:AJ, $C:$C, $C9, $G:$G, $I9, $B:$B, "доп.выручка")</f>
        <v>0</v>
      </c>
      <c r="AK9" s="725" t="n">
        <f aca="false" ca="false" dt2D="false" dtr="false" t="normal">SUMIFS(AK:AK, $C:$C, $C9, $G:$G, $I9, $B:$B, "доп.выручка")</f>
        <v>0</v>
      </c>
      <c r="AL9" s="725" t="n">
        <f aca="false" ca="false" dt2D="false" dtr="false" t="normal">SUMIFS(AL:AL, $C:$C, $C9, $G:$G, $I9, $B:$B, "доп.выручка")</f>
        <v>0</v>
      </c>
      <c r="AM9" s="725" t="n">
        <f aca="false" ca="false" dt2D="false" dtr="false" t="normal">SUMIFS(AM:AM, $C:$C, $C9, $G:$G, $I9, $B:$B, "доп.выручка")</f>
        <v>0</v>
      </c>
      <c r="AN9" s="725" t="n">
        <f aca="false" ca="false" dt2D="false" dtr="false" t="normal">SUMIFS(AN:AN, $C:$C, $C9, $G:$G, $I9, $B:$B, "доп.выручка")</f>
        <v>0</v>
      </c>
      <c r="AO9" s="725" t="n">
        <f aca="false" ca="false" dt2D="false" dtr="false" t="normal">SUMIFS(AO:AO, $C:$C, $C9, $G:$G, $I9, $B:$B, "доп.выручка")</f>
        <v>0</v>
      </c>
      <c r="AP9" s="725" t="n">
        <f aca="false" ca="false" dt2D="false" dtr="false" t="normal">SUMIFS(AP:AP, $C:$C, $C9, $G:$G, $I9, $B:$B, "доп.выручка")</f>
        <v>0</v>
      </c>
      <c r="AQ9" s="725" t="n">
        <f aca="false" ca="false" dt2D="false" dtr="false" t="normal">SUMIFS(AQ:AQ, $C:$C, $C9, $G:$G, $I9, $B:$B, "доп.выручка")</f>
        <v>0</v>
      </c>
      <c r="AR9" s="725" t="n">
        <f aca="false" ca="false" dt2D="false" dtr="false" t="normal">SUMIFS(AR:AR, $C:$C, $C9, $G:$G, $I9, $B:$B, "доп.выручка")</f>
        <v>0</v>
      </c>
      <c r="AS9" s="725" t="n">
        <f aca="false" ca="false" dt2D="false" dtr="false" t="normal">SUMIFS(AS:AS, $C:$C, $C9, $G:$G, $I9, $B:$B, "доп.выручка")</f>
        <v>0</v>
      </c>
      <c r="AT9" s="725" t="n">
        <f aca="false" ca="false" dt2D="false" dtr="false" t="normal">SUMIFS(AT:AT, $C:$C, $C9, $G:$G, $I9, $B:$B, "доп.выручка")</f>
        <v>0</v>
      </c>
      <c r="AU9" s="725" t="n">
        <f aca="false" ca="false" dt2D="false" dtr="false" t="normal">SUMIFS(AU:AU, $C:$C, $C9, $G:$G, $I9, $B:$B, "доп.выручка")</f>
        <v>0</v>
      </c>
      <c r="AV9" s="725" t="n">
        <f aca="false" ca="false" dt2D="false" dtr="false" t="normal">SUMIFS(AV:AV, $C:$C, $C9, $G:$G, $I9, $B:$B, "доп.выручка")</f>
        <v>0</v>
      </c>
      <c r="AW9" s="725" t="n">
        <f aca="false" ca="false" dt2D="false" dtr="false" t="normal">SUMIFS(AW:AW, $C:$C, $C9, $G:$G, $I9, $B:$B, "доп.выручка")</f>
        <v>0</v>
      </c>
      <c r="AX9" s="725" t="n">
        <f aca="false" ca="false" dt2D="false" dtr="false" t="normal">SUMIFS(AX:AX, $C:$C, $C9, $G:$G, $I9, $B:$B, "доп.выручка")</f>
        <v>0</v>
      </c>
      <c r="AY9" s="725" t="n">
        <f aca="false" ca="false" dt2D="false" dtr="false" t="normal">SUMIFS(AY:AY, $C:$C, $C9, $G:$G, $I9, $B:$B, "доп.выручка")</f>
        <v>0</v>
      </c>
      <c r="AZ9" s="725" t="n">
        <f aca="false" ca="false" dt2D="false" dtr="false" t="normal">SUMIFS(AZ:AZ, $C:$C, $C9, $G:$G, $I9, $B:$B, "доп.выручка")</f>
        <v>0</v>
      </c>
      <c r="BA9" s="725" t="n">
        <f aca="false" ca="false" dt2D="false" dtr="false" t="normal">SUMIFS(BA:BA, $C:$C, $C9, $G:$G, $I9, $B:$B, "доп.выручка")</f>
        <v>0</v>
      </c>
      <c r="BB9" s="725" t="n">
        <f aca="false" ca="false" dt2D="false" dtr="false" t="normal">SUMIFS(BB:BB, $C:$C, $C9, $G:$G, $I9, $B:$B, "доп.выручка")</f>
        <v>0</v>
      </c>
      <c r="BC9" s="725" t="n">
        <f aca="false" ca="false" dt2D="false" dtr="false" t="normal">SUMIFS(BC:BC, $C:$C, $C9, $G:$G, $I9, $B:$B, "доп.выручка")</f>
        <v>0</v>
      </c>
      <c r="BD9" s="725" t="n">
        <f aca="false" ca="false" dt2D="false" dtr="false" t="normal">SUMIFS(BD:BD, $C:$C, $C9, $G:$G, $I9, $B:$B, "доп.выручка")</f>
        <v>0</v>
      </c>
      <c r="BE9" s="725" t="n">
        <f aca="false" ca="false" dt2D="false" dtr="false" t="normal">SUMIFS(BE:BE, $C:$C, $C9, $G:$G, $I9, $B:$B, "доп.выручка")</f>
        <v>0</v>
      </c>
      <c r="BF9" s="725" t="n">
        <f aca="false" ca="false" dt2D="false" dtr="false" t="normal">SUMIFS(BF:BF, $C:$C, $C9, $G:$G, $I9, $B:$B, "доп.выручка")</f>
        <v>0</v>
      </c>
      <c r="BG9" s="725" t="n">
        <f aca="false" ca="false" dt2D="false" dtr="false" t="normal">SUMIFS(BG:BG, $C:$C, $C9, $G:$G, $I9, $B:$B, "доп.выручка")</f>
        <v>0</v>
      </c>
      <c r="BH9" s="725" t="n">
        <f aca="false" ca="false" dt2D="false" dtr="false" t="normal">SUMIFS(BH:BH, $C:$C, $C9, $G:$G, $I9, $B:$B, "доп.выручка")</f>
        <v>0</v>
      </c>
      <c r="BI9" s="725" t="n">
        <f aca="false" ca="false" dt2D="false" dtr="false" t="normal">SUMIFS(BI:BI, $C:$C, $C9, $G:$G, $I9, $B:$B, "доп.выручка")</f>
        <v>0</v>
      </c>
      <c r="BJ9" s="725" t="n">
        <f aca="false" ca="false" dt2D="false" dtr="false" t="normal">SUMIFS(BJ:BJ, $C:$C, $C9, $G:$G, $I9, $B:$B, "доп.выручка")</f>
        <v>0</v>
      </c>
      <c r="BK9" s="725" t="n">
        <f aca="false" ca="false" dt2D="false" dtr="false" t="normal">SUMIFS(BK:BK, $C:$C, $C9, $G:$G, $I9, $B:$B, "доп.выручка")</f>
        <v>0</v>
      </c>
      <c r="BL9" s="725" t="n">
        <f aca="false" ca="false" dt2D="false" dtr="false" t="normal">SUMIFS(BL:BL, $C:$C, $C9, $G:$G, $I9, $B:$B, "доп.выручка")</f>
        <v>0</v>
      </c>
      <c r="BM9" s="725" t="n">
        <f aca="false" ca="false" dt2D="false" dtr="false" t="normal">SUMIFS(BM:BM, $C:$C, $C9, $G:$G, $I9, $B:$B, "доп.выручка")</f>
        <v>0</v>
      </c>
      <c r="BN9" s="725" t="n">
        <f aca="false" ca="false" dt2D="false" dtr="false" t="normal">SUMIFS(BN:BN, $C:$C, $C9, $G:$G, $I9, $B:$B, "доп.выручка")</f>
        <v>0</v>
      </c>
      <c r="BO9" s="725" t="n">
        <f aca="false" ca="false" dt2D="false" dtr="false" t="normal">SUMIFS(BO:BO, $C:$C, $C9, $G:$G, $I9, $B:$B, "доп.выручка")</f>
        <v>0</v>
      </c>
      <c r="BP9" s="725" t="n">
        <f aca="false" ca="false" dt2D="false" dtr="false" t="normal">SUMIFS(BP:BP, $C:$C, $C9, $G:$G, $I9, $B:$B, "доп.выручка")</f>
        <v>0</v>
      </c>
      <c r="BQ9" s="725" t="n">
        <f aca="false" ca="false" dt2D="false" dtr="false" t="normal">SUMIFS(BQ:BQ, $C:$C, $C9, $G:$G, $I9, $B:$B, "доп.выручка")</f>
        <v>0</v>
      </c>
      <c r="BR9" s="725" t="n">
        <f aca="false" ca="false" dt2D="false" dtr="false" t="normal">SUMIFS(BR:BR, $C:$C, $C9, $G:$G, $I9, $B:$B, "доп.выручка")</f>
        <v>0</v>
      </c>
      <c r="BS9" s="725" t="n">
        <f aca="false" ca="false" dt2D="false" dtr="false" t="normal">SUMIFS(BS:BS, $C:$C, $C9, $G:$G, $I9, $B:$B, "доп.выручка")</f>
        <v>0</v>
      </c>
      <c r="BT9" s="725" t="n">
        <f aca="false" ca="false" dt2D="false" dtr="false" t="normal">SUMIFS(BT:BT, $C:$C, $C9, $G:$G, $I9, $B:$B, "доп.выручка")</f>
        <v>0</v>
      </c>
    </row>
    <row customFormat="true" hidden="true" ht="16.5" outlineLevel="1" r="10" s="100">
      <c r="A10" s="482" t="n"/>
      <c r="B10" s="482" t="n"/>
      <c r="C10" s="482" t="str">
        <f aca="false" ca="false" dt2D="false" dtr="false" t="normal">C9</f>
        <v>Федеральный</v>
      </c>
      <c r="D10" s="482" t="n"/>
      <c r="E10" s="482" t="n"/>
      <c r="F10" s="482" t="n"/>
      <c r="G10" s="481" t="n"/>
      <c r="H10" s="388" t="n"/>
      <c r="I10" s="647" t="s">
        <v>580</v>
      </c>
      <c r="J10" s="525" t="n"/>
      <c r="K10" s="525" t="n"/>
      <c r="L10" s="723" t="n">
        <f aca="false" ca="false" dt2D="false" dtr="false" t="normal">SUM(M10:BT10)</f>
        <v>0</v>
      </c>
      <c r="M10" s="725" t="n">
        <f aca="false" ca="false" dt2D="false" dtr="false" t="normal">SUMIFS(M:M, $C:$C, $C10, $G:$G, $I10, $B:$B, "доп.выручка")</f>
        <v>0</v>
      </c>
      <c r="N10" s="725" t="n">
        <f aca="false" ca="false" dt2D="false" dtr="false" t="normal">SUMIFS(N:N, $C:$C, $C10, $G:$G, $I10, $B:$B, "доп.выручка")</f>
        <v>0</v>
      </c>
      <c r="O10" s="725" t="n">
        <f aca="false" ca="false" dt2D="false" dtr="false" t="normal">SUMIFS(O:O, $C:$C, $C10, $G:$G, $I10, $B:$B, "доп.выручка")</f>
        <v>0</v>
      </c>
      <c r="P10" s="725" t="n">
        <f aca="false" ca="false" dt2D="false" dtr="false" t="normal">SUMIFS(P:P, $C:$C, $C10, $G:$G, $I10, $B:$B, "доп.выручка")</f>
        <v>0</v>
      </c>
      <c r="Q10" s="725" t="n">
        <f aca="false" ca="false" dt2D="false" dtr="false" t="normal">SUMIFS(Q:Q, $C:$C, $C10, $G:$G, $I10, $B:$B, "доп.выручка")</f>
        <v>0</v>
      </c>
      <c r="R10" s="725" t="n">
        <f aca="false" ca="false" dt2D="false" dtr="false" t="normal">SUMIFS(R:R, $C:$C, $C10, $G:$G, $I10, $B:$B, "доп.выручка")</f>
        <v>0</v>
      </c>
      <c r="S10" s="725" t="n">
        <f aca="false" ca="false" dt2D="false" dtr="false" t="normal">SUMIFS(S:S, $C:$C, $C10, $G:$G, $I10, $B:$B, "доп.выручка")</f>
        <v>0</v>
      </c>
      <c r="T10" s="725" t="n">
        <f aca="false" ca="false" dt2D="false" dtr="false" t="normal">SUMIFS(T:T, $C:$C, $C10, $G:$G, $I10, $B:$B, "доп.выручка")</f>
        <v>0</v>
      </c>
      <c r="U10" s="725" t="n">
        <f aca="false" ca="false" dt2D="false" dtr="false" t="normal">SUMIFS(U:U, $C:$C, $C10, $G:$G, $I10, $B:$B, "доп.выручка")</f>
        <v>0</v>
      </c>
      <c r="V10" s="725" t="n">
        <f aca="false" ca="false" dt2D="false" dtr="false" t="normal">SUMIFS(V:V, $C:$C, $C10, $G:$G, $I10, $B:$B, "доп.выручка")</f>
        <v>0</v>
      </c>
      <c r="W10" s="725" t="n">
        <f aca="false" ca="false" dt2D="false" dtr="false" t="normal">SUMIFS(W:W, $C:$C, $C10, $G:$G, $I10, $B:$B, "доп.выручка")</f>
        <v>0</v>
      </c>
      <c r="X10" s="725" t="n">
        <f aca="false" ca="false" dt2D="false" dtr="false" t="normal">SUMIFS(X:X, $C:$C, $C10, $G:$G, $I10, $B:$B, "доп.выручка")</f>
        <v>0</v>
      </c>
      <c r="Y10" s="725" t="n">
        <f aca="false" ca="false" dt2D="false" dtr="false" t="normal">SUMIFS(Y:Y, $C:$C, $C10, $G:$G, $I10, $B:$B, "доп.выручка")</f>
        <v>0</v>
      </c>
      <c r="Z10" s="725" t="n">
        <f aca="false" ca="false" dt2D="false" dtr="false" t="normal">SUMIFS(Z:Z, $C:$C, $C10, $G:$G, $I10, $B:$B, "доп.выручка")</f>
        <v>0</v>
      </c>
      <c r="AA10" s="725" t="n">
        <f aca="false" ca="false" dt2D="false" dtr="false" t="normal">SUMIFS(AA:AA, $C:$C, $C10, $G:$G, $I10, $B:$B, "доп.выручка")</f>
        <v>0</v>
      </c>
      <c r="AB10" s="725" t="n">
        <f aca="false" ca="false" dt2D="false" dtr="false" t="normal">SUMIFS(AB:AB, $C:$C, $C10, $G:$G, $I10, $B:$B, "доп.выручка")</f>
        <v>0</v>
      </c>
      <c r="AC10" s="725" t="n">
        <f aca="false" ca="false" dt2D="false" dtr="false" t="normal">SUMIFS(AC:AC, $C:$C, $C10, $G:$G, $I10, $B:$B, "доп.выручка")</f>
        <v>0</v>
      </c>
      <c r="AD10" s="725" t="n">
        <f aca="false" ca="false" dt2D="false" dtr="false" t="normal">SUMIFS(AD:AD, $C:$C, $C10, $G:$G, $I10, $B:$B, "доп.выручка")</f>
        <v>0</v>
      </c>
      <c r="AE10" s="725" t="n">
        <f aca="false" ca="false" dt2D="false" dtr="false" t="normal">SUMIFS(AE:AE, $C:$C, $C10, $G:$G, $I10, $B:$B, "доп.выручка")</f>
        <v>0</v>
      </c>
      <c r="AF10" s="725" t="n">
        <f aca="false" ca="false" dt2D="false" dtr="false" t="normal">SUMIFS(AF:AF, $C:$C, $C10, $G:$G, $I10, $B:$B, "доп.выручка")</f>
        <v>0</v>
      </c>
      <c r="AG10" s="725" t="n">
        <f aca="false" ca="false" dt2D="false" dtr="false" t="normal">SUMIFS(AG:AG, $C:$C, $C10, $G:$G, $I10, $B:$B, "доп.выручка")</f>
        <v>0</v>
      </c>
      <c r="AH10" s="725" t="n">
        <f aca="false" ca="false" dt2D="false" dtr="false" t="normal">SUMIFS(AH:AH, $C:$C, $C10, $G:$G, $I10, $B:$B, "доп.выручка")</f>
        <v>0</v>
      </c>
      <c r="AI10" s="725" t="n">
        <f aca="false" ca="false" dt2D="false" dtr="false" t="normal">SUMIFS(AI:AI, $C:$C, $C10, $G:$G, $I10, $B:$B, "доп.выручка")</f>
        <v>0</v>
      </c>
      <c r="AJ10" s="725" t="n">
        <f aca="false" ca="false" dt2D="false" dtr="false" t="normal">SUMIFS(AJ:AJ, $C:$C, $C10, $G:$G, $I10, $B:$B, "доп.выручка")</f>
        <v>0</v>
      </c>
      <c r="AK10" s="725" t="n">
        <f aca="false" ca="false" dt2D="false" dtr="false" t="normal">SUMIFS(AK:AK, $C:$C, $C10, $G:$G, $I10, $B:$B, "доп.выручка")</f>
        <v>0</v>
      </c>
      <c r="AL10" s="725" t="n">
        <f aca="false" ca="false" dt2D="false" dtr="false" t="normal">SUMIFS(AL:AL, $C:$C, $C10, $G:$G, $I10, $B:$B, "доп.выручка")</f>
        <v>0</v>
      </c>
      <c r="AM10" s="725" t="n">
        <f aca="false" ca="false" dt2D="false" dtr="false" t="normal">SUMIFS(AM:AM, $C:$C, $C10, $G:$G, $I10, $B:$B, "доп.выручка")</f>
        <v>0</v>
      </c>
      <c r="AN10" s="725" t="n">
        <f aca="false" ca="false" dt2D="false" dtr="false" t="normal">SUMIFS(AN:AN, $C:$C, $C10, $G:$G, $I10, $B:$B, "доп.выручка")</f>
        <v>0</v>
      </c>
      <c r="AO10" s="725" t="n">
        <f aca="false" ca="false" dt2D="false" dtr="false" t="normal">SUMIFS(AO:AO, $C:$C, $C10, $G:$G, $I10, $B:$B, "доп.выручка")</f>
        <v>0</v>
      </c>
      <c r="AP10" s="725" t="n">
        <f aca="false" ca="false" dt2D="false" dtr="false" t="normal">SUMIFS(AP:AP, $C:$C, $C10, $G:$G, $I10, $B:$B, "доп.выручка")</f>
        <v>0</v>
      </c>
      <c r="AQ10" s="725" t="n">
        <f aca="false" ca="false" dt2D="false" dtr="false" t="normal">SUMIFS(AQ:AQ, $C:$C, $C10, $G:$G, $I10, $B:$B, "доп.выручка")</f>
        <v>0</v>
      </c>
      <c r="AR10" s="725" t="n">
        <f aca="false" ca="false" dt2D="false" dtr="false" t="normal">SUMIFS(AR:AR, $C:$C, $C10, $G:$G, $I10, $B:$B, "доп.выручка")</f>
        <v>0</v>
      </c>
      <c r="AS10" s="725" t="n">
        <f aca="false" ca="false" dt2D="false" dtr="false" t="normal">SUMIFS(AS:AS, $C:$C, $C10, $G:$G, $I10, $B:$B, "доп.выручка")</f>
        <v>0</v>
      </c>
      <c r="AT10" s="725" t="n">
        <f aca="false" ca="false" dt2D="false" dtr="false" t="normal">SUMIFS(AT:AT, $C:$C, $C10, $G:$G, $I10, $B:$B, "доп.выручка")</f>
        <v>0</v>
      </c>
      <c r="AU10" s="725" t="n">
        <f aca="false" ca="false" dt2D="false" dtr="false" t="normal">SUMIFS(AU:AU, $C:$C, $C10, $G:$G, $I10, $B:$B, "доп.выручка")</f>
        <v>0</v>
      </c>
      <c r="AV10" s="725" t="n">
        <f aca="false" ca="false" dt2D="false" dtr="false" t="normal">SUMIFS(AV:AV, $C:$C, $C10, $G:$G, $I10, $B:$B, "доп.выручка")</f>
        <v>0</v>
      </c>
      <c r="AW10" s="725" t="n">
        <f aca="false" ca="false" dt2D="false" dtr="false" t="normal">SUMIFS(AW:AW, $C:$C, $C10, $G:$G, $I10, $B:$B, "доп.выручка")</f>
        <v>0</v>
      </c>
      <c r="AX10" s="725" t="n">
        <f aca="false" ca="false" dt2D="false" dtr="false" t="normal">SUMIFS(AX:AX, $C:$C, $C10, $G:$G, $I10, $B:$B, "доп.выручка")</f>
        <v>0</v>
      </c>
      <c r="AY10" s="725" t="n">
        <f aca="false" ca="false" dt2D="false" dtr="false" t="normal">SUMIFS(AY:AY, $C:$C, $C10, $G:$G, $I10, $B:$B, "доп.выручка")</f>
        <v>0</v>
      </c>
      <c r="AZ10" s="725" t="n">
        <f aca="false" ca="false" dt2D="false" dtr="false" t="normal">SUMIFS(AZ:AZ, $C:$C, $C10, $G:$G, $I10, $B:$B, "доп.выручка")</f>
        <v>0</v>
      </c>
      <c r="BA10" s="725" t="n">
        <f aca="false" ca="false" dt2D="false" dtr="false" t="normal">SUMIFS(BA:BA, $C:$C, $C10, $G:$G, $I10, $B:$B, "доп.выручка")</f>
        <v>0</v>
      </c>
      <c r="BB10" s="725" t="n">
        <f aca="false" ca="false" dt2D="false" dtr="false" t="normal">SUMIFS(BB:BB, $C:$C, $C10, $G:$G, $I10, $B:$B, "доп.выручка")</f>
        <v>0</v>
      </c>
      <c r="BC10" s="725" t="n">
        <f aca="false" ca="false" dt2D="false" dtr="false" t="normal">SUMIFS(BC:BC, $C:$C, $C10, $G:$G, $I10, $B:$B, "доп.выручка")</f>
        <v>0</v>
      </c>
      <c r="BD10" s="725" t="n">
        <f aca="false" ca="false" dt2D="false" dtr="false" t="normal">SUMIFS(BD:BD, $C:$C, $C10, $G:$G, $I10, $B:$B, "доп.выручка")</f>
        <v>0</v>
      </c>
      <c r="BE10" s="725" t="n">
        <f aca="false" ca="false" dt2D="false" dtr="false" t="normal">SUMIFS(BE:BE, $C:$C, $C10, $G:$G, $I10, $B:$B, "доп.выручка")</f>
        <v>0</v>
      </c>
      <c r="BF10" s="725" t="n">
        <f aca="false" ca="false" dt2D="false" dtr="false" t="normal">SUMIFS(BF:BF, $C:$C, $C10, $G:$G, $I10, $B:$B, "доп.выручка")</f>
        <v>0</v>
      </c>
      <c r="BG10" s="725" t="n">
        <f aca="false" ca="false" dt2D="false" dtr="false" t="normal">SUMIFS(BG:BG, $C:$C, $C10, $G:$G, $I10, $B:$B, "доп.выручка")</f>
        <v>0</v>
      </c>
      <c r="BH10" s="725" t="n">
        <f aca="false" ca="false" dt2D="false" dtr="false" t="normal">SUMIFS(BH:BH, $C:$C, $C10, $G:$G, $I10, $B:$B, "доп.выручка")</f>
        <v>0</v>
      </c>
      <c r="BI10" s="725" t="n">
        <f aca="false" ca="false" dt2D="false" dtr="false" t="normal">SUMIFS(BI:BI, $C:$C, $C10, $G:$G, $I10, $B:$B, "доп.выручка")</f>
        <v>0</v>
      </c>
      <c r="BJ10" s="725" t="n">
        <f aca="false" ca="false" dt2D="false" dtr="false" t="normal">SUMIFS(BJ:BJ, $C:$C, $C10, $G:$G, $I10, $B:$B, "доп.выручка")</f>
        <v>0</v>
      </c>
      <c r="BK10" s="725" t="n">
        <f aca="false" ca="false" dt2D="false" dtr="false" t="normal">SUMIFS(BK:BK, $C:$C, $C10, $G:$G, $I10, $B:$B, "доп.выручка")</f>
        <v>0</v>
      </c>
      <c r="BL10" s="725" t="n">
        <f aca="false" ca="false" dt2D="false" dtr="false" t="normal">SUMIFS(BL:BL, $C:$C, $C10, $G:$G, $I10, $B:$B, "доп.выручка")</f>
        <v>0</v>
      </c>
      <c r="BM10" s="725" t="n">
        <f aca="false" ca="false" dt2D="false" dtr="false" t="normal">SUMIFS(BM:BM, $C:$C, $C10, $G:$G, $I10, $B:$B, "доп.выручка")</f>
        <v>0</v>
      </c>
      <c r="BN10" s="725" t="n">
        <f aca="false" ca="false" dt2D="false" dtr="false" t="normal">SUMIFS(BN:BN, $C:$C, $C10, $G:$G, $I10, $B:$B, "доп.выручка")</f>
        <v>0</v>
      </c>
      <c r="BO10" s="725" t="n">
        <f aca="false" ca="false" dt2D="false" dtr="false" t="normal">SUMIFS(BO:BO, $C:$C, $C10, $G:$G, $I10, $B:$B, "доп.выручка")</f>
        <v>0</v>
      </c>
      <c r="BP10" s="725" t="n">
        <f aca="false" ca="false" dt2D="false" dtr="false" t="normal">SUMIFS(BP:BP, $C:$C, $C10, $G:$G, $I10, $B:$B, "доп.выручка")</f>
        <v>0</v>
      </c>
      <c r="BQ10" s="725" t="n">
        <f aca="false" ca="false" dt2D="false" dtr="false" t="normal">SUMIFS(BQ:BQ, $C:$C, $C10, $G:$G, $I10, $B:$B, "доп.выручка")</f>
        <v>0</v>
      </c>
      <c r="BR10" s="725" t="n">
        <f aca="false" ca="false" dt2D="false" dtr="false" t="normal">SUMIFS(BR:BR, $C:$C, $C10, $G:$G, $I10, $B:$B, "доп.выручка")</f>
        <v>0</v>
      </c>
      <c r="BS10" s="725" t="n">
        <f aca="false" ca="false" dt2D="false" dtr="false" t="normal">SUMIFS(BS:BS, $C:$C, $C10, $G:$G, $I10, $B:$B, "доп.выручка")</f>
        <v>0</v>
      </c>
      <c r="BT10" s="725" t="n">
        <f aca="false" ca="false" dt2D="false" dtr="false" t="normal">SUMIFS(BT:BT, $C:$C, $C10, $G:$G, $I10, $B:$B, "доп.выручка")</f>
        <v>0</v>
      </c>
    </row>
    <row customFormat="true" hidden="true" ht="16.5" outlineLevel="1" r="11" s="100">
      <c r="A11" s="482" t="n"/>
      <c r="B11" s="482" t="n"/>
      <c r="C11" s="482" t="str">
        <f aca="false" ca="false" dt2D="false" dtr="false" t="normal">C10</f>
        <v>Федеральный</v>
      </c>
      <c r="D11" s="482" t="n"/>
      <c r="E11" s="482" t="n"/>
      <c r="F11" s="482" t="n"/>
      <c r="G11" s="481" t="n"/>
      <c r="H11" s="388" t="n"/>
      <c r="I11" s="647" t="s">
        <v>581</v>
      </c>
      <c r="J11" s="525" t="n"/>
      <c r="K11" s="525" t="n"/>
      <c r="L11" s="723" t="n">
        <f aca="false" ca="false" dt2D="false" dtr="false" t="normal">SUM(M11:BT11)</f>
        <v>0</v>
      </c>
      <c r="M11" s="725" t="n">
        <f aca="false" ca="false" dt2D="false" dtr="false" t="normal">SUMIFS(M:M, $C:$C, $C11, $G:$G, $I11, $B:$B, "доп.выручка")</f>
        <v>0</v>
      </c>
      <c r="N11" s="725" t="n">
        <f aca="false" ca="false" dt2D="false" dtr="false" t="normal">SUMIFS(N:N, $C:$C, $C11, $G:$G, $I11, $B:$B, "доп.выручка")</f>
        <v>0</v>
      </c>
      <c r="O11" s="725" t="n">
        <f aca="false" ca="false" dt2D="false" dtr="false" t="normal">SUMIFS(O:O, $C:$C, $C11, $G:$G, $I11, $B:$B, "доп.выручка")</f>
        <v>0</v>
      </c>
      <c r="P11" s="725" t="n">
        <f aca="false" ca="false" dt2D="false" dtr="false" t="normal">SUMIFS(P:P, $C:$C, $C11, $G:$G, $I11, $B:$B, "доп.выручка")</f>
        <v>0</v>
      </c>
      <c r="Q11" s="725" t="n">
        <f aca="false" ca="false" dt2D="false" dtr="false" t="normal">SUMIFS(Q:Q, $C:$C, $C11, $G:$G, $I11, $B:$B, "доп.выручка")</f>
        <v>0</v>
      </c>
      <c r="R11" s="725" t="n">
        <f aca="false" ca="false" dt2D="false" dtr="false" t="normal">SUMIFS(R:R, $C:$C, $C11, $G:$G, $I11, $B:$B, "доп.выручка")</f>
        <v>0</v>
      </c>
      <c r="S11" s="725" t="n">
        <f aca="false" ca="false" dt2D="false" dtr="false" t="normal">SUMIFS(S:S, $C:$C, $C11, $G:$G, $I11, $B:$B, "доп.выручка")</f>
        <v>0</v>
      </c>
      <c r="T11" s="725" t="n">
        <f aca="false" ca="false" dt2D="false" dtr="false" t="normal">SUMIFS(T:T, $C:$C, $C11, $G:$G, $I11, $B:$B, "доп.выручка")</f>
        <v>0</v>
      </c>
      <c r="U11" s="725" t="n">
        <f aca="false" ca="false" dt2D="false" dtr="false" t="normal">SUMIFS(U:U, $C:$C, $C11, $G:$G, $I11, $B:$B, "доп.выручка")</f>
        <v>0</v>
      </c>
      <c r="V11" s="725" t="n">
        <f aca="false" ca="false" dt2D="false" dtr="false" t="normal">SUMIFS(V:V, $C:$C, $C11, $G:$G, $I11, $B:$B, "доп.выручка")</f>
        <v>0</v>
      </c>
      <c r="W11" s="725" t="n">
        <f aca="false" ca="false" dt2D="false" dtr="false" t="normal">SUMIFS(W:W, $C:$C, $C11, $G:$G, $I11, $B:$B, "доп.выручка")</f>
        <v>0</v>
      </c>
      <c r="X11" s="725" t="n">
        <f aca="false" ca="false" dt2D="false" dtr="false" t="normal">SUMIFS(X:X, $C:$C, $C11, $G:$G, $I11, $B:$B, "доп.выручка")</f>
        <v>0</v>
      </c>
      <c r="Y11" s="725" t="n">
        <f aca="false" ca="false" dt2D="false" dtr="false" t="normal">SUMIFS(Y:Y, $C:$C, $C11, $G:$G, $I11, $B:$B, "доп.выручка")</f>
        <v>0</v>
      </c>
      <c r="Z11" s="725" t="n">
        <f aca="false" ca="false" dt2D="false" dtr="false" t="normal">SUMIFS(Z:Z, $C:$C, $C11, $G:$G, $I11, $B:$B, "доп.выручка")</f>
        <v>0</v>
      </c>
      <c r="AA11" s="725" t="n">
        <f aca="false" ca="false" dt2D="false" dtr="false" t="normal">SUMIFS(AA:AA, $C:$C, $C11, $G:$G, $I11, $B:$B, "доп.выручка")</f>
        <v>0</v>
      </c>
      <c r="AB11" s="725" t="n">
        <f aca="false" ca="false" dt2D="false" dtr="false" t="normal">SUMIFS(AB:AB, $C:$C, $C11, $G:$G, $I11, $B:$B, "доп.выручка")</f>
        <v>0</v>
      </c>
      <c r="AC11" s="725" t="n">
        <f aca="false" ca="false" dt2D="false" dtr="false" t="normal">SUMIFS(AC:AC, $C:$C, $C11, $G:$G, $I11, $B:$B, "доп.выручка")</f>
        <v>0</v>
      </c>
      <c r="AD11" s="725" t="n">
        <f aca="false" ca="false" dt2D="false" dtr="false" t="normal">SUMIFS(AD:AD, $C:$C, $C11, $G:$G, $I11, $B:$B, "доп.выручка")</f>
        <v>0</v>
      </c>
      <c r="AE11" s="725" t="n">
        <f aca="false" ca="false" dt2D="false" dtr="false" t="normal">SUMIFS(AE:AE, $C:$C, $C11, $G:$G, $I11, $B:$B, "доп.выручка")</f>
        <v>0</v>
      </c>
      <c r="AF11" s="725" t="n">
        <f aca="false" ca="false" dt2D="false" dtr="false" t="normal">SUMIFS(AF:AF, $C:$C, $C11, $G:$G, $I11, $B:$B, "доп.выручка")</f>
        <v>0</v>
      </c>
      <c r="AG11" s="725" t="n">
        <f aca="false" ca="false" dt2D="false" dtr="false" t="normal">SUMIFS(AG:AG, $C:$C, $C11, $G:$G, $I11, $B:$B, "доп.выручка")</f>
        <v>0</v>
      </c>
      <c r="AH11" s="725" t="n">
        <f aca="false" ca="false" dt2D="false" dtr="false" t="normal">SUMIFS(AH:AH, $C:$C, $C11, $G:$G, $I11, $B:$B, "доп.выручка")</f>
        <v>0</v>
      </c>
      <c r="AI11" s="725" t="n">
        <f aca="false" ca="false" dt2D="false" dtr="false" t="normal">SUMIFS(AI:AI, $C:$C, $C11, $G:$G, $I11, $B:$B, "доп.выручка")</f>
        <v>0</v>
      </c>
      <c r="AJ11" s="725" t="n">
        <f aca="false" ca="false" dt2D="false" dtr="false" t="normal">SUMIFS(AJ:AJ, $C:$C, $C11, $G:$G, $I11, $B:$B, "доп.выручка")</f>
        <v>0</v>
      </c>
      <c r="AK11" s="725" t="n">
        <f aca="false" ca="false" dt2D="false" dtr="false" t="normal">SUMIFS(AK:AK, $C:$C, $C11, $G:$G, $I11, $B:$B, "доп.выручка")</f>
        <v>0</v>
      </c>
      <c r="AL11" s="725" t="n">
        <f aca="false" ca="false" dt2D="false" dtr="false" t="normal">SUMIFS(AL:AL, $C:$C, $C11, $G:$G, $I11, $B:$B, "доп.выручка")</f>
        <v>0</v>
      </c>
      <c r="AM11" s="725" t="n">
        <f aca="false" ca="false" dt2D="false" dtr="false" t="normal">SUMIFS(AM:AM, $C:$C, $C11, $G:$G, $I11, $B:$B, "доп.выручка")</f>
        <v>0</v>
      </c>
      <c r="AN11" s="725" t="n">
        <f aca="false" ca="false" dt2D="false" dtr="false" t="normal">SUMIFS(AN:AN, $C:$C, $C11, $G:$G, $I11, $B:$B, "доп.выручка")</f>
        <v>0</v>
      </c>
      <c r="AO11" s="725" t="n">
        <f aca="false" ca="false" dt2D="false" dtr="false" t="normal">SUMIFS(AO:AO, $C:$C, $C11, $G:$G, $I11, $B:$B, "доп.выручка")</f>
        <v>0</v>
      </c>
      <c r="AP11" s="725" t="n">
        <f aca="false" ca="false" dt2D="false" dtr="false" t="normal">SUMIFS(AP:AP, $C:$C, $C11, $G:$G, $I11, $B:$B, "доп.выручка")</f>
        <v>0</v>
      </c>
      <c r="AQ11" s="725" t="n">
        <f aca="false" ca="false" dt2D="false" dtr="false" t="normal">SUMIFS(AQ:AQ, $C:$C, $C11, $G:$G, $I11, $B:$B, "доп.выручка")</f>
        <v>0</v>
      </c>
      <c r="AR11" s="725" t="n">
        <f aca="false" ca="false" dt2D="false" dtr="false" t="normal">SUMIFS(AR:AR, $C:$C, $C11, $G:$G, $I11, $B:$B, "доп.выручка")</f>
        <v>0</v>
      </c>
      <c r="AS11" s="725" t="n">
        <f aca="false" ca="false" dt2D="false" dtr="false" t="normal">SUMIFS(AS:AS, $C:$C, $C11, $G:$G, $I11, $B:$B, "доп.выручка")</f>
        <v>0</v>
      </c>
      <c r="AT11" s="725" t="n">
        <f aca="false" ca="false" dt2D="false" dtr="false" t="normal">SUMIFS(AT:AT, $C:$C, $C11, $G:$G, $I11, $B:$B, "доп.выручка")</f>
        <v>0</v>
      </c>
      <c r="AU11" s="725" t="n">
        <f aca="false" ca="false" dt2D="false" dtr="false" t="normal">SUMIFS(AU:AU, $C:$C, $C11, $G:$G, $I11, $B:$B, "доп.выручка")</f>
        <v>0</v>
      </c>
      <c r="AV11" s="725" t="n">
        <f aca="false" ca="false" dt2D="false" dtr="false" t="normal">SUMIFS(AV:AV, $C:$C, $C11, $G:$G, $I11, $B:$B, "доп.выручка")</f>
        <v>0</v>
      </c>
      <c r="AW11" s="725" t="n">
        <f aca="false" ca="false" dt2D="false" dtr="false" t="normal">SUMIFS(AW:AW, $C:$C, $C11, $G:$G, $I11, $B:$B, "доп.выручка")</f>
        <v>0</v>
      </c>
      <c r="AX11" s="725" t="n">
        <f aca="false" ca="false" dt2D="false" dtr="false" t="normal">SUMIFS(AX:AX, $C:$C, $C11, $G:$G, $I11, $B:$B, "доп.выручка")</f>
        <v>0</v>
      </c>
      <c r="AY11" s="725" t="n">
        <f aca="false" ca="false" dt2D="false" dtr="false" t="normal">SUMIFS(AY:AY, $C:$C, $C11, $G:$G, $I11, $B:$B, "доп.выручка")</f>
        <v>0</v>
      </c>
      <c r="AZ11" s="725" t="n">
        <f aca="false" ca="false" dt2D="false" dtr="false" t="normal">SUMIFS(AZ:AZ, $C:$C, $C11, $G:$G, $I11, $B:$B, "доп.выручка")</f>
        <v>0</v>
      </c>
      <c r="BA11" s="725" t="n">
        <f aca="false" ca="false" dt2D="false" dtr="false" t="normal">SUMIFS(BA:BA, $C:$C, $C11, $G:$G, $I11, $B:$B, "доп.выручка")</f>
        <v>0</v>
      </c>
      <c r="BB11" s="725" t="n">
        <f aca="false" ca="false" dt2D="false" dtr="false" t="normal">SUMIFS(BB:BB, $C:$C, $C11, $G:$G, $I11, $B:$B, "доп.выручка")</f>
        <v>0</v>
      </c>
      <c r="BC11" s="725" t="n">
        <f aca="false" ca="false" dt2D="false" dtr="false" t="normal">SUMIFS(BC:BC, $C:$C, $C11, $G:$G, $I11, $B:$B, "доп.выручка")</f>
        <v>0</v>
      </c>
      <c r="BD11" s="725" t="n">
        <f aca="false" ca="false" dt2D="false" dtr="false" t="normal">SUMIFS(BD:BD, $C:$C, $C11, $G:$G, $I11, $B:$B, "доп.выручка")</f>
        <v>0</v>
      </c>
      <c r="BE11" s="725" t="n">
        <f aca="false" ca="false" dt2D="false" dtr="false" t="normal">SUMIFS(BE:BE, $C:$C, $C11, $G:$G, $I11, $B:$B, "доп.выручка")</f>
        <v>0</v>
      </c>
      <c r="BF11" s="725" t="n">
        <f aca="false" ca="false" dt2D="false" dtr="false" t="normal">SUMIFS(BF:BF, $C:$C, $C11, $G:$G, $I11, $B:$B, "доп.выручка")</f>
        <v>0</v>
      </c>
      <c r="BG11" s="725" t="n">
        <f aca="false" ca="false" dt2D="false" dtr="false" t="normal">SUMIFS(BG:BG, $C:$C, $C11, $G:$G, $I11, $B:$B, "доп.выручка")</f>
        <v>0</v>
      </c>
      <c r="BH11" s="725" t="n">
        <f aca="false" ca="false" dt2D="false" dtr="false" t="normal">SUMIFS(BH:BH, $C:$C, $C11, $G:$G, $I11, $B:$B, "доп.выручка")</f>
        <v>0</v>
      </c>
      <c r="BI11" s="725" t="n">
        <f aca="false" ca="false" dt2D="false" dtr="false" t="normal">SUMIFS(BI:BI, $C:$C, $C11, $G:$G, $I11, $B:$B, "доп.выручка")</f>
        <v>0</v>
      </c>
      <c r="BJ11" s="725" t="n">
        <f aca="false" ca="false" dt2D="false" dtr="false" t="normal">SUMIFS(BJ:BJ, $C:$C, $C11, $G:$G, $I11, $B:$B, "доп.выручка")</f>
        <v>0</v>
      </c>
      <c r="BK11" s="725" t="n">
        <f aca="false" ca="false" dt2D="false" dtr="false" t="normal">SUMIFS(BK:BK, $C:$C, $C11, $G:$G, $I11, $B:$B, "доп.выручка")</f>
        <v>0</v>
      </c>
      <c r="BL11" s="725" t="n">
        <f aca="false" ca="false" dt2D="false" dtr="false" t="normal">SUMIFS(BL:BL, $C:$C, $C11, $G:$G, $I11, $B:$B, "доп.выручка")</f>
        <v>0</v>
      </c>
      <c r="BM11" s="725" t="n">
        <f aca="false" ca="false" dt2D="false" dtr="false" t="normal">SUMIFS(BM:BM, $C:$C, $C11, $G:$G, $I11, $B:$B, "доп.выручка")</f>
        <v>0</v>
      </c>
      <c r="BN11" s="725" t="n">
        <f aca="false" ca="false" dt2D="false" dtr="false" t="normal">SUMIFS(BN:BN, $C:$C, $C11, $G:$G, $I11, $B:$B, "доп.выручка")</f>
        <v>0</v>
      </c>
      <c r="BO11" s="725" t="n">
        <f aca="false" ca="false" dt2D="false" dtr="false" t="normal">SUMIFS(BO:BO, $C:$C, $C11, $G:$G, $I11, $B:$B, "доп.выручка")</f>
        <v>0</v>
      </c>
      <c r="BP11" s="725" t="n">
        <f aca="false" ca="false" dt2D="false" dtr="false" t="normal">SUMIFS(BP:BP, $C:$C, $C11, $G:$G, $I11, $B:$B, "доп.выручка")</f>
        <v>0</v>
      </c>
      <c r="BQ11" s="725" t="n">
        <f aca="false" ca="false" dt2D="false" dtr="false" t="normal">SUMIFS(BQ:BQ, $C:$C, $C11, $G:$G, $I11, $B:$B, "доп.выручка")</f>
        <v>0</v>
      </c>
      <c r="BR11" s="725" t="n">
        <f aca="false" ca="false" dt2D="false" dtr="false" t="normal">SUMIFS(BR:BR, $C:$C, $C11, $G:$G, $I11, $B:$B, "доп.выручка")</f>
        <v>0</v>
      </c>
      <c r="BS11" s="725" t="n">
        <f aca="false" ca="false" dt2D="false" dtr="false" t="normal">SUMIFS(BS:BS, $C:$C, $C11, $G:$G, $I11, $B:$B, "доп.выручка")</f>
        <v>0</v>
      </c>
      <c r="BT11" s="725" t="n">
        <f aca="false" ca="false" dt2D="false" dtr="false" t="normal">SUMIFS(BT:BT, $C:$C, $C11, $G:$G, $I11, $B:$B, "доп.выручка")</f>
        <v>0</v>
      </c>
    </row>
    <row customFormat="true" ht="16.5" outlineLevel="0" r="12" s="100">
      <c r="A12" s="482" t="n"/>
      <c r="B12" s="482" t="n"/>
      <c r="C12" s="482" t="n"/>
      <c r="D12" s="482" t="n"/>
      <c r="E12" s="482" t="n"/>
      <c r="F12" s="482" t="n"/>
      <c r="G12" s="481" t="n"/>
      <c r="H12" s="388" t="n"/>
      <c r="I12" s="647" t="n"/>
      <c r="J12" s="525" t="n"/>
      <c r="K12" s="525" t="n"/>
      <c r="L12" s="691" t="n"/>
      <c r="M12" s="725" t="n"/>
      <c r="N12" s="725" t="n"/>
      <c r="O12" s="725" t="n"/>
      <c r="P12" s="725" t="n"/>
      <c r="Q12" s="725" t="n"/>
      <c r="R12" s="725" t="n"/>
      <c r="S12" s="725" t="n"/>
      <c r="T12" s="725" t="n"/>
      <c r="U12" s="725" t="n"/>
      <c r="V12" s="725" t="n"/>
      <c r="W12" s="725" t="n"/>
      <c r="X12" s="725" t="n"/>
      <c r="Y12" s="725" t="n"/>
      <c r="Z12" s="725" t="n"/>
      <c r="AA12" s="725" t="n"/>
      <c r="AB12" s="725" t="n"/>
      <c r="AC12" s="725" t="n"/>
      <c r="AD12" s="725" t="n"/>
      <c r="AE12" s="725" t="n"/>
      <c r="AF12" s="725" t="n"/>
      <c r="AG12" s="725" t="n"/>
      <c r="AH12" s="725" t="n"/>
      <c r="AI12" s="725" t="n"/>
      <c r="AJ12" s="725" t="n"/>
      <c r="AK12" s="725" t="n"/>
      <c r="AL12" s="725" t="n"/>
      <c r="AM12" s="725" t="n"/>
      <c r="AN12" s="725" t="n"/>
      <c r="AO12" s="725" t="n"/>
      <c r="AP12" s="725" t="n"/>
      <c r="AQ12" s="725" t="n"/>
      <c r="AR12" s="725" t="n"/>
      <c r="AS12" s="725" t="n"/>
      <c r="AT12" s="725" t="n"/>
      <c r="AU12" s="725" t="n"/>
      <c r="AV12" s="725" t="n"/>
      <c r="AW12" s="725" t="n"/>
      <c r="AX12" s="725" t="n"/>
      <c r="AY12" s="725" t="n"/>
      <c r="AZ12" s="725" t="n"/>
      <c r="BA12" s="725" t="n"/>
      <c r="BB12" s="725" t="n"/>
      <c r="BC12" s="725" t="n"/>
      <c r="BD12" s="725" t="n"/>
      <c r="BE12" s="725" t="n"/>
      <c r="BF12" s="725" t="n"/>
      <c r="BG12" s="725" t="n"/>
      <c r="BH12" s="725" t="n"/>
      <c r="BI12" s="725" t="n"/>
      <c r="BJ12" s="725" t="n"/>
      <c r="BK12" s="725" t="n"/>
      <c r="BL12" s="725" t="n"/>
      <c r="BM12" s="725" t="n"/>
      <c r="BN12" s="725" t="n"/>
      <c r="BO12" s="725" t="n"/>
      <c r="BP12" s="725" t="n"/>
      <c r="BQ12" s="725" t="n"/>
      <c r="BR12" s="725" t="n"/>
      <c r="BS12" s="725" t="n"/>
      <c r="BT12" s="725" t="n"/>
    </row>
    <row customFormat="true" ht="17.25" outlineLevel="0" r="13" s="100">
      <c r="A13" s="482" t="n"/>
      <c r="B13" s="482" t="n"/>
      <c r="C13" s="482" t="s">
        <v>302</v>
      </c>
      <c r="D13" s="482" t="n"/>
      <c r="E13" s="482" t="n"/>
      <c r="F13" s="482" t="n"/>
      <c r="G13" s="481" t="n"/>
      <c r="H13" s="388" t="n"/>
      <c r="I13" s="409" t="s">
        <v>882</v>
      </c>
      <c r="J13" s="525" t="n"/>
      <c r="K13" s="525" t="n"/>
      <c r="L13" s="723" t="n">
        <f aca="false" ca="true" dt2D="false" dtr="false" t="normal">SUM(L15:L17)</f>
        <v>0</v>
      </c>
      <c r="M13" s="724" t="n">
        <f aca="false" ca="false" dt2D="false" dtr="false" t="normal">SUM(M15:M17)</f>
        <v>0</v>
      </c>
      <c r="N13" s="724" t="n">
        <f aca="false" ca="true" dt2D="false" dtr="false" t="normal">SUM(N15:N17)</f>
        <v>0</v>
      </c>
      <c r="O13" s="724" t="n">
        <f aca="false" ca="true" dt2D="false" dtr="false" t="normal">SUM(O15:O17)</f>
        <v>0</v>
      </c>
      <c r="P13" s="724" t="n">
        <f aca="false" ca="true" dt2D="false" dtr="false" t="normal">SUM(P15:P17)</f>
        <v>0</v>
      </c>
      <c r="Q13" s="724" t="n">
        <f aca="false" ca="true" dt2D="false" dtr="false" t="normal">SUM(Q15:Q17)</f>
        <v>0</v>
      </c>
      <c r="R13" s="724" t="n">
        <f aca="false" ca="true" dt2D="false" dtr="false" t="normal">SUM(R15:R17)</f>
        <v>0</v>
      </c>
      <c r="S13" s="724" t="n">
        <f aca="false" ca="true" dt2D="false" dtr="false" t="normal">SUM(S15:S17)</f>
        <v>0</v>
      </c>
      <c r="T13" s="724" t="n">
        <f aca="false" ca="true" dt2D="false" dtr="false" t="normal">SUM(T15:T17)</f>
        <v>0</v>
      </c>
      <c r="U13" s="724" t="n">
        <f aca="false" ca="true" dt2D="false" dtr="false" t="normal">SUM(U15:U17)</f>
        <v>0</v>
      </c>
      <c r="V13" s="724" t="n">
        <f aca="false" ca="true" dt2D="false" dtr="false" t="normal">SUM(V15:V17)</f>
        <v>0</v>
      </c>
      <c r="W13" s="724" t="n">
        <f aca="false" ca="true" dt2D="false" dtr="false" t="normal">SUM(W15:W17)</f>
        <v>0</v>
      </c>
      <c r="X13" s="724" t="n">
        <f aca="false" ca="true" dt2D="false" dtr="false" t="normal">SUM(X15:X17)</f>
        <v>0</v>
      </c>
      <c r="Y13" s="724" t="n">
        <f aca="false" ca="true" dt2D="false" dtr="false" t="normal">SUM(Y15:Y17)</f>
        <v>0</v>
      </c>
      <c r="Z13" s="724" t="n">
        <f aca="false" ca="true" dt2D="false" dtr="false" t="normal">SUM(Z15:Z17)</f>
        <v>0</v>
      </c>
      <c r="AA13" s="724" t="n">
        <f aca="false" ca="true" dt2D="false" dtr="false" t="normal">SUM(AA15:AA17)</f>
        <v>0</v>
      </c>
      <c r="AB13" s="724" t="n">
        <f aca="false" ca="true" dt2D="false" dtr="false" t="normal">SUM(AB15:AB17)</f>
        <v>0</v>
      </c>
      <c r="AC13" s="724" t="n">
        <f aca="false" ca="true" dt2D="false" dtr="false" t="normal">SUM(AC15:AC17)</f>
        <v>0</v>
      </c>
      <c r="AD13" s="724" t="n">
        <f aca="false" ca="true" dt2D="false" dtr="false" t="normal">SUM(AD15:AD17)</f>
        <v>0</v>
      </c>
      <c r="AE13" s="724" t="n">
        <f aca="false" ca="true" dt2D="false" dtr="false" t="normal">SUM(AE15:AE17)</f>
        <v>0</v>
      </c>
      <c r="AF13" s="724" t="n">
        <f aca="false" ca="true" dt2D="false" dtr="false" t="normal">SUM(AF15:AF17)</f>
        <v>0</v>
      </c>
      <c r="AG13" s="724" t="n">
        <f aca="false" ca="true" dt2D="false" dtr="false" t="normal">SUM(AG15:AG17)</f>
        <v>0</v>
      </c>
      <c r="AH13" s="724" t="n">
        <f aca="false" ca="true" dt2D="false" dtr="false" t="normal">SUM(AH15:AH17)</f>
        <v>0</v>
      </c>
      <c r="AI13" s="724" t="n">
        <f aca="false" ca="true" dt2D="false" dtr="false" t="normal">SUM(AI15:AI17)</f>
        <v>0</v>
      </c>
      <c r="AJ13" s="724" t="n">
        <f aca="false" ca="true" dt2D="false" dtr="false" t="normal">SUM(AJ15:AJ17)</f>
        <v>0</v>
      </c>
      <c r="AK13" s="724" t="n">
        <f aca="false" ca="true" dt2D="false" dtr="false" t="normal">SUM(AK15:AK17)</f>
        <v>0</v>
      </c>
      <c r="AL13" s="724" t="n">
        <f aca="false" ca="true" dt2D="false" dtr="false" t="normal">SUM(AL15:AL17)</f>
        <v>0</v>
      </c>
      <c r="AM13" s="724" t="n">
        <f aca="false" ca="true" dt2D="false" dtr="false" t="normal">SUM(AM15:AM17)</f>
        <v>0</v>
      </c>
      <c r="AN13" s="724" t="n">
        <f aca="false" ca="true" dt2D="false" dtr="false" t="normal">SUM(AN15:AN17)</f>
        <v>0</v>
      </c>
      <c r="AO13" s="724" t="n">
        <f aca="false" ca="true" dt2D="false" dtr="false" t="normal">SUM(AO15:AO17)</f>
        <v>0</v>
      </c>
      <c r="AP13" s="724" t="n">
        <f aca="false" ca="true" dt2D="false" dtr="false" t="normal">SUM(AP15:AP17)</f>
        <v>0</v>
      </c>
      <c r="AQ13" s="724" t="n">
        <f aca="false" ca="true" dt2D="false" dtr="false" t="normal">SUM(AQ15:AQ17)</f>
        <v>0</v>
      </c>
      <c r="AR13" s="724" t="n">
        <f aca="false" ca="true" dt2D="false" dtr="false" t="normal">SUM(AR15:AR17)</f>
        <v>0</v>
      </c>
      <c r="AS13" s="724" t="n">
        <f aca="false" ca="true" dt2D="false" dtr="false" t="normal">SUM(AS15:AS17)</f>
        <v>0</v>
      </c>
      <c r="AT13" s="724" t="n">
        <f aca="false" ca="true" dt2D="false" dtr="false" t="normal">SUM(AT15:AT17)</f>
        <v>0</v>
      </c>
      <c r="AU13" s="724" t="n">
        <f aca="false" ca="true" dt2D="false" dtr="false" t="normal">SUM(AU15:AU17)</f>
        <v>0</v>
      </c>
      <c r="AV13" s="724" t="n">
        <f aca="false" ca="true" dt2D="false" dtr="false" t="normal">SUM(AV15:AV17)</f>
        <v>0</v>
      </c>
      <c r="AW13" s="724" t="n">
        <f aca="false" ca="true" dt2D="false" dtr="false" t="normal">SUM(AW15:AW17)</f>
        <v>0</v>
      </c>
      <c r="AX13" s="724" t="n">
        <f aca="false" ca="true" dt2D="false" dtr="false" t="normal">SUM(AX15:AX17)</f>
        <v>0</v>
      </c>
      <c r="AY13" s="724" t="n">
        <f aca="false" ca="true" dt2D="false" dtr="false" t="normal">SUM(AY15:AY17)</f>
        <v>0</v>
      </c>
      <c r="AZ13" s="724" t="n">
        <f aca="false" ca="true" dt2D="false" dtr="false" t="normal">SUM(AZ15:AZ17)</f>
        <v>0</v>
      </c>
      <c r="BA13" s="724" t="n">
        <f aca="false" ca="true" dt2D="false" dtr="false" t="normal">SUM(BA15:BA17)</f>
        <v>0</v>
      </c>
      <c r="BB13" s="724" t="n">
        <f aca="false" ca="true" dt2D="false" dtr="false" t="normal">SUM(BB15:BB17)</f>
        <v>0</v>
      </c>
      <c r="BC13" s="724" t="n">
        <f aca="false" ca="true" dt2D="false" dtr="false" t="normal">SUM(BC15:BC17)</f>
        <v>0</v>
      </c>
      <c r="BD13" s="724" t="n">
        <f aca="false" ca="true" dt2D="false" dtr="false" t="normal">SUM(BD15:BD17)</f>
        <v>0</v>
      </c>
      <c r="BE13" s="724" t="n">
        <f aca="false" ca="true" dt2D="false" dtr="false" t="normal">SUM(BE15:BE17)</f>
        <v>0</v>
      </c>
      <c r="BF13" s="724" t="n">
        <f aca="false" ca="true" dt2D="false" dtr="false" t="normal">SUM(BF15:BF17)</f>
        <v>0</v>
      </c>
      <c r="BG13" s="724" t="n">
        <f aca="false" ca="true" dt2D="false" dtr="false" t="normal">SUM(BG15:BG17)</f>
        <v>0</v>
      </c>
      <c r="BH13" s="724" t="n">
        <f aca="false" ca="true" dt2D="false" dtr="false" t="normal">SUM(BH15:BH17)</f>
        <v>0</v>
      </c>
      <c r="BI13" s="724" t="n">
        <f aca="false" ca="true" dt2D="false" dtr="false" t="normal">SUM(BI15:BI17)</f>
        <v>0</v>
      </c>
      <c r="BJ13" s="724" t="n">
        <f aca="false" ca="true" dt2D="false" dtr="false" t="normal">SUM(BJ15:BJ17)</f>
        <v>0</v>
      </c>
      <c r="BK13" s="724" t="n">
        <f aca="false" ca="true" dt2D="false" dtr="false" t="normal">SUM(BK15:BK17)</f>
        <v>0</v>
      </c>
      <c r="BL13" s="724" t="n">
        <f aca="false" ca="true" dt2D="false" dtr="false" t="normal">SUM(BL15:BL17)</f>
        <v>0</v>
      </c>
      <c r="BM13" s="724" t="n">
        <f aca="false" ca="true" dt2D="false" dtr="false" t="normal">SUM(BM15:BM17)</f>
        <v>0</v>
      </c>
      <c r="BN13" s="724" t="n">
        <f aca="false" ca="true" dt2D="false" dtr="false" t="normal">SUM(BN15:BN17)</f>
        <v>0</v>
      </c>
      <c r="BO13" s="724" t="n">
        <f aca="false" ca="true" dt2D="false" dtr="false" t="normal">SUM(BO15:BO17)</f>
        <v>0</v>
      </c>
      <c r="BP13" s="724" t="n">
        <f aca="false" ca="true" dt2D="false" dtr="false" t="normal">SUM(BP15:BP17)</f>
        <v>0</v>
      </c>
      <c r="BQ13" s="724" t="n">
        <f aca="false" ca="true" dt2D="false" dtr="false" t="normal">SUM(BQ15:BQ17)</f>
        <v>0</v>
      </c>
      <c r="BR13" s="724" t="n">
        <f aca="false" ca="true" dt2D="false" dtr="false" t="normal">SUM(BR15:BR17)</f>
        <v>0</v>
      </c>
      <c r="BS13" s="724" t="n">
        <f aca="false" ca="true" dt2D="false" dtr="false" t="normal">SUM(BS15:BS17)</f>
        <v>0</v>
      </c>
      <c r="BT13" s="724" t="n">
        <f aca="false" ca="true" dt2D="false" dtr="false" t="normal">SUM(BT15:BT17)</f>
        <v>0</v>
      </c>
    </row>
    <row customFormat="true" hidden="true" ht="16.5" outlineLevel="1" r="14" s="100">
      <c r="A14" s="482" t="n"/>
      <c r="B14" s="482" t="n"/>
      <c r="C14" s="482" t="str">
        <f aca="false" ca="false" dt2D="false" dtr="false" t="normal">C13</f>
        <v>Бюджет СФ</v>
      </c>
      <c r="D14" s="482" t="n"/>
      <c r="E14" s="482" t="n"/>
      <c r="F14" s="482" t="n"/>
      <c r="G14" s="481" t="n"/>
      <c r="H14" s="388" t="n"/>
      <c r="I14" s="201" t="s">
        <v>744</v>
      </c>
      <c r="J14" s="525" t="n"/>
      <c r="K14" s="525" t="n"/>
      <c r="L14" s="691" t="n"/>
      <c r="M14" s="725" t="n"/>
      <c r="N14" s="725" t="n"/>
      <c r="O14" s="725" t="n"/>
      <c r="P14" s="725" t="n"/>
      <c r="Q14" s="725" t="n"/>
      <c r="R14" s="725" t="n"/>
      <c r="S14" s="725" t="n"/>
      <c r="T14" s="725" t="n"/>
      <c r="U14" s="725" t="n"/>
      <c r="V14" s="725" t="n"/>
      <c r="W14" s="725" t="n"/>
      <c r="X14" s="725" t="n"/>
      <c r="Y14" s="725" t="n"/>
      <c r="Z14" s="725" t="n"/>
      <c r="AA14" s="725" t="n"/>
      <c r="AB14" s="725" t="n"/>
      <c r="AC14" s="725" t="n"/>
      <c r="AD14" s="725" t="n"/>
      <c r="AE14" s="725" t="n"/>
      <c r="AF14" s="725" t="n"/>
      <c r="AG14" s="725" t="n"/>
      <c r="AH14" s="725" t="n"/>
      <c r="AI14" s="725" t="n"/>
      <c r="AJ14" s="725" t="n"/>
      <c r="AK14" s="725" t="n"/>
      <c r="AL14" s="725" t="n"/>
      <c r="AM14" s="725" t="n"/>
      <c r="AN14" s="725" t="n"/>
      <c r="AO14" s="725" t="n"/>
      <c r="AP14" s="725" t="n"/>
      <c r="AQ14" s="725" t="n"/>
      <c r="AR14" s="725" t="n"/>
      <c r="AS14" s="725" t="n"/>
      <c r="AT14" s="725" t="n"/>
      <c r="AU14" s="725" t="n"/>
      <c r="AV14" s="725" t="n"/>
      <c r="AW14" s="725" t="n"/>
      <c r="AX14" s="725" t="n"/>
      <c r="AY14" s="725" t="n"/>
      <c r="AZ14" s="725" t="n"/>
      <c r="BA14" s="725" t="n"/>
      <c r="BB14" s="725" t="n"/>
      <c r="BC14" s="725" t="n"/>
      <c r="BD14" s="725" t="n"/>
      <c r="BE14" s="725" t="n"/>
      <c r="BF14" s="725" t="n"/>
      <c r="BG14" s="725" t="n"/>
      <c r="BH14" s="725" t="n"/>
      <c r="BI14" s="725" t="n"/>
      <c r="BJ14" s="725" t="n"/>
      <c r="BK14" s="725" t="n"/>
      <c r="BL14" s="725" t="n"/>
      <c r="BM14" s="725" t="n"/>
      <c r="BN14" s="725" t="n"/>
      <c r="BO14" s="725" t="n"/>
      <c r="BP14" s="725" t="n"/>
      <c r="BQ14" s="725" t="n"/>
      <c r="BR14" s="725" t="n"/>
      <c r="BS14" s="725" t="n"/>
      <c r="BT14" s="725" t="n"/>
    </row>
    <row customFormat="true" hidden="true" ht="16.5" outlineLevel="1" r="15" s="100">
      <c r="A15" s="482" t="n"/>
      <c r="B15" s="482" t="n"/>
      <c r="C15" s="482" t="str">
        <f aca="false" ca="false" dt2D="false" dtr="false" t="normal">C14</f>
        <v>Бюджет СФ</v>
      </c>
      <c r="D15" s="482" t="n"/>
      <c r="E15" s="482" t="n"/>
      <c r="F15" s="482" t="n"/>
      <c r="G15" s="481" t="n"/>
      <c r="H15" s="388" t="n"/>
      <c r="I15" s="647" t="s">
        <v>579</v>
      </c>
      <c r="J15" s="525" t="n"/>
      <c r="K15" s="525" t="n"/>
      <c r="L15" s="723" t="n">
        <f aca="false" ca="false" dt2D="false" dtr="false" t="normal">SUM(M15:BT15)</f>
        <v>0</v>
      </c>
      <c r="M15" s="725" t="n">
        <f aca="false" ca="false" dt2D="false" dtr="false" t="normal">SUMIFS(M:M, $C:$C, $C15, $G:$G, $I15, $B:$B, "доп.выручка")</f>
        <v>0</v>
      </c>
      <c r="N15" s="725" t="n">
        <f aca="false" ca="false" dt2D="false" dtr="false" t="normal">SUMIFS(N:N, $C:$C, $C15, $G:$G, $I15, $B:$B, "доп.выручка")</f>
        <v>0</v>
      </c>
      <c r="O15" s="725" t="n">
        <f aca="false" ca="false" dt2D="false" dtr="false" t="normal">SUMIFS(O:O, $C:$C, $C15, $G:$G, $I15, $B:$B, "доп.выручка")</f>
        <v>0</v>
      </c>
      <c r="P15" s="725" t="n">
        <f aca="false" ca="false" dt2D="false" dtr="false" t="normal">SUMIFS(P:P, $C:$C, $C15, $G:$G, $I15, $B:$B, "доп.выручка")</f>
        <v>0</v>
      </c>
      <c r="Q15" s="725" t="n">
        <f aca="false" ca="false" dt2D="false" dtr="false" t="normal">SUMIFS(Q:Q, $C:$C, $C15, $G:$G, $I15, $B:$B, "доп.выручка")</f>
        <v>0</v>
      </c>
      <c r="R15" s="725" t="n">
        <f aca="false" ca="false" dt2D="false" dtr="false" t="normal">SUMIFS(R:R, $C:$C, $C15, $G:$G, $I15, $B:$B, "доп.выручка")</f>
        <v>0</v>
      </c>
      <c r="S15" s="725" t="n">
        <f aca="false" ca="false" dt2D="false" dtr="false" t="normal">SUMIFS(S:S, $C:$C, $C15, $G:$G, $I15, $B:$B, "доп.выручка")</f>
        <v>0</v>
      </c>
      <c r="T15" s="725" t="n">
        <f aca="false" ca="false" dt2D="false" dtr="false" t="normal">SUMIFS(T:T, $C:$C, $C15, $G:$G, $I15, $B:$B, "доп.выручка")</f>
        <v>0</v>
      </c>
      <c r="U15" s="725" t="n">
        <f aca="false" ca="false" dt2D="false" dtr="false" t="normal">SUMIFS(U:U, $C:$C, $C15, $G:$G, $I15, $B:$B, "доп.выручка")</f>
        <v>0</v>
      </c>
      <c r="V15" s="725" t="n">
        <f aca="false" ca="false" dt2D="false" dtr="false" t="normal">SUMIFS(V:V, $C:$C, $C15, $G:$G, $I15, $B:$B, "доп.выручка")</f>
        <v>0</v>
      </c>
      <c r="W15" s="725" t="n">
        <f aca="false" ca="false" dt2D="false" dtr="false" t="normal">SUMIFS(W:W, $C:$C, $C15, $G:$G, $I15, $B:$B, "доп.выручка")</f>
        <v>0</v>
      </c>
      <c r="X15" s="725" t="n">
        <f aca="false" ca="false" dt2D="false" dtr="false" t="normal">SUMIFS(X:X, $C:$C, $C15, $G:$G, $I15, $B:$B, "доп.выручка")</f>
        <v>0</v>
      </c>
      <c r="Y15" s="725" t="n">
        <f aca="false" ca="false" dt2D="false" dtr="false" t="normal">SUMIFS(Y:Y, $C:$C, $C15, $G:$G, $I15, $B:$B, "доп.выручка")</f>
        <v>0</v>
      </c>
      <c r="Z15" s="725" t="n">
        <f aca="false" ca="false" dt2D="false" dtr="false" t="normal">SUMIFS(Z:Z, $C:$C, $C15, $G:$G, $I15, $B:$B, "доп.выручка")</f>
        <v>0</v>
      </c>
      <c r="AA15" s="725" t="n">
        <f aca="false" ca="false" dt2D="false" dtr="false" t="normal">SUMIFS(AA:AA, $C:$C, $C15, $G:$G, $I15, $B:$B, "доп.выручка")</f>
        <v>0</v>
      </c>
      <c r="AB15" s="725" t="n">
        <f aca="false" ca="false" dt2D="false" dtr="false" t="normal">SUMIFS(AB:AB, $C:$C, $C15, $G:$G, $I15, $B:$B, "доп.выручка")</f>
        <v>0</v>
      </c>
      <c r="AC15" s="725" t="n">
        <f aca="false" ca="false" dt2D="false" dtr="false" t="normal">SUMIFS(AC:AC, $C:$C, $C15, $G:$G, $I15, $B:$B, "доп.выручка")</f>
        <v>0</v>
      </c>
      <c r="AD15" s="725" t="n">
        <f aca="false" ca="false" dt2D="false" dtr="false" t="normal">SUMIFS(AD:AD, $C:$C, $C15, $G:$G, $I15, $B:$B, "доп.выручка")</f>
        <v>0</v>
      </c>
      <c r="AE15" s="725" t="n">
        <f aca="false" ca="false" dt2D="false" dtr="false" t="normal">SUMIFS(AE:AE, $C:$C, $C15, $G:$G, $I15, $B:$B, "доп.выручка")</f>
        <v>0</v>
      </c>
      <c r="AF15" s="725" t="n">
        <f aca="false" ca="false" dt2D="false" dtr="false" t="normal">SUMIFS(AF:AF, $C:$C, $C15, $G:$G, $I15, $B:$B, "доп.выручка")</f>
        <v>0</v>
      </c>
      <c r="AG15" s="725" t="n">
        <f aca="false" ca="false" dt2D="false" dtr="false" t="normal">SUMIFS(AG:AG, $C:$C, $C15, $G:$G, $I15, $B:$B, "доп.выручка")</f>
        <v>0</v>
      </c>
      <c r="AH15" s="725" t="n">
        <f aca="false" ca="false" dt2D="false" dtr="false" t="normal">SUMIFS(AH:AH, $C:$C, $C15, $G:$G, $I15, $B:$B, "доп.выручка")</f>
        <v>0</v>
      </c>
      <c r="AI15" s="725" t="n">
        <f aca="false" ca="false" dt2D="false" dtr="false" t="normal">SUMIFS(AI:AI, $C:$C, $C15, $G:$G, $I15, $B:$B, "доп.выручка")</f>
        <v>0</v>
      </c>
      <c r="AJ15" s="725" t="n">
        <f aca="false" ca="false" dt2D="false" dtr="false" t="normal">SUMIFS(AJ:AJ, $C:$C, $C15, $G:$G, $I15, $B:$B, "доп.выручка")</f>
        <v>0</v>
      </c>
      <c r="AK15" s="725" t="n">
        <f aca="false" ca="false" dt2D="false" dtr="false" t="normal">SUMIFS(AK:AK, $C:$C, $C15, $G:$G, $I15, $B:$B, "доп.выручка")</f>
        <v>0</v>
      </c>
      <c r="AL15" s="725" t="n">
        <f aca="false" ca="false" dt2D="false" dtr="false" t="normal">SUMIFS(AL:AL, $C:$C, $C15, $G:$G, $I15, $B:$B, "доп.выручка")</f>
        <v>0</v>
      </c>
      <c r="AM15" s="725" t="n">
        <f aca="false" ca="false" dt2D="false" dtr="false" t="normal">SUMIFS(AM:AM, $C:$C, $C15, $G:$G, $I15, $B:$B, "доп.выручка")</f>
        <v>0</v>
      </c>
      <c r="AN15" s="725" t="n">
        <f aca="false" ca="false" dt2D="false" dtr="false" t="normal">SUMIFS(AN:AN, $C:$C, $C15, $G:$G, $I15, $B:$B, "доп.выручка")</f>
        <v>0</v>
      </c>
      <c r="AO15" s="725" t="n">
        <f aca="false" ca="false" dt2D="false" dtr="false" t="normal">SUMIFS(AO:AO, $C:$C, $C15, $G:$G, $I15, $B:$B, "доп.выручка")</f>
        <v>0</v>
      </c>
      <c r="AP15" s="725" t="n">
        <f aca="false" ca="false" dt2D="false" dtr="false" t="normal">SUMIFS(AP:AP, $C:$C, $C15, $G:$G, $I15, $B:$B, "доп.выручка")</f>
        <v>0</v>
      </c>
      <c r="AQ15" s="725" t="n">
        <f aca="false" ca="false" dt2D="false" dtr="false" t="normal">SUMIFS(AQ:AQ, $C:$C, $C15, $G:$G, $I15, $B:$B, "доп.выручка")</f>
        <v>0</v>
      </c>
      <c r="AR15" s="725" t="n">
        <f aca="false" ca="false" dt2D="false" dtr="false" t="normal">SUMIFS(AR:AR, $C:$C, $C15, $G:$G, $I15, $B:$B, "доп.выручка")</f>
        <v>0</v>
      </c>
      <c r="AS15" s="725" t="n">
        <f aca="false" ca="false" dt2D="false" dtr="false" t="normal">SUMIFS(AS:AS, $C:$C, $C15, $G:$G, $I15, $B:$B, "доп.выручка")</f>
        <v>0</v>
      </c>
      <c r="AT15" s="725" t="n">
        <f aca="false" ca="false" dt2D="false" dtr="false" t="normal">SUMIFS(AT:AT, $C:$C, $C15, $G:$G, $I15, $B:$B, "доп.выручка")</f>
        <v>0</v>
      </c>
      <c r="AU15" s="725" t="n">
        <f aca="false" ca="false" dt2D="false" dtr="false" t="normal">SUMIFS(AU:AU, $C:$C, $C15, $G:$G, $I15, $B:$B, "доп.выручка")</f>
        <v>0</v>
      </c>
      <c r="AV15" s="725" t="n">
        <f aca="false" ca="false" dt2D="false" dtr="false" t="normal">SUMIFS(AV:AV, $C:$C, $C15, $G:$G, $I15, $B:$B, "доп.выручка")</f>
        <v>0</v>
      </c>
      <c r="AW15" s="725" t="n">
        <f aca="false" ca="false" dt2D="false" dtr="false" t="normal">SUMIFS(AW:AW, $C:$C, $C15, $G:$G, $I15, $B:$B, "доп.выручка")</f>
        <v>0</v>
      </c>
      <c r="AX15" s="725" t="n">
        <f aca="false" ca="false" dt2D="false" dtr="false" t="normal">SUMIFS(AX:AX, $C:$C, $C15, $G:$G, $I15, $B:$B, "доп.выручка")</f>
        <v>0</v>
      </c>
      <c r="AY15" s="725" t="n">
        <f aca="false" ca="false" dt2D="false" dtr="false" t="normal">SUMIFS(AY:AY, $C:$C, $C15, $G:$G, $I15, $B:$B, "доп.выручка")</f>
        <v>0</v>
      </c>
      <c r="AZ15" s="725" t="n">
        <f aca="false" ca="false" dt2D="false" dtr="false" t="normal">SUMIFS(AZ:AZ, $C:$C, $C15, $G:$G, $I15, $B:$B, "доп.выручка")</f>
        <v>0</v>
      </c>
      <c r="BA15" s="725" t="n">
        <f aca="false" ca="false" dt2D="false" dtr="false" t="normal">SUMIFS(BA:BA, $C:$C, $C15, $G:$G, $I15, $B:$B, "доп.выручка")</f>
        <v>0</v>
      </c>
      <c r="BB15" s="725" t="n">
        <f aca="false" ca="false" dt2D="false" dtr="false" t="normal">SUMIFS(BB:BB, $C:$C, $C15, $G:$G, $I15, $B:$B, "доп.выручка")</f>
        <v>0</v>
      </c>
      <c r="BC15" s="725" t="n">
        <f aca="false" ca="false" dt2D="false" dtr="false" t="normal">SUMIFS(BC:BC, $C:$C, $C15, $G:$G, $I15, $B:$B, "доп.выручка")</f>
        <v>0</v>
      </c>
      <c r="BD15" s="725" t="n">
        <f aca="false" ca="false" dt2D="false" dtr="false" t="normal">SUMIFS(BD:BD, $C:$C, $C15, $G:$G, $I15, $B:$B, "доп.выручка")</f>
        <v>0</v>
      </c>
      <c r="BE15" s="725" t="n">
        <f aca="false" ca="false" dt2D="false" dtr="false" t="normal">SUMIFS(BE:BE, $C:$C, $C15, $G:$G, $I15, $B:$B, "доп.выручка")</f>
        <v>0</v>
      </c>
      <c r="BF15" s="725" t="n">
        <f aca="false" ca="false" dt2D="false" dtr="false" t="normal">SUMIFS(BF:BF, $C:$C, $C15, $G:$G, $I15, $B:$B, "доп.выручка")</f>
        <v>0</v>
      </c>
      <c r="BG15" s="725" t="n">
        <f aca="false" ca="false" dt2D="false" dtr="false" t="normal">SUMIFS(BG:BG, $C:$C, $C15, $G:$G, $I15, $B:$B, "доп.выручка")</f>
        <v>0</v>
      </c>
      <c r="BH15" s="725" t="n">
        <f aca="false" ca="false" dt2D="false" dtr="false" t="normal">SUMIFS(BH:BH, $C:$C, $C15, $G:$G, $I15, $B:$B, "доп.выручка")</f>
        <v>0</v>
      </c>
      <c r="BI15" s="725" t="n">
        <f aca="false" ca="false" dt2D="false" dtr="false" t="normal">SUMIFS(BI:BI, $C:$C, $C15, $G:$G, $I15, $B:$B, "доп.выручка")</f>
        <v>0</v>
      </c>
      <c r="BJ15" s="725" t="n">
        <f aca="false" ca="false" dt2D="false" dtr="false" t="normal">SUMIFS(BJ:BJ, $C:$C, $C15, $G:$G, $I15, $B:$B, "доп.выручка")</f>
        <v>0</v>
      </c>
      <c r="BK15" s="725" t="n">
        <f aca="false" ca="false" dt2D="false" dtr="false" t="normal">SUMIFS(BK:BK, $C:$C, $C15, $G:$G, $I15, $B:$B, "доп.выручка")</f>
        <v>0</v>
      </c>
      <c r="BL15" s="725" t="n">
        <f aca="false" ca="false" dt2D="false" dtr="false" t="normal">SUMIFS(BL:BL, $C:$C, $C15, $G:$G, $I15, $B:$B, "доп.выручка")</f>
        <v>0</v>
      </c>
      <c r="BM15" s="725" t="n">
        <f aca="false" ca="false" dt2D="false" dtr="false" t="normal">SUMIFS(BM:BM, $C:$C, $C15, $G:$G, $I15, $B:$B, "доп.выручка")</f>
        <v>0</v>
      </c>
      <c r="BN15" s="725" t="n">
        <f aca="false" ca="false" dt2D="false" dtr="false" t="normal">SUMIFS(BN:BN, $C:$C, $C15, $G:$G, $I15, $B:$B, "доп.выручка")</f>
        <v>0</v>
      </c>
      <c r="BO15" s="725" t="n">
        <f aca="false" ca="false" dt2D="false" dtr="false" t="normal">SUMIFS(BO:BO, $C:$C, $C15, $G:$G, $I15, $B:$B, "доп.выручка")</f>
        <v>0</v>
      </c>
      <c r="BP15" s="725" t="n">
        <f aca="false" ca="false" dt2D="false" dtr="false" t="normal">SUMIFS(BP:BP, $C:$C, $C15, $G:$G, $I15, $B:$B, "доп.выручка")</f>
        <v>0</v>
      </c>
      <c r="BQ15" s="725" t="n">
        <f aca="false" ca="false" dt2D="false" dtr="false" t="normal">SUMIFS(BQ:BQ, $C:$C, $C15, $G:$G, $I15, $B:$B, "доп.выручка")</f>
        <v>0</v>
      </c>
      <c r="BR15" s="725" t="n">
        <f aca="false" ca="false" dt2D="false" dtr="false" t="normal">SUMIFS(BR:BR, $C:$C, $C15, $G:$G, $I15, $B:$B, "доп.выручка")</f>
        <v>0</v>
      </c>
      <c r="BS15" s="725" t="n">
        <f aca="false" ca="false" dt2D="false" dtr="false" t="normal">SUMIFS(BS:BS, $C:$C, $C15, $G:$G, $I15, $B:$B, "доп.выручка")</f>
        <v>0</v>
      </c>
      <c r="BT15" s="725" t="n">
        <f aca="false" ca="false" dt2D="false" dtr="false" t="normal">SUMIFS(BT:BT, $C:$C, $C15, $G:$G, $I15, $B:$B, "доп.выручка")</f>
        <v>0</v>
      </c>
    </row>
    <row customFormat="true" hidden="true" ht="16.5" outlineLevel="1" r="16" s="100">
      <c r="A16" s="482" t="n"/>
      <c r="B16" s="482" t="n"/>
      <c r="C16" s="482" t="str">
        <f aca="false" ca="false" dt2D="false" dtr="false" t="normal">C15</f>
        <v>Бюджет СФ</v>
      </c>
      <c r="D16" s="482" t="n"/>
      <c r="E16" s="482" t="n"/>
      <c r="F16" s="482" t="n"/>
      <c r="G16" s="481" t="n"/>
      <c r="H16" s="388" t="n"/>
      <c r="I16" s="647" t="s">
        <v>580</v>
      </c>
      <c r="J16" s="525" t="n"/>
      <c r="K16" s="525" t="n"/>
      <c r="L16" s="723" t="n">
        <f aca="false" ca="true" dt2D="false" dtr="false" t="normal">SUM(M16:BT16)</f>
        <v>0</v>
      </c>
      <c r="M16" s="725" t="n">
        <f aca="false" ca="false" dt2D="false" dtr="false" t="normal">SUMIFS(M:M, $C:$C, $C16, $G:$G, $I16, $B:$B, "доп.выручка")</f>
        <v>0</v>
      </c>
      <c r="N16" s="725" t="n">
        <f aca="false" ca="true" dt2D="false" dtr="false" t="normal">SUMIFS(N:N, $C:$C, $C16, $G:$G, $I16, $B:$B, "доп.выручка")</f>
        <v>0</v>
      </c>
      <c r="O16" s="725" t="n">
        <f aca="false" ca="true" dt2D="false" dtr="false" t="normal">SUMIFS(O:O, $C:$C, $C16, $G:$G, $I16, $B:$B, "доп.выручка")</f>
        <v>0</v>
      </c>
      <c r="P16" s="725" t="n">
        <f aca="false" ca="true" dt2D="false" dtr="false" t="normal">SUMIFS(P:P, $C:$C, $C16, $G:$G, $I16, $B:$B, "доп.выручка")</f>
        <v>0</v>
      </c>
      <c r="Q16" s="725" t="n">
        <f aca="false" ca="true" dt2D="false" dtr="false" t="normal">SUMIFS(Q:Q, $C:$C, $C16, $G:$G, $I16, $B:$B, "доп.выручка")</f>
        <v>0</v>
      </c>
      <c r="R16" s="725" t="n">
        <f aca="false" ca="true" dt2D="false" dtr="false" t="normal">SUMIFS(R:R, $C:$C, $C16, $G:$G, $I16, $B:$B, "доп.выручка")</f>
        <v>0</v>
      </c>
      <c r="S16" s="725" t="n">
        <f aca="false" ca="true" dt2D="false" dtr="false" t="normal">SUMIFS(S:S, $C:$C, $C16, $G:$G, $I16, $B:$B, "доп.выручка")</f>
        <v>0</v>
      </c>
      <c r="T16" s="725" t="n">
        <f aca="false" ca="true" dt2D="false" dtr="false" t="normal">SUMIFS(T:T, $C:$C, $C16, $G:$G, $I16, $B:$B, "доп.выручка")</f>
        <v>0</v>
      </c>
      <c r="U16" s="725" t="n">
        <f aca="false" ca="true" dt2D="false" dtr="false" t="normal">SUMIFS(U:U, $C:$C, $C16, $G:$G, $I16, $B:$B, "доп.выручка")</f>
        <v>0</v>
      </c>
      <c r="V16" s="725" t="n">
        <f aca="false" ca="true" dt2D="false" dtr="false" t="normal">SUMIFS(V:V, $C:$C, $C16, $G:$G, $I16, $B:$B, "доп.выручка")</f>
        <v>0</v>
      </c>
      <c r="W16" s="725" t="n">
        <f aca="false" ca="true" dt2D="false" dtr="false" t="normal">SUMIFS(W:W, $C:$C, $C16, $G:$G, $I16, $B:$B, "доп.выручка")</f>
        <v>0</v>
      </c>
      <c r="X16" s="725" t="n">
        <f aca="false" ca="true" dt2D="false" dtr="false" t="normal">SUMIFS(X:X, $C:$C, $C16, $G:$G, $I16, $B:$B, "доп.выручка")</f>
        <v>0</v>
      </c>
      <c r="Y16" s="725" t="n">
        <f aca="false" ca="true" dt2D="false" dtr="false" t="normal">SUMIFS(Y:Y, $C:$C, $C16, $G:$G, $I16, $B:$B, "доп.выручка")</f>
        <v>0</v>
      </c>
      <c r="Z16" s="725" t="n">
        <f aca="false" ca="true" dt2D="false" dtr="false" t="normal">SUMIFS(Z:Z, $C:$C, $C16, $G:$G, $I16, $B:$B, "доп.выручка")</f>
        <v>0</v>
      </c>
      <c r="AA16" s="725" t="n">
        <f aca="false" ca="true" dt2D="false" dtr="false" t="normal">SUMIFS(AA:AA, $C:$C, $C16, $G:$G, $I16, $B:$B, "доп.выручка")</f>
        <v>0</v>
      </c>
      <c r="AB16" s="725" t="n">
        <f aca="false" ca="true" dt2D="false" dtr="false" t="normal">SUMIFS(AB:AB, $C:$C, $C16, $G:$G, $I16, $B:$B, "доп.выручка")</f>
        <v>0</v>
      </c>
      <c r="AC16" s="725" t="n">
        <f aca="false" ca="true" dt2D="false" dtr="false" t="normal">SUMIFS(AC:AC, $C:$C, $C16, $G:$G, $I16, $B:$B, "доп.выручка")</f>
        <v>0</v>
      </c>
      <c r="AD16" s="725" t="n">
        <f aca="false" ca="true" dt2D="false" dtr="false" t="normal">SUMIFS(AD:AD, $C:$C, $C16, $G:$G, $I16, $B:$B, "доп.выручка")</f>
        <v>0</v>
      </c>
      <c r="AE16" s="725" t="n">
        <f aca="false" ca="true" dt2D="false" dtr="false" t="normal">SUMIFS(AE:AE, $C:$C, $C16, $G:$G, $I16, $B:$B, "доп.выручка")</f>
        <v>0</v>
      </c>
      <c r="AF16" s="725" t="n">
        <f aca="false" ca="true" dt2D="false" dtr="false" t="normal">SUMIFS(AF:AF, $C:$C, $C16, $G:$G, $I16, $B:$B, "доп.выручка")</f>
        <v>0</v>
      </c>
      <c r="AG16" s="725" t="n">
        <f aca="false" ca="true" dt2D="false" dtr="false" t="normal">SUMIFS(AG:AG, $C:$C, $C16, $G:$G, $I16, $B:$B, "доп.выручка")</f>
        <v>0</v>
      </c>
      <c r="AH16" s="725" t="n">
        <f aca="false" ca="true" dt2D="false" dtr="false" t="normal">SUMIFS(AH:AH, $C:$C, $C16, $G:$G, $I16, $B:$B, "доп.выручка")</f>
        <v>0</v>
      </c>
      <c r="AI16" s="725" t="n">
        <f aca="false" ca="true" dt2D="false" dtr="false" t="normal">SUMIFS(AI:AI, $C:$C, $C16, $G:$G, $I16, $B:$B, "доп.выручка")</f>
        <v>0</v>
      </c>
      <c r="AJ16" s="725" t="n">
        <f aca="false" ca="true" dt2D="false" dtr="false" t="normal">SUMIFS(AJ:AJ, $C:$C, $C16, $G:$G, $I16, $B:$B, "доп.выручка")</f>
        <v>0</v>
      </c>
      <c r="AK16" s="725" t="n">
        <f aca="false" ca="true" dt2D="false" dtr="false" t="normal">SUMIFS(AK:AK, $C:$C, $C16, $G:$G, $I16, $B:$B, "доп.выручка")</f>
        <v>0</v>
      </c>
      <c r="AL16" s="725" t="n">
        <f aca="false" ca="true" dt2D="false" dtr="false" t="normal">SUMIFS(AL:AL, $C:$C, $C16, $G:$G, $I16, $B:$B, "доп.выручка")</f>
        <v>0</v>
      </c>
      <c r="AM16" s="725" t="n">
        <f aca="false" ca="true" dt2D="false" dtr="false" t="normal">SUMIFS(AM:AM, $C:$C, $C16, $G:$G, $I16, $B:$B, "доп.выручка")</f>
        <v>0</v>
      </c>
      <c r="AN16" s="725" t="n">
        <f aca="false" ca="true" dt2D="false" dtr="false" t="normal">SUMIFS(AN:AN, $C:$C, $C16, $G:$G, $I16, $B:$B, "доп.выручка")</f>
        <v>0</v>
      </c>
      <c r="AO16" s="725" t="n">
        <f aca="false" ca="true" dt2D="false" dtr="false" t="normal">SUMIFS(AO:AO, $C:$C, $C16, $G:$G, $I16, $B:$B, "доп.выручка")</f>
        <v>0</v>
      </c>
      <c r="AP16" s="725" t="n">
        <f aca="false" ca="true" dt2D="false" dtr="false" t="normal">SUMIFS(AP:AP, $C:$C, $C16, $G:$G, $I16, $B:$B, "доп.выручка")</f>
        <v>0</v>
      </c>
      <c r="AQ16" s="725" t="n">
        <f aca="false" ca="true" dt2D="false" dtr="false" t="normal">SUMIFS(AQ:AQ, $C:$C, $C16, $G:$G, $I16, $B:$B, "доп.выручка")</f>
        <v>0</v>
      </c>
      <c r="AR16" s="725" t="n">
        <f aca="false" ca="true" dt2D="false" dtr="false" t="normal">SUMIFS(AR:AR, $C:$C, $C16, $G:$G, $I16, $B:$B, "доп.выручка")</f>
        <v>0</v>
      </c>
      <c r="AS16" s="725" t="n">
        <f aca="false" ca="true" dt2D="false" dtr="false" t="normal">SUMIFS(AS:AS, $C:$C, $C16, $G:$G, $I16, $B:$B, "доп.выручка")</f>
        <v>0</v>
      </c>
      <c r="AT16" s="725" t="n">
        <f aca="false" ca="true" dt2D="false" dtr="false" t="normal">SUMIFS(AT:AT, $C:$C, $C16, $G:$G, $I16, $B:$B, "доп.выручка")</f>
        <v>0</v>
      </c>
      <c r="AU16" s="725" t="n">
        <f aca="false" ca="true" dt2D="false" dtr="false" t="normal">SUMIFS(AU:AU, $C:$C, $C16, $G:$G, $I16, $B:$B, "доп.выручка")</f>
        <v>0</v>
      </c>
      <c r="AV16" s="725" t="n">
        <f aca="false" ca="true" dt2D="false" dtr="false" t="normal">SUMIFS(AV:AV, $C:$C, $C16, $G:$G, $I16, $B:$B, "доп.выручка")</f>
        <v>0</v>
      </c>
      <c r="AW16" s="725" t="n">
        <f aca="false" ca="true" dt2D="false" dtr="false" t="normal">SUMIFS(AW:AW, $C:$C, $C16, $G:$G, $I16, $B:$B, "доп.выручка")</f>
        <v>0</v>
      </c>
      <c r="AX16" s="725" t="n">
        <f aca="false" ca="true" dt2D="false" dtr="false" t="normal">SUMIFS(AX:AX, $C:$C, $C16, $G:$G, $I16, $B:$B, "доп.выручка")</f>
        <v>0</v>
      </c>
      <c r="AY16" s="725" t="n">
        <f aca="false" ca="true" dt2D="false" dtr="false" t="normal">SUMIFS(AY:AY, $C:$C, $C16, $G:$G, $I16, $B:$B, "доп.выручка")</f>
        <v>0</v>
      </c>
      <c r="AZ16" s="725" t="n">
        <f aca="false" ca="true" dt2D="false" dtr="false" t="normal">SUMIFS(AZ:AZ, $C:$C, $C16, $G:$G, $I16, $B:$B, "доп.выручка")</f>
        <v>0</v>
      </c>
      <c r="BA16" s="725" t="n">
        <f aca="false" ca="true" dt2D="false" dtr="false" t="normal">SUMIFS(BA:BA, $C:$C, $C16, $G:$G, $I16, $B:$B, "доп.выручка")</f>
        <v>0</v>
      </c>
      <c r="BB16" s="725" t="n">
        <f aca="false" ca="true" dt2D="false" dtr="false" t="normal">SUMIFS(BB:BB, $C:$C, $C16, $G:$G, $I16, $B:$B, "доп.выручка")</f>
        <v>0</v>
      </c>
      <c r="BC16" s="725" t="n">
        <f aca="false" ca="true" dt2D="false" dtr="false" t="normal">SUMIFS(BC:BC, $C:$C, $C16, $G:$G, $I16, $B:$B, "доп.выручка")</f>
        <v>0</v>
      </c>
      <c r="BD16" s="725" t="n">
        <f aca="false" ca="true" dt2D="false" dtr="false" t="normal">SUMIFS(BD:BD, $C:$C, $C16, $G:$G, $I16, $B:$B, "доп.выручка")</f>
        <v>0</v>
      </c>
      <c r="BE16" s="725" t="n">
        <f aca="false" ca="true" dt2D="false" dtr="false" t="normal">SUMIFS(BE:BE, $C:$C, $C16, $G:$G, $I16, $B:$B, "доп.выручка")</f>
        <v>0</v>
      </c>
      <c r="BF16" s="725" t="n">
        <f aca="false" ca="true" dt2D="false" dtr="false" t="normal">SUMIFS(BF:BF, $C:$C, $C16, $G:$G, $I16, $B:$B, "доп.выручка")</f>
        <v>0</v>
      </c>
      <c r="BG16" s="725" t="n">
        <f aca="false" ca="true" dt2D="false" dtr="false" t="normal">SUMIFS(BG:BG, $C:$C, $C16, $G:$G, $I16, $B:$B, "доп.выручка")</f>
        <v>0</v>
      </c>
      <c r="BH16" s="725" t="n">
        <f aca="false" ca="true" dt2D="false" dtr="false" t="normal">SUMIFS(BH:BH, $C:$C, $C16, $G:$G, $I16, $B:$B, "доп.выручка")</f>
        <v>0</v>
      </c>
      <c r="BI16" s="725" t="n">
        <f aca="false" ca="true" dt2D="false" dtr="false" t="normal">SUMIFS(BI:BI, $C:$C, $C16, $G:$G, $I16, $B:$B, "доп.выручка")</f>
        <v>0</v>
      </c>
      <c r="BJ16" s="725" t="n">
        <f aca="false" ca="true" dt2D="false" dtr="false" t="normal">SUMIFS(BJ:BJ, $C:$C, $C16, $G:$G, $I16, $B:$B, "доп.выручка")</f>
        <v>0</v>
      </c>
      <c r="BK16" s="725" t="n">
        <f aca="false" ca="true" dt2D="false" dtr="false" t="normal">SUMIFS(BK:BK, $C:$C, $C16, $G:$G, $I16, $B:$B, "доп.выручка")</f>
        <v>0</v>
      </c>
      <c r="BL16" s="725" t="n">
        <f aca="false" ca="true" dt2D="false" dtr="false" t="normal">SUMIFS(BL:BL, $C:$C, $C16, $G:$G, $I16, $B:$B, "доп.выручка")</f>
        <v>0</v>
      </c>
      <c r="BM16" s="725" t="n">
        <f aca="false" ca="true" dt2D="false" dtr="false" t="normal">SUMIFS(BM:BM, $C:$C, $C16, $G:$G, $I16, $B:$B, "доп.выручка")</f>
        <v>0</v>
      </c>
      <c r="BN16" s="725" t="n">
        <f aca="false" ca="true" dt2D="false" dtr="false" t="normal">SUMIFS(BN:BN, $C:$C, $C16, $G:$G, $I16, $B:$B, "доп.выручка")</f>
        <v>0</v>
      </c>
      <c r="BO16" s="725" t="n">
        <f aca="false" ca="true" dt2D="false" dtr="false" t="normal">SUMIFS(BO:BO, $C:$C, $C16, $G:$G, $I16, $B:$B, "доп.выручка")</f>
        <v>0</v>
      </c>
      <c r="BP16" s="725" t="n">
        <f aca="false" ca="true" dt2D="false" dtr="false" t="normal">SUMIFS(BP:BP, $C:$C, $C16, $G:$G, $I16, $B:$B, "доп.выручка")</f>
        <v>0</v>
      </c>
      <c r="BQ16" s="725" t="n">
        <f aca="false" ca="true" dt2D="false" dtr="false" t="normal">SUMIFS(BQ:BQ, $C:$C, $C16, $G:$G, $I16, $B:$B, "доп.выручка")</f>
        <v>0</v>
      </c>
      <c r="BR16" s="725" t="n">
        <f aca="false" ca="true" dt2D="false" dtr="false" t="normal">SUMIFS(BR:BR, $C:$C, $C16, $G:$G, $I16, $B:$B, "доп.выручка")</f>
        <v>0</v>
      </c>
      <c r="BS16" s="725" t="n">
        <f aca="false" ca="true" dt2D="false" dtr="false" t="normal">SUMIFS(BS:BS, $C:$C, $C16, $G:$G, $I16, $B:$B, "доп.выручка")</f>
        <v>0</v>
      </c>
      <c r="BT16" s="725" t="n">
        <f aca="false" ca="true" dt2D="false" dtr="false" t="normal">SUMIFS(BT:BT, $C:$C, $C16, $G:$G, $I16, $B:$B, "доп.выручка")</f>
        <v>0</v>
      </c>
    </row>
    <row customFormat="true" hidden="true" ht="16.5" outlineLevel="1" r="17" s="100">
      <c r="A17" s="482" t="n"/>
      <c r="B17" s="482" t="n"/>
      <c r="C17" s="482" t="str">
        <f aca="false" ca="false" dt2D="false" dtr="false" t="normal">C16</f>
        <v>Бюджет СФ</v>
      </c>
      <c r="D17" s="482" t="n"/>
      <c r="E17" s="482" t="n"/>
      <c r="F17" s="482" t="n"/>
      <c r="G17" s="481" t="n"/>
      <c r="H17" s="388" t="n"/>
      <c r="I17" s="647" t="s">
        <v>581</v>
      </c>
      <c r="J17" s="525" t="n"/>
      <c r="K17" s="525" t="n"/>
      <c r="L17" s="723" t="n">
        <f aca="false" ca="false" dt2D="false" dtr="false" t="normal">SUM(M17:BT17)</f>
        <v>0</v>
      </c>
      <c r="M17" s="725" t="n">
        <f aca="false" ca="false" dt2D="false" dtr="false" t="normal">SUMIFS(M:M, $C:$C, $C17, $G:$G, $I17, $B:$B, "доп.выручка")</f>
        <v>0</v>
      </c>
      <c r="N17" s="725" t="n">
        <f aca="false" ca="false" dt2D="false" dtr="false" t="normal">SUMIFS(N:N, $C:$C, $C17, $G:$G, $I17, $B:$B, "доп.выручка")</f>
        <v>0</v>
      </c>
      <c r="O17" s="725" t="n">
        <f aca="false" ca="false" dt2D="false" dtr="false" t="normal">SUMIFS(O:O, $C:$C, $C17, $G:$G, $I17, $B:$B, "доп.выручка")</f>
        <v>0</v>
      </c>
      <c r="P17" s="725" t="n">
        <f aca="false" ca="false" dt2D="false" dtr="false" t="normal">SUMIFS(P:P, $C:$C, $C17, $G:$G, $I17, $B:$B, "доп.выручка")</f>
        <v>0</v>
      </c>
      <c r="Q17" s="725" t="n">
        <f aca="false" ca="false" dt2D="false" dtr="false" t="normal">SUMIFS(Q:Q, $C:$C, $C17, $G:$G, $I17, $B:$B, "доп.выручка")</f>
        <v>0</v>
      </c>
      <c r="R17" s="725" t="n">
        <f aca="false" ca="false" dt2D="false" dtr="false" t="normal">SUMIFS(R:R, $C:$C, $C17, $G:$G, $I17, $B:$B, "доп.выручка")</f>
        <v>0</v>
      </c>
      <c r="S17" s="725" t="n">
        <f aca="false" ca="false" dt2D="false" dtr="false" t="normal">SUMIFS(S:S, $C:$C, $C17, $G:$G, $I17, $B:$B, "доп.выручка")</f>
        <v>0</v>
      </c>
      <c r="T17" s="725" t="n">
        <f aca="false" ca="false" dt2D="false" dtr="false" t="normal">SUMIFS(T:T, $C:$C, $C17, $G:$G, $I17, $B:$B, "доп.выручка")</f>
        <v>0</v>
      </c>
      <c r="U17" s="725" t="n">
        <f aca="false" ca="false" dt2D="false" dtr="false" t="normal">SUMIFS(U:U, $C:$C, $C17, $G:$G, $I17, $B:$B, "доп.выручка")</f>
        <v>0</v>
      </c>
      <c r="V17" s="725" t="n">
        <f aca="false" ca="false" dt2D="false" dtr="false" t="normal">SUMIFS(V:V, $C:$C, $C17, $G:$G, $I17, $B:$B, "доп.выручка")</f>
        <v>0</v>
      </c>
      <c r="W17" s="725" t="n">
        <f aca="false" ca="false" dt2D="false" dtr="false" t="normal">SUMIFS(W:W, $C:$C, $C17, $G:$G, $I17, $B:$B, "доп.выручка")</f>
        <v>0</v>
      </c>
      <c r="X17" s="725" t="n">
        <f aca="false" ca="false" dt2D="false" dtr="false" t="normal">SUMIFS(X:X, $C:$C, $C17, $G:$G, $I17, $B:$B, "доп.выручка")</f>
        <v>0</v>
      </c>
      <c r="Y17" s="725" t="n">
        <f aca="false" ca="false" dt2D="false" dtr="false" t="normal">SUMIFS(Y:Y, $C:$C, $C17, $G:$G, $I17, $B:$B, "доп.выручка")</f>
        <v>0</v>
      </c>
      <c r="Z17" s="725" t="n">
        <f aca="false" ca="false" dt2D="false" dtr="false" t="normal">SUMIFS(Z:Z, $C:$C, $C17, $G:$G, $I17, $B:$B, "доп.выручка")</f>
        <v>0</v>
      </c>
      <c r="AA17" s="725" t="n">
        <f aca="false" ca="false" dt2D="false" dtr="false" t="normal">SUMIFS(AA:AA, $C:$C, $C17, $G:$G, $I17, $B:$B, "доп.выручка")</f>
        <v>0</v>
      </c>
      <c r="AB17" s="725" t="n">
        <f aca="false" ca="false" dt2D="false" dtr="false" t="normal">SUMIFS(AB:AB, $C:$C, $C17, $G:$G, $I17, $B:$B, "доп.выручка")</f>
        <v>0</v>
      </c>
      <c r="AC17" s="725" t="n">
        <f aca="false" ca="false" dt2D="false" dtr="false" t="normal">SUMIFS(AC:AC, $C:$C, $C17, $G:$G, $I17, $B:$B, "доп.выручка")</f>
        <v>0</v>
      </c>
      <c r="AD17" s="725" t="n">
        <f aca="false" ca="false" dt2D="false" dtr="false" t="normal">SUMIFS(AD:AD, $C:$C, $C17, $G:$G, $I17, $B:$B, "доп.выручка")</f>
        <v>0</v>
      </c>
      <c r="AE17" s="725" t="n">
        <f aca="false" ca="false" dt2D="false" dtr="false" t="normal">SUMIFS(AE:AE, $C:$C, $C17, $G:$G, $I17, $B:$B, "доп.выручка")</f>
        <v>0</v>
      </c>
      <c r="AF17" s="725" t="n">
        <f aca="false" ca="false" dt2D="false" dtr="false" t="normal">SUMIFS(AF:AF, $C:$C, $C17, $G:$G, $I17, $B:$B, "доп.выручка")</f>
        <v>0</v>
      </c>
      <c r="AG17" s="725" t="n">
        <f aca="false" ca="false" dt2D="false" dtr="false" t="normal">SUMIFS(AG:AG, $C:$C, $C17, $G:$G, $I17, $B:$B, "доп.выручка")</f>
        <v>0</v>
      </c>
      <c r="AH17" s="725" t="n">
        <f aca="false" ca="false" dt2D="false" dtr="false" t="normal">SUMIFS(AH:AH, $C:$C, $C17, $G:$G, $I17, $B:$B, "доп.выручка")</f>
        <v>0</v>
      </c>
      <c r="AI17" s="725" t="n">
        <f aca="false" ca="false" dt2D="false" dtr="false" t="normal">SUMIFS(AI:AI, $C:$C, $C17, $G:$G, $I17, $B:$B, "доп.выручка")</f>
        <v>0</v>
      </c>
      <c r="AJ17" s="725" t="n">
        <f aca="false" ca="false" dt2D="false" dtr="false" t="normal">SUMIFS(AJ:AJ, $C:$C, $C17, $G:$G, $I17, $B:$B, "доп.выручка")</f>
        <v>0</v>
      </c>
      <c r="AK17" s="725" t="n">
        <f aca="false" ca="false" dt2D="false" dtr="false" t="normal">SUMIFS(AK:AK, $C:$C, $C17, $G:$G, $I17, $B:$B, "доп.выручка")</f>
        <v>0</v>
      </c>
      <c r="AL17" s="725" t="n">
        <f aca="false" ca="false" dt2D="false" dtr="false" t="normal">SUMIFS(AL:AL, $C:$C, $C17, $G:$G, $I17, $B:$B, "доп.выручка")</f>
        <v>0</v>
      </c>
      <c r="AM17" s="725" t="n">
        <f aca="false" ca="false" dt2D="false" dtr="false" t="normal">SUMIFS(AM:AM, $C:$C, $C17, $G:$G, $I17, $B:$B, "доп.выручка")</f>
        <v>0</v>
      </c>
      <c r="AN17" s="725" t="n">
        <f aca="false" ca="false" dt2D="false" dtr="false" t="normal">SUMIFS(AN:AN, $C:$C, $C17, $G:$G, $I17, $B:$B, "доп.выручка")</f>
        <v>0</v>
      </c>
      <c r="AO17" s="725" t="n">
        <f aca="false" ca="false" dt2D="false" dtr="false" t="normal">SUMIFS(AO:AO, $C:$C, $C17, $G:$G, $I17, $B:$B, "доп.выручка")</f>
        <v>0</v>
      </c>
      <c r="AP17" s="725" t="n">
        <f aca="false" ca="false" dt2D="false" dtr="false" t="normal">SUMIFS(AP:AP, $C:$C, $C17, $G:$G, $I17, $B:$B, "доп.выручка")</f>
        <v>0</v>
      </c>
      <c r="AQ17" s="725" t="n">
        <f aca="false" ca="false" dt2D="false" dtr="false" t="normal">SUMIFS(AQ:AQ, $C:$C, $C17, $G:$G, $I17, $B:$B, "доп.выручка")</f>
        <v>0</v>
      </c>
      <c r="AR17" s="725" t="n">
        <f aca="false" ca="false" dt2D="false" dtr="false" t="normal">SUMIFS(AR:AR, $C:$C, $C17, $G:$G, $I17, $B:$B, "доп.выручка")</f>
        <v>0</v>
      </c>
      <c r="AS17" s="725" t="n">
        <f aca="false" ca="false" dt2D="false" dtr="false" t="normal">SUMIFS(AS:AS, $C:$C, $C17, $G:$G, $I17, $B:$B, "доп.выручка")</f>
        <v>0</v>
      </c>
      <c r="AT17" s="725" t="n">
        <f aca="false" ca="false" dt2D="false" dtr="false" t="normal">SUMIFS(AT:AT, $C:$C, $C17, $G:$G, $I17, $B:$B, "доп.выручка")</f>
        <v>0</v>
      </c>
      <c r="AU17" s="725" t="n">
        <f aca="false" ca="false" dt2D="false" dtr="false" t="normal">SUMIFS(AU:AU, $C:$C, $C17, $G:$G, $I17, $B:$B, "доп.выручка")</f>
        <v>0</v>
      </c>
      <c r="AV17" s="725" t="n">
        <f aca="false" ca="false" dt2D="false" dtr="false" t="normal">SUMIFS(AV:AV, $C:$C, $C17, $G:$G, $I17, $B:$B, "доп.выручка")</f>
        <v>0</v>
      </c>
      <c r="AW17" s="725" t="n">
        <f aca="false" ca="false" dt2D="false" dtr="false" t="normal">SUMIFS(AW:AW, $C:$C, $C17, $G:$G, $I17, $B:$B, "доп.выручка")</f>
        <v>0</v>
      </c>
      <c r="AX17" s="725" t="n">
        <f aca="false" ca="false" dt2D="false" dtr="false" t="normal">SUMIFS(AX:AX, $C:$C, $C17, $G:$G, $I17, $B:$B, "доп.выручка")</f>
        <v>0</v>
      </c>
      <c r="AY17" s="725" t="n">
        <f aca="false" ca="false" dt2D="false" dtr="false" t="normal">SUMIFS(AY:AY, $C:$C, $C17, $G:$G, $I17, $B:$B, "доп.выручка")</f>
        <v>0</v>
      </c>
      <c r="AZ17" s="725" t="n">
        <f aca="false" ca="false" dt2D="false" dtr="false" t="normal">SUMIFS(AZ:AZ, $C:$C, $C17, $G:$G, $I17, $B:$B, "доп.выручка")</f>
        <v>0</v>
      </c>
      <c r="BA17" s="725" t="n">
        <f aca="false" ca="false" dt2D="false" dtr="false" t="normal">SUMIFS(BA:BA, $C:$C, $C17, $G:$G, $I17, $B:$B, "доп.выручка")</f>
        <v>0</v>
      </c>
      <c r="BB17" s="725" t="n">
        <f aca="false" ca="false" dt2D="false" dtr="false" t="normal">SUMIFS(BB:BB, $C:$C, $C17, $G:$G, $I17, $B:$B, "доп.выручка")</f>
        <v>0</v>
      </c>
      <c r="BC17" s="725" t="n">
        <f aca="false" ca="false" dt2D="false" dtr="false" t="normal">SUMIFS(BC:BC, $C:$C, $C17, $G:$G, $I17, $B:$B, "доп.выручка")</f>
        <v>0</v>
      </c>
      <c r="BD17" s="725" t="n">
        <f aca="false" ca="false" dt2D="false" dtr="false" t="normal">SUMIFS(BD:BD, $C:$C, $C17, $G:$G, $I17, $B:$B, "доп.выручка")</f>
        <v>0</v>
      </c>
      <c r="BE17" s="725" t="n">
        <f aca="false" ca="false" dt2D="false" dtr="false" t="normal">SUMIFS(BE:BE, $C:$C, $C17, $G:$G, $I17, $B:$B, "доп.выручка")</f>
        <v>0</v>
      </c>
      <c r="BF17" s="725" t="n">
        <f aca="false" ca="false" dt2D="false" dtr="false" t="normal">SUMIFS(BF:BF, $C:$C, $C17, $G:$G, $I17, $B:$B, "доп.выручка")</f>
        <v>0</v>
      </c>
      <c r="BG17" s="725" t="n">
        <f aca="false" ca="false" dt2D="false" dtr="false" t="normal">SUMIFS(BG:BG, $C:$C, $C17, $G:$G, $I17, $B:$B, "доп.выручка")</f>
        <v>0</v>
      </c>
      <c r="BH17" s="725" t="n">
        <f aca="false" ca="false" dt2D="false" dtr="false" t="normal">SUMIFS(BH:BH, $C:$C, $C17, $G:$G, $I17, $B:$B, "доп.выручка")</f>
        <v>0</v>
      </c>
      <c r="BI17" s="725" t="n">
        <f aca="false" ca="false" dt2D="false" dtr="false" t="normal">SUMIFS(BI:BI, $C:$C, $C17, $G:$G, $I17, $B:$B, "доп.выручка")</f>
        <v>0</v>
      </c>
      <c r="BJ17" s="725" t="n">
        <f aca="false" ca="false" dt2D="false" dtr="false" t="normal">SUMIFS(BJ:BJ, $C:$C, $C17, $G:$G, $I17, $B:$B, "доп.выручка")</f>
        <v>0</v>
      </c>
      <c r="BK17" s="725" t="n">
        <f aca="false" ca="false" dt2D="false" dtr="false" t="normal">SUMIFS(BK:BK, $C:$C, $C17, $G:$G, $I17, $B:$B, "доп.выручка")</f>
        <v>0</v>
      </c>
      <c r="BL17" s="725" t="n">
        <f aca="false" ca="false" dt2D="false" dtr="false" t="normal">SUMIFS(BL:BL, $C:$C, $C17, $G:$G, $I17, $B:$B, "доп.выручка")</f>
        <v>0</v>
      </c>
      <c r="BM17" s="725" t="n">
        <f aca="false" ca="false" dt2D="false" dtr="false" t="normal">SUMIFS(BM:BM, $C:$C, $C17, $G:$G, $I17, $B:$B, "доп.выручка")</f>
        <v>0</v>
      </c>
      <c r="BN17" s="725" t="n">
        <f aca="false" ca="false" dt2D="false" dtr="false" t="normal">SUMIFS(BN:BN, $C:$C, $C17, $G:$G, $I17, $B:$B, "доп.выручка")</f>
        <v>0</v>
      </c>
      <c r="BO17" s="725" t="n">
        <f aca="false" ca="false" dt2D="false" dtr="false" t="normal">SUMIFS(BO:BO, $C:$C, $C17, $G:$G, $I17, $B:$B, "доп.выручка")</f>
        <v>0</v>
      </c>
      <c r="BP17" s="725" t="n">
        <f aca="false" ca="false" dt2D="false" dtr="false" t="normal">SUMIFS(BP:BP, $C:$C, $C17, $G:$G, $I17, $B:$B, "доп.выручка")</f>
        <v>0</v>
      </c>
      <c r="BQ17" s="725" t="n">
        <f aca="false" ca="false" dt2D="false" dtr="false" t="normal">SUMIFS(BQ:BQ, $C:$C, $C17, $G:$G, $I17, $B:$B, "доп.выручка")</f>
        <v>0</v>
      </c>
      <c r="BR17" s="725" t="n">
        <f aca="false" ca="false" dt2D="false" dtr="false" t="normal">SUMIFS(BR:BR, $C:$C, $C17, $G:$G, $I17, $B:$B, "доп.выручка")</f>
        <v>0</v>
      </c>
      <c r="BS17" s="725" t="n">
        <f aca="false" ca="false" dt2D="false" dtr="false" t="normal">SUMIFS(BS:BS, $C:$C, $C17, $G:$G, $I17, $B:$B, "доп.выручка")</f>
        <v>0</v>
      </c>
      <c r="BT17" s="725" t="n">
        <f aca="false" ca="false" dt2D="false" dtr="false" t="normal">SUMIFS(BT:BT, $C:$C, $C17, $G:$G, $I17, $B:$B, "доп.выручка")</f>
        <v>0</v>
      </c>
    </row>
    <row customFormat="true" ht="16.5" outlineLevel="0" r="18" s="100">
      <c r="A18" s="482" t="n"/>
      <c r="B18" s="482" t="n"/>
      <c r="C18" s="482" t="n"/>
      <c r="D18" s="482" t="n"/>
      <c r="E18" s="482" t="n"/>
      <c r="F18" s="482" t="n"/>
      <c r="G18" s="481" t="n"/>
      <c r="H18" s="388" t="n"/>
      <c r="I18" s="647" t="n"/>
      <c r="J18" s="525" t="n"/>
      <c r="K18" s="525" t="n"/>
      <c r="L18" s="691" t="n"/>
      <c r="M18" s="725" t="n"/>
      <c r="N18" s="725" t="n"/>
      <c r="O18" s="725" t="n"/>
      <c r="P18" s="725" t="n"/>
      <c r="Q18" s="725" t="n"/>
      <c r="R18" s="725" t="n"/>
      <c r="S18" s="725" t="n"/>
      <c r="T18" s="725" t="n"/>
      <c r="U18" s="725" t="n"/>
      <c r="V18" s="725" t="n"/>
      <c r="W18" s="725" t="n"/>
      <c r="X18" s="725" t="n"/>
      <c r="Y18" s="725" t="n"/>
      <c r="Z18" s="725" t="n"/>
      <c r="AA18" s="725" t="n"/>
      <c r="AB18" s="725" t="n"/>
      <c r="AC18" s="725" t="n"/>
      <c r="AD18" s="725" t="n"/>
      <c r="AE18" s="725" t="n"/>
      <c r="AF18" s="725" t="n"/>
      <c r="AG18" s="725" t="n"/>
      <c r="AH18" s="725" t="n"/>
      <c r="AI18" s="725" t="n"/>
      <c r="AJ18" s="725" t="n"/>
      <c r="AK18" s="725" t="n"/>
      <c r="AL18" s="725" t="n"/>
      <c r="AM18" s="725" t="n"/>
      <c r="AN18" s="725" t="n"/>
      <c r="AO18" s="725" t="n"/>
      <c r="AP18" s="725" t="n"/>
      <c r="AQ18" s="725" t="n"/>
      <c r="AR18" s="725" t="n"/>
      <c r="AS18" s="725" t="n"/>
      <c r="AT18" s="725" t="n"/>
      <c r="AU18" s="725" t="n"/>
      <c r="AV18" s="725" t="n"/>
      <c r="AW18" s="725" t="n"/>
      <c r="AX18" s="725" t="n"/>
      <c r="AY18" s="725" t="n"/>
      <c r="AZ18" s="725" t="n"/>
      <c r="BA18" s="725" t="n"/>
      <c r="BB18" s="725" t="n"/>
      <c r="BC18" s="725" t="n"/>
      <c r="BD18" s="725" t="n"/>
      <c r="BE18" s="725" t="n"/>
      <c r="BF18" s="725" t="n"/>
      <c r="BG18" s="725" t="n"/>
      <c r="BH18" s="725" t="n"/>
      <c r="BI18" s="725" t="n"/>
      <c r="BJ18" s="725" t="n"/>
      <c r="BK18" s="725" t="n"/>
      <c r="BL18" s="725" t="n"/>
      <c r="BM18" s="725" t="n"/>
      <c r="BN18" s="725" t="n"/>
      <c r="BO18" s="725" t="n"/>
      <c r="BP18" s="725" t="n"/>
      <c r="BQ18" s="725" t="n"/>
      <c r="BR18" s="725" t="n"/>
      <c r="BS18" s="725" t="n"/>
      <c r="BT18" s="725" t="n"/>
    </row>
    <row customFormat="true" ht="17.25" outlineLevel="0" r="19" s="100">
      <c r="A19" s="482" t="n"/>
      <c r="B19" s="482" t="n"/>
      <c r="C19" s="482" t="s">
        <v>506</v>
      </c>
      <c r="D19" s="482" t="n"/>
      <c r="E19" s="482" t="n"/>
      <c r="F19" s="482" t="n"/>
      <c r="G19" s="481" t="n"/>
      <c r="H19" s="388" t="n"/>
      <c r="I19" s="409" t="s">
        <v>303</v>
      </c>
      <c r="J19" s="525" t="n"/>
      <c r="K19" s="525" t="n"/>
      <c r="L19" s="723" t="n">
        <f aca="false" ca="true" dt2D="false" dtr="false" t="normal">SUM(L21:L23)</f>
        <v>0</v>
      </c>
      <c r="M19" s="724" t="n">
        <f aca="false" ca="false" dt2D="false" dtr="false" t="normal">SUM(M21:M23)</f>
        <v>0</v>
      </c>
      <c r="N19" s="724" t="n">
        <f aca="false" ca="true" dt2D="false" dtr="false" t="normal">SUM(N21:N23)</f>
        <v>0</v>
      </c>
      <c r="O19" s="724" t="n">
        <f aca="false" ca="true" dt2D="false" dtr="false" t="normal">SUM(O21:O23)</f>
        <v>0</v>
      </c>
      <c r="P19" s="724" t="n">
        <f aca="false" ca="true" dt2D="false" dtr="false" t="normal">SUM(P21:P23)</f>
        <v>0</v>
      </c>
      <c r="Q19" s="724" t="n">
        <f aca="false" ca="true" dt2D="false" dtr="false" t="normal">SUM(Q21:Q23)</f>
        <v>0</v>
      </c>
      <c r="R19" s="724" t="n">
        <f aca="false" ca="true" dt2D="false" dtr="false" t="normal">SUM(R21:R23)</f>
        <v>0</v>
      </c>
      <c r="S19" s="724" t="n">
        <f aca="false" ca="true" dt2D="false" dtr="false" t="normal">SUM(S21:S23)</f>
        <v>0</v>
      </c>
      <c r="T19" s="724" t="n">
        <f aca="false" ca="true" dt2D="false" dtr="false" t="normal">SUM(T21:T23)</f>
        <v>0</v>
      </c>
      <c r="U19" s="724" t="n">
        <f aca="false" ca="true" dt2D="false" dtr="false" t="normal">SUM(U21:U23)</f>
        <v>0</v>
      </c>
      <c r="V19" s="724" t="n">
        <f aca="false" ca="true" dt2D="false" dtr="false" t="normal">SUM(V21:V23)</f>
        <v>0</v>
      </c>
      <c r="W19" s="724" t="n">
        <f aca="false" ca="true" dt2D="false" dtr="false" t="normal">SUM(W21:W23)</f>
        <v>0</v>
      </c>
      <c r="X19" s="724" t="n">
        <f aca="false" ca="true" dt2D="false" dtr="false" t="normal">SUM(X21:X23)</f>
        <v>0</v>
      </c>
      <c r="Y19" s="724" t="n">
        <f aca="false" ca="true" dt2D="false" dtr="false" t="normal">SUM(Y21:Y23)</f>
        <v>0</v>
      </c>
      <c r="Z19" s="724" t="n">
        <f aca="false" ca="true" dt2D="false" dtr="false" t="normal">SUM(Z21:Z23)</f>
        <v>0</v>
      </c>
      <c r="AA19" s="724" t="n">
        <f aca="false" ca="true" dt2D="false" dtr="false" t="normal">SUM(AA21:AA23)</f>
        <v>0</v>
      </c>
      <c r="AB19" s="724" t="n">
        <f aca="false" ca="true" dt2D="false" dtr="false" t="normal">SUM(AB21:AB23)</f>
        <v>0</v>
      </c>
      <c r="AC19" s="724" t="n">
        <f aca="false" ca="true" dt2D="false" dtr="false" t="normal">SUM(AC21:AC23)</f>
        <v>0</v>
      </c>
      <c r="AD19" s="724" t="n">
        <f aca="false" ca="true" dt2D="false" dtr="false" t="normal">SUM(AD21:AD23)</f>
        <v>0</v>
      </c>
      <c r="AE19" s="724" t="n">
        <f aca="false" ca="true" dt2D="false" dtr="false" t="normal">SUM(AE21:AE23)</f>
        <v>0</v>
      </c>
      <c r="AF19" s="724" t="n">
        <f aca="false" ca="true" dt2D="false" dtr="false" t="normal">SUM(AF21:AF23)</f>
        <v>0</v>
      </c>
      <c r="AG19" s="724" t="n">
        <f aca="false" ca="true" dt2D="false" dtr="false" t="normal">SUM(AG21:AG23)</f>
        <v>0</v>
      </c>
      <c r="AH19" s="724" t="n">
        <f aca="false" ca="true" dt2D="false" dtr="false" t="normal">SUM(AH21:AH23)</f>
        <v>0</v>
      </c>
      <c r="AI19" s="724" t="n">
        <f aca="false" ca="true" dt2D="false" dtr="false" t="normal">SUM(AI21:AI23)</f>
        <v>0</v>
      </c>
      <c r="AJ19" s="724" t="n">
        <f aca="false" ca="true" dt2D="false" dtr="false" t="normal">SUM(AJ21:AJ23)</f>
        <v>0</v>
      </c>
      <c r="AK19" s="724" t="n">
        <f aca="false" ca="true" dt2D="false" dtr="false" t="normal">SUM(AK21:AK23)</f>
        <v>0</v>
      </c>
      <c r="AL19" s="724" t="n">
        <f aca="false" ca="true" dt2D="false" dtr="false" t="normal">SUM(AL21:AL23)</f>
        <v>0</v>
      </c>
      <c r="AM19" s="724" t="n">
        <f aca="false" ca="true" dt2D="false" dtr="false" t="normal">SUM(AM21:AM23)</f>
        <v>0</v>
      </c>
      <c r="AN19" s="724" t="n">
        <f aca="false" ca="true" dt2D="false" dtr="false" t="normal">SUM(AN21:AN23)</f>
        <v>0</v>
      </c>
      <c r="AO19" s="724" t="n">
        <f aca="false" ca="true" dt2D="false" dtr="false" t="normal">SUM(AO21:AO23)</f>
        <v>0</v>
      </c>
      <c r="AP19" s="724" t="n">
        <f aca="false" ca="true" dt2D="false" dtr="false" t="normal">SUM(AP21:AP23)</f>
        <v>0</v>
      </c>
      <c r="AQ19" s="724" t="n">
        <f aca="false" ca="true" dt2D="false" dtr="false" t="normal">SUM(AQ21:AQ23)</f>
        <v>0</v>
      </c>
      <c r="AR19" s="724" t="n">
        <f aca="false" ca="true" dt2D="false" dtr="false" t="normal">SUM(AR21:AR23)</f>
        <v>0</v>
      </c>
      <c r="AS19" s="724" t="n">
        <f aca="false" ca="true" dt2D="false" dtr="false" t="normal">SUM(AS21:AS23)</f>
        <v>0</v>
      </c>
      <c r="AT19" s="724" t="n">
        <f aca="false" ca="true" dt2D="false" dtr="false" t="normal">SUM(AT21:AT23)</f>
        <v>0</v>
      </c>
      <c r="AU19" s="724" t="n">
        <f aca="false" ca="true" dt2D="false" dtr="false" t="normal">SUM(AU21:AU23)</f>
        <v>0</v>
      </c>
      <c r="AV19" s="724" t="n">
        <f aca="false" ca="true" dt2D="false" dtr="false" t="normal">SUM(AV21:AV23)</f>
        <v>0</v>
      </c>
      <c r="AW19" s="724" t="n">
        <f aca="false" ca="true" dt2D="false" dtr="false" t="normal">SUM(AW21:AW23)</f>
        <v>0</v>
      </c>
      <c r="AX19" s="724" t="n">
        <f aca="false" ca="true" dt2D="false" dtr="false" t="normal">SUM(AX21:AX23)</f>
        <v>0</v>
      </c>
      <c r="AY19" s="724" t="n">
        <f aca="false" ca="true" dt2D="false" dtr="false" t="normal">SUM(AY21:AY23)</f>
        <v>0</v>
      </c>
      <c r="AZ19" s="724" t="n">
        <f aca="false" ca="true" dt2D="false" dtr="false" t="normal">SUM(AZ21:AZ23)</f>
        <v>0</v>
      </c>
      <c r="BA19" s="724" t="n">
        <f aca="false" ca="true" dt2D="false" dtr="false" t="normal">SUM(BA21:BA23)</f>
        <v>0</v>
      </c>
      <c r="BB19" s="724" t="n">
        <f aca="false" ca="true" dt2D="false" dtr="false" t="normal">SUM(BB21:BB23)</f>
        <v>0</v>
      </c>
      <c r="BC19" s="724" t="n">
        <f aca="false" ca="true" dt2D="false" dtr="false" t="normal">SUM(BC21:BC23)</f>
        <v>0</v>
      </c>
      <c r="BD19" s="724" t="n">
        <f aca="false" ca="true" dt2D="false" dtr="false" t="normal">SUM(BD21:BD23)</f>
        <v>0</v>
      </c>
      <c r="BE19" s="724" t="n">
        <f aca="false" ca="true" dt2D="false" dtr="false" t="normal">SUM(BE21:BE23)</f>
        <v>0</v>
      </c>
      <c r="BF19" s="724" t="n">
        <f aca="false" ca="true" dt2D="false" dtr="false" t="normal">SUM(BF21:BF23)</f>
        <v>0</v>
      </c>
      <c r="BG19" s="724" t="n">
        <f aca="false" ca="true" dt2D="false" dtr="false" t="normal">SUM(BG21:BG23)</f>
        <v>0</v>
      </c>
      <c r="BH19" s="724" t="n">
        <f aca="false" ca="true" dt2D="false" dtr="false" t="normal">SUM(BH21:BH23)</f>
        <v>0</v>
      </c>
      <c r="BI19" s="724" t="n">
        <f aca="false" ca="true" dt2D="false" dtr="false" t="normal">SUM(BI21:BI23)</f>
        <v>0</v>
      </c>
      <c r="BJ19" s="724" t="n">
        <f aca="false" ca="true" dt2D="false" dtr="false" t="normal">SUM(BJ21:BJ23)</f>
        <v>0</v>
      </c>
      <c r="BK19" s="724" t="n">
        <f aca="false" ca="true" dt2D="false" dtr="false" t="normal">SUM(BK21:BK23)</f>
        <v>0</v>
      </c>
      <c r="BL19" s="724" t="n">
        <f aca="false" ca="true" dt2D="false" dtr="false" t="normal">SUM(BL21:BL23)</f>
        <v>0</v>
      </c>
      <c r="BM19" s="724" t="n">
        <f aca="false" ca="true" dt2D="false" dtr="false" t="normal">SUM(BM21:BM23)</f>
        <v>0</v>
      </c>
      <c r="BN19" s="724" t="n">
        <f aca="false" ca="true" dt2D="false" dtr="false" t="normal">SUM(BN21:BN23)</f>
        <v>0</v>
      </c>
      <c r="BO19" s="724" t="n">
        <f aca="false" ca="true" dt2D="false" dtr="false" t="normal">SUM(BO21:BO23)</f>
        <v>0</v>
      </c>
      <c r="BP19" s="724" t="n">
        <f aca="false" ca="true" dt2D="false" dtr="false" t="normal">SUM(BP21:BP23)</f>
        <v>0</v>
      </c>
      <c r="BQ19" s="724" t="n">
        <f aca="false" ca="true" dt2D="false" dtr="false" t="normal">SUM(BQ21:BQ23)</f>
        <v>0</v>
      </c>
      <c r="BR19" s="724" t="n">
        <f aca="false" ca="true" dt2D="false" dtr="false" t="normal">SUM(BR21:BR23)</f>
        <v>0</v>
      </c>
      <c r="BS19" s="724" t="n">
        <f aca="false" ca="true" dt2D="false" dtr="false" t="normal">SUM(BS21:BS23)</f>
        <v>0</v>
      </c>
      <c r="BT19" s="724" t="n">
        <f aca="false" ca="true" dt2D="false" dtr="false" t="normal">SUM(BT21:BT23)</f>
        <v>0</v>
      </c>
    </row>
    <row customFormat="true" hidden="true" ht="16.5" outlineLevel="1" r="20" s="100">
      <c r="A20" s="482" t="n"/>
      <c r="B20" s="482" t="n"/>
      <c r="C20" s="482" t="str">
        <f aca="false" ca="false" dt2D="false" dtr="false" t="normal">C19</f>
        <v>Местный</v>
      </c>
      <c r="D20" s="482" t="n"/>
      <c r="E20" s="482" t="n"/>
      <c r="F20" s="482" t="n"/>
      <c r="G20" s="481" t="n"/>
      <c r="H20" s="388" t="n"/>
      <c r="I20" s="201" t="s">
        <v>744</v>
      </c>
      <c r="J20" s="525" t="n"/>
      <c r="K20" s="525" t="n"/>
      <c r="L20" s="691" t="n"/>
      <c r="M20" s="725" t="n"/>
      <c r="N20" s="725" t="n"/>
      <c r="O20" s="725" t="n"/>
      <c r="P20" s="725" t="n"/>
      <c r="Q20" s="725" t="n"/>
      <c r="R20" s="725" t="n"/>
      <c r="S20" s="725" t="n"/>
      <c r="T20" s="725" t="n"/>
      <c r="U20" s="725" t="n"/>
      <c r="V20" s="725" t="n"/>
      <c r="W20" s="725" t="n"/>
      <c r="X20" s="725" t="n"/>
      <c r="Y20" s="725" t="n"/>
      <c r="Z20" s="725" t="n"/>
      <c r="AA20" s="725" t="n"/>
      <c r="AB20" s="725" t="n"/>
      <c r="AC20" s="725" t="n"/>
      <c r="AD20" s="725" t="n"/>
      <c r="AE20" s="725" t="n"/>
      <c r="AF20" s="725" t="n"/>
      <c r="AG20" s="725" t="n"/>
      <c r="AH20" s="725" t="n"/>
      <c r="AI20" s="725" t="n"/>
      <c r="AJ20" s="725" t="n"/>
      <c r="AK20" s="725" t="n"/>
      <c r="AL20" s="725" t="n"/>
      <c r="AM20" s="725" t="n"/>
      <c r="AN20" s="725" t="n"/>
      <c r="AO20" s="725" t="n"/>
      <c r="AP20" s="725" t="n"/>
      <c r="AQ20" s="725" t="n"/>
      <c r="AR20" s="725" t="n"/>
      <c r="AS20" s="725" t="n"/>
      <c r="AT20" s="725" t="n"/>
      <c r="AU20" s="725" t="n"/>
      <c r="AV20" s="725" t="n"/>
      <c r="AW20" s="725" t="n"/>
      <c r="AX20" s="725" t="n"/>
      <c r="AY20" s="725" t="n"/>
      <c r="AZ20" s="725" t="n"/>
      <c r="BA20" s="725" t="n"/>
      <c r="BB20" s="725" t="n"/>
      <c r="BC20" s="725" t="n"/>
      <c r="BD20" s="725" t="n"/>
      <c r="BE20" s="725" t="n"/>
      <c r="BF20" s="725" t="n"/>
      <c r="BG20" s="725" t="n"/>
      <c r="BH20" s="725" t="n"/>
      <c r="BI20" s="725" t="n"/>
      <c r="BJ20" s="725" t="n"/>
      <c r="BK20" s="725" t="n"/>
      <c r="BL20" s="725" t="n"/>
      <c r="BM20" s="725" t="n"/>
      <c r="BN20" s="725" t="n"/>
      <c r="BO20" s="725" t="n"/>
      <c r="BP20" s="725" t="n"/>
      <c r="BQ20" s="725" t="n"/>
      <c r="BR20" s="725" t="n"/>
      <c r="BS20" s="725" t="n"/>
      <c r="BT20" s="725" t="n"/>
    </row>
    <row customFormat="true" hidden="true" ht="16.5" outlineLevel="1" r="21" s="100">
      <c r="A21" s="482" t="n"/>
      <c r="B21" s="482" t="n"/>
      <c r="C21" s="482" t="str">
        <f aca="false" ca="false" dt2D="false" dtr="false" t="normal">C20</f>
        <v>Местный</v>
      </c>
      <c r="D21" s="482" t="n"/>
      <c r="E21" s="482" t="n"/>
      <c r="F21" s="482" t="n"/>
      <c r="G21" s="481" t="n"/>
      <c r="H21" s="388" t="n"/>
      <c r="I21" s="647" t="s">
        <v>579</v>
      </c>
      <c r="J21" s="525" t="n"/>
      <c r="K21" s="525" t="n"/>
      <c r="L21" s="723" t="n">
        <f aca="false" ca="true" dt2D="false" dtr="false" t="normal">SUM(M21:BT21)</f>
        <v>0</v>
      </c>
      <c r="M21" s="725" t="n">
        <f aca="false" ca="false" dt2D="false" dtr="false" t="normal">SUMIFS(M:M, $C:$C, $C21, $G:$G, $I21, $B:$B, "доп.выручка")</f>
        <v>0</v>
      </c>
      <c r="N21" s="725" t="n">
        <f aca="false" ca="true" dt2D="false" dtr="false" t="normal">SUMIFS(N:N, $C:$C, $C21, $G:$G, $I21, $B:$B, "доп.выручка")</f>
        <v>0</v>
      </c>
      <c r="O21" s="725" t="n">
        <f aca="false" ca="true" dt2D="false" dtr="false" t="normal">SUMIFS(O:O, $C:$C, $C21, $G:$G, $I21, $B:$B, "доп.выручка")</f>
        <v>0</v>
      </c>
      <c r="P21" s="725" t="n">
        <f aca="false" ca="true" dt2D="false" dtr="false" t="normal">SUMIFS(P:P, $C:$C, $C21, $G:$G, $I21, $B:$B, "доп.выручка")</f>
        <v>0</v>
      </c>
      <c r="Q21" s="725" t="n">
        <f aca="false" ca="true" dt2D="false" dtr="false" t="normal">SUMIFS(Q:Q, $C:$C, $C21, $G:$G, $I21, $B:$B, "доп.выручка")</f>
        <v>0</v>
      </c>
      <c r="R21" s="725" t="n">
        <f aca="false" ca="true" dt2D="false" dtr="false" t="normal">SUMIFS(R:R, $C:$C, $C21, $G:$G, $I21, $B:$B, "доп.выручка")</f>
        <v>0</v>
      </c>
      <c r="S21" s="725" t="n">
        <f aca="false" ca="true" dt2D="false" dtr="false" t="normal">SUMIFS(S:S, $C:$C, $C21, $G:$G, $I21, $B:$B, "доп.выручка")</f>
        <v>0</v>
      </c>
      <c r="T21" s="725" t="n">
        <f aca="false" ca="true" dt2D="false" dtr="false" t="normal">SUMIFS(T:T, $C:$C, $C21, $G:$G, $I21, $B:$B, "доп.выручка")</f>
        <v>0</v>
      </c>
      <c r="U21" s="725" t="n">
        <f aca="false" ca="true" dt2D="false" dtr="false" t="normal">SUMIFS(U:U, $C:$C, $C21, $G:$G, $I21, $B:$B, "доп.выручка")</f>
        <v>0</v>
      </c>
      <c r="V21" s="725" t="n">
        <f aca="false" ca="true" dt2D="false" dtr="false" t="normal">SUMIFS(V:V, $C:$C, $C21, $G:$G, $I21, $B:$B, "доп.выручка")</f>
        <v>0</v>
      </c>
      <c r="W21" s="725" t="n">
        <f aca="false" ca="true" dt2D="false" dtr="false" t="normal">SUMIFS(W:W, $C:$C, $C21, $G:$G, $I21, $B:$B, "доп.выручка")</f>
        <v>0</v>
      </c>
      <c r="X21" s="725" t="n">
        <f aca="false" ca="true" dt2D="false" dtr="false" t="normal">SUMIFS(X:X, $C:$C, $C21, $G:$G, $I21, $B:$B, "доп.выручка")</f>
        <v>0</v>
      </c>
      <c r="Y21" s="725" t="n">
        <f aca="false" ca="true" dt2D="false" dtr="false" t="normal">SUMIFS(Y:Y, $C:$C, $C21, $G:$G, $I21, $B:$B, "доп.выручка")</f>
        <v>0</v>
      </c>
      <c r="Z21" s="725" t="n">
        <f aca="false" ca="true" dt2D="false" dtr="false" t="normal">SUMIFS(Z:Z, $C:$C, $C21, $G:$G, $I21, $B:$B, "доп.выручка")</f>
        <v>0</v>
      </c>
      <c r="AA21" s="725" t="n">
        <f aca="false" ca="true" dt2D="false" dtr="false" t="normal">SUMIFS(AA:AA, $C:$C, $C21, $G:$G, $I21, $B:$B, "доп.выручка")</f>
        <v>0</v>
      </c>
      <c r="AB21" s="725" t="n">
        <f aca="false" ca="true" dt2D="false" dtr="false" t="normal">SUMIFS(AB:AB, $C:$C, $C21, $G:$G, $I21, $B:$B, "доп.выручка")</f>
        <v>0</v>
      </c>
      <c r="AC21" s="725" t="n">
        <f aca="false" ca="true" dt2D="false" dtr="false" t="normal">SUMIFS(AC:AC, $C:$C, $C21, $G:$G, $I21, $B:$B, "доп.выручка")</f>
        <v>0</v>
      </c>
      <c r="AD21" s="725" t="n">
        <f aca="false" ca="true" dt2D="false" dtr="false" t="normal">SUMIFS(AD:AD, $C:$C, $C21, $G:$G, $I21, $B:$B, "доп.выручка")</f>
        <v>0</v>
      </c>
      <c r="AE21" s="725" t="n">
        <f aca="false" ca="true" dt2D="false" dtr="false" t="normal">SUMIFS(AE:AE, $C:$C, $C21, $G:$G, $I21, $B:$B, "доп.выручка")</f>
        <v>0</v>
      </c>
      <c r="AF21" s="725" t="n">
        <f aca="false" ca="true" dt2D="false" dtr="false" t="normal">SUMIFS(AF:AF, $C:$C, $C21, $G:$G, $I21, $B:$B, "доп.выручка")</f>
        <v>0</v>
      </c>
      <c r="AG21" s="725" t="n">
        <f aca="false" ca="true" dt2D="false" dtr="false" t="normal">SUMIFS(AG:AG, $C:$C, $C21, $G:$G, $I21, $B:$B, "доп.выручка")</f>
        <v>0</v>
      </c>
      <c r="AH21" s="725" t="n">
        <f aca="false" ca="true" dt2D="false" dtr="false" t="normal">SUMIFS(AH:AH, $C:$C, $C21, $G:$G, $I21, $B:$B, "доп.выручка")</f>
        <v>0</v>
      </c>
      <c r="AI21" s="725" t="n">
        <f aca="false" ca="true" dt2D="false" dtr="false" t="normal">SUMIFS(AI:AI, $C:$C, $C21, $G:$G, $I21, $B:$B, "доп.выручка")</f>
        <v>0</v>
      </c>
      <c r="AJ21" s="725" t="n">
        <f aca="false" ca="true" dt2D="false" dtr="false" t="normal">SUMIFS(AJ:AJ, $C:$C, $C21, $G:$G, $I21, $B:$B, "доп.выручка")</f>
        <v>0</v>
      </c>
      <c r="AK21" s="725" t="n">
        <f aca="false" ca="true" dt2D="false" dtr="false" t="normal">SUMIFS(AK:AK, $C:$C, $C21, $G:$G, $I21, $B:$B, "доп.выручка")</f>
        <v>0</v>
      </c>
      <c r="AL21" s="725" t="n">
        <f aca="false" ca="true" dt2D="false" dtr="false" t="normal">SUMIFS(AL:AL, $C:$C, $C21, $G:$G, $I21, $B:$B, "доп.выручка")</f>
        <v>0</v>
      </c>
      <c r="AM21" s="725" t="n">
        <f aca="false" ca="true" dt2D="false" dtr="false" t="normal">SUMIFS(AM:AM, $C:$C, $C21, $G:$G, $I21, $B:$B, "доп.выручка")</f>
        <v>0</v>
      </c>
      <c r="AN21" s="725" t="n">
        <f aca="false" ca="true" dt2D="false" dtr="false" t="normal">SUMIFS(AN:AN, $C:$C, $C21, $G:$G, $I21, $B:$B, "доп.выручка")</f>
        <v>0</v>
      </c>
      <c r="AO21" s="725" t="n">
        <f aca="false" ca="true" dt2D="false" dtr="false" t="normal">SUMIFS(AO:AO, $C:$C, $C21, $G:$G, $I21, $B:$B, "доп.выручка")</f>
        <v>0</v>
      </c>
      <c r="AP21" s="725" t="n">
        <f aca="false" ca="true" dt2D="false" dtr="false" t="normal">SUMIFS(AP:AP, $C:$C, $C21, $G:$G, $I21, $B:$B, "доп.выручка")</f>
        <v>0</v>
      </c>
      <c r="AQ21" s="725" t="n">
        <f aca="false" ca="true" dt2D="false" dtr="false" t="normal">SUMIFS(AQ:AQ, $C:$C, $C21, $G:$G, $I21, $B:$B, "доп.выручка")</f>
        <v>0</v>
      </c>
      <c r="AR21" s="725" t="n">
        <f aca="false" ca="true" dt2D="false" dtr="false" t="normal">SUMIFS(AR:AR, $C:$C, $C21, $G:$G, $I21, $B:$B, "доп.выручка")</f>
        <v>0</v>
      </c>
      <c r="AS21" s="725" t="n">
        <f aca="false" ca="true" dt2D="false" dtr="false" t="normal">SUMIFS(AS:AS, $C:$C, $C21, $G:$G, $I21, $B:$B, "доп.выручка")</f>
        <v>0</v>
      </c>
      <c r="AT21" s="725" t="n">
        <f aca="false" ca="true" dt2D="false" dtr="false" t="normal">SUMIFS(AT:AT, $C:$C, $C21, $G:$G, $I21, $B:$B, "доп.выручка")</f>
        <v>0</v>
      </c>
      <c r="AU21" s="725" t="n">
        <f aca="false" ca="true" dt2D="false" dtr="false" t="normal">SUMIFS(AU:AU, $C:$C, $C21, $G:$G, $I21, $B:$B, "доп.выручка")</f>
        <v>0</v>
      </c>
      <c r="AV21" s="725" t="n">
        <f aca="false" ca="true" dt2D="false" dtr="false" t="normal">SUMIFS(AV:AV, $C:$C, $C21, $G:$G, $I21, $B:$B, "доп.выручка")</f>
        <v>0</v>
      </c>
      <c r="AW21" s="725" t="n">
        <f aca="false" ca="true" dt2D="false" dtr="false" t="normal">SUMIFS(AW:AW, $C:$C, $C21, $G:$G, $I21, $B:$B, "доп.выручка")</f>
        <v>0</v>
      </c>
      <c r="AX21" s="725" t="n">
        <f aca="false" ca="true" dt2D="false" dtr="false" t="normal">SUMIFS(AX:AX, $C:$C, $C21, $G:$G, $I21, $B:$B, "доп.выручка")</f>
        <v>0</v>
      </c>
      <c r="AY21" s="725" t="n">
        <f aca="false" ca="true" dt2D="false" dtr="false" t="normal">SUMIFS(AY:AY, $C:$C, $C21, $G:$G, $I21, $B:$B, "доп.выручка")</f>
        <v>0</v>
      </c>
      <c r="AZ21" s="725" t="n">
        <f aca="false" ca="true" dt2D="false" dtr="false" t="normal">SUMIFS(AZ:AZ, $C:$C, $C21, $G:$G, $I21, $B:$B, "доп.выручка")</f>
        <v>0</v>
      </c>
      <c r="BA21" s="725" t="n">
        <f aca="false" ca="true" dt2D="false" dtr="false" t="normal">SUMIFS(BA:BA, $C:$C, $C21, $G:$G, $I21, $B:$B, "доп.выручка")</f>
        <v>0</v>
      </c>
      <c r="BB21" s="725" t="n">
        <f aca="false" ca="true" dt2D="false" dtr="false" t="normal">SUMIFS(BB:BB, $C:$C, $C21, $G:$G, $I21, $B:$B, "доп.выручка")</f>
        <v>0</v>
      </c>
      <c r="BC21" s="725" t="n">
        <f aca="false" ca="true" dt2D="false" dtr="false" t="normal">SUMIFS(BC:BC, $C:$C, $C21, $G:$G, $I21, $B:$B, "доп.выручка")</f>
        <v>0</v>
      </c>
      <c r="BD21" s="725" t="n">
        <f aca="false" ca="true" dt2D="false" dtr="false" t="normal">SUMIFS(BD:BD, $C:$C, $C21, $G:$G, $I21, $B:$B, "доп.выручка")</f>
        <v>0</v>
      </c>
      <c r="BE21" s="725" t="n">
        <f aca="false" ca="true" dt2D="false" dtr="false" t="normal">SUMIFS(BE:BE, $C:$C, $C21, $G:$G, $I21, $B:$B, "доп.выручка")</f>
        <v>0</v>
      </c>
      <c r="BF21" s="725" t="n">
        <f aca="false" ca="true" dt2D="false" dtr="false" t="normal">SUMIFS(BF:BF, $C:$C, $C21, $G:$G, $I21, $B:$B, "доп.выручка")</f>
        <v>0</v>
      </c>
      <c r="BG21" s="725" t="n">
        <f aca="false" ca="true" dt2D="false" dtr="false" t="normal">SUMIFS(BG:BG, $C:$C, $C21, $G:$G, $I21, $B:$B, "доп.выручка")</f>
        <v>0</v>
      </c>
      <c r="BH21" s="725" t="n">
        <f aca="false" ca="true" dt2D="false" dtr="false" t="normal">SUMIFS(BH:BH, $C:$C, $C21, $G:$G, $I21, $B:$B, "доп.выручка")</f>
        <v>0</v>
      </c>
      <c r="BI21" s="725" t="n">
        <f aca="false" ca="true" dt2D="false" dtr="false" t="normal">SUMIFS(BI:BI, $C:$C, $C21, $G:$G, $I21, $B:$B, "доп.выручка")</f>
        <v>0</v>
      </c>
      <c r="BJ21" s="725" t="n">
        <f aca="false" ca="true" dt2D="false" dtr="false" t="normal">SUMIFS(BJ:BJ, $C:$C, $C21, $G:$G, $I21, $B:$B, "доп.выручка")</f>
        <v>0</v>
      </c>
      <c r="BK21" s="725" t="n">
        <f aca="false" ca="true" dt2D="false" dtr="false" t="normal">SUMIFS(BK:BK, $C:$C, $C21, $G:$G, $I21, $B:$B, "доп.выручка")</f>
        <v>0</v>
      </c>
      <c r="BL21" s="725" t="n">
        <f aca="false" ca="true" dt2D="false" dtr="false" t="normal">SUMIFS(BL:BL, $C:$C, $C21, $G:$G, $I21, $B:$B, "доп.выручка")</f>
        <v>0</v>
      </c>
      <c r="BM21" s="725" t="n">
        <f aca="false" ca="true" dt2D="false" dtr="false" t="normal">SUMIFS(BM:BM, $C:$C, $C21, $G:$G, $I21, $B:$B, "доп.выручка")</f>
        <v>0</v>
      </c>
      <c r="BN21" s="725" t="n">
        <f aca="false" ca="true" dt2D="false" dtr="false" t="normal">SUMIFS(BN:BN, $C:$C, $C21, $G:$G, $I21, $B:$B, "доп.выручка")</f>
        <v>0</v>
      </c>
      <c r="BO21" s="725" t="n">
        <f aca="false" ca="true" dt2D="false" dtr="false" t="normal">SUMIFS(BO:BO, $C:$C, $C21, $G:$G, $I21, $B:$B, "доп.выручка")</f>
        <v>0</v>
      </c>
      <c r="BP21" s="725" t="n">
        <f aca="false" ca="true" dt2D="false" dtr="false" t="normal">SUMIFS(BP:BP, $C:$C, $C21, $G:$G, $I21, $B:$B, "доп.выручка")</f>
        <v>0</v>
      </c>
      <c r="BQ21" s="725" t="n">
        <f aca="false" ca="true" dt2D="false" dtr="false" t="normal">SUMIFS(BQ:BQ, $C:$C, $C21, $G:$G, $I21, $B:$B, "доп.выручка")</f>
        <v>0</v>
      </c>
      <c r="BR21" s="725" t="n">
        <f aca="false" ca="true" dt2D="false" dtr="false" t="normal">SUMIFS(BR:BR, $C:$C, $C21, $G:$G, $I21, $B:$B, "доп.выручка")</f>
        <v>0</v>
      </c>
      <c r="BS21" s="725" t="n">
        <f aca="false" ca="true" dt2D="false" dtr="false" t="normal">SUMIFS(BS:BS, $C:$C, $C21, $G:$G, $I21, $B:$B, "доп.выручка")</f>
        <v>0</v>
      </c>
      <c r="BT21" s="725" t="n">
        <f aca="false" ca="true" dt2D="false" dtr="false" t="normal">SUMIFS(BT:BT, $C:$C, $C21, $G:$G, $I21, $B:$B, "доп.выручка")</f>
        <v>0</v>
      </c>
    </row>
    <row customFormat="true" hidden="true" ht="16.5" outlineLevel="1" r="22" s="100">
      <c r="A22" s="482" t="n"/>
      <c r="B22" s="482" t="n"/>
      <c r="C22" s="482" t="str">
        <f aca="false" ca="false" dt2D="false" dtr="false" t="normal">C21</f>
        <v>Местный</v>
      </c>
      <c r="D22" s="482" t="n"/>
      <c r="E22" s="482" t="n"/>
      <c r="F22" s="482" t="n"/>
      <c r="G22" s="481" t="n"/>
      <c r="H22" s="388" t="n"/>
      <c r="I22" s="647" t="s">
        <v>580</v>
      </c>
      <c r="J22" s="525" t="n"/>
      <c r="K22" s="525" t="n"/>
      <c r="L22" s="723" t="n">
        <f aca="false" ca="false" dt2D="false" dtr="false" t="normal">SUM(M22:BT22)</f>
        <v>0</v>
      </c>
      <c r="M22" s="725" t="n">
        <f aca="false" ca="false" dt2D="false" dtr="false" t="normal">SUMIFS(M:M, $C:$C, $C22, $G:$G, $I22, $B:$B, "доп.выручка")</f>
        <v>0</v>
      </c>
      <c r="N22" s="725" t="n">
        <f aca="false" ca="false" dt2D="false" dtr="false" t="normal">SUMIFS(N:N, $C:$C, $C22, $G:$G, $I22, $B:$B, "доп.выручка")</f>
        <v>0</v>
      </c>
      <c r="O22" s="725" t="n">
        <f aca="false" ca="false" dt2D="false" dtr="false" t="normal">SUMIFS(O:O, $C:$C, $C22, $G:$G, $I22, $B:$B, "доп.выручка")</f>
        <v>0</v>
      </c>
      <c r="P22" s="725" t="n">
        <f aca="false" ca="false" dt2D="false" dtr="false" t="normal">SUMIFS(P:P, $C:$C, $C22, $G:$G, $I22, $B:$B, "доп.выручка")</f>
        <v>0</v>
      </c>
      <c r="Q22" s="725" t="n">
        <f aca="false" ca="false" dt2D="false" dtr="false" t="normal">SUMIFS(Q:Q, $C:$C, $C22, $G:$G, $I22, $B:$B, "доп.выручка")</f>
        <v>0</v>
      </c>
      <c r="R22" s="725" t="n">
        <f aca="false" ca="false" dt2D="false" dtr="false" t="normal">SUMIFS(R:R, $C:$C, $C22, $G:$G, $I22, $B:$B, "доп.выручка")</f>
        <v>0</v>
      </c>
      <c r="S22" s="725" t="n">
        <f aca="false" ca="false" dt2D="false" dtr="false" t="normal">SUMIFS(S:S, $C:$C, $C22, $G:$G, $I22, $B:$B, "доп.выручка")</f>
        <v>0</v>
      </c>
      <c r="T22" s="725" t="n">
        <f aca="false" ca="false" dt2D="false" dtr="false" t="normal">SUMIFS(T:T, $C:$C, $C22, $G:$G, $I22, $B:$B, "доп.выручка")</f>
        <v>0</v>
      </c>
      <c r="U22" s="725" t="n">
        <f aca="false" ca="false" dt2D="false" dtr="false" t="normal">SUMIFS(U:U, $C:$C, $C22, $G:$G, $I22, $B:$B, "доп.выручка")</f>
        <v>0</v>
      </c>
      <c r="V22" s="725" t="n">
        <f aca="false" ca="false" dt2D="false" dtr="false" t="normal">SUMIFS(V:V, $C:$C, $C22, $G:$G, $I22, $B:$B, "доп.выручка")</f>
        <v>0</v>
      </c>
      <c r="W22" s="725" t="n">
        <f aca="false" ca="false" dt2D="false" dtr="false" t="normal">SUMIFS(W:W, $C:$C, $C22, $G:$G, $I22, $B:$B, "доп.выручка")</f>
        <v>0</v>
      </c>
      <c r="X22" s="725" t="n">
        <f aca="false" ca="false" dt2D="false" dtr="false" t="normal">SUMIFS(X:X, $C:$C, $C22, $G:$G, $I22, $B:$B, "доп.выручка")</f>
        <v>0</v>
      </c>
      <c r="Y22" s="725" t="n">
        <f aca="false" ca="false" dt2D="false" dtr="false" t="normal">SUMIFS(Y:Y, $C:$C, $C22, $G:$G, $I22, $B:$B, "доп.выручка")</f>
        <v>0</v>
      </c>
      <c r="Z22" s="725" t="n">
        <f aca="false" ca="false" dt2D="false" dtr="false" t="normal">SUMIFS(Z:Z, $C:$C, $C22, $G:$G, $I22, $B:$B, "доп.выручка")</f>
        <v>0</v>
      </c>
      <c r="AA22" s="725" t="n">
        <f aca="false" ca="false" dt2D="false" dtr="false" t="normal">SUMIFS(AA:AA, $C:$C, $C22, $G:$G, $I22, $B:$B, "доп.выручка")</f>
        <v>0</v>
      </c>
      <c r="AB22" s="725" t="n">
        <f aca="false" ca="false" dt2D="false" dtr="false" t="normal">SUMIFS(AB:AB, $C:$C, $C22, $G:$G, $I22, $B:$B, "доп.выручка")</f>
        <v>0</v>
      </c>
      <c r="AC22" s="725" t="n">
        <f aca="false" ca="false" dt2D="false" dtr="false" t="normal">SUMIFS(AC:AC, $C:$C, $C22, $G:$G, $I22, $B:$B, "доп.выручка")</f>
        <v>0</v>
      </c>
      <c r="AD22" s="725" t="n">
        <f aca="false" ca="false" dt2D="false" dtr="false" t="normal">SUMIFS(AD:AD, $C:$C, $C22, $G:$G, $I22, $B:$B, "доп.выручка")</f>
        <v>0</v>
      </c>
      <c r="AE22" s="725" t="n">
        <f aca="false" ca="false" dt2D="false" dtr="false" t="normal">SUMIFS(AE:AE, $C:$C, $C22, $G:$G, $I22, $B:$B, "доп.выручка")</f>
        <v>0</v>
      </c>
      <c r="AF22" s="725" t="n">
        <f aca="false" ca="false" dt2D="false" dtr="false" t="normal">SUMIFS(AF:AF, $C:$C, $C22, $G:$G, $I22, $B:$B, "доп.выручка")</f>
        <v>0</v>
      </c>
      <c r="AG22" s="725" t="n">
        <f aca="false" ca="false" dt2D="false" dtr="false" t="normal">SUMIFS(AG:AG, $C:$C, $C22, $G:$G, $I22, $B:$B, "доп.выручка")</f>
        <v>0</v>
      </c>
      <c r="AH22" s="725" t="n">
        <f aca="false" ca="false" dt2D="false" dtr="false" t="normal">SUMIFS(AH:AH, $C:$C, $C22, $G:$G, $I22, $B:$B, "доп.выручка")</f>
        <v>0</v>
      </c>
      <c r="AI22" s="725" t="n">
        <f aca="false" ca="false" dt2D="false" dtr="false" t="normal">SUMIFS(AI:AI, $C:$C, $C22, $G:$G, $I22, $B:$B, "доп.выручка")</f>
        <v>0</v>
      </c>
      <c r="AJ22" s="725" t="n">
        <f aca="false" ca="false" dt2D="false" dtr="false" t="normal">SUMIFS(AJ:AJ, $C:$C, $C22, $G:$G, $I22, $B:$B, "доп.выручка")</f>
        <v>0</v>
      </c>
      <c r="AK22" s="725" t="n">
        <f aca="false" ca="false" dt2D="false" dtr="false" t="normal">SUMIFS(AK:AK, $C:$C, $C22, $G:$G, $I22, $B:$B, "доп.выручка")</f>
        <v>0</v>
      </c>
      <c r="AL22" s="725" t="n">
        <f aca="false" ca="false" dt2D="false" dtr="false" t="normal">SUMIFS(AL:AL, $C:$C, $C22, $G:$G, $I22, $B:$B, "доп.выручка")</f>
        <v>0</v>
      </c>
      <c r="AM22" s="725" t="n">
        <f aca="false" ca="false" dt2D="false" dtr="false" t="normal">SUMIFS(AM:AM, $C:$C, $C22, $G:$G, $I22, $B:$B, "доп.выручка")</f>
        <v>0</v>
      </c>
      <c r="AN22" s="725" t="n">
        <f aca="false" ca="false" dt2D="false" dtr="false" t="normal">SUMIFS(AN:AN, $C:$C, $C22, $G:$G, $I22, $B:$B, "доп.выручка")</f>
        <v>0</v>
      </c>
      <c r="AO22" s="725" t="n">
        <f aca="false" ca="false" dt2D="false" dtr="false" t="normal">SUMIFS(AO:AO, $C:$C, $C22, $G:$G, $I22, $B:$B, "доп.выручка")</f>
        <v>0</v>
      </c>
      <c r="AP22" s="725" t="n">
        <f aca="false" ca="false" dt2D="false" dtr="false" t="normal">SUMIFS(AP:AP, $C:$C, $C22, $G:$G, $I22, $B:$B, "доп.выручка")</f>
        <v>0</v>
      </c>
      <c r="AQ22" s="725" t="n">
        <f aca="false" ca="false" dt2D="false" dtr="false" t="normal">SUMIFS(AQ:AQ, $C:$C, $C22, $G:$G, $I22, $B:$B, "доп.выручка")</f>
        <v>0</v>
      </c>
      <c r="AR22" s="725" t="n">
        <f aca="false" ca="false" dt2D="false" dtr="false" t="normal">SUMIFS(AR:AR, $C:$C, $C22, $G:$G, $I22, $B:$B, "доп.выручка")</f>
        <v>0</v>
      </c>
      <c r="AS22" s="725" t="n">
        <f aca="false" ca="false" dt2D="false" dtr="false" t="normal">SUMIFS(AS:AS, $C:$C, $C22, $G:$G, $I22, $B:$B, "доп.выручка")</f>
        <v>0</v>
      </c>
      <c r="AT22" s="725" t="n">
        <f aca="false" ca="false" dt2D="false" dtr="false" t="normal">SUMIFS(AT:AT, $C:$C, $C22, $G:$G, $I22, $B:$B, "доп.выручка")</f>
        <v>0</v>
      </c>
      <c r="AU22" s="725" t="n">
        <f aca="false" ca="false" dt2D="false" dtr="false" t="normal">SUMIFS(AU:AU, $C:$C, $C22, $G:$G, $I22, $B:$B, "доп.выручка")</f>
        <v>0</v>
      </c>
      <c r="AV22" s="725" t="n">
        <f aca="false" ca="false" dt2D="false" dtr="false" t="normal">SUMIFS(AV:AV, $C:$C, $C22, $G:$G, $I22, $B:$B, "доп.выручка")</f>
        <v>0</v>
      </c>
      <c r="AW22" s="725" t="n">
        <f aca="false" ca="false" dt2D="false" dtr="false" t="normal">SUMIFS(AW:AW, $C:$C, $C22, $G:$G, $I22, $B:$B, "доп.выручка")</f>
        <v>0</v>
      </c>
      <c r="AX22" s="725" t="n">
        <f aca="false" ca="false" dt2D="false" dtr="false" t="normal">SUMIFS(AX:AX, $C:$C, $C22, $G:$G, $I22, $B:$B, "доп.выручка")</f>
        <v>0</v>
      </c>
      <c r="AY22" s="725" t="n">
        <f aca="false" ca="false" dt2D="false" dtr="false" t="normal">SUMIFS(AY:AY, $C:$C, $C22, $G:$G, $I22, $B:$B, "доп.выручка")</f>
        <v>0</v>
      </c>
      <c r="AZ22" s="725" t="n">
        <f aca="false" ca="false" dt2D="false" dtr="false" t="normal">SUMIFS(AZ:AZ, $C:$C, $C22, $G:$G, $I22, $B:$B, "доп.выручка")</f>
        <v>0</v>
      </c>
      <c r="BA22" s="725" t="n">
        <f aca="false" ca="false" dt2D="false" dtr="false" t="normal">SUMIFS(BA:BA, $C:$C, $C22, $G:$G, $I22, $B:$B, "доп.выручка")</f>
        <v>0</v>
      </c>
      <c r="BB22" s="725" t="n">
        <f aca="false" ca="false" dt2D="false" dtr="false" t="normal">SUMIFS(BB:BB, $C:$C, $C22, $G:$G, $I22, $B:$B, "доп.выручка")</f>
        <v>0</v>
      </c>
      <c r="BC22" s="725" t="n">
        <f aca="false" ca="false" dt2D="false" dtr="false" t="normal">SUMIFS(BC:BC, $C:$C, $C22, $G:$G, $I22, $B:$B, "доп.выручка")</f>
        <v>0</v>
      </c>
      <c r="BD22" s="725" t="n">
        <f aca="false" ca="false" dt2D="false" dtr="false" t="normal">SUMIFS(BD:BD, $C:$C, $C22, $G:$G, $I22, $B:$B, "доп.выручка")</f>
        <v>0</v>
      </c>
      <c r="BE22" s="725" t="n">
        <f aca="false" ca="false" dt2D="false" dtr="false" t="normal">SUMIFS(BE:BE, $C:$C, $C22, $G:$G, $I22, $B:$B, "доп.выручка")</f>
        <v>0</v>
      </c>
      <c r="BF22" s="725" t="n">
        <f aca="false" ca="false" dt2D="false" dtr="false" t="normal">SUMIFS(BF:BF, $C:$C, $C22, $G:$G, $I22, $B:$B, "доп.выручка")</f>
        <v>0</v>
      </c>
      <c r="BG22" s="725" t="n">
        <f aca="false" ca="false" dt2D="false" dtr="false" t="normal">SUMIFS(BG:BG, $C:$C, $C22, $G:$G, $I22, $B:$B, "доп.выручка")</f>
        <v>0</v>
      </c>
      <c r="BH22" s="725" t="n">
        <f aca="false" ca="false" dt2D="false" dtr="false" t="normal">SUMIFS(BH:BH, $C:$C, $C22, $G:$G, $I22, $B:$B, "доп.выручка")</f>
        <v>0</v>
      </c>
      <c r="BI22" s="725" t="n">
        <f aca="false" ca="false" dt2D="false" dtr="false" t="normal">SUMIFS(BI:BI, $C:$C, $C22, $G:$G, $I22, $B:$B, "доп.выручка")</f>
        <v>0</v>
      </c>
      <c r="BJ22" s="725" t="n">
        <f aca="false" ca="false" dt2D="false" dtr="false" t="normal">SUMIFS(BJ:BJ, $C:$C, $C22, $G:$G, $I22, $B:$B, "доп.выручка")</f>
        <v>0</v>
      </c>
      <c r="BK22" s="725" t="n">
        <f aca="false" ca="false" dt2D="false" dtr="false" t="normal">SUMIFS(BK:BK, $C:$C, $C22, $G:$G, $I22, $B:$B, "доп.выручка")</f>
        <v>0</v>
      </c>
      <c r="BL22" s="725" t="n">
        <f aca="false" ca="false" dt2D="false" dtr="false" t="normal">SUMIFS(BL:BL, $C:$C, $C22, $G:$G, $I22, $B:$B, "доп.выручка")</f>
        <v>0</v>
      </c>
      <c r="BM22" s="725" t="n">
        <f aca="false" ca="false" dt2D="false" dtr="false" t="normal">SUMIFS(BM:BM, $C:$C, $C22, $G:$G, $I22, $B:$B, "доп.выручка")</f>
        <v>0</v>
      </c>
      <c r="BN22" s="725" t="n">
        <f aca="false" ca="false" dt2D="false" dtr="false" t="normal">SUMIFS(BN:BN, $C:$C, $C22, $G:$G, $I22, $B:$B, "доп.выручка")</f>
        <v>0</v>
      </c>
      <c r="BO22" s="725" t="n">
        <f aca="false" ca="false" dt2D="false" dtr="false" t="normal">SUMIFS(BO:BO, $C:$C, $C22, $G:$G, $I22, $B:$B, "доп.выручка")</f>
        <v>0</v>
      </c>
      <c r="BP22" s="725" t="n">
        <f aca="false" ca="false" dt2D="false" dtr="false" t="normal">SUMIFS(BP:BP, $C:$C, $C22, $G:$G, $I22, $B:$B, "доп.выручка")</f>
        <v>0</v>
      </c>
      <c r="BQ22" s="725" t="n">
        <f aca="false" ca="false" dt2D="false" dtr="false" t="normal">SUMIFS(BQ:BQ, $C:$C, $C22, $G:$G, $I22, $B:$B, "доп.выручка")</f>
        <v>0</v>
      </c>
      <c r="BR22" s="725" t="n">
        <f aca="false" ca="false" dt2D="false" dtr="false" t="normal">SUMIFS(BR:BR, $C:$C, $C22, $G:$G, $I22, $B:$B, "доп.выручка")</f>
        <v>0</v>
      </c>
      <c r="BS22" s="725" t="n">
        <f aca="false" ca="false" dt2D="false" dtr="false" t="normal">SUMIFS(BS:BS, $C:$C, $C22, $G:$G, $I22, $B:$B, "доп.выручка")</f>
        <v>0</v>
      </c>
      <c r="BT22" s="725" t="n">
        <f aca="false" ca="false" dt2D="false" dtr="false" t="normal">SUMIFS(BT:BT, $C:$C, $C22, $G:$G, $I22, $B:$B, "доп.выручка")</f>
        <v>0</v>
      </c>
    </row>
    <row customFormat="true" hidden="true" ht="16.5" outlineLevel="1" r="23" s="100">
      <c r="A23" s="482" t="n"/>
      <c r="B23" s="482" t="n"/>
      <c r="C23" s="482" t="str">
        <f aca="false" ca="false" dt2D="false" dtr="false" t="normal">C22</f>
        <v>Местный</v>
      </c>
      <c r="D23" s="482" t="n"/>
      <c r="E23" s="482" t="n"/>
      <c r="F23" s="482" t="n"/>
      <c r="G23" s="481" t="n"/>
      <c r="H23" s="388" t="n"/>
      <c r="I23" s="647" t="s">
        <v>581</v>
      </c>
      <c r="J23" s="525" t="n"/>
      <c r="K23" s="525" t="n"/>
      <c r="L23" s="723" t="n">
        <f aca="false" ca="false" dt2D="false" dtr="false" t="normal">SUM(M23:BT23)</f>
        <v>0</v>
      </c>
      <c r="M23" s="725" t="n">
        <f aca="false" ca="false" dt2D="false" dtr="false" t="normal">SUMIFS(M:M, $C:$C, $C23, $G:$G, $I23, $B:$B, "доп.выручка")</f>
        <v>0</v>
      </c>
      <c r="N23" s="725" t="n">
        <f aca="false" ca="false" dt2D="false" dtr="false" t="normal">SUMIFS(N:N, $C:$C, $C23, $G:$G, $I23, $B:$B, "доп.выручка")</f>
        <v>0</v>
      </c>
      <c r="O23" s="725" t="n">
        <f aca="false" ca="false" dt2D="false" dtr="false" t="normal">SUMIFS(O:O, $C:$C, $C23, $G:$G, $I23, $B:$B, "доп.выручка")</f>
        <v>0</v>
      </c>
      <c r="P23" s="725" t="n">
        <f aca="false" ca="false" dt2D="false" dtr="false" t="normal">SUMIFS(P:P, $C:$C, $C23, $G:$G, $I23, $B:$B, "доп.выручка")</f>
        <v>0</v>
      </c>
      <c r="Q23" s="725" t="n">
        <f aca="false" ca="false" dt2D="false" dtr="false" t="normal">SUMIFS(Q:Q, $C:$C, $C23, $G:$G, $I23, $B:$B, "доп.выручка")</f>
        <v>0</v>
      </c>
      <c r="R23" s="725" t="n">
        <f aca="false" ca="false" dt2D="false" dtr="false" t="normal">SUMIFS(R:R, $C:$C, $C23, $G:$G, $I23, $B:$B, "доп.выручка")</f>
        <v>0</v>
      </c>
      <c r="S23" s="725" t="n">
        <f aca="false" ca="false" dt2D="false" dtr="false" t="normal">SUMIFS(S:S, $C:$C, $C23, $G:$G, $I23, $B:$B, "доп.выручка")</f>
        <v>0</v>
      </c>
      <c r="T23" s="725" t="n">
        <f aca="false" ca="false" dt2D="false" dtr="false" t="normal">SUMIFS(T:T, $C:$C, $C23, $G:$G, $I23, $B:$B, "доп.выручка")</f>
        <v>0</v>
      </c>
      <c r="U23" s="725" t="n">
        <f aca="false" ca="false" dt2D="false" dtr="false" t="normal">SUMIFS(U:U, $C:$C, $C23, $G:$G, $I23, $B:$B, "доп.выручка")</f>
        <v>0</v>
      </c>
      <c r="V23" s="725" t="n">
        <f aca="false" ca="false" dt2D="false" dtr="false" t="normal">SUMIFS(V:V, $C:$C, $C23, $G:$G, $I23, $B:$B, "доп.выручка")</f>
        <v>0</v>
      </c>
      <c r="W23" s="725" t="n">
        <f aca="false" ca="false" dt2D="false" dtr="false" t="normal">SUMIFS(W:W, $C:$C, $C23, $G:$G, $I23, $B:$B, "доп.выручка")</f>
        <v>0</v>
      </c>
      <c r="X23" s="725" t="n">
        <f aca="false" ca="false" dt2D="false" dtr="false" t="normal">SUMIFS(X:X, $C:$C, $C23, $G:$G, $I23, $B:$B, "доп.выручка")</f>
        <v>0</v>
      </c>
      <c r="Y23" s="725" t="n">
        <f aca="false" ca="false" dt2D="false" dtr="false" t="normal">SUMIFS(Y:Y, $C:$C, $C23, $G:$G, $I23, $B:$B, "доп.выручка")</f>
        <v>0</v>
      </c>
      <c r="Z23" s="725" t="n">
        <f aca="false" ca="false" dt2D="false" dtr="false" t="normal">SUMIFS(Z:Z, $C:$C, $C23, $G:$G, $I23, $B:$B, "доп.выручка")</f>
        <v>0</v>
      </c>
      <c r="AA23" s="725" t="n">
        <f aca="false" ca="false" dt2D="false" dtr="false" t="normal">SUMIFS(AA:AA, $C:$C, $C23, $G:$G, $I23, $B:$B, "доп.выручка")</f>
        <v>0</v>
      </c>
      <c r="AB23" s="725" t="n">
        <f aca="false" ca="false" dt2D="false" dtr="false" t="normal">SUMIFS(AB:AB, $C:$C, $C23, $G:$G, $I23, $B:$B, "доп.выручка")</f>
        <v>0</v>
      </c>
      <c r="AC23" s="725" t="n">
        <f aca="false" ca="false" dt2D="false" dtr="false" t="normal">SUMIFS(AC:AC, $C:$C, $C23, $G:$G, $I23, $B:$B, "доп.выручка")</f>
        <v>0</v>
      </c>
      <c r="AD23" s="725" t="n">
        <f aca="false" ca="false" dt2D="false" dtr="false" t="normal">SUMIFS(AD:AD, $C:$C, $C23, $G:$G, $I23, $B:$B, "доп.выручка")</f>
        <v>0</v>
      </c>
      <c r="AE23" s="725" t="n">
        <f aca="false" ca="false" dt2D="false" dtr="false" t="normal">SUMIFS(AE:AE, $C:$C, $C23, $G:$G, $I23, $B:$B, "доп.выручка")</f>
        <v>0</v>
      </c>
      <c r="AF23" s="725" t="n">
        <f aca="false" ca="false" dt2D="false" dtr="false" t="normal">SUMIFS(AF:AF, $C:$C, $C23, $G:$G, $I23, $B:$B, "доп.выручка")</f>
        <v>0</v>
      </c>
      <c r="AG23" s="725" t="n">
        <f aca="false" ca="false" dt2D="false" dtr="false" t="normal">SUMIFS(AG:AG, $C:$C, $C23, $G:$G, $I23, $B:$B, "доп.выручка")</f>
        <v>0</v>
      </c>
      <c r="AH23" s="725" t="n">
        <f aca="false" ca="false" dt2D="false" dtr="false" t="normal">SUMIFS(AH:AH, $C:$C, $C23, $G:$G, $I23, $B:$B, "доп.выручка")</f>
        <v>0</v>
      </c>
      <c r="AI23" s="725" t="n">
        <f aca="false" ca="false" dt2D="false" dtr="false" t="normal">SUMIFS(AI:AI, $C:$C, $C23, $G:$G, $I23, $B:$B, "доп.выручка")</f>
        <v>0</v>
      </c>
      <c r="AJ23" s="725" t="n">
        <f aca="false" ca="false" dt2D="false" dtr="false" t="normal">SUMIFS(AJ:AJ, $C:$C, $C23, $G:$G, $I23, $B:$B, "доп.выручка")</f>
        <v>0</v>
      </c>
      <c r="AK23" s="725" t="n">
        <f aca="false" ca="false" dt2D="false" dtr="false" t="normal">SUMIFS(AK:AK, $C:$C, $C23, $G:$G, $I23, $B:$B, "доп.выручка")</f>
        <v>0</v>
      </c>
      <c r="AL23" s="725" t="n">
        <f aca="false" ca="false" dt2D="false" dtr="false" t="normal">SUMIFS(AL:AL, $C:$C, $C23, $G:$G, $I23, $B:$B, "доп.выручка")</f>
        <v>0</v>
      </c>
      <c r="AM23" s="725" t="n">
        <f aca="false" ca="false" dt2D="false" dtr="false" t="normal">SUMIFS(AM:AM, $C:$C, $C23, $G:$G, $I23, $B:$B, "доп.выручка")</f>
        <v>0</v>
      </c>
      <c r="AN23" s="725" t="n">
        <f aca="false" ca="false" dt2D="false" dtr="false" t="normal">SUMIFS(AN:AN, $C:$C, $C23, $G:$G, $I23, $B:$B, "доп.выручка")</f>
        <v>0</v>
      </c>
      <c r="AO23" s="725" t="n">
        <f aca="false" ca="false" dt2D="false" dtr="false" t="normal">SUMIFS(AO:AO, $C:$C, $C23, $G:$G, $I23, $B:$B, "доп.выручка")</f>
        <v>0</v>
      </c>
      <c r="AP23" s="725" t="n">
        <f aca="false" ca="false" dt2D="false" dtr="false" t="normal">SUMIFS(AP:AP, $C:$C, $C23, $G:$G, $I23, $B:$B, "доп.выручка")</f>
        <v>0</v>
      </c>
      <c r="AQ23" s="725" t="n">
        <f aca="false" ca="false" dt2D="false" dtr="false" t="normal">SUMIFS(AQ:AQ, $C:$C, $C23, $G:$G, $I23, $B:$B, "доп.выручка")</f>
        <v>0</v>
      </c>
      <c r="AR23" s="725" t="n">
        <f aca="false" ca="false" dt2D="false" dtr="false" t="normal">SUMIFS(AR:AR, $C:$C, $C23, $G:$G, $I23, $B:$B, "доп.выручка")</f>
        <v>0</v>
      </c>
      <c r="AS23" s="725" t="n">
        <f aca="false" ca="false" dt2D="false" dtr="false" t="normal">SUMIFS(AS:AS, $C:$C, $C23, $G:$G, $I23, $B:$B, "доп.выручка")</f>
        <v>0</v>
      </c>
      <c r="AT23" s="725" t="n">
        <f aca="false" ca="false" dt2D="false" dtr="false" t="normal">SUMIFS(AT:AT, $C:$C, $C23, $G:$G, $I23, $B:$B, "доп.выручка")</f>
        <v>0</v>
      </c>
      <c r="AU23" s="725" t="n">
        <f aca="false" ca="false" dt2D="false" dtr="false" t="normal">SUMIFS(AU:AU, $C:$C, $C23, $G:$G, $I23, $B:$B, "доп.выручка")</f>
        <v>0</v>
      </c>
      <c r="AV23" s="725" t="n">
        <f aca="false" ca="false" dt2D="false" dtr="false" t="normal">SUMIFS(AV:AV, $C:$C, $C23, $G:$G, $I23, $B:$B, "доп.выручка")</f>
        <v>0</v>
      </c>
      <c r="AW23" s="725" t="n">
        <f aca="false" ca="false" dt2D="false" dtr="false" t="normal">SUMIFS(AW:AW, $C:$C, $C23, $G:$G, $I23, $B:$B, "доп.выручка")</f>
        <v>0</v>
      </c>
      <c r="AX23" s="725" t="n">
        <f aca="false" ca="false" dt2D="false" dtr="false" t="normal">SUMIFS(AX:AX, $C:$C, $C23, $G:$G, $I23, $B:$B, "доп.выручка")</f>
        <v>0</v>
      </c>
      <c r="AY23" s="725" t="n">
        <f aca="false" ca="false" dt2D="false" dtr="false" t="normal">SUMIFS(AY:AY, $C:$C, $C23, $G:$G, $I23, $B:$B, "доп.выручка")</f>
        <v>0</v>
      </c>
      <c r="AZ23" s="725" t="n">
        <f aca="false" ca="false" dt2D="false" dtr="false" t="normal">SUMIFS(AZ:AZ, $C:$C, $C23, $G:$G, $I23, $B:$B, "доп.выручка")</f>
        <v>0</v>
      </c>
      <c r="BA23" s="725" t="n">
        <f aca="false" ca="false" dt2D="false" dtr="false" t="normal">SUMIFS(BA:BA, $C:$C, $C23, $G:$G, $I23, $B:$B, "доп.выручка")</f>
        <v>0</v>
      </c>
      <c r="BB23" s="725" t="n">
        <f aca="false" ca="false" dt2D="false" dtr="false" t="normal">SUMIFS(BB:BB, $C:$C, $C23, $G:$G, $I23, $B:$B, "доп.выручка")</f>
        <v>0</v>
      </c>
      <c r="BC23" s="725" t="n">
        <f aca="false" ca="false" dt2D="false" dtr="false" t="normal">SUMIFS(BC:BC, $C:$C, $C23, $G:$G, $I23, $B:$B, "доп.выручка")</f>
        <v>0</v>
      </c>
      <c r="BD23" s="725" t="n">
        <f aca="false" ca="false" dt2D="false" dtr="false" t="normal">SUMIFS(BD:BD, $C:$C, $C23, $G:$G, $I23, $B:$B, "доп.выручка")</f>
        <v>0</v>
      </c>
      <c r="BE23" s="725" t="n">
        <f aca="false" ca="false" dt2D="false" dtr="false" t="normal">SUMIFS(BE:BE, $C:$C, $C23, $G:$G, $I23, $B:$B, "доп.выручка")</f>
        <v>0</v>
      </c>
      <c r="BF23" s="725" t="n">
        <f aca="false" ca="false" dt2D="false" dtr="false" t="normal">SUMIFS(BF:BF, $C:$C, $C23, $G:$G, $I23, $B:$B, "доп.выручка")</f>
        <v>0</v>
      </c>
      <c r="BG23" s="725" t="n">
        <f aca="false" ca="false" dt2D="false" dtr="false" t="normal">SUMIFS(BG:BG, $C:$C, $C23, $G:$G, $I23, $B:$B, "доп.выручка")</f>
        <v>0</v>
      </c>
      <c r="BH23" s="725" t="n">
        <f aca="false" ca="false" dt2D="false" dtr="false" t="normal">SUMIFS(BH:BH, $C:$C, $C23, $G:$G, $I23, $B:$B, "доп.выручка")</f>
        <v>0</v>
      </c>
      <c r="BI23" s="725" t="n">
        <f aca="false" ca="false" dt2D="false" dtr="false" t="normal">SUMIFS(BI:BI, $C:$C, $C23, $G:$G, $I23, $B:$B, "доп.выручка")</f>
        <v>0</v>
      </c>
      <c r="BJ23" s="725" t="n">
        <f aca="false" ca="false" dt2D="false" dtr="false" t="normal">SUMIFS(BJ:BJ, $C:$C, $C23, $G:$G, $I23, $B:$B, "доп.выручка")</f>
        <v>0</v>
      </c>
      <c r="BK23" s="725" t="n">
        <f aca="false" ca="false" dt2D="false" dtr="false" t="normal">SUMIFS(BK:BK, $C:$C, $C23, $G:$G, $I23, $B:$B, "доп.выручка")</f>
        <v>0</v>
      </c>
      <c r="BL23" s="725" t="n">
        <f aca="false" ca="false" dt2D="false" dtr="false" t="normal">SUMIFS(BL:BL, $C:$C, $C23, $G:$G, $I23, $B:$B, "доп.выручка")</f>
        <v>0</v>
      </c>
      <c r="BM23" s="725" t="n">
        <f aca="false" ca="false" dt2D="false" dtr="false" t="normal">SUMIFS(BM:BM, $C:$C, $C23, $G:$G, $I23, $B:$B, "доп.выручка")</f>
        <v>0</v>
      </c>
      <c r="BN23" s="725" t="n">
        <f aca="false" ca="false" dt2D="false" dtr="false" t="normal">SUMIFS(BN:BN, $C:$C, $C23, $G:$G, $I23, $B:$B, "доп.выручка")</f>
        <v>0</v>
      </c>
      <c r="BO23" s="725" t="n">
        <f aca="false" ca="false" dt2D="false" dtr="false" t="normal">SUMIFS(BO:BO, $C:$C, $C23, $G:$G, $I23, $B:$B, "доп.выручка")</f>
        <v>0</v>
      </c>
      <c r="BP23" s="725" t="n">
        <f aca="false" ca="false" dt2D="false" dtr="false" t="normal">SUMIFS(BP:BP, $C:$C, $C23, $G:$G, $I23, $B:$B, "доп.выручка")</f>
        <v>0</v>
      </c>
      <c r="BQ23" s="725" t="n">
        <f aca="false" ca="false" dt2D="false" dtr="false" t="normal">SUMIFS(BQ:BQ, $C:$C, $C23, $G:$G, $I23, $B:$B, "доп.выручка")</f>
        <v>0</v>
      </c>
      <c r="BR23" s="725" t="n">
        <f aca="false" ca="false" dt2D="false" dtr="false" t="normal">SUMIFS(BR:BR, $C:$C, $C23, $G:$G, $I23, $B:$B, "доп.выручка")</f>
        <v>0</v>
      </c>
      <c r="BS23" s="725" t="n">
        <f aca="false" ca="false" dt2D="false" dtr="false" t="normal">SUMIFS(BS:BS, $C:$C, $C23, $G:$G, $I23, $B:$B, "доп.выручка")</f>
        <v>0</v>
      </c>
      <c r="BT23" s="725" t="n">
        <f aca="false" ca="false" dt2D="false" dtr="false" t="normal">SUMIFS(BT:BT, $C:$C, $C23, $G:$G, $I23, $B:$B, "доп.выручка")</f>
        <v>0</v>
      </c>
    </row>
    <row outlineLevel="0" r="24">
      <c r="L24" s="244" t="n"/>
      <c r="M24" s="244" t="n"/>
      <c r="N24" s="244" t="n"/>
      <c r="O24" s="244" t="n"/>
      <c r="P24" s="244" t="n"/>
      <c r="Q24" s="244" t="n"/>
      <c r="R24" s="244" t="n"/>
      <c r="S24" s="244" t="n"/>
      <c r="T24" s="244" t="n"/>
      <c r="U24" s="244" t="n"/>
      <c r="V24" s="244" t="n"/>
      <c r="W24" s="244" t="n"/>
      <c r="X24" s="244" t="n"/>
      <c r="Y24" s="244" t="n"/>
      <c r="Z24" s="244" t="n"/>
      <c r="AA24" s="244" t="n"/>
      <c r="AB24" s="244" t="n"/>
      <c r="AC24" s="244" t="n"/>
      <c r="AD24" s="244" t="n"/>
      <c r="AE24" s="244" t="n"/>
      <c r="AF24" s="244" t="n"/>
      <c r="AG24" s="244" t="n"/>
      <c r="AH24" s="244" t="n"/>
      <c r="AI24" s="244" t="n"/>
      <c r="AJ24" s="244" t="n"/>
      <c r="AK24" s="244" t="n"/>
      <c r="AL24" s="244" t="n"/>
      <c r="AM24" s="244" t="n"/>
      <c r="AN24" s="244" t="n"/>
      <c r="AO24" s="244" t="n"/>
      <c r="AP24" s="244" t="n"/>
      <c r="AQ24" s="244" t="n"/>
      <c r="AR24" s="244" t="n"/>
      <c r="AS24" s="244" t="n"/>
      <c r="AT24" s="244" t="n"/>
      <c r="AU24" s="244" t="n"/>
      <c r="AV24" s="244" t="n"/>
      <c r="AW24" s="244" t="n"/>
      <c r="AX24" s="244" t="n"/>
      <c r="AY24" s="244" t="n"/>
      <c r="AZ24" s="244" t="n"/>
      <c r="BA24" s="244" t="n"/>
      <c r="BB24" s="244" t="n"/>
      <c r="BC24" s="244" t="n"/>
      <c r="BD24" s="244" t="n"/>
      <c r="BE24" s="244" t="n"/>
      <c r="BF24" s="244" t="n"/>
      <c r="BG24" s="244" t="n"/>
      <c r="BH24" s="244" t="n"/>
      <c r="BI24" s="244" t="n"/>
      <c r="BJ24" s="244" t="n"/>
      <c r="BK24" s="244" t="n"/>
      <c r="BL24" s="244" t="n"/>
      <c r="BM24" s="244" t="n"/>
      <c r="BN24" s="244" t="n"/>
      <c r="BO24" s="244" t="n"/>
      <c r="BP24" s="244" t="n"/>
      <c r="BQ24" s="244" t="n"/>
      <c r="BR24" s="244" t="n"/>
      <c r="BS24" s="244" t="n"/>
      <c r="BT24" s="244" t="n"/>
    </row>
    <row outlineLevel="0" r="25">
      <c r="L25" s="244" t="n"/>
      <c r="M25" s="244" t="n"/>
      <c r="N25" s="244" t="n"/>
      <c r="O25" s="244" t="n"/>
      <c r="P25" s="244" t="n"/>
      <c r="Q25" s="244" t="n"/>
      <c r="R25" s="244" t="n"/>
      <c r="S25" s="244" t="n"/>
      <c r="T25" s="244" t="n"/>
      <c r="U25" s="244" t="n"/>
      <c r="V25" s="244" t="n"/>
      <c r="W25" s="244" t="n"/>
      <c r="X25" s="244" t="n"/>
      <c r="Y25" s="244" t="n"/>
      <c r="Z25" s="244" t="n"/>
      <c r="AA25" s="244" t="n"/>
      <c r="AB25" s="244" t="n"/>
      <c r="AC25" s="244" t="n"/>
      <c r="AD25" s="244" t="n"/>
      <c r="AE25" s="244" t="n"/>
      <c r="AF25" s="244" t="n"/>
      <c r="AG25" s="244" t="n"/>
      <c r="AH25" s="244" t="n"/>
      <c r="AI25" s="244" t="n"/>
      <c r="AJ25" s="244" t="n"/>
      <c r="AK25" s="244" t="n"/>
      <c r="AL25" s="244" t="n"/>
      <c r="AM25" s="244" t="n"/>
      <c r="AN25" s="244" t="n"/>
      <c r="AO25" s="244" t="n"/>
      <c r="AP25" s="244" t="n"/>
      <c r="AQ25" s="244" t="n"/>
      <c r="AR25" s="244" t="n"/>
      <c r="AS25" s="244" t="n"/>
      <c r="AT25" s="244" t="n"/>
      <c r="AU25" s="244" t="n"/>
      <c r="AV25" s="244" t="n"/>
      <c r="AW25" s="244" t="n"/>
      <c r="AX25" s="244" t="n"/>
      <c r="AY25" s="244" t="n"/>
      <c r="AZ25" s="244" t="n"/>
      <c r="BA25" s="244" t="n"/>
      <c r="BB25" s="244" t="n"/>
      <c r="BC25" s="244" t="n"/>
      <c r="BD25" s="244" t="n"/>
      <c r="BE25" s="244" t="n"/>
      <c r="BF25" s="244" t="n"/>
      <c r="BG25" s="244" t="n"/>
      <c r="BH25" s="244" t="n"/>
      <c r="BI25" s="244" t="n"/>
      <c r="BJ25" s="244" t="n"/>
      <c r="BK25" s="244" t="n"/>
      <c r="BL25" s="244" t="n"/>
      <c r="BM25" s="244" t="n"/>
      <c r="BN25" s="244" t="n"/>
      <c r="BO25" s="244" t="n"/>
      <c r="BP25" s="244" t="n"/>
      <c r="BQ25" s="244" t="n"/>
      <c r="BR25" s="244" t="n"/>
      <c r="BS25" s="244" t="n"/>
      <c r="BT25" s="244" t="n"/>
    </row>
    <row customFormat="true" ht="16.5" outlineLevel="0" r="27" s="100">
      <c r="A27" s="482" t="n"/>
      <c r="B27" s="482" t="n"/>
      <c r="C27" s="482" t="n"/>
      <c r="D27" s="482" t="n"/>
      <c r="E27" s="482" t="n"/>
      <c r="F27" s="482" t="n"/>
      <c r="G27" s="481" t="n"/>
      <c r="H27" s="388" t="n"/>
      <c r="I27" s="413" t="s">
        <v>769</v>
      </c>
      <c r="J27" s="726" t="n"/>
      <c r="K27" s="726" t="n"/>
      <c r="L27" s="726" t="n"/>
      <c r="AG27" s="659" t="n"/>
    </row>
    <row customFormat="true" ht="16.5" outlineLevel="0" r="28" s="100">
      <c r="A28" s="482" t="n"/>
      <c r="B28" s="482" t="n"/>
      <c r="C28" s="482" t="n"/>
      <c r="D28" s="482" t="n"/>
      <c r="E28" s="482" t="n"/>
      <c r="F28" s="482" t="n"/>
      <c r="G28" s="481" t="n"/>
      <c r="H28" s="388" t="n"/>
      <c r="I28" s="1" t="n"/>
      <c r="J28" s="525" t="n"/>
      <c r="K28" s="525" t="n"/>
      <c r="L28" s="525" t="n"/>
      <c r="AG28" s="659" t="n"/>
    </row>
    <row ht="18" outlineLevel="0" r="29">
      <c r="A29" s="586" t="n"/>
      <c r="B29" s="586" t="n"/>
      <c r="C29" s="586" t="str">
        <f aca="false" ca="false" dt2D="false" dtr="false" t="normal">J30</f>
        <v>Местный</v>
      </c>
      <c r="D29" s="586" t="n"/>
      <c r="E29" s="586" t="n"/>
      <c r="F29" s="586" t="n"/>
      <c r="G29" s="586" t="str">
        <f aca="false" ca="false" dt2D="false" dtr="false" t="normal">I29</f>
        <v>Транспортная инфраструктура</v>
      </c>
      <c r="H29" s="585" t="n"/>
      <c r="I29" s="502" t="s">
        <v>579</v>
      </c>
      <c r="J29" s="502" t="n"/>
      <c r="K29" s="502" t="n"/>
      <c r="L29" s="502" t="n"/>
      <c r="M29" s="502" t="n"/>
      <c r="N29" s="502" t="n"/>
      <c r="O29" s="502" t="n"/>
      <c r="P29" s="502" t="n"/>
      <c r="Q29" s="502" t="n"/>
      <c r="R29" s="502" t="n"/>
      <c r="S29" s="502" t="n"/>
      <c r="T29" s="502" t="n"/>
      <c r="U29" s="502" t="n"/>
      <c r="V29" s="502" t="n"/>
      <c r="W29" s="502" t="n"/>
      <c r="X29" s="502" t="n"/>
      <c r="Y29" s="502" t="n"/>
      <c r="Z29" s="502" t="n"/>
      <c r="AA29" s="502" t="n"/>
      <c r="AB29" s="502" t="n"/>
      <c r="AC29" s="502" t="n"/>
      <c r="AD29" s="502" t="n"/>
      <c r="AE29" s="502" t="n"/>
      <c r="AF29" s="502" t="n"/>
      <c r="AG29" s="502" t="n"/>
      <c r="AH29" s="502" t="n"/>
      <c r="AI29" s="502" t="n"/>
      <c r="AJ29" s="502" t="n"/>
      <c r="AK29" s="502" t="n"/>
      <c r="AL29" s="502" t="n"/>
      <c r="AM29" s="502" t="n"/>
      <c r="AN29" s="502" t="n"/>
      <c r="AO29" s="502" t="n"/>
      <c r="AP29" s="502" t="n"/>
      <c r="AQ29" s="502" t="n"/>
      <c r="AR29" s="502" t="n"/>
      <c r="AS29" s="502" t="n"/>
      <c r="AT29" s="502" t="n"/>
      <c r="AU29" s="502" t="n"/>
      <c r="AV29" s="502" t="n"/>
      <c r="AW29" s="502" t="n"/>
      <c r="AX29" s="502" t="n"/>
      <c r="AY29" s="502" t="n"/>
      <c r="AZ29" s="502" t="n"/>
      <c r="BA29" s="502" t="n"/>
      <c r="BB29" s="502" t="n"/>
      <c r="BC29" s="502" t="n"/>
      <c r="BD29" s="502" t="n"/>
      <c r="BE29" s="502" t="n"/>
      <c r="BF29" s="502" t="n"/>
      <c r="BG29" s="502" t="n"/>
      <c r="BH29" s="502" t="n"/>
      <c r="BI29" s="502" t="n"/>
      <c r="BJ29" s="502" t="n"/>
      <c r="BK29" s="502" t="n"/>
      <c r="BL29" s="502" t="n"/>
      <c r="BM29" s="502" t="n"/>
      <c r="BN29" s="502" t="n"/>
      <c r="BO29" s="502" t="n"/>
      <c r="BP29" s="502" t="n"/>
      <c r="BQ29" s="502" t="n"/>
      <c r="BR29" s="502" t="n"/>
      <c r="BS29" s="502" t="n"/>
      <c r="BT29" s="502" t="n"/>
    </row>
    <row customFormat="true" hidden="true" ht="16.5" outlineLevel="1" r="30" s="130">
      <c r="A30" s="482" t="n"/>
      <c r="B30" s="482" t="n"/>
      <c r="C30" s="482" t="str">
        <f aca="false" ca="false" dt2D="false" dtr="false" t="normal">C29</f>
        <v>Местный</v>
      </c>
      <c r="D30" s="482" t="n"/>
      <c r="E30" s="482" t="n"/>
      <c r="F30" s="482" t="n"/>
      <c r="G30" s="481" t="str">
        <f aca="false" ca="false" dt2D="false" dtr="false" t="normal">G29</f>
        <v>Транспортная инфраструктура</v>
      </c>
      <c r="H30" s="727" t="n"/>
      <c r="I30" s="580" t="s">
        <v>883</v>
      </c>
      <c r="J30" s="707" t="s">
        <v>506</v>
      </c>
      <c r="K30" s="520" t="s">
        <v>177</v>
      </c>
      <c r="L30" s="684" t="s">
        <v>259</v>
      </c>
      <c r="M30" s="661" t="n"/>
      <c r="N30" s="661" t="n"/>
      <c r="O30" s="661" t="n"/>
      <c r="P30" s="661" t="n"/>
      <c r="Q30" s="661" t="n"/>
      <c r="R30" s="661" t="n"/>
      <c r="S30" s="661" t="n"/>
      <c r="T30" s="661" t="n"/>
      <c r="U30" s="661" t="n"/>
      <c r="V30" s="661" t="n"/>
      <c r="W30" s="661" t="n"/>
      <c r="X30" s="661" t="n"/>
      <c r="Y30" s="661" t="n"/>
      <c r="Z30" s="661" t="n"/>
      <c r="AA30" s="661" t="n"/>
      <c r="AB30" s="661" t="n"/>
      <c r="AC30" s="661" t="n"/>
      <c r="AD30" s="661" t="n"/>
      <c r="AE30" s="661" t="n"/>
      <c r="AF30" s="661" t="n"/>
      <c r="AG30" s="661" t="n"/>
      <c r="AH30" s="661" t="n"/>
      <c r="AI30" s="661" t="n"/>
      <c r="AJ30" s="661" t="n"/>
      <c r="AK30" s="661" t="n"/>
      <c r="AL30" s="661" t="n"/>
      <c r="AM30" s="661" t="n"/>
      <c r="AN30" s="661" t="n"/>
      <c r="AO30" s="661" t="n"/>
      <c r="AP30" s="661" t="n"/>
      <c r="AQ30" s="687" t="n"/>
      <c r="AR30" s="687" t="n"/>
      <c r="AS30" s="687" t="n"/>
      <c r="AT30" s="687" t="n"/>
      <c r="AU30" s="687" t="n"/>
      <c r="AV30" s="687" t="n"/>
      <c r="AW30" s="687" t="n"/>
      <c r="AX30" s="687" t="n"/>
      <c r="AY30" s="687" t="n"/>
      <c r="AZ30" s="687" t="n"/>
      <c r="BA30" s="687" t="n"/>
      <c r="BB30" s="687" t="n"/>
      <c r="BC30" s="687" t="n"/>
      <c r="BD30" s="687" t="n"/>
      <c r="BE30" s="687" t="n"/>
      <c r="BF30" s="687" t="n"/>
      <c r="BG30" s="687" t="n"/>
      <c r="BH30" s="687" t="n"/>
      <c r="BI30" s="687" t="n"/>
      <c r="BJ30" s="687" t="n"/>
      <c r="BK30" s="687" t="n"/>
      <c r="BL30" s="687" t="n"/>
      <c r="BM30" s="687" t="n"/>
      <c r="BN30" s="687" t="n"/>
      <c r="BO30" s="687" t="n"/>
      <c r="BP30" s="687" t="n"/>
      <c r="BQ30" s="687" t="n"/>
      <c r="BR30" s="687" t="n"/>
      <c r="BS30" s="687" t="n"/>
      <c r="BT30" s="687" t="n"/>
    </row>
    <row hidden="true" ht="16.5" outlineLevel="1" r="31">
      <c r="C31" s="482" t="str">
        <f aca="false" ca="false" dt2D="false" dtr="false" t="normal">C30</f>
        <v>Местный</v>
      </c>
      <c r="G31" s="481" t="str">
        <f aca="false" ca="false" dt2D="false" dtr="false" t="normal">G30</f>
        <v>Транспортная инфраструктура</v>
      </c>
      <c r="H31" s="727" t="n"/>
      <c r="I31" s="669" t="n"/>
      <c r="J31" s="669" t="n"/>
      <c r="K31" s="670" t="n"/>
      <c r="L31" s="670" t="n"/>
      <c r="M31" s="670" t="n"/>
      <c r="N31" s="670" t="n"/>
      <c r="O31" s="670" t="n"/>
      <c r="P31" s="670" t="n"/>
      <c r="Q31" s="670" t="n"/>
      <c r="R31" s="670" t="n"/>
      <c r="S31" s="670" t="n"/>
      <c r="T31" s="670" t="n"/>
      <c r="U31" s="670" t="n"/>
      <c r="V31" s="670" t="n"/>
      <c r="W31" s="670" t="n"/>
      <c r="X31" s="670" t="n"/>
      <c r="Y31" s="670" t="n"/>
      <c r="Z31" s="670" t="n"/>
      <c r="AA31" s="670" t="n"/>
      <c r="AB31" s="670" t="n"/>
      <c r="AC31" s="670" t="n"/>
      <c r="AD31" s="670" t="n"/>
      <c r="AE31" s="670" t="n"/>
      <c r="AF31" s="670" t="n"/>
      <c r="AG31" s="670" t="n"/>
      <c r="AH31" s="670" t="n"/>
      <c r="AI31" s="670" t="n"/>
      <c r="AJ31" s="670" t="n"/>
      <c r="AK31" s="670" t="n"/>
      <c r="AL31" s="670" t="n"/>
      <c r="AM31" s="670" t="n"/>
      <c r="AN31" s="670" t="n"/>
      <c r="AO31" s="670" t="n"/>
      <c r="AP31" s="670" t="n"/>
      <c r="AQ31" s="670" t="n"/>
      <c r="AR31" s="670" t="n"/>
      <c r="AS31" s="670" t="n"/>
      <c r="AT31" s="670" t="n"/>
      <c r="AU31" s="670" t="n"/>
      <c r="AV31" s="670" t="n"/>
      <c r="AW31" s="670" t="n"/>
      <c r="AX31" s="670" t="n"/>
      <c r="AY31" s="670" t="n"/>
      <c r="AZ31" s="670" t="n"/>
      <c r="BA31" s="670" t="n"/>
      <c r="BB31" s="670" t="n"/>
      <c r="BC31" s="670" t="n"/>
      <c r="BD31" s="670" t="n"/>
      <c r="BE31" s="670" t="n"/>
      <c r="BF31" s="670" t="n"/>
      <c r="BG31" s="670" t="n"/>
      <c r="BH31" s="670" t="n"/>
      <c r="BI31" s="670" t="n"/>
      <c r="BJ31" s="670" t="n"/>
      <c r="BK31" s="670" t="n"/>
      <c r="BL31" s="670" t="n"/>
      <c r="BM31" s="670" t="n"/>
      <c r="BN31" s="670" t="n"/>
      <c r="BO31" s="670" t="n"/>
      <c r="BP31" s="670" t="n"/>
      <c r="BQ31" s="670" t="n"/>
      <c r="BR31" s="670" t="n"/>
      <c r="BS31" s="670" t="n"/>
      <c r="BT31" s="670" t="n"/>
    </row>
    <row hidden="true" ht="16.5" outlineLevel="1" r="32">
      <c r="C32" s="482" t="str">
        <f aca="false" ca="false" dt2D="false" dtr="false" t="normal">C31</f>
        <v>Местный</v>
      </c>
      <c r="G32" s="481" t="str">
        <f aca="false" ca="false" dt2D="false" dtr="false" t="normal">G31</f>
        <v>Транспортная инфраструктура</v>
      </c>
      <c r="H32" s="727" t="n"/>
      <c r="I32" s="130" t="s">
        <v>884</v>
      </c>
      <c r="J32" s="580" t="n"/>
    </row>
    <row hidden="true" ht="16.5" outlineLevel="1" r="33">
      <c r="C33" s="482" t="str">
        <f aca="false" ca="false" dt2D="false" dtr="false" t="normal">C32</f>
        <v>Местный</v>
      </c>
      <c r="G33" s="481" t="str">
        <f aca="false" ca="false" dt2D="false" dtr="false" t="normal">G32</f>
        <v>Транспортная инфраструктура</v>
      </c>
      <c r="H33" s="727" t="n"/>
      <c r="I33" s="667" t="s">
        <v>741</v>
      </c>
      <c r="J33" s="667" t="n"/>
      <c r="K33" s="568" t="n"/>
      <c r="L33" s="244" t="n"/>
      <c r="M33" s="244" t="n">
        <f aca="false" ca="false" dt2D="false" dtr="false" t="normal">$K33*M30</f>
        <v>0</v>
      </c>
      <c r="N33" s="244" t="n">
        <f aca="false" ca="false" dt2D="false" dtr="false" t="normal">$K33*N30</f>
        <v>0</v>
      </c>
      <c r="O33" s="244" t="n">
        <f aca="false" ca="false" dt2D="false" dtr="false" t="normal">$K33*O30</f>
        <v>0</v>
      </c>
      <c r="P33" s="244" t="n">
        <f aca="false" ca="false" dt2D="false" dtr="false" t="normal">$K33*P30</f>
        <v>0</v>
      </c>
      <c r="Q33" s="244" t="n">
        <f aca="false" ca="false" dt2D="false" dtr="false" t="normal">$K33*Q30</f>
        <v>0</v>
      </c>
      <c r="R33" s="244" t="n">
        <f aca="false" ca="false" dt2D="false" dtr="false" t="normal">$K33*R30</f>
        <v>0</v>
      </c>
      <c r="S33" s="244" t="n">
        <f aca="false" ca="false" dt2D="false" dtr="false" t="normal">$K33*S30</f>
        <v>0</v>
      </c>
      <c r="T33" s="244" t="n">
        <f aca="false" ca="false" dt2D="false" dtr="false" t="normal">$K33*T30</f>
        <v>0</v>
      </c>
      <c r="U33" s="244" t="n">
        <f aca="false" ca="false" dt2D="false" dtr="false" t="normal">$K33*U30</f>
        <v>0</v>
      </c>
      <c r="V33" s="244" t="n">
        <f aca="false" ca="false" dt2D="false" dtr="false" t="normal">$K33*V30</f>
        <v>0</v>
      </c>
      <c r="W33" s="244" t="n">
        <f aca="false" ca="false" dt2D="false" dtr="false" t="normal">$K33*W30</f>
        <v>0</v>
      </c>
      <c r="X33" s="244" t="n">
        <f aca="false" ca="false" dt2D="false" dtr="false" t="normal">$K33*X30</f>
        <v>0</v>
      </c>
      <c r="Y33" s="244" t="n">
        <f aca="false" ca="false" dt2D="false" dtr="false" t="normal">$K33*Y30</f>
        <v>0</v>
      </c>
      <c r="Z33" s="244" t="n">
        <f aca="false" ca="false" dt2D="false" dtr="false" t="normal">$K33*Z30</f>
        <v>0</v>
      </c>
      <c r="AA33" s="244" t="n">
        <f aca="false" ca="false" dt2D="false" dtr="false" t="normal">$K33*AA30</f>
        <v>0</v>
      </c>
      <c r="AB33" s="244" t="n">
        <f aca="false" ca="false" dt2D="false" dtr="false" t="normal">$K33*AB30</f>
        <v>0</v>
      </c>
      <c r="AC33" s="244" t="n">
        <f aca="false" ca="false" dt2D="false" dtr="false" t="normal">$K33*AC30</f>
        <v>0</v>
      </c>
      <c r="AD33" s="244" t="n">
        <f aca="false" ca="false" dt2D="false" dtr="false" t="normal">$K33*AD30</f>
        <v>0</v>
      </c>
      <c r="AE33" s="244" t="n">
        <f aca="false" ca="false" dt2D="false" dtr="false" t="normal">$K33*AE30</f>
        <v>0</v>
      </c>
      <c r="AF33" s="244" t="n">
        <f aca="false" ca="false" dt2D="false" dtr="false" t="normal">$K33*AF30</f>
        <v>0</v>
      </c>
      <c r="AG33" s="244" t="n">
        <f aca="false" ca="false" dt2D="false" dtr="false" t="normal">$K33*AG30</f>
        <v>0</v>
      </c>
      <c r="AH33" s="244" t="n">
        <f aca="false" ca="false" dt2D="false" dtr="false" t="normal">$K33*AH30</f>
        <v>0</v>
      </c>
      <c r="AI33" s="244" t="n">
        <f aca="false" ca="false" dt2D="false" dtr="false" t="normal">$K33*AI30</f>
        <v>0</v>
      </c>
      <c r="AJ33" s="244" t="n">
        <f aca="false" ca="false" dt2D="false" dtr="false" t="normal">$K33*AJ30</f>
        <v>0</v>
      </c>
      <c r="AK33" s="244" t="n">
        <f aca="false" ca="false" dt2D="false" dtr="false" t="normal">$K33*AK30</f>
        <v>0</v>
      </c>
      <c r="AL33" s="244" t="n">
        <f aca="false" ca="false" dt2D="false" dtr="false" t="normal">$K33*AL30</f>
        <v>0</v>
      </c>
      <c r="AM33" s="244" t="n">
        <f aca="false" ca="false" dt2D="false" dtr="false" t="normal">$K33*AM30</f>
        <v>0</v>
      </c>
      <c r="AN33" s="244" t="n">
        <f aca="false" ca="false" dt2D="false" dtr="false" t="normal">$K33*AN30</f>
        <v>0</v>
      </c>
      <c r="AO33" s="244" t="n">
        <f aca="false" ca="false" dt2D="false" dtr="false" t="normal">$K33*AO30</f>
        <v>0</v>
      </c>
      <c r="AP33" s="244" t="n">
        <f aca="false" ca="false" dt2D="false" dtr="false" t="normal">$K33*AP30</f>
        <v>0</v>
      </c>
      <c r="AQ33" s="244" t="n">
        <f aca="false" ca="false" dt2D="false" dtr="false" t="normal">$K33*AQ30</f>
        <v>0</v>
      </c>
      <c r="AR33" s="244" t="n">
        <f aca="false" ca="false" dt2D="false" dtr="false" t="normal">$K33*AR30</f>
        <v>0</v>
      </c>
      <c r="AS33" s="244" t="n">
        <f aca="false" ca="false" dt2D="false" dtr="false" t="normal">$K33*AS30</f>
        <v>0</v>
      </c>
      <c r="AT33" s="244" t="n">
        <f aca="false" ca="false" dt2D="false" dtr="false" t="normal">$K33*AT30</f>
        <v>0</v>
      </c>
      <c r="AU33" s="244" t="n">
        <f aca="false" ca="false" dt2D="false" dtr="false" t="normal">$K33*AU30</f>
        <v>0</v>
      </c>
      <c r="AV33" s="244" t="n">
        <f aca="false" ca="false" dt2D="false" dtr="false" t="normal">$K33*AV30</f>
        <v>0</v>
      </c>
      <c r="AW33" s="244" t="n">
        <f aca="false" ca="false" dt2D="false" dtr="false" t="normal">$K33*AW30</f>
        <v>0</v>
      </c>
      <c r="AX33" s="244" t="n">
        <f aca="false" ca="false" dt2D="false" dtr="false" t="normal">$K33*AX30</f>
        <v>0</v>
      </c>
      <c r="AY33" s="244" t="n">
        <f aca="false" ca="false" dt2D="false" dtr="false" t="normal">$K33*AY30</f>
        <v>0</v>
      </c>
      <c r="AZ33" s="244" t="n">
        <f aca="false" ca="false" dt2D="false" dtr="false" t="normal">$K33*AZ30</f>
        <v>0</v>
      </c>
      <c r="BA33" s="244" t="n">
        <f aca="false" ca="false" dt2D="false" dtr="false" t="normal">$K33*BA30</f>
        <v>0</v>
      </c>
      <c r="BB33" s="244" t="n">
        <f aca="false" ca="false" dt2D="false" dtr="false" t="normal">$K33*BB30</f>
        <v>0</v>
      </c>
      <c r="BC33" s="244" t="n">
        <f aca="false" ca="false" dt2D="false" dtr="false" t="normal">$K33*BC30</f>
        <v>0</v>
      </c>
      <c r="BD33" s="244" t="n">
        <f aca="false" ca="false" dt2D="false" dtr="false" t="normal">$K33*BD30</f>
        <v>0</v>
      </c>
      <c r="BE33" s="244" t="n">
        <f aca="false" ca="false" dt2D="false" dtr="false" t="normal">$K33*BE30</f>
        <v>0</v>
      </c>
      <c r="BF33" s="244" t="n">
        <f aca="false" ca="false" dt2D="false" dtr="false" t="normal">$K33*BF30</f>
        <v>0</v>
      </c>
      <c r="BG33" s="244" t="n">
        <f aca="false" ca="false" dt2D="false" dtr="false" t="normal">$K33*BG30</f>
        <v>0</v>
      </c>
      <c r="BH33" s="244" t="n">
        <f aca="false" ca="false" dt2D="false" dtr="false" t="normal">$K33*BH30</f>
        <v>0</v>
      </c>
      <c r="BI33" s="244" t="n">
        <f aca="false" ca="false" dt2D="false" dtr="false" t="normal">$K33*BI30</f>
        <v>0</v>
      </c>
      <c r="BJ33" s="244" t="n">
        <f aca="false" ca="false" dt2D="false" dtr="false" t="normal">$K33*BJ30</f>
        <v>0</v>
      </c>
      <c r="BK33" s="244" t="n">
        <f aca="false" ca="false" dt2D="false" dtr="false" t="normal">$K33*BK30</f>
        <v>0</v>
      </c>
      <c r="BL33" s="244" t="n">
        <f aca="false" ca="false" dt2D="false" dtr="false" t="normal">$K33*BL30</f>
        <v>0</v>
      </c>
      <c r="BM33" s="244" t="n">
        <f aca="false" ca="false" dt2D="false" dtr="false" t="normal">$K33*BM30</f>
        <v>0</v>
      </c>
      <c r="BN33" s="244" t="n">
        <f aca="false" ca="false" dt2D="false" dtr="false" t="normal">$K33*BN30</f>
        <v>0</v>
      </c>
      <c r="BO33" s="244" t="n">
        <f aca="false" ca="false" dt2D="false" dtr="false" t="normal">$K33*BO30</f>
        <v>0</v>
      </c>
      <c r="BP33" s="244" t="n">
        <f aca="false" ca="false" dt2D="false" dtr="false" t="normal">$K33*BP30</f>
        <v>0</v>
      </c>
      <c r="BQ33" s="244" t="n">
        <f aca="false" ca="false" dt2D="false" dtr="false" t="normal">$K33*BQ30</f>
        <v>0</v>
      </c>
      <c r="BR33" s="244" t="n">
        <f aca="false" ca="false" dt2D="false" dtr="false" t="normal">$K33*BR30</f>
        <v>0</v>
      </c>
      <c r="BS33" s="244" t="n">
        <f aca="false" ca="false" dt2D="false" dtr="false" t="normal">$K33*BS30</f>
        <v>0</v>
      </c>
      <c r="BT33" s="244" t="n">
        <f aca="false" ca="false" dt2D="false" dtr="false" t="normal">$K33*BT30</f>
        <v>0</v>
      </c>
    </row>
    <row hidden="true" ht="16.5" outlineLevel="1" r="34">
      <c r="C34" s="482" t="str">
        <f aca="false" ca="false" dt2D="false" dtr="false" t="normal">C33</f>
        <v>Местный</v>
      </c>
      <c r="G34" s="481" t="str">
        <f aca="false" ca="false" dt2D="false" dtr="false" t="normal">G33</f>
        <v>Транспортная инфраструктура</v>
      </c>
      <c r="H34" s="727" t="n"/>
      <c r="I34" s="667" t="s">
        <v>566</v>
      </c>
      <c r="J34" s="667" t="n"/>
      <c r="K34" s="568" t="n"/>
      <c r="L34" s="244" t="n"/>
      <c r="M34" s="244" t="n">
        <f aca="false" ca="false" dt2D="false" dtr="false" t="normal">$K34*M30</f>
        <v>0</v>
      </c>
      <c r="N34" s="244" t="n">
        <f aca="false" ca="false" dt2D="false" dtr="false" t="normal">$K34*N30</f>
        <v>0</v>
      </c>
      <c r="O34" s="244" t="n">
        <f aca="false" ca="false" dt2D="false" dtr="false" t="normal">$K34*O30</f>
        <v>0</v>
      </c>
      <c r="P34" s="244" t="n">
        <f aca="false" ca="false" dt2D="false" dtr="false" t="normal">$K34*P30</f>
        <v>0</v>
      </c>
      <c r="Q34" s="244" t="n">
        <f aca="false" ca="false" dt2D="false" dtr="false" t="normal">$K34*Q30</f>
        <v>0</v>
      </c>
      <c r="R34" s="244" t="n">
        <f aca="false" ca="false" dt2D="false" dtr="false" t="normal">$K34*R30</f>
        <v>0</v>
      </c>
      <c r="S34" s="244" t="n">
        <f aca="false" ca="false" dt2D="false" dtr="false" t="normal">$K34*S30</f>
        <v>0</v>
      </c>
      <c r="T34" s="244" t="n">
        <f aca="false" ca="false" dt2D="false" dtr="false" t="normal">$K34*T30</f>
        <v>0</v>
      </c>
      <c r="U34" s="244" t="n">
        <f aca="false" ca="false" dt2D="false" dtr="false" t="normal">$K34*U30</f>
        <v>0</v>
      </c>
      <c r="V34" s="244" t="n">
        <f aca="false" ca="false" dt2D="false" dtr="false" t="normal">$K34*V30</f>
        <v>0</v>
      </c>
      <c r="W34" s="244" t="n">
        <f aca="false" ca="false" dt2D="false" dtr="false" t="normal">$K34*W30</f>
        <v>0</v>
      </c>
      <c r="X34" s="244" t="n">
        <f aca="false" ca="false" dt2D="false" dtr="false" t="normal">$K34*X30</f>
        <v>0</v>
      </c>
      <c r="Y34" s="244" t="n">
        <f aca="false" ca="false" dt2D="false" dtr="false" t="normal">$K34*Y30</f>
        <v>0</v>
      </c>
      <c r="Z34" s="244" t="n">
        <f aca="false" ca="false" dt2D="false" dtr="false" t="normal">$K34*Z30</f>
        <v>0</v>
      </c>
      <c r="AA34" s="244" t="n">
        <f aca="false" ca="false" dt2D="false" dtr="false" t="normal">$K34*AA30</f>
        <v>0</v>
      </c>
      <c r="AB34" s="244" t="n">
        <f aca="false" ca="false" dt2D="false" dtr="false" t="normal">$K34*AB30</f>
        <v>0</v>
      </c>
      <c r="AC34" s="244" t="n">
        <f aca="false" ca="false" dt2D="false" dtr="false" t="normal">$K34*AC30</f>
        <v>0</v>
      </c>
      <c r="AD34" s="244" t="n">
        <f aca="false" ca="false" dt2D="false" dtr="false" t="normal">$K34*AD30</f>
        <v>0</v>
      </c>
      <c r="AE34" s="244" t="n">
        <f aca="false" ca="false" dt2D="false" dtr="false" t="normal">$K34*AE30</f>
        <v>0</v>
      </c>
      <c r="AF34" s="244" t="n">
        <f aca="false" ca="false" dt2D="false" dtr="false" t="normal">$K34*AF30</f>
        <v>0</v>
      </c>
      <c r="AG34" s="244" t="n">
        <f aca="false" ca="false" dt2D="false" dtr="false" t="normal">$K34*AG30</f>
        <v>0</v>
      </c>
      <c r="AH34" s="244" t="n">
        <f aca="false" ca="false" dt2D="false" dtr="false" t="normal">$K34*AH30</f>
        <v>0</v>
      </c>
      <c r="AI34" s="244" t="n">
        <f aca="false" ca="false" dt2D="false" dtr="false" t="normal">$K34*AI30</f>
        <v>0</v>
      </c>
      <c r="AJ34" s="244" t="n">
        <f aca="false" ca="false" dt2D="false" dtr="false" t="normal">$K34*AJ30</f>
        <v>0</v>
      </c>
      <c r="AK34" s="244" t="n">
        <f aca="false" ca="false" dt2D="false" dtr="false" t="normal">$K34*AK30</f>
        <v>0</v>
      </c>
      <c r="AL34" s="244" t="n">
        <f aca="false" ca="false" dt2D="false" dtr="false" t="normal">$K34*AL30</f>
        <v>0</v>
      </c>
      <c r="AM34" s="244" t="n">
        <f aca="false" ca="false" dt2D="false" dtr="false" t="normal">$K34*AM30</f>
        <v>0</v>
      </c>
      <c r="AN34" s="244" t="n">
        <f aca="false" ca="false" dt2D="false" dtr="false" t="normal">$K34*AN30</f>
        <v>0</v>
      </c>
      <c r="AO34" s="244" t="n">
        <f aca="false" ca="false" dt2D="false" dtr="false" t="normal">$K34*AO30</f>
        <v>0</v>
      </c>
      <c r="AP34" s="244" t="n">
        <f aca="false" ca="false" dt2D="false" dtr="false" t="normal">$K34*AP30</f>
        <v>0</v>
      </c>
      <c r="AQ34" s="244" t="n">
        <f aca="false" ca="false" dt2D="false" dtr="false" t="normal">$K34*AQ30</f>
        <v>0</v>
      </c>
      <c r="AR34" s="244" t="n">
        <f aca="false" ca="false" dt2D="false" dtr="false" t="normal">$K34*AR30</f>
        <v>0</v>
      </c>
      <c r="AS34" s="244" t="n">
        <f aca="false" ca="false" dt2D="false" dtr="false" t="normal">$K34*AS30</f>
        <v>0</v>
      </c>
      <c r="AT34" s="244" t="n">
        <f aca="false" ca="false" dt2D="false" dtr="false" t="normal">$K34*AT30</f>
        <v>0</v>
      </c>
      <c r="AU34" s="244" t="n">
        <f aca="false" ca="false" dt2D="false" dtr="false" t="normal">$K34*AU30</f>
        <v>0</v>
      </c>
      <c r="AV34" s="244" t="n">
        <f aca="false" ca="false" dt2D="false" dtr="false" t="normal">$K34*AV30</f>
        <v>0</v>
      </c>
      <c r="AW34" s="244" t="n">
        <f aca="false" ca="false" dt2D="false" dtr="false" t="normal">$K34*AW30</f>
        <v>0</v>
      </c>
      <c r="AX34" s="244" t="n">
        <f aca="false" ca="false" dt2D="false" dtr="false" t="normal">$K34*AX30</f>
        <v>0</v>
      </c>
      <c r="AY34" s="244" t="n">
        <f aca="false" ca="false" dt2D="false" dtr="false" t="normal">$K34*AY30</f>
        <v>0</v>
      </c>
      <c r="AZ34" s="244" t="n">
        <f aca="false" ca="false" dt2D="false" dtr="false" t="normal">$K34*AZ30</f>
        <v>0</v>
      </c>
      <c r="BA34" s="244" t="n">
        <f aca="false" ca="false" dt2D="false" dtr="false" t="normal">$K34*BA30</f>
        <v>0</v>
      </c>
      <c r="BB34" s="244" t="n">
        <f aca="false" ca="false" dt2D="false" dtr="false" t="normal">$K34*BB30</f>
        <v>0</v>
      </c>
      <c r="BC34" s="244" t="n">
        <f aca="false" ca="false" dt2D="false" dtr="false" t="normal">$K34*BC30</f>
        <v>0</v>
      </c>
      <c r="BD34" s="244" t="n">
        <f aca="false" ca="false" dt2D="false" dtr="false" t="normal">$K34*BD30</f>
        <v>0</v>
      </c>
      <c r="BE34" s="244" t="n">
        <f aca="false" ca="false" dt2D="false" dtr="false" t="normal">$K34*BE30</f>
        <v>0</v>
      </c>
      <c r="BF34" s="244" t="n">
        <f aca="false" ca="false" dt2D="false" dtr="false" t="normal">$K34*BF30</f>
        <v>0</v>
      </c>
      <c r="BG34" s="244" t="n">
        <f aca="false" ca="false" dt2D="false" dtr="false" t="normal">$K34*BG30</f>
        <v>0</v>
      </c>
      <c r="BH34" s="244" t="n">
        <f aca="false" ca="false" dt2D="false" dtr="false" t="normal">$K34*BH30</f>
        <v>0</v>
      </c>
      <c r="BI34" s="244" t="n">
        <f aca="false" ca="false" dt2D="false" dtr="false" t="normal">$K34*BI30</f>
        <v>0</v>
      </c>
      <c r="BJ34" s="244" t="n">
        <f aca="false" ca="false" dt2D="false" dtr="false" t="normal">$K34*BJ30</f>
        <v>0</v>
      </c>
      <c r="BK34" s="244" t="n">
        <f aca="false" ca="false" dt2D="false" dtr="false" t="normal">$K34*BK30</f>
        <v>0</v>
      </c>
      <c r="BL34" s="244" t="n">
        <f aca="false" ca="false" dt2D="false" dtr="false" t="normal">$K34*BL30</f>
        <v>0</v>
      </c>
      <c r="BM34" s="244" t="n">
        <f aca="false" ca="false" dt2D="false" dtr="false" t="normal">$K34*BM30</f>
        <v>0</v>
      </c>
      <c r="BN34" s="244" t="n">
        <f aca="false" ca="false" dt2D="false" dtr="false" t="normal">$K34*BN30</f>
        <v>0</v>
      </c>
      <c r="BO34" s="244" t="n">
        <f aca="false" ca="false" dt2D="false" dtr="false" t="normal">$K34*BO30</f>
        <v>0</v>
      </c>
      <c r="BP34" s="244" t="n">
        <f aca="false" ca="false" dt2D="false" dtr="false" t="normal">$K34*BP30</f>
        <v>0</v>
      </c>
      <c r="BQ34" s="244" t="n">
        <f aca="false" ca="false" dt2D="false" dtr="false" t="normal">$K34*BQ30</f>
        <v>0</v>
      </c>
      <c r="BR34" s="244" t="n">
        <f aca="false" ca="false" dt2D="false" dtr="false" t="normal">$K34*BR30</f>
        <v>0</v>
      </c>
      <c r="BS34" s="244" t="n">
        <f aca="false" ca="false" dt2D="false" dtr="false" t="normal">$K34*BS30</f>
        <v>0</v>
      </c>
      <c r="BT34" s="244" t="n">
        <f aca="false" ca="false" dt2D="false" dtr="false" t="normal">$K34*BT30</f>
        <v>0</v>
      </c>
    </row>
    <row hidden="true" ht="16.5" outlineLevel="1" r="35">
      <c r="C35" s="482" t="str">
        <f aca="false" ca="false" dt2D="false" dtr="false" t="normal">C34</f>
        <v>Местный</v>
      </c>
      <c r="G35" s="481" t="str">
        <f aca="false" ca="false" dt2D="false" dtr="false" t="normal">G34</f>
        <v>Транспортная инфраструктура</v>
      </c>
      <c r="H35" s="727" t="n"/>
      <c r="I35" s="667" t="s">
        <v>885</v>
      </c>
      <c r="J35" s="667" t="n"/>
      <c r="K35" s="568" t="n"/>
      <c r="L35" s="244" t="n"/>
      <c r="M35" s="244" t="n">
        <f aca="false" ca="false" dt2D="false" dtr="false" t="normal">$K35*M30</f>
        <v>0</v>
      </c>
      <c r="N35" s="244" t="n">
        <f aca="false" ca="false" dt2D="false" dtr="false" t="normal">$K35*N30</f>
        <v>0</v>
      </c>
      <c r="O35" s="244" t="n">
        <f aca="false" ca="false" dt2D="false" dtr="false" t="normal">$K35*O30</f>
        <v>0</v>
      </c>
      <c r="P35" s="244" t="n">
        <f aca="false" ca="false" dt2D="false" dtr="false" t="normal">$K35*P30</f>
        <v>0</v>
      </c>
      <c r="Q35" s="244" t="n">
        <f aca="false" ca="false" dt2D="false" dtr="false" t="normal">$K35*Q30</f>
        <v>0</v>
      </c>
      <c r="R35" s="244" t="n">
        <f aca="false" ca="false" dt2D="false" dtr="false" t="normal">$K35*R30</f>
        <v>0</v>
      </c>
      <c r="S35" s="244" t="n">
        <f aca="false" ca="false" dt2D="false" dtr="false" t="normal">$K35*S30</f>
        <v>0</v>
      </c>
      <c r="T35" s="244" t="n">
        <f aca="false" ca="false" dt2D="false" dtr="false" t="normal">$K35*T30</f>
        <v>0</v>
      </c>
      <c r="U35" s="244" t="n">
        <f aca="false" ca="false" dt2D="false" dtr="false" t="normal">$K35*U30</f>
        <v>0</v>
      </c>
      <c r="V35" s="244" t="n">
        <f aca="false" ca="false" dt2D="false" dtr="false" t="normal">$K35*V30</f>
        <v>0</v>
      </c>
      <c r="W35" s="244" t="n">
        <f aca="false" ca="false" dt2D="false" dtr="false" t="normal">$K35*W30</f>
        <v>0</v>
      </c>
      <c r="X35" s="244" t="n">
        <f aca="false" ca="false" dt2D="false" dtr="false" t="normal">$K35*X30</f>
        <v>0</v>
      </c>
      <c r="Y35" s="244" t="n">
        <f aca="false" ca="false" dt2D="false" dtr="false" t="normal">$K35*Y30</f>
        <v>0</v>
      </c>
      <c r="Z35" s="244" t="n">
        <f aca="false" ca="false" dt2D="false" dtr="false" t="normal">$K35*Z30</f>
        <v>0</v>
      </c>
      <c r="AA35" s="244" t="n">
        <f aca="false" ca="false" dt2D="false" dtr="false" t="normal">$K35*AA30</f>
        <v>0</v>
      </c>
      <c r="AB35" s="244" t="n">
        <f aca="false" ca="false" dt2D="false" dtr="false" t="normal">$K35*AB30</f>
        <v>0</v>
      </c>
      <c r="AC35" s="244" t="n">
        <f aca="false" ca="false" dt2D="false" dtr="false" t="normal">$K35*AC30</f>
        <v>0</v>
      </c>
      <c r="AD35" s="244" t="n">
        <f aca="false" ca="false" dt2D="false" dtr="false" t="normal">$K35*AD30</f>
        <v>0</v>
      </c>
      <c r="AE35" s="244" t="n">
        <f aca="false" ca="false" dt2D="false" dtr="false" t="normal">$K35*AE30</f>
        <v>0</v>
      </c>
      <c r="AF35" s="244" t="n">
        <f aca="false" ca="false" dt2D="false" dtr="false" t="normal">$K35*AF30</f>
        <v>0</v>
      </c>
      <c r="AG35" s="244" t="n">
        <f aca="false" ca="false" dt2D="false" dtr="false" t="normal">$K35*AG30</f>
        <v>0</v>
      </c>
      <c r="AH35" s="244" t="n">
        <f aca="false" ca="false" dt2D="false" dtr="false" t="normal">$K35*AH30</f>
        <v>0</v>
      </c>
      <c r="AI35" s="244" t="n">
        <f aca="false" ca="false" dt2D="false" dtr="false" t="normal">$K35*AI30</f>
        <v>0</v>
      </c>
      <c r="AJ35" s="244" t="n">
        <f aca="false" ca="false" dt2D="false" dtr="false" t="normal">$K35*AJ30</f>
        <v>0</v>
      </c>
      <c r="AK35" s="244" t="n">
        <f aca="false" ca="false" dt2D="false" dtr="false" t="normal">$K35*AK30</f>
        <v>0</v>
      </c>
      <c r="AL35" s="244" t="n">
        <f aca="false" ca="false" dt2D="false" dtr="false" t="normal">$K35*AL30</f>
        <v>0</v>
      </c>
      <c r="AM35" s="244" t="n">
        <f aca="false" ca="false" dt2D="false" dtr="false" t="normal">$K35*AM30</f>
        <v>0</v>
      </c>
      <c r="AN35" s="244" t="n">
        <f aca="false" ca="false" dt2D="false" dtr="false" t="normal">$K35*AN30</f>
        <v>0</v>
      </c>
      <c r="AO35" s="244" t="n">
        <f aca="false" ca="false" dt2D="false" dtr="false" t="normal">$K35*AO30</f>
        <v>0</v>
      </c>
      <c r="AP35" s="244" t="n">
        <f aca="false" ca="false" dt2D="false" dtr="false" t="normal">$K35*AP30</f>
        <v>0</v>
      </c>
      <c r="AQ35" s="244" t="n">
        <f aca="false" ca="false" dt2D="false" dtr="false" t="normal">$K35*AQ30</f>
        <v>0</v>
      </c>
      <c r="AR35" s="244" t="n">
        <f aca="false" ca="false" dt2D="false" dtr="false" t="normal">$K35*AR30</f>
        <v>0</v>
      </c>
      <c r="AS35" s="244" t="n">
        <f aca="false" ca="false" dt2D="false" dtr="false" t="normal">$K35*AS30</f>
        <v>0</v>
      </c>
      <c r="AT35" s="244" t="n">
        <f aca="false" ca="false" dt2D="false" dtr="false" t="normal">$K35*AT30</f>
        <v>0</v>
      </c>
      <c r="AU35" s="244" t="n">
        <f aca="false" ca="false" dt2D="false" dtr="false" t="normal">$K35*AU30</f>
        <v>0</v>
      </c>
      <c r="AV35" s="244" t="n">
        <f aca="false" ca="false" dt2D="false" dtr="false" t="normal">$K35*AV30</f>
        <v>0</v>
      </c>
      <c r="AW35" s="244" t="n">
        <f aca="false" ca="false" dt2D="false" dtr="false" t="normal">$K35*AW30</f>
        <v>0</v>
      </c>
      <c r="AX35" s="244" t="n">
        <f aca="false" ca="false" dt2D="false" dtr="false" t="normal">$K35*AX30</f>
        <v>0</v>
      </c>
      <c r="AY35" s="244" t="n">
        <f aca="false" ca="false" dt2D="false" dtr="false" t="normal">$K35*AY30</f>
        <v>0</v>
      </c>
      <c r="AZ35" s="244" t="n">
        <f aca="false" ca="false" dt2D="false" dtr="false" t="normal">$K35*AZ30</f>
        <v>0</v>
      </c>
      <c r="BA35" s="244" t="n">
        <f aca="false" ca="false" dt2D="false" dtr="false" t="normal">$K35*BA30</f>
        <v>0</v>
      </c>
      <c r="BB35" s="244" t="n">
        <f aca="false" ca="false" dt2D="false" dtr="false" t="normal">$K35*BB30</f>
        <v>0</v>
      </c>
      <c r="BC35" s="244" t="n">
        <f aca="false" ca="false" dt2D="false" dtr="false" t="normal">$K35*BC30</f>
        <v>0</v>
      </c>
      <c r="BD35" s="244" t="n">
        <f aca="false" ca="false" dt2D="false" dtr="false" t="normal">$K35*BD30</f>
        <v>0</v>
      </c>
      <c r="BE35" s="244" t="n">
        <f aca="false" ca="false" dt2D="false" dtr="false" t="normal">$K35*BE30</f>
        <v>0</v>
      </c>
      <c r="BF35" s="244" t="n">
        <f aca="false" ca="false" dt2D="false" dtr="false" t="normal">$K35*BF30</f>
        <v>0</v>
      </c>
      <c r="BG35" s="244" t="n">
        <f aca="false" ca="false" dt2D="false" dtr="false" t="normal">$K35*BG30</f>
        <v>0</v>
      </c>
      <c r="BH35" s="244" t="n">
        <f aca="false" ca="false" dt2D="false" dtr="false" t="normal">$K35*BH30</f>
        <v>0</v>
      </c>
      <c r="BI35" s="244" t="n">
        <f aca="false" ca="false" dt2D="false" dtr="false" t="normal">$K35*BI30</f>
        <v>0</v>
      </c>
      <c r="BJ35" s="244" t="n">
        <f aca="false" ca="false" dt2D="false" dtr="false" t="normal">$K35*BJ30</f>
        <v>0</v>
      </c>
      <c r="BK35" s="244" t="n">
        <f aca="false" ca="false" dt2D="false" dtr="false" t="normal">$K35*BK30</f>
        <v>0</v>
      </c>
      <c r="BL35" s="244" t="n">
        <f aca="false" ca="false" dt2D="false" dtr="false" t="normal">$K35*BL30</f>
        <v>0</v>
      </c>
      <c r="BM35" s="244" t="n">
        <f aca="false" ca="false" dt2D="false" dtr="false" t="normal">$K35*BM30</f>
        <v>0</v>
      </c>
      <c r="BN35" s="244" t="n">
        <f aca="false" ca="false" dt2D="false" dtr="false" t="normal">$K35*BN30</f>
        <v>0</v>
      </c>
      <c r="BO35" s="244" t="n">
        <f aca="false" ca="false" dt2D="false" dtr="false" t="normal">$K35*BO30</f>
        <v>0</v>
      </c>
      <c r="BP35" s="244" t="n">
        <f aca="false" ca="false" dt2D="false" dtr="false" t="normal">$K35*BP30</f>
        <v>0</v>
      </c>
      <c r="BQ35" s="244" t="n">
        <f aca="false" ca="false" dt2D="false" dtr="false" t="normal">$K35*BQ30</f>
        <v>0</v>
      </c>
      <c r="BR35" s="244" t="n">
        <f aca="false" ca="false" dt2D="false" dtr="false" t="normal">$K35*BR30</f>
        <v>0</v>
      </c>
      <c r="BS35" s="244" t="n">
        <f aca="false" ca="false" dt2D="false" dtr="false" t="normal">$K35*BS30</f>
        <v>0</v>
      </c>
      <c r="BT35" s="244" t="n">
        <f aca="false" ca="false" dt2D="false" dtr="false" t="normal">$K35*BT30</f>
        <v>0</v>
      </c>
    </row>
    <row hidden="true" ht="16.5" outlineLevel="1" r="36">
      <c r="C36" s="482" t="str">
        <f aca="false" ca="false" dt2D="false" dtr="false" t="normal">C35</f>
        <v>Местный</v>
      </c>
      <c r="G36" s="481" t="str">
        <f aca="false" ca="false" dt2D="false" dtr="false" t="normal">G35</f>
        <v>Транспортная инфраструктура</v>
      </c>
      <c r="H36" s="727" t="n"/>
      <c r="I36" s="685" t="n"/>
      <c r="J36" s="685" t="n"/>
      <c r="K36" s="568" t="n"/>
      <c r="L36" s="244" t="n"/>
      <c r="M36" s="244" t="n">
        <f aca="false" ca="false" dt2D="false" dtr="false" t="normal">$K36*M30</f>
        <v>0</v>
      </c>
      <c r="N36" s="244" t="n">
        <f aca="false" ca="false" dt2D="false" dtr="false" t="normal">$K36*N30</f>
        <v>0</v>
      </c>
      <c r="O36" s="244" t="n">
        <f aca="false" ca="false" dt2D="false" dtr="false" t="normal">$K36*O30</f>
        <v>0</v>
      </c>
      <c r="P36" s="244" t="n">
        <f aca="false" ca="false" dt2D="false" dtr="false" t="normal">$K36*P30</f>
        <v>0</v>
      </c>
      <c r="Q36" s="244" t="n">
        <f aca="false" ca="false" dt2D="false" dtr="false" t="normal">$K36*Q30</f>
        <v>0</v>
      </c>
      <c r="R36" s="244" t="n">
        <f aca="false" ca="false" dt2D="false" dtr="false" t="normal">$K36*R30</f>
        <v>0</v>
      </c>
      <c r="S36" s="244" t="n">
        <f aca="false" ca="false" dt2D="false" dtr="false" t="normal">$K36*S30</f>
        <v>0</v>
      </c>
      <c r="T36" s="244" t="n">
        <f aca="false" ca="false" dt2D="false" dtr="false" t="normal">$K36*T30</f>
        <v>0</v>
      </c>
      <c r="U36" s="244" t="n">
        <f aca="false" ca="false" dt2D="false" dtr="false" t="normal">$K36*U30</f>
        <v>0</v>
      </c>
      <c r="V36" s="244" t="n">
        <f aca="false" ca="false" dt2D="false" dtr="false" t="normal">$K36*V30</f>
        <v>0</v>
      </c>
      <c r="W36" s="244" t="n">
        <f aca="false" ca="false" dt2D="false" dtr="false" t="normal">$K36*W30</f>
        <v>0</v>
      </c>
      <c r="X36" s="244" t="n">
        <f aca="false" ca="false" dt2D="false" dtr="false" t="normal">$K36*X30</f>
        <v>0</v>
      </c>
      <c r="Y36" s="244" t="n">
        <f aca="false" ca="false" dt2D="false" dtr="false" t="normal">$K36*Y30</f>
        <v>0</v>
      </c>
      <c r="Z36" s="244" t="n">
        <f aca="false" ca="false" dt2D="false" dtr="false" t="normal">$K36*Z30</f>
        <v>0</v>
      </c>
      <c r="AA36" s="244" t="n">
        <f aca="false" ca="false" dt2D="false" dtr="false" t="normal">$K36*AA30</f>
        <v>0</v>
      </c>
      <c r="AB36" s="244" t="n">
        <f aca="false" ca="false" dt2D="false" dtr="false" t="normal">$K36*AB30</f>
        <v>0</v>
      </c>
      <c r="AC36" s="244" t="n">
        <f aca="false" ca="false" dt2D="false" dtr="false" t="normal">$K36*AC30</f>
        <v>0</v>
      </c>
      <c r="AD36" s="244" t="n">
        <f aca="false" ca="false" dt2D="false" dtr="false" t="normal">$K36*AD30</f>
        <v>0</v>
      </c>
      <c r="AE36" s="244" t="n">
        <f aca="false" ca="false" dt2D="false" dtr="false" t="normal">$K36*AE30</f>
        <v>0</v>
      </c>
      <c r="AF36" s="244" t="n">
        <f aca="false" ca="false" dt2D="false" dtr="false" t="normal">$K36*AF30</f>
        <v>0</v>
      </c>
      <c r="AG36" s="244" t="n">
        <f aca="false" ca="false" dt2D="false" dtr="false" t="normal">$K36*AG30</f>
        <v>0</v>
      </c>
      <c r="AH36" s="244" t="n">
        <f aca="false" ca="false" dt2D="false" dtr="false" t="normal">$K36*AH30</f>
        <v>0</v>
      </c>
      <c r="AI36" s="244" t="n">
        <f aca="false" ca="false" dt2D="false" dtr="false" t="normal">$K36*AI30</f>
        <v>0</v>
      </c>
      <c r="AJ36" s="244" t="n">
        <f aca="false" ca="false" dt2D="false" dtr="false" t="normal">$K36*AJ30</f>
        <v>0</v>
      </c>
      <c r="AK36" s="244" t="n">
        <f aca="false" ca="false" dt2D="false" dtr="false" t="normal">$K36*AK30</f>
        <v>0</v>
      </c>
      <c r="AL36" s="244" t="n">
        <f aca="false" ca="false" dt2D="false" dtr="false" t="normal">$K36*AL30</f>
        <v>0</v>
      </c>
      <c r="AM36" s="244" t="n">
        <f aca="false" ca="false" dt2D="false" dtr="false" t="normal">$K36*AM30</f>
        <v>0</v>
      </c>
      <c r="AN36" s="244" t="n">
        <f aca="false" ca="false" dt2D="false" dtr="false" t="normal">$K36*AN30</f>
        <v>0</v>
      </c>
      <c r="AO36" s="244" t="n">
        <f aca="false" ca="false" dt2D="false" dtr="false" t="normal">$K36*AO30</f>
        <v>0</v>
      </c>
      <c r="AP36" s="244" t="n">
        <f aca="false" ca="false" dt2D="false" dtr="false" t="normal">$K36*AP30</f>
        <v>0</v>
      </c>
      <c r="AQ36" s="244" t="n">
        <f aca="false" ca="false" dt2D="false" dtr="false" t="normal">$K36*AQ30</f>
        <v>0</v>
      </c>
      <c r="AR36" s="244" t="n">
        <f aca="false" ca="false" dt2D="false" dtr="false" t="normal">$K36*AR30</f>
        <v>0</v>
      </c>
      <c r="AS36" s="244" t="n">
        <f aca="false" ca="false" dt2D="false" dtr="false" t="normal">$K36*AS30</f>
        <v>0</v>
      </c>
      <c r="AT36" s="244" t="n">
        <f aca="false" ca="false" dt2D="false" dtr="false" t="normal">$K36*AT30</f>
        <v>0</v>
      </c>
      <c r="AU36" s="244" t="n">
        <f aca="false" ca="false" dt2D="false" dtr="false" t="normal">$K36*AU30</f>
        <v>0</v>
      </c>
      <c r="AV36" s="244" t="n">
        <f aca="false" ca="false" dt2D="false" dtr="false" t="normal">$K36*AV30</f>
        <v>0</v>
      </c>
      <c r="AW36" s="244" t="n">
        <f aca="false" ca="false" dt2D="false" dtr="false" t="normal">$K36*AW30</f>
        <v>0</v>
      </c>
      <c r="AX36" s="244" t="n">
        <f aca="false" ca="false" dt2D="false" dtr="false" t="normal">$K36*AX30</f>
        <v>0</v>
      </c>
      <c r="AY36" s="244" t="n">
        <f aca="false" ca="false" dt2D="false" dtr="false" t="normal">$K36*AY30</f>
        <v>0</v>
      </c>
      <c r="AZ36" s="244" t="n">
        <f aca="false" ca="false" dt2D="false" dtr="false" t="normal">$K36*AZ30</f>
        <v>0</v>
      </c>
      <c r="BA36" s="244" t="n">
        <f aca="false" ca="false" dt2D="false" dtr="false" t="normal">$K36*BA30</f>
        <v>0</v>
      </c>
      <c r="BB36" s="244" t="n">
        <f aca="false" ca="false" dt2D="false" dtr="false" t="normal">$K36*BB30</f>
        <v>0</v>
      </c>
      <c r="BC36" s="244" t="n">
        <f aca="false" ca="false" dt2D="false" dtr="false" t="normal">$K36*BC30</f>
        <v>0</v>
      </c>
      <c r="BD36" s="244" t="n">
        <f aca="false" ca="false" dt2D="false" dtr="false" t="normal">$K36*BD30</f>
        <v>0</v>
      </c>
      <c r="BE36" s="244" t="n">
        <f aca="false" ca="false" dt2D="false" dtr="false" t="normal">$K36*BE30</f>
        <v>0</v>
      </c>
      <c r="BF36" s="244" t="n">
        <f aca="false" ca="false" dt2D="false" dtr="false" t="normal">$K36*BF30</f>
        <v>0</v>
      </c>
      <c r="BG36" s="244" t="n">
        <f aca="false" ca="false" dt2D="false" dtr="false" t="normal">$K36*BG30</f>
        <v>0</v>
      </c>
      <c r="BH36" s="244" t="n">
        <f aca="false" ca="false" dt2D="false" dtr="false" t="normal">$K36*BH30</f>
        <v>0</v>
      </c>
      <c r="BI36" s="244" t="n">
        <f aca="false" ca="false" dt2D="false" dtr="false" t="normal">$K36*BI30</f>
        <v>0</v>
      </c>
      <c r="BJ36" s="244" t="n">
        <f aca="false" ca="false" dt2D="false" dtr="false" t="normal">$K36*BJ30</f>
        <v>0</v>
      </c>
      <c r="BK36" s="244" t="n">
        <f aca="false" ca="false" dt2D="false" dtr="false" t="normal">$K36*BK30</f>
        <v>0</v>
      </c>
      <c r="BL36" s="244" t="n">
        <f aca="false" ca="false" dt2D="false" dtr="false" t="normal">$K36*BL30</f>
        <v>0</v>
      </c>
      <c r="BM36" s="244" t="n">
        <f aca="false" ca="false" dt2D="false" dtr="false" t="normal">$K36*BM30</f>
        <v>0</v>
      </c>
      <c r="BN36" s="244" t="n">
        <f aca="false" ca="false" dt2D="false" dtr="false" t="normal">$K36*BN30</f>
        <v>0</v>
      </c>
      <c r="BO36" s="244" t="n">
        <f aca="false" ca="false" dt2D="false" dtr="false" t="normal">$K36*BO30</f>
        <v>0</v>
      </c>
      <c r="BP36" s="244" t="n">
        <f aca="false" ca="false" dt2D="false" dtr="false" t="normal">$K36*BP30</f>
        <v>0</v>
      </c>
      <c r="BQ36" s="244" t="n">
        <f aca="false" ca="false" dt2D="false" dtr="false" t="normal">$K36*BQ30</f>
        <v>0</v>
      </c>
      <c r="BR36" s="244" t="n">
        <f aca="false" ca="false" dt2D="false" dtr="false" t="normal">$K36*BR30</f>
        <v>0</v>
      </c>
      <c r="BS36" s="244" t="n">
        <f aca="false" ca="false" dt2D="false" dtr="false" t="normal">$K36*BS30</f>
        <v>0</v>
      </c>
      <c r="BT36" s="244" t="n">
        <f aca="false" ca="false" dt2D="false" dtr="false" t="normal">$K36*BT30</f>
        <v>0</v>
      </c>
    </row>
    <row hidden="true" ht="16.5" outlineLevel="1" r="37">
      <c r="C37" s="482" t="str">
        <f aca="false" ca="false" dt2D="false" dtr="false" t="normal">C36</f>
        <v>Местный</v>
      </c>
      <c r="G37" s="481" t="str">
        <f aca="false" ca="false" dt2D="false" dtr="false" t="normal">G36</f>
        <v>Транспортная инфраструктура</v>
      </c>
      <c r="H37" s="727" t="n"/>
      <c r="I37" s="669" t="n"/>
      <c r="J37" s="669" t="n"/>
      <c r="K37" s="671" t="n"/>
      <c r="L37" s="671" t="n"/>
      <c r="M37" s="671" t="n"/>
      <c r="N37" s="671" t="n"/>
      <c r="O37" s="671" t="n"/>
      <c r="P37" s="671" t="n"/>
      <c r="Q37" s="671" t="n"/>
      <c r="R37" s="671" t="n"/>
      <c r="S37" s="671" t="n"/>
      <c r="T37" s="671" t="n"/>
      <c r="U37" s="671" t="n"/>
      <c r="V37" s="671" t="n"/>
      <c r="W37" s="671" t="n"/>
      <c r="X37" s="671" t="n"/>
      <c r="Y37" s="671" t="n"/>
      <c r="Z37" s="671" t="n"/>
      <c r="AA37" s="671" t="n"/>
      <c r="AB37" s="671" t="n"/>
      <c r="AC37" s="671" t="n"/>
      <c r="AD37" s="671" t="n"/>
      <c r="AE37" s="671" t="n"/>
      <c r="AF37" s="671" t="n"/>
      <c r="AG37" s="671" t="n"/>
      <c r="AH37" s="671" t="n"/>
      <c r="AI37" s="671" t="n"/>
      <c r="AJ37" s="671" t="n"/>
      <c r="AK37" s="671" t="n"/>
      <c r="AL37" s="671" t="n"/>
      <c r="AM37" s="671" t="n"/>
      <c r="AN37" s="671" t="n"/>
      <c r="AO37" s="671" t="n"/>
      <c r="AP37" s="671" t="n"/>
      <c r="AQ37" s="671" t="n"/>
      <c r="AR37" s="671" t="n"/>
      <c r="AS37" s="671" t="n"/>
      <c r="AT37" s="671" t="n"/>
      <c r="AU37" s="671" t="n"/>
      <c r="AV37" s="671" t="n"/>
      <c r="AW37" s="671" t="n"/>
      <c r="AX37" s="671" t="n"/>
      <c r="AY37" s="671" t="n"/>
      <c r="AZ37" s="671" t="n"/>
      <c r="BA37" s="671" t="n"/>
      <c r="BB37" s="671" t="n"/>
      <c r="BC37" s="671" t="n"/>
      <c r="BD37" s="671" t="n"/>
      <c r="BE37" s="671" t="n"/>
      <c r="BF37" s="671" t="n"/>
      <c r="BG37" s="671" t="n"/>
      <c r="BH37" s="671" t="n"/>
      <c r="BI37" s="671" t="n"/>
      <c r="BJ37" s="671" t="n"/>
      <c r="BK37" s="671" t="n"/>
      <c r="BL37" s="671" t="n"/>
      <c r="BM37" s="671" t="n"/>
      <c r="BN37" s="671" t="n"/>
      <c r="BO37" s="671" t="n"/>
      <c r="BP37" s="671" t="n"/>
      <c r="BQ37" s="671" t="n"/>
      <c r="BR37" s="671" t="n"/>
      <c r="BS37" s="671" t="n"/>
      <c r="BT37" s="671" t="n"/>
    </row>
    <row hidden="true" ht="16.5" outlineLevel="1" r="38">
      <c r="C38" s="482" t="str">
        <f aca="false" ca="false" dt2D="false" dtr="false" t="normal">C37</f>
        <v>Местный</v>
      </c>
      <c r="G38" s="481" t="str">
        <f aca="false" ca="false" dt2D="false" dtr="false" t="normal">G37</f>
        <v>Транспортная инфраструктура</v>
      </c>
      <c r="H38" s="727" t="n"/>
      <c r="I38" s="130" t="s">
        <v>886</v>
      </c>
      <c r="J38" s="580" t="n"/>
      <c r="K38" s="244" t="n"/>
      <c r="L38" s="244" t="n"/>
      <c r="M38" s="244" t="n"/>
      <c r="N38" s="244" t="n"/>
      <c r="O38" s="244" t="n"/>
      <c r="P38" s="244" t="n"/>
      <c r="Q38" s="244" t="n"/>
      <c r="R38" s="244" t="n"/>
      <c r="S38" s="244" t="n"/>
      <c r="T38" s="244" t="n"/>
      <c r="U38" s="244" t="n"/>
      <c r="V38" s="244" t="n"/>
      <c r="W38" s="244" t="n"/>
      <c r="X38" s="244" t="n"/>
      <c r="Y38" s="244" t="n"/>
      <c r="Z38" s="244" t="n"/>
      <c r="AA38" s="244" t="n"/>
      <c r="AB38" s="244" t="n"/>
      <c r="AC38" s="244" t="n"/>
      <c r="AD38" s="244" t="n"/>
      <c r="AE38" s="244" t="n"/>
      <c r="AF38" s="244" t="n"/>
      <c r="AG38" s="244" t="n"/>
      <c r="AH38" s="244" t="n"/>
      <c r="AI38" s="244" t="n"/>
      <c r="AJ38" s="244" t="n"/>
      <c r="AK38" s="244" t="n"/>
      <c r="AL38" s="244" t="n"/>
      <c r="AM38" s="244" t="n"/>
      <c r="AN38" s="244" t="n"/>
      <c r="AO38" s="244" t="n"/>
      <c r="AP38" s="244" t="n"/>
      <c r="AQ38" s="244" t="n"/>
      <c r="AR38" s="244" t="n"/>
      <c r="AS38" s="244" t="n"/>
      <c r="AT38" s="244" t="n"/>
      <c r="AU38" s="244" t="n"/>
      <c r="AV38" s="244" t="n"/>
      <c r="AW38" s="244" t="n"/>
      <c r="AX38" s="244" t="n"/>
      <c r="AY38" s="244" t="n"/>
      <c r="AZ38" s="244" t="n"/>
      <c r="BA38" s="244" t="n"/>
      <c r="BB38" s="244" t="n"/>
      <c r="BC38" s="244" t="n"/>
      <c r="BD38" s="244" t="n"/>
      <c r="BE38" s="244" t="n"/>
      <c r="BF38" s="244" t="n"/>
      <c r="BG38" s="244" t="n"/>
      <c r="BH38" s="244" t="n"/>
      <c r="BI38" s="244" t="n"/>
      <c r="BJ38" s="244" t="n"/>
      <c r="BK38" s="244" t="n"/>
      <c r="BL38" s="244" t="n"/>
      <c r="BM38" s="244" t="n"/>
      <c r="BN38" s="244" t="n"/>
      <c r="BO38" s="244" t="n"/>
      <c r="BP38" s="244" t="n"/>
      <c r="BQ38" s="244" t="n"/>
      <c r="BR38" s="244" t="n"/>
      <c r="BS38" s="244" t="n"/>
      <c r="BT38" s="244" t="n"/>
    </row>
    <row hidden="true" ht="16.5" outlineLevel="1" r="39">
      <c r="C39" s="482" t="str">
        <f aca="false" ca="false" dt2D="false" dtr="false" t="normal">C38</f>
        <v>Местный</v>
      </c>
      <c r="G39" s="481" t="str">
        <f aca="false" ca="false" dt2D="false" dtr="false" t="normal">G38</f>
        <v>Транспортная инфраструктура</v>
      </c>
      <c r="H39" s="727" t="n"/>
      <c r="I39" s="672" t="str">
        <f aca="false" ca="false" dt2D="false" dtr="false" t="normal">I33</f>
        <v>Количество объектов</v>
      </c>
      <c r="J39" s="672" t="n"/>
      <c r="K39" s="244" t="n"/>
      <c r="L39" s="568" t="n"/>
      <c r="M39" s="244" t="n">
        <f aca="false" ca="false" dt2D="false" dtr="false" t="normal">$L39*'Макро'!E$56</f>
        <v>0</v>
      </c>
      <c r="N39" s="244" t="n">
        <f aca="false" ca="true" dt2D="false" dtr="false" t="normal">$L39*'Макро'!F$56</f>
        <v>0</v>
      </c>
      <c r="O39" s="244" t="n">
        <f aca="false" ca="true" dt2D="false" dtr="false" t="normal">$L39*'Макро'!G$56</f>
        <v>0</v>
      </c>
      <c r="P39" s="244" t="n">
        <f aca="false" ca="true" dt2D="false" dtr="false" t="normal">$L39*'Макро'!H$56</f>
        <v>0</v>
      </c>
      <c r="Q39" s="244" t="n">
        <f aca="false" ca="true" dt2D="false" dtr="false" t="normal">$L39*'Макро'!I$56</f>
        <v>0</v>
      </c>
      <c r="R39" s="244" t="n">
        <f aca="false" ca="true" dt2D="false" dtr="false" t="normal">$L39*'Макро'!J$56</f>
        <v>0</v>
      </c>
      <c r="S39" s="244" t="n">
        <f aca="false" ca="true" dt2D="false" dtr="false" t="normal">$L39*'Макро'!K$56</f>
        <v>0</v>
      </c>
      <c r="T39" s="244" t="n">
        <f aca="false" ca="true" dt2D="false" dtr="false" t="normal">$L39*'Макро'!L$56</f>
        <v>0</v>
      </c>
      <c r="U39" s="244" t="n">
        <f aca="false" ca="true" dt2D="false" dtr="false" t="normal">$L39*'Макро'!M$56</f>
        <v>0</v>
      </c>
      <c r="V39" s="244" t="n">
        <f aca="false" ca="true" dt2D="false" dtr="false" t="normal">$L39*'Макро'!N$56</f>
        <v>0</v>
      </c>
      <c r="W39" s="244" t="n">
        <f aca="false" ca="true" dt2D="false" dtr="false" t="normal">$L39*'Макро'!O$56</f>
        <v>0</v>
      </c>
      <c r="X39" s="244" t="n">
        <f aca="false" ca="true" dt2D="false" dtr="false" t="normal">$L39*'Макро'!P$56</f>
        <v>0</v>
      </c>
      <c r="Y39" s="244" t="n">
        <f aca="false" ca="true" dt2D="false" dtr="false" t="normal">$L39*'Макро'!Q$56</f>
        <v>0</v>
      </c>
      <c r="Z39" s="244" t="n">
        <f aca="false" ca="true" dt2D="false" dtr="false" t="normal">$L39*'Макро'!R$56</f>
        <v>0</v>
      </c>
      <c r="AA39" s="244" t="n">
        <f aca="false" ca="true" dt2D="false" dtr="false" t="normal">$L39*'Макро'!S$56</f>
        <v>0</v>
      </c>
      <c r="AB39" s="244" t="n">
        <f aca="false" ca="true" dt2D="false" dtr="false" t="normal">$L39*'Макро'!T$56</f>
        <v>0</v>
      </c>
      <c r="AC39" s="244" t="n">
        <f aca="false" ca="true" dt2D="false" dtr="false" t="normal">$L39*'Макро'!U$56</f>
        <v>0</v>
      </c>
      <c r="AD39" s="244" t="n">
        <f aca="false" ca="true" dt2D="false" dtr="false" t="normal">$L39*'Макро'!V$56</f>
        <v>0</v>
      </c>
      <c r="AE39" s="244" t="n">
        <f aca="false" ca="true" dt2D="false" dtr="false" t="normal">$L39*'Макро'!W$56</f>
        <v>0</v>
      </c>
      <c r="AF39" s="244" t="n">
        <f aca="false" ca="true" dt2D="false" dtr="false" t="normal">$L39*'Макро'!X$56</f>
        <v>0</v>
      </c>
      <c r="AG39" s="244" t="n">
        <f aca="false" ca="true" dt2D="false" dtr="false" t="normal">$L39*'Макро'!Y$56</f>
        <v>0</v>
      </c>
      <c r="AH39" s="244" t="n">
        <f aca="false" ca="true" dt2D="false" dtr="false" t="normal">$L39*'Макро'!Z$56</f>
        <v>0</v>
      </c>
      <c r="AI39" s="244" t="n">
        <f aca="false" ca="true" dt2D="false" dtr="false" t="normal">$L39*'Макро'!AA$56</f>
        <v>0</v>
      </c>
      <c r="AJ39" s="244" t="n">
        <f aca="false" ca="true" dt2D="false" dtr="false" t="normal">$L39*'Макро'!AB$56</f>
        <v>0</v>
      </c>
      <c r="AK39" s="244" t="n">
        <f aca="false" ca="true" dt2D="false" dtr="false" t="normal">$L39*'Макро'!AC$56</f>
        <v>0</v>
      </c>
      <c r="AL39" s="244" t="n">
        <f aca="false" ca="true" dt2D="false" dtr="false" t="normal">$L39*'Макро'!AD$56</f>
        <v>0</v>
      </c>
      <c r="AM39" s="244" t="n">
        <f aca="false" ca="true" dt2D="false" dtr="false" t="normal">$L39*'Макро'!AE$56</f>
        <v>0</v>
      </c>
      <c r="AN39" s="244" t="n">
        <f aca="false" ca="true" dt2D="false" dtr="false" t="normal">$L39*'Макро'!AF$56</f>
        <v>0</v>
      </c>
      <c r="AO39" s="244" t="n">
        <f aca="false" ca="true" dt2D="false" dtr="false" t="normal">$L39*'Макро'!AG$56</f>
        <v>0</v>
      </c>
      <c r="AP39" s="244" t="n">
        <f aca="false" ca="true" dt2D="false" dtr="false" t="normal">$L39*'Макро'!AH$56</f>
        <v>0</v>
      </c>
      <c r="AQ39" s="244" t="n">
        <f aca="false" ca="true" dt2D="false" dtr="false" t="normal">$L39*'Макро'!AI$56</f>
        <v>0</v>
      </c>
      <c r="AR39" s="244" t="n">
        <f aca="false" ca="true" dt2D="false" dtr="false" t="normal">$L39*'Макро'!AJ$56</f>
        <v>0</v>
      </c>
      <c r="AS39" s="244" t="n">
        <f aca="false" ca="true" dt2D="false" dtr="false" t="normal">$L39*'Макро'!AK$56</f>
        <v>0</v>
      </c>
      <c r="AT39" s="244" t="n">
        <f aca="false" ca="true" dt2D="false" dtr="false" t="normal">$L39*'Макро'!AL$56</f>
        <v>0</v>
      </c>
      <c r="AU39" s="244" t="n">
        <f aca="false" ca="true" dt2D="false" dtr="false" t="normal">$L39*'Макро'!AM$56</f>
        <v>0</v>
      </c>
      <c r="AV39" s="244" t="n">
        <f aca="false" ca="true" dt2D="false" dtr="false" t="normal">$L39*'Макро'!AN$56</f>
        <v>0</v>
      </c>
      <c r="AW39" s="244" t="n">
        <f aca="false" ca="true" dt2D="false" dtr="false" t="normal">$L39*'Макро'!AO$56</f>
        <v>0</v>
      </c>
      <c r="AX39" s="244" t="n">
        <f aca="false" ca="true" dt2D="false" dtr="false" t="normal">$L39*'Макро'!AP$56</f>
        <v>0</v>
      </c>
      <c r="AY39" s="244" t="n">
        <f aca="false" ca="true" dt2D="false" dtr="false" t="normal">$L39*'Макро'!AQ$56</f>
        <v>0</v>
      </c>
      <c r="AZ39" s="244" t="n">
        <f aca="false" ca="true" dt2D="false" dtr="false" t="normal">$L39*'Макро'!AR$56</f>
        <v>0</v>
      </c>
      <c r="BA39" s="244" t="n">
        <f aca="false" ca="true" dt2D="false" dtr="false" t="normal">$L39*'Макро'!AS$56</f>
        <v>0</v>
      </c>
      <c r="BB39" s="244" t="n">
        <f aca="false" ca="true" dt2D="false" dtr="false" t="normal">$L39*'Макро'!AT$56</f>
        <v>0</v>
      </c>
      <c r="BC39" s="244" t="n">
        <f aca="false" ca="true" dt2D="false" dtr="false" t="normal">$L39*'Макро'!AU$56</f>
        <v>0</v>
      </c>
      <c r="BD39" s="244" t="n">
        <f aca="false" ca="true" dt2D="false" dtr="false" t="normal">$L39*'Макро'!AV$56</f>
        <v>0</v>
      </c>
      <c r="BE39" s="244" t="n">
        <f aca="false" ca="true" dt2D="false" dtr="false" t="normal">$L39*'Макро'!AW$56</f>
        <v>0</v>
      </c>
      <c r="BF39" s="244" t="n">
        <f aca="false" ca="true" dt2D="false" dtr="false" t="normal">$L39*'Макро'!AX$56</f>
        <v>0</v>
      </c>
      <c r="BG39" s="244" t="n">
        <f aca="false" ca="true" dt2D="false" dtr="false" t="normal">$L39*'Макро'!AY$56</f>
        <v>0</v>
      </c>
      <c r="BH39" s="244" t="n">
        <f aca="false" ca="true" dt2D="false" dtr="false" t="normal">$L39*'Макро'!AZ$56</f>
        <v>0</v>
      </c>
      <c r="BI39" s="244" t="n">
        <f aca="false" ca="true" dt2D="false" dtr="false" t="normal">$L39*'Макро'!BA$56</f>
        <v>0</v>
      </c>
      <c r="BJ39" s="244" t="n">
        <f aca="false" ca="true" dt2D="false" dtr="false" t="normal">$L39*'Макро'!BB$56</f>
        <v>0</v>
      </c>
      <c r="BK39" s="244" t="n">
        <f aca="false" ca="true" dt2D="false" dtr="false" t="normal">$L39*'Макро'!BC$56</f>
        <v>0</v>
      </c>
      <c r="BL39" s="244" t="n">
        <f aca="false" ca="true" dt2D="false" dtr="false" t="normal">$L39*'Макро'!BD$56</f>
        <v>0</v>
      </c>
      <c r="BM39" s="244" t="n">
        <f aca="false" ca="true" dt2D="false" dtr="false" t="normal">$L39*'Макро'!BE$56</f>
        <v>0</v>
      </c>
      <c r="BN39" s="244" t="n">
        <f aca="false" ca="true" dt2D="false" dtr="false" t="normal">$L39*'Макро'!BF$56</f>
        <v>0</v>
      </c>
      <c r="BO39" s="244" t="n">
        <f aca="false" ca="true" dt2D="false" dtr="false" t="normal">$L39*'Макро'!BG$56</f>
        <v>0</v>
      </c>
      <c r="BP39" s="244" t="n">
        <f aca="false" ca="true" dt2D="false" dtr="false" t="normal">$L39*'Макро'!BH$56</f>
        <v>0</v>
      </c>
      <c r="BQ39" s="244" t="n">
        <f aca="false" ca="true" dt2D="false" dtr="false" t="normal">$L39*'Макро'!BI$56</f>
        <v>0</v>
      </c>
      <c r="BR39" s="244" t="n">
        <f aca="false" ca="true" dt2D="false" dtr="false" t="normal">$L39*'Макро'!BJ$56</f>
        <v>0</v>
      </c>
      <c r="BS39" s="244" t="n">
        <f aca="false" ca="true" dt2D="false" dtr="false" t="normal">$L39*'Макро'!BK$56</f>
        <v>0</v>
      </c>
      <c r="BT39" s="244" t="n">
        <f aca="false" ca="true" dt2D="false" dtr="false" t="normal">$L39*'Макро'!BL$56</f>
        <v>0</v>
      </c>
    </row>
    <row hidden="true" ht="16.5" outlineLevel="1" r="40">
      <c r="C40" s="482" t="str">
        <f aca="false" ca="false" dt2D="false" dtr="false" t="normal">C39</f>
        <v>Местный</v>
      </c>
      <c r="G40" s="481" t="str">
        <f aca="false" ca="false" dt2D="false" dtr="false" t="normal">G39</f>
        <v>Транспортная инфраструктура</v>
      </c>
      <c r="H40" s="727" t="n"/>
      <c r="I40" s="672" t="str">
        <f aca="false" ca="false" dt2D="false" dtr="false" t="normal">I34</f>
        <v>Количество единиц</v>
      </c>
      <c r="J40" s="672" t="n"/>
      <c r="K40" s="244" t="n"/>
      <c r="L40" s="568" t="n"/>
      <c r="M40" s="244" t="n">
        <f aca="false" ca="false" dt2D="false" dtr="false" t="normal">$L40*'Макро'!E$56</f>
        <v>0</v>
      </c>
      <c r="N40" s="244" t="n">
        <f aca="false" ca="true" dt2D="false" dtr="false" t="normal">$L40*'Макро'!F$56</f>
        <v>0</v>
      </c>
      <c r="O40" s="244" t="n">
        <f aca="false" ca="true" dt2D="false" dtr="false" t="normal">$L40*'Макро'!G$56</f>
        <v>0</v>
      </c>
      <c r="P40" s="244" t="n">
        <f aca="false" ca="true" dt2D="false" dtr="false" t="normal">$L40*'Макро'!H$56</f>
        <v>0</v>
      </c>
      <c r="Q40" s="244" t="n">
        <f aca="false" ca="true" dt2D="false" dtr="false" t="normal">$L40*'Макро'!I$56</f>
        <v>0</v>
      </c>
      <c r="R40" s="244" t="n">
        <f aca="false" ca="true" dt2D="false" dtr="false" t="normal">$L40*'Макро'!J$56</f>
        <v>0</v>
      </c>
      <c r="S40" s="244" t="n">
        <f aca="false" ca="true" dt2D="false" dtr="false" t="normal">$L40*'Макро'!K$56</f>
        <v>0</v>
      </c>
      <c r="T40" s="244" t="n">
        <f aca="false" ca="true" dt2D="false" dtr="false" t="normal">$L40*'Макро'!L$56</f>
        <v>0</v>
      </c>
      <c r="U40" s="244" t="n">
        <f aca="false" ca="true" dt2D="false" dtr="false" t="normal">$L40*'Макро'!M$56</f>
        <v>0</v>
      </c>
      <c r="V40" s="244" t="n">
        <f aca="false" ca="true" dt2D="false" dtr="false" t="normal">$L40*'Макро'!N$56</f>
        <v>0</v>
      </c>
      <c r="W40" s="244" t="n">
        <f aca="false" ca="true" dt2D="false" dtr="false" t="normal">$L40*'Макро'!O$56</f>
        <v>0</v>
      </c>
      <c r="X40" s="244" t="n">
        <f aca="false" ca="true" dt2D="false" dtr="false" t="normal">$L40*'Макро'!P$56</f>
        <v>0</v>
      </c>
      <c r="Y40" s="244" t="n">
        <f aca="false" ca="true" dt2D="false" dtr="false" t="normal">$L40*'Макро'!Q$56</f>
        <v>0</v>
      </c>
      <c r="Z40" s="244" t="n">
        <f aca="false" ca="true" dt2D="false" dtr="false" t="normal">$L40*'Макро'!R$56</f>
        <v>0</v>
      </c>
      <c r="AA40" s="244" t="n">
        <f aca="false" ca="true" dt2D="false" dtr="false" t="normal">$L40*'Макро'!S$56</f>
        <v>0</v>
      </c>
      <c r="AB40" s="244" t="n">
        <f aca="false" ca="true" dt2D="false" dtr="false" t="normal">$L40*'Макро'!T$56</f>
        <v>0</v>
      </c>
      <c r="AC40" s="244" t="n">
        <f aca="false" ca="true" dt2D="false" dtr="false" t="normal">$L40*'Макро'!U$56</f>
        <v>0</v>
      </c>
      <c r="AD40" s="244" t="n">
        <f aca="false" ca="true" dt2D="false" dtr="false" t="normal">$L40*'Макро'!V$56</f>
        <v>0</v>
      </c>
      <c r="AE40" s="244" t="n">
        <f aca="false" ca="true" dt2D="false" dtr="false" t="normal">$L40*'Макро'!W$56</f>
        <v>0</v>
      </c>
      <c r="AF40" s="244" t="n">
        <f aca="false" ca="true" dt2D="false" dtr="false" t="normal">$L40*'Макро'!X$56</f>
        <v>0</v>
      </c>
      <c r="AG40" s="244" t="n">
        <f aca="false" ca="true" dt2D="false" dtr="false" t="normal">$L40*'Макро'!Y$56</f>
        <v>0</v>
      </c>
      <c r="AH40" s="244" t="n">
        <f aca="false" ca="true" dt2D="false" dtr="false" t="normal">$L40*'Макро'!Z$56</f>
        <v>0</v>
      </c>
      <c r="AI40" s="244" t="n">
        <f aca="false" ca="true" dt2D="false" dtr="false" t="normal">$L40*'Макро'!AA$56</f>
        <v>0</v>
      </c>
      <c r="AJ40" s="244" t="n">
        <f aca="false" ca="true" dt2D="false" dtr="false" t="normal">$L40*'Макро'!AB$56</f>
        <v>0</v>
      </c>
      <c r="AK40" s="244" t="n">
        <f aca="false" ca="true" dt2D="false" dtr="false" t="normal">$L40*'Макро'!AC$56</f>
        <v>0</v>
      </c>
      <c r="AL40" s="244" t="n">
        <f aca="false" ca="true" dt2D="false" dtr="false" t="normal">$L40*'Макро'!AD$56</f>
        <v>0</v>
      </c>
      <c r="AM40" s="244" t="n">
        <f aca="false" ca="true" dt2D="false" dtr="false" t="normal">$L40*'Макро'!AE$56</f>
        <v>0</v>
      </c>
      <c r="AN40" s="244" t="n">
        <f aca="false" ca="true" dt2D="false" dtr="false" t="normal">$L40*'Макро'!AF$56</f>
        <v>0</v>
      </c>
      <c r="AO40" s="244" t="n">
        <f aca="false" ca="true" dt2D="false" dtr="false" t="normal">$L40*'Макро'!AG$56</f>
        <v>0</v>
      </c>
      <c r="AP40" s="244" t="n">
        <f aca="false" ca="true" dt2D="false" dtr="false" t="normal">$L40*'Макро'!AH$56</f>
        <v>0</v>
      </c>
      <c r="AQ40" s="244" t="n">
        <f aca="false" ca="true" dt2D="false" dtr="false" t="normal">$L40*'Макро'!AI$56</f>
        <v>0</v>
      </c>
      <c r="AR40" s="244" t="n">
        <f aca="false" ca="true" dt2D="false" dtr="false" t="normal">$L40*'Макро'!AJ$56</f>
        <v>0</v>
      </c>
      <c r="AS40" s="244" t="n">
        <f aca="false" ca="true" dt2D="false" dtr="false" t="normal">$L40*'Макро'!AK$56</f>
        <v>0</v>
      </c>
      <c r="AT40" s="244" t="n">
        <f aca="false" ca="true" dt2D="false" dtr="false" t="normal">$L40*'Макро'!AL$56</f>
        <v>0</v>
      </c>
      <c r="AU40" s="244" t="n">
        <f aca="false" ca="true" dt2D="false" dtr="false" t="normal">$L40*'Макро'!AM$56</f>
        <v>0</v>
      </c>
      <c r="AV40" s="244" t="n">
        <f aca="false" ca="true" dt2D="false" dtr="false" t="normal">$L40*'Макро'!AN$56</f>
        <v>0</v>
      </c>
      <c r="AW40" s="244" t="n">
        <f aca="false" ca="true" dt2D="false" dtr="false" t="normal">$L40*'Макро'!AO$56</f>
        <v>0</v>
      </c>
      <c r="AX40" s="244" t="n">
        <f aca="false" ca="true" dt2D="false" dtr="false" t="normal">$L40*'Макро'!AP$56</f>
        <v>0</v>
      </c>
      <c r="AY40" s="244" t="n">
        <f aca="false" ca="true" dt2D="false" dtr="false" t="normal">$L40*'Макро'!AQ$56</f>
        <v>0</v>
      </c>
      <c r="AZ40" s="244" t="n">
        <f aca="false" ca="true" dt2D="false" dtr="false" t="normal">$L40*'Макро'!AR$56</f>
        <v>0</v>
      </c>
      <c r="BA40" s="244" t="n">
        <f aca="false" ca="true" dt2D="false" dtr="false" t="normal">$L40*'Макро'!AS$56</f>
        <v>0</v>
      </c>
      <c r="BB40" s="244" t="n">
        <f aca="false" ca="true" dt2D="false" dtr="false" t="normal">$L40*'Макро'!AT$56</f>
        <v>0</v>
      </c>
      <c r="BC40" s="244" t="n">
        <f aca="false" ca="true" dt2D="false" dtr="false" t="normal">$L40*'Макро'!AU$56</f>
        <v>0</v>
      </c>
      <c r="BD40" s="244" t="n">
        <f aca="false" ca="true" dt2D="false" dtr="false" t="normal">$L40*'Макро'!AV$56</f>
        <v>0</v>
      </c>
      <c r="BE40" s="244" t="n">
        <f aca="false" ca="true" dt2D="false" dtr="false" t="normal">$L40*'Макро'!AW$56</f>
        <v>0</v>
      </c>
      <c r="BF40" s="244" t="n">
        <f aca="false" ca="true" dt2D="false" dtr="false" t="normal">$L40*'Макро'!AX$56</f>
        <v>0</v>
      </c>
      <c r="BG40" s="244" t="n">
        <f aca="false" ca="true" dt2D="false" dtr="false" t="normal">$L40*'Макро'!AY$56</f>
        <v>0</v>
      </c>
      <c r="BH40" s="244" t="n">
        <f aca="false" ca="true" dt2D="false" dtr="false" t="normal">$L40*'Макро'!AZ$56</f>
        <v>0</v>
      </c>
      <c r="BI40" s="244" t="n">
        <f aca="false" ca="true" dt2D="false" dtr="false" t="normal">$L40*'Макро'!BA$56</f>
        <v>0</v>
      </c>
      <c r="BJ40" s="244" t="n">
        <f aca="false" ca="true" dt2D="false" dtr="false" t="normal">$L40*'Макро'!BB$56</f>
        <v>0</v>
      </c>
      <c r="BK40" s="244" t="n">
        <f aca="false" ca="true" dt2D="false" dtr="false" t="normal">$L40*'Макро'!BC$56</f>
        <v>0</v>
      </c>
      <c r="BL40" s="244" t="n">
        <f aca="false" ca="true" dt2D="false" dtr="false" t="normal">$L40*'Макро'!BD$56</f>
        <v>0</v>
      </c>
      <c r="BM40" s="244" t="n">
        <f aca="false" ca="true" dt2D="false" dtr="false" t="normal">$L40*'Макро'!BE$56</f>
        <v>0</v>
      </c>
      <c r="BN40" s="244" t="n">
        <f aca="false" ca="true" dt2D="false" dtr="false" t="normal">$L40*'Макро'!BF$56</f>
        <v>0</v>
      </c>
      <c r="BO40" s="244" t="n">
        <f aca="false" ca="true" dt2D="false" dtr="false" t="normal">$L40*'Макро'!BG$56</f>
        <v>0</v>
      </c>
      <c r="BP40" s="244" t="n">
        <f aca="false" ca="true" dt2D="false" dtr="false" t="normal">$L40*'Макро'!BH$56</f>
        <v>0</v>
      </c>
      <c r="BQ40" s="244" t="n">
        <f aca="false" ca="true" dt2D="false" dtr="false" t="normal">$L40*'Макро'!BI$56</f>
        <v>0</v>
      </c>
      <c r="BR40" s="244" t="n">
        <f aca="false" ca="true" dt2D="false" dtr="false" t="normal">$L40*'Макро'!BJ$56</f>
        <v>0</v>
      </c>
      <c r="BS40" s="244" t="n">
        <f aca="false" ca="true" dt2D="false" dtr="false" t="normal">$L40*'Макро'!BK$56</f>
        <v>0</v>
      </c>
      <c r="BT40" s="244" t="n">
        <f aca="false" ca="true" dt2D="false" dtr="false" t="normal">$L40*'Макро'!BL$56</f>
        <v>0</v>
      </c>
    </row>
    <row hidden="true" ht="16.5" outlineLevel="1" r="41">
      <c r="C41" s="482" t="str">
        <f aca="false" ca="false" dt2D="false" dtr="false" t="normal">C40</f>
        <v>Местный</v>
      </c>
      <c r="G41" s="481" t="str">
        <f aca="false" ca="false" dt2D="false" dtr="false" t="normal">G40</f>
        <v>Транспортная инфраструктура</v>
      </c>
      <c r="H41" s="727" t="n"/>
      <c r="I41" s="672" t="str">
        <f aca="false" ca="false" dt2D="false" dtr="false" t="normal">I35</f>
        <v>Расстояние</v>
      </c>
      <c r="J41" s="672" t="n"/>
      <c r="K41" s="244" t="n"/>
      <c r="L41" s="568" t="n"/>
      <c r="M41" s="244" t="n">
        <f aca="false" ca="false" dt2D="false" dtr="false" t="normal">$L41*'Макро'!E$56</f>
        <v>0</v>
      </c>
      <c r="N41" s="244" t="n">
        <f aca="false" ca="true" dt2D="false" dtr="false" t="normal">$L41*'Макро'!F$56</f>
        <v>0</v>
      </c>
      <c r="O41" s="244" t="n">
        <f aca="false" ca="true" dt2D="false" dtr="false" t="normal">$L41*'Макро'!G$56</f>
        <v>0</v>
      </c>
      <c r="P41" s="244" t="n">
        <f aca="false" ca="true" dt2D="false" dtr="false" t="normal">$L41*'Макро'!H$56</f>
        <v>0</v>
      </c>
      <c r="Q41" s="244" t="n">
        <f aca="false" ca="true" dt2D="false" dtr="false" t="normal">$L41*'Макро'!I$56</f>
        <v>0</v>
      </c>
      <c r="R41" s="244" t="n">
        <f aca="false" ca="true" dt2D="false" dtr="false" t="normal">$L41*'Макро'!J$56</f>
        <v>0</v>
      </c>
      <c r="S41" s="244" t="n">
        <f aca="false" ca="true" dt2D="false" dtr="false" t="normal">$L41*'Макро'!K$56</f>
        <v>0</v>
      </c>
      <c r="T41" s="244" t="n">
        <f aca="false" ca="true" dt2D="false" dtr="false" t="normal">$L41*'Макро'!L$56</f>
        <v>0</v>
      </c>
      <c r="U41" s="244" t="n">
        <f aca="false" ca="true" dt2D="false" dtr="false" t="normal">$L41*'Макро'!M$56</f>
        <v>0</v>
      </c>
      <c r="V41" s="244" t="n">
        <f aca="false" ca="true" dt2D="false" dtr="false" t="normal">$L41*'Макро'!N$56</f>
        <v>0</v>
      </c>
      <c r="W41" s="244" t="n">
        <f aca="false" ca="true" dt2D="false" dtr="false" t="normal">$L41*'Макро'!O$56</f>
        <v>0</v>
      </c>
      <c r="X41" s="244" t="n">
        <f aca="false" ca="true" dt2D="false" dtr="false" t="normal">$L41*'Макро'!P$56</f>
        <v>0</v>
      </c>
      <c r="Y41" s="244" t="n">
        <f aca="false" ca="true" dt2D="false" dtr="false" t="normal">$L41*'Макро'!Q$56</f>
        <v>0</v>
      </c>
      <c r="Z41" s="244" t="n">
        <f aca="false" ca="true" dt2D="false" dtr="false" t="normal">$L41*'Макро'!R$56</f>
        <v>0</v>
      </c>
      <c r="AA41" s="244" t="n">
        <f aca="false" ca="true" dt2D="false" dtr="false" t="normal">$L41*'Макро'!S$56</f>
        <v>0</v>
      </c>
      <c r="AB41" s="244" t="n">
        <f aca="false" ca="true" dt2D="false" dtr="false" t="normal">$L41*'Макро'!T$56</f>
        <v>0</v>
      </c>
      <c r="AC41" s="244" t="n">
        <f aca="false" ca="true" dt2D="false" dtr="false" t="normal">$L41*'Макро'!U$56</f>
        <v>0</v>
      </c>
      <c r="AD41" s="244" t="n">
        <f aca="false" ca="true" dt2D="false" dtr="false" t="normal">$L41*'Макро'!V$56</f>
        <v>0</v>
      </c>
      <c r="AE41" s="244" t="n">
        <f aca="false" ca="true" dt2D="false" dtr="false" t="normal">$L41*'Макро'!W$56</f>
        <v>0</v>
      </c>
      <c r="AF41" s="244" t="n">
        <f aca="false" ca="true" dt2D="false" dtr="false" t="normal">$L41*'Макро'!X$56</f>
        <v>0</v>
      </c>
      <c r="AG41" s="244" t="n">
        <f aca="false" ca="true" dt2D="false" dtr="false" t="normal">$L41*'Макро'!Y$56</f>
        <v>0</v>
      </c>
      <c r="AH41" s="244" t="n">
        <f aca="false" ca="true" dt2D="false" dtr="false" t="normal">$L41*'Макро'!Z$56</f>
        <v>0</v>
      </c>
      <c r="AI41" s="244" t="n">
        <f aca="false" ca="true" dt2D="false" dtr="false" t="normal">$L41*'Макро'!AA$56</f>
        <v>0</v>
      </c>
      <c r="AJ41" s="244" t="n">
        <f aca="false" ca="true" dt2D="false" dtr="false" t="normal">$L41*'Макро'!AB$56</f>
        <v>0</v>
      </c>
      <c r="AK41" s="244" t="n">
        <f aca="false" ca="true" dt2D="false" dtr="false" t="normal">$L41*'Макро'!AC$56</f>
        <v>0</v>
      </c>
      <c r="AL41" s="244" t="n">
        <f aca="false" ca="true" dt2D="false" dtr="false" t="normal">$L41*'Макро'!AD$56</f>
        <v>0</v>
      </c>
      <c r="AM41" s="244" t="n">
        <f aca="false" ca="true" dt2D="false" dtr="false" t="normal">$L41*'Макро'!AE$56</f>
        <v>0</v>
      </c>
      <c r="AN41" s="244" t="n">
        <f aca="false" ca="true" dt2D="false" dtr="false" t="normal">$L41*'Макро'!AF$56</f>
        <v>0</v>
      </c>
      <c r="AO41" s="244" t="n">
        <f aca="false" ca="true" dt2D="false" dtr="false" t="normal">$L41*'Макро'!AG$56</f>
        <v>0</v>
      </c>
      <c r="AP41" s="244" t="n">
        <f aca="false" ca="true" dt2D="false" dtr="false" t="normal">$L41*'Макро'!AH$56</f>
        <v>0</v>
      </c>
      <c r="AQ41" s="244" t="n">
        <f aca="false" ca="true" dt2D="false" dtr="false" t="normal">$L41*'Макро'!AI$56</f>
        <v>0</v>
      </c>
      <c r="AR41" s="244" t="n">
        <f aca="false" ca="true" dt2D="false" dtr="false" t="normal">$L41*'Макро'!AJ$56</f>
        <v>0</v>
      </c>
      <c r="AS41" s="244" t="n">
        <f aca="false" ca="true" dt2D="false" dtr="false" t="normal">$L41*'Макро'!AK$56</f>
        <v>0</v>
      </c>
      <c r="AT41" s="244" t="n">
        <f aca="false" ca="true" dt2D="false" dtr="false" t="normal">$L41*'Макро'!AL$56</f>
        <v>0</v>
      </c>
      <c r="AU41" s="244" t="n">
        <f aca="false" ca="true" dt2D="false" dtr="false" t="normal">$L41*'Макро'!AM$56</f>
        <v>0</v>
      </c>
      <c r="AV41" s="244" t="n">
        <f aca="false" ca="true" dt2D="false" dtr="false" t="normal">$L41*'Макро'!AN$56</f>
        <v>0</v>
      </c>
      <c r="AW41" s="244" t="n">
        <f aca="false" ca="true" dt2D="false" dtr="false" t="normal">$L41*'Макро'!AO$56</f>
        <v>0</v>
      </c>
      <c r="AX41" s="244" t="n">
        <f aca="false" ca="true" dt2D="false" dtr="false" t="normal">$L41*'Макро'!AP$56</f>
        <v>0</v>
      </c>
      <c r="AY41" s="244" t="n">
        <f aca="false" ca="true" dt2D="false" dtr="false" t="normal">$L41*'Макро'!AQ$56</f>
        <v>0</v>
      </c>
      <c r="AZ41" s="244" t="n">
        <f aca="false" ca="true" dt2D="false" dtr="false" t="normal">$L41*'Макро'!AR$56</f>
        <v>0</v>
      </c>
      <c r="BA41" s="244" t="n">
        <f aca="false" ca="true" dt2D="false" dtr="false" t="normal">$L41*'Макро'!AS$56</f>
        <v>0</v>
      </c>
      <c r="BB41" s="244" t="n">
        <f aca="false" ca="true" dt2D="false" dtr="false" t="normal">$L41*'Макро'!AT$56</f>
        <v>0</v>
      </c>
      <c r="BC41" s="244" t="n">
        <f aca="false" ca="true" dt2D="false" dtr="false" t="normal">$L41*'Макро'!AU$56</f>
        <v>0</v>
      </c>
      <c r="BD41" s="244" t="n">
        <f aca="false" ca="true" dt2D="false" dtr="false" t="normal">$L41*'Макро'!AV$56</f>
        <v>0</v>
      </c>
      <c r="BE41" s="244" t="n">
        <f aca="false" ca="true" dt2D="false" dtr="false" t="normal">$L41*'Макро'!AW$56</f>
        <v>0</v>
      </c>
      <c r="BF41" s="244" t="n">
        <f aca="false" ca="true" dt2D="false" dtr="false" t="normal">$L41*'Макро'!AX$56</f>
        <v>0</v>
      </c>
      <c r="BG41" s="244" t="n">
        <f aca="false" ca="true" dt2D="false" dtr="false" t="normal">$L41*'Макро'!AY$56</f>
        <v>0</v>
      </c>
      <c r="BH41" s="244" t="n">
        <f aca="false" ca="true" dt2D="false" dtr="false" t="normal">$L41*'Макро'!AZ$56</f>
        <v>0</v>
      </c>
      <c r="BI41" s="244" t="n">
        <f aca="false" ca="true" dt2D="false" dtr="false" t="normal">$L41*'Макро'!BA$56</f>
        <v>0</v>
      </c>
      <c r="BJ41" s="244" t="n">
        <f aca="false" ca="true" dt2D="false" dtr="false" t="normal">$L41*'Макро'!BB$56</f>
        <v>0</v>
      </c>
      <c r="BK41" s="244" t="n">
        <f aca="false" ca="true" dt2D="false" dtr="false" t="normal">$L41*'Макро'!BC$56</f>
        <v>0</v>
      </c>
      <c r="BL41" s="244" t="n">
        <f aca="false" ca="true" dt2D="false" dtr="false" t="normal">$L41*'Макро'!BD$56</f>
        <v>0</v>
      </c>
      <c r="BM41" s="244" t="n">
        <f aca="false" ca="true" dt2D="false" dtr="false" t="normal">$L41*'Макро'!BE$56</f>
        <v>0</v>
      </c>
      <c r="BN41" s="244" t="n">
        <f aca="false" ca="true" dt2D="false" dtr="false" t="normal">$L41*'Макро'!BF$56</f>
        <v>0</v>
      </c>
      <c r="BO41" s="244" t="n">
        <f aca="false" ca="true" dt2D="false" dtr="false" t="normal">$L41*'Макро'!BG$56</f>
        <v>0</v>
      </c>
      <c r="BP41" s="244" t="n">
        <f aca="false" ca="true" dt2D="false" dtr="false" t="normal">$L41*'Макро'!BH$56</f>
        <v>0</v>
      </c>
      <c r="BQ41" s="244" t="n">
        <f aca="false" ca="true" dt2D="false" dtr="false" t="normal">$L41*'Макро'!BI$56</f>
        <v>0</v>
      </c>
      <c r="BR41" s="244" t="n">
        <f aca="false" ca="true" dt2D="false" dtr="false" t="normal">$L41*'Макро'!BJ$56</f>
        <v>0</v>
      </c>
      <c r="BS41" s="244" t="n">
        <f aca="false" ca="true" dt2D="false" dtr="false" t="normal">$L41*'Макро'!BK$56</f>
        <v>0</v>
      </c>
      <c r="BT41" s="244" t="n">
        <f aca="false" ca="true" dt2D="false" dtr="false" t="normal">$L41*'Макро'!BL$56</f>
        <v>0</v>
      </c>
    </row>
    <row hidden="true" ht="16.5" outlineLevel="1" r="42">
      <c r="C42" s="482" t="str">
        <f aca="false" ca="false" dt2D="false" dtr="false" t="normal">C41</f>
        <v>Местный</v>
      </c>
      <c r="G42" s="481" t="str">
        <f aca="false" ca="false" dt2D="false" dtr="false" t="normal">G41</f>
        <v>Транспортная инфраструктура</v>
      </c>
      <c r="H42" s="727" t="n"/>
      <c r="I42" s="672" t="n"/>
      <c r="J42" s="672" t="n"/>
      <c r="K42" s="244" t="n"/>
      <c r="L42" s="568" t="n"/>
      <c r="M42" s="244" t="n">
        <f aca="false" ca="false" dt2D="false" dtr="false" t="normal">$L42*'Макро'!E$56</f>
        <v>0</v>
      </c>
      <c r="N42" s="244" t="n">
        <f aca="false" ca="true" dt2D="false" dtr="false" t="normal">$L42*'Макро'!F$56</f>
        <v>0</v>
      </c>
      <c r="O42" s="244" t="n">
        <f aca="false" ca="true" dt2D="false" dtr="false" t="normal">$L42*'Макро'!G$56</f>
        <v>0</v>
      </c>
      <c r="P42" s="244" t="n">
        <f aca="false" ca="true" dt2D="false" dtr="false" t="normal">$L42*'Макро'!H$56</f>
        <v>0</v>
      </c>
      <c r="Q42" s="244" t="n">
        <f aca="false" ca="true" dt2D="false" dtr="false" t="normal">$L42*'Макро'!I$56</f>
        <v>0</v>
      </c>
      <c r="R42" s="244" t="n">
        <f aca="false" ca="true" dt2D="false" dtr="false" t="normal">$L42*'Макро'!J$56</f>
        <v>0</v>
      </c>
      <c r="S42" s="244" t="n">
        <f aca="false" ca="true" dt2D="false" dtr="false" t="normal">$L42*'Макро'!K$56</f>
        <v>0</v>
      </c>
      <c r="T42" s="244" t="n">
        <f aca="false" ca="true" dt2D="false" dtr="false" t="normal">$L42*'Макро'!L$56</f>
        <v>0</v>
      </c>
      <c r="U42" s="244" t="n">
        <f aca="false" ca="true" dt2D="false" dtr="false" t="normal">$L42*'Макро'!M$56</f>
        <v>0</v>
      </c>
      <c r="V42" s="244" t="n">
        <f aca="false" ca="true" dt2D="false" dtr="false" t="normal">$L42*'Макро'!N$56</f>
        <v>0</v>
      </c>
      <c r="W42" s="244" t="n">
        <f aca="false" ca="true" dt2D="false" dtr="false" t="normal">$L42*'Макро'!O$56</f>
        <v>0</v>
      </c>
      <c r="X42" s="244" t="n">
        <f aca="false" ca="true" dt2D="false" dtr="false" t="normal">$L42*'Макро'!P$56</f>
        <v>0</v>
      </c>
      <c r="Y42" s="244" t="n">
        <f aca="false" ca="true" dt2D="false" dtr="false" t="normal">$L42*'Макро'!Q$56</f>
        <v>0</v>
      </c>
      <c r="Z42" s="244" t="n">
        <f aca="false" ca="true" dt2D="false" dtr="false" t="normal">$L42*'Макро'!R$56</f>
        <v>0</v>
      </c>
      <c r="AA42" s="244" t="n">
        <f aca="false" ca="true" dt2D="false" dtr="false" t="normal">$L42*'Макро'!S$56</f>
        <v>0</v>
      </c>
      <c r="AB42" s="244" t="n">
        <f aca="false" ca="true" dt2D="false" dtr="false" t="normal">$L42*'Макро'!T$56</f>
        <v>0</v>
      </c>
      <c r="AC42" s="244" t="n">
        <f aca="false" ca="true" dt2D="false" dtr="false" t="normal">$L42*'Макро'!U$56</f>
        <v>0</v>
      </c>
      <c r="AD42" s="244" t="n">
        <f aca="false" ca="true" dt2D="false" dtr="false" t="normal">$L42*'Макро'!V$56</f>
        <v>0</v>
      </c>
      <c r="AE42" s="244" t="n">
        <f aca="false" ca="true" dt2D="false" dtr="false" t="normal">$L42*'Макро'!W$56</f>
        <v>0</v>
      </c>
      <c r="AF42" s="244" t="n">
        <f aca="false" ca="true" dt2D="false" dtr="false" t="normal">$L42*'Макро'!X$56</f>
        <v>0</v>
      </c>
      <c r="AG42" s="244" t="n">
        <f aca="false" ca="true" dt2D="false" dtr="false" t="normal">$L42*'Макро'!Y$56</f>
        <v>0</v>
      </c>
      <c r="AH42" s="244" t="n">
        <f aca="false" ca="true" dt2D="false" dtr="false" t="normal">$L42*'Макро'!Z$56</f>
        <v>0</v>
      </c>
      <c r="AI42" s="244" t="n">
        <f aca="false" ca="true" dt2D="false" dtr="false" t="normal">$L42*'Макро'!AA$56</f>
        <v>0</v>
      </c>
      <c r="AJ42" s="244" t="n">
        <f aca="false" ca="true" dt2D="false" dtr="false" t="normal">$L42*'Макро'!AB$56</f>
        <v>0</v>
      </c>
      <c r="AK42" s="244" t="n">
        <f aca="false" ca="true" dt2D="false" dtr="false" t="normal">$L42*'Макро'!AC$56</f>
        <v>0</v>
      </c>
      <c r="AL42" s="244" t="n">
        <f aca="false" ca="true" dt2D="false" dtr="false" t="normal">$L42*'Макро'!AD$56</f>
        <v>0</v>
      </c>
      <c r="AM42" s="244" t="n">
        <f aca="false" ca="true" dt2D="false" dtr="false" t="normal">$L42*'Макро'!AE$56</f>
        <v>0</v>
      </c>
      <c r="AN42" s="244" t="n">
        <f aca="false" ca="true" dt2D="false" dtr="false" t="normal">$L42*'Макро'!AF$56</f>
        <v>0</v>
      </c>
      <c r="AO42" s="244" t="n">
        <f aca="false" ca="true" dt2D="false" dtr="false" t="normal">$L42*'Макро'!AG$56</f>
        <v>0</v>
      </c>
      <c r="AP42" s="244" t="n">
        <f aca="false" ca="true" dt2D="false" dtr="false" t="normal">$L42*'Макро'!AH$56</f>
        <v>0</v>
      </c>
      <c r="AQ42" s="244" t="n">
        <f aca="false" ca="true" dt2D="false" dtr="false" t="normal">$L42*'Макро'!AI$56</f>
        <v>0</v>
      </c>
      <c r="AR42" s="244" t="n">
        <f aca="false" ca="true" dt2D="false" dtr="false" t="normal">$L42*'Макро'!AJ$56</f>
        <v>0</v>
      </c>
      <c r="AS42" s="244" t="n">
        <f aca="false" ca="true" dt2D="false" dtr="false" t="normal">$L42*'Макро'!AK$56</f>
        <v>0</v>
      </c>
      <c r="AT42" s="244" t="n">
        <f aca="false" ca="true" dt2D="false" dtr="false" t="normal">$L42*'Макро'!AL$56</f>
        <v>0</v>
      </c>
      <c r="AU42" s="244" t="n">
        <f aca="false" ca="true" dt2D="false" dtr="false" t="normal">$L42*'Макро'!AM$56</f>
        <v>0</v>
      </c>
      <c r="AV42" s="244" t="n">
        <f aca="false" ca="true" dt2D="false" dtr="false" t="normal">$L42*'Макро'!AN$56</f>
        <v>0</v>
      </c>
      <c r="AW42" s="244" t="n">
        <f aca="false" ca="true" dt2D="false" dtr="false" t="normal">$L42*'Макро'!AO$56</f>
        <v>0</v>
      </c>
      <c r="AX42" s="244" t="n">
        <f aca="false" ca="true" dt2D="false" dtr="false" t="normal">$L42*'Макро'!AP$56</f>
        <v>0</v>
      </c>
      <c r="AY42" s="244" t="n">
        <f aca="false" ca="true" dt2D="false" dtr="false" t="normal">$L42*'Макро'!AQ$56</f>
        <v>0</v>
      </c>
      <c r="AZ42" s="244" t="n">
        <f aca="false" ca="true" dt2D="false" dtr="false" t="normal">$L42*'Макро'!AR$56</f>
        <v>0</v>
      </c>
      <c r="BA42" s="244" t="n">
        <f aca="false" ca="true" dt2D="false" dtr="false" t="normal">$L42*'Макро'!AS$56</f>
        <v>0</v>
      </c>
      <c r="BB42" s="244" t="n">
        <f aca="false" ca="true" dt2D="false" dtr="false" t="normal">$L42*'Макро'!AT$56</f>
        <v>0</v>
      </c>
      <c r="BC42" s="244" t="n">
        <f aca="false" ca="true" dt2D="false" dtr="false" t="normal">$L42*'Макро'!AU$56</f>
        <v>0</v>
      </c>
      <c r="BD42" s="244" t="n">
        <f aca="false" ca="true" dt2D="false" dtr="false" t="normal">$L42*'Макро'!AV$56</f>
        <v>0</v>
      </c>
      <c r="BE42" s="244" t="n">
        <f aca="false" ca="true" dt2D="false" dtr="false" t="normal">$L42*'Макро'!AW$56</f>
        <v>0</v>
      </c>
      <c r="BF42" s="244" t="n">
        <f aca="false" ca="true" dt2D="false" dtr="false" t="normal">$L42*'Макро'!AX$56</f>
        <v>0</v>
      </c>
      <c r="BG42" s="244" t="n">
        <f aca="false" ca="true" dt2D="false" dtr="false" t="normal">$L42*'Макро'!AY$56</f>
        <v>0</v>
      </c>
      <c r="BH42" s="244" t="n">
        <f aca="false" ca="true" dt2D="false" dtr="false" t="normal">$L42*'Макро'!AZ$56</f>
        <v>0</v>
      </c>
      <c r="BI42" s="244" t="n">
        <f aca="false" ca="true" dt2D="false" dtr="false" t="normal">$L42*'Макро'!BA$56</f>
        <v>0</v>
      </c>
      <c r="BJ42" s="244" t="n">
        <f aca="false" ca="true" dt2D="false" dtr="false" t="normal">$L42*'Макро'!BB$56</f>
        <v>0</v>
      </c>
      <c r="BK42" s="244" t="n">
        <f aca="false" ca="true" dt2D="false" dtr="false" t="normal">$L42*'Макро'!BC$56</f>
        <v>0</v>
      </c>
      <c r="BL42" s="244" t="n">
        <f aca="false" ca="true" dt2D="false" dtr="false" t="normal">$L42*'Макро'!BD$56</f>
        <v>0</v>
      </c>
      <c r="BM42" s="244" t="n">
        <f aca="false" ca="true" dt2D="false" dtr="false" t="normal">$L42*'Макро'!BE$56</f>
        <v>0</v>
      </c>
      <c r="BN42" s="244" t="n">
        <f aca="false" ca="true" dt2D="false" dtr="false" t="normal">$L42*'Макро'!BF$56</f>
        <v>0</v>
      </c>
      <c r="BO42" s="244" t="n">
        <f aca="false" ca="true" dt2D="false" dtr="false" t="normal">$L42*'Макро'!BG$56</f>
        <v>0</v>
      </c>
      <c r="BP42" s="244" t="n">
        <f aca="false" ca="true" dt2D="false" dtr="false" t="normal">$L42*'Макро'!BH$56</f>
        <v>0</v>
      </c>
      <c r="BQ42" s="244" t="n">
        <f aca="false" ca="true" dt2D="false" dtr="false" t="normal">$L42*'Макро'!BI$56</f>
        <v>0</v>
      </c>
      <c r="BR42" s="244" t="n">
        <f aca="false" ca="true" dt2D="false" dtr="false" t="normal">$L42*'Макро'!BJ$56</f>
        <v>0</v>
      </c>
      <c r="BS42" s="244" t="n">
        <f aca="false" ca="true" dt2D="false" dtr="false" t="normal">$L42*'Макро'!BK$56</f>
        <v>0</v>
      </c>
      <c r="BT42" s="244" t="n">
        <f aca="false" ca="true" dt2D="false" dtr="false" t="normal">$L42*'Макро'!BL$56</f>
        <v>0</v>
      </c>
    </row>
    <row customFormat="true" hidden="true" ht="15.75" outlineLevel="1" r="43" s="85">
      <c r="A43" s="542" t="n"/>
      <c r="B43" s="482" t="s">
        <v>887</v>
      </c>
      <c r="C43" s="482" t="str">
        <f aca="false" ca="false" dt2D="false" dtr="false" t="normal">C42</f>
        <v>Местный</v>
      </c>
      <c r="D43" s="482" t="n"/>
      <c r="E43" s="482" t="n"/>
      <c r="F43" s="482" t="n"/>
      <c r="G43" s="481" t="str">
        <f aca="false" ca="false" dt2D="false" dtr="false" t="normal">G42</f>
        <v>Транспортная инфраструктура</v>
      </c>
      <c r="H43" s="728" t="n"/>
      <c r="I43" s="633" t="s">
        <v>888</v>
      </c>
      <c r="J43" s="85" t="str">
        <f aca="false" ca="false" dt2D="false" dtr="false" t="normal">I29</f>
        <v>Транспортная инфраструктура</v>
      </c>
      <c r="K43" s="729" t="n"/>
      <c r="L43" s="730" t="n">
        <f aca="false" ca="true" dt2D="false" dtr="false" t="normal">SUM(M43:BT43)</f>
        <v>0</v>
      </c>
      <c r="M43" s="730" t="n">
        <f aca="false" ca="false" dt2D="false" dtr="false" t="normal">SUMPRODUCT(M33:M36, M39:M42)*'Периоды'!L$39</f>
        <v>0</v>
      </c>
      <c r="N43" s="730" t="n">
        <f aca="false" ca="true" dt2D="false" dtr="false" t="normal">SUMPRODUCT(N33:N36, N39:N42)*'Периоды'!M$39</f>
        <v>0</v>
      </c>
      <c r="O43" s="730" t="n">
        <f aca="false" ca="true" dt2D="false" dtr="false" t="normal">SUMPRODUCT(O33:O36, O39:O42)*'Периоды'!N$39</f>
        <v>0</v>
      </c>
      <c r="P43" s="730" t="n">
        <f aca="false" ca="true" dt2D="false" dtr="false" t="normal">SUMPRODUCT(P33:P36, P39:P42)*'Периоды'!O$39</f>
        <v>0</v>
      </c>
      <c r="Q43" s="730" t="n">
        <f aca="false" ca="true" dt2D="false" dtr="false" t="normal">SUMPRODUCT(Q33:Q36, Q39:Q42)*'Периоды'!P$39</f>
        <v>0</v>
      </c>
      <c r="R43" s="730" t="n">
        <f aca="false" ca="true" dt2D="false" dtr="false" t="normal">SUMPRODUCT(R33:R36, R39:R42)*'Периоды'!Q$39</f>
        <v>0</v>
      </c>
      <c r="S43" s="730" t="n">
        <f aca="false" ca="true" dt2D="false" dtr="false" t="normal">SUMPRODUCT(S33:S36, S39:S42)*'Периоды'!R$39</f>
        <v>0</v>
      </c>
      <c r="T43" s="730" t="n">
        <f aca="false" ca="true" dt2D="false" dtr="false" t="normal">SUMPRODUCT(T33:T36, T39:T42)*'Периоды'!S$39</f>
        <v>0</v>
      </c>
      <c r="U43" s="730" t="n">
        <f aca="false" ca="true" dt2D="false" dtr="false" t="normal">SUMPRODUCT(U33:U36, U39:U42)*'Периоды'!T$39</f>
        <v>0</v>
      </c>
      <c r="V43" s="730" t="n">
        <f aca="false" ca="true" dt2D="false" dtr="false" t="normal">SUMPRODUCT(V33:V36, V39:V42)*'Периоды'!U$39</f>
        <v>0</v>
      </c>
      <c r="W43" s="730" t="n">
        <f aca="false" ca="true" dt2D="false" dtr="false" t="normal">SUMPRODUCT(W33:W36, W39:W42)*'Периоды'!V$39</f>
        <v>0</v>
      </c>
      <c r="X43" s="730" t="n">
        <f aca="false" ca="true" dt2D="false" dtr="false" t="normal">SUMPRODUCT(X33:X36, X39:X42)*'Периоды'!W$39</f>
        <v>0</v>
      </c>
      <c r="Y43" s="730" t="n">
        <f aca="false" ca="true" dt2D="false" dtr="false" t="normal">SUMPRODUCT(Y33:Y36, Y39:Y42)*'Периоды'!X$39</f>
        <v>0</v>
      </c>
      <c r="Z43" s="730" t="n">
        <f aca="false" ca="true" dt2D="false" dtr="false" t="normal">SUMPRODUCT(Z33:Z36, Z39:Z42)*'Периоды'!Y$39</f>
        <v>0</v>
      </c>
      <c r="AA43" s="730" t="n">
        <f aca="false" ca="true" dt2D="false" dtr="false" t="normal">SUMPRODUCT(AA33:AA36, AA39:AA42)*'Периоды'!Z$39</f>
        <v>0</v>
      </c>
      <c r="AB43" s="730" t="n">
        <f aca="false" ca="true" dt2D="false" dtr="false" t="normal">SUMPRODUCT(AB33:AB36, AB39:AB42)*'Периоды'!AA$39</f>
        <v>0</v>
      </c>
      <c r="AC43" s="730" t="n">
        <f aca="false" ca="true" dt2D="false" dtr="false" t="normal">SUMPRODUCT(AC33:AC36, AC39:AC42)*'Периоды'!AB$39</f>
        <v>0</v>
      </c>
      <c r="AD43" s="730" t="n">
        <f aca="false" ca="true" dt2D="false" dtr="false" t="normal">SUMPRODUCT(AD33:AD36, AD39:AD42)*'Периоды'!AC$39</f>
        <v>0</v>
      </c>
      <c r="AE43" s="730" t="n">
        <f aca="false" ca="true" dt2D="false" dtr="false" t="normal">SUMPRODUCT(AE33:AE36, AE39:AE42)*'Периоды'!AD$39</f>
        <v>0</v>
      </c>
      <c r="AF43" s="730" t="n">
        <f aca="false" ca="true" dt2D="false" dtr="false" t="normal">SUMPRODUCT(AF33:AF36, AF39:AF42)*'Периоды'!AE$39</f>
        <v>0</v>
      </c>
      <c r="AG43" s="730" t="n">
        <f aca="false" ca="true" dt2D="false" dtr="false" t="normal">SUMPRODUCT(AG33:AG36, AG39:AG42)*'Периоды'!AF$39</f>
        <v>0</v>
      </c>
      <c r="AH43" s="730" t="n">
        <f aca="false" ca="true" dt2D="false" dtr="false" t="normal">SUMPRODUCT(AH33:AH36, AH39:AH42)*'Периоды'!AG$39</f>
        <v>0</v>
      </c>
      <c r="AI43" s="730" t="n">
        <f aca="false" ca="true" dt2D="false" dtr="false" t="normal">SUMPRODUCT(AI33:AI36, AI39:AI42)*'Периоды'!AH$39</f>
        <v>0</v>
      </c>
      <c r="AJ43" s="730" t="n">
        <f aca="false" ca="true" dt2D="false" dtr="false" t="normal">SUMPRODUCT(AJ33:AJ36, AJ39:AJ42)*'Периоды'!AI$39</f>
        <v>0</v>
      </c>
      <c r="AK43" s="730" t="n">
        <f aca="false" ca="true" dt2D="false" dtr="false" t="normal">SUMPRODUCT(AK33:AK36, AK39:AK42)*'Периоды'!AJ$39</f>
        <v>0</v>
      </c>
      <c r="AL43" s="730" t="n">
        <f aca="false" ca="true" dt2D="false" dtr="false" t="normal">SUMPRODUCT(AL33:AL36, AL39:AL42)*'Периоды'!AK$39</f>
        <v>0</v>
      </c>
      <c r="AM43" s="730" t="n">
        <f aca="false" ca="true" dt2D="false" dtr="false" t="normal">SUMPRODUCT(AM33:AM36, AM39:AM42)*'Периоды'!AL$39</f>
        <v>0</v>
      </c>
      <c r="AN43" s="730" t="n">
        <f aca="false" ca="true" dt2D="false" dtr="false" t="normal">SUMPRODUCT(AN33:AN36, AN39:AN42)*'Периоды'!AM$39</f>
        <v>0</v>
      </c>
      <c r="AO43" s="730" t="n">
        <f aca="false" ca="true" dt2D="false" dtr="false" t="normal">SUMPRODUCT(AO33:AO36, AO39:AO42)*'Периоды'!AN$39</f>
        <v>0</v>
      </c>
      <c r="AP43" s="730" t="n">
        <f aca="false" ca="true" dt2D="false" dtr="false" t="normal">SUMPRODUCT(AP33:AP36, AP39:AP42)*'Периоды'!AO$39</f>
        <v>0</v>
      </c>
      <c r="AQ43" s="730" t="n">
        <f aca="false" ca="true" dt2D="false" dtr="false" t="normal">SUMPRODUCT(AQ33:AQ36, AQ39:AQ42)*'Периоды'!AP$39</f>
        <v>0</v>
      </c>
      <c r="AR43" s="730" t="n">
        <f aca="false" ca="true" dt2D="false" dtr="false" t="normal">SUMPRODUCT(AR33:AR36, AR39:AR42)*'Периоды'!AQ$39</f>
        <v>0</v>
      </c>
      <c r="AS43" s="730" t="n">
        <f aca="false" ca="true" dt2D="false" dtr="false" t="normal">SUMPRODUCT(AS33:AS36, AS39:AS42)*'Периоды'!AR$39</f>
        <v>0</v>
      </c>
      <c r="AT43" s="730" t="n">
        <f aca="false" ca="true" dt2D="false" dtr="false" t="normal">SUMPRODUCT(AT33:AT36, AT39:AT42)*'Периоды'!AS$39</f>
        <v>0</v>
      </c>
      <c r="AU43" s="730" t="n">
        <f aca="false" ca="true" dt2D="false" dtr="false" t="normal">SUMPRODUCT(AU33:AU36, AU39:AU42)*'Периоды'!AT$39</f>
        <v>0</v>
      </c>
      <c r="AV43" s="730" t="n">
        <f aca="false" ca="true" dt2D="false" dtr="false" t="normal">SUMPRODUCT(AV33:AV36, AV39:AV42)*'Периоды'!AU$39</f>
        <v>0</v>
      </c>
      <c r="AW43" s="730" t="n">
        <f aca="false" ca="true" dt2D="false" dtr="false" t="normal">SUMPRODUCT(AW33:AW36, AW39:AW42)*'Периоды'!AV$39</f>
        <v>0</v>
      </c>
      <c r="AX43" s="730" t="n">
        <f aca="false" ca="true" dt2D="false" dtr="false" t="normal">SUMPRODUCT(AX33:AX36, AX39:AX42)*'Периоды'!AW$39</f>
        <v>0</v>
      </c>
      <c r="AY43" s="730" t="n">
        <f aca="false" ca="true" dt2D="false" dtr="false" t="normal">SUMPRODUCT(AY33:AY36, AY39:AY42)*'Периоды'!AX$39</f>
        <v>0</v>
      </c>
      <c r="AZ43" s="730" t="n">
        <f aca="false" ca="true" dt2D="false" dtr="false" t="normal">SUMPRODUCT(AZ33:AZ36, AZ39:AZ42)*'Периоды'!AY$39</f>
        <v>0</v>
      </c>
      <c r="BA43" s="730" t="n">
        <f aca="false" ca="true" dt2D="false" dtr="false" t="normal">SUMPRODUCT(BA33:BA36, BA39:BA42)*'Периоды'!AZ$39</f>
        <v>0</v>
      </c>
      <c r="BB43" s="730" t="n">
        <f aca="false" ca="true" dt2D="false" dtr="false" t="normal">SUMPRODUCT(BB33:BB36, BB39:BB42)*'Периоды'!BA$39</f>
        <v>0</v>
      </c>
      <c r="BC43" s="730" t="n">
        <f aca="false" ca="true" dt2D="false" dtr="false" t="normal">SUMPRODUCT(BC33:BC36, BC39:BC42)*'Периоды'!BB$39</f>
        <v>0</v>
      </c>
      <c r="BD43" s="730" t="n">
        <f aca="false" ca="true" dt2D="false" dtr="false" t="normal">SUMPRODUCT(BD33:BD36, BD39:BD42)*'Периоды'!BC$39</f>
        <v>0</v>
      </c>
      <c r="BE43" s="730" t="n">
        <f aca="false" ca="true" dt2D="false" dtr="false" t="normal">SUMPRODUCT(BE33:BE36, BE39:BE42)*'Периоды'!BD$39</f>
        <v>0</v>
      </c>
      <c r="BF43" s="730" t="n">
        <f aca="false" ca="true" dt2D="false" dtr="false" t="normal">SUMPRODUCT(BF33:BF36, BF39:BF42)*'Периоды'!BE$39</f>
        <v>0</v>
      </c>
      <c r="BG43" s="730" t="n">
        <f aca="false" ca="true" dt2D="false" dtr="false" t="normal">SUMPRODUCT(BG33:BG36, BG39:BG42)*'Периоды'!BF$39</f>
        <v>0</v>
      </c>
      <c r="BH43" s="730" t="n">
        <f aca="false" ca="true" dt2D="false" dtr="false" t="normal">SUMPRODUCT(BH33:BH36, BH39:BH42)*'Периоды'!BG$39</f>
        <v>0</v>
      </c>
      <c r="BI43" s="730" t="n">
        <f aca="false" ca="true" dt2D="false" dtr="false" t="normal">SUMPRODUCT(BI33:BI36, BI39:BI42)*'Периоды'!BH$39</f>
        <v>0</v>
      </c>
      <c r="BJ43" s="730" t="n">
        <f aca="false" ca="true" dt2D="false" dtr="false" t="normal">SUMPRODUCT(BJ33:BJ36, BJ39:BJ42)*'Периоды'!BI$39</f>
        <v>0</v>
      </c>
      <c r="BK43" s="730" t="n">
        <f aca="false" ca="true" dt2D="false" dtr="false" t="normal">SUMPRODUCT(BK33:BK36, BK39:BK42)*'Периоды'!BJ$39</f>
        <v>0</v>
      </c>
      <c r="BL43" s="730" t="n">
        <f aca="false" ca="true" dt2D="false" dtr="false" t="normal">SUMPRODUCT(BL33:BL36, BL39:BL42)*'Периоды'!BK$39</f>
        <v>0</v>
      </c>
      <c r="BM43" s="730" t="n">
        <f aca="false" ca="true" dt2D="false" dtr="false" t="normal">SUMPRODUCT(BM33:BM36, BM39:BM42)*'Периоды'!BL$39</f>
        <v>0</v>
      </c>
      <c r="BN43" s="730" t="n">
        <f aca="false" ca="true" dt2D="false" dtr="false" t="normal">SUMPRODUCT(BN33:BN36, BN39:BN42)*'Периоды'!BM$39</f>
        <v>0</v>
      </c>
      <c r="BO43" s="730" t="n">
        <f aca="false" ca="true" dt2D="false" dtr="false" t="normal">SUMPRODUCT(BO33:BO36, BO39:BO42)*'Периоды'!BN$39</f>
        <v>0</v>
      </c>
      <c r="BP43" s="730" t="n">
        <f aca="false" ca="true" dt2D="false" dtr="false" t="normal">SUMPRODUCT(BP33:BP36, BP39:BP42)*'Периоды'!BO$39</f>
        <v>0</v>
      </c>
      <c r="BQ43" s="730" t="n">
        <f aca="false" ca="true" dt2D="false" dtr="false" t="normal">SUMPRODUCT(BQ33:BQ36, BQ39:BQ42)*'Периоды'!BP$39</f>
        <v>0</v>
      </c>
      <c r="BR43" s="730" t="n">
        <f aca="false" ca="true" dt2D="false" dtr="false" t="normal">SUMPRODUCT(BR33:BR36, BR39:BR42)*'Периоды'!BQ$39</f>
        <v>0</v>
      </c>
      <c r="BS43" s="730" t="n">
        <f aca="false" ca="true" dt2D="false" dtr="false" t="normal">SUMPRODUCT(BS33:BS36, BS39:BS42)*'Периоды'!BR$39</f>
        <v>0</v>
      </c>
      <c r="BT43" s="730" t="n">
        <f aca="false" ca="true" dt2D="false" dtr="false" t="normal">SUMPRODUCT(BT33:BT36, BT39:BT42)*'Периоды'!BS$39</f>
        <v>0</v>
      </c>
    </row>
    <row customHeight="true" ht="15" outlineLevel="0" r="44">
      <c r="I44" s="429" t="s">
        <v>493</v>
      </c>
    </row>
    <row outlineLevel="0" r="45">
      <c r="I45" s="436" t="s">
        <v>494</v>
      </c>
    </row>
    <row ht="18" outlineLevel="0" r="47">
      <c r="A47" s="586" t="n"/>
      <c r="B47" s="586" t="n"/>
      <c r="C47" s="586" t="str">
        <f aca="false" ca="false" dt2D="false" dtr="false" t="normal">J48</f>
        <v>Бюджет СФ</v>
      </c>
      <c r="D47" s="586" t="n"/>
      <c r="E47" s="586" t="n"/>
      <c r="F47" s="586" t="n"/>
      <c r="G47" s="586" t="str">
        <f aca="false" ca="false" dt2D="false" dtr="false" t="normal">I47</f>
        <v>Коммунальная инфраструктура</v>
      </c>
      <c r="H47" s="585" t="n"/>
      <c r="I47" s="502" t="s">
        <v>580</v>
      </c>
      <c r="J47" s="502" t="n"/>
      <c r="K47" s="502" t="n"/>
      <c r="L47" s="502" t="n"/>
      <c r="M47" s="502" t="n"/>
      <c r="N47" s="502" t="n"/>
      <c r="O47" s="502" t="n"/>
      <c r="P47" s="502" t="n"/>
      <c r="Q47" s="502" t="n"/>
      <c r="R47" s="502" t="n"/>
      <c r="S47" s="502" t="n"/>
      <c r="T47" s="502" t="n"/>
      <c r="U47" s="502" t="n"/>
      <c r="V47" s="502" t="n"/>
      <c r="W47" s="502" t="n"/>
      <c r="X47" s="502" t="n"/>
      <c r="Y47" s="502" t="n"/>
      <c r="Z47" s="502" t="n"/>
      <c r="AA47" s="502" t="n"/>
      <c r="AB47" s="502" t="n"/>
      <c r="AC47" s="502" t="n"/>
      <c r="AD47" s="502" t="n"/>
      <c r="AE47" s="502" t="n"/>
      <c r="AF47" s="502" t="n"/>
      <c r="AG47" s="502" t="n"/>
      <c r="AH47" s="502" t="n"/>
      <c r="AI47" s="502" t="n"/>
      <c r="AJ47" s="502" t="n"/>
      <c r="AK47" s="502" t="n"/>
      <c r="AL47" s="502" t="n"/>
      <c r="AM47" s="502" t="n"/>
      <c r="AN47" s="502" t="n"/>
      <c r="AO47" s="502" t="n"/>
      <c r="AP47" s="502" t="n"/>
      <c r="AQ47" s="502" t="n"/>
      <c r="AR47" s="502" t="n"/>
      <c r="AS47" s="502" t="n"/>
      <c r="AT47" s="502" t="n"/>
      <c r="AU47" s="502" t="n"/>
      <c r="AV47" s="502" t="n"/>
      <c r="AW47" s="502" t="n"/>
      <c r="AX47" s="502" t="n"/>
      <c r="AY47" s="502" t="n"/>
      <c r="AZ47" s="502" t="n"/>
      <c r="BA47" s="502" t="n"/>
      <c r="BB47" s="502" t="n"/>
      <c r="BC47" s="502" t="n"/>
      <c r="BD47" s="502" t="n"/>
      <c r="BE47" s="502" t="n"/>
      <c r="BF47" s="502" t="n"/>
      <c r="BG47" s="502" t="n"/>
      <c r="BH47" s="502" t="n"/>
      <c r="BI47" s="502" t="n"/>
      <c r="BJ47" s="502" t="n"/>
      <c r="BK47" s="502" t="n"/>
      <c r="BL47" s="502" t="n"/>
      <c r="BM47" s="502" t="n"/>
      <c r="BN47" s="502" t="n"/>
      <c r="BO47" s="502" t="n"/>
      <c r="BP47" s="502" t="n"/>
      <c r="BQ47" s="502" t="n"/>
      <c r="BR47" s="502" t="n"/>
      <c r="BS47" s="502" t="n"/>
      <c r="BT47" s="502" t="n"/>
    </row>
    <row customFormat="true" hidden="true" ht="16.5" outlineLevel="1" r="48" s="130">
      <c r="A48" s="482" t="n"/>
      <c r="B48" s="482" t="n"/>
      <c r="C48" s="482" t="str">
        <f aca="false" ca="false" dt2D="false" dtr="false" t="normal">C47</f>
        <v>Бюджет СФ</v>
      </c>
      <c r="D48" s="482" t="n"/>
      <c r="E48" s="482" t="n"/>
      <c r="F48" s="482" t="n"/>
      <c r="G48" s="481" t="str">
        <f aca="false" ca="false" dt2D="false" dtr="false" t="normal">G47</f>
        <v>Коммунальная инфраструктура</v>
      </c>
      <c r="H48" s="727" t="n"/>
      <c r="I48" s="580" t="s">
        <v>883</v>
      </c>
      <c r="J48" s="707" t="s">
        <v>302</v>
      </c>
      <c r="K48" s="520" t="s">
        <v>177</v>
      </c>
      <c r="L48" s="684" t="s">
        <v>259</v>
      </c>
      <c r="M48" s="661" t="n"/>
      <c r="N48" s="661" t="n"/>
      <c r="O48" s="661" t="n"/>
      <c r="P48" s="661" t="n"/>
      <c r="Q48" s="661" t="n"/>
      <c r="R48" s="661" t="n"/>
      <c r="S48" s="661" t="n"/>
      <c r="T48" s="661" t="n"/>
      <c r="U48" s="661" t="n"/>
      <c r="V48" s="661" t="n"/>
      <c r="W48" s="661" t="n"/>
      <c r="X48" s="661" t="n"/>
      <c r="Y48" s="661" t="n"/>
      <c r="Z48" s="661" t="n"/>
      <c r="AA48" s="661" t="n"/>
      <c r="AB48" s="661" t="n"/>
      <c r="AC48" s="661" t="n"/>
      <c r="AD48" s="661" t="n"/>
      <c r="AE48" s="661" t="n"/>
      <c r="AF48" s="661" t="n"/>
      <c r="AG48" s="661" t="n"/>
      <c r="AH48" s="661" t="n"/>
      <c r="AI48" s="661" t="n"/>
      <c r="AJ48" s="661" t="n"/>
      <c r="AK48" s="661" t="n"/>
      <c r="AL48" s="661" t="n"/>
      <c r="AM48" s="661" t="n"/>
      <c r="AN48" s="661" t="n"/>
      <c r="AO48" s="661" t="n"/>
      <c r="AP48" s="661" t="n"/>
      <c r="AQ48" s="687" t="n"/>
      <c r="AR48" s="687" t="n"/>
      <c r="AS48" s="687" t="n"/>
      <c r="AT48" s="687" t="n"/>
      <c r="AU48" s="687" t="n"/>
      <c r="AV48" s="687" t="n"/>
      <c r="AW48" s="687" t="n"/>
      <c r="AX48" s="687" t="n"/>
      <c r="AY48" s="687" t="n"/>
      <c r="AZ48" s="687" t="n"/>
      <c r="BA48" s="687" t="n"/>
      <c r="BB48" s="687" t="n"/>
      <c r="BC48" s="687" t="n"/>
      <c r="BD48" s="687" t="n"/>
      <c r="BE48" s="687" t="n"/>
      <c r="BF48" s="687" t="n"/>
      <c r="BG48" s="687" t="n"/>
      <c r="BH48" s="687" t="n"/>
      <c r="BI48" s="687" t="n"/>
      <c r="BJ48" s="687" t="n"/>
      <c r="BK48" s="687" t="n"/>
      <c r="BL48" s="687" t="n"/>
      <c r="BM48" s="687" t="n"/>
      <c r="BN48" s="687" t="n"/>
      <c r="BO48" s="687" t="n"/>
      <c r="BP48" s="687" t="n"/>
      <c r="BQ48" s="687" t="n"/>
      <c r="BR48" s="687" t="n"/>
      <c r="BS48" s="687" t="n"/>
      <c r="BT48" s="687" t="n"/>
    </row>
    <row hidden="true" ht="16.5" outlineLevel="1" r="49">
      <c r="C49" s="482" t="str">
        <f aca="false" ca="false" dt2D="false" dtr="false" t="normal">C48</f>
        <v>Бюджет СФ</v>
      </c>
      <c r="G49" s="481" t="str">
        <f aca="false" ca="false" dt2D="false" dtr="false" t="normal">G48</f>
        <v>Коммунальная инфраструктура</v>
      </c>
      <c r="H49" s="727" t="n"/>
      <c r="I49" s="669" t="n"/>
      <c r="J49" s="669" t="n"/>
      <c r="K49" s="670" t="n"/>
      <c r="L49" s="670" t="n"/>
      <c r="M49" s="670" t="n"/>
      <c r="N49" s="670" t="n"/>
      <c r="O49" s="670" t="n"/>
      <c r="P49" s="670" t="n"/>
      <c r="Q49" s="670" t="n"/>
      <c r="R49" s="670" t="n"/>
      <c r="S49" s="670" t="n"/>
      <c r="T49" s="670" t="n"/>
      <c r="U49" s="670" t="n"/>
      <c r="V49" s="670" t="n"/>
      <c r="W49" s="670" t="n"/>
      <c r="X49" s="670" t="n"/>
      <c r="Y49" s="670" t="n"/>
      <c r="Z49" s="670" t="n"/>
      <c r="AA49" s="670" t="n"/>
      <c r="AB49" s="670" t="n"/>
      <c r="AC49" s="670" t="n"/>
      <c r="AD49" s="670" t="n"/>
      <c r="AE49" s="670" t="n"/>
      <c r="AF49" s="670" t="n"/>
      <c r="AG49" s="670" t="n"/>
      <c r="AH49" s="670" t="n"/>
      <c r="AI49" s="670" t="n"/>
      <c r="AJ49" s="670" t="n"/>
      <c r="AK49" s="670" t="n"/>
      <c r="AL49" s="670" t="n"/>
      <c r="AM49" s="670" t="n"/>
      <c r="AN49" s="670" t="n"/>
      <c r="AO49" s="670" t="n"/>
      <c r="AP49" s="670" t="n"/>
    </row>
    <row hidden="true" ht="16.5" outlineLevel="1" r="50">
      <c r="C50" s="482" t="str">
        <f aca="false" ca="false" dt2D="false" dtr="false" t="normal">C49</f>
        <v>Бюджет СФ</v>
      </c>
      <c r="G50" s="481" t="str">
        <f aca="false" ca="false" dt2D="false" dtr="false" t="normal">G49</f>
        <v>Коммунальная инфраструктура</v>
      </c>
      <c r="H50" s="727" t="n"/>
      <c r="I50" s="130" t="s">
        <v>884</v>
      </c>
      <c r="J50" s="580" t="n"/>
    </row>
    <row hidden="true" ht="16.5" outlineLevel="1" r="51">
      <c r="C51" s="482" t="str">
        <f aca="false" ca="false" dt2D="false" dtr="false" t="normal">C50</f>
        <v>Бюджет СФ</v>
      </c>
      <c r="G51" s="481" t="str">
        <f aca="false" ca="false" dt2D="false" dtr="false" t="normal">G50</f>
        <v>Коммунальная инфраструктура</v>
      </c>
      <c r="H51" s="727" t="n"/>
      <c r="I51" s="667" t="s">
        <v>741</v>
      </c>
      <c r="J51" s="667" t="n"/>
      <c r="K51" s="568" t="n"/>
      <c r="L51" s="244" t="n"/>
      <c r="M51" s="568" t="n">
        <f aca="false" ca="false" dt2D="false" dtr="false" t="normal">$K51*M48</f>
        <v>0</v>
      </c>
      <c r="N51" s="568" t="n">
        <f aca="false" ca="false" dt2D="false" dtr="false" t="normal">$K51*N48</f>
        <v>0</v>
      </c>
      <c r="O51" s="568" t="n">
        <f aca="false" ca="false" dt2D="false" dtr="false" t="normal">$K51*O48</f>
        <v>0</v>
      </c>
      <c r="P51" s="568" t="n">
        <f aca="false" ca="false" dt2D="false" dtr="false" t="normal">$K51*P48</f>
        <v>0</v>
      </c>
      <c r="Q51" s="568" t="n">
        <f aca="false" ca="false" dt2D="false" dtr="false" t="normal">$K51*Q48</f>
        <v>0</v>
      </c>
      <c r="R51" s="568" t="n">
        <f aca="false" ca="false" dt2D="false" dtr="false" t="normal">$K51*R48</f>
        <v>0</v>
      </c>
      <c r="S51" s="568" t="n">
        <f aca="false" ca="false" dt2D="false" dtr="false" t="normal">$K51*S48</f>
        <v>0</v>
      </c>
      <c r="T51" s="568" t="n">
        <f aca="false" ca="false" dt2D="false" dtr="false" t="normal">$K51*T48</f>
        <v>0</v>
      </c>
      <c r="U51" s="568" t="n">
        <f aca="false" ca="false" dt2D="false" dtr="false" t="normal">$K51*U48</f>
        <v>0</v>
      </c>
      <c r="V51" s="568" t="n">
        <f aca="false" ca="false" dt2D="false" dtr="false" t="normal">$K51*V48</f>
        <v>0</v>
      </c>
      <c r="W51" s="568" t="n">
        <f aca="false" ca="false" dt2D="false" dtr="false" t="normal">$K51*W48</f>
        <v>0</v>
      </c>
      <c r="X51" s="568" t="n">
        <f aca="false" ca="false" dt2D="false" dtr="false" t="normal">$K51*X48</f>
        <v>0</v>
      </c>
      <c r="Y51" s="568" t="n">
        <f aca="false" ca="false" dt2D="false" dtr="false" t="normal">$K51*Y48</f>
        <v>0</v>
      </c>
      <c r="Z51" s="568" t="n">
        <f aca="false" ca="false" dt2D="false" dtr="false" t="normal">$K51*Z48</f>
        <v>0</v>
      </c>
      <c r="AA51" s="568" t="n">
        <f aca="false" ca="false" dt2D="false" dtr="false" t="normal">$K51*AA48</f>
        <v>0</v>
      </c>
      <c r="AB51" s="568" t="n">
        <f aca="false" ca="false" dt2D="false" dtr="false" t="normal">$K51*AB48</f>
        <v>0</v>
      </c>
      <c r="AC51" s="568" t="n">
        <f aca="false" ca="false" dt2D="false" dtr="false" t="normal">$K51*AC48</f>
        <v>0</v>
      </c>
      <c r="AD51" s="568" t="n">
        <f aca="false" ca="false" dt2D="false" dtr="false" t="normal">$K51*AD48</f>
        <v>0</v>
      </c>
      <c r="AE51" s="568" t="n">
        <f aca="false" ca="false" dt2D="false" dtr="false" t="normal">$K51*AE48</f>
        <v>0</v>
      </c>
      <c r="AF51" s="568" t="n">
        <f aca="false" ca="false" dt2D="false" dtr="false" t="normal">$K51*AF48</f>
        <v>0</v>
      </c>
      <c r="AG51" s="568" t="n">
        <f aca="false" ca="false" dt2D="false" dtr="false" t="normal">$K51*AG48</f>
        <v>0</v>
      </c>
      <c r="AH51" s="568" t="n">
        <f aca="false" ca="false" dt2D="false" dtr="false" t="normal">$K51*AH48</f>
        <v>0</v>
      </c>
      <c r="AI51" s="568" t="n">
        <f aca="false" ca="false" dt2D="false" dtr="false" t="normal">$K51*AI48</f>
        <v>0</v>
      </c>
      <c r="AJ51" s="568" t="n">
        <f aca="false" ca="false" dt2D="false" dtr="false" t="normal">$K51*AJ48</f>
        <v>0</v>
      </c>
      <c r="AK51" s="568" t="n">
        <f aca="false" ca="false" dt2D="false" dtr="false" t="normal">$K51*AK48</f>
        <v>0</v>
      </c>
      <c r="AL51" s="568" t="n">
        <f aca="false" ca="false" dt2D="false" dtr="false" t="normal">$K51*AL48</f>
        <v>0</v>
      </c>
      <c r="AM51" s="568" t="n">
        <f aca="false" ca="false" dt2D="false" dtr="false" t="normal">$K51*AM48</f>
        <v>0</v>
      </c>
      <c r="AN51" s="568" t="n">
        <f aca="false" ca="false" dt2D="false" dtr="false" t="normal">$K51*AN48</f>
        <v>0</v>
      </c>
      <c r="AO51" s="568" t="n">
        <f aca="false" ca="false" dt2D="false" dtr="false" t="normal">$K51*AO48</f>
        <v>0</v>
      </c>
      <c r="AP51" s="568" t="n">
        <f aca="false" ca="false" dt2D="false" dtr="false" t="normal">$K51*AP48</f>
        <v>0</v>
      </c>
      <c r="AQ51" s="568" t="n">
        <f aca="false" ca="false" dt2D="false" dtr="false" t="normal">$K51*AQ48</f>
        <v>0</v>
      </c>
      <c r="AR51" s="568" t="n">
        <f aca="false" ca="false" dt2D="false" dtr="false" t="normal">$K51*AR48</f>
        <v>0</v>
      </c>
      <c r="AS51" s="568" t="n">
        <f aca="false" ca="false" dt2D="false" dtr="false" t="normal">$K51*AS48</f>
        <v>0</v>
      </c>
      <c r="AT51" s="568" t="n">
        <f aca="false" ca="false" dt2D="false" dtr="false" t="normal">$K51*AT48</f>
        <v>0</v>
      </c>
      <c r="AU51" s="568" t="n">
        <f aca="false" ca="false" dt2D="false" dtr="false" t="normal">$K51*AU48</f>
        <v>0</v>
      </c>
      <c r="AV51" s="568" t="n">
        <f aca="false" ca="false" dt2D="false" dtr="false" t="normal">$K51*AV48</f>
        <v>0</v>
      </c>
      <c r="AW51" s="568" t="n">
        <f aca="false" ca="false" dt2D="false" dtr="false" t="normal">$K51*AW48</f>
        <v>0</v>
      </c>
      <c r="AX51" s="568" t="n">
        <f aca="false" ca="false" dt2D="false" dtr="false" t="normal">$K51*AX48</f>
        <v>0</v>
      </c>
      <c r="AY51" s="568" t="n">
        <f aca="false" ca="false" dt2D="false" dtr="false" t="normal">$K51*AY48</f>
        <v>0</v>
      </c>
      <c r="AZ51" s="568" t="n">
        <f aca="false" ca="false" dt2D="false" dtr="false" t="normal">$K51*AZ48</f>
        <v>0</v>
      </c>
      <c r="BA51" s="568" t="n">
        <f aca="false" ca="false" dt2D="false" dtr="false" t="normal">$K51*BA48</f>
        <v>0</v>
      </c>
      <c r="BB51" s="568" t="n">
        <f aca="false" ca="false" dt2D="false" dtr="false" t="normal">$K51*BB48</f>
        <v>0</v>
      </c>
      <c r="BC51" s="568" t="n">
        <f aca="false" ca="false" dt2D="false" dtr="false" t="normal">$K51*BC48</f>
        <v>0</v>
      </c>
      <c r="BD51" s="568" t="n">
        <f aca="false" ca="false" dt2D="false" dtr="false" t="normal">$K51*BD48</f>
        <v>0</v>
      </c>
      <c r="BE51" s="568" t="n">
        <f aca="false" ca="false" dt2D="false" dtr="false" t="normal">$K51*BE48</f>
        <v>0</v>
      </c>
      <c r="BF51" s="568" t="n">
        <f aca="false" ca="false" dt2D="false" dtr="false" t="normal">$K51*BF48</f>
        <v>0</v>
      </c>
      <c r="BG51" s="568" t="n">
        <f aca="false" ca="false" dt2D="false" dtr="false" t="normal">$K51*BG48</f>
        <v>0</v>
      </c>
      <c r="BH51" s="568" t="n">
        <f aca="false" ca="false" dt2D="false" dtr="false" t="normal">$K51*BH48</f>
        <v>0</v>
      </c>
      <c r="BI51" s="568" t="n">
        <f aca="false" ca="false" dt2D="false" dtr="false" t="normal">$K51*BI48</f>
        <v>0</v>
      </c>
      <c r="BJ51" s="568" t="n">
        <f aca="false" ca="false" dt2D="false" dtr="false" t="normal">$K51*BJ48</f>
        <v>0</v>
      </c>
      <c r="BK51" s="568" t="n">
        <f aca="false" ca="false" dt2D="false" dtr="false" t="normal">$K51*BK48</f>
        <v>0</v>
      </c>
      <c r="BL51" s="568" t="n">
        <f aca="false" ca="false" dt2D="false" dtr="false" t="normal">$K51*BL48</f>
        <v>0</v>
      </c>
      <c r="BM51" s="568" t="n">
        <f aca="false" ca="false" dt2D="false" dtr="false" t="normal">$K51*BM48</f>
        <v>0</v>
      </c>
      <c r="BN51" s="568" t="n">
        <f aca="false" ca="false" dt2D="false" dtr="false" t="normal">$K51*BN48</f>
        <v>0</v>
      </c>
      <c r="BO51" s="568" t="n">
        <f aca="false" ca="false" dt2D="false" dtr="false" t="normal">$K51*BO48</f>
        <v>0</v>
      </c>
      <c r="BP51" s="568" t="n">
        <f aca="false" ca="false" dt2D="false" dtr="false" t="normal">$K51*BP48</f>
        <v>0</v>
      </c>
      <c r="BQ51" s="568" t="n">
        <f aca="false" ca="false" dt2D="false" dtr="false" t="normal">$K51*BQ48</f>
        <v>0</v>
      </c>
      <c r="BR51" s="568" t="n">
        <f aca="false" ca="false" dt2D="false" dtr="false" t="normal">$K51*BR48</f>
        <v>0</v>
      </c>
      <c r="BS51" s="568" t="n">
        <f aca="false" ca="false" dt2D="false" dtr="false" t="normal">$K51*BS48</f>
        <v>0</v>
      </c>
      <c r="BT51" s="568" t="n">
        <f aca="false" ca="false" dt2D="false" dtr="false" t="normal">$K51*BT48</f>
        <v>0</v>
      </c>
    </row>
    <row hidden="true" ht="16.5" outlineLevel="1" r="52">
      <c r="C52" s="482" t="str">
        <f aca="false" ca="false" dt2D="false" dtr="false" t="normal">C51</f>
        <v>Бюджет СФ</v>
      </c>
      <c r="G52" s="481" t="str">
        <f aca="false" ca="false" dt2D="false" dtr="false" t="normal">G51</f>
        <v>Коммунальная инфраструктура</v>
      </c>
      <c r="H52" s="727" t="n"/>
      <c r="I52" s="667" t="s">
        <v>566</v>
      </c>
      <c r="J52" s="667" t="n"/>
      <c r="K52" s="568" t="n"/>
      <c r="L52" s="244" t="n"/>
      <c r="M52" s="568" t="n">
        <f aca="false" ca="false" dt2D="false" dtr="false" t="normal">$K52*M48</f>
        <v>0</v>
      </c>
      <c r="N52" s="568" t="n">
        <f aca="false" ca="false" dt2D="false" dtr="false" t="normal">$K52*N48</f>
        <v>0</v>
      </c>
      <c r="O52" s="568" t="n">
        <f aca="false" ca="false" dt2D="false" dtr="false" t="normal">$K52*O48</f>
        <v>0</v>
      </c>
      <c r="P52" s="568" t="n">
        <f aca="false" ca="false" dt2D="false" dtr="false" t="normal">$K52*P48</f>
        <v>0</v>
      </c>
      <c r="Q52" s="568" t="n">
        <f aca="false" ca="false" dt2D="false" dtr="false" t="normal">$K52*Q48</f>
        <v>0</v>
      </c>
      <c r="R52" s="568" t="n">
        <f aca="false" ca="false" dt2D="false" dtr="false" t="normal">$K52*R48</f>
        <v>0</v>
      </c>
      <c r="S52" s="568" t="n">
        <f aca="false" ca="false" dt2D="false" dtr="false" t="normal">$K52*S48</f>
        <v>0</v>
      </c>
      <c r="T52" s="568" t="n">
        <f aca="false" ca="false" dt2D="false" dtr="false" t="normal">$K52*T48</f>
        <v>0</v>
      </c>
      <c r="U52" s="568" t="n">
        <f aca="false" ca="false" dt2D="false" dtr="false" t="normal">$K52*U48</f>
        <v>0</v>
      </c>
      <c r="V52" s="568" t="n">
        <f aca="false" ca="false" dt2D="false" dtr="false" t="normal">$K52*V48</f>
        <v>0</v>
      </c>
      <c r="W52" s="568" t="n">
        <f aca="false" ca="false" dt2D="false" dtr="false" t="normal">$K52*W48</f>
        <v>0</v>
      </c>
      <c r="X52" s="568" t="n">
        <f aca="false" ca="false" dt2D="false" dtr="false" t="normal">$K52*X48</f>
        <v>0</v>
      </c>
      <c r="Y52" s="568" t="n">
        <f aca="false" ca="false" dt2D="false" dtr="false" t="normal">$K52*Y48</f>
        <v>0</v>
      </c>
      <c r="Z52" s="568" t="n">
        <f aca="false" ca="false" dt2D="false" dtr="false" t="normal">$K52*Z48</f>
        <v>0</v>
      </c>
      <c r="AA52" s="568" t="n">
        <f aca="false" ca="false" dt2D="false" dtr="false" t="normal">$K52*AA48</f>
        <v>0</v>
      </c>
      <c r="AB52" s="568" t="n">
        <f aca="false" ca="false" dt2D="false" dtr="false" t="normal">$K52*AB48</f>
        <v>0</v>
      </c>
      <c r="AC52" s="568" t="n">
        <f aca="false" ca="false" dt2D="false" dtr="false" t="normal">$K52*AC48</f>
        <v>0</v>
      </c>
      <c r="AD52" s="568" t="n">
        <f aca="false" ca="false" dt2D="false" dtr="false" t="normal">$K52*AD48</f>
        <v>0</v>
      </c>
      <c r="AE52" s="568" t="n">
        <f aca="false" ca="false" dt2D="false" dtr="false" t="normal">$K52*AE48</f>
        <v>0</v>
      </c>
      <c r="AF52" s="568" t="n">
        <f aca="false" ca="false" dt2D="false" dtr="false" t="normal">$K52*AF48</f>
        <v>0</v>
      </c>
      <c r="AG52" s="568" t="n">
        <f aca="false" ca="false" dt2D="false" dtr="false" t="normal">$K52*AG48</f>
        <v>0</v>
      </c>
      <c r="AH52" s="568" t="n">
        <f aca="false" ca="false" dt2D="false" dtr="false" t="normal">$K52*AH48</f>
        <v>0</v>
      </c>
      <c r="AI52" s="568" t="n">
        <f aca="false" ca="false" dt2D="false" dtr="false" t="normal">$K52*AI48</f>
        <v>0</v>
      </c>
      <c r="AJ52" s="568" t="n">
        <f aca="false" ca="false" dt2D="false" dtr="false" t="normal">$K52*AJ48</f>
        <v>0</v>
      </c>
      <c r="AK52" s="568" t="n">
        <f aca="false" ca="false" dt2D="false" dtr="false" t="normal">$K52*AK48</f>
        <v>0</v>
      </c>
      <c r="AL52" s="568" t="n">
        <f aca="false" ca="false" dt2D="false" dtr="false" t="normal">$K52*AL48</f>
        <v>0</v>
      </c>
      <c r="AM52" s="568" t="n">
        <f aca="false" ca="false" dt2D="false" dtr="false" t="normal">$K52*AM48</f>
        <v>0</v>
      </c>
      <c r="AN52" s="568" t="n">
        <f aca="false" ca="false" dt2D="false" dtr="false" t="normal">$K52*AN48</f>
        <v>0</v>
      </c>
      <c r="AO52" s="568" t="n">
        <f aca="false" ca="false" dt2D="false" dtr="false" t="normal">$K52*AO48</f>
        <v>0</v>
      </c>
      <c r="AP52" s="568" t="n">
        <f aca="false" ca="false" dt2D="false" dtr="false" t="normal">$K52*AP48</f>
        <v>0</v>
      </c>
      <c r="AQ52" s="568" t="n">
        <f aca="false" ca="false" dt2D="false" dtr="false" t="normal">$K52*AQ48</f>
        <v>0</v>
      </c>
      <c r="AR52" s="568" t="n">
        <f aca="false" ca="false" dt2D="false" dtr="false" t="normal">$K52*AR48</f>
        <v>0</v>
      </c>
      <c r="AS52" s="568" t="n">
        <f aca="false" ca="false" dt2D="false" dtr="false" t="normal">$K52*AS48</f>
        <v>0</v>
      </c>
      <c r="AT52" s="568" t="n">
        <f aca="false" ca="false" dt2D="false" dtr="false" t="normal">$K52*AT48</f>
        <v>0</v>
      </c>
      <c r="AU52" s="568" t="n">
        <f aca="false" ca="false" dt2D="false" dtr="false" t="normal">$K52*AU48</f>
        <v>0</v>
      </c>
      <c r="AV52" s="568" t="n">
        <f aca="false" ca="false" dt2D="false" dtr="false" t="normal">$K52*AV48</f>
        <v>0</v>
      </c>
      <c r="AW52" s="568" t="n">
        <f aca="false" ca="false" dt2D="false" dtr="false" t="normal">$K52*AW48</f>
        <v>0</v>
      </c>
      <c r="AX52" s="568" t="n">
        <f aca="false" ca="false" dt2D="false" dtr="false" t="normal">$K52*AX48</f>
        <v>0</v>
      </c>
      <c r="AY52" s="568" t="n">
        <f aca="false" ca="false" dt2D="false" dtr="false" t="normal">$K52*AY48</f>
        <v>0</v>
      </c>
      <c r="AZ52" s="568" t="n">
        <f aca="false" ca="false" dt2D="false" dtr="false" t="normal">$K52*AZ48</f>
        <v>0</v>
      </c>
      <c r="BA52" s="568" t="n">
        <f aca="false" ca="false" dt2D="false" dtr="false" t="normal">$K52*BA48</f>
        <v>0</v>
      </c>
      <c r="BB52" s="568" t="n">
        <f aca="false" ca="false" dt2D="false" dtr="false" t="normal">$K52*BB48</f>
        <v>0</v>
      </c>
      <c r="BC52" s="568" t="n">
        <f aca="false" ca="false" dt2D="false" dtr="false" t="normal">$K52*BC48</f>
        <v>0</v>
      </c>
      <c r="BD52" s="568" t="n">
        <f aca="false" ca="false" dt2D="false" dtr="false" t="normal">$K52*BD48</f>
        <v>0</v>
      </c>
      <c r="BE52" s="568" t="n">
        <f aca="false" ca="false" dt2D="false" dtr="false" t="normal">$K52*BE48</f>
        <v>0</v>
      </c>
      <c r="BF52" s="568" t="n">
        <f aca="false" ca="false" dt2D="false" dtr="false" t="normal">$K52*BF48</f>
        <v>0</v>
      </c>
      <c r="BG52" s="568" t="n">
        <f aca="false" ca="false" dt2D="false" dtr="false" t="normal">$K52*BG48</f>
        <v>0</v>
      </c>
      <c r="BH52" s="568" t="n">
        <f aca="false" ca="false" dt2D="false" dtr="false" t="normal">$K52*BH48</f>
        <v>0</v>
      </c>
      <c r="BI52" s="568" t="n">
        <f aca="false" ca="false" dt2D="false" dtr="false" t="normal">$K52*BI48</f>
        <v>0</v>
      </c>
      <c r="BJ52" s="568" t="n">
        <f aca="false" ca="false" dt2D="false" dtr="false" t="normal">$K52*BJ48</f>
        <v>0</v>
      </c>
      <c r="BK52" s="568" t="n">
        <f aca="false" ca="false" dt2D="false" dtr="false" t="normal">$K52*BK48</f>
        <v>0</v>
      </c>
      <c r="BL52" s="568" t="n">
        <f aca="false" ca="false" dt2D="false" dtr="false" t="normal">$K52*BL48</f>
        <v>0</v>
      </c>
      <c r="BM52" s="568" t="n">
        <f aca="false" ca="false" dt2D="false" dtr="false" t="normal">$K52*BM48</f>
        <v>0</v>
      </c>
      <c r="BN52" s="568" t="n">
        <f aca="false" ca="false" dt2D="false" dtr="false" t="normal">$K52*BN48</f>
        <v>0</v>
      </c>
      <c r="BO52" s="568" t="n">
        <f aca="false" ca="false" dt2D="false" dtr="false" t="normal">$K52*BO48</f>
        <v>0</v>
      </c>
      <c r="BP52" s="568" t="n">
        <f aca="false" ca="false" dt2D="false" dtr="false" t="normal">$K52*BP48</f>
        <v>0</v>
      </c>
      <c r="BQ52" s="568" t="n">
        <f aca="false" ca="false" dt2D="false" dtr="false" t="normal">$K52*BQ48</f>
        <v>0</v>
      </c>
      <c r="BR52" s="568" t="n">
        <f aca="false" ca="false" dt2D="false" dtr="false" t="normal">$K52*BR48</f>
        <v>0</v>
      </c>
      <c r="BS52" s="568" t="n">
        <f aca="false" ca="false" dt2D="false" dtr="false" t="normal">$K52*BS48</f>
        <v>0</v>
      </c>
      <c r="BT52" s="568" t="n">
        <f aca="false" ca="false" dt2D="false" dtr="false" t="normal">$K52*BT48</f>
        <v>0</v>
      </c>
    </row>
    <row hidden="true" ht="16.5" outlineLevel="1" r="53">
      <c r="C53" s="482" t="str">
        <f aca="false" ca="false" dt2D="false" dtr="false" t="normal">C52</f>
        <v>Бюджет СФ</v>
      </c>
      <c r="G53" s="481" t="str">
        <f aca="false" ca="false" dt2D="false" dtr="false" t="normal">G52</f>
        <v>Коммунальная инфраструктура</v>
      </c>
      <c r="H53" s="727" t="n"/>
      <c r="I53" s="667" t="s">
        <v>885</v>
      </c>
      <c r="J53" s="667" t="n"/>
      <c r="K53" s="568" t="n"/>
      <c r="L53" s="244" t="n"/>
      <c r="M53" s="568" t="n">
        <f aca="false" ca="false" dt2D="false" dtr="false" t="normal">$K53*M48</f>
        <v>0</v>
      </c>
      <c r="N53" s="568" t="n">
        <f aca="false" ca="false" dt2D="false" dtr="false" t="normal">$K53*N48</f>
        <v>0</v>
      </c>
      <c r="O53" s="568" t="n">
        <f aca="false" ca="false" dt2D="false" dtr="false" t="normal">$K53*O48</f>
        <v>0</v>
      </c>
      <c r="P53" s="568" t="n">
        <f aca="false" ca="false" dt2D="false" dtr="false" t="normal">$K53*P48</f>
        <v>0</v>
      </c>
      <c r="Q53" s="568" t="n">
        <f aca="false" ca="false" dt2D="false" dtr="false" t="normal">$K53*Q48</f>
        <v>0</v>
      </c>
      <c r="R53" s="568" t="n">
        <f aca="false" ca="false" dt2D="false" dtr="false" t="normal">$K53*R48</f>
        <v>0</v>
      </c>
      <c r="S53" s="568" t="n">
        <f aca="false" ca="false" dt2D="false" dtr="false" t="normal">$K53*S48</f>
        <v>0</v>
      </c>
      <c r="T53" s="568" t="n">
        <f aca="false" ca="false" dt2D="false" dtr="false" t="normal">$K53*T48</f>
        <v>0</v>
      </c>
      <c r="U53" s="568" t="n">
        <f aca="false" ca="false" dt2D="false" dtr="false" t="normal">$K53*U48</f>
        <v>0</v>
      </c>
      <c r="V53" s="568" t="n">
        <f aca="false" ca="false" dt2D="false" dtr="false" t="normal">$K53*V48</f>
        <v>0</v>
      </c>
      <c r="W53" s="568" t="n">
        <f aca="false" ca="false" dt2D="false" dtr="false" t="normal">$K53*W48</f>
        <v>0</v>
      </c>
      <c r="X53" s="568" t="n">
        <f aca="false" ca="false" dt2D="false" dtr="false" t="normal">$K53*X48</f>
        <v>0</v>
      </c>
      <c r="Y53" s="568" t="n">
        <f aca="false" ca="false" dt2D="false" dtr="false" t="normal">$K53*Y48</f>
        <v>0</v>
      </c>
      <c r="Z53" s="568" t="n">
        <f aca="false" ca="false" dt2D="false" dtr="false" t="normal">$K53*Z48</f>
        <v>0</v>
      </c>
      <c r="AA53" s="568" t="n">
        <f aca="false" ca="false" dt2D="false" dtr="false" t="normal">$K53*AA48</f>
        <v>0</v>
      </c>
      <c r="AB53" s="568" t="n">
        <f aca="false" ca="false" dt2D="false" dtr="false" t="normal">$K53*AB48</f>
        <v>0</v>
      </c>
      <c r="AC53" s="568" t="n">
        <f aca="false" ca="false" dt2D="false" dtr="false" t="normal">$K53*AC48</f>
        <v>0</v>
      </c>
      <c r="AD53" s="568" t="n">
        <f aca="false" ca="false" dt2D="false" dtr="false" t="normal">$K53*AD48</f>
        <v>0</v>
      </c>
      <c r="AE53" s="568" t="n">
        <f aca="false" ca="false" dt2D="false" dtr="false" t="normal">$K53*AE48</f>
        <v>0</v>
      </c>
      <c r="AF53" s="568" t="n">
        <f aca="false" ca="false" dt2D="false" dtr="false" t="normal">$K53*AF48</f>
        <v>0</v>
      </c>
      <c r="AG53" s="568" t="n">
        <f aca="false" ca="false" dt2D="false" dtr="false" t="normal">$K53*AG48</f>
        <v>0</v>
      </c>
      <c r="AH53" s="568" t="n">
        <f aca="false" ca="false" dt2D="false" dtr="false" t="normal">$K53*AH48</f>
        <v>0</v>
      </c>
      <c r="AI53" s="568" t="n">
        <f aca="false" ca="false" dt2D="false" dtr="false" t="normal">$K53*AI48</f>
        <v>0</v>
      </c>
      <c r="AJ53" s="568" t="n">
        <f aca="false" ca="false" dt2D="false" dtr="false" t="normal">$K53*AJ48</f>
        <v>0</v>
      </c>
      <c r="AK53" s="568" t="n">
        <f aca="false" ca="false" dt2D="false" dtr="false" t="normal">$K53*AK48</f>
        <v>0</v>
      </c>
      <c r="AL53" s="568" t="n">
        <f aca="false" ca="false" dt2D="false" dtr="false" t="normal">$K53*AL48</f>
        <v>0</v>
      </c>
      <c r="AM53" s="568" t="n">
        <f aca="false" ca="false" dt2D="false" dtr="false" t="normal">$K53*AM48</f>
        <v>0</v>
      </c>
      <c r="AN53" s="568" t="n">
        <f aca="false" ca="false" dt2D="false" dtr="false" t="normal">$K53*AN48</f>
        <v>0</v>
      </c>
      <c r="AO53" s="568" t="n">
        <f aca="false" ca="false" dt2D="false" dtr="false" t="normal">$K53*AO48</f>
        <v>0</v>
      </c>
      <c r="AP53" s="568" t="n">
        <f aca="false" ca="false" dt2D="false" dtr="false" t="normal">$K53*AP48</f>
        <v>0</v>
      </c>
      <c r="AQ53" s="568" t="n">
        <f aca="false" ca="false" dt2D="false" dtr="false" t="normal">$K53*AQ48</f>
        <v>0</v>
      </c>
      <c r="AR53" s="568" t="n">
        <f aca="false" ca="false" dt2D="false" dtr="false" t="normal">$K53*AR48</f>
        <v>0</v>
      </c>
      <c r="AS53" s="568" t="n">
        <f aca="false" ca="false" dt2D="false" dtr="false" t="normal">$K53*AS48</f>
        <v>0</v>
      </c>
      <c r="AT53" s="568" t="n">
        <f aca="false" ca="false" dt2D="false" dtr="false" t="normal">$K53*AT48</f>
        <v>0</v>
      </c>
      <c r="AU53" s="568" t="n">
        <f aca="false" ca="false" dt2D="false" dtr="false" t="normal">$K53*AU48</f>
        <v>0</v>
      </c>
      <c r="AV53" s="568" t="n">
        <f aca="false" ca="false" dt2D="false" dtr="false" t="normal">$K53*AV48</f>
        <v>0</v>
      </c>
      <c r="AW53" s="568" t="n">
        <f aca="false" ca="false" dt2D="false" dtr="false" t="normal">$K53*AW48</f>
        <v>0</v>
      </c>
      <c r="AX53" s="568" t="n">
        <f aca="false" ca="false" dt2D="false" dtr="false" t="normal">$K53*AX48</f>
        <v>0</v>
      </c>
      <c r="AY53" s="568" t="n">
        <f aca="false" ca="false" dt2D="false" dtr="false" t="normal">$K53*AY48</f>
        <v>0</v>
      </c>
      <c r="AZ53" s="568" t="n">
        <f aca="false" ca="false" dt2D="false" dtr="false" t="normal">$K53*AZ48</f>
        <v>0</v>
      </c>
      <c r="BA53" s="568" t="n">
        <f aca="false" ca="false" dt2D="false" dtr="false" t="normal">$K53*BA48</f>
        <v>0</v>
      </c>
      <c r="BB53" s="568" t="n">
        <f aca="false" ca="false" dt2D="false" dtr="false" t="normal">$K53*BB48</f>
        <v>0</v>
      </c>
      <c r="BC53" s="568" t="n">
        <f aca="false" ca="false" dt2D="false" dtr="false" t="normal">$K53*BC48</f>
        <v>0</v>
      </c>
      <c r="BD53" s="568" t="n">
        <f aca="false" ca="false" dt2D="false" dtr="false" t="normal">$K53*BD48</f>
        <v>0</v>
      </c>
      <c r="BE53" s="568" t="n">
        <f aca="false" ca="false" dt2D="false" dtr="false" t="normal">$K53*BE48</f>
        <v>0</v>
      </c>
      <c r="BF53" s="568" t="n">
        <f aca="false" ca="false" dt2D="false" dtr="false" t="normal">$K53*BF48</f>
        <v>0</v>
      </c>
      <c r="BG53" s="568" t="n">
        <f aca="false" ca="false" dt2D="false" dtr="false" t="normal">$K53*BG48</f>
        <v>0</v>
      </c>
      <c r="BH53" s="568" t="n">
        <f aca="false" ca="false" dt2D="false" dtr="false" t="normal">$K53*BH48</f>
        <v>0</v>
      </c>
      <c r="BI53" s="568" t="n">
        <f aca="false" ca="false" dt2D="false" dtr="false" t="normal">$K53*BI48</f>
        <v>0</v>
      </c>
      <c r="BJ53" s="568" t="n">
        <f aca="false" ca="false" dt2D="false" dtr="false" t="normal">$K53*BJ48</f>
        <v>0</v>
      </c>
      <c r="BK53" s="568" t="n">
        <f aca="false" ca="false" dt2D="false" dtr="false" t="normal">$K53*BK48</f>
        <v>0</v>
      </c>
      <c r="BL53" s="568" t="n">
        <f aca="false" ca="false" dt2D="false" dtr="false" t="normal">$K53*BL48</f>
        <v>0</v>
      </c>
      <c r="BM53" s="568" t="n">
        <f aca="false" ca="false" dt2D="false" dtr="false" t="normal">$K53*BM48</f>
        <v>0</v>
      </c>
      <c r="BN53" s="568" t="n">
        <f aca="false" ca="false" dt2D="false" dtr="false" t="normal">$K53*BN48</f>
        <v>0</v>
      </c>
      <c r="BO53" s="568" t="n">
        <f aca="false" ca="false" dt2D="false" dtr="false" t="normal">$K53*BO48</f>
        <v>0</v>
      </c>
      <c r="BP53" s="568" t="n">
        <f aca="false" ca="false" dt2D="false" dtr="false" t="normal">$K53*BP48</f>
        <v>0</v>
      </c>
      <c r="BQ53" s="568" t="n">
        <f aca="false" ca="false" dt2D="false" dtr="false" t="normal">$K53*BQ48</f>
        <v>0</v>
      </c>
      <c r="BR53" s="568" t="n">
        <f aca="false" ca="false" dt2D="false" dtr="false" t="normal">$K53*BR48</f>
        <v>0</v>
      </c>
      <c r="BS53" s="568" t="n">
        <f aca="false" ca="false" dt2D="false" dtr="false" t="normal">$K53*BS48</f>
        <v>0</v>
      </c>
      <c r="BT53" s="568" t="n">
        <f aca="false" ca="false" dt2D="false" dtr="false" t="normal">$K53*BT48</f>
        <v>0</v>
      </c>
    </row>
    <row hidden="true" ht="16.5" outlineLevel="1" r="54">
      <c r="C54" s="482" t="str">
        <f aca="false" ca="false" dt2D="false" dtr="false" t="normal">C53</f>
        <v>Бюджет СФ</v>
      </c>
      <c r="G54" s="481" t="str">
        <f aca="false" ca="false" dt2D="false" dtr="false" t="normal">G53</f>
        <v>Коммунальная инфраструктура</v>
      </c>
      <c r="H54" s="727" t="n"/>
      <c r="I54" s="685" t="n"/>
      <c r="J54" s="685" t="n"/>
      <c r="K54" s="568" t="n"/>
      <c r="L54" s="244" t="n"/>
      <c r="M54" s="568" t="n">
        <f aca="false" ca="false" dt2D="false" dtr="false" t="normal">$K54*M48</f>
        <v>0</v>
      </c>
      <c r="N54" s="568" t="n">
        <f aca="false" ca="false" dt2D="false" dtr="false" t="normal">$K54*N48</f>
        <v>0</v>
      </c>
      <c r="O54" s="568" t="n">
        <f aca="false" ca="false" dt2D="false" dtr="false" t="normal">$K54*O48</f>
        <v>0</v>
      </c>
      <c r="P54" s="568" t="n">
        <f aca="false" ca="false" dt2D="false" dtr="false" t="normal">$K54*P48</f>
        <v>0</v>
      </c>
      <c r="Q54" s="568" t="n">
        <f aca="false" ca="false" dt2D="false" dtr="false" t="normal">$K54*Q48</f>
        <v>0</v>
      </c>
      <c r="R54" s="568" t="n">
        <f aca="false" ca="false" dt2D="false" dtr="false" t="normal">$K54*R48</f>
        <v>0</v>
      </c>
      <c r="S54" s="568" t="n">
        <f aca="false" ca="false" dt2D="false" dtr="false" t="normal">$K54*S48</f>
        <v>0</v>
      </c>
      <c r="T54" s="568" t="n">
        <f aca="false" ca="false" dt2D="false" dtr="false" t="normal">$K54*T48</f>
        <v>0</v>
      </c>
      <c r="U54" s="568" t="n">
        <f aca="false" ca="false" dt2D="false" dtr="false" t="normal">$K54*U48</f>
        <v>0</v>
      </c>
      <c r="V54" s="568" t="n">
        <f aca="false" ca="false" dt2D="false" dtr="false" t="normal">$K54*V48</f>
        <v>0</v>
      </c>
      <c r="W54" s="568" t="n">
        <f aca="false" ca="false" dt2D="false" dtr="false" t="normal">$K54*W48</f>
        <v>0</v>
      </c>
      <c r="X54" s="568" t="n">
        <f aca="false" ca="false" dt2D="false" dtr="false" t="normal">$K54*X48</f>
        <v>0</v>
      </c>
      <c r="Y54" s="568" t="n">
        <f aca="false" ca="false" dt2D="false" dtr="false" t="normal">$K54*Y48</f>
        <v>0</v>
      </c>
      <c r="Z54" s="568" t="n">
        <f aca="false" ca="false" dt2D="false" dtr="false" t="normal">$K54*Z48</f>
        <v>0</v>
      </c>
      <c r="AA54" s="568" t="n">
        <f aca="false" ca="false" dt2D="false" dtr="false" t="normal">$K54*AA48</f>
        <v>0</v>
      </c>
      <c r="AB54" s="568" t="n">
        <f aca="false" ca="false" dt2D="false" dtr="false" t="normal">$K54*AB48</f>
        <v>0</v>
      </c>
      <c r="AC54" s="568" t="n">
        <f aca="false" ca="false" dt2D="false" dtr="false" t="normal">$K54*AC48</f>
        <v>0</v>
      </c>
      <c r="AD54" s="568" t="n">
        <f aca="false" ca="false" dt2D="false" dtr="false" t="normal">$K54*AD48</f>
        <v>0</v>
      </c>
      <c r="AE54" s="568" t="n">
        <f aca="false" ca="false" dt2D="false" dtr="false" t="normal">$K54*AE48</f>
        <v>0</v>
      </c>
      <c r="AF54" s="568" t="n">
        <f aca="false" ca="false" dt2D="false" dtr="false" t="normal">$K54*AF48</f>
        <v>0</v>
      </c>
      <c r="AG54" s="568" t="n">
        <f aca="false" ca="false" dt2D="false" dtr="false" t="normal">$K54*AG48</f>
        <v>0</v>
      </c>
      <c r="AH54" s="568" t="n">
        <f aca="false" ca="false" dt2D="false" dtr="false" t="normal">$K54*AH48</f>
        <v>0</v>
      </c>
      <c r="AI54" s="568" t="n">
        <f aca="false" ca="false" dt2D="false" dtr="false" t="normal">$K54*AI48</f>
        <v>0</v>
      </c>
      <c r="AJ54" s="568" t="n">
        <f aca="false" ca="false" dt2D="false" dtr="false" t="normal">$K54*AJ48</f>
        <v>0</v>
      </c>
      <c r="AK54" s="568" t="n">
        <f aca="false" ca="false" dt2D="false" dtr="false" t="normal">$K54*AK48</f>
        <v>0</v>
      </c>
      <c r="AL54" s="568" t="n">
        <f aca="false" ca="false" dt2D="false" dtr="false" t="normal">$K54*AL48</f>
        <v>0</v>
      </c>
      <c r="AM54" s="568" t="n">
        <f aca="false" ca="false" dt2D="false" dtr="false" t="normal">$K54*AM48</f>
        <v>0</v>
      </c>
      <c r="AN54" s="568" t="n">
        <f aca="false" ca="false" dt2D="false" dtr="false" t="normal">$K54*AN48</f>
        <v>0</v>
      </c>
      <c r="AO54" s="568" t="n">
        <f aca="false" ca="false" dt2D="false" dtr="false" t="normal">$K54*AO48</f>
        <v>0</v>
      </c>
      <c r="AP54" s="568" t="n">
        <f aca="false" ca="false" dt2D="false" dtr="false" t="normal">$K54*AP48</f>
        <v>0</v>
      </c>
      <c r="AQ54" s="568" t="n">
        <f aca="false" ca="false" dt2D="false" dtr="false" t="normal">$K54*AQ48</f>
        <v>0</v>
      </c>
      <c r="AR54" s="568" t="n">
        <f aca="false" ca="false" dt2D="false" dtr="false" t="normal">$K54*AR48</f>
        <v>0</v>
      </c>
      <c r="AS54" s="568" t="n">
        <f aca="false" ca="false" dt2D="false" dtr="false" t="normal">$K54*AS48</f>
        <v>0</v>
      </c>
      <c r="AT54" s="568" t="n">
        <f aca="false" ca="false" dt2D="false" dtr="false" t="normal">$K54*AT48</f>
        <v>0</v>
      </c>
      <c r="AU54" s="568" t="n">
        <f aca="false" ca="false" dt2D="false" dtr="false" t="normal">$K54*AU48</f>
        <v>0</v>
      </c>
      <c r="AV54" s="568" t="n">
        <f aca="false" ca="false" dt2D="false" dtr="false" t="normal">$K54*AV48</f>
        <v>0</v>
      </c>
      <c r="AW54" s="568" t="n">
        <f aca="false" ca="false" dt2D="false" dtr="false" t="normal">$K54*AW48</f>
        <v>0</v>
      </c>
      <c r="AX54" s="568" t="n">
        <f aca="false" ca="false" dt2D="false" dtr="false" t="normal">$K54*AX48</f>
        <v>0</v>
      </c>
      <c r="AY54" s="568" t="n">
        <f aca="false" ca="false" dt2D="false" dtr="false" t="normal">$K54*AY48</f>
        <v>0</v>
      </c>
      <c r="AZ54" s="568" t="n">
        <f aca="false" ca="false" dt2D="false" dtr="false" t="normal">$K54*AZ48</f>
        <v>0</v>
      </c>
      <c r="BA54" s="568" t="n">
        <f aca="false" ca="false" dt2D="false" dtr="false" t="normal">$K54*BA48</f>
        <v>0</v>
      </c>
      <c r="BB54" s="568" t="n">
        <f aca="false" ca="false" dt2D="false" dtr="false" t="normal">$K54*BB48</f>
        <v>0</v>
      </c>
      <c r="BC54" s="568" t="n">
        <f aca="false" ca="false" dt2D="false" dtr="false" t="normal">$K54*BC48</f>
        <v>0</v>
      </c>
      <c r="BD54" s="568" t="n">
        <f aca="false" ca="false" dt2D="false" dtr="false" t="normal">$K54*BD48</f>
        <v>0</v>
      </c>
      <c r="BE54" s="568" t="n">
        <f aca="false" ca="false" dt2D="false" dtr="false" t="normal">$K54*BE48</f>
        <v>0</v>
      </c>
      <c r="BF54" s="568" t="n">
        <f aca="false" ca="false" dt2D="false" dtr="false" t="normal">$K54*BF48</f>
        <v>0</v>
      </c>
      <c r="BG54" s="568" t="n">
        <f aca="false" ca="false" dt2D="false" dtr="false" t="normal">$K54*BG48</f>
        <v>0</v>
      </c>
      <c r="BH54" s="568" t="n">
        <f aca="false" ca="false" dt2D="false" dtr="false" t="normal">$K54*BH48</f>
        <v>0</v>
      </c>
      <c r="BI54" s="568" t="n">
        <f aca="false" ca="false" dt2D="false" dtr="false" t="normal">$K54*BI48</f>
        <v>0</v>
      </c>
      <c r="BJ54" s="568" t="n">
        <f aca="false" ca="false" dt2D="false" dtr="false" t="normal">$K54*BJ48</f>
        <v>0</v>
      </c>
      <c r="BK54" s="568" t="n">
        <f aca="false" ca="false" dt2D="false" dtr="false" t="normal">$K54*BK48</f>
        <v>0</v>
      </c>
      <c r="BL54" s="568" t="n">
        <f aca="false" ca="false" dt2D="false" dtr="false" t="normal">$K54*BL48</f>
        <v>0</v>
      </c>
      <c r="BM54" s="568" t="n">
        <f aca="false" ca="false" dt2D="false" dtr="false" t="normal">$K54*BM48</f>
        <v>0</v>
      </c>
      <c r="BN54" s="568" t="n">
        <f aca="false" ca="false" dt2D="false" dtr="false" t="normal">$K54*BN48</f>
        <v>0</v>
      </c>
      <c r="BO54" s="568" t="n">
        <f aca="false" ca="false" dt2D="false" dtr="false" t="normal">$K54*BO48</f>
        <v>0</v>
      </c>
      <c r="BP54" s="568" t="n">
        <f aca="false" ca="false" dt2D="false" dtr="false" t="normal">$K54*BP48</f>
        <v>0</v>
      </c>
      <c r="BQ54" s="568" t="n">
        <f aca="false" ca="false" dt2D="false" dtr="false" t="normal">$K54*BQ48</f>
        <v>0</v>
      </c>
      <c r="BR54" s="568" t="n">
        <f aca="false" ca="false" dt2D="false" dtr="false" t="normal">$K54*BR48</f>
        <v>0</v>
      </c>
      <c r="BS54" s="568" t="n">
        <f aca="false" ca="false" dt2D="false" dtr="false" t="normal">$K54*BS48</f>
        <v>0</v>
      </c>
      <c r="BT54" s="568" t="n">
        <f aca="false" ca="false" dt2D="false" dtr="false" t="normal">$K54*BT48</f>
        <v>0</v>
      </c>
    </row>
    <row hidden="true" ht="16.5" outlineLevel="1" r="55">
      <c r="C55" s="482" t="str">
        <f aca="false" ca="false" dt2D="false" dtr="false" t="normal">C54</f>
        <v>Бюджет СФ</v>
      </c>
      <c r="G55" s="481" t="str">
        <f aca="false" ca="false" dt2D="false" dtr="false" t="normal">G54</f>
        <v>Коммунальная инфраструктура</v>
      </c>
      <c r="H55" s="727" t="n"/>
      <c r="I55" s="669" t="n"/>
      <c r="J55" s="669" t="n"/>
      <c r="K55" s="671" t="n"/>
      <c r="L55" s="671" t="n"/>
      <c r="M55" s="671" t="n"/>
      <c r="N55" s="671" t="n"/>
      <c r="O55" s="671" t="n"/>
      <c r="P55" s="671" t="n"/>
      <c r="Q55" s="671" t="n"/>
      <c r="R55" s="671" t="n"/>
      <c r="S55" s="671" t="n"/>
      <c r="T55" s="671" t="n"/>
      <c r="U55" s="671" t="n"/>
      <c r="V55" s="671" t="n"/>
      <c r="W55" s="671" t="n"/>
      <c r="X55" s="671" t="n"/>
      <c r="Y55" s="671" t="n"/>
      <c r="Z55" s="671" t="n"/>
      <c r="AA55" s="671" t="n"/>
      <c r="AB55" s="671" t="n"/>
      <c r="AC55" s="671" t="n"/>
      <c r="AD55" s="671" t="n"/>
      <c r="AE55" s="671" t="n"/>
      <c r="AF55" s="671" t="n"/>
      <c r="AG55" s="671" t="n"/>
      <c r="AH55" s="671" t="n"/>
      <c r="AI55" s="671" t="n"/>
      <c r="AJ55" s="671" t="n"/>
      <c r="AK55" s="671" t="n"/>
      <c r="AL55" s="671" t="n"/>
      <c r="AM55" s="671" t="n"/>
      <c r="AN55" s="671" t="n"/>
      <c r="AO55" s="671" t="n"/>
      <c r="AP55" s="671" t="n"/>
      <c r="AQ55" s="244" t="n"/>
      <c r="AR55" s="244" t="n"/>
      <c r="AS55" s="244" t="n"/>
      <c r="AT55" s="244" t="n"/>
      <c r="AU55" s="244" t="n"/>
      <c r="AV55" s="244" t="n"/>
      <c r="AW55" s="244" t="n"/>
      <c r="AX55" s="244" t="n"/>
      <c r="AY55" s="244" t="n"/>
      <c r="AZ55" s="244" t="n"/>
      <c r="BA55" s="244" t="n"/>
      <c r="BB55" s="244" t="n"/>
      <c r="BC55" s="244" t="n"/>
      <c r="BD55" s="244" t="n"/>
      <c r="BE55" s="244" t="n"/>
      <c r="BF55" s="244" t="n"/>
      <c r="BG55" s="244" t="n"/>
      <c r="BH55" s="244" t="n"/>
      <c r="BI55" s="244" t="n"/>
      <c r="BJ55" s="244" t="n"/>
      <c r="BK55" s="244" t="n"/>
      <c r="BL55" s="244" t="n"/>
      <c r="BM55" s="244" t="n"/>
      <c r="BN55" s="244" t="n"/>
      <c r="BO55" s="244" t="n"/>
      <c r="BP55" s="244" t="n"/>
      <c r="BQ55" s="244" t="n"/>
      <c r="BR55" s="244" t="n"/>
      <c r="BS55" s="244" t="n"/>
      <c r="BT55" s="244" t="n"/>
    </row>
    <row hidden="true" ht="16.5" outlineLevel="1" r="56">
      <c r="C56" s="482" t="str">
        <f aca="false" ca="false" dt2D="false" dtr="false" t="normal">C55</f>
        <v>Бюджет СФ</v>
      </c>
      <c r="G56" s="481" t="str">
        <f aca="false" ca="false" dt2D="false" dtr="false" t="normal">G55</f>
        <v>Коммунальная инфраструктура</v>
      </c>
      <c r="H56" s="727" t="n"/>
      <c r="I56" s="130" t="s">
        <v>886</v>
      </c>
      <c r="J56" s="580" t="n"/>
      <c r="K56" s="244" t="n"/>
      <c r="L56" s="244" t="n"/>
      <c r="M56" s="244" t="n"/>
      <c r="N56" s="244" t="n"/>
      <c r="O56" s="244" t="n"/>
      <c r="P56" s="244" t="n"/>
      <c r="Q56" s="244" t="n"/>
      <c r="R56" s="244" t="n"/>
      <c r="S56" s="244" t="n"/>
      <c r="T56" s="244" t="n"/>
      <c r="U56" s="244" t="n"/>
      <c r="V56" s="244" t="n"/>
      <c r="W56" s="244" t="n"/>
      <c r="X56" s="244" t="n"/>
      <c r="Y56" s="244" t="n"/>
      <c r="Z56" s="244" t="n"/>
      <c r="AA56" s="244" t="n"/>
      <c r="AB56" s="244" t="n"/>
      <c r="AC56" s="244" t="n"/>
      <c r="AD56" s="244" t="n"/>
      <c r="AE56" s="244" t="n"/>
      <c r="AF56" s="244" t="n"/>
      <c r="AG56" s="244" t="n"/>
      <c r="AH56" s="244" t="n"/>
      <c r="AI56" s="244" t="n"/>
      <c r="AJ56" s="244" t="n"/>
      <c r="AK56" s="244" t="n"/>
      <c r="AL56" s="244" t="n"/>
      <c r="AM56" s="244" t="n"/>
      <c r="AN56" s="244" t="n"/>
      <c r="AO56" s="244" t="n"/>
      <c r="AP56" s="244" t="n"/>
      <c r="AQ56" s="244" t="n"/>
      <c r="AR56" s="244" t="n"/>
      <c r="AS56" s="244" t="n"/>
      <c r="AT56" s="244" t="n"/>
      <c r="AU56" s="244" t="n"/>
      <c r="AV56" s="244" t="n"/>
      <c r="AW56" s="244" t="n"/>
      <c r="AX56" s="244" t="n"/>
      <c r="AY56" s="244" t="n"/>
      <c r="AZ56" s="244" t="n"/>
      <c r="BA56" s="244" t="n"/>
      <c r="BB56" s="244" t="n"/>
      <c r="BC56" s="244" t="n"/>
      <c r="BD56" s="244" t="n"/>
      <c r="BE56" s="244" t="n"/>
      <c r="BF56" s="244" t="n"/>
      <c r="BG56" s="244" t="n"/>
      <c r="BH56" s="244" t="n"/>
      <c r="BI56" s="244" t="n"/>
      <c r="BJ56" s="244" t="n"/>
      <c r="BK56" s="244" t="n"/>
      <c r="BL56" s="244" t="n"/>
      <c r="BM56" s="244" t="n"/>
      <c r="BN56" s="244" t="n"/>
      <c r="BO56" s="244" t="n"/>
      <c r="BP56" s="244" t="n"/>
      <c r="BQ56" s="244" t="n"/>
      <c r="BR56" s="244" t="n"/>
      <c r="BS56" s="244" t="n"/>
      <c r="BT56" s="244" t="n"/>
    </row>
    <row hidden="true" ht="16.5" outlineLevel="1" r="57">
      <c r="C57" s="482" t="str">
        <f aca="false" ca="false" dt2D="false" dtr="false" t="normal">C56</f>
        <v>Бюджет СФ</v>
      </c>
      <c r="G57" s="481" t="str">
        <f aca="false" ca="false" dt2D="false" dtr="false" t="normal">G56</f>
        <v>Коммунальная инфраструктура</v>
      </c>
      <c r="H57" s="727" t="n"/>
      <c r="I57" s="672" t="str">
        <f aca="false" ca="false" dt2D="false" dtr="false" t="normal">I51</f>
        <v>Количество объектов</v>
      </c>
      <c r="J57" s="672" t="n"/>
      <c r="K57" s="244" t="n"/>
      <c r="L57" s="568" t="n"/>
      <c r="M57" s="244" t="n">
        <f aca="false" ca="false" dt2D="false" dtr="false" t="normal">$L57*'Макро'!E$56</f>
        <v>0</v>
      </c>
      <c r="N57" s="244" t="n">
        <f aca="false" ca="true" dt2D="false" dtr="false" t="normal">$L57*'Макро'!F$56</f>
        <v>0</v>
      </c>
      <c r="O57" s="244" t="n">
        <f aca="false" ca="true" dt2D="false" dtr="false" t="normal">$L57*'Макро'!G$56</f>
        <v>0</v>
      </c>
      <c r="P57" s="244" t="n">
        <f aca="false" ca="true" dt2D="false" dtr="false" t="normal">$L57*'Макро'!H$56</f>
        <v>0</v>
      </c>
      <c r="Q57" s="244" t="n">
        <f aca="false" ca="true" dt2D="false" dtr="false" t="normal">$L57*'Макро'!I$56</f>
        <v>0</v>
      </c>
      <c r="R57" s="244" t="n">
        <f aca="false" ca="true" dt2D="false" dtr="false" t="normal">$L57*'Макро'!J$56</f>
        <v>0</v>
      </c>
      <c r="S57" s="244" t="n">
        <f aca="false" ca="true" dt2D="false" dtr="false" t="normal">$L57*'Макро'!K$56</f>
        <v>0</v>
      </c>
      <c r="T57" s="244" t="n">
        <f aca="false" ca="true" dt2D="false" dtr="false" t="normal">$L57*'Макро'!L$56</f>
        <v>0</v>
      </c>
      <c r="U57" s="244" t="n">
        <f aca="false" ca="true" dt2D="false" dtr="false" t="normal">$L57*'Макро'!M$56</f>
        <v>0</v>
      </c>
      <c r="V57" s="244" t="n">
        <f aca="false" ca="true" dt2D="false" dtr="false" t="normal">$L57*'Макро'!N$56</f>
        <v>0</v>
      </c>
      <c r="W57" s="244" t="n">
        <f aca="false" ca="true" dt2D="false" dtr="false" t="normal">$L57*'Макро'!O$56</f>
        <v>0</v>
      </c>
      <c r="X57" s="244" t="n">
        <f aca="false" ca="true" dt2D="false" dtr="false" t="normal">$L57*'Макро'!P$56</f>
        <v>0</v>
      </c>
      <c r="Y57" s="244" t="n">
        <f aca="false" ca="true" dt2D="false" dtr="false" t="normal">$L57*'Макро'!Q$56</f>
        <v>0</v>
      </c>
      <c r="Z57" s="244" t="n">
        <f aca="false" ca="true" dt2D="false" dtr="false" t="normal">$L57*'Макро'!R$56</f>
        <v>0</v>
      </c>
      <c r="AA57" s="244" t="n">
        <f aca="false" ca="true" dt2D="false" dtr="false" t="normal">$L57*'Макро'!S$56</f>
        <v>0</v>
      </c>
      <c r="AB57" s="244" t="n">
        <f aca="false" ca="true" dt2D="false" dtr="false" t="normal">$L57*'Макро'!T$56</f>
        <v>0</v>
      </c>
      <c r="AC57" s="244" t="n">
        <f aca="false" ca="true" dt2D="false" dtr="false" t="normal">$L57*'Макро'!U$56</f>
        <v>0</v>
      </c>
      <c r="AD57" s="244" t="n">
        <f aca="false" ca="true" dt2D="false" dtr="false" t="normal">$L57*'Макро'!V$56</f>
        <v>0</v>
      </c>
      <c r="AE57" s="244" t="n">
        <f aca="false" ca="true" dt2D="false" dtr="false" t="normal">$L57*'Макро'!W$56</f>
        <v>0</v>
      </c>
      <c r="AF57" s="244" t="n">
        <f aca="false" ca="true" dt2D="false" dtr="false" t="normal">$L57*'Макро'!X$56</f>
        <v>0</v>
      </c>
      <c r="AG57" s="244" t="n">
        <f aca="false" ca="true" dt2D="false" dtr="false" t="normal">$L57*'Макро'!Y$56</f>
        <v>0</v>
      </c>
      <c r="AH57" s="244" t="n">
        <f aca="false" ca="true" dt2D="false" dtr="false" t="normal">$L57*'Макро'!Z$56</f>
        <v>0</v>
      </c>
      <c r="AI57" s="244" t="n">
        <f aca="false" ca="true" dt2D="false" dtr="false" t="normal">$L57*'Макро'!AA$56</f>
        <v>0</v>
      </c>
      <c r="AJ57" s="244" t="n">
        <f aca="false" ca="true" dt2D="false" dtr="false" t="normal">$L57*'Макро'!AB$56</f>
        <v>0</v>
      </c>
      <c r="AK57" s="244" t="n">
        <f aca="false" ca="true" dt2D="false" dtr="false" t="normal">$L57*'Макро'!AC$56</f>
        <v>0</v>
      </c>
      <c r="AL57" s="244" t="n">
        <f aca="false" ca="true" dt2D="false" dtr="false" t="normal">$L57*'Макро'!AD$56</f>
        <v>0</v>
      </c>
      <c r="AM57" s="244" t="n">
        <f aca="false" ca="true" dt2D="false" dtr="false" t="normal">$L57*'Макро'!AE$56</f>
        <v>0</v>
      </c>
      <c r="AN57" s="244" t="n">
        <f aca="false" ca="true" dt2D="false" dtr="false" t="normal">$L57*'Макро'!AF$56</f>
        <v>0</v>
      </c>
      <c r="AO57" s="244" t="n">
        <f aca="false" ca="true" dt2D="false" dtr="false" t="normal">$L57*'Макро'!AG$56</f>
        <v>0</v>
      </c>
      <c r="AP57" s="244" t="n">
        <f aca="false" ca="true" dt2D="false" dtr="false" t="normal">$L57*'Макро'!AH$56</f>
        <v>0</v>
      </c>
      <c r="AQ57" s="244" t="n">
        <f aca="false" ca="true" dt2D="false" dtr="false" t="normal">$L57*'Макро'!AI$56</f>
        <v>0</v>
      </c>
      <c r="AR57" s="244" t="n">
        <f aca="false" ca="true" dt2D="false" dtr="false" t="normal">$L57*'Макро'!AJ$56</f>
        <v>0</v>
      </c>
      <c r="AS57" s="244" t="n">
        <f aca="false" ca="true" dt2D="false" dtr="false" t="normal">$L57*'Макро'!AK$56</f>
        <v>0</v>
      </c>
      <c r="AT57" s="244" t="n">
        <f aca="false" ca="true" dt2D="false" dtr="false" t="normal">$L57*'Макро'!AL$56</f>
        <v>0</v>
      </c>
      <c r="AU57" s="244" t="n">
        <f aca="false" ca="true" dt2D="false" dtr="false" t="normal">$L57*'Макро'!AM$56</f>
        <v>0</v>
      </c>
      <c r="AV57" s="244" t="n">
        <f aca="false" ca="true" dt2D="false" dtr="false" t="normal">$L57*'Макро'!AN$56</f>
        <v>0</v>
      </c>
      <c r="AW57" s="244" t="n">
        <f aca="false" ca="true" dt2D="false" dtr="false" t="normal">$L57*'Макро'!AO$56</f>
        <v>0</v>
      </c>
      <c r="AX57" s="244" t="n">
        <f aca="false" ca="true" dt2D="false" dtr="false" t="normal">$L57*'Макро'!AP$56</f>
        <v>0</v>
      </c>
      <c r="AY57" s="244" t="n">
        <f aca="false" ca="true" dt2D="false" dtr="false" t="normal">$L57*'Макро'!AQ$56</f>
        <v>0</v>
      </c>
      <c r="AZ57" s="244" t="n">
        <f aca="false" ca="true" dt2D="false" dtr="false" t="normal">$L57*'Макро'!AR$56</f>
        <v>0</v>
      </c>
      <c r="BA57" s="244" t="n">
        <f aca="false" ca="true" dt2D="false" dtr="false" t="normal">$L57*'Макро'!AS$56</f>
        <v>0</v>
      </c>
      <c r="BB57" s="244" t="n">
        <f aca="false" ca="true" dt2D="false" dtr="false" t="normal">$L57*'Макро'!AT$56</f>
        <v>0</v>
      </c>
      <c r="BC57" s="244" t="n">
        <f aca="false" ca="true" dt2D="false" dtr="false" t="normal">$L57*'Макро'!AU$56</f>
        <v>0</v>
      </c>
      <c r="BD57" s="244" t="n">
        <f aca="false" ca="true" dt2D="false" dtr="false" t="normal">$L57*'Макро'!AV$56</f>
        <v>0</v>
      </c>
      <c r="BE57" s="244" t="n">
        <f aca="false" ca="true" dt2D="false" dtr="false" t="normal">$L57*'Макро'!AW$56</f>
        <v>0</v>
      </c>
      <c r="BF57" s="244" t="n">
        <f aca="false" ca="true" dt2D="false" dtr="false" t="normal">$L57*'Макро'!AX$56</f>
        <v>0</v>
      </c>
      <c r="BG57" s="244" t="n">
        <f aca="false" ca="true" dt2D="false" dtr="false" t="normal">$L57*'Макро'!AY$56</f>
        <v>0</v>
      </c>
      <c r="BH57" s="244" t="n">
        <f aca="false" ca="true" dt2D="false" dtr="false" t="normal">$L57*'Макро'!AZ$56</f>
        <v>0</v>
      </c>
      <c r="BI57" s="244" t="n">
        <f aca="false" ca="true" dt2D="false" dtr="false" t="normal">$L57*'Макро'!BA$56</f>
        <v>0</v>
      </c>
      <c r="BJ57" s="244" t="n">
        <f aca="false" ca="true" dt2D="false" dtr="false" t="normal">$L57*'Макро'!BB$56</f>
        <v>0</v>
      </c>
      <c r="BK57" s="244" t="n">
        <f aca="false" ca="true" dt2D="false" dtr="false" t="normal">$L57*'Макро'!BC$56</f>
        <v>0</v>
      </c>
      <c r="BL57" s="244" t="n">
        <f aca="false" ca="true" dt2D="false" dtr="false" t="normal">$L57*'Макро'!BD$56</f>
        <v>0</v>
      </c>
      <c r="BM57" s="244" t="n">
        <f aca="false" ca="true" dt2D="false" dtr="false" t="normal">$L57*'Макро'!BE$56</f>
        <v>0</v>
      </c>
      <c r="BN57" s="244" t="n">
        <f aca="false" ca="true" dt2D="false" dtr="false" t="normal">$L57*'Макро'!BF$56</f>
        <v>0</v>
      </c>
      <c r="BO57" s="244" t="n">
        <f aca="false" ca="true" dt2D="false" dtr="false" t="normal">$L57*'Макро'!BG$56</f>
        <v>0</v>
      </c>
      <c r="BP57" s="244" t="n">
        <f aca="false" ca="true" dt2D="false" dtr="false" t="normal">$L57*'Макро'!BH$56</f>
        <v>0</v>
      </c>
      <c r="BQ57" s="244" t="n">
        <f aca="false" ca="true" dt2D="false" dtr="false" t="normal">$L57*'Макро'!BI$56</f>
        <v>0</v>
      </c>
      <c r="BR57" s="244" t="n">
        <f aca="false" ca="true" dt2D="false" dtr="false" t="normal">$L57*'Макро'!BJ$56</f>
        <v>0</v>
      </c>
      <c r="BS57" s="244" t="n">
        <f aca="false" ca="true" dt2D="false" dtr="false" t="normal">$L57*'Макро'!BK$56</f>
        <v>0</v>
      </c>
      <c r="BT57" s="244" t="n">
        <f aca="false" ca="true" dt2D="false" dtr="false" t="normal">$L57*'Макро'!BL$56</f>
        <v>0</v>
      </c>
    </row>
    <row hidden="true" ht="16.5" outlineLevel="1" r="58">
      <c r="C58" s="482" t="str">
        <f aca="false" ca="false" dt2D="false" dtr="false" t="normal">C57</f>
        <v>Бюджет СФ</v>
      </c>
      <c r="G58" s="481" t="str">
        <f aca="false" ca="false" dt2D="false" dtr="false" t="normal">G57</f>
        <v>Коммунальная инфраструктура</v>
      </c>
      <c r="H58" s="727" t="n"/>
      <c r="I58" s="672" t="str">
        <f aca="false" ca="false" dt2D="false" dtr="false" t="normal">I52</f>
        <v>Количество единиц</v>
      </c>
      <c r="J58" s="672" t="n"/>
      <c r="K58" s="244" t="n"/>
      <c r="L58" s="568" t="n"/>
      <c r="M58" s="244" t="n">
        <f aca="false" ca="false" dt2D="false" dtr="false" t="normal">$L58*'Макро'!E$56</f>
        <v>0</v>
      </c>
      <c r="N58" s="244" t="n">
        <f aca="false" ca="true" dt2D="false" dtr="false" t="normal">$L58*'Макро'!F$56</f>
        <v>0</v>
      </c>
      <c r="O58" s="244" t="n">
        <f aca="false" ca="true" dt2D="false" dtr="false" t="normal">$L58*'Макро'!G$56</f>
        <v>0</v>
      </c>
      <c r="P58" s="244" t="n">
        <f aca="false" ca="true" dt2D="false" dtr="false" t="normal">$L58*'Макро'!H$56</f>
        <v>0</v>
      </c>
      <c r="Q58" s="244" t="n">
        <f aca="false" ca="true" dt2D="false" dtr="false" t="normal">$L58*'Макро'!I$56</f>
        <v>0</v>
      </c>
      <c r="R58" s="244" t="n">
        <f aca="false" ca="true" dt2D="false" dtr="false" t="normal">$L58*'Макро'!J$56</f>
        <v>0</v>
      </c>
      <c r="S58" s="244" t="n">
        <f aca="false" ca="true" dt2D="false" dtr="false" t="normal">$L58*'Макро'!K$56</f>
        <v>0</v>
      </c>
      <c r="T58" s="244" t="n">
        <f aca="false" ca="true" dt2D="false" dtr="false" t="normal">$L58*'Макро'!L$56</f>
        <v>0</v>
      </c>
      <c r="U58" s="244" t="n">
        <f aca="false" ca="true" dt2D="false" dtr="false" t="normal">$L58*'Макро'!M$56</f>
        <v>0</v>
      </c>
      <c r="V58" s="244" t="n">
        <f aca="false" ca="true" dt2D="false" dtr="false" t="normal">$L58*'Макро'!N$56</f>
        <v>0</v>
      </c>
      <c r="W58" s="244" t="n">
        <f aca="false" ca="true" dt2D="false" dtr="false" t="normal">$L58*'Макро'!O$56</f>
        <v>0</v>
      </c>
      <c r="X58" s="244" t="n">
        <f aca="false" ca="true" dt2D="false" dtr="false" t="normal">$L58*'Макро'!P$56</f>
        <v>0</v>
      </c>
      <c r="Y58" s="244" t="n">
        <f aca="false" ca="true" dt2D="false" dtr="false" t="normal">$L58*'Макро'!Q$56</f>
        <v>0</v>
      </c>
      <c r="Z58" s="244" t="n">
        <f aca="false" ca="true" dt2D="false" dtr="false" t="normal">$L58*'Макро'!R$56</f>
        <v>0</v>
      </c>
      <c r="AA58" s="244" t="n">
        <f aca="false" ca="true" dt2D="false" dtr="false" t="normal">$L58*'Макро'!S$56</f>
        <v>0</v>
      </c>
      <c r="AB58" s="244" t="n">
        <f aca="false" ca="true" dt2D="false" dtr="false" t="normal">$L58*'Макро'!T$56</f>
        <v>0</v>
      </c>
      <c r="AC58" s="244" t="n">
        <f aca="false" ca="true" dt2D="false" dtr="false" t="normal">$L58*'Макро'!U$56</f>
        <v>0</v>
      </c>
      <c r="AD58" s="244" t="n">
        <f aca="false" ca="true" dt2D="false" dtr="false" t="normal">$L58*'Макро'!V$56</f>
        <v>0</v>
      </c>
      <c r="AE58" s="244" t="n">
        <f aca="false" ca="true" dt2D="false" dtr="false" t="normal">$L58*'Макро'!W$56</f>
        <v>0</v>
      </c>
      <c r="AF58" s="244" t="n">
        <f aca="false" ca="true" dt2D="false" dtr="false" t="normal">$L58*'Макро'!X$56</f>
        <v>0</v>
      </c>
      <c r="AG58" s="244" t="n">
        <f aca="false" ca="true" dt2D="false" dtr="false" t="normal">$L58*'Макро'!Y$56</f>
        <v>0</v>
      </c>
      <c r="AH58" s="244" t="n">
        <f aca="false" ca="true" dt2D="false" dtr="false" t="normal">$L58*'Макро'!Z$56</f>
        <v>0</v>
      </c>
      <c r="AI58" s="244" t="n">
        <f aca="false" ca="true" dt2D="false" dtr="false" t="normal">$L58*'Макро'!AA$56</f>
        <v>0</v>
      </c>
      <c r="AJ58" s="244" t="n">
        <f aca="false" ca="true" dt2D="false" dtr="false" t="normal">$L58*'Макро'!AB$56</f>
        <v>0</v>
      </c>
      <c r="AK58" s="244" t="n">
        <f aca="false" ca="true" dt2D="false" dtr="false" t="normal">$L58*'Макро'!AC$56</f>
        <v>0</v>
      </c>
      <c r="AL58" s="244" t="n">
        <f aca="false" ca="true" dt2D="false" dtr="false" t="normal">$L58*'Макро'!AD$56</f>
        <v>0</v>
      </c>
      <c r="AM58" s="244" t="n">
        <f aca="false" ca="true" dt2D="false" dtr="false" t="normal">$L58*'Макро'!AE$56</f>
        <v>0</v>
      </c>
      <c r="AN58" s="244" t="n">
        <f aca="false" ca="true" dt2D="false" dtr="false" t="normal">$L58*'Макро'!AF$56</f>
        <v>0</v>
      </c>
      <c r="AO58" s="244" t="n">
        <f aca="false" ca="true" dt2D="false" dtr="false" t="normal">$L58*'Макро'!AG$56</f>
        <v>0</v>
      </c>
      <c r="AP58" s="244" t="n">
        <f aca="false" ca="true" dt2D="false" dtr="false" t="normal">$L58*'Макро'!AH$56</f>
        <v>0</v>
      </c>
      <c r="AQ58" s="244" t="n">
        <f aca="false" ca="true" dt2D="false" dtr="false" t="normal">$L58*'Макро'!AI$56</f>
        <v>0</v>
      </c>
      <c r="AR58" s="244" t="n">
        <f aca="false" ca="true" dt2D="false" dtr="false" t="normal">$L58*'Макро'!AJ$56</f>
        <v>0</v>
      </c>
      <c r="AS58" s="244" t="n">
        <f aca="false" ca="true" dt2D="false" dtr="false" t="normal">$L58*'Макро'!AK$56</f>
        <v>0</v>
      </c>
      <c r="AT58" s="244" t="n">
        <f aca="false" ca="true" dt2D="false" dtr="false" t="normal">$L58*'Макро'!AL$56</f>
        <v>0</v>
      </c>
      <c r="AU58" s="244" t="n">
        <f aca="false" ca="true" dt2D="false" dtr="false" t="normal">$L58*'Макро'!AM$56</f>
        <v>0</v>
      </c>
      <c r="AV58" s="244" t="n">
        <f aca="false" ca="true" dt2D="false" dtr="false" t="normal">$L58*'Макро'!AN$56</f>
        <v>0</v>
      </c>
      <c r="AW58" s="244" t="n">
        <f aca="false" ca="true" dt2D="false" dtr="false" t="normal">$L58*'Макро'!AO$56</f>
        <v>0</v>
      </c>
      <c r="AX58" s="244" t="n">
        <f aca="false" ca="true" dt2D="false" dtr="false" t="normal">$L58*'Макро'!AP$56</f>
        <v>0</v>
      </c>
      <c r="AY58" s="244" t="n">
        <f aca="false" ca="true" dt2D="false" dtr="false" t="normal">$L58*'Макро'!AQ$56</f>
        <v>0</v>
      </c>
      <c r="AZ58" s="244" t="n">
        <f aca="false" ca="true" dt2D="false" dtr="false" t="normal">$L58*'Макро'!AR$56</f>
        <v>0</v>
      </c>
      <c r="BA58" s="244" t="n">
        <f aca="false" ca="true" dt2D="false" dtr="false" t="normal">$L58*'Макро'!AS$56</f>
        <v>0</v>
      </c>
      <c r="BB58" s="244" t="n">
        <f aca="false" ca="true" dt2D="false" dtr="false" t="normal">$L58*'Макро'!AT$56</f>
        <v>0</v>
      </c>
      <c r="BC58" s="244" t="n">
        <f aca="false" ca="true" dt2D="false" dtr="false" t="normal">$L58*'Макро'!AU$56</f>
        <v>0</v>
      </c>
      <c r="BD58" s="244" t="n">
        <f aca="false" ca="true" dt2D="false" dtr="false" t="normal">$L58*'Макро'!AV$56</f>
        <v>0</v>
      </c>
      <c r="BE58" s="244" t="n">
        <f aca="false" ca="true" dt2D="false" dtr="false" t="normal">$L58*'Макро'!AW$56</f>
        <v>0</v>
      </c>
      <c r="BF58" s="244" t="n">
        <f aca="false" ca="true" dt2D="false" dtr="false" t="normal">$L58*'Макро'!AX$56</f>
        <v>0</v>
      </c>
      <c r="BG58" s="244" t="n">
        <f aca="false" ca="true" dt2D="false" dtr="false" t="normal">$L58*'Макро'!AY$56</f>
        <v>0</v>
      </c>
      <c r="BH58" s="244" t="n">
        <f aca="false" ca="true" dt2D="false" dtr="false" t="normal">$L58*'Макро'!AZ$56</f>
        <v>0</v>
      </c>
      <c r="BI58" s="244" t="n">
        <f aca="false" ca="true" dt2D="false" dtr="false" t="normal">$L58*'Макро'!BA$56</f>
        <v>0</v>
      </c>
      <c r="BJ58" s="244" t="n">
        <f aca="false" ca="true" dt2D="false" dtr="false" t="normal">$L58*'Макро'!BB$56</f>
        <v>0</v>
      </c>
      <c r="BK58" s="244" t="n">
        <f aca="false" ca="true" dt2D="false" dtr="false" t="normal">$L58*'Макро'!BC$56</f>
        <v>0</v>
      </c>
      <c r="BL58" s="244" t="n">
        <f aca="false" ca="true" dt2D="false" dtr="false" t="normal">$L58*'Макро'!BD$56</f>
        <v>0</v>
      </c>
      <c r="BM58" s="244" t="n">
        <f aca="false" ca="true" dt2D="false" dtr="false" t="normal">$L58*'Макро'!BE$56</f>
        <v>0</v>
      </c>
      <c r="BN58" s="244" t="n">
        <f aca="false" ca="true" dt2D="false" dtr="false" t="normal">$L58*'Макро'!BF$56</f>
        <v>0</v>
      </c>
      <c r="BO58" s="244" t="n">
        <f aca="false" ca="true" dt2D="false" dtr="false" t="normal">$L58*'Макро'!BG$56</f>
        <v>0</v>
      </c>
      <c r="BP58" s="244" t="n">
        <f aca="false" ca="true" dt2D="false" dtr="false" t="normal">$L58*'Макро'!BH$56</f>
        <v>0</v>
      </c>
      <c r="BQ58" s="244" t="n">
        <f aca="false" ca="true" dt2D="false" dtr="false" t="normal">$L58*'Макро'!BI$56</f>
        <v>0</v>
      </c>
      <c r="BR58" s="244" t="n">
        <f aca="false" ca="true" dt2D="false" dtr="false" t="normal">$L58*'Макро'!BJ$56</f>
        <v>0</v>
      </c>
      <c r="BS58" s="244" t="n">
        <f aca="false" ca="true" dt2D="false" dtr="false" t="normal">$L58*'Макро'!BK$56</f>
        <v>0</v>
      </c>
      <c r="BT58" s="244" t="n">
        <f aca="false" ca="true" dt2D="false" dtr="false" t="normal">$L58*'Макро'!BL$56</f>
        <v>0</v>
      </c>
    </row>
    <row hidden="true" ht="16.5" outlineLevel="1" r="59">
      <c r="C59" s="482" t="str">
        <f aca="false" ca="false" dt2D="false" dtr="false" t="normal">C58</f>
        <v>Бюджет СФ</v>
      </c>
      <c r="G59" s="481" t="str">
        <f aca="false" ca="false" dt2D="false" dtr="false" t="normal">G58</f>
        <v>Коммунальная инфраструктура</v>
      </c>
      <c r="H59" s="727" t="n"/>
      <c r="I59" s="672" t="str">
        <f aca="false" ca="false" dt2D="false" dtr="false" t="normal">I53</f>
        <v>Расстояние</v>
      </c>
      <c r="J59" s="672" t="n"/>
      <c r="K59" s="244" t="n"/>
      <c r="L59" s="568" t="n"/>
      <c r="M59" s="244" t="n">
        <f aca="false" ca="false" dt2D="false" dtr="false" t="normal">$L59*'Макро'!E$56</f>
        <v>0</v>
      </c>
      <c r="N59" s="244" t="n">
        <f aca="false" ca="true" dt2D="false" dtr="false" t="normal">$L59*'Макро'!F$56</f>
        <v>0</v>
      </c>
      <c r="O59" s="244" t="n">
        <f aca="false" ca="true" dt2D="false" dtr="false" t="normal">$L59*'Макро'!G$56</f>
        <v>0</v>
      </c>
      <c r="P59" s="244" t="n">
        <f aca="false" ca="true" dt2D="false" dtr="false" t="normal">$L59*'Макро'!H$56</f>
        <v>0</v>
      </c>
      <c r="Q59" s="244" t="n">
        <f aca="false" ca="true" dt2D="false" dtr="false" t="normal">$L59*'Макро'!I$56</f>
        <v>0</v>
      </c>
      <c r="R59" s="244" t="n">
        <f aca="false" ca="true" dt2D="false" dtr="false" t="normal">$L59*'Макро'!J$56</f>
        <v>0</v>
      </c>
      <c r="S59" s="244" t="n">
        <f aca="false" ca="true" dt2D="false" dtr="false" t="normal">$L59*'Макро'!K$56</f>
        <v>0</v>
      </c>
      <c r="T59" s="244" t="n">
        <f aca="false" ca="true" dt2D="false" dtr="false" t="normal">$L59*'Макро'!L$56</f>
        <v>0</v>
      </c>
      <c r="U59" s="244" t="n">
        <f aca="false" ca="true" dt2D="false" dtr="false" t="normal">$L59*'Макро'!M$56</f>
        <v>0</v>
      </c>
      <c r="V59" s="244" t="n">
        <f aca="false" ca="true" dt2D="false" dtr="false" t="normal">$L59*'Макро'!N$56</f>
        <v>0</v>
      </c>
      <c r="W59" s="244" t="n">
        <f aca="false" ca="true" dt2D="false" dtr="false" t="normal">$L59*'Макро'!O$56</f>
        <v>0</v>
      </c>
      <c r="X59" s="244" t="n">
        <f aca="false" ca="true" dt2D="false" dtr="false" t="normal">$L59*'Макро'!P$56</f>
        <v>0</v>
      </c>
      <c r="Y59" s="244" t="n">
        <f aca="false" ca="true" dt2D="false" dtr="false" t="normal">$L59*'Макро'!Q$56</f>
        <v>0</v>
      </c>
      <c r="Z59" s="244" t="n">
        <f aca="false" ca="true" dt2D="false" dtr="false" t="normal">$L59*'Макро'!R$56</f>
        <v>0</v>
      </c>
      <c r="AA59" s="244" t="n">
        <f aca="false" ca="true" dt2D="false" dtr="false" t="normal">$L59*'Макро'!S$56</f>
        <v>0</v>
      </c>
      <c r="AB59" s="244" t="n">
        <f aca="false" ca="true" dt2D="false" dtr="false" t="normal">$L59*'Макро'!T$56</f>
        <v>0</v>
      </c>
      <c r="AC59" s="244" t="n">
        <f aca="false" ca="true" dt2D="false" dtr="false" t="normal">$L59*'Макро'!U$56</f>
        <v>0</v>
      </c>
      <c r="AD59" s="244" t="n">
        <f aca="false" ca="true" dt2D="false" dtr="false" t="normal">$L59*'Макро'!V$56</f>
        <v>0</v>
      </c>
      <c r="AE59" s="244" t="n">
        <f aca="false" ca="true" dt2D="false" dtr="false" t="normal">$L59*'Макро'!W$56</f>
        <v>0</v>
      </c>
      <c r="AF59" s="244" t="n">
        <f aca="false" ca="true" dt2D="false" dtr="false" t="normal">$L59*'Макро'!X$56</f>
        <v>0</v>
      </c>
      <c r="AG59" s="244" t="n">
        <f aca="false" ca="true" dt2D="false" dtr="false" t="normal">$L59*'Макро'!Y$56</f>
        <v>0</v>
      </c>
      <c r="AH59" s="244" t="n">
        <f aca="false" ca="true" dt2D="false" dtr="false" t="normal">$L59*'Макро'!Z$56</f>
        <v>0</v>
      </c>
      <c r="AI59" s="244" t="n">
        <f aca="false" ca="true" dt2D="false" dtr="false" t="normal">$L59*'Макро'!AA$56</f>
        <v>0</v>
      </c>
      <c r="AJ59" s="244" t="n">
        <f aca="false" ca="true" dt2D="false" dtr="false" t="normal">$L59*'Макро'!AB$56</f>
        <v>0</v>
      </c>
      <c r="AK59" s="244" t="n">
        <f aca="false" ca="true" dt2D="false" dtr="false" t="normal">$L59*'Макро'!AC$56</f>
        <v>0</v>
      </c>
      <c r="AL59" s="244" t="n">
        <f aca="false" ca="true" dt2D="false" dtr="false" t="normal">$L59*'Макро'!AD$56</f>
        <v>0</v>
      </c>
      <c r="AM59" s="244" t="n">
        <f aca="false" ca="true" dt2D="false" dtr="false" t="normal">$L59*'Макро'!AE$56</f>
        <v>0</v>
      </c>
      <c r="AN59" s="244" t="n">
        <f aca="false" ca="true" dt2D="false" dtr="false" t="normal">$L59*'Макро'!AF$56</f>
        <v>0</v>
      </c>
      <c r="AO59" s="244" t="n">
        <f aca="false" ca="true" dt2D="false" dtr="false" t="normal">$L59*'Макро'!AG$56</f>
        <v>0</v>
      </c>
      <c r="AP59" s="244" t="n">
        <f aca="false" ca="true" dt2D="false" dtr="false" t="normal">$L59*'Макро'!AH$56</f>
        <v>0</v>
      </c>
      <c r="AQ59" s="244" t="n">
        <f aca="false" ca="true" dt2D="false" dtr="false" t="normal">$L59*'Макро'!AI$56</f>
        <v>0</v>
      </c>
      <c r="AR59" s="244" t="n">
        <f aca="false" ca="true" dt2D="false" dtr="false" t="normal">$L59*'Макро'!AJ$56</f>
        <v>0</v>
      </c>
      <c r="AS59" s="244" t="n">
        <f aca="false" ca="true" dt2D="false" dtr="false" t="normal">$L59*'Макро'!AK$56</f>
        <v>0</v>
      </c>
      <c r="AT59" s="244" t="n">
        <f aca="false" ca="true" dt2D="false" dtr="false" t="normal">$L59*'Макро'!AL$56</f>
        <v>0</v>
      </c>
      <c r="AU59" s="244" t="n">
        <f aca="false" ca="true" dt2D="false" dtr="false" t="normal">$L59*'Макро'!AM$56</f>
        <v>0</v>
      </c>
      <c r="AV59" s="244" t="n">
        <f aca="false" ca="true" dt2D="false" dtr="false" t="normal">$L59*'Макро'!AN$56</f>
        <v>0</v>
      </c>
      <c r="AW59" s="244" t="n">
        <f aca="false" ca="true" dt2D="false" dtr="false" t="normal">$L59*'Макро'!AO$56</f>
        <v>0</v>
      </c>
      <c r="AX59" s="244" t="n">
        <f aca="false" ca="true" dt2D="false" dtr="false" t="normal">$L59*'Макро'!AP$56</f>
        <v>0</v>
      </c>
      <c r="AY59" s="244" t="n">
        <f aca="false" ca="true" dt2D="false" dtr="false" t="normal">$L59*'Макро'!AQ$56</f>
        <v>0</v>
      </c>
      <c r="AZ59" s="244" t="n">
        <f aca="false" ca="true" dt2D="false" dtr="false" t="normal">$L59*'Макро'!AR$56</f>
        <v>0</v>
      </c>
      <c r="BA59" s="244" t="n">
        <f aca="false" ca="true" dt2D="false" dtr="false" t="normal">$L59*'Макро'!AS$56</f>
        <v>0</v>
      </c>
      <c r="BB59" s="244" t="n">
        <f aca="false" ca="true" dt2D="false" dtr="false" t="normal">$L59*'Макро'!AT$56</f>
        <v>0</v>
      </c>
      <c r="BC59" s="244" t="n">
        <f aca="false" ca="true" dt2D="false" dtr="false" t="normal">$L59*'Макро'!AU$56</f>
        <v>0</v>
      </c>
      <c r="BD59" s="244" t="n">
        <f aca="false" ca="true" dt2D="false" dtr="false" t="normal">$L59*'Макро'!AV$56</f>
        <v>0</v>
      </c>
      <c r="BE59" s="244" t="n">
        <f aca="false" ca="true" dt2D="false" dtr="false" t="normal">$L59*'Макро'!AW$56</f>
        <v>0</v>
      </c>
      <c r="BF59" s="244" t="n">
        <f aca="false" ca="true" dt2D="false" dtr="false" t="normal">$L59*'Макро'!AX$56</f>
        <v>0</v>
      </c>
      <c r="BG59" s="244" t="n">
        <f aca="false" ca="true" dt2D="false" dtr="false" t="normal">$L59*'Макро'!AY$56</f>
        <v>0</v>
      </c>
      <c r="BH59" s="244" t="n">
        <f aca="false" ca="true" dt2D="false" dtr="false" t="normal">$L59*'Макро'!AZ$56</f>
        <v>0</v>
      </c>
      <c r="BI59" s="244" t="n">
        <f aca="false" ca="true" dt2D="false" dtr="false" t="normal">$L59*'Макро'!BA$56</f>
        <v>0</v>
      </c>
      <c r="BJ59" s="244" t="n">
        <f aca="false" ca="true" dt2D="false" dtr="false" t="normal">$L59*'Макро'!BB$56</f>
        <v>0</v>
      </c>
      <c r="BK59" s="244" t="n">
        <f aca="false" ca="true" dt2D="false" dtr="false" t="normal">$L59*'Макро'!BC$56</f>
        <v>0</v>
      </c>
      <c r="BL59" s="244" t="n">
        <f aca="false" ca="true" dt2D="false" dtr="false" t="normal">$L59*'Макро'!BD$56</f>
        <v>0</v>
      </c>
      <c r="BM59" s="244" t="n">
        <f aca="false" ca="true" dt2D="false" dtr="false" t="normal">$L59*'Макро'!BE$56</f>
        <v>0</v>
      </c>
      <c r="BN59" s="244" t="n">
        <f aca="false" ca="true" dt2D="false" dtr="false" t="normal">$L59*'Макро'!BF$56</f>
        <v>0</v>
      </c>
      <c r="BO59" s="244" t="n">
        <f aca="false" ca="true" dt2D="false" dtr="false" t="normal">$L59*'Макро'!BG$56</f>
        <v>0</v>
      </c>
      <c r="BP59" s="244" t="n">
        <f aca="false" ca="true" dt2D="false" dtr="false" t="normal">$L59*'Макро'!BH$56</f>
        <v>0</v>
      </c>
      <c r="BQ59" s="244" t="n">
        <f aca="false" ca="true" dt2D="false" dtr="false" t="normal">$L59*'Макро'!BI$56</f>
        <v>0</v>
      </c>
      <c r="BR59" s="244" t="n">
        <f aca="false" ca="true" dt2D="false" dtr="false" t="normal">$L59*'Макро'!BJ$56</f>
        <v>0</v>
      </c>
      <c r="BS59" s="244" t="n">
        <f aca="false" ca="true" dt2D="false" dtr="false" t="normal">$L59*'Макро'!BK$56</f>
        <v>0</v>
      </c>
      <c r="BT59" s="244" t="n">
        <f aca="false" ca="true" dt2D="false" dtr="false" t="normal">$L59*'Макро'!BL$56</f>
        <v>0</v>
      </c>
    </row>
    <row hidden="true" ht="16.5" outlineLevel="1" r="60">
      <c r="C60" s="482" t="str">
        <f aca="false" ca="false" dt2D="false" dtr="false" t="normal">C59</f>
        <v>Бюджет СФ</v>
      </c>
      <c r="G60" s="481" t="str">
        <f aca="false" ca="false" dt2D="false" dtr="false" t="normal">G59</f>
        <v>Коммунальная инфраструктура</v>
      </c>
      <c r="H60" s="727" t="n"/>
      <c r="I60" s="672" t="n"/>
      <c r="J60" s="672" t="n"/>
      <c r="K60" s="244" t="n"/>
      <c r="L60" s="568" t="n"/>
      <c r="M60" s="244" t="n">
        <f aca="false" ca="false" dt2D="false" dtr="false" t="normal">$L60*'Макро'!E$56</f>
        <v>0</v>
      </c>
      <c r="N60" s="244" t="n">
        <f aca="false" ca="true" dt2D="false" dtr="false" t="normal">$L60*'Макро'!F$56</f>
        <v>0</v>
      </c>
      <c r="O60" s="244" t="n">
        <f aca="false" ca="true" dt2D="false" dtr="false" t="normal">$L60*'Макро'!G$56</f>
        <v>0</v>
      </c>
      <c r="P60" s="244" t="n">
        <f aca="false" ca="true" dt2D="false" dtr="false" t="normal">$L60*'Макро'!H$56</f>
        <v>0</v>
      </c>
      <c r="Q60" s="244" t="n">
        <f aca="false" ca="true" dt2D="false" dtr="false" t="normal">$L60*'Макро'!I$56</f>
        <v>0</v>
      </c>
      <c r="R60" s="244" t="n">
        <f aca="false" ca="true" dt2D="false" dtr="false" t="normal">$L60*'Макро'!J$56</f>
        <v>0</v>
      </c>
      <c r="S60" s="244" t="n">
        <f aca="false" ca="true" dt2D="false" dtr="false" t="normal">$L60*'Макро'!K$56</f>
        <v>0</v>
      </c>
      <c r="T60" s="244" t="n">
        <f aca="false" ca="true" dt2D="false" dtr="false" t="normal">$L60*'Макро'!L$56</f>
        <v>0</v>
      </c>
      <c r="U60" s="244" t="n">
        <f aca="false" ca="true" dt2D="false" dtr="false" t="normal">$L60*'Макро'!M$56</f>
        <v>0</v>
      </c>
      <c r="V60" s="244" t="n">
        <f aca="false" ca="true" dt2D="false" dtr="false" t="normal">$L60*'Макро'!N$56</f>
        <v>0</v>
      </c>
      <c r="W60" s="244" t="n">
        <f aca="false" ca="true" dt2D="false" dtr="false" t="normal">$L60*'Макро'!O$56</f>
        <v>0</v>
      </c>
      <c r="X60" s="244" t="n">
        <f aca="false" ca="true" dt2D="false" dtr="false" t="normal">$L60*'Макро'!P$56</f>
        <v>0</v>
      </c>
      <c r="Y60" s="244" t="n">
        <f aca="false" ca="true" dt2D="false" dtr="false" t="normal">$L60*'Макро'!Q$56</f>
        <v>0</v>
      </c>
      <c r="Z60" s="244" t="n">
        <f aca="false" ca="true" dt2D="false" dtr="false" t="normal">$L60*'Макро'!R$56</f>
        <v>0</v>
      </c>
      <c r="AA60" s="244" t="n">
        <f aca="false" ca="true" dt2D="false" dtr="false" t="normal">$L60*'Макро'!S$56</f>
        <v>0</v>
      </c>
      <c r="AB60" s="244" t="n">
        <f aca="false" ca="true" dt2D="false" dtr="false" t="normal">$L60*'Макро'!T$56</f>
        <v>0</v>
      </c>
      <c r="AC60" s="244" t="n">
        <f aca="false" ca="true" dt2D="false" dtr="false" t="normal">$L60*'Макро'!U$56</f>
        <v>0</v>
      </c>
      <c r="AD60" s="244" t="n">
        <f aca="false" ca="true" dt2D="false" dtr="false" t="normal">$L60*'Макро'!V$56</f>
        <v>0</v>
      </c>
      <c r="AE60" s="244" t="n">
        <f aca="false" ca="true" dt2D="false" dtr="false" t="normal">$L60*'Макро'!W$56</f>
        <v>0</v>
      </c>
      <c r="AF60" s="244" t="n">
        <f aca="false" ca="true" dt2D="false" dtr="false" t="normal">$L60*'Макро'!X$56</f>
        <v>0</v>
      </c>
      <c r="AG60" s="244" t="n">
        <f aca="false" ca="true" dt2D="false" dtr="false" t="normal">$L60*'Макро'!Y$56</f>
        <v>0</v>
      </c>
      <c r="AH60" s="244" t="n">
        <f aca="false" ca="true" dt2D="false" dtr="false" t="normal">$L60*'Макро'!Z$56</f>
        <v>0</v>
      </c>
      <c r="AI60" s="244" t="n">
        <f aca="false" ca="true" dt2D="false" dtr="false" t="normal">$L60*'Макро'!AA$56</f>
        <v>0</v>
      </c>
      <c r="AJ60" s="244" t="n">
        <f aca="false" ca="true" dt2D="false" dtr="false" t="normal">$L60*'Макро'!AB$56</f>
        <v>0</v>
      </c>
      <c r="AK60" s="244" t="n">
        <f aca="false" ca="true" dt2D="false" dtr="false" t="normal">$L60*'Макро'!AC$56</f>
        <v>0</v>
      </c>
      <c r="AL60" s="244" t="n">
        <f aca="false" ca="true" dt2D="false" dtr="false" t="normal">$L60*'Макро'!AD$56</f>
        <v>0</v>
      </c>
      <c r="AM60" s="244" t="n">
        <f aca="false" ca="true" dt2D="false" dtr="false" t="normal">$L60*'Макро'!AE$56</f>
        <v>0</v>
      </c>
      <c r="AN60" s="244" t="n">
        <f aca="false" ca="true" dt2D="false" dtr="false" t="normal">$L60*'Макро'!AF$56</f>
        <v>0</v>
      </c>
      <c r="AO60" s="244" t="n">
        <f aca="false" ca="true" dt2D="false" dtr="false" t="normal">$L60*'Макро'!AG$56</f>
        <v>0</v>
      </c>
      <c r="AP60" s="244" t="n">
        <f aca="false" ca="true" dt2D="false" dtr="false" t="normal">$L60*'Макро'!AH$56</f>
        <v>0</v>
      </c>
      <c r="AQ60" s="244" t="n">
        <f aca="false" ca="true" dt2D="false" dtr="false" t="normal">$L60*'Макро'!AI$56</f>
        <v>0</v>
      </c>
      <c r="AR60" s="244" t="n">
        <f aca="false" ca="true" dt2D="false" dtr="false" t="normal">$L60*'Макро'!AJ$56</f>
        <v>0</v>
      </c>
      <c r="AS60" s="244" t="n">
        <f aca="false" ca="true" dt2D="false" dtr="false" t="normal">$L60*'Макро'!AK$56</f>
        <v>0</v>
      </c>
      <c r="AT60" s="244" t="n">
        <f aca="false" ca="true" dt2D="false" dtr="false" t="normal">$L60*'Макро'!AL$56</f>
        <v>0</v>
      </c>
      <c r="AU60" s="244" t="n">
        <f aca="false" ca="true" dt2D="false" dtr="false" t="normal">$L60*'Макро'!AM$56</f>
        <v>0</v>
      </c>
      <c r="AV60" s="244" t="n">
        <f aca="false" ca="true" dt2D="false" dtr="false" t="normal">$L60*'Макро'!AN$56</f>
        <v>0</v>
      </c>
      <c r="AW60" s="244" t="n">
        <f aca="false" ca="true" dt2D="false" dtr="false" t="normal">$L60*'Макро'!AO$56</f>
        <v>0</v>
      </c>
      <c r="AX60" s="244" t="n">
        <f aca="false" ca="true" dt2D="false" dtr="false" t="normal">$L60*'Макро'!AP$56</f>
        <v>0</v>
      </c>
      <c r="AY60" s="244" t="n">
        <f aca="false" ca="true" dt2D="false" dtr="false" t="normal">$L60*'Макро'!AQ$56</f>
        <v>0</v>
      </c>
      <c r="AZ60" s="244" t="n">
        <f aca="false" ca="true" dt2D="false" dtr="false" t="normal">$L60*'Макро'!AR$56</f>
        <v>0</v>
      </c>
      <c r="BA60" s="244" t="n">
        <f aca="false" ca="true" dt2D="false" dtr="false" t="normal">$L60*'Макро'!AS$56</f>
        <v>0</v>
      </c>
      <c r="BB60" s="244" t="n">
        <f aca="false" ca="true" dt2D="false" dtr="false" t="normal">$L60*'Макро'!AT$56</f>
        <v>0</v>
      </c>
      <c r="BC60" s="244" t="n">
        <f aca="false" ca="true" dt2D="false" dtr="false" t="normal">$L60*'Макро'!AU$56</f>
        <v>0</v>
      </c>
      <c r="BD60" s="244" t="n">
        <f aca="false" ca="true" dt2D="false" dtr="false" t="normal">$L60*'Макро'!AV$56</f>
        <v>0</v>
      </c>
      <c r="BE60" s="244" t="n">
        <f aca="false" ca="true" dt2D="false" dtr="false" t="normal">$L60*'Макро'!AW$56</f>
        <v>0</v>
      </c>
      <c r="BF60" s="244" t="n">
        <f aca="false" ca="true" dt2D="false" dtr="false" t="normal">$L60*'Макро'!AX$56</f>
        <v>0</v>
      </c>
      <c r="BG60" s="244" t="n">
        <f aca="false" ca="true" dt2D="false" dtr="false" t="normal">$L60*'Макро'!AY$56</f>
        <v>0</v>
      </c>
      <c r="BH60" s="244" t="n">
        <f aca="false" ca="true" dt2D="false" dtr="false" t="normal">$L60*'Макро'!AZ$56</f>
        <v>0</v>
      </c>
      <c r="BI60" s="244" t="n">
        <f aca="false" ca="true" dt2D="false" dtr="false" t="normal">$L60*'Макро'!BA$56</f>
        <v>0</v>
      </c>
      <c r="BJ60" s="244" t="n">
        <f aca="false" ca="true" dt2D="false" dtr="false" t="normal">$L60*'Макро'!BB$56</f>
        <v>0</v>
      </c>
      <c r="BK60" s="244" t="n">
        <f aca="false" ca="true" dt2D="false" dtr="false" t="normal">$L60*'Макро'!BC$56</f>
        <v>0</v>
      </c>
      <c r="BL60" s="244" t="n">
        <f aca="false" ca="true" dt2D="false" dtr="false" t="normal">$L60*'Макро'!BD$56</f>
        <v>0</v>
      </c>
      <c r="BM60" s="244" t="n">
        <f aca="false" ca="true" dt2D="false" dtr="false" t="normal">$L60*'Макро'!BE$56</f>
        <v>0</v>
      </c>
      <c r="BN60" s="244" t="n">
        <f aca="false" ca="true" dt2D="false" dtr="false" t="normal">$L60*'Макро'!BF$56</f>
        <v>0</v>
      </c>
      <c r="BO60" s="244" t="n">
        <f aca="false" ca="true" dt2D="false" dtr="false" t="normal">$L60*'Макро'!BG$56</f>
        <v>0</v>
      </c>
      <c r="BP60" s="244" t="n">
        <f aca="false" ca="true" dt2D="false" dtr="false" t="normal">$L60*'Макро'!BH$56</f>
        <v>0</v>
      </c>
      <c r="BQ60" s="244" t="n">
        <f aca="false" ca="true" dt2D="false" dtr="false" t="normal">$L60*'Макро'!BI$56</f>
        <v>0</v>
      </c>
      <c r="BR60" s="244" t="n">
        <f aca="false" ca="true" dt2D="false" dtr="false" t="normal">$L60*'Макро'!BJ$56</f>
        <v>0</v>
      </c>
      <c r="BS60" s="244" t="n">
        <f aca="false" ca="true" dt2D="false" dtr="false" t="normal">$L60*'Макро'!BK$56</f>
        <v>0</v>
      </c>
      <c r="BT60" s="244" t="n">
        <f aca="false" ca="true" dt2D="false" dtr="false" t="normal">$L60*'Макро'!BL$56</f>
        <v>0</v>
      </c>
    </row>
    <row customFormat="true" hidden="true" ht="15.75" outlineLevel="1" r="61" s="85">
      <c r="A61" s="542" t="n"/>
      <c r="B61" s="482" t="s">
        <v>887</v>
      </c>
      <c r="C61" s="482" t="str">
        <f aca="false" ca="false" dt2D="false" dtr="false" t="normal">C60</f>
        <v>Бюджет СФ</v>
      </c>
      <c r="D61" s="482" t="n"/>
      <c r="E61" s="482" t="n"/>
      <c r="F61" s="482" t="n"/>
      <c r="G61" s="481" t="str">
        <f aca="false" ca="false" dt2D="false" dtr="false" t="normal">G60</f>
        <v>Коммунальная инфраструктура</v>
      </c>
      <c r="H61" s="728" t="n"/>
      <c r="I61" s="633" t="s">
        <v>888</v>
      </c>
      <c r="J61" s="85" t="str">
        <f aca="false" ca="false" dt2D="false" dtr="false" t="normal">I47</f>
        <v>Коммунальная инфраструктура</v>
      </c>
      <c r="K61" s="729" t="n"/>
      <c r="L61" s="730" t="n">
        <f aca="false" ca="true" dt2D="false" dtr="false" t="normal">SUM(M61:BT61)</f>
        <v>0</v>
      </c>
      <c r="M61" s="730" t="n">
        <f aca="false" ca="false" dt2D="false" dtr="false" t="normal">SUMPRODUCT(M51:M54, M57:M60)*'Периоды'!L$39</f>
        <v>0</v>
      </c>
      <c r="N61" s="730" t="n">
        <f aca="false" ca="true" dt2D="false" dtr="false" t="normal">SUMPRODUCT(N51:N54, N57:N60)*'Периоды'!M$39</f>
        <v>0</v>
      </c>
      <c r="O61" s="730" t="n">
        <f aca="false" ca="true" dt2D="false" dtr="false" t="normal">SUMPRODUCT(O51:O54, O57:O60)*'Периоды'!N$39</f>
        <v>0</v>
      </c>
      <c r="P61" s="730" t="n">
        <f aca="false" ca="true" dt2D="false" dtr="false" t="normal">SUMPRODUCT(P51:P54, P57:P60)*'Периоды'!O$39</f>
        <v>0</v>
      </c>
      <c r="Q61" s="730" t="n">
        <f aca="false" ca="true" dt2D="false" dtr="false" t="normal">SUMPRODUCT(Q51:Q54, Q57:Q60)*'Периоды'!P$39</f>
        <v>0</v>
      </c>
      <c r="R61" s="730" t="n">
        <f aca="false" ca="true" dt2D="false" dtr="false" t="normal">SUMPRODUCT(R51:R54, R57:R60)*'Периоды'!Q$39</f>
        <v>0</v>
      </c>
      <c r="S61" s="730" t="n">
        <f aca="false" ca="true" dt2D="false" dtr="false" t="normal">SUMPRODUCT(S51:S54, S57:S60)*'Периоды'!R$39</f>
        <v>0</v>
      </c>
      <c r="T61" s="730" t="n">
        <f aca="false" ca="true" dt2D="false" dtr="false" t="normal">SUMPRODUCT(T51:T54, T57:T60)*'Периоды'!S$39</f>
        <v>0</v>
      </c>
      <c r="U61" s="730" t="n">
        <f aca="false" ca="true" dt2D="false" dtr="false" t="normal">SUMPRODUCT(U51:U54, U57:U60)*'Периоды'!T$39</f>
        <v>0</v>
      </c>
      <c r="V61" s="730" t="n">
        <f aca="false" ca="true" dt2D="false" dtr="false" t="normal">SUMPRODUCT(V51:V54, V57:V60)*'Периоды'!U$39</f>
        <v>0</v>
      </c>
      <c r="W61" s="730" t="n">
        <f aca="false" ca="true" dt2D="false" dtr="false" t="normal">SUMPRODUCT(W51:W54, W57:W60)*'Периоды'!V$39</f>
        <v>0</v>
      </c>
      <c r="X61" s="730" t="n">
        <f aca="false" ca="true" dt2D="false" dtr="false" t="normal">SUMPRODUCT(X51:X54, X57:X60)*'Периоды'!W$39</f>
        <v>0</v>
      </c>
      <c r="Y61" s="730" t="n">
        <f aca="false" ca="true" dt2D="false" dtr="false" t="normal">SUMPRODUCT(Y51:Y54, Y57:Y60)*'Периоды'!X$39</f>
        <v>0</v>
      </c>
      <c r="Z61" s="730" t="n">
        <f aca="false" ca="true" dt2D="false" dtr="false" t="normal">SUMPRODUCT(Z51:Z54, Z57:Z60)*'Периоды'!Y$39</f>
        <v>0</v>
      </c>
      <c r="AA61" s="730" t="n">
        <f aca="false" ca="true" dt2D="false" dtr="false" t="normal">SUMPRODUCT(AA51:AA54, AA57:AA60)*'Периоды'!Z$39</f>
        <v>0</v>
      </c>
      <c r="AB61" s="730" t="n">
        <f aca="false" ca="true" dt2D="false" dtr="false" t="normal">SUMPRODUCT(AB51:AB54, AB57:AB60)*'Периоды'!AA$39</f>
        <v>0</v>
      </c>
      <c r="AC61" s="730" t="n">
        <f aca="false" ca="true" dt2D="false" dtr="false" t="normal">SUMPRODUCT(AC51:AC54, AC57:AC60)*'Периоды'!AB$39</f>
        <v>0</v>
      </c>
      <c r="AD61" s="730" t="n">
        <f aca="false" ca="true" dt2D="false" dtr="false" t="normal">SUMPRODUCT(AD51:AD54, AD57:AD60)*'Периоды'!AC$39</f>
        <v>0</v>
      </c>
      <c r="AE61" s="730" t="n">
        <f aca="false" ca="true" dt2D="false" dtr="false" t="normal">SUMPRODUCT(AE51:AE54, AE57:AE60)*'Периоды'!AD$39</f>
        <v>0</v>
      </c>
      <c r="AF61" s="730" t="n">
        <f aca="false" ca="true" dt2D="false" dtr="false" t="normal">SUMPRODUCT(AF51:AF54, AF57:AF60)*'Периоды'!AE$39</f>
        <v>0</v>
      </c>
      <c r="AG61" s="730" t="n">
        <f aca="false" ca="true" dt2D="false" dtr="false" t="normal">SUMPRODUCT(AG51:AG54, AG57:AG60)*'Периоды'!AF$39</f>
        <v>0</v>
      </c>
      <c r="AH61" s="730" t="n">
        <f aca="false" ca="true" dt2D="false" dtr="false" t="normal">SUMPRODUCT(AH51:AH54, AH57:AH60)*'Периоды'!AG$39</f>
        <v>0</v>
      </c>
      <c r="AI61" s="730" t="n">
        <f aca="false" ca="true" dt2D="false" dtr="false" t="normal">SUMPRODUCT(AI51:AI54, AI57:AI60)*'Периоды'!AH$39</f>
        <v>0</v>
      </c>
      <c r="AJ61" s="730" t="n">
        <f aca="false" ca="true" dt2D="false" dtr="false" t="normal">SUMPRODUCT(AJ51:AJ54, AJ57:AJ60)*'Периоды'!AI$39</f>
        <v>0</v>
      </c>
      <c r="AK61" s="730" t="n">
        <f aca="false" ca="true" dt2D="false" dtr="false" t="normal">SUMPRODUCT(AK51:AK54, AK57:AK60)*'Периоды'!AJ$39</f>
        <v>0</v>
      </c>
      <c r="AL61" s="730" t="n">
        <f aca="false" ca="true" dt2D="false" dtr="false" t="normal">SUMPRODUCT(AL51:AL54, AL57:AL60)*'Периоды'!AK$39</f>
        <v>0</v>
      </c>
      <c r="AM61" s="730" t="n">
        <f aca="false" ca="true" dt2D="false" dtr="false" t="normal">SUMPRODUCT(AM51:AM54, AM57:AM60)*'Периоды'!AL$39</f>
        <v>0</v>
      </c>
      <c r="AN61" s="730" t="n">
        <f aca="false" ca="true" dt2D="false" dtr="false" t="normal">SUMPRODUCT(AN51:AN54, AN57:AN60)*'Периоды'!AM$39</f>
        <v>0</v>
      </c>
      <c r="AO61" s="730" t="n">
        <f aca="false" ca="true" dt2D="false" dtr="false" t="normal">SUMPRODUCT(AO51:AO54, AO57:AO60)*'Периоды'!AN$39</f>
        <v>0</v>
      </c>
      <c r="AP61" s="730" t="n">
        <f aca="false" ca="true" dt2D="false" dtr="false" t="normal">SUMPRODUCT(AP51:AP54, AP57:AP60)*'Периоды'!AO$39</f>
        <v>0</v>
      </c>
      <c r="AQ61" s="730" t="n">
        <f aca="false" ca="true" dt2D="false" dtr="false" t="normal">SUMPRODUCT(AQ51:AQ54, AQ57:AQ60)*'Периоды'!AP$39</f>
        <v>0</v>
      </c>
      <c r="AR61" s="730" t="n">
        <f aca="false" ca="true" dt2D="false" dtr="false" t="normal">SUMPRODUCT(AR51:AR54, AR57:AR60)*'Периоды'!AQ$39</f>
        <v>0</v>
      </c>
      <c r="AS61" s="730" t="n">
        <f aca="false" ca="true" dt2D="false" dtr="false" t="normal">SUMPRODUCT(AS51:AS54, AS57:AS60)*'Периоды'!AR$39</f>
        <v>0</v>
      </c>
      <c r="AT61" s="730" t="n">
        <f aca="false" ca="true" dt2D="false" dtr="false" t="normal">SUMPRODUCT(AT51:AT54, AT57:AT60)*'Периоды'!AS$39</f>
        <v>0</v>
      </c>
      <c r="AU61" s="730" t="n">
        <f aca="false" ca="true" dt2D="false" dtr="false" t="normal">SUMPRODUCT(AU51:AU54, AU57:AU60)*'Периоды'!AT$39</f>
        <v>0</v>
      </c>
      <c r="AV61" s="730" t="n">
        <f aca="false" ca="true" dt2D="false" dtr="false" t="normal">SUMPRODUCT(AV51:AV54, AV57:AV60)*'Периоды'!AU$39</f>
        <v>0</v>
      </c>
      <c r="AW61" s="730" t="n">
        <f aca="false" ca="true" dt2D="false" dtr="false" t="normal">SUMPRODUCT(AW51:AW54, AW57:AW60)*'Периоды'!AV$39</f>
        <v>0</v>
      </c>
      <c r="AX61" s="730" t="n">
        <f aca="false" ca="true" dt2D="false" dtr="false" t="normal">SUMPRODUCT(AX51:AX54, AX57:AX60)*'Периоды'!AW$39</f>
        <v>0</v>
      </c>
      <c r="AY61" s="730" t="n">
        <f aca="false" ca="true" dt2D="false" dtr="false" t="normal">SUMPRODUCT(AY51:AY54, AY57:AY60)*'Периоды'!AX$39</f>
        <v>0</v>
      </c>
      <c r="AZ61" s="730" t="n">
        <f aca="false" ca="true" dt2D="false" dtr="false" t="normal">SUMPRODUCT(AZ51:AZ54, AZ57:AZ60)*'Периоды'!AY$39</f>
        <v>0</v>
      </c>
      <c r="BA61" s="730" t="n">
        <f aca="false" ca="true" dt2D="false" dtr="false" t="normal">SUMPRODUCT(BA51:BA54, BA57:BA60)*'Периоды'!AZ$39</f>
        <v>0</v>
      </c>
      <c r="BB61" s="730" t="n">
        <f aca="false" ca="true" dt2D="false" dtr="false" t="normal">SUMPRODUCT(BB51:BB54, BB57:BB60)*'Периоды'!BA$39</f>
        <v>0</v>
      </c>
      <c r="BC61" s="730" t="n">
        <f aca="false" ca="true" dt2D="false" dtr="false" t="normal">SUMPRODUCT(BC51:BC54, BC57:BC60)*'Периоды'!BB$39</f>
        <v>0</v>
      </c>
      <c r="BD61" s="730" t="n">
        <f aca="false" ca="true" dt2D="false" dtr="false" t="normal">SUMPRODUCT(BD51:BD54, BD57:BD60)*'Периоды'!BC$39</f>
        <v>0</v>
      </c>
      <c r="BE61" s="730" t="n">
        <f aca="false" ca="true" dt2D="false" dtr="false" t="normal">SUMPRODUCT(BE51:BE54, BE57:BE60)*'Периоды'!BD$39</f>
        <v>0</v>
      </c>
      <c r="BF61" s="730" t="n">
        <f aca="false" ca="true" dt2D="false" dtr="false" t="normal">SUMPRODUCT(BF51:BF54, BF57:BF60)*'Периоды'!BE$39</f>
        <v>0</v>
      </c>
      <c r="BG61" s="730" t="n">
        <f aca="false" ca="true" dt2D="false" dtr="false" t="normal">SUMPRODUCT(BG51:BG54, BG57:BG60)*'Периоды'!BF$39</f>
        <v>0</v>
      </c>
      <c r="BH61" s="730" t="n">
        <f aca="false" ca="true" dt2D="false" dtr="false" t="normal">SUMPRODUCT(BH51:BH54, BH57:BH60)*'Периоды'!BG$39</f>
        <v>0</v>
      </c>
      <c r="BI61" s="730" t="n">
        <f aca="false" ca="true" dt2D="false" dtr="false" t="normal">SUMPRODUCT(BI51:BI54, BI57:BI60)*'Периоды'!BH$39</f>
        <v>0</v>
      </c>
      <c r="BJ61" s="730" t="n">
        <f aca="false" ca="true" dt2D="false" dtr="false" t="normal">SUMPRODUCT(BJ51:BJ54, BJ57:BJ60)*'Периоды'!BI$39</f>
        <v>0</v>
      </c>
      <c r="BK61" s="730" t="n">
        <f aca="false" ca="true" dt2D="false" dtr="false" t="normal">SUMPRODUCT(BK51:BK54, BK57:BK60)*'Периоды'!BJ$39</f>
        <v>0</v>
      </c>
      <c r="BL61" s="730" t="n">
        <f aca="false" ca="true" dt2D="false" dtr="false" t="normal">SUMPRODUCT(BL51:BL54, BL57:BL60)*'Периоды'!BK$39</f>
        <v>0</v>
      </c>
      <c r="BM61" s="730" t="n">
        <f aca="false" ca="true" dt2D="false" dtr="false" t="normal">SUMPRODUCT(BM51:BM54, BM57:BM60)*'Периоды'!BL$39</f>
        <v>0</v>
      </c>
      <c r="BN61" s="730" t="n">
        <f aca="false" ca="true" dt2D="false" dtr="false" t="normal">SUMPRODUCT(BN51:BN54, BN57:BN60)*'Периоды'!BM$39</f>
        <v>0</v>
      </c>
      <c r="BO61" s="730" t="n">
        <f aca="false" ca="true" dt2D="false" dtr="false" t="normal">SUMPRODUCT(BO51:BO54, BO57:BO60)*'Периоды'!BN$39</f>
        <v>0</v>
      </c>
      <c r="BP61" s="730" t="n">
        <f aca="false" ca="true" dt2D="false" dtr="false" t="normal">SUMPRODUCT(BP51:BP54, BP57:BP60)*'Периоды'!BO$39</f>
        <v>0</v>
      </c>
      <c r="BQ61" s="730" t="n">
        <f aca="false" ca="true" dt2D="false" dtr="false" t="normal">SUMPRODUCT(BQ51:BQ54, BQ57:BQ60)*'Периоды'!BP$39</f>
        <v>0</v>
      </c>
      <c r="BR61" s="730" t="n">
        <f aca="false" ca="true" dt2D="false" dtr="false" t="normal">SUMPRODUCT(BR51:BR54, BR57:BR60)*'Периоды'!BQ$39</f>
        <v>0</v>
      </c>
      <c r="BS61" s="730" t="n">
        <f aca="false" ca="true" dt2D="false" dtr="false" t="normal">SUMPRODUCT(BS51:BS54, BS57:BS60)*'Периоды'!BR$39</f>
        <v>0</v>
      </c>
      <c r="BT61" s="730" t="n">
        <f aca="false" ca="true" dt2D="false" dtr="false" t="normal">SUMPRODUCT(BT51:BT54, BT57:BT60)*'Периоды'!BS$39</f>
        <v>0</v>
      </c>
    </row>
    <row customHeight="true" ht="15" outlineLevel="0" r="62">
      <c r="I62" s="429" t="s">
        <v>493</v>
      </c>
    </row>
    <row outlineLevel="0" r="63">
      <c r="I63" s="436" t="s">
        <v>494</v>
      </c>
    </row>
  </sheetData>
  <mergeCells count="6">
    <mergeCell ref="I5:Z5"/>
    <mergeCell ref="I2:I3"/>
    <mergeCell ref="J2:J3"/>
    <mergeCell ref="K2:K3"/>
    <mergeCell ref="L2:L3"/>
    <mergeCell ref="M2:BT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18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"/>
  <sheetViews>
    <sheetView showZeros="true" workbookViewId="0"/>
  </sheetViews>
  <sheetFormatPr baseColWidth="8" customHeight="false" defaultColWidth="8.85546864361033" defaultRowHeight="15" zeroHeight="false"/>
  <sheetData/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</worksheet>
</file>

<file path=xl/worksheets/sheet19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92"/>
  <sheetViews>
    <sheetView showZeros="true" workbookViewId="0">
      <pane activePane="bottomLeft" state="frozen" topLeftCell="A2" xSplit="0" ySplit="1"/>
    </sheetView>
  </sheetViews>
  <sheetFormatPr baseColWidth="8" customHeight="false" defaultColWidth="8.85546864361033" defaultRowHeight="16.5" zeroHeight="false"/>
  <cols>
    <col customWidth="true" max="1" min="1" outlineLevel="0" style="1" width="2.28515632731423"/>
    <col customWidth="true" max="2" min="2" outlineLevel="0" style="1" width="55.4257809599064"/>
    <col customWidth="true" max="3" min="3" outlineLevel="0" style="1" width="31.285155143151"/>
    <col customWidth="true" max="4" min="4" outlineLevel="0" style="1" width="32"/>
    <col customWidth="true" max="5" min="5" outlineLevel="0" style="1" width="24.8554679669456"/>
    <col customWidth="true" max="6" min="6" outlineLevel="0" style="1" width="24.2851559889819"/>
    <col customWidth="true" max="7" min="7" outlineLevel="0" style="1" width="25.2851554814833"/>
    <col customWidth="true" max="8" min="8" outlineLevel="0" style="1" width="21.8554681361118"/>
    <col customWidth="true" max="9" min="9" outlineLevel="0" style="1" width="10.7109374563868"/>
    <col customWidth="true" max="10" min="10" outlineLevel="0" style="1" width="11.2851564964804"/>
    <col customWidth="true" max="11" min="11" outlineLevel="0" style="1" width="11.1406249709246"/>
    <col bestFit="true" customWidth="true" max="12" min="12" outlineLevel="0" style="1" width="8.85546864361033"/>
    <col customWidth="true" max="13" min="13" outlineLevel="0" style="1" width="14.1406254784231"/>
    <col bestFit="true" customWidth="true" max="1024" min="14" outlineLevel="0" style="1" width="8.85546864361033"/>
  </cols>
  <sheetData>
    <row ht="33.75" outlineLevel="0" r="1">
      <c r="B1" s="731" t="s">
        <v>889</v>
      </c>
    </row>
    <row outlineLevel="0" r="3">
      <c r="B3" s="1" t="s">
        <v>890</v>
      </c>
      <c r="C3" s="732" t="n"/>
      <c r="D3" s="520" t="s">
        <v>177</v>
      </c>
    </row>
    <row customFormat="true" ht="16.5" outlineLevel="0" r="4" s="44">
      <c r="B4" s="1" t="s">
        <v>891</v>
      </c>
      <c r="C4" s="596" t="n">
        <v>12</v>
      </c>
      <c r="D4" s="520" t="s">
        <v>177</v>
      </c>
      <c r="E4" s="51" t="n"/>
      <c r="F4" s="51" t="n"/>
      <c r="G4" s="51" t="n"/>
    </row>
    <row customFormat="true" ht="16.5" outlineLevel="0" r="5" s="44">
      <c r="B5" s="1" t="s">
        <v>892</v>
      </c>
      <c r="C5" s="596" t="n">
        <v>4</v>
      </c>
      <c r="D5" s="520" t="s">
        <v>177</v>
      </c>
      <c r="E5" s="51" t="n"/>
      <c r="F5" s="51" t="n"/>
      <c r="G5" s="51" t="n"/>
    </row>
    <row customFormat="true" ht="16.5" outlineLevel="0" r="6" s="44">
      <c r="B6" s="1" t="s">
        <v>893</v>
      </c>
      <c r="C6" s="596" t="n">
        <f aca="false" ca="false" dt2D="false" dtr="false" t="normal">'Периоды'!H2</f>
        <v>44</v>
      </c>
      <c r="D6" s="520" t="s">
        <v>177</v>
      </c>
      <c r="E6" s="51" t="n"/>
      <c r="F6" s="51" t="n"/>
      <c r="G6" s="51" t="n"/>
    </row>
    <row customFormat="true" ht="15.75" outlineLevel="0" r="7" s="44">
      <c r="B7" s="49" t="n"/>
      <c r="C7" s="49" t="n"/>
      <c r="D7" s="733" t="n"/>
      <c r="E7" s="51" t="n"/>
      <c r="F7" s="51" t="n"/>
      <c r="G7" s="51" t="n"/>
    </row>
    <row outlineLevel="0" r="8">
      <c r="B8" s="17" t="s">
        <v>894</v>
      </c>
      <c r="C8" s="19" t="s">
        <v>895</v>
      </c>
      <c r="D8" s="17" t="s">
        <v>896</v>
      </c>
      <c r="E8" s="17" t="s">
        <v>897</v>
      </c>
    </row>
    <row ht="33" outlineLevel="0" r="9">
      <c r="A9" s="520" t="s">
        <v>177</v>
      </c>
      <c r="B9" s="734" t="s">
        <v>898</v>
      </c>
      <c r="C9" s="29" t="str">
        <f aca="false" ca="false" dt2D="false" dtr="false" t="normal">IF(ISERROR(VLOOKUP(B9, 'ТехЛист'!L:N, 2, 0)), "", VLOOKUP(B9, 'ТехЛист'!L:N, 2, 0))</f>
        <v>Дополнительная туристическая инфраструктура</v>
      </c>
      <c r="D9" s="29" t="str">
        <f aca="false" ca="false" dt2D="false" dtr="false" t="normal">IF(ISERROR(VLOOKUP(B9, 'ТехЛист'!L:N, 3, 0)), "", VLOOKUP(B9, 'ТехЛист'!L:N, 3, 0))</f>
        <v>Размещение</v>
      </c>
      <c r="E9" s="596" t="s">
        <v>500</v>
      </c>
      <c r="F9" s="520" t="s">
        <v>177</v>
      </c>
    </row>
    <row outlineLevel="0" r="10">
      <c r="A10" s="520" t="s">
        <v>177</v>
      </c>
      <c r="B10" s="734" t="s">
        <v>899</v>
      </c>
      <c r="C10" s="29" t="str">
        <f aca="false" ca="false" dt2D="false" dtr="false" t="normal">IF(ISERROR(VLOOKUP(B10, 'ТехЛист'!L:N, 2, 0)), "", VLOOKUP(B10, 'ТехЛист'!L:N, 2, 0))</f>
        <v>Дополнительная туристическая инфраструктура</v>
      </c>
      <c r="D10" s="29" t="str">
        <f aca="false" ca="false" dt2D="false" dtr="false" t="normal">IF(ISERROR(VLOOKUP(B10, 'ТехЛист'!L:N, 3, 0)), "", VLOOKUP(B10, 'ТехЛист'!L:N, 3, 0))</f>
        <v>Общественное питание</v>
      </c>
      <c r="E10" s="596" t="s">
        <v>500</v>
      </c>
      <c r="F10" s="520" t="s">
        <v>177</v>
      </c>
    </row>
    <row ht="33" outlineLevel="0" r="11">
      <c r="A11" s="520" t="s">
        <v>177</v>
      </c>
      <c r="B11" s="734" t="s">
        <v>900</v>
      </c>
      <c r="C11" s="29" t="str">
        <f aca="false" ca="false" dt2D="false" dtr="false" t="normal">IF(ISERROR(VLOOKUP(B11, 'ТехЛист'!L:N, 2, 0)), "", VLOOKUP(B11, 'ТехЛист'!L:N, 2, 0))</f>
        <v>Якорная туристическая инфраструктура</v>
      </c>
      <c r="D11" s="29" t="str">
        <f aca="false" ca="false" dt2D="false" dtr="false" t="normal">IF(ISERROR(VLOOKUP(B11, 'ТехЛист'!L:N, 3, 0)), "", VLOOKUP(B11, 'ТехЛист'!L:N, 3, 0))</f>
        <v>Познавательный, культурно-развлекательный, деловой</v>
      </c>
      <c r="E11" s="596" t="s">
        <v>500</v>
      </c>
      <c r="F11" s="520" t="s">
        <v>177</v>
      </c>
    </row>
    <row outlineLevel="0" r="12">
      <c r="A12" s="520" t="s">
        <v>177</v>
      </c>
      <c r="B12" s="734" t="s">
        <v>901</v>
      </c>
      <c r="C12" s="29" t="str">
        <f aca="false" ca="false" dt2D="false" dtr="false" t="normal">IF(ISERROR(VLOOKUP(B12, 'ТехЛист'!L:N, 2, 0)), "", VLOOKUP(B12, 'ТехЛист'!L:N, 2, 0))</f>
        <v>Якорная туристическая инфраструктура</v>
      </c>
      <c r="D12" s="29" t="str">
        <f aca="false" ca="false" dt2D="false" dtr="false" t="normal">IF(ISERROR(VLOOKUP(B12, 'ТехЛист'!L:N, 3, 0)), "", VLOOKUP(B12, 'ТехЛист'!L:N, 3, 0))</f>
        <v>Рекреационный, водный, круизный</v>
      </c>
      <c r="E12" s="596" t="s">
        <v>500</v>
      </c>
      <c r="F12" s="520" t="s">
        <v>177</v>
      </c>
    </row>
    <row outlineLevel="0" r="13">
      <c r="A13" s="520" t="s">
        <v>177</v>
      </c>
      <c r="B13" s="734" t="n"/>
      <c r="C13" s="29" t="str">
        <f aca="false" ca="false" dt2D="false" dtr="false" t="normal">IF(ISERROR(VLOOKUP(B13, 'ТехЛист'!L:N, 2, 0)), "", VLOOKUP(B13, 'ТехЛист'!L:N, 2, 0))</f>
        <v/>
      </c>
      <c r="D13" s="29" t="str">
        <f aca="false" ca="false" dt2D="false" dtr="false" t="normal">IF(ISERROR(VLOOKUP(B13, 'ТехЛист'!L:N, 3, 0)), "", VLOOKUP(B13, 'ТехЛист'!L:N, 3, 0))</f>
        <v/>
      </c>
      <c r="E13" s="596" t="n"/>
      <c r="F13" s="520" t="s">
        <v>177</v>
      </c>
    </row>
    <row outlineLevel="0" r="14">
      <c r="A14" s="520" t="s">
        <v>177</v>
      </c>
      <c r="B14" s="734" t="n"/>
      <c r="C14" s="29" t="str">
        <f aca="false" ca="false" dt2D="false" dtr="false" t="normal">IF(ISERROR(VLOOKUP(B14, 'ТехЛист'!L:N, 2, 0)), "", VLOOKUP(B14, 'ТехЛист'!L:N, 2, 0))</f>
        <v/>
      </c>
      <c r="D14" s="29" t="str">
        <f aca="false" ca="false" dt2D="false" dtr="false" t="normal">IF(ISERROR(VLOOKUP(B14, 'ТехЛист'!L:N, 3, 0)), "", VLOOKUP(B14, 'ТехЛист'!L:N, 3, 0))</f>
        <v/>
      </c>
      <c r="E14" s="596" t="n"/>
      <c r="F14" s="520" t="s">
        <v>177</v>
      </c>
    </row>
    <row outlineLevel="0" r="15">
      <c r="A15" s="520" t="s">
        <v>177</v>
      </c>
      <c r="B15" s="734" t="n"/>
      <c r="C15" s="29" t="str">
        <f aca="false" ca="false" dt2D="false" dtr="false" t="normal">IF(ISERROR(VLOOKUP(B15, 'ТехЛист'!L:N, 2, 0)), "", VLOOKUP(B15, 'ТехЛист'!L:N, 2, 0))</f>
        <v/>
      </c>
      <c r="D15" s="29" t="str">
        <f aca="false" ca="false" dt2D="false" dtr="false" t="normal">IF(ISERROR(VLOOKUP(B15, 'ТехЛист'!L:N, 3, 0)), "", VLOOKUP(B15, 'ТехЛист'!L:N, 3, 0))</f>
        <v/>
      </c>
      <c r="E15" s="596" t="n"/>
      <c r="F15" s="520" t="s">
        <v>177</v>
      </c>
    </row>
    <row outlineLevel="0" r="16">
      <c r="B16" s="429" t="s">
        <v>902</v>
      </c>
      <c r="C16" s="40" t="n"/>
      <c r="D16" s="40" t="n"/>
      <c r="E16" s="40" t="n"/>
    </row>
    <row outlineLevel="0" r="17">
      <c r="C17" s="40" t="n"/>
      <c r="D17" s="40" t="n"/>
      <c r="E17" s="40" t="n"/>
    </row>
    <row customHeight="true" ht="14.4499998092651" outlineLevel="0" r="18">
      <c r="B18" s="17" t="s">
        <v>903</v>
      </c>
      <c r="C18" s="40" t="n"/>
      <c r="D18" s="40" t="s">
        <v>904</v>
      </c>
      <c r="E18" s="40" t="n"/>
      <c r="F18" s="40" t="n"/>
      <c r="G18" s="40" t="n"/>
      <c r="H18" s="40" t="n"/>
      <c r="J18" s="40" t="n"/>
      <c r="K18" s="40" t="n"/>
    </row>
    <row outlineLevel="0" r="19">
      <c r="B19" s="17" t="s">
        <v>905</v>
      </c>
      <c r="C19" s="455" t="s">
        <v>906</v>
      </c>
      <c r="D19" s="455" t="s">
        <v>907</v>
      </c>
      <c r="E19" s="455" t="s">
        <v>908</v>
      </c>
      <c r="F19" s="455" t="s">
        <v>909</v>
      </c>
      <c r="G19" s="455" t="s">
        <v>910</v>
      </c>
    </row>
    <row outlineLevel="0" r="20">
      <c r="B20" s="153" t="s">
        <v>99</v>
      </c>
      <c r="C20" s="132" t="n">
        <f aca="false" ca="false" dt2D="false" dtr="false" t="normal">100%-C21</f>
        <v>1</v>
      </c>
      <c r="D20" s="132" t="n">
        <f aca="false" ca="false" dt2D="false" dtr="false" t="normal">100%-D21</f>
        <v>1</v>
      </c>
      <c r="E20" s="132" t="n">
        <f aca="false" ca="false" dt2D="false" dtr="false" t="normal">100%-E21</f>
        <v>1</v>
      </c>
      <c r="F20" s="132" t="n">
        <f aca="false" ca="false" dt2D="false" dtr="false" t="normal">100%-F21</f>
        <v>1</v>
      </c>
      <c r="G20" s="132" t="n">
        <f aca="false" ca="false" dt2D="false" dtr="false" t="normal">100%-G21</f>
        <v>1</v>
      </c>
    </row>
    <row outlineLevel="0" r="21">
      <c r="B21" s="153" t="s">
        <v>911</v>
      </c>
      <c r="C21" s="735" t="n"/>
      <c r="D21" s="735" t="n"/>
      <c r="E21" s="735" t="n"/>
      <c r="F21" s="735" t="n"/>
      <c r="G21" s="735" t="n"/>
    </row>
    <row outlineLevel="0" r="22">
      <c r="B22" s="233" t="s">
        <v>301</v>
      </c>
      <c r="C22" s="735" t="n"/>
      <c r="D22" s="735" t="n"/>
      <c r="E22" s="735" t="n"/>
      <c r="F22" s="735" t="n"/>
      <c r="G22" s="735" t="n"/>
    </row>
    <row outlineLevel="0" r="23">
      <c r="B23" s="233" t="s">
        <v>137</v>
      </c>
      <c r="C23" s="735" t="n"/>
      <c r="D23" s="735" t="n"/>
      <c r="E23" s="735" t="n"/>
      <c r="F23" s="735" t="n"/>
      <c r="G23" s="735" t="n"/>
    </row>
    <row outlineLevel="0" r="24">
      <c r="B24" s="233" t="s">
        <v>303</v>
      </c>
      <c r="C24" s="735" t="n"/>
      <c r="D24" s="735" t="n"/>
      <c r="E24" s="735" t="n"/>
      <c r="F24" s="735" t="n"/>
      <c r="G24" s="735" t="n"/>
    </row>
    <row outlineLevel="0" r="25">
      <c r="B25" s="429" t="n"/>
      <c r="C25" s="40" t="n"/>
      <c r="D25" s="40" t="n"/>
      <c r="E25" s="40" t="n"/>
      <c r="F25" s="40" t="n"/>
      <c r="G25" s="40" t="n"/>
    </row>
    <row outlineLevel="0" r="26">
      <c r="B26" s="17" t="s">
        <v>912</v>
      </c>
      <c r="C26" s="40" t="n"/>
      <c r="D26" s="40" t="n"/>
      <c r="E26" s="40" t="n"/>
      <c r="F26" s="40" t="n"/>
      <c r="G26" s="40" t="n"/>
    </row>
    <row outlineLevel="0" r="27">
      <c r="B27" s="736" t="str">
        <f aca="false" ca="false" dt2D="false" dtr="false" t="normal">B9</f>
        <v>Гостиничный комплекс (в т.ч. СПА-комплекс) (Размещение)</v>
      </c>
      <c r="C27" s="40" t="n"/>
      <c r="D27" s="735" t="n"/>
      <c r="E27" s="735" t="n"/>
      <c r="F27" s="735" t="n"/>
      <c r="G27" s="735" t="n"/>
    </row>
    <row outlineLevel="0" r="28">
      <c r="B28" s="736" t="str">
        <f aca="false" ca="false" dt2D="false" dtr="false" t="normal">B10</f>
        <v>Бары (Общественное питание)</v>
      </c>
      <c r="C28" s="40" t="n"/>
      <c r="D28" s="735" t="n"/>
      <c r="E28" s="735" t="n"/>
      <c r="F28" s="735" t="n"/>
      <c r="G28" s="735" t="n"/>
    </row>
    <row ht="33" outlineLevel="0" r="29">
      <c r="B29" s="736" t="str">
        <f aca="false" ca="false" dt2D="false" dtr="false" t="normal">B11</f>
        <v>Ботанические сады (Познавательный, культурно-развлекательный, деловой)</v>
      </c>
      <c r="C29" s="40" t="n"/>
      <c r="D29" s="735" t="n"/>
      <c r="E29" s="735" t="n"/>
      <c r="F29" s="735" t="n"/>
      <c r="G29" s="735" t="n"/>
    </row>
    <row outlineLevel="0" r="30">
      <c r="B30" s="736" t="str">
        <f aca="false" ca="false" dt2D="false" dtr="false" t="normal">B12</f>
        <v>Аквапарки (Рекреационный, водный, круизный)</v>
      </c>
      <c r="C30" s="40" t="n"/>
      <c r="D30" s="735" t="n"/>
      <c r="E30" s="735" t="n"/>
      <c r="F30" s="735" t="n"/>
      <c r="G30" s="735" t="n"/>
    </row>
    <row outlineLevel="0" r="31">
      <c r="B31" s="737" t="n">
        <f aca="false" ca="false" dt2D="false" dtr="false" t="normal">B13</f>
        <v>0</v>
      </c>
      <c r="C31" s="40" t="n"/>
      <c r="D31" s="735" t="n"/>
      <c r="E31" s="735" t="n"/>
      <c r="F31" s="735" t="n"/>
      <c r="G31" s="735" t="n"/>
    </row>
    <row outlineLevel="0" r="32">
      <c r="B32" s="737" t="n">
        <f aca="false" ca="false" dt2D="false" dtr="false" t="normal">B14</f>
        <v>0</v>
      </c>
      <c r="C32" s="40" t="n"/>
      <c r="D32" s="735" t="n"/>
      <c r="E32" s="735" t="n"/>
      <c r="F32" s="735" t="n"/>
      <c r="G32" s="735" t="n"/>
    </row>
    <row outlineLevel="0" r="33">
      <c r="B33" s="737" t="n">
        <f aca="false" ca="false" dt2D="false" dtr="false" t="normal">B15</f>
        <v>0</v>
      </c>
      <c r="C33" s="40" t="n"/>
      <c r="D33" s="735" t="n"/>
      <c r="E33" s="735" t="n"/>
      <c r="F33" s="735" t="n"/>
      <c r="G33" s="735" t="n"/>
    </row>
    <row customHeight="true" ht="40.9000015258789" outlineLevel="0" r="34">
      <c r="C34" s="40" t="n"/>
      <c r="D34" s="738" t="str">
        <f aca="false" ca="false" dt2D="false" dtr="false" t="normal">IF(SUM(D27:D33)=D20, "ОK", "ОШИБКА-необходимо проверить корректность распределиния финансирования по объектам")</f>
        <v>ОШИБКА-необходимо проверить корректность распределиния финансирования по объектам</v>
      </c>
      <c r="E34" s="738" t="str">
        <f aca="false" ca="false" dt2D="false" dtr="false" t="normal">IF(SUM(E27:E33)=E20, "ОK", "ОШИБКА-необходимо проверить корректность распределиния финансирования по объектам")</f>
        <v>ОШИБКА-необходимо проверить корректность распределиния финансирования по объектам</v>
      </c>
      <c r="F34" s="738" t="str">
        <f aca="false" ca="false" dt2D="false" dtr="false" t="normal">IF(SUM(F27:F33)=F20, "ОK", "ОШИБКА-необходимо проверить корректность распределиния финансирования по объектам")</f>
        <v>ОШИБКА-необходимо проверить корректность распределиния финансирования по объектам</v>
      </c>
      <c r="G34" s="738" t="str">
        <f aca="false" ca="false" dt2D="false" dtr="false" t="normal">IF(SUM(G27:G33)=G20, "ОK", "ОШИБКА-необходимо проверить корректность распределиния финансирования по объектам")</f>
        <v>ОШИБКА-необходимо проверить корректность распределиния финансирования по объектам</v>
      </c>
    </row>
    <row outlineLevel="0" r="35">
      <c r="B35" s="17" t="s">
        <v>913</v>
      </c>
      <c r="C35" s="40" t="s">
        <v>914</v>
      </c>
      <c r="D35" s="40" t="s">
        <v>59</v>
      </c>
      <c r="E35" s="40" t="s">
        <v>915</v>
      </c>
    </row>
    <row outlineLevel="0" r="36">
      <c r="B36" s="16" t="s">
        <v>916</v>
      </c>
      <c r="C36" s="735" t="n"/>
      <c r="D36" s="735" t="n"/>
      <c r="E36" s="735" t="n"/>
    </row>
    <row outlineLevel="0" r="37">
      <c r="B37" s="16" t="s">
        <v>917</v>
      </c>
      <c r="C37" s="735" t="n"/>
      <c r="D37" s="735" t="n"/>
      <c r="E37" s="735" t="n"/>
    </row>
    <row outlineLevel="0" r="38">
      <c r="B38" s="16" t="n"/>
      <c r="D38" s="40" t="n"/>
      <c r="E38" s="40" t="n"/>
    </row>
    <row outlineLevel="0" r="39">
      <c r="B39" s="268" t="s">
        <v>918</v>
      </c>
      <c r="C39" s="40" t="s">
        <v>919</v>
      </c>
      <c r="D39" s="40" t="n"/>
      <c r="E39" s="40" t="n"/>
    </row>
    <row outlineLevel="0" r="40">
      <c r="B40" s="285" t="s">
        <v>920</v>
      </c>
      <c r="C40" s="40" t="n"/>
      <c r="D40" s="40" t="n"/>
      <c r="E40" s="40" t="n"/>
    </row>
    <row outlineLevel="0" r="41">
      <c r="B41" s="736" t="str">
        <f aca="false" ca="false" dt2D="false" dtr="false" t="normal">B9</f>
        <v>Гостиничный комплекс (в т.ч. СПА-комплекс) (Размещение)</v>
      </c>
      <c r="C41" s="701" t="n"/>
      <c r="D41" s="40" t="n"/>
      <c r="E41" s="40" t="n"/>
    </row>
    <row outlineLevel="0" r="42">
      <c r="B42" s="736" t="str">
        <f aca="false" ca="false" dt2D="false" dtr="false" t="normal">B10</f>
        <v>Бары (Общественное питание)</v>
      </c>
      <c r="C42" s="701" t="n"/>
      <c r="D42" s="40" t="n"/>
      <c r="E42" s="40" t="n"/>
    </row>
    <row ht="33" outlineLevel="0" r="43">
      <c r="B43" s="736" t="str">
        <f aca="false" ca="false" dt2D="false" dtr="false" t="normal">B11</f>
        <v>Ботанические сады (Познавательный, культурно-развлекательный, деловой)</v>
      </c>
      <c r="C43" s="701" t="n"/>
      <c r="D43" s="40" t="n"/>
      <c r="E43" s="40" t="n"/>
    </row>
    <row outlineLevel="0" r="44">
      <c r="B44" s="736" t="str">
        <f aca="false" ca="false" dt2D="false" dtr="false" t="normal">B12</f>
        <v>Аквапарки (Рекреационный, водный, круизный)</v>
      </c>
      <c r="C44" s="701" t="n"/>
      <c r="D44" s="40" t="n"/>
      <c r="E44" s="40" t="n"/>
    </row>
    <row outlineLevel="0" r="45">
      <c r="B45" s="737" t="n">
        <f aca="false" ca="false" dt2D="false" dtr="false" t="normal">B13</f>
        <v>0</v>
      </c>
      <c r="C45" s="701" t="n"/>
      <c r="D45" s="40" t="n"/>
      <c r="E45" s="40" t="n"/>
    </row>
    <row outlineLevel="0" r="46">
      <c r="B46" s="737" t="n">
        <f aca="false" ca="false" dt2D="false" dtr="false" t="normal">B14</f>
        <v>0</v>
      </c>
      <c r="C46" s="701" t="n"/>
      <c r="D46" s="40" t="n"/>
      <c r="E46" s="40" t="n"/>
    </row>
    <row outlineLevel="0" r="47">
      <c r="B47" s="737" t="n">
        <f aca="false" ca="false" dt2D="false" dtr="false" t="normal">B15</f>
        <v>0</v>
      </c>
      <c r="C47" s="701" t="n"/>
      <c r="D47" s="40" t="n"/>
      <c r="E47" s="40" t="n"/>
    </row>
    <row outlineLevel="0" r="48">
      <c r="B48" s="20" t="s">
        <v>361</v>
      </c>
      <c r="C48" s="40" t="n"/>
      <c r="D48" s="40" t="s">
        <v>921</v>
      </c>
      <c r="E48" s="40" t="n"/>
    </row>
    <row outlineLevel="0" r="49">
      <c r="A49" s="520" t="s">
        <v>177</v>
      </c>
      <c r="B49" s="734" t="s">
        <v>579</v>
      </c>
      <c r="C49" s="701" t="n"/>
      <c r="D49" s="701" t="n"/>
      <c r="E49" s="40" t="n"/>
    </row>
    <row outlineLevel="0" r="50">
      <c r="A50" s="520" t="s">
        <v>177</v>
      </c>
      <c r="B50" s="734" t="s">
        <v>580</v>
      </c>
      <c r="C50" s="701" t="n"/>
      <c r="D50" s="701" t="n"/>
      <c r="E50" s="40" t="n"/>
    </row>
    <row outlineLevel="0" r="51">
      <c r="A51" s="520" t="s">
        <v>177</v>
      </c>
      <c r="B51" s="734" t="s">
        <v>581</v>
      </c>
      <c r="C51" s="701" t="n"/>
      <c r="D51" s="701" t="n"/>
      <c r="E51" s="40" t="n"/>
    </row>
    <row outlineLevel="0" r="52">
      <c r="A52" s="520" t="s">
        <v>177</v>
      </c>
      <c r="B52" s="734" t="s">
        <v>582</v>
      </c>
      <c r="C52" s="701" t="n"/>
      <c r="D52" s="701" t="n"/>
      <c r="E52" s="40" t="n"/>
    </row>
    <row outlineLevel="0" r="53">
      <c r="C53" s="40" t="n"/>
      <c r="D53" s="40" t="n"/>
      <c r="E53" s="40" t="n"/>
    </row>
    <row outlineLevel="0" r="54">
      <c r="B54" s="17" t="s">
        <v>922</v>
      </c>
      <c r="C54" s="40" t="n"/>
      <c r="D54" s="40" t="n"/>
      <c r="E54" s="40" t="n"/>
      <c r="F54" s="739" t="s">
        <v>923</v>
      </c>
      <c r="G54" s="740" t="s"/>
      <c r="H54" s="740" t="s"/>
      <c r="I54" s="740" t="s"/>
      <c r="J54" s="740" t="s"/>
      <c r="K54" s="740" t="s"/>
      <c r="L54" s="740" t="s"/>
      <c r="M54" s="740" t="s"/>
      <c r="N54" s="740" t="s"/>
      <c r="O54" s="740" t="s"/>
      <c r="P54" s="740" t="s"/>
      <c r="Q54" s="741" t="s"/>
      <c r="S54" s="1" t="s">
        <v>924</v>
      </c>
      <c r="X54" s="1" t="s">
        <v>925</v>
      </c>
    </row>
    <row outlineLevel="0" r="55">
      <c r="C55" s="40" t="s">
        <v>926</v>
      </c>
      <c r="D55" s="40" t="s">
        <v>927</v>
      </c>
      <c r="E55" s="40" t="n"/>
      <c r="F55" s="40" t="s">
        <v>928</v>
      </c>
      <c r="G55" s="40" t="s">
        <v>929</v>
      </c>
      <c r="H55" s="40" t="s">
        <v>930</v>
      </c>
      <c r="I55" s="40" t="s">
        <v>931</v>
      </c>
      <c r="J55" s="40" t="s">
        <v>932</v>
      </c>
      <c r="K55" s="40" t="s">
        <v>933</v>
      </c>
      <c r="L55" s="40" t="s">
        <v>934</v>
      </c>
      <c r="M55" s="40" t="s">
        <v>935</v>
      </c>
      <c r="N55" s="40" t="s">
        <v>936</v>
      </c>
      <c r="O55" s="40" t="s">
        <v>937</v>
      </c>
      <c r="P55" s="40" t="s">
        <v>938</v>
      </c>
      <c r="Q55" s="40" t="s">
        <v>939</v>
      </c>
      <c r="S55" s="40" t="n">
        <v>1</v>
      </c>
      <c r="T55" s="40" t="n">
        <v>2</v>
      </c>
      <c r="U55" s="40" t="n">
        <v>3</v>
      </c>
      <c r="V55" s="40" t="n">
        <v>4</v>
      </c>
      <c r="X55" s="1" t="s">
        <v>940</v>
      </c>
    </row>
    <row outlineLevel="0" r="56">
      <c r="B56" s="736" t="str">
        <f aca="false" ca="false" dt2D="false" dtr="false" t="normal">B9</f>
        <v>Гостиничный комплекс (в т.ч. СПА-комплекс) (Размещение)</v>
      </c>
      <c r="C56" s="742" t="n"/>
      <c r="D56" s="701" t="n"/>
      <c r="E56" s="40" t="n"/>
      <c r="F56" s="743" t="n"/>
      <c r="G56" s="743" t="n"/>
      <c r="H56" s="743" t="n"/>
      <c r="I56" s="743" t="n"/>
      <c r="J56" s="743" t="n"/>
      <c r="K56" s="743" t="n"/>
      <c r="L56" s="743" t="n"/>
      <c r="M56" s="743" t="n"/>
      <c r="N56" s="743" t="n"/>
      <c r="O56" s="743" t="n"/>
      <c r="P56" s="743" t="n"/>
      <c r="Q56" s="743" t="n"/>
      <c r="S56" s="132" t="n">
        <f aca="false" ca="false" dt2D="false" dtr="false" t="normal">IFERROR(AVERAGE(F56:H56), 0)</f>
        <v>0</v>
      </c>
      <c r="T56" s="132" t="n">
        <f aca="false" ca="false" dt2D="false" dtr="false" t="normal">IFERROR(AVERAGE(G56:I56), 0)</f>
        <v>0</v>
      </c>
      <c r="U56" s="132" t="n">
        <f aca="false" ca="false" dt2D="false" dtr="false" t="normal">IFERROR(AVERAGE(H56:J56), 0)</f>
        <v>0</v>
      </c>
      <c r="V56" s="132" t="n">
        <f aca="false" ca="false" dt2D="false" dtr="false" t="normal">IFERROR(AVERAGE(I56:K56), 0)</f>
        <v>0</v>
      </c>
      <c r="W56" s="40" t="n"/>
      <c r="X56" s="132" t="n">
        <f aca="false" ca="false" dt2D="false" dtr="false" t="normal">IFERROR(AVERAGE(F56:Q56), 0)</f>
        <v>0</v>
      </c>
    </row>
    <row outlineLevel="0" r="57">
      <c r="B57" s="736" t="str">
        <f aca="false" ca="false" dt2D="false" dtr="false" t="normal">B10</f>
        <v>Бары (Общественное питание)</v>
      </c>
      <c r="C57" s="701" t="n"/>
      <c r="D57" s="701" t="n"/>
      <c r="E57" s="40" t="n"/>
      <c r="F57" s="743" t="n"/>
      <c r="G57" s="743" t="n"/>
      <c r="H57" s="743" t="n"/>
      <c r="I57" s="743" t="n"/>
      <c r="J57" s="743" t="n"/>
      <c r="K57" s="743" t="n"/>
      <c r="L57" s="743" t="n"/>
      <c r="M57" s="743" t="n"/>
      <c r="N57" s="743" t="n"/>
      <c r="O57" s="743" t="n"/>
      <c r="P57" s="743" t="n"/>
      <c r="Q57" s="743" t="n"/>
      <c r="S57" s="132" t="n">
        <f aca="false" ca="false" dt2D="false" dtr="false" t="normal">IFERROR(AVERAGE(F57:H57), 0)</f>
        <v>0</v>
      </c>
      <c r="T57" s="132" t="n">
        <f aca="false" ca="false" dt2D="false" dtr="false" t="normal">IFERROR(AVERAGE(G57:I57), 0)</f>
        <v>0</v>
      </c>
      <c r="U57" s="132" t="n">
        <f aca="false" ca="false" dt2D="false" dtr="false" t="normal">IFERROR(AVERAGE(H57:J57), 0)</f>
        <v>0</v>
      </c>
      <c r="V57" s="132" t="n">
        <f aca="false" ca="false" dt2D="false" dtr="false" t="normal">IFERROR(AVERAGE(I57:K57), 0)</f>
        <v>0</v>
      </c>
      <c r="W57" s="40" t="n"/>
      <c r="X57" s="132" t="n">
        <f aca="false" ca="false" dt2D="false" dtr="false" t="normal">IFERROR(AVERAGE(F57:Q57), 0)</f>
        <v>0</v>
      </c>
    </row>
    <row ht="33" outlineLevel="0" r="58">
      <c r="B58" s="736" t="str">
        <f aca="false" ca="false" dt2D="false" dtr="false" t="normal">B11</f>
        <v>Ботанические сады (Познавательный, культурно-развлекательный, деловой)</v>
      </c>
      <c r="C58" s="701" t="n"/>
      <c r="D58" s="701" t="n"/>
      <c r="E58" s="40" t="n"/>
      <c r="F58" s="743" t="n"/>
      <c r="G58" s="743" t="n"/>
      <c r="H58" s="743" t="n"/>
      <c r="I58" s="743" t="n"/>
      <c r="J58" s="743" t="n"/>
      <c r="K58" s="743" t="n"/>
      <c r="L58" s="743" t="n"/>
      <c r="M58" s="743" t="n"/>
      <c r="N58" s="743" t="n"/>
      <c r="O58" s="743" t="n"/>
      <c r="P58" s="743" t="n"/>
      <c r="Q58" s="743" t="n"/>
      <c r="S58" s="132" t="n">
        <f aca="false" ca="false" dt2D="false" dtr="false" t="normal">IFERROR(AVERAGE(F58:H58), 0)</f>
        <v>0</v>
      </c>
      <c r="T58" s="132" t="n">
        <f aca="false" ca="false" dt2D="false" dtr="false" t="normal">IFERROR(AVERAGE(G58:I58), 0)</f>
        <v>0</v>
      </c>
      <c r="U58" s="132" t="n">
        <f aca="false" ca="false" dt2D="false" dtr="false" t="normal">IFERROR(AVERAGE(H58:J58), 0)</f>
        <v>0</v>
      </c>
      <c r="V58" s="132" t="n">
        <f aca="false" ca="false" dt2D="false" dtr="false" t="normal">IFERROR(AVERAGE(I58:K58), 0)</f>
        <v>0</v>
      </c>
      <c r="W58" s="40" t="n"/>
      <c r="X58" s="132" t="n">
        <f aca="false" ca="false" dt2D="false" dtr="false" t="normal">IFERROR(AVERAGE(F58:Q58), 0)</f>
        <v>0</v>
      </c>
    </row>
    <row outlineLevel="0" r="59">
      <c r="B59" s="736" t="str">
        <f aca="false" ca="false" dt2D="false" dtr="false" t="normal">B12</f>
        <v>Аквапарки (Рекреационный, водный, круизный)</v>
      </c>
      <c r="C59" s="701" t="n"/>
      <c r="D59" s="701" t="n"/>
      <c r="E59" s="40" t="n"/>
      <c r="F59" s="743" t="n"/>
      <c r="G59" s="743" t="n"/>
      <c r="H59" s="743" t="n"/>
      <c r="I59" s="743" t="n"/>
      <c r="J59" s="743" t="n"/>
      <c r="K59" s="743" t="n"/>
      <c r="L59" s="743" t="n"/>
      <c r="M59" s="743" t="n"/>
      <c r="N59" s="743" t="n"/>
      <c r="O59" s="743" t="n"/>
      <c r="P59" s="743" t="n"/>
      <c r="Q59" s="743" t="n"/>
      <c r="S59" s="132" t="n">
        <f aca="false" ca="false" dt2D="false" dtr="false" t="normal">IFERROR(AVERAGE(F59:H59), 0)</f>
        <v>0</v>
      </c>
      <c r="T59" s="132" t="n">
        <f aca="false" ca="false" dt2D="false" dtr="false" t="normal">IFERROR(AVERAGE(G59:I59), 0)</f>
        <v>0</v>
      </c>
      <c r="U59" s="132" t="n">
        <f aca="false" ca="false" dt2D="false" dtr="false" t="normal">IFERROR(AVERAGE(H59:J59), 0)</f>
        <v>0</v>
      </c>
      <c r="V59" s="132" t="n">
        <f aca="false" ca="false" dt2D="false" dtr="false" t="normal">IFERROR(AVERAGE(I59:K59), 0)</f>
        <v>0</v>
      </c>
      <c r="W59" s="40" t="n"/>
      <c r="X59" s="132" t="n">
        <f aca="false" ca="false" dt2D="false" dtr="false" t="normal">IFERROR(AVERAGE(F59:Q59), 0)</f>
        <v>0</v>
      </c>
    </row>
    <row outlineLevel="0" r="60">
      <c r="B60" s="737" t="n">
        <f aca="false" ca="false" dt2D="false" dtr="false" t="normal">B13</f>
        <v>0</v>
      </c>
      <c r="C60" s="701" t="n"/>
      <c r="D60" s="701" t="n"/>
      <c r="E60" s="40" t="n"/>
      <c r="F60" s="743" t="n"/>
      <c r="G60" s="743" t="n"/>
      <c r="H60" s="743" t="n"/>
      <c r="I60" s="743" t="n"/>
      <c r="J60" s="743" t="n"/>
      <c r="K60" s="743" t="n"/>
      <c r="L60" s="743" t="n"/>
      <c r="M60" s="743" t="n"/>
      <c r="N60" s="743" t="n"/>
      <c r="O60" s="743" t="n"/>
      <c r="P60" s="743" t="n"/>
      <c r="Q60" s="743" t="n"/>
      <c r="S60" s="132" t="n">
        <f aca="false" ca="false" dt2D="false" dtr="false" t="normal">IFERROR(AVERAGE(F60:H60), 0)</f>
        <v>0</v>
      </c>
      <c r="T60" s="132" t="n">
        <f aca="false" ca="false" dt2D="false" dtr="false" t="normal">IFERROR(AVERAGE(G60:I60), 0)</f>
        <v>0</v>
      </c>
      <c r="U60" s="132" t="n">
        <f aca="false" ca="false" dt2D="false" dtr="false" t="normal">IFERROR(AVERAGE(H60:J60), 0)</f>
        <v>0</v>
      </c>
      <c r="V60" s="132" t="n">
        <f aca="false" ca="false" dt2D="false" dtr="false" t="normal">IFERROR(AVERAGE(I60:K60), 0)</f>
        <v>0</v>
      </c>
      <c r="W60" s="40" t="n"/>
      <c r="X60" s="132" t="n">
        <f aca="false" ca="false" dt2D="false" dtr="false" t="normal">IFERROR(AVERAGE(F60:Q60), 0)</f>
        <v>0</v>
      </c>
    </row>
    <row outlineLevel="0" r="61">
      <c r="B61" s="737" t="n">
        <f aca="false" ca="false" dt2D="false" dtr="false" t="normal">B14</f>
        <v>0</v>
      </c>
      <c r="C61" s="701" t="n"/>
      <c r="D61" s="701" t="n"/>
      <c r="E61" s="40" t="n"/>
      <c r="F61" s="701" t="n"/>
      <c r="G61" s="701" t="n"/>
      <c r="H61" s="701" t="n"/>
      <c r="I61" s="701" t="n"/>
      <c r="J61" s="701" t="n"/>
      <c r="K61" s="701" t="n"/>
      <c r="L61" s="701" t="n"/>
      <c r="M61" s="701" t="n"/>
      <c r="N61" s="701" t="n"/>
      <c r="O61" s="701" t="n"/>
      <c r="P61" s="701" t="n"/>
      <c r="Q61" s="701" t="n"/>
      <c r="S61" s="132" t="n">
        <f aca="false" ca="false" dt2D="false" dtr="false" t="normal">IFERROR(AVERAGE(F61:H61), 0)</f>
        <v>0</v>
      </c>
      <c r="T61" s="132" t="n">
        <f aca="false" ca="false" dt2D="false" dtr="false" t="normal">IFERROR(AVERAGE(G61:I61), 0)</f>
        <v>0</v>
      </c>
      <c r="U61" s="132" t="n">
        <f aca="false" ca="false" dt2D="false" dtr="false" t="normal">IFERROR(AVERAGE(H61:J61), 0)</f>
        <v>0</v>
      </c>
      <c r="V61" s="132" t="n">
        <f aca="false" ca="false" dt2D="false" dtr="false" t="normal">IFERROR(AVERAGE(I61:K61), 0)</f>
        <v>0</v>
      </c>
      <c r="W61" s="40" t="n"/>
      <c r="X61" s="132" t="n">
        <f aca="false" ca="false" dt2D="false" dtr="false" t="normal">IFERROR(AVERAGE(F61:Q61), 0)</f>
        <v>0</v>
      </c>
    </row>
    <row outlineLevel="0" r="62">
      <c r="B62" s="737" t="n">
        <f aca="false" ca="false" dt2D="false" dtr="false" t="normal">B15</f>
        <v>0</v>
      </c>
      <c r="C62" s="701" t="n"/>
      <c r="D62" s="701" t="n"/>
      <c r="E62" s="40" t="n"/>
      <c r="F62" s="701" t="n"/>
      <c r="G62" s="701" t="n"/>
      <c r="H62" s="701" t="n"/>
      <c r="I62" s="701" t="n"/>
      <c r="J62" s="701" t="n"/>
      <c r="K62" s="701" t="n"/>
      <c r="L62" s="701" t="n"/>
      <c r="M62" s="701" t="n"/>
      <c r="N62" s="701" t="n"/>
      <c r="O62" s="701" t="n"/>
      <c r="P62" s="701" t="n"/>
      <c r="Q62" s="701" t="n"/>
      <c r="S62" s="132" t="n">
        <f aca="false" ca="false" dt2D="false" dtr="false" t="normal">IFERROR(AVERAGE(F62:H62), 0)</f>
        <v>0</v>
      </c>
      <c r="T62" s="132" t="n">
        <f aca="false" ca="false" dt2D="false" dtr="false" t="normal">IFERROR(AVERAGE(G62:I62), 0)</f>
        <v>0</v>
      </c>
      <c r="U62" s="132" t="n">
        <f aca="false" ca="false" dt2D="false" dtr="false" t="normal">IFERROR(AVERAGE(H62:J62), 0)</f>
        <v>0</v>
      </c>
      <c r="V62" s="132" t="n">
        <f aca="false" ca="false" dt2D="false" dtr="false" t="normal">IFERROR(AVERAGE(I62:K62), 0)</f>
        <v>0</v>
      </c>
      <c r="W62" s="40" t="n"/>
      <c r="X62" s="132" t="n">
        <f aca="false" ca="false" dt2D="false" dtr="false" t="normal">IFERROR(AVERAGE(F62:Q62), 0)</f>
        <v>0</v>
      </c>
    </row>
    <row outlineLevel="0" r="63">
      <c r="C63" s="40" t="n"/>
      <c r="D63" s="40" t="n"/>
      <c r="E63" s="40" t="n"/>
    </row>
    <row outlineLevel="0" r="64">
      <c r="B64" s="17" t="s">
        <v>941</v>
      </c>
      <c r="C64" s="40" t="n"/>
      <c r="D64" s="40" t="n"/>
      <c r="E64" s="40" t="n"/>
    </row>
    <row ht="33" outlineLevel="0" r="65">
      <c r="C65" s="744" t="s">
        <v>942</v>
      </c>
      <c r="D65" s="744" t="s">
        <v>943</v>
      </c>
      <c r="E65" s="744" t="s">
        <v>944</v>
      </c>
      <c r="F65" s="744" t="s">
        <v>945</v>
      </c>
      <c r="G65" s="744" t="s">
        <v>946</v>
      </c>
      <c r="H65" s="744" t="s">
        <v>947</v>
      </c>
    </row>
    <row outlineLevel="0" r="66">
      <c r="B66" s="736" t="str">
        <f aca="false" ca="false" dt2D="false" dtr="false" t="normal">B9</f>
        <v>Гостиничный комплекс (в т.ч. СПА-комплекс) (Размещение)</v>
      </c>
      <c r="C66" s="745" t="n"/>
      <c r="D66" s="596" t="s">
        <v>948</v>
      </c>
      <c r="E66" s="596" t="s">
        <v>176</v>
      </c>
      <c r="F66" s="596" t="s">
        <v>176</v>
      </c>
      <c r="G66" s="596" t="s">
        <v>500</v>
      </c>
      <c r="H66" s="596" t="s">
        <v>500</v>
      </c>
      <c r="I66" s="520" t="s">
        <v>177</v>
      </c>
    </row>
    <row outlineLevel="0" r="67">
      <c r="B67" s="736" t="str">
        <f aca="false" ca="false" dt2D="false" dtr="false" t="normal">B10</f>
        <v>Бары (Общественное питание)</v>
      </c>
      <c r="C67" s="745" t="n"/>
      <c r="D67" s="596" t="s">
        <v>948</v>
      </c>
      <c r="E67" s="596" t="s">
        <v>500</v>
      </c>
      <c r="F67" s="596" t="s">
        <v>176</v>
      </c>
      <c r="G67" s="596" t="s">
        <v>500</v>
      </c>
      <c r="H67" s="596" t="s">
        <v>500</v>
      </c>
      <c r="I67" s="520" t="s">
        <v>177</v>
      </c>
    </row>
    <row ht="33" outlineLevel="0" r="68">
      <c r="B68" s="736" t="str">
        <f aca="false" ca="false" dt2D="false" dtr="false" t="normal">B11</f>
        <v>Ботанические сады (Познавательный, культурно-развлекательный, деловой)</v>
      </c>
      <c r="C68" s="745" t="n"/>
      <c r="D68" s="596" t="s">
        <v>948</v>
      </c>
      <c r="E68" s="596" t="s">
        <v>176</v>
      </c>
      <c r="F68" s="596" t="s">
        <v>176</v>
      </c>
      <c r="G68" s="596" t="s">
        <v>500</v>
      </c>
      <c r="H68" s="596" t="s">
        <v>500</v>
      </c>
      <c r="I68" s="520" t="s">
        <v>177</v>
      </c>
    </row>
    <row outlineLevel="0" r="69">
      <c r="B69" s="736" t="str">
        <f aca="false" ca="false" dt2D="false" dtr="false" t="normal">B12</f>
        <v>Аквапарки (Рекреационный, водный, круизный)</v>
      </c>
      <c r="C69" s="745" t="n"/>
      <c r="D69" s="596" t="s">
        <v>948</v>
      </c>
      <c r="E69" s="596" t="s">
        <v>176</v>
      </c>
      <c r="F69" s="596" t="s">
        <v>176</v>
      </c>
      <c r="G69" s="596" t="s">
        <v>176</v>
      </c>
      <c r="H69" s="596" t="s">
        <v>176</v>
      </c>
      <c r="I69" s="520" t="s">
        <v>177</v>
      </c>
    </row>
    <row customHeight="true" ht="17.4500007629395" outlineLevel="0" r="70">
      <c r="B70" s="737" t="n">
        <f aca="false" ca="false" dt2D="false" dtr="false" t="normal">B13</f>
        <v>0</v>
      </c>
      <c r="C70" s="745" t="n"/>
      <c r="D70" s="596" t="n"/>
      <c r="E70" s="596" t="n"/>
      <c r="F70" s="596" t="s">
        <v>500</v>
      </c>
      <c r="G70" s="596" t="s">
        <v>500</v>
      </c>
      <c r="H70" s="596" t="s">
        <v>500</v>
      </c>
      <c r="I70" s="520" t="s">
        <v>177</v>
      </c>
    </row>
    <row customHeight="true" ht="22.1499996185303" outlineLevel="0" r="71">
      <c r="B71" s="737" t="n">
        <f aca="false" ca="false" dt2D="false" dtr="false" t="normal">B14</f>
        <v>0</v>
      </c>
      <c r="C71" s="745" t="n"/>
      <c r="D71" s="596" t="n"/>
      <c r="E71" s="596" t="n"/>
      <c r="F71" s="596" t="s">
        <v>500</v>
      </c>
      <c r="G71" s="596" t="s">
        <v>500</v>
      </c>
      <c r="H71" s="596" t="s">
        <v>500</v>
      </c>
      <c r="I71" s="520" t="s">
        <v>177</v>
      </c>
    </row>
    <row customHeight="true" ht="16.8999996185303" outlineLevel="0" r="72">
      <c r="B72" s="737" t="n">
        <f aca="false" ca="false" dt2D="false" dtr="false" t="normal">B15</f>
        <v>0</v>
      </c>
      <c r="C72" s="745" t="n"/>
      <c r="D72" s="596" t="n"/>
      <c r="E72" s="596" t="n"/>
      <c r="F72" s="596" t="s">
        <v>500</v>
      </c>
      <c r="G72" s="596" t="s">
        <v>500</v>
      </c>
      <c r="H72" s="596" t="s">
        <v>500</v>
      </c>
      <c r="I72" s="520" t="s">
        <v>177</v>
      </c>
    </row>
    <row outlineLevel="0" r="73">
      <c r="C73" s="40" t="n"/>
    </row>
    <row outlineLevel="0" r="74">
      <c r="B74" s="746" t="s">
        <v>949</v>
      </c>
      <c r="C74" s="747" t="n"/>
    </row>
    <row outlineLevel="0" r="75">
      <c r="B75" s="1" t="n"/>
      <c r="C75" s="75" t="n"/>
    </row>
    <row outlineLevel="0" r="76">
      <c r="B76" s="153" t="s">
        <v>548</v>
      </c>
      <c r="C76" s="745" t="n"/>
    </row>
    <row outlineLevel="0" r="77">
      <c r="B77" s="153" t="s">
        <v>549</v>
      </c>
      <c r="C77" s="745" t="n"/>
    </row>
    <row outlineLevel="0" r="78">
      <c r="B78" s="153" t="s">
        <v>550</v>
      </c>
      <c r="C78" s="745" t="n"/>
    </row>
    <row outlineLevel="0" r="79">
      <c r="B79" s="153" t="s">
        <v>551</v>
      </c>
      <c r="C79" s="745" t="n"/>
    </row>
    <row outlineLevel="0" r="80">
      <c r="B80" s="153" t="n"/>
    </row>
    <row outlineLevel="0" r="81">
      <c r="B81" s="746" t="s">
        <v>950</v>
      </c>
      <c r="C81" s="747" t="s">
        <v>259</v>
      </c>
    </row>
    <row outlineLevel="0" r="82">
      <c r="B82" s="326" t="n"/>
      <c r="C82" s="748" t="n"/>
    </row>
    <row outlineLevel="0" r="83">
      <c r="B83" s="1" t="s">
        <v>951</v>
      </c>
      <c r="C83" s="745" t="n"/>
      <c r="D83" s="1" t="s">
        <v>952</v>
      </c>
      <c r="E83" s="749" t="n"/>
      <c r="F83" s="749" t="n"/>
      <c r="G83" s="749" t="n"/>
      <c r="H83" s="749" t="n"/>
      <c r="I83" s="749" t="n"/>
      <c r="J83" s="749" t="n"/>
      <c r="K83" s="749" t="n"/>
      <c r="L83" s="749" t="n"/>
      <c r="M83" s="749" t="n"/>
      <c r="N83" s="749" t="n"/>
      <c r="O83" s="749" t="n"/>
      <c r="P83" s="749" t="n"/>
      <c r="Q83" s="749" t="n"/>
      <c r="R83" s="749" t="n"/>
    </row>
    <row customFormat="true" ht="16.5" outlineLevel="0" r="84" s="1">
      <c r="B84" s="1" t="s">
        <v>953</v>
      </c>
      <c r="C84" s="745" t="n"/>
      <c r="D84" s="750" t="n"/>
      <c r="E84" s="750" t="n"/>
      <c r="F84" s="750" t="n"/>
      <c r="G84" s="750" t="n"/>
      <c r="H84" s="750" t="n"/>
      <c r="I84" s="750" t="n"/>
      <c r="J84" s="750" t="n"/>
      <c r="K84" s="750" t="n"/>
      <c r="L84" s="750" t="n"/>
      <c r="M84" s="750" t="n"/>
      <c r="N84" s="750" t="n"/>
      <c r="O84" s="750" t="n"/>
      <c r="P84" s="750" t="n"/>
      <c r="Q84" s="750" t="n"/>
      <c r="R84" s="750" t="n"/>
    </row>
    <row customFormat="true" ht="16.5" outlineLevel="0" r="85" s="1">
      <c r="B85" s="1" t="s">
        <v>954</v>
      </c>
      <c r="C85" s="745" t="n"/>
      <c r="D85" s="750" t="n"/>
      <c r="E85" s="750" t="n"/>
      <c r="F85" s="750" t="n"/>
      <c r="G85" s="750" t="n"/>
      <c r="H85" s="750" t="n"/>
      <c r="I85" s="750" t="n"/>
      <c r="J85" s="750" t="n"/>
      <c r="K85" s="750" t="n"/>
      <c r="L85" s="750" t="n"/>
      <c r="M85" s="750" t="n"/>
      <c r="N85" s="750" t="n"/>
      <c r="O85" s="750" t="n"/>
      <c r="P85" s="750" t="n"/>
      <c r="Q85" s="750" t="n"/>
      <c r="R85" s="750" t="n"/>
    </row>
    <row customFormat="true" ht="16.5" outlineLevel="0" r="86" s="1">
      <c r="B86" s="1" t="s">
        <v>955</v>
      </c>
      <c r="C86" s="745" t="n"/>
      <c r="D86" s="750" t="n"/>
      <c r="E86" s="750" t="n"/>
      <c r="F86" s="750" t="n"/>
      <c r="G86" s="750" t="n"/>
      <c r="H86" s="750" t="n"/>
      <c r="I86" s="750" t="n"/>
      <c r="J86" s="750" t="n"/>
      <c r="K86" s="750" t="n"/>
      <c r="L86" s="750" t="n"/>
      <c r="M86" s="750" t="n"/>
      <c r="N86" s="750" t="n"/>
      <c r="O86" s="750" t="n"/>
      <c r="P86" s="750" t="n"/>
      <c r="Q86" s="750" t="n"/>
      <c r="R86" s="750" t="n"/>
    </row>
    <row customFormat="true" ht="16.5" outlineLevel="0" r="88" s="1">
      <c r="B88" s="746" t="s">
        <v>956</v>
      </c>
      <c r="C88" s="124" t="s">
        <v>957</v>
      </c>
      <c r="D88" s="747" t="n"/>
      <c r="F88" s="208" t="n"/>
      <c r="G88" s="208" t="n"/>
      <c r="H88" s="208" t="n"/>
      <c r="I88" s="208" t="n"/>
      <c r="J88" s="208" t="n"/>
      <c r="K88" s="208" t="n"/>
      <c r="L88" s="208" t="n"/>
      <c r="M88" s="208" t="n"/>
      <c r="N88" s="208" t="n"/>
      <c r="O88" s="208" t="n"/>
      <c r="P88" s="208" t="n"/>
      <c r="Q88" s="208" t="n"/>
      <c r="R88" s="208" t="n"/>
      <c r="S88" s="208" t="n"/>
    </row>
    <row customFormat="true" ht="16.5" outlineLevel="0" r="89" s="1">
      <c r="C89" s="75" t="n"/>
      <c r="D89" s="75" t="n"/>
      <c r="F89" s="75" t="n"/>
      <c r="G89" s="75" t="n"/>
      <c r="H89" s="75" t="n"/>
      <c r="I89" s="75" t="n"/>
      <c r="J89" s="75" t="n"/>
      <c r="K89" s="75" t="n"/>
      <c r="L89" s="75" t="n"/>
      <c r="M89" s="75" t="n"/>
      <c r="N89" s="75" t="n"/>
      <c r="O89" s="75" t="n"/>
      <c r="P89" s="75" t="n"/>
      <c r="Q89" s="75" t="n"/>
      <c r="R89" s="75" t="n"/>
      <c r="S89" s="75" t="n"/>
    </row>
    <row customFormat="true" ht="16.5" outlineLevel="0" r="90" s="1">
      <c r="B90" s="153" t="s">
        <v>958</v>
      </c>
      <c r="C90" s="751" t="n"/>
      <c r="D90" s="75" t="s">
        <v>772</v>
      </c>
      <c r="F90" s="752" t="n"/>
      <c r="G90" s="752" t="n"/>
      <c r="H90" s="752" t="n"/>
      <c r="I90" s="752" t="n"/>
      <c r="J90" s="752" t="n"/>
      <c r="K90" s="752" t="n"/>
      <c r="L90" s="752" t="n"/>
      <c r="M90" s="752" t="n"/>
      <c r="N90" s="752" t="n"/>
      <c r="O90" s="752" t="n"/>
      <c r="P90" s="752" t="n"/>
      <c r="Q90" s="752" t="n"/>
      <c r="R90" s="752" t="n"/>
    </row>
    <row customFormat="true" ht="16.5" outlineLevel="0" r="91" s="1">
      <c r="B91" s="153" t="s">
        <v>959</v>
      </c>
      <c r="C91" s="751" t="n"/>
      <c r="D91" s="75" t="s">
        <v>772</v>
      </c>
      <c r="F91" s="752" t="n"/>
      <c r="G91" s="752" t="n"/>
      <c r="H91" s="752" t="n"/>
      <c r="I91" s="752" t="n"/>
      <c r="J91" s="752" t="n"/>
      <c r="K91" s="752" t="n"/>
      <c r="L91" s="752" t="n"/>
      <c r="M91" s="752" t="n"/>
      <c r="N91" s="752" t="n"/>
      <c r="O91" s="752" t="n"/>
      <c r="P91" s="752" t="n"/>
      <c r="Q91" s="752" t="n"/>
      <c r="R91" s="752" t="n"/>
    </row>
    <row customFormat="true" ht="16.5" outlineLevel="0" r="92" s="1">
      <c r="B92" s="153" t="s">
        <v>960</v>
      </c>
      <c r="C92" s="751" t="n"/>
      <c r="D92" s="75" t="s">
        <v>772</v>
      </c>
      <c r="F92" s="752" t="n"/>
      <c r="G92" s="752" t="n"/>
      <c r="H92" s="752" t="n"/>
      <c r="I92" s="752" t="n"/>
      <c r="J92" s="752" t="n"/>
      <c r="K92" s="752" t="n"/>
      <c r="L92" s="752" t="n"/>
      <c r="M92" s="752" t="n"/>
      <c r="N92" s="752" t="n"/>
      <c r="O92" s="752" t="n"/>
      <c r="P92" s="752" t="n"/>
      <c r="Q92" s="752" t="n"/>
      <c r="R92" s="752" t="n"/>
    </row>
  </sheetData>
  <mergeCells count="1">
    <mergeCell ref="F54:Q54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2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37"/>
  <sheetViews>
    <sheetView showZeros="true" workbookViewId="0">
      <pane activePane="bottomLeft" state="frozen" topLeftCell="A2" xSplit="0" ySplit="1"/>
    </sheetView>
  </sheetViews>
  <sheetFormatPr baseColWidth="8" customHeight="false" defaultColWidth="8.85546864361033" defaultRowHeight="16.5" zeroHeight="false"/>
  <cols>
    <col customWidth="true" max="1" min="1" outlineLevel="0" style="1" width="1.71093745638684"/>
    <col customWidth="true" max="2" min="2" outlineLevel="0" style="1" width="58.8554696586074"/>
    <col customWidth="true" max="3" min="3" outlineLevel="0" style="1" width="1.28515624273114"/>
    <col customWidth="true" max="4" min="4" outlineLevel="0" style="1" width="17.1406253092569"/>
    <col customWidth="true" max="5" min="5" outlineLevel="0" style="1" width="1.28515624273114"/>
    <col customWidth="true" max="6" min="6" outlineLevel="0" style="16" width="141.425786034892"/>
    <col bestFit="true" customWidth="true" max="1024" min="7" outlineLevel="0" style="1" width="8.85546864361033"/>
  </cols>
  <sheetData>
    <row customFormat="true" ht="33.75" outlineLevel="0" r="1" s="17">
      <c r="B1" s="18" t="s">
        <v>15</v>
      </c>
      <c r="C1" s="19" t="n"/>
      <c r="D1" s="20" t="n"/>
      <c r="E1" s="19" t="n"/>
    </row>
    <row outlineLevel="0" r="3">
      <c r="B3" s="21" t="s">
        <v>16</v>
      </c>
      <c r="C3" s="21" t="n"/>
      <c r="D3" s="21" t="s">
        <v>17</v>
      </c>
      <c r="E3" s="21" t="n"/>
      <c r="F3" s="21" t="s">
        <v>18</v>
      </c>
    </row>
    <row customFormat="true" ht="16.5" outlineLevel="0" r="4" s="1"/>
    <row customFormat="true" ht="17.25" outlineLevel="0" r="5" s="22">
      <c r="B5" s="23" t="s">
        <v>19</v>
      </c>
      <c r="C5" s="23" t="n"/>
      <c r="D5" s="23" t="n"/>
      <c r="E5" s="23" t="n"/>
      <c r="F5" s="24" t="n"/>
    </row>
    <row outlineLevel="0" r="6">
      <c r="B6" s="25" t="s">
        <v>20</v>
      </c>
      <c r="C6" s="26" t="n"/>
      <c r="D6" s="26" t="s">
        <v>21</v>
      </c>
      <c r="E6" s="26" t="n"/>
      <c r="F6" s="27" t="s">
        <v>22</v>
      </c>
    </row>
    <row outlineLevel="0" r="7">
      <c r="B7" s="28" t="s">
        <v>23</v>
      </c>
      <c r="C7" s="26" t="n"/>
      <c r="D7" s="26" t="s">
        <v>24</v>
      </c>
      <c r="E7" s="26" t="n"/>
      <c r="F7" s="27" t="s">
        <v>25</v>
      </c>
    </row>
    <row ht="33" outlineLevel="0" r="8">
      <c r="B8" s="6" t="s">
        <v>26</v>
      </c>
      <c r="C8" s="26" t="n"/>
      <c r="D8" s="26" t="s">
        <v>27</v>
      </c>
      <c r="E8" s="26" t="n"/>
      <c r="F8" s="16" t="s">
        <v>28</v>
      </c>
    </row>
    <row outlineLevel="0" r="9">
      <c r="B9" s="6" t="s">
        <v>29</v>
      </c>
      <c r="C9" s="26" t="n"/>
      <c r="D9" s="26" t="s">
        <v>30</v>
      </c>
      <c r="E9" s="26" t="n"/>
      <c r="F9" s="16" t="s">
        <v>31</v>
      </c>
    </row>
    <row outlineLevel="0" r="10">
      <c r="B10" s="6" t="s">
        <v>32</v>
      </c>
      <c r="C10" s="26" t="n"/>
      <c r="D10" s="26" t="s">
        <v>33</v>
      </c>
      <c r="E10" s="26" t="n"/>
    </row>
    <row outlineLevel="0" r="11">
      <c r="B11" s="6" t="s">
        <v>34</v>
      </c>
      <c r="C11" s="29" t="n"/>
      <c r="D11" s="26" t="s">
        <v>35</v>
      </c>
      <c r="E11" s="29" t="n"/>
    </row>
    <row outlineLevel="0" r="12">
      <c r="B12" s="25" t="s">
        <v>36</v>
      </c>
      <c r="C12" s="29" t="n"/>
      <c r="D12" s="26" t="s">
        <v>37</v>
      </c>
      <c r="E12" s="29" t="n"/>
    </row>
    <row outlineLevel="0" r="13">
      <c r="B13" s="25" t="s">
        <v>38</v>
      </c>
      <c r="C13" s="26" t="n"/>
      <c r="D13" s="26" t="s">
        <v>39</v>
      </c>
      <c r="E13" s="26" t="n"/>
      <c r="F13" s="27" t="s">
        <v>40</v>
      </c>
    </row>
    <row outlineLevel="0" r="14">
      <c r="B14" s="25" t="s">
        <v>41</v>
      </c>
      <c r="C14" s="26" t="n"/>
      <c r="D14" s="26" t="s">
        <v>42</v>
      </c>
      <c r="E14" s="26" t="n"/>
      <c r="F14" s="27" t="s">
        <v>43</v>
      </c>
    </row>
    <row outlineLevel="0" r="15">
      <c r="C15" s="29" t="n"/>
      <c r="D15" s="29" t="n"/>
      <c r="E15" s="29" t="n"/>
    </row>
    <row customFormat="true" ht="17.25" outlineLevel="0" r="16" s="22">
      <c r="B16" s="30" t="s">
        <v>44</v>
      </c>
      <c r="C16" s="30" t="n"/>
      <c r="D16" s="30" t="n"/>
      <c r="E16" s="30" t="n"/>
      <c r="F16" s="31" t="n"/>
    </row>
    <row ht="33" outlineLevel="0" r="17">
      <c r="B17" s="25" t="s">
        <v>45</v>
      </c>
      <c r="C17" s="26" t="n"/>
      <c r="D17" s="26" t="s">
        <v>46</v>
      </c>
      <c r="E17" s="26" t="n"/>
      <c r="F17" s="27" t="s">
        <v>47</v>
      </c>
    </row>
    <row ht="33" outlineLevel="0" r="18">
      <c r="B18" s="25" t="s">
        <v>48</v>
      </c>
      <c r="C18" s="26" t="n"/>
      <c r="D18" s="26" t="s">
        <v>49</v>
      </c>
      <c r="E18" s="26" t="n"/>
      <c r="F18" s="27" t="s">
        <v>50</v>
      </c>
    </row>
    <row outlineLevel="0" r="19">
      <c r="C19" s="29" t="n"/>
      <c r="D19" s="29" t="n"/>
      <c r="E19" s="29" t="n"/>
    </row>
    <row customFormat="true" ht="18" outlineLevel="0" r="20" s="22">
      <c r="B20" s="32" t="s">
        <v>51</v>
      </c>
      <c r="C20" s="32" t="n"/>
      <c r="D20" s="32" t="n"/>
      <c r="E20" s="32" t="n"/>
      <c r="F20" s="32" t="n"/>
    </row>
    <row outlineLevel="0" r="21">
      <c r="B21" s="25" t="s">
        <v>52</v>
      </c>
      <c r="C21" s="26" t="n"/>
      <c r="D21" s="26" t="s">
        <v>53</v>
      </c>
      <c r="E21" s="26" t="n"/>
      <c r="F21" s="27" t="s">
        <v>54</v>
      </c>
    </row>
    <row ht="49.5" outlineLevel="0" r="22">
      <c r="B22" s="25" t="s">
        <v>55</v>
      </c>
      <c r="C22" s="26" t="n"/>
      <c r="D22" s="26" t="s">
        <v>56</v>
      </c>
      <c r="E22" s="26" t="n"/>
      <c r="F22" s="27" t="s">
        <v>57</v>
      </c>
    </row>
    <row ht="33" outlineLevel="0" r="23">
      <c r="B23" s="25" t="s">
        <v>58</v>
      </c>
      <c r="C23" s="26" t="n"/>
      <c r="D23" s="26" t="s">
        <v>59</v>
      </c>
      <c r="E23" s="26" t="n"/>
      <c r="F23" s="27" t="s">
        <v>60</v>
      </c>
    </row>
    <row outlineLevel="0" r="24">
      <c r="B24" s="28" t="s">
        <v>61</v>
      </c>
      <c r="C24" s="29" t="n"/>
      <c r="D24" s="29" t="n"/>
      <c r="E24" s="29" t="n"/>
      <c r="F24" s="27" t="s">
        <v>62</v>
      </c>
    </row>
    <row outlineLevel="0" r="25">
      <c r="B25" s="6" t="s">
        <v>63</v>
      </c>
      <c r="C25" s="26" t="n"/>
      <c r="D25" s="26" t="s">
        <v>64</v>
      </c>
      <c r="E25" s="26" t="n"/>
      <c r="F25" s="27" t="n"/>
    </row>
    <row outlineLevel="0" r="26">
      <c r="B26" s="6" t="s">
        <v>65</v>
      </c>
      <c r="C26" s="26" t="n"/>
      <c r="D26" s="26" t="s">
        <v>66</v>
      </c>
      <c r="E26" s="26" t="n"/>
      <c r="F26" s="27" t="n"/>
    </row>
    <row outlineLevel="0" r="27">
      <c r="B27" s="25" t="s">
        <v>67</v>
      </c>
      <c r="C27" s="26" t="n"/>
      <c r="D27" s="26" t="s">
        <v>68</v>
      </c>
      <c r="E27" s="26" t="n"/>
      <c r="F27" s="27" t="s">
        <v>69</v>
      </c>
    </row>
    <row outlineLevel="0" r="28">
      <c r="C28" s="29" t="n"/>
      <c r="D28" s="29" t="n"/>
      <c r="E28" s="29" t="n"/>
    </row>
    <row customFormat="true" ht="17.25" outlineLevel="0" r="29" s="22">
      <c r="B29" s="33" t="s">
        <v>70</v>
      </c>
      <c r="C29" s="33" t="n"/>
      <c r="D29" s="33" t="n"/>
      <c r="E29" s="33" t="n"/>
      <c r="F29" s="33" t="n"/>
    </row>
    <row outlineLevel="0" r="30">
      <c r="B30" s="25" t="s">
        <v>71</v>
      </c>
      <c r="C30" s="26" t="n"/>
      <c r="D30" s="26" t="s">
        <v>72</v>
      </c>
      <c r="E30" s="26" t="n"/>
      <c r="F30" s="27" t="s">
        <v>73</v>
      </c>
    </row>
    <row outlineLevel="0" r="31">
      <c r="B31" s="25" t="s">
        <v>74</v>
      </c>
      <c r="C31" s="26" t="n"/>
      <c r="D31" s="26" t="s">
        <v>75</v>
      </c>
      <c r="E31" s="26" t="n"/>
      <c r="F31" s="27" t="s">
        <v>76</v>
      </c>
    </row>
    <row outlineLevel="0" r="32">
      <c r="C32" s="29" t="n"/>
      <c r="D32" s="29" t="n"/>
      <c r="E32" s="29" t="n"/>
    </row>
    <row customFormat="true" ht="17.25" outlineLevel="0" r="33" s="22">
      <c r="B33" s="34" t="s">
        <v>77</v>
      </c>
      <c r="C33" s="35" t="n"/>
      <c r="D33" s="35" t="n"/>
      <c r="E33" s="35" t="n"/>
      <c r="F33" s="36" t="n"/>
    </row>
    <row outlineLevel="0" r="34">
      <c r="B34" s="25" t="s">
        <v>78</v>
      </c>
      <c r="C34" s="26" t="n"/>
      <c r="D34" s="26" t="s">
        <v>79</v>
      </c>
      <c r="E34" s="26" t="n"/>
      <c r="F34" s="37" t="n"/>
    </row>
    <row outlineLevel="0" r="35">
      <c r="B35" s="25" t="s">
        <v>80</v>
      </c>
      <c r="C35" s="38" t="n"/>
      <c r="D35" s="38" t="s">
        <v>81</v>
      </c>
      <c r="E35" s="38" t="n"/>
      <c r="F35" s="37" t="n"/>
    </row>
    <row outlineLevel="0" r="36">
      <c r="B36" s="1" t="s">
        <v>82</v>
      </c>
      <c r="D36" s="38" t="s">
        <v>83</v>
      </c>
    </row>
    <row outlineLevel="0" r="37">
      <c r="B37" s="1" t="s">
        <v>84</v>
      </c>
      <c r="D37" s="38" t="s">
        <v>85</v>
      </c>
    </row>
  </sheetData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20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94"/>
  <sheetViews>
    <sheetView showZeros="true" workbookViewId="0">
      <pane activePane="bottomRight" state="frozen" topLeftCell="D4" xSplit="3" ySplit="3"/>
    </sheetView>
  </sheetViews>
  <sheetFormatPr baseColWidth="8" customHeight="false" defaultColWidth="9.14062530925693" defaultRowHeight="16.5" zeroHeight="false"/>
  <cols>
    <col customWidth="true" max="1" min="1" outlineLevel="0" style="1" width="1.57031248546228"/>
    <col customWidth="true" max="2" min="2" outlineLevel="0" style="1" width="50.855468305278"/>
    <col customWidth="true" max="3" min="3" outlineLevel="0" style="75" width="15.5703124854623"/>
    <col customWidth="true" max="4" min="4" outlineLevel="0" style="75" width="10.0000003383324"/>
    <col customWidth="true" max="24" min="5" outlineLevel="0" style="75" width="13.8554681361118"/>
    <col customWidth="true" max="25" min="25" outlineLevel="0" style="75" width="11.710937625553"/>
    <col customWidth="true" max="28" min="26" outlineLevel="0" style="75" width="12.7109371180545"/>
    <col customWidth="true" max="31" min="29" outlineLevel="0" style="75" width="14.2851556506495"/>
    <col customWidth="true" max="34" min="32" outlineLevel="0" style="75" width="15.2851564964804"/>
    <col customWidth="true" max="36" min="35" outlineLevel="0" style="75" width="16.2851559889819"/>
    <col customWidth="true" max="39" min="37" outlineLevel="0" style="75" width="17.7109372872207"/>
    <col customWidth="true" max="64" min="40" outlineLevel="0" style="1" width="10.0000003383324"/>
    <col bestFit="true" customWidth="true" max="1024" min="65" outlineLevel="0" style="1" width="9.14062530925693"/>
  </cols>
  <sheetData>
    <row customFormat="true" ht="33.75" outlineLevel="0" r="1" s="1">
      <c r="A1" s="395" t="n"/>
      <c r="B1" s="18" t="s">
        <v>961</v>
      </c>
      <c r="C1" s="395" t="n"/>
      <c r="D1" s="395" t="n"/>
      <c r="E1" s="395" t="n"/>
      <c r="F1" s="395" t="n"/>
      <c r="G1" s="395" t="n"/>
      <c r="H1" s="395" t="n"/>
      <c r="I1" s="42" t="n"/>
      <c r="J1" s="42" t="n"/>
      <c r="K1" s="124" t="n"/>
      <c r="L1" s="19" t="n"/>
      <c r="M1" s="636" t="n"/>
      <c r="N1" s="636" t="n"/>
      <c r="O1" s="636" t="n"/>
      <c r="P1" s="636" t="n"/>
      <c r="Q1" s="636" t="n"/>
      <c r="R1" s="636" t="n"/>
      <c r="S1" s="636" t="n"/>
      <c r="T1" s="636" t="n"/>
      <c r="U1" s="636" t="n"/>
      <c r="V1" s="636" t="n"/>
      <c r="W1" s="636" t="n"/>
      <c r="X1" s="636" t="n"/>
      <c r="Y1" s="636" t="n"/>
      <c r="Z1" s="636" t="n"/>
      <c r="AA1" s="636" t="n"/>
      <c r="AB1" s="636" t="n"/>
      <c r="AC1" s="636" t="n"/>
      <c r="AD1" s="636" t="n"/>
      <c r="AE1" s="636" t="n"/>
      <c r="AF1" s="636" t="n"/>
      <c r="AG1" s="636" t="n"/>
      <c r="AH1" s="636" t="n"/>
      <c r="AI1" s="636" t="n"/>
      <c r="AJ1" s="636" t="n"/>
      <c r="AK1" s="636" t="n"/>
      <c r="AL1" s="636" t="n"/>
      <c r="AM1" s="636" t="n"/>
      <c r="AN1" s="636" t="n"/>
      <c r="AO1" s="636" t="n"/>
      <c r="AP1" s="636" t="n"/>
    </row>
    <row customHeight="true" ht="13.8999996185303" outlineLevel="0" r="2">
      <c r="B2" s="438" t="s">
        <v>390</v>
      </c>
      <c r="C2" s="753" t="s">
        <v>85</v>
      </c>
      <c r="D2" s="754" t="s"/>
      <c r="E2" s="754" t="s"/>
      <c r="F2" s="754" t="s"/>
      <c r="G2" s="754" t="s"/>
      <c r="H2" s="754" t="s"/>
      <c r="I2" s="754" t="s"/>
      <c r="J2" s="754" t="s"/>
      <c r="K2" s="754" t="s"/>
      <c r="L2" s="754" t="s"/>
      <c r="M2" s="754" t="s"/>
      <c r="N2" s="754" t="s"/>
      <c r="O2" s="754" t="s"/>
      <c r="P2" s="754" t="s"/>
      <c r="Q2" s="754" t="s"/>
      <c r="R2" s="754" t="s"/>
      <c r="S2" s="754" t="s"/>
      <c r="T2" s="754" t="s"/>
      <c r="U2" s="754" t="s"/>
      <c r="V2" s="754" t="s"/>
      <c r="W2" s="754" t="s"/>
      <c r="X2" s="754" t="s"/>
      <c r="Y2" s="754" t="s"/>
      <c r="Z2" s="754" t="s"/>
      <c r="AA2" s="754" t="s"/>
      <c r="AB2" s="754" t="s"/>
      <c r="AC2" s="754" t="s"/>
      <c r="AD2" s="754" t="s"/>
      <c r="AE2" s="754" t="s"/>
      <c r="AF2" s="754" t="s"/>
      <c r="AG2" s="754" t="s"/>
      <c r="AH2" s="754" t="s"/>
      <c r="AI2" s="754" t="s"/>
      <c r="AJ2" s="754" t="s"/>
      <c r="AK2" s="754" t="s"/>
      <c r="AL2" s="754" t="s"/>
      <c r="AM2" s="754" t="s"/>
      <c r="AN2" s="754" t="s"/>
      <c r="AO2" s="754" t="s"/>
      <c r="AP2" s="754" t="s"/>
      <c r="AQ2" s="754" t="s"/>
      <c r="AR2" s="754" t="s"/>
      <c r="AS2" s="754" t="s"/>
      <c r="AT2" s="754" t="s"/>
      <c r="AU2" s="754" t="s"/>
      <c r="AV2" s="754" t="s"/>
      <c r="AW2" s="754" t="s"/>
      <c r="AX2" s="754" t="s"/>
      <c r="AY2" s="754" t="s"/>
      <c r="AZ2" s="754" t="s"/>
      <c r="BA2" s="754" t="s"/>
      <c r="BB2" s="754" t="s"/>
      <c r="BC2" s="754" t="s"/>
      <c r="BD2" s="754" t="s"/>
      <c r="BE2" s="754" t="s"/>
      <c r="BF2" s="754" t="s"/>
      <c r="BG2" s="754" t="s"/>
      <c r="BH2" s="754" t="s"/>
      <c r="BI2" s="754" t="s"/>
      <c r="BJ2" s="754" t="s"/>
      <c r="BK2" s="754" t="s"/>
      <c r="BL2" s="755" t="s"/>
    </row>
    <row customFormat="true" ht="16.5" outlineLevel="0" r="3" s="100">
      <c r="B3" s="439" t="s"/>
      <c r="C3" s="756" t="s">
        <v>962</v>
      </c>
      <c r="D3" s="102" t="n">
        <v>0</v>
      </c>
      <c r="E3" s="102" t="n">
        <f aca="false" ca="false" dt2D="false" dtr="false" t="normal">YEAR('Контроль'!D7)</f>
        <v>1899</v>
      </c>
      <c r="F3" s="102" t="n">
        <f aca="false" ca="false" dt2D="false" dtr="false" t="normal">E3+1</f>
        <v>1900</v>
      </c>
      <c r="G3" s="102" t="n">
        <f aca="false" ca="false" dt2D="false" dtr="false" t="normal">F3+1</f>
        <v>1901</v>
      </c>
      <c r="H3" s="102" t="n">
        <f aca="false" ca="false" dt2D="false" dtr="false" t="normal">G3+1</f>
        <v>1902</v>
      </c>
      <c r="I3" s="102" t="n">
        <f aca="false" ca="false" dt2D="false" dtr="false" t="normal">H3+1</f>
        <v>1903</v>
      </c>
      <c r="J3" s="102" t="n">
        <f aca="false" ca="false" dt2D="false" dtr="false" t="normal">I3+1</f>
        <v>1904</v>
      </c>
      <c r="K3" s="102" t="n">
        <f aca="false" ca="false" dt2D="false" dtr="false" t="normal">J3+1</f>
        <v>1905</v>
      </c>
      <c r="L3" s="102" t="n">
        <f aca="false" ca="false" dt2D="false" dtr="false" t="normal">K3+1</f>
        <v>1906</v>
      </c>
      <c r="M3" s="102" t="n">
        <f aca="false" ca="false" dt2D="false" dtr="false" t="normal">L3+1</f>
        <v>1907</v>
      </c>
      <c r="N3" s="102" t="n">
        <f aca="false" ca="false" dt2D="false" dtr="false" t="normal">M3+1</f>
        <v>1908</v>
      </c>
      <c r="O3" s="102" t="n">
        <f aca="false" ca="false" dt2D="false" dtr="false" t="normal">N3+1</f>
        <v>1909</v>
      </c>
      <c r="P3" s="102" t="n">
        <f aca="false" ca="false" dt2D="false" dtr="false" t="normal">O3+1</f>
        <v>1910</v>
      </c>
      <c r="Q3" s="102" t="n">
        <f aca="false" ca="false" dt2D="false" dtr="false" t="normal">P3+1</f>
        <v>1911</v>
      </c>
      <c r="R3" s="102" t="n">
        <f aca="false" ca="false" dt2D="false" dtr="false" t="normal">Q3+1</f>
        <v>1912</v>
      </c>
      <c r="S3" s="102" t="n">
        <f aca="false" ca="false" dt2D="false" dtr="false" t="normal">R3+1</f>
        <v>1913</v>
      </c>
      <c r="T3" s="102" t="n">
        <f aca="false" ca="false" dt2D="false" dtr="false" t="normal">S3+1</f>
        <v>1914</v>
      </c>
      <c r="U3" s="102" t="n">
        <f aca="false" ca="false" dt2D="false" dtr="false" t="normal">T3+1</f>
        <v>1915</v>
      </c>
      <c r="V3" s="102" t="n">
        <f aca="false" ca="false" dt2D="false" dtr="false" t="normal">U3+1</f>
        <v>1916</v>
      </c>
      <c r="W3" s="102" t="n">
        <f aca="false" ca="false" dt2D="false" dtr="false" t="normal">V3+1</f>
        <v>1917</v>
      </c>
      <c r="X3" s="102" t="n">
        <f aca="false" ca="false" dt2D="false" dtr="false" t="normal">W3+1</f>
        <v>1918</v>
      </c>
      <c r="Y3" s="102" t="n">
        <f aca="false" ca="false" dt2D="false" dtr="false" t="normal">X3+1</f>
        <v>1919</v>
      </c>
      <c r="Z3" s="102" t="n">
        <f aca="false" ca="false" dt2D="false" dtr="false" t="normal">Y3+1</f>
        <v>1920</v>
      </c>
      <c r="AA3" s="102" t="n">
        <f aca="false" ca="false" dt2D="false" dtr="false" t="normal">Z3+1</f>
        <v>1921</v>
      </c>
      <c r="AB3" s="102" t="n">
        <f aca="false" ca="false" dt2D="false" dtr="false" t="normal">AA3+1</f>
        <v>1922</v>
      </c>
      <c r="AC3" s="102" t="n">
        <f aca="false" ca="false" dt2D="false" dtr="false" t="normal">AB3+1</f>
        <v>1923</v>
      </c>
      <c r="AD3" s="102" t="n">
        <f aca="false" ca="false" dt2D="false" dtr="false" t="normal">AC3+1</f>
        <v>1924</v>
      </c>
      <c r="AE3" s="102" t="n">
        <f aca="false" ca="false" dt2D="false" dtr="false" t="normal">AD3+1</f>
        <v>1925</v>
      </c>
      <c r="AF3" s="102" t="n">
        <f aca="false" ca="false" dt2D="false" dtr="false" t="normal">AE3+1</f>
        <v>1926</v>
      </c>
      <c r="AG3" s="102" t="n">
        <f aca="false" ca="false" dt2D="false" dtr="false" t="normal">AF3+1</f>
        <v>1927</v>
      </c>
      <c r="AH3" s="102" t="n">
        <f aca="false" ca="false" dt2D="false" dtr="false" t="normal">AG3+1</f>
        <v>1928</v>
      </c>
      <c r="AI3" s="102" t="n">
        <f aca="false" ca="false" dt2D="false" dtr="false" t="normal">AH3+1</f>
        <v>1929</v>
      </c>
      <c r="AJ3" s="102" t="n">
        <f aca="false" ca="false" dt2D="false" dtr="false" t="normal">AI3+1</f>
        <v>1930</v>
      </c>
      <c r="AK3" s="102" t="n">
        <f aca="false" ca="false" dt2D="false" dtr="false" t="normal">AJ3+1</f>
        <v>1931</v>
      </c>
      <c r="AL3" s="102" t="n">
        <f aca="false" ca="false" dt2D="false" dtr="false" t="normal">AK3+1</f>
        <v>1932</v>
      </c>
      <c r="AM3" s="102" t="n">
        <f aca="false" ca="false" dt2D="false" dtr="false" t="normal">AL3+1</f>
        <v>1933</v>
      </c>
      <c r="AN3" s="102" t="n">
        <f aca="false" ca="false" dt2D="false" dtr="false" t="normal">AM3+1</f>
        <v>1934</v>
      </c>
      <c r="AO3" s="102" t="n">
        <f aca="false" ca="false" dt2D="false" dtr="false" t="normal">AN3+1</f>
        <v>1935</v>
      </c>
      <c r="AP3" s="102" t="n">
        <f aca="false" ca="false" dt2D="false" dtr="false" t="normal">AO3+1</f>
        <v>1936</v>
      </c>
      <c r="AQ3" s="102" t="n">
        <f aca="false" ca="false" dt2D="false" dtr="false" t="normal">AP3+1</f>
        <v>1937</v>
      </c>
      <c r="AR3" s="102" t="n">
        <f aca="false" ca="false" dt2D="false" dtr="false" t="normal">AQ3+1</f>
        <v>1938</v>
      </c>
      <c r="AS3" s="102" t="n">
        <f aca="false" ca="false" dt2D="false" dtr="false" t="normal">AR3+1</f>
        <v>1939</v>
      </c>
      <c r="AT3" s="102" t="n">
        <f aca="false" ca="false" dt2D="false" dtr="false" t="normal">AS3+1</f>
        <v>1940</v>
      </c>
      <c r="AU3" s="102" t="n">
        <f aca="false" ca="false" dt2D="false" dtr="false" t="normal">AT3+1</f>
        <v>1941</v>
      </c>
      <c r="AV3" s="102" t="n">
        <f aca="false" ca="false" dt2D="false" dtr="false" t="normal">AU3+1</f>
        <v>1942</v>
      </c>
      <c r="AW3" s="102" t="n">
        <f aca="false" ca="false" dt2D="false" dtr="false" t="normal">AV3+1</f>
        <v>1943</v>
      </c>
      <c r="AX3" s="102" t="n">
        <f aca="false" ca="false" dt2D="false" dtr="false" t="normal">AW3+1</f>
        <v>1944</v>
      </c>
      <c r="AY3" s="102" t="n">
        <f aca="false" ca="false" dt2D="false" dtr="false" t="normal">AX3+1</f>
        <v>1945</v>
      </c>
      <c r="AZ3" s="102" t="n">
        <f aca="false" ca="false" dt2D="false" dtr="false" t="normal">AY3+1</f>
        <v>1946</v>
      </c>
      <c r="BA3" s="102" t="n">
        <f aca="false" ca="false" dt2D="false" dtr="false" t="normal">AZ3+1</f>
        <v>1947</v>
      </c>
      <c r="BB3" s="102" t="n">
        <f aca="false" ca="false" dt2D="false" dtr="false" t="normal">BA3+1</f>
        <v>1948</v>
      </c>
      <c r="BC3" s="102" t="n">
        <f aca="false" ca="false" dt2D="false" dtr="false" t="normal">BB3+1</f>
        <v>1949</v>
      </c>
      <c r="BD3" s="102" t="n">
        <f aca="false" ca="false" dt2D="false" dtr="false" t="normal">BC3+1</f>
        <v>1950</v>
      </c>
      <c r="BE3" s="102" t="n">
        <f aca="false" ca="false" dt2D="false" dtr="false" t="normal">BD3+1</f>
        <v>1951</v>
      </c>
      <c r="BF3" s="102" t="n">
        <f aca="false" ca="false" dt2D="false" dtr="false" t="normal">BE3+1</f>
        <v>1952</v>
      </c>
      <c r="BG3" s="102" t="n">
        <f aca="false" ca="false" dt2D="false" dtr="false" t="normal">BF3+1</f>
        <v>1953</v>
      </c>
      <c r="BH3" s="102" t="n">
        <f aca="false" ca="false" dt2D="false" dtr="false" t="normal">BG3+1</f>
        <v>1954</v>
      </c>
      <c r="BI3" s="102" t="n">
        <f aca="false" ca="false" dt2D="false" dtr="false" t="normal">BH3+1</f>
        <v>1955</v>
      </c>
      <c r="BJ3" s="102" t="n">
        <f aca="false" ca="false" dt2D="false" dtr="false" t="normal">BI3+1</f>
        <v>1956</v>
      </c>
      <c r="BK3" s="102" t="n">
        <f aca="false" ca="false" dt2D="false" dtr="false" t="normal">BJ3+1</f>
        <v>1957</v>
      </c>
      <c r="BL3" s="102" t="n">
        <f aca="false" ca="false" dt2D="false" dtr="false" t="normal">BK3+1</f>
        <v>1958</v>
      </c>
    </row>
    <row customFormat="true" ht="16.5" outlineLevel="0" r="4" s="1">
      <c r="B4" s="16" t="n"/>
      <c r="C4" s="757" t="n"/>
      <c r="D4" s="758" t="n">
        <v>0</v>
      </c>
      <c r="E4" s="758" t="n">
        <v>1</v>
      </c>
      <c r="F4" s="758" t="n"/>
      <c r="G4" s="758" t="n"/>
      <c r="H4" s="758" t="n"/>
      <c r="I4" s="758" t="n">
        <v>2</v>
      </c>
      <c r="J4" s="758" t="n"/>
      <c r="K4" s="758" t="n"/>
      <c r="L4" s="758" t="n"/>
      <c r="M4" s="758" t="n">
        <v>3</v>
      </c>
      <c r="N4" s="758" t="n"/>
      <c r="O4" s="758" t="n"/>
      <c r="P4" s="758" t="n"/>
      <c r="Q4" s="758" t="n">
        <v>4</v>
      </c>
      <c r="R4" s="758" t="n"/>
      <c r="S4" s="758" t="n"/>
      <c r="T4" s="758" t="n"/>
      <c r="U4" s="758" t="n">
        <v>5</v>
      </c>
      <c r="V4" s="758" t="n"/>
      <c r="W4" s="758" t="n"/>
      <c r="X4" s="758" t="n"/>
      <c r="Y4" s="758" t="n">
        <v>6</v>
      </c>
      <c r="Z4" s="758" t="n">
        <v>7</v>
      </c>
      <c r="AA4" s="758" t="n">
        <v>8</v>
      </c>
      <c r="AB4" s="758" t="n">
        <v>9</v>
      </c>
      <c r="AC4" s="758" t="n">
        <v>10</v>
      </c>
      <c r="AD4" s="758" t="n">
        <v>11</v>
      </c>
      <c r="AE4" s="758" t="n">
        <v>12</v>
      </c>
      <c r="AF4" s="758" t="n">
        <v>13</v>
      </c>
      <c r="AG4" s="758" t="n">
        <v>14</v>
      </c>
      <c r="AH4" s="758" t="n">
        <v>15</v>
      </c>
    </row>
    <row customFormat="true" ht="18" outlineLevel="0" r="5" s="100">
      <c r="B5" s="502" t="s">
        <v>963</v>
      </c>
      <c r="C5" s="502" t="n"/>
      <c r="D5" s="502" t="n"/>
      <c r="E5" s="502" t="n"/>
      <c r="F5" s="502" t="n"/>
      <c r="G5" s="502" t="n"/>
      <c r="H5" s="502" t="n"/>
      <c r="I5" s="502" t="n"/>
      <c r="J5" s="502" t="n"/>
      <c r="K5" s="502" t="n"/>
      <c r="L5" s="502" t="n"/>
      <c r="M5" s="502" t="n"/>
      <c r="N5" s="502" t="n"/>
      <c r="O5" s="502" t="n"/>
      <c r="P5" s="502" t="n"/>
      <c r="Q5" s="502" t="n"/>
      <c r="R5" s="502" t="n"/>
      <c r="S5" s="502" t="n"/>
      <c r="T5" s="502" t="n"/>
      <c r="U5" s="502" t="n"/>
      <c r="V5" s="502" t="n"/>
      <c r="W5" s="502" t="n"/>
      <c r="X5" s="502" t="n"/>
      <c r="Y5" s="502" t="n"/>
      <c r="Z5" s="502" t="n"/>
      <c r="AA5" s="502" t="n"/>
      <c r="AB5" s="502" t="n"/>
      <c r="AC5" s="502" t="n"/>
      <c r="AD5" s="502" t="n"/>
      <c r="AE5" s="502" t="n"/>
      <c r="AF5" s="502" t="n"/>
      <c r="AG5" s="502" t="n"/>
      <c r="AH5" s="502" t="n"/>
      <c r="AI5" s="502" t="n"/>
      <c r="AJ5" s="502" t="n"/>
      <c r="AK5" s="502" t="n"/>
      <c r="AL5" s="502" t="n"/>
      <c r="AM5" s="502" t="n"/>
      <c r="AN5" s="502" t="n"/>
      <c r="AO5" s="502" t="n"/>
      <c r="AP5" s="502" t="n"/>
      <c r="AQ5" s="502" t="n"/>
      <c r="AR5" s="502" t="n"/>
      <c r="AS5" s="502" t="n"/>
      <c r="AT5" s="502" t="n"/>
      <c r="AU5" s="502" t="n"/>
      <c r="AV5" s="502" t="n"/>
      <c r="AW5" s="502" t="n"/>
      <c r="AX5" s="502" t="n"/>
      <c r="AY5" s="502" t="n"/>
      <c r="AZ5" s="502" t="n"/>
      <c r="BA5" s="502" t="n"/>
      <c r="BB5" s="502" t="n"/>
      <c r="BC5" s="502" t="n"/>
      <c r="BD5" s="502" t="n"/>
      <c r="BE5" s="502" t="n"/>
      <c r="BF5" s="502" t="n"/>
      <c r="BG5" s="502" t="n"/>
      <c r="BH5" s="502" t="n"/>
      <c r="BI5" s="502" t="n"/>
      <c r="BJ5" s="502" t="n"/>
      <c r="BK5" s="502" t="n"/>
      <c r="BL5" s="502" t="n"/>
    </row>
    <row outlineLevel="0" r="6">
      <c r="B6" s="16" t="n"/>
      <c r="C6" s="757" t="n"/>
      <c r="D6" s="757" t="n"/>
    </row>
    <row ht="17.25" outlineLevel="0" r="7">
      <c r="B7" s="759" t="s">
        <v>964</v>
      </c>
      <c r="C7" s="759" t="n"/>
      <c r="D7" s="759" t="n"/>
      <c r="E7" s="759" t="n"/>
      <c r="F7" s="759" t="n"/>
      <c r="G7" s="759" t="n"/>
      <c r="H7" s="759" t="n"/>
      <c r="I7" s="759" t="n"/>
      <c r="J7" s="759" t="n"/>
      <c r="K7" s="759" t="n"/>
      <c r="L7" s="759" t="n"/>
      <c r="M7" s="759" t="n"/>
      <c r="N7" s="759" t="n"/>
      <c r="O7" s="759" t="n"/>
      <c r="P7" s="759" t="n"/>
      <c r="Q7" s="759" t="n"/>
      <c r="R7" s="759" t="n"/>
      <c r="S7" s="759" t="n"/>
      <c r="T7" s="759" t="n"/>
      <c r="U7" s="759" t="n"/>
      <c r="V7" s="759" t="n"/>
      <c r="W7" s="759" t="n"/>
      <c r="X7" s="759" t="n"/>
      <c r="Y7" s="759" t="n"/>
      <c r="Z7" s="759" t="n"/>
      <c r="AA7" s="759" t="n"/>
      <c r="AB7" s="759" t="n"/>
      <c r="AC7" s="759" t="n"/>
      <c r="AD7" s="759" t="n"/>
      <c r="AE7" s="759" t="n"/>
      <c r="AF7" s="759" t="n"/>
      <c r="AG7" s="759" t="n"/>
      <c r="AH7" s="759" t="n"/>
      <c r="AI7" s="759" t="n"/>
      <c r="AJ7" s="759" t="n"/>
      <c r="AK7" s="759" t="n"/>
      <c r="AL7" s="759" t="n"/>
      <c r="AM7" s="759" t="n"/>
      <c r="AN7" s="759" t="n"/>
      <c r="AO7" s="759" t="n"/>
      <c r="AP7" s="759" t="n"/>
      <c r="AQ7" s="759" t="n"/>
      <c r="AR7" s="759" t="n"/>
      <c r="AS7" s="759" t="n"/>
      <c r="AT7" s="759" t="n"/>
      <c r="AU7" s="759" t="n"/>
      <c r="AV7" s="759" t="n"/>
      <c r="AW7" s="759" t="n"/>
      <c r="AX7" s="759" t="n"/>
      <c r="AY7" s="759" t="n"/>
      <c r="AZ7" s="759" t="n"/>
      <c r="BA7" s="759" t="n"/>
      <c r="BB7" s="759" t="n"/>
      <c r="BC7" s="759" t="n"/>
      <c r="BD7" s="759" t="n"/>
      <c r="BE7" s="759" t="n"/>
      <c r="BF7" s="759" t="n"/>
      <c r="BG7" s="759" t="n"/>
      <c r="BH7" s="759" t="n"/>
      <c r="BI7" s="759" t="n"/>
      <c r="BJ7" s="759" t="n"/>
      <c r="BK7" s="759" t="n"/>
      <c r="BL7" s="759" t="n"/>
    </row>
    <row outlineLevel="0" r="8">
      <c r="B8" s="288" t="s">
        <v>965</v>
      </c>
      <c r="C8" s="455" t="s">
        <v>259</v>
      </c>
      <c r="D8" s="760" t="n">
        <v>0.03</v>
      </c>
      <c r="E8" s="760" t="n">
        <f aca="false" ca="false" dt2D="false" dtr="false" t="normal">100%*D8+100%</f>
        <v>1.03</v>
      </c>
      <c r="F8" s="761" t="n">
        <f aca="false" ca="false" dt2D="false" dtr="false" t="normal">E8*$D$8+E8</f>
        <v>1.0609</v>
      </c>
      <c r="G8" s="761" t="n">
        <f aca="false" ca="false" dt2D="false" dtr="false" t="normal">F8*$D$8+F8</f>
        <v>1.092727</v>
      </c>
      <c r="H8" s="761" t="n">
        <f aca="false" ca="false" dt2D="false" dtr="false" t="normal">G8*$D$8+G8</f>
        <v>1.12550881</v>
      </c>
      <c r="I8" s="761" t="n">
        <f aca="false" ca="false" dt2D="false" dtr="false" t="normal">H8*$D$8+H8</f>
        <v>1.1592740743</v>
      </c>
      <c r="J8" s="761" t="n">
        <f aca="false" ca="false" dt2D="false" dtr="false" t="normal">I8*$D$8+I8</f>
        <v>1.194052296529</v>
      </c>
      <c r="K8" s="761" t="n">
        <f aca="false" ca="false" dt2D="false" dtr="false" t="normal">J8*$D$8+J8</f>
        <v>1.22987386542487</v>
      </c>
      <c r="L8" s="761" t="n">
        <f aca="false" ca="false" dt2D="false" dtr="false" t="normal">K8*$D$8+K8</f>
        <v>1.26677008138762</v>
      </c>
      <c r="M8" s="761" t="n">
        <f aca="false" ca="false" dt2D="false" dtr="false" t="normal">L8*$D$8+L8</f>
        <v>1.30477318382924</v>
      </c>
      <c r="N8" s="761" t="n">
        <f aca="false" ca="false" dt2D="false" dtr="false" t="normal">M8*$D$8+M8</f>
        <v>1.34391637934412</v>
      </c>
      <c r="O8" s="761" t="n">
        <f aca="false" ca="false" dt2D="false" dtr="false" t="normal">N8*$D$8+N8</f>
        <v>1.38423387072445</v>
      </c>
      <c r="P8" s="761" t="n">
        <f aca="false" ca="false" dt2D="false" dtr="false" t="normal">O8*$D$8+O8</f>
        <v>1.42576088684618</v>
      </c>
      <c r="Q8" s="761" t="n">
        <f aca="false" ca="false" dt2D="false" dtr="false" t="normal">P8*$D$8+P8</f>
        <v>1.46853371345156</v>
      </c>
      <c r="R8" s="761" t="n">
        <f aca="false" ca="false" dt2D="false" dtr="false" t="normal">Q8*$D$8+Q8</f>
        <v>1.51258972485511</v>
      </c>
      <c r="S8" s="761" t="n">
        <f aca="false" ca="false" dt2D="false" dtr="false" t="normal">R8*$D$8+R8</f>
        <v>1.55796741660076</v>
      </c>
      <c r="T8" s="761" t="n">
        <f aca="false" ca="false" dt2D="false" dtr="false" t="normal">S8*$D$8+S8</f>
        <v>1.60470643909879</v>
      </c>
      <c r="U8" s="761" t="n">
        <f aca="false" ca="false" dt2D="false" dtr="false" t="normal">T8*$D$8+T8</f>
        <v>1.65284763227175</v>
      </c>
      <c r="V8" s="761" t="n">
        <f aca="false" ca="false" dt2D="false" dtr="false" t="normal">U8*$D$8+U8</f>
        <v>1.7024330612399</v>
      </c>
      <c r="W8" s="761" t="n">
        <f aca="false" ca="false" dt2D="false" dtr="false" t="normal">V8*$D$8+V8</f>
        <v>1.7535060530771</v>
      </c>
      <c r="X8" s="761" t="n">
        <f aca="false" ca="false" dt2D="false" dtr="false" t="normal">W8*$D$8+W8</f>
        <v>1.80611123466941</v>
      </c>
      <c r="Y8" s="761" t="n">
        <f aca="false" ca="false" dt2D="false" dtr="false" t="normal">X8*$D$8+X8</f>
        <v>1.8602945717095</v>
      </c>
      <c r="Z8" s="761" t="n">
        <f aca="false" ca="false" dt2D="false" dtr="false" t="normal">Y8*$D$8+Y8</f>
        <v>1.91610340886078</v>
      </c>
      <c r="AA8" s="761" t="n">
        <f aca="false" ca="false" dt2D="false" dtr="false" t="normal">Z8*$D$8+Z8</f>
        <v>1.9735865111266</v>
      </c>
      <c r="AB8" s="761" t="n">
        <f aca="false" ca="false" dt2D="false" dtr="false" t="normal">AA8*$D$8+AA8</f>
        <v>2.0327941064604</v>
      </c>
      <c r="AC8" s="761" t="n">
        <f aca="false" ca="false" dt2D="false" dtr="false" t="normal">AB8*$D$8+AB8</f>
        <v>2.09377792965421</v>
      </c>
      <c r="AD8" s="761" t="n">
        <f aca="false" ca="false" dt2D="false" dtr="false" t="normal">AC8*$D$8+AC8</f>
        <v>2.15659126754384</v>
      </c>
      <c r="AE8" s="761" t="n">
        <f aca="false" ca="false" dt2D="false" dtr="false" t="normal">AD8*$D$8+AD8</f>
        <v>2.22128900557016</v>
      </c>
      <c r="AF8" s="761" t="n">
        <f aca="false" ca="false" dt2D="false" dtr="false" t="normal">AE8*$D$8+AE8</f>
        <v>2.28792767573726</v>
      </c>
      <c r="AG8" s="761" t="n">
        <f aca="false" ca="false" dt2D="false" dtr="false" t="normal">AF8*$D$8+AF8</f>
        <v>2.35656550600938</v>
      </c>
      <c r="AH8" s="761" t="n">
        <f aca="false" ca="false" dt2D="false" dtr="false" t="normal">AG8*$D$8+AG8</f>
        <v>2.42726247118966</v>
      </c>
      <c r="AI8" s="761" t="n">
        <f aca="false" ca="false" dt2D="false" dtr="false" t="normal">AH8*$D$8+AH8</f>
        <v>2.50008034532535</v>
      </c>
      <c r="AJ8" s="761" t="n">
        <f aca="false" ca="false" dt2D="false" dtr="false" t="normal">AI8*$D$8+AI8</f>
        <v>2.57508275568511</v>
      </c>
      <c r="AK8" s="761" t="n">
        <f aca="false" ca="false" dt2D="false" dtr="false" t="normal">AJ8*$D$8+AJ8</f>
        <v>2.65233523835566</v>
      </c>
      <c r="AL8" s="761" t="n">
        <f aca="false" ca="false" dt2D="false" dtr="false" t="normal">AK8*$D$8+AK8</f>
        <v>2.73190529550633</v>
      </c>
      <c r="AM8" s="761" t="n">
        <f aca="false" ca="false" dt2D="false" dtr="false" t="normal">AL8*$D$8+AL8</f>
        <v>2.81386245437152</v>
      </c>
      <c r="AN8" s="761" t="n">
        <f aca="false" ca="false" dt2D="false" dtr="false" t="normal">AM8*$D$8+AM8</f>
        <v>2.89827832800267</v>
      </c>
      <c r="AO8" s="761" t="n">
        <f aca="false" ca="false" dt2D="false" dtr="false" t="normal">AN8*$D$8+AN8</f>
        <v>2.98522667784275</v>
      </c>
      <c r="AP8" s="761" t="n">
        <f aca="false" ca="false" dt2D="false" dtr="false" t="normal">AO8*$D$8+AO8</f>
        <v>3.07478347817803</v>
      </c>
      <c r="AQ8" s="761" t="n">
        <f aca="false" ca="false" dt2D="false" dtr="false" t="normal">AP8*$D$8+AP8</f>
        <v>3.16702698252337</v>
      </c>
      <c r="AR8" s="761" t="n">
        <f aca="false" ca="false" dt2D="false" dtr="false" t="normal">AQ8*$D$8+AQ8</f>
        <v>3.26203779199907</v>
      </c>
      <c r="AS8" s="761" t="n">
        <f aca="false" ca="false" dt2D="false" dtr="false" t="normal">AR8*$D$8+AR8</f>
        <v>3.35989892575905</v>
      </c>
      <c r="AT8" s="761" t="n">
        <f aca="false" ca="false" dt2D="false" dtr="false" t="normal">AS8*$D$8+AS8</f>
        <v>3.46069589353182</v>
      </c>
      <c r="AU8" s="761" t="n">
        <f aca="false" ca="false" dt2D="false" dtr="false" t="normal">AT8*$D$8+AT8</f>
        <v>3.56451677033777</v>
      </c>
      <c r="AV8" s="761" t="n">
        <f aca="false" ca="false" dt2D="false" dtr="false" t="normal">AU8*$D$8+AU8</f>
        <v>3.6714522734479</v>
      </c>
      <c r="AW8" s="761" t="n">
        <f aca="false" ca="false" dt2D="false" dtr="false" t="normal">AV8*$D$8+AV8</f>
        <v>3.78159584165134</v>
      </c>
      <c r="AX8" s="761" t="n">
        <f aca="false" ca="false" dt2D="false" dtr="false" t="normal">AW8*$D$8+AW8</f>
        <v>3.89504371690088</v>
      </c>
      <c r="AY8" s="761" t="n">
        <f aca="false" ca="false" dt2D="false" dtr="false" t="normal">AX8*$D$8+AX8</f>
        <v>4.01189502840791</v>
      </c>
      <c r="AZ8" s="761" t="n">
        <f aca="false" ca="false" dt2D="false" dtr="false" t="normal">AY8*$D$8+AY8</f>
        <v>4.13225187926015</v>
      </c>
      <c r="BA8" s="761" t="n">
        <f aca="false" ca="false" dt2D="false" dtr="false" t="normal">AZ8*$D$8+AZ8</f>
        <v>4.25621943563795</v>
      </c>
      <c r="BB8" s="761" t="n">
        <f aca="false" ca="false" dt2D="false" dtr="false" t="normal">BA8*$D$8+BA8</f>
        <v>4.38390601870709</v>
      </c>
      <c r="BC8" s="761" t="n">
        <f aca="false" ca="false" dt2D="false" dtr="false" t="normal">BB8*$D$8+BB8</f>
        <v>4.5154231992683</v>
      </c>
      <c r="BD8" s="761" t="n">
        <f aca="false" ca="false" dt2D="false" dtr="false" t="normal">BC8*$D$8+BC8</f>
        <v>4.65088589524635</v>
      </c>
      <c r="BE8" s="761" t="n">
        <f aca="false" ca="false" dt2D="false" dtr="false" t="normal">BD8*$D$8+BD8</f>
        <v>4.79041247210374</v>
      </c>
      <c r="BF8" s="761" t="n">
        <f aca="false" ca="false" dt2D="false" dtr="false" t="normal">BE8*$D$8+BE8</f>
        <v>4.93412484626685</v>
      </c>
      <c r="BG8" s="761" t="n">
        <f aca="false" ca="false" dt2D="false" dtr="false" t="normal">BF8*$D$8+BF8</f>
        <v>5.08214859165486</v>
      </c>
      <c r="BH8" s="761" t="n">
        <f aca="false" ca="false" dt2D="false" dtr="false" t="normal">BG8*$D$8+BG8</f>
        <v>5.2346130494045</v>
      </c>
      <c r="BI8" s="761" t="n">
        <f aca="false" ca="false" dt2D="false" dtr="false" t="normal">BH8*$D$8+BH8</f>
        <v>5.39165144088664</v>
      </c>
      <c r="BJ8" s="761" t="n">
        <f aca="false" ca="false" dt2D="false" dtr="false" t="normal">BI8*$D$8+BI8</f>
        <v>5.55340098411324</v>
      </c>
      <c r="BK8" s="761" t="n">
        <f aca="false" ca="false" dt2D="false" dtr="false" t="normal">BJ8*$D$8+BJ8</f>
        <v>5.72000301363664</v>
      </c>
      <c r="BL8" s="761" t="n">
        <f aca="false" ca="false" dt2D="false" dtr="false" t="normal">BK8*$D$8+BK8</f>
        <v>5.89160310404573</v>
      </c>
    </row>
    <row outlineLevel="0" r="9">
      <c r="B9" s="288" t="s">
        <v>966</v>
      </c>
      <c r="C9" s="455" t="s">
        <v>259</v>
      </c>
      <c r="D9" s="760" t="n">
        <v>0.04</v>
      </c>
      <c r="E9" s="760" t="n">
        <f aca="false" ca="false" dt2D="false" dtr="false" t="normal">100%*D9+100%</f>
        <v>1.04</v>
      </c>
      <c r="F9" s="761" t="n">
        <f aca="false" ca="false" dt2D="false" dtr="false" t="normal">E9*$D$8+E9</f>
        <v>1.0712</v>
      </c>
      <c r="G9" s="761" t="n">
        <f aca="false" ca="false" dt2D="false" dtr="false" t="normal">F9*$D$8+F9</f>
        <v>1.103336</v>
      </c>
      <c r="H9" s="761" t="n">
        <f aca="false" ca="false" dt2D="false" dtr="false" t="normal">G9*$D$8+G9</f>
        <v>1.13643608</v>
      </c>
      <c r="I9" s="761" t="n">
        <f aca="false" ca="false" dt2D="false" dtr="false" t="normal">H9*$D$8+H9</f>
        <v>1.1705291624</v>
      </c>
      <c r="J9" s="761" t="n">
        <f aca="false" ca="false" dt2D="false" dtr="false" t="normal">I9*$D$8+I9</f>
        <v>1.205645037272</v>
      </c>
      <c r="K9" s="761" t="n">
        <f aca="false" ca="false" dt2D="false" dtr="false" t="normal">J9*$D$8+J9</f>
        <v>1.24181438839016</v>
      </c>
      <c r="L9" s="761" t="n">
        <f aca="false" ca="false" dt2D="false" dtr="false" t="normal">K9*$D$8+K9</f>
        <v>1.27906882004186</v>
      </c>
      <c r="M9" s="761" t="n">
        <f aca="false" ca="false" dt2D="false" dtr="false" t="normal">L9*$D$8+L9</f>
        <v>1.31744088464312</v>
      </c>
      <c r="N9" s="761" t="n">
        <f aca="false" ca="false" dt2D="false" dtr="false" t="normal">M9*$D$8+M9</f>
        <v>1.35696411118241</v>
      </c>
      <c r="O9" s="761" t="n">
        <f aca="false" ca="false" dt2D="false" dtr="false" t="normal">N9*$D$8+N9</f>
        <v>1.39767303451789</v>
      </c>
      <c r="P9" s="761" t="n">
        <f aca="false" ca="false" dt2D="false" dtr="false" t="normal">O9*$D$8+O9</f>
        <v>1.43960322555342</v>
      </c>
      <c r="Q9" s="761" t="n">
        <f aca="false" ca="false" dt2D="false" dtr="false" t="normal">P9*$D$8+P9</f>
        <v>1.48279132232003</v>
      </c>
      <c r="R9" s="761" t="n">
        <f aca="false" ca="false" dt2D="false" dtr="false" t="normal">Q9*$D$8+Q9</f>
        <v>1.52727506198963</v>
      </c>
      <c r="S9" s="761" t="n">
        <f aca="false" ca="false" dt2D="false" dtr="false" t="normal">R9*$D$8+R9</f>
        <v>1.57309331384932</v>
      </c>
      <c r="T9" s="761" t="n">
        <f aca="false" ca="false" dt2D="false" dtr="false" t="normal">S9*$D$8+S9</f>
        <v>1.62028611326479</v>
      </c>
      <c r="U9" s="761" t="n">
        <f aca="false" ca="false" dt2D="false" dtr="false" t="normal">T9*$D$8+T9</f>
        <v>1.66889469666274</v>
      </c>
      <c r="V9" s="761" t="n">
        <f aca="false" ca="false" dt2D="false" dtr="false" t="normal">U9*$D$8+U9</f>
        <v>1.71896153756262</v>
      </c>
      <c r="W9" s="761" t="n">
        <f aca="false" ca="false" dt2D="false" dtr="false" t="normal">V9*$D$8+V9</f>
        <v>1.7705303836895</v>
      </c>
      <c r="X9" s="761" t="n">
        <f aca="false" ca="false" dt2D="false" dtr="false" t="normal">W9*$D$8+W9</f>
        <v>1.82364629520018</v>
      </c>
      <c r="Y9" s="761" t="n">
        <f aca="false" ca="false" dt2D="false" dtr="false" t="normal">X9*$D$8+X9</f>
        <v>1.87835568405619</v>
      </c>
      <c r="Z9" s="761" t="n">
        <f aca="false" ca="false" dt2D="false" dtr="false" t="normal">Y9*$D$8+Y9</f>
        <v>1.93470635457788</v>
      </c>
      <c r="AA9" s="761" t="n">
        <f aca="false" ca="false" dt2D="false" dtr="false" t="normal">Z9*$D$8+Z9</f>
        <v>1.99274754521521</v>
      </c>
      <c r="AB9" s="761" t="n">
        <f aca="false" ca="false" dt2D="false" dtr="false" t="normal">AA9*$D$8+AA9</f>
        <v>2.05252997157167</v>
      </c>
      <c r="AC9" s="761" t="n">
        <f aca="false" ca="false" dt2D="false" dtr="false" t="normal">AB9*$D$8+AB9</f>
        <v>2.11410587071882</v>
      </c>
      <c r="AD9" s="761" t="n">
        <f aca="false" ca="false" dt2D="false" dtr="false" t="normal">AC9*$D$8+AC9</f>
        <v>2.17752904684038</v>
      </c>
      <c r="AE9" s="761" t="n">
        <f aca="false" ca="false" dt2D="false" dtr="false" t="normal">AD9*$D$8+AD9</f>
        <v>2.24285491824559</v>
      </c>
      <c r="AF9" s="761" t="n">
        <f aca="false" ca="false" dt2D="false" dtr="false" t="normal">AE9*$D$8+AE9</f>
        <v>2.31014056579296</v>
      </c>
      <c r="AG9" s="761" t="n">
        <f aca="false" ca="false" dt2D="false" dtr="false" t="normal">AF9*$D$8+AF9</f>
        <v>2.37944478276675</v>
      </c>
      <c r="AH9" s="761" t="n">
        <f aca="false" ca="false" dt2D="false" dtr="false" t="normal">AG9*$D$8+AG9</f>
        <v>2.45082812624975</v>
      </c>
      <c r="AI9" s="761" t="n">
        <f aca="false" ca="false" dt2D="false" dtr="false" t="normal">AH9*$D$8+AH9</f>
        <v>2.52435297003725</v>
      </c>
      <c r="AJ9" s="761" t="n">
        <f aca="false" ca="false" dt2D="false" dtr="false" t="normal">AI9*$D$8+AI9</f>
        <v>2.60008355913836</v>
      </c>
      <c r="AK9" s="761" t="n">
        <f aca="false" ca="false" dt2D="false" dtr="false" t="normal">AJ9*$D$8+AJ9</f>
        <v>2.67808606591251</v>
      </c>
      <c r="AL9" s="761" t="n">
        <f aca="false" ca="false" dt2D="false" dtr="false" t="normal">AK9*$D$8+AK9</f>
        <v>2.75842864788989</v>
      </c>
      <c r="AM9" s="761" t="n">
        <f aca="false" ca="false" dt2D="false" dtr="false" t="normal">AL9*$D$8+AL9</f>
        <v>2.84118150732659</v>
      </c>
      <c r="AN9" s="761" t="n">
        <f aca="false" ca="false" dt2D="false" dtr="false" t="normal">AM9*$D$8+AM9</f>
        <v>2.92641695254638</v>
      </c>
      <c r="AO9" s="761" t="n">
        <f aca="false" ca="false" dt2D="false" dtr="false" t="normal">AN9*$D$8+AN9</f>
        <v>3.01420946112278</v>
      </c>
      <c r="AP9" s="761" t="n">
        <f aca="false" ca="false" dt2D="false" dtr="false" t="normal">AO9*$D$8+AO9</f>
        <v>3.10463574495646</v>
      </c>
      <c r="AQ9" s="761" t="n">
        <f aca="false" ca="false" dt2D="false" dtr="false" t="normal">AP9*$D$8+AP9</f>
        <v>3.19777481730515</v>
      </c>
      <c r="AR9" s="761" t="n">
        <f aca="false" ca="false" dt2D="false" dtr="false" t="normal">AQ9*$D$8+AQ9</f>
        <v>3.29370806182431</v>
      </c>
      <c r="AS9" s="761" t="n">
        <f aca="false" ca="false" dt2D="false" dtr="false" t="normal">AR9*$D$8+AR9</f>
        <v>3.39251930367904</v>
      </c>
      <c r="AT9" s="761" t="n">
        <f aca="false" ca="false" dt2D="false" dtr="false" t="normal">AS9*$D$8+AS9</f>
        <v>3.49429488278941</v>
      </c>
      <c r="AU9" s="761" t="n">
        <f aca="false" ca="false" dt2D="false" dtr="false" t="normal">AT9*$D$8+AT9</f>
        <v>3.59912372927309</v>
      </c>
      <c r="AV9" s="761" t="n">
        <f aca="false" ca="false" dt2D="false" dtr="false" t="normal">AU9*$D$8+AU9</f>
        <v>3.70709744115128</v>
      </c>
      <c r="AW9" s="761" t="n">
        <f aca="false" ca="false" dt2D="false" dtr="false" t="normal">AV9*$D$8+AV9</f>
        <v>3.81831036438582</v>
      </c>
      <c r="AX9" s="761" t="n">
        <f aca="false" ca="false" dt2D="false" dtr="false" t="normal">AW9*$D$8+AW9</f>
        <v>3.93285967531739</v>
      </c>
      <c r="AY9" s="761" t="n">
        <f aca="false" ca="false" dt2D="false" dtr="false" t="normal">AX9*$D$8+AX9</f>
        <v>4.05084546557692</v>
      </c>
      <c r="AZ9" s="761" t="n">
        <f aca="false" ca="false" dt2D="false" dtr="false" t="normal">AY9*$D$8+AY9</f>
        <v>4.17237082954422</v>
      </c>
      <c r="BA9" s="761" t="n">
        <f aca="false" ca="false" dt2D="false" dtr="false" t="normal">AZ9*$D$8+AZ9</f>
        <v>4.29754195443055</v>
      </c>
      <c r="BB9" s="761" t="n">
        <f aca="false" ca="false" dt2D="false" dtr="false" t="normal">BA9*$D$8+BA9</f>
        <v>4.42646821306347</v>
      </c>
      <c r="BC9" s="761" t="n">
        <f aca="false" ca="false" dt2D="false" dtr="false" t="normal">BB9*$D$8+BB9</f>
        <v>4.55926225945537</v>
      </c>
      <c r="BD9" s="761" t="n">
        <f aca="false" ca="false" dt2D="false" dtr="false" t="normal">BC9*$D$8+BC9</f>
        <v>4.69604012723903</v>
      </c>
      <c r="BE9" s="761" t="n">
        <f aca="false" ca="false" dt2D="false" dtr="false" t="normal">BD9*$D$8+BD9</f>
        <v>4.8369213310562</v>
      </c>
      <c r="BF9" s="761" t="n">
        <f aca="false" ca="false" dt2D="false" dtr="false" t="normal">BE9*$D$8+BE9</f>
        <v>4.98202897098789</v>
      </c>
      <c r="BG9" s="761" t="n">
        <f aca="false" ca="false" dt2D="false" dtr="false" t="normal">BF9*$D$8+BF9</f>
        <v>5.13148984011753</v>
      </c>
      <c r="BH9" s="761" t="n">
        <f aca="false" ca="false" dt2D="false" dtr="false" t="normal">BG9*$D$8+BG9</f>
        <v>5.28543453532105</v>
      </c>
      <c r="BI9" s="761" t="n">
        <f aca="false" ca="false" dt2D="false" dtr="false" t="normal">BH9*$D$8+BH9</f>
        <v>5.44399757138069</v>
      </c>
      <c r="BJ9" s="761" t="n">
        <f aca="false" ca="false" dt2D="false" dtr="false" t="normal">BI9*$D$8+BI9</f>
        <v>5.60731749852211</v>
      </c>
      <c r="BK9" s="761" t="n">
        <f aca="false" ca="false" dt2D="false" dtr="false" t="normal">BJ9*$D$8+BJ9</f>
        <v>5.77553702347777</v>
      </c>
      <c r="BL9" s="761" t="n">
        <f aca="false" ca="false" dt2D="false" dtr="false" t="normal">BK9*$D$8+BK9</f>
        <v>5.9488031341821</v>
      </c>
    </row>
    <row outlineLevel="0" r="10">
      <c r="B10" s="210" t="s">
        <v>967</v>
      </c>
      <c r="C10" s="455" t="s">
        <v>259</v>
      </c>
      <c r="D10" s="760" t="n">
        <v>0.04</v>
      </c>
      <c r="E10" s="760" t="n">
        <f aca="false" ca="false" dt2D="false" dtr="false" t="normal">100%*D10+100%</f>
        <v>1.04</v>
      </c>
      <c r="F10" s="761" t="n">
        <f aca="false" ca="false" dt2D="false" dtr="false" t="normal">E10*D10+E10</f>
        <v>1.0816</v>
      </c>
      <c r="G10" s="761" t="n">
        <f aca="false" ca="false" dt2D="false" dtr="false" t="normal">F10*$D$8+F10</f>
        <v>1.114048</v>
      </c>
      <c r="H10" s="761" t="n">
        <f aca="false" ca="false" dt2D="false" dtr="false" t="normal">G10*$D$8+G10</f>
        <v>1.14746944</v>
      </c>
      <c r="I10" s="761" t="n">
        <f aca="false" ca="false" dt2D="false" dtr="false" t="normal">H10*$D$8+H10</f>
        <v>1.1818935232</v>
      </c>
      <c r="J10" s="761" t="n">
        <f aca="false" ca="false" dt2D="false" dtr="false" t="normal">I10*$D$8+I10</f>
        <v>1.217350328896</v>
      </c>
      <c r="K10" s="761" t="n">
        <f aca="false" ca="false" dt2D="false" dtr="false" t="normal">J10*$D$8+J10</f>
        <v>1.25387083876288</v>
      </c>
      <c r="L10" s="761" t="n">
        <f aca="false" ca="false" dt2D="false" dtr="false" t="normal">K10*$D$8+K10</f>
        <v>1.29148696392577</v>
      </c>
      <c r="M10" s="761" t="n">
        <f aca="false" ca="false" dt2D="false" dtr="false" t="normal">L10*$D$8+L10</f>
        <v>1.33023157284354</v>
      </c>
      <c r="N10" s="761" t="n">
        <f aca="false" ca="false" dt2D="false" dtr="false" t="normal">M10*$D$8+M10</f>
        <v>1.37013852002885</v>
      </c>
      <c r="O10" s="761" t="n">
        <f aca="false" ca="false" dt2D="false" dtr="false" t="normal">N10*$D$8+N10</f>
        <v>1.41124267562971</v>
      </c>
      <c r="P10" s="761" t="n">
        <f aca="false" ca="false" dt2D="false" dtr="false" t="normal">O10*$D$8+O10</f>
        <v>1.4535799558986</v>
      </c>
      <c r="Q10" s="761" t="n">
        <f aca="false" ca="false" dt2D="false" dtr="false" t="normal">P10*$D$8+P10</f>
        <v>1.49718735457556</v>
      </c>
      <c r="R10" s="761" t="n">
        <f aca="false" ca="false" dt2D="false" dtr="false" t="normal">Q10*$D$8+Q10</f>
        <v>1.54210297521283</v>
      </c>
      <c r="S10" s="761" t="n">
        <f aca="false" ca="false" dt2D="false" dtr="false" t="normal">R10*$D$8+R10</f>
        <v>1.58836606446921</v>
      </c>
      <c r="T10" s="761" t="n">
        <f aca="false" ca="false" dt2D="false" dtr="false" t="normal">S10*$D$8+S10</f>
        <v>1.63601704640329</v>
      </c>
      <c r="U10" s="761" t="n">
        <f aca="false" ca="false" dt2D="false" dtr="false" t="normal">T10*$D$8+T10</f>
        <v>1.68509755779539</v>
      </c>
      <c r="V10" s="761" t="n">
        <f aca="false" ca="false" dt2D="false" dtr="false" t="normal">U10*$D$8+U10</f>
        <v>1.73565048452925</v>
      </c>
      <c r="W10" s="761" t="n">
        <f aca="false" ca="false" dt2D="false" dtr="false" t="normal">V10*$D$8+V10</f>
        <v>1.78771999906513</v>
      </c>
      <c r="X10" s="761" t="n">
        <f aca="false" ca="false" dt2D="false" dtr="false" t="normal">W10*$D$8+W10</f>
        <v>1.84135159903708</v>
      </c>
      <c r="Y10" s="761" t="n">
        <f aca="false" ca="false" dt2D="false" dtr="false" t="normal">X10*$D$8+X10</f>
        <v>1.89659214700819</v>
      </c>
      <c r="Z10" s="761" t="n">
        <f aca="false" ca="false" dt2D="false" dtr="false" t="normal">Y10*$D$8+Y10</f>
        <v>1.95348991141844</v>
      </c>
      <c r="AA10" s="761" t="n">
        <f aca="false" ca="false" dt2D="false" dtr="false" t="normal">Z10*$D$8+Z10</f>
        <v>2.01209460876099</v>
      </c>
      <c r="AB10" s="761" t="n">
        <f aca="false" ca="false" dt2D="false" dtr="false" t="normal">AA10*$D$8+AA10</f>
        <v>2.07245744702382</v>
      </c>
      <c r="AC10" s="761" t="n">
        <f aca="false" ca="false" dt2D="false" dtr="false" t="normal">AB10*$D$8+AB10</f>
        <v>2.13463117043454</v>
      </c>
      <c r="AD10" s="761" t="n">
        <f aca="false" ca="false" dt2D="false" dtr="false" t="normal">AC10*$D$8+AC10</f>
        <v>2.19867010554757</v>
      </c>
      <c r="AE10" s="761" t="n">
        <f aca="false" ca="false" dt2D="false" dtr="false" t="normal">AD10*$D$8+AD10</f>
        <v>2.264630208714</v>
      </c>
      <c r="AF10" s="761" t="n">
        <f aca="false" ca="false" dt2D="false" dtr="false" t="normal">AE10*$D$8+AE10</f>
        <v>2.33256911497542</v>
      </c>
      <c r="AG10" s="761" t="n">
        <f aca="false" ca="false" dt2D="false" dtr="false" t="normal">AF10*$D$8+AF10</f>
        <v>2.40254618842468</v>
      </c>
      <c r="AH10" s="761" t="n">
        <f aca="false" ca="false" dt2D="false" dtr="false" t="normal">AG10*$D$8+AG10</f>
        <v>2.47462257407742</v>
      </c>
      <c r="AI10" s="761" t="n">
        <f aca="false" ca="false" dt2D="false" dtr="false" t="normal">AH10*$D$8+AH10</f>
        <v>2.54886125129974</v>
      </c>
      <c r="AJ10" s="761" t="n">
        <f aca="false" ca="false" dt2D="false" dtr="false" t="normal">AI10*$D$8+AI10</f>
        <v>2.62532708883874</v>
      </c>
      <c r="AK10" s="761" t="n">
        <f aca="false" ca="false" dt2D="false" dtr="false" t="normal">AJ10*$D$8+AJ10</f>
        <v>2.7040869015039</v>
      </c>
      <c r="AL10" s="761" t="n">
        <f aca="false" ca="false" dt2D="false" dtr="false" t="normal">AK10*$D$8+AK10</f>
        <v>2.78520950854901</v>
      </c>
      <c r="AM10" s="761" t="n">
        <f aca="false" ca="false" dt2D="false" dtr="false" t="normal">AL10*$D$8+AL10</f>
        <v>2.86876579380549</v>
      </c>
      <c r="AN10" s="761" t="n">
        <f aca="false" ca="false" dt2D="false" dtr="false" t="normal">AM10*$D$8+AM10</f>
        <v>2.95482876761965</v>
      </c>
      <c r="AO10" s="761" t="n">
        <f aca="false" ca="false" dt2D="false" dtr="false" t="normal">AN10*$D$8+AN10</f>
        <v>3.04347363064824</v>
      </c>
      <c r="AP10" s="761" t="n">
        <f aca="false" ca="false" dt2D="false" dtr="false" t="normal">AO10*$D$8+AO10</f>
        <v>3.13477783956769</v>
      </c>
      <c r="AQ10" s="761" t="n">
        <f aca="false" ca="false" dt2D="false" dtr="false" t="normal">AP10*$D$8+AP10</f>
        <v>3.22882117475472</v>
      </c>
      <c r="AR10" s="761" t="n">
        <f aca="false" ca="false" dt2D="false" dtr="false" t="normal">AQ10*$D$8+AQ10</f>
        <v>3.32568580999736</v>
      </c>
      <c r="AS10" s="761" t="n">
        <f aca="false" ca="false" dt2D="false" dtr="false" t="normal">AR10*$D$8+AR10</f>
        <v>3.42545638429728</v>
      </c>
      <c r="AT10" s="761" t="n">
        <f aca="false" ca="false" dt2D="false" dtr="false" t="normal">AS10*$D$8+AS10</f>
        <v>3.5282200758262</v>
      </c>
      <c r="AU10" s="761" t="n">
        <f aca="false" ca="false" dt2D="false" dtr="false" t="normal">AT10*$D$8+AT10</f>
        <v>3.63406667810098</v>
      </c>
      <c r="AV10" s="761" t="n">
        <f aca="false" ca="false" dt2D="false" dtr="false" t="normal">AU10*$D$8+AU10</f>
        <v>3.74308867844401</v>
      </c>
      <c r="AW10" s="761" t="n">
        <f aca="false" ca="false" dt2D="false" dtr="false" t="normal">AV10*$D$8+AV10</f>
        <v>3.85538133879733</v>
      </c>
      <c r="AX10" s="761" t="n">
        <f aca="false" ca="false" dt2D="false" dtr="false" t="normal">AW10*$D$8+AW10</f>
        <v>3.97104277896125</v>
      </c>
      <c r="AY10" s="761" t="n">
        <f aca="false" ca="false" dt2D="false" dtr="false" t="normal">AX10*$D$8+AX10</f>
        <v>4.09017406233009</v>
      </c>
      <c r="AZ10" s="761" t="n">
        <f aca="false" ca="false" dt2D="false" dtr="false" t="normal">AY10*$D$8+AY10</f>
        <v>4.2128792842</v>
      </c>
      <c r="BA10" s="761" t="n">
        <f aca="false" ca="false" dt2D="false" dtr="false" t="normal">AZ10*$D$8+AZ10</f>
        <v>4.339265662726</v>
      </c>
      <c r="BB10" s="761" t="n">
        <f aca="false" ca="false" dt2D="false" dtr="false" t="normal">BA10*$D$8+BA10</f>
        <v>4.46944363260778</v>
      </c>
      <c r="BC10" s="761" t="n">
        <f aca="false" ca="false" dt2D="false" dtr="false" t="normal">BB10*$D$8+BB10</f>
        <v>4.60352694158601</v>
      </c>
      <c r="BD10" s="761" t="n">
        <f aca="false" ca="false" dt2D="false" dtr="false" t="normal">BC10*$D$8+BC10</f>
        <v>4.74163274983359</v>
      </c>
      <c r="BE10" s="761" t="n">
        <f aca="false" ca="false" dt2D="false" dtr="false" t="normal">BD10*$D$8+BD10</f>
        <v>4.8838817323286</v>
      </c>
      <c r="BF10" s="761" t="n">
        <f aca="false" ca="false" dt2D="false" dtr="false" t="normal">BE10*$D$8+BE10</f>
        <v>5.03039818429845</v>
      </c>
      <c r="BG10" s="761" t="n">
        <f aca="false" ca="false" dt2D="false" dtr="false" t="normal">BF10*$D$8+BF10</f>
        <v>5.18131012982741</v>
      </c>
      <c r="BH10" s="761" t="n">
        <f aca="false" ca="false" dt2D="false" dtr="false" t="normal">BG10*$D$8+BG10</f>
        <v>5.33674943372223</v>
      </c>
      <c r="BI10" s="761" t="n">
        <f aca="false" ca="false" dt2D="false" dtr="false" t="normal">BH10*$D$8+BH10</f>
        <v>5.4968519167339</v>
      </c>
      <c r="BJ10" s="761" t="n">
        <f aca="false" ca="false" dt2D="false" dtr="false" t="normal">BI10*$D$8+BI10</f>
        <v>5.66175747423592</v>
      </c>
      <c r="BK10" s="761" t="n">
        <f aca="false" ca="false" dt2D="false" dtr="false" t="normal">BJ10*$D$8+BJ10</f>
        <v>5.83161019846299</v>
      </c>
      <c r="BL10" s="761" t="n">
        <f aca="false" ca="false" dt2D="false" dtr="false" t="normal">BK10*$D$8+BK10</f>
        <v>6.00655850441688</v>
      </c>
    </row>
    <row outlineLevel="0" r="11">
      <c r="B11" s="210" t="s">
        <v>968</v>
      </c>
      <c r="C11" s="455" t="s">
        <v>259</v>
      </c>
      <c r="D11" s="760" t="n">
        <v>0.07</v>
      </c>
      <c r="E11" s="760" t="n">
        <f aca="false" ca="false" dt2D="false" dtr="false" t="normal">100%*D11+100%</f>
        <v>1.07</v>
      </c>
      <c r="F11" s="761" t="n">
        <f aca="false" ca="false" dt2D="false" dtr="false" t="normal">E11*D11+E11</f>
        <v>1.1449</v>
      </c>
      <c r="G11" s="761" t="n">
        <f aca="false" ca="false" dt2D="false" dtr="false" t="normal">F11*$D$8+F11</f>
        <v>1.179247</v>
      </c>
      <c r="H11" s="761" t="n">
        <f aca="false" ca="false" dt2D="false" dtr="false" t="normal">G11*$D$8+G11</f>
        <v>1.21462441</v>
      </c>
      <c r="I11" s="761" t="n">
        <f aca="false" ca="false" dt2D="false" dtr="false" t="normal">H11*$D$8+H11</f>
        <v>1.2510631423</v>
      </c>
      <c r="J11" s="761" t="n">
        <f aca="false" ca="false" dt2D="false" dtr="false" t="normal">I11*$D$8+I11</f>
        <v>1.288595036569</v>
      </c>
      <c r="K11" s="761" t="n">
        <f aca="false" ca="false" dt2D="false" dtr="false" t="normal">J11*$D$8+J11</f>
        <v>1.32725288766607</v>
      </c>
      <c r="L11" s="761" t="n">
        <f aca="false" ca="false" dt2D="false" dtr="false" t="normal">K11*$D$8+K11</f>
        <v>1.36707047429605</v>
      </c>
      <c r="M11" s="761" t="n">
        <f aca="false" ca="false" dt2D="false" dtr="false" t="normal">L11*$D$8+L11</f>
        <v>1.40808258852493</v>
      </c>
      <c r="N11" s="761" t="n">
        <f aca="false" ca="false" dt2D="false" dtr="false" t="normal">M11*$D$8+M11</f>
        <v>1.45032506618068</v>
      </c>
      <c r="O11" s="761" t="n">
        <f aca="false" ca="false" dt2D="false" dtr="false" t="normal">N11*$D$8+N11</f>
        <v>1.4938348181661</v>
      </c>
      <c r="P11" s="761" t="n">
        <f aca="false" ca="false" dt2D="false" dtr="false" t="normal">O11*$D$8+O11</f>
        <v>1.53864986271108</v>
      </c>
      <c r="Q11" s="761" t="n">
        <f aca="false" ca="false" dt2D="false" dtr="false" t="normal">P11*$D$8+P11</f>
        <v>1.58480935859242</v>
      </c>
      <c r="R11" s="761" t="n">
        <f aca="false" ca="false" dt2D="false" dtr="false" t="normal">Q11*$D$8+Q11</f>
        <v>1.63235363935019</v>
      </c>
      <c r="S11" s="761" t="n">
        <f aca="false" ca="false" dt2D="false" dtr="false" t="normal">R11*$D$8+R11</f>
        <v>1.6813242485307</v>
      </c>
      <c r="T11" s="761" t="n">
        <f aca="false" ca="false" dt2D="false" dtr="false" t="normal">S11*$D$8+S11</f>
        <v>1.73176397598662</v>
      </c>
      <c r="U11" s="761" t="n">
        <f aca="false" ca="false" dt2D="false" dtr="false" t="normal">T11*$D$8+T11</f>
        <v>1.78371689526622</v>
      </c>
      <c r="V11" s="761" t="n">
        <f aca="false" ca="false" dt2D="false" dtr="false" t="normal">U11*$D$8+U11</f>
        <v>1.8372284021242</v>
      </c>
      <c r="W11" s="761" t="n">
        <f aca="false" ca="false" dt2D="false" dtr="false" t="normal">V11*$D$8+V11</f>
        <v>1.89234525418793</v>
      </c>
      <c r="X11" s="761" t="n">
        <f aca="false" ca="false" dt2D="false" dtr="false" t="normal">W11*$D$8+W11</f>
        <v>1.94911561181357</v>
      </c>
      <c r="Y11" s="761" t="n">
        <f aca="false" ca="false" dt2D="false" dtr="false" t="normal">X11*$D$8+X11</f>
        <v>2.00758908016797</v>
      </c>
      <c r="Z11" s="761" t="n">
        <f aca="false" ca="false" dt2D="false" dtr="false" t="normal">Y11*$D$8+Y11</f>
        <v>2.06781675257301</v>
      </c>
      <c r="AA11" s="761" t="n">
        <f aca="false" ca="false" dt2D="false" dtr="false" t="normal">Z11*$D$8+Z11</f>
        <v>2.1298512551502</v>
      </c>
      <c r="AB11" s="761" t="n">
        <f aca="false" ca="false" dt2D="false" dtr="false" t="normal">AA11*$D$8+AA11</f>
        <v>2.19374679280471</v>
      </c>
      <c r="AC11" s="761" t="n">
        <f aca="false" ca="false" dt2D="false" dtr="false" t="normal">AB11*$D$8+AB11</f>
        <v>2.25955919658885</v>
      </c>
      <c r="AD11" s="761" t="n">
        <f aca="false" ca="false" dt2D="false" dtr="false" t="normal">AC11*$D$8+AC11</f>
        <v>2.32734597248651</v>
      </c>
      <c r="AE11" s="761" t="n">
        <f aca="false" ca="false" dt2D="false" dtr="false" t="normal">AD11*$D$8+AD11</f>
        <v>2.39716635166111</v>
      </c>
      <c r="AF11" s="761" t="n">
        <f aca="false" ca="false" dt2D="false" dtr="false" t="normal">AE11*$D$8+AE11</f>
        <v>2.46908134221094</v>
      </c>
      <c r="AG11" s="761" t="n">
        <f aca="false" ca="false" dt2D="false" dtr="false" t="normal">AF11*$D$8+AF11</f>
        <v>2.54315378247727</v>
      </c>
      <c r="AH11" s="761" t="n">
        <f aca="false" ca="false" dt2D="false" dtr="false" t="normal">AG11*$D$8+AG11</f>
        <v>2.61944839595159</v>
      </c>
      <c r="AI11" s="761" t="n">
        <f aca="false" ca="false" dt2D="false" dtr="false" t="normal">AH11*$D$8+AH11</f>
        <v>2.69803184783014</v>
      </c>
      <c r="AJ11" s="761" t="n">
        <f aca="false" ca="false" dt2D="false" dtr="false" t="normal">AI11*$D$8+AI11</f>
        <v>2.77897280326504</v>
      </c>
      <c r="AK11" s="761" t="n">
        <f aca="false" ca="false" dt2D="false" dtr="false" t="normal">AJ11*$D$8+AJ11</f>
        <v>2.86234198736299</v>
      </c>
      <c r="AL11" s="761" t="n">
        <f aca="false" ca="false" dt2D="false" dtr="false" t="normal">AK11*$D$8+AK11</f>
        <v>2.94821224698388</v>
      </c>
      <c r="AM11" s="761" t="n">
        <f aca="false" ca="false" dt2D="false" dtr="false" t="normal">AL11*$D$8+AL11</f>
        <v>3.0366586143934</v>
      </c>
      <c r="AN11" s="761" t="n">
        <f aca="false" ca="false" dt2D="false" dtr="false" t="normal">AM11*$D$8+AM11</f>
        <v>3.1277583728252</v>
      </c>
      <c r="AO11" s="761" t="n">
        <f aca="false" ca="false" dt2D="false" dtr="false" t="normal">AN11*$D$8+AN11</f>
        <v>3.22159112400996</v>
      </c>
      <c r="AP11" s="761" t="n">
        <f aca="false" ca="false" dt2D="false" dtr="false" t="normal">AO11*$D$8+AO11</f>
        <v>3.31823885773026</v>
      </c>
      <c r="AQ11" s="761" t="n">
        <f aca="false" ca="false" dt2D="false" dtr="false" t="normal">AP11*$D$8+AP11</f>
        <v>3.41778602346216</v>
      </c>
      <c r="AR11" s="761" t="n">
        <f aca="false" ca="false" dt2D="false" dtr="false" t="normal">AQ11*$D$8+AQ11</f>
        <v>3.52031960416603</v>
      </c>
      <c r="AS11" s="761" t="n">
        <f aca="false" ca="false" dt2D="false" dtr="false" t="normal">AR11*$D$8+AR11</f>
        <v>3.62592919229101</v>
      </c>
      <c r="AT11" s="761" t="n">
        <f aca="false" ca="false" dt2D="false" dtr="false" t="normal">AS11*$D$8+AS11</f>
        <v>3.73470706805974</v>
      </c>
      <c r="AU11" s="761" t="n">
        <f aca="false" ca="false" dt2D="false" dtr="false" t="normal">AT11*$D$8+AT11</f>
        <v>3.84674828010153</v>
      </c>
      <c r="AV11" s="761" t="n">
        <f aca="false" ca="false" dt2D="false" dtr="false" t="normal">AU11*$D$8+AU11</f>
        <v>3.96215072850458</v>
      </c>
      <c r="AW11" s="761" t="n">
        <f aca="false" ca="false" dt2D="false" dtr="false" t="normal">AV11*$D$8+AV11</f>
        <v>4.08101525035972</v>
      </c>
      <c r="AX11" s="761" t="n">
        <f aca="false" ca="false" dt2D="false" dtr="false" t="normal">AW11*$D$8+AW11</f>
        <v>4.20344570787051</v>
      </c>
      <c r="AY11" s="761" t="n">
        <f aca="false" ca="false" dt2D="false" dtr="false" t="normal">AX11*$D$8+AX11</f>
        <v>4.32954907910662</v>
      </c>
      <c r="AZ11" s="761" t="n">
        <f aca="false" ca="false" dt2D="false" dtr="false" t="normal">AY11*$D$8+AY11</f>
        <v>4.45943555147982</v>
      </c>
      <c r="BA11" s="761" t="n">
        <f aca="false" ca="false" dt2D="false" dtr="false" t="normal">AZ11*$D$8+AZ11</f>
        <v>4.59321861802421</v>
      </c>
      <c r="BB11" s="761" t="n">
        <f aca="false" ca="false" dt2D="false" dtr="false" t="normal">BA11*$D$8+BA11</f>
        <v>4.73101517656494</v>
      </c>
      <c r="BC11" s="761" t="n">
        <f aca="false" ca="false" dt2D="false" dtr="false" t="normal">BB11*$D$8+BB11</f>
        <v>4.87294563186189</v>
      </c>
      <c r="BD11" s="761" t="n">
        <f aca="false" ca="false" dt2D="false" dtr="false" t="normal">BC11*$D$8+BC11</f>
        <v>5.01913400081775</v>
      </c>
      <c r="BE11" s="761" t="n">
        <f aca="false" ca="false" dt2D="false" dtr="false" t="normal">BD11*$D$8+BD11</f>
        <v>5.16970802084228</v>
      </c>
      <c r="BF11" s="761" t="n">
        <f aca="false" ca="false" dt2D="false" dtr="false" t="normal">BE11*$D$8+BE11</f>
        <v>5.32479926146755</v>
      </c>
      <c r="BG11" s="761" t="n">
        <f aca="false" ca="false" dt2D="false" dtr="false" t="normal">BF11*$D$8+BF11</f>
        <v>5.48454323931157</v>
      </c>
      <c r="BH11" s="761" t="n">
        <f aca="false" ca="false" dt2D="false" dtr="false" t="normal">BG11*$D$8+BG11</f>
        <v>5.64907953649092</v>
      </c>
      <c r="BI11" s="761" t="n">
        <f aca="false" ca="false" dt2D="false" dtr="false" t="normal">BH11*$D$8+BH11</f>
        <v>5.81855192258565</v>
      </c>
      <c r="BJ11" s="761" t="n">
        <f aca="false" ca="false" dt2D="false" dtr="false" t="normal">BI11*$D$8+BI11</f>
        <v>5.99310848026322</v>
      </c>
      <c r="BK11" s="761" t="n">
        <f aca="false" ca="false" dt2D="false" dtr="false" t="normal">BJ11*$D$8+BJ11</f>
        <v>6.17290173467111</v>
      </c>
      <c r="BL11" s="761" t="n">
        <f aca="false" ca="false" dt2D="false" dtr="false" t="normal">BK11*$D$8+BK11</f>
        <v>6.35808878671124</v>
      </c>
    </row>
    <row outlineLevel="0" r="12">
      <c r="B12" s="288" t="s">
        <v>969</v>
      </c>
      <c r="C12" s="455" t="s">
        <v>259</v>
      </c>
      <c r="D12" s="760" t="n">
        <v>0.07</v>
      </c>
      <c r="E12" s="760" t="n">
        <f aca="false" ca="false" dt2D="false" dtr="false" t="normal">100%*D12+100%</f>
        <v>1.07</v>
      </c>
      <c r="F12" s="761" t="n">
        <f aca="false" ca="false" dt2D="false" dtr="false" t="normal">E12*D12+E12</f>
        <v>1.1449</v>
      </c>
      <c r="G12" s="761" t="n">
        <f aca="false" ca="false" dt2D="false" dtr="false" t="normal">F12*$D$8+F12</f>
        <v>1.179247</v>
      </c>
      <c r="H12" s="761" t="n">
        <f aca="false" ca="false" dt2D="false" dtr="false" t="normal">G12*$D$8+G12</f>
        <v>1.21462441</v>
      </c>
      <c r="I12" s="761" t="n">
        <f aca="false" ca="false" dt2D="false" dtr="false" t="normal">H12*$D$8+H12</f>
        <v>1.2510631423</v>
      </c>
      <c r="J12" s="761" t="n">
        <f aca="false" ca="false" dt2D="false" dtr="false" t="normal">I12*$D$8+I12</f>
        <v>1.288595036569</v>
      </c>
      <c r="K12" s="761" t="n">
        <f aca="false" ca="false" dt2D="false" dtr="false" t="normal">J12*$D$8+J12</f>
        <v>1.32725288766607</v>
      </c>
      <c r="L12" s="761" t="n">
        <f aca="false" ca="false" dt2D="false" dtr="false" t="normal">K12*$D$8+K12</f>
        <v>1.36707047429605</v>
      </c>
      <c r="M12" s="761" t="n">
        <f aca="false" ca="false" dt2D="false" dtr="false" t="normal">L12*$D$8+L12</f>
        <v>1.40808258852493</v>
      </c>
      <c r="N12" s="761" t="n">
        <f aca="false" ca="false" dt2D="false" dtr="false" t="normal">M12*$D$8+M12</f>
        <v>1.45032506618068</v>
      </c>
      <c r="O12" s="761" t="n">
        <f aca="false" ca="false" dt2D="false" dtr="false" t="normal">N12*$D$8+N12</f>
        <v>1.4938348181661</v>
      </c>
      <c r="P12" s="761" t="n">
        <f aca="false" ca="false" dt2D="false" dtr="false" t="normal">O12*$D$8+O12</f>
        <v>1.53864986271108</v>
      </c>
      <c r="Q12" s="761" t="n">
        <f aca="false" ca="false" dt2D="false" dtr="false" t="normal">P12*$D$8+P12</f>
        <v>1.58480935859242</v>
      </c>
      <c r="R12" s="761" t="n">
        <f aca="false" ca="false" dt2D="false" dtr="false" t="normal">Q12*$D$8+Q12</f>
        <v>1.63235363935019</v>
      </c>
      <c r="S12" s="761" t="n">
        <f aca="false" ca="false" dt2D="false" dtr="false" t="normal">R12*$D$8+R12</f>
        <v>1.6813242485307</v>
      </c>
      <c r="T12" s="761" t="n">
        <f aca="false" ca="false" dt2D="false" dtr="false" t="normal">S12*$D$8+S12</f>
        <v>1.73176397598662</v>
      </c>
      <c r="U12" s="761" t="n">
        <f aca="false" ca="false" dt2D="false" dtr="false" t="normal">T12*$D$8+T12</f>
        <v>1.78371689526622</v>
      </c>
      <c r="V12" s="761" t="n">
        <f aca="false" ca="false" dt2D="false" dtr="false" t="normal">U12*$D$8+U12</f>
        <v>1.8372284021242</v>
      </c>
      <c r="W12" s="761" t="n">
        <f aca="false" ca="false" dt2D="false" dtr="false" t="normal">V12*$D$8+V12</f>
        <v>1.89234525418793</v>
      </c>
      <c r="X12" s="761" t="n">
        <f aca="false" ca="false" dt2D="false" dtr="false" t="normal">W12*$D$8+W12</f>
        <v>1.94911561181357</v>
      </c>
      <c r="Y12" s="761" t="n">
        <f aca="false" ca="false" dt2D="false" dtr="false" t="normal">X12*$D$8+X12</f>
        <v>2.00758908016797</v>
      </c>
      <c r="Z12" s="761" t="n">
        <f aca="false" ca="false" dt2D="false" dtr="false" t="normal">Y12*$D$8+Y12</f>
        <v>2.06781675257301</v>
      </c>
      <c r="AA12" s="761" t="n">
        <f aca="false" ca="false" dt2D="false" dtr="false" t="normal">Z12*$D$8+Z12</f>
        <v>2.1298512551502</v>
      </c>
      <c r="AB12" s="761" t="n">
        <f aca="false" ca="false" dt2D="false" dtr="false" t="normal">AA12*$D$8+AA12</f>
        <v>2.19374679280471</v>
      </c>
      <c r="AC12" s="761" t="n">
        <f aca="false" ca="false" dt2D="false" dtr="false" t="normal">AB12*$D$8+AB12</f>
        <v>2.25955919658885</v>
      </c>
      <c r="AD12" s="761" t="n">
        <f aca="false" ca="false" dt2D="false" dtr="false" t="normal">AC12*$D$8+AC12</f>
        <v>2.32734597248651</v>
      </c>
      <c r="AE12" s="761" t="n">
        <f aca="false" ca="false" dt2D="false" dtr="false" t="normal">AD12*$D$8+AD12</f>
        <v>2.39716635166111</v>
      </c>
      <c r="AF12" s="761" t="n">
        <f aca="false" ca="false" dt2D="false" dtr="false" t="normal">AE12*$D$8+AE12</f>
        <v>2.46908134221094</v>
      </c>
      <c r="AG12" s="761" t="n">
        <f aca="false" ca="false" dt2D="false" dtr="false" t="normal">AF12*$D$8+AF12</f>
        <v>2.54315378247727</v>
      </c>
      <c r="AH12" s="761" t="n">
        <f aca="false" ca="false" dt2D="false" dtr="false" t="normal">AG12*$D$8+AG12</f>
        <v>2.61944839595159</v>
      </c>
      <c r="AI12" s="761" t="n">
        <f aca="false" ca="false" dt2D="false" dtr="false" t="normal">AH12*$D$8+AH12</f>
        <v>2.69803184783014</v>
      </c>
      <c r="AJ12" s="761" t="n">
        <f aca="false" ca="false" dt2D="false" dtr="false" t="normal">AI12*$D$8+AI12</f>
        <v>2.77897280326504</v>
      </c>
      <c r="AK12" s="761" t="n">
        <f aca="false" ca="false" dt2D="false" dtr="false" t="normal">AJ12*$D$8+AJ12</f>
        <v>2.86234198736299</v>
      </c>
      <c r="AL12" s="761" t="n">
        <f aca="false" ca="false" dt2D="false" dtr="false" t="normal">AK12*$D$8+AK12</f>
        <v>2.94821224698388</v>
      </c>
      <c r="AM12" s="761" t="n">
        <f aca="false" ca="false" dt2D="false" dtr="false" t="normal">AL12*$D$8+AL12</f>
        <v>3.0366586143934</v>
      </c>
      <c r="AN12" s="761" t="n">
        <f aca="false" ca="false" dt2D="false" dtr="false" t="normal">AM12*$D$8+AM12</f>
        <v>3.1277583728252</v>
      </c>
      <c r="AO12" s="761" t="n">
        <f aca="false" ca="false" dt2D="false" dtr="false" t="normal">AN12*$D$8+AN12</f>
        <v>3.22159112400996</v>
      </c>
      <c r="AP12" s="761" t="n">
        <f aca="false" ca="false" dt2D="false" dtr="false" t="normal">AO12*$D$8+AO12</f>
        <v>3.31823885773026</v>
      </c>
      <c r="AQ12" s="761" t="n">
        <f aca="false" ca="false" dt2D="false" dtr="false" t="normal">AP12*$D$8+AP12</f>
        <v>3.41778602346216</v>
      </c>
      <c r="AR12" s="761" t="n">
        <f aca="false" ca="false" dt2D="false" dtr="false" t="normal">AQ12*$D$8+AQ12</f>
        <v>3.52031960416603</v>
      </c>
      <c r="AS12" s="761" t="n">
        <f aca="false" ca="false" dt2D="false" dtr="false" t="normal">AR12*$D$8+AR12</f>
        <v>3.62592919229101</v>
      </c>
      <c r="AT12" s="761" t="n">
        <f aca="false" ca="false" dt2D="false" dtr="false" t="normal">AS12*$D$8+AS12</f>
        <v>3.73470706805974</v>
      </c>
      <c r="AU12" s="761" t="n">
        <f aca="false" ca="false" dt2D="false" dtr="false" t="normal">AT12*$D$8+AT12</f>
        <v>3.84674828010153</v>
      </c>
      <c r="AV12" s="761" t="n">
        <f aca="false" ca="false" dt2D="false" dtr="false" t="normal">AU12*$D$8+AU12</f>
        <v>3.96215072850458</v>
      </c>
      <c r="AW12" s="761" t="n">
        <f aca="false" ca="false" dt2D="false" dtr="false" t="normal">AV12*$D$8+AV12</f>
        <v>4.08101525035972</v>
      </c>
      <c r="AX12" s="761" t="n">
        <f aca="false" ca="false" dt2D="false" dtr="false" t="normal">AW12*$D$8+AW12</f>
        <v>4.20344570787051</v>
      </c>
      <c r="AY12" s="761" t="n">
        <f aca="false" ca="false" dt2D="false" dtr="false" t="normal">AX12*$D$8+AX12</f>
        <v>4.32954907910662</v>
      </c>
      <c r="AZ12" s="761" t="n">
        <f aca="false" ca="false" dt2D="false" dtr="false" t="normal">AY12*$D$8+AY12</f>
        <v>4.45943555147982</v>
      </c>
      <c r="BA12" s="761" t="n">
        <f aca="false" ca="false" dt2D="false" dtr="false" t="normal">AZ12*$D$8+AZ12</f>
        <v>4.59321861802421</v>
      </c>
      <c r="BB12" s="761" t="n">
        <f aca="false" ca="false" dt2D="false" dtr="false" t="normal">BA12*$D$8+BA12</f>
        <v>4.73101517656494</v>
      </c>
      <c r="BC12" s="761" t="n">
        <f aca="false" ca="false" dt2D="false" dtr="false" t="normal">BB12*$D$8+BB12</f>
        <v>4.87294563186189</v>
      </c>
      <c r="BD12" s="761" t="n">
        <f aca="false" ca="false" dt2D="false" dtr="false" t="normal">BC12*$D$8+BC12</f>
        <v>5.01913400081775</v>
      </c>
      <c r="BE12" s="761" t="n">
        <f aca="false" ca="false" dt2D="false" dtr="false" t="normal">BD12*$D$8+BD12</f>
        <v>5.16970802084228</v>
      </c>
      <c r="BF12" s="761" t="n">
        <f aca="false" ca="false" dt2D="false" dtr="false" t="normal">BE12*$D$8+BE12</f>
        <v>5.32479926146755</v>
      </c>
      <c r="BG12" s="761" t="n">
        <f aca="false" ca="false" dt2D="false" dtr="false" t="normal">BF12*$D$8+BF12</f>
        <v>5.48454323931157</v>
      </c>
      <c r="BH12" s="761" t="n">
        <f aca="false" ca="false" dt2D="false" dtr="false" t="normal">BG12*$D$8+BG12</f>
        <v>5.64907953649092</v>
      </c>
      <c r="BI12" s="761" t="n">
        <f aca="false" ca="false" dt2D="false" dtr="false" t="normal">BH12*$D$8+BH12</f>
        <v>5.81855192258565</v>
      </c>
      <c r="BJ12" s="761" t="n">
        <f aca="false" ca="false" dt2D="false" dtr="false" t="normal">BI12*$D$8+BI12</f>
        <v>5.99310848026322</v>
      </c>
      <c r="BK12" s="761" t="n">
        <f aca="false" ca="false" dt2D="false" dtr="false" t="normal">BJ12*$D$8+BJ12</f>
        <v>6.17290173467111</v>
      </c>
      <c r="BL12" s="761" t="n">
        <f aca="false" ca="false" dt2D="false" dtr="false" t="normal">BK12*$D$8+BK12</f>
        <v>6.35808878671124</v>
      </c>
    </row>
    <row ht="17.25" outlineLevel="0" r="14">
      <c r="B14" s="759" t="s">
        <v>970</v>
      </c>
      <c r="C14" s="759" t="n"/>
      <c r="D14" s="759" t="n"/>
      <c r="E14" s="759" t="n"/>
      <c r="F14" s="759" t="n"/>
      <c r="G14" s="759" t="n"/>
      <c r="H14" s="759" t="n"/>
      <c r="I14" s="759" t="n"/>
      <c r="J14" s="759" t="n"/>
      <c r="K14" s="759" t="n"/>
      <c r="L14" s="759" t="n"/>
      <c r="M14" s="759" t="n"/>
      <c r="N14" s="759" t="n"/>
      <c r="O14" s="759" t="n"/>
      <c r="P14" s="759" t="n"/>
      <c r="Q14" s="759" t="n"/>
      <c r="R14" s="759" t="n"/>
      <c r="S14" s="759" t="n"/>
      <c r="T14" s="759" t="n"/>
      <c r="U14" s="759" t="n"/>
      <c r="V14" s="759" t="n"/>
      <c r="W14" s="759" t="n"/>
      <c r="X14" s="759" t="n"/>
      <c r="Y14" s="759" t="n"/>
      <c r="Z14" s="759" t="n"/>
      <c r="AA14" s="759" t="n"/>
      <c r="AB14" s="759" t="n"/>
      <c r="AC14" s="759" t="n"/>
      <c r="AD14" s="759" t="n"/>
      <c r="AE14" s="759" t="n"/>
      <c r="AF14" s="759" t="n"/>
      <c r="AG14" s="759" t="n"/>
      <c r="AH14" s="759" t="n"/>
      <c r="AI14" s="759" t="n"/>
      <c r="AJ14" s="759" t="n"/>
      <c r="AK14" s="759" t="n"/>
      <c r="AL14" s="759" t="n"/>
      <c r="AM14" s="759" t="n"/>
      <c r="AN14" s="759" t="n"/>
      <c r="AO14" s="759" t="n"/>
      <c r="AP14" s="759" t="n"/>
      <c r="AQ14" s="759" t="n"/>
      <c r="AR14" s="759" t="n"/>
      <c r="AS14" s="759" t="n"/>
      <c r="AT14" s="759" t="n"/>
      <c r="AU14" s="759" t="n"/>
      <c r="AV14" s="759" t="n"/>
      <c r="AW14" s="759" t="n"/>
      <c r="AX14" s="759" t="n"/>
      <c r="AY14" s="759" t="n"/>
      <c r="AZ14" s="759" t="n"/>
      <c r="BA14" s="759" t="n"/>
      <c r="BB14" s="759" t="n"/>
      <c r="BC14" s="759" t="n"/>
      <c r="BD14" s="759" t="n"/>
      <c r="BE14" s="759" t="n"/>
      <c r="BF14" s="759" t="n"/>
      <c r="BG14" s="759" t="n"/>
      <c r="BH14" s="759" t="n"/>
      <c r="BI14" s="759" t="n"/>
      <c r="BJ14" s="759" t="n"/>
      <c r="BK14" s="759" t="n"/>
      <c r="BL14" s="759" t="n"/>
    </row>
    <row outlineLevel="0" r="16">
      <c r="B16" s="153" t="s">
        <v>295</v>
      </c>
      <c r="D16" s="762" t="n">
        <v>0.2</v>
      </c>
      <c r="E16" s="762" t="n">
        <v>0.2</v>
      </c>
      <c r="F16" s="762" t="n">
        <v>0.2</v>
      </c>
      <c r="G16" s="762" t="n">
        <v>0.2</v>
      </c>
      <c r="H16" s="762" t="n">
        <v>0.2</v>
      </c>
      <c r="I16" s="762" t="n">
        <v>0.2</v>
      </c>
      <c r="J16" s="762" t="n">
        <v>0.2</v>
      </c>
      <c r="K16" s="762" t="n">
        <v>0.2</v>
      </c>
      <c r="L16" s="762" t="n">
        <v>0.2</v>
      </c>
      <c r="M16" s="762" t="n">
        <v>0.2</v>
      </c>
      <c r="N16" s="762" t="n">
        <v>0.2</v>
      </c>
      <c r="O16" s="762" t="n">
        <v>0.2</v>
      </c>
      <c r="P16" s="762" t="n">
        <v>0.2</v>
      </c>
      <c r="Q16" s="762" t="n">
        <v>0.2</v>
      </c>
      <c r="R16" s="762" t="n">
        <v>0.2</v>
      </c>
      <c r="S16" s="762" t="n">
        <v>0.2</v>
      </c>
      <c r="T16" s="762" t="n">
        <v>0.2</v>
      </c>
      <c r="U16" s="762" t="n">
        <v>0.2</v>
      </c>
      <c r="V16" s="762" t="n">
        <v>0.2</v>
      </c>
      <c r="W16" s="762" t="n">
        <v>0.2</v>
      </c>
      <c r="X16" s="762" t="n">
        <v>0.2</v>
      </c>
      <c r="Y16" s="762" t="n">
        <v>0.2</v>
      </c>
      <c r="Z16" s="762" t="n">
        <v>0.2</v>
      </c>
      <c r="AA16" s="762" t="n">
        <v>0.2</v>
      </c>
      <c r="AB16" s="762" t="n">
        <v>0.2</v>
      </c>
      <c r="AC16" s="762" t="n">
        <v>0.2</v>
      </c>
      <c r="AD16" s="762" t="n">
        <v>0.2</v>
      </c>
      <c r="AE16" s="762" t="n">
        <v>0.2</v>
      </c>
      <c r="AF16" s="762" t="n">
        <v>0.2</v>
      </c>
      <c r="AG16" s="762" t="n">
        <v>0.2</v>
      </c>
      <c r="AH16" s="762" t="n">
        <v>0.2</v>
      </c>
      <c r="AI16" s="762" t="n">
        <v>0.2</v>
      </c>
      <c r="AJ16" s="762" t="n">
        <v>0.2</v>
      </c>
      <c r="AK16" s="762" t="n">
        <v>0.2</v>
      </c>
      <c r="AL16" s="762" t="n">
        <v>0.2</v>
      </c>
      <c r="AM16" s="762" t="n">
        <v>0.2</v>
      </c>
      <c r="AN16" s="762" t="n">
        <v>0.2</v>
      </c>
      <c r="AO16" s="762" t="n">
        <v>0.2</v>
      </c>
      <c r="AP16" s="762" t="n">
        <v>0.2</v>
      </c>
      <c r="AQ16" s="762" t="n">
        <v>0.2</v>
      </c>
      <c r="AR16" s="762" t="n">
        <v>0.2</v>
      </c>
      <c r="AS16" s="762" t="n">
        <v>0.2</v>
      </c>
      <c r="AT16" s="762" t="n">
        <v>0.2</v>
      </c>
      <c r="AU16" s="762" t="n">
        <v>0.2</v>
      </c>
      <c r="AV16" s="762" t="n">
        <v>0.2</v>
      </c>
      <c r="AW16" s="762" t="n">
        <v>0.2</v>
      </c>
      <c r="AX16" s="762" t="n">
        <v>0.2</v>
      </c>
      <c r="AY16" s="762" t="n">
        <v>0.2</v>
      </c>
      <c r="AZ16" s="762" t="n">
        <v>0.2</v>
      </c>
      <c r="BA16" s="762" t="n">
        <v>0.2</v>
      </c>
      <c r="BB16" s="762" t="n">
        <v>0.2</v>
      </c>
      <c r="BC16" s="762" t="n">
        <v>0.2</v>
      </c>
      <c r="BD16" s="762" t="n">
        <v>0.2</v>
      </c>
      <c r="BE16" s="762" t="n">
        <v>0.2</v>
      </c>
      <c r="BF16" s="762" t="n">
        <v>0.2</v>
      </c>
      <c r="BG16" s="762" t="n">
        <v>0.2</v>
      </c>
      <c r="BH16" s="762" t="n">
        <v>0.2</v>
      </c>
      <c r="BI16" s="762" t="n">
        <v>0.2</v>
      </c>
      <c r="BJ16" s="762" t="n">
        <v>0.2</v>
      </c>
      <c r="BK16" s="762" t="n">
        <v>0.2</v>
      </c>
      <c r="BL16" s="762" t="n">
        <v>0.2</v>
      </c>
    </row>
    <row outlineLevel="0" r="17">
      <c r="B17" s="153" t="s">
        <v>294</v>
      </c>
      <c r="D17" s="762" t="n">
        <v>0.13</v>
      </c>
      <c r="E17" s="762" t="n">
        <v>0.13</v>
      </c>
      <c r="F17" s="762" t="n">
        <v>0.13</v>
      </c>
      <c r="G17" s="762" t="n">
        <v>0.13</v>
      </c>
      <c r="H17" s="762" t="n">
        <v>0.13</v>
      </c>
      <c r="I17" s="762" t="n">
        <v>0.13</v>
      </c>
      <c r="J17" s="762" t="n">
        <v>0.13</v>
      </c>
      <c r="K17" s="762" t="n">
        <v>0.13</v>
      </c>
      <c r="L17" s="762" t="n">
        <v>0.13</v>
      </c>
      <c r="M17" s="762" t="n">
        <v>0.13</v>
      </c>
      <c r="N17" s="762" t="n">
        <v>0.13</v>
      </c>
      <c r="O17" s="762" t="n">
        <v>0.13</v>
      </c>
      <c r="P17" s="762" t="n">
        <v>0.13</v>
      </c>
      <c r="Q17" s="762" t="n">
        <v>0.13</v>
      </c>
      <c r="R17" s="762" t="n">
        <v>0.13</v>
      </c>
      <c r="S17" s="762" t="n">
        <v>0.13</v>
      </c>
      <c r="T17" s="762" t="n">
        <v>0.13</v>
      </c>
      <c r="U17" s="762" t="n">
        <v>0.13</v>
      </c>
      <c r="V17" s="762" t="n">
        <v>0.13</v>
      </c>
      <c r="W17" s="762" t="n">
        <v>0.13</v>
      </c>
      <c r="X17" s="762" t="n">
        <v>0.13</v>
      </c>
      <c r="Y17" s="762" t="n">
        <v>0.13</v>
      </c>
      <c r="Z17" s="762" t="n">
        <v>0.13</v>
      </c>
      <c r="AA17" s="762" t="n">
        <v>0.13</v>
      </c>
      <c r="AB17" s="762" t="n">
        <v>0.13</v>
      </c>
      <c r="AC17" s="762" t="n">
        <v>0.13</v>
      </c>
      <c r="AD17" s="762" t="n">
        <v>0.13</v>
      </c>
      <c r="AE17" s="762" t="n">
        <v>0.13</v>
      </c>
      <c r="AF17" s="762" t="n">
        <v>0.13</v>
      </c>
      <c r="AG17" s="762" t="n">
        <v>0.13</v>
      </c>
      <c r="AH17" s="762" t="n">
        <v>0.13</v>
      </c>
      <c r="AI17" s="762" t="n">
        <v>0.13</v>
      </c>
      <c r="AJ17" s="762" t="n">
        <v>0.13</v>
      </c>
      <c r="AK17" s="762" t="n">
        <v>0.13</v>
      </c>
      <c r="AL17" s="762" t="n">
        <v>0.13</v>
      </c>
      <c r="AM17" s="762" t="n">
        <v>0.13</v>
      </c>
      <c r="AN17" s="762" t="n">
        <v>0.13</v>
      </c>
      <c r="AO17" s="762" t="n">
        <v>0.13</v>
      </c>
      <c r="AP17" s="762" t="n">
        <v>0.13</v>
      </c>
      <c r="AQ17" s="762" t="n">
        <v>0.13</v>
      </c>
      <c r="AR17" s="762" t="n">
        <v>0.13</v>
      </c>
      <c r="AS17" s="762" t="n">
        <v>0.13</v>
      </c>
      <c r="AT17" s="762" t="n">
        <v>0.13</v>
      </c>
      <c r="AU17" s="762" t="n">
        <v>0.13</v>
      </c>
      <c r="AV17" s="762" t="n">
        <v>0.13</v>
      </c>
      <c r="AW17" s="762" t="n">
        <v>0.13</v>
      </c>
      <c r="AX17" s="762" t="n">
        <v>0.13</v>
      </c>
      <c r="AY17" s="762" t="n">
        <v>0.13</v>
      </c>
      <c r="AZ17" s="762" t="n">
        <v>0.13</v>
      </c>
      <c r="BA17" s="762" t="n">
        <v>0.13</v>
      </c>
      <c r="BB17" s="762" t="n">
        <v>0.13</v>
      </c>
      <c r="BC17" s="762" t="n">
        <v>0.13</v>
      </c>
      <c r="BD17" s="762" t="n">
        <v>0.13</v>
      </c>
      <c r="BE17" s="762" t="n">
        <v>0.13</v>
      </c>
      <c r="BF17" s="762" t="n">
        <v>0.13</v>
      </c>
      <c r="BG17" s="762" t="n">
        <v>0.13</v>
      </c>
      <c r="BH17" s="762" t="n">
        <v>0.13</v>
      </c>
      <c r="BI17" s="762" t="n">
        <v>0.13</v>
      </c>
      <c r="BJ17" s="762" t="n">
        <v>0.13</v>
      </c>
      <c r="BK17" s="762" t="n">
        <v>0.13</v>
      </c>
      <c r="BL17" s="762" t="n">
        <v>0.13</v>
      </c>
    </row>
    <row outlineLevel="0" r="18">
      <c r="B18" s="153" t="s">
        <v>296</v>
      </c>
      <c r="D18" s="763" t="n">
        <v>0.022</v>
      </c>
      <c r="E18" s="763" t="n">
        <v>0.022</v>
      </c>
      <c r="F18" s="763" t="n">
        <v>0.022</v>
      </c>
      <c r="G18" s="763" t="n">
        <v>0.022</v>
      </c>
      <c r="H18" s="763" t="n">
        <v>0.022</v>
      </c>
      <c r="I18" s="763" t="n">
        <v>0.022</v>
      </c>
      <c r="J18" s="763" t="n">
        <v>0.022</v>
      </c>
      <c r="K18" s="763" t="n">
        <v>0.022</v>
      </c>
      <c r="L18" s="763" t="n">
        <v>0.022</v>
      </c>
      <c r="M18" s="763" t="n">
        <v>0.022</v>
      </c>
      <c r="N18" s="763" t="n">
        <v>0.022</v>
      </c>
      <c r="O18" s="763" t="n">
        <v>0.022</v>
      </c>
      <c r="P18" s="763" t="n">
        <v>0.022</v>
      </c>
      <c r="Q18" s="763" t="n">
        <v>0.022</v>
      </c>
      <c r="R18" s="763" t="n">
        <v>0.022</v>
      </c>
      <c r="S18" s="763" t="n">
        <v>0.022</v>
      </c>
      <c r="T18" s="763" t="n">
        <v>0.022</v>
      </c>
      <c r="U18" s="763" t="n">
        <v>0.022</v>
      </c>
      <c r="V18" s="763" t="n">
        <v>0.022</v>
      </c>
      <c r="W18" s="763" t="n">
        <v>0.022</v>
      </c>
      <c r="X18" s="763" t="n">
        <v>0.022</v>
      </c>
      <c r="Y18" s="763" t="n">
        <v>0.022</v>
      </c>
      <c r="Z18" s="763" t="n">
        <v>0.022</v>
      </c>
      <c r="AA18" s="763" t="n">
        <v>0.022</v>
      </c>
      <c r="AB18" s="763" t="n">
        <v>0.022</v>
      </c>
      <c r="AC18" s="763" t="n">
        <v>0.022</v>
      </c>
      <c r="AD18" s="763" t="n">
        <v>0.022</v>
      </c>
      <c r="AE18" s="763" t="n">
        <v>0.022</v>
      </c>
      <c r="AF18" s="763" t="n">
        <v>0.022</v>
      </c>
      <c r="AG18" s="763" t="n">
        <v>0.022</v>
      </c>
      <c r="AH18" s="763" t="n">
        <v>0.022</v>
      </c>
      <c r="AI18" s="763" t="n">
        <v>0.022</v>
      </c>
      <c r="AJ18" s="763" t="n">
        <v>0.022</v>
      </c>
      <c r="AK18" s="763" t="n">
        <v>0.022</v>
      </c>
      <c r="AL18" s="763" t="n">
        <v>0.022</v>
      </c>
      <c r="AM18" s="763" t="n">
        <v>0.022</v>
      </c>
      <c r="AN18" s="763" t="n">
        <v>0.022</v>
      </c>
      <c r="AO18" s="763" t="n">
        <v>0.022</v>
      </c>
      <c r="AP18" s="763" t="n">
        <v>0.022</v>
      </c>
      <c r="AQ18" s="763" t="n">
        <v>0.022</v>
      </c>
      <c r="AR18" s="763" t="n">
        <v>0.022</v>
      </c>
      <c r="AS18" s="763" t="n">
        <v>0.022</v>
      </c>
      <c r="AT18" s="763" t="n">
        <v>0.022</v>
      </c>
      <c r="AU18" s="763" t="n">
        <v>0.022</v>
      </c>
      <c r="AV18" s="763" t="n">
        <v>0.022</v>
      </c>
      <c r="AW18" s="763" t="n">
        <v>0.022</v>
      </c>
      <c r="AX18" s="763" t="n">
        <v>0.022</v>
      </c>
      <c r="AY18" s="763" t="n">
        <v>0.022</v>
      </c>
      <c r="AZ18" s="763" t="n">
        <v>0.022</v>
      </c>
      <c r="BA18" s="763" t="n">
        <v>0.022</v>
      </c>
      <c r="BB18" s="763" t="n">
        <v>0.022</v>
      </c>
      <c r="BC18" s="763" t="n">
        <v>0.022</v>
      </c>
      <c r="BD18" s="763" t="n">
        <v>0.022</v>
      </c>
      <c r="BE18" s="763" t="n">
        <v>0.022</v>
      </c>
      <c r="BF18" s="763" t="n">
        <v>0.022</v>
      </c>
      <c r="BG18" s="763" t="n">
        <v>0.022</v>
      </c>
      <c r="BH18" s="763" t="n">
        <v>0.022</v>
      </c>
      <c r="BI18" s="763" t="n">
        <v>0.022</v>
      </c>
      <c r="BJ18" s="763" t="n">
        <v>0.022</v>
      </c>
      <c r="BK18" s="763" t="n">
        <v>0.022</v>
      </c>
      <c r="BL18" s="763" t="n">
        <v>0.022</v>
      </c>
    </row>
    <row outlineLevel="0" r="19">
      <c r="B19" s="153" t="s">
        <v>971</v>
      </c>
      <c r="D19" s="762" t="n">
        <v>0.02</v>
      </c>
      <c r="E19" s="762" t="n">
        <v>0.02</v>
      </c>
      <c r="F19" s="762" t="n">
        <v>0.02</v>
      </c>
      <c r="G19" s="762" t="n">
        <v>0.02</v>
      </c>
      <c r="H19" s="762" t="n">
        <v>0.02</v>
      </c>
      <c r="I19" s="762" t="n">
        <v>0.02</v>
      </c>
      <c r="J19" s="762" t="n">
        <v>0.02</v>
      </c>
      <c r="K19" s="762" t="n">
        <v>0.02</v>
      </c>
      <c r="L19" s="762" t="n">
        <v>0.02</v>
      </c>
      <c r="M19" s="762" t="n">
        <v>0.02</v>
      </c>
      <c r="N19" s="762" t="n">
        <v>0.02</v>
      </c>
      <c r="O19" s="762" t="n">
        <v>0.02</v>
      </c>
      <c r="P19" s="762" t="n">
        <v>0.02</v>
      </c>
      <c r="Q19" s="762" t="n">
        <v>0.02</v>
      </c>
      <c r="R19" s="762" t="n">
        <v>0.02</v>
      </c>
      <c r="S19" s="762" t="n">
        <v>0.02</v>
      </c>
      <c r="T19" s="762" t="n">
        <v>0.02</v>
      </c>
      <c r="U19" s="762" t="n">
        <v>0.02</v>
      </c>
      <c r="V19" s="762" t="n">
        <v>0.02</v>
      </c>
      <c r="W19" s="762" t="n">
        <v>0.02</v>
      </c>
      <c r="X19" s="762" t="n">
        <v>0.02</v>
      </c>
      <c r="Y19" s="762" t="n">
        <v>0.02</v>
      </c>
      <c r="Z19" s="762" t="n">
        <v>0.02</v>
      </c>
      <c r="AA19" s="762" t="n">
        <v>0.02</v>
      </c>
      <c r="AB19" s="762" t="n">
        <v>0.02</v>
      </c>
      <c r="AC19" s="762" t="n">
        <v>0.02</v>
      </c>
      <c r="AD19" s="762" t="n">
        <v>0.02</v>
      </c>
      <c r="AE19" s="762" t="n">
        <v>0.02</v>
      </c>
      <c r="AF19" s="762" t="n">
        <v>0.02</v>
      </c>
      <c r="AG19" s="762" t="n">
        <v>0.02</v>
      </c>
      <c r="AH19" s="762" t="n">
        <v>0.02</v>
      </c>
      <c r="AI19" s="762" t="n">
        <v>0.02</v>
      </c>
      <c r="AJ19" s="762" t="n">
        <v>0.02</v>
      </c>
      <c r="AK19" s="762" t="n">
        <v>0.02</v>
      </c>
      <c r="AL19" s="762" t="n">
        <v>0.02</v>
      </c>
      <c r="AM19" s="762" t="n">
        <v>0.02</v>
      </c>
      <c r="AN19" s="762" t="n">
        <v>0.02</v>
      </c>
      <c r="AO19" s="762" t="n">
        <v>0.02</v>
      </c>
      <c r="AP19" s="762" t="n">
        <v>0.02</v>
      </c>
      <c r="AQ19" s="762" t="n">
        <v>0.02</v>
      </c>
      <c r="AR19" s="762" t="n">
        <v>0.02</v>
      </c>
      <c r="AS19" s="762" t="n">
        <v>0.02</v>
      </c>
      <c r="AT19" s="762" t="n">
        <v>0.02</v>
      </c>
      <c r="AU19" s="762" t="n">
        <v>0.02</v>
      </c>
      <c r="AV19" s="762" t="n">
        <v>0.02</v>
      </c>
      <c r="AW19" s="762" t="n">
        <v>0.02</v>
      </c>
      <c r="AX19" s="762" t="n">
        <v>0.02</v>
      </c>
      <c r="AY19" s="762" t="n">
        <v>0.02</v>
      </c>
      <c r="AZ19" s="762" t="n">
        <v>0.02</v>
      </c>
      <c r="BA19" s="762" t="n">
        <v>0.02</v>
      </c>
      <c r="BB19" s="762" t="n">
        <v>0.02</v>
      </c>
      <c r="BC19" s="762" t="n">
        <v>0.02</v>
      </c>
      <c r="BD19" s="762" t="n">
        <v>0.02</v>
      </c>
      <c r="BE19" s="762" t="n">
        <v>0.02</v>
      </c>
      <c r="BF19" s="762" t="n">
        <v>0.02</v>
      </c>
      <c r="BG19" s="762" t="n">
        <v>0.02</v>
      </c>
      <c r="BH19" s="762" t="n">
        <v>0.02</v>
      </c>
      <c r="BI19" s="762" t="n">
        <v>0.02</v>
      </c>
      <c r="BJ19" s="762" t="n">
        <v>0.02</v>
      </c>
      <c r="BK19" s="762" t="n">
        <v>0.02</v>
      </c>
      <c r="BL19" s="762" t="n">
        <v>0.02</v>
      </c>
    </row>
    <row outlineLevel="0" r="20">
      <c r="B20" s="153" t="s">
        <v>972</v>
      </c>
      <c r="D20" s="762" t="n">
        <v>0.18</v>
      </c>
      <c r="E20" s="762" t="n">
        <v>0.18</v>
      </c>
      <c r="F20" s="762" t="n">
        <v>0.18</v>
      </c>
      <c r="G20" s="762" t="n">
        <v>0.18</v>
      </c>
      <c r="H20" s="762" t="n">
        <v>0.18</v>
      </c>
      <c r="I20" s="762" t="n">
        <v>0.18</v>
      </c>
      <c r="J20" s="762" t="n">
        <v>0.18</v>
      </c>
      <c r="K20" s="762" t="n">
        <v>0.18</v>
      </c>
      <c r="L20" s="762" t="n">
        <v>0.18</v>
      </c>
      <c r="M20" s="762" t="n">
        <v>0.18</v>
      </c>
      <c r="N20" s="762" t="n">
        <v>0.18</v>
      </c>
      <c r="O20" s="762" t="n">
        <v>0.18</v>
      </c>
      <c r="P20" s="762" t="n">
        <v>0.18</v>
      </c>
      <c r="Q20" s="762" t="n">
        <v>0.18</v>
      </c>
      <c r="R20" s="762" t="n">
        <v>0.18</v>
      </c>
      <c r="S20" s="762" t="n">
        <v>0.18</v>
      </c>
      <c r="T20" s="762" t="n">
        <v>0.18</v>
      </c>
      <c r="U20" s="762" t="n">
        <v>0.18</v>
      </c>
      <c r="V20" s="762" t="n">
        <v>0.18</v>
      </c>
      <c r="W20" s="762" t="n">
        <v>0.18</v>
      </c>
      <c r="X20" s="762" t="n">
        <v>0.18</v>
      </c>
      <c r="Y20" s="762" t="n">
        <v>0.18</v>
      </c>
      <c r="Z20" s="762" t="n">
        <v>0.18</v>
      </c>
      <c r="AA20" s="762" t="n">
        <v>0.18</v>
      </c>
      <c r="AB20" s="762" t="n">
        <v>0.18</v>
      </c>
      <c r="AC20" s="762" t="n">
        <v>0.18</v>
      </c>
      <c r="AD20" s="762" t="n">
        <v>0.18</v>
      </c>
      <c r="AE20" s="762" t="n">
        <v>0.18</v>
      </c>
      <c r="AF20" s="762" t="n">
        <v>0.18</v>
      </c>
      <c r="AG20" s="762" t="n">
        <v>0.18</v>
      </c>
      <c r="AH20" s="762" t="n">
        <v>0.18</v>
      </c>
      <c r="AI20" s="762" t="n">
        <v>0.18</v>
      </c>
      <c r="AJ20" s="762" t="n">
        <v>0.18</v>
      </c>
      <c r="AK20" s="762" t="n">
        <v>0.18</v>
      </c>
      <c r="AL20" s="762" t="n">
        <v>0.18</v>
      </c>
      <c r="AM20" s="762" t="n">
        <v>0.18</v>
      </c>
      <c r="AN20" s="762" t="n">
        <v>0.18</v>
      </c>
      <c r="AO20" s="762" t="n">
        <v>0.18</v>
      </c>
      <c r="AP20" s="762" t="n">
        <v>0.18</v>
      </c>
      <c r="AQ20" s="762" t="n">
        <v>0.18</v>
      </c>
      <c r="AR20" s="762" t="n">
        <v>0.18</v>
      </c>
      <c r="AS20" s="762" t="n">
        <v>0.18</v>
      </c>
      <c r="AT20" s="762" t="n">
        <v>0.18</v>
      </c>
      <c r="AU20" s="762" t="n">
        <v>0.18</v>
      </c>
      <c r="AV20" s="762" t="n">
        <v>0.18</v>
      </c>
      <c r="AW20" s="762" t="n">
        <v>0.18</v>
      </c>
      <c r="AX20" s="762" t="n">
        <v>0.18</v>
      </c>
      <c r="AY20" s="762" t="n">
        <v>0.18</v>
      </c>
      <c r="AZ20" s="762" t="n">
        <v>0.18</v>
      </c>
      <c r="BA20" s="762" t="n">
        <v>0.18</v>
      </c>
      <c r="BB20" s="762" t="n">
        <v>0.18</v>
      </c>
      <c r="BC20" s="762" t="n">
        <v>0.18</v>
      </c>
      <c r="BD20" s="762" t="n">
        <v>0.18</v>
      </c>
      <c r="BE20" s="762" t="n">
        <v>0.18</v>
      </c>
      <c r="BF20" s="762" t="n">
        <v>0.18</v>
      </c>
      <c r="BG20" s="762" t="n">
        <v>0.18</v>
      </c>
      <c r="BH20" s="762" t="n">
        <v>0.18</v>
      </c>
      <c r="BI20" s="762" t="n">
        <v>0.18</v>
      </c>
      <c r="BJ20" s="762" t="n">
        <v>0.18</v>
      </c>
      <c r="BK20" s="762" t="n">
        <v>0.18</v>
      </c>
      <c r="BL20" s="762" t="n">
        <v>0.18</v>
      </c>
    </row>
    <row outlineLevel="0" r="21">
      <c r="B21" s="153" t="s">
        <v>973</v>
      </c>
      <c r="C21" s="75" t="s">
        <v>974</v>
      </c>
      <c r="D21" s="764" t="n">
        <v>0.3</v>
      </c>
      <c r="E21" s="762" t="n">
        <f aca="false" ca="false" dt2D="false" dtr="false" t="normal">D21</f>
        <v>0.3</v>
      </c>
      <c r="F21" s="762" t="n">
        <f aca="false" ca="false" dt2D="false" dtr="false" t="normal">E21</f>
        <v>0.3</v>
      </c>
      <c r="G21" s="762" t="n">
        <f aca="false" ca="false" dt2D="false" dtr="false" t="normal">F21</f>
        <v>0.3</v>
      </c>
      <c r="H21" s="762" t="n">
        <f aca="false" ca="false" dt2D="false" dtr="false" t="normal">G21</f>
        <v>0.3</v>
      </c>
      <c r="I21" s="762" t="n">
        <f aca="false" ca="false" dt2D="false" dtr="false" t="normal">H21</f>
        <v>0.3</v>
      </c>
      <c r="J21" s="762" t="n">
        <f aca="false" ca="false" dt2D="false" dtr="false" t="normal">I21</f>
        <v>0.3</v>
      </c>
      <c r="K21" s="762" t="n">
        <f aca="false" ca="false" dt2D="false" dtr="false" t="normal">J21</f>
        <v>0.3</v>
      </c>
      <c r="L21" s="762" t="n">
        <f aca="false" ca="false" dt2D="false" dtr="false" t="normal">K21</f>
        <v>0.3</v>
      </c>
      <c r="M21" s="762" t="n">
        <f aca="false" ca="false" dt2D="false" dtr="false" t="normal">L21</f>
        <v>0.3</v>
      </c>
      <c r="N21" s="762" t="n">
        <f aca="false" ca="false" dt2D="false" dtr="false" t="normal">M21</f>
        <v>0.3</v>
      </c>
      <c r="O21" s="762" t="n">
        <f aca="false" ca="false" dt2D="false" dtr="false" t="normal">N21</f>
        <v>0.3</v>
      </c>
      <c r="P21" s="762" t="n">
        <f aca="false" ca="false" dt2D="false" dtr="false" t="normal">O21</f>
        <v>0.3</v>
      </c>
      <c r="Q21" s="762" t="n">
        <f aca="false" ca="false" dt2D="false" dtr="false" t="normal">P21</f>
        <v>0.3</v>
      </c>
      <c r="R21" s="762" t="n">
        <f aca="false" ca="false" dt2D="false" dtr="false" t="normal">Q21</f>
        <v>0.3</v>
      </c>
      <c r="S21" s="762" t="n">
        <f aca="false" ca="false" dt2D="false" dtr="false" t="normal">R21</f>
        <v>0.3</v>
      </c>
      <c r="T21" s="762" t="n">
        <f aca="false" ca="false" dt2D="false" dtr="false" t="normal">S21</f>
        <v>0.3</v>
      </c>
      <c r="U21" s="762" t="n">
        <f aca="false" ca="false" dt2D="false" dtr="false" t="normal">T21</f>
        <v>0.3</v>
      </c>
      <c r="V21" s="762" t="n">
        <f aca="false" ca="false" dt2D="false" dtr="false" t="normal">U21</f>
        <v>0.3</v>
      </c>
      <c r="W21" s="762" t="n">
        <f aca="false" ca="false" dt2D="false" dtr="false" t="normal">V21</f>
        <v>0.3</v>
      </c>
      <c r="X21" s="762" t="n">
        <f aca="false" ca="false" dt2D="false" dtr="false" t="normal">W21</f>
        <v>0.3</v>
      </c>
      <c r="Y21" s="762" t="n">
        <f aca="false" ca="false" dt2D="false" dtr="false" t="normal">U21</f>
        <v>0.3</v>
      </c>
      <c r="Z21" s="762" t="n">
        <f aca="false" ca="false" dt2D="false" dtr="false" t="normal">Y21</f>
        <v>0.3</v>
      </c>
      <c r="AA21" s="762" t="n">
        <f aca="false" ca="false" dt2D="false" dtr="false" t="normal">Z21</f>
        <v>0.3</v>
      </c>
      <c r="AB21" s="762" t="n">
        <f aca="false" ca="false" dt2D="false" dtr="false" t="normal">AA21</f>
        <v>0.3</v>
      </c>
      <c r="AC21" s="762" t="n">
        <f aca="false" ca="false" dt2D="false" dtr="false" t="normal">AB21</f>
        <v>0.3</v>
      </c>
      <c r="AD21" s="762" t="n">
        <f aca="false" ca="false" dt2D="false" dtr="false" t="normal">AC21</f>
        <v>0.3</v>
      </c>
      <c r="AE21" s="762" t="n">
        <f aca="false" ca="false" dt2D="false" dtr="false" t="normal">AD21</f>
        <v>0.3</v>
      </c>
      <c r="AF21" s="762" t="n">
        <f aca="false" ca="false" dt2D="false" dtr="false" t="normal">AE21</f>
        <v>0.3</v>
      </c>
      <c r="AG21" s="762" t="n">
        <f aca="false" ca="false" dt2D="false" dtr="false" t="normal">AF21</f>
        <v>0.3</v>
      </c>
      <c r="AH21" s="762" t="n">
        <f aca="false" ca="false" dt2D="false" dtr="false" t="normal">AG21</f>
        <v>0.3</v>
      </c>
      <c r="AI21" s="762" t="n">
        <f aca="false" ca="false" dt2D="false" dtr="false" t="normal">AE21</f>
        <v>0.3</v>
      </c>
      <c r="AJ21" s="762" t="n">
        <f aca="false" ca="false" dt2D="false" dtr="false" t="normal">AI21</f>
        <v>0.3</v>
      </c>
      <c r="AK21" s="762" t="n">
        <f aca="false" ca="false" dt2D="false" dtr="false" t="normal">AJ21</f>
        <v>0.3</v>
      </c>
      <c r="AL21" s="762" t="n">
        <f aca="false" ca="false" dt2D="false" dtr="false" t="normal">AK21</f>
        <v>0.3</v>
      </c>
      <c r="AM21" s="762" t="n">
        <f aca="false" ca="false" dt2D="false" dtr="false" t="normal">AL21</f>
        <v>0.3</v>
      </c>
      <c r="AN21" s="762" t="n">
        <f aca="false" ca="false" dt2D="false" dtr="false" t="normal">AM21</f>
        <v>0.3</v>
      </c>
      <c r="AO21" s="762" t="n">
        <f aca="false" ca="false" dt2D="false" dtr="false" t="normal">AN21</f>
        <v>0.3</v>
      </c>
      <c r="AP21" s="762" t="n">
        <f aca="false" ca="false" dt2D="false" dtr="false" t="normal">AO21</f>
        <v>0.3</v>
      </c>
      <c r="AQ21" s="762" t="n">
        <f aca="false" ca="false" dt2D="false" dtr="false" t="normal">AP21</f>
        <v>0.3</v>
      </c>
      <c r="AR21" s="762" t="n">
        <f aca="false" ca="false" dt2D="false" dtr="false" t="normal">AQ21</f>
        <v>0.3</v>
      </c>
      <c r="AS21" s="762" t="n">
        <f aca="false" ca="false" dt2D="false" dtr="false" t="normal">AR21</f>
        <v>0.3</v>
      </c>
      <c r="AT21" s="762" t="n">
        <f aca="false" ca="false" dt2D="false" dtr="false" t="normal">AS21</f>
        <v>0.3</v>
      </c>
      <c r="AU21" s="762" t="n">
        <f aca="false" ca="false" dt2D="false" dtr="false" t="normal">AT21</f>
        <v>0.3</v>
      </c>
      <c r="AV21" s="762" t="n">
        <f aca="false" ca="false" dt2D="false" dtr="false" t="normal">AU21</f>
        <v>0.3</v>
      </c>
      <c r="AW21" s="762" t="n">
        <f aca="false" ca="false" dt2D="false" dtr="false" t="normal">AV21</f>
        <v>0.3</v>
      </c>
      <c r="AX21" s="762" t="n">
        <f aca="false" ca="false" dt2D="false" dtr="false" t="normal">AW21</f>
        <v>0.3</v>
      </c>
      <c r="AY21" s="762" t="n">
        <f aca="false" ca="false" dt2D="false" dtr="false" t="normal">AX21</f>
        <v>0.3</v>
      </c>
      <c r="AZ21" s="762" t="n">
        <f aca="false" ca="false" dt2D="false" dtr="false" t="normal">AY21</f>
        <v>0.3</v>
      </c>
      <c r="BA21" s="762" t="n">
        <f aca="false" ca="false" dt2D="false" dtr="false" t="normal">AZ21</f>
        <v>0.3</v>
      </c>
      <c r="BB21" s="762" t="n">
        <f aca="false" ca="false" dt2D="false" dtr="false" t="normal">BA21</f>
        <v>0.3</v>
      </c>
      <c r="BC21" s="762" t="n">
        <f aca="false" ca="false" dt2D="false" dtr="false" t="normal">BB21</f>
        <v>0.3</v>
      </c>
      <c r="BD21" s="762" t="n">
        <f aca="false" ca="false" dt2D="false" dtr="false" t="normal">BC21</f>
        <v>0.3</v>
      </c>
      <c r="BE21" s="762" t="n">
        <f aca="false" ca="false" dt2D="false" dtr="false" t="normal">BD21</f>
        <v>0.3</v>
      </c>
      <c r="BF21" s="762" t="n">
        <f aca="false" ca="false" dt2D="false" dtr="false" t="normal">BE21</f>
        <v>0.3</v>
      </c>
      <c r="BG21" s="762" t="n">
        <f aca="false" ca="false" dt2D="false" dtr="false" t="normal">BF21</f>
        <v>0.3</v>
      </c>
      <c r="BH21" s="762" t="n">
        <f aca="false" ca="false" dt2D="false" dtr="false" t="normal">BG21</f>
        <v>0.3</v>
      </c>
      <c r="BI21" s="762" t="n">
        <f aca="false" ca="false" dt2D="false" dtr="false" t="normal">BH21</f>
        <v>0.3</v>
      </c>
      <c r="BJ21" s="762" t="n">
        <f aca="false" ca="false" dt2D="false" dtr="false" t="normal">BI21</f>
        <v>0.3</v>
      </c>
      <c r="BK21" s="762" t="n">
        <f aca="false" ca="false" dt2D="false" dtr="false" t="normal">BJ21</f>
        <v>0.3</v>
      </c>
      <c r="BL21" s="762" t="n">
        <f aca="false" ca="false" dt2D="false" dtr="false" t="normal">BK21</f>
        <v>0.3</v>
      </c>
    </row>
    <row outlineLevel="0" r="22">
      <c r="B22" s="153" t="s">
        <v>975</v>
      </c>
      <c r="C22" s="75" t="s">
        <v>974</v>
      </c>
      <c r="D22" s="764" t="n">
        <v>0.15</v>
      </c>
      <c r="E22" s="762" t="n">
        <f aca="false" ca="false" dt2D="false" dtr="false" t="normal">D22</f>
        <v>0.15</v>
      </c>
      <c r="F22" s="762" t="n">
        <f aca="false" ca="false" dt2D="false" dtr="false" t="normal">E22</f>
        <v>0.15</v>
      </c>
      <c r="G22" s="762" t="n">
        <f aca="false" ca="false" dt2D="false" dtr="false" t="normal">F22</f>
        <v>0.15</v>
      </c>
      <c r="H22" s="762" t="n">
        <f aca="false" ca="false" dt2D="false" dtr="false" t="normal">G22</f>
        <v>0.15</v>
      </c>
      <c r="I22" s="762" t="n">
        <f aca="false" ca="false" dt2D="false" dtr="false" t="normal">H22</f>
        <v>0.15</v>
      </c>
      <c r="J22" s="762" t="n">
        <f aca="false" ca="false" dt2D="false" dtr="false" t="normal">I22</f>
        <v>0.15</v>
      </c>
      <c r="K22" s="762" t="n">
        <f aca="false" ca="false" dt2D="false" dtr="false" t="normal">J22</f>
        <v>0.15</v>
      </c>
      <c r="L22" s="762" t="n">
        <f aca="false" ca="false" dt2D="false" dtr="false" t="normal">K22</f>
        <v>0.15</v>
      </c>
      <c r="M22" s="762" t="n">
        <f aca="false" ca="false" dt2D="false" dtr="false" t="normal">L22</f>
        <v>0.15</v>
      </c>
      <c r="N22" s="762" t="n">
        <f aca="false" ca="false" dt2D="false" dtr="false" t="normal">M22</f>
        <v>0.15</v>
      </c>
      <c r="O22" s="762" t="n">
        <f aca="false" ca="false" dt2D="false" dtr="false" t="normal">N22</f>
        <v>0.15</v>
      </c>
      <c r="P22" s="762" t="n">
        <f aca="false" ca="false" dt2D="false" dtr="false" t="normal">O22</f>
        <v>0.15</v>
      </c>
      <c r="Q22" s="762" t="n">
        <f aca="false" ca="false" dt2D="false" dtr="false" t="normal">P22</f>
        <v>0.15</v>
      </c>
      <c r="R22" s="762" t="n">
        <f aca="false" ca="false" dt2D="false" dtr="false" t="normal">Q22</f>
        <v>0.15</v>
      </c>
      <c r="S22" s="762" t="n">
        <f aca="false" ca="false" dt2D="false" dtr="false" t="normal">R22</f>
        <v>0.15</v>
      </c>
      <c r="T22" s="762" t="n">
        <f aca="false" ca="false" dt2D="false" dtr="false" t="normal">S22</f>
        <v>0.15</v>
      </c>
      <c r="U22" s="762" t="n">
        <f aca="false" ca="false" dt2D="false" dtr="false" t="normal">T22</f>
        <v>0.15</v>
      </c>
      <c r="V22" s="762" t="n">
        <f aca="false" ca="false" dt2D="false" dtr="false" t="normal">U22</f>
        <v>0.15</v>
      </c>
      <c r="W22" s="762" t="n">
        <f aca="false" ca="false" dt2D="false" dtr="false" t="normal">V22</f>
        <v>0.15</v>
      </c>
      <c r="X22" s="762" t="n">
        <f aca="false" ca="false" dt2D="false" dtr="false" t="normal">W22</f>
        <v>0.15</v>
      </c>
      <c r="Y22" s="762" t="n">
        <f aca="false" ca="false" dt2D="false" dtr="false" t="normal">U22</f>
        <v>0.15</v>
      </c>
      <c r="Z22" s="762" t="n">
        <f aca="false" ca="false" dt2D="false" dtr="false" t="normal">Y22</f>
        <v>0.15</v>
      </c>
      <c r="AA22" s="762" t="n">
        <f aca="false" ca="false" dt2D="false" dtr="false" t="normal">Z22</f>
        <v>0.15</v>
      </c>
      <c r="AB22" s="762" t="n">
        <f aca="false" ca="false" dt2D="false" dtr="false" t="normal">AA22</f>
        <v>0.15</v>
      </c>
      <c r="AC22" s="762" t="n">
        <f aca="false" ca="false" dt2D="false" dtr="false" t="normal">AB22</f>
        <v>0.15</v>
      </c>
      <c r="AD22" s="762" t="n">
        <f aca="false" ca="false" dt2D="false" dtr="false" t="normal">AC22</f>
        <v>0.15</v>
      </c>
      <c r="AE22" s="762" t="n">
        <f aca="false" ca="false" dt2D="false" dtr="false" t="normal">AD22</f>
        <v>0.15</v>
      </c>
      <c r="AF22" s="762" t="n">
        <f aca="false" ca="false" dt2D="false" dtr="false" t="normal">AE22</f>
        <v>0.15</v>
      </c>
      <c r="AG22" s="762" t="n">
        <f aca="false" ca="false" dt2D="false" dtr="false" t="normal">AF22</f>
        <v>0.15</v>
      </c>
      <c r="AH22" s="762" t="n">
        <f aca="false" ca="false" dt2D="false" dtr="false" t="normal">AG22</f>
        <v>0.15</v>
      </c>
      <c r="AI22" s="762" t="n">
        <f aca="false" ca="false" dt2D="false" dtr="false" t="normal">AE22</f>
        <v>0.15</v>
      </c>
      <c r="AJ22" s="762" t="n">
        <f aca="false" ca="false" dt2D="false" dtr="false" t="normal">AI22</f>
        <v>0.15</v>
      </c>
      <c r="AK22" s="762" t="n">
        <f aca="false" ca="false" dt2D="false" dtr="false" t="normal">AJ22</f>
        <v>0.15</v>
      </c>
      <c r="AL22" s="762" t="n">
        <f aca="false" ca="false" dt2D="false" dtr="false" t="normal">AK22</f>
        <v>0.15</v>
      </c>
      <c r="AM22" s="762" t="n">
        <f aca="false" ca="false" dt2D="false" dtr="false" t="normal">AL22</f>
        <v>0.15</v>
      </c>
      <c r="AN22" s="762" t="n">
        <f aca="false" ca="false" dt2D="false" dtr="false" t="normal">AM22</f>
        <v>0.15</v>
      </c>
      <c r="AO22" s="762" t="n">
        <f aca="false" ca="false" dt2D="false" dtr="false" t="normal">AN22</f>
        <v>0.15</v>
      </c>
      <c r="AP22" s="762" t="n">
        <f aca="false" ca="false" dt2D="false" dtr="false" t="normal">AO22</f>
        <v>0.15</v>
      </c>
      <c r="AQ22" s="762" t="n">
        <f aca="false" ca="false" dt2D="false" dtr="false" t="normal">AP22</f>
        <v>0.15</v>
      </c>
      <c r="AR22" s="762" t="n">
        <f aca="false" ca="false" dt2D="false" dtr="false" t="normal">AQ22</f>
        <v>0.15</v>
      </c>
      <c r="AS22" s="762" t="n">
        <f aca="false" ca="false" dt2D="false" dtr="false" t="normal">AR22</f>
        <v>0.15</v>
      </c>
      <c r="AT22" s="762" t="n">
        <f aca="false" ca="false" dt2D="false" dtr="false" t="normal">AS22</f>
        <v>0.15</v>
      </c>
      <c r="AU22" s="762" t="n">
        <f aca="false" ca="false" dt2D="false" dtr="false" t="normal">AT22</f>
        <v>0.15</v>
      </c>
      <c r="AV22" s="762" t="n">
        <f aca="false" ca="false" dt2D="false" dtr="false" t="normal">AU22</f>
        <v>0.15</v>
      </c>
      <c r="AW22" s="762" t="n">
        <f aca="false" ca="false" dt2D="false" dtr="false" t="normal">AV22</f>
        <v>0.15</v>
      </c>
      <c r="AX22" s="762" t="n">
        <f aca="false" ca="false" dt2D="false" dtr="false" t="normal">AW22</f>
        <v>0.15</v>
      </c>
      <c r="AY22" s="762" t="n">
        <f aca="false" ca="false" dt2D="false" dtr="false" t="normal">AX22</f>
        <v>0.15</v>
      </c>
      <c r="AZ22" s="762" t="n">
        <f aca="false" ca="false" dt2D="false" dtr="false" t="normal">AY22</f>
        <v>0.15</v>
      </c>
      <c r="BA22" s="762" t="n">
        <f aca="false" ca="false" dt2D="false" dtr="false" t="normal">AZ22</f>
        <v>0.15</v>
      </c>
      <c r="BB22" s="762" t="n">
        <f aca="false" ca="false" dt2D="false" dtr="false" t="normal">BA22</f>
        <v>0.15</v>
      </c>
      <c r="BC22" s="762" t="n">
        <f aca="false" ca="false" dt2D="false" dtr="false" t="normal">BB22</f>
        <v>0.15</v>
      </c>
      <c r="BD22" s="762" t="n">
        <f aca="false" ca="false" dt2D="false" dtr="false" t="normal">BC22</f>
        <v>0.15</v>
      </c>
      <c r="BE22" s="762" t="n">
        <f aca="false" ca="false" dt2D="false" dtr="false" t="normal">BD22</f>
        <v>0.15</v>
      </c>
      <c r="BF22" s="762" t="n">
        <f aca="false" ca="false" dt2D="false" dtr="false" t="normal">BE22</f>
        <v>0.15</v>
      </c>
      <c r="BG22" s="762" t="n">
        <f aca="false" ca="false" dt2D="false" dtr="false" t="normal">BF22</f>
        <v>0.15</v>
      </c>
      <c r="BH22" s="762" t="n">
        <f aca="false" ca="false" dt2D="false" dtr="false" t="normal">BG22</f>
        <v>0.15</v>
      </c>
      <c r="BI22" s="762" t="n">
        <f aca="false" ca="false" dt2D="false" dtr="false" t="normal">BH22</f>
        <v>0.15</v>
      </c>
      <c r="BJ22" s="762" t="n">
        <f aca="false" ca="false" dt2D="false" dtr="false" t="normal">BI22</f>
        <v>0.15</v>
      </c>
      <c r="BK22" s="762" t="n">
        <f aca="false" ca="false" dt2D="false" dtr="false" t="normal">BJ22</f>
        <v>0.15</v>
      </c>
      <c r="BL22" s="762" t="n">
        <f aca="false" ca="false" dt2D="false" dtr="false" t="normal">BK22</f>
        <v>0.15</v>
      </c>
    </row>
    <row outlineLevel="0" r="23">
      <c r="B23" s="153" t="s">
        <v>976</v>
      </c>
      <c r="C23" s="75" t="s">
        <v>974</v>
      </c>
      <c r="D23" s="764" t="n">
        <v>0.008</v>
      </c>
      <c r="E23" s="762" t="n">
        <f aca="false" ca="false" dt2D="false" dtr="false" t="normal">D23</f>
        <v>0.008</v>
      </c>
      <c r="F23" s="762" t="n">
        <f aca="false" ca="false" dt2D="false" dtr="false" t="normal">E23</f>
        <v>0.008</v>
      </c>
      <c r="G23" s="762" t="n">
        <f aca="false" ca="false" dt2D="false" dtr="false" t="normal">F23</f>
        <v>0.008</v>
      </c>
      <c r="H23" s="762" t="n">
        <f aca="false" ca="false" dt2D="false" dtr="false" t="normal">G23</f>
        <v>0.008</v>
      </c>
      <c r="I23" s="762" t="n">
        <f aca="false" ca="false" dt2D="false" dtr="false" t="normal">H23</f>
        <v>0.008</v>
      </c>
      <c r="J23" s="762" t="n">
        <f aca="false" ca="false" dt2D="false" dtr="false" t="normal">I23</f>
        <v>0.008</v>
      </c>
      <c r="K23" s="762" t="n">
        <f aca="false" ca="false" dt2D="false" dtr="false" t="normal">J23</f>
        <v>0.008</v>
      </c>
      <c r="L23" s="762" t="n">
        <f aca="false" ca="false" dt2D="false" dtr="false" t="normal">K23</f>
        <v>0.008</v>
      </c>
      <c r="M23" s="762" t="n">
        <f aca="false" ca="false" dt2D="false" dtr="false" t="normal">L23</f>
        <v>0.008</v>
      </c>
      <c r="N23" s="762" t="n">
        <f aca="false" ca="false" dt2D="false" dtr="false" t="normal">M23</f>
        <v>0.008</v>
      </c>
      <c r="O23" s="762" t="n">
        <f aca="false" ca="false" dt2D="false" dtr="false" t="normal">N23</f>
        <v>0.008</v>
      </c>
      <c r="P23" s="762" t="n">
        <f aca="false" ca="false" dt2D="false" dtr="false" t="normal">O23</f>
        <v>0.008</v>
      </c>
      <c r="Q23" s="762" t="n">
        <f aca="false" ca="false" dt2D="false" dtr="false" t="normal">P23</f>
        <v>0.008</v>
      </c>
      <c r="R23" s="762" t="n">
        <f aca="false" ca="false" dt2D="false" dtr="false" t="normal">Q23</f>
        <v>0.008</v>
      </c>
      <c r="S23" s="762" t="n">
        <f aca="false" ca="false" dt2D="false" dtr="false" t="normal">R23</f>
        <v>0.008</v>
      </c>
      <c r="T23" s="762" t="n">
        <f aca="false" ca="false" dt2D="false" dtr="false" t="normal">S23</f>
        <v>0.008</v>
      </c>
      <c r="U23" s="762" t="n">
        <f aca="false" ca="false" dt2D="false" dtr="false" t="normal">T23</f>
        <v>0.008</v>
      </c>
      <c r="V23" s="762" t="n">
        <f aca="false" ca="false" dt2D="false" dtr="false" t="normal">U23</f>
        <v>0.008</v>
      </c>
      <c r="W23" s="762" t="n">
        <f aca="false" ca="false" dt2D="false" dtr="false" t="normal">V23</f>
        <v>0.008</v>
      </c>
      <c r="X23" s="762" t="n">
        <f aca="false" ca="false" dt2D="false" dtr="false" t="normal">W23</f>
        <v>0.008</v>
      </c>
      <c r="Y23" s="762" t="n">
        <f aca="false" ca="false" dt2D="false" dtr="false" t="normal">U23</f>
        <v>0.008</v>
      </c>
      <c r="Z23" s="762" t="n">
        <f aca="false" ca="false" dt2D="false" dtr="false" t="normal">Y23</f>
        <v>0.008</v>
      </c>
      <c r="AA23" s="762" t="n">
        <f aca="false" ca="false" dt2D="false" dtr="false" t="normal">Z23</f>
        <v>0.008</v>
      </c>
      <c r="AB23" s="762" t="n">
        <f aca="false" ca="false" dt2D="false" dtr="false" t="normal">AA23</f>
        <v>0.008</v>
      </c>
      <c r="AC23" s="762" t="n">
        <f aca="false" ca="false" dt2D="false" dtr="false" t="normal">AB23</f>
        <v>0.008</v>
      </c>
      <c r="AD23" s="762" t="n">
        <f aca="false" ca="false" dt2D="false" dtr="false" t="normal">AC23</f>
        <v>0.008</v>
      </c>
      <c r="AE23" s="762" t="n">
        <f aca="false" ca="false" dt2D="false" dtr="false" t="normal">AD23</f>
        <v>0.008</v>
      </c>
      <c r="AF23" s="762" t="n">
        <f aca="false" ca="false" dt2D="false" dtr="false" t="normal">AE23</f>
        <v>0.008</v>
      </c>
      <c r="AG23" s="762" t="n">
        <f aca="false" ca="false" dt2D="false" dtr="false" t="normal">AF23</f>
        <v>0.008</v>
      </c>
      <c r="AH23" s="762" t="n">
        <f aca="false" ca="false" dt2D="false" dtr="false" t="normal">AG23</f>
        <v>0.008</v>
      </c>
      <c r="AI23" s="762" t="n">
        <f aca="false" ca="false" dt2D="false" dtr="false" t="normal">AE23</f>
        <v>0.008</v>
      </c>
      <c r="AJ23" s="762" t="n">
        <f aca="false" ca="false" dt2D="false" dtr="false" t="normal">AI23</f>
        <v>0.008</v>
      </c>
      <c r="AK23" s="762" t="n">
        <f aca="false" ca="false" dt2D="false" dtr="false" t="normal">AJ23</f>
        <v>0.008</v>
      </c>
      <c r="AL23" s="762" t="n">
        <f aca="false" ca="false" dt2D="false" dtr="false" t="normal">AK23</f>
        <v>0.008</v>
      </c>
      <c r="AM23" s="762" t="n">
        <f aca="false" ca="false" dt2D="false" dtr="false" t="normal">AL23</f>
        <v>0.008</v>
      </c>
      <c r="AN23" s="762" t="n">
        <f aca="false" ca="false" dt2D="false" dtr="false" t="normal">AM23</f>
        <v>0.008</v>
      </c>
      <c r="AO23" s="762" t="n">
        <f aca="false" ca="false" dt2D="false" dtr="false" t="normal">AN23</f>
        <v>0.008</v>
      </c>
      <c r="AP23" s="762" t="n">
        <f aca="false" ca="false" dt2D="false" dtr="false" t="normal">AO23</f>
        <v>0.008</v>
      </c>
      <c r="AQ23" s="762" t="n">
        <f aca="false" ca="false" dt2D="false" dtr="false" t="normal">AP23</f>
        <v>0.008</v>
      </c>
      <c r="AR23" s="762" t="n">
        <f aca="false" ca="false" dt2D="false" dtr="false" t="normal">AQ23</f>
        <v>0.008</v>
      </c>
      <c r="AS23" s="762" t="n">
        <f aca="false" ca="false" dt2D="false" dtr="false" t="normal">AR23</f>
        <v>0.008</v>
      </c>
      <c r="AT23" s="762" t="n">
        <f aca="false" ca="false" dt2D="false" dtr="false" t="normal">AS23</f>
        <v>0.008</v>
      </c>
      <c r="AU23" s="762" t="n">
        <f aca="false" ca="false" dt2D="false" dtr="false" t="normal">AT23</f>
        <v>0.008</v>
      </c>
      <c r="AV23" s="762" t="n">
        <f aca="false" ca="false" dt2D="false" dtr="false" t="normal">AU23</f>
        <v>0.008</v>
      </c>
      <c r="AW23" s="762" t="n">
        <f aca="false" ca="false" dt2D="false" dtr="false" t="normal">AV23</f>
        <v>0.008</v>
      </c>
      <c r="AX23" s="762" t="n">
        <f aca="false" ca="false" dt2D="false" dtr="false" t="normal">AW23</f>
        <v>0.008</v>
      </c>
      <c r="AY23" s="762" t="n">
        <f aca="false" ca="false" dt2D="false" dtr="false" t="normal">AX23</f>
        <v>0.008</v>
      </c>
      <c r="AZ23" s="762" t="n">
        <f aca="false" ca="false" dt2D="false" dtr="false" t="normal">AY23</f>
        <v>0.008</v>
      </c>
      <c r="BA23" s="762" t="n">
        <f aca="false" ca="false" dt2D="false" dtr="false" t="normal">AZ23</f>
        <v>0.008</v>
      </c>
      <c r="BB23" s="762" t="n">
        <f aca="false" ca="false" dt2D="false" dtr="false" t="normal">BA23</f>
        <v>0.008</v>
      </c>
      <c r="BC23" s="762" t="n">
        <f aca="false" ca="false" dt2D="false" dtr="false" t="normal">BB23</f>
        <v>0.008</v>
      </c>
      <c r="BD23" s="762" t="n">
        <f aca="false" ca="false" dt2D="false" dtr="false" t="normal">BC23</f>
        <v>0.008</v>
      </c>
      <c r="BE23" s="762" t="n">
        <f aca="false" ca="false" dt2D="false" dtr="false" t="normal">BD23</f>
        <v>0.008</v>
      </c>
      <c r="BF23" s="762" t="n">
        <f aca="false" ca="false" dt2D="false" dtr="false" t="normal">BE23</f>
        <v>0.008</v>
      </c>
      <c r="BG23" s="762" t="n">
        <f aca="false" ca="false" dt2D="false" dtr="false" t="normal">BF23</f>
        <v>0.008</v>
      </c>
      <c r="BH23" s="762" t="n">
        <f aca="false" ca="false" dt2D="false" dtr="false" t="normal">BG23</f>
        <v>0.008</v>
      </c>
      <c r="BI23" s="762" t="n">
        <f aca="false" ca="false" dt2D="false" dtr="false" t="normal">BH23</f>
        <v>0.008</v>
      </c>
      <c r="BJ23" s="762" t="n">
        <f aca="false" ca="false" dt2D="false" dtr="false" t="normal">BI23</f>
        <v>0.008</v>
      </c>
      <c r="BK23" s="762" t="n">
        <f aca="false" ca="false" dt2D="false" dtr="false" t="normal">BJ23</f>
        <v>0.008</v>
      </c>
      <c r="BL23" s="762" t="n">
        <f aca="false" ca="false" dt2D="false" dtr="false" t="normal">BK23</f>
        <v>0.008</v>
      </c>
    </row>
    <row outlineLevel="0" r="24">
      <c r="B24" s="153" t="s">
        <v>977</v>
      </c>
      <c r="D24" s="762" t="n">
        <v>0.15</v>
      </c>
      <c r="E24" s="762" t="n">
        <v>0.15</v>
      </c>
      <c r="F24" s="762" t="n">
        <v>0.15</v>
      </c>
      <c r="G24" s="762" t="n">
        <v>0.15</v>
      </c>
      <c r="H24" s="762" t="n">
        <v>0.15</v>
      </c>
      <c r="I24" s="762" t="n">
        <v>0.15</v>
      </c>
      <c r="J24" s="762" t="n">
        <v>0.15</v>
      </c>
      <c r="K24" s="762" t="n">
        <v>0.15</v>
      </c>
      <c r="L24" s="762" t="n">
        <v>0.15</v>
      </c>
      <c r="M24" s="762" t="n">
        <v>0.15</v>
      </c>
      <c r="N24" s="762" t="n">
        <v>0.15</v>
      </c>
      <c r="O24" s="762" t="n">
        <v>0.15</v>
      </c>
      <c r="P24" s="762" t="n">
        <v>0.15</v>
      </c>
      <c r="Q24" s="762" t="n">
        <v>0.15</v>
      </c>
      <c r="R24" s="762" t="n">
        <v>0.15</v>
      </c>
      <c r="S24" s="762" t="n">
        <v>0.15</v>
      </c>
      <c r="T24" s="762" t="n">
        <v>0.15</v>
      </c>
      <c r="U24" s="762" t="n">
        <v>0.15</v>
      </c>
      <c r="V24" s="762" t="n">
        <v>0.15</v>
      </c>
      <c r="W24" s="762" t="n">
        <v>0.15</v>
      </c>
      <c r="X24" s="762" t="n">
        <v>0.15</v>
      </c>
      <c r="Y24" s="762" t="n">
        <v>0.15</v>
      </c>
      <c r="Z24" s="762" t="n">
        <v>0.15</v>
      </c>
      <c r="AA24" s="762" t="n">
        <v>0.15</v>
      </c>
      <c r="AB24" s="762" t="n">
        <v>0.15</v>
      </c>
      <c r="AC24" s="762" t="n">
        <v>0.15</v>
      </c>
      <c r="AD24" s="762" t="n">
        <v>0.15</v>
      </c>
      <c r="AE24" s="762" t="n">
        <v>0.15</v>
      </c>
      <c r="AF24" s="762" t="n">
        <v>0.15</v>
      </c>
      <c r="AG24" s="762" t="n">
        <v>0.15</v>
      </c>
      <c r="AH24" s="762" t="n">
        <v>0.15</v>
      </c>
      <c r="AI24" s="762" t="n">
        <v>0.15</v>
      </c>
      <c r="AJ24" s="762" t="n">
        <v>0.15</v>
      </c>
      <c r="AK24" s="762" t="n">
        <v>0.15</v>
      </c>
      <c r="AL24" s="762" t="n">
        <v>0.15</v>
      </c>
      <c r="AM24" s="762" t="n">
        <v>0.15</v>
      </c>
      <c r="AN24" s="762" t="n">
        <v>0.15</v>
      </c>
      <c r="AO24" s="762" t="n">
        <v>0.15</v>
      </c>
      <c r="AP24" s="762" t="n">
        <v>0.15</v>
      </c>
      <c r="AQ24" s="762" t="n">
        <v>0.15</v>
      </c>
      <c r="AR24" s="762" t="n">
        <v>0.15</v>
      </c>
      <c r="AS24" s="762" t="n">
        <v>0.15</v>
      </c>
      <c r="AT24" s="762" t="n">
        <v>0.15</v>
      </c>
      <c r="AU24" s="762" t="n">
        <v>0.15</v>
      </c>
      <c r="AV24" s="762" t="n">
        <v>0.15</v>
      </c>
      <c r="AW24" s="762" t="n">
        <v>0.15</v>
      </c>
      <c r="AX24" s="762" t="n">
        <v>0.15</v>
      </c>
      <c r="AY24" s="762" t="n">
        <v>0.15</v>
      </c>
      <c r="AZ24" s="762" t="n">
        <v>0.15</v>
      </c>
      <c r="BA24" s="762" t="n">
        <v>0.15</v>
      </c>
      <c r="BB24" s="762" t="n">
        <v>0.15</v>
      </c>
      <c r="BC24" s="762" t="n">
        <v>0.15</v>
      </c>
      <c r="BD24" s="762" t="n">
        <v>0.15</v>
      </c>
      <c r="BE24" s="762" t="n">
        <v>0.15</v>
      </c>
      <c r="BF24" s="762" t="n">
        <v>0.15</v>
      </c>
      <c r="BG24" s="762" t="n">
        <v>0.15</v>
      </c>
      <c r="BH24" s="762" t="n">
        <v>0.15</v>
      </c>
      <c r="BI24" s="762" t="n">
        <v>0.15</v>
      </c>
      <c r="BJ24" s="762" t="n">
        <v>0.15</v>
      </c>
      <c r="BK24" s="762" t="n">
        <v>0.15</v>
      </c>
      <c r="BL24" s="762" t="n">
        <v>0.15</v>
      </c>
    </row>
    <row outlineLevel="0" r="25">
      <c r="B25" s="153" t="s">
        <v>978</v>
      </c>
      <c r="D25" s="762" t="n">
        <v>0.06</v>
      </c>
      <c r="E25" s="762" t="n">
        <v>0.06</v>
      </c>
      <c r="F25" s="762" t="n">
        <v>0.06</v>
      </c>
      <c r="G25" s="762" t="n">
        <v>0.06</v>
      </c>
      <c r="H25" s="762" t="n">
        <v>0.06</v>
      </c>
      <c r="I25" s="762" t="n">
        <v>0.06</v>
      </c>
      <c r="J25" s="762" t="n">
        <v>0.06</v>
      </c>
      <c r="K25" s="762" t="n">
        <v>0.06</v>
      </c>
      <c r="L25" s="762" t="n">
        <v>0.06</v>
      </c>
      <c r="M25" s="762" t="n">
        <v>0.06</v>
      </c>
      <c r="N25" s="762" t="n">
        <v>0.06</v>
      </c>
      <c r="O25" s="762" t="n">
        <v>0.06</v>
      </c>
      <c r="P25" s="762" t="n">
        <v>0.06</v>
      </c>
      <c r="Q25" s="762" t="n">
        <v>0.06</v>
      </c>
      <c r="R25" s="762" t="n">
        <v>0.06</v>
      </c>
      <c r="S25" s="762" t="n">
        <v>0.06</v>
      </c>
      <c r="T25" s="762" t="n">
        <v>0.06</v>
      </c>
      <c r="U25" s="762" t="n">
        <v>0.06</v>
      </c>
      <c r="V25" s="762" t="n">
        <v>0.06</v>
      </c>
      <c r="W25" s="762" t="n">
        <v>0.06</v>
      </c>
      <c r="X25" s="762" t="n">
        <v>0.06</v>
      </c>
      <c r="Y25" s="762" t="n">
        <v>0.06</v>
      </c>
      <c r="Z25" s="762" t="n">
        <v>0.06</v>
      </c>
      <c r="AA25" s="762" t="n">
        <v>0.06</v>
      </c>
      <c r="AB25" s="762" t="n">
        <v>0.06</v>
      </c>
      <c r="AC25" s="762" t="n">
        <v>0.06</v>
      </c>
      <c r="AD25" s="762" t="n">
        <v>0.06</v>
      </c>
      <c r="AE25" s="762" t="n">
        <v>0.06</v>
      </c>
      <c r="AF25" s="762" t="n">
        <v>0.06</v>
      </c>
      <c r="AG25" s="762" t="n">
        <v>0.06</v>
      </c>
      <c r="AH25" s="762" t="n">
        <v>0.06</v>
      </c>
      <c r="AI25" s="762" t="n">
        <v>0.06</v>
      </c>
      <c r="AJ25" s="762" t="n">
        <v>0.06</v>
      </c>
      <c r="AK25" s="762" t="n">
        <v>0.06</v>
      </c>
      <c r="AL25" s="762" t="n">
        <v>0.06</v>
      </c>
      <c r="AM25" s="762" t="n">
        <v>0.06</v>
      </c>
      <c r="AN25" s="762" t="n">
        <v>0.06</v>
      </c>
      <c r="AO25" s="762" t="n">
        <v>0.06</v>
      </c>
      <c r="AP25" s="762" t="n">
        <v>0.06</v>
      </c>
      <c r="AQ25" s="762" t="n">
        <v>0.06</v>
      </c>
      <c r="AR25" s="762" t="n">
        <v>0.06</v>
      </c>
      <c r="AS25" s="762" t="n">
        <v>0.06</v>
      </c>
      <c r="AT25" s="762" t="n">
        <v>0.06</v>
      </c>
      <c r="AU25" s="762" t="n">
        <v>0.06</v>
      </c>
      <c r="AV25" s="762" t="n">
        <v>0.06</v>
      </c>
      <c r="AW25" s="762" t="n">
        <v>0.06</v>
      </c>
      <c r="AX25" s="762" t="n">
        <v>0.06</v>
      </c>
      <c r="AY25" s="762" t="n">
        <v>0.06</v>
      </c>
      <c r="AZ25" s="762" t="n">
        <v>0.06</v>
      </c>
      <c r="BA25" s="762" t="n">
        <v>0.06</v>
      </c>
      <c r="BB25" s="762" t="n">
        <v>0.06</v>
      </c>
      <c r="BC25" s="762" t="n">
        <v>0.06</v>
      </c>
      <c r="BD25" s="762" t="n">
        <v>0.06</v>
      </c>
      <c r="BE25" s="762" t="n">
        <v>0.06</v>
      </c>
      <c r="BF25" s="762" t="n">
        <v>0.06</v>
      </c>
      <c r="BG25" s="762" t="n">
        <v>0.06</v>
      </c>
      <c r="BH25" s="762" t="n">
        <v>0.06</v>
      </c>
      <c r="BI25" s="762" t="n">
        <v>0.06</v>
      </c>
      <c r="BJ25" s="762" t="n">
        <v>0.06</v>
      </c>
      <c r="BK25" s="762" t="n">
        <v>0.06</v>
      </c>
      <c r="BL25" s="762" t="n">
        <v>0.06</v>
      </c>
    </row>
    <row outlineLevel="0" r="26">
      <c r="B26" s="153" t="s">
        <v>298</v>
      </c>
      <c r="D26" s="764" t="n">
        <v>0.015</v>
      </c>
      <c r="E26" s="764" t="n">
        <v>0.015</v>
      </c>
      <c r="F26" s="764" t="n">
        <v>0.015</v>
      </c>
      <c r="G26" s="764" t="n">
        <v>0.015</v>
      </c>
      <c r="H26" s="764" t="n">
        <v>0.015</v>
      </c>
      <c r="I26" s="764" t="n">
        <v>0.015</v>
      </c>
      <c r="J26" s="764" t="n">
        <v>0.015</v>
      </c>
      <c r="K26" s="764" t="n">
        <v>0.015</v>
      </c>
      <c r="L26" s="764" t="n">
        <v>0.015</v>
      </c>
      <c r="M26" s="764" t="n">
        <v>0.015</v>
      </c>
      <c r="N26" s="764" t="n">
        <v>0.015</v>
      </c>
      <c r="O26" s="764" t="n">
        <v>0.015</v>
      </c>
      <c r="P26" s="764" t="n">
        <v>0.015</v>
      </c>
      <c r="Q26" s="764" t="n">
        <v>0.015</v>
      </c>
      <c r="R26" s="764" t="n">
        <v>0.015</v>
      </c>
      <c r="S26" s="764" t="n">
        <v>0.015</v>
      </c>
      <c r="T26" s="764" t="n">
        <v>0.015</v>
      </c>
      <c r="U26" s="764" t="n">
        <v>0.015</v>
      </c>
      <c r="V26" s="764" t="n">
        <v>0.015</v>
      </c>
      <c r="W26" s="764" t="n">
        <v>0.015</v>
      </c>
      <c r="X26" s="764" t="n">
        <v>0.015</v>
      </c>
      <c r="Y26" s="764" t="n">
        <v>0.015</v>
      </c>
      <c r="Z26" s="764" t="n">
        <v>0.015</v>
      </c>
      <c r="AA26" s="764" t="n">
        <v>0.015</v>
      </c>
      <c r="AB26" s="764" t="n">
        <v>0.015</v>
      </c>
      <c r="AC26" s="764" t="n">
        <v>0.015</v>
      </c>
      <c r="AD26" s="764" t="n">
        <v>0.015</v>
      </c>
      <c r="AE26" s="764" t="n">
        <v>0.015</v>
      </c>
      <c r="AF26" s="764" t="n">
        <v>0.015</v>
      </c>
      <c r="AG26" s="764" t="n">
        <v>0.015</v>
      </c>
      <c r="AH26" s="764" t="n">
        <v>0.015</v>
      </c>
      <c r="AI26" s="764" t="n">
        <v>0.015</v>
      </c>
      <c r="AJ26" s="764" t="n">
        <v>0.015</v>
      </c>
      <c r="AK26" s="764" t="n">
        <v>0.015</v>
      </c>
      <c r="AL26" s="764" t="n">
        <v>0.015</v>
      </c>
      <c r="AM26" s="764" t="n">
        <v>0.015</v>
      </c>
      <c r="AN26" s="764" t="n">
        <v>0.015</v>
      </c>
      <c r="AO26" s="764" t="n">
        <v>0.015</v>
      </c>
      <c r="AP26" s="764" t="n">
        <v>0.015</v>
      </c>
      <c r="AQ26" s="764" t="n">
        <v>0.015</v>
      </c>
      <c r="AR26" s="764" t="n">
        <v>0.015</v>
      </c>
      <c r="AS26" s="764" t="n">
        <v>0.015</v>
      </c>
      <c r="AT26" s="764" t="n">
        <v>0.015</v>
      </c>
      <c r="AU26" s="764" t="n">
        <v>0.015</v>
      </c>
      <c r="AV26" s="764" t="n">
        <v>0.015</v>
      </c>
      <c r="AW26" s="764" t="n">
        <v>0.015</v>
      </c>
      <c r="AX26" s="764" t="n">
        <v>0.015</v>
      </c>
      <c r="AY26" s="764" t="n">
        <v>0.015</v>
      </c>
      <c r="AZ26" s="764" t="n">
        <v>0.015</v>
      </c>
      <c r="BA26" s="764" t="n">
        <v>0.015</v>
      </c>
      <c r="BB26" s="764" t="n">
        <v>0.015</v>
      </c>
      <c r="BC26" s="764" t="n">
        <v>0.015</v>
      </c>
      <c r="BD26" s="764" t="n">
        <v>0.015</v>
      </c>
      <c r="BE26" s="764" t="n">
        <v>0.015</v>
      </c>
      <c r="BF26" s="764" t="n">
        <v>0.015</v>
      </c>
      <c r="BG26" s="764" t="n">
        <v>0.015</v>
      </c>
      <c r="BH26" s="764" t="n">
        <v>0.015</v>
      </c>
      <c r="BI26" s="764" t="n">
        <v>0.015</v>
      </c>
      <c r="BJ26" s="764" t="n">
        <v>0.015</v>
      </c>
      <c r="BK26" s="764" t="n">
        <v>0.015</v>
      </c>
      <c r="BL26" s="764" t="n">
        <v>0.015</v>
      </c>
    </row>
    <row customFormat="true" ht="16.5" outlineLevel="0" r="27" s="1">
      <c r="B27" s="153" t="s">
        <v>299</v>
      </c>
      <c r="D27" s="765" t="n"/>
      <c r="E27" s="765" t="n"/>
      <c r="F27" s="765" t="n"/>
      <c r="G27" s="765" t="n"/>
      <c r="H27" s="765" t="n"/>
      <c r="I27" s="765" t="n"/>
      <c r="J27" s="765" t="n"/>
      <c r="K27" s="765" t="n"/>
      <c r="L27" s="765" t="n"/>
      <c r="M27" s="765" t="n"/>
      <c r="N27" s="765" t="n"/>
      <c r="O27" s="765" t="n"/>
      <c r="P27" s="765" t="n"/>
      <c r="Q27" s="765" t="n"/>
      <c r="R27" s="765" t="n"/>
      <c r="S27" s="765" t="n"/>
      <c r="T27" s="765" t="n"/>
      <c r="U27" s="765" t="n"/>
      <c r="V27" s="765" t="n"/>
      <c r="W27" s="765" t="n"/>
      <c r="X27" s="765" t="n"/>
      <c r="Y27" s="765" t="n"/>
      <c r="Z27" s="765" t="n"/>
      <c r="AA27" s="765" t="n"/>
      <c r="AB27" s="765" t="n"/>
      <c r="AC27" s="765" t="n"/>
      <c r="AD27" s="765" t="n"/>
      <c r="AE27" s="765" t="n"/>
      <c r="AF27" s="765" t="n"/>
      <c r="AG27" s="765" t="n"/>
      <c r="AH27" s="765" t="n"/>
      <c r="AI27" s="765" t="n"/>
      <c r="AJ27" s="765" t="n"/>
      <c r="AK27" s="765" t="n"/>
      <c r="AL27" s="765" t="n"/>
      <c r="AM27" s="765" t="n"/>
      <c r="AN27" s="765" t="n"/>
      <c r="AO27" s="765" t="n"/>
      <c r="AP27" s="765" t="n"/>
      <c r="AQ27" s="765" t="n"/>
      <c r="AR27" s="765" t="n"/>
      <c r="AS27" s="765" t="n"/>
      <c r="AT27" s="765" t="n"/>
      <c r="AU27" s="765" t="n"/>
      <c r="AV27" s="765" t="n"/>
      <c r="AW27" s="765" t="n"/>
      <c r="AX27" s="765" t="n"/>
      <c r="AY27" s="765" t="n"/>
      <c r="AZ27" s="765" t="n"/>
      <c r="BA27" s="765" t="n"/>
      <c r="BB27" s="765" t="n"/>
      <c r="BC27" s="765" t="n"/>
      <c r="BD27" s="765" t="n"/>
      <c r="BE27" s="765" t="n"/>
      <c r="BF27" s="765" t="n"/>
      <c r="BG27" s="765" t="n"/>
      <c r="BH27" s="765" t="n"/>
      <c r="BI27" s="765" t="n"/>
      <c r="BJ27" s="765" t="n"/>
      <c r="BK27" s="765" t="n"/>
      <c r="BL27" s="765" t="n"/>
    </row>
    <row ht="33" outlineLevel="0" r="28">
      <c r="B28" s="616" t="s">
        <v>871</v>
      </c>
      <c r="C28" s="455" t="s">
        <v>979</v>
      </c>
      <c r="D28" s="766" t="n">
        <v>3</v>
      </c>
      <c r="E28" s="767" t="n">
        <v>3</v>
      </c>
      <c r="F28" s="767" t="n">
        <v>3</v>
      </c>
      <c r="G28" s="767" t="n">
        <v>3</v>
      </c>
      <c r="H28" s="767" t="n">
        <v>3</v>
      </c>
      <c r="I28" s="767" t="n">
        <v>3</v>
      </c>
      <c r="J28" s="767" t="n">
        <v>3</v>
      </c>
      <c r="K28" s="767" t="n">
        <v>3</v>
      </c>
      <c r="L28" s="767" t="n">
        <v>3</v>
      </c>
      <c r="M28" s="767" t="n">
        <v>3</v>
      </c>
      <c r="N28" s="767" t="n">
        <v>3</v>
      </c>
      <c r="O28" s="767" t="n">
        <v>3</v>
      </c>
      <c r="P28" s="767" t="n">
        <v>3</v>
      </c>
      <c r="Q28" s="767" t="n">
        <v>3</v>
      </c>
      <c r="R28" s="767" t="n">
        <v>3</v>
      </c>
      <c r="S28" s="767" t="n">
        <v>3</v>
      </c>
      <c r="T28" s="767" t="n">
        <v>3</v>
      </c>
      <c r="U28" s="767" t="n">
        <v>3</v>
      </c>
      <c r="V28" s="767" t="n">
        <v>3</v>
      </c>
      <c r="W28" s="767" t="n">
        <v>3</v>
      </c>
      <c r="X28" s="767" t="n">
        <v>3</v>
      </c>
      <c r="Y28" s="767" t="n">
        <v>3</v>
      </c>
      <c r="Z28" s="767" t="n">
        <v>3</v>
      </c>
      <c r="AA28" s="767" t="n">
        <v>3</v>
      </c>
      <c r="AB28" s="767" t="n">
        <v>3</v>
      </c>
      <c r="AC28" s="767" t="n">
        <v>3</v>
      </c>
      <c r="AD28" s="767" t="n">
        <v>3</v>
      </c>
      <c r="AE28" s="767" t="n">
        <v>3</v>
      </c>
      <c r="AF28" s="767" t="n">
        <v>3</v>
      </c>
      <c r="AG28" s="767" t="n">
        <v>3</v>
      </c>
      <c r="AH28" s="767" t="n">
        <v>3</v>
      </c>
      <c r="AI28" s="767" t="n">
        <v>3</v>
      </c>
      <c r="AJ28" s="767" t="n">
        <v>3</v>
      </c>
      <c r="AK28" s="767" t="n">
        <v>3</v>
      </c>
      <c r="AL28" s="767" t="n">
        <v>3</v>
      </c>
      <c r="AM28" s="767" t="n">
        <v>3</v>
      </c>
      <c r="AN28" s="767" t="n">
        <v>3</v>
      </c>
      <c r="AO28" s="767" t="n">
        <v>3</v>
      </c>
      <c r="AP28" s="767" t="n">
        <v>3</v>
      </c>
      <c r="AQ28" s="767" t="n">
        <v>3</v>
      </c>
      <c r="AR28" s="767" t="n">
        <v>3</v>
      </c>
      <c r="AS28" s="767" t="n">
        <v>3</v>
      </c>
      <c r="AT28" s="767" t="n">
        <v>3</v>
      </c>
      <c r="AU28" s="767" t="n">
        <v>3</v>
      </c>
      <c r="AV28" s="767" t="n">
        <v>3</v>
      </c>
      <c r="AW28" s="767" t="n">
        <v>3</v>
      </c>
      <c r="AX28" s="767" t="n">
        <v>3</v>
      </c>
      <c r="AY28" s="767" t="n">
        <v>3</v>
      </c>
      <c r="AZ28" s="767" t="n">
        <v>3</v>
      </c>
      <c r="BA28" s="767" t="n">
        <v>3</v>
      </c>
      <c r="BB28" s="767" t="n">
        <v>3</v>
      </c>
      <c r="BC28" s="767" t="n">
        <v>3</v>
      </c>
      <c r="BD28" s="767" t="n">
        <v>3</v>
      </c>
      <c r="BE28" s="767" t="n">
        <v>3</v>
      </c>
      <c r="BF28" s="767" t="n">
        <v>3</v>
      </c>
      <c r="BG28" s="767" t="n">
        <v>3</v>
      </c>
      <c r="BH28" s="767" t="n">
        <v>3</v>
      </c>
      <c r="BI28" s="767" t="n">
        <v>3</v>
      </c>
      <c r="BJ28" s="767" t="n">
        <v>3</v>
      </c>
      <c r="BK28" s="767" t="n">
        <v>3</v>
      </c>
      <c r="BL28" s="767" t="n">
        <v>3</v>
      </c>
    </row>
    <row ht="33" outlineLevel="0" r="29">
      <c r="B29" s="768" t="s">
        <v>872</v>
      </c>
      <c r="C29" s="455" t="s">
        <v>979</v>
      </c>
      <c r="D29" s="767" t="n">
        <v>50</v>
      </c>
      <c r="E29" s="767" t="n">
        <v>50</v>
      </c>
      <c r="F29" s="767" t="n">
        <v>50</v>
      </c>
      <c r="G29" s="767" t="n">
        <v>50</v>
      </c>
      <c r="H29" s="767" t="n">
        <v>50</v>
      </c>
      <c r="I29" s="767" t="n">
        <v>50</v>
      </c>
      <c r="J29" s="767" t="n">
        <v>50</v>
      </c>
      <c r="K29" s="767" t="n">
        <v>50</v>
      </c>
      <c r="L29" s="767" t="n">
        <v>50</v>
      </c>
      <c r="M29" s="767" t="n">
        <v>50</v>
      </c>
      <c r="N29" s="767" t="n">
        <v>50</v>
      </c>
      <c r="O29" s="767" t="n">
        <v>50</v>
      </c>
      <c r="P29" s="767" t="n">
        <v>50</v>
      </c>
      <c r="Q29" s="767" t="n">
        <v>50</v>
      </c>
      <c r="R29" s="767" t="n">
        <v>50</v>
      </c>
      <c r="S29" s="767" t="n">
        <v>50</v>
      </c>
      <c r="T29" s="767" t="n">
        <v>50</v>
      </c>
      <c r="U29" s="767" t="n">
        <v>50</v>
      </c>
      <c r="V29" s="767" t="n">
        <v>50</v>
      </c>
      <c r="W29" s="767" t="n">
        <v>50</v>
      </c>
      <c r="X29" s="767" t="n">
        <v>50</v>
      </c>
      <c r="Y29" s="767" t="n">
        <v>50</v>
      </c>
      <c r="Z29" s="767" t="n">
        <v>50</v>
      </c>
      <c r="AA29" s="767" t="n">
        <v>50</v>
      </c>
      <c r="AB29" s="767" t="n">
        <v>50</v>
      </c>
      <c r="AC29" s="767" t="n">
        <v>50</v>
      </c>
      <c r="AD29" s="767" t="n">
        <v>50</v>
      </c>
      <c r="AE29" s="767" t="n">
        <v>50</v>
      </c>
      <c r="AF29" s="767" t="n">
        <v>50</v>
      </c>
      <c r="AG29" s="767" t="n">
        <v>50</v>
      </c>
      <c r="AH29" s="767" t="n">
        <v>50</v>
      </c>
      <c r="AI29" s="767" t="n">
        <v>50</v>
      </c>
      <c r="AJ29" s="767" t="n">
        <v>50</v>
      </c>
      <c r="AK29" s="767" t="n">
        <v>50</v>
      </c>
      <c r="AL29" s="767" t="n">
        <v>50</v>
      </c>
      <c r="AM29" s="767" t="n">
        <v>50</v>
      </c>
      <c r="AN29" s="767" t="n">
        <v>50</v>
      </c>
      <c r="AO29" s="767" t="n">
        <v>50</v>
      </c>
      <c r="AP29" s="767" t="n">
        <v>50</v>
      </c>
      <c r="AQ29" s="767" t="n">
        <v>50</v>
      </c>
      <c r="AR29" s="767" t="n">
        <v>50</v>
      </c>
      <c r="AS29" s="767" t="n">
        <v>50</v>
      </c>
      <c r="AT29" s="767" t="n">
        <v>50</v>
      </c>
      <c r="AU29" s="767" t="n">
        <v>50</v>
      </c>
      <c r="AV29" s="767" t="n">
        <v>50</v>
      </c>
      <c r="AW29" s="767" t="n">
        <v>50</v>
      </c>
      <c r="AX29" s="767" t="n">
        <v>50</v>
      </c>
      <c r="AY29" s="767" t="n">
        <v>50</v>
      </c>
      <c r="AZ29" s="767" t="n">
        <v>50</v>
      </c>
      <c r="BA29" s="767" t="n">
        <v>50</v>
      </c>
      <c r="BB29" s="767" t="n">
        <v>50</v>
      </c>
      <c r="BC29" s="767" t="n">
        <v>50</v>
      </c>
      <c r="BD29" s="767" t="n">
        <v>50</v>
      </c>
      <c r="BE29" s="767" t="n">
        <v>50</v>
      </c>
      <c r="BF29" s="767" t="n">
        <v>50</v>
      </c>
      <c r="BG29" s="767" t="n">
        <v>50</v>
      </c>
      <c r="BH29" s="767" t="n">
        <v>50</v>
      </c>
      <c r="BI29" s="767" t="n">
        <v>50</v>
      </c>
      <c r="BJ29" s="767" t="n">
        <v>50</v>
      </c>
      <c r="BK29" s="767" t="n">
        <v>50</v>
      </c>
      <c r="BL29" s="767" t="n">
        <v>50</v>
      </c>
    </row>
    <row ht="33" outlineLevel="0" r="30">
      <c r="B30" s="768" t="s">
        <v>873</v>
      </c>
      <c r="C30" s="455" t="s">
        <v>979</v>
      </c>
      <c r="D30" s="767" t="n">
        <v>50</v>
      </c>
      <c r="E30" s="767" t="n">
        <v>50</v>
      </c>
      <c r="F30" s="767" t="n">
        <v>50</v>
      </c>
      <c r="G30" s="767" t="n">
        <v>50</v>
      </c>
      <c r="H30" s="767" t="n">
        <v>50</v>
      </c>
      <c r="I30" s="767" t="n">
        <v>50</v>
      </c>
      <c r="J30" s="767" t="n">
        <v>50</v>
      </c>
      <c r="K30" s="767" t="n">
        <v>50</v>
      </c>
      <c r="L30" s="767" t="n">
        <v>50</v>
      </c>
      <c r="M30" s="767" t="n">
        <v>50</v>
      </c>
      <c r="N30" s="767" t="n">
        <v>50</v>
      </c>
      <c r="O30" s="767" t="n">
        <v>50</v>
      </c>
      <c r="P30" s="767" t="n">
        <v>50</v>
      </c>
      <c r="Q30" s="767" t="n">
        <v>50</v>
      </c>
      <c r="R30" s="767" t="n">
        <v>50</v>
      </c>
      <c r="S30" s="767" t="n">
        <v>50</v>
      </c>
      <c r="T30" s="767" t="n">
        <v>50</v>
      </c>
      <c r="U30" s="767" t="n">
        <v>50</v>
      </c>
      <c r="V30" s="767" t="n">
        <v>50</v>
      </c>
      <c r="W30" s="767" t="n">
        <v>50</v>
      </c>
      <c r="X30" s="767" t="n">
        <v>50</v>
      </c>
      <c r="Y30" s="767" t="n">
        <v>50</v>
      </c>
      <c r="Z30" s="767" t="n">
        <v>50</v>
      </c>
      <c r="AA30" s="767" t="n">
        <v>50</v>
      </c>
      <c r="AB30" s="767" t="n">
        <v>50</v>
      </c>
      <c r="AC30" s="767" t="n">
        <v>50</v>
      </c>
      <c r="AD30" s="767" t="n">
        <v>50</v>
      </c>
      <c r="AE30" s="767" t="n">
        <v>50</v>
      </c>
      <c r="AF30" s="767" t="n">
        <v>50</v>
      </c>
      <c r="AG30" s="767" t="n">
        <v>50</v>
      </c>
      <c r="AH30" s="767" t="n">
        <v>50</v>
      </c>
      <c r="AI30" s="767" t="n">
        <v>50</v>
      </c>
      <c r="AJ30" s="767" t="n">
        <v>50</v>
      </c>
      <c r="AK30" s="767" t="n">
        <v>50</v>
      </c>
      <c r="AL30" s="767" t="n">
        <v>50</v>
      </c>
      <c r="AM30" s="767" t="n">
        <v>50</v>
      </c>
      <c r="AN30" s="767" t="n">
        <v>50</v>
      </c>
      <c r="AO30" s="767" t="n">
        <v>50</v>
      </c>
      <c r="AP30" s="767" t="n">
        <v>50</v>
      </c>
      <c r="AQ30" s="767" t="n">
        <v>50</v>
      </c>
      <c r="AR30" s="767" t="n">
        <v>50</v>
      </c>
      <c r="AS30" s="767" t="n">
        <v>50</v>
      </c>
      <c r="AT30" s="767" t="n">
        <v>50</v>
      </c>
      <c r="AU30" s="767" t="n">
        <v>50</v>
      </c>
      <c r="AV30" s="767" t="n">
        <v>50</v>
      </c>
      <c r="AW30" s="767" t="n">
        <v>50</v>
      </c>
      <c r="AX30" s="767" t="n">
        <v>50</v>
      </c>
      <c r="AY30" s="767" t="n">
        <v>50</v>
      </c>
      <c r="AZ30" s="767" t="n">
        <v>50</v>
      </c>
      <c r="BA30" s="767" t="n">
        <v>50</v>
      </c>
      <c r="BB30" s="767" t="n">
        <v>50</v>
      </c>
      <c r="BC30" s="767" t="n">
        <v>50</v>
      </c>
      <c r="BD30" s="767" t="n">
        <v>50</v>
      </c>
      <c r="BE30" s="767" t="n">
        <v>50</v>
      </c>
      <c r="BF30" s="767" t="n">
        <v>50</v>
      </c>
      <c r="BG30" s="767" t="n">
        <v>50</v>
      </c>
      <c r="BH30" s="767" t="n">
        <v>50</v>
      </c>
      <c r="BI30" s="767" t="n">
        <v>50</v>
      </c>
      <c r="BJ30" s="767" t="n">
        <v>50</v>
      </c>
      <c r="BK30" s="767" t="n">
        <v>50</v>
      </c>
      <c r="BL30" s="767" t="n">
        <v>50</v>
      </c>
    </row>
    <row ht="33" outlineLevel="0" r="31">
      <c r="B31" s="237" t="s">
        <v>874</v>
      </c>
      <c r="C31" s="455" t="s">
        <v>979</v>
      </c>
      <c r="D31" s="766" t="n">
        <v>2500</v>
      </c>
      <c r="E31" s="767" t="n">
        <v>2500</v>
      </c>
      <c r="F31" s="767" t="n">
        <v>2500</v>
      </c>
      <c r="G31" s="767" t="n">
        <v>2500</v>
      </c>
      <c r="H31" s="767" t="n">
        <v>2500</v>
      </c>
      <c r="I31" s="767" t="n">
        <v>2500</v>
      </c>
      <c r="J31" s="767" t="n">
        <v>2500</v>
      </c>
      <c r="K31" s="767" t="n">
        <v>2500</v>
      </c>
      <c r="L31" s="767" t="n">
        <v>2500</v>
      </c>
      <c r="M31" s="767" t="n">
        <v>2500</v>
      </c>
      <c r="N31" s="767" t="n">
        <v>2500</v>
      </c>
      <c r="O31" s="767" t="n">
        <v>2500</v>
      </c>
      <c r="P31" s="767" t="n">
        <v>2500</v>
      </c>
      <c r="Q31" s="767" t="n">
        <v>2500</v>
      </c>
      <c r="R31" s="767" t="n">
        <v>2500</v>
      </c>
      <c r="S31" s="767" t="n">
        <v>2500</v>
      </c>
      <c r="T31" s="767" t="n">
        <v>2500</v>
      </c>
      <c r="U31" s="767" t="n">
        <v>2500</v>
      </c>
      <c r="V31" s="767" t="n">
        <v>2500</v>
      </c>
      <c r="W31" s="767" t="n">
        <v>2500</v>
      </c>
      <c r="X31" s="767" t="n">
        <v>2500</v>
      </c>
      <c r="Y31" s="767" t="n">
        <v>2500</v>
      </c>
      <c r="Z31" s="767" t="n">
        <v>2500</v>
      </c>
      <c r="AA31" s="767" t="n">
        <v>2500</v>
      </c>
      <c r="AB31" s="767" t="n">
        <v>2500</v>
      </c>
      <c r="AC31" s="767" t="n">
        <v>2500</v>
      </c>
      <c r="AD31" s="767" t="n">
        <v>2500</v>
      </c>
      <c r="AE31" s="767" t="n">
        <v>2500</v>
      </c>
      <c r="AF31" s="767" t="n">
        <v>2500</v>
      </c>
      <c r="AG31" s="767" t="n">
        <v>2500</v>
      </c>
      <c r="AH31" s="767" t="n">
        <v>2500</v>
      </c>
      <c r="AI31" s="767" t="n">
        <v>2500</v>
      </c>
      <c r="AJ31" s="767" t="n">
        <v>2500</v>
      </c>
      <c r="AK31" s="767" t="n">
        <v>2500</v>
      </c>
      <c r="AL31" s="767" t="n">
        <v>2500</v>
      </c>
      <c r="AM31" s="767" t="n">
        <v>2500</v>
      </c>
      <c r="AN31" s="767" t="n">
        <v>2500</v>
      </c>
      <c r="AO31" s="767" t="n">
        <v>2500</v>
      </c>
      <c r="AP31" s="767" t="n">
        <v>2500</v>
      </c>
      <c r="AQ31" s="767" t="n">
        <v>2500</v>
      </c>
      <c r="AR31" s="767" t="n">
        <v>2500</v>
      </c>
      <c r="AS31" s="767" t="n">
        <v>2500</v>
      </c>
      <c r="AT31" s="767" t="n">
        <v>2500</v>
      </c>
      <c r="AU31" s="767" t="n">
        <v>2500</v>
      </c>
      <c r="AV31" s="767" t="n">
        <v>2500</v>
      </c>
      <c r="AW31" s="767" t="n">
        <v>2500</v>
      </c>
      <c r="AX31" s="767" t="n">
        <v>2500</v>
      </c>
      <c r="AY31" s="767" t="n">
        <v>2500</v>
      </c>
      <c r="AZ31" s="767" t="n">
        <v>2500</v>
      </c>
      <c r="BA31" s="767" t="n">
        <v>2500</v>
      </c>
      <c r="BB31" s="767" t="n">
        <v>2500</v>
      </c>
      <c r="BC31" s="767" t="n">
        <v>2500</v>
      </c>
      <c r="BD31" s="767" t="n">
        <v>2500</v>
      </c>
      <c r="BE31" s="767" t="n">
        <v>2500</v>
      </c>
      <c r="BF31" s="767" t="n">
        <v>2500</v>
      </c>
      <c r="BG31" s="767" t="n">
        <v>2500</v>
      </c>
      <c r="BH31" s="767" t="n">
        <v>2500</v>
      </c>
      <c r="BI31" s="767" t="n">
        <v>2500</v>
      </c>
      <c r="BJ31" s="767" t="n">
        <v>2500</v>
      </c>
      <c r="BK31" s="767" t="n">
        <v>2500</v>
      </c>
      <c r="BL31" s="767" t="n">
        <v>2500</v>
      </c>
    </row>
    <row ht="33" outlineLevel="0" r="32">
      <c r="B32" s="237" t="s">
        <v>875</v>
      </c>
      <c r="C32" s="455" t="s">
        <v>979</v>
      </c>
      <c r="D32" s="766" t="n">
        <v>10</v>
      </c>
      <c r="E32" s="767" t="n">
        <v>10</v>
      </c>
      <c r="F32" s="767" t="n">
        <v>10</v>
      </c>
      <c r="G32" s="767" t="n">
        <v>10</v>
      </c>
      <c r="H32" s="767" t="n">
        <v>10</v>
      </c>
      <c r="I32" s="767" t="n">
        <v>10</v>
      </c>
      <c r="J32" s="767" t="n">
        <v>10</v>
      </c>
      <c r="K32" s="767" t="n">
        <v>10</v>
      </c>
      <c r="L32" s="767" t="n">
        <v>10</v>
      </c>
      <c r="M32" s="767" t="n">
        <v>10</v>
      </c>
      <c r="N32" s="767" t="n">
        <v>10</v>
      </c>
      <c r="O32" s="767" t="n">
        <v>10</v>
      </c>
      <c r="P32" s="767" t="n">
        <v>10</v>
      </c>
      <c r="Q32" s="767" t="n">
        <v>10</v>
      </c>
      <c r="R32" s="767" t="n">
        <v>10</v>
      </c>
      <c r="S32" s="767" t="n">
        <v>10</v>
      </c>
      <c r="T32" s="767" t="n">
        <v>10</v>
      </c>
      <c r="U32" s="767" t="n">
        <v>10</v>
      </c>
      <c r="V32" s="767" t="n">
        <v>10</v>
      </c>
      <c r="W32" s="767" t="n">
        <v>10</v>
      </c>
      <c r="X32" s="767" t="n">
        <v>10</v>
      </c>
      <c r="Y32" s="767" t="n">
        <v>10</v>
      </c>
      <c r="Z32" s="767" t="n">
        <v>10</v>
      </c>
      <c r="AA32" s="767" t="n">
        <v>10</v>
      </c>
      <c r="AB32" s="767" t="n">
        <v>10</v>
      </c>
      <c r="AC32" s="767" t="n">
        <v>10</v>
      </c>
      <c r="AD32" s="767" t="n">
        <v>10</v>
      </c>
      <c r="AE32" s="767" t="n">
        <v>10</v>
      </c>
      <c r="AF32" s="767" t="n">
        <v>10</v>
      </c>
      <c r="AG32" s="767" t="n">
        <v>10</v>
      </c>
      <c r="AH32" s="767" t="n">
        <v>10</v>
      </c>
      <c r="AI32" s="767" t="n">
        <v>10</v>
      </c>
      <c r="AJ32" s="767" t="n">
        <v>10</v>
      </c>
      <c r="AK32" s="767" t="n">
        <v>10</v>
      </c>
      <c r="AL32" s="767" t="n">
        <v>10</v>
      </c>
      <c r="AM32" s="767" t="n">
        <v>10</v>
      </c>
      <c r="AN32" s="767" t="n">
        <v>10</v>
      </c>
      <c r="AO32" s="767" t="n">
        <v>10</v>
      </c>
      <c r="AP32" s="767" t="n">
        <v>10</v>
      </c>
      <c r="AQ32" s="767" t="n">
        <v>10</v>
      </c>
      <c r="AR32" s="767" t="n">
        <v>10</v>
      </c>
      <c r="AS32" s="767" t="n">
        <v>10</v>
      </c>
      <c r="AT32" s="767" t="n">
        <v>10</v>
      </c>
      <c r="AU32" s="767" t="n">
        <v>10</v>
      </c>
      <c r="AV32" s="767" t="n">
        <v>10</v>
      </c>
      <c r="AW32" s="767" t="n">
        <v>10</v>
      </c>
      <c r="AX32" s="767" t="n">
        <v>10</v>
      </c>
      <c r="AY32" s="767" t="n">
        <v>10</v>
      </c>
      <c r="AZ32" s="767" t="n">
        <v>10</v>
      </c>
      <c r="BA32" s="767" t="n">
        <v>10</v>
      </c>
      <c r="BB32" s="767" t="n">
        <v>10</v>
      </c>
      <c r="BC32" s="767" t="n">
        <v>10</v>
      </c>
      <c r="BD32" s="767" t="n">
        <v>10</v>
      </c>
      <c r="BE32" s="767" t="n">
        <v>10</v>
      </c>
      <c r="BF32" s="767" t="n">
        <v>10</v>
      </c>
      <c r="BG32" s="767" t="n">
        <v>10</v>
      </c>
      <c r="BH32" s="767" t="n">
        <v>10</v>
      </c>
      <c r="BI32" s="767" t="n">
        <v>10</v>
      </c>
      <c r="BJ32" s="767" t="n">
        <v>10</v>
      </c>
      <c r="BK32" s="767" t="n">
        <v>10</v>
      </c>
      <c r="BL32" s="767" t="n">
        <v>10</v>
      </c>
    </row>
    <row ht="17.25" outlineLevel="0" r="34">
      <c r="B34" s="759" t="s">
        <v>980</v>
      </c>
      <c r="C34" s="759" t="n"/>
      <c r="D34" s="759" t="n"/>
      <c r="E34" s="759" t="n"/>
      <c r="F34" s="759" t="n"/>
      <c r="G34" s="759" t="n"/>
      <c r="H34" s="759" t="n"/>
      <c r="I34" s="759" t="n"/>
      <c r="J34" s="759" t="n"/>
      <c r="K34" s="759" t="n"/>
      <c r="L34" s="759" t="n"/>
      <c r="M34" s="759" t="n"/>
      <c r="N34" s="759" t="n"/>
      <c r="O34" s="759" t="n"/>
      <c r="P34" s="759" t="n"/>
      <c r="Q34" s="759" t="n"/>
      <c r="R34" s="759" t="n"/>
      <c r="S34" s="759" t="n"/>
      <c r="T34" s="759" t="n"/>
      <c r="U34" s="759" t="n"/>
      <c r="V34" s="759" t="n"/>
      <c r="W34" s="759" t="n"/>
      <c r="X34" s="759" t="n"/>
      <c r="Y34" s="759" t="n"/>
      <c r="Z34" s="759" t="n"/>
      <c r="AA34" s="759" t="n"/>
      <c r="AB34" s="759" t="n"/>
      <c r="AC34" s="759" t="n"/>
      <c r="AD34" s="759" t="n"/>
      <c r="AE34" s="759" t="n"/>
      <c r="AF34" s="759" t="n"/>
      <c r="AG34" s="759" t="n"/>
      <c r="AH34" s="759" t="n"/>
      <c r="AI34" s="759" t="n"/>
      <c r="AJ34" s="759" t="n"/>
      <c r="AK34" s="759" t="n"/>
      <c r="AL34" s="759" t="n"/>
      <c r="AM34" s="759" t="n"/>
      <c r="AN34" s="759" t="n"/>
      <c r="AO34" s="759" t="n"/>
      <c r="AP34" s="759" t="n"/>
      <c r="AQ34" s="759" t="n"/>
      <c r="AR34" s="759" t="n"/>
      <c r="AS34" s="759" t="n"/>
      <c r="AT34" s="759" t="n"/>
      <c r="AU34" s="759" t="n"/>
      <c r="AV34" s="759" t="n"/>
      <c r="AW34" s="759" t="n"/>
      <c r="AX34" s="759" t="n"/>
      <c r="AY34" s="759" t="n"/>
      <c r="AZ34" s="759" t="n"/>
      <c r="BA34" s="759" t="n"/>
      <c r="BB34" s="759" t="n"/>
      <c r="BC34" s="759" t="n"/>
      <c r="BD34" s="759" t="n"/>
      <c r="BE34" s="759" t="n"/>
      <c r="BF34" s="759" t="n"/>
      <c r="BG34" s="759" t="n"/>
      <c r="BH34" s="759" t="n"/>
      <c r="BI34" s="759" t="n"/>
      <c r="BJ34" s="759" t="n"/>
      <c r="BK34" s="759" t="n"/>
      <c r="BL34" s="759" t="n"/>
    </row>
    <row outlineLevel="0" r="36">
      <c r="B36" s="1" t="s">
        <v>981</v>
      </c>
      <c r="C36" s="75" t="s">
        <v>259</v>
      </c>
      <c r="D36" s="769" t="n">
        <v>0.045</v>
      </c>
      <c r="E36" s="769" t="n">
        <v>0.0475</v>
      </c>
      <c r="F36" s="769" t="n">
        <v>0.0475</v>
      </c>
      <c r="G36" s="769" t="n">
        <v>0.0475</v>
      </c>
      <c r="H36" s="769" t="n">
        <v>0.0475</v>
      </c>
      <c r="I36" s="769" t="n">
        <v>0.05</v>
      </c>
      <c r="J36" s="769" t="n">
        <v>0.05</v>
      </c>
      <c r="K36" s="769" t="n">
        <v>0.05</v>
      </c>
      <c r="L36" s="769" t="n">
        <v>0.05</v>
      </c>
      <c r="M36" s="769" t="n">
        <v>0.05</v>
      </c>
      <c r="N36" s="769" t="n">
        <v>0.05</v>
      </c>
      <c r="O36" s="769" t="n">
        <v>0.05</v>
      </c>
      <c r="P36" s="769" t="n">
        <v>0.05</v>
      </c>
      <c r="Q36" s="769" t="n">
        <v>0.05</v>
      </c>
      <c r="R36" s="769" t="n">
        <v>0.05</v>
      </c>
      <c r="S36" s="769" t="n">
        <v>0.05</v>
      </c>
      <c r="T36" s="769" t="n">
        <v>0.05</v>
      </c>
      <c r="U36" s="769" t="n">
        <v>0.05</v>
      </c>
      <c r="V36" s="769" t="n">
        <v>0.05</v>
      </c>
      <c r="W36" s="769" t="n">
        <v>0.05</v>
      </c>
      <c r="X36" s="769" t="n">
        <v>0.05</v>
      </c>
      <c r="Y36" s="769" t="n">
        <v>0.05</v>
      </c>
      <c r="Z36" s="769" t="n">
        <v>0.05</v>
      </c>
      <c r="AA36" s="769" t="n">
        <v>0.05</v>
      </c>
      <c r="AB36" s="769" t="n">
        <v>0.05</v>
      </c>
      <c r="AC36" s="769" t="n">
        <v>0.05</v>
      </c>
      <c r="AD36" s="769" t="n">
        <v>0.05</v>
      </c>
      <c r="AE36" s="769" t="n">
        <v>0.05</v>
      </c>
      <c r="AF36" s="769" t="n">
        <v>0.05</v>
      </c>
      <c r="AG36" s="769" t="n">
        <v>0.05</v>
      </c>
      <c r="AH36" s="769" t="n">
        <v>0.05</v>
      </c>
      <c r="AI36" s="769" t="n">
        <v>0.05</v>
      </c>
      <c r="AJ36" s="769" t="n">
        <v>0.05</v>
      </c>
      <c r="AK36" s="769" t="n">
        <v>0.05</v>
      </c>
      <c r="AL36" s="769" t="n">
        <v>0.05</v>
      </c>
      <c r="AM36" s="769" t="n">
        <v>0.05</v>
      </c>
      <c r="AN36" s="769" t="n">
        <v>0.05</v>
      </c>
      <c r="AO36" s="769" t="n">
        <v>0.05</v>
      </c>
      <c r="AP36" s="769" t="n">
        <v>0.05</v>
      </c>
      <c r="AQ36" s="769" t="n">
        <v>0.05</v>
      </c>
      <c r="AR36" s="769" t="n">
        <v>0.05</v>
      </c>
      <c r="AS36" s="769" t="n">
        <v>0.05</v>
      </c>
      <c r="AT36" s="769" t="n">
        <v>0.05</v>
      </c>
      <c r="AU36" s="769" t="n">
        <v>0.05</v>
      </c>
      <c r="AV36" s="769" t="n">
        <v>0.05</v>
      </c>
      <c r="AW36" s="769" t="n">
        <v>0.05</v>
      </c>
      <c r="AX36" s="769" t="n">
        <v>0.05</v>
      </c>
      <c r="AY36" s="769" t="n">
        <v>0.05</v>
      </c>
      <c r="AZ36" s="769" t="n">
        <v>0.05</v>
      </c>
      <c r="BA36" s="769" t="n">
        <v>0.05</v>
      </c>
      <c r="BB36" s="769" t="n">
        <v>0.05</v>
      </c>
      <c r="BC36" s="769" t="n">
        <v>0.05</v>
      </c>
      <c r="BD36" s="769" t="n">
        <v>0.05</v>
      </c>
      <c r="BE36" s="769" t="n">
        <v>0.05</v>
      </c>
      <c r="BF36" s="769" t="n">
        <v>0.05</v>
      </c>
      <c r="BG36" s="769" t="n">
        <v>0.05</v>
      </c>
      <c r="BH36" s="769" t="n">
        <v>0.05</v>
      </c>
      <c r="BI36" s="769" t="n">
        <v>0.05</v>
      </c>
      <c r="BJ36" s="769" t="n">
        <v>0.05</v>
      </c>
      <c r="BK36" s="769" t="n">
        <v>0.05</v>
      </c>
      <c r="BL36" s="769" t="n">
        <v>0.05</v>
      </c>
    </row>
    <row outlineLevel="0" r="37">
      <c r="B37" s="1" t="s">
        <v>982</v>
      </c>
      <c r="C37" s="75" t="s">
        <v>259</v>
      </c>
      <c r="D37" s="770" t="n"/>
      <c r="E37" s="769" t="n">
        <f aca="false" ca="false" dt2D="false" dtr="false" t="normal">(E36-D36)/D36+100%</f>
        <v>1.05555555555556</v>
      </c>
      <c r="F37" s="769" t="n">
        <f aca="false" ca="false" dt2D="false" dtr="false" t="normal">(F36-E36)/E36+E37</f>
        <v>1.05555555555556</v>
      </c>
      <c r="G37" s="769" t="n">
        <f aca="false" ca="false" dt2D="false" dtr="false" t="normal">(G36-F36)/F36+F37</f>
        <v>1.05555555555556</v>
      </c>
      <c r="H37" s="769" t="n">
        <f aca="false" ca="false" dt2D="false" dtr="false" t="normal">(H36-G36)/G36+G37</f>
        <v>1.05555555555556</v>
      </c>
      <c r="I37" s="769" t="n">
        <f aca="false" ca="false" dt2D="false" dtr="false" t="normal">(I36-H36)/H36+H37</f>
        <v>1.10818713450292</v>
      </c>
      <c r="J37" s="769" t="n">
        <f aca="false" ca="false" dt2D="false" dtr="false" t="normal">(J36-I36)/I36+I37</f>
        <v>1.10818713450292</v>
      </c>
      <c r="K37" s="769" t="n">
        <f aca="false" ca="false" dt2D="false" dtr="false" t="normal">(K36-J36)/J36+J37</f>
        <v>1.10818713450292</v>
      </c>
      <c r="L37" s="769" t="n">
        <f aca="false" ca="false" dt2D="false" dtr="false" t="normal">(L36-K36)/K36+K37</f>
        <v>1.10818713450292</v>
      </c>
      <c r="M37" s="769" t="n">
        <f aca="false" ca="false" dt2D="false" dtr="false" t="normal">(M36-L36)/L36+L37</f>
        <v>1.10818713450292</v>
      </c>
      <c r="N37" s="769" t="n">
        <f aca="false" ca="false" dt2D="false" dtr="false" t="normal">(N36-M36)/M36+M37</f>
        <v>1.10818713450292</v>
      </c>
      <c r="O37" s="769" t="n">
        <f aca="false" ca="false" dt2D="false" dtr="false" t="normal">(O36-N36)/N36+N37</f>
        <v>1.10818713450292</v>
      </c>
      <c r="P37" s="769" t="n">
        <f aca="false" ca="false" dt2D="false" dtr="false" t="normal">(P36-O36)/O36+O37</f>
        <v>1.10818713450292</v>
      </c>
      <c r="Q37" s="769" t="n">
        <f aca="false" ca="false" dt2D="false" dtr="false" t="normal">(Q36-P36)/P36+P37</f>
        <v>1.10818713450292</v>
      </c>
      <c r="R37" s="769" t="n">
        <f aca="false" ca="false" dt2D="false" dtr="false" t="normal">(R36-Q36)/Q36+Q37</f>
        <v>1.10818713450292</v>
      </c>
      <c r="S37" s="769" t="n">
        <f aca="false" ca="false" dt2D="false" dtr="false" t="normal">(S36-R36)/R36+R37</f>
        <v>1.10818713450292</v>
      </c>
      <c r="T37" s="769" t="n">
        <f aca="false" ca="false" dt2D="false" dtr="false" t="normal">(T36-S36)/S36+S37</f>
        <v>1.10818713450292</v>
      </c>
      <c r="U37" s="769" t="n">
        <f aca="false" ca="false" dt2D="false" dtr="false" t="normal">(U36-T36)/T36+T37</f>
        <v>1.10818713450292</v>
      </c>
      <c r="V37" s="769" t="n">
        <f aca="false" ca="false" dt2D="false" dtr="false" t="normal">(V36-U36)/U36+U37</f>
        <v>1.10818713450292</v>
      </c>
      <c r="W37" s="769" t="n">
        <f aca="false" ca="false" dt2D="false" dtr="false" t="normal">(W36-V36)/V36+V37</f>
        <v>1.10818713450292</v>
      </c>
      <c r="X37" s="769" t="n">
        <f aca="false" ca="false" dt2D="false" dtr="false" t="normal">(X36-W36)/W36+W37</f>
        <v>1.10818713450292</v>
      </c>
      <c r="Y37" s="769" t="n">
        <f aca="false" ca="false" dt2D="false" dtr="false" t="normal">(Y36-X36)/X36+X37</f>
        <v>1.10818713450292</v>
      </c>
      <c r="Z37" s="769" t="n">
        <f aca="false" ca="false" dt2D="false" dtr="false" t="normal">(Z36-Y36)/Y36+Y37</f>
        <v>1.10818713450292</v>
      </c>
      <c r="AA37" s="769" t="n">
        <f aca="false" ca="false" dt2D="false" dtr="false" t="normal">(AA36-Z36)/Z36+Z37</f>
        <v>1.10818713450292</v>
      </c>
      <c r="AB37" s="769" t="n">
        <f aca="false" ca="false" dt2D="false" dtr="false" t="normal">(AB36-AA36)/AA36+AA37</f>
        <v>1.10818713450292</v>
      </c>
      <c r="AC37" s="769" t="n">
        <f aca="false" ca="false" dt2D="false" dtr="false" t="normal">(AC36-AB36)/AB36+AB37</f>
        <v>1.10818713450292</v>
      </c>
      <c r="AD37" s="769" t="n">
        <f aca="false" ca="false" dt2D="false" dtr="false" t="normal">(AD36-AC36)/AC36+AC37</f>
        <v>1.10818713450292</v>
      </c>
      <c r="AE37" s="769" t="n">
        <f aca="false" ca="false" dt2D="false" dtr="false" t="normal">(AE36-AD36)/AD36+AD37</f>
        <v>1.10818713450292</v>
      </c>
      <c r="AF37" s="769" t="n">
        <f aca="false" ca="false" dt2D="false" dtr="false" t="normal">(AF36-AE36)/AE36+AE37</f>
        <v>1.10818713450292</v>
      </c>
      <c r="AG37" s="769" t="n">
        <f aca="false" ca="false" dt2D="false" dtr="false" t="normal">(AG36-AF36)/AF36+AF37</f>
        <v>1.10818713450292</v>
      </c>
      <c r="AH37" s="769" t="n">
        <f aca="false" ca="false" dt2D="false" dtr="false" t="normal">(AH36-AG36)/AG36+AG37</f>
        <v>1.10818713450292</v>
      </c>
      <c r="AI37" s="769" t="n">
        <f aca="false" ca="false" dt2D="false" dtr="false" t="normal">(AI36-AH36)/AH36+AH37</f>
        <v>1.10818713450292</v>
      </c>
      <c r="AJ37" s="769" t="n">
        <f aca="false" ca="false" dt2D="false" dtr="false" t="normal">(AJ36-AI36)/AI36+AI37</f>
        <v>1.10818713450292</v>
      </c>
      <c r="AK37" s="769" t="n">
        <f aca="false" ca="false" dt2D="false" dtr="false" t="normal">(AK36-AJ36)/AJ36+AJ37</f>
        <v>1.10818713450292</v>
      </c>
      <c r="AL37" s="769" t="n">
        <f aca="false" ca="false" dt2D="false" dtr="false" t="normal">(AL36-AK36)/AK36+AK37</f>
        <v>1.10818713450292</v>
      </c>
      <c r="AM37" s="769" t="n">
        <f aca="false" ca="false" dt2D="false" dtr="false" t="normal">(AM36-AL36)/AL36+AL37</f>
        <v>1.10818713450292</v>
      </c>
      <c r="AN37" s="769" t="n">
        <f aca="false" ca="false" dt2D="false" dtr="false" t="normal">(AN36-AM36)/AM36+AM37</f>
        <v>1.10818713450292</v>
      </c>
      <c r="AO37" s="769" t="n">
        <f aca="false" ca="false" dt2D="false" dtr="false" t="normal">(AO36-AN36)/AN36+AN37</f>
        <v>1.10818713450292</v>
      </c>
      <c r="AP37" s="769" t="n">
        <f aca="false" ca="false" dt2D="false" dtr="false" t="normal">(AP36-AO36)/AO36+AO37</f>
        <v>1.10818713450292</v>
      </c>
      <c r="AQ37" s="769" t="n">
        <f aca="false" ca="false" dt2D="false" dtr="false" t="normal">(AQ36-AP36)/AP36+AP37</f>
        <v>1.10818713450292</v>
      </c>
      <c r="AR37" s="769" t="n">
        <f aca="false" ca="false" dt2D="false" dtr="false" t="normal">(AR36-AQ36)/AQ36+AQ37</f>
        <v>1.10818713450292</v>
      </c>
      <c r="AS37" s="769" t="n">
        <f aca="false" ca="false" dt2D="false" dtr="false" t="normal">(AS36-AR36)/AR36+AR37</f>
        <v>1.10818713450292</v>
      </c>
      <c r="AT37" s="769" t="n">
        <f aca="false" ca="false" dt2D="false" dtr="false" t="normal">(AT36-AS36)/AS36+AS37</f>
        <v>1.10818713450292</v>
      </c>
      <c r="AU37" s="769" t="n">
        <f aca="false" ca="false" dt2D="false" dtr="false" t="normal">(AU36-AT36)/AT36+AT37</f>
        <v>1.10818713450292</v>
      </c>
      <c r="AV37" s="769" t="n">
        <f aca="false" ca="false" dt2D="false" dtr="false" t="normal">(AV36-AU36)/AU36+AU37</f>
        <v>1.10818713450292</v>
      </c>
      <c r="AW37" s="769" t="n">
        <f aca="false" ca="false" dt2D="false" dtr="false" t="normal">(AW36-AV36)/AV36+AV37</f>
        <v>1.10818713450292</v>
      </c>
      <c r="AX37" s="769" t="n">
        <f aca="false" ca="false" dt2D="false" dtr="false" t="normal">(AX36-AW36)/AW36+AW37</f>
        <v>1.10818713450292</v>
      </c>
      <c r="AY37" s="769" t="n">
        <f aca="false" ca="false" dt2D="false" dtr="false" t="normal">(AY36-AX36)/AX36+AX37</f>
        <v>1.10818713450292</v>
      </c>
      <c r="AZ37" s="769" t="n">
        <f aca="false" ca="false" dt2D="false" dtr="false" t="normal">(AZ36-AY36)/AY36+AY37</f>
        <v>1.10818713450292</v>
      </c>
      <c r="BA37" s="769" t="n">
        <f aca="false" ca="false" dt2D="false" dtr="false" t="normal">(BA36-AZ36)/AZ36+AZ37</f>
        <v>1.10818713450292</v>
      </c>
      <c r="BB37" s="769" t="n">
        <f aca="false" ca="false" dt2D="false" dtr="false" t="normal">(BB36-BA36)/BA36+BA37</f>
        <v>1.10818713450292</v>
      </c>
      <c r="BC37" s="769" t="n">
        <f aca="false" ca="false" dt2D="false" dtr="false" t="normal">(BC36-BB36)/BB36+BB37</f>
        <v>1.10818713450292</v>
      </c>
      <c r="BD37" s="769" t="n">
        <f aca="false" ca="false" dt2D="false" dtr="false" t="normal">(BD36-BC36)/BC36+BC37</f>
        <v>1.10818713450292</v>
      </c>
      <c r="BE37" s="769" t="n">
        <f aca="false" ca="false" dt2D="false" dtr="false" t="normal">(BE36-BD36)/BD36+BD37</f>
        <v>1.10818713450292</v>
      </c>
      <c r="BF37" s="769" t="n">
        <f aca="false" ca="false" dt2D="false" dtr="false" t="normal">(BF36-BE36)/BE36+BE37</f>
        <v>1.10818713450292</v>
      </c>
      <c r="BG37" s="769" t="n">
        <f aca="false" ca="false" dt2D="false" dtr="false" t="normal">(BG36-BF36)/BF36+BF37</f>
        <v>1.10818713450292</v>
      </c>
      <c r="BH37" s="769" t="n">
        <f aca="false" ca="false" dt2D="false" dtr="false" t="normal">(BH36-BG36)/BG36+BG37</f>
        <v>1.10818713450292</v>
      </c>
      <c r="BI37" s="769" t="n">
        <f aca="false" ca="false" dt2D="false" dtr="false" t="normal">(BI36-BH36)/BH36+BH37</f>
        <v>1.10818713450292</v>
      </c>
      <c r="BJ37" s="769" t="n">
        <f aca="false" ca="false" dt2D="false" dtr="false" t="normal">(BJ36-BI36)/BI36+BI37</f>
        <v>1.10818713450292</v>
      </c>
      <c r="BK37" s="769" t="n">
        <f aca="false" ca="false" dt2D="false" dtr="false" t="normal">(BK36-BJ36)/BJ36+BJ37</f>
        <v>1.10818713450292</v>
      </c>
      <c r="BL37" s="769" t="n">
        <f aca="false" ca="false" dt2D="false" dtr="false" t="normal">(BL36-BK36)/BK36+BK37</f>
        <v>1.10818713450292</v>
      </c>
    </row>
    <row outlineLevel="0" r="38">
      <c r="B38" s="153" t="n"/>
      <c r="D38" s="771" t="n"/>
      <c r="E38" s="771" t="n"/>
      <c r="F38" s="771" t="n"/>
      <c r="G38" s="771" t="n"/>
      <c r="H38" s="771" t="n"/>
      <c r="I38" s="771" t="n"/>
      <c r="J38" s="771" t="n"/>
      <c r="K38" s="771" t="n"/>
      <c r="L38" s="771" t="n"/>
      <c r="M38" s="771" t="n"/>
      <c r="N38" s="771" t="n"/>
      <c r="O38" s="771" t="n"/>
      <c r="P38" s="771" t="n"/>
      <c r="Q38" s="771" t="n"/>
      <c r="R38" s="771" t="n"/>
      <c r="S38" s="771" t="n"/>
      <c r="T38" s="771" t="n"/>
      <c r="U38" s="771" t="n"/>
      <c r="V38" s="771" t="n"/>
      <c r="W38" s="771" t="n"/>
      <c r="X38" s="771" t="n"/>
      <c r="Y38" s="771" t="n"/>
      <c r="Z38" s="771" t="n"/>
      <c r="AA38" s="771" t="n"/>
      <c r="AB38" s="771" t="n"/>
      <c r="AC38" s="771" t="n"/>
      <c r="AD38" s="771" t="n"/>
      <c r="AE38" s="771" t="n"/>
      <c r="AF38" s="771" t="n"/>
      <c r="AG38" s="771" t="n"/>
      <c r="AH38" s="771" t="n"/>
      <c r="AI38" s="771" t="n"/>
      <c r="AJ38" s="771" t="n"/>
      <c r="AK38" s="771" t="n"/>
      <c r="AL38" s="771" t="n"/>
      <c r="AM38" s="771" t="n"/>
    </row>
    <row customFormat="true" ht="17.25" outlineLevel="0" r="39" s="100">
      <c r="B39" s="759" t="s">
        <v>983</v>
      </c>
      <c r="C39" s="759" t="n"/>
      <c r="D39" s="759" t="n"/>
      <c r="E39" s="759" t="n"/>
      <c r="F39" s="759" t="n"/>
      <c r="G39" s="759" t="n"/>
      <c r="H39" s="759" t="n"/>
      <c r="I39" s="759" t="n"/>
      <c r="J39" s="759" t="n"/>
      <c r="K39" s="759" t="n"/>
      <c r="L39" s="759" t="n"/>
      <c r="M39" s="759" t="n"/>
      <c r="N39" s="759" t="n"/>
      <c r="O39" s="759" t="n"/>
      <c r="P39" s="759" t="n"/>
      <c r="Q39" s="759" t="n"/>
      <c r="R39" s="759" t="n"/>
      <c r="S39" s="759" t="n"/>
      <c r="T39" s="759" t="n"/>
      <c r="U39" s="759" t="n"/>
      <c r="V39" s="759" t="n"/>
      <c r="W39" s="759" t="n"/>
      <c r="X39" s="759" t="n"/>
      <c r="Y39" s="759" t="n"/>
      <c r="Z39" s="759" t="n"/>
      <c r="AA39" s="759" t="n"/>
      <c r="AB39" s="759" t="n"/>
      <c r="AC39" s="759" t="n"/>
      <c r="AD39" s="759" t="n"/>
      <c r="AE39" s="759" t="n"/>
      <c r="AF39" s="759" t="n"/>
      <c r="AG39" s="759" t="n"/>
      <c r="AH39" s="759" t="n"/>
      <c r="AI39" s="759" t="n"/>
      <c r="AJ39" s="759" t="n"/>
      <c r="AK39" s="759" t="n"/>
      <c r="AL39" s="759" t="n"/>
      <c r="AM39" s="759" t="n"/>
      <c r="AN39" s="759" t="n"/>
      <c r="AO39" s="759" t="n"/>
      <c r="AP39" s="759" t="n"/>
      <c r="AQ39" s="759" t="n"/>
      <c r="AR39" s="759" t="n"/>
      <c r="AS39" s="759" t="n"/>
      <c r="AT39" s="759" t="n"/>
      <c r="AU39" s="759" t="n"/>
      <c r="AV39" s="759" t="n"/>
      <c r="AW39" s="759" t="n"/>
      <c r="AX39" s="759" t="n"/>
      <c r="AY39" s="759" t="n"/>
      <c r="AZ39" s="759" t="n"/>
      <c r="BA39" s="759" t="n"/>
      <c r="BB39" s="759" t="n"/>
      <c r="BC39" s="759" t="n"/>
      <c r="BD39" s="759" t="n"/>
      <c r="BE39" s="759" t="n"/>
      <c r="BF39" s="759" t="n"/>
      <c r="BG39" s="759" t="n"/>
      <c r="BH39" s="759" t="n"/>
      <c r="BI39" s="759" t="n"/>
      <c r="BJ39" s="759" t="n"/>
      <c r="BK39" s="759" t="n"/>
      <c r="BL39" s="759" t="n"/>
    </row>
    <row outlineLevel="0" r="41">
      <c r="B41" s="153" t="s">
        <v>984</v>
      </c>
      <c r="C41" s="75" t="s">
        <v>985</v>
      </c>
      <c r="D41" s="772" t="n"/>
      <c r="E41" s="772" t="n">
        <f aca="false" ca="false" dt2D="false" dtr="false" t="normal">$D$41*E$8</f>
        <v>0</v>
      </c>
      <c r="F41" s="772" t="n">
        <f aca="false" ca="false" dt2D="false" dtr="false" t="normal">$D$41*F$8</f>
        <v>0</v>
      </c>
      <c r="G41" s="772" t="n">
        <f aca="false" ca="false" dt2D="false" dtr="false" t="normal">$D$41*G$8</f>
        <v>0</v>
      </c>
      <c r="H41" s="772" t="n">
        <f aca="false" ca="false" dt2D="false" dtr="false" t="normal">$D$41*H$8</f>
        <v>0</v>
      </c>
      <c r="I41" s="772" t="n">
        <f aca="false" ca="false" dt2D="false" dtr="false" t="normal">$D$41*I$8</f>
        <v>0</v>
      </c>
      <c r="J41" s="772" t="n">
        <f aca="false" ca="false" dt2D="false" dtr="false" t="normal">$D$41*J$8</f>
        <v>0</v>
      </c>
      <c r="K41" s="772" t="n">
        <f aca="false" ca="false" dt2D="false" dtr="false" t="normal">$D$41*K$8</f>
        <v>0</v>
      </c>
      <c r="L41" s="772" t="n">
        <f aca="false" ca="false" dt2D="false" dtr="false" t="normal">$D$41*L$8</f>
        <v>0</v>
      </c>
      <c r="M41" s="772" t="n">
        <f aca="false" ca="false" dt2D="false" dtr="false" t="normal">$D$41*M$8</f>
        <v>0</v>
      </c>
      <c r="N41" s="772" t="n">
        <f aca="false" ca="false" dt2D="false" dtr="false" t="normal">$D$41*N$8</f>
        <v>0</v>
      </c>
      <c r="O41" s="772" t="n">
        <f aca="false" ca="false" dt2D="false" dtr="false" t="normal">$D$41*O$8</f>
        <v>0</v>
      </c>
      <c r="P41" s="772" t="n">
        <f aca="false" ca="false" dt2D="false" dtr="false" t="normal">$D$41*P$8</f>
        <v>0</v>
      </c>
      <c r="Q41" s="772" t="n">
        <f aca="false" ca="false" dt2D="false" dtr="false" t="normal">$D$41*Q$8</f>
        <v>0</v>
      </c>
      <c r="R41" s="772" t="n">
        <f aca="false" ca="false" dt2D="false" dtr="false" t="normal">$D$41*R$8</f>
        <v>0</v>
      </c>
      <c r="S41" s="772" t="n">
        <f aca="false" ca="false" dt2D="false" dtr="false" t="normal">$D$41*S$8</f>
        <v>0</v>
      </c>
      <c r="T41" s="772" t="n">
        <f aca="false" ca="false" dt2D="false" dtr="false" t="normal">$D$41*T$8</f>
        <v>0</v>
      </c>
      <c r="U41" s="772" t="n">
        <f aca="false" ca="false" dt2D="false" dtr="false" t="normal">$D$41*U$8</f>
        <v>0</v>
      </c>
      <c r="V41" s="772" t="n">
        <f aca="false" ca="false" dt2D="false" dtr="false" t="normal">$D$41*V$8</f>
        <v>0</v>
      </c>
      <c r="W41" s="772" t="n">
        <f aca="false" ca="false" dt2D="false" dtr="false" t="normal">$D$41*W$8</f>
        <v>0</v>
      </c>
      <c r="X41" s="772" t="n">
        <f aca="false" ca="false" dt2D="false" dtr="false" t="normal">$D$41*X$8</f>
        <v>0</v>
      </c>
      <c r="Y41" s="772" t="n">
        <f aca="false" ca="false" dt2D="false" dtr="false" t="normal">$D$41*Y$8</f>
        <v>0</v>
      </c>
      <c r="Z41" s="772" t="n">
        <f aca="false" ca="false" dt2D="false" dtr="false" t="normal">$D$41*Z$8</f>
        <v>0</v>
      </c>
      <c r="AA41" s="772" t="n">
        <f aca="false" ca="false" dt2D="false" dtr="false" t="normal">$D$41*AA$8</f>
        <v>0</v>
      </c>
      <c r="AB41" s="772" t="n">
        <f aca="false" ca="false" dt2D="false" dtr="false" t="normal">$D$41*AB$8</f>
        <v>0</v>
      </c>
      <c r="AC41" s="772" t="n">
        <f aca="false" ca="false" dt2D="false" dtr="false" t="normal">$D$41*AC$8</f>
        <v>0</v>
      </c>
      <c r="AD41" s="772" t="n">
        <f aca="false" ca="false" dt2D="false" dtr="false" t="normal">$D$41*AD$8</f>
        <v>0</v>
      </c>
      <c r="AE41" s="772" t="n">
        <f aca="false" ca="false" dt2D="false" dtr="false" t="normal">$D$41*AE$8</f>
        <v>0</v>
      </c>
      <c r="AF41" s="772" t="n">
        <f aca="false" ca="false" dt2D="false" dtr="false" t="normal">$D$41*AF$8</f>
        <v>0</v>
      </c>
      <c r="AG41" s="772" t="n">
        <f aca="false" ca="false" dt2D="false" dtr="false" t="normal">$D$41*AG$8</f>
        <v>0</v>
      </c>
      <c r="AH41" s="772" t="n">
        <f aca="false" ca="false" dt2D="false" dtr="false" t="normal">$D$41*AH$8</f>
        <v>0</v>
      </c>
      <c r="AI41" s="772" t="n">
        <f aca="false" ca="false" dt2D="false" dtr="false" t="normal">$D$41*AI$8</f>
        <v>0</v>
      </c>
      <c r="AJ41" s="772" t="n">
        <f aca="false" ca="false" dt2D="false" dtr="false" t="normal">$D$41*AJ$8</f>
        <v>0</v>
      </c>
      <c r="AK41" s="772" t="n">
        <f aca="false" ca="false" dt2D="false" dtr="false" t="normal">$D$41*AK$8</f>
        <v>0</v>
      </c>
      <c r="AL41" s="772" t="n">
        <f aca="false" ca="false" dt2D="false" dtr="false" t="normal">$D$41*AL$8</f>
        <v>0</v>
      </c>
      <c r="AM41" s="772" t="n">
        <f aca="false" ca="false" dt2D="false" dtr="false" t="normal">$D$41*AM$8</f>
        <v>0</v>
      </c>
      <c r="AN41" s="772" t="n">
        <f aca="false" ca="false" dt2D="false" dtr="false" t="normal">$D$41*AN$8</f>
        <v>0</v>
      </c>
      <c r="AO41" s="772" t="n">
        <f aca="false" ca="false" dt2D="false" dtr="false" t="normal">$D$41*AO$8</f>
        <v>0</v>
      </c>
      <c r="AP41" s="772" t="n">
        <f aca="false" ca="false" dt2D="false" dtr="false" t="normal">$D$41*AP$8</f>
        <v>0</v>
      </c>
      <c r="AQ41" s="772" t="n">
        <f aca="false" ca="false" dt2D="false" dtr="false" t="normal">$D$41*AQ$8</f>
        <v>0</v>
      </c>
      <c r="AR41" s="772" t="n">
        <f aca="false" ca="false" dt2D="false" dtr="false" t="normal">$D$41*AR$8</f>
        <v>0</v>
      </c>
      <c r="AS41" s="772" t="n">
        <f aca="false" ca="false" dt2D="false" dtr="false" t="normal">$D$41*AS$8</f>
        <v>0</v>
      </c>
      <c r="AT41" s="772" t="n">
        <f aca="false" ca="false" dt2D="false" dtr="false" t="normal">$D$41*AT$8</f>
        <v>0</v>
      </c>
      <c r="AU41" s="772" t="n">
        <f aca="false" ca="false" dt2D="false" dtr="false" t="normal">$D$41*AU$8</f>
        <v>0</v>
      </c>
      <c r="AV41" s="772" t="n">
        <f aca="false" ca="false" dt2D="false" dtr="false" t="normal">$D$41*AV$8</f>
        <v>0</v>
      </c>
      <c r="AW41" s="772" t="n">
        <f aca="false" ca="false" dt2D="false" dtr="false" t="normal">$D$41*AW$8</f>
        <v>0</v>
      </c>
      <c r="AX41" s="772" t="n">
        <f aca="false" ca="false" dt2D="false" dtr="false" t="normal">$D$41*AX$8</f>
        <v>0</v>
      </c>
      <c r="AY41" s="772" t="n">
        <f aca="false" ca="false" dt2D="false" dtr="false" t="normal">$D$41*AY$8</f>
        <v>0</v>
      </c>
      <c r="AZ41" s="772" t="n">
        <f aca="false" ca="false" dt2D="false" dtr="false" t="normal">$D$41*AZ$8</f>
        <v>0</v>
      </c>
      <c r="BA41" s="772" t="n">
        <f aca="false" ca="false" dt2D="false" dtr="false" t="normal">$D$41*BA$8</f>
        <v>0</v>
      </c>
      <c r="BB41" s="772" t="n">
        <f aca="false" ca="false" dt2D="false" dtr="false" t="normal">$D$41*BB$8</f>
        <v>0</v>
      </c>
      <c r="BC41" s="772" t="n">
        <f aca="false" ca="false" dt2D="false" dtr="false" t="normal">$D$41*BC$8</f>
        <v>0</v>
      </c>
      <c r="BD41" s="772" t="n">
        <f aca="false" ca="false" dt2D="false" dtr="false" t="normal">$D$41*BD$8</f>
        <v>0</v>
      </c>
      <c r="BE41" s="772" t="n">
        <f aca="false" ca="false" dt2D="false" dtr="false" t="normal">$D$41*BE$8</f>
        <v>0</v>
      </c>
      <c r="BF41" s="772" t="n">
        <f aca="false" ca="false" dt2D="false" dtr="false" t="normal">$D$41*BF$8</f>
        <v>0</v>
      </c>
      <c r="BG41" s="772" t="n">
        <f aca="false" ca="false" dt2D="false" dtr="false" t="normal">$D$41*BG$8</f>
        <v>0</v>
      </c>
      <c r="BH41" s="772" t="n">
        <f aca="false" ca="false" dt2D="false" dtr="false" t="normal">$D$41*BH$8</f>
        <v>0</v>
      </c>
      <c r="BI41" s="772" t="n">
        <f aca="false" ca="false" dt2D="false" dtr="false" t="normal">$D$41*BI$8</f>
        <v>0</v>
      </c>
      <c r="BJ41" s="772" t="n">
        <f aca="false" ca="false" dt2D="false" dtr="false" t="normal">$D$41*BJ$8</f>
        <v>0</v>
      </c>
      <c r="BK41" s="772" t="n">
        <f aca="false" ca="false" dt2D="false" dtr="false" t="normal">$D$41*BK$8</f>
        <v>0</v>
      </c>
      <c r="BL41" s="772" t="n">
        <f aca="false" ca="false" dt2D="false" dtr="false" t="normal">$D$41*BL$8</f>
        <v>0</v>
      </c>
    </row>
    <row outlineLevel="0" r="42">
      <c r="B42" s="153" t="s">
        <v>986</v>
      </c>
      <c r="C42" s="75" t="s">
        <v>987</v>
      </c>
      <c r="D42" s="772" t="n"/>
      <c r="E42" s="772" t="n">
        <f aca="false" ca="false" dt2D="false" dtr="false" t="normal">$D$42*E$12</f>
        <v>0</v>
      </c>
      <c r="F42" s="772" t="n">
        <f aca="false" ca="false" dt2D="false" dtr="false" t="normal">$D$42*F$12</f>
        <v>0</v>
      </c>
      <c r="G42" s="772" t="n">
        <f aca="false" ca="false" dt2D="false" dtr="false" t="normal">$D$42*G$12</f>
        <v>0</v>
      </c>
      <c r="H42" s="772" t="n">
        <f aca="false" ca="false" dt2D="false" dtr="false" t="normal">$D$42*H$12</f>
        <v>0</v>
      </c>
      <c r="I42" s="772" t="n">
        <f aca="false" ca="false" dt2D="false" dtr="false" t="normal">$D$42*I$12</f>
        <v>0</v>
      </c>
      <c r="J42" s="772" t="n">
        <f aca="false" ca="false" dt2D="false" dtr="false" t="normal">$D$42*J$12</f>
        <v>0</v>
      </c>
      <c r="K42" s="772" t="n">
        <f aca="false" ca="false" dt2D="false" dtr="false" t="normal">$D$42*K$12</f>
        <v>0</v>
      </c>
      <c r="L42" s="772" t="n">
        <f aca="false" ca="false" dt2D="false" dtr="false" t="normal">$D$42*L$12</f>
        <v>0</v>
      </c>
      <c r="M42" s="772" t="n">
        <f aca="false" ca="false" dt2D="false" dtr="false" t="normal">$D$42*M$12</f>
        <v>0</v>
      </c>
      <c r="N42" s="772" t="n">
        <f aca="false" ca="false" dt2D="false" dtr="false" t="normal">$D$42*N$12</f>
        <v>0</v>
      </c>
      <c r="O42" s="772" t="n">
        <f aca="false" ca="false" dt2D="false" dtr="false" t="normal">$D$42*O$12</f>
        <v>0</v>
      </c>
      <c r="P42" s="772" t="n">
        <f aca="false" ca="false" dt2D="false" dtr="false" t="normal">$D$42*P$12</f>
        <v>0</v>
      </c>
      <c r="Q42" s="772" t="n">
        <f aca="false" ca="false" dt2D="false" dtr="false" t="normal">$D$42*Q$12</f>
        <v>0</v>
      </c>
      <c r="R42" s="772" t="n">
        <f aca="false" ca="false" dt2D="false" dtr="false" t="normal">$D$42*R$12</f>
        <v>0</v>
      </c>
      <c r="S42" s="772" t="n">
        <f aca="false" ca="false" dt2D="false" dtr="false" t="normal">$D$42*S$12</f>
        <v>0</v>
      </c>
      <c r="T42" s="772" t="n">
        <f aca="false" ca="false" dt2D="false" dtr="false" t="normal">$D$42*T$12</f>
        <v>0</v>
      </c>
      <c r="U42" s="772" t="n">
        <f aca="false" ca="false" dt2D="false" dtr="false" t="normal">$D$42*U$12</f>
        <v>0</v>
      </c>
      <c r="V42" s="772" t="n">
        <f aca="false" ca="false" dt2D="false" dtr="false" t="normal">$D$42*V$12</f>
        <v>0</v>
      </c>
      <c r="W42" s="772" t="n">
        <f aca="false" ca="false" dt2D="false" dtr="false" t="normal">$D$42*W$12</f>
        <v>0</v>
      </c>
      <c r="X42" s="772" t="n">
        <f aca="false" ca="false" dt2D="false" dtr="false" t="normal">$D$42*X$12</f>
        <v>0</v>
      </c>
      <c r="Y42" s="772" t="n">
        <f aca="false" ca="false" dt2D="false" dtr="false" t="normal">$D$42*Y$12</f>
        <v>0</v>
      </c>
      <c r="Z42" s="772" t="n">
        <f aca="false" ca="false" dt2D="false" dtr="false" t="normal">$D$42*Z$12</f>
        <v>0</v>
      </c>
      <c r="AA42" s="772" t="n">
        <f aca="false" ca="false" dt2D="false" dtr="false" t="normal">$D$42*AA$12</f>
        <v>0</v>
      </c>
      <c r="AB42" s="772" t="n">
        <f aca="false" ca="false" dt2D="false" dtr="false" t="normal">$D$42*AB$12</f>
        <v>0</v>
      </c>
      <c r="AC42" s="772" t="n">
        <f aca="false" ca="false" dt2D="false" dtr="false" t="normal">$D$42*AC$12</f>
        <v>0</v>
      </c>
      <c r="AD42" s="772" t="n">
        <f aca="false" ca="false" dt2D="false" dtr="false" t="normal">$D$42*AD$12</f>
        <v>0</v>
      </c>
      <c r="AE42" s="772" t="n">
        <f aca="false" ca="false" dt2D="false" dtr="false" t="normal">$D$42*AE$12</f>
        <v>0</v>
      </c>
      <c r="AF42" s="772" t="n">
        <f aca="false" ca="false" dt2D="false" dtr="false" t="normal">$D$42*AF$12</f>
        <v>0</v>
      </c>
      <c r="AG42" s="772" t="n">
        <f aca="false" ca="false" dt2D="false" dtr="false" t="normal">$D$42*AG$12</f>
        <v>0</v>
      </c>
      <c r="AH42" s="772" t="n">
        <f aca="false" ca="false" dt2D="false" dtr="false" t="normal">$D$42*AH$12</f>
        <v>0</v>
      </c>
      <c r="AI42" s="772" t="n">
        <f aca="false" ca="false" dt2D="false" dtr="false" t="normal">$D$42*AI$12</f>
        <v>0</v>
      </c>
      <c r="AJ42" s="772" t="n">
        <f aca="false" ca="false" dt2D="false" dtr="false" t="normal">$D$42*AJ$12</f>
        <v>0</v>
      </c>
      <c r="AK42" s="772" t="n">
        <f aca="false" ca="false" dt2D="false" dtr="false" t="normal">$D$42*AK$12</f>
        <v>0</v>
      </c>
      <c r="AL42" s="772" t="n">
        <f aca="false" ca="false" dt2D="false" dtr="false" t="normal">$D$42*AL$12</f>
        <v>0</v>
      </c>
      <c r="AM42" s="772" t="n">
        <f aca="false" ca="false" dt2D="false" dtr="false" t="normal">$D$42*AM$12</f>
        <v>0</v>
      </c>
      <c r="AN42" s="772" t="n">
        <f aca="false" ca="false" dt2D="false" dtr="false" t="normal">$D$42*AN$12</f>
        <v>0</v>
      </c>
      <c r="AO42" s="772" t="n">
        <f aca="false" ca="false" dt2D="false" dtr="false" t="normal">$D$42*AO$12</f>
        <v>0</v>
      </c>
      <c r="AP42" s="772" t="n">
        <f aca="false" ca="false" dt2D="false" dtr="false" t="normal">$D$42*AP$12</f>
        <v>0</v>
      </c>
      <c r="AQ42" s="772" t="n">
        <f aca="false" ca="false" dt2D="false" dtr="false" t="normal">$D$42*AQ$12</f>
        <v>0</v>
      </c>
      <c r="AR42" s="772" t="n">
        <f aca="false" ca="false" dt2D="false" dtr="false" t="normal">$D$42*AR$12</f>
        <v>0</v>
      </c>
      <c r="AS42" s="772" t="n">
        <f aca="false" ca="false" dt2D="false" dtr="false" t="normal">$D$42*AS$12</f>
        <v>0</v>
      </c>
      <c r="AT42" s="772" t="n">
        <f aca="false" ca="false" dt2D="false" dtr="false" t="normal">$D$42*AT$12</f>
        <v>0</v>
      </c>
      <c r="AU42" s="772" t="n">
        <f aca="false" ca="false" dt2D="false" dtr="false" t="normal">$D$42*AU$12</f>
        <v>0</v>
      </c>
      <c r="AV42" s="772" t="n">
        <f aca="false" ca="false" dt2D="false" dtr="false" t="normal">$D$42*AV$12</f>
        <v>0</v>
      </c>
      <c r="AW42" s="772" t="n">
        <f aca="false" ca="false" dt2D="false" dtr="false" t="normal">$D$42*AW$12</f>
        <v>0</v>
      </c>
      <c r="AX42" s="772" t="n">
        <f aca="false" ca="false" dt2D="false" dtr="false" t="normal">$D$42*AX$12</f>
        <v>0</v>
      </c>
      <c r="AY42" s="772" t="n">
        <f aca="false" ca="false" dt2D="false" dtr="false" t="normal">$D$42*AY$12</f>
        <v>0</v>
      </c>
      <c r="AZ42" s="772" t="n">
        <f aca="false" ca="false" dt2D="false" dtr="false" t="normal">$D$42*AZ$12</f>
        <v>0</v>
      </c>
      <c r="BA42" s="772" t="n">
        <f aca="false" ca="false" dt2D="false" dtr="false" t="normal">$D$42*BA$12</f>
        <v>0</v>
      </c>
      <c r="BB42" s="772" t="n">
        <f aca="false" ca="false" dt2D="false" dtr="false" t="normal">$D$42*BB$12</f>
        <v>0</v>
      </c>
      <c r="BC42" s="772" t="n">
        <f aca="false" ca="false" dt2D="false" dtr="false" t="normal">$D$42*BC$12</f>
        <v>0</v>
      </c>
      <c r="BD42" s="772" t="n">
        <f aca="false" ca="false" dt2D="false" dtr="false" t="normal">$D$42*BD$12</f>
        <v>0</v>
      </c>
      <c r="BE42" s="772" t="n">
        <f aca="false" ca="false" dt2D="false" dtr="false" t="normal">$D$42*BE$12</f>
        <v>0</v>
      </c>
      <c r="BF42" s="772" t="n">
        <f aca="false" ca="false" dt2D="false" dtr="false" t="normal">$D$42*BF$12</f>
        <v>0</v>
      </c>
      <c r="BG42" s="772" t="n">
        <f aca="false" ca="false" dt2D="false" dtr="false" t="normal">$D$42*BG$12</f>
        <v>0</v>
      </c>
      <c r="BH42" s="772" t="n">
        <f aca="false" ca="false" dt2D="false" dtr="false" t="normal">$D$42*BH$12</f>
        <v>0</v>
      </c>
      <c r="BI42" s="772" t="n">
        <f aca="false" ca="false" dt2D="false" dtr="false" t="normal">$D$42*BI$12</f>
        <v>0</v>
      </c>
      <c r="BJ42" s="772" t="n">
        <f aca="false" ca="false" dt2D="false" dtr="false" t="normal">$D$42*BJ$12</f>
        <v>0</v>
      </c>
      <c r="BK42" s="772" t="n">
        <f aca="false" ca="false" dt2D="false" dtr="false" t="normal">$D$42*BK$12</f>
        <v>0</v>
      </c>
      <c r="BL42" s="772" t="n">
        <f aca="false" ca="false" dt2D="false" dtr="false" t="normal">$D$42*BL$12</f>
        <v>0</v>
      </c>
    </row>
    <row customFormat="true" ht="16.5" outlineLevel="0" r="43" s="100">
      <c r="B43" s="201" t="s">
        <v>988</v>
      </c>
      <c r="C43" s="205" t="s">
        <v>987</v>
      </c>
      <c r="D43" s="773" t="n"/>
      <c r="E43" s="773" t="n">
        <f aca="false" ca="false" dt2D="false" dtr="false" t="normal">$D$43*E$12</f>
        <v>0</v>
      </c>
      <c r="F43" s="773" t="n">
        <f aca="false" ca="false" dt2D="false" dtr="false" t="normal">$D$43*F$12</f>
        <v>0</v>
      </c>
      <c r="G43" s="773" t="n">
        <f aca="false" ca="false" dt2D="false" dtr="false" t="normal">$D$43*G$12</f>
        <v>0</v>
      </c>
      <c r="H43" s="773" t="n">
        <f aca="false" ca="false" dt2D="false" dtr="false" t="normal">$D$43*H$12</f>
        <v>0</v>
      </c>
      <c r="I43" s="773" t="n">
        <f aca="false" ca="false" dt2D="false" dtr="false" t="normal">$D$43*I$12</f>
        <v>0</v>
      </c>
      <c r="J43" s="773" t="n">
        <f aca="false" ca="false" dt2D="false" dtr="false" t="normal">$D$43*J$12</f>
        <v>0</v>
      </c>
      <c r="K43" s="773" t="n">
        <f aca="false" ca="false" dt2D="false" dtr="false" t="normal">$D$43*K$12</f>
        <v>0</v>
      </c>
      <c r="L43" s="773" t="n">
        <f aca="false" ca="false" dt2D="false" dtr="false" t="normal">$D$43*L$12</f>
        <v>0</v>
      </c>
      <c r="M43" s="773" t="n">
        <f aca="false" ca="false" dt2D="false" dtr="false" t="normal">$D$43*M$12</f>
        <v>0</v>
      </c>
      <c r="N43" s="773" t="n">
        <f aca="false" ca="false" dt2D="false" dtr="false" t="normal">$D$43*N$12</f>
        <v>0</v>
      </c>
      <c r="O43" s="773" t="n">
        <f aca="false" ca="false" dt2D="false" dtr="false" t="normal">$D$43*O$12</f>
        <v>0</v>
      </c>
      <c r="P43" s="773" t="n">
        <f aca="false" ca="false" dt2D="false" dtr="false" t="normal">$D$43*P$12</f>
        <v>0</v>
      </c>
      <c r="Q43" s="773" t="n">
        <f aca="false" ca="false" dt2D="false" dtr="false" t="normal">$D$43*Q$12</f>
        <v>0</v>
      </c>
      <c r="R43" s="773" t="n">
        <f aca="false" ca="false" dt2D="false" dtr="false" t="normal">$D$43*R$12</f>
        <v>0</v>
      </c>
      <c r="S43" s="773" t="n">
        <f aca="false" ca="false" dt2D="false" dtr="false" t="normal">$D$43*S$12</f>
        <v>0</v>
      </c>
      <c r="T43" s="773" t="n">
        <f aca="false" ca="false" dt2D="false" dtr="false" t="normal">$D$43*T$12</f>
        <v>0</v>
      </c>
      <c r="U43" s="773" t="n">
        <f aca="false" ca="false" dt2D="false" dtr="false" t="normal">$D$43*U$12</f>
        <v>0</v>
      </c>
      <c r="V43" s="773" t="n">
        <f aca="false" ca="false" dt2D="false" dtr="false" t="normal">$D$43*V$12</f>
        <v>0</v>
      </c>
      <c r="W43" s="773" t="n">
        <f aca="false" ca="false" dt2D="false" dtr="false" t="normal">$D$43*W$12</f>
        <v>0</v>
      </c>
      <c r="X43" s="773" t="n">
        <f aca="false" ca="false" dt2D="false" dtr="false" t="normal">$D$43*X$12</f>
        <v>0</v>
      </c>
      <c r="Y43" s="773" t="n">
        <f aca="false" ca="false" dt2D="false" dtr="false" t="normal">$D$43*Y$12</f>
        <v>0</v>
      </c>
      <c r="Z43" s="773" t="n">
        <f aca="false" ca="false" dt2D="false" dtr="false" t="normal">$D$43*Z$12</f>
        <v>0</v>
      </c>
      <c r="AA43" s="773" t="n">
        <f aca="false" ca="false" dt2D="false" dtr="false" t="normal">$D$43*AA$12</f>
        <v>0</v>
      </c>
      <c r="AB43" s="773" t="n">
        <f aca="false" ca="false" dt2D="false" dtr="false" t="normal">$D$43*AB$12</f>
        <v>0</v>
      </c>
      <c r="AC43" s="773" t="n">
        <f aca="false" ca="false" dt2D="false" dtr="false" t="normal">$D$43*AC$12</f>
        <v>0</v>
      </c>
      <c r="AD43" s="773" t="n">
        <f aca="false" ca="false" dt2D="false" dtr="false" t="normal">$D$43*AD$12</f>
        <v>0</v>
      </c>
      <c r="AE43" s="773" t="n">
        <f aca="false" ca="false" dt2D="false" dtr="false" t="normal">$D$43*AE$12</f>
        <v>0</v>
      </c>
      <c r="AF43" s="773" t="n">
        <f aca="false" ca="false" dt2D="false" dtr="false" t="normal">$D$43*AF$12</f>
        <v>0</v>
      </c>
      <c r="AG43" s="773" t="n">
        <f aca="false" ca="false" dt2D="false" dtr="false" t="normal">$D$43*AG$12</f>
        <v>0</v>
      </c>
      <c r="AH43" s="773" t="n">
        <f aca="false" ca="false" dt2D="false" dtr="false" t="normal">$D$43*AH$12</f>
        <v>0</v>
      </c>
      <c r="AI43" s="773" t="n">
        <f aca="false" ca="false" dt2D="false" dtr="false" t="normal">$D$43*AI$12</f>
        <v>0</v>
      </c>
      <c r="AJ43" s="773" t="n">
        <f aca="false" ca="false" dt2D="false" dtr="false" t="normal">$D$43*AJ$12</f>
        <v>0</v>
      </c>
      <c r="AK43" s="773" t="n">
        <f aca="false" ca="false" dt2D="false" dtr="false" t="normal">$D$43*AK$12</f>
        <v>0</v>
      </c>
      <c r="AL43" s="773" t="n">
        <f aca="false" ca="false" dt2D="false" dtr="false" t="normal">$D$43*AL$12</f>
        <v>0</v>
      </c>
      <c r="AM43" s="773" t="n">
        <f aca="false" ca="false" dt2D="false" dtr="false" t="normal">$D$43*AM$12</f>
        <v>0</v>
      </c>
      <c r="AN43" s="773" t="n">
        <f aca="false" ca="false" dt2D="false" dtr="false" t="normal">$D$43*AN$12</f>
        <v>0</v>
      </c>
      <c r="AO43" s="773" t="n">
        <f aca="false" ca="false" dt2D="false" dtr="false" t="normal">$D$43*AO$12</f>
        <v>0</v>
      </c>
      <c r="AP43" s="773" t="n">
        <f aca="false" ca="false" dt2D="false" dtr="false" t="normal">$D$43*AP$12</f>
        <v>0</v>
      </c>
      <c r="AQ43" s="773" t="n">
        <f aca="false" ca="false" dt2D="false" dtr="false" t="normal">$D$43*AQ$12</f>
        <v>0</v>
      </c>
      <c r="AR43" s="773" t="n">
        <f aca="false" ca="false" dt2D="false" dtr="false" t="normal">$D$43*AR$12</f>
        <v>0</v>
      </c>
      <c r="AS43" s="773" t="n">
        <f aca="false" ca="false" dt2D="false" dtr="false" t="normal">$D$43*AS$12</f>
        <v>0</v>
      </c>
      <c r="AT43" s="773" t="n">
        <f aca="false" ca="false" dt2D="false" dtr="false" t="normal">$D$43*AT$12</f>
        <v>0</v>
      </c>
      <c r="AU43" s="773" t="n">
        <f aca="false" ca="false" dt2D="false" dtr="false" t="normal">$D$43*AU$12</f>
        <v>0</v>
      </c>
      <c r="AV43" s="773" t="n">
        <f aca="false" ca="false" dt2D="false" dtr="false" t="normal">$D$43*AV$12</f>
        <v>0</v>
      </c>
      <c r="AW43" s="773" t="n">
        <f aca="false" ca="false" dt2D="false" dtr="false" t="normal">$D$43*AW$12</f>
        <v>0</v>
      </c>
      <c r="AX43" s="773" t="n">
        <f aca="false" ca="false" dt2D="false" dtr="false" t="normal">$D$43*AX$12</f>
        <v>0</v>
      </c>
      <c r="AY43" s="773" t="n">
        <f aca="false" ca="false" dt2D="false" dtr="false" t="normal">$D$43*AY$12</f>
        <v>0</v>
      </c>
      <c r="AZ43" s="773" t="n">
        <f aca="false" ca="false" dt2D="false" dtr="false" t="normal">$D$43*AZ$12</f>
        <v>0</v>
      </c>
      <c r="BA43" s="773" t="n">
        <f aca="false" ca="false" dt2D="false" dtr="false" t="normal">$D$43*BA$12</f>
        <v>0</v>
      </c>
      <c r="BB43" s="773" t="n">
        <f aca="false" ca="false" dt2D="false" dtr="false" t="normal">$D$43*BB$12</f>
        <v>0</v>
      </c>
      <c r="BC43" s="773" t="n">
        <f aca="false" ca="false" dt2D="false" dtr="false" t="normal">$D$43*BC$12</f>
        <v>0</v>
      </c>
      <c r="BD43" s="773" t="n">
        <f aca="false" ca="false" dt2D="false" dtr="false" t="normal">$D$43*BD$12</f>
        <v>0</v>
      </c>
      <c r="BE43" s="773" t="n">
        <f aca="false" ca="false" dt2D="false" dtr="false" t="normal">$D$43*BE$12</f>
        <v>0</v>
      </c>
      <c r="BF43" s="773" t="n">
        <f aca="false" ca="false" dt2D="false" dtr="false" t="normal">$D$43*BF$12</f>
        <v>0</v>
      </c>
      <c r="BG43" s="773" t="n">
        <f aca="false" ca="false" dt2D="false" dtr="false" t="normal">$D$43*BG$12</f>
        <v>0</v>
      </c>
      <c r="BH43" s="773" t="n">
        <f aca="false" ca="false" dt2D="false" dtr="false" t="normal">$D$43*BH$12</f>
        <v>0</v>
      </c>
      <c r="BI43" s="773" t="n">
        <f aca="false" ca="false" dt2D="false" dtr="false" t="normal">$D$43*BI$12</f>
        <v>0</v>
      </c>
      <c r="BJ43" s="773" t="n">
        <f aca="false" ca="false" dt2D="false" dtr="false" t="normal">$D$43*BJ$12</f>
        <v>0</v>
      </c>
      <c r="BK43" s="773" t="n">
        <f aca="false" ca="false" dt2D="false" dtr="false" t="normal">$D$43*BK$12</f>
        <v>0</v>
      </c>
      <c r="BL43" s="773" t="n">
        <f aca="false" ca="false" dt2D="false" dtr="false" t="normal">$D$43*BL$12</f>
        <v>0</v>
      </c>
    </row>
    <row customFormat="true" ht="16.5" outlineLevel="0" r="44" s="100">
      <c r="B44" s="201" t="s">
        <v>989</v>
      </c>
      <c r="C44" s="205" t="s">
        <v>987</v>
      </c>
      <c r="D44" s="773" t="n"/>
      <c r="E44" s="773" t="n">
        <f aca="false" ca="false" dt2D="false" dtr="false" t="normal">$D$44*E$12</f>
        <v>0</v>
      </c>
      <c r="F44" s="773" t="n">
        <f aca="false" ca="false" dt2D="false" dtr="false" t="normal">$D$44*F$12</f>
        <v>0</v>
      </c>
      <c r="G44" s="773" t="n">
        <f aca="false" ca="false" dt2D="false" dtr="false" t="normal">$D$44*G$12</f>
        <v>0</v>
      </c>
      <c r="H44" s="773" t="n">
        <f aca="false" ca="false" dt2D="false" dtr="false" t="normal">$D$44*H$12</f>
        <v>0</v>
      </c>
      <c r="I44" s="773" t="n">
        <f aca="false" ca="false" dt2D="false" dtr="false" t="normal">$D$44*I$12</f>
        <v>0</v>
      </c>
      <c r="J44" s="773" t="n">
        <f aca="false" ca="false" dt2D="false" dtr="false" t="normal">$D$44*J$12</f>
        <v>0</v>
      </c>
      <c r="K44" s="773" t="n">
        <f aca="false" ca="false" dt2D="false" dtr="false" t="normal">$D$44*K$12</f>
        <v>0</v>
      </c>
      <c r="L44" s="773" t="n">
        <f aca="false" ca="false" dt2D="false" dtr="false" t="normal">$D$44*L$12</f>
        <v>0</v>
      </c>
      <c r="M44" s="773" t="n">
        <f aca="false" ca="false" dt2D="false" dtr="false" t="normal">$D$44*M$12</f>
        <v>0</v>
      </c>
      <c r="N44" s="773" t="n">
        <f aca="false" ca="false" dt2D="false" dtr="false" t="normal">$D$44*N$12</f>
        <v>0</v>
      </c>
      <c r="O44" s="773" t="n">
        <f aca="false" ca="false" dt2D="false" dtr="false" t="normal">$D$44*O$12</f>
        <v>0</v>
      </c>
      <c r="P44" s="773" t="n">
        <f aca="false" ca="false" dt2D="false" dtr="false" t="normal">$D$44*P$12</f>
        <v>0</v>
      </c>
      <c r="Q44" s="773" t="n">
        <f aca="false" ca="false" dt2D="false" dtr="false" t="normal">$D$44*Q$12</f>
        <v>0</v>
      </c>
      <c r="R44" s="773" t="n">
        <f aca="false" ca="false" dt2D="false" dtr="false" t="normal">$D$44*R$12</f>
        <v>0</v>
      </c>
      <c r="S44" s="773" t="n">
        <f aca="false" ca="false" dt2D="false" dtr="false" t="normal">$D$44*S$12</f>
        <v>0</v>
      </c>
      <c r="T44" s="773" t="n">
        <f aca="false" ca="false" dt2D="false" dtr="false" t="normal">$D$44*T$12</f>
        <v>0</v>
      </c>
      <c r="U44" s="773" t="n">
        <f aca="false" ca="false" dt2D="false" dtr="false" t="normal">$D$44*U$12</f>
        <v>0</v>
      </c>
      <c r="V44" s="773" t="n">
        <f aca="false" ca="false" dt2D="false" dtr="false" t="normal">$D$44*V$12</f>
        <v>0</v>
      </c>
      <c r="W44" s="773" t="n">
        <f aca="false" ca="false" dt2D="false" dtr="false" t="normal">$D$44*W$12</f>
        <v>0</v>
      </c>
      <c r="X44" s="773" t="n">
        <f aca="false" ca="false" dt2D="false" dtr="false" t="normal">$D$44*X$12</f>
        <v>0</v>
      </c>
      <c r="Y44" s="773" t="n">
        <f aca="false" ca="false" dt2D="false" dtr="false" t="normal">$D$44*Y$12</f>
        <v>0</v>
      </c>
      <c r="Z44" s="773" t="n">
        <f aca="false" ca="false" dt2D="false" dtr="false" t="normal">$D$44*Z$12</f>
        <v>0</v>
      </c>
      <c r="AA44" s="773" t="n">
        <f aca="false" ca="false" dt2D="false" dtr="false" t="normal">$D$44*AA$12</f>
        <v>0</v>
      </c>
      <c r="AB44" s="773" t="n">
        <f aca="false" ca="false" dt2D="false" dtr="false" t="normal">$D$44*AB$12</f>
        <v>0</v>
      </c>
      <c r="AC44" s="773" t="n">
        <f aca="false" ca="false" dt2D="false" dtr="false" t="normal">$D$44*AC$12</f>
        <v>0</v>
      </c>
      <c r="AD44" s="773" t="n">
        <f aca="false" ca="false" dt2D="false" dtr="false" t="normal">$D$44*AD$12</f>
        <v>0</v>
      </c>
      <c r="AE44" s="773" t="n">
        <f aca="false" ca="false" dt2D="false" dtr="false" t="normal">$D$44*AE$12</f>
        <v>0</v>
      </c>
      <c r="AF44" s="773" t="n">
        <f aca="false" ca="false" dt2D="false" dtr="false" t="normal">$D$44*AF$12</f>
        <v>0</v>
      </c>
      <c r="AG44" s="773" t="n">
        <f aca="false" ca="false" dt2D="false" dtr="false" t="normal">$D$44*AG$12</f>
        <v>0</v>
      </c>
      <c r="AH44" s="773" t="n">
        <f aca="false" ca="false" dt2D="false" dtr="false" t="normal">$D$44*AH$12</f>
        <v>0</v>
      </c>
      <c r="AI44" s="773" t="n">
        <f aca="false" ca="false" dt2D="false" dtr="false" t="normal">$D$44*AI$12</f>
        <v>0</v>
      </c>
      <c r="AJ44" s="773" t="n">
        <f aca="false" ca="false" dt2D="false" dtr="false" t="normal">$D$44*AJ$12</f>
        <v>0</v>
      </c>
      <c r="AK44" s="773" t="n">
        <f aca="false" ca="false" dt2D="false" dtr="false" t="normal">$D$44*AK$12</f>
        <v>0</v>
      </c>
      <c r="AL44" s="773" t="n">
        <f aca="false" ca="false" dt2D="false" dtr="false" t="normal">$D$44*AL$12</f>
        <v>0</v>
      </c>
      <c r="AM44" s="773" t="n">
        <f aca="false" ca="false" dt2D="false" dtr="false" t="normal">$D$44*AM$12</f>
        <v>0</v>
      </c>
      <c r="AN44" s="773" t="n">
        <f aca="false" ca="false" dt2D="false" dtr="false" t="normal">$D$44*AN$12</f>
        <v>0</v>
      </c>
      <c r="AO44" s="773" t="n">
        <f aca="false" ca="false" dt2D="false" dtr="false" t="normal">$D$44*AO$12</f>
        <v>0</v>
      </c>
      <c r="AP44" s="773" t="n">
        <f aca="false" ca="false" dt2D="false" dtr="false" t="normal">$D$44*AP$12</f>
        <v>0</v>
      </c>
      <c r="AQ44" s="773" t="n">
        <f aca="false" ca="false" dt2D="false" dtr="false" t="normal">$D$44*AQ$12</f>
        <v>0</v>
      </c>
      <c r="AR44" s="773" t="n">
        <f aca="false" ca="false" dt2D="false" dtr="false" t="normal">$D$44*AR$12</f>
        <v>0</v>
      </c>
      <c r="AS44" s="773" t="n">
        <f aca="false" ca="false" dt2D="false" dtr="false" t="normal">$D$44*AS$12</f>
        <v>0</v>
      </c>
      <c r="AT44" s="773" t="n">
        <f aca="false" ca="false" dt2D="false" dtr="false" t="normal">$D$44*AT$12</f>
        <v>0</v>
      </c>
      <c r="AU44" s="773" t="n">
        <f aca="false" ca="false" dt2D="false" dtr="false" t="normal">$D$44*AU$12</f>
        <v>0</v>
      </c>
      <c r="AV44" s="773" t="n">
        <f aca="false" ca="false" dt2D="false" dtr="false" t="normal">$D$44*AV$12</f>
        <v>0</v>
      </c>
      <c r="AW44" s="773" t="n">
        <f aca="false" ca="false" dt2D="false" dtr="false" t="normal">$D$44*AW$12</f>
        <v>0</v>
      </c>
      <c r="AX44" s="773" t="n">
        <f aca="false" ca="false" dt2D="false" dtr="false" t="normal">$D$44*AX$12</f>
        <v>0</v>
      </c>
      <c r="AY44" s="773" t="n">
        <f aca="false" ca="false" dt2D="false" dtr="false" t="normal">$D$44*AY$12</f>
        <v>0</v>
      </c>
      <c r="AZ44" s="773" t="n">
        <f aca="false" ca="false" dt2D="false" dtr="false" t="normal">$D$44*AZ$12</f>
        <v>0</v>
      </c>
      <c r="BA44" s="773" t="n">
        <f aca="false" ca="false" dt2D="false" dtr="false" t="normal">$D$44*BA$12</f>
        <v>0</v>
      </c>
      <c r="BB44" s="773" t="n">
        <f aca="false" ca="false" dt2D="false" dtr="false" t="normal">$D$44*BB$12</f>
        <v>0</v>
      </c>
      <c r="BC44" s="773" t="n">
        <f aca="false" ca="false" dt2D="false" dtr="false" t="normal">$D$44*BC$12</f>
        <v>0</v>
      </c>
      <c r="BD44" s="773" t="n">
        <f aca="false" ca="false" dt2D="false" dtr="false" t="normal">$D$44*BD$12</f>
        <v>0</v>
      </c>
      <c r="BE44" s="773" t="n">
        <f aca="false" ca="false" dt2D="false" dtr="false" t="normal">$D$44*BE$12</f>
        <v>0</v>
      </c>
      <c r="BF44" s="773" t="n">
        <f aca="false" ca="false" dt2D="false" dtr="false" t="normal">$D$44*BF$12</f>
        <v>0</v>
      </c>
      <c r="BG44" s="773" t="n">
        <f aca="false" ca="false" dt2D="false" dtr="false" t="normal">$D$44*BG$12</f>
        <v>0</v>
      </c>
      <c r="BH44" s="773" t="n">
        <f aca="false" ca="false" dt2D="false" dtr="false" t="normal">$D$44*BH$12</f>
        <v>0</v>
      </c>
      <c r="BI44" s="773" t="n">
        <f aca="false" ca="false" dt2D="false" dtr="false" t="normal">$D$44*BI$12</f>
        <v>0</v>
      </c>
      <c r="BJ44" s="773" t="n">
        <f aca="false" ca="false" dt2D="false" dtr="false" t="normal">$D$44*BJ$12</f>
        <v>0</v>
      </c>
      <c r="BK44" s="773" t="n">
        <f aca="false" ca="false" dt2D="false" dtr="false" t="normal">$D$44*BK$12</f>
        <v>0</v>
      </c>
      <c r="BL44" s="773" t="n">
        <f aca="false" ca="false" dt2D="false" dtr="false" t="normal">$D$44*BL$12</f>
        <v>0</v>
      </c>
    </row>
    <row outlineLevel="0" r="45">
      <c r="B45" s="201" t="s">
        <v>990</v>
      </c>
      <c r="C45" s="205" t="s">
        <v>987</v>
      </c>
      <c r="D45" s="773" t="n">
        <f aca="false" ca="false" dt2D="false" dtr="false" t="normal">12.792</f>
        <v>12.792</v>
      </c>
      <c r="E45" s="773" t="n">
        <f aca="false" ca="false" dt2D="false" dtr="false" t="normal">$D$45*E$8</f>
        <v>13.17576</v>
      </c>
      <c r="F45" s="773" t="n">
        <f aca="false" ca="false" dt2D="false" dtr="false" t="normal">$D$45*F$8</f>
        <v>13.5710328</v>
      </c>
      <c r="G45" s="773" t="n">
        <f aca="false" ca="false" dt2D="false" dtr="false" t="normal">$D$45*G$8</f>
        <v>13.978163784</v>
      </c>
      <c r="H45" s="773" t="n">
        <f aca="false" ca="false" dt2D="false" dtr="false" t="normal">$D$45*H$8</f>
        <v>14.39750869752</v>
      </c>
      <c r="I45" s="773" t="n">
        <f aca="false" ca="false" dt2D="false" dtr="false" t="normal">$D$45*I$8</f>
        <v>14.8294339584456</v>
      </c>
      <c r="J45" s="773" t="n">
        <f aca="false" ca="false" dt2D="false" dtr="false" t="normal">$D$45*J$8</f>
        <v>15.274316977199</v>
      </c>
      <c r="K45" s="773" t="n">
        <f aca="false" ca="false" dt2D="false" dtr="false" t="normal">$D$45*K$8</f>
        <v>15.7325464865149</v>
      </c>
      <c r="L45" s="773" t="n">
        <f aca="false" ca="false" dt2D="false" dtr="false" t="normal">$D$45*L$8</f>
        <v>16.2045228811104</v>
      </c>
      <c r="M45" s="773" t="n">
        <f aca="false" ca="false" dt2D="false" dtr="false" t="normal">$D$45*M$8</f>
        <v>16.6906585675437</v>
      </c>
      <c r="N45" s="773" t="n">
        <f aca="false" ca="false" dt2D="false" dtr="false" t="normal">$D$45*N$8</f>
        <v>17.19137832457</v>
      </c>
      <c r="O45" s="773" t="n">
        <f aca="false" ca="false" dt2D="false" dtr="false" t="normal">$D$45*O$8</f>
        <v>17.7071196743071</v>
      </c>
      <c r="P45" s="773" t="n">
        <f aca="false" ca="false" dt2D="false" dtr="false" t="normal">$D$45*P$8</f>
        <v>18.2383332645363</v>
      </c>
      <c r="Q45" s="773" t="n">
        <f aca="false" ca="false" dt2D="false" dtr="false" t="normal">$D$45*Q$8</f>
        <v>18.7854832624724</v>
      </c>
      <c r="R45" s="773" t="n">
        <f aca="false" ca="false" dt2D="false" dtr="false" t="normal">$D$45*R$8</f>
        <v>19.3490477603466</v>
      </c>
      <c r="S45" s="773" t="n">
        <f aca="false" ca="false" dt2D="false" dtr="false" t="normal">$D$45*S$8</f>
        <v>19.929519193157</v>
      </c>
      <c r="T45" s="773" t="n">
        <f aca="false" ca="false" dt2D="false" dtr="false" t="normal">$D$45*T$8</f>
        <v>20.5274047689517</v>
      </c>
      <c r="U45" s="773" t="n">
        <f aca="false" ca="false" dt2D="false" dtr="false" t="normal">$D$45*U$8</f>
        <v>21.1432269120202</v>
      </c>
      <c r="V45" s="773" t="n">
        <f aca="false" ca="false" dt2D="false" dtr="false" t="normal">$D$45*V$8</f>
        <v>21.7775237193808</v>
      </c>
      <c r="W45" s="773" t="n">
        <f aca="false" ca="false" dt2D="false" dtr="false" t="normal">$D$45*W$8</f>
        <v>22.4308494309623</v>
      </c>
      <c r="X45" s="773" t="n">
        <f aca="false" ca="false" dt2D="false" dtr="false" t="normal">$D$45*X$8</f>
        <v>23.1037749138911</v>
      </c>
      <c r="Y45" s="773" t="n">
        <f aca="false" ca="false" dt2D="false" dtr="false" t="normal">$D$45*Y$8</f>
        <v>23.7968881613079</v>
      </c>
      <c r="Z45" s="773" t="n">
        <f aca="false" ca="false" dt2D="false" dtr="false" t="normal">$D$45*Z$8</f>
        <v>24.5107948061471</v>
      </c>
      <c r="AA45" s="773" t="n">
        <f aca="false" ca="false" dt2D="false" dtr="false" t="normal">$D$45*AA$8</f>
        <v>25.2461186503315</v>
      </c>
      <c r="AB45" s="773" t="n">
        <f aca="false" ca="false" dt2D="false" dtr="false" t="normal">$D$45*AB$8</f>
        <v>26.0035022098415</v>
      </c>
      <c r="AC45" s="773" t="n">
        <f aca="false" ca="false" dt2D="false" dtr="false" t="normal">$D$45*AC$8</f>
        <v>26.7836072761367</v>
      </c>
      <c r="AD45" s="773" t="n">
        <f aca="false" ca="false" dt2D="false" dtr="false" t="normal">$D$45*AD$8</f>
        <v>27.5871154944208</v>
      </c>
      <c r="AE45" s="773" t="n">
        <f aca="false" ca="false" dt2D="false" dtr="false" t="normal">$D$45*AE$8</f>
        <v>28.4147289592534</v>
      </c>
      <c r="AF45" s="773" t="n">
        <f aca="false" ca="false" dt2D="false" dtr="false" t="normal">$D$45*AF$8</f>
        <v>29.267170828031</v>
      </c>
      <c r="AG45" s="773" t="n">
        <f aca="false" ca="false" dt2D="false" dtr="false" t="normal">$D$45*AG$8</f>
        <v>30.145185952872</v>
      </c>
      <c r="AH45" s="773" t="n">
        <f aca="false" ca="false" dt2D="false" dtr="false" t="normal">$D$45*AH$8</f>
        <v>31.0495415314581</v>
      </c>
      <c r="AI45" s="773" t="n">
        <f aca="false" ca="false" dt2D="false" dtr="false" t="normal">$D$45*AI$8</f>
        <v>31.9810277774019</v>
      </c>
      <c r="AJ45" s="773" t="n">
        <f aca="false" ca="false" dt2D="false" dtr="false" t="normal">$D$45*AJ$8</f>
        <v>32.9404586107239</v>
      </c>
      <c r="AK45" s="773" t="n">
        <f aca="false" ca="false" dt2D="false" dtr="false" t="normal">$D$45*AK$8</f>
        <v>33.9286723690456</v>
      </c>
      <c r="AL45" s="773" t="n">
        <f aca="false" ca="false" dt2D="false" dtr="false" t="normal">$D$45*AL$8</f>
        <v>34.946532540117</v>
      </c>
      <c r="AM45" s="773" t="n">
        <f aca="false" ca="false" dt2D="false" dtr="false" t="normal">$D$45*AM$8</f>
        <v>35.9949285163205</v>
      </c>
      <c r="AN45" s="773" t="n">
        <f aca="false" ca="false" dt2D="false" dtr="false" t="normal">$D$45*AN$8</f>
        <v>37.0747763718101</v>
      </c>
      <c r="AO45" s="773" t="n">
        <f aca="false" ca="false" dt2D="false" dtr="false" t="normal">$D$45*AO$8</f>
        <v>38.1870196629644</v>
      </c>
      <c r="AP45" s="773" t="n">
        <f aca="false" ca="false" dt2D="false" dtr="false" t="normal">$D$45*AP$8</f>
        <v>39.3326302528534</v>
      </c>
      <c r="AQ45" s="773" t="n">
        <f aca="false" ca="false" dt2D="false" dtr="false" t="normal">$D$45*AQ$8</f>
        <v>40.512609160439</v>
      </c>
      <c r="AR45" s="773" t="n">
        <f aca="false" ca="false" dt2D="false" dtr="false" t="normal">$D$45*AR$8</f>
        <v>41.7279874352521</v>
      </c>
      <c r="AS45" s="773" t="n">
        <f aca="false" ca="false" dt2D="false" dtr="false" t="normal">$D$45*AS$8</f>
        <v>42.9798270583097</v>
      </c>
      <c r="AT45" s="773" t="n">
        <f aca="false" ca="false" dt2D="false" dtr="false" t="normal">$D$45*AT$8</f>
        <v>44.269221870059</v>
      </c>
      <c r="AU45" s="773" t="n">
        <f aca="false" ca="false" dt2D="false" dtr="false" t="normal">$D$45*AU$8</f>
        <v>45.5972985261608</v>
      </c>
      <c r="AV45" s="773" t="n">
        <f aca="false" ca="false" dt2D="false" dtr="false" t="normal">$D$45*AV$8</f>
        <v>46.9652174819456</v>
      </c>
      <c r="AW45" s="773" t="n">
        <f aca="false" ca="false" dt2D="false" dtr="false" t="normal">$D$45*AW$8</f>
        <v>48.374174006404</v>
      </c>
      <c r="AX45" s="773" t="n">
        <f aca="false" ca="false" dt2D="false" dtr="false" t="normal">$D$45*AX$8</f>
        <v>49.8253992265961</v>
      </c>
      <c r="AY45" s="773" t="n">
        <f aca="false" ca="false" dt2D="false" dtr="false" t="normal">$D$45*AY$8</f>
        <v>51.320161203394</v>
      </c>
      <c r="AZ45" s="773" t="n">
        <f aca="false" ca="false" dt2D="false" dtr="false" t="normal">$D$45*AZ$8</f>
        <v>52.8597660394958</v>
      </c>
      <c r="BA45" s="773" t="n">
        <f aca="false" ca="false" dt2D="false" dtr="false" t="normal">$D$45*BA$8</f>
        <v>54.4455590206807</v>
      </c>
      <c r="BB45" s="773" t="n">
        <f aca="false" ca="false" dt2D="false" dtr="false" t="normal">$D$45*BB$8</f>
        <v>56.0789257913011</v>
      </c>
      <c r="BC45" s="773" t="n">
        <f aca="false" ca="false" dt2D="false" dtr="false" t="normal">$D$45*BC$8</f>
        <v>57.7612935650401</v>
      </c>
      <c r="BD45" s="773" t="n">
        <f aca="false" ca="false" dt2D="false" dtr="false" t="normal">$D$45*BD$8</f>
        <v>59.4941323719913</v>
      </c>
      <c r="BE45" s="773" t="n">
        <f aca="false" ca="false" dt2D="false" dtr="false" t="normal">$D$45*BE$8</f>
        <v>61.2789563431511</v>
      </c>
      <c r="BF45" s="773" t="n">
        <f aca="false" ca="false" dt2D="false" dtr="false" t="normal">$D$45*BF$8</f>
        <v>63.1173250334456</v>
      </c>
      <c r="BG45" s="773" t="n">
        <f aca="false" ca="false" dt2D="false" dtr="false" t="normal">$D$45*BG$8</f>
        <v>65.0108447844489</v>
      </c>
      <c r="BH45" s="773" t="n">
        <f aca="false" ca="false" dt2D="false" dtr="false" t="normal">$D$45*BH$8</f>
        <v>66.9611701279824</v>
      </c>
      <c r="BI45" s="773" t="n">
        <f aca="false" ca="false" dt2D="false" dtr="false" t="normal">$D$45*BI$8</f>
        <v>68.9700052318219</v>
      </c>
      <c r="BJ45" s="773" t="n">
        <f aca="false" ca="false" dt2D="false" dtr="false" t="normal">$D$45*BJ$8</f>
        <v>71.0391053887765</v>
      </c>
      <c r="BK45" s="773" t="n">
        <f aca="false" ca="false" dt2D="false" dtr="false" t="normal">$D$45*BK$8</f>
        <v>73.1702785504398</v>
      </c>
      <c r="BL45" s="773" t="n">
        <f aca="false" ca="false" dt2D="false" dtr="false" t="normal">$D$45*BL$8</f>
        <v>75.365386906953</v>
      </c>
    </row>
    <row customFormat="true" ht="18" outlineLevel="0" r="51" s="100">
      <c r="B51" s="502" t="s">
        <v>991</v>
      </c>
      <c r="C51" s="502" t="n"/>
      <c r="D51" s="502" t="n"/>
      <c r="E51" s="502" t="n"/>
      <c r="F51" s="502" t="n"/>
      <c r="G51" s="502" t="n"/>
      <c r="H51" s="502" t="n"/>
      <c r="I51" s="502" t="n"/>
      <c r="J51" s="502" t="n"/>
      <c r="K51" s="502" t="n"/>
      <c r="L51" s="502" t="n"/>
      <c r="M51" s="502" t="n"/>
      <c r="N51" s="502" t="n"/>
      <c r="O51" s="502" t="n"/>
      <c r="P51" s="502" t="n"/>
      <c r="Q51" s="502" t="n"/>
      <c r="R51" s="502" t="n"/>
      <c r="S51" s="502" t="n"/>
      <c r="T51" s="502" t="n"/>
      <c r="U51" s="502" t="n"/>
      <c r="V51" s="502" t="n"/>
      <c r="W51" s="502" t="n"/>
      <c r="X51" s="502" t="n"/>
      <c r="Y51" s="502" t="n"/>
      <c r="Z51" s="502" t="n"/>
      <c r="AA51" s="502" t="n"/>
      <c r="AB51" s="502" t="n"/>
      <c r="AC51" s="502" t="n"/>
      <c r="AD51" s="502" t="n"/>
      <c r="AE51" s="502" t="n"/>
      <c r="AF51" s="502" t="n"/>
      <c r="AG51" s="502" t="n"/>
      <c r="AH51" s="502" t="n"/>
      <c r="AI51" s="502" t="n"/>
      <c r="AJ51" s="502" t="n"/>
      <c r="AK51" s="502" t="n"/>
      <c r="AL51" s="502" t="n"/>
      <c r="AM51" s="502" t="n"/>
      <c r="AN51" s="502" t="n"/>
      <c r="AO51" s="502" t="n"/>
      <c r="AP51" s="502" t="n"/>
      <c r="AQ51" s="502" t="n"/>
      <c r="AR51" s="502" t="n"/>
      <c r="AS51" s="502" t="n"/>
      <c r="AT51" s="502" t="n"/>
      <c r="AU51" s="502" t="n"/>
      <c r="AV51" s="502" t="n"/>
      <c r="AW51" s="502" t="n"/>
      <c r="AX51" s="502" t="n"/>
      <c r="AY51" s="502" t="n"/>
      <c r="AZ51" s="502" t="n"/>
      <c r="BA51" s="502" t="n"/>
      <c r="BB51" s="502" t="n"/>
      <c r="BC51" s="502" t="n"/>
      <c r="BD51" s="502" t="n"/>
      <c r="BE51" s="502" t="n"/>
      <c r="BF51" s="502" t="n"/>
      <c r="BG51" s="502" t="n"/>
      <c r="BH51" s="502" t="n"/>
      <c r="BI51" s="502" t="n"/>
      <c r="BJ51" s="502" t="n"/>
      <c r="BK51" s="502" t="n"/>
      <c r="BL51" s="502" t="n"/>
    </row>
    <row outlineLevel="0" r="52">
      <c r="E52" s="774" t="s">
        <v>992</v>
      </c>
      <c r="F52" s="775" t="s"/>
      <c r="G52" s="775" t="s"/>
      <c r="H52" s="775" t="s"/>
      <c r="I52" s="775" t="s"/>
      <c r="J52" s="775" t="s"/>
      <c r="K52" s="775" t="s"/>
      <c r="L52" s="775" t="s"/>
      <c r="M52" s="775" t="s"/>
      <c r="N52" s="775" t="s"/>
      <c r="O52" s="775" t="s"/>
      <c r="P52" s="775" t="s"/>
      <c r="Q52" s="775" t="s"/>
      <c r="R52" s="775" t="s"/>
      <c r="S52" s="775" t="s"/>
      <c r="T52" s="775" t="s"/>
      <c r="U52" s="775" t="s"/>
      <c r="V52" s="775" t="s"/>
      <c r="W52" s="775" t="s"/>
      <c r="X52" s="775" t="s"/>
      <c r="Y52" s="775" t="s"/>
      <c r="Z52" s="775" t="s"/>
      <c r="AA52" s="775" t="s"/>
      <c r="AB52" s="775" t="s"/>
      <c r="AC52" s="775" t="s"/>
      <c r="AD52" s="775" t="s"/>
      <c r="AE52" s="775" t="s"/>
      <c r="AF52" s="775" t="s"/>
      <c r="AG52" s="775" t="s"/>
      <c r="AH52" s="775" t="s"/>
      <c r="AI52" s="775" t="s"/>
      <c r="AJ52" s="775" t="s"/>
      <c r="AK52" s="775" t="s"/>
      <c r="AL52" s="775" t="s"/>
      <c r="AM52" s="775" t="s"/>
      <c r="AN52" s="775" t="s"/>
      <c r="AO52" s="775" t="s"/>
      <c r="AP52" s="775" t="s"/>
      <c r="AQ52" s="775" t="s"/>
      <c r="AR52" s="775" t="s"/>
      <c r="AS52" s="775" t="s"/>
      <c r="AT52" s="775" t="s"/>
      <c r="AU52" s="775" t="s"/>
      <c r="AV52" s="775" t="s"/>
      <c r="AW52" s="775" t="s"/>
      <c r="AX52" s="775" t="s"/>
      <c r="AY52" s="775" t="s"/>
      <c r="AZ52" s="775" t="s"/>
      <c r="BA52" s="775" t="s"/>
      <c r="BB52" s="775" t="s"/>
      <c r="BC52" s="775" t="s"/>
      <c r="BD52" s="775" t="s"/>
      <c r="BE52" s="775" t="s"/>
      <c r="BF52" s="775" t="s"/>
      <c r="BG52" s="775" t="s"/>
      <c r="BH52" s="775" t="s"/>
      <c r="BI52" s="775" t="s"/>
      <c r="BJ52" s="775" t="s"/>
      <c r="BK52" s="775" t="s"/>
      <c r="BL52" s="776" t="s"/>
    </row>
    <row outlineLevel="0" r="53">
      <c r="E53" s="774" t="str">
        <f aca="false" ca="false" dt2D="false" dtr="false" t="normal">'Периоды'!L37</f>
        <v>декабрь 1899</v>
      </c>
      <c r="F53" s="774" t="str">
        <f aca="false" ca="false" dt2D="false" dtr="false" t="normal">'Периоды'!M37</f>
        <v>январь 1900</v>
      </c>
      <c r="G53" s="774" t="str">
        <f aca="false" ca="false" dt2D="false" dtr="false" t="normal">'Периоды'!N37</f>
        <v>февраль 1900</v>
      </c>
      <c r="H53" s="774" t="str">
        <f aca="false" ca="false" dt2D="false" dtr="false" t="normal">'Периоды'!O37</f>
        <v>март 1900</v>
      </c>
      <c r="I53" s="774" t="str">
        <f aca="false" ca="false" dt2D="false" dtr="false" t="normal">'Периоды'!P37</f>
        <v>апрель 1900</v>
      </c>
      <c r="J53" s="774" t="str">
        <f aca="false" ca="false" dt2D="false" dtr="false" t="normal">'Периоды'!Q37</f>
        <v>май 1900</v>
      </c>
      <c r="K53" s="774" t="str">
        <f aca="false" ca="false" dt2D="false" dtr="false" t="normal">'Периоды'!R37</f>
        <v>июнь 1900</v>
      </c>
      <c r="L53" s="774" t="str">
        <f aca="false" ca="false" dt2D="false" dtr="false" t="normal">'Периоды'!S37</f>
        <v>июль 1900</v>
      </c>
      <c r="M53" s="774" t="str">
        <f aca="false" ca="false" dt2D="false" dtr="false" t="normal">'Периоды'!T37</f>
        <v>август 1900</v>
      </c>
      <c r="N53" s="774" t="str">
        <f aca="false" ca="false" dt2D="false" dtr="false" t="normal">'Периоды'!U37</f>
        <v>сентябрь 1900</v>
      </c>
      <c r="O53" s="774" t="str">
        <f aca="false" ca="false" dt2D="false" dtr="false" t="normal">'Периоды'!V37</f>
        <v>октябрь 1900</v>
      </c>
      <c r="P53" s="774" t="str">
        <f aca="false" ca="false" dt2D="false" dtr="false" t="normal">'Периоды'!W37</f>
        <v>ноябрь 1900</v>
      </c>
      <c r="Q53" s="774" t="str">
        <f aca="false" ca="false" dt2D="false" dtr="false" t="normal">'Периоды'!X37</f>
        <v>1 квартал 1901</v>
      </c>
      <c r="R53" s="774" t="str">
        <f aca="false" ca="false" dt2D="false" dtr="false" t="normal">'Периоды'!Y37</f>
        <v>2 квартал 1901</v>
      </c>
      <c r="S53" s="774" t="str">
        <f aca="false" ca="false" dt2D="false" dtr="false" t="normal">'Периоды'!Z37</f>
        <v>3 квартал 1901</v>
      </c>
      <c r="T53" s="774" t="str">
        <f aca="false" ca="false" dt2D="false" dtr="false" t="normal">'Периоды'!AA37</f>
        <v>4 квартал 1901</v>
      </c>
      <c r="U53" s="774" t="n">
        <f aca="false" ca="false" dt2D="false" dtr="false" t="normal">'Периоды'!AB37</f>
        <v>1902</v>
      </c>
      <c r="V53" s="774" t="n">
        <f aca="false" ca="false" dt2D="false" dtr="false" t="normal">'Периоды'!AC37</f>
        <v>1903</v>
      </c>
      <c r="W53" s="774" t="n">
        <f aca="false" ca="false" dt2D="false" dtr="false" t="normal">'Периоды'!AD37</f>
        <v>1904</v>
      </c>
      <c r="X53" s="774" t="n">
        <f aca="false" ca="false" dt2D="false" dtr="false" t="normal">'Периоды'!AE37</f>
        <v>1905</v>
      </c>
      <c r="Y53" s="774" t="n">
        <f aca="false" ca="false" dt2D="false" dtr="false" t="normal">'Периоды'!AF37</f>
        <v>1906</v>
      </c>
      <c r="Z53" s="774" t="n">
        <f aca="false" ca="false" dt2D="false" dtr="false" t="normal">'Периоды'!AG37</f>
        <v>1907</v>
      </c>
      <c r="AA53" s="774" t="n">
        <f aca="false" ca="false" dt2D="false" dtr="false" t="normal">'Периоды'!AH37</f>
        <v>1908</v>
      </c>
      <c r="AB53" s="774" t="n">
        <f aca="false" ca="false" dt2D="false" dtr="false" t="normal">'Периоды'!AI37</f>
        <v>1909</v>
      </c>
      <c r="AC53" s="774" t="n">
        <f aca="false" ca="false" dt2D="false" dtr="false" t="normal">'Периоды'!AJ37</f>
        <v>1910</v>
      </c>
      <c r="AD53" s="774" t="n">
        <f aca="false" ca="false" dt2D="false" dtr="false" t="normal">'Периоды'!AK37</f>
        <v>1911</v>
      </c>
      <c r="AE53" s="774" t="n">
        <f aca="false" ca="false" dt2D="false" dtr="false" t="normal">'Периоды'!AL37</f>
        <v>1912</v>
      </c>
      <c r="AF53" s="774" t="n">
        <f aca="false" ca="false" dt2D="false" dtr="false" t="normal">'Периоды'!AM37</f>
        <v>1913</v>
      </c>
      <c r="AG53" s="774" t="n">
        <f aca="false" ca="false" dt2D="false" dtr="false" t="normal">'Периоды'!AN37</f>
        <v>1914</v>
      </c>
      <c r="AH53" s="774" t="n">
        <f aca="false" ca="false" dt2D="false" dtr="false" t="normal">'Периоды'!AO37</f>
        <v>1915</v>
      </c>
      <c r="AI53" s="774" t="n">
        <f aca="false" ca="false" dt2D="false" dtr="false" t="normal">'Периоды'!AP37</f>
        <v>1916</v>
      </c>
      <c r="AJ53" s="774" t="n">
        <f aca="false" ca="false" dt2D="false" dtr="false" t="normal">'Периоды'!AQ37</f>
        <v>1917</v>
      </c>
      <c r="AK53" s="774" t="n">
        <f aca="false" ca="false" dt2D="false" dtr="false" t="normal">'Периоды'!AR37</f>
        <v>1918</v>
      </c>
      <c r="AL53" s="774" t="n">
        <f aca="false" ca="false" dt2D="false" dtr="false" t="normal">'Периоды'!AS37</f>
        <v>1919</v>
      </c>
      <c r="AM53" s="774" t="n">
        <f aca="false" ca="false" dt2D="false" dtr="false" t="normal">'Периоды'!AT37</f>
        <v>1920</v>
      </c>
      <c r="AN53" s="774" t="n">
        <f aca="false" ca="false" dt2D="false" dtr="false" t="normal">'Периоды'!AU37</f>
        <v>1921</v>
      </c>
      <c r="AO53" s="774" t="n">
        <f aca="false" ca="false" dt2D="false" dtr="false" t="normal">'Периоды'!AV37</f>
        <v>1922</v>
      </c>
      <c r="AP53" s="774" t="n">
        <f aca="false" ca="false" dt2D="false" dtr="false" t="normal">'Периоды'!AW37</f>
        <v>1923</v>
      </c>
      <c r="AQ53" s="774" t="n">
        <f aca="false" ca="false" dt2D="false" dtr="false" t="normal">'Периоды'!AX37</f>
        <v>1924</v>
      </c>
      <c r="AR53" s="774" t="n">
        <f aca="false" ca="false" dt2D="false" dtr="false" t="normal">'Периоды'!AY37</f>
        <v>1925</v>
      </c>
      <c r="AS53" s="774" t="n">
        <f aca="false" ca="false" dt2D="false" dtr="false" t="normal">'Периоды'!AZ37</f>
        <v>1926</v>
      </c>
      <c r="AT53" s="774" t="n">
        <f aca="false" ca="false" dt2D="false" dtr="false" t="normal">'Периоды'!BA37</f>
        <v>1927</v>
      </c>
      <c r="AU53" s="774" t="n">
        <f aca="false" ca="false" dt2D="false" dtr="false" t="normal">'Периоды'!BB37</f>
        <v>1928</v>
      </c>
      <c r="AV53" s="774" t="n">
        <f aca="false" ca="false" dt2D="false" dtr="false" t="normal">'Периоды'!BC37</f>
        <v>1929</v>
      </c>
      <c r="AW53" s="774" t="n">
        <f aca="false" ca="false" dt2D="false" dtr="false" t="normal">'Периоды'!BD37</f>
        <v>1930</v>
      </c>
      <c r="AX53" s="774" t="n">
        <f aca="false" ca="false" dt2D="false" dtr="false" t="normal">'Периоды'!BE37</f>
        <v>1931</v>
      </c>
      <c r="AY53" s="774" t="n">
        <f aca="false" ca="false" dt2D="false" dtr="false" t="normal">'Периоды'!BF37</f>
        <v>1932</v>
      </c>
      <c r="AZ53" s="774" t="n">
        <f aca="false" ca="false" dt2D="false" dtr="false" t="normal">'Периоды'!BG37</f>
        <v>1933</v>
      </c>
      <c r="BA53" s="774" t="n">
        <f aca="false" ca="false" dt2D="false" dtr="false" t="normal">'Периоды'!BH37</f>
        <v>1934</v>
      </c>
      <c r="BB53" s="774" t="n">
        <f aca="false" ca="false" dt2D="false" dtr="false" t="normal">'Периоды'!BI37</f>
        <v>1935</v>
      </c>
      <c r="BC53" s="774" t="n">
        <f aca="false" ca="false" dt2D="false" dtr="false" t="normal">'Периоды'!BJ37</f>
        <v>1936</v>
      </c>
      <c r="BD53" s="774" t="n">
        <f aca="false" ca="false" dt2D="false" dtr="false" t="normal">'Периоды'!BK37</f>
        <v>1937</v>
      </c>
      <c r="BE53" s="774" t="n">
        <f aca="false" ca="false" dt2D="false" dtr="false" t="normal">'Периоды'!BL37</f>
        <v>1938</v>
      </c>
      <c r="BF53" s="774" t="n">
        <f aca="false" ca="false" dt2D="false" dtr="false" t="normal">'Периоды'!BM37</f>
        <v>1939</v>
      </c>
      <c r="BG53" s="774" t="n">
        <f aca="false" ca="false" dt2D="false" dtr="false" t="normal">'Периоды'!BN37</f>
        <v>1940</v>
      </c>
      <c r="BH53" s="774" t="n">
        <f aca="false" ca="false" dt2D="false" dtr="false" t="normal">'Периоды'!BO37</f>
        <v>1941</v>
      </c>
      <c r="BI53" s="774" t="n">
        <f aca="false" ca="false" dt2D="false" dtr="false" t="normal">'Периоды'!BP37</f>
        <v>1942</v>
      </c>
      <c r="BJ53" s="774" t="n">
        <f aca="false" ca="false" dt2D="false" dtr="false" t="normal">'Периоды'!BQ37</f>
        <v>1943</v>
      </c>
      <c r="BK53" s="774" t="n">
        <f aca="false" ca="false" dt2D="false" dtr="false" t="normal">'Периоды'!BR37</f>
        <v>1944</v>
      </c>
      <c r="BL53" s="774" t="n">
        <f aca="false" ca="false" dt2D="false" dtr="false" t="normal">'Периоды'!BS37</f>
        <v>1945</v>
      </c>
    </row>
    <row outlineLevel="0" r="54">
      <c r="E54" s="380" t="n">
        <f aca="false" ca="false" dt2D="false" dtr="false" t="normal">'Периоды'!L38</f>
        <v>1899</v>
      </c>
      <c r="F54" s="380" t="n">
        <f aca="false" ca="false" dt2D="false" dtr="false" t="normal">'Периоды'!M38</f>
        <v>1900</v>
      </c>
      <c r="G54" s="380" t="n">
        <f aca="false" ca="false" dt2D="false" dtr="false" t="normal">'Периоды'!N38</f>
        <v>1900</v>
      </c>
      <c r="H54" s="380" t="n">
        <f aca="false" ca="false" dt2D="false" dtr="false" t="normal">'Периоды'!O38</f>
        <v>1900</v>
      </c>
      <c r="I54" s="380" t="n">
        <f aca="false" ca="false" dt2D="false" dtr="false" t="normal">'Периоды'!P38</f>
        <v>1900</v>
      </c>
      <c r="J54" s="380" t="n">
        <f aca="false" ca="false" dt2D="false" dtr="false" t="normal">'Периоды'!Q38</f>
        <v>1900</v>
      </c>
      <c r="K54" s="380" t="n">
        <f aca="false" ca="false" dt2D="false" dtr="false" t="normal">'Периоды'!R38</f>
        <v>1900</v>
      </c>
      <c r="L54" s="380" t="n">
        <f aca="false" ca="false" dt2D="false" dtr="false" t="normal">'Периоды'!S38</f>
        <v>1900</v>
      </c>
      <c r="M54" s="380" t="n">
        <f aca="false" ca="false" dt2D="false" dtr="false" t="normal">'Периоды'!T38</f>
        <v>1900</v>
      </c>
      <c r="N54" s="380" t="n">
        <f aca="false" ca="false" dt2D="false" dtr="false" t="normal">'Периоды'!U38</f>
        <v>1900</v>
      </c>
      <c r="O54" s="380" t="n">
        <f aca="false" ca="false" dt2D="false" dtr="false" t="normal">'Периоды'!V38</f>
        <v>1900</v>
      </c>
      <c r="P54" s="380" t="n">
        <f aca="false" ca="false" dt2D="false" dtr="false" t="normal">'Периоды'!W38</f>
        <v>1900</v>
      </c>
      <c r="Q54" s="380" t="n">
        <f aca="false" ca="false" dt2D="false" dtr="false" t="normal">'Периоды'!X38</f>
        <v>1901</v>
      </c>
      <c r="R54" s="380" t="n">
        <f aca="false" ca="false" dt2D="false" dtr="false" t="normal">'Периоды'!Y38</f>
        <v>1901</v>
      </c>
      <c r="S54" s="380" t="n">
        <f aca="false" ca="false" dt2D="false" dtr="false" t="normal">'Периоды'!Z38</f>
        <v>1901</v>
      </c>
      <c r="T54" s="380" t="n">
        <f aca="false" ca="false" dt2D="false" dtr="false" t="normal">'Периоды'!AA38</f>
        <v>1901</v>
      </c>
      <c r="U54" s="380" t="n">
        <f aca="false" ca="false" dt2D="false" dtr="false" t="normal">'Периоды'!AB38</f>
        <v>1902</v>
      </c>
      <c r="V54" s="380" t="n">
        <f aca="false" ca="false" dt2D="false" dtr="false" t="normal">'Периоды'!AC38</f>
        <v>1903</v>
      </c>
      <c r="W54" s="380" t="n">
        <f aca="false" ca="false" dt2D="false" dtr="false" t="normal">'Периоды'!AD38</f>
        <v>1904</v>
      </c>
      <c r="X54" s="380" t="n">
        <f aca="false" ca="false" dt2D="false" dtr="false" t="normal">'Периоды'!AE38</f>
        <v>1905</v>
      </c>
      <c r="Y54" s="380" t="n">
        <f aca="false" ca="false" dt2D="false" dtr="false" t="normal">'Периоды'!AF38</f>
        <v>1906</v>
      </c>
      <c r="Z54" s="380" t="n">
        <f aca="false" ca="false" dt2D="false" dtr="false" t="normal">'Периоды'!AG38</f>
        <v>1907</v>
      </c>
      <c r="AA54" s="380" t="n">
        <f aca="false" ca="false" dt2D="false" dtr="false" t="normal">'Периоды'!AH38</f>
        <v>1908</v>
      </c>
      <c r="AB54" s="380" t="n">
        <f aca="false" ca="false" dt2D="false" dtr="false" t="normal">'Периоды'!AI38</f>
        <v>1909</v>
      </c>
      <c r="AC54" s="380" t="n">
        <f aca="false" ca="false" dt2D="false" dtr="false" t="normal">'Периоды'!AJ38</f>
        <v>1910</v>
      </c>
      <c r="AD54" s="380" t="n">
        <f aca="false" ca="false" dt2D="false" dtr="false" t="normal">'Периоды'!AK38</f>
        <v>1911</v>
      </c>
      <c r="AE54" s="380" t="n">
        <f aca="false" ca="false" dt2D="false" dtr="false" t="normal">'Периоды'!AL38</f>
        <v>1912</v>
      </c>
      <c r="AF54" s="380" t="n">
        <f aca="false" ca="false" dt2D="false" dtr="false" t="normal">'Периоды'!AM38</f>
        <v>1913</v>
      </c>
      <c r="AG54" s="380" t="n">
        <f aca="false" ca="false" dt2D="false" dtr="false" t="normal">'Периоды'!AN38</f>
        <v>1914</v>
      </c>
      <c r="AH54" s="380" t="n">
        <f aca="false" ca="false" dt2D="false" dtr="false" t="normal">'Периоды'!AO38</f>
        <v>1915</v>
      </c>
      <c r="AI54" s="380" t="n">
        <f aca="false" ca="false" dt2D="false" dtr="false" t="normal">'Периоды'!AP38</f>
        <v>1916</v>
      </c>
      <c r="AJ54" s="380" t="n">
        <f aca="false" ca="false" dt2D="false" dtr="false" t="normal">'Периоды'!AQ38</f>
        <v>1917</v>
      </c>
      <c r="AK54" s="380" t="n">
        <f aca="false" ca="false" dt2D="false" dtr="false" t="normal">'Периоды'!AR38</f>
        <v>1918</v>
      </c>
      <c r="AL54" s="380" t="n">
        <f aca="false" ca="false" dt2D="false" dtr="false" t="normal">'Периоды'!AS38</f>
        <v>1919</v>
      </c>
      <c r="AM54" s="380" t="n">
        <f aca="false" ca="false" dt2D="false" dtr="false" t="normal">'Периоды'!AT38</f>
        <v>1920</v>
      </c>
      <c r="AN54" s="380" t="n">
        <f aca="false" ca="false" dt2D="false" dtr="false" t="normal">'Периоды'!AU38</f>
        <v>1921</v>
      </c>
      <c r="AO54" s="380" t="n">
        <f aca="false" ca="false" dt2D="false" dtr="false" t="normal">'Периоды'!AV38</f>
        <v>1922</v>
      </c>
      <c r="AP54" s="380" t="n">
        <f aca="false" ca="false" dt2D="false" dtr="false" t="normal">'Периоды'!AW38</f>
        <v>1923</v>
      </c>
      <c r="AQ54" s="380" t="n">
        <f aca="false" ca="false" dt2D="false" dtr="false" t="normal">'Периоды'!AX38</f>
        <v>1924</v>
      </c>
      <c r="AR54" s="380" t="n">
        <f aca="false" ca="false" dt2D="false" dtr="false" t="normal">'Периоды'!AY38</f>
        <v>1925</v>
      </c>
      <c r="AS54" s="380" t="n">
        <f aca="false" ca="false" dt2D="false" dtr="false" t="normal">'Периоды'!AZ38</f>
        <v>1926</v>
      </c>
      <c r="AT54" s="380" t="n">
        <f aca="false" ca="false" dt2D="false" dtr="false" t="normal">'Периоды'!BA38</f>
        <v>1927</v>
      </c>
      <c r="AU54" s="380" t="n">
        <f aca="false" ca="false" dt2D="false" dtr="false" t="normal">'Периоды'!BB38</f>
        <v>1928</v>
      </c>
      <c r="AV54" s="380" t="n">
        <f aca="false" ca="false" dt2D="false" dtr="false" t="normal">'Периоды'!BC38</f>
        <v>1929</v>
      </c>
      <c r="AW54" s="380" t="n">
        <f aca="false" ca="false" dt2D="false" dtr="false" t="normal">'Периоды'!BD38</f>
        <v>1930</v>
      </c>
      <c r="AX54" s="380" t="n">
        <f aca="false" ca="false" dt2D="false" dtr="false" t="normal">'Периоды'!BE38</f>
        <v>1931</v>
      </c>
      <c r="AY54" s="380" t="n">
        <f aca="false" ca="false" dt2D="false" dtr="false" t="normal">'Периоды'!BF38</f>
        <v>1932</v>
      </c>
      <c r="AZ54" s="380" t="n">
        <f aca="false" ca="false" dt2D="false" dtr="false" t="normal">'Периоды'!BG38</f>
        <v>1933</v>
      </c>
      <c r="BA54" s="380" t="n">
        <f aca="false" ca="false" dt2D="false" dtr="false" t="normal">'Периоды'!BH38</f>
        <v>1934</v>
      </c>
      <c r="BB54" s="380" t="n">
        <f aca="false" ca="false" dt2D="false" dtr="false" t="normal">'Периоды'!BI38</f>
        <v>1935</v>
      </c>
      <c r="BC54" s="380" t="n">
        <f aca="false" ca="false" dt2D="false" dtr="false" t="normal">'Периоды'!BJ38</f>
        <v>1936</v>
      </c>
      <c r="BD54" s="380" t="n">
        <f aca="false" ca="false" dt2D="false" dtr="false" t="normal">'Периоды'!BK38</f>
        <v>1937</v>
      </c>
      <c r="BE54" s="380" t="n">
        <f aca="false" ca="false" dt2D="false" dtr="false" t="normal">'Периоды'!BL38</f>
        <v>1938</v>
      </c>
      <c r="BF54" s="380" t="n">
        <f aca="false" ca="false" dt2D="false" dtr="false" t="normal">'Периоды'!BM38</f>
        <v>1939</v>
      </c>
      <c r="BG54" s="380" t="n">
        <f aca="false" ca="false" dt2D="false" dtr="false" t="normal">'Периоды'!BN38</f>
        <v>1940</v>
      </c>
      <c r="BH54" s="380" t="n">
        <f aca="false" ca="false" dt2D="false" dtr="false" t="normal">'Периоды'!BO38</f>
        <v>1941</v>
      </c>
      <c r="BI54" s="380" t="n">
        <f aca="false" ca="false" dt2D="false" dtr="false" t="normal">'Периоды'!BP38</f>
        <v>1942</v>
      </c>
      <c r="BJ54" s="380" t="n">
        <f aca="false" ca="false" dt2D="false" dtr="false" t="normal">'Периоды'!BQ38</f>
        <v>1943</v>
      </c>
      <c r="BK54" s="380" t="n">
        <f aca="false" ca="false" dt2D="false" dtr="false" t="normal">'Периоды'!BR38</f>
        <v>1944</v>
      </c>
      <c r="BL54" s="380" t="n">
        <f aca="false" ca="false" dt2D="false" dtr="false" t="normal">'Периоды'!BS38</f>
        <v>1945</v>
      </c>
    </row>
    <row ht="17.25" outlineLevel="0" r="55">
      <c r="B55" s="759" t="s">
        <v>964</v>
      </c>
      <c r="C55" s="759" t="n"/>
      <c r="D55" s="759" t="n"/>
      <c r="E55" s="759" t="n"/>
      <c r="F55" s="759" t="n"/>
      <c r="G55" s="759" t="n"/>
      <c r="H55" s="759" t="n"/>
      <c r="I55" s="759" t="n"/>
      <c r="J55" s="759" t="n"/>
      <c r="K55" s="759" t="n"/>
      <c r="L55" s="759" t="n"/>
      <c r="M55" s="759" t="n"/>
      <c r="N55" s="759" t="n"/>
      <c r="O55" s="759" t="n"/>
      <c r="P55" s="759" t="n"/>
      <c r="Q55" s="759" t="n"/>
      <c r="R55" s="759" t="n"/>
      <c r="S55" s="759" t="n"/>
      <c r="T55" s="759" t="n"/>
      <c r="U55" s="759" t="n"/>
      <c r="V55" s="759" t="n"/>
      <c r="W55" s="759" t="n"/>
      <c r="X55" s="759" t="n"/>
      <c r="Y55" s="759" t="n"/>
      <c r="Z55" s="759" t="n"/>
      <c r="AA55" s="759" t="n"/>
      <c r="AB55" s="759" t="n"/>
      <c r="AC55" s="759" t="n"/>
      <c r="AD55" s="759" t="n"/>
      <c r="AE55" s="759" t="n"/>
      <c r="AF55" s="759" t="n"/>
      <c r="AG55" s="759" t="n"/>
      <c r="AH55" s="759" t="n"/>
      <c r="AI55" s="759" t="n"/>
      <c r="AJ55" s="759" t="n"/>
      <c r="AK55" s="759" t="n"/>
      <c r="AL55" s="759" t="n"/>
      <c r="AM55" s="759" t="n"/>
      <c r="AN55" s="759" t="n"/>
      <c r="AO55" s="759" t="n"/>
      <c r="AP55" s="759" t="n"/>
      <c r="AQ55" s="759" t="n"/>
      <c r="AR55" s="759" t="n"/>
      <c r="AS55" s="759" t="n"/>
      <c r="AT55" s="759" t="n"/>
      <c r="AU55" s="759" t="n"/>
      <c r="AV55" s="759" t="n"/>
      <c r="AW55" s="759" t="n"/>
      <c r="AX55" s="759" t="n"/>
      <c r="AY55" s="759" t="n"/>
      <c r="AZ55" s="759" t="n"/>
      <c r="BA55" s="759" t="n"/>
      <c r="BB55" s="759" t="n"/>
      <c r="BC55" s="759" t="n"/>
      <c r="BD55" s="759" t="n"/>
      <c r="BE55" s="759" t="n"/>
      <c r="BF55" s="759" t="n"/>
      <c r="BG55" s="759" t="n"/>
      <c r="BH55" s="759" t="n"/>
      <c r="BI55" s="759" t="n"/>
      <c r="BJ55" s="759" t="n"/>
      <c r="BK55" s="759" t="n"/>
      <c r="BL55" s="759" t="n"/>
    </row>
    <row outlineLevel="0" r="56">
      <c r="B56" s="153" t="s">
        <v>965</v>
      </c>
      <c r="C56" s="455" t="n"/>
      <c r="E56" s="431" t="n">
        <f aca="false" ca="false" dt2D="false" dtr="false" t="normal">SUMIF($E$3:BL3, E$54, $E8:$BL8)</f>
        <v>1.03</v>
      </c>
      <c r="F56" s="431" t="n">
        <f aca="false" ca="true" dt2D="false" dtr="false" t="normal">SUMIF($E$3:BM3, F$54, $E8:$BL8)</f>
        <v>1.0609</v>
      </c>
      <c r="G56" s="431" t="n">
        <f aca="false" ca="true" dt2D="false" dtr="false" t="normal">SUMIF($E$3:BN3, G$54, $E8:$BL8)</f>
        <v>1.0609</v>
      </c>
      <c r="H56" s="431" t="n">
        <f aca="false" ca="true" dt2D="false" dtr="false" t="normal">SUMIF($E$3:BO3, H$54, $E8:$BL8)</f>
        <v>1.0609</v>
      </c>
      <c r="I56" s="431" t="n">
        <f aca="false" ca="true" dt2D="false" dtr="false" t="normal">SUMIF($E$3:BP3, I$54, $E8:$BL8)</f>
        <v>1.0609</v>
      </c>
      <c r="J56" s="431" t="n">
        <f aca="false" ca="true" dt2D="false" dtr="false" t="normal">SUMIF($E$3:BQ3, J$54, $E8:$BL8)</f>
        <v>1.0609</v>
      </c>
      <c r="K56" s="431" t="n">
        <f aca="false" ca="true" dt2D="false" dtr="false" t="normal">SUMIF($E$3:BR3, K$54, $E8:$BL8)</f>
        <v>1.0609</v>
      </c>
      <c r="L56" s="431" t="n">
        <f aca="false" ca="true" dt2D="false" dtr="false" t="normal">SUMIF($E$3:BS3, L$54, $E8:$BL8)</f>
        <v>1.0609</v>
      </c>
      <c r="M56" s="431" t="n">
        <f aca="false" ca="true" dt2D="false" dtr="false" t="normal">SUMIF($E$3:BT3, M$54, $E8:$BL8)</f>
        <v>1.0609</v>
      </c>
      <c r="N56" s="431" t="n">
        <f aca="false" ca="true" dt2D="false" dtr="false" t="normal">SUMIF($E$3:BU3, N$54, $E8:$BL8)</f>
        <v>1.0609</v>
      </c>
      <c r="O56" s="431" t="n">
        <f aca="false" ca="true" dt2D="false" dtr="false" t="normal">SUMIF($E$3:BV3, O$54, $E8:$BL8)</f>
        <v>1.0609</v>
      </c>
      <c r="P56" s="431" t="n">
        <f aca="false" ca="true" dt2D="false" dtr="false" t="normal">SUMIF($E$3:BW3, P$54, $E8:$BL8)</f>
        <v>1.0609</v>
      </c>
      <c r="Q56" s="431" t="n">
        <f aca="false" ca="true" dt2D="false" dtr="false" t="normal">SUMIF($E$3:BX3, Q$54, $E8:$BL8)</f>
        <v>1.092727</v>
      </c>
      <c r="R56" s="431" t="n">
        <f aca="false" ca="true" dt2D="false" dtr="false" t="normal">SUMIF($E$3:BY3, R$54, $E8:$BL8)</f>
        <v>1.092727</v>
      </c>
      <c r="S56" s="431" t="n">
        <f aca="false" ca="true" dt2D="false" dtr="false" t="normal">SUMIF($E$3:BZ3, S$54, $E8:$BL8)</f>
        <v>1.092727</v>
      </c>
      <c r="T56" s="431" t="n">
        <f aca="false" ca="true" dt2D="false" dtr="false" t="normal">SUMIF($E$3:CA3, T$54, $E8:$BL8)</f>
        <v>1.092727</v>
      </c>
      <c r="U56" s="431" t="n">
        <f aca="false" ca="true" dt2D="false" dtr="false" t="normal">SUMIF($E$3:CB3, U$54, $E8:$BL8)</f>
        <v>1.12550881</v>
      </c>
      <c r="V56" s="431" t="n">
        <f aca="false" ca="true" dt2D="false" dtr="false" t="normal">SUMIF($E$3:CC3, V$54, $E8:$BL8)</f>
        <v>1.1592740743</v>
      </c>
      <c r="W56" s="431" t="n">
        <f aca="false" ca="true" dt2D="false" dtr="false" t="normal">SUMIF($E$3:CD3, W$54, $E8:$BL8)</f>
        <v>1.194052296529</v>
      </c>
      <c r="X56" s="431" t="n">
        <f aca="false" ca="true" dt2D="false" dtr="false" t="normal">SUMIF($E$3:CE3, X$54, $E8:$BL8)</f>
        <v>1.22987386542487</v>
      </c>
      <c r="Y56" s="431" t="n">
        <f aca="false" ca="true" dt2D="false" dtr="false" t="normal">SUMIF($E$3:CF3, Y$54, $E8:$BL8)</f>
        <v>1.26677008138762</v>
      </c>
      <c r="Z56" s="431" t="n">
        <f aca="false" ca="true" dt2D="false" dtr="false" t="normal">SUMIF($E$3:CG3, Z$54, $E8:$BL8)</f>
        <v>1.30477318382924</v>
      </c>
      <c r="AA56" s="431" t="n">
        <f aca="false" ca="true" dt2D="false" dtr="false" t="normal">SUMIF($E$3:CH3, AA$54, $E8:$BL8)</f>
        <v>1.34391637934412</v>
      </c>
      <c r="AB56" s="431" t="n">
        <f aca="false" ca="true" dt2D="false" dtr="false" t="normal">SUMIF($E$3:CI3, AB$54, $E8:$BL8)</f>
        <v>1.38423387072445</v>
      </c>
      <c r="AC56" s="431" t="n">
        <f aca="false" ca="true" dt2D="false" dtr="false" t="normal">SUMIF($E$3:CJ3, AC$54, $E8:$BL8)</f>
        <v>1.42576088684618</v>
      </c>
      <c r="AD56" s="431" t="n">
        <f aca="false" ca="true" dt2D="false" dtr="false" t="normal">SUMIF($E$3:CK3, AD$54, $E8:$BL8)</f>
        <v>1.46853371345156</v>
      </c>
      <c r="AE56" s="431" t="n">
        <f aca="false" ca="true" dt2D="false" dtr="false" t="normal">SUMIF($E$3:CL3, AE$54, $E8:$BL8)</f>
        <v>1.51258972485511</v>
      </c>
      <c r="AF56" s="431" t="n">
        <f aca="false" ca="true" dt2D="false" dtr="false" t="normal">SUMIF($E$3:CM3, AF$54, $E8:$BL8)</f>
        <v>1.55796741660076</v>
      </c>
      <c r="AG56" s="431" t="n">
        <f aca="false" ca="true" dt2D="false" dtr="false" t="normal">SUMIF($E$3:CN3, AG$54, $E8:$BL8)</f>
        <v>1.60470643909879</v>
      </c>
      <c r="AH56" s="431" t="n">
        <f aca="false" ca="true" dt2D="false" dtr="false" t="normal">SUMIF($E$3:CO3, AH$54, $E8:$BL8)</f>
        <v>1.65284763227175</v>
      </c>
      <c r="AI56" s="431" t="n">
        <f aca="false" ca="true" dt2D="false" dtr="false" t="normal">SUMIF($E$3:CP3, AI$54, $E8:$BL8)</f>
        <v>1.7024330612399</v>
      </c>
      <c r="AJ56" s="431" t="n">
        <f aca="false" ca="true" dt2D="false" dtr="false" t="normal">SUMIF($E$3:CQ3, AJ$54, $E8:$BL8)</f>
        <v>1.7535060530771</v>
      </c>
      <c r="AK56" s="431" t="n">
        <f aca="false" ca="true" dt2D="false" dtr="false" t="normal">SUMIF($E$3:CR3, AK$54, $E8:$BL8)</f>
        <v>1.80611123466941</v>
      </c>
      <c r="AL56" s="431" t="n">
        <f aca="false" ca="true" dt2D="false" dtr="false" t="normal">SUMIF($E$3:CS3, AL$54, $E8:$BL8)</f>
        <v>1.8602945717095</v>
      </c>
      <c r="AM56" s="431" t="n">
        <f aca="false" ca="true" dt2D="false" dtr="false" t="normal">SUMIF($E$3:CT3, AM$54, $E8:$BL8)</f>
        <v>1.91610340886078</v>
      </c>
      <c r="AN56" s="431" t="n">
        <f aca="false" ca="true" dt2D="false" dtr="false" t="normal">SUMIF($E$3:CU3, AN$54, $E8:$BL8)</f>
        <v>1.9735865111266</v>
      </c>
      <c r="AO56" s="431" t="n">
        <f aca="false" ca="true" dt2D="false" dtr="false" t="normal">SUMIF($E$3:CV3, AO$54, $E8:$BL8)</f>
        <v>2.0327941064604</v>
      </c>
      <c r="AP56" s="431" t="n">
        <f aca="false" ca="true" dt2D="false" dtr="false" t="normal">SUMIF($E$3:CW3, AP$54, $E8:$BL8)</f>
        <v>2.09377792965421</v>
      </c>
      <c r="AQ56" s="431" t="n">
        <f aca="false" ca="true" dt2D="false" dtr="false" t="normal">SUMIF($E$3:CX3, AQ$54, $E8:$BL8)</f>
        <v>2.15659126754384</v>
      </c>
      <c r="AR56" s="431" t="n">
        <f aca="false" ca="true" dt2D="false" dtr="false" t="normal">SUMIF($E$3:CY3, AR$54, $E8:$BL8)</f>
        <v>2.22128900557016</v>
      </c>
      <c r="AS56" s="431" t="n">
        <f aca="false" ca="true" dt2D="false" dtr="false" t="normal">SUMIF($E$3:CZ3, AS$54, $E8:$BL8)</f>
        <v>2.28792767573726</v>
      </c>
      <c r="AT56" s="431" t="n">
        <f aca="false" ca="true" dt2D="false" dtr="false" t="normal">SUMIF($E$3:DA3, AT$54, $E8:$BL8)</f>
        <v>2.35656550600938</v>
      </c>
      <c r="AU56" s="431" t="n">
        <f aca="false" ca="true" dt2D="false" dtr="false" t="normal">SUMIF($E$3:DB3, AU$54, $E8:$BL8)</f>
        <v>2.42726247118966</v>
      </c>
      <c r="AV56" s="431" t="n">
        <f aca="false" ca="true" dt2D="false" dtr="false" t="normal">SUMIF($E$3:DC3, AV$54, $E8:$BL8)</f>
        <v>2.50008034532535</v>
      </c>
      <c r="AW56" s="431" t="n">
        <f aca="false" ca="true" dt2D="false" dtr="false" t="normal">SUMIF($E$3:DD3, AW$54, $E8:$BL8)</f>
        <v>2.57508275568511</v>
      </c>
      <c r="AX56" s="431" t="n">
        <f aca="false" ca="true" dt2D="false" dtr="false" t="normal">SUMIF($E$3:DE3, AX$54, $E8:$BL8)</f>
        <v>2.65233523835566</v>
      </c>
      <c r="AY56" s="431" t="n">
        <f aca="false" ca="true" dt2D="false" dtr="false" t="normal">SUMIF($E$3:DF3, AY$54, $E8:$BL8)</f>
        <v>2.73190529550633</v>
      </c>
      <c r="AZ56" s="431" t="n">
        <f aca="false" ca="true" dt2D="false" dtr="false" t="normal">SUMIF($E$3:DG3, AZ$54, $E8:$BL8)</f>
        <v>2.81386245437152</v>
      </c>
      <c r="BA56" s="431" t="n">
        <f aca="false" ca="true" dt2D="false" dtr="false" t="normal">SUMIF($E$3:DH3, BA$54, $E8:$BL8)</f>
        <v>2.89827832800267</v>
      </c>
      <c r="BB56" s="431" t="n">
        <f aca="false" ca="true" dt2D="false" dtr="false" t="normal">SUMIF($E$3:DI3, BB$54, $E8:$BL8)</f>
        <v>2.98522667784275</v>
      </c>
      <c r="BC56" s="431" t="n">
        <f aca="false" ca="true" dt2D="false" dtr="false" t="normal">SUMIF($E$3:DJ3, BC$54, $E8:$BL8)</f>
        <v>3.07478347817803</v>
      </c>
      <c r="BD56" s="431" t="n">
        <f aca="false" ca="true" dt2D="false" dtr="false" t="normal">SUMIF($E$3:DK3, BD$54, $E8:$BL8)</f>
        <v>3.16702698252337</v>
      </c>
      <c r="BE56" s="431" t="n">
        <f aca="false" ca="true" dt2D="false" dtr="false" t="normal">SUMIF($E$3:DL3, BE$54, $E8:$BL8)</f>
        <v>3.26203779199907</v>
      </c>
      <c r="BF56" s="431" t="n">
        <f aca="false" ca="true" dt2D="false" dtr="false" t="normal">SUMIF($E$3:DM3, BF$54, $E8:$BL8)</f>
        <v>3.35989892575905</v>
      </c>
      <c r="BG56" s="431" t="n">
        <f aca="false" ca="true" dt2D="false" dtr="false" t="normal">SUMIF($E$3:DN3, BG$54, $E8:$BL8)</f>
        <v>3.46069589353182</v>
      </c>
      <c r="BH56" s="431" t="n">
        <f aca="false" ca="true" dt2D="false" dtr="false" t="normal">SUMIF($E$3:DO3, BH$54, $E8:$BL8)</f>
        <v>3.56451677033777</v>
      </c>
      <c r="BI56" s="431" t="n">
        <f aca="false" ca="true" dt2D="false" dtr="false" t="normal">SUMIF($E$3:DP3, BI$54, $E8:$BL8)</f>
        <v>3.6714522734479</v>
      </c>
      <c r="BJ56" s="431" t="n">
        <f aca="false" ca="true" dt2D="false" dtr="false" t="normal">SUMIF($E$3:DQ3, BJ$54, $E8:$BL8)</f>
        <v>3.78159584165134</v>
      </c>
      <c r="BK56" s="431" t="n">
        <f aca="false" ca="true" dt2D="false" dtr="false" t="normal">SUMIF($E$3:DR3, BK$54, $E8:$BL8)</f>
        <v>3.89504371690088</v>
      </c>
      <c r="BL56" s="431" t="n">
        <f aca="false" ca="true" dt2D="false" dtr="false" t="normal">SUMIF($E$3:DS3, BL$54, $E8:$BL8)</f>
        <v>4.01189502840791</v>
      </c>
    </row>
    <row outlineLevel="0" r="57">
      <c r="B57" s="153" t="s">
        <v>966</v>
      </c>
      <c r="C57" s="455" t="n"/>
      <c r="E57" s="431" t="n">
        <f aca="false" ca="true" dt2D="false" dtr="false" t="normal">SUMIF($E$3:BL4, E$54, $E9:$BL9)</f>
        <v>1.04</v>
      </c>
      <c r="F57" s="431" t="n">
        <f aca="false" ca="true" dt2D="false" dtr="false" t="normal">SUMIF($E$3:BM4, F$54, $E9:$BL9)</f>
        <v>1.0712</v>
      </c>
      <c r="G57" s="431" t="n">
        <f aca="false" ca="true" dt2D="false" dtr="false" t="normal">SUMIF($E$3:BN4, G$54, $E9:$BL9)</f>
        <v>1.0712</v>
      </c>
      <c r="H57" s="431" t="n">
        <f aca="false" ca="true" dt2D="false" dtr="false" t="normal">SUMIF($E$3:BO4, H$54, $E9:$BL9)</f>
        <v>1.0712</v>
      </c>
      <c r="I57" s="431" t="n">
        <f aca="false" ca="true" dt2D="false" dtr="false" t="normal">SUMIF($E$3:BP4, I$54, $E9:$BL9)</f>
        <v>1.0712</v>
      </c>
      <c r="J57" s="431" t="n">
        <f aca="false" ca="true" dt2D="false" dtr="false" t="normal">SUMIF($E$3:BQ4, J$54, $E9:$BL9)</f>
        <v>1.0712</v>
      </c>
      <c r="K57" s="431" t="n">
        <f aca="false" ca="true" dt2D="false" dtr="false" t="normal">SUMIF($E$3:BR4, K$54, $E9:$BL9)</f>
        <v>1.0712</v>
      </c>
      <c r="L57" s="431" t="n">
        <f aca="false" ca="true" dt2D="false" dtr="false" t="normal">SUMIF($E$3:BS4, L$54, $E9:$BL9)</f>
        <v>1.0712</v>
      </c>
      <c r="M57" s="431" t="n">
        <f aca="false" ca="true" dt2D="false" dtr="false" t="normal">SUMIF($E$3:BT4, M$54, $E9:$BL9)</f>
        <v>1.0712</v>
      </c>
      <c r="N57" s="431" t="n">
        <f aca="false" ca="true" dt2D="false" dtr="false" t="normal">SUMIF($E$3:BU4, N$54, $E9:$BL9)</f>
        <v>1.0712</v>
      </c>
      <c r="O57" s="431" t="n">
        <f aca="false" ca="true" dt2D="false" dtr="false" t="normal">SUMIF($E$3:BV4, O$54, $E9:$BL9)</f>
        <v>1.0712</v>
      </c>
      <c r="P57" s="431" t="n">
        <f aca="false" ca="true" dt2D="false" dtr="false" t="normal">SUMIF($E$3:BW4, P$54, $E9:$BL9)</f>
        <v>1.0712</v>
      </c>
      <c r="Q57" s="431" t="n">
        <f aca="false" ca="true" dt2D="false" dtr="false" t="normal">SUMIF($E$3:BX4, Q$54, $E9:$BL9)</f>
        <v>1.103336</v>
      </c>
      <c r="R57" s="431" t="n">
        <f aca="false" ca="true" dt2D="false" dtr="false" t="normal">SUMIF($E$3:BY4, R$54, $E9:$BL9)</f>
        <v>1.103336</v>
      </c>
      <c r="S57" s="431" t="n">
        <f aca="false" ca="true" dt2D="false" dtr="false" t="normal">SUMIF($E$3:BZ4, S$54, $E9:$BL9)</f>
        <v>1.103336</v>
      </c>
      <c r="T57" s="431" t="n">
        <f aca="false" ca="true" dt2D="false" dtr="false" t="normal">SUMIF($E$3:CA4, T$54, $E9:$BL9)</f>
        <v>1.103336</v>
      </c>
      <c r="U57" s="431" t="n">
        <f aca="false" ca="true" dt2D="false" dtr="false" t="normal">SUMIF($E$3:CB4, U$54, $E9:$BL9)</f>
        <v>1.13643608</v>
      </c>
      <c r="V57" s="431" t="n">
        <f aca="false" ca="true" dt2D="false" dtr="false" t="normal">SUMIF($E$3:CC4, V$54, $E9:$BL9)</f>
        <v>1.1705291624</v>
      </c>
      <c r="W57" s="431" t="n">
        <f aca="false" ca="true" dt2D="false" dtr="false" t="normal">SUMIF($E$3:CD4, W$54, $E9:$BL9)</f>
        <v>1.205645037272</v>
      </c>
      <c r="X57" s="431" t="n">
        <f aca="false" ca="true" dt2D="false" dtr="false" t="normal">SUMIF($E$3:CE4, X$54, $E9:$BL9)</f>
        <v>1.24181438839016</v>
      </c>
      <c r="Y57" s="431" t="n">
        <f aca="false" ca="true" dt2D="false" dtr="false" t="normal">SUMIF($E$3:CF4, Y$54, $E9:$BL9)</f>
        <v>1.27906882004186</v>
      </c>
      <c r="Z57" s="431" t="n">
        <f aca="false" ca="true" dt2D="false" dtr="false" t="normal">SUMIF($E$3:CG4, Z$54, $E9:$BL9)</f>
        <v>1.31744088464312</v>
      </c>
      <c r="AA57" s="431" t="n">
        <f aca="false" ca="true" dt2D="false" dtr="false" t="normal">SUMIF($E$3:CH4, AA$54, $E9:$BL9)</f>
        <v>1.35696411118241</v>
      </c>
      <c r="AB57" s="431" t="n">
        <f aca="false" ca="true" dt2D="false" dtr="false" t="normal">SUMIF($E$3:CI4, AB$54, $E9:$BL9)</f>
        <v>1.39767303451789</v>
      </c>
      <c r="AC57" s="431" t="n">
        <f aca="false" ca="true" dt2D="false" dtr="false" t="normal">SUMIF($E$3:CJ4, AC$54, $E9:$BL9)</f>
        <v>1.43960322555342</v>
      </c>
      <c r="AD57" s="431" t="n">
        <f aca="false" ca="true" dt2D="false" dtr="false" t="normal">SUMIF($E$3:CK4, AD$54, $E9:$BL9)</f>
        <v>1.48279132232003</v>
      </c>
      <c r="AE57" s="431" t="n">
        <f aca="false" ca="true" dt2D="false" dtr="false" t="normal">SUMIF($E$3:CL4, AE$54, $E9:$BL9)</f>
        <v>1.52727506198963</v>
      </c>
      <c r="AF57" s="431" t="n">
        <f aca="false" ca="true" dt2D="false" dtr="false" t="normal">SUMIF($E$3:CM4, AF$54, $E9:$BL9)</f>
        <v>1.57309331384932</v>
      </c>
      <c r="AG57" s="431" t="n">
        <f aca="false" ca="true" dt2D="false" dtr="false" t="normal">SUMIF($E$3:CN4, AG$54, $E9:$BL9)</f>
        <v>1.62028611326479</v>
      </c>
      <c r="AH57" s="431" t="n">
        <f aca="false" ca="true" dt2D="false" dtr="false" t="normal">SUMIF($E$3:CO4, AH$54, $E9:$BL9)</f>
        <v>1.66889469666274</v>
      </c>
      <c r="AI57" s="431" t="n">
        <f aca="false" ca="true" dt2D="false" dtr="false" t="normal">SUMIF($E$3:CP4, AI$54, $E9:$BL9)</f>
        <v>1.71896153756262</v>
      </c>
      <c r="AJ57" s="431" t="n">
        <f aca="false" ca="true" dt2D="false" dtr="false" t="normal">SUMIF($E$3:CQ4, AJ$54, $E9:$BL9)</f>
        <v>1.7705303836895</v>
      </c>
      <c r="AK57" s="431" t="n">
        <f aca="false" ca="true" dt2D="false" dtr="false" t="normal">SUMIF($E$3:CR4, AK$54, $E9:$BL9)</f>
        <v>1.82364629520018</v>
      </c>
      <c r="AL57" s="431" t="n">
        <f aca="false" ca="true" dt2D="false" dtr="false" t="normal">SUMIF($E$3:CS4, AL$54, $E9:$BL9)</f>
        <v>1.87835568405619</v>
      </c>
      <c r="AM57" s="431" t="n">
        <f aca="false" ca="true" dt2D="false" dtr="false" t="normal">SUMIF($E$3:CT4, AM$54, $E9:$BL9)</f>
        <v>1.93470635457788</v>
      </c>
      <c r="AN57" s="431" t="n">
        <f aca="false" ca="true" dt2D="false" dtr="false" t="normal">SUMIF($E$3:CU4, AN$54, $E9:$BL9)</f>
        <v>1.99274754521521</v>
      </c>
      <c r="AO57" s="431" t="n">
        <f aca="false" ca="true" dt2D="false" dtr="false" t="normal">SUMIF($E$3:CV4, AO$54, $E9:$BL9)</f>
        <v>2.05252997157167</v>
      </c>
      <c r="AP57" s="431" t="n">
        <f aca="false" ca="true" dt2D="false" dtr="false" t="normal">SUMIF($E$3:CW4, AP$54, $E9:$BL9)</f>
        <v>2.11410587071882</v>
      </c>
      <c r="AQ57" s="431" t="n">
        <f aca="false" ca="true" dt2D="false" dtr="false" t="normal">SUMIF($E$3:CX4, AQ$54, $E9:$BL9)</f>
        <v>2.17752904684038</v>
      </c>
      <c r="AR57" s="431" t="n">
        <f aca="false" ca="true" dt2D="false" dtr="false" t="normal">SUMIF($E$3:CY4, AR$54, $E9:$BL9)</f>
        <v>2.24285491824559</v>
      </c>
      <c r="AS57" s="431" t="n">
        <f aca="false" ca="true" dt2D="false" dtr="false" t="normal">SUMIF($E$3:CZ4, AS$54, $E9:$BL9)</f>
        <v>2.31014056579296</v>
      </c>
      <c r="AT57" s="431" t="n">
        <f aca="false" ca="true" dt2D="false" dtr="false" t="normal">SUMIF($E$3:DA4, AT$54, $E9:$BL9)</f>
        <v>2.37944478276675</v>
      </c>
      <c r="AU57" s="431" t="n">
        <f aca="false" ca="true" dt2D="false" dtr="false" t="normal">SUMIF($E$3:DB4, AU$54, $E9:$BL9)</f>
        <v>2.45082812624975</v>
      </c>
      <c r="AV57" s="431" t="n">
        <f aca="false" ca="true" dt2D="false" dtr="false" t="normal">SUMIF($E$3:DC4, AV$54, $E9:$BL9)</f>
        <v>2.52435297003725</v>
      </c>
      <c r="AW57" s="431" t="n">
        <f aca="false" ca="true" dt2D="false" dtr="false" t="normal">SUMIF($E$3:DD4, AW$54, $E9:$BL9)</f>
        <v>2.60008355913836</v>
      </c>
      <c r="AX57" s="431" t="n">
        <f aca="false" ca="true" dt2D="false" dtr="false" t="normal">SUMIF($E$3:DE4, AX$54, $E9:$BL9)</f>
        <v>2.67808606591251</v>
      </c>
      <c r="AY57" s="431" t="n">
        <f aca="false" ca="true" dt2D="false" dtr="false" t="normal">SUMIF($E$3:DF4, AY$54, $E9:$BL9)</f>
        <v>2.75842864788989</v>
      </c>
      <c r="AZ57" s="431" t="n">
        <f aca="false" ca="true" dt2D="false" dtr="false" t="normal">SUMIF($E$3:DG4, AZ$54, $E9:$BL9)</f>
        <v>2.84118150732659</v>
      </c>
      <c r="BA57" s="431" t="n">
        <f aca="false" ca="true" dt2D="false" dtr="false" t="normal">SUMIF($E$3:DH4, BA$54, $E9:$BL9)</f>
        <v>2.92641695254638</v>
      </c>
      <c r="BB57" s="431" t="n">
        <f aca="false" ca="true" dt2D="false" dtr="false" t="normal">SUMIF($E$3:DI4, BB$54, $E9:$BL9)</f>
        <v>3.01420946112278</v>
      </c>
      <c r="BC57" s="431" t="n">
        <f aca="false" ca="true" dt2D="false" dtr="false" t="normal">SUMIF($E$3:DJ4, BC$54, $E9:$BL9)</f>
        <v>3.10463574495646</v>
      </c>
      <c r="BD57" s="431" t="n">
        <f aca="false" ca="true" dt2D="false" dtr="false" t="normal">SUMIF($E$3:DK4, BD$54, $E9:$BL9)</f>
        <v>3.19777481730515</v>
      </c>
      <c r="BE57" s="431" t="n">
        <f aca="false" ca="true" dt2D="false" dtr="false" t="normal">SUMIF($E$3:DL4, BE$54, $E9:$BL9)</f>
        <v>3.29370806182431</v>
      </c>
      <c r="BF57" s="431" t="n">
        <f aca="false" ca="true" dt2D="false" dtr="false" t="normal">SUMIF($E$3:DM4, BF$54, $E9:$BL9)</f>
        <v>3.39251930367904</v>
      </c>
      <c r="BG57" s="431" t="n">
        <f aca="false" ca="true" dt2D="false" dtr="false" t="normal">SUMIF($E$3:DN4, BG$54, $E9:$BL9)</f>
        <v>3.49429488278941</v>
      </c>
      <c r="BH57" s="431" t="n">
        <f aca="false" ca="true" dt2D="false" dtr="false" t="normal">SUMIF($E$3:DO4, BH$54, $E9:$BL9)</f>
        <v>3.59912372927309</v>
      </c>
      <c r="BI57" s="431" t="n">
        <f aca="false" ca="true" dt2D="false" dtr="false" t="normal">SUMIF($E$3:DP4, BI$54, $E9:$BL9)</f>
        <v>3.70709744115128</v>
      </c>
      <c r="BJ57" s="431" t="n">
        <f aca="false" ca="true" dt2D="false" dtr="false" t="normal">SUMIF($E$3:DQ4, BJ$54, $E9:$BL9)</f>
        <v>3.81831036438582</v>
      </c>
      <c r="BK57" s="431" t="n">
        <f aca="false" ca="true" dt2D="false" dtr="false" t="normal">SUMIF($E$3:DR4, BK$54, $E9:$BL9)</f>
        <v>3.93285967531739</v>
      </c>
      <c r="BL57" s="431" t="n">
        <f aca="false" ca="true" dt2D="false" dtr="false" t="normal">SUMIF($E$3:DS4, BL$54, $E9:$BL9)</f>
        <v>4.05084546557692</v>
      </c>
    </row>
    <row outlineLevel="0" r="58">
      <c r="B58" s="201" t="s">
        <v>967</v>
      </c>
      <c r="C58" s="455" t="n"/>
      <c r="E58" s="431" t="n">
        <f aca="false" ca="true" dt2D="false" dtr="false" t="normal">SUMIF($E$3:BL5, E$54, $E10:$BL10)</f>
        <v>1.04</v>
      </c>
      <c r="F58" s="431" t="n">
        <f aca="false" ca="true" dt2D="false" dtr="false" t="normal">SUMIF($E$3:BM5, F$54, $E10:$BL10)</f>
        <v>1.0816</v>
      </c>
      <c r="G58" s="431" t="n">
        <f aca="false" ca="true" dt2D="false" dtr="false" t="normal">SUMIF($E$3:BN5, G$54, $E10:$BL10)</f>
        <v>1.0816</v>
      </c>
      <c r="H58" s="431" t="n">
        <f aca="false" ca="true" dt2D="false" dtr="false" t="normal">SUMIF($E$3:BO5, H$54, $E10:$BL10)</f>
        <v>1.0816</v>
      </c>
      <c r="I58" s="431" t="n">
        <f aca="false" ca="true" dt2D="false" dtr="false" t="normal">SUMIF($E$3:BP5, I$54, $E10:$BL10)</f>
        <v>1.0816</v>
      </c>
      <c r="J58" s="431" t="n">
        <f aca="false" ca="true" dt2D="false" dtr="false" t="normal">SUMIF($E$3:BQ5, J$54, $E10:$BL10)</f>
        <v>1.0816</v>
      </c>
      <c r="K58" s="431" t="n">
        <f aca="false" ca="true" dt2D="false" dtr="false" t="normal">SUMIF($E$3:BR5, K$54, $E10:$BL10)</f>
        <v>1.0816</v>
      </c>
      <c r="L58" s="431" t="n">
        <f aca="false" ca="true" dt2D="false" dtr="false" t="normal">SUMIF($E$3:BS5, L$54, $E10:$BL10)</f>
        <v>1.0816</v>
      </c>
      <c r="M58" s="431" t="n">
        <f aca="false" ca="true" dt2D="false" dtr="false" t="normal">SUMIF($E$3:BT5, M$54, $E10:$BL10)</f>
        <v>1.0816</v>
      </c>
      <c r="N58" s="431" t="n">
        <f aca="false" ca="true" dt2D="false" dtr="false" t="normal">SUMIF($E$3:BU5, N$54, $E10:$BL10)</f>
        <v>1.0816</v>
      </c>
      <c r="O58" s="431" t="n">
        <f aca="false" ca="true" dt2D="false" dtr="false" t="normal">SUMIF($E$3:BV5, O$54, $E10:$BL10)</f>
        <v>1.0816</v>
      </c>
      <c r="P58" s="431" t="n">
        <f aca="false" ca="true" dt2D="false" dtr="false" t="normal">SUMIF($E$3:BW5, P$54, $E10:$BL10)</f>
        <v>1.0816</v>
      </c>
      <c r="Q58" s="431" t="n">
        <f aca="false" ca="true" dt2D="false" dtr="false" t="normal">SUMIF($E$3:BX5, Q$54, $E10:$BL10)</f>
        <v>1.114048</v>
      </c>
      <c r="R58" s="431" t="n">
        <f aca="false" ca="true" dt2D="false" dtr="false" t="normal">SUMIF($E$3:BY5, R$54, $E10:$BL10)</f>
        <v>1.114048</v>
      </c>
      <c r="S58" s="431" t="n">
        <f aca="false" ca="true" dt2D="false" dtr="false" t="normal">SUMIF($E$3:BZ5, S$54, $E10:$BL10)</f>
        <v>1.114048</v>
      </c>
      <c r="T58" s="431" t="n">
        <f aca="false" ca="true" dt2D="false" dtr="false" t="normal">SUMIF($E$3:CA5, T$54, $E10:$BL10)</f>
        <v>1.114048</v>
      </c>
      <c r="U58" s="431" t="n">
        <f aca="false" ca="true" dt2D="false" dtr="false" t="normal">SUMIF($E$3:CB5, U$54, $E10:$BL10)</f>
        <v>1.14746944</v>
      </c>
      <c r="V58" s="431" t="n">
        <f aca="false" ca="true" dt2D="false" dtr="false" t="normal">SUMIF($E$3:CC5, V$54, $E10:$BL10)</f>
        <v>1.1818935232</v>
      </c>
      <c r="W58" s="431" t="n">
        <f aca="false" ca="true" dt2D="false" dtr="false" t="normal">SUMIF($E$3:CD5, W$54, $E10:$BL10)</f>
        <v>1.217350328896</v>
      </c>
      <c r="X58" s="431" t="n">
        <f aca="false" ca="true" dt2D="false" dtr="false" t="normal">SUMIF($E$3:CE5, X$54, $E10:$BL10)</f>
        <v>1.25387083876288</v>
      </c>
      <c r="Y58" s="431" t="n">
        <f aca="false" ca="true" dt2D="false" dtr="false" t="normal">SUMIF($E$3:CF5, Y$54, $E10:$BL10)</f>
        <v>1.29148696392577</v>
      </c>
      <c r="Z58" s="431" t="n">
        <f aca="false" ca="true" dt2D="false" dtr="false" t="normal">SUMIF($E$3:CG5, Z$54, $E10:$BL10)</f>
        <v>1.33023157284354</v>
      </c>
      <c r="AA58" s="431" t="n">
        <f aca="false" ca="true" dt2D="false" dtr="false" t="normal">SUMIF($E$3:CH5, AA$54, $E10:$BL10)</f>
        <v>1.37013852002885</v>
      </c>
      <c r="AB58" s="431" t="n">
        <f aca="false" ca="true" dt2D="false" dtr="false" t="normal">SUMIF($E$3:CI5, AB$54, $E10:$BL10)</f>
        <v>1.41124267562971</v>
      </c>
      <c r="AC58" s="431" t="n">
        <f aca="false" ca="true" dt2D="false" dtr="false" t="normal">SUMIF($E$3:CJ5, AC$54, $E10:$BL10)</f>
        <v>1.4535799558986</v>
      </c>
      <c r="AD58" s="431" t="n">
        <f aca="false" ca="true" dt2D="false" dtr="false" t="normal">SUMIF($E$3:CK5, AD$54, $E10:$BL10)</f>
        <v>1.49718735457556</v>
      </c>
      <c r="AE58" s="431" t="n">
        <f aca="false" ca="true" dt2D="false" dtr="false" t="normal">SUMIF($E$3:CL5, AE$54, $E10:$BL10)</f>
        <v>1.54210297521283</v>
      </c>
      <c r="AF58" s="431" t="n">
        <f aca="false" ca="true" dt2D="false" dtr="false" t="normal">SUMIF($E$3:CM5, AF$54, $E10:$BL10)</f>
        <v>1.58836606446921</v>
      </c>
      <c r="AG58" s="431" t="n">
        <f aca="false" ca="true" dt2D="false" dtr="false" t="normal">SUMIF($E$3:CN5, AG$54, $E10:$BL10)</f>
        <v>1.63601704640329</v>
      </c>
      <c r="AH58" s="431" t="n">
        <f aca="false" ca="true" dt2D="false" dtr="false" t="normal">SUMIF($E$3:CO5, AH$54, $E10:$BL10)</f>
        <v>1.68509755779539</v>
      </c>
      <c r="AI58" s="431" t="n">
        <f aca="false" ca="true" dt2D="false" dtr="false" t="normal">SUMIF($E$3:CP5, AI$54, $E10:$BL10)</f>
        <v>1.73565048452925</v>
      </c>
      <c r="AJ58" s="431" t="n">
        <f aca="false" ca="true" dt2D="false" dtr="false" t="normal">SUMIF($E$3:CQ5, AJ$54, $E10:$BL10)</f>
        <v>1.78771999906513</v>
      </c>
      <c r="AK58" s="431" t="n">
        <f aca="false" ca="true" dt2D="false" dtr="false" t="normal">SUMIF($E$3:CR5, AK$54, $E10:$BL10)</f>
        <v>1.84135159903708</v>
      </c>
      <c r="AL58" s="431" t="n">
        <f aca="false" ca="true" dt2D="false" dtr="false" t="normal">SUMIF($E$3:CS5, AL$54, $E10:$BL10)</f>
        <v>1.89659214700819</v>
      </c>
      <c r="AM58" s="431" t="n">
        <f aca="false" ca="true" dt2D="false" dtr="false" t="normal">SUMIF($E$3:CT5, AM$54, $E10:$BL10)</f>
        <v>1.95348991141844</v>
      </c>
      <c r="AN58" s="431" t="n">
        <f aca="false" ca="true" dt2D="false" dtr="false" t="normal">SUMIF($E$3:CU5, AN$54, $E10:$BL10)</f>
        <v>2.01209460876099</v>
      </c>
      <c r="AO58" s="431" t="n">
        <f aca="false" ca="true" dt2D="false" dtr="false" t="normal">SUMIF($E$3:CV5, AO$54, $E10:$BL10)</f>
        <v>2.07245744702382</v>
      </c>
      <c r="AP58" s="431" t="n">
        <f aca="false" ca="true" dt2D="false" dtr="false" t="normal">SUMIF($E$3:CW5, AP$54, $E10:$BL10)</f>
        <v>2.13463117043454</v>
      </c>
      <c r="AQ58" s="431" t="n">
        <f aca="false" ca="true" dt2D="false" dtr="false" t="normal">SUMIF($E$3:CX5, AQ$54, $E10:$BL10)</f>
        <v>2.19867010554757</v>
      </c>
      <c r="AR58" s="431" t="n">
        <f aca="false" ca="true" dt2D="false" dtr="false" t="normal">SUMIF($E$3:CY5, AR$54, $E10:$BL10)</f>
        <v>2.264630208714</v>
      </c>
      <c r="AS58" s="431" t="n">
        <f aca="false" ca="true" dt2D="false" dtr="false" t="normal">SUMIF($E$3:CZ5, AS$54, $E10:$BL10)</f>
        <v>2.33256911497542</v>
      </c>
      <c r="AT58" s="431" t="n">
        <f aca="false" ca="true" dt2D="false" dtr="false" t="normal">SUMIF($E$3:DA5, AT$54, $E10:$BL10)</f>
        <v>2.40254618842468</v>
      </c>
      <c r="AU58" s="431" t="n">
        <f aca="false" ca="true" dt2D="false" dtr="false" t="normal">SUMIF($E$3:DB5, AU$54, $E10:$BL10)</f>
        <v>2.47462257407742</v>
      </c>
      <c r="AV58" s="431" t="n">
        <f aca="false" ca="true" dt2D="false" dtr="false" t="normal">SUMIF($E$3:DC5, AV$54, $E10:$BL10)</f>
        <v>2.54886125129974</v>
      </c>
      <c r="AW58" s="431" t="n">
        <f aca="false" ca="true" dt2D="false" dtr="false" t="normal">SUMIF($E$3:DD5, AW$54, $E10:$BL10)</f>
        <v>2.62532708883874</v>
      </c>
      <c r="AX58" s="431" t="n">
        <f aca="false" ca="true" dt2D="false" dtr="false" t="normal">SUMIF($E$3:DE5, AX$54, $E10:$BL10)</f>
        <v>2.7040869015039</v>
      </c>
      <c r="AY58" s="431" t="n">
        <f aca="false" ca="true" dt2D="false" dtr="false" t="normal">SUMIF($E$3:DF5, AY$54, $E10:$BL10)</f>
        <v>2.78520950854901</v>
      </c>
      <c r="AZ58" s="431" t="n">
        <f aca="false" ca="true" dt2D="false" dtr="false" t="normal">SUMIF($E$3:DG5, AZ$54, $E10:$BL10)</f>
        <v>2.86876579380549</v>
      </c>
      <c r="BA58" s="431" t="n">
        <f aca="false" ca="true" dt2D="false" dtr="false" t="normal">SUMIF($E$3:DH5, BA$54, $E10:$BL10)</f>
        <v>2.95482876761965</v>
      </c>
      <c r="BB58" s="431" t="n">
        <f aca="false" ca="true" dt2D="false" dtr="false" t="normal">SUMIF($E$3:DI5, BB$54, $E10:$BL10)</f>
        <v>3.04347363064824</v>
      </c>
      <c r="BC58" s="431" t="n">
        <f aca="false" ca="true" dt2D="false" dtr="false" t="normal">SUMIF($E$3:DJ5, BC$54, $E10:$BL10)</f>
        <v>3.13477783956769</v>
      </c>
      <c r="BD58" s="431" t="n">
        <f aca="false" ca="true" dt2D="false" dtr="false" t="normal">SUMIF($E$3:DK5, BD$54, $E10:$BL10)</f>
        <v>3.22882117475472</v>
      </c>
      <c r="BE58" s="431" t="n">
        <f aca="false" ca="true" dt2D="false" dtr="false" t="normal">SUMIF($E$3:DL5, BE$54, $E10:$BL10)</f>
        <v>3.32568580999736</v>
      </c>
      <c r="BF58" s="431" t="n">
        <f aca="false" ca="true" dt2D="false" dtr="false" t="normal">SUMIF($E$3:DM5, BF$54, $E10:$BL10)</f>
        <v>3.42545638429728</v>
      </c>
      <c r="BG58" s="431" t="n">
        <f aca="false" ca="true" dt2D="false" dtr="false" t="normal">SUMIF($E$3:DN5, BG$54, $E10:$BL10)</f>
        <v>3.5282200758262</v>
      </c>
      <c r="BH58" s="431" t="n">
        <f aca="false" ca="true" dt2D="false" dtr="false" t="normal">SUMIF($E$3:DO5, BH$54, $E10:$BL10)</f>
        <v>3.63406667810098</v>
      </c>
      <c r="BI58" s="431" t="n">
        <f aca="false" ca="true" dt2D="false" dtr="false" t="normal">SUMIF($E$3:DP5, BI$54, $E10:$BL10)</f>
        <v>3.74308867844401</v>
      </c>
      <c r="BJ58" s="431" t="n">
        <f aca="false" ca="true" dt2D="false" dtr="false" t="normal">SUMIF($E$3:DQ5, BJ$54, $E10:$BL10)</f>
        <v>3.85538133879733</v>
      </c>
      <c r="BK58" s="431" t="n">
        <f aca="false" ca="true" dt2D="false" dtr="false" t="normal">SUMIF($E$3:DR5, BK$54, $E10:$BL10)</f>
        <v>3.97104277896125</v>
      </c>
      <c r="BL58" s="431" t="n">
        <f aca="false" ca="true" dt2D="false" dtr="false" t="normal">SUMIF($E$3:DS5, BL$54, $E10:$BL10)</f>
        <v>4.09017406233009</v>
      </c>
    </row>
    <row outlineLevel="0" r="59">
      <c r="B59" s="201" t="s">
        <v>968</v>
      </c>
      <c r="C59" s="455" t="n"/>
      <c r="E59" s="431" t="n">
        <f aca="false" ca="true" dt2D="false" dtr="false" t="normal">SUMIF($E$3:BL6, E$54, $E11:$BL11)</f>
        <v>1.07</v>
      </c>
      <c r="F59" s="431" t="n">
        <f aca="false" ca="true" dt2D="false" dtr="false" t="normal">SUMIF($E$3:BM6, F$54, $E11:$BL11)</f>
        <v>1.1449</v>
      </c>
      <c r="G59" s="431" t="n">
        <f aca="false" ca="true" dt2D="false" dtr="false" t="normal">SUMIF($E$3:BN6, G$54, $E11:$BL11)</f>
        <v>1.1449</v>
      </c>
      <c r="H59" s="431" t="n">
        <f aca="false" ca="true" dt2D="false" dtr="false" t="normal">SUMIF($E$3:BO6, H$54, $E11:$BL11)</f>
        <v>1.1449</v>
      </c>
      <c r="I59" s="431" t="n">
        <f aca="false" ca="true" dt2D="false" dtr="false" t="normal">SUMIF($E$3:BP6, I$54, $E11:$BL11)</f>
        <v>1.1449</v>
      </c>
      <c r="J59" s="431" t="n">
        <f aca="false" ca="true" dt2D="false" dtr="false" t="normal">SUMIF($E$3:BQ6, J$54, $E11:$BL11)</f>
        <v>1.1449</v>
      </c>
      <c r="K59" s="431" t="n">
        <f aca="false" ca="true" dt2D="false" dtr="false" t="normal">SUMIF($E$3:BR6, K$54, $E11:$BL11)</f>
        <v>1.1449</v>
      </c>
      <c r="L59" s="431" t="n">
        <f aca="false" ca="true" dt2D="false" dtr="false" t="normal">SUMIF($E$3:BS6, L$54, $E11:$BL11)</f>
        <v>1.1449</v>
      </c>
      <c r="M59" s="431" t="n">
        <f aca="false" ca="true" dt2D="false" dtr="false" t="normal">SUMIF($E$3:BT6, M$54, $E11:$BL11)</f>
        <v>1.1449</v>
      </c>
      <c r="N59" s="431" t="n">
        <f aca="false" ca="true" dt2D="false" dtr="false" t="normal">SUMIF($E$3:BU6, N$54, $E11:$BL11)</f>
        <v>1.1449</v>
      </c>
      <c r="O59" s="431" t="n">
        <f aca="false" ca="true" dt2D="false" dtr="false" t="normal">SUMIF($E$3:BV6, O$54, $E11:$BL11)</f>
        <v>1.1449</v>
      </c>
      <c r="P59" s="431" t="n">
        <f aca="false" ca="true" dt2D="false" dtr="false" t="normal">SUMIF($E$3:BW6, P$54, $E11:$BL11)</f>
        <v>1.1449</v>
      </c>
      <c r="Q59" s="431" t="n">
        <f aca="false" ca="true" dt2D="false" dtr="false" t="normal">SUMIF($E$3:BX6, Q$54, $E11:$BL11)</f>
        <v>1.179247</v>
      </c>
      <c r="R59" s="431" t="n">
        <f aca="false" ca="true" dt2D="false" dtr="false" t="normal">SUMIF($E$3:BY6, R$54, $E11:$BL11)</f>
        <v>1.179247</v>
      </c>
      <c r="S59" s="431" t="n">
        <f aca="false" ca="true" dt2D="false" dtr="false" t="normal">SUMIF($E$3:BZ6, S$54, $E11:$BL11)</f>
        <v>1.179247</v>
      </c>
      <c r="T59" s="431" t="n">
        <f aca="false" ca="true" dt2D="false" dtr="false" t="normal">SUMIF($E$3:CA6, T$54, $E11:$BL11)</f>
        <v>1.179247</v>
      </c>
      <c r="U59" s="431" t="n">
        <f aca="false" ca="true" dt2D="false" dtr="false" t="normal">SUMIF($E$3:CB6, U$54, $E11:$BL11)</f>
        <v>1.21462441</v>
      </c>
      <c r="V59" s="431" t="n">
        <f aca="false" ca="true" dt2D="false" dtr="false" t="normal">SUMIF($E$3:CC6, V$54, $E11:$BL11)</f>
        <v>1.2510631423</v>
      </c>
      <c r="W59" s="431" t="n">
        <f aca="false" ca="true" dt2D="false" dtr="false" t="normal">SUMIF($E$3:CD6, W$54, $E11:$BL11)</f>
        <v>1.288595036569</v>
      </c>
      <c r="X59" s="431" t="n">
        <f aca="false" ca="true" dt2D="false" dtr="false" t="normal">SUMIF($E$3:CE6, X$54, $E11:$BL11)</f>
        <v>1.32725288766607</v>
      </c>
      <c r="Y59" s="431" t="n">
        <f aca="false" ca="true" dt2D="false" dtr="false" t="normal">SUMIF($E$3:CF6, Y$54, $E11:$BL11)</f>
        <v>1.36707047429605</v>
      </c>
      <c r="Z59" s="431" t="n">
        <f aca="false" ca="true" dt2D="false" dtr="false" t="normal">SUMIF($E$3:CG6, Z$54, $E11:$BL11)</f>
        <v>1.40808258852493</v>
      </c>
      <c r="AA59" s="431" t="n">
        <f aca="false" ca="true" dt2D="false" dtr="false" t="normal">SUMIF($E$3:CH6, AA$54, $E11:$BL11)</f>
        <v>1.45032506618068</v>
      </c>
      <c r="AB59" s="431" t="n">
        <f aca="false" ca="true" dt2D="false" dtr="false" t="normal">SUMIF($E$3:CI6, AB$54, $E11:$BL11)</f>
        <v>1.4938348181661</v>
      </c>
      <c r="AC59" s="431" t="n">
        <f aca="false" ca="true" dt2D="false" dtr="false" t="normal">SUMIF($E$3:CJ6, AC$54, $E11:$BL11)</f>
        <v>1.53864986271108</v>
      </c>
      <c r="AD59" s="431" t="n">
        <f aca="false" ca="true" dt2D="false" dtr="false" t="normal">SUMIF($E$3:CK6, AD$54, $E11:$BL11)</f>
        <v>1.58480935859242</v>
      </c>
      <c r="AE59" s="431" t="n">
        <f aca="false" ca="true" dt2D="false" dtr="false" t="normal">SUMIF($E$3:CL6, AE$54, $E11:$BL11)</f>
        <v>1.63235363935019</v>
      </c>
      <c r="AF59" s="431" t="n">
        <f aca="false" ca="true" dt2D="false" dtr="false" t="normal">SUMIF($E$3:CM6, AF$54, $E11:$BL11)</f>
        <v>1.6813242485307</v>
      </c>
      <c r="AG59" s="431" t="n">
        <f aca="false" ca="true" dt2D="false" dtr="false" t="normal">SUMIF($E$3:CN6, AG$54, $E11:$BL11)</f>
        <v>1.73176397598662</v>
      </c>
      <c r="AH59" s="431" t="n">
        <f aca="false" ca="true" dt2D="false" dtr="false" t="normal">SUMIF($E$3:CO6, AH$54, $E11:$BL11)</f>
        <v>1.78371689526622</v>
      </c>
      <c r="AI59" s="431" t="n">
        <f aca="false" ca="true" dt2D="false" dtr="false" t="normal">SUMIF($E$3:CP6, AI$54, $E11:$BL11)</f>
        <v>1.8372284021242</v>
      </c>
      <c r="AJ59" s="431" t="n">
        <f aca="false" ca="true" dt2D="false" dtr="false" t="normal">SUMIF($E$3:CQ6, AJ$54, $E11:$BL11)</f>
        <v>1.89234525418793</v>
      </c>
      <c r="AK59" s="431" t="n">
        <f aca="false" ca="true" dt2D="false" dtr="false" t="normal">SUMIF($E$3:CR6, AK$54, $E11:$BL11)</f>
        <v>1.94911561181357</v>
      </c>
      <c r="AL59" s="431" t="n">
        <f aca="false" ca="true" dt2D="false" dtr="false" t="normal">SUMIF($E$3:CS6, AL$54, $E11:$BL11)</f>
        <v>2.00758908016797</v>
      </c>
      <c r="AM59" s="431" t="n">
        <f aca="false" ca="true" dt2D="false" dtr="false" t="normal">SUMIF($E$3:CT6, AM$54, $E11:$BL11)</f>
        <v>2.06781675257301</v>
      </c>
      <c r="AN59" s="431" t="n">
        <f aca="false" ca="true" dt2D="false" dtr="false" t="normal">SUMIF($E$3:CU6, AN$54, $E11:$BL11)</f>
        <v>2.1298512551502</v>
      </c>
      <c r="AO59" s="431" t="n">
        <f aca="false" ca="true" dt2D="false" dtr="false" t="normal">SUMIF($E$3:CV6, AO$54, $E11:$BL11)</f>
        <v>2.19374679280471</v>
      </c>
      <c r="AP59" s="431" t="n">
        <f aca="false" ca="true" dt2D="false" dtr="false" t="normal">SUMIF($E$3:CW6, AP$54, $E11:$BL11)</f>
        <v>2.25955919658885</v>
      </c>
      <c r="AQ59" s="431" t="n">
        <f aca="false" ca="true" dt2D="false" dtr="false" t="normal">SUMIF($E$3:CX6, AQ$54, $E11:$BL11)</f>
        <v>2.32734597248651</v>
      </c>
      <c r="AR59" s="431" t="n">
        <f aca="false" ca="true" dt2D="false" dtr="false" t="normal">SUMIF($E$3:CY6, AR$54, $E11:$BL11)</f>
        <v>2.39716635166111</v>
      </c>
      <c r="AS59" s="431" t="n">
        <f aca="false" ca="true" dt2D="false" dtr="false" t="normal">SUMIF($E$3:CZ6, AS$54, $E11:$BL11)</f>
        <v>2.46908134221094</v>
      </c>
      <c r="AT59" s="431" t="n">
        <f aca="false" ca="true" dt2D="false" dtr="false" t="normal">SUMIF($E$3:DA6, AT$54, $E11:$BL11)</f>
        <v>2.54315378247727</v>
      </c>
      <c r="AU59" s="431" t="n">
        <f aca="false" ca="true" dt2D="false" dtr="false" t="normal">SUMIF($E$3:DB6, AU$54, $E11:$BL11)</f>
        <v>2.61944839595159</v>
      </c>
      <c r="AV59" s="431" t="n">
        <f aca="false" ca="true" dt2D="false" dtr="false" t="normal">SUMIF($E$3:DC6, AV$54, $E11:$BL11)</f>
        <v>2.69803184783014</v>
      </c>
      <c r="AW59" s="431" t="n">
        <f aca="false" ca="true" dt2D="false" dtr="false" t="normal">SUMIF($E$3:DD6, AW$54, $E11:$BL11)</f>
        <v>2.77897280326504</v>
      </c>
      <c r="AX59" s="431" t="n">
        <f aca="false" ca="true" dt2D="false" dtr="false" t="normal">SUMIF($E$3:DE6, AX$54, $E11:$BL11)</f>
        <v>2.86234198736299</v>
      </c>
      <c r="AY59" s="431" t="n">
        <f aca="false" ca="true" dt2D="false" dtr="false" t="normal">SUMIF($E$3:DF6, AY$54, $E11:$BL11)</f>
        <v>2.94821224698388</v>
      </c>
      <c r="AZ59" s="431" t="n">
        <f aca="false" ca="true" dt2D="false" dtr="false" t="normal">SUMIF($E$3:DG6, AZ$54, $E11:$BL11)</f>
        <v>3.0366586143934</v>
      </c>
      <c r="BA59" s="431" t="n">
        <f aca="false" ca="true" dt2D="false" dtr="false" t="normal">SUMIF($E$3:DH6, BA$54, $E11:$BL11)</f>
        <v>3.1277583728252</v>
      </c>
      <c r="BB59" s="431" t="n">
        <f aca="false" ca="true" dt2D="false" dtr="false" t="normal">SUMIF($E$3:DI6, BB$54, $E11:$BL11)</f>
        <v>3.22159112400996</v>
      </c>
      <c r="BC59" s="431" t="n">
        <f aca="false" ca="true" dt2D="false" dtr="false" t="normal">SUMIF($E$3:DJ6, BC$54, $E11:$BL11)</f>
        <v>3.31823885773026</v>
      </c>
      <c r="BD59" s="431" t="n">
        <f aca="false" ca="true" dt2D="false" dtr="false" t="normal">SUMIF($E$3:DK6, BD$54, $E11:$BL11)</f>
        <v>3.41778602346216</v>
      </c>
      <c r="BE59" s="431" t="n">
        <f aca="false" ca="true" dt2D="false" dtr="false" t="normal">SUMIF($E$3:DL6, BE$54, $E11:$BL11)</f>
        <v>3.52031960416603</v>
      </c>
      <c r="BF59" s="431" t="n">
        <f aca="false" ca="true" dt2D="false" dtr="false" t="normal">SUMIF($E$3:DM6, BF$54, $E11:$BL11)</f>
        <v>3.62592919229101</v>
      </c>
      <c r="BG59" s="431" t="n">
        <f aca="false" ca="true" dt2D="false" dtr="false" t="normal">SUMIF($E$3:DN6, BG$54, $E11:$BL11)</f>
        <v>3.73470706805974</v>
      </c>
      <c r="BH59" s="431" t="n">
        <f aca="false" ca="true" dt2D="false" dtr="false" t="normal">SUMIF($E$3:DO6, BH$54, $E11:$BL11)</f>
        <v>3.84674828010153</v>
      </c>
      <c r="BI59" s="431" t="n">
        <f aca="false" ca="true" dt2D="false" dtr="false" t="normal">SUMIF($E$3:DP6, BI$54, $E11:$BL11)</f>
        <v>3.96215072850458</v>
      </c>
      <c r="BJ59" s="431" t="n">
        <f aca="false" ca="true" dt2D="false" dtr="false" t="normal">SUMIF($E$3:DQ6, BJ$54, $E11:$BL11)</f>
        <v>4.08101525035972</v>
      </c>
      <c r="BK59" s="431" t="n">
        <f aca="false" ca="true" dt2D="false" dtr="false" t="normal">SUMIF($E$3:DR6, BK$54, $E11:$BL11)</f>
        <v>4.20344570787051</v>
      </c>
      <c r="BL59" s="431" t="n">
        <f aca="false" ca="true" dt2D="false" dtr="false" t="normal">SUMIF($E$3:DS6, BL$54, $E11:$BL11)</f>
        <v>4.32954907910662</v>
      </c>
    </row>
    <row outlineLevel="0" r="60">
      <c r="B60" s="153" t="s">
        <v>969</v>
      </c>
      <c r="C60" s="455" t="n"/>
      <c r="E60" s="431" t="n">
        <f aca="false" ca="true" dt2D="false" dtr="false" t="normal">SUMIF($E$3:BL7, E$54, $E12:$BL12)</f>
        <v>1.07</v>
      </c>
      <c r="F60" s="431" t="n">
        <f aca="false" ca="true" dt2D="false" dtr="false" t="normal">SUMIF($E$3:BM7, F$54, $E12:$BL12)</f>
        <v>1.1449</v>
      </c>
      <c r="G60" s="431" t="n">
        <f aca="false" ca="true" dt2D="false" dtr="false" t="normal">SUMIF($E$3:BN7, G$54, $E12:$BL12)</f>
        <v>1.1449</v>
      </c>
      <c r="H60" s="431" t="n">
        <f aca="false" ca="true" dt2D="false" dtr="false" t="normal">SUMIF($E$3:BO7, H$54, $E12:$BL12)</f>
        <v>1.1449</v>
      </c>
      <c r="I60" s="431" t="n">
        <f aca="false" ca="true" dt2D="false" dtr="false" t="normal">SUMIF($E$3:BP7, I$54, $E12:$BL12)</f>
        <v>1.1449</v>
      </c>
      <c r="J60" s="431" t="n">
        <f aca="false" ca="true" dt2D="false" dtr="false" t="normal">SUMIF($E$3:BQ7, J$54, $E12:$BL12)</f>
        <v>1.1449</v>
      </c>
      <c r="K60" s="431" t="n">
        <f aca="false" ca="true" dt2D="false" dtr="false" t="normal">SUMIF($E$3:BR7, K$54, $E12:$BL12)</f>
        <v>1.1449</v>
      </c>
      <c r="L60" s="431" t="n">
        <f aca="false" ca="true" dt2D="false" dtr="false" t="normal">SUMIF($E$3:BS7, L$54, $E12:$BL12)</f>
        <v>1.1449</v>
      </c>
      <c r="M60" s="431" t="n">
        <f aca="false" ca="true" dt2D="false" dtr="false" t="normal">SUMIF($E$3:BT7, M$54, $E12:$BL12)</f>
        <v>1.1449</v>
      </c>
      <c r="N60" s="431" t="n">
        <f aca="false" ca="true" dt2D="false" dtr="false" t="normal">SUMIF($E$3:BU7, N$54, $E12:$BL12)</f>
        <v>1.1449</v>
      </c>
      <c r="O60" s="431" t="n">
        <f aca="false" ca="true" dt2D="false" dtr="false" t="normal">SUMIF($E$3:BV7, O$54, $E12:$BL12)</f>
        <v>1.1449</v>
      </c>
      <c r="P60" s="431" t="n">
        <f aca="false" ca="true" dt2D="false" dtr="false" t="normal">SUMIF($E$3:BW7, P$54, $E12:$BL12)</f>
        <v>1.1449</v>
      </c>
      <c r="Q60" s="431" t="n">
        <f aca="false" ca="true" dt2D="false" dtr="false" t="normal">SUMIF($E$3:BX7, Q$54, $E12:$BL12)</f>
        <v>1.179247</v>
      </c>
      <c r="R60" s="431" t="n">
        <f aca="false" ca="true" dt2D="false" dtr="false" t="normal">SUMIF($E$3:BY7, R$54, $E12:$BL12)</f>
        <v>1.179247</v>
      </c>
      <c r="S60" s="431" t="n">
        <f aca="false" ca="true" dt2D="false" dtr="false" t="normal">SUMIF($E$3:BZ7, S$54, $E12:$BL12)</f>
        <v>1.179247</v>
      </c>
      <c r="T60" s="431" t="n">
        <f aca="false" ca="true" dt2D="false" dtr="false" t="normal">SUMIF($E$3:CA7, T$54, $E12:$BL12)</f>
        <v>1.179247</v>
      </c>
      <c r="U60" s="431" t="n">
        <f aca="false" ca="true" dt2D="false" dtr="false" t="normal">SUMIF($E$3:CB7, U$54, $E12:$BL12)</f>
        <v>1.21462441</v>
      </c>
      <c r="V60" s="431" t="n">
        <f aca="false" ca="true" dt2D="false" dtr="false" t="normal">SUMIF($E$3:CC7, V$54, $E12:$BL12)</f>
        <v>1.2510631423</v>
      </c>
      <c r="W60" s="431" t="n">
        <f aca="false" ca="true" dt2D="false" dtr="false" t="normal">SUMIF($E$3:CD7, W$54, $E12:$BL12)</f>
        <v>1.288595036569</v>
      </c>
      <c r="X60" s="431" t="n">
        <f aca="false" ca="true" dt2D="false" dtr="false" t="normal">SUMIF($E$3:CE7, X$54, $E12:$BL12)</f>
        <v>1.32725288766607</v>
      </c>
      <c r="Y60" s="431" t="n">
        <f aca="false" ca="true" dt2D="false" dtr="false" t="normal">SUMIF($E$3:CF7, Y$54, $E12:$BL12)</f>
        <v>1.36707047429605</v>
      </c>
      <c r="Z60" s="431" t="n">
        <f aca="false" ca="true" dt2D="false" dtr="false" t="normal">SUMIF($E$3:CG7, Z$54, $E12:$BL12)</f>
        <v>1.40808258852493</v>
      </c>
      <c r="AA60" s="431" t="n">
        <f aca="false" ca="true" dt2D="false" dtr="false" t="normal">SUMIF($E$3:CH7, AA$54, $E12:$BL12)</f>
        <v>1.45032506618068</v>
      </c>
      <c r="AB60" s="431" t="n">
        <f aca="false" ca="true" dt2D="false" dtr="false" t="normal">SUMIF($E$3:CI7, AB$54, $E12:$BL12)</f>
        <v>1.4938348181661</v>
      </c>
      <c r="AC60" s="431" t="n">
        <f aca="false" ca="true" dt2D="false" dtr="false" t="normal">SUMIF($E$3:CJ7, AC$54, $E12:$BL12)</f>
        <v>1.53864986271108</v>
      </c>
      <c r="AD60" s="431" t="n">
        <f aca="false" ca="true" dt2D="false" dtr="false" t="normal">SUMIF($E$3:CK7, AD$54, $E12:$BL12)</f>
        <v>1.58480935859242</v>
      </c>
      <c r="AE60" s="431" t="n">
        <f aca="false" ca="true" dt2D="false" dtr="false" t="normal">SUMIF($E$3:CL7, AE$54, $E12:$BL12)</f>
        <v>1.63235363935019</v>
      </c>
      <c r="AF60" s="431" t="n">
        <f aca="false" ca="true" dt2D="false" dtr="false" t="normal">SUMIF($E$3:CM7, AF$54, $E12:$BL12)</f>
        <v>1.6813242485307</v>
      </c>
      <c r="AG60" s="431" t="n">
        <f aca="false" ca="true" dt2D="false" dtr="false" t="normal">SUMIF($E$3:CN7, AG$54, $E12:$BL12)</f>
        <v>1.73176397598662</v>
      </c>
      <c r="AH60" s="431" t="n">
        <f aca="false" ca="true" dt2D="false" dtr="false" t="normal">SUMIF($E$3:CO7, AH$54, $E12:$BL12)</f>
        <v>1.78371689526622</v>
      </c>
      <c r="AI60" s="431" t="n">
        <f aca="false" ca="true" dt2D="false" dtr="false" t="normal">SUMIF($E$3:CP7, AI$54, $E12:$BL12)</f>
        <v>1.8372284021242</v>
      </c>
      <c r="AJ60" s="431" t="n">
        <f aca="false" ca="true" dt2D="false" dtr="false" t="normal">SUMIF($E$3:CQ7, AJ$54, $E12:$BL12)</f>
        <v>1.89234525418793</v>
      </c>
      <c r="AK60" s="431" t="n">
        <f aca="false" ca="true" dt2D="false" dtr="false" t="normal">SUMIF($E$3:CR7, AK$54, $E12:$BL12)</f>
        <v>1.94911561181357</v>
      </c>
      <c r="AL60" s="431" t="n">
        <f aca="false" ca="true" dt2D="false" dtr="false" t="normal">SUMIF($E$3:CS7, AL$54, $E12:$BL12)</f>
        <v>2.00758908016797</v>
      </c>
      <c r="AM60" s="431" t="n">
        <f aca="false" ca="true" dt2D="false" dtr="false" t="normal">SUMIF($E$3:CT7, AM$54, $E12:$BL12)</f>
        <v>2.06781675257301</v>
      </c>
      <c r="AN60" s="431" t="n">
        <f aca="false" ca="true" dt2D="false" dtr="false" t="normal">SUMIF($E$3:CU7, AN$54, $E12:$BL12)</f>
        <v>2.1298512551502</v>
      </c>
      <c r="AO60" s="431" t="n">
        <f aca="false" ca="true" dt2D="false" dtr="false" t="normal">SUMIF($E$3:CV7, AO$54, $E12:$BL12)</f>
        <v>2.19374679280471</v>
      </c>
      <c r="AP60" s="431" t="n">
        <f aca="false" ca="true" dt2D="false" dtr="false" t="normal">SUMIF($E$3:CW7, AP$54, $E12:$BL12)</f>
        <v>2.25955919658885</v>
      </c>
      <c r="AQ60" s="431" t="n">
        <f aca="false" ca="true" dt2D="false" dtr="false" t="normal">SUMIF($E$3:CX7, AQ$54, $E12:$BL12)</f>
        <v>2.32734597248651</v>
      </c>
      <c r="AR60" s="431" t="n">
        <f aca="false" ca="true" dt2D="false" dtr="false" t="normal">SUMIF($E$3:CY7, AR$54, $E12:$BL12)</f>
        <v>2.39716635166111</v>
      </c>
      <c r="AS60" s="431" t="n">
        <f aca="false" ca="true" dt2D="false" dtr="false" t="normal">SUMIF($E$3:CZ7, AS$54, $E12:$BL12)</f>
        <v>2.46908134221094</v>
      </c>
      <c r="AT60" s="431" t="n">
        <f aca="false" ca="true" dt2D="false" dtr="false" t="normal">SUMIF($E$3:DA7, AT$54, $E12:$BL12)</f>
        <v>2.54315378247727</v>
      </c>
      <c r="AU60" s="431" t="n">
        <f aca="false" ca="true" dt2D="false" dtr="false" t="normal">SUMIF($E$3:DB7, AU$54, $E12:$BL12)</f>
        <v>2.61944839595159</v>
      </c>
      <c r="AV60" s="431" t="n">
        <f aca="false" ca="true" dt2D="false" dtr="false" t="normal">SUMIF($E$3:DC7, AV$54, $E12:$BL12)</f>
        <v>2.69803184783014</v>
      </c>
      <c r="AW60" s="431" t="n">
        <f aca="false" ca="true" dt2D="false" dtr="false" t="normal">SUMIF($E$3:DD7, AW$54, $E12:$BL12)</f>
        <v>2.77897280326504</v>
      </c>
      <c r="AX60" s="431" t="n">
        <f aca="false" ca="true" dt2D="false" dtr="false" t="normal">SUMIF($E$3:DE7, AX$54, $E12:$BL12)</f>
        <v>2.86234198736299</v>
      </c>
      <c r="AY60" s="431" t="n">
        <f aca="false" ca="true" dt2D="false" dtr="false" t="normal">SUMIF($E$3:DF7, AY$54, $E12:$BL12)</f>
        <v>2.94821224698388</v>
      </c>
      <c r="AZ60" s="431" t="n">
        <f aca="false" ca="true" dt2D="false" dtr="false" t="normal">SUMIF($E$3:DG7, AZ$54, $E12:$BL12)</f>
        <v>3.0366586143934</v>
      </c>
      <c r="BA60" s="431" t="n">
        <f aca="false" ca="true" dt2D="false" dtr="false" t="normal">SUMIF($E$3:DH7, BA$54, $E12:$BL12)</f>
        <v>3.1277583728252</v>
      </c>
      <c r="BB60" s="431" t="n">
        <f aca="false" ca="true" dt2D="false" dtr="false" t="normal">SUMIF($E$3:DI7, BB$54, $E12:$BL12)</f>
        <v>3.22159112400996</v>
      </c>
      <c r="BC60" s="431" t="n">
        <f aca="false" ca="true" dt2D="false" dtr="false" t="normal">SUMIF($E$3:DJ7, BC$54, $E12:$BL12)</f>
        <v>3.31823885773026</v>
      </c>
      <c r="BD60" s="431" t="n">
        <f aca="false" ca="true" dt2D="false" dtr="false" t="normal">SUMIF($E$3:DK7, BD$54, $E12:$BL12)</f>
        <v>3.41778602346216</v>
      </c>
      <c r="BE60" s="431" t="n">
        <f aca="false" ca="true" dt2D="false" dtr="false" t="normal">SUMIF($E$3:DL7, BE$54, $E12:$BL12)</f>
        <v>3.52031960416603</v>
      </c>
      <c r="BF60" s="431" t="n">
        <f aca="false" ca="true" dt2D="false" dtr="false" t="normal">SUMIF($E$3:DM7, BF$54, $E12:$BL12)</f>
        <v>3.62592919229101</v>
      </c>
      <c r="BG60" s="431" t="n">
        <f aca="false" ca="true" dt2D="false" dtr="false" t="normal">SUMIF($E$3:DN7, BG$54, $E12:$BL12)</f>
        <v>3.73470706805974</v>
      </c>
      <c r="BH60" s="431" t="n">
        <f aca="false" ca="true" dt2D="false" dtr="false" t="normal">SUMIF($E$3:DO7, BH$54, $E12:$BL12)</f>
        <v>3.84674828010153</v>
      </c>
      <c r="BI60" s="431" t="n">
        <f aca="false" ca="true" dt2D="false" dtr="false" t="normal">SUMIF($E$3:DP7, BI$54, $E12:$BL12)</f>
        <v>3.96215072850458</v>
      </c>
      <c r="BJ60" s="431" t="n">
        <f aca="false" ca="true" dt2D="false" dtr="false" t="normal">SUMIF($E$3:DQ7, BJ$54, $E12:$BL12)</f>
        <v>4.08101525035972</v>
      </c>
      <c r="BK60" s="431" t="n">
        <f aca="false" ca="true" dt2D="false" dtr="false" t="normal">SUMIF($E$3:DR7, BK$54, $E12:$BL12)</f>
        <v>4.20344570787051</v>
      </c>
      <c r="BL60" s="431" t="n">
        <f aca="false" ca="true" dt2D="false" dtr="false" t="normal">SUMIF($E$3:DS7, BL$54, $E12:$BL12)</f>
        <v>4.32954907910662</v>
      </c>
    </row>
    <row outlineLevel="0" r="61">
      <c r="E61" s="1" t="n"/>
      <c r="F61" s="1" t="n"/>
      <c r="G61" s="1" t="n"/>
      <c r="H61" s="1" t="n"/>
      <c r="I61" s="1" t="n"/>
      <c r="J61" s="1" t="n"/>
      <c r="K61" s="1" t="n"/>
      <c r="L61" s="1" t="n"/>
      <c r="M61" s="1" t="n"/>
      <c r="N61" s="1" t="n"/>
      <c r="O61" s="1" t="n"/>
      <c r="P61" s="1" t="n"/>
      <c r="Q61" s="1" t="n"/>
      <c r="R61" s="1" t="n"/>
      <c r="S61" s="1" t="n"/>
      <c r="T61" s="1" t="n"/>
      <c r="U61" s="1" t="n"/>
      <c r="V61" s="1" t="n"/>
      <c r="W61" s="1" t="n"/>
      <c r="X61" s="1" t="n"/>
      <c r="Y61" s="1" t="n"/>
      <c r="Z61" s="1" t="n"/>
      <c r="AA61" s="1" t="n"/>
      <c r="AB61" s="1" t="n"/>
      <c r="AC61" s="1" t="n"/>
      <c r="AD61" s="1" t="n"/>
      <c r="AE61" s="1" t="n"/>
      <c r="AF61" s="1" t="n"/>
      <c r="AG61" s="1" t="n"/>
      <c r="AH61" s="1" t="n"/>
      <c r="AI61" s="1" t="n"/>
      <c r="AJ61" s="1" t="n"/>
      <c r="AK61" s="1" t="n"/>
      <c r="AL61" s="1" t="n"/>
      <c r="AM61" s="1" t="n"/>
      <c r="AN61" s="1" t="n"/>
      <c r="AO61" s="1" t="n"/>
      <c r="AP61" s="1" t="n"/>
      <c r="AQ61" s="1" t="n"/>
      <c r="AR61" s="1" t="n"/>
      <c r="AS61" s="1" t="n"/>
      <c r="AT61" s="1" t="n"/>
      <c r="AU61" s="1" t="n"/>
      <c r="AV61" s="1" t="n"/>
      <c r="AW61" s="1" t="n"/>
      <c r="AX61" s="1" t="n"/>
      <c r="AY61" s="1" t="n"/>
      <c r="AZ61" s="1" t="n"/>
      <c r="BA61" s="1" t="n"/>
      <c r="BB61" s="1" t="n"/>
      <c r="BC61" s="1" t="n"/>
      <c r="BD61" s="1" t="n"/>
      <c r="BE61" s="1" t="n"/>
      <c r="BF61" s="1" t="n"/>
      <c r="BG61" s="1" t="n"/>
      <c r="BH61" s="1" t="n"/>
      <c r="BI61" s="1" t="n"/>
      <c r="BJ61" s="1" t="n"/>
      <c r="BK61" s="1" t="n"/>
      <c r="BL61" s="1" t="n"/>
    </row>
    <row ht="17.25" outlineLevel="0" r="62">
      <c r="B62" s="759" t="s">
        <v>970</v>
      </c>
      <c r="C62" s="759" t="n"/>
      <c r="D62" s="759" t="n"/>
      <c r="E62" s="759" t="n"/>
      <c r="F62" s="759" t="n"/>
      <c r="G62" s="759" t="n"/>
      <c r="H62" s="759" t="n"/>
      <c r="I62" s="759" t="n"/>
      <c r="J62" s="759" t="n"/>
      <c r="K62" s="759" t="n"/>
      <c r="L62" s="759" t="n"/>
      <c r="M62" s="759" t="n"/>
      <c r="N62" s="759" t="n"/>
      <c r="O62" s="759" t="n"/>
      <c r="P62" s="759" t="n"/>
      <c r="Q62" s="759" t="n"/>
      <c r="R62" s="759" t="n"/>
      <c r="S62" s="759" t="n"/>
      <c r="T62" s="759" t="n"/>
      <c r="U62" s="759" t="n"/>
      <c r="V62" s="759" t="n"/>
      <c r="W62" s="759" t="n"/>
      <c r="X62" s="759" t="n"/>
      <c r="Y62" s="759" t="n"/>
      <c r="Z62" s="759" t="n"/>
      <c r="AA62" s="759" t="n"/>
      <c r="AB62" s="759" t="n"/>
      <c r="AC62" s="759" t="n"/>
      <c r="AD62" s="759" t="n"/>
      <c r="AE62" s="759" t="n"/>
      <c r="AF62" s="759" t="n"/>
      <c r="AG62" s="759" t="n"/>
      <c r="AH62" s="759" t="n"/>
      <c r="AI62" s="759" t="n"/>
      <c r="AJ62" s="759" t="n"/>
      <c r="AK62" s="759" t="n"/>
      <c r="AL62" s="759" t="n"/>
      <c r="AM62" s="759" t="n"/>
      <c r="AN62" s="759" t="n"/>
      <c r="AO62" s="759" t="n"/>
      <c r="AP62" s="759" t="n"/>
      <c r="AQ62" s="759" t="n"/>
      <c r="AR62" s="759" t="n"/>
      <c r="AS62" s="759" t="n"/>
      <c r="AT62" s="759" t="n"/>
      <c r="AU62" s="759" t="n"/>
      <c r="AV62" s="759" t="n"/>
      <c r="AW62" s="759" t="n"/>
      <c r="AX62" s="759" t="n"/>
      <c r="AY62" s="759" t="n"/>
      <c r="AZ62" s="759" t="n"/>
      <c r="BA62" s="759" t="n"/>
      <c r="BB62" s="759" t="n"/>
      <c r="BC62" s="759" t="n"/>
      <c r="BD62" s="759" t="n"/>
      <c r="BE62" s="759" t="n"/>
      <c r="BF62" s="759" t="n"/>
      <c r="BG62" s="759" t="n"/>
      <c r="BH62" s="759" t="n"/>
      <c r="BI62" s="759" t="n"/>
      <c r="BJ62" s="759" t="n"/>
      <c r="BK62" s="759" t="n"/>
      <c r="BL62" s="759" t="n"/>
    </row>
    <row outlineLevel="0" r="63">
      <c r="E63" s="1" t="n"/>
      <c r="F63" s="1" t="n"/>
      <c r="G63" s="1" t="n"/>
      <c r="H63" s="1" t="n"/>
      <c r="I63" s="1" t="n"/>
      <c r="J63" s="1" t="n"/>
      <c r="K63" s="1" t="n"/>
      <c r="L63" s="1" t="n"/>
      <c r="M63" s="1" t="n"/>
      <c r="N63" s="1" t="n"/>
      <c r="O63" s="1" t="n"/>
      <c r="P63" s="1" t="n"/>
      <c r="Q63" s="1" t="n"/>
      <c r="R63" s="1" t="n"/>
      <c r="S63" s="1" t="n"/>
      <c r="T63" s="1" t="n"/>
      <c r="U63" s="1" t="n"/>
      <c r="V63" s="1" t="n"/>
      <c r="W63" s="1" t="n"/>
      <c r="X63" s="1" t="n"/>
      <c r="Y63" s="1" t="n"/>
      <c r="Z63" s="1" t="n"/>
      <c r="AA63" s="1" t="n"/>
      <c r="AB63" s="1" t="n"/>
      <c r="AC63" s="1" t="n"/>
      <c r="AD63" s="1" t="n"/>
      <c r="AE63" s="1" t="n"/>
      <c r="AF63" s="1" t="n"/>
      <c r="AG63" s="1" t="n"/>
      <c r="AH63" s="1" t="n"/>
      <c r="AI63" s="1" t="n"/>
      <c r="AJ63" s="1" t="n"/>
      <c r="AK63" s="1" t="n"/>
      <c r="AL63" s="1" t="n"/>
      <c r="AM63" s="1" t="n"/>
      <c r="AN63" s="1" t="n"/>
      <c r="AO63" s="1" t="n"/>
      <c r="AP63" s="1" t="n"/>
      <c r="AQ63" s="1" t="n"/>
      <c r="AR63" s="1" t="n"/>
      <c r="AS63" s="1" t="n"/>
      <c r="AT63" s="1" t="n"/>
      <c r="AU63" s="1" t="n"/>
      <c r="AV63" s="1" t="n"/>
      <c r="AW63" s="1" t="n"/>
      <c r="AX63" s="1" t="n"/>
      <c r="AY63" s="1" t="n"/>
      <c r="AZ63" s="1" t="n"/>
      <c r="BA63" s="1" t="n"/>
      <c r="BB63" s="1" t="n"/>
      <c r="BC63" s="1" t="n"/>
      <c r="BD63" s="1" t="n"/>
      <c r="BE63" s="1" t="n"/>
      <c r="BF63" s="1" t="n"/>
      <c r="BG63" s="1" t="n"/>
      <c r="BH63" s="1" t="n"/>
      <c r="BI63" s="1" t="n"/>
      <c r="BJ63" s="1" t="n"/>
      <c r="BK63" s="1" t="n"/>
      <c r="BL63" s="1" t="n"/>
    </row>
    <row outlineLevel="0" r="64">
      <c r="B64" s="153" t="s">
        <v>295</v>
      </c>
      <c r="E64" s="431" t="n">
        <f aca="false" ca="true" dt2D="false" dtr="false" t="normal">SUMIF($E$3:BL11, E$54, $E16:$BL16)</f>
        <v>0.2</v>
      </c>
      <c r="F64" s="431" t="n">
        <f aca="false" ca="true" dt2D="false" dtr="false" t="normal">SUMIF($E$3:BM11, F$54, $E16:$BL16)</f>
        <v>0.2</v>
      </c>
      <c r="G64" s="431" t="n">
        <f aca="false" ca="true" dt2D="false" dtr="false" t="normal">SUMIF($E$3:BN11, G$54, $E16:$BL16)</f>
        <v>0.2</v>
      </c>
      <c r="H64" s="431" t="n">
        <f aca="false" ca="true" dt2D="false" dtr="false" t="normal">SUMIF($E$3:BO11, H$54, $E16:$BL16)</f>
        <v>0.2</v>
      </c>
      <c r="I64" s="431" t="n">
        <f aca="false" ca="true" dt2D="false" dtr="false" t="normal">SUMIF($E$3:BP11, I$54, $E16:$BL16)</f>
        <v>0.2</v>
      </c>
      <c r="J64" s="431" t="n">
        <f aca="false" ca="true" dt2D="false" dtr="false" t="normal">SUMIF($E$3:BQ11, J$54, $E16:$BL16)</f>
        <v>0.2</v>
      </c>
      <c r="K64" s="431" t="n">
        <f aca="false" ca="true" dt2D="false" dtr="false" t="normal">SUMIF($E$3:BR11, K$54, $E16:$BL16)</f>
        <v>0.2</v>
      </c>
      <c r="L64" s="431" t="n">
        <f aca="false" ca="true" dt2D="false" dtr="false" t="normal">SUMIF($E$3:BS11, L$54, $E16:$BL16)</f>
        <v>0.2</v>
      </c>
      <c r="M64" s="431" t="n">
        <f aca="false" ca="true" dt2D="false" dtr="false" t="normal">SUMIF($E$3:BT11, M$54, $E16:$BL16)</f>
        <v>0.2</v>
      </c>
      <c r="N64" s="431" t="n">
        <f aca="false" ca="true" dt2D="false" dtr="false" t="normal">SUMIF($E$3:BU11, N$54, $E16:$BL16)</f>
        <v>0.2</v>
      </c>
      <c r="O64" s="431" t="n">
        <f aca="false" ca="true" dt2D="false" dtr="false" t="normal">SUMIF($E$3:BV11, O$54, $E16:$BL16)</f>
        <v>0.2</v>
      </c>
      <c r="P64" s="431" t="n">
        <f aca="false" ca="true" dt2D="false" dtr="false" t="normal">SUMIF($E$3:BW11, P$54, $E16:$BL16)</f>
        <v>0.2</v>
      </c>
      <c r="Q64" s="431" t="n">
        <f aca="false" ca="true" dt2D="false" dtr="false" t="normal">SUMIF($E$3:BX11, Q$54, $E16:$BL16)</f>
        <v>0.2</v>
      </c>
      <c r="R64" s="431" t="n">
        <f aca="false" ca="true" dt2D="false" dtr="false" t="normal">SUMIF($E$3:BY11, R$54, $E16:$BL16)</f>
        <v>0.2</v>
      </c>
      <c r="S64" s="431" t="n">
        <f aca="false" ca="true" dt2D="false" dtr="false" t="normal">SUMIF($E$3:BZ11, S$54, $E16:$BL16)</f>
        <v>0.2</v>
      </c>
      <c r="T64" s="431" t="n">
        <f aca="false" ca="true" dt2D="false" dtr="false" t="normal">SUMIF($E$3:CA11, T$54, $E16:$BL16)</f>
        <v>0.2</v>
      </c>
      <c r="U64" s="431" t="n">
        <f aca="false" ca="true" dt2D="false" dtr="false" t="normal">SUMIF($E$3:CB11, U$54, $E16:$BL16)</f>
        <v>0.2</v>
      </c>
      <c r="V64" s="431" t="n">
        <f aca="false" ca="true" dt2D="false" dtr="false" t="normal">SUMIF($E$3:CC11, V$54, $E16:$BL16)</f>
        <v>0.2</v>
      </c>
      <c r="W64" s="431" t="n">
        <f aca="false" ca="true" dt2D="false" dtr="false" t="normal">SUMIF($E$3:CD11, W$54, $E16:$BL16)</f>
        <v>0.2</v>
      </c>
      <c r="X64" s="431" t="n">
        <f aca="false" ca="true" dt2D="false" dtr="false" t="normal">SUMIF($E$3:CE11, X$54, $E16:$BL16)</f>
        <v>0.2</v>
      </c>
      <c r="Y64" s="431" t="n">
        <f aca="false" ca="true" dt2D="false" dtr="false" t="normal">SUMIF($E$3:CF11, Y$54, $E16:$BL16)</f>
        <v>0.2</v>
      </c>
      <c r="Z64" s="431" t="n">
        <f aca="false" ca="true" dt2D="false" dtr="false" t="normal">SUMIF($E$3:CG11, Z$54, $E16:$BL16)</f>
        <v>0.2</v>
      </c>
      <c r="AA64" s="431" t="n">
        <f aca="false" ca="true" dt2D="false" dtr="false" t="normal">SUMIF($E$3:CH11, AA$54, $E16:$BL16)</f>
        <v>0.2</v>
      </c>
      <c r="AB64" s="431" t="n">
        <f aca="false" ca="true" dt2D="false" dtr="false" t="normal">SUMIF($E$3:CI11, AB$54, $E16:$BL16)</f>
        <v>0.2</v>
      </c>
      <c r="AC64" s="431" t="n">
        <f aca="false" ca="true" dt2D="false" dtr="false" t="normal">SUMIF($E$3:CJ11, AC$54, $E16:$BL16)</f>
        <v>0.2</v>
      </c>
      <c r="AD64" s="431" t="n">
        <f aca="false" ca="true" dt2D="false" dtr="false" t="normal">SUMIF($E$3:CK11, AD$54, $E16:$BL16)</f>
        <v>0.2</v>
      </c>
      <c r="AE64" s="431" t="n">
        <f aca="false" ca="true" dt2D="false" dtr="false" t="normal">SUMIF($E$3:CL11, AE$54, $E16:$BL16)</f>
        <v>0.2</v>
      </c>
      <c r="AF64" s="431" t="n">
        <f aca="false" ca="true" dt2D="false" dtr="false" t="normal">SUMIF($E$3:CM11, AF$54, $E16:$BL16)</f>
        <v>0.2</v>
      </c>
      <c r="AG64" s="431" t="n">
        <f aca="false" ca="true" dt2D="false" dtr="false" t="normal">SUMIF($E$3:CN11, AG$54, $E16:$BL16)</f>
        <v>0.2</v>
      </c>
      <c r="AH64" s="431" t="n">
        <f aca="false" ca="true" dt2D="false" dtr="false" t="normal">SUMIF($E$3:CO11, AH$54, $E16:$BL16)</f>
        <v>0.2</v>
      </c>
      <c r="AI64" s="431" t="n">
        <f aca="false" ca="true" dt2D="false" dtr="false" t="normal">SUMIF($E$3:CP11, AI$54, $E16:$BL16)</f>
        <v>0.2</v>
      </c>
      <c r="AJ64" s="431" t="n">
        <f aca="false" ca="true" dt2D="false" dtr="false" t="normal">SUMIF($E$3:CQ11, AJ$54, $E16:$BL16)</f>
        <v>0.2</v>
      </c>
      <c r="AK64" s="431" t="n">
        <f aca="false" ca="true" dt2D="false" dtr="false" t="normal">SUMIF($E$3:CR11, AK$54, $E16:$BL16)</f>
        <v>0.2</v>
      </c>
      <c r="AL64" s="431" t="n">
        <f aca="false" ca="true" dt2D="false" dtr="false" t="normal">SUMIF($E$3:CS11, AL$54, $E16:$BL16)</f>
        <v>0.2</v>
      </c>
      <c r="AM64" s="431" t="n">
        <f aca="false" ca="true" dt2D="false" dtr="false" t="normal">SUMIF($E$3:CT11, AM$54, $E16:$BL16)</f>
        <v>0.2</v>
      </c>
      <c r="AN64" s="431" t="n">
        <f aca="false" ca="true" dt2D="false" dtr="false" t="normal">SUMIF($E$3:CU11, AN$54, $E16:$BL16)</f>
        <v>0.2</v>
      </c>
      <c r="AO64" s="431" t="n">
        <f aca="false" ca="true" dt2D="false" dtr="false" t="normal">SUMIF($E$3:CV11, AO$54, $E16:$BL16)</f>
        <v>0.2</v>
      </c>
      <c r="AP64" s="431" t="n">
        <f aca="false" ca="true" dt2D="false" dtr="false" t="normal">SUMIF($E$3:CW11, AP$54, $E16:$BL16)</f>
        <v>0.2</v>
      </c>
      <c r="AQ64" s="431" t="n">
        <f aca="false" ca="true" dt2D="false" dtr="false" t="normal">SUMIF($E$3:CX11, AQ$54, $E16:$BL16)</f>
        <v>0.2</v>
      </c>
      <c r="AR64" s="431" t="n">
        <f aca="false" ca="true" dt2D="false" dtr="false" t="normal">SUMIF($E$3:CY11, AR$54, $E16:$BL16)</f>
        <v>0.2</v>
      </c>
      <c r="AS64" s="431" t="n">
        <f aca="false" ca="true" dt2D="false" dtr="false" t="normal">SUMIF($E$3:CZ11, AS$54, $E16:$BL16)</f>
        <v>0.2</v>
      </c>
      <c r="AT64" s="431" t="n">
        <f aca="false" ca="true" dt2D="false" dtr="false" t="normal">SUMIF($E$3:DA11, AT$54, $E16:$BL16)</f>
        <v>0.2</v>
      </c>
      <c r="AU64" s="431" t="n">
        <f aca="false" ca="true" dt2D="false" dtr="false" t="normal">SUMIF($E$3:DB11, AU$54, $E16:$BL16)</f>
        <v>0.2</v>
      </c>
      <c r="AV64" s="431" t="n">
        <f aca="false" ca="true" dt2D="false" dtr="false" t="normal">SUMIF($E$3:DC11, AV$54, $E16:$BL16)</f>
        <v>0.2</v>
      </c>
      <c r="AW64" s="431" t="n">
        <f aca="false" ca="true" dt2D="false" dtr="false" t="normal">SUMIF($E$3:DD11, AW$54, $E16:$BL16)</f>
        <v>0.2</v>
      </c>
      <c r="AX64" s="431" t="n">
        <f aca="false" ca="true" dt2D="false" dtr="false" t="normal">SUMIF($E$3:DE11, AX$54, $E16:$BL16)</f>
        <v>0.2</v>
      </c>
      <c r="AY64" s="431" t="n">
        <f aca="false" ca="true" dt2D="false" dtr="false" t="normal">SUMIF($E$3:DF11, AY$54, $E16:$BL16)</f>
        <v>0.2</v>
      </c>
      <c r="AZ64" s="431" t="n">
        <f aca="false" ca="true" dt2D="false" dtr="false" t="normal">SUMIF($E$3:DG11, AZ$54, $E16:$BL16)</f>
        <v>0.2</v>
      </c>
      <c r="BA64" s="431" t="n">
        <f aca="false" ca="true" dt2D="false" dtr="false" t="normal">SUMIF($E$3:DH11, BA$54, $E16:$BL16)</f>
        <v>0.2</v>
      </c>
      <c r="BB64" s="431" t="n">
        <f aca="false" ca="true" dt2D="false" dtr="false" t="normal">SUMIF($E$3:DI11, BB$54, $E16:$BL16)</f>
        <v>0.2</v>
      </c>
      <c r="BC64" s="431" t="n">
        <f aca="false" ca="true" dt2D="false" dtr="false" t="normal">SUMIF($E$3:DJ11, BC$54, $E16:$BL16)</f>
        <v>0.2</v>
      </c>
      <c r="BD64" s="431" t="n">
        <f aca="false" ca="true" dt2D="false" dtr="false" t="normal">SUMIF($E$3:DK11, BD$54, $E16:$BL16)</f>
        <v>0.2</v>
      </c>
      <c r="BE64" s="431" t="n">
        <f aca="false" ca="true" dt2D="false" dtr="false" t="normal">SUMIF($E$3:DL11, BE$54, $E16:$BL16)</f>
        <v>0.2</v>
      </c>
      <c r="BF64" s="431" t="n">
        <f aca="false" ca="true" dt2D="false" dtr="false" t="normal">SUMIF($E$3:DM11, BF$54, $E16:$BL16)</f>
        <v>0.2</v>
      </c>
      <c r="BG64" s="431" t="n">
        <f aca="false" ca="true" dt2D="false" dtr="false" t="normal">SUMIF($E$3:DN11, BG$54, $E16:$BL16)</f>
        <v>0.2</v>
      </c>
      <c r="BH64" s="431" t="n">
        <f aca="false" ca="true" dt2D="false" dtr="false" t="normal">SUMIF($E$3:DO11, BH$54, $E16:$BL16)</f>
        <v>0.2</v>
      </c>
      <c r="BI64" s="431" t="n">
        <f aca="false" ca="true" dt2D="false" dtr="false" t="normal">SUMIF($E$3:DP11, BI$54, $E16:$BL16)</f>
        <v>0.2</v>
      </c>
      <c r="BJ64" s="431" t="n">
        <f aca="false" ca="true" dt2D="false" dtr="false" t="normal">SUMIF($E$3:DQ11, BJ$54, $E16:$BL16)</f>
        <v>0.2</v>
      </c>
      <c r="BK64" s="431" t="n">
        <f aca="false" ca="true" dt2D="false" dtr="false" t="normal">SUMIF($E$3:DR11, BK$54, $E16:$BL16)</f>
        <v>0.2</v>
      </c>
      <c r="BL64" s="431" t="n">
        <f aca="false" ca="true" dt2D="false" dtr="false" t="normal">SUMIF($E$3:DS11, BL$54, $E16:$BL16)</f>
        <v>0.2</v>
      </c>
    </row>
    <row outlineLevel="0" r="65">
      <c r="B65" s="153" t="s">
        <v>294</v>
      </c>
      <c r="E65" s="431" t="n">
        <f aca="false" ca="true" dt2D="false" dtr="false" t="normal">SUMIF($E$3:BL12, E$54, $E17:$BL17)</f>
        <v>0.13</v>
      </c>
      <c r="F65" s="431" t="n">
        <f aca="false" ca="true" dt2D="false" dtr="false" t="normal">SUMIF($E$3:BM12, F$54, $E17:$BL17)</f>
        <v>0.13</v>
      </c>
      <c r="G65" s="431" t="n">
        <f aca="false" ca="true" dt2D="false" dtr="false" t="normal">SUMIF($E$3:BN12, G$54, $E17:$BL17)</f>
        <v>0.13</v>
      </c>
      <c r="H65" s="431" t="n">
        <f aca="false" ca="true" dt2D="false" dtr="false" t="normal">SUMIF($E$3:BO12, H$54, $E17:$BL17)</f>
        <v>0.13</v>
      </c>
      <c r="I65" s="431" t="n">
        <f aca="false" ca="true" dt2D="false" dtr="false" t="normal">SUMIF($E$3:BP12, I$54, $E17:$BL17)</f>
        <v>0.13</v>
      </c>
      <c r="J65" s="431" t="n">
        <f aca="false" ca="true" dt2D="false" dtr="false" t="normal">SUMIF($E$3:BQ12, J$54, $E17:$BL17)</f>
        <v>0.13</v>
      </c>
      <c r="K65" s="431" t="n">
        <f aca="false" ca="true" dt2D="false" dtr="false" t="normal">SUMIF($E$3:BR12, K$54, $E17:$BL17)</f>
        <v>0.13</v>
      </c>
      <c r="L65" s="431" t="n">
        <f aca="false" ca="true" dt2D="false" dtr="false" t="normal">SUMIF($E$3:BS12, L$54, $E17:$BL17)</f>
        <v>0.13</v>
      </c>
      <c r="M65" s="431" t="n">
        <f aca="false" ca="true" dt2D="false" dtr="false" t="normal">SUMIF($E$3:BT12, M$54, $E17:$BL17)</f>
        <v>0.13</v>
      </c>
      <c r="N65" s="431" t="n">
        <f aca="false" ca="true" dt2D="false" dtr="false" t="normal">SUMIF($E$3:BU12, N$54, $E17:$BL17)</f>
        <v>0.13</v>
      </c>
      <c r="O65" s="431" t="n">
        <f aca="false" ca="true" dt2D="false" dtr="false" t="normal">SUMIF($E$3:BV12, O$54, $E17:$BL17)</f>
        <v>0.13</v>
      </c>
      <c r="P65" s="431" t="n">
        <f aca="false" ca="true" dt2D="false" dtr="false" t="normal">SUMIF($E$3:BW12, P$54, $E17:$BL17)</f>
        <v>0.13</v>
      </c>
      <c r="Q65" s="431" t="n">
        <f aca="false" ca="true" dt2D="false" dtr="false" t="normal">SUMIF($E$3:BX12, Q$54, $E17:$BL17)</f>
        <v>0.13</v>
      </c>
      <c r="R65" s="431" t="n">
        <f aca="false" ca="true" dt2D="false" dtr="false" t="normal">SUMIF($E$3:BY12, R$54, $E17:$BL17)</f>
        <v>0.13</v>
      </c>
      <c r="S65" s="431" t="n">
        <f aca="false" ca="true" dt2D="false" dtr="false" t="normal">SUMIF($E$3:BZ12, S$54, $E17:$BL17)</f>
        <v>0.13</v>
      </c>
      <c r="T65" s="431" t="n">
        <f aca="false" ca="true" dt2D="false" dtr="false" t="normal">SUMIF($E$3:CA12, T$54, $E17:$BL17)</f>
        <v>0.13</v>
      </c>
      <c r="U65" s="431" t="n">
        <f aca="false" ca="true" dt2D="false" dtr="false" t="normal">SUMIF($E$3:CB12, U$54, $E17:$BL17)</f>
        <v>0.13</v>
      </c>
      <c r="V65" s="431" t="n">
        <f aca="false" ca="true" dt2D="false" dtr="false" t="normal">SUMIF($E$3:CC12, V$54, $E17:$BL17)</f>
        <v>0.13</v>
      </c>
      <c r="W65" s="431" t="n">
        <f aca="false" ca="true" dt2D="false" dtr="false" t="normal">SUMIF($E$3:CD12, W$54, $E17:$BL17)</f>
        <v>0.13</v>
      </c>
      <c r="X65" s="431" t="n">
        <f aca="false" ca="true" dt2D="false" dtr="false" t="normal">SUMIF($E$3:CE12, X$54, $E17:$BL17)</f>
        <v>0.13</v>
      </c>
      <c r="Y65" s="431" t="n">
        <f aca="false" ca="true" dt2D="false" dtr="false" t="normal">SUMIF($E$3:CF12, Y$54, $E17:$BL17)</f>
        <v>0.13</v>
      </c>
      <c r="Z65" s="431" t="n">
        <f aca="false" ca="true" dt2D="false" dtr="false" t="normal">SUMIF($E$3:CG12, Z$54, $E17:$BL17)</f>
        <v>0.13</v>
      </c>
      <c r="AA65" s="431" t="n">
        <f aca="false" ca="true" dt2D="false" dtr="false" t="normal">SUMIF($E$3:CH12, AA$54, $E17:$BL17)</f>
        <v>0.13</v>
      </c>
      <c r="AB65" s="431" t="n">
        <f aca="false" ca="true" dt2D="false" dtr="false" t="normal">SUMIF($E$3:CI12, AB$54, $E17:$BL17)</f>
        <v>0.13</v>
      </c>
      <c r="AC65" s="431" t="n">
        <f aca="false" ca="true" dt2D="false" dtr="false" t="normal">SUMIF($E$3:CJ12, AC$54, $E17:$BL17)</f>
        <v>0.13</v>
      </c>
      <c r="AD65" s="431" t="n">
        <f aca="false" ca="true" dt2D="false" dtr="false" t="normal">SUMIF($E$3:CK12, AD$54, $E17:$BL17)</f>
        <v>0.13</v>
      </c>
      <c r="AE65" s="431" t="n">
        <f aca="false" ca="true" dt2D="false" dtr="false" t="normal">SUMIF($E$3:CL12, AE$54, $E17:$BL17)</f>
        <v>0.13</v>
      </c>
      <c r="AF65" s="431" t="n">
        <f aca="false" ca="true" dt2D="false" dtr="false" t="normal">SUMIF($E$3:CM12, AF$54, $E17:$BL17)</f>
        <v>0.13</v>
      </c>
      <c r="AG65" s="431" t="n">
        <f aca="false" ca="true" dt2D="false" dtr="false" t="normal">SUMIF($E$3:CN12, AG$54, $E17:$BL17)</f>
        <v>0.13</v>
      </c>
      <c r="AH65" s="431" t="n">
        <f aca="false" ca="true" dt2D="false" dtr="false" t="normal">SUMIF($E$3:CO12, AH$54, $E17:$BL17)</f>
        <v>0.13</v>
      </c>
      <c r="AI65" s="431" t="n">
        <f aca="false" ca="true" dt2D="false" dtr="false" t="normal">SUMIF($E$3:CP12, AI$54, $E17:$BL17)</f>
        <v>0.13</v>
      </c>
      <c r="AJ65" s="431" t="n">
        <f aca="false" ca="true" dt2D="false" dtr="false" t="normal">SUMIF($E$3:CQ12, AJ$54, $E17:$BL17)</f>
        <v>0.13</v>
      </c>
      <c r="AK65" s="431" t="n">
        <f aca="false" ca="true" dt2D="false" dtr="false" t="normal">SUMIF($E$3:CR12, AK$54, $E17:$BL17)</f>
        <v>0.13</v>
      </c>
      <c r="AL65" s="431" t="n">
        <f aca="false" ca="true" dt2D="false" dtr="false" t="normal">SUMIF($E$3:CS12, AL$54, $E17:$BL17)</f>
        <v>0.13</v>
      </c>
      <c r="AM65" s="431" t="n">
        <f aca="false" ca="true" dt2D="false" dtr="false" t="normal">SUMIF($E$3:CT12, AM$54, $E17:$BL17)</f>
        <v>0.13</v>
      </c>
      <c r="AN65" s="431" t="n">
        <f aca="false" ca="true" dt2D="false" dtr="false" t="normal">SUMIF($E$3:CU12, AN$54, $E17:$BL17)</f>
        <v>0.13</v>
      </c>
      <c r="AO65" s="431" t="n">
        <f aca="false" ca="true" dt2D="false" dtr="false" t="normal">SUMIF($E$3:CV12, AO$54, $E17:$BL17)</f>
        <v>0.13</v>
      </c>
      <c r="AP65" s="431" t="n">
        <f aca="false" ca="true" dt2D="false" dtr="false" t="normal">SUMIF($E$3:CW12, AP$54, $E17:$BL17)</f>
        <v>0.13</v>
      </c>
      <c r="AQ65" s="431" t="n">
        <f aca="false" ca="true" dt2D="false" dtr="false" t="normal">SUMIF($E$3:CX12, AQ$54, $E17:$BL17)</f>
        <v>0.13</v>
      </c>
      <c r="AR65" s="431" t="n">
        <f aca="false" ca="true" dt2D="false" dtr="false" t="normal">SUMIF($E$3:CY12, AR$54, $E17:$BL17)</f>
        <v>0.13</v>
      </c>
      <c r="AS65" s="431" t="n">
        <f aca="false" ca="true" dt2D="false" dtr="false" t="normal">SUMIF($E$3:CZ12, AS$54, $E17:$BL17)</f>
        <v>0.13</v>
      </c>
      <c r="AT65" s="431" t="n">
        <f aca="false" ca="true" dt2D="false" dtr="false" t="normal">SUMIF($E$3:DA12, AT$54, $E17:$BL17)</f>
        <v>0.13</v>
      </c>
      <c r="AU65" s="431" t="n">
        <f aca="false" ca="true" dt2D="false" dtr="false" t="normal">SUMIF($E$3:DB12, AU$54, $E17:$BL17)</f>
        <v>0.13</v>
      </c>
      <c r="AV65" s="431" t="n">
        <f aca="false" ca="true" dt2D="false" dtr="false" t="normal">SUMIF($E$3:DC12, AV$54, $E17:$BL17)</f>
        <v>0.13</v>
      </c>
      <c r="AW65" s="431" t="n">
        <f aca="false" ca="true" dt2D="false" dtr="false" t="normal">SUMIF($E$3:DD12, AW$54, $E17:$BL17)</f>
        <v>0.13</v>
      </c>
      <c r="AX65" s="431" t="n">
        <f aca="false" ca="true" dt2D="false" dtr="false" t="normal">SUMIF($E$3:DE12, AX$54, $E17:$BL17)</f>
        <v>0.13</v>
      </c>
      <c r="AY65" s="431" t="n">
        <f aca="false" ca="true" dt2D="false" dtr="false" t="normal">SUMIF($E$3:DF12, AY$54, $E17:$BL17)</f>
        <v>0.13</v>
      </c>
      <c r="AZ65" s="431" t="n">
        <f aca="false" ca="true" dt2D="false" dtr="false" t="normal">SUMIF($E$3:DG12, AZ$54, $E17:$BL17)</f>
        <v>0.13</v>
      </c>
      <c r="BA65" s="431" t="n">
        <f aca="false" ca="true" dt2D="false" dtr="false" t="normal">SUMIF($E$3:DH12, BA$54, $E17:$BL17)</f>
        <v>0.13</v>
      </c>
      <c r="BB65" s="431" t="n">
        <f aca="false" ca="true" dt2D="false" dtr="false" t="normal">SUMIF($E$3:DI12, BB$54, $E17:$BL17)</f>
        <v>0.13</v>
      </c>
      <c r="BC65" s="431" t="n">
        <f aca="false" ca="true" dt2D="false" dtr="false" t="normal">SUMIF($E$3:DJ12, BC$54, $E17:$BL17)</f>
        <v>0.13</v>
      </c>
      <c r="BD65" s="431" t="n">
        <f aca="false" ca="true" dt2D="false" dtr="false" t="normal">SUMIF($E$3:DK12, BD$54, $E17:$BL17)</f>
        <v>0.13</v>
      </c>
      <c r="BE65" s="431" t="n">
        <f aca="false" ca="true" dt2D="false" dtr="false" t="normal">SUMIF($E$3:DL12, BE$54, $E17:$BL17)</f>
        <v>0.13</v>
      </c>
      <c r="BF65" s="431" t="n">
        <f aca="false" ca="true" dt2D="false" dtr="false" t="normal">SUMIF($E$3:DM12, BF$54, $E17:$BL17)</f>
        <v>0.13</v>
      </c>
      <c r="BG65" s="431" t="n">
        <f aca="false" ca="true" dt2D="false" dtr="false" t="normal">SUMIF($E$3:DN12, BG$54, $E17:$BL17)</f>
        <v>0.13</v>
      </c>
      <c r="BH65" s="431" t="n">
        <f aca="false" ca="true" dt2D="false" dtr="false" t="normal">SUMIF($E$3:DO12, BH$54, $E17:$BL17)</f>
        <v>0.13</v>
      </c>
      <c r="BI65" s="431" t="n">
        <f aca="false" ca="true" dt2D="false" dtr="false" t="normal">SUMIF($E$3:DP12, BI$54, $E17:$BL17)</f>
        <v>0.13</v>
      </c>
      <c r="BJ65" s="431" t="n">
        <f aca="false" ca="true" dt2D="false" dtr="false" t="normal">SUMIF($E$3:DQ12, BJ$54, $E17:$BL17)</f>
        <v>0.13</v>
      </c>
      <c r="BK65" s="431" t="n">
        <f aca="false" ca="true" dt2D="false" dtr="false" t="normal">SUMIF($E$3:DR12, BK$54, $E17:$BL17)</f>
        <v>0.13</v>
      </c>
      <c r="BL65" s="431" t="n">
        <f aca="false" ca="true" dt2D="false" dtr="false" t="normal">SUMIF($E$3:DS12, BL$54, $E17:$BL17)</f>
        <v>0.13</v>
      </c>
    </row>
    <row outlineLevel="0" r="66">
      <c r="B66" s="153" t="s">
        <v>296</v>
      </c>
      <c r="E66" s="431" t="n">
        <f aca="false" ca="true" dt2D="false" dtr="false" t="normal">SUMIF($E$3:BL13, E$54, $E18:$BL18)</f>
        <v>0.022</v>
      </c>
      <c r="F66" s="431" t="n">
        <f aca="false" ca="true" dt2D="false" dtr="false" t="normal">SUMIF($E$3:BM13, F$54, $E18:$BL18)</f>
        <v>0.022</v>
      </c>
      <c r="G66" s="431" t="n">
        <f aca="false" ca="true" dt2D="false" dtr="false" t="normal">SUMIF($E$3:BN13, G$54, $E18:$BL18)</f>
        <v>0.022</v>
      </c>
      <c r="H66" s="431" t="n">
        <f aca="false" ca="true" dt2D="false" dtr="false" t="normal">SUMIF($E$3:BO13, H$54, $E18:$BL18)</f>
        <v>0.022</v>
      </c>
      <c r="I66" s="431" t="n">
        <f aca="false" ca="true" dt2D="false" dtr="false" t="normal">SUMIF($E$3:BP13, I$54, $E18:$BL18)</f>
        <v>0.022</v>
      </c>
      <c r="J66" s="431" t="n">
        <f aca="false" ca="true" dt2D="false" dtr="false" t="normal">SUMIF($E$3:BQ13, J$54, $E18:$BL18)</f>
        <v>0.022</v>
      </c>
      <c r="K66" s="431" t="n">
        <f aca="false" ca="true" dt2D="false" dtr="false" t="normal">SUMIF($E$3:BR13, K$54, $E18:$BL18)</f>
        <v>0.022</v>
      </c>
      <c r="L66" s="431" t="n">
        <f aca="false" ca="true" dt2D="false" dtr="false" t="normal">SUMIF($E$3:BS13, L$54, $E18:$BL18)</f>
        <v>0.022</v>
      </c>
      <c r="M66" s="431" t="n">
        <f aca="false" ca="true" dt2D="false" dtr="false" t="normal">SUMIF($E$3:BT13, M$54, $E18:$BL18)</f>
        <v>0.022</v>
      </c>
      <c r="N66" s="431" t="n">
        <f aca="false" ca="true" dt2D="false" dtr="false" t="normal">SUMIF($E$3:BU13, N$54, $E18:$BL18)</f>
        <v>0.022</v>
      </c>
      <c r="O66" s="431" t="n">
        <f aca="false" ca="true" dt2D="false" dtr="false" t="normal">SUMIF($E$3:BV13, O$54, $E18:$BL18)</f>
        <v>0.022</v>
      </c>
      <c r="P66" s="431" t="n">
        <f aca="false" ca="true" dt2D="false" dtr="false" t="normal">SUMIF($E$3:BW13, P$54, $E18:$BL18)</f>
        <v>0.022</v>
      </c>
      <c r="Q66" s="431" t="n">
        <f aca="false" ca="true" dt2D="false" dtr="false" t="normal">SUMIF($E$3:BX13, Q$54, $E18:$BL18)</f>
        <v>0.022</v>
      </c>
      <c r="R66" s="431" t="n">
        <f aca="false" ca="true" dt2D="false" dtr="false" t="normal">SUMIF($E$3:BY13, R$54, $E18:$BL18)</f>
        <v>0.022</v>
      </c>
      <c r="S66" s="431" t="n">
        <f aca="false" ca="true" dt2D="false" dtr="false" t="normal">SUMIF($E$3:BZ13, S$54, $E18:$BL18)</f>
        <v>0.022</v>
      </c>
      <c r="T66" s="431" t="n">
        <f aca="false" ca="true" dt2D="false" dtr="false" t="normal">SUMIF($E$3:CA13, T$54, $E18:$BL18)</f>
        <v>0.022</v>
      </c>
      <c r="U66" s="431" t="n">
        <f aca="false" ca="true" dt2D="false" dtr="false" t="normal">SUMIF($E$3:CB13, U$54, $E18:$BL18)</f>
        <v>0.022</v>
      </c>
      <c r="V66" s="431" t="n">
        <f aca="false" ca="true" dt2D="false" dtr="false" t="normal">SUMIF($E$3:CC13, V$54, $E18:$BL18)</f>
        <v>0.022</v>
      </c>
      <c r="W66" s="431" t="n">
        <f aca="false" ca="true" dt2D="false" dtr="false" t="normal">SUMIF($E$3:CD13, W$54, $E18:$BL18)</f>
        <v>0.022</v>
      </c>
      <c r="X66" s="431" t="n">
        <f aca="false" ca="true" dt2D="false" dtr="false" t="normal">SUMIF($E$3:CE13, X$54, $E18:$BL18)</f>
        <v>0.022</v>
      </c>
      <c r="Y66" s="431" t="n">
        <f aca="false" ca="true" dt2D="false" dtr="false" t="normal">SUMIF($E$3:CF13, Y$54, $E18:$BL18)</f>
        <v>0.022</v>
      </c>
      <c r="Z66" s="431" t="n">
        <f aca="false" ca="true" dt2D="false" dtr="false" t="normal">SUMIF($E$3:CG13, Z$54, $E18:$BL18)</f>
        <v>0.022</v>
      </c>
      <c r="AA66" s="431" t="n">
        <f aca="false" ca="true" dt2D="false" dtr="false" t="normal">SUMIF($E$3:CH13, AA$54, $E18:$BL18)</f>
        <v>0.022</v>
      </c>
      <c r="AB66" s="431" t="n">
        <f aca="false" ca="true" dt2D="false" dtr="false" t="normal">SUMIF($E$3:CI13, AB$54, $E18:$BL18)</f>
        <v>0.022</v>
      </c>
      <c r="AC66" s="431" t="n">
        <f aca="false" ca="true" dt2D="false" dtr="false" t="normal">SUMIF($E$3:CJ13, AC$54, $E18:$BL18)</f>
        <v>0.022</v>
      </c>
      <c r="AD66" s="431" t="n">
        <f aca="false" ca="true" dt2D="false" dtr="false" t="normal">SUMIF($E$3:CK13, AD$54, $E18:$BL18)</f>
        <v>0.022</v>
      </c>
      <c r="AE66" s="431" t="n">
        <f aca="false" ca="true" dt2D="false" dtr="false" t="normal">SUMIF($E$3:CL13, AE$54, $E18:$BL18)</f>
        <v>0.022</v>
      </c>
      <c r="AF66" s="431" t="n">
        <f aca="false" ca="true" dt2D="false" dtr="false" t="normal">SUMIF($E$3:CM13, AF$54, $E18:$BL18)</f>
        <v>0.022</v>
      </c>
      <c r="AG66" s="431" t="n">
        <f aca="false" ca="true" dt2D="false" dtr="false" t="normal">SUMIF($E$3:CN13, AG$54, $E18:$BL18)</f>
        <v>0.022</v>
      </c>
      <c r="AH66" s="431" t="n">
        <f aca="false" ca="true" dt2D="false" dtr="false" t="normal">SUMIF($E$3:CO13, AH$54, $E18:$BL18)</f>
        <v>0.022</v>
      </c>
      <c r="AI66" s="431" t="n">
        <f aca="false" ca="true" dt2D="false" dtr="false" t="normal">SUMIF($E$3:CP13, AI$54, $E18:$BL18)</f>
        <v>0.022</v>
      </c>
      <c r="AJ66" s="431" t="n">
        <f aca="false" ca="true" dt2D="false" dtr="false" t="normal">SUMIF($E$3:CQ13, AJ$54, $E18:$BL18)</f>
        <v>0.022</v>
      </c>
      <c r="AK66" s="431" t="n">
        <f aca="false" ca="true" dt2D="false" dtr="false" t="normal">SUMIF($E$3:CR13, AK$54, $E18:$BL18)</f>
        <v>0.022</v>
      </c>
      <c r="AL66" s="431" t="n">
        <f aca="false" ca="true" dt2D="false" dtr="false" t="normal">SUMIF($E$3:CS13, AL$54, $E18:$BL18)</f>
        <v>0.022</v>
      </c>
      <c r="AM66" s="431" t="n">
        <f aca="false" ca="true" dt2D="false" dtr="false" t="normal">SUMIF($E$3:CT13, AM$54, $E18:$BL18)</f>
        <v>0.022</v>
      </c>
      <c r="AN66" s="431" t="n">
        <f aca="false" ca="true" dt2D="false" dtr="false" t="normal">SUMIF($E$3:CU13, AN$54, $E18:$BL18)</f>
        <v>0.022</v>
      </c>
      <c r="AO66" s="431" t="n">
        <f aca="false" ca="true" dt2D="false" dtr="false" t="normal">SUMIF($E$3:CV13, AO$54, $E18:$BL18)</f>
        <v>0.022</v>
      </c>
      <c r="AP66" s="431" t="n">
        <f aca="false" ca="true" dt2D="false" dtr="false" t="normal">SUMIF($E$3:CW13, AP$54, $E18:$BL18)</f>
        <v>0.022</v>
      </c>
      <c r="AQ66" s="431" t="n">
        <f aca="false" ca="true" dt2D="false" dtr="false" t="normal">SUMIF($E$3:CX13, AQ$54, $E18:$BL18)</f>
        <v>0.022</v>
      </c>
      <c r="AR66" s="431" t="n">
        <f aca="false" ca="true" dt2D="false" dtr="false" t="normal">SUMIF($E$3:CY13, AR$54, $E18:$BL18)</f>
        <v>0.022</v>
      </c>
      <c r="AS66" s="431" t="n">
        <f aca="false" ca="true" dt2D="false" dtr="false" t="normal">SUMIF($E$3:CZ13, AS$54, $E18:$BL18)</f>
        <v>0.022</v>
      </c>
      <c r="AT66" s="431" t="n">
        <f aca="false" ca="true" dt2D="false" dtr="false" t="normal">SUMIF($E$3:DA13, AT$54, $E18:$BL18)</f>
        <v>0.022</v>
      </c>
      <c r="AU66" s="431" t="n">
        <f aca="false" ca="true" dt2D="false" dtr="false" t="normal">SUMIF($E$3:DB13, AU$54, $E18:$BL18)</f>
        <v>0.022</v>
      </c>
      <c r="AV66" s="431" t="n">
        <f aca="false" ca="true" dt2D="false" dtr="false" t="normal">SUMIF($E$3:DC13, AV$54, $E18:$BL18)</f>
        <v>0.022</v>
      </c>
      <c r="AW66" s="431" t="n">
        <f aca="false" ca="true" dt2D="false" dtr="false" t="normal">SUMIF($E$3:DD13, AW$54, $E18:$BL18)</f>
        <v>0.022</v>
      </c>
      <c r="AX66" s="431" t="n">
        <f aca="false" ca="true" dt2D="false" dtr="false" t="normal">SUMIF($E$3:DE13, AX$54, $E18:$BL18)</f>
        <v>0.022</v>
      </c>
      <c r="AY66" s="431" t="n">
        <f aca="false" ca="true" dt2D="false" dtr="false" t="normal">SUMIF($E$3:DF13, AY$54, $E18:$BL18)</f>
        <v>0.022</v>
      </c>
      <c r="AZ66" s="431" t="n">
        <f aca="false" ca="true" dt2D="false" dtr="false" t="normal">SUMIF($E$3:DG13, AZ$54, $E18:$BL18)</f>
        <v>0.022</v>
      </c>
      <c r="BA66" s="431" t="n">
        <f aca="false" ca="true" dt2D="false" dtr="false" t="normal">SUMIF($E$3:DH13, BA$54, $E18:$BL18)</f>
        <v>0.022</v>
      </c>
      <c r="BB66" s="431" t="n">
        <f aca="false" ca="true" dt2D="false" dtr="false" t="normal">SUMIF($E$3:DI13, BB$54, $E18:$BL18)</f>
        <v>0.022</v>
      </c>
      <c r="BC66" s="431" t="n">
        <f aca="false" ca="true" dt2D="false" dtr="false" t="normal">SUMIF($E$3:DJ13, BC$54, $E18:$BL18)</f>
        <v>0.022</v>
      </c>
      <c r="BD66" s="431" t="n">
        <f aca="false" ca="true" dt2D="false" dtr="false" t="normal">SUMIF($E$3:DK13, BD$54, $E18:$BL18)</f>
        <v>0.022</v>
      </c>
      <c r="BE66" s="431" t="n">
        <f aca="false" ca="true" dt2D="false" dtr="false" t="normal">SUMIF($E$3:DL13, BE$54, $E18:$BL18)</f>
        <v>0.022</v>
      </c>
      <c r="BF66" s="431" t="n">
        <f aca="false" ca="true" dt2D="false" dtr="false" t="normal">SUMIF($E$3:DM13, BF$54, $E18:$BL18)</f>
        <v>0.022</v>
      </c>
      <c r="BG66" s="431" t="n">
        <f aca="false" ca="true" dt2D="false" dtr="false" t="normal">SUMIF($E$3:DN13, BG$54, $E18:$BL18)</f>
        <v>0.022</v>
      </c>
      <c r="BH66" s="431" t="n">
        <f aca="false" ca="true" dt2D="false" dtr="false" t="normal">SUMIF($E$3:DO13, BH$54, $E18:$BL18)</f>
        <v>0.022</v>
      </c>
      <c r="BI66" s="431" t="n">
        <f aca="false" ca="true" dt2D="false" dtr="false" t="normal">SUMIF($E$3:DP13, BI$54, $E18:$BL18)</f>
        <v>0.022</v>
      </c>
      <c r="BJ66" s="431" t="n">
        <f aca="false" ca="true" dt2D="false" dtr="false" t="normal">SUMIF($E$3:DQ13, BJ$54, $E18:$BL18)</f>
        <v>0.022</v>
      </c>
      <c r="BK66" s="431" t="n">
        <f aca="false" ca="true" dt2D="false" dtr="false" t="normal">SUMIF($E$3:DR13, BK$54, $E18:$BL18)</f>
        <v>0.022</v>
      </c>
      <c r="BL66" s="431" t="n">
        <f aca="false" ca="true" dt2D="false" dtr="false" t="normal">SUMIF($E$3:DS13, BL$54, $E18:$BL18)</f>
        <v>0.022</v>
      </c>
    </row>
    <row outlineLevel="0" r="67">
      <c r="B67" s="153" t="s">
        <v>971</v>
      </c>
      <c r="E67" s="431" t="n">
        <f aca="false" ca="true" dt2D="false" dtr="false" t="normal">SUMIF($E$3:BL14, E$54, $E19:$BL19)</f>
        <v>0.02</v>
      </c>
      <c r="F67" s="431" t="n">
        <f aca="false" ca="true" dt2D="false" dtr="false" t="normal">SUMIF($E$3:BM14, F$54, $E19:$BL19)</f>
        <v>0.02</v>
      </c>
      <c r="G67" s="431" t="n">
        <f aca="false" ca="true" dt2D="false" dtr="false" t="normal">SUMIF($E$3:BN14, G$54, $E19:$BL19)</f>
        <v>0.02</v>
      </c>
      <c r="H67" s="431" t="n">
        <f aca="false" ca="true" dt2D="false" dtr="false" t="normal">SUMIF($E$3:BO14, H$54, $E19:$BL19)</f>
        <v>0.02</v>
      </c>
      <c r="I67" s="431" t="n">
        <f aca="false" ca="true" dt2D="false" dtr="false" t="normal">SUMIF($E$3:BP14, I$54, $E19:$BL19)</f>
        <v>0.02</v>
      </c>
      <c r="J67" s="431" t="n">
        <f aca="false" ca="true" dt2D="false" dtr="false" t="normal">SUMIF($E$3:BQ14, J$54, $E19:$BL19)</f>
        <v>0.02</v>
      </c>
      <c r="K67" s="431" t="n">
        <f aca="false" ca="true" dt2D="false" dtr="false" t="normal">SUMIF($E$3:BR14, K$54, $E19:$BL19)</f>
        <v>0.02</v>
      </c>
      <c r="L67" s="431" t="n">
        <f aca="false" ca="true" dt2D="false" dtr="false" t="normal">SUMIF($E$3:BS14, L$54, $E19:$BL19)</f>
        <v>0.02</v>
      </c>
      <c r="M67" s="431" t="n">
        <f aca="false" ca="true" dt2D="false" dtr="false" t="normal">SUMIF($E$3:BT14, M$54, $E19:$BL19)</f>
        <v>0.02</v>
      </c>
      <c r="N67" s="431" t="n">
        <f aca="false" ca="true" dt2D="false" dtr="false" t="normal">SUMIF($E$3:BU14, N$54, $E19:$BL19)</f>
        <v>0.02</v>
      </c>
      <c r="O67" s="431" t="n">
        <f aca="false" ca="true" dt2D="false" dtr="false" t="normal">SUMIF($E$3:BV14, O$54, $E19:$BL19)</f>
        <v>0.02</v>
      </c>
      <c r="P67" s="431" t="n">
        <f aca="false" ca="true" dt2D="false" dtr="false" t="normal">SUMIF($E$3:BW14, P$54, $E19:$BL19)</f>
        <v>0.02</v>
      </c>
      <c r="Q67" s="431" t="n">
        <f aca="false" ca="true" dt2D="false" dtr="false" t="normal">SUMIF($E$3:BX14, Q$54, $E19:$BL19)</f>
        <v>0.02</v>
      </c>
      <c r="R67" s="431" t="n">
        <f aca="false" ca="true" dt2D="false" dtr="false" t="normal">SUMIF($E$3:BY14, R$54, $E19:$BL19)</f>
        <v>0.02</v>
      </c>
      <c r="S67" s="431" t="n">
        <f aca="false" ca="true" dt2D="false" dtr="false" t="normal">SUMIF($E$3:BZ14, S$54, $E19:$BL19)</f>
        <v>0.02</v>
      </c>
      <c r="T67" s="431" t="n">
        <f aca="false" ca="true" dt2D="false" dtr="false" t="normal">SUMIF($E$3:CA14, T$54, $E19:$BL19)</f>
        <v>0.02</v>
      </c>
      <c r="U67" s="431" t="n">
        <f aca="false" ca="true" dt2D="false" dtr="false" t="normal">SUMIF($E$3:CB14, U$54, $E19:$BL19)</f>
        <v>0.02</v>
      </c>
      <c r="V67" s="431" t="n">
        <f aca="false" ca="true" dt2D="false" dtr="false" t="normal">SUMIF($E$3:CC14, V$54, $E19:$BL19)</f>
        <v>0.02</v>
      </c>
      <c r="W67" s="431" t="n">
        <f aca="false" ca="true" dt2D="false" dtr="false" t="normal">SUMIF($E$3:CD14, W$54, $E19:$BL19)</f>
        <v>0.02</v>
      </c>
      <c r="X67" s="431" t="n">
        <f aca="false" ca="true" dt2D="false" dtr="false" t="normal">SUMIF($E$3:CE14, X$54, $E19:$BL19)</f>
        <v>0.02</v>
      </c>
      <c r="Y67" s="431" t="n">
        <f aca="false" ca="true" dt2D="false" dtr="false" t="normal">SUMIF($E$3:CF14, Y$54, $E19:$BL19)</f>
        <v>0.02</v>
      </c>
      <c r="Z67" s="431" t="n">
        <f aca="false" ca="true" dt2D="false" dtr="false" t="normal">SUMIF($E$3:CG14, Z$54, $E19:$BL19)</f>
        <v>0.02</v>
      </c>
      <c r="AA67" s="431" t="n">
        <f aca="false" ca="true" dt2D="false" dtr="false" t="normal">SUMIF($E$3:CH14, AA$54, $E19:$BL19)</f>
        <v>0.02</v>
      </c>
      <c r="AB67" s="431" t="n">
        <f aca="false" ca="true" dt2D="false" dtr="false" t="normal">SUMIF($E$3:CI14, AB$54, $E19:$BL19)</f>
        <v>0.02</v>
      </c>
      <c r="AC67" s="431" t="n">
        <f aca="false" ca="true" dt2D="false" dtr="false" t="normal">SUMIF($E$3:CJ14, AC$54, $E19:$BL19)</f>
        <v>0.02</v>
      </c>
      <c r="AD67" s="431" t="n">
        <f aca="false" ca="true" dt2D="false" dtr="false" t="normal">SUMIF($E$3:CK14, AD$54, $E19:$BL19)</f>
        <v>0.02</v>
      </c>
      <c r="AE67" s="431" t="n">
        <f aca="false" ca="true" dt2D="false" dtr="false" t="normal">SUMIF($E$3:CL14, AE$54, $E19:$BL19)</f>
        <v>0.02</v>
      </c>
      <c r="AF67" s="431" t="n">
        <f aca="false" ca="true" dt2D="false" dtr="false" t="normal">SUMIF($E$3:CM14, AF$54, $E19:$BL19)</f>
        <v>0.02</v>
      </c>
      <c r="AG67" s="431" t="n">
        <f aca="false" ca="true" dt2D="false" dtr="false" t="normal">SUMIF($E$3:CN14, AG$54, $E19:$BL19)</f>
        <v>0.02</v>
      </c>
      <c r="AH67" s="431" t="n">
        <f aca="false" ca="true" dt2D="false" dtr="false" t="normal">SUMIF($E$3:CO14, AH$54, $E19:$BL19)</f>
        <v>0.02</v>
      </c>
      <c r="AI67" s="431" t="n">
        <f aca="false" ca="true" dt2D="false" dtr="false" t="normal">SUMIF($E$3:CP14, AI$54, $E19:$BL19)</f>
        <v>0.02</v>
      </c>
      <c r="AJ67" s="431" t="n">
        <f aca="false" ca="true" dt2D="false" dtr="false" t="normal">SUMIF($E$3:CQ14, AJ$54, $E19:$BL19)</f>
        <v>0.02</v>
      </c>
      <c r="AK67" s="431" t="n">
        <f aca="false" ca="true" dt2D="false" dtr="false" t="normal">SUMIF($E$3:CR14, AK$54, $E19:$BL19)</f>
        <v>0.02</v>
      </c>
      <c r="AL67" s="431" t="n">
        <f aca="false" ca="true" dt2D="false" dtr="false" t="normal">SUMIF($E$3:CS14, AL$54, $E19:$BL19)</f>
        <v>0.02</v>
      </c>
      <c r="AM67" s="431" t="n">
        <f aca="false" ca="true" dt2D="false" dtr="false" t="normal">SUMIF($E$3:CT14, AM$54, $E19:$BL19)</f>
        <v>0.02</v>
      </c>
      <c r="AN67" s="431" t="n">
        <f aca="false" ca="true" dt2D="false" dtr="false" t="normal">SUMIF($E$3:CU14, AN$54, $E19:$BL19)</f>
        <v>0.02</v>
      </c>
      <c r="AO67" s="431" t="n">
        <f aca="false" ca="true" dt2D="false" dtr="false" t="normal">SUMIF($E$3:CV14, AO$54, $E19:$BL19)</f>
        <v>0.02</v>
      </c>
      <c r="AP67" s="431" t="n">
        <f aca="false" ca="true" dt2D="false" dtr="false" t="normal">SUMIF($E$3:CW14, AP$54, $E19:$BL19)</f>
        <v>0.02</v>
      </c>
      <c r="AQ67" s="431" t="n">
        <f aca="false" ca="true" dt2D="false" dtr="false" t="normal">SUMIF($E$3:CX14, AQ$54, $E19:$BL19)</f>
        <v>0.02</v>
      </c>
      <c r="AR67" s="431" t="n">
        <f aca="false" ca="true" dt2D="false" dtr="false" t="normal">SUMIF($E$3:CY14, AR$54, $E19:$BL19)</f>
        <v>0.02</v>
      </c>
      <c r="AS67" s="431" t="n">
        <f aca="false" ca="true" dt2D="false" dtr="false" t="normal">SUMIF($E$3:CZ14, AS$54, $E19:$BL19)</f>
        <v>0.02</v>
      </c>
      <c r="AT67" s="431" t="n">
        <f aca="false" ca="true" dt2D="false" dtr="false" t="normal">SUMIF($E$3:DA14, AT$54, $E19:$BL19)</f>
        <v>0.02</v>
      </c>
      <c r="AU67" s="431" t="n">
        <f aca="false" ca="true" dt2D="false" dtr="false" t="normal">SUMIF($E$3:DB14, AU$54, $E19:$BL19)</f>
        <v>0.02</v>
      </c>
      <c r="AV67" s="431" t="n">
        <f aca="false" ca="true" dt2D="false" dtr="false" t="normal">SUMIF($E$3:DC14, AV$54, $E19:$BL19)</f>
        <v>0.02</v>
      </c>
      <c r="AW67" s="431" t="n">
        <f aca="false" ca="true" dt2D="false" dtr="false" t="normal">SUMIF($E$3:DD14, AW$54, $E19:$BL19)</f>
        <v>0.02</v>
      </c>
      <c r="AX67" s="431" t="n">
        <f aca="false" ca="true" dt2D="false" dtr="false" t="normal">SUMIF($E$3:DE14, AX$54, $E19:$BL19)</f>
        <v>0.02</v>
      </c>
      <c r="AY67" s="431" t="n">
        <f aca="false" ca="true" dt2D="false" dtr="false" t="normal">SUMIF($E$3:DF14, AY$54, $E19:$BL19)</f>
        <v>0.02</v>
      </c>
      <c r="AZ67" s="431" t="n">
        <f aca="false" ca="true" dt2D="false" dtr="false" t="normal">SUMIF($E$3:DG14, AZ$54, $E19:$BL19)</f>
        <v>0.02</v>
      </c>
      <c r="BA67" s="431" t="n">
        <f aca="false" ca="true" dt2D="false" dtr="false" t="normal">SUMIF($E$3:DH14, BA$54, $E19:$BL19)</f>
        <v>0.02</v>
      </c>
      <c r="BB67" s="431" t="n">
        <f aca="false" ca="true" dt2D="false" dtr="false" t="normal">SUMIF($E$3:DI14, BB$54, $E19:$BL19)</f>
        <v>0.02</v>
      </c>
      <c r="BC67" s="431" t="n">
        <f aca="false" ca="true" dt2D="false" dtr="false" t="normal">SUMIF($E$3:DJ14, BC$54, $E19:$BL19)</f>
        <v>0.02</v>
      </c>
      <c r="BD67" s="431" t="n">
        <f aca="false" ca="true" dt2D="false" dtr="false" t="normal">SUMIF($E$3:DK14, BD$54, $E19:$BL19)</f>
        <v>0.02</v>
      </c>
      <c r="BE67" s="431" t="n">
        <f aca="false" ca="true" dt2D="false" dtr="false" t="normal">SUMIF($E$3:DL14, BE$54, $E19:$BL19)</f>
        <v>0.02</v>
      </c>
      <c r="BF67" s="431" t="n">
        <f aca="false" ca="true" dt2D="false" dtr="false" t="normal">SUMIF($E$3:DM14, BF$54, $E19:$BL19)</f>
        <v>0.02</v>
      </c>
      <c r="BG67" s="431" t="n">
        <f aca="false" ca="true" dt2D="false" dtr="false" t="normal">SUMIF($E$3:DN14, BG$54, $E19:$BL19)</f>
        <v>0.02</v>
      </c>
      <c r="BH67" s="431" t="n">
        <f aca="false" ca="true" dt2D="false" dtr="false" t="normal">SUMIF($E$3:DO14, BH$54, $E19:$BL19)</f>
        <v>0.02</v>
      </c>
      <c r="BI67" s="431" t="n">
        <f aca="false" ca="true" dt2D="false" dtr="false" t="normal">SUMIF($E$3:DP14, BI$54, $E19:$BL19)</f>
        <v>0.02</v>
      </c>
      <c r="BJ67" s="431" t="n">
        <f aca="false" ca="true" dt2D="false" dtr="false" t="normal">SUMIF($E$3:DQ14, BJ$54, $E19:$BL19)</f>
        <v>0.02</v>
      </c>
      <c r="BK67" s="431" t="n">
        <f aca="false" ca="true" dt2D="false" dtr="false" t="normal">SUMIF($E$3:DR14, BK$54, $E19:$BL19)</f>
        <v>0.02</v>
      </c>
      <c r="BL67" s="431" t="n">
        <f aca="false" ca="true" dt2D="false" dtr="false" t="normal">SUMIF($E$3:DS14, BL$54, $E19:$BL19)</f>
        <v>0.02</v>
      </c>
    </row>
    <row outlineLevel="0" r="68">
      <c r="B68" s="153" t="s">
        <v>972</v>
      </c>
      <c r="E68" s="431" t="n">
        <f aca="false" ca="true" dt2D="false" dtr="false" t="normal">SUMIF($E$3:BL15, E$54, $E20:$BL20)</f>
        <v>0.18</v>
      </c>
      <c r="F68" s="431" t="n">
        <f aca="false" ca="true" dt2D="false" dtr="false" t="normal">SUMIF($E$3:BM15, F$54, $E20:$BL20)</f>
        <v>0.18</v>
      </c>
      <c r="G68" s="431" t="n">
        <f aca="false" ca="true" dt2D="false" dtr="false" t="normal">SUMIF($E$3:BN15, G$54, $E20:$BL20)</f>
        <v>0.18</v>
      </c>
      <c r="H68" s="431" t="n">
        <f aca="false" ca="true" dt2D="false" dtr="false" t="normal">SUMIF($E$3:BO15, H$54, $E20:$BL20)</f>
        <v>0.18</v>
      </c>
      <c r="I68" s="431" t="n">
        <f aca="false" ca="true" dt2D="false" dtr="false" t="normal">SUMIF($E$3:BP15, I$54, $E20:$BL20)</f>
        <v>0.18</v>
      </c>
      <c r="J68" s="431" t="n">
        <f aca="false" ca="true" dt2D="false" dtr="false" t="normal">SUMIF($E$3:BQ15, J$54, $E20:$BL20)</f>
        <v>0.18</v>
      </c>
      <c r="K68" s="431" t="n">
        <f aca="false" ca="true" dt2D="false" dtr="false" t="normal">SUMIF($E$3:BR15, K$54, $E20:$BL20)</f>
        <v>0.18</v>
      </c>
      <c r="L68" s="431" t="n">
        <f aca="false" ca="true" dt2D="false" dtr="false" t="normal">SUMIF($E$3:BS15, L$54, $E20:$BL20)</f>
        <v>0.18</v>
      </c>
      <c r="M68" s="431" t="n">
        <f aca="false" ca="true" dt2D="false" dtr="false" t="normal">SUMIF($E$3:BT15, M$54, $E20:$BL20)</f>
        <v>0.18</v>
      </c>
      <c r="N68" s="431" t="n">
        <f aca="false" ca="true" dt2D="false" dtr="false" t="normal">SUMIF($E$3:BU15, N$54, $E20:$BL20)</f>
        <v>0.18</v>
      </c>
      <c r="O68" s="431" t="n">
        <f aca="false" ca="true" dt2D="false" dtr="false" t="normal">SUMIF($E$3:BV15, O$54, $E20:$BL20)</f>
        <v>0.18</v>
      </c>
      <c r="P68" s="431" t="n">
        <f aca="false" ca="true" dt2D="false" dtr="false" t="normal">SUMIF($E$3:BW15, P$54, $E20:$BL20)</f>
        <v>0.18</v>
      </c>
      <c r="Q68" s="431" t="n">
        <f aca="false" ca="true" dt2D="false" dtr="false" t="normal">SUMIF($E$3:BX15, Q$54, $E20:$BL20)</f>
        <v>0.18</v>
      </c>
      <c r="R68" s="431" t="n">
        <f aca="false" ca="true" dt2D="false" dtr="false" t="normal">SUMIF($E$3:BY15, R$54, $E20:$BL20)</f>
        <v>0.18</v>
      </c>
      <c r="S68" s="431" t="n">
        <f aca="false" ca="true" dt2D="false" dtr="false" t="normal">SUMIF($E$3:BZ15, S$54, $E20:$BL20)</f>
        <v>0.18</v>
      </c>
      <c r="T68" s="431" t="n">
        <f aca="false" ca="true" dt2D="false" dtr="false" t="normal">SUMIF($E$3:CA15, T$54, $E20:$BL20)</f>
        <v>0.18</v>
      </c>
      <c r="U68" s="431" t="n">
        <f aca="false" ca="true" dt2D="false" dtr="false" t="normal">SUMIF($E$3:CB15, U$54, $E20:$BL20)</f>
        <v>0.18</v>
      </c>
      <c r="V68" s="431" t="n">
        <f aca="false" ca="true" dt2D="false" dtr="false" t="normal">SUMIF($E$3:CC15, V$54, $E20:$BL20)</f>
        <v>0.18</v>
      </c>
      <c r="W68" s="431" t="n">
        <f aca="false" ca="true" dt2D="false" dtr="false" t="normal">SUMIF($E$3:CD15, W$54, $E20:$BL20)</f>
        <v>0.18</v>
      </c>
      <c r="X68" s="431" t="n">
        <f aca="false" ca="true" dt2D="false" dtr="false" t="normal">SUMIF($E$3:CE15, X$54, $E20:$BL20)</f>
        <v>0.18</v>
      </c>
      <c r="Y68" s="431" t="n">
        <f aca="false" ca="true" dt2D="false" dtr="false" t="normal">SUMIF($E$3:CF15, Y$54, $E20:$BL20)</f>
        <v>0.18</v>
      </c>
      <c r="Z68" s="431" t="n">
        <f aca="false" ca="true" dt2D="false" dtr="false" t="normal">SUMIF($E$3:CG15, Z$54, $E20:$BL20)</f>
        <v>0.18</v>
      </c>
      <c r="AA68" s="431" t="n">
        <f aca="false" ca="true" dt2D="false" dtr="false" t="normal">SUMIF($E$3:CH15, AA$54, $E20:$BL20)</f>
        <v>0.18</v>
      </c>
      <c r="AB68" s="431" t="n">
        <f aca="false" ca="true" dt2D="false" dtr="false" t="normal">SUMIF($E$3:CI15, AB$54, $E20:$BL20)</f>
        <v>0.18</v>
      </c>
      <c r="AC68" s="431" t="n">
        <f aca="false" ca="true" dt2D="false" dtr="false" t="normal">SUMIF($E$3:CJ15, AC$54, $E20:$BL20)</f>
        <v>0.18</v>
      </c>
      <c r="AD68" s="431" t="n">
        <f aca="false" ca="true" dt2D="false" dtr="false" t="normal">SUMIF($E$3:CK15, AD$54, $E20:$BL20)</f>
        <v>0.18</v>
      </c>
      <c r="AE68" s="431" t="n">
        <f aca="false" ca="true" dt2D="false" dtr="false" t="normal">SUMIF($E$3:CL15, AE$54, $E20:$BL20)</f>
        <v>0.18</v>
      </c>
      <c r="AF68" s="431" t="n">
        <f aca="false" ca="true" dt2D="false" dtr="false" t="normal">SUMIF($E$3:CM15, AF$54, $E20:$BL20)</f>
        <v>0.18</v>
      </c>
      <c r="AG68" s="431" t="n">
        <f aca="false" ca="true" dt2D="false" dtr="false" t="normal">SUMIF($E$3:CN15, AG$54, $E20:$BL20)</f>
        <v>0.18</v>
      </c>
      <c r="AH68" s="431" t="n">
        <f aca="false" ca="true" dt2D="false" dtr="false" t="normal">SUMIF($E$3:CO15, AH$54, $E20:$BL20)</f>
        <v>0.18</v>
      </c>
      <c r="AI68" s="431" t="n">
        <f aca="false" ca="true" dt2D="false" dtr="false" t="normal">SUMIF($E$3:CP15, AI$54, $E20:$BL20)</f>
        <v>0.18</v>
      </c>
      <c r="AJ68" s="431" t="n">
        <f aca="false" ca="true" dt2D="false" dtr="false" t="normal">SUMIF($E$3:CQ15, AJ$54, $E20:$BL20)</f>
        <v>0.18</v>
      </c>
      <c r="AK68" s="431" t="n">
        <f aca="false" ca="true" dt2D="false" dtr="false" t="normal">SUMIF($E$3:CR15, AK$54, $E20:$BL20)</f>
        <v>0.18</v>
      </c>
      <c r="AL68" s="431" t="n">
        <f aca="false" ca="true" dt2D="false" dtr="false" t="normal">SUMIF($E$3:CS15, AL$54, $E20:$BL20)</f>
        <v>0.18</v>
      </c>
      <c r="AM68" s="431" t="n">
        <f aca="false" ca="true" dt2D="false" dtr="false" t="normal">SUMIF($E$3:CT15, AM$54, $E20:$BL20)</f>
        <v>0.18</v>
      </c>
      <c r="AN68" s="431" t="n">
        <f aca="false" ca="true" dt2D="false" dtr="false" t="normal">SUMIF($E$3:CU15, AN$54, $E20:$BL20)</f>
        <v>0.18</v>
      </c>
      <c r="AO68" s="431" t="n">
        <f aca="false" ca="true" dt2D="false" dtr="false" t="normal">SUMIF($E$3:CV15, AO$54, $E20:$BL20)</f>
        <v>0.18</v>
      </c>
      <c r="AP68" s="431" t="n">
        <f aca="false" ca="true" dt2D="false" dtr="false" t="normal">SUMIF($E$3:CW15, AP$54, $E20:$BL20)</f>
        <v>0.18</v>
      </c>
      <c r="AQ68" s="431" t="n">
        <f aca="false" ca="true" dt2D="false" dtr="false" t="normal">SUMIF($E$3:CX15, AQ$54, $E20:$BL20)</f>
        <v>0.18</v>
      </c>
      <c r="AR68" s="431" t="n">
        <f aca="false" ca="true" dt2D="false" dtr="false" t="normal">SUMIF($E$3:CY15, AR$54, $E20:$BL20)</f>
        <v>0.18</v>
      </c>
      <c r="AS68" s="431" t="n">
        <f aca="false" ca="true" dt2D="false" dtr="false" t="normal">SUMIF($E$3:CZ15, AS$54, $E20:$BL20)</f>
        <v>0.18</v>
      </c>
      <c r="AT68" s="431" t="n">
        <f aca="false" ca="true" dt2D="false" dtr="false" t="normal">SUMIF($E$3:DA15, AT$54, $E20:$BL20)</f>
        <v>0.18</v>
      </c>
      <c r="AU68" s="431" t="n">
        <f aca="false" ca="true" dt2D="false" dtr="false" t="normal">SUMIF($E$3:DB15, AU$54, $E20:$BL20)</f>
        <v>0.18</v>
      </c>
      <c r="AV68" s="431" t="n">
        <f aca="false" ca="true" dt2D="false" dtr="false" t="normal">SUMIF($E$3:DC15, AV$54, $E20:$BL20)</f>
        <v>0.18</v>
      </c>
      <c r="AW68" s="431" t="n">
        <f aca="false" ca="true" dt2D="false" dtr="false" t="normal">SUMIF($E$3:DD15, AW$54, $E20:$BL20)</f>
        <v>0.18</v>
      </c>
      <c r="AX68" s="431" t="n">
        <f aca="false" ca="true" dt2D="false" dtr="false" t="normal">SUMIF($E$3:DE15, AX$54, $E20:$BL20)</f>
        <v>0.18</v>
      </c>
      <c r="AY68" s="431" t="n">
        <f aca="false" ca="true" dt2D="false" dtr="false" t="normal">SUMIF($E$3:DF15, AY$54, $E20:$BL20)</f>
        <v>0.18</v>
      </c>
      <c r="AZ68" s="431" t="n">
        <f aca="false" ca="true" dt2D="false" dtr="false" t="normal">SUMIF($E$3:DG15, AZ$54, $E20:$BL20)</f>
        <v>0.18</v>
      </c>
      <c r="BA68" s="431" t="n">
        <f aca="false" ca="true" dt2D="false" dtr="false" t="normal">SUMIF($E$3:DH15, BA$54, $E20:$BL20)</f>
        <v>0.18</v>
      </c>
      <c r="BB68" s="431" t="n">
        <f aca="false" ca="true" dt2D="false" dtr="false" t="normal">SUMIF($E$3:DI15, BB$54, $E20:$BL20)</f>
        <v>0.18</v>
      </c>
      <c r="BC68" s="431" t="n">
        <f aca="false" ca="true" dt2D="false" dtr="false" t="normal">SUMIF($E$3:DJ15, BC$54, $E20:$BL20)</f>
        <v>0.18</v>
      </c>
      <c r="BD68" s="431" t="n">
        <f aca="false" ca="true" dt2D="false" dtr="false" t="normal">SUMIF($E$3:DK15, BD$54, $E20:$BL20)</f>
        <v>0.18</v>
      </c>
      <c r="BE68" s="431" t="n">
        <f aca="false" ca="true" dt2D="false" dtr="false" t="normal">SUMIF($E$3:DL15, BE$54, $E20:$BL20)</f>
        <v>0.18</v>
      </c>
      <c r="BF68" s="431" t="n">
        <f aca="false" ca="true" dt2D="false" dtr="false" t="normal">SUMIF($E$3:DM15, BF$54, $E20:$BL20)</f>
        <v>0.18</v>
      </c>
      <c r="BG68" s="431" t="n">
        <f aca="false" ca="true" dt2D="false" dtr="false" t="normal">SUMIF($E$3:DN15, BG$54, $E20:$BL20)</f>
        <v>0.18</v>
      </c>
      <c r="BH68" s="431" t="n">
        <f aca="false" ca="true" dt2D="false" dtr="false" t="normal">SUMIF($E$3:DO15, BH$54, $E20:$BL20)</f>
        <v>0.18</v>
      </c>
      <c r="BI68" s="431" t="n">
        <f aca="false" ca="true" dt2D="false" dtr="false" t="normal">SUMIF($E$3:DP15, BI$54, $E20:$BL20)</f>
        <v>0.18</v>
      </c>
      <c r="BJ68" s="431" t="n">
        <f aca="false" ca="true" dt2D="false" dtr="false" t="normal">SUMIF($E$3:DQ15, BJ$54, $E20:$BL20)</f>
        <v>0.18</v>
      </c>
      <c r="BK68" s="431" t="n">
        <f aca="false" ca="true" dt2D="false" dtr="false" t="normal">SUMIF($E$3:DR15, BK$54, $E20:$BL20)</f>
        <v>0.18</v>
      </c>
      <c r="BL68" s="431" t="n">
        <f aca="false" ca="true" dt2D="false" dtr="false" t="normal">SUMIF($E$3:DS15, BL$54, $E20:$BL20)</f>
        <v>0.18</v>
      </c>
    </row>
    <row outlineLevel="0" r="69">
      <c r="B69" s="153" t="s">
        <v>973</v>
      </c>
      <c r="E69" s="431" t="n">
        <f aca="false" ca="true" dt2D="false" dtr="false" t="normal">SUMIF($E$3:BL16, E$54, $E21:$BL21)</f>
        <v>0.3</v>
      </c>
      <c r="F69" s="431" t="n">
        <f aca="false" ca="true" dt2D="false" dtr="false" t="normal">SUMIF($E$3:BM16, F$54, $E21:$BL21)</f>
        <v>0.3</v>
      </c>
      <c r="G69" s="431" t="n">
        <f aca="false" ca="true" dt2D="false" dtr="false" t="normal">SUMIF($E$3:BN16, G$54, $E21:$BL21)</f>
        <v>0.3</v>
      </c>
      <c r="H69" s="431" t="n">
        <f aca="false" ca="true" dt2D="false" dtr="false" t="normal">SUMIF($E$3:BO16, H$54, $E21:$BL21)</f>
        <v>0.3</v>
      </c>
      <c r="I69" s="431" t="n">
        <f aca="false" ca="true" dt2D="false" dtr="false" t="normal">SUMIF($E$3:BP16, I$54, $E21:$BL21)</f>
        <v>0.3</v>
      </c>
      <c r="J69" s="431" t="n">
        <f aca="false" ca="true" dt2D="false" dtr="false" t="normal">SUMIF($E$3:BQ16, J$54, $E21:$BL21)</f>
        <v>0.3</v>
      </c>
      <c r="K69" s="431" t="n">
        <f aca="false" ca="true" dt2D="false" dtr="false" t="normal">SUMIF($E$3:BR16, K$54, $E21:$BL21)</f>
        <v>0.3</v>
      </c>
      <c r="L69" s="431" t="n">
        <f aca="false" ca="true" dt2D="false" dtr="false" t="normal">SUMIF($E$3:BS16, L$54, $E21:$BL21)</f>
        <v>0.3</v>
      </c>
      <c r="M69" s="431" t="n">
        <f aca="false" ca="true" dt2D="false" dtr="false" t="normal">SUMIF($E$3:BT16, M$54, $E21:$BL21)</f>
        <v>0.3</v>
      </c>
      <c r="N69" s="431" t="n">
        <f aca="false" ca="true" dt2D="false" dtr="false" t="normal">SUMIF($E$3:BU16, N$54, $E21:$BL21)</f>
        <v>0.3</v>
      </c>
      <c r="O69" s="431" t="n">
        <f aca="false" ca="true" dt2D="false" dtr="false" t="normal">SUMIF($E$3:BV16, O$54, $E21:$BL21)</f>
        <v>0.3</v>
      </c>
      <c r="P69" s="431" t="n">
        <f aca="false" ca="true" dt2D="false" dtr="false" t="normal">SUMIF($E$3:BW16, P$54, $E21:$BL21)</f>
        <v>0.3</v>
      </c>
      <c r="Q69" s="431" t="n">
        <f aca="false" ca="true" dt2D="false" dtr="false" t="normal">SUMIF($E$3:BX16, Q$54, $E21:$BL21)</f>
        <v>0.3</v>
      </c>
      <c r="R69" s="431" t="n">
        <f aca="false" ca="true" dt2D="false" dtr="false" t="normal">SUMIF($E$3:BY16, R$54, $E21:$BL21)</f>
        <v>0.3</v>
      </c>
      <c r="S69" s="431" t="n">
        <f aca="false" ca="true" dt2D="false" dtr="false" t="normal">SUMIF($E$3:BZ16, S$54, $E21:$BL21)</f>
        <v>0.3</v>
      </c>
      <c r="T69" s="431" t="n">
        <f aca="false" ca="true" dt2D="false" dtr="false" t="normal">SUMIF($E$3:CA16, T$54, $E21:$BL21)</f>
        <v>0.3</v>
      </c>
      <c r="U69" s="431" t="n">
        <f aca="false" ca="true" dt2D="false" dtr="false" t="normal">SUMIF($E$3:CB16, U$54, $E21:$BL21)</f>
        <v>0.3</v>
      </c>
      <c r="V69" s="431" t="n">
        <f aca="false" ca="true" dt2D="false" dtr="false" t="normal">SUMIF($E$3:CC16, V$54, $E21:$BL21)</f>
        <v>0.3</v>
      </c>
      <c r="W69" s="431" t="n">
        <f aca="false" ca="true" dt2D="false" dtr="false" t="normal">SUMIF($E$3:CD16, W$54, $E21:$BL21)</f>
        <v>0.3</v>
      </c>
      <c r="X69" s="431" t="n">
        <f aca="false" ca="true" dt2D="false" dtr="false" t="normal">SUMIF($E$3:CE16, X$54, $E21:$BL21)</f>
        <v>0.3</v>
      </c>
      <c r="Y69" s="431" t="n">
        <f aca="false" ca="true" dt2D="false" dtr="false" t="normal">SUMIF($E$3:CF16, Y$54, $E21:$BL21)</f>
        <v>0.3</v>
      </c>
      <c r="Z69" s="431" t="n">
        <f aca="false" ca="true" dt2D="false" dtr="false" t="normal">SUMIF($E$3:CG16, Z$54, $E21:$BL21)</f>
        <v>0.3</v>
      </c>
      <c r="AA69" s="431" t="n">
        <f aca="false" ca="true" dt2D="false" dtr="false" t="normal">SUMIF($E$3:CH16, AA$54, $E21:$BL21)</f>
        <v>0.3</v>
      </c>
      <c r="AB69" s="431" t="n">
        <f aca="false" ca="true" dt2D="false" dtr="false" t="normal">SUMIF($E$3:CI16, AB$54, $E21:$BL21)</f>
        <v>0.3</v>
      </c>
      <c r="AC69" s="431" t="n">
        <f aca="false" ca="true" dt2D="false" dtr="false" t="normal">SUMIF($E$3:CJ16, AC$54, $E21:$BL21)</f>
        <v>0.3</v>
      </c>
      <c r="AD69" s="431" t="n">
        <f aca="false" ca="true" dt2D="false" dtr="false" t="normal">SUMIF($E$3:CK16, AD$54, $E21:$BL21)</f>
        <v>0.3</v>
      </c>
      <c r="AE69" s="431" t="n">
        <f aca="false" ca="true" dt2D="false" dtr="false" t="normal">SUMIF($E$3:CL16, AE$54, $E21:$BL21)</f>
        <v>0.3</v>
      </c>
      <c r="AF69" s="431" t="n">
        <f aca="false" ca="true" dt2D="false" dtr="false" t="normal">SUMIF($E$3:CM16, AF$54, $E21:$BL21)</f>
        <v>0.3</v>
      </c>
      <c r="AG69" s="431" t="n">
        <f aca="false" ca="true" dt2D="false" dtr="false" t="normal">SUMIF($E$3:CN16, AG$54, $E21:$BL21)</f>
        <v>0.3</v>
      </c>
      <c r="AH69" s="431" t="n">
        <f aca="false" ca="true" dt2D="false" dtr="false" t="normal">SUMIF($E$3:CO16, AH$54, $E21:$BL21)</f>
        <v>0.3</v>
      </c>
      <c r="AI69" s="431" t="n">
        <f aca="false" ca="true" dt2D="false" dtr="false" t="normal">SUMIF($E$3:CP16, AI$54, $E21:$BL21)</f>
        <v>0.3</v>
      </c>
      <c r="AJ69" s="431" t="n">
        <f aca="false" ca="true" dt2D="false" dtr="false" t="normal">SUMIF($E$3:CQ16, AJ$54, $E21:$BL21)</f>
        <v>0.3</v>
      </c>
      <c r="AK69" s="431" t="n">
        <f aca="false" ca="true" dt2D="false" dtr="false" t="normal">SUMIF($E$3:CR16, AK$54, $E21:$BL21)</f>
        <v>0.3</v>
      </c>
      <c r="AL69" s="431" t="n">
        <f aca="false" ca="true" dt2D="false" dtr="false" t="normal">SUMIF($E$3:CS16, AL$54, $E21:$BL21)</f>
        <v>0.3</v>
      </c>
      <c r="AM69" s="431" t="n">
        <f aca="false" ca="true" dt2D="false" dtr="false" t="normal">SUMIF($E$3:CT16, AM$54, $E21:$BL21)</f>
        <v>0.3</v>
      </c>
      <c r="AN69" s="431" t="n">
        <f aca="false" ca="true" dt2D="false" dtr="false" t="normal">SUMIF($E$3:CU16, AN$54, $E21:$BL21)</f>
        <v>0.3</v>
      </c>
      <c r="AO69" s="431" t="n">
        <f aca="false" ca="true" dt2D="false" dtr="false" t="normal">SUMIF($E$3:CV16, AO$54, $E21:$BL21)</f>
        <v>0.3</v>
      </c>
      <c r="AP69" s="431" t="n">
        <f aca="false" ca="true" dt2D="false" dtr="false" t="normal">SUMIF($E$3:CW16, AP$54, $E21:$BL21)</f>
        <v>0.3</v>
      </c>
      <c r="AQ69" s="431" t="n">
        <f aca="false" ca="true" dt2D="false" dtr="false" t="normal">SUMIF($E$3:CX16, AQ$54, $E21:$BL21)</f>
        <v>0.3</v>
      </c>
      <c r="AR69" s="431" t="n">
        <f aca="false" ca="true" dt2D="false" dtr="false" t="normal">SUMIF($E$3:CY16, AR$54, $E21:$BL21)</f>
        <v>0.3</v>
      </c>
      <c r="AS69" s="431" t="n">
        <f aca="false" ca="true" dt2D="false" dtr="false" t="normal">SUMIF($E$3:CZ16, AS$54, $E21:$BL21)</f>
        <v>0.3</v>
      </c>
      <c r="AT69" s="431" t="n">
        <f aca="false" ca="true" dt2D="false" dtr="false" t="normal">SUMIF($E$3:DA16, AT$54, $E21:$BL21)</f>
        <v>0.3</v>
      </c>
      <c r="AU69" s="431" t="n">
        <f aca="false" ca="true" dt2D="false" dtr="false" t="normal">SUMIF($E$3:DB16, AU$54, $E21:$BL21)</f>
        <v>0.3</v>
      </c>
      <c r="AV69" s="431" t="n">
        <f aca="false" ca="true" dt2D="false" dtr="false" t="normal">SUMIF($E$3:DC16, AV$54, $E21:$BL21)</f>
        <v>0.3</v>
      </c>
      <c r="AW69" s="431" t="n">
        <f aca="false" ca="true" dt2D="false" dtr="false" t="normal">SUMIF($E$3:DD16, AW$54, $E21:$BL21)</f>
        <v>0.3</v>
      </c>
      <c r="AX69" s="431" t="n">
        <f aca="false" ca="true" dt2D="false" dtr="false" t="normal">SUMIF($E$3:DE16, AX$54, $E21:$BL21)</f>
        <v>0.3</v>
      </c>
      <c r="AY69" s="431" t="n">
        <f aca="false" ca="true" dt2D="false" dtr="false" t="normal">SUMIF($E$3:DF16, AY$54, $E21:$BL21)</f>
        <v>0.3</v>
      </c>
      <c r="AZ69" s="431" t="n">
        <f aca="false" ca="true" dt2D="false" dtr="false" t="normal">SUMIF($E$3:DG16, AZ$54, $E21:$BL21)</f>
        <v>0.3</v>
      </c>
      <c r="BA69" s="431" t="n">
        <f aca="false" ca="true" dt2D="false" dtr="false" t="normal">SUMIF($E$3:DH16, BA$54, $E21:$BL21)</f>
        <v>0.3</v>
      </c>
      <c r="BB69" s="431" t="n">
        <f aca="false" ca="true" dt2D="false" dtr="false" t="normal">SUMIF($E$3:DI16, BB$54, $E21:$BL21)</f>
        <v>0.3</v>
      </c>
      <c r="BC69" s="431" t="n">
        <f aca="false" ca="true" dt2D="false" dtr="false" t="normal">SUMIF($E$3:DJ16, BC$54, $E21:$BL21)</f>
        <v>0.3</v>
      </c>
      <c r="BD69" s="431" t="n">
        <f aca="false" ca="true" dt2D="false" dtr="false" t="normal">SUMIF($E$3:DK16, BD$54, $E21:$BL21)</f>
        <v>0.3</v>
      </c>
      <c r="BE69" s="431" t="n">
        <f aca="false" ca="true" dt2D="false" dtr="false" t="normal">SUMIF($E$3:DL16, BE$54, $E21:$BL21)</f>
        <v>0.3</v>
      </c>
      <c r="BF69" s="431" t="n">
        <f aca="false" ca="true" dt2D="false" dtr="false" t="normal">SUMIF($E$3:DM16, BF$54, $E21:$BL21)</f>
        <v>0.3</v>
      </c>
      <c r="BG69" s="431" t="n">
        <f aca="false" ca="true" dt2D="false" dtr="false" t="normal">SUMIF($E$3:DN16, BG$54, $E21:$BL21)</f>
        <v>0.3</v>
      </c>
      <c r="BH69" s="431" t="n">
        <f aca="false" ca="true" dt2D="false" dtr="false" t="normal">SUMIF($E$3:DO16, BH$54, $E21:$BL21)</f>
        <v>0.3</v>
      </c>
      <c r="BI69" s="431" t="n">
        <f aca="false" ca="true" dt2D="false" dtr="false" t="normal">SUMIF($E$3:DP16, BI$54, $E21:$BL21)</f>
        <v>0.3</v>
      </c>
      <c r="BJ69" s="431" t="n">
        <f aca="false" ca="true" dt2D="false" dtr="false" t="normal">SUMIF($E$3:DQ16, BJ$54, $E21:$BL21)</f>
        <v>0.3</v>
      </c>
      <c r="BK69" s="431" t="n">
        <f aca="false" ca="true" dt2D="false" dtr="false" t="normal">SUMIF($E$3:DR16, BK$54, $E21:$BL21)</f>
        <v>0.3</v>
      </c>
      <c r="BL69" s="431" t="n">
        <f aca="false" ca="true" dt2D="false" dtr="false" t="normal">SUMIF($E$3:DS16, BL$54, $E21:$BL21)</f>
        <v>0.3</v>
      </c>
    </row>
    <row outlineLevel="0" r="70">
      <c r="B70" s="153" t="s">
        <v>975</v>
      </c>
      <c r="E70" s="431" t="n">
        <f aca="false" ca="true" dt2D="false" dtr="false" t="normal">SUMIF($E$3:BL17, E$54, $E22:$BL22)</f>
        <v>0.15</v>
      </c>
      <c r="F70" s="431" t="n">
        <f aca="false" ca="true" dt2D="false" dtr="false" t="normal">SUMIF($E$3:BM17, F$54, $E22:$BL22)</f>
        <v>0.15</v>
      </c>
      <c r="G70" s="431" t="n">
        <f aca="false" ca="true" dt2D="false" dtr="false" t="normal">SUMIF($E$3:BN17, G$54, $E22:$BL22)</f>
        <v>0.15</v>
      </c>
      <c r="H70" s="431" t="n">
        <f aca="false" ca="true" dt2D="false" dtr="false" t="normal">SUMIF($E$3:BO17, H$54, $E22:$BL22)</f>
        <v>0.15</v>
      </c>
      <c r="I70" s="431" t="n">
        <f aca="false" ca="true" dt2D="false" dtr="false" t="normal">SUMIF($E$3:BP17, I$54, $E22:$BL22)</f>
        <v>0.15</v>
      </c>
      <c r="J70" s="431" t="n">
        <f aca="false" ca="true" dt2D="false" dtr="false" t="normal">SUMIF($E$3:BQ17, J$54, $E22:$BL22)</f>
        <v>0.15</v>
      </c>
      <c r="K70" s="431" t="n">
        <f aca="false" ca="true" dt2D="false" dtr="false" t="normal">SUMIF($E$3:BR17, K$54, $E22:$BL22)</f>
        <v>0.15</v>
      </c>
      <c r="L70" s="431" t="n">
        <f aca="false" ca="true" dt2D="false" dtr="false" t="normal">SUMIF($E$3:BS17, L$54, $E22:$BL22)</f>
        <v>0.15</v>
      </c>
      <c r="M70" s="431" t="n">
        <f aca="false" ca="true" dt2D="false" dtr="false" t="normal">SUMIF($E$3:BT17, M$54, $E22:$BL22)</f>
        <v>0.15</v>
      </c>
      <c r="N70" s="431" t="n">
        <f aca="false" ca="true" dt2D="false" dtr="false" t="normal">SUMIF($E$3:BU17, N$54, $E22:$BL22)</f>
        <v>0.15</v>
      </c>
      <c r="O70" s="431" t="n">
        <f aca="false" ca="true" dt2D="false" dtr="false" t="normal">SUMIF($E$3:BV17, O$54, $E22:$BL22)</f>
        <v>0.15</v>
      </c>
      <c r="P70" s="431" t="n">
        <f aca="false" ca="true" dt2D="false" dtr="false" t="normal">SUMIF($E$3:BW17, P$54, $E22:$BL22)</f>
        <v>0.15</v>
      </c>
      <c r="Q70" s="431" t="n">
        <f aca="false" ca="true" dt2D="false" dtr="false" t="normal">SUMIF($E$3:BX17, Q$54, $E22:$BL22)</f>
        <v>0.15</v>
      </c>
      <c r="R70" s="431" t="n">
        <f aca="false" ca="true" dt2D="false" dtr="false" t="normal">SUMIF($E$3:BY17, R$54, $E22:$BL22)</f>
        <v>0.15</v>
      </c>
      <c r="S70" s="431" t="n">
        <f aca="false" ca="true" dt2D="false" dtr="false" t="normal">SUMIF($E$3:BZ17, S$54, $E22:$BL22)</f>
        <v>0.15</v>
      </c>
      <c r="T70" s="431" t="n">
        <f aca="false" ca="true" dt2D="false" dtr="false" t="normal">SUMIF($E$3:CA17, T$54, $E22:$BL22)</f>
        <v>0.15</v>
      </c>
      <c r="U70" s="431" t="n">
        <f aca="false" ca="true" dt2D="false" dtr="false" t="normal">SUMIF($E$3:CB17, U$54, $E22:$BL22)</f>
        <v>0.15</v>
      </c>
      <c r="V70" s="431" t="n">
        <f aca="false" ca="true" dt2D="false" dtr="false" t="normal">SUMIF($E$3:CC17, V$54, $E22:$BL22)</f>
        <v>0.15</v>
      </c>
      <c r="W70" s="431" t="n">
        <f aca="false" ca="true" dt2D="false" dtr="false" t="normal">SUMIF($E$3:CD17, W$54, $E22:$BL22)</f>
        <v>0.15</v>
      </c>
      <c r="X70" s="431" t="n">
        <f aca="false" ca="true" dt2D="false" dtr="false" t="normal">SUMIF($E$3:CE17, X$54, $E22:$BL22)</f>
        <v>0.15</v>
      </c>
      <c r="Y70" s="431" t="n">
        <f aca="false" ca="true" dt2D="false" dtr="false" t="normal">SUMIF($E$3:CF17, Y$54, $E22:$BL22)</f>
        <v>0.15</v>
      </c>
      <c r="Z70" s="431" t="n">
        <f aca="false" ca="true" dt2D="false" dtr="false" t="normal">SUMIF($E$3:CG17, Z$54, $E22:$BL22)</f>
        <v>0.15</v>
      </c>
      <c r="AA70" s="431" t="n">
        <f aca="false" ca="true" dt2D="false" dtr="false" t="normal">SUMIF($E$3:CH17, AA$54, $E22:$BL22)</f>
        <v>0.15</v>
      </c>
      <c r="AB70" s="431" t="n">
        <f aca="false" ca="true" dt2D="false" dtr="false" t="normal">SUMIF($E$3:CI17, AB$54, $E22:$BL22)</f>
        <v>0.15</v>
      </c>
      <c r="AC70" s="431" t="n">
        <f aca="false" ca="true" dt2D="false" dtr="false" t="normal">SUMIF($E$3:CJ17, AC$54, $E22:$BL22)</f>
        <v>0.15</v>
      </c>
      <c r="AD70" s="431" t="n">
        <f aca="false" ca="true" dt2D="false" dtr="false" t="normal">SUMIF($E$3:CK17, AD$54, $E22:$BL22)</f>
        <v>0.15</v>
      </c>
      <c r="AE70" s="431" t="n">
        <f aca="false" ca="true" dt2D="false" dtr="false" t="normal">SUMIF($E$3:CL17, AE$54, $E22:$BL22)</f>
        <v>0.15</v>
      </c>
      <c r="AF70" s="431" t="n">
        <f aca="false" ca="true" dt2D="false" dtr="false" t="normal">SUMIF($E$3:CM17, AF$54, $E22:$BL22)</f>
        <v>0.15</v>
      </c>
      <c r="AG70" s="431" t="n">
        <f aca="false" ca="true" dt2D="false" dtr="false" t="normal">SUMIF($E$3:CN17, AG$54, $E22:$BL22)</f>
        <v>0.15</v>
      </c>
      <c r="AH70" s="431" t="n">
        <f aca="false" ca="true" dt2D="false" dtr="false" t="normal">SUMIF($E$3:CO17, AH$54, $E22:$BL22)</f>
        <v>0.15</v>
      </c>
      <c r="AI70" s="431" t="n">
        <f aca="false" ca="true" dt2D="false" dtr="false" t="normal">SUMIF($E$3:CP17, AI$54, $E22:$BL22)</f>
        <v>0.15</v>
      </c>
      <c r="AJ70" s="431" t="n">
        <f aca="false" ca="true" dt2D="false" dtr="false" t="normal">SUMIF($E$3:CQ17, AJ$54, $E22:$BL22)</f>
        <v>0.15</v>
      </c>
      <c r="AK70" s="431" t="n">
        <f aca="false" ca="true" dt2D="false" dtr="false" t="normal">SUMIF($E$3:CR17, AK$54, $E22:$BL22)</f>
        <v>0.15</v>
      </c>
      <c r="AL70" s="431" t="n">
        <f aca="false" ca="true" dt2D="false" dtr="false" t="normal">SUMIF($E$3:CS17, AL$54, $E22:$BL22)</f>
        <v>0.15</v>
      </c>
      <c r="AM70" s="431" t="n">
        <f aca="false" ca="true" dt2D="false" dtr="false" t="normal">SUMIF($E$3:CT17, AM$54, $E22:$BL22)</f>
        <v>0.15</v>
      </c>
      <c r="AN70" s="431" t="n">
        <f aca="false" ca="true" dt2D="false" dtr="false" t="normal">SUMIF($E$3:CU17, AN$54, $E22:$BL22)</f>
        <v>0.15</v>
      </c>
      <c r="AO70" s="431" t="n">
        <f aca="false" ca="true" dt2D="false" dtr="false" t="normal">SUMIF($E$3:CV17, AO$54, $E22:$BL22)</f>
        <v>0.15</v>
      </c>
      <c r="AP70" s="431" t="n">
        <f aca="false" ca="true" dt2D="false" dtr="false" t="normal">SUMIF($E$3:CW17, AP$54, $E22:$BL22)</f>
        <v>0.15</v>
      </c>
      <c r="AQ70" s="431" t="n">
        <f aca="false" ca="true" dt2D="false" dtr="false" t="normal">SUMIF($E$3:CX17, AQ$54, $E22:$BL22)</f>
        <v>0.15</v>
      </c>
      <c r="AR70" s="431" t="n">
        <f aca="false" ca="true" dt2D="false" dtr="false" t="normal">SUMIF($E$3:CY17, AR$54, $E22:$BL22)</f>
        <v>0.15</v>
      </c>
      <c r="AS70" s="431" t="n">
        <f aca="false" ca="true" dt2D="false" dtr="false" t="normal">SUMIF($E$3:CZ17, AS$54, $E22:$BL22)</f>
        <v>0.15</v>
      </c>
      <c r="AT70" s="431" t="n">
        <f aca="false" ca="true" dt2D="false" dtr="false" t="normal">SUMIF($E$3:DA17, AT$54, $E22:$BL22)</f>
        <v>0.15</v>
      </c>
      <c r="AU70" s="431" t="n">
        <f aca="false" ca="true" dt2D="false" dtr="false" t="normal">SUMIF($E$3:DB17, AU$54, $E22:$BL22)</f>
        <v>0.15</v>
      </c>
      <c r="AV70" s="431" t="n">
        <f aca="false" ca="true" dt2D="false" dtr="false" t="normal">SUMIF($E$3:DC17, AV$54, $E22:$BL22)</f>
        <v>0.15</v>
      </c>
      <c r="AW70" s="431" t="n">
        <f aca="false" ca="true" dt2D="false" dtr="false" t="normal">SUMIF($E$3:DD17, AW$54, $E22:$BL22)</f>
        <v>0.15</v>
      </c>
      <c r="AX70" s="431" t="n">
        <f aca="false" ca="true" dt2D="false" dtr="false" t="normal">SUMIF($E$3:DE17, AX$54, $E22:$BL22)</f>
        <v>0.15</v>
      </c>
      <c r="AY70" s="431" t="n">
        <f aca="false" ca="true" dt2D="false" dtr="false" t="normal">SUMIF($E$3:DF17, AY$54, $E22:$BL22)</f>
        <v>0.15</v>
      </c>
      <c r="AZ70" s="431" t="n">
        <f aca="false" ca="true" dt2D="false" dtr="false" t="normal">SUMIF($E$3:DG17, AZ$54, $E22:$BL22)</f>
        <v>0.15</v>
      </c>
      <c r="BA70" s="431" t="n">
        <f aca="false" ca="true" dt2D="false" dtr="false" t="normal">SUMIF($E$3:DH17, BA$54, $E22:$BL22)</f>
        <v>0.15</v>
      </c>
      <c r="BB70" s="431" t="n">
        <f aca="false" ca="true" dt2D="false" dtr="false" t="normal">SUMIF($E$3:DI17, BB$54, $E22:$BL22)</f>
        <v>0.15</v>
      </c>
      <c r="BC70" s="431" t="n">
        <f aca="false" ca="true" dt2D="false" dtr="false" t="normal">SUMIF($E$3:DJ17, BC$54, $E22:$BL22)</f>
        <v>0.15</v>
      </c>
      <c r="BD70" s="431" t="n">
        <f aca="false" ca="true" dt2D="false" dtr="false" t="normal">SUMIF($E$3:DK17, BD$54, $E22:$BL22)</f>
        <v>0.15</v>
      </c>
      <c r="BE70" s="431" t="n">
        <f aca="false" ca="true" dt2D="false" dtr="false" t="normal">SUMIF($E$3:DL17, BE$54, $E22:$BL22)</f>
        <v>0.15</v>
      </c>
      <c r="BF70" s="431" t="n">
        <f aca="false" ca="true" dt2D="false" dtr="false" t="normal">SUMIF($E$3:DM17, BF$54, $E22:$BL22)</f>
        <v>0.15</v>
      </c>
      <c r="BG70" s="431" t="n">
        <f aca="false" ca="true" dt2D="false" dtr="false" t="normal">SUMIF($E$3:DN17, BG$54, $E22:$BL22)</f>
        <v>0.15</v>
      </c>
      <c r="BH70" s="431" t="n">
        <f aca="false" ca="true" dt2D="false" dtr="false" t="normal">SUMIF($E$3:DO17, BH$54, $E22:$BL22)</f>
        <v>0.15</v>
      </c>
      <c r="BI70" s="431" t="n">
        <f aca="false" ca="true" dt2D="false" dtr="false" t="normal">SUMIF($E$3:DP17, BI$54, $E22:$BL22)</f>
        <v>0.15</v>
      </c>
      <c r="BJ70" s="431" t="n">
        <f aca="false" ca="true" dt2D="false" dtr="false" t="normal">SUMIF($E$3:DQ17, BJ$54, $E22:$BL22)</f>
        <v>0.15</v>
      </c>
      <c r="BK70" s="431" t="n">
        <f aca="false" ca="true" dt2D="false" dtr="false" t="normal">SUMIF($E$3:DR17, BK$54, $E22:$BL22)</f>
        <v>0.15</v>
      </c>
      <c r="BL70" s="431" t="n">
        <f aca="false" ca="true" dt2D="false" dtr="false" t="normal">SUMIF($E$3:DS17, BL$54, $E22:$BL22)</f>
        <v>0.15</v>
      </c>
    </row>
    <row outlineLevel="0" r="71">
      <c r="B71" s="153" t="s">
        <v>976</v>
      </c>
      <c r="E71" s="431" t="n">
        <f aca="false" ca="true" dt2D="false" dtr="false" t="normal">SUMIF($E$3:BL18, E$54, $E23:$BL23)</f>
        <v>0.008</v>
      </c>
      <c r="F71" s="431" t="n">
        <f aca="false" ca="true" dt2D="false" dtr="false" t="normal">SUMIF($E$3:BM18, F$54, $E23:$BL23)</f>
        <v>0.008</v>
      </c>
      <c r="G71" s="431" t="n">
        <f aca="false" ca="true" dt2D="false" dtr="false" t="normal">SUMIF($E$3:BN18, G$54, $E23:$BL23)</f>
        <v>0.008</v>
      </c>
      <c r="H71" s="431" t="n">
        <f aca="false" ca="true" dt2D="false" dtr="false" t="normal">SUMIF($E$3:BO18, H$54, $E23:$BL23)</f>
        <v>0.008</v>
      </c>
      <c r="I71" s="431" t="n">
        <f aca="false" ca="true" dt2D="false" dtr="false" t="normal">SUMIF($E$3:BP18, I$54, $E23:$BL23)</f>
        <v>0.008</v>
      </c>
      <c r="J71" s="431" t="n">
        <f aca="false" ca="true" dt2D="false" dtr="false" t="normal">SUMIF($E$3:BQ18, J$54, $E23:$BL23)</f>
        <v>0.008</v>
      </c>
      <c r="K71" s="431" t="n">
        <f aca="false" ca="true" dt2D="false" dtr="false" t="normal">SUMIF($E$3:BR18, K$54, $E23:$BL23)</f>
        <v>0.008</v>
      </c>
      <c r="L71" s="431" t="n">
        <f aca="false" ca="true" dt2D="false" dtr="false" t="normal">SUMIF($E$3:BS18, L$54, $E23:$BL23)</f>
        <v>0.008</v>
      </c>
      <c r="M71" s="431" t="n">
        <f aca="false" ca="true" dt2D="false" dtr="false" t="normal">SUMIF($E$3:BT18, M$54, $E23:$BL23)</f>
        <v>0.008</v>
      </c>
      <c r="N71" s="431" t="n">
        <f aca="false" ca="true" dt2D="false" dtr="false" t="normal">SUMIF($E$3:BU18, N$54, $E23:$BL23)</f>
        <v>0.008</v>
      </c>
      <c r="O71" s="431" t="n">
        <f aca="false" ca="true" dt2D="false" dtr="false" t="normal">SUMIF($E$3:BV18, O$54, $E23:$BL23)</f>
        <v>0.008</v>
      </c>
      <c r="P71" s="431" t="n">
        <f aca="false" ca="true" dt2D="false" dtr="false" t="normal">SUMIF($E$3:BW18, P$54, $E23:$BL23)</f>
        <v>0.008</v>
      </c>
      <c r="Q71" s="431" t="n">
        <f aca="false" ca="true" dt2D="false" dtr="false" t="normal">SUMIF($E$3:BX18, Q$54, $E23:$BL23)</f>
        <v>0.008</v>
      </c>
      <c r="R71" s="431" t="n">
        <f aca="false" ca="true" dt2D="false" dtr="false" t="normal">SUMIF($E$3:BY18, R$54, $E23:$BL23)</f>
        <v>0.008</v>
      </c>
      <c r="S71" s="431" t="n">
        <f aca="false" ca="true" dt2D="false" dtr="false" t="normal">SUMIF($E$3:BZ18, S$54, $E23:$BL23)</f>
        <v>0.008</v>
      </c>
      <c r="T71" s="431" t="n">
        <f aca="false" ca="true" dt2D="false" dtr="false" t="normal">SUMIF($E$3:CA18, T$54, $E23:$BL23)</f>
        <v>0.008</v>
      </c>
      <c r="U71" s="431" t="n">
        <f aca="false" ca="true" dt2D="false" dtr="false" t="normal">SUMIF($E$3:CB18, U$54, $E23:$BL23)</f>
        <v>0.008</v>
      </c>
      <c r="V71" s="431" t="n">
        <f aca="false" ca="true" dt2D="false" dtr="false" t="normal">SUMIF($E$3:CC18, V$54, $E23:$BL23)</f>
        <v>0.008</v>
      </c>
      <c r="W71" s="431" t="n">
        <f aca="false" ca="true" dt2D="false" dtr="false" t="normal">SUMIF($E$3:CD18, W$54, $E23:$BL23)</f>
        <v>0.008</v>
      </c>
      <c r="X71" s="431" t="n">
        <f aca="false" ca="true" dt2D="false" dtr="false" t="normal">SUMIF($E$3:CE18, X$54, $E23:$BL23)</f>
        <v>0.008</v>
      </c>
      <c r="Y71" s="431" t="n">
        <f aca="false" ca="true" dt2D="false" dtr="false" t="normal">SUMIF($E$3:CF18, Y$54, $E23:$BL23)</f>
        <v>0.008</v>
      </c>
      <c r="Z71" s="431" t="n">
        <f aca="false" ca="true" dt2D="false" dtr="false" t="normal">SUMIF($E$3:CG18, Z$54, $E23:$BL23)</f>
        <v>0.008</v>
      </c>
      <c r="AA71" s="431" t="n">
        <f aca="false" ca="true" dt2D="false" dtr="false" t="normal">SUMIF($E$3:CH18, AA$54, $E23:$BL23)</f>
        <v>0.008</v>
      </c>
      <c r="AB71" s="431" t="n">
        <f aca="false" ca="true" dt2D="false" dtr="false" t="normal">SUMIF($E$3:CI18, AB$54, $E23:$BL23)</f>
        <v>0.008</v>
      </c>
      <c r="AC71" s="431" t="n">
        <f aca="false" ca="true" dt2D="false" dtr="false" t="normal">SUMIF($E$3:CJ18, AC$54, $E23:$BL23)</f>
        <v>0.008</v>
      </c>
      <c r="AD71" s="431" t="n">
        <f aca="false" ca="true" dt2D="false" dtr="false" t="normal">SUMIF($E$3:CK18, AD$54, $E23:$BL23)</f>
        <v>0.008</v>
      </c>
      <c r="AE71" s="431" t="n">
        <f aca="false" ca="true" dt2D="false" dtr="false" t="normal">SUMIF($E$3:CL18, AE$54, $E23:$BL23)</f>
        <v>0.008</v>
      </c>
      <c r="AF71" s="431" t="n">
        <f aca="false" ca="true" dt2D="false" dtr="false" t="normal">SUMIF($E$3:CM18, AF$54, $E23:$BL23)</f>
        <v>0.008</v>
      </c>
      <c r="AG71" s="431" t="n">
        <f aca="false" ca="true" dt2D="false" dtr="false" t="normal">SUMIF($E$3:CN18, AG$54, $E23:$BL23)</f>
        <v>0.008</v>
      </c>
      <c r="AH71" s="431" t="n">
        <f aca="false" ca="true" dt2D="false" dtr="false" t="normal">SUMIF($E$3:CO18, AH$54, $E23:$BL23)</f>
        <v>0.008</v>
      </c>
      <c r="AI71" s="431" t="n">
        <f aca="false" ca="true" dt2D="false" dtr="false" t="normal">SUMIF($E$3:CP18, AI$54, $E23:$BL23)</f>
        <v>0.008</v>
      </c>
      <c r="AJ71" s="431" t="n">
        <f aca="false" ca="true" dt2D="false" dtr="false" t="normal">SUMIF($E$3:CQ18, AJ$54, $E23:$BL23)</f>
        <v>0.008</v>
      </c>
      <c r="AK71" s="431" t="n">
        <f aca="false" ca="true" dt2D="false" dtr="false" t="normal">SUMIF($E$3:CR18, AK$54, $E23:$BL23)</f>
        <v>0.008</v>
      </c>
      <c r="AL71" s="431" t="n">
        <f aca="false" ca="true" dt2D="false" dtr="false" t="normal">SUMIF($E$3:CS18, AL$54, $E23:$BL23)</f>
        <v>0.008</v>
      </c>
      <c r="AM71" s="431" t="n">
        <f aca="false" ca="true" dt2D="false" dtr="false" t="normal">SUMIF($E$3:CT18, AM$54, $E23:$BL23)</f>
        <v>0.008</v>
      </c>
      <c r="AN71" s="431" t="n">
        <f aca="false" ca="true" dt2D="false" dtr="false" t="normal">SUMIF($E$3:CU18, AN$54, $E23:$BL23)</f>
        <v>0.008</v>
      </c>
      <c r="AO71" s="431" t="n">
        <f aca="false" ca="true" dt2D="false" dtr="false" t="normal">SUMIF($E$3:CV18, AO$54, $E23:$BL23)</f>
        <v>0.008</v>
      </c>
      <c r="AP71" s="431" t="n">
        <f aca="false" ca="true" dt2D="false" dtr="false" t="normal">SUMIF($E$3:CW18, AP$54, $E23:$BL23)</f>
        <v>0.008</v>
      </c>
      <c r="AQ71" s="431" t="n">
        <f aca="false" ca="true" dt2D="false" dtr="false" t="normal">SUMIF($E$3:CX18, AQ$54, $E23:$BL23)</f>
        <v>0.008</v>
      </c>
      <c r="AR71" s="431" t="n">
        <f aca="false" ca="true" dt2D="false" dtr="false" t="normal">SUMIF($E$3:CY18, AR$54, $E23:$BL23)</f>
        <v>0.008</v>
      </c>
      <c r="AS71" s="431" t="n">
        <f aca="false" ca="true" dt2D="false" dtr="false" t="normal">SUMIF($E$3:CZ18, AS$54, $E23:$BL23)</f>
        <v>0.008</v>
      </c>
      <c r="AT71" s="431" t="n">
        <f aca="false" ca="true" dt2D="false" dtr="false" t="normal">SUMIF($E$3:DA18, AT$54, $E23:$BL23)</f>
        <v>0.008</v>
      </c>
      <c r="AU71" s="431" t="n">
        <f aca="false" ca="true" dt2D="false" dtr="false" t="normal">SUMIF($E$3:DB18, AU$54, $E23:$BL23)</f>
        <v>0.008</v>
      </c>
      <c r="AV71" s="431" t="n">
        <f aca="false" ca="true" dt2D="false" dtr="false" t="normal">SUMIF($E$3:DC18, AV$54, $E23:$BL23)</f>
        <v>0.008</v>
      </c>
      <c r="AW71" s="431" t="n">
        <f aca="false" ca="true" dt2D="false" dtr="false" t="normal">SUMIF($E$3:DD18, AW$54, $E23:$BL23)</f>
        <v>0.008</v>
      </c>
      <c r="AX71" s="431" t="n">
        <f aca="false" ca="true" dt2D="false" dtr="false" t="normal">SUMIF($E$3:DE18, AX$54, $E23:$BL23)</f>
        <v>0.008</v>
      </c>
      <c r="AY71" s="431" t="n">
        <f aca="false" ca="true" dt2D="false" dtr="false" t="normal">SUMIF($E$3:DF18, AY$54, $E23:$BL23)</f>
        <v>0.008</v>
      </c>
      <c r="AZ71" s="431" t="n">
        <f aca="false" ca="true" dt2D="false" dtr="false" t="normal">SUMIF($E$3:DG18, AZ$54, $E23:$BL23)</f>
        <v>0.008</v>
      </c>
      <c r="BA71" s="431" t="n">
        <f aca="false" ca="true" dt2D="false" dtr="false" t="normal">SUMIF($E$3:DH18, BA$54, $E23:$BL23)</f>
        <v>0.008</v>
      </c>
      <c r="BB71" s="431" t="n">
        <f aca="false" ca="true" dt2D="false" dtr="false" t="normal">SUMIF($E$3:DI18, BB$54, $E23:$BL23)</f>
        <v>0.008</v>
      </c>
      <c r="BC71" s="431" t="n">
        <f aca="false" ca="true" dt2D="false" dtr="false" t="normal">SUMIF($E$3:DJ18, BC$54, $E23:$BL23)</f>
        <v>0.008</v>
      </c>
      <c r="BD71" s="431" t="n">
        <f aca="false" ca="true" dt2D="false" dtr="false" t="normal">SUMIF($E$3:DK18, BD$54, $E23:$BL23)</f>
        <v>0.008</v>
      </c>
      <c r="BE71" s="431" t="n">
        <f aca="false" ca="true" dt2D="false" dtr="false" t="normal">SUMIF($E$3:DL18, BE$54, $E23:$BL23)</f>
        <v>0.008</v>
      </c>
      <c r="BF71" s="431" t="n">
        <f aca="false" ca="true" dt2D="false" dtr="false" t="normal">SUMIF($E$3:DM18, BF$54, $E23:$BL23)</f>
        <v>0.008</v>
      </c>
      <c r="BG71" s="431" t="n">
        <f aca="false" ca="true" dt2D="false" dtr="false" t="normal">SUMIF($E$3:DN18, BG$54, $E23:$BL23)</f>
        <v>0.008</v>
      </c>
      <c r="BH71" s="431" t="n">
        <f aca="false" ca="true" dt2D="false" dtr="false" t="normal">SUMIF($E$3:DO18, BH$54, $E23:$BL23)</f>
        <v>0.008</v>
      </c>
      <c r="BI71" s="431" t="n">
        <f aca="false" ca="true" dt2D="false" dtr="false" t="normal">SUMIF($E$3:DP18, BI$54, $E23:$BL23)</f>
        <v>0.008</v>
      </c>
      <c r="BJ71" s="431" t="n">
        <f aca="false" ca="true" dt2D="false" dtr="false" t="normal">SUMIF($E$3:DQ18, BJ$54, $E23:$BL23)</f>
        <v>0.008</v>
      </c>
      <c r="BK71" s="431" t="n">
        <f aca="false" ca="true" dt2D="false" dtr="false" t="normal">SUMIF($E$3:DR18, BK$54, $E23:$BL23)</f>
        <v>0.008</v>
      </c>
      <c r="BL71" s="431" t="n">
        <f aca="false" ca="true" dt2D="false" dtr="false" t="normal">SUMIF($E$3:DS18, BL$54, $E23:$BL23)</f>
        <v>0.008</v>
      </c>
    </row>
    <row outlineLevel="0" r="72">
      <c r="B72" s="153" t="s">
        <v>977</v>
      </c>
      <c r="E72" s="431" t="n">
        <f aca="false" ca="true" dt2D="false" dtr="false" t="normal">SUMIF($E$3:BL19, E$54, $E24:$BL24)</f>
        <v>0.15</v>
      </c>
      <c r="F72" s="431" t="n">
        <f aca="false" ca="true" dt2D="false" dtr="false" t="normal">SUMIF($E$3:BM19, F$54, $E24:$BL24)</f>
        <v>0.15</v>
      </c>
      <c r="G72" s="431" t="n">
        <f aca="false" ca="true" dt2D="false" dtr="false" t="normal">SUMIF($E$3:BN19, G$54, $E24:$BL24)</f>
        <v>0.15</v>
      </c>
      <c r="H72" s="431" t="n">
        <f aca="false" ca="true" dt2D="false" dtr="false" t="normal">SUMIF($E$3:BO19, H$54, $E24:$BL24)</f>
        <v>0.15</v>
      </c>
      <c r="I72" s="431" t="n">
        <f aca="false" ca="true" dt2D="false" dtr="false" t="normal">SUMIF($E$3:BP19, I$54, $E24:$BL24)</f>
        <v>0.15</v>
      </c>
      <c r="J72" s="431" t="n">
        <f aca="false" ca="true" dt2D="false" dtr="false" t="normal">SUMIF($E$3:BQ19, J$54, $E24:$BL24)</f>
        <v>0.15</v>
      </c>
      <c r="K72" s="431" t="n">
        <f aca="false" ca="true" dt2D="false" dtr="false" t="normal">SUMIF($E$3:BR19, K$54, $E24:$BL24)</f>
        <v>0.15</v>
      </c>
      <c r="L72" s="431" t="n">
        <f aca="false" ca="true" dt2D="false" dtr="false" t="normal">SUMIF($E$3:BS19, L$54, $E24:$BL24)</f>
        <v>0.15</v>
      </c>
      <c r="M72" s="431" t="n">
        <f aca="false" ca="true" dt2D="false" dtr="false" t="normal">SUMIF($E$3:BT19, M$54, $E24:$BL24)</f>
        <v>0.15</v>
      </c>
      <c r="N72" s="431" t="n">
        <f aca="false" ca="true" dt2D="false" dtr="false" t="normal">SUMIF($E$3:BU19, N$54, $E24:$BL24)</f>
        <v>0.15</v>
      </c>
      <c r="O72" s="431" t="n">
        <f aca="false" ca="true" dt2D="false" dtr="false" t="normal">SUMIF($E$3:BV19, O$54, $E24:$BL24)</f>
        <v>0.15</v>
      </c>
      <c r="P72" s="431" t="n">
        <f aca="false" ca="true" dt2D="false" dtr="false" t="normal">SUMIF($E$3:BW19, P$54, $E24:$BL24)</f>
        <v>0.15</v>
      </c>
      <c r="Q72" s="431" t="n">
        <f aca="false" ca="true" dt2D="false" dtr="false" t="normal">SUMIF($E$3:BX19, Q$54, $E24:$BL24)</f>
        <v>0.15</v>
      </c>
      <c r="R72" s="431" t="n">
        <f aca="false" ca="true" dt2D="false" dtr="false" t="normal">SUMIF($E$3:BY19, R$54, $E24:$BL24)</f>
        <v>0.15</v>
      </c>
      <c r="S72" s="431" t="n">
        <f aca="false" ca="true" dt2D="false" dtr="false" t="normal">SUMIF($E$3:BZ19, S$54, $E24:$BL24)</f>
        <v>0.15</v>
      </c>
      <c r="T72" s="431" t="n">
        <f aca="false" ca="true" dt2D="false" dtr="false" t="normal">SUMIF($E$3:CA19, T$54, $E24:$BL24)</f>
        <v>0.15</v>
      </c>
      <c r="U72" s="431" t="n">
        <f aca="false" ca="true" dt2D="false" dtr="false" t="normal">SUMIF($E$3:CB19, U$54, $E24:$BL24)</f>
        <v>0.15</v>
      </c>
      <c r="V72" s="431" t="n">
        <f aca="false" ca="true" dt2D="false" dtr="false" t="normal">SUMIF($E$3:CC19, V$54, $E24:$BL24)</f>
        <v>0.15</v>
      </c>
      <c r="W72" s="431" t="n">
        <f aca="false" ca="true" dt2D="false" dtr="false" t="normal">SUMIF($E$3:CD19, W$54, $E24:$BL24)</f>
        <v>0.15</v>
      </c>
      <c r="X72" s="431" t="n">
        <f aca="false" ca="true" dt2D="false" dtr="false" t="normal">SUMIF($E$3:CE19, X$54, $E24:$BL24)</f>
        <v>0.15</v>
      </c>
      <c r="Y72" s="431" t="n">
        <f aca="false" ca="true" dt2D="false" dtr="false" t="normal">SUMIF($E$3:CF19, Y$54, $E24:$BL24)</f>
        <v>0.15</v>
      </c>
      <c r="Z72" s="431" t="n">
        <f aca="false" ca="true" dt2D="false" dtr="false" t="normal">SUMIF($E$3:CG19, Z$54, $E24:$BL24)</f>
        <v>0.15</v>
      </c>
      <c r="AA72" s="431" t="n">
        <f aca="false" ca="true" dt2D="false" dtr="false" t="normal">SUMIF($E$3:CH19, AA$54, $E24:$BL24)</f>
        <v>0.15</v>
      </c>
      <c r="AB72" s="431" t="n">
        <f aca="false" ca="true" dt2D="false" dtr="false" t="normal">SUMIF($E$3:CI19, AB$54, $E24:$BL24)</f>
        <v>0.15</v>
      </c>
      <c r="AC72" s="431" t="n">
        <f aca="false" ca="true" dt2D="false" dtr="false" t="normal">SUMIF($E$3:CJ19, AC$54, $E24:$BL24)</f>
        <v>0.15</v>
      </c>
      <c r="AD72" s="431" t="n">
        <f aca="false" ca="true" dt2D="false" dtr="false" t="normal">SUMIF($E$3:CK19, AD$54, $E24:$BL24)</f>
        <v>0.15</v>
      </c>
      <c r="AE72" s="431" t="n">
        <f aca="false" ca="true" dt2D="false" dtr="false" t="normal">SUMIF($E$3:CL19, AE$54, $E24:$BL24)</f>
        <v>0.15</v>
      </c>
      <c r="AF72" s="431" t="n">
        <f aca="false" ca="true" dt2D="false" dtr="false" t="normal">SUMIF($E$3:CM19, AF$54, $E24:$BL24)</f>
        <v>0.15</v>
      </c>
      <c r="AG72" s="431" t="n">
        <f aca="false" ca="true" dt2D="false" dtr="false" t="normal">SUMIF($E$3:CN19, AG$54, $E24:$BL24)</f>
        <v>0.15</v>
      </c>
      <c r="AH72" s="431" t="n">
        <f aca="false" ca="true" dt2D="false" dtr="false" t="normal">SUMIF($E$3:CO19, AH$54, $E24:$BL24)</f>
        <v>0.15</v>
      </c>
      <c r="AI72" s="431" t="n">
        <f aca="false" ca="true" dt2D="false" dtr="false" t="normal">SUMIF($E$3:CP19, AI$54, $E24:$BL24)</f>
        <v>0.15</v>
      </c>
      <c r="AJ72" s="431" t="n">
        <f aca="false" ca="true" dt2D="false" dtr="false" t="normal">SUMIF($E$3:CQ19, AJ$54, $E24:$BL24)</f>
        <v>0.15</v>
      </c>
      <c r="AK72" s="431" t="n">
        <f aca="false" ca="true" dt2D="false" dtr="false" t="normal">SUMIF($E$3:CR19, AK$54, $E24:$BL24)</f>
        <v>0.15</v>
      </c>
      <c r="AL72" s="431" t="n">
        <f aca="false" ca="true" dt2D="false" dtr="false" t="normal">SUMIF($E$3:CS19, AL$54, $E24:$BL24)</f>
        <v>0.15</v>
      </c>
      <c r="AM72" s="431" t="n">
        <f aca="false" ca="true" dt2D="false" dtr="false" t="normal">SUMIF($E$3:CT19, AM$54, $E24:$BL24)</f>
        <v>0.15</v>
      </c>
      <c r="AN72" s="431" t="n">
        <f aca="false" ca="true" dt2D="false" dtr="false" t="normal">SUMIF($E$3:CU19, AN$54, $E24:$BL24)</f>
        <v>0.15</v>
      </c>
      <c r="AO72" s="431" t="n">
        <f aca="false" ca="true" dt2D="false" dtr="false" t="normal">SUMIF($E$3:CV19, AO$54, $E24:$BL24)</f>
        <v>0.15</v>
      </c>
      <c r="AP72" s="431" t="n">
        <f aca="false" ca="true" dt2D="false" dtr="false" t="normal">SUMIF($E$3:CW19, AP$54, $E24:$BL24)</f>
        <v>0.15</v>
      </c>
      <c r="AQ72" s="431" t="n">
        <f aca="false" ca="true" dt2D="false" dtr="false" t="normal">SUMIF($E$3:CX19, AQ$54, $E24:$BL24)</f>
        <v>0.15</v>
      </c>
      <c r="AR72" s="431" t="n">
        <f aca="false" ca="true" dt2D="false" dtr="false" t="normal">SUMIF($E$3:CY19, AR$54, $E24:$BL24)</f>
        <v>0.15</v>
      </c>
      <c r="AS72" s="431" t="n">
        <f aca="false" ca="true" dt2D="false" dtr="false" t="normal">SUMIF($E$3:CZ19, AS$54, $E24:$BL24)</f>
        <v>0.15</v>
      </c>
      <c r="AT72" s="431" t="n">
        <f aca="false" ca="true" dt2D="false" dtr="false" t="normal">SUMIF($E$3:DA19, AT$54, $E24:$BL24)</f>
        <v>0.15</v>
      </c>
      <c r="AU72" s="431" t="n">
        <f aca="false" ca="true" dt2D="false" dtr="false" t="normal">SUMIF($E$3:DB19, AU$54, $E24:$BL24)</f>
        <v>0.15</v>
      </c>
      <c r="AV72" s="431" t="n">
        <f aca="false" ca="true" dt2D="false" dtr="false" t="normal">SUMIF($E$3:DC19, AV$54, $E24:$BL24)</f>
        <v>0.15</v>
      </c>
      <c r="AW72" s="431" t="n">
        <f aca="false" ca="true" dt2D="false" dtr="false" t="normal">SUMIF($E$3:DD19, AW$54, $E24:$BL24)</f>
        <v>0.15</v>
      </c>
      <c r="AX72" s="431" t="n">
        <f aca="false" ca="true" dt2D="false" dtr="false" t="normal">SUMIF($E$3:DE19, AX$54, $E24:$BL24)</f>
        <v>0.15</v>
      </c>
      <c r="AY72" s="431" t="n">
        <f aca="false" ca="true" dt2D="false" dtr="false" t="normal">SUMIF($E$3:DF19, AY$54, $E24:$BL24)</f>
        <v>0.15</v>
      </c>
      <c r="AZ72" s="431" t="n">
        <f aca="false" ca="true" dt2D="false" dtr="false" t="normal">SUMIF($E$3:DG19, AZ$54, $E24:$BL24)</f>
        <v>0.15</v>
      </c>
      <c r="BA72" s="431" t="n">
        <f aca="false" ca="true" dt2D="false" dtr="false" t="normal">SUMIF($E$3:DH19, BA$54, $E24:$BL24)</f>
        <v>0.15</v>
      </c>
      <c r="BB72" s="431" t="n">
        <f aca="false" ca="true" dt2D="false" dtr="false" t="normal">SUMIF($E$3:DI19, BB$54, $E24:$BL24)</f>
        <v>0.15</v>
      </c>
      <c r="BC72" s="431" t="n">
        <f aca="false" ca="true" dt2D="false" dtr="false" t="normal">SUMIF($E$3:DJ19, BC$54, $E24:$BL24)</f>
        <v>0.15</v>
      </c>
      <c r="BD72" s="431" t="n">
        <f aca="false" ca="true" dt2D="false" dtr="false" t="normal">SUMIF($E$3:DK19, BD$54, $E24:$BL24)</f>
        <v>0.15</v>
      </c>
      <c r="BE72" s="431" t="n">
        <f aca="false" ca="true" dt2D="false" dtr="false" t="normal">SUMIF($E$3:DL19, BE$54, $E24:$BL24)</f>
        <v>0.15</v>
      </c>
      <c r="BF72" s="431" t="n">
        <f aca="false" ca="true" dt2D="false" dtr="false" t="normal">SUMIF($E$3:DM19, BF$54, $E24:$BL24)</f>
        <v>0.15</v>
      </c>
      <c r="BG72" s="431" t="n">
        <f aca="false" ca="true" dt2D="false" dtr="false" t="normal">SUMIF($E$3:DN19, BG$54, $E24:$BL24)</f>
        <v>0.15</v>
      </c>
      <c r="BH72" s="431" t="n">
        <f aca="false" ca="true" dt2D="false" dtr="false" t="normal">SUMIF($E$3:DO19, BH$54, $E24:$BL24)</f>
        <v>0.15</v>
      </c>
      <c r="BI72" s="431" t="n">
        <f aca="false" ca="true" dt2D="false" dtr="false" t="normal">SUMIF($E$3:DP19, BI$54, $E24:$BL24)</f>
        <v>0.15</v>
      </c>
      <c r="BJ72" s="431" t="n">
        <f aca="false" ca="true" dt2D="false" dtr="false" t="normal">SUMIF($E$3:DQ19, BJ$54, $E24:$BL24)</f>
        <v>0.15</v>
      </c>
      <c r="BK72" s="431" t="n">
        <f aca="false" ca="true" dt2D="false" dtr="false" t="normal">SUMIF($E$3:DR19, BK$54, $E24:$BL24)</f>
        <v>0.15</v>
      </c>
      <c r="BL72" s="431" t="n">
        <f aca="false" ca="true" dt2D="false" dtr="false" t="normal">SUMIF($E$3:DS19, BL$54, $E24:$BL24)</f>
        <v>0.15</v>
      </c>
    </row>
    <row outlineLevel="0" r="73">
      <c r="B73" s="153" t="s">
        <v>978</v>
      </c>
      <c r="E73" s="431" t="n">
        <f aca="false" ca="true" dt2D="false" dtr="false" t="normal">SUMIF($E$3:BL20, E$54, $E25:$BL25)</f>
        <v>0.06</v>
      </c>
      <c r="F73" s="431" t="n">
        <f aca="false" ca="true" dt2D="false" dtr="false" t="normal">SUMIF($E$3:BM20, F$54, $E25:$BL25)</f>
        <v>0.06</v>
      </c>
      <c r="G73" s="431" t="n">
        <f aca="false" ca="true" dt2D="false" dtr="false" t="normal">SUMIF($E$3:BN20, G$54, $E25:$BL25)</f>
        <v>0.06</v>
      </c>
      <c r="H73" s="431" t="n">
        <f aca="false" ca="true" dt2D="false" dtr="false" t="normal">SUMIF($E$3:BO20, H$54, $E25:$BL25)</f>
        <v>0.06</v>
      </c>
      <c r="I73" s="431" t="n">
        <f aca="false" ca="true" dt2D="false" dtr="false" t="normal">SUMIF($E$3:BP20, I$54, $E25:$BL25)</f>
        <v>0.06</v>
      </c>
      <c r="J73" s="431" t="n">
        <f aca="false" ca="true" dt2D="false" dtr="false" t="normal">SUMIF($E$3:BQ20, J$54, $E25:$BL25)</f>
        <v>0.06</v>
      </c>
      <c r="K73" s="431" t="n">
        <f aca="false" ca="true" dt2D="false" dtr="false" t="normal">SUMIF($E$3:BR20, K$54, $E25:$BL25)</f>
        <v>0.06</v>
      </c>
      <c r="L73" s="431" t="n">
        <f aca="false" ca="true" dt2D="false" dtr="false" t="normal">SUMIF($E$3:BS20, L$54, $E25:$BL25)</f>
        <v>0.06</v>
      </c>
      <c r="M73" s="431" t="n">
        <f aca="false" ca="true" dt2D="false" dtr="false" t="normal">SUMIF($E$3:BT20, M$54, $E25:$BL25)</f>
        <v>0.06</v>
      </c>
      <c r="N73" s="431" t="n">
        <f aca="false" ca="true" dt2D="false" dtr="false" t="normal">SUMIF($E$3:BU20, N$54, $E25:$BL25)</f>
        <v>0.06</v>
      </c>
      <c r="O73" s="431" t="n">
        <f aca="false" ca="true" dt2D="false" dtr="false" t="normal">SUMIF($E$3:BV20, O$54, $E25:$BL25)</f>
        <v>0.06</v>
      </c>
      <c r="P73" s="431" t="n">
        <f aca="false" ca="true" dt2D="false" dtr="false" t="normal">SUMIF($E$3:BW20, P$54, $E25:$BL25)</f>
        <v>0.06</v>
      </c>
      <c r="Q73" s="431" t="n">
        <f aca="false" ca="true" dt2D="false" dtr="false" t="normal">SUMIF($E$3:BX20, Q$54, $E25:$BL25)</f>
        <v>0.06</v>
      </c>
      <c r="R73" s="431" t="n">
        <f aca="false" ca="true" dt2D="false" dtr="false" t="normal">SUMIF($E$3:BY20, R$54, $E25:$BL25)</f>
        <v>0.06</v>
      </c>
      <c r="S73" s="431" t="n">
        <f aca="false" ca="true" dt2D="false" dtr="false" t="normal">SUMIF($E$3:BZ20, S$54, $E25:$BL25)</f>
        <v>0.06</v>
      </c>
      <c r="T73" s="431" t="n">
        <f aca="false" ca="true" dt2D="false" dtr="false" t="normal">SUMIF($E$3:CA20, T$54, $E25:$BL25)</f>
        <v>0.06</v>
      </c>
      <c r="U73" s="431" t="n">
        <f aca="false" ca="true" dt2D="false" dtr="false" t="normal">SUMIF($E$3:CB20, U$54, $E25:$BL25)</f>
        <v>0.06</v>
      </c>
      <c r="V73" s="431" t="n">
        <f aca="false" ca="true" dt2D="false" dtr="false" t="normal">SUMIF($E$3:CC20, V$54, $E25:$BL25)</f>
        <v>0.06</v>
      </c>
      <c r="W73" s="431" t="n">
        <f aca="false" ca="true" dt2D="false" dtr="false" t="normal">SUMIF($E$3:CD20, W$54, $E25:$BL25)</f>
        <v>0.06</v>
      </c>
      <c r="X73" s="431" t="n">
        <f aca="false" ca="true" dt2D="false" dtr="false" t="normal">SUMIF($E$3:CE20, X$54, $E25:$BL25)</f>
        <v>0.06</v>
      </c>
      <c r="Y73" s="431" t="n">
        <f aca="false" ca="true" dt2D="false" dtr="false" t="normal">SUMIF($E$3:CF20, Y$54, $E25:$BL25)</f>
        <v>0.06</v>
      </c>
      <c r="Z73" s="431" t="n">
        <f aca="false" ca="true" dt2D="false" dtr="false" t="normal">SUMIF($E$3:CG20, Z$54, $E25:$BL25)</f>
        <v>0.06</v>
      </c>
      <c r="AA73" s="431" t="n">
        <f aca="false" ca="true" dt2D="false" dtr="false" t="normal">SUMIF($E$3:CH20, AA$54, $E25:$BL25)</f>
        <v>0.06</v>
      </c>
      <c r="AB73" s="431" t="n">
        <f aca="false" ca="true" dt2D="false" dtr="false" t="normal">SUMIF($E$3:CI20, AB$54, $E25:$BL25)</f>
        <v>0.06</v>
      </c>
      <c r="AC73" s="431" t="n">
        <f aca="false" ca="true" dt2D="false" dtr="false" t="normal">SUMIF($E$3:CJ20, AC$54, $E25:$BL25)</f>
        <v>0.06</v>
      </c>
      <c r="AD73" s="431" t="n">
        <f aca="false" ca="true" dt2D="false" dtr="false" t="normal">SUMIF($E$3:CK20, AD$54, $E25:$BL25)</f>
        <v>0.06</v>
      </c>
      <c r="AE73" s="431" t="n">
        <f aca="false" ca="true" dt2D="false" dtr="false" t="normal">SUMIF($E$3:CL20, AE$54, $E25:$BL25)</f>
        <v>0.06</v>
      </c>
      <c r="AF73" s="431" t="n">
        <f aca="false" ca="true" dt2D="false" dtr="false" t="normal">SUMIF($E$3:CM20, AF$54, $E25:$BL25)</f>
        <v>0.06</v>
      </c>
      <c r="AG73" s="431" t="n">
        <f aca="false" ca="true" dt2D="false" dtr="false" t="normal">SUMIF($E$3:CN20, AG$54, $E25:$BL25)</f>
        <v>0.06</v>
      </c>
      <c r="AH73" s="431" t="n">
        <f aca="false" ca="true" dt2D="false" dtr="false" t="normal">SUMIF($E$3:CO20, AH$54, $E25:$BL25)</f>
        <v>0.06</v>
      </c>
      <c r="AI73" s="431" t="n">
        <f aca="false" ca="true" dt2D="false" dtr="false" t="normal">SUMIF($E$3:CP20, AI$54, $E25:$BL25)</f>
        <v>0.06</v>
      </c>
      <c r="AJ73" s="431" t="n">
        <f aca="false" ca="true" dt2D="false" dtr="false" t="normal">SUMIF($E$3:CQ20, AJ$54, $E25:$BL25)</f>
        <v>0.06</v>
      </c>
      <c r="AK73" s="431" t="n">
        <f aca="false" ca="true" dt2D="false" dtr="false" t="normal">SUMIF($E$3:CR20, AK$54, $E25:$BL25)</f>
        <v>0.06</v>
      </c>
      <c r="AL73" s="431" t="n">
        <f aca="false" ca="true" dt2D="false" dtr="false" t="normal">SUMIF($E$3:CS20, AL$54, $E25:$BL25)</f>
        <v>0.06</v>
      </c>
      <c r="AM73" s="431" t="n">
        <f aca="false" ca="true" dt2D="false" dtr="false" t="normal">SUMIF($E$3:CT20, AM$54, $E25:$BL25)</f>
        <v>0.06</v>
      </c>
      <c r="AN73" s="431" t="n">
        <f aca="false" ca="true" dt2D="false" dtr="false" t="normal">SUMIF($E$3:CU20, AN$54, $E25:$BL25)</f>
        <v>0.06</v>
      </c>
      <c r="AO73" s="431" t="n">
        <f aca="false" ca="true" dt2D="false" dtr="false" t="normal">SUMIF($E$3:CV20, AO$54, $E25:$BL25)</f>
        <v>0.06</v>
      </c>
      <c r="AP73" s="431" t="n">
        <f aca="false" ca="true" dt2D="false" dtr="false" t="normal">SUMIF($E$3:CW20, AP$54, $E25:$BL25)</f>
        <v>0.06</v>
      </c>
      <c r="AQ73" s="431" t="n">
        <f aca="false" ca="true" dt2D="false" dtr="false" t="normal">SUMIF($E$3:CX20, AQ$54, $E25:$BL25)</f>
        <v>0.06</v>
      </c>
      <c r="AR73" s="431" t="n">
        <f aca="false" ca="true" dt2D="false" dtr="false" t="normal">SUMIF($E$3:CY20, AR$54, $E25:$BL25)</f>
        <v>0.06</v>
      </c>
      <c r="AS73" s="431" t="n">
        <f aca="false" ca="true" dt2D="false" dtr="false" t="normal">SUMIF($E$3:CZ20, AS$54, $E25:$BL25)</f>
        <v>0.06</v>
      </c>
      <c r="AT73" s="431" t="n">
        <f aca="false" ca="true" dt2D="false" dtr="false" t="normal">SUMIF($E$3:DA20, AT$54, $E25:$BL25)</f>
        <v>0.06</v>
      </c>
      <c r="AU73" s="431" t="n">
        <f aca="false" ca="true" dt2D="false" dtr="false" t="normal">SUMIF($E$3:DB20, AU$54, $E25:$BL25)</f>
        <v>0.06</v>
      </c>
      <c r="AV73" s="431" t="n">
        <f aca="false" ca="true" dt2D="false" dtr="false" t="normal">SUMIF($E$3:DC20, AV$54, $E25:$BL25)</f>
        <v>0.06</v>
      </c>
      <c r="AW73" s="431" t="n">
        <f aca="false" ca="true" dt2D="false" dtr="false" t="normal">SUMIF($E$3:DD20, AW$54, $E25:$BL25)</f>
        <v>0.06</v>
      </c>
      <c r="AX73" s="431" t="n">
        <f aca="false" ca="true" dt2D="false" dtr="false" t="normal">SUMIF($E$3:DE20, AX$54, $E25:$BL25)</f>
        <v>0.06</v>
      </c>
      <c r="AY73" s="431" t="n">
        <f aca="false" ca="true" dt2D="false" dtr="false" t="normal">SUMIF($E$3:DF20, AY$54, $E25:$BL25)</f>
        <v>0.06</v>
      </c>
      <c r="AZ73" s="431" t="n">
        <f aca="false" ca="true" dt2D="false" dtr="false" t="normal">SUMIF($E$3:DG20, AZ$54, $E25:$BL25)</f>
        <v>0.06</v>
      </c>
      <c r="BA73" s="431" t="n">
        <f aca="false" ca="true" dt2D="false" dtr="false" t="normal">SUMIF($E$3:DH20, BA$54, $E25:$BL25)</f>
        <v>0.06</v>
      </c>
      <c r="BB73" s="431" t="n">
        <f aca="false" ca="true" dt2D="false" dtr="false" t="normal">SUMIF($E$3:DI20, BB$54, $E25:$BL25)</f>
        <v>0.06</v>
      </c>
      <c r="BC73" s="431" t="n">
        <f aca="false" ca="true" dt2D="false" dtr="false" t="normal">SUMIF($E$3:DJ20, BC$54, $E25:$BL25)</f>
        <v>0.06</v>
      </c>
      <c r="BD73" s="431" t="n">
        <f aca="false" ca="true" dt2D="false" dtr="false" t="normal">SUMIF($E$3:DK20, BD$54, $E25:$BL25)</f>
        <v>0.06</v>
      </c>
      <c r="BE73" s="431" t="n">
        <f aca="false" ca="true" dt2D="false" dtr="false" t="normal">SUMIF($E$3:DL20, BE$54, $E25:$BL25)</f>
        <v>0.06</v>
      </c>
      <c r="BF73" s="431" t="n">
        <f aca="false" ca="true" dt2D="false" dtr="false" t="normal">SUMIF($E$3:DM20, BF$54, $E25:$BL25)</f>
        <v>0.06</v>
      </c>
      <c r="BG73" s="431" t="n">
        <f aca="false" ca="true" dt2D="false" dtr="false" t="normal">SUMIF($E$3:DN20, BG$54, $E25:$BL25)</f>
        <v>0.06</v>
      </c>
      <c r="BH73" s="431" t="n">
        <f aca="false" ca="true" dt2D="false" dtr="false" t="normal">SUMIF($E$3:DO20, BH$54, $E25:$BL25)</f>
        <v>0.06</v>
      </c>
      <c r="BI73" s="431" t="n">
        <f aca="false" ca="true" dt2D="false" dtr="false" t="normal">SUMIF($E$3:DP20, BI$54, $E25:$BL25)</f>
        <v>0.06</v>
      </c>
      <c r="BJ73" s="431" t="n">
        <f aca="false" ca="true" dt2D="false" dtr="false" t="normal">SUMIF($E$3:DQ20, BJ$54, $E25:$BL25)</f>
        <v>0.06</v>
      </c>
      <c r="BK73" s="431" t="n">
        <f aca="false" ca="true" dt2D="false" dtr="false" t="normal">SUMIF($E$3:DR20, BK$54, $E25:$BL25)</f>
        <v>0.06</v>
      </c>
      <c r="BL73" s="431" t="n">
        <f aca="false" ca="true" dt2D="false" dtr="false" t="normal">SUMIF($E$3:DS20, BL$54, $E25:$BL25)</f>
        <v>0.06</v>
      </c>
    </row>
    <row outlineLevel="0" r="74">
      <c r="B74" s="153" t="s">
        <v>298</v>
      </c>
      <c r="E74" s="431" t="n">
        <f aca="false" ca="true" dt2D="false" dtr="false" t="normal">SUMIF($E$3:BL21, E$54, $E26:$BL26)</f>
        <v>0.015</v>
      </c>
      <c r="F74" s="431" t="n">
        <f aca="false" ca="true" dt2D="false" dtr="false" t="normal">SUMIF($E$3:BM21, F$54, $E26:$BL26)</f>
        <v>0.015</v>
      </c>
      <c r="G74" s="431" t="n">
        <f aca="false" ca="true" dt2D="false" dtr="false" t="normal">SUMIF($E$3:BN21, G$54, $E26:$BL26)</f>
        <v>0.015</v>
      </c>
      <c r="H74" s="431" t="n">
        <f aca="false" ca="true" dt2D="false" dtr="false" t="normal">SUMIF($E$3:BO21, H$54, $E26:$BL26)</f>
        <v>0.015</v>
      </c>
      <c r="I74" s="431" t="n">
        <f aca="false" ca="true" dt2D="false" dtr="false" t="normal">SUMIF($E$3:BP21, I$54, $E26:$BL26)</f>
        <v>0.015</v>
      </c>
      <c r="J74" s="431" t="n">
        <f aca="false" ca="true" dt2D="false" dtr="false" t="normal">SUMIF($E$3:BQ21, J$54, $E26:$BL26)</f>
        <v>0.015</v>
      </c>
      <c r="K74" s="431" t="n">
        <f aca="false" ca="true" dt2D="false" dtr="false" t="normal">SUMIF($E$3:BR21, K$54, $E26:$BL26)</f>
        <v>0.015</v>
      </c>
      <c r="L74" s="431" t="n">
        <f aca="false" ca="true" dt2D="false" dtr="false" t="normal">SUMIF($E$3:BS21, L$54, $E26:$BL26)</f>
        <v>0.015</v>
      </c>
      <c r="M74" s="431" t="n">
        <f aca="false" ca="true" dt2D="false" dtr="false" t="normal">SUMIF($E$3:BT21, M$54, $E26:$BL26)</f>
        <v>0.015</v>
      </c>
      <c r="N74" s="431" t="n">
        <f aca="false" ca="true" dt2D="false" dtr="false" t="normal">SUMIF($E$3:BU21, N$54, $E26:$BL26)</f>
        <v>0.015</v>
      </c>
      <c r="O74" s="431" t="n">
        <f aca="false" ca="true" dt2D="false" dtr="false" t="normal">SUMIF($E$3:BV21, O$54, $E26:$BL26)</f>
        <v>0.015</v>
      </c>
      <c r="P74" s="431" t="n">
        <f aca="false" ca="true" dt2D="false" dtr="false" t="normal">SUMIF($E$3:BW21, P$54, $E26:$BL26)</f>
        <v>0.015</v>
      </c>
      <c r="Q74" s="431" t="n">
        <f aca="false" ca="true" dt2D="false" dtr="false" t="normal">SUMIF($E$3:BX21, Q$54, $E26:$BL26)</f>
        <v>0.015</v>
      </c>
      <c r="R74" s="431" t="n">
        <f aca="false" ca="true" dt2D="false" dtr="false" t="normal">SUMIF($E$3:BY21, R$54, $E26:$BL26)</f>
        <v>0.015</v>
      </c>
      <c r="S74" s="431" t="n">
        <f aca="false" ca="true" dt2D="false" dtr="false" t="normal">SUMIF($E$3:BZ21, S$54, $E26:$BL26)</f>
        <v>0.015</v>
      </c>
      <c r="T74" s="431" t="n">
        <f aca="false" ca="true" dt2D="false" dtr="false" t="normal">SUMIF($E$3:CA21, T$54, $E26:$BL26)</f>
        <v>0.015</v>
      </c>
      <c r="U74" s="431" t="n">
        <f aca="false" ca="true" dt2D="false" dtr="false" t="normal">SUMIF($E$3:CB21, U$54, $E26:$BL26)</f>
        <v>0.015</v>
      </c>
      <c r="V74" s="431" t="n">
        <f aca="false" ca="true" dt2D="false" dtr="false" t="normal">SUMIF($E$3:CC21, V$54, $E26:$BL26)</f>
        <v>0.015</v>
      </c>
      <c r="W74" s="431" t="n">
        <f aca="false" ca="true" dt2D="false" dtr="false" t="normal">SUMIF($E$3:CD21, W$54, $E26:$BL26)</f>
        <v>0.015</v>
      </c>
      <c r="X74" s="431" t="n">
        <f aca="false" ca="true" dt2D="false" dtr="false" t="normal">SUMIF($E$3:CE21, X$54, $E26:$BL26)</f>
        <v>0.015</v>
      </c>
      <c r="Y74" s="431" t="n">
        <f aca="false" ca="true" dt2D="false" dtr="false" t="normal">SUMIF($E$3:CF21, Y$54, $E26:$BL26)</f>
        <v>0.015</v>
      </c>
      <c r="Z74" s="431" t="n">
        <f aca="false" ca="true" dt2D="false" dtr="false" t="normal">SUMIF($E$3:CG21, Z$54, $E26:$BL26)</f>
        <v>0.015</v>
      </c>
      <c r="AA74" s="431" t="n">
        <f aca="false" ca="true" dt2D="false" dtr="false" t="normal">SUMIF($E$3:CH21, AA$54, $E26:$BL26)</f>
        <v>0.015</v>
      </c>
      <c r="AB74" s="431" t="n">
        <f aca="false" ca="true" dt2D="false" dtr="false" t="normal">SUMIF($E$3:CI21, AB$54, $E26:$BL26)</f>
        <v>0.015</v>
      </c>
      <c r="AC74" s="431" t="n">
        <f aca="false" ca="true" dt2D="false" dtr="false" t="normal">SUMIF($E$3:CJ21, AC$54, $E26:$BL26)</f>
        <v>0.015</v>
      </c>
      <c r="AD74" s="431" t="n">
        <f aca="false" ca="true" dt2D="false" dtr="false" t="normal">SUMIF($E$3:CK21, AD$54, $E26:$BL26)</f>
        <v>0.015</v>
      </c>
      <c r="AE74" s="431" t="n">
        <f aca="false" ca="true" dt2D="false" dtr="false" t="normal">SUMIF($E$3:CL21, AE$54, $E26:$BL26)</f>
        <v>0.015</v>
      </c>
      <c r="AF74" s="431" t="n">
        <f aca="false" ca="true" dt2D="false" dtr="false" t="normal">SUMIF($E$3:CM21, AF$54, $E26:$BL26)</f>
        <v>0.015</v>
      </c>
      <c r="AG74" s="431" t="n">
        <f aca="false" ca="true" dt2D="false" dtr="false" t="normal">SUMIF($E$3:CN21, AG$54, $E26:$BL26)</f>
        <v>0.015</v>
      </c>
      <c r="AH74" s="431" t="n">
        <f aca="false" ca="true" dt2D="false" dtr="false" t="normal">SUMIF($E$3:CO21, AH$54, $E26:$BL26)</f>
        <v>0.015</v>
      </c>
      <c r="AI74" s="431" t="n">
        <f aca="false" ca="true" dt2D="false" dtr="false" t="normal">SUMIF($E$3:CP21, AI$54, $E26:$BL26)</f>
        <v>0.015</v>
      </c>
      <c r="AJ74" s="431" t="n">
        <f aca="false" ca="true" dt2D="false" dtr="false" t="normal">SUMIF($E$3:CQ21, AJ$54, $E26:$BL26)</f>
        <v>0.015</v>
      </c>
      <c r="AK74" s="431" t="n">
        <f aca="false" ca="true" dt2D="false" dtr="false" t="normal">SUMIF($E$3:CR21, AK$54, $E26:$BL26)</f>
        <v>0.015</v>
      </c>
      <c r="AL74" s="431" t="n">
        <f aca="false" ca="true" dt2D="false" dtr="false" t="normal">SUMIF($E$3:CS21, AL$54, $E26:$BL26)</f>
        <v>0.015</v>
      </c>
      <c r="AM74" s="431" t="n">
        <f aca="false" ca="true" dt2D="false" dtr="false" t="normal">SUMIF($E$3:CT21, AM$54, $E26:$BL26)</f>
        <v>0.015</v>
      </c>
      <c r="AN74" s="431" t="n">
        <f aca="false" ca="true" dt2D="false" dtr="false" t="normal">SUMIF($E$3:CU21, AN$54, $E26:$BL26)</f>
        <v>0.015</v>
      </c>
      <c r="AO74" s="431" t="n">
        <f aca="false" ca="true" dt2D="false" dtr="false" t="normal">SUMIF($E$3:CV21, AO$54, $E26:$BL26)</f>
        <v>0.015</v>
      </c>
      <c r="AP74" s="431" t="n">
        <f aca="false" ca="true" dt2D="false" dtr="false" t="normal">SUMIF($E$3:CW21, AP$54, $E26:$BL26)</f>
        <v>0.015</v>
      </c>
      <c r="AQ74" s="431" t="n">
        <f aca="false" ca="true" dt2D="false" dtr="false" t="normal">SUMIF($E$3:CX21, AQ$54, $E26:$BL26)</f>
        <v>0.015</v>
      </c>
      <c r="AR74" s="431" t="n">
        <f aca="false" ca="true" dt2D="false" dtr="false" t="normal">SUMIF($E$3:CY21, AR$54, $E26:$BL26)</f>
        <v>0.015</v>
      </c>
      <c r="AS74" s="431" t="n">
        <f aca="false" ca="true" dt2D="false" dtr="false" t="normal">SUMIF($E$3:CZ21, AS$54, $E26:$BL26)</f>
        <v>0.015</v>
      </c>
      <c r="AT74" s="431" t="n">
        <f aca="false" ca="true" dt2D="false" dtr="false" t="normal">SUMIF($E$3:DA21, AT$54, $E26:$BL26)</f>
        <v>0.015</v>
      </c>
      <c r="AU74" s="431" t="n">
        <f aca="false" ca="true" dt2D="false" dtr="false" t="normal">SUMIF($E$3:DB21, AU$54, $E26:$BL26)</f>
        <v>0.015</v>
      </c>
      <c r="AV74" s="431" t="n">
        <f aca="false" ca="true" dt2D="false" dtr="false" t="normal">SUMIF($E$3:DC21, AV$54, $E26:$BL26)</f>
        <v>0.015</v>
      </c>
      <c r="AW74" s="431" t="n">
        <f aca="false" ca="true" dt2D="false" dtr="false" t="normal">SUMIF($E$3:DD21, AW$54, $E26:$BL26)</f>
        <v>0.015</v>
      </c>
      <c r="AX74" s="431" t="n">
        <f aca="false" ca="true" dt2D="false" dtr="false" t="normal">SUMIF($E$3:DE21, AX$54, $E26:$BL26)</f>
        <v>0.015</v>
      </c>
      <c r="AY74" s="431" t="n">
        <f aca="false" ca="true" dt2D="false" dtr="false" t="normal">SUMIF($E$3:DF21, AY$54, $E26:$BL26)</f>
        <v>0.015</v>
      </c>
      <c r="AZ74" s="431" t="n">
        <f aca="false" ca="true" dt2D="false" dtr="false" t="normal">SUMIF($E$3:DG21, AZ$54, $E26:$BL26)</f>
        <v>0.015</v>
      </c>
      <c r="BA74" s="431" t="n">
        <f aca="false" ca="true" dt2D="false" dtr="false" t="normal">SUMIF($E$3:DH21, BA$54, $E26:$BL26)</f>
        <v>0.015</v>
      </c>
      <c r="BB74" s="431" t="n">
        <f aca="false" ca="true" dt2D="false" dtr="false" t="normal">SUMIF($E$3:DI21, BB$54, $E26:$BL26)</f>
        <v>0.015</v>
      </c>
      <c r="BC74" s="431" t="n">
        <f aca="false" ca="true" dt2D="false" dtr="false" t="normal">SUMIF($E$3:DJ21, BC$54, $E26:$BL26)</f>
        <v>0.015</v>
      </c>
      <c r="BD74" s="431" t="n">
        <f aca="false" ca="true" dt2D="false" dtr="false" t="normal">SUMIF($E$3:DK21, BD$54, $E26:$BL26)</f>
        <v>0.015</v>
      </c>
      <c r="BE74" s="431" t="n">
        <f aca="false" ca="true" dt2D="false" dtr="false" t="normal">SUMIF($E$3:DL21, BE$54, $E26:$BL26)</f>
        <v>0.015</v>
      </c>
      <c r="BF74" s="431" t="n">
        <f aca="false" ca="true" dt2D="false" dtr="false" t="normal">SUMIF($E$3:DM21, BF$54, $E26:$BL26)</f>
        <v>0.015</v>
      </c>
      <c r="BG74" s="431" t="n">
        <f aca="false" ca="true" dt2D="false" dtr="false" t="normal">SUMIF($E$3:DN21, BG$54, $E26:$BL26)</f>
        <v>0.015</v>
      </c>
      <c r="BH74" s="431" t="n">
        <f aca="false" ca="true" dt2D="false" dtr="false" t="normal">SUMIF($E$3:DO21, BH$54, $E26:$BL26)</f>
        <v>0.015</v>
      </c>
      <c r="BI74" s="431" t="n">
        <f aca="false" ca="true" dt2D="false" dtr="false" t="normal">SUMIF($E$3:DP21, BI$54, $E26:$BL26)</f>
        <v>0.015</v>
      </c>
      <c r="BJ74" s="431" t="n">
        <f aca="false" ca="true" dt2D="false" dtr="false" t="normal">SUMIF($E$3:DQ21, BJ$54, $E26:$BL26)</f>
        <v>0.015</v>
      </c>
      <c r="BK74" s="431" t="n">
        <f aca="false" ca="true" dt2D="false" dtr="false" t="normal">SUMIF($E$3:DR21, BK$54, $E26:$BL26)</f>
        <v>0.015</v>
      </c>
      <c r="BL74" s="431" t="n">
        <f aca="false" ca="true" dt2D="false" dtr="false" t="normal">SUMIF($E$3:DS21, BL$54, $E26:$BL26)</f>
        <v>0.015</v>
      </c>
    </row>
    <row customFormat="true" ht="16.5" outlineLevel="0" r="75" s="1">
      <c r="B75" s="153" t="s">
        <v>299</v>
      </c>
      <c r="D75" s="777" t="n"/>
      <c r="E75" s="777" t="n"/>
      <c r="F75" s="777" t="n"/>
      <c r="G75" s="777" t="n"/>
      <c r="H75" s="777" t="n"/>
      <c r="I75" s="777" t="n"/>
      <c r="J75" s="777" t="n"/>
      <c r="K75" s="777" t="n"/>
      <c r="L75" s="777" t="n"/>
      <c r="M75" s="777" t="n"/>
      <c r="N75" s="777" t="n"/>
      <c r="O75" s="777" t="n"/>
      <c r="P75" s="777" t="n"/>
      <c r="Q75" s="777" t="n"/>
      <c r="R75" s="777" t="n"/>
      <c r="S75" s="777" t="n"/>
      <c r="T75" s="777" t="n"/>
      <c r="U75" s="777" t="n"/>
      <c r="V75" s="777" t="n"/>
      <c r="W75" s="777" t="n"/>
      <c r="X75" s="777" t="n"/>
      <c r="Y75" s="777" t="n"/>
      <c r="Z75" s="777" t="n"/>
      <c r="AA75" s="777" t="n"/>
      <c r="AB75" s="777" t="n"/>
      <c r="AC75" s="777" t="n"/>
      <c r="AD75" s="777" t="n"/>
      <c r="AE75" s="777" t="n"/>
      <c r="AF75" s="777" t="n"/>
      <c r="AG75" s="777" t="n"/>
      <c r="AH75" s="777" t="n"/>
      <c r="AI75" s="777" t="n"/>
      <c r="AJ75" s="777" t="n"/>
      <c r="AK75" s="777" t="n"/>
      <c r="AL75" s="777" t="n"/>
      <c r="AM75" s="777" t="n"/>
      <c r="AN75" s="777" t="n"/>
      <c r="AO75" s="777" t="n"/>
      <c r="AP75" s="777" t="n"/>
      <c r="AQ75" s="777" t="n"/>
      <c r="AR75" s="777" t="n"/>
      <c r="AS75" s="777" t="n"/>
      <c r="AT75" s="777" t="n"/>
      <c r="AU75" s="777" t="n"/>
      <c r="AV75" s="777" t="n"/>
      <c r="AW75" s="777" t="n"/>
      <c r="AX75" s="777" t="n"/>
      <c r="AY75" s="777" t="n"/>
      <c r="AZ75" s="777" t="n"/>
      <c r="BA75" s="777" t="n"/>
      <c r="BB75" s="777" t="n"/>
      <c r="BC75" s="777" t="n"/>
      <c r="BD75" s="777" t="n"/>
      <c r="BE75" s="777" t="n"/>
      <c r="BF75" s="777" t="n"/>
      <c r="BG75" s="777" t="n"/>
      <c r="BH75" s="777" t="n"/>
      <c r="BI75" s="777" t="n"/>
      <c r="BJ75" s="777" t="n"/>
      <c r="BK75" s="777" t="n"/>
      <c r="BL75" s="777" t="n"/>
    </row>
    <row ht="33" outlineLevel="0" r="76">
      <c r="B76" s="237" t="s">
        <v>871</v>
      </c>
      <c r="C76" s="455" t="s">
        <v>979</v>
      </c>
      <c r="D76" s="170" t="n"/>
      <c r="E76" s="170" t="n">
        <f aca="false" ca="true" dt2D="false" dtr="false" t="normal">SUMIF($E$3:BL23, E$54, $E28:$BL28)</f>
        <v>3</v>
      </c>
      <c r="F76" s="170" t="n">
        <f aca="false" ca="true" dt2D="false" dtr="false" t="normal">SUMIF($E$3:BM23, F$54, $E28:$BL28)</f>
        <v>3</v>
      </c>
      <c r="G76" s="170" t="n">
        <f aca="false" ca="true" dt2D="false" dtr="false" t="normal">SUMIF($E$3:BN23, G$54, $E28:$BL28)</f>
        <v>3</v>
      </c>
      <c r="H76" s="170" t="n">
        <f aca="false" ca="true" dt2D="false" dtr="false" t="normal">SUMIF($E$3:BO23, H$54, $E28:$BL28)</f>
        <v>3</v>
      </c>
      <c r="I76" s="170" t="n">
        <f aca="false" ca="true" dt2D="false" dtr="false" t="normal">SUMIF($E$3:BP23, I$54, $E28:$BL28)</f>
        <v>3</v>
      </c>
      <c r="J76" s="170" t="n">
        <f aca="false" ca="true" dt2D="false" dtr="false" t="normal">SUMIF($E$3:BQ23, J$54, $E28:$BL28)</f>
        <v>3</v>
      </c>
      <c r="K76" s="170" t="n">
        <f aca="false" ca="true" dt2D="false" dtr="false" t="normal">SUMIF($E$3:BR23, K$54, $E28:$BL28)</f>
        <v>3</v>
      </c>
      <c r="L76" s="170" t="n">
        <f aca="false" ca="true" dt2D="false" dtr="false" t="normal">SUMIF($E$3:BS23, L$54, $E28:$BL28)</f>
        <v>3</v>
      </c>
      <c r="M76" s="170" t="n">
        <f aca="false" ca="true" dt2D="false" dtr="false" t="normal">SUMIF($E$3:BT23, M$54, $E28:$BL28)</f>
        <v>3</v>
      </c>
      <c r="N76" s="170" t="n">
        <f aca="false" ca="true" dt2D="false" dtr="false" t="normal">SUMIF($E$3:BU23, N$54, $E28:$BL28)</f>
        <v>3</v>
      </c>
      <c r="O76" s="170" t="n">
        <f aca="false" ca="true" dt2D="false" dtr="false" t="normal">SUMIF($E$3:BV23, O$54, $E28:$BL28)</f>
        <v>3</v>
      </c>
      <c r="P76" s="170" t="n">
        <f aca="false" ca="true" dt2D="false" dtr="false" t="normal">SUMIF($E$3:BW23, P$54, $E28:$BL28)</f>
        <v>3</v>
      </c>
      <c r="Q76" s="170" t="n">
        <f aca="false" ca="true" dt2D="false" dtr="false" t="normal">SUMIF($E$3:BX23, Q$54, $E28:$BL28)</f>
        <v>3</v>
      </c>
      <c r="R76" s="170" t="n">
        <f aca="false" ca="true" dt2D="false" dtr="false" t="normal">SUMIF($E$3:BY23, R$54, $E28:$BL28)</f>
        <v>3</v>
      </c>
      <c r="S76" s="170" t="n">
        <f aca="false" ca="true" dt2D="false" dtr="false" t="normal">SUMIF($E$3:BZ23, S$54, $E28:$BL28)</f>
        <v>3</v>
      </c>
      <c r="T76" s="170" t="n">
        <f aca="false" ca="true" dt2D="false" dtr="false" t="normal">SUMIF($E$3:CA23, T$54, $E28:$BL28)</f>
        <v>3</v>
      </c>
      <c r="U76" s="170" t="n">
        <f aca="false" ca="true" dt2D="false" dtr="false" t="normal">SUMIF($E$3:CB23, U$54, $E28:$BL28)</f>
        <v>3</v>
      </c>
      <c r="V76" s="170" t="n">
        <f aca="false" ca="true" dt2D="false" dtr="false" t="normal">SUMIF($E$3:CC23, V$54, $E28:$BL28)</f>
        <v>3</v>
      </c>
      <c r="W76" s="170" t="n">
        <f aca="false" ca="true" dt2D="false" dtr="false" t="normal">SUMIF($E$3:CD23, W$54, $E28:$BL28)</f>
        <v>3</v>
      </c>
      <c r="X76" s="170" t="n">
        <f aca="false" ca="true" dt2D="false" dtr="false" t="normal">SUMIF($E$3:CE23, X$54, $E28:$BL28)</f>
        <v>3</v>
      </c>
      <c r="Y76" s="170" t="n">
        <f aca="false" ca="true" dt2D="false" dtr="false" t="normal">SUMIF($E$3:CF23, Y$54, $E28:$BL28)</f>
        <v>3</v>
      </c>
      <c r="Z76" s="170" t="n">
        <f aca="false" ca="true" dt2D="false" dtr="false" t="normal">SUMIF($E$3:CG23, Z$54, $E28:$BL28)</f>
        <v>3</v>
      </c>
      <c r="AA76" s="170" t="n">
        <f aca="false" ca="true" dt2D="false" dtr="false" t="normal">SUMIF($E$3:CH23, AA$54, $E28:$BL28)</f>
        <v>3</v>
      </c>
      <c r="AB76" s="170" t="n">
        <f aca="false" ca="true" dt2D="false" dtr="false" t="normal">SUMIF($E$3:CI23, AB$54, $E28:$BL28)</f>
        <v>3</v>
      </c>
      <c r="AC76" s="170" t="n">
        <f aca="false" ca="true" dt2D="false" dtr="false" t="normal">SUMIF($E$3:CJ23, AC$54, $E28:$BL28)</f>
        <v>3</v>
      </c>
      <c r="AD76" s="170" t="n">
        <f aca="false" ca="true" dt2D="false" dtr="false" t="normal">SUMIF($E$3:CK23, AD$54, $E28:$BL28)</f>
        <v>3</v>
      </c>
      <c r="AE76" s="170" t="n">
        <f aca="false" ca="true" dt2D="false" dtr="false" t="normal">SUMIF($E$3:CL23, AE$54, $E28:$BL28)</f>
        <v>3</v>
      </c>
      <c r="AF76" s="170" t="n">
        <f aca="false" ca="true" dt2D="false" dtr="false" t="normal">SUMIF($E$3:CM23, AF$54, $E28:$BL28)</f>
        <v>3</v>
      </c>
      <c r="AG76" s="170" t="n">
        <f aca="false" ca="true" dt2D="false" dtr="false" t="normal">SUMIF($E$3:CN23, AG$54, $E28:$BL28)</f>
        <v>3</v>
      </c>
      <c r="AH76" s="170" t="n">
        <f aca="false" ca="true" dt2D="false" dtr="false" t="normal">SUMIF($E$3:CO23, AH$54, $E28:$BL28)</f>
        <v>3</v>
      </c>
      <c r="AI76" s="170" t="n">
        <f aca="false" ca="true" dt2D="false" dtr="false" t="normal">SUMIF($E$3:CP23, AI$54, $E28:$BL28)</f>
        <v>3</v>
      </c>
      <c r="AJ76" s="170" t="n">
        <f aca="false" ca="true" dt2D="false" dtr="false" t="normal">SUMIF($E$3:CQ23, AJ$54, $E28:$BL28)</f>
        <v>3</v>
      </c>
      <c r="AK76" s="170" t="n">
        <f aca="false" ca="true" dt2D="false" dtr="false" t="normal">SUMIF($E$3:CR23, AK$54, $E28:$BL28)</f>
        <v>3</v>
      </c>
      <c r="AL76" s="170" t="n">
        <f aca="false" ca="true" dt2D="false" dtr="false" t="normal">SUMIF($E$3:CS23, AL$54, $E28:$BL28)</f>
        <v>3</v>
      </c>
      <c r="AM76" s="170" t="n">
        <f aca="false" ca="true" dt2D="false" dtr="false" t="normal">SUMIF($E$3:CT23, AM$54, $E28:$BL28)</f>
        <v>3</v>
      </c>
      <c r="AN76" s="170" t="n">
        <f aca="false" ca="true" dt2D="false" dtr="false" t="normal">SUMIF($E$3:CU23, AN$54, $E28:$BL28)</f>
        <v>3</v>
      </c>
      <c r="AO76" s="170" t="n">
        <f aca="false" ca="true" dt2D="false" dtr="false" t="normal">SUMIF($E$3:CV23, AO$54, $E28:$BL28)</f>
        <v>3</v>
      </c>
      <c r="AP76" s="170" t="n">
        <f aca="false" ca="true" dt2D="false" dtr="false" t="normal">SUMIF($E$3:CW23, AP$54, $E28:$BL28)</f>
        <v>3</v>
      </c>
      <c r="AQ76" s="170" t="n">
        <f aca="false" ca="true" dt2D="false" dtr="false" t="normal">SUMIF($E$3:CX23, AQ$54, $E28:$BL28)</f>
        <v>3</v>
      </c>
      <c r="AR76" s="170" t="n">
        <f aca="false" ca="true" dt2D="false" dtr="false" t="normal">SUMIF($E$3:CY23, AR$54, $E28:$BL28)</f>
        <v>3</v>
      </c>
      <c r="AS76" s="170" t="n">
        <f aca="false" ca="true" dt2D="false" dtr="false" t="normal">SUMIF($E$3:CZ23, AS$54, $E28:$BL28)</f>
        <v>3</v>
      </c>
      <c r="AT76" s="170" t="n">
        <f aca="false" ca="true" dt2D="false" dtr="false" t="normal">SUMIF($E$3:DA23, AT$54, $E28:$BL28)</f>
        <v>3</v>
      </c>
      <c r="AU76" s="170" t="n">
        <f aca="false" ca="true" dt2D="false" dtr="false" t="normal">SUMIF($E$3:DB23, AU$54, $E28:$BL28)</f>
        <v>3</v>
      </c>
      <c r="AV76" s="170" t="n">
        <f aca="false" ca="true" dt2D="false" dtr="false" t="normal">SUMIF($E$3:DC23, AV$54, $E28:$BL28)</f>
        <v>3</v>
      </c>
      <c r="AW76" s="170" t="n">
        <f aca="false" ca="true" dt2D="false" dtr="false" t="normal">SUMIF($E$3:DD23, AW$54, $E28:$BL28)</f>
        <v>3</v>
      </c>
      <c r="AX76" s="170" t="n">
        <f aca="false" ca="true" dt2D="false" dtr="false" t="normal">SUMIF($E$3:DE23, AX$54, $E28:$BL28)</f>
        <v>3</v>
      </c>
      <c r="AY76" s="170" t="n">
        <f aca="false" ca="true" dt2D="false" dtr="false" t="normal">SUMIF($E$3:DF23, AY$54, $E28:$BL28)</f>
        <v>3</v>
      </c>
      <c r="AZ76" s="170" t="n">
        <f aca="false" ca="true" dt2D="false" dtr="false" t="normal">SUMIF($E$3:DG23, AZ$54, $E28:$BL28)</f>
        <v>3</v>
      </c>
      <c r="BA76" s="170" t="n">
        <f aca="false" ca="true" dt2D="false" dtr="false" t="normal">SUMIF($E$3:DH23, BA$54, $E28:$BL28)</f>
        <v>3</v>
      </c>
      <c r="BB76" s="170" t="n">
        <f aca="false" ca="true" dt2D="false" dtr="false" t="normal">SUMIF($E$3:DI23, BB$54, $E28:$BL28)</f>
        <v>3</v>
      </c>
      <c r="BC76" s="170" t="n">
        <f aca="false" ca="true" dt2D="false" dtr="false" t="normal">SUMIF($E$3:DJ23, BC$54, $E28:$BL28)</f>
        <v>3</v>
      </c>
      <c r="BD76" s="170" t="n">
        <f aca="false" ca="true" dt2D="false" dtr="false" t="normal">SUMIF($E$3:DK23, BD$54, $E28:$BL28)</f>
        <v>3</v>
      </c>
      <c r="BE76" s="170" t="n">
        <f aca="false" ca="true" dt2D="false" dtr="false" t="normal">SUMIF($E$3:DL23, BE$54, $E28:$BL28)</f>
        <v>3</v>
      </c>
      <c r="BF76" s="170" t="n">
        <f aca="false" ca="true" dt2D="false" dtr="false" t="normal">SUMIF($E$3:DM23, BF$54, $E28:$BL28)</f>
        <v>3</v>
      </c>
      <c r="BG76" s="170" t="n">
        <f aca="false" ca="true" dt2D="false" dtr="false" t="normal">SUMIF($E$3:DN23, BG$54, $E28:$BL28)</f>
        <v>3</v>
      </c>
      <c r="BH76" s="170" t="n">
        <f aca="false" ca="true" dt2D="false" dtr="false" t="normal">SUMIF($E$3:DO23, BH$54, $E28:$BL28)</f>
        <v>3</v>
      </c>
      <c r="BI76" s="170" t="n">
        <f aca="false" ca="true" dt2D="false" dtr="false" t="normal">SUMIF($E$3:DP23, BI$54, $E28:$BL28)</f>
        <v>3</v>
      </c>
      <c r="BJ76" s="170" t="n">
        <f aca="false" ca="true" dt2D="false" dtr="false" t="normal">SUMIF($E$3:DQ23, BJ$54, $E28:$BL28)</f>
        <v>3</v>
      </c>
      <c r="BK76" s="170" t="n">
        <f aca="false" ca="true" dt2D="false" dtr="false" t="normal">SUMIF($E$3:DR23, BK$54, $E28:$BL28)</f>
        <v>3</v>
      </c>
      <c r="BL76" s="170" t="n">
        <f aca="false" ca="true" dt2D="false" dtr="false" t="normal">SUMIF($E$3:DS23, BL$54, $E28:$BL28)</f>
        <v>3</v>
      </c>
    </row>
    <row ht="33" outlineLevel="0" r="77">
      <c r="B77" s="768" t="s">
        <v>872</v>
      </c>
      <c r="C77" s="455" t="s">
        <v>979</v>
      </c>
      <c r="D77" s="170" t="n"/>
      <c r="E77" s="170" t="n">
        <f aca="false" ca="true" dt2D="false" dtr="false" t="normal">SUMIF($E$3:BL24, E$54, $E29:$BL29)</f>
        <v>50</v>
      </c>
      <c r="F77" s="170" t="n">
        <f aca="false" ca="true" dt2D="false" dtr="false" t="normal">SUMIF($E$3:BM24, F$54, $E29:$BL29)</f>
        <v>50</v>
      </c>
      <c r="G77" s="170" t="n">
        <f aca="false" ca="true" dt2D="false" dtr="false" t="normal">SUMIF($E$3:BN24, G$54, $E29:$BL29)</f>
        <v>50</v>
      </c>
      <c r="H77" s="170" t="n">
        <f aca="false" ca="true" dt2D="false" dtr="false" t="normal">SUMIF($E$3:BO24, H$54, $E29:$BL29)</f>
        <v>50</v>
      </c>
      <c r="I77" s="170" t="n">
        <f aca="false" ca="true" dt2D="false" dtr="false" t="normal">SUMIF($E$3:BP24, I$54, $E29:$BL29)</f>
        <v>50</v>
      </c>
      <c r="J77" s="170" t="n">
        <f aca="false" ca="true" dt2D="false" dtr="false" t="normal">SUMIF($E$3:BQ24, J$54, $E29:$BL29)</f>
        <v>50</v>
      </c>
      <c r="K77" s="170" t="n">
        <f aca="false" ca="true" dt2D="false" dtr="false" t="normal">SUMIF($E$3:BR24, K$54, $E29:$BL29)</f>
        <v>50</v>
      </c>
      <c r="L77" s="170" t="n">
        <f aca="false" ca="true" dt2D="false" dtr="false" t="normal">SUMIF($E$3:BS24, L$54, $E29:$BL29)</f>
        <v>50</v>
      </c>
      <c r="M77" s="170" t="n">
        <f aca="false" ca="true" dt2D="false" dtr="false" t="normal">SUMIF($E$3:BT24, M$54, $E29:$BL29)</f>
        <v>50</v>
      </c>
      <c r="N77" s="170" t="n">
        <f aca="false" ca="true" dt2D="false" dtr="false" t="normal">SUMIF($E$3:BU24, N$54, $E29:$BL29)</f>
        <v>50</v>
      </c>
      <c r="O77" s="170" t="n">
        <f aca="false" ca="true" dt2D="false" dtr="false" t="normal">SUMIF($E$3:BV24, O$54, $E29:$BL29)</f>
        <v>50</v>
      </c>
      <c r="P77" s="170" t="n">
        <f aca="false" ca="true" dt2D="false" dtr="false" t="normal">SUMIF($E$3:BW24, P$54, $E29:$BL29)</f>
        <v>50</v>
      </c>
      <c r="Q77" s="170" t="n">
        <f aca="false" ca="true" dt2D="false" dtr="false" t="normal">SUMIF($E$3:BX24, Q$54, $E29:$BL29)</f>
        <v>50</v>
      </c>
      <c r="R77" s="170" t="n">
        <f aca="false" ca="true" dt2D="false" dtr="false" t="normal">SUMIF($E$3:BY24, R$54, $E29:$BL29)</f>
        <v>50</v>
      </c>
      <c r="S77" s="170" t="n">
        <f aca="false" ca="true" dt2D="false" dtr="false" t="normal">SUMIF($E$3:BZ24, S$54, $E29:$BL29)</f>
        <v>50</v>
      </c>
      <c r="T77" s="170" t="n">
        <f aca="false" ca="true" dt2D="false" dtr="false" t="normal">SUMIF($E$3:CA24, T$54, $E29:$BL29)</f>
        <v>50</v>
      </c>
      <c r="U77" s="170" t="n">
        <f aca="false" ca="true" dt2D="false" dtr="false" t="normal">SUMIF($E$3:CB24, U$54, $E29:$BL29)</f>
        <v>50</v>
      </c>
      <c r="V77" s="170" t="n">
        <f aca="false" ca="true" dt2D="false" dtr="false" t="normal">SUMIF($E$3:CC24, V$54, $E29:$BL29)</f>
        <v>50</v>
      </c>
      <c r="W77" s="170" t="n">
        <f aca="false" ca="true" dt2D="false" dtr="false" t="normal">SUMIF($E$3:CD24, W$54, $E29:$BL29)</f>
        <v>50</v>
      </c>
      <c r="X77" s="170" t="n">
        <f aca="false" ca="true" dt2D="false" dtr="false" t="normal">SUMIF($E$3:CE24, X$54, $E29:$BL29)</f>
        <v>50</v>
      </c>
      <c r="Y77" s="170" t="n">
        <f aca="false" ca="true" dt2D="false" dtr="false" t="normal">SUMIF($E$3:CF24, Y$54, $E29:$BL29)</f>
        <v>50</v>
      </c>
      <c r="Z77" s="170" t="n">
        <f aca="false" ca="true" dt2D="false" dtr="false" t="normal">SUMIF($E$3:CG24, Z$54, $E29:$BL29)</f>
        <v>50</v>
      </c>
      <c r="AA77" s="170" t="n">
        <f aca="false" ca="true" dt2D="false" dtr="false" t="normal">SUMIF($E$3:CH24, AA$54, $E29:$BL29)</f>
        <v>50</v>
      </c>
      <c r="AB77" s="170" t="n">
        <f aca="false" ca="true" dt2D="false" dtr="false" t="normal">SUMIF($E$3:CI24, AB$54, $E29:$BL29)</f>
        <v>50</v>
      </c>
      <c r="AC77" s="170" t="n">
        <f aca="false" ca="true" dt2D="false" dtr="false" t="normal">SUMIF($E$3:CJ24, AC$54, $E29:$BL29)</f>
        <v>50</v>
      </c>
      <c r="AD77" s="170" t="n">
        <f aca="false" ca="true" dt2D="false" dtr="false" t="normal">SUMIF($E$3:CK24, AD$54, $E29:$BL29)</f>
        <v>50</v>
      </c>
      <c r="AE77" s="170" t="n">
        <f aca="false" ca="true" dt2D="false" dtr="false" t="normal">SUMIF($E$3:CL24, AE$54, $E29:$BL29)</f>
        <v>50</v>
      </c>
      <c r="AF77" s="170" t="n">
        <f aca="false" ca="true" dt2D="false" dtr="false" t="normal">SUMIF($E$3:CM24, AF$54, $E29:$BL29)</f>
        <v>50</v>
      </c>
      <c r="AG77" s="170" t="n">
        <f aca="false" ca="true" dt2D="false" dtr="false" t="normal">SUMIF($E$3:CN24, AG$54, $E29:$BL29)</f>
        <v>50</v>
      </c>
      <c r="AH77" s="170" t="n">
        <f aca="false" ca="true" dt2D="false" dtr="false" t="normal">SUMIF($E$3:CO24, AH$54, $E29:$BL29)</f>
        <v>50</v>
      </c>
      <c r="AI77" s="170" t="n">
        <f aca="false" ca="true" dt2D="false" dtr="false" t="normal">SUMIF($E$3:CP24, AI$54, $E29:$BL29)</f>
        <v>50</v>
      </c>
      <c r="AJ77" s="170" t="n">
        <f aca="false" ca="true" dt2D="false" dtr="false" t="normal">SUMIF($E$3:CQ24, AJ$54, $E29:$BL29)</f>
        <v>50</v>
      </c>
      <c r="AK77" s="170" t="n">
        <f aca="false" ca="true" dt2D="false" dtr="false" t="normal">SUMIF($E$3:CR24, AK$54, $E29:$BL29)</f>
        <v>50</v>
      </c>
      <c r="AL77" s="170" t="n">
        <f aca="false" ca="true" dt2D="false" dtr="false" t="normal">SUMIF($E$3:CS24, AL$54, $E29:$BL29)</f>
        <v>50</v>
      </c>
      <c r="AM77" s="170" t="n">
        <f aca="false" ca="true" dt2D="false" dtr="false" t="normal">SUMIF($E$3:CT24, AM$54, $E29:$BL29)</f>
        <v>50</v>
      </c>
      <c r="AN77" s="170" t="n">
        <f aca="false" ca="true" dt2D="false" dtr="false" t="normal">SUMIF($E$3:CU24, AN$54, $E29:$BL29)</f>
        <v>50</v>
      </c>
      <c r="AO77" s="170" t="n">
        <f aca="false" ca="true" dt2D="false" dtr="false" t="normal">SUMIF($E$3:CV24, AO$54, $E29:$BL29)</f>
        <v>50</v>
      </c>
      <c r="AP77" s="170" t="n">
        <f aca="false" ca="true" dt2D="false" dtr="false" t="normal">SUMIF($E$3:CW24, AP$54, $E29:$BL29)</f>
        <v>50</v>
      </c>
      <c r="AQ77" s="170" t="n">
        <f aca="false" ca="true" dt2D="false" dtr="false" t="normal">SUMIF($E$3:CX24, AQ$54, $E29:$BL29)</f>
        <v>50</v>
      </c>
      <c r="AR77" s="170" t="n">
        <f aca="false" ca="true" dt2D="false" dtr="false" t="normal">SUMIF($E$3:CY24, AR$54, $E29:$BL29)</f>
        <v>50</v>
      </c>
      <c r="AS77" s="170" t="n">
        <f aca="false" ca="true" dt2D="false" dtr="false" t="normal">SUMIF($E$3:CZ24, AS$54, $E29:$BL29)</f>
        <v>50</v>
      </c>
      <c r="AT77" s="170" t="n">
        <f aca="false" ca="true" dt2D="false" dtr="false" t="normal">SUMIF($E$3:DA24, AT$54, $E29:$BL29)</f>
        <v>50</v>
      </c>
      <c r="AU77" s="170" t="n">
        <f aca="false" ca="true" dt2D="false" dtr="false" t="normal">SUMIF($E$3:DB24, AU$54, $E29:$BL29)</f>
        <v>50</v>
      </c>
      <c r="AV77" s="170" t="n">
        <f aca="false" ca="true" dt2D="false" dtr="false" t="normal">SUMIF($E$3:DC24, AV$54, $E29:$BL29)</f>
        <v>50</v>
      </c>
      <c r="AW77" s="170" t="n">
        <f aca="false" ca="true" dt2D="false" dtr="false" t="normal">SUMIF($E$3:DD24, AW$54, $E29:$BL29)</f>
        <v>50</v>
      </c>
      <c r="AX77" s="170" t="n">
        <f aca="false" ca="true" dt2D="false" dtr="false" t="normal">SUMIF($E$3:DE24, AX$54, $E29:$BL29)</f>
        <v>50</v>
      </c>
      <c r="AY77" s="170" t="n">
        <f aca="false" ca="true" dt2D="false" dtr="false" t="normal">SUMIF($E$3:DF24, AY$54, $E29:$BL29)</f>
        <v>50</v>
      </c>
      <c r="AZ77" s="170" t="n">
        <f aca="false" ca="true" dt2D="false" dtr="false" t="normal">SUMIF($E$3:DG24, AZ$54, $E29:$BL29)</f>
        <v>50</v>
      </c>
      <c r="BA77" s="170" t="n">
        <f aca="false" ca="true" dt2D="false" dtr="false" t="normal">SUMIF($E$3:DH24, BA$54, $E29:$BL29)</f>
        <v>50</v>
      </c>
      <c r="BB77" s="170" t="n">
        <f aca="false" ca="true" dt2D="false" dtr="false" t="normal">SUMIF($E$3:DI24, BB$54, $E29:$BL29)</f>
        <v>50</v>
      </c>
      <c r="BC77" s="170" t="n">
        <f aca="false" ca="true" dt2D="false" dtr="false" t="normal">SUMIF($E$3:DJ24, BC$54, $E29:$BL29)</f>
        <v>50</v>
      </c>
      <c r="BD77" s="170" t="n">
        <f aca="false" ca="true" dt2D="false" dtr="false" t="normal">SUMIF($E$3:DK24, BD$54, $E29:$BL29)</f>
        <v>50</v>
      </c>
      <c r="BE77" s="170" t="n">
        <f aca="false" ca="true" dt2D="false" dtr="false" t="normal">SUMIF($E$3:DL24, BE$54, $E29:$BL29)</f>
        <v>50</v>
      </c>
      <c r="BF77" s="170" t="n">
        <f aca="false" ca="true" dt2D="false" dtr="false" t="normal">SUMIF($E$3:DM24, BF$54, $E29:$BL29)</f>
        <v>50</v>
      </c>
      <c r="BG77" s="170" t="n">
        <f aca="false" ca="true" dt2D="false" dtr="false" t="normal">SUMIF($E$3:DN24, BG$54, $E29:$BL29)</f>
        <v>50</v>
      </c>
      <c r="BH77" s="170" t="n">
        <f aca="false" ca="true" dt2D="false" dtr="false" t="normal">SUMIF($E$3:DO24, BH$54, $E29:$BL29)</f>
        <v>50</v>
      </c>
      <c r="BI77" s="170" t="n">
        <f aca="false" ca="true" dt2D="false" dtr="false" t="normal">SUMIF($E$3:DP24, BI$54, $E29:$BL29)</f>
        <v>50</v>
      </c>
      <c r="BJ77" s="170" t="n">
        <f aca="false" ca="true" dt2D="false" dtr="false" t="normal">SUMIF($E$3:DQ24, BJ$54, $E29:$BL29)</f>
        <v>50</v>
      </c>
      <c r="BK77" s="170" t="n">
        <f aca="false" ca="true" dt2D="false" dtr="false" t="normal">SUMIF($E$3:DR24, BK$54, $E29:$BL29)</f>
        <v>50</v>
      </c>
      <c r="BL77" s="170" t="n">
        <f aca="false" ca="true" dt2D="false" dtr="false" t="normal">SUMIF($E$3:DS24, BL$54, $E29:$BL29)</f>
        <v>50</v>
      </c>
    </row>
    <row ht="33" outlineLevel="0" r="78">
      <c r="B78" s="768" t="s">
        <v>873</v>
      </c>
      <c r="C78" s="455" t="s">
        <v>979</v>
      </c>
      <c r="D78" s="170" t="n"/>
      <c r="E78" s="170" t="n">
        <f aca="false" ca="true" dt2D="false" dtr="false" t="normal">SUMIF($E$3:BL25, E$54, $E30:$BL30)</f>
        <v>50</v>
      </c>
      <c r="F78" s="170" t="n">
        <f aca="false" ca="true" dt2D="false" dtr="false" t="normal">SUMIF($E$3:BM25, F$54, $E30:$BL30)</f>
        <v>50</v>
      </c>
      <c r="G78" s="170" t="n">
        <f aca="false" ca="true" dt2D="false" dtr="false" t="normal">SUMIF($E$3:BN25, G$54, $E30:$BL30)</f>
        <v>50</v>
      </c>
      <c r="H78" s="170" t="n">
        <f aca="false" ca="true" dt2D="false" dtr="false" t="normal">SUMIF($E$3:BO25, H$54, $E30:$BL30)</f>
        <v>50</v>
      </c>
      <c r="I78" s="170" t="n">
        <f aca="false" ca="true" dt2D="false" dtr="false" t="normal">SUMIF($E$3:BP25, I$54, $E30:$BL30)</f>
        <v>50</v>
      </c>
      <c r="J78" s="170" t="n">
        <f aca="false" ca="true" dt2D="false" dtr="false" t="normal">SUMIF($E$3:BQ25, J$54, $E30:$BL30)</f>
        <v>50</v>
      </c>
      <c r="K78" s="170" t="n">
        <f aca="false" ca="true" dt2D="false" dtr="false" t="normal">SUMIF($E$3:BR25, K$54, $E30:$BL30)</f>
        <v>50</v>
      </c>
      <c r="L78" s="170" t="n">
        <f aca="false" ca="true" dt2D="false" dtr="false" t="normal">SUMIF($E$3:BS25, L$54, $E30:$BL30)</f>
        <v>50</v>
      </c>
      <c r="M78" s="170" t="n">
        <f aca="false" ca="true" dt2D="false" dtr="false" t="normal">SUMIF($E$3:BT25, M$54, $E30:$BL30)</f>
        <v>50</v>
      </c>
      <c r="N78" s="170" t="n">
        <f aca="false" ca="true" dt2D="false" dtr="false" t="normal">SUMIF($E$3:BU25, N$54, $E30:$BL30)</f>
        <v>50</v>
      </c>
      <c r="O78" s="170" t="n">
        <f aca="false" ca="true" dt2D="false" dtr="false" t="normal">SUMIF($E$3:BV25, O$54, $E30:$BL30)</f>
        <v>50</v>
      </c>
      <c r="P78" s="170" t="n">
        <f aca="false" ca="true" dt2D="false" dtr="false" t="normal">SUMIF($E$3:BW25, P$54, $E30:$BL30)</f>
        <v>50</v>
      </c>
      <c r="Q78" s="170" t="n">
        <f aca="false" ca="true" dt2D="false" dtr="false" t="normal">SUMIF($E$3:BX25, Q$54, $E30:$BL30)</f>
        <v>50</v>
      </c>
      <c r="R78" s="170" t="n">
        <f aca="false" ca="true" dt2D="false" dtr="false" t="normal">SUMIF($E$3:BY25, R$54, $E30:$BL30)</f>
        <v>50</v>
      </c>
      <c r="S78" s="170" t="n">
        <f aca="false" ca="true" dt2D="false" dtr="false" t="normal">SUMIF($E$3:BZ25, S$54, $E30:$BL30)</f>
        <v>50</v>
      </c>
      <c r="T78" s="170" t="n">
        <f aca="false" ca="true" dt2D="false" dtr="false" t="normal">SUMIF($E$3:CA25, T$54, $E30:$BL30)</f>
        <v>50</v>
      </c>
      <c r="U78" s="170" t="n">
        <f aca="false" ca="true" dt2D="false" dtr="false" t="normal">SUMIF($E$3:CB25, U$54, $E30:$BL30)</f>
        <v>50</v>
      </c>
      <c r="V78" s="170" t="n">
        <f aca="false" ca="true" dt2D="false" dtr="false" t="normal">SUMIF($E$3:CC25, V$54, $E30:$BL30)</f>
        <v>50</v>
      </c>
      <c r="W78" s="170" t="n">
        <f aca="false" ca="true" dt2D="false" dtr="false" t="normal">SUMIF($E$3:CD25, W$54, $E30:$BL30)</f>
        <v>50</v>
      </c>
      <c r="X78" s="170" t="n">
        <f aca="false" ca="true" dt2D="false" dtr="false" t="normal">SUMIF($E$3:CE25, X$54, $E30:$BL30)</f>
        <v>50</v>
      </c>
      <c r="Y78" s="170" t="n">
        <f aca="false" ca="true" dt2D="false" dtr="false" t="normal">SUMIF($E$3:CF25, Y$54, $E30:$BL30)</f>
        <v>50</v>
      </c>
      <c r="Z78" s="170" t="n">
        <f aca="false" ca="true" dt2D="false" dtr="false" t="normal">SUMIF($E$3:CG25, Z$54, $E30:$BL30)</f>
        <v>50</v>
      </c>
      <c r="AA78" s="170" t="n">
        <f aca="false" ca="true" dt2D="false" dtr="false" t="normal">SUMIF($E$3:CH25, AA$54, $E30:$BL30)</f>
        <v>50</v>
      </c>
      <c r="AB78" s="170" t="n">
        <f aca="false" ca="true" dt2D="false" dtr="false" t="normal">SUMIF($E$3:CI25, AB$54, $E30:$BL30)</f>
        <v>50</v>
      </c>
      <c r="AC78" s="170" t="n">
        <f aca="false" ca="true" dt2D="false" dtr="false" t="normal">SUMIF($E$3:CJ25, AC$54, $E30:$BL30)</f>
        <v>50</v>
      </c>
      <c r="AD78" s="170" t="n">
        <f aca="false" ca="true" dt2D="false" dtr="false" t="normal">SUMIF($E$3:CK25, AD$54, $E30:$BL30)</f>
        <v>50</v>
      </c>
      <c r="AE78" s="170" t="n">
        <f aca="false" ca="true" dt2D="false" dtr="false" t="normal">SUMIF($E$3:CL25, AE$54, $E30:$BL30)</f>
        <v>50</v>
      </c>
      <c r="AF78" s="170" t="n">
        <f aca="false" ca="true" dt2D="false" dtr="false" t="normal">SUMIF($E$3:CM25, AF$54, $E30:$BL30)</f>
        <v>50</v>
      </c>
      <c r="AG78" s="170" t="n">
        <f aca="false" ca="true" dt2D="false" dtr="false" t="normal">SUMIF($E$3:CN25, AG$54, $E30:$BL30)</f>
        <v>50</v>
      </c>
      <c r="AH78" s="170" t="n">
        <f aca="false" ca="true" dt2D="false" dtr="false" t="normal">SUMIF($E$3:CO25, AH$54, $E30:$BL30)</f>
        <v>50</v>
      </c>
      <c r="AI78" s="170" t="n">
        <f aca="false" ca="true" dt2D="false" dtr="false" t="normal">SUMIF($E$3:CP25, AI$54, $E30:$BL30)</f>
        <v>50</v>
      </c>
      <c r="AJ78" s="170" t="n">
        <f aca="false" ca="true" dt2D="false" dtr="false" t="normal">SUMIF($E$3:CQ25, AJ$54, $E30:$BL30)</f>
        <v>50</v>
      </c>
      <c r="AK78" s="170" t="n">
        <f aca="false" ca="true" dt2D="false" dtr="false" t="normal">SUMIF($E$3:CR25, AK$54, $E30:$BL30)</f>
        <v>50</v>
      </c>
      <c r="AL78" s="170" t="n">
        <f aca="false" ca="true" dt2D="false" dtr="false" t="normal">SUMIF($E$3:CS25, AL$54, $E30:$BL30)</f>
        <v>50</v>
      </c>
      <c r="AM78" s="170" t="n">
        <f aca="false" ca="true" dt2D="false" dtr="false" t="normal">SUMIF($E$3:CT25, AM$54, $E30:$BL30)</f>
        <v>50</v>
      </c>
      <c r="AN78" s="170" t="n">
        <f aca="false" ca="true" dt2D="false" dtr="false" t="normal">SUMIF($E$3:CU25, AN$54, $E30:$BL30)</f>
        <v>50</v>
      </c>
      <c r="AO78" s="170" t="n">
        <f aca="false" ca="true" dt2D="false" dtr="false" t="normal">SUMIF($E$3:CV25, AO$54, $E30:$BL30)</f>
        <v>50</v>
      </c>
      <c r="AP78" s="170" t="n">
        <f aca="false" ca="true" dt2D="false" dtr="false" t="normal">SUMIF($E$3:CW25, AP$54, $E30:$BL30)</f>
        <v>50</v>
      </c>
      <c r="AQ78" s="170" t="n">
        <f aca="false" ca="true" dt2D="false" dtr="false" t="normal">SUMIF($E$3:CX25, AQ$54, $E30:$BL30)</f>
        <v>50</v>
      </c>
      <c r="AR78" s="170" t="n">
        <f aca="false" ca="true" dt2D="false" dtr="false" t="normal">SUMIF($E$3:CY25, AR$54, $E30:$BL30)</f>
        <v>50</v>
      </c>
      <c r="AS78" s="170" t="n">
        <f aca="false" ca="true" dt2D="false" dtr="false" t="normal">SUMIF($E$3:CZ25, AS$54, $E30:$BL30)</f>
        <v>50</v>
      </c>
      <c r="AT78" s="170" t="n">
        <f aca="false" ca="true" dt2D="false" dtr="false" t="normal">SUMIF($E$3:DA25, AT$54, $E30:$BL30)</f>
        <v>50</v>
      </c>
      <c r="AU78" s="170" t="n">
        <f aca="false" ca="true" dt2D="false" dtr="false" t="normal">SUMIF($E$3:DB25, AU$54, $E30:$BL30)</f>
        <v>50</v>
      </c>
      <c r="AV78" s="170" t="n">
        <f aca="false" ca="true" dt2D="false" dtr="false" t="normal">SUMIF($E$3:DC25, AV$54, $E30:$BL30)</f>
        <v>50</v>
      </c>
      <c r="AW78" s="170" t="n">
        <f aca="false" ca="true" dt2D="false" dtr="false" t="normal">SUMIF($E$3:DD25, AW$54, $E30:$BL30)</f>
        <v>50</v>
      </c>
      <c r="AX78" s="170" t="n">
        <f aca="false" ca="true" dt2D="false" dtr="false" t="normal">SUMIF($E$3:DE25, AX$54, $E30:$BL30)</f>
        <v>50</v>
      </c>
      <c r="AY78" s="170" t="n">
        <f aca="false" ca="true" dt2D="false" dtr="false" t="normal">SUMIF($E$3:DF25, AY$54, $E30:$BL30)</f>
        <v>50</v>
      </c>
      <c r="AZ78" s="170" t="n">
        <f aca="false" ca="true" dt2D="false" dtr="false" t="normal">SUMIF($E$3:DG25, AZ$54, $E30:$BL30)</f>
        <v>50</v>
      </c>
      <c r="BA78" s="170" t="n">
        <f aca="false" ca="true" dt2D="false" dtr="false" t="normal">SUMIF($E$3:DH25, BA$54, $E30:$BL30)</f>
        <v>50</v>
      </c>
      <c r="BB78" s="170" t="n">
        <f aca="false" ca="true" dt2D="false" dtr="false" t="normal">SUMIF($E$3:DI25, BB$54, $E30:$BL30)</f>
        <v>50</v>
      </c>
      <c r="BC78" s="170" t="n">
        <f aca="false" ca="true" dt2D="false" dtr="false" t="normal">SUMIF($E$3:DJ25, BC$54, $E30:$BL30)</f>
        <v>50</v>
      </c>
      <c r="BD78" s="170" t="n">
        <f aca="false" ca="true" dt2D="false" dtr="false" t="normal">SUMIF($E$3:DK25, BD$54, $E30:$BL30)</f>
        <v>50</v>
      </c>
      <c r="BE78" s="170" t="n">
        <f aca="false" ca="true" dt2D="false" dtr="false" t="normal">SUMIF($E$3:DL25, BE$54, $E30:$BL30)</f>
        <v>50</v>
      </c>
      <c r="BF78" s="170" t="n">
        <f aca="false" ca="true" dt2D="false" dtr="false" t="normal">SUMIF($E$3:DM25, BF$54, $E30:$BL30)</f>
        <v>50</v>
      </c>
      <c r="BG78" s="170" t="n">
        <f aca="false" ca="true" dt2D="false" dtr="false" t="normal">SUMIF($E$3:DN25, BG$54, $E30:$BL30)</f>
        <v>50</v>
      </c>
      <c r="BH78" s="170" t="n">
        <f aca="false" ca="true" dt2D="false" dtr="false" t="normal">SUMIF($E$3:DO25, BH$54, $E30:$BL30)</f>
        <v>50</v>
      </c>
      <c r="BI78" s="170" t="n">
        <f aca="false" ca="true" dt2D="false" dtr="false" t="normal">SUMIF($E$3:DP25, BI$54, $E30:$BL30)</f>
        <v>50</v>
      </c>
      <c r="BJ78" s="170" t="n">
        <f aca="false" ca="true" dt2D="false" dtr="false" t="normal">SUMIF($E$3:DQ25, BJ$54, $E30:$BL30)</f>
        <v>50</v>
      </c>
      <c r="BK78" s="170" t="n">
        <f aca="false" ca="true" dt2D="false" dtr="false" t="normal">SUMIF($E$3:DR25, BK$54, $E30:$BL30)</f>
        <v>50</v>
      </c>
      <c r="BL78" s="170" t="n">
        <f aca="false" ca="true" dt2D="false" dtr="false" t="normal">SUMIF($E$3:DS25, BL$54, $E30:$BL30)</f>
        <v>50</v>
      </c>
    </row>
    <row ht="33" outlineLevel="0" r="79">
      <c r="B79" s="237" t="s">
        <v>874</v>
      </c>
      <c r="C79" s="455" t="s">
        <v>979</v>
      </c>
      <c r="D79" s="170" t="n"/>
      <c r="E79" s="170" t="n">
        <f aca="false" ca="true" dt2D="false" dtr="false" t="normal">SUMIF($E$3:BL26, E$54, $E31:$BL31)</f>
        <v>2500</v>
      </c>
      <c r="F79" s="170" t="n">
        <f aca="false" ca="true" dt2D="false" dtr="false" t="normal">SUMIF($E$3:BM26, F$54, $E31:$BL31)</f>
        <v>2500</v>
      </c>
      <c r="G79" s="170" t="n">
        <f aca="false" ca="true" dt2D="false" dtr="false" t="normal">SUMIF($E$3:BN26, G$54, $E31:$BL31)</f>
        <v>2500</v>
      </c>
      <c r="H79" s="170" t="n">
        <f aca="false" ca="true" dt2D="false" dtr="false" t="normal">SUMIF($E$3:BO26, H$54, $E31:$BL31)</f>
        <v>2500</v>
      </c>
      <c r="I79" s="170" t="n">
        <f aca="false" ca="true" dt2D="false" dtr="false" t="normal">SUMIF($E$3:BP26, I$54, $E31:$BL31)</f>
        <v>2500</v>
      </c>
      <c r="J79" s="170" t="n">
        <f aca="false" ca="true" dt2D="false" dtr="false" t="normal">SUMIF($E$3:BQ26, J$54, $E31:$BL31)</f>
        <v>2500</v>
      </c>
      <c r="K79" s="170" t="n">
        <f aca="false" ca="true" dt2D="false" dtr="false" t="normal">SUMIF($E$3:BR26, K$54, $E31:$BL31)</f>
        <v>2500</v>
      </c>
      <c r="L79" s="170" t="n">
        <f aca="false" ca="true" dt2D="false" dtr="false" t="normal">SUMIF($E$3:BS26, L$54, $E31:$BL31)</f>
        <v>2500</v>
      </c>
      <c r="M79" s="170" t="n">
        <f aca="false" ca="true" dt2D="false" dtr="false" t="normal">SUMIF($E$3:BT26, M$54, $E31:$BL31)</f>
        <v>2500</v>
      </c>
      <c r="N79" s="170" t="n">
        <f aca="false" ca="true" dt2D="false" dtr="false" t="normal">SUMIF($E$3:BU26, N$54, $E31:$BL31)</f>
        <v>2500</v>
      </c>
      <c r="O79" s="170" t="n">
        <f aca="false" ca="true" dt2D="false" dtr="false" t="normal">SUMIF($E$3:BV26, O$54, $E31:$BL31)</f>
        <v>2500</v>
      </c>
      <c r="P79" s="170" t="n">
        <f aca="false" ca="true" dt2D="false" dtr="false" t="normal">SUMIF($E$3:BW26, P$54, $E31:$BL31)</f>
        <v>2500</v>
      </c>
      <c r="Q79" s="170" t="n">
        <f aca="false" ca="true" dt2D="false" dtr="false" t="normal">SUMIF($E$3:BX26, Q$54, $E31:$BL31)</f>
        <v>2500</v>
      </c>
      <c r="R79" s="170" t="n">
        <f aca="false" ca="true" dt2D="false" dtr="false" t="normal">SUMIF($E$3:BY26, R$54, $E31:$BL31)</f>
        <v>2500</v>
      </c>
      <c r="S79" s="170" t="n">
        <f aca="false" ca="true" dt2D="false" dtr="false" t="normal">SUMIF($E$3:BZ26, S$54, $E31:$BL31)</f>
        <v>2500</v>
      </c>
      <c r="T79" s="170" t="n">
        <f aca="false" ca="true" dt2D="false" dtr="false" t="normal">SUMIF($E$3:CA26, T$54, $E31:$BL31)</f>
        <v>2500</v>
      </c>
      <c r="U79" s="170" t="n">
        <f aca="false" ca="true" dt2D="false" dtr="false" t="normal">SUMIF($E$3:CB26, U$54, $E31:$BL31)</f>
        <v>2500</v>
      </c>
      <c r="V79" s="170" t="n">
        <f aca="false" ca="true" dt2D="false" dtr="false" t="normal">SUMIF($E$3:CC26, V$54, $E31:$BL31)</f>
        <v>2500</v>
      </c>
      <c r="W79" s="170" t="n">
        <f aca="false" ca="true" dt2D="false" dtr="false" t="normal">SUMIF($E$3:CD26, W$54, $E31:$BL31)</f>
        <v>2500</v>
      </c>
      <c r="X79" s="170" t="n">
        <f aca="false" ca="true" dt2D="false" dtr="false" t="normal">SUMIF($E$3:CE26, X$54, $E31:$BL31)</f>
        <v>2500</v>
      </c>
      <c r="Y79" s="170" t="n">
        <f aca="false" ca="true" dt2D="false" dtr="false" t="normal">SUMIF($E$3:CF26, Y$54, $E31:$BL31)</f>
        <v>2500</v>
      </c>
      <c r="Z79" s="170" t="n">
        <f aca="false" ca="true" dt2D="false" dtr="false" t="normal">SUMIF($E$3:CG26, Z$54, $E31:$BL31)</f>
        <v>2500</v>
      </c>
      <c r="AA79" s="170" t="n">
        <f aca="false" ca="true" dt2D="false" dtr="false" t="normal">SUMIF($E$3:CH26, AA$54, $E31:$BL31)</f>
        <v>2500</v>
      </c>
      <c r="AB79" s="170" t="n">
        <f aca="false" ca="true" dt2D="false" dtr="false" t="normal">SUMIF($E$3:CI26, AB$54, $E31:$BL31)</f>
        <v>2500</v>
      </c>
      <c r="AC79" s="170" t="n">
        <f aca="false" ca="true" dt2D="false" dtr="false" t="normal">SUMIF($E$3:CJ26, AC$54, $E31:$BL31)</f>
        <v>2500</v>
      </c>
      <c r="AD79" s="170" t="n">
        <f aca="false" ca="true" dt2D="false" dtr="false" t="normal">SUMIF($E$3:CK26, AD$54, $E31:$BL31)</f>
        <v>2500</v>
      </c>
      <c r="AE79" s="170" t="n">
        <f aca="false" ca="true" dt2D="false" dtr="false" t="normal">SUMIF($E$3:CL26, AE$54, $E31:$BL31)</f>
        <v>2500</v>
      </c>
      <c r="AF79" s="170" t="n">
        <f aca="false" ca="true" dt2D="false" dtr="false" t="normal">SUMIF($E$3:CM26, AF$54, $E31:$BL31)</f>
        <v>2500</v>
      </c>
      <c r="AG79" s="170" t="n">
        <f aca="false" ca="true" dt2D="false" dtr="false" t="normal">SUMIF($E$3:CN26, AG$54, $E31:$BL31)</f>
        <v>2500</v>
      </c>
      <c r="AH79" s="170" t="n">
        <f aca="false" ca="true" dt2D="false" dtr="false" t="normal">SUMIF($E$3:CO26, AH$54, $E31:$BL31)</f>
        <v>2500</v>
      </c>
      <c r="AI79" s="170" t="n">
        <f aca="false" ca="true" dt2D="false" dtr="false" t="normal">SUMIF($E$3:CP26, AI$54, $E31:$BL31)</f>
        <v>2500</v>
      </c>
      <c r="AJ79" s="170" t="n">
        <f aca="false" ca="true" dt2D="false" dtr="false" t="normal">SUMIF($E$3:CQ26, AJ$54, $E31:$BL31)</f>
        <v>2500</v>
      </c>
      <c r="AK79" s="170" t="n">
        <f aca="false" ca="true" dt2D="false" dtr="false" t="normal">SUMIF($E$3:CR26, AK$54, $E31:$BL31)</f>
        <v>2500</v>
      </c>
      <c r="AL79" s="170" t="n">
        <f aca="false" ca="true" dt2D="false" dtr="false" t="normal">SUMIF($E$3:CS26, AL$54, $E31:$BL31)</f>
        <v>2500</v>
      </c>
      <c r="AM79" s="170" t="n">
        <f aca="false" ca="true" dt2D="false" dtr="false" t="normal">SUMIF($E$3:CT26, AM$54, $E31:$BL31)</f>
        <v>2500</v>
      </c>
      <c r="AN79" s="170" t="n">
        <f aca="false" ca="true" dt2D="false" dtr="false" t="normal">SUMIF($E$3:CU26, AN$54, $E31:$BL31)</f>
        <v>2500</v>
      </c>
      <c r="AO79" s="170" t="n">
        <f aca="false" ca="true" dt2D="false" dtr="false" t="normal">SUMIF($E$3:CV26, AO$54, $E31:$BL31)</f>
        <v>2500</v>
      </c>
      <c r="AP79" s="170" t="n">
        <f aca="false" ca="true" dt2D="false" dtr="false" t="normal">SUMIF($E$3:CW26, AP$54, $E31:$BL31)</f>
        <v>2500</v>
      </c>
      <c r="AQ79" s="170" t="n">
        <f aca="false" ca="true" dt2D="false" dtr="false" t="normal">SUMIF($E$3:CX26, AQ$54, $E31:$BL31)</f>
        <v>2500</v>
      </c>
      <c r="AR79" s="170" t="n">
        <f aca="false" ca="true" dt2D="false" dtr="false" t="normal">SUMIF($E$3:CY26, AR$54, $E31:$BL31)</f>
        <v>2500</v>
      </c>
      <c r="AS79" s="170" t="n">
        <f aca="false" ca="true" dt2D="false" dtr="false" t="normal">SUMIF($E$3:CZ26, AS$54, $E31:$BL31)</f>
        <v>2500</v>
      </c>
      <c r="AT79" s="170" t="n">
        <f aca="false" ca="true" dt2D="false" dtr="false" t="normal">SUMIF($E$3:DA26, AT$54, $E31:$BL31)</f>
        <v>2500</v>
      </c>
      <c r="AU79" s="170" t="n">
        <f aca="false" ca="true" dt2D="false" dtr="false" t="normal">SUMIF($E$3:DB26, AU$54, $E31:$BL31)</f>
        <v>2500</v>
      </c>
      <c r="AV79" s="170" t="n">
        <f aca="false" ca="true" dt2D="false" dtr="false" t="normal">SUMIF($E$3:DC26, AV$54, $E31:$BL31)</f>
        <v>2500</v>
      </c>
      <c r="AW79" s="170" t="n">
        <f aca="false" ca="true" dt2D="false" dtr="false" t="normal">SUMIF($E$3:DD26, AW$54, $E31:$BL31)</f>
        <v>2500</v>
      </c>
      <c r="AX79" s="170" t="n">
        <f aca="false" ca="true" dt2D="false" dtr="false" t="normal">SUMIF($E$3:DE26, AX$54, $E31:$BL31)</f>
        <v>2500</v>
      </c>
      <c r="AY79" s="170" t="n">
        <f aca="false" ca="true" dt2D="false" dtr="false" t="normal">SUMIF($E$3:DF26, AY$54, $E31:$BL31)</f>
        <v>2500</v>
      </c>
      <c r="AZ79" s="170" t="n">
        <f aca="false" ca="true" dt2D="false" dtr="false" t="normal">SUMIF($E$3:DG26, AZ$54, $E31:$BL31)</f>
        <v>2500</v>
      </c>
      <c r="BA79" s="170" t="n">
        <f aca="false" ca="true" dt2D="false" dtr="false" t="normal">SUMIF($E$3:DH26, BA$54, $E31:$BL31)</f>
        <v>2500</v>
      </c>
      <c r="BB79" s="170" t="n">
        <f aca="false" ca="true" dt2D="false" dtr="false" t="normal">SUMIF($E$3:DI26, BB$54, $E31:$BL31)</f>
        <v>2500</v>
      </c>
      <c r="BC79" s="170" t="n">
        <f aca="false" ca="true" dt2D="false" dtr="false" t="normal">SUMIF($E$3:DJ26, BC$54, $E31:$BL31)</f>
        <v>2500</v>
      </c>
      <c r="BD79" s="170" t="n">
        <f aca="false" ca="true" dt2D="false" dtr="false" t="normal">SUMIF($E$3:DK26, BD$54, $E31:$BL31)</f>
        <v>2500</v>
      </c>
      <c r="BE79" s="170" t="n">
        <f aca="false" ca="true" dt2D="false" dtr="false" t="normal">SUMIF($E$3:DL26, BE$54, $E31:$BL31)</f>
        <v>2500</v>
      </c>
      <c r="BF79" s="170" t="n">
        <f aca="false" ca="true" dt2D="false" dtr="false" t="normal">SUMIF($E$3:DM26, BF$54, $E31:$BL31)</f>
        <v>2500</v>
      </c>
      <c r="BG79" s="170" t="n">
        <f aca="false" ca="true" dt2D="false" dtr="false" t="normal">SUMIF($E$3:DN26, BG$54, $E31:$BL31)</f>
        <v>2500</v>
      </c>
      <c r="BH79" s="170" t="n">
        <f aca="false" ca="true" dt2D="false" dtr="false" t="normal">SUMIF($E$3:DO26, BH$54, $E31:$BL31)</f>
        <v>2500</v>
      </c>
      <c r="BI79" s="170" t="n">
        <f aca="false" ca="true" dt2D="false" dtr="false" t="normal">SUMIF($E$3:DP26, BI$54, $E31:$BL31)</f>
        <v>2500</v>
      </c>
      <c r="BJ79" s="170" t="n">
        <f aca="false" ca="true" dt2D="false" dtr="false" t="normal">SUMIF($E$3:DQ26, BJ$54, $E31:$BL31)</f>
        <v>2500</v>
      </c>
      <c r="BK79" s="170" t="n">
        <f aca="false" ca="true" dt2D="false" dtr="false" t="normal">SUMIF($E$3:DR26, BK$54, $E31:$BL31)</f>
        <v>2500</v>
      </c>
      <c r="BL79" s="170" t="n">
        <f aca="false" ca="true" dt2D="false" dtr="false" t="normal">SUMIF($E$3:DS26, BL$54, $E31:$BL31)</f>
        <v>2500</v>
      </c>
    </row>
    <row ht="33" outlineLevel="0" r="80">
      <c r="B80" s="237" t="s">
        <v>875</v>
      </c>
      <c r="C80" s="455" t="s">
        <v>979</v>
      </c>
      <c r="D80" s="170" t="n"/>
      <c r="E80" s="170" t="n">
        <f aca="false" ca="true" dt2D="false" dtr="false" t="normal">SUMIF($E$3:BL27, E$54, $E32:$BL32)</f>
        <v>10</v>
      </c>
      <c r="F80" s="170" t="n">
        <f aca="false" ca="true" dt2D="false" dtr="false" t="normal">SUMIF($E$3:BM27, F$54, $E32:$BL32)</f>
        <v>10</v>
      </c>
      <c r="G80" s="170" t="n">
        <f aca="false" ca="true" dt2D="false" dtr="false" t="normal">SUMIF($E$3:BN27, G$54, $E32:$BL32)</f>
        <v>10</v>
      </c>
      <c r="H80" s="170" t="n">
        <f aca="false" ca="true" dt2D="false" dtr="false" t="normal">SUMIF($E$3:BO27, H$54, $E32:$BL32)</f>
        <v>10</v>
      </c>
      <c r="I80" s="170" t="n">
        <f aca="false" ca="true" dt2D="false" dtr="false" t="normal">SUMIF($E$3:BP27, I$54, $E32:$BL32)</f>
        <v>10</v>
      </c>
      <c r="J80" s="170" t="n">
        <f aca="false" ca="true" dt2D="false" dtr="false" t="normal">SUMIF($E$3:BQ27, J$54, $E32:$BL32)</f>
        <v>10</v>
      </c>
      <c r="K80" s="170" t="n">
        <f aca="false" ca="true" dt2D="false" dtr="false" t="normal">SUMIF($E$3:BR27, K$54, $E32:$BL32)</f>
        <v>10</v>
      </c>
      <c r="L80" s="170" t="n">
        <f aca="false" ca="true" dt2D="false" dtr="false" t="normal">SUMIF($E$3:BS27, L$54, $E32:$BL32)</f>
        <v>10</v>
      </c>
      <c r="M80" s="170" t="n">
        <f aca="false" ca="true" dt2D="false" dtr="false" t="normal">SUMIF($E$3:BT27, M$54, $E32:$BL32)</f>
        <v>10</v>
      </c>
      <c r="N80" s="170" t="n">
        <f aca="false" ca="true" dt2D="false" dtr="false" t="normal">SUMIF($E$3:BU27, N$54, $E32:$BL32)</f>
        <v>10</v>
      </c>
      <c r="O80" s="170" t="n">
        <f aca="false" ca="true" dt2D="false" dtr="false" t="normal">SUMIF($E$3:BV27, O$54, $E32:$BL32)</f>
        <v>10</v>
      </c>
      <c r="P80" s="170" t="n">
        <f aca="false" ca="true" dt2D="false" dtr="false" t="normal">SUMIF($E$3:BW27, P$54, $E32:$BL32)</f>
        <v>10</v>
      </c>
      <c r="Q80" s="170" t="n">
        <f aca="false" ca="true" dt2D="false" dtr="false" t="normal">SUMIF($E$3:BX27, Q$54, $E32:$BL32)</f>
        <v>10</v>
      </c>
      <c r="R80" s="170" t="n">
        <f aca="false" ca="true" dt2D="false" dtr="false" t="normal">SUMIF($E$3:BY27, R$54, $E32:$BL32)</f>
        <v>10</v>
      </c>
      <c r="S80" s="170" t="n">
        <f aca="false" ca="true" dt2D="false" dtr="false" t="normal">SUMIF($E$3:BZ27, S$54, $E32:$BL32)</f>
        <v>10</v>
      </c>
      <c r="T80" s="170" t="n">
        <f aca="false" ca="true" dt2D="false" dtr="false" t="normal">SUMIF($E$3:CA27, T$54, $E32:$BL32)</f>
        <v>10</v>
      </c>
      <c r="U80" s="170" t="n">
        <f aca="false" ca="true" dt2D="false" dtr="false" t="normal">SUMIF($E$3:CB27, U$54, $E32:$BL32)</f>
        <v>10</v>
      </c>
      <c r="V80" s="170" t="n">
        <f aca="false" ca="true" dt2D="false" dtr="false" t="normal">SUMIF($E$3:CC27, V$54, $E32:$BL32)</f>
        <v>10</v>
      </c>
      <c r="W80" s="170" t="n">
        <f aca="false" ca="true" dt2D="false" dtr="false" t="normal">SUMIF($E$3:CD27, W$54, $E32:$BL32)</f>
        <v>10</v>
      </c>
      <c r="X80" s="170" t="n">
        <f aca="false" ca="true" dt2D="false" dtr="false" t="normal">SUMIF($E$3:CE27, X$54, $E32:$BL32)</f>
        <v>10</v>
      </c>
      <c r="Y80" s="170" t="n">
        <f aca="false" ca="true" dt2D="false" dtr="false" t="normal">SUMIF($E$3:CF27, Y$54, $E32:$BL32)</f>
        <v>10</v>
      </c>
      <c r="Z80" s="170" t="n">
        <f aca="false" ca="true" dt2D="false" dtr="false" t="normal">SUMIF($E$3:CG27, Z$54, $E32:$BL32)</f>
        <v>10</v>
      </c>
      <c r="AA80" s="170" t="n">
        <f aca="false" ca="true" dt2D="false" dtr="false" t="normal">SUMIF($E$3:CH27, AA$54, $E32:$BL32)</f>
        <v>10</v>
      </c>
      <c r="AB80" s="170" t="n">
        <f aca="false" ca="true" dt2D="false" dtr="false" t="normal">SUMIF($E$3:CI27, AB$54, $E32:$BL32)</f>
        <v>10</v>
      </c>
      <c r="AC80" s="170" t="n">
        <f aca="false" ca="true" dt2D="false" dtr="false" t="normal">SUMIF($E$3:CJ27, AC$54, $E32:$BL32)</f>
        <v>10</v>
      </c>
      <c r="AD80" s="170" t="n">
        <f aca="false" ca="true" dt2D="false" dtr="false" t="normal">SUMIF($E$3:CK27, AD$54, $E32:$BL32)</f>
        <v>10</v>
      </c>
      <c r="AE80" s="170" t="n">
        <f aca="false" ca="true" dt2D="false" dtr="false" t="normal">SUMIF($E$3:CL27, AE$54, $E32:$BL32)</f>
        <v>10</v>
      </c>
      <c r="AF80" s="170" t="n">
        <f aca="false" ca="true" dt2D="false" dtr="false" t="normal">SUMIF($E$3:CM27, AF$54, $E32:$BL32)</f>
        <v>10</v>
      </c>
      <c r="AG80" s="170" t="n">
        <f aca="false" ca="true" dt2D="false" dtr="false" t="normal">SUMIF($E$3:CN27, AG$54, $E32:$BL32)</f>
        <v>10</v>
      </c>
      <c r="AH80" s="170" t="n">
        <f aca="false" ca="true" dt2D="false" dtr="false" t="normal">SUMIF($E$3:CO27, AH$54, $E32:$BL32)</f>
        <v>10</v>
      </c>
      <c r="AI80" s="170" t="n">
        <f aca="false" ca="true" dt2D="false" dtr="false" t="normal">SUMIF($E$3:CP27, AI$54, $E32:$BL32)</f>
        <v>10</v>
      </c>
      <c r="AJ80" s="170" t="n">
        <f aca="false" ca="true" dt2D="false" dtr="false" t="normal">SUMIF($E$3:CQ27, AJ$54, $E32:$BL32)</f>
        <v>10</v>
      </c>
      <c r="AK80" s="170" t="n">
        <f aca="false" ca="true" dt2D="false" dtr="false" t="normal">SUMIF($E$3:CR27, AK$54, $E32:$BL32)</f>
        <v>10</v>
      </c>
      <c r="AL80" s="170" t="n">
        <f aca="false" ca="true" dt2D="false" dtr="false" t="normal">SUMIF($E$3:CS27, AL$54, $E32:$BL32)</f>
        <v>10</v>
      </c>
      <c r="AM80" s="170" t="n">
        <f aca="false" ca="true" dt2D="false" dtr="false" t="normal">SUMIF($E$3:CT27, AM$54, $E32:$BL32)</f>
        <v>10</v>
      </c>
      <c r="AN80" s="170" t="n">
        <f aca="false" ca="true" dt2D="false" dtr="false" t="normal">SUMIF($E$3:CU27, AN$54, $E32:$BL32)</f>
        <v>10</v>
      </c>
      <c r="AO80" s="170" t="n">
        <f aca="false" ca="true" dt2D="false" dtr="false" t="normal">SUMIF($E$3:CV27, AO$54, $E32:$BL32)</f>
        <v>10</v>
      </c>
      <c r="AP80" s="170" t="n">
        <f aca="false" ca="true" dt2D="false" dtr="false" t="normal">SUMIF($E$3:CW27, AP$54, $E32:$BL32)</f>
        <v>10</v>
      </c>
      <c r="AQ80" s="170" t="n">
        <f aca="false" ca="true" dt2D="false" dtr="false" t="normal">SUMIF($E$3:CX27, AQ$54, $E32:$BL32)</f>
        <v>10</v>
      </c>
      <c r="AR80" s="170" t="n">
        <f aca="false" ca="true" dt2D="false" dtr="false" t="normal">SUMIF($E$3:CY27, AR$54, $E32:$BL32)</f>
        <v>10</v>
      </c>
      <c r="AS80" s="170" t="n">
        <f aca="false" ca="true" dt2D="false" dtr="false" t="normal">SUMIF($E$3:CZ27, AS$54, $E32:$BL32)</f>
        <v>10</v>
      </c>
      <c r="AT80" s="170" t="n">
        <f aca="false" ca="true" dt2D="false" dtr="false" t="normal">SUMIF($E$3:DA27, AT$54, $E32:$BL32)</f>
        <v>10</v>
      </c>
      <c r="AU80" s="170" t="n">
        <f aca="false" ca="true" dt2D="false" dtr="false" t="normal">SUMIF($E$3:DB27, AU$54, $E32:$BL32)</f>
        <v>10</v>
      </c>
      <c r="AV80" s="170" t="n">
        <f aca="false" ca="true" dt2D="false" dtr="false" t="normal">SUMIF($E$3:DC27, AV$54, $E32:$BL32)</f>
        <v>10</v>
      </c>
      <c r="AW80" s="170" t="n">
        <f aca="false" ca="true" dt2D="false" dtr="false" t="normal">SUMIF($E$3:DD27, AW$54, $E32:$BL32)</f>
        <v>10</v>
      </c>
      <c r="AX80" s="170" t="n">
        <f aca="false" ca="true" dt2D="false" dtr="false" t="normal">SUMIF($E$3:DE27, AX$54, $E32:$BL32)</f>
        <v>10</v>
      </c>
      <c r="AY80" s="170" t="n">
        <f aca="false" ca="true" dt2D="false" dtr="false" t="normal">SUMIF($E$3:DF27, AY$54, $E32:$BL32)</f>
        <v>10</v>
      </c>
      <c r="AZ80" s="170" t="n">
        <f aca="false" ca="true" dt2D="false" dtr="false" t="normal">SUMIF($E$3:DG27, AZ$54, $E32:$BL32)</f>
        <v>10</v>
      </c>
      <c r="BA80" s="170" t="n">
        <f aca="false" ca="true" dt2D="false" dtr="false" t="normal">SUMIF($E$3:DH27, BA$54, $E32:$BL32)</f>
        <v>10</v>
      </c>
      <c r="BB80" s="170" t="n">
        <f aca="false" ca="true" dt2D="false" dtr="false" t="normal">SUMIF($E$3:DI27, BB$54, $E32:$BL32)</f>
        <v>10</v>
      </c>
      <c r="BC80" s="170" t="n">
        <f aca="false" ca="true" dt2D="false" dtr="false" t="normal">SUMIF($E$3:DJ27, BC$54, $E32:$BL32)</f>
        <v>10</v>
      </c>
      <c r="BD80" s="170" t="n">
        <f aca="false" ca="true" dt2D="false" dtr="false" t="normal">SUMIF($E$3:DK27, BD$54, $E32:$BL32)</f>
        <v>10</v>
      </c>
      <c r="BE80" s="170" t="n">
        <f aca="false" ca="true" dt2D="false" dtr="false" t="normal">SUMIF($E$3:DL27, BE$54, $E32:$BL32)</f>
        <v>10</v>
      </c>
      <c r="BF80" s="170" t="n">
        <f aca="false" ca="true" dt2D="false" dtr="false" t="normal">SUMIF($E$3:DM27, BF$54, $E32:$BL32)</f>
        <v>10</v>
      </c>
      <c r="BG80" s="170" t="n">
        <f aca="false" ca="true" dt2D="false" dtr="false" t="normal">SUMIF($E$3:DN27, BG$54, $E32:$BL32)</f>
        <v>10</v>
      </c>
      <c r="BH80" s="170" t="n">
        <f aca="false" ca="true" dt2D="false" dtr="false" t="normal">SUMIF($E$3:DO27, BH$54, $E32:$BL32)</f>
        <v>10</v>
      </c>
      <c r="BI80" s="170" t="n">
        <f aca="false" ca="true" dt2D="false" dtr="false" t="normal">SUMIF($E$3:DP27, BI$54, $E32:$BL32)</f>
        <v>10</v>
      </c>
      <c r="BJ80" s="170" t="n">
        <f aca="false" ca="true" dt2D="false" dtr="false" t="normal">SUMIF($E$3:DQ27, BJ$54, $E32:$BL32)</f>
        <v>10</v>
      </c>
      <c r="BK80" s="170" t="n">
        <f aca="false" ca="true" dt2D="false" dtr="false" t="normal">SUMIF($E$3:DR27, BK$54, $E32:$BL32)</f>
        <v>10</v>
      </c>
      <c r="BL80" s="170" t="n">
        <f aca="false" ca="true" dt2D="false" dtr="false" t="normal">SUMIF($E$3:DS27, BL$54, $E32:$BL32)</f>
        <v>10</v>
      </c>
    </row>
    <row outlineLevel="0" r="81">
      <c r="E81" s="1" t="n"/>
      <c r="F81" s="1" t="n"/>
      <c r="G81" s="1" t="n"/>
      <c r="H81" s="1" t="n"/>
      <c r="I81" s="1" t="n"/>
      <c r="J81" s="1" t="n"/>
      <c r="K81" s="1" t="n"/>
      <c r="L81" s="1" t="n"/>
      <c r="M81" s="1" t="n"/>
      <c r="N81" s="1" t="n"/>
      <c r="O81" s="1" t="n"/>
      <c r="P81" s="1" t="n"/>
      <c r="Q81" s="1" t="n"/>
      <c r="R81" s="1" t="n"/>
      <c r="S81" s="1" t="n"/>
      <c r="T81" s="1" t="n"/>
      <c r="U81" s="1" t="n"/>
      <c r="V81" s="1" t="n"/>
      <c r="W81" s="1" t="n"/>
      <c r="X81" s="1" t="n"/>
      <c r="Y81" s="1" t="n"/>
      <c r="Z81" s="1" t="n"/>
      <c r="AA81" s="1" t="n"/>
      <c r="AB81" s="1" t="n"/>
      <c r="AC81" s="1" t="n"/>
      <c r="AD81" s="1" t="n"/>
      <c r="AE81" s="1" t="n"/>
      <c r="AF81" s="1" t="n"/>
      <c r="AG81" s="1" t="n"/>
      <c r="AH81" s="1" t="n"/>
      <c r="AI81" s="1" t="n"/>
      <c r="AJ81" s="1" t="n"/>
      <c r="AK81" s="1" t="n"/>
      <c r="AL81" s="1" t="n"/>
      <c r="AM81" s="1" t="n"/>
      <c r="AN81" s="1" t="n"/>
      <c r="AO81" s="1" t="n"/>
      <c r="AP81" s="1" t="n"/>
      <c r="AQ81" s="1" t="n"/>
      <c r="AR81" s="1" t="n"/>
      <c r="AS81" s="1" t="n"/>
      <c r="AT81" s="1" t="n"/>
      <c r="AU81" s="1" t="n"/>
      <c r="AV81" s="1" t="n"/>
      <c r="AW81" s="1" t="n"/>
      <c r="AX81" s="1" t="n"/>
      <c r="AY81" s="1" t="n"/>
      <c r="AZ81" s="1" t="n"/>
      <c r="BA81" s="1" t="n"/>
      <c r="BB81" s="1" t="n"/>
      <c r="BC81" s="1" t="n"/>
      <c r="BD81" s="1" t="n"/>
      <c r="BE81" s="1" t="n"/>
      <c r="BF81" s="1" t="n"/>
      <c r="BG81" s="1" t="n"/>
      <c r="BH81" s="1" t="n"/>
      <c r="BI81" s="1" t="n"/>
      <c r="BJ81" s="1" t="n"/>
      <c r="BK81" s="1" t="n"/>
      <c r="BL81" s="1" t="n"/>
    </row>
    <row ht="17.25" outlineLevel="0" r="82">
      <c r="B82" s="759" t="s">
        <v>980</v>
      </c>
      <c r="C82" s="759" t="n"/>
      <c r="D82" s="759" t="n"/>
      <c r="E82" s="759" t="n"/>
      <c r="F82" s="759" t="n"/>
      <c r="G82" s="759" t="n"/>
      <c r="H82" s="759" t="n"/>
      <c r="I82" s="759" t="n"/>
      <c r="J82" s="759" t="n"/>
      <c r="K82" s="759" t="n"/>
      <c r="L82" s="759" t="n"/>
      <c r="M82" s="759" t="n"/>
      <c r="N82" s="759" t="n"/>
      <c r="O82" s="759" t="n"/>
      <c r="P82" s="759" t="n"/>
      <c r="Q82" s="759" t="n"/>
      <c r="R82" s="759" t="n"/>
      <c r="S82" s="759" t="n"/>
      <c r="T82" s="759" t="n"/>
      <c r="U82" s="759" t="n"/>
      <c r="V82" s="759" t="n"/>
      <c r="W82" s="759" t="n"/>
      <c r="X82" s="759" t="n"/>
      <c r="Y82" s="759" t="n"/>
      <c r="Z82" s="759" t="n"/>
      <c r="AA82" s="759" t="n"/>
      <c r="AB82" s="759" t="n"/>
      <c r="AC82" s="759" t="n"/>
      <c r="AD82" s="759" t="n"/>
      <c r="AE82" s="759" t="n"/>
      <c r="AF82" s="759" t="n"/>
      <c r="AG82" s="759" t="n"/>
      <c r="AH82" s="759" t="n"/>
      <c r="AI82" s="759" t="n"/>
      <c r="AJ82" s="759" t="n"/>
      <c r="AK82" s="759" t="n"/>
      <c r="AL82" s="759" t="n"/>
      <c r="AM82" s="759" t="n"/>
      <c r="AN82" s="759" t="n"/>
      <c r="AO82" s="759" t="n"/>
      <c r="AP82" s="759" t="n"/>
      <c r="AQ82" s="759" t="n"/>
      <c r="AR82" s="759" t="n"/>
      <c r="AS82" s="759" t="n"/>
      <c r="AT82" s="759" t="n"/>
      <c r="AU82" s="759" t="n"/>
      <c r="AV82" s="759" t="n"/>
      <c r="AW82" s="759" t="n"/>
      <c r="AX82" s="759" t="n"/>
      <c r="AY82" s="759" t="n"/>
      <c r="AZ82" s="759" t="n"/>
      <c r="BA82" s="759" t="n"/>
      <c r="BB82" s="759" t="n"/>
      <c r="BC82" s="759" t="n"/>
      <c r="BD82" s="759" t="n"/>
      <c r="BE82" s="759" t="n"/>
      <c r="BF82" s="759" t="n"/>
      <c r="BG82" s="759" t="n"/>
      <c r="BH82" s="759" t="n"/>
      <c r="BI82" s="759" t="n"/>
      <c r="BJ82" s="759" t="n"/>
      <c r="BK82" s="759" t="n"/>
      <c r="BL82" s="759" t="n"/>
    </row>
    <row outlineLevel="0" r="83">
      <c r="E83" s="1" t="n"/>
      <c r="F83" s="1" t="n"/>
      <c r="G83" s="1" t="n"/>
      <c r="H83" s="1" t="n"/>
      <c r="I83" s="1" t="n"/>
      <c r="J83" s="1" t="n"/>
      <c r="K83" s="1" t="n"/>
      <c r="L83" s="1" t="n"/>
      <c r="M83" s="1" t="n"/>
      <c r="N83" s="1" t="n"/>
      <c r="O83" s="1" t="n"/>
      <c r="P83" s="1" t="n"/>
      <c r="Q83" s="1" t="n"/>
      <c r="R83" s="1" t="n"/>
      <c r="S83" s="1" t="n"/>
      <c r="T83" s="1" t="n"/>
      <c r="U83" s="1" t="n"/>
      <c r="V83" s="1" t="n"/>
      <c r="W83" s="1" t="n"/>
      <c r="X83" s="1" t="n"/>
      <c r="Y83" s="1" t="n"/>
      <c r="Z83" s="1" t="n"/>
      <c r="AA83" s="1" t="n"/>
      <c r="AB83" s="1" t="n"/>
      <c r="AC83" s="1" t="n"/>
      <c r="AD83" s="1" t="n"/>
      <c r="AE83" s="1" t="n"/>
      <c r="AF83" s="1" t="n"/>
      <c r="AG83" s="1" t="n"/>
      <c r="AH83" s="1" t="n"/>
      <c r="AI83" s="1" t="n"/>
      <c r="AJ83" s="1" t="n"/>
      <c r="AK83" s="1" t="n"/>
      <c r="AL83" s="1" t="n"/>
      <c r="AM83" s="1" t="n"/>
      <c r="AN83" s="1" t="n"/>
      <c r="AO83" s="1" t="n"/>
      <c r="AP83" s="1" t="n"/>
      <c r="AQ83" s="1" t="n"/>
      <c r="AR83" s="1" t="n"/>
      <c r="AS83" s="1" t="n"/>
      <c r="AT83" s="1" t="n"/>
      <c r="AU83" s="1" t="n"/>
      <c r="AV83" s="1" t="n"/>
      <c r="AW83" s="1" t="n"/>
      <c r="AX83" s="1" t="n"/>
      <c r="AY83" s="1" t="n"/>
      <c r="AZ83" s="1" t="n"/>
      <c r="BA83" s="1" t="n"/>
      <c r="BB83" s="1" t="n"/>
      <c r="BC83" s="1" t="n"/>
      <c r="BD83" s="1" t="n"/>
      <c r="BE83" s="1" t="n"/>
      <c r="BF83" s="1" t="n"/>
      <c r="BG83" s="1" t="n"/>
      <c r="BH83" s="1" t="n"/>
      <c r="BI83" s="1" t="n"/>
      <c r="BJ83" s="1" t="n"/>
      <c r="BK83" s="1" t="n"/>
      <c r="BL83" s="1" t="n"/>
    </row>
    <row outlineLevel="0" r="84">
      <c r="B84" s="1" t="s">
        <v>981</v>
      </c>
      <c r="E84" s="778" t="n">
        <f aca="false" ca="true" dt2D="false" dtr="false" t="normal">SUMIF($E$3:BL25, E$54, $E36:$BL36)</f>
        <v>0.0475</v>
      </c>
      <c r="F84" s="778" t="n">
        <f aca="false" ca="true" dt2D="false" dtr="false" t="normal">SUMIF($E$3:BM25, F$54, $E36:$BL36)</f>
        <v>0.0475</v>
      </c>
      <c r="G84" s="778" t="n">
        <f aca="false" ca="true" dt2D="false" dtr="false" t="normal">SUMIF($E$3:BN25, G$54, $E36:$BL36)</f>
        <v>0.0475</v>
      </c>
      <c r="H84" s="778" t="n">
        <f aca="false" ca="true" dt2D="false" dtr="false" t="normal">SUMIF($E$3:BO25, H$54, $E36:$BL36)</f>
        <v>0.0475</v>
      </c>
      <c r="I84" s="778" t="n">
        <f aca="false" ca="true" dt2D="false" dtr="false" t="normal">SUMIF($E$3:BP25, I$54, $E36:$BL36)</f>
        <v>0.0475</v>
      </c>
      <c r="J84" s="778" t="n">
        <f aca="false" ca="true" dt2D="false" dtr="false" t="normal">SUMIF($E$3:BQ25, J$54, $E36:$BL36)</f>
        <v>0.0475</v>
      </c>
      <c r="K84" s="778" t="n">
        <f aca="false" ca="true" dt2D="false" dtr="false" t="normal">SUMIF($E$3:BR25, K$54, $E36:$BL36)</f>
        <v>0.0475</v>
      </c>
      <c r="L84" s="778" t="n">
        <f aca="false" ca="true" dt2D="false" dtr="false" t="normal">SUMIF($E$3:BS25, L$54, $E36:$BL36)</f>
        <v>0.0475</v>
      </c>
      <c r="M84" s="778" t="n">
        <f aca="false" ca="true" dt2D="false" dtr="false" t="normal">SUMIF($E$3:BT25, M$54, $E36:$BL36)</f>
        <v>0.0475</v>
      </c>
      <c r="N84" s="778" t="n">
        <f aca="false" ca="true" dt2D="false" dtr="false" t="normal">SUMIF($E$3:BU25, N$54, $E36:$BL36)</f>
        <v>0.0475</v>
      </c>
      <c r="O84" s="778" t="n">
        <f aca="false" ca="true" dt2D="false" dtr="false" t="normal">SUMIF($E$3:BV25, O$54, $E36:$BL36)</f>
        <v>0.0475</v>
      </c>
      <c r="P84" s="778" t="n">
        <f aca="false" ca="true" dt2D="false" dtr="false" t="normal">SUMIF($E$3:BW25, P$54, $E36:$BL36)</f>
        <v>0.0475</v>
      </c>
      <c r="Q84" s="778" t="n">
        <f aca="false" ca="true" dt2D="false" dtr="false" t="normal">SUMIF($E$3:BX25, Q$54, $E36:$BL36)</f>
        <v>0.0475</v>
      </c>
      <c r="R84" s="778" t="n">
        <f aca="false" ca="true" dt2D="false" dtr="false" t="normal">SUMIF($E$3:BY25, R$54, $E36:$BL36)</f>
        <v>0.0475</v>
      </c>
      <c r="S84" s="778" t="n">
        <f aca="false" ca="true" dt2D="false" dtr="false" t="normal">SUMIF($E$3:BZ25, S$54, $E36:$BL36)</f>
        <v>0.0475</v>
      </c>
      <c r="T84" s="778" t="n">
        <f aca="false" ca="true" dt2D="false" dtr="false" t="normal">SUMIF($E$3:CA25, T$54, $E36:$BL36)</f>
        <v>0.0475</v>
      </c>
      <c r="U84" s="778" t="n">
        <f aca="false" ca="true" dt2D="false" dtr="false" t="normal">SUMIF($E$3:CB25, U$54, $E36:$BL36)</f>
        <v>0.0475</v>
      </c>
      <c r="V84" s="778" t="n">
        <f aca="false" ca="true" dt2D="false" dtr="false" t="normal">SUMIF($E$3:CC25, V$54, $E36:$BL36)</f>
        <v>0.05</v>
      </c>
      <c r="W84" s="778" t="n">
        <f aca="false" ca="true" dt2D="false" dtr="false" t="normal">SUMIF($E$3:CD25, W$54, $E36:$BL36)</f>
        <v>0.05</v>
      </c>
      <c r="X84" s="778" t="n">
        <f aca="false" ca="true" dt2D="false" dtr="false" t="normal">SUMIF($E$3:CE25, X$54, $E36:$BL36)</f>
        <v>0.05</v>
      </c>
      <c r="Y84" s="778" t="n">
        <f aca="false" ca="true" dt2D="false" dtr="false" t="normal">SUMIF($E$3:CF25, Y$54, $E36:$BL36)</f>
        <v>0.05</v>
      </c>
      <c r="Z84" s="778" t="n">
        <f aca="false" ca="true" dt2D="false" dtr="false" t="normal">SUMIF($E$3:CG25, Z$54, $E36:$BL36)</f>
        <v>0.05</v>
      </c>
      <c r="AA84" s="778" t="n">
        <f aca="false" ca="true" dt2D="false" dtr="false" t="normal">SUMIF($E$3:CH25, AA$54, $E36:$BL36)</f>
        <v>0.05</v>
      </c>
      <c r="AB84" s="778" t="n">
        <f aca="false" ca="true" dt2D="false" dtr="false" t="normal">SUMIF($E$3:CI25, AB$54, $E36:$BL36)</f>
        <v>0.05</v>
      </c>
      <c r="AC84" s="778" t="n">
        <f aca="false" ca="true" dt2D="false" dtr="false" t="normal">SUMIF($E$3:CJ25, AC$54, $E36:$BL36)</f>
        <v>0.05</v>
      </c>
      <c r="AD84" s="778" t="n">
        <f aca="false" ca="true" dt2D="false" dtr="false" t="normal">SUMIF($E$3:CK25, AD$54, $E36:$BL36)</f>
        <v>0.05</v>
      </c>
      <c r="AE84" s="778" t="n">
        <f aca="false" ca="true" dt2D="false" dtr="false" t="normal">SUMIF($E$3:CL25, AE$54, $E36:$BL36)</f>
        <v>0.05</v>
      </c>
      <c r="AF84" s="778" t="n">
        <f aca="false" ca="true" dt2D="false" dtr="false" t="normal">SUMIF($E$3:CM25, AF$54, $E36:$BL36)</f>
        <v>0.05</v>
      </c>
      <c r="AG84" s="778" t="n">
        <f aca="false" ca="true" dt2D="false" dtr="false" t="normal">SUMIF($E$3:CN25, AG$54, $E36:$BL36)</f>
        <v>0.05</v>
      </c>
      <c r="AH84" s="778" t="n">
        <f aca="false" ca="true" dt2D="false" dtr="false" t="normal">SUMIF($E$3:CO25, AH$54, $E36:$BL36)</f>
        <v>0.05</v>
      </c>
      <c r="AI84" s="778" t="n">
        <f aca="false" ca="true" dt2D="false" dtr="false" t="normal">SUMIF($E$3:CP25, AI$54, $E36:$BL36)</f>
        <v>0.05</v>
      </c>
      <c r="AJ84" s="778" t="n">
        <f aca="false" ca="true" dt2D="false" dtr="false" t="normal">SUMIF($E$3:CQ25, AJ$54, $E36:$BL36)</f>
        <v>0.05</v>
      </c>
      <c r="AK84" s="778" t="n">
        <f aca="false" ca="true" dt2D="false" dtr="false" t="normal">SUMIF($E$3:CR25, AK$54, $E36:$BL36)</f>
        <v>0.05</v>
      </c>
      <c r="AL84" s="778" t="n">
        <f aca="false" ca="true" dt2D="false" dtr="false" t="normal">SUMIF($E$3:CS25, AL$54, $E36:$BL36)</f>
        <v>0.05</v>
      </c>
      <c r="AM84" s="778" t="n">
        <f aca="false" ca="true" dt2D="false" dtr="false" t="normal">SUMIF($E$3:CT25, AM$54, $E36:$BL36)</f>
        <v>0.05</v>
      </c>
      <c r="AN84" s="778" t="n">
        <f aca="false" ca="true" dt2D="false" dtr="false" t="normal">SUMIF($E$3:CU25, AN$54, $E36:$BL36)</f>
        <v>0.05</v>
      </c>
      <c r="AO84" s="778" t="n">
        <f aca="false" ca="true" dt2D="false" dtr="false" t="normal">SUMIF($E$3:CV25, AO$54, $E36:$BL36)</f>
        <v>0.05</v>
      </c>
      <c r="AP84" s="778" t="n">
        <f aca="false" ca="true" dt2D="false" dtr="false" t="normal">SUMIF($E$3:CW25, AP$54, $E36:$BL36)</f>
        <v>0.05</v>
      </c>
      <c r="AQ84" s="778" t="n">
        <f aca="false" ca="true" dt2D="false" dtr="false" t="normal">SUMIF($E$3:CX25, AQ$54, $E36:$BL36)</f>
        <v>0.05</v>
      </c>
      <c r="AR84" s="778" t="n">
        <f aca="false" ca="true" dt2D="false" dtr="false" t="normal">SUMIF($E$3:CY25, AR$54, $E36:$BL36)</f>
        <v>0.05</v>
      </c>
      <c r="AS84" s="778" t="n">
        <f aca="false" ca="true" dt2D="false" dtr="false" t="normal">SUMIF($E$3:CZ25, AS$54, $E36:$BL36)</f>
        <v>0.05</v>
      </c>
      <c r="AT84" s="778" t="n">
        <f aca="false" ca="true" dt2D="false" dtr="false" t="normal">SUMIF($E$3:DA25, AT$54, $E36:$BL36)</f>
        <v>0.05</v>
      </c>
      <c r="AU84" s="778" t="n">
        <f aca="false" ca="true" dt2D="false" dtr="false" t="normal">SUMIF($E$3:DB25, AU$54, $E36:$BL36)</f>
        <v>0.05</v>
      </c>
      <c r="AV84" s="778" t="n">
        <f aca="false" ca="true" dt2D="false" dtr="false" t="normal">SUMIF($E$3:DC25, AV$54, $E36:$BL36)</f>
        <v>0.05</v>
      </c>
      <c r="AW84" s="778" t="n">
        <f aca="false" ca="true" dt2D="false" dtr="false" t="normal">SUMIF($E$3:DD25, AW$54, $E36:$BL36)</f>
        <v>0.05</v>
      </c>
      <c r="AX84" s="778" t="n">
        <f aca="false" ca="true" dt2D="false" dtr="false" t="normal">SUMIF($E$3:DE25, AX$54, $E36:$BL36)</f>
        <v>0.05</v>
      </c>
      <c r="AY84" s="778" t="n">
        <f aca="false" ca="true" dt2D="false" dtr="false" t="normal">SUMIF($E$3:DF25, AY$54, $E36:$BL36)</f>
        <v>0.05</v>
      </c>
      <c r="AZ84" s="778" t="n">
        <f aca="false" ca="true" dt2D="false" dtr="false" t="normal">SUMIF($E$3:DG25, AZ$54, $E36:$BL36)</f>
        <v>0.05</v>
      </c>
      <c r="BA84" s="778" t="n">
        <f aca="false" ca="true" dt2D="false" dtr="false" t="normal">SUMIF($E$3:DH25, BA$54, $E36:$BL36)</f>
        <v>0.05</v>
      </c>
      <c r="BB84" s="778" t="n">
        <f aca="false" ca="true" dt2D="false" dtr="false" t="normal">SUMIF($E$3:DI25, BB$54, $E36:$BL36)</f>
        <v>0.05</v>
      </c>
      <c r="BC84" s="778" t="n">
        <f aca="false" ca="true" dt2D="false" dtr="false" t="normal">SUMIF($E$3:DJ25, BC$54, $E36:$BL36)</f>
        <v>0.05</v>
      </c>
      <c r="BD84" s="778" t="n">
        <f aca="false" ca="true" dt2D="false" dtr="false" t="normal">SUMIF($E$3:DK25, BD$54, $E36:$BL36)</f>
        <v>0.05</v>
      </c>
      <c r="BE84" s="778" t="n">
        <f aca="false" ca="true" dt2D="false" dtr="false" t="normal">SUMIF($E$3:DL25, BE$54, $E36:$BL36)</f>
        <v>0.05</v>
      </c>
      <c r="BF84" s="778" t="n">
        <f aca="false" ca="true" dt2D="false" dtr="false" t="normal">SUMIF($E$3:DM25, BF$54, $E36:$BL36)</f>
        <v>0.05</v>
      </c>
      <c r="BG84" s="778" t="n">
        <f aca="false" ca="true" dt2D="false" dtr="false" t="normal">SUMIF($E$3:DN25, BG$54, $E36:$BL36)</f>
        <v>0.05</v>
      </c>
      <c r="BH84" s="778" t="n">
        <f aca="false" ca="true" dt2D="false" dtr="false" t="normal">SUMIF($E$3:DO25, BH$54, $E36:$BL36)</f>
        <v>0.05</v>
      </c>
      <c r="BI84" s="778" t="n">
        <f aca="false" ca="true" dt2D="false" dtr="false" t="normal">SUMIF($E$3:DP25, BI$54, $E36:$BL36)</f>
        <v>0.05</v>
      </c>
      <c r="BJ84" s="778" t="n">
        <f aca="false" ca="true" dt2D="false" dtr="false" t="normal">SUMIF($E$3:DQ25, BJ$54, $E36:$BL36)</f>
        <v>0.05</v>
      </c>
      <c r="BK84" s="778" t="n">
        <f aca="false" ca="true" dt2D="false" dtr="false" t="normal">SUMIF($E$3:DR25, BK$54, $E36:$BL36)</f>
        <v>0.05</v>
      </c>
      <c r="BL84" s="778" t="n">
        <f aca="false" ca="true" dt2D="false" dtr="false" t="normal">SUMIF($E$3:DS25, BL$54, $E36:$BL36)</f>
        <v>0.05</v>
      </c>
    </row>
    <row outlineLevel="0" r="85">
      <c r="B85" s="1" t="s">
        <v>982</v>
      </c>
      <c r="E85" s="778" t="n">
        <f aca="false" ca="true" dt2D="false" dtr="false" t="normal">SUMIF($E$3:BL26, E$54, $E37:$BL37)</f>
        <v>1.05555555555556</v>
      </c>
      <c r="F85" s="778" t="n">
        <f aca="false" ca="true" dt2D="false" dtr="false" t="normal">SUMIF($E$3:BM26, F$54, $E37:$BL37)</f>
        <v>1.05555555555556</v>
      </c>
      <c r="G85" s="778" t="n">
        <f aca="false" ca="true" dt2D="false" dtr="false" t="normal">SUMIF($E$3:BN26, G$54, $E37:$BL37)</f>
        <v>1.05555555555556</v>
      </c>
      <c r="H85" s="778" t="n">
        <f aca="false" ca="true" dt2D="false" dtr="false" t="normal">SUMIF($E$3:BO26, H$54, $E37:$BL37)</f>
        <v>1.05555555555556</v>
      </c>
      <c r="I85" s="778" t="n">
        <f aca="false" ca="true" dt2D="false" dtr="false" t="normal">SUMIF($E$3:BP26, I$54, $E37:$BL37)</f>
        <v>1.05555555555556</v>
      </c>
      <c r="J85" s="778" t="n">
        <f aca="false" ca="true" dt2D="false" dtr="false" t="normal">SUMIF($E$3:BQ26, J$54, $E37:$BL37)</f>
        <v>1.05555555555556</v>
      </c>
      <c r="K85" s="778" t="n">
        <f aca="false" ca="true" dt2D="false" dtr="false" t="normal">SUMIF($E$3:BR26, K$54, $E37:$BL37)</f>
        <v>1.05555555555556</v>
      </c>
      <c r="L85" s="778" t="n">
        <f aca="false" ca="true" dt2D="false" dtr="false" t="normal">SUMIF($E$3:BS26, L$54, $E37:$BL37)</f>
        <v>1.05555555555556</v>
      </c>
      <c r="M85" s="778" t="n">
        <f aca="false" ca="true" dt2D="false" dtr="false" t="normal">SUMIF($E$3:BT26, M$54, $E37:$BL37)</f>
        <v>1.05555555555556</v>
      </c>
      <c r="N85" s="778" t="n">
        <f aca="false" ca="true" dt2D="false" dtr="false" t="normal">SUMIF($E$3:BU26, N$54, $E37:$BL37)</f>
        <v>1.05555555555556</v>
      </c>
      <c r="O85" s="778" t="n">
        <f aca="false" ca="true" dt2D="false" dtr="false" t="normal">SUMIF($E$3:BV26, O$54, $E37:$BL37)</f>
        <v>1.05555555555556</v>
      </c>
      <c r="P85" s="778" t="n">
        <f aca="false" ca="true" dt2D="false" dtr="false" t="normal">SUMIF($E$3:BW26, P$54, $E37:$BL37)</f>
        <v>1.05555555555556</v>
      </c>
      <c r="Q85" s="778" t="n">
        <f aca="false" ca="true" dt2D="false" dtr="false" t="normal">SUMIF($E$3:BX26, Q$54, $E37:$BL37)</f>
        <v>1.05555555555556</v>
      </c>
      <c r="R85" s="778" t="n">
        <f aca="false" ca="true" dt2D="false" dtr="false" t="normal">SUMIF($E$3:BY26, R$54, $E37:$BL37)</f>
        <v>1.05555555555556</v>
      </c>
      <c r="S85" s="778" t="n">
        <f aca="false" ca="true" dt2D="false" dtr="false" t="normal">SUMIF($E$3:BZ26, S$54, $E37:$BL37)</f>
        <v>1.05555555555556</v>
      </c>
      <c r="T85" s="778" t="n">
        <f aca="false" ca="true" dt2D="false" dtr="false" t="normal">SUMIF($E$3:CA26, T$54, $E37:$BL37)</f>
        <v>1.05555555555556</v>
      </c>
      <c r="U85" s="778" t="n">
        <f aca="false" ca="true" dt2D="false" dtr="false" t="normal">SUMIF($E$3:CB26, U$54, $E37:$BL37)</f>
        <v>1.05555555555556</v>
      </c>
      <c r="V85" s="778" t="n">
        <f aca="false" ca="true" dt2D="false" dtr="false" t="normal">SUMIF($E$3:CC26, V$54, $E37:$BL37)</f>
        <v>1.10818713450292</v>
      </c>
      <c r="W85" s="778" t="n">
        <f aca="false" ca="true" dt2D="false" dtr="false" t="normal">SUMIF($E$3:CD26, W$54, $E37:$BL37)</f>
        <v>1.10818713450292</v>
      </c>
      <c r="X85" s="778" t="n">
        <f aca="false" ca="true" dt2D="false" dtr="false" t="normal">SUMIF($E$3:CE26, X$54, $E37:$BL37)</f>
        <v>1.10818713450292</v>
      </c>
      <c r="Y85" s="778" t="n">
        <f aca="false" ca="true" dt2D="false" dtr="false" t="normal">SUMIF($E$3:CF26, Y$54, $E37:$BL37)</f>
        <v>1.10818713450292</v>
      </c>
      <c r="Z85" s="778" t="n">
        <f aca="false" ca="true" dt2D="false" dtr="false" t="normal">SUMIF($E$3:CG26, Z$54, $E37:$BL37)</f>
        <v>1.10818713450292</v>
      </c>
      <c r="AA85" s="778" t="n">
        <f aca="false" ca="true" dt2D="false" dtr="false" t="normal">SUMIF($E$3:CH26, AA$54, $E37:$BL37)</f>
        <v>1.10818713450292</v>
      </c>
      <c r="AB85" s="778" t="n">
        <f aca="false" ca="true" dt2D="false" dtr="false" t="normal">SUMIF($E$3:CI26, AB$54, $E37:$BL37)</f>
        <v>1.10818713450292</v>
      </c>
      <c r="AC85" s="778" t="n">
        <f aca="false" ca="true" dt2D="false" dtr="false" t="normal">SUMIF($E$3:CJ26, AC$54, $E37:$BL37)</f>
        <v>1.10818713450292</v>
      </c>
      <c r="AD85" s="778" t="n">
        <f aca="false" ca="true" dt2D="false" dtr="false" t="normal">SUMIF($E$3:CK26, AD$54, $E37:$BL37)</f>
        <v>1.10818713450292</v>
      </c>
      <c r="AE85" s="778" t="n">
        <f aca="false" ca="true" dt2D="false" dtr="false" t="normal">SUMIF($E$3:CL26, AE$54, $E37:$BL37)</f>
        <v>1.10818713450292</v>
      </c>
      <c r="AF85" s="778" t="n">
        <f aca="false" ca="true" dt2D="false" dtr="false" t="normal">SUMIF($E$3:CM26, AF$54, $E37:$BL37)</f>
        <v>1.10818713450292</v>
      </c>
      <c r="AG85" s="778" t="n">
        <f aca="false" ca="true" dt2D="false" dtr="false" t="normal">SUMIF($E$3:CN26, AG$54, $E37:$BL37)</f>
        <v>1.10818713450292</v>
      </c>
      <c r="AH85" s="778" t="n">
        <f aca="false" ca="true" dt2D="false" dtr="false" t="normal">SUMIF($E$3:CO26, AH$54, $E37:$BL37)</f>
        <v>1.10818713450292</v>
      </c>
      <c r="AI85" s="778" t="n">
        <f aca="false" ca="true" dt2D="false" dtr="false" t="normal">SUMIF($E$3:CP26, AI$54, $E37:$BL37)</f>
        <v>1.10818713450292</v>
      </c>
      <c r="AJ85" s="778" t="n">
        <f aca="false" ca="true" dt2D="false" dtr="false" t="normal">SUMIF($E$3:CQ26, AJ$54, $E37:$BL37)</f>
        <v>1.10818713450292</v>
      </c>
      <c r="AK85" s="778" t="n">
        <f aca="false" ca="true" dt2D="false" dtr="false" t="normal">SUMIF($E$3:CR26, AK$54, $E37:$BL37)</f>
        <v>1.10818713450292</v>
      </c>
      <c r="AL85" s="778" t="n">
        <f aca="false" ca="true" dt2D="false" dtr="false" t="normal">SUMIF($E$3:CS26, AL$54, $E37:$BL37)</f>
        <v>1.10818713450292</v>
      </c>
      <c r="AM85" s="778" t="n">
        <f aca="false" ca="true" dt2D="false" dtr="false" t="normal">SUMIF($E$3:CT26, AM$54, $E37:$BL37)</f>
        <v>1.10818713450292</v>
      </c>
      <c r="AN85" s="778" t="n">
        <f aca="false" ca="true" dt2D="false" dtr="false" t="normal">SUMIF($E$3:CU26, AN$54, $E37:$BL37)</f>
        <v>1.10818713450292</v>
      </c>
      <c r="AO85" s="778" t="n">
        <f aca="false" ca="true" dt2D="false" dtr="false" t="normal">SUMIF($E$3:CV26, AO$54, $E37:$BL37)</f>
        <v>1.10818713450292</v>
      </c>
      <c r="AP85" s="778" t="n">
        <f aca="false" ca="true" dt2D="false" dtr="false" t="normal">SUMIF($E$3:CW26, AP$54, $E37:$BL37)</f>
        <v>1.10818713450292</v>
      </c>
      <c r="AQ85" s="778" t="n">
        <f aca="false" ca="true" dt2D="false" dtr="false" t="normal">SUMIF($E$3:CX26, AQ$54, $E37:$BL37)</f>
        <v>1.10818713450292</v>
      </c>
      <c r="AR85" s="778" t="n">
        <f aca="false" ca="true" dt2D="false" dtr="false" t="normal">SUMIF($E$3:CY26, AR$54, $E37:$BL37)</f>
        <v>1.10818713450292</v>
      </c>
      <c r="AS85" s="778" t="n">
        <f aca="false" ca="true" dt2D="false" dtr="false" t="normal">SUMIF($E$3:CZ26, AS$54, $E37:$BL37)</f>
        <v>1.10818713450292</v>
      </c>
      <c r="AT85" s="778" t="n">
        <f aca="false" ca="true" dt2D="false" dtr="false" t="normal">SUMIF($E$3:DA26, AT$54, $E37:$BL37)</f>
        <v>1.10818713450292</v>
      </c>
      <c r="AU85" s="778" t="n">
        <f aca="false" ca="true" dt2D="false" dtr="false" t="normal">SUMIF($E$3:DB26, AU$54, $E37:$BL37)</f>
        <v>1.10818713450292</v>
      </c>
      <c r="AV85" s="778" t="n">
        <f aca="false" ca="true" dt2D="false" dtr="false" t="normal">SUMIF($E$3:DC26, AV$54, $E37:$BL37)</f>
        <v>1.10818713450292</v>
      </c>
      <c r="AW85" s="778" t="n">
        <f aca="false" ca="true" dt2D="false" dtr="false" t="normal">SUMIF($E$3:DD26, AW$54, $E37:$BL37)</f>
        <v>1.10818713450292</v>
      </c>
      <c r="AX85" s="778" t="n">
        <f aca="false" ca="true" dt2D="false" dtr="false" t="normal">SUMIF($E$3:DE26, AX$54, $E37:$BL37)</f>
        <v>1.10818713450292</v>
      </c>
      <c r="AY85" s="778" t="n">
        <f aca="false" ca="true" dt2D="false" dtr="false" t="normal">SUMIF($E$3:DF26, AY$54, $E37:$BL37)</f>
        <v>1.10818713450292</v>
      </c>
      <c r="AZ85" s="778" t="n">
        <f aca="false" ca="true" dt2D="false" dtr="false" t="normal">SUMIF($E$3:DG26, AZ$54, $E37:$BL37)</f>
        <v>1.10818713450292</v>
      </c>
      <c r="BA85" s="778" t="n">
        <f aca="false" ca="true" dt2D="false" dtr="false" t="normal">SUMIF($E$3:DH26, BA$54, $E37:$BL37)</f>
        <v>1.10818713450292</v>
      </c>
      <c r="BB85" s="778" t="n">
        <f aca="false" ca="true" dt2D="false" dtr="false" t="normal">SUMIF($E$3:DI26, BB$54, $E37:$BL37)</f>
        <v>1.10818713450292</v>
      </c>
      <c r="BC85" s="778" t="n">
        <f aca="false" ca="true" dt2D="false" dtr="false" t="normal">SUMIF($E$3:DJ26, BC$54, $E37:$BL37)</f>
        <v>1.10818713450292</v>
      </c>
      <c r="BD85" s="778" t="n">
        <f aca="false" ca="true" dt2D="false" dtr="false" t="normal">SUMIF($E$3:DK26, BD$54, $E37:$BL37)</f>
        <v>1.10818713450292</v>
      </c>
      <c r="BE85" s="778" t="n">
        <f aca="false" ca="true" dt2D="false" dtr="false" t="normal">SUMIF($E$3:DL26, BE$54, $E37:$BL37)</f>
        <v>1.10818713450292</v>
      </c>
      <c r="BF85" s="778" t="n">
        <f aca="false" ca="true" dt2D="false" dtr="false" t="normal">SUMIF($E$3:DM26, BF$54, $E37:$BL37)</f>
        <v>1.10818713450292</v>
      </c>
      <c r="BG85" s="778" t="n">
        <f aca="false" ca="true" dt2D="false" dtr="false" t="normal">SUMIF($E$3:DN26, BG$54, $E37:$BL37)</f>
        <v>1.10818713450292</v>
      </c>
      <c r="BH85" s="778" t="n">
        <f aca="false" ca="true" dt2D="false" dtr="false" t="normal">SUMIF($E$3:DO26, BH$54, $E37:$BL37)</f>
        <v>1.10818713450292</v>
      </c>
      <c r="BI85" s="778" t="n">
        <f aca="false" ca="true" dt2D="false" dtr="false" t="normal">SUMIF($E$3:DP26, BI$54, $E37:$BL37)</f>
        <v>1.10818713450292</v>
      </c>
      <c r="BJ85" s="778" t="n">
        <f aca="false" ca="true" dt2D="false" dtr="false" t="normal">SUMIF($E$3:DQ26, BJ$54, $E37:$BL37)</f>
        <v>1.10818713450292</v>
      </c>
      <c r="BK85" s="778" t="n">
        <f aca="false" ca="true" dt2D="false" dtr="false" t="normal">SUMIF($E$3:DR26, BK$54, $E37:$BL37)</f>
        <v>1.10818713450292</v>
      </c>
      <c r="BL85" s="778" t="n">
        <f aca="false" ca="true" dt2D="false" dtr="false" t="normal">SUMIF($E$3:DS26, BL$54, $E37:$BL37)</f>
        <v>1.10818713450292</v>
      </c>
    </row>
    <row outlineLevel="0" r="86">
      <c r="B86" s="153" t="n"/>
      <c r="E86" s="1" t="n"/>
      <c r="F86" s="1" t="n"/>
      <c r="G86" s="1" t="n"/>
      <c r="H86" s="1" t="n"/>
      <c r="I86" s="1" t="n"/>
      <c r="J86" s="1" t="n"/>
      <c r="K86" s="1" t="n"/>
      <c r="L86" s="1" t="n"/>
      <c r="M86" s="1" t="n"/>
      <c r="N86" s="1" t="n"/>
      <c r="O86" s="1" t="n"/>
      <c r="P86" s="1" t="n"/>
      <c r="Q86" s="1" t="n"/>
      <c r="R86" s="1" t="n"/>
      <c r="S86" s="1" t="n"/>
      <c r="T86" s="1" t="n"/>
      <c r="U86" s="1" t="n"/>
      <c r="V86" s="1" t="n"/>
      <c r="W86" s="1" t="n"/>
      <c r="X86" s="1" t="n"/>
      <c r="Y86" s="1" t="n"/>
      <c r="Z86" s="1" t="n"/>
      <c r="AA86" s="1" t="n"/>
      <c r="AB86" s="1" t="n"/>
      <c r="AC86" s="1" t="n"/>
      <c r="AD86" s="1" t="n"/>
      <c r="AE86" s="1" t="n"/>
      <c r="AF86" s="1" t="n"/>
      <c r="AG86" s="1" t="n"/>
      <c r="AH86" s="1" t="n"/>
      <c r="AI86" s="1" t="n"/>
      <c r="AJ86" s="1" t="n"/>
      <c r="AK86" s="1" t="n"/>
      <c r="AL86" s="1" t="n"/>
      <c r="AM86" s="1" t="n"/>
      <c r="AN86" s="1" t="n"/>
      <c r="AO86" s="1" t="n"/>
      <c r="AP86" s="1" t="n"/>
      <c r="AQ86" s="1" t="n"/>
      <c r="AR86" s="1" t="n"/>
      <c r="AS86" s="1" t="n"/>
      <c r="AT86" s="1" t="n"/>
      <c r="AU86" s="1" t="n"/>
      <c r="AV86" s="1" t="n"/>
      <c r="AW86" s="1" t="n"/>
      <c r="AX86" s="1" t="n"/>
      <c r="AY86" s="1" t="n"/>
      <c r="AZ86" s="1" t="n"/>
      <c r="BA86" s="1" t="n"/>
      <c r="BB86" s="1" t="n"/>
      <c r="BC86" s="1" t="n"/>
      <c r="BD86" s="1" t="n"/>
      <c r="BE86" s="1" t="n"/>
      <c r="BF86" s="1" t="n"/>
      <c r="BG86" s="1" t="n"/>
      <c r="BH86" s="1" t="n"/>
      <c r="BI86" s="1" t="n"/>
      <c r="BJ86" s="1" t="n"/>
      <c r="BK86" s="1" t="n"/>
      <c r="BL86" s="1" t="n"/>
    </row>
    <row ht="17.25" outlineLevel="0" r="87">
      <c r="B87" s="759" t="s">
        <v>983</v>
      </c>
      <c r="C87" s="759" t="n"/>
      <c r="D87" s="759" t="n"/>
      <c r="E87" s="759" t="n"/>
      <c r="F87" s="759" t="n"/>
      <c r="G87" s="759" t="n"/>
      <c r="H87" s="759" t="n"/>
      <c r="I87" s="759" t="n"/>
      <c r="J87" s="759" t="n"/>
      <c r="K87" s="759" t="n"/>
      <c r="L87" s="759" t="n"/>
      <c r="M87" s="759" t="n"/>
      <c r="N87" s="759" t="n"/>
      <c r="O87" s="759" t="n"/>
      <c r="P87" s="759" t="n"/>
      <c r="Q87" s="759" t="n"/>
      <c r="R87" s="759" t="n"/>
      <c r="S87" s="759" t="n"/>
      <c r="T87" s="759" t="n"/>
      <c r="U87" s="759" t="n"/>
      <c r="V87" s="759" t="n"/>
      <c r="W87" s="759" t="n"/>
      <c r="X87" s="759" t="n"/>
      <c r="Y87" s="759" t="n"/>
      <c r="Z87" s="759" t="n"/>
      <c r="AA87" s="759" t="n"/>
      <c r="AB87" s="759" t="n"/>
      <c r="AC87" s="759" t="n"/>
      <c r="AD87" s="759" t="n"/>
      <c r="AE87" s="759" t="n"/>
      <c r="AF87" s="759" t="n"/>
      <c r="AG87" s="759" t="n"/>
      <c r="AH87" s="759" t="n"/>
      <c r="AI87" s="759" t="n"/>
      <c r="AJ87" s="759" t="n"/>
      <c r="AK87" s="759" t="n"/>
      <c r="AL87" s="759" t="n"/>
      <c r="AM87" s="759" t="n"/>
      <c r="AN87" s="759" t="n"/>
      <c r="AO87" s="759" t="n"/>
      <c r="AP87" s="759" t="n"/>
      <c r="AQ87" s="759" t="n"/>
      <c r="AR87" s="759" t="n"/>
      <c r="AS87" s="759" t="n"/>
      <c r="AT87" s="759" t="n"/>
      <c r="AU87" s="759" t="n"/>
      <c r="AV87" s="759" t="n"/>
      <c r="AW87" s="759" t="n"/>
      <c r="AX87" s="759" t="n"/>
      <c r="AY87" s="759" t="n"/>
      <c r="AZ87" s="759" t="n"/>
      <c r="BA87" s="759" t="n"/>
      <c r="BB87" s="759" t="n"/>
      <c r="BC87" s="759" t="n"/>
      <c r="BD87" s="759" t="n"/>
      <c r="BE87" s="759" t="n"/>
      <c r="BF87" s="759" t="n"/>
      <c r="BG87" s="759" t="n"/>
      <c r="BH87" s="759" t="n"/>
      <c r="BI87" s="759" t="n"/>
      <c r="BJ87" s="759" t="n"/>
      <c r="BK87" s="759" t="n"/>
      <c r="BL87" s="759" t="n"/>
    </row>
    <row outlineLevel="0" r="88">
      <c r="E88" s="1" t="n"/>
      <c r="F88" s="1" t="n"/>
      <c r="G88" s="1" t="n"/>
      <c r="H88" s="1" t="n"/>
      <c r="I88" s="1" t="n"/>
      <c r="J88" s="1" t="n"/>
      <c r="K88" s="1" t="n"/>
      <c r="L88" s="1" t="n"/>
      <c r="M88" s="1" t="n"/>
      <c r="N88" s="1" t="n"/>
      <c r="O88" s="1" t="n"/>
      <c r="P88" s="1" t="n"/>
      <c r="Q88" s="1" t="n"/>
      <c r="R88" s="1" t="n"/>
      <c r="S88" s="1" t="n"/>
      <c r="T88" s="1" t="n"/>
      <c r="U88" s="1" t="n"/>
      <c r="V88" s="1" t="n"/>
      <c r="W88" s="1" t="n"/>
      <c r="X88" s="1" t="n"/>
      <c r="Y88" s="1" t="n"/>
      <c r="Z88" s="1" t="n"/>
      <c r="AA88" s="1" t="n"/>
      <c r="AB88" s="1" t="n"/>
      <c r="AC88" s="1" t="n"/>
      <c r="AD88" s="1" t="n"/>
      <c r="AE88" s="1" t="n"/>
      <c r="AF88" s="1" t="n"/>
      <c r="AG88" s="1" t="n"/>
      <c r="AH88" s="1" t="n"/>
      <c r="AI88" s="1" t="n"/>
      <c r="AJ88" s="1" t="n"/>
      <c r="AK88" s="1" t="n"/>
      <c r="AL88" s="1" t="n"/>
      <c r="AM88" s="1" t="n"/>
      <c r="AN88" s="1" t="n"/>
      <c r="AO88" s="1" t="n"/>
      <c r="AP88" s="1" t="n"/>
      <c r="AQ88" s="1" t="n"/>
      <c r="AR88" s="1" t="n"/>
      <c r="AS88" s="1" t="n"/>
      <c r="AT88" s="1" t="n"/>
      <c r="AU88" s="1" t="n"/>
      <c r="AV88" s="1" t="n"/>
      <c r="AW88" s="1" t="n"/>
      <c r="AX88" s="1" t="n"/>
      <c r="AY88" s="1" t="n"/>
      <c r="AZ88" s="1" t="n"/>
      <c r="BA88" s="1" t="n"/>
      <c r="BB88" s="1" t="n"/>
      <c r="BC88" s="1" t="n"/>
      <c r="BD88" s="1" t="n"/>
      <c r="BE88" s="1" t="n"/>
      <c r="BF88" s="1" t="n"/>
      <c r="BG88" s="1" t="n"/>
      <c r="BH88" s="1" t="n"/>
      <c r="BI88" s="1" t="n"/>
      <c r="BJ88" s="1" t="n"/>
      <c r="BK88" s="1" t="n"/>
      <c r="BL88" s="1" t="n"/>
    </row>
    <row outlineLevel="0" r="89">
      <c r="B89" s="153" t="s">
        <v>464</v>
      </c>
      <c r="C89" s="75" t="s">
        <v>985</v>
      </c>
      <c r="E89" s="779" t="n">
        <f aca="false" ca="true" dt2D="false" dtr="false" t="normal">SUMIF($E$3:BL36, E$54, $E41:$BL41)</f>
        <v>0</v>
      </c>
      <c r="F89" s="779" t="n">
        <f aca="false" ca="true" dt2D="false" dtr="false" t="normal">SUMIF($E$3:BM36, F$54, $E41:$BL41)</f>
        <v>0</v>
      </c>
      <c r="G89" s="779" t="n">
        <f aca="false" ca="true" dt2D="false" dtr="false" t="normal">SUMIF($E$3:BN36, G$54, $E41:$BL41)</f>
        <v>0</v>
      </c>
      <c r="H89" s="779" t="n">
        <f aca="false" ca="true" dt2D="false" dtr="false" t="normal">SUMIF($E$3:BO36, H$54, $E41:$BL41)</f>
        <v>0</v>
      </c>
      <c r="I89" s="779" t="n">
        <f aca="false" ca="true" dt2D="false" dtr="false" t="normal">SUMIF($E$3:BP36, I$54, $E41:$BL41)</f>
        <v>0</v>
      </c>
      <c r="J89" s="779" t="n">
        <f aca="false" ca="true" dt2D="false" dtr="false" t="normal">SUMIF($E$3:BQ36, J$54, $E41:$BL41)</f>
        <v>0</v>
      </c>
      <c r="K89" s="779" t="n">
        <f aca="false" ca="true" dt2D="false" dtr="false" t="normal">SUMIF($E$3:BR36, K$54, $E41:$BL41)</f>
        <v>0</v>
      </c>
      <c r="L89" s="779" t="n">
        <f aca="false" ca="true" dt2D="false" dtr="false" t="normal">SUMIF($E$3:BS36, L$54, $E41:$BL41)</f>
        <v>0</v>
      </c>
      <c r="M89" s="779" t="n">
        <f aca="false" ca="true" dt2D="false" dtr="false" t="normal">SUMIF($E$3:BT36, M$54, $E41:$BL41)</f>
        <v>0</v>
      </c>
      <c r="N89" s="779" t="n">
        <f aca="false" ca="true" dt2D="false" dtr="false" t="normal">SUMIF($E$3:BU36, N$54, $E41:$BL41)</f>
        <v>0</v>
      </c>
      <c r="O89" s="779" t="n">
        <f aca="false" ca="true" dt2D="false" dtr="false" t="normal">SUMIF($E$3:BV36, O$54, $E41:$BL41)</f>
        <v>0</v>
      </c>
      <c r="P89" s="779" t="n">
        <f aca="false" ca="true" dt2D="false" dtr="false" t="normal">SUMIF($E$3:BW36, P$54, $E41:$BL41)</f>
        <v>0</v>
      </c>
      <c r="Q89" s="779" t="n">
        <f aca="false" ca="true" dt2D="false" dtr="false" t="normal">SUMIF($E$3:BX36, Q$54, $E41:$BL41)</f>
        <v>0</v>
      </c>
      <c r="R89" s="779" t="n">
        <f aca="false" ca="true" dt2D="false" dtr="false" t="normal">SUMIF($E$3:BY36, R$54, $E41:$BL41)</f>
        <v>0</v>
      </c>
      <c r="S89" s="779" t="n">
        <f aca="false" ca="true" dt2D="false" dtr="false" t="normal">SUMIF($E$3:BZ36, S$54, $E41:$BL41)</f>
        <v>0</v>
      </c>
      <c r="T89" s="779" t="n">
        <f aca="false" ca="true" dt2D="false" dtr="false" t="normal">SUMIF($E$3:CA36, T$54, $E41:$BL41)</f>
        <v>0</v>
      </c>
      <c r="U89" s="779" t="n">
        <f aca="false" ca="true" dt2D="false" dtr="false" t="normal">SUMIF($E$3:CB36, U$54, $E41:$BL41)</f>
        <v>0</v>
      </c>
      <c r="V89" s="779" t="n">
        <f aca="false" ca="true" dt2D="false" dtr="false" t="normal">SUMIF($E$3:CC36, V$54, $E41:$BL41)</f>
        <v>0</v>
      </c>
      <c r="W89" s="779" t="n">
        <f aca="false" ca="true" dt2D="false" dtr="false" t="normal">SUMIF($E$3:CD36, W$54, $E41:$BL41)</f>
        <v>0</v>
      </c>
      <c r="X89" s="779" t="n">
        <f aca="false" ca="true" dt2D="false" dtr="false" t="normal">SUMIF($E$3:CE36, X$54, $E41:$BL41)</f>
        <v>0</v>
      </c>
      <c r="Y89" s="779" t="n">
        <f aca="false" ca="true" dt2D="false" dtr="false" t="normal">SUMIF($E$3:CF36, Y$54, $E41:$BL41)</f>
        <v>0</v>
      </c>
      <c r="Z89" s="779" t="n">
        <f aca="false" ca="true" dt2D="false" dtr="false" t="normal">SUMIF($E$3:CG36, Z$54, $E41:$BL41)</f>
        <v>0</v>
      </c>
      <c r="AA89" s="779" t="n">
        <f aca="false" ca="true" dt2D="false" dtr="false" t="normal">SUMIF($E$3:CH36, AA$54, $E41:$BL41)</f>
        <v>0</v>
      </c>
      <c r="AB89" s="779" t="n">
        <f aca="false" ca="true" dt2D="false" dtr="false" t="normal">SUMIF($E$3:CI36, AB$54, $E41:$BL41)</f>
        <v>0</v>
      </c>
      <c r="AC89" s="779" t="n">
        <f aca="false" ca="true" dt2D="false" dtr="false" t="normal">SUMIF($E$3:CJ36, AC$54, $E41:$BL41)</f>
        <v>0</v>
      </c>
      <c r="AD89" s="779" t="n">
        <f aca="false" ca="true" dt2D="false" dtr="false" t="normal">SUMIF($E$3:CK36, AD$54, $E41:$BL41)</f>
        <v>0</v>
      </c>
      <c r="AE89" s="779" t="n">
        <f aca="false" ca="true" dt2D="false" dtr="false" t="normal">SUMIF($E$3:CL36, AE$54, $E41:$BL41)</f>
        <v>0</v>
      </c>
      <c r="AF89" s="779" t="n">
        <f aca="false" ca="true" dt2D="false" dtr="false" t="normal">SUMIF($E$3:CM36, AF$54, $E41:$BL41)</f>
        <v>0</v>
      </c>
      <c r="AG89" s="779" t="n">
        <f aca="false" ca="true" dt2D="false" dtr="false" t="normal">SUMIF($E$3:CN36, AG$54, $E41:$BL41)</f>
        <v>0</v>
      </c>
      <c r="AH89" s="779" t="n">
        <f aca="false" ca="true" dt2D="false" dtr="false" t="normal">SUMIF($E$3:CO36, AH$54, $E41:$BL41)</f>
        <v>0</v>
      </c>
      <c r="AI89" s="779" t="n">
        <f aca="false" ca="true" dt2D="false" dtr="false" t="normal">SUMIF($E$3:CP36, AI$54, $E41:$BL41)</f>
        <v>0</v>
      </c>
      <c r="AJ89" s="779" t="n">
        <f aca="false" ca="true" dt2D="false" dtr="false" t="normal">SUMIF($E$3:CQ36, AJ$54, $E41:$BL41)</f>
        <v>0</v>
      </c>
      <c r="AK89" s="779" t="n">
        <f aca="false" ca="true" dt2D="false" dtr="false" t="normal">SUMIF($E$3:CR36, AK$54, $E41:$BL41)</f>
        <v>0</v>
      </c>
      <c r="AL89" s="779" t="n">
        <f aca="false" ca="true" dt2D="false" dtr="false" t="normal">SUMIF($E$3:CS36, AL$54, $E41:$BL41)</f>
        <v>0</v>
      </c>
      <c r="AM89" s="779" t="n">
        <f aca="false" ca="true" dt2D="false" dtr="false" t="normal">SUMIF($E$3:CT36, AM$54, $E41:$BL41)</f>
        <v>0</v>
      </c>
      <c r="AN89" s="779" t="n">
        <f aca="false" ca="true" dt2D="false" dtr="false" t="normal">SUMIF($E$3:CU36, AN$54, $E41:$BL41)</f>
        <v>0</v>
      </c>
      <c r="AO89" s="779" t="n">
        <f aca="false" ca="true" dt2D="false" dtr="false" t="normal">SUMIF($E$3:CV36, AO$54, $E41:$BL41)</f>
        <v>0</v>
      </c>
      <c r="AP89" s="779" t="n">
        <f aca="false" ca="true" dt2D="false" dtr="false" t="normal">SUMIF($E$3:CW36, AP$54, $E41:$BL41)</f>
        <v>0</v>
      </c>
      <c r="AQ89" s="779" t="n">
        <f aca="false" ca="true" dt2D="false" dtr="false" t="normal">SUMIF($E$3:CX36, AQ$54, $E41:$BL41)</f>
        <v>0</v>
      </c>
      <c r="AR89" s="779" t="n">
        <f aca="false" ca="true" dt2D="false" dtr="false" t="normal">SUMIF($E$3:CY36, AR$54, $E41:$BL41)</f>
        <v>0</v>
      </c>
      <c r="AS89" s="779" t="n">
        <f aca="false" ca="true" dt2D="false" dtr="false" t="normal">SUMIF($E$3:CZ36, AS$54, $E41:$BL41)</f>
        <v>0</v>
      </c>
      <c r="AT89" s="779" t="n">
        <f aca="false" ca="true" dt2D="false" dtr="false" t="normal">SUMIF($E$3:DA36, AT$54, $E41:$BL41)</f>
        <v>0</v>
      </c>
      <c r="AU89" s="779" t="n">
        <f aca="false" ca="true" dt2D="false" dtr="false" t="normal">SUMIF($E$3:DB36, AU$54, $E41:$BL41)</f>
        <v>0</v>
      </c>
      <c r="AV89" s="779" t="n">
        <f aca="false" ca="true" dt2D="false" dtr="false" t="normal">SUMIF($E$3:DC36, AV$54, $E41:$BL41)</f>
        <v>0</v>
      </c>
      <c r="AW89" s="779" t="n">
        <f aca="false" ca="true" dt2D="false" dtr="false" t="normal">SUMIF($E$3:DD36, AW$54, $E41:$BL41)</f>
        <v>0</v>
      </c>
      <c r="AX89" s="779" t="n">
        <f aca="false" ca="true" dt2D="false" dtr="false" t="normal">SUMIF($E$3:DE36, AX$54, $E41:$BL41)</f>
        <v>0</v>
      </c>
      <c r="AY89" s="779" t="n">
        <f aca="false" ca="true" dt2D="false" dtr="false" t="normal">SUMIF($E$3:DF36, AY$54, $E41:$BL41)</f>
        <v>0</v>
      </c>
      <c r="AZ89" s="779" t="n">
        <f aca="false" ca="true" dt2D="false" dtr="false" t="normal">SUMIF($E$3:DG36, AZ$54, $E41:$BL41)</f>
        <v>0</v>
      </c>
      <c r="BA89" s="779" t="n">
        <f aca="false" ca="true" dt2D="false" dtr="false" t="normal">SUMIF($E$3:DH36, BA$54, $E41:$BL41)</f>
        <v>0</v>
      </c>
      <c r="BB89" s="779" t="n">
        <f aca="false" ca="true" dt2D="false" dtr="false" t="normal">SUMIF($E$3:DI36, BB$54, $E41:$BL41)</f>
        <v>0</v>
      </c>
      <c r="BC89" s="779" t="n">
        <f aca="false" ca="true" dt2D="false" dtr="false" t="normal">SUMIF($E$3:DJ36, BC$54, $E41:$BL41)</f>
        <v>0</v>
      </c>
      <c r="BD89" s="779" t="n">
        <f aca="false" ca="true" dt2D="false" dtr="false" t="normal">SUMIF($E$3:DK36, BD$54, $E41:$BL41)</f>
        <v>0</v>
      </c>
      <c r="BE89" s="779" t="n">
        <f aca="false" ca="true" dt2D="false" dtr="false" t="normal">SUMIF($E$3:DL36, BE$54, $E41:$BL41)</f>
        <v>0</v>
      </c>
      <c r="BF89" s="779" t="n">
        <f aca="false" ca="true" dt2D="false" dtr="false" t="normal">SUMIF($E$3:DM36, BF$54, $E41:$BL41)</f>
        <v>0</v>
      </c>
      <c r="BG89" s="779" t="n">
        <f aca="false" ca="true" dt2D="false" dtr="false" t="normal">SUMIF($E$3:DN36, BG$54, $E41:$BL41)</f>
        <v>0</v>
      </c>
      <c r="BH89" s="779" t="n">
        <f aca="false" ca="true" dt2D="false" dtr="false" t="normal">SUMIF($E$3:DO36, BH$54, $E41:$BL41)</f>
        <v>0</v>
      </c>
      <c r="BI89" s="779" t="n">
        <f aca="false" ca="true" dt2D="false" dtr="false" t="normal">SUMIF($E$3:DP36, BI$54, $E41:$BL41)</f>
        <v>0</v>
      </c>
      <c r="BJ89" s="779" t="n">
        <f aca="false" ca="true" dt2D="false" dtr="false" t="normal">SUMIF($E$3:DQ36, BJ$54, $E41:$BL41)</f>
        <v>0</v>
      </c>
      <c r="BK89" s="779" t="n">
        <f aca="false" ca="true" dt2D="false" dtr="false" t="normal">SUMIF($E$3:DR36, BK$54, $E41:$BL41)</f>
        <v>0</v>
      </c>
      <c r="BL89" s="779" t="n">
        <f aca="false" ca="true" dt2D="false" dtr="false" t="normal">SUMIF($E$3:DS36, BL$54, $E41:$BL41)</f>
        <v>0</v>
      </c>
    </row>
    <row outlineLevel="0" r="90">
      <c r="B90" s="153" t="s">
        <v>986</v>
      </c>
      <c r="C90" s="75" t="s">
        <v>987</v>
      </c>
      <c r="E90" s="779" t="n">
        <f aca="false" ca="true" dt2D="false" dtr="false" t="normal">SUMIF($E$3:BL39, E$54, $E42:$BL42)</f>
        <v>0</v>
      </c>
      <c r="F90" s="779" t="n">
        <f aca="false" ca="true" dt2D="false" dtr="false" t="normal">SUMIF($E$3:BM39, F$54, $E42:$BL42)</f>
        <v>0</v>
      </c>
      <c r="G90" s="779" t="n">
        <f aca="false" ca="true" dt2D="false" dtr="false" t="normal">SUMIF($E$3:BN39, G$54, $E42:$BL42)</f>
        <v>0</v>
      </c>
      <c r="H90" s="779" t="n">
        <f aca="false" ca="true" dt2D="false" dtr="false" t="normal">SUMIF($E$3:BO39, H$54, $E42:$BL42)</f>
        <v>0</v>
      </c>
      <c r="I90" s="779" t="n">
        <f aca="false" ca="true" dt2D="false" dtr="false" t="normal">SUMIF($E$3:BP39, I$54, $E42:$BL42)</f>
        <v>0</v>
      </c>
      <c r="J90" s="779" t="n">
        <f aca="false" ca="true" dt2D="false" dtr="false" t="normal">SUMIF($E$3:BQ39, J$54, $E42:$BL42)</f>
        <v>0</v>
      </c>
      <c r="K90" s="779" t="n">
        <f aca="false" ca="true" dt2D="false" dtr="false" t="normal">SUMIF($E$3:BR39, K$54, $E42:$BL42)</f>
        <v>0</v>
      </c>
      <c r="L90" s="779" t="n">
        <f aca="false" ca="true" dt2D="false" dtr="false" t="normal">SUMIF($E$3:BS39, L$54, $E42:$BL42)</f>
        <v>0</v>
      </c>
      <c r="M90" s="779" t="n">
        <f aca="false" ca="true" dt2D="false" dtr="false" t="normal">SUMIF($E$3:BT39, M$54, $E42:$BL42)</f>
        <v>0</v>
      </c>
      <c r="N90" s="779" t="n">
        <f aca="false" ca="true" dt2D="false" dtr="false" t="normal">SUMIF($E$3:BU39, N$54, $E42:$BL42)</f>
        <v>0</v>
      </c>
      <c r="O90" s="779" t="n">
        <f aca="false" ca="true" dt2D="false" dtr="false" t="normal">SUMIF($E$3:BV39, O$54, $E42:$BL42)</f>
        <v>0</v>
      </c>
      <c r="P90" s="779" t="n">
        <f aca="false" ca="true" dt2D="false" dtr="false" t="normal">SUMIF($E$3:BW39, P$54, $E42:$BL42)</f>
        <v>0</v>
      </c>
      <c r="Q90" s="779" t="n">
        <f aca="false" ca="true" dt2D="false" dtr="false" t="normal">SUMIF($E$3:BX39, Q$54, $E42:$BL42)</f>
        <v>0</v>
      </c>
      <c r="R90" s="779" t="n">
        <f aca="false" ca="true" dt2D="false" dtr="false" t="normal">SUMIF($E$3:BY39, R$54, $E42:$BL42)</f>
        <v>0</v>
      </c>
      <c r="S90" s="779" t="n">
        <f aca="false" ca="true" dt2D="false" dtr="false" t="normal">SUMIF($E$3:BZ39, S$54, $E42:$BL42)</f>
        <v>0</v>
      </c>
      <c r="T90" s="779" t="n">
        <f aca="false" ca="true" dt2D="false" dtr="false" t="normal">SUMIF($E$3:CA39, T$54, $E42:$BL42)</f>
        <v>0</v>
      </c>
      <c r="U90" s="779" t="n">
        <f aca="false" ca="true" dt2D="false" dtr="false" t="normal">SUMIF($E$3:CB39, U$54, $E42:$BL42)</f>
        <v>0</v>
      </c>
      <c r="V90" s="779" t="n">
        <f aca="false" ca="true" dt2D="false" dtr="false" t="normal">SUMIF($E$3:CC39, V$54, $E42:$BL42)</f>
        <v>0</v>
      </c>
      <c r="W90" s="779" t="n">
        <f aca="false" ca="true" dt2D="false" dtr="false" t="normal">SUMIF($E$3:CD39, W$54, $E42:$BL42)</f>
        <v>0</v>
      </c>
      <c r="X90" s="779" t="n">
        <f aca="false" ca="true" dt2D="false" dtr="false" t="normal">SUMIF($E$3:CE39, X$54, $E42:$BL42)</f>
        <v>0</v>
      </c>
      <c r="Y90" s="779" t="n">
        <f aca="false" ca="true" dt2D="false" dtr="false" t="normal">SUMIF($E$3:CF39, Y$54, $E42:$BL42)</f>
        <v>0</v>
      </c>
      <c r="Z90" s="779" t="n">
        <f aca="false" ca="true" dt2D="false" dtr="false" t="normal">SUMIF($E$3:CG39, Z$54, $E42:$BL42)</f>
        <v>0</v>
      </c>
      <c r="AA90" s="779" t="n">
        <f aca="false" ca="true" dt2D="false" dtr="false" t="normal">SUMIF($E$3:CH39, AA$54, $E42:$BL42)</f>
        <v>0</v>
      </c>
      <c r="AB90" s="779" t="n">
        <f aca="false" ca="true" dt2D="false" dtr="false" t="normal">SUMIF($E$3:CI39, AB$54, $E42:$BL42)</f>
        <v>0</v>
      </c>
      <c r="AC90" s="779" t="n">
        <f aca="false" ca="true" dt2D="false" dtr="false" t="normal">SUMIF($E$3:CJ39, AC$54, $E42:$BL42)</f>
        <v>0</v>
      </c>
      <c r="AD90" s="779" t="n">
        <f aca="false" ca="true" dt2D="false" dtr="false" t="normal">SUMIF($E$3:CK39, AD$54, $E42:$BL42)</f>
        <v>0</v>
      </c>
      <c r="AE90" s="779" t="n">
        <f aca="false" ca="true" dt2D="false" dtr="false" t="normal">SUMIF($E$3:CL39, AE$54, $E42:$BL42)</f>
        <v>0</v>
      </c>
      <c r="AF90" s="779" t="n">
        <f aca="false" ca="true" dt2D="false" dtr="false" t="normal">SUMIF($E$3:CM39, AF$54, $E42:$BL42)</f>
        <v>0</v>
      </c>
      <c r="AG90" s="779" t="n">
        <f aca="false" ca="true" dt2D="false" dtr="false" t="normal">SUMIF($E$3:CN39, AG$54, $E42:$BL42)</f>
        <v>0</v>
      </c>
      <c r="AH90" s="779" t="n">
        <f aca="false" ca="true" dt2D="false" dtr="false" t="normal">SUMIF($E$3:CO39, AH$54, $E42:$BL42)</f>
        <v>0</v>
      </c>
      <c r="AI90" s="779" t="n">
        <f aca="false" ca="true" dt2D="false" dtr="false" t="normal">SUMIF($E$3:CP39, AI$54, $E42:$BL42)</f>
        <v>0</v>
      </c>
      <c r="AJ90" s="779" t="n">
        <f aca="false" ca="true" dt2D="false" dtr="false" t="normal">SUMIF($E$3:CQ39, AJ$54, $E42:$BL42)</f>
        <v>0</v>
      </c>
      <c r="AK90" s="779" t="n">
        <f aca="false" ca="true" dt2D="false" dtr="false" t="normal">SUMIF($E$3:CR39, AK$54, $E42:$BL42)</f>
        <v>0</v>
      </c>
      <c r="AL90" s="779" t="n">
        <f aca="false" ca="true" dt2D="false" dtr="false" t="normal">SUMIF($E$3:CS39, AL$54, $E42:$BL42)</f>
        <v>0</v>
      </c>
      <c r="AM90" s="779" t="n">
        <f aca="false" ca="true" dt2D="false" dtr="false" t="normal">SUMIF($E$3:CT39, AM$54, $E42:$BL42)</f>
        <v>0</v>
      </c>
      <c r="AN90" s="779" t="n">
        <f aca="false" ca="true" dt2D="false" dtr="false" t="normal">SUMIF($E$3:CU39, AN$54, $E42:$BL42)</f>
        <v>0</v>
      </c>
      <c r="AO90" s="779" t="n">
        <f aca="false" ca="true" dt2D="false" dtr="false" t="normal">SUMIF($E$3:CV39, AO$54, $E42:$BL42)</f>
        <v>0</v>
      </c>
      <c r="AP90" s="779" t="n">
        <f aca="false" ca="true" dt2D="false" dtr="false" t="normal">SUMIF($E$3:CW39, AP$54, $E42:$BL42)</f>
        <v>0</v>
      </c>
      <c r="AQ90" s="779" t="n">
        <f aca="false" ca="true" dt2D="false" dtr="false" t="normal">SUMIF($E$3:CX39, AQ$54, $E42:$BL42)</f>
        <v>0</v>
      </c>
      <c r="AR90" s="779" t="n">
        <f aca="false" ca="true" dt2D="false" dtr="false" t="normal">SUMIF($E$3:CY39, AR$54, $E42:$BL42)</f>
        <v>0</v>
      </c>
      <c r="AS90" s="779" t="n">
        <f aca="false" ca="true" dt2D="false" dtr="false" t="normal">SUMIF($E$3:CZ39, AS$54, $E42:$BL42)</f>
        <v>0</v>
      </c>
      <c r="AT90" s="779" t="n">
        <f aca="false" ca="true" dt2D="false" dtr="false" t="normal">SUMIF($E$3:DA39, AT$54, $E42:$BL42)</f>
        <v>0</v>
      </c>
      <c r="AU90" s="779" t="n">
        <f aca="false" ca="true" dt2D="false" dtr="false" t="normal">SUMIF($E$3:DB39, AU$54, $E42:$BL42)</f>
        <v>0</v>
      </c>
      <c r="AV90" s="779" t="n">
        <f aca="false" ca="true" dt2D="false" dtr="false" t="normal">SUMIF($E$3:DC39, AV$54, $E42:$BL42)</f>
        <v>0</v>
      </c>
      <c r="AW90" s="779" t="n">
        <f aca="false" ca="true" dt2D="false" dtr="false" t="normal">SUMIF($E$3:DD39, AW$54, $E42:$BL42)</f>
        <v>0</v>
      </c>
      <c r="AX90" s="779" t="n">
        <f aca="false" ca="true" dt2D="false" dtr="false" t="normal">SUMIF($E$3:DE39, AX$54, $E42:$BL42)</f>
        <v>0</v>
      </c>
      <c r="AY90" s="779" t="n">
        <f aca="false" ca="true" dt2D="false" dtr="false" t="normal">SUMIF($E$3:DF39, AY$54, $E42:$BL42)</f>
        <v>0</v>
      </c>
      <c r="AZ90" s="779" t="n">
        <f aca="false" ca="true" dt2D="false" dtr="false" t="normal">SUMIF($E$3:DG39, AZ$54, $E42:$BL42)</f>
        <v>0</v>
      </c>
      <c r="BA90" s="779" t="n">
        <f aca="false" ca="true" dt2D="false" dtr="false" t="normal">SUMIF($E$3:DH39, BA$54, $E42:$BL42)</f>
        <v>0</v>
      </c>
      <c r="BB90" s="779" t="n">
        <f aca="false" ca="true" dt2D="false" dtr="false" t="normal">SUMIF($E$3:DI39, BB$54, $E42:$BL42)</f>
        <v>0</v>
      </c>
      <c r="BC90" s="779" t="n">
        <f aca="false" ca="true" dt2D="false" dtr="false" t="normal">SUMIF($E$3:DJ39, BC$54, $E42:$BL42)</f>
        <v>0</v>
      </c>
      <c r="BD90" s="779" t="n">
        <f aca="false" ca="true" dt2D="false" dtr="false" t="normal">SUMIF($E$3:DK39, BD$54, $E42:$BL42)</f>
        <v>0</v>
      </c>
      <c r="BE90" s="779" t="n">
        <f aca="false" ca="true" dt2D="false" dtr="false" t="normal">SUMIF($E$3:DL39, BE$54, $E42:$BL42)</f>
        <v>0</v>
      </c>
      <c r="BF90" s="779" t="n">
        <f aca="false" ca="true" dt2D="false" dtr="false" t="normal">SUMIF($E$3:DM39, BF$54, $E42:$BL42)</f>
        <v>0</v>
      </c>
      <c r="BG90" s="779" t="n">
        <f aca="false" ca="true" dt2D="false" dtr="false" t="normal">SUMIF($E$3:DN39, BG$54, $E42:$BL42)</f>
        <v>0</v>
      </c>
      <c r="BH90" s="779" t="n">
        <f aca="false" ca="true" dt2D="false" dtr="false" t="normal">SUMIF($E$3:DO39, BH$54, $E42:$BL42)</f>
        <v>0</v>
      </c>
      <c r="BI90" s="779" t="n">
        <f aca="false" ca="true" dt2D="false" dtr="false" t="normal">SUMIF($E$3:DP39, BI$54, $E42:$BL42)</f>
        <v>0</v>
      </c>
      <c r="BJ90" s="779" t="n">
        <f aca="false" ca="true" dt2D="false" dtr="false" t="normal">SUMIF($E$3:DQ39, BJ$54, $E42:$BL42)</f>
        <v>0</v>
      </c>
      <c r="BK90" s="779" t="n">
        <f aca="false" ca="true" dt2D="false" dtr="false" t="normal">SUMIF($E$3:DR39, BK$54, $E42:$BL42)</f>
        <v>0</v>
      </c>
      <c r="BL90" s="779" t="n">
        <f aca="false" ca="true" dt2D="false" dtr="false" t="normal">SUMIF($E$3:DS39, BL$54, $E42:$BL42)</f>
        <v>0</v>
      </c>
    </row>
    <row outlineLevel="0" r="91">
      <c r="B91" s="201" t="s">
        <v>988</v>
      </c>
      <c r="C91" s="205" t="s">
        <v>987</v>
      </c>
      <c r="E91" s="779" t="n">
        <f aca="false" ca="true" dt2D="false" dtr="false" t="normal">SUMIF($E$3:BL40, E$54, $E43:$BL43)</f>
        <v>0</v>
      </c>
      <c r="F91" s="779" t="n">
        <f aca="false" ca="true" dt2D="false" dtr="false" t="normal">SUMIF($E$3:BM40, F$54, $E43:$BL43)</f>
        <v>0</v>
      </c>
      <c r="G91" s="779" t="n">
        <f aca="false" ca="true" dt2D="false" dtr="false" t="normal">SUMIF($E$3:BN40, G$54, $E43:$BL43)</f>
        <v>0</v>
      </c>
      <c r="H91" s="779" t="n">
        <f aca="false" ca="true" dt2D="false" dtr="false" t="normal">SUMIF($E$3:BO40, H$54, $E43:$BL43)</f>
        <v>0</v>
      </c>
      <c r="I91" s="779" t="n">
        <f aca="false" ca="true" dt2D="false" dtr="false" t="normal">SUMIF($E$3:BP40, I$54, $E43:$BL43)</f>
        <v>0</v>
      </c>
      <c r="J91" s="779" t="n">
        <f aca="false" ca="true" dt2D="false" dtr="false" t="normal">SUMIF($E$3:BQ40, J$54, $E43:$BL43)</f>
        <v>0</v>
      </c>
      <c r="K91" s="779" t="n">
        <f aca="false" ca="true" dt2D="false" dtr="false" t="normal">SUMIF($E$3:BR40, K$54, $E43:$BL43)</f>
        <v>0</v>
      </c>
      <c r="L91" s="779" t="n">
        <f aca="false" ca="true" dt2D="false" dtr="false" t="normal">SUMIF($E$3:BS40, L$54, $E43:$BL43)</f>
        <v>0</v>
      </c>
      <c r="M91" s="779" t="n">
        <f aca="false" ca="true" dt2D="false" dtr="false" t="normal">SUMIF($E$3:BT40, M$54, $E43:$BL43)</f>
        <v>0</v>
      </c>
      <c r="N91" s="779" t="n">
        <f aca="false" ca="true" dt2D="false" dtr="false" t="normal">SUMIF($E$3:BU40, N$54, $E43:$BL43)</f>
        <v>0</v>
      </c>
      <c r="O91" s="779" t="n">
        <f aca="false" ca="true" dt2D="false" dtr="false" t="normal">SUMIF($E$3:BV40, O$54, $E43:$BL43)</f>
        <v>0</v>
      </c>
      <c r="P91" s="779" t="n">
        <f aca="false" ca="true" dt2D="false" dtr="false" t="normal">SUMIF($E$3:BW40, P$54, $E43:$BL43)</f>
        <v>0</v>
      </c>
      <c r="Q91" s="779" t="n">
        <f aca="false" ca="true" dt2D="false" dtr="false" t="normal">SUMIF($E$3:BX40, Q$54, $E43:$BL43)</f>
        <v>0</v>
      </c>
      <c r="R91" s="779" t="n">
        <f aca="false" ca="true" dt2D="false" dtr="false" t="normal">SUMIF($E$3:BY40, R$54, $E43:$BL43)</f>
        <v>0</v>
      </c>
      <c r="S91" s="779" t="n">
        <f aca="false" ca="true" dt2D="false" dtr="false" t="normal">SUMIF($E$3:BZ40, S$54, $E43:$BL43)</f>
        <v>0</v>
      </c>
      <c r="T91" s="779" t="n">
        <f aca="false" ca="true" dt2D="false" dtr="false" t="normal">SUMIF($E$3:CA40, T$54, $E43:$BL43)</f>
        <v>0</v>
      </c>
      <c r="U91" s="779" t="n">
        <f aca="false" ca="true" dt2D="false" dtr="false" t="normal">SUMIF($E$3:CB40, U$54, $E43:$BL43)</f>
        <v>0</v>
      </c>
      <c r="V91" s="779" t="n">
        <f aca="false" ca="true" dt2D="false" dtr="false" t="normal">SUMIF($E$3:CC40, V$54, $E43:$BL43)</f>
        <v>0</v>
      </c>
      <c r="W91" s="779" t="n">
        <f aca="false" ca="true" dt2D="false" dtr="false" t="normal">SUMIF($E$3:CD40, W$54, $E43:$BL43)</f>
        <v>0</v>
      </c>
      <c r="X91" s="779" t="n">
        <f aca="false" ca="true" dt2D="false" dtr="false" t="normal">SUMIF($E$3:CE40, X$54, $E43:$BL43)</f>
        <v>0</v>
      </c>
      <c r="Y91" s="779" t="n">
        <f aca="false" ca="true" dt2D="false" dtr="false" t="normal">SUMIF($E$3:CF40, Y$54, $E43:$BL43)</f>
        <v>0</v>
      </c>
      <c r="Z91" s="779" t="n">
        <f aca="false" ca="true" dt2D="false" dtr="false" t="normal">SUMIF($E$3:CG40, Z$54, $E43:$BL43)</f>
        <v>0</v>
      </c>
      <c r="AA91" s="779" t="n">
        <f aca="false" ca="true" dt2D="false" dtr="false" t="normal">SUMIF($E$3:CH40, AA$54, $E43:$BL43)</f>
        <v>0</v>
      </c>
      <c r="AB91" s="779" t="n">
        <f aca="false" ca="true" dt2D="false" dtr="false" t="normal">SUMIF($E$3:CI40, AB$54, $E43:$BL43)</f>
        <v>0</v>
      </c>
      <c r="AC91" s="779" t="n">
        <f aca="false" ca="true" dt2D="false" dtr="false" t="normal">SUMIF($E$3:CJ40, AC$54, $E43:$BL43)</f>
        <v>0</v>
      </c>
      <c r="AD91" s="779" t="n">
        <f aca="false" ca="true" dt2D="false" dtr="false" t="normal">SUMIF($E$3:CK40, AD$54, $E43:$BL43)</f>
        <v>0</v>
      </c>
      <c r="AE91" s="779" t="n">
        <f aca="false" ca="true" dt2D="false" dtr="false" t="normal">SUMIF($E$3:CL40, AE$54, $E43:$BL43)</f>
        <v>0</v>
      </c>
      <c r="AF91" s="779" t="n">
        <f aca="false" ca="true" dt2D="false" dtr="false" t="normal">SUMIF($E$3:CM40, AF$54, $E43:$BL43)</f>
        <v>0</v>
      </c>
      <c r="AG91" s="779" t="n">
        <f aca="false" ca="true" dt2D="false" dtr="false" t="normal">SUMIF($E$3:CN40, AG$54, $E43:$BL43)</f>
        <v>0</v>
      </c>
      <c r="AH91" s="779" t="n">
        <f aca="false" ca="true" dt2D="false" dtr="false" t="normal">SUMIF($E$3:CO40, AH$54, $E43:$BL43)</f>
        <v>0</v>
      </c>
      <c r="AI91" s="779" t="n">
        <f aca="false" ca="true" dt2D="false" dtr="false" t="normal">SUMIF($E$3:CP40, AI$54, $E43:$BL43)</f>
        <v>0</v>
      </c>
      <c r="AJ91" s="779" t="n">
        <f aca="false" ca="true" dt2D="false" dtr="false" t="normal">SUMIF($E$3:CQ40, AJ$54, $E43:$BL43)</f>
        <v>0</v>
      </c>
      <c r="AK91" s="779" t="n">
        <f aca="false" ca="true" dt2D="false" dtr="false" t="normal">SUMIF($E$3:CR40, AK$54, $E43:$BL43)</f>
        <v>0</v>
      </c>
      <c r="AL91" s="779" t="n">
        <f aca="false" ca="true" dt2D="false" dtr="false" t="normal">SUMIF($E$3:CS40, AL$54, $E43:$BL43)</f>
        <v>0</v>
      </c>
      <c r="AM91" s="779" t="n">
        <f aca="false" ca="true" dt2D="false" dtr="false" t="normal">SUMIF($E$3:CT40, AM$54, $E43:$BL43)</f>
        <v>0</v>
      </c>
      <c r="AN91" s="779" t="n">
        <f aca="false" ca="true" dt2D="false" dtr="false" t="normal">SUMIF($E$3:CU40, AN$54, $E43:$BL43)</f>
        <v>0</v>
      </c>
      <c r="AO91" s="779" t="n">
        <f aca="false" ca="true" dt2D="false" dtr="false" t="normal">SUMIF($E$3:CV40, AO$54, $E43:$BL43)</f>
        <v>0</v>
      </c>
      <c r="AP91" s="779" t="n">
        <f aca="false" ca="true" dt2D="false" dtr="false" t="normal">SUMIF($E$3:CW40, AP$54, $E43:$BL43)</f>
        <v>0</v>
      </c>
      <c r="AQ91" s="779" t="n">
        <f aca="false" ca="true" dt2D="false" dtr="false" t="normal">SUMIF($E$3:CX40, AQ$54, $E43:$BL43)</f>
        <v>0</v>
      </c>
      <c r="AR91" s="779" t="n">
        <f aca="false" ca="true" dt2D="false" dtr="false" t="normal">SUMIF($E$3:CY40, AR$54, $E43:$BL43)</f>
        <v>0</v>
      </c>
      <c r="AS91" s="779" t="n">
        <f aca="false" ca="true" dt2D="false" dtr="false" t="normal">SUMIF($E$3:CZ40, AS$54, $E43:$BL43)</f>
        <v>0</v>
      </c>
      <c r="AT91" s="779" t="n">
        <f aca="false" ca="true" dt2D="false" dtr="false" t="normal">SUMIF($E$3:DA40, AT$54, $E43:$BL43)</f>
        <v>0</v>
      </c>
      <c r="AU91" s="779" t="n">
        <f aca="false" ca="true" dt2D="false" dtr="false" t="normal">SUMIF($E$3:DB40, AU$54, $E43:$BL43)</f>
        <v>0</v>
      </c>
      <c r="AV91" s="779" t="n">
        <f aca="false" ca="true" dt2D="false" dtr="false" t="normal">SUMIF($E$3:DC40, AV$54, $E43:$BL43)</f>
        <v>0</v>
      </c>
      <c r="AW91" s="779" t="n">
        <f aca="false" ca="true" dt2D="false" dtr="false" t="normal">SUMIF($E$3:DD40, AW$54, $E43:$BL43)</f>
        <v>0</v>
      </c>
      <c r="AX91" s="779" t="n">
        <f aca="false" ca="true" dt2D="false" dtr="false" t="normal">SUMIF($E$3:DE40, AX$54, $E43:$BL43)</f>
        <v>0</v>
      </c>
      <c r="AY91" s="779" t="n">
        <f aca="false" ca="true" dt2D="false" dtr="false" t="normal">SUMIF($E$3:DF40, AY$54, $E43:$BL43)</f>
        <v>0</v>
      </c>
      <c r="AZ91" s="779" t="n">
        <f aca="false" ca="true" dt2D="false" dtr="false" t="normal">SUMIF($E$3:DG40, AZ$54, $E43:$BL43)</f>
        <v>0</v>
      </c>
      <c r="BA91" s="779" t="n">
        <f aca="false" ca="true" dt2D="false" dtr="false" t="normal">SUMIF($E$3:DH40, BA$54, $E43:$BL43)</f>
        <v>0</v>
      </c>
      <c r="BB91" s="779" t="n">
        <f aca="false" ca="true" dt2D="false" dtr="false" t="normal">SUMIF($E$3:DI40, BB$54, $E43:$BL43)</f>
        <v>0</v>
      </c>
      <c r="BC91" s="779" t="n">
        <f aca="false" ca="true" dt2D="false" dtr="false" t="normal">SUMIF($E$3:DJ40, BC$54, $E43:$BL43)</f>
        <v>0</v>
      </c>
      <c r="BD91" s="779" t="n">
        <f aca="false" ca="true" dt2D="false" dtr="false" t="normal">SUMIF($E$3:DK40, BD$54, $E43:$BL43)</f>
        <v>0</v>
      </c>
      <c r="BE91" s="779" t="n">
        <f aca="false" ca="true" dt2D="false" dtr="false" t="normal">SUMIF($E$3:DL40, BE$54, $E43:$BL43)</f>
        <v>0</v>
      </c>
      <c r="BF91" s="779" t="n">
        <f aca="false" ca="true" dt2D="false" dtr="false" t="normal">SUMIF($E$3:DM40, BF$54, $E43:$BL43)</f>
        <v>0</v>
      </c>
      <c r="BG91" s="779" t="n">
        <f aca="false" ca="true" dt2D="false" dtr="false" t="normal">SUMIF($E$3:DN40, BG$54, $E43:$BL43)</f>
        <v>0</v>
      </c>
      <c r="BH91" s="779" t="n">
        <f aca="false" ca="true" dt2D="false" dtr="false" t="normal">SUMIF($E$3:DO40, BH$54, $E43:$BL43)</f>
        <v>0</v>
      </c>
      <c r="BI91" s="779" t="n">
        <f aca="false" ca="true" dt2D="false" dtr="false" t="normal">SUMIF($E$3:DP40, BI$54, $E43:$BL43)</f>
        <v>0</v>
      </c>
      <c r="BJ91" s="779" t="n">
        <f aca="false" ca="true" dt2D="false" dtr="false" t="normal">SUMIF($E$3:DQ40, BJ$54, $E43:$BL43)</f>
        <v>0</v>
      </c>
      <c r="BK91" s="779" t="n">
        <f aca="false" ca="true" dt2D="false" dtr="false" t="normal">SUMIF($E$3:DR40, BK$54, $E43:$BL43)</f>
        <v>0</v>
      </c>
      <c r="BL91" s="779" t="n">
        <f aca="false" ca="true" dt2D="false" dtr="false" t="normal">SUMIF($E$3:DS40, BL$54, $E43:$BL43)</f>
        <v>0</v>
      </c>
    </row>
    <row outlineLevel="0" r="92">
      <c r="B92" s="201" t="s">
        <v>989</v>
      </c>
      <c r="C92" s="205" t="s">
        <v>987</v>
      </c>
      <c r="E92" s="779" t="n">
        <f aca="false" ca="true" dt2D="false" dtr="false" t="normal">SUMIF($E$3:BL41, E$54, $E44:$BL44)</f>
        <v>0</v>
      </c>
      <c r="F92" s="779" t="n">
        <f aca="false" ca="true" dt2D="false" dtr="false" t="normal">SUMIF($E$3:BM41, F$54, $E44:$BL44)</f>
        <v>0</v>
      </c>
      <c r="G92" s="779" t="n">
        <f aca="false" ca="true" dt2D="false" dtr="false" t="normal">SUMIF($E$3:BN41, G$54, $E44:$BL44)</f>
        <v>0</v>
      </c>
      <c r="H92" s="779" t="n">
        <f aca="false" ca="true" dt2D="false" dtr="false" t="normal">SUMIF($E$3:BO41, H$54, $E44:$BL44)</f>
        <v>0</v>
      </c>
      <c r="I92" s="779" t="n">
        <f aca="false" ca="true" dt2D="false" dtr="false" t="normal">SUMIF($E$3:BP41, I$54, $E44:$BL44)</f>
        <v>0</v>
      </c>
      <c r="J92" s="779" t="n">
        <f aca="false" ca="true" dt2D="false" dtr="false" t="normal">SUMIF($E$3:BQ41, J$54, $E44:$BL44)</f>
        <v>0</v>
      </c>
      <c r="K92" s="779" t="n">
        <f aca="false" ca="true" dt2D="false" dtr="false" t="normal">SUMIF($E$3:BR41, K$54, $E44:$BL44)</f>
        <v>0</v>
      </c>
      <c r="L92" s="779" t="n">
        <f aca="false" ca="true" dt2D="false" dtr="false" t="normal">SUMIF($E$3:BS41, L$54, $E44:$BL44)</f>
        <v>0</v>
      </c>
      <c r="M92" s="779" t="n">
        <f aca="false" ca="true" dt2D="false" dtr="false" t="normal">SUMIF($E$3:BT41, M$54, $E44:$BL44)</f>
        <v>0</v>
      </c>
      <c r="N92" s="779" t="n">
        <f aca="false" ca="true" dt2D="false" dtr="false" t="normal">SUMIF($E$3:BU41, N$54, $E44:$BL44)</f>
        <v>0</v>
      </c>
      <c r="O92" s="779" t="n">
        <f aca="false" ca="true" dt2D="false" dtr="false" t="normal">SUMIF($E$3:BV41, O$54, $E44:$BL44)</f>
        <v>0</v>
      </c>
      <c r="P92" s="779" t="n">
        <f aca="false" ca="true" dt2D="false" dtr="false" t="normal">SUMIF($E$3:BW41, P$54, $E44:$BL44)</f>
        <v>0</v>
      </c>
      <c r="Q92" s="779" t="n">
        <f aca="false" ca="true" dt2D="false" dtr="false" t="normal">SUMIF($E$3:BX41, Q$54, $E44:$BL44)</f>
        <v>0</v>
      </c>
      <c r="R92" s="779" t="n">
        <f aca="false" ca="true" dt2D="false" dtr="false" t="normal">SUMIF($E$3:BY41, R$54, $E44:$BL44)</f>
        <v>0</v>
      </c>
      <c r="S92" s="779" t="n">
        <f aca="false" ca="true" dt2D="false" dtr="false" t="normal">SUMIF($E$3:BZ41, S$54, $E44:$BL44)</f>
        <v>0</v>
      </c>
      <c r="T92" s="779" t="n">
        <f aca="false" ca="true" dt2D="false" dtr="false" t="normal">SUMIF($E$3:CA41, T$54, $E44:$BL44)</f>
        <v>0</v>
      </c>
      <c r="U92" s="779" t="n">
        <f aca="false" ca="true" dt2D="false" dtr="false" t="normal">SUMIF($E$3:CB41, U$54, $E44:$BL44)</f>
        <v>0</v>
      </c>
      <c r="V92" s="779" t="n">
        <f aca="false" ca="true" dt2D="false" dtr="false" t="normal">SUMIF($E$3:CC41, V$54, $E44:$BL44)</f>
        <v>0</v>
      </c>
      <c r="W92" s="779" t="n">
        <f aca="false" ca="true" dt2D="false" dtr="false" t="normal">SUMIF($E$3:CD41, W$54, $E44:$BL44)</f>
        <v>0</v>
      </c>
      <c r="X92" s="779" t="n">
        <f aca="false" ca="true" dt2D="false" dtr="false" t="normal">SUMIF($E$3:CE41, X$54, $E44:$BL44)</f>
        <v>0</v>
      </c>
      <c r="Y92" s="779" t="n">
        <f aca="false" ca="true" dt2D="false" dtr="false" t="normal">SUMIF($E$3:CF41, Y$54, $E44:$BL44)</f>
        <v>0</v>
      </c>
      <c r="Z92" s="779" t="n">
        <f aca="false" ca="true" dt2D="false" dtr="false" t="normal">SUMIF($E$3:CG41, Z$54, $E44:$BL44)</f>
        <v>0</v>
      </c>
      <c r="AA92" s="779" t="n">
        <f aca="false" ca="true" dt2D="false" dtr="false" t="normal">SUMIF($E$3:CH41, AA$54, $E44:$BL44)</f>
        <v>0</v>
      </c>
      <c r="AB92" s="779" t="n">
        <f aca="false" ca="true" dt2D="false" dtr="false" t="normal">SUMIF($E$3:CI41, AB$54, $E44:$BL44)</f>
        <v>0</v>
      </c>
      <c r="AC92" s="779" t="n">
        <f aca="false" ca="true" dt2D="false" dtr="false" t="normal">SUMIF($E$3:CJ41, AC$54, $E44:$BL44)</f>
        <v>0</v>
      </c>
      <c r="AD92" s="779" t="n">
        <f aca="false" ca="true" dt2D="false" dtr="false" t="normal">SUMIF($E$3:CK41, AD$54, $E44:$BL44)</f>
        <v>0</v>
      </c>
      <c r="AE92" s="779" t="n">
        <f aca="false" ca="true" dt2D="false" dtr="false" t="normal">SUMIF($E$3:CL41, AE$54, $E44:$BL44)</f>
        <v>0</v>
      </c>
      <c r="AF92" s="779" t="n">
        <f aca="false" ca="true" dt2D="false" dtr="false" t="normal">SUMIF($E$3:CM41, AF$54, $E44:$BL44)</f>
        <v>0</v>
      </c>
      <c r="AG92" s="779" t="n">
        <f aca="false" ca="true" dt2D="false" dtr="false" t="normal">SUMIF($E$3:CN41, AG$54, $E44:$BL44)</f>
        <v>0</v>
      </c>
      <c r="AH92" s="779" t="n">
        <f aca="false" ca="true" dt2D="false" dtr="false" t="normal">SUMIF($E$3:CO41, AH$54, $E44:$BL44)</f>
        <v>0</v>
      </c>
      <c r="AI92" s="779" t="n">
        <f aca="false" ca="true" dt2D="false" dtr="false" t="normal">SUMIF($E$3:CP41, AI$54, $E44:$BL44)</f>
        <v>0</v>
      </c>
      <c r="AJ92" s="779" t="n">
        <f aca="false" ca="true" dt2D="false" dtr="false" t="normal">SUMIF($E$3:CQ41, AJ$54, $E44:$BL44)</f>
        <v>0</v>
      </c>
      <c r="AK92" s="779" t="n">
        <f aca="false" ca="true" dt2D="false" dtr="false" t="normal">SUMIF($E$3:CR41, AK$54, $E44:$BL44)</f>
        <v>0</v>
      </c>
      <c r="AL92" s="779" t="n">
        <f aca="false" ca="true" dt2D="false" dtr="false" t="normal">SUMIF($E$3:CS41, AL$54, $E44:$BL44)</f>
        <v>0</v>
      </c>
      <c r="AM92" s="779" t="n">
        <f aca="false" ca="true" dt2D="false" dtr="false" t="normal">SUMIF($E$3:CT41, AM$54, $E44:$BL44)</f>
        <v>0</v>
      </c>
      <c r="AN92" s="779" t="n">
        <f aca="false" ca="true" dt2D="false" dtr="false" t="normal">SUMIF($E$3:CU41, AN$54, $E44:$BL44)</f>
        <v>0</v>
      </c>
      <c r="AO92" s="779" t="n">
        <f aca="false" ca="true" dt2D="false" dtr="false" t="normal">SUMIF($E$3:CV41, AO$54, $E44:$BL44)</f>
        <v>0</v>
      </c>
      <c r="AP92" s="779" t="n">
        <f aca="false" ca="true" dt2D="false" dtr="false" t="normal">SUMIF($E$3:CW41, AP$54, $E44:$BL44)</f>
        <v>0</v>
      </c>
      <c r="AQ92" s="779" t="n">
        <f aca="false" ca="true" dt2D="false" dtr="false" t="normal">SUMIF($E$3:CX41, AQ$54, $E44:$BL44)</f>
        <v>0</v>
      </c>
      <c r="AR92" s="779" t="n">
        <f aca="false" ca="true" dt2D="false" dtr="false" t="normal">SUMIF($E$3:CY41, AR$54, $E44:$BL44)</f>
        <v>0</v>
      </c>
      <c r="AS92" s="779" t="n">
        <f aca="false" ca="true" dt2D="false" dtr="false" t="normal">SUMIF($E$3:CZ41, AS$54, $E44:$BL44)</f>
        <v>0</v>
      </c>
      <c r="AT92" s="779" t="n">
        <f aca="false" ca="true" dt2D="false" dtr="false" t="normal">SUMIF($E$3:DA41, AT$54, $E44:$BL44)</f>
        <v>0</v>
      </c>
      <c r="AU92" s="779" t="n">
        <f aca="false" ca="true" dt2D="false" dtr="false" t="normal">SUMIF($E$3:DB41, AU$54, $E44:$BL44)</f>
        <v>0</v>
      </c>
      <c r="AV92" s="779" t="n">
        <f aca="false" ca="true" dt2D="false" dtr="false" t="normal">SUMIF($E$3:DC41, AV$54, $E44:$BL44)</f>
        <v>0</v>
      </c>
      <c r="AW92" s="779" t="n">
        <f aca="false" ca="true" dt2D="false" dtr="false" t="normal">SUMIF($E$3:DD41, AW$54, $E44:$BL44)</f>
        <v>0</v>
      </c>
      <c r="AX92" s="779" t="n">
        <f aca="false" ca="true" dt2D="false" dtr="false" t="normal">SUMIF($E$3:DE41, AX$54, $E44:$BL44)</f>
        <v>0</v>
      </c>
      <c r="AY92" s="779" t="n">
        <f aca="false" ca="true" dt2D="false" dtr="false" t="normal">SUMIF($E$3:DF41, AY$54, $E44:$BL44)</f>
        <v>0</v>
      </c>
      <c r="AZ92" s="779" t="n">
        <f aca="false" ca="true" dt2D="false" dtr="false" t="normal">SUMIF($E$3:DG41, AZ$54, $E44:$BL44)</f>
        <v>0</v>
      </c>
      <c r="BA92" s="779" t="n">
        <f aca="false" ca="true" dt2D="false" dtr="false" t="normal">SUMIF($E$3:DH41, BA$54, $E44:$BL44)</f>
        <v>0</v>
      </c>
      <c r="BB92" s="779" t="n">
        <f aca="false" ca="true" dt2D="false" dtr="false" t="normal">SUMIF($E$3:DI41, BB$54, $E44:$BL44)</f>
        <v>0</v>
      </c>
      <c r="BC92" s="779" t="n">
        <f aca="false" ca="true" dt2D="false" dtr="false" t="normal">SUMIF($E$3:DJ41, BC$54, $E44:$BL44)</f>
        <v>0</v>
      </c>
      <c r="BD92" s="779" t="n">
        <f aca="false" ca="true" dt2D="false" dtr="false" t="normal">SUMIF($E$3:DK41, BD$54, $E44:$BL44)</f>
        <v>0</v>
      </c>
      <c r="BE92" s="779" t="n">
        <f aca="false" ca="true" dt2D="false" dtr="false" t="normal">SUMIF($E$3:DL41, BE$54, $E44:$BL44)</f>
        <v>0</v>
      </c>
      <c r="BF92" s="779" t="n">
        <f aca="false" ca="true" dt2D="false" dtr="false" t="normal">SUMIF($E$3:DM41, BF$54, $E44:$BL44)</f>
        <v>0</v>
      </c>
      <c r="BG92" s="779" t="n">
        <f aca="false" ca="true" dt2D="false" dtr="false" t="normal">SUMIF($E$3:DN41, BG$54, $E44:$BL44)</f>
        <v>0</v>
      </c>
      <c r="BH92" s="779" t="n">
        <f aca="false" ca="true" dt2D="false" dtr="false" t="normal">SUMIF($E$3:DO41, BH$54, $E44:$BL44)</f>
        <v>0</v>
      </c>
      <c r="BI92" s="779" t="n">
        <f aca="false" ca="true" dt2D="false" dtr="false" t="normal">SUMIF($E$3:DP41, BI$54, $E44:$BL44)</f>
        <v>0</v>
      </c>
      <c r="BJ92" s="779" t="n">
        <f aca="false" ca="true" dt2D="false" dtr="false" t="normal">SUMIF($E$3:DQ41, BJ$54, $E44:$BL44)</f>
        <v>0</v>
      </c>
      <c r="BK92" s="779" t="n">
        <f aca="false" ca="true" dt2D="false" dtr="false" t="normal">SUMIF($E$3:DR41, BK$54, $E44:$BL44)</f>
        <v>0</v>
      </c>
      <c r="BL92" s="779" t="n">
        <f aca="false" ca="true" dt2D="false" dtr="false" t="normal">SUMIF($E$3:DS41, BL$54, $E44:$BL44)</f>
        <v>0</v>
      </c>
    </row>
    <row outlineLevel="0" r="93">
      <c r="B93" s="201" t="s">
        <v>990</v>
      </c>
      <c r="C93" s="205" t="s">
        <v>987</v>
      </c>
      <c r="E93" s="779" t="n">
        <f aca="false" ca="true" dt2D="false" dtr="false" t="normal">IF(OR('Периоды'!L40=1, 'Периоды'!L40=2, 'Периоды'!L40=3, 'Периоды'!L40=4, 'Периоды'!L40=5, 'Периоды'!L40=6, 'Периоды'!L40=7, 'Периоды'!L40=8, 'Периоды'!L40=9, 'Периоды'!L40=10, 'Периоды'!L40=11, 'Периоды'!L40=12), SUMIF($E$3:BL41, E$54, $E45:$BL45)*1, IF(OR('Периоды'!L40=21, 'Периоды'!L40=22, 'Периоды'!L40=23, 'Периоды'!L40=24), SUMIF($E$3:BL41, E$54, $E45:$BL45)*4, SUMIF($E$3:BL41, E$54, $E45:$BL45)*12))</f>
        <v>13.17576</v>
      </c>
      <c r="F93" s="779" t="n">
        <f aca="false" ca="true" dt2D="false" dtr="false" t="normal">IF(OR('Периоды'!M40=1, 'Периоды'!M40=2, 'Периоды'!M40=3, 'Периоды'!M40=4, 'Периоды'!M40=5, 'Периоды'!M40=6, 'Периоды'!M40=7, 'Периоды'!M40=8, 'Периоды'!M40=9, 'Периоды'!M40=10, 'Периоды'!M40=11, 'Периоды'!M40=12), SUMIF($E$3:BM41, F$54, $E45:$BL45)*1, IF(OR('Периоды'!M40=21, 'Периоды'!M40=22, 'Периоды'!M40=23, 'Периоды'!M40=24), SUMIF($E$3:BM41, F$54, $E45:$BL45)*4, SUMIF($E$3:BM41, F$54, $E45:$BL45)*12))</f>
        <v>13.5710328</v>
      </c>
      <c r="G93" s="779" t="n">
        <f aca="false" ca="true" dt2D="false" dtr="false" t="normal">IF(OR('Периоды'!N40=1, 'Периоды'!N40=2, 'Периоды'!N40=3, 'Периоды'!N40=4, 'Периоды'!N40=5, 'Периоды'!N40=6, 'Периоды'!N40=7, 'Периоды'!N40=8, 'Периоды'!N40=9, 'Периоды'!N40=10, 'Периоды'!N40=11, 'Периоды'!N40=12), SUMIF($E$3:BN41, G$54, $E45:$BL45)*1, IF(OR('Периоды'!N40=21, 'Периоды'!N40=22, 'Периоды'!N40=23, 'Периоды'!N40=24), SUMIF($E$3:BN41, G$54, $E45:$BL45)*4, SUMIF($E$3:BN41, G$54, $E45:$BL45)*12))</f>
        <v>13.5710328</v>
      </c>
      <c r="H93" s="779" t="n">
        <f aca="false" ca="true" dt2D="false" dtr="false" t="normal">IF(OR('Периоды'!O40=1, 'Периоды'!O40=2, 'Периоды'!O40=3, 'Периоды'!O40=4, 'Периоды'!O40=5, 'Периоды'!O40=6, 'Периоды'!O40=7, 'Периоды'!O40=8, 'Периоды'!O40=9, 'Периоды'!O40=10, 'Периоды'!O40=11, 'Периоды'!O40=12), SUMIF($E$3:BO41, H$54, $E45:$BL45)*1, IF(OR('Периоды'!O40=21, 'Периоды'!O40=22, 'Периоды'!O40=23, 'Периоды'!O40=24), SUMIF($E$3:BO41, H$54, $E45:$BL45)*4, SUMIF($E$3:BO41, H$54, $E45:$BL45)*12))</f>
        <v>13.5710328</v>
      </c>
      <c r="I93" s="779" t="n">
        <f aca="false" ca="true" dt2D="false" dtr="false" t="normal">IF(OR('Периоды'!P40=1, 'Периоды'!P40=2, 'Периоды'!P40=3, 'Периоды'!P40=4, 'Периоды'!P40=5, 'Периоды'!P40=6, 'Периоды'!P40=7, 'Периоды'!P40=8, 'Периоды'!P40=9, 'Периоды'!P40=10, 'Периоды'!P40=11, 'Периоды'!P40=12), SUMIF($E$3:BP41, I$54, $E45:$BL45)*1, IF(OR('Периоды'!P40=21, 'Периоды'!P40=22, 'Периоды'!P40=23, 'Периоды'!P40=24), SUMIF($E$3:BP41, I$54, $E45:$BL45)*4, SUMIF($E$3:BP41, I$54, $E45:$BL45)*12))</f>
        <v>13.5710328</v>
      </c>
      <c r="J93" s="779" t="n">
        <f aca="false" ca="true" dt2D="false" dtr="false" t="normal">IF(OR('Периоды'!Q40=1, 'Периоды'!Q40=2, 'Периоды'!Q40=3, 'Периоды'!Q40=4, 'Периоды'!Q40=5, 'Периоды'!Q40=6, 'Периоды'!Q40=7, 'Периоды'!Q40=8, 'Периоды'!Q40=9, 'Периоды'!Q40=10, 'Периоды'!Q40=11, 'Периоды'!Q40=12), SUMIF($E$3:BQ41, J$54, $E45:$BL45)*1, IF(OR('Периоды'!Q40=21, 'Периоды'!Q40=22, 'Периоды'!Q40=23, 'Периоды'!Q40=24), SUMIF($E$3:BQ41, J$54, $E45:$BL45)*4, SUMIF($E$3:BQ41, J$54, $E45:$BL45)*12))</f>
        <v>13.5710328</v>
      </c>
      <c r="K93" s="779" t="n">
        <f aca="false" ca="true" dt2D="false" dtr="false" t="normal">IF(OR('Периоды'!R40=1, 'Периоды'!R40=2, 'Периоды'!R40=3, 'Периоды'!R40=4, 'Периоды'!R40=5, 'Периоды'!R40=6, 'Периоды'!R40=7, 'Периоды'!R40=8, 'Периоды'!R40=9, 'Периоды'!R40=10, 'Периоды'!R40=11, 'Периоды'!R40=12), SUMIF($E$3:BR41, K$54, $E45:$BL45)*1, IF(OR('Периоды'!R40=21, 'Периоды'!R40=22, 'Периоды'!R40=23, 'Периоды'!R40=24), SUMIF($E$3:BR41, K$54, $E45:$BL45)*4, SUMIF($E$3:BR41, K$54, $E45:$BL45)*12))</f>
        <v>13.5710328</v>
      </c>
      <c r="L93" s="779" t="n">
        <f aca="false" ca="true" dt2D="false" dtr="false" t="normal">IF(OR('Периоды'!S40=1, 'Периоды'!S40=2, 'Периоды'!S40=3, 'Периоды'!S40=4, 'Периоды'!S40=5, 'Периоды'!S40=6, 'Периоды'!S40=7, 'Периоды'!S40=8, 'Периоды'!S40=9, 'Периоды'!S40=10, 'Периоды'!S40=11, 'Периоды'!S40=12), SUMIF($E$3:BS41, L$54, $E45:$BL45)*1, IF(OR('Периоды'!S40=21, 'Периоды'!S40=22, 'Периоды'!S40=23, 'Периоды'!S40=24), SUMIF($E$3:BS41, L$54, $E45:$BL45)*4, SUMIF($E$3:BS41, L$54, $E45:$BL45)*12))</f>
        <v>13.5710328</v>
      </c>
      <c r="M93" s="779" t="n">
        <f aca="false" ca="true" dt2D="false" dtr="false" t="normal">IF(OR('Периоды'!T40=1, 'Периоды'!T40=2, 'Периоды'!T40=3, 'Периоды'!T40=4, 'Периоды'!T40=5, 'Периоды'!T40=6, 'Периоды'!T40=7, 'Периоды'!T40=8, 'Периоды'!T40=9, 'Периоды'!T40=10, 'Периоды'!T40=11, 'Периоды'!T40=12), SUMIF($E$3:BT41, M$54, $E45:$BL45)*1, IF(OR('Периоды'!T40=21, 'Периоды'!T40=22, 'Периоды'!T40=23, 'Периоды'!T40=24), SUMIF($E$3:BT41, M$54, $E45:$BL45)*4, SUMIF($E$3:BT41, M$54, $E45:$BL45)*12))</f>
        <v>13.5710328</v>
      </c>
      <c r="N93" s="779" t="n">
        <f aca="false" ca="true" dt2D="false" dtr="false" t="normal">IF(OR('Периоды'!U40=1, 'Периоды'!U40=2, 'Периоды'!U40=3, 'Периоды'!U40=4, 'Периоды'!U40=5, 'Периоды'!U40=6, 'Периоды'!U40=7, 'Периоды'!U40=8, 'Периоды'!U40=9, 'Периоды'!U40=10, 'Периоды'!U40=11, 'Периоды'!U40=12), SUMIF($E$3:BU41, N$54, $E45:$BL45)*1, IF(OR('Периоды'!U40=21, 'Периоды'!U40=22, 'Периоды'!U40=23, 'Периоды'!U40=24), SUMIF($E$3:BU41, N$54, $E45:$BL45)*4, SUMIF($E$3:BU41, N$54, $E45:$BL45)*12))</f>
        <v>13.5710328</v>
      </c>
      <c r="O93" s="779" t="n">
        <f aca="false" ca="true" dt2D="false" dtr="false" t="normal">IF(OR('Периоды'!V40=1, 'Периоды'!V40=2, 'Периоды'!V40=3, 'Периоды'!V40=4, 'Периоды'!V40=5, 'Периоды'!V40=6, 'Периоды'!V40=7, 'Периоды'!V40=8, 'Периоды'!V40=9, 'Периоды'!V40=10, 'Периоды'!V40=11, 'Периоды'!V40=12), SUMIF($E$3:BV41, O$54, $E45:$BL45)*1, IF(OR('Периоды'!V40=21, 'Периоды'!V40=22, 'Периоды'!V40=23, 'Периоды'!V40=24), SUMIF($E$3:BV41, O$54, $E45:$BL45)*4, SUMIF($E$3:BV41, O$54, $E45:$BL45)*12))</f>
        <v>13.5710328</v>
      </c>
      <c r="P93" s="779" t="n">
        <f aca="false" ca="true" dt2D="false" dtr="false" t="normal">IF(OR('Периоды'!W40=1, 'Периоды'!W40=2, 'Периоды'!W40=3, 'Периоды'!W40=4, 'Периоды'!W40=5, 'Периоды'!W40=6, 'Периоды'!W40=7, 'Периоды'!W40=8, 'Периоды'!W40=9, 'Периоды'!W40=10, 'Периоды'!W40=11, 'Периоды'!W40=12), SUMIF($E$3:BW41, P$54, $E45:$BL45)*1, IF(OR('Периоды'!W40=21, 'Периоды'!W40=22, 'Периоды'!W40=23, 'Периоды'!W40=24), SUMIF($E$3:BW41, P$54, $E45:$BL45)*4, SUMIF($E$3:BW41, P$54, $E45:$BL45)*12))</f>
        <v>13.5710328</v>
      </c>
      <c r="Q93" s="779" t="n">
        <f aca="false" ca="true" dt2D="false" dtr="false" t="normal">IF(OR('Периоды'!X40=1, 'Периоды'!X40=2, 'Периоды'!X40=3, 'Периоды'!X40=4, 'Периоды'!X40=5, 'Периоды'!X40=6, 'Периоды'!X40=7, 'Периоды'!X40=8, 'Периоды'!X40=9, 'Периоды'!X40=10, 'Периоды'!X40=11, 'Периоды'!X40=12), SUMIF($E$3:BX41, Q$54, $E45:$BL45)*1, IF(OR('Периоды'!X40=21, 'Периоды'!X40=22, 'Периоды'!X40=23, 'Периоды'!X40=24), SUMIF($E$3:BX41, Q$54, $E45:$BL45)*4, SUMIF($E$3:BX41, Q$54, $E45:$BL45)*12))</f>
        <v>55.912655136</v>
      </c>
      <c r="R93" s="779" t="n">
        <f aca="false" ca="true" dt2D="false" dtr="false" t="normal">IF(OR('Периоды'!Y40=1, 'Периоды'!Y40=2, 'Периоды'!Y40=3, 'Периоды'!Y40=4, 'Периоды'!Y40=5, 'Периоды'!Y40=6, 'Периоды'!Y40=7, 'Периоды'!Y40=8, 'Периоды'!Y40=9, 'Периоды'!Y40=10, 'Периоды'!Y40=11, 'Периоды'!Y40=12), SUMIF($E$3:BY41, R$54, $E45:$BL45)*1, IF(OR('Периоды'!Y40=21, 'Периоды'!Y40=22, 'Периоды'!Y40=23, 'Периоды'!Y40=24), SUMIF($E$3:BY41, R$54, $E45:$BL45)*4, SUMIF($E$3:BY41, R$54, $E45:$BL45)*12))</f>
        <v>55.912655136</v>
      </c>
      <c r="S93" s="779" t="n">
        <f aca="false" ca="true" dt2D="false" dtr="false" t="normal">IF(OR('Периоды'!Z40=1, 'Периоды'!Z40=2, 'Периоды'!Z40=3, 'Периоды'!Z40=4, 'Периоды'!Z40=5, 'Периоды'!Z40=6, 'Периоды'!Z40=7, 'Периоды'!Z40=8, 'Периоды'!Z40=9, 'Периоды'!Z40=10, 'Периоды'!Z40=11, 'Периоды'!Z40=12), SUMIF($E$3:BZ41, S$54, $E45:$BL45)*1, IF(OR('Периоды'!Z40=21, 'Периоды'!Z40=22, 'Периоды'!Z40=23, 'Периоды'!Z40=24), SUMIF($E$3:BZ41, S$54, $E45:$BL45)*4, SUMIF($E$3:BZ41, S$54, $E45:$BL45)*12))</f>
        <v>55.912655136</v>
      </c>
      <c r="T93" s="779" t="n">
        <f aca="false" ca="true" dt2D="false" dtr="false" t="normal">IF(OR('Периоды'!AA40=1, 'Периоды'!AA40=2, 'Периоды'!AA40=3, 'Периоды'!AA40=4, 'Периоды'!AA40=5, 'Периоды'!AA40=6, 'Периоды'!AA40=7, 'Периоды'!AA40=8, 'Периоды'!AA40=9, 'Периоды'!AA40=10, 'Периоды'!AA40=11, 'Периоды'!AA40=12), SUMIF($E$3:CA41, T$54, $E45:$BL45)*1, IF(OR('Периоды'!AA40=21, 'Периоды'!AA40=22, 'Периоды'!AA40=23, 'Периоды'!AA40=24), SUMIF($E$3:CA41, T$54, $E45:$BL45)*4, SUMIF($E$3:CA41, T$54, $E45:$BL45)*12))</f>
        <v>55.912655136</v>
      </c>
      <c r="U93" s="779" t="n">
        <f aca="false" ca="true" dt2D="false" dtr="false" t="normal">IF(OR('Периоды'!AB40=1, 'Периоды'!AB40=2, 'Периоды'!AB40=3, 'Периоды'!AB40=4, 'Периоды'!AB40=5, 'Периоды'!AB40=6, 'Периоды'!AB40=7, 'Периоды'!AB40=8, 'Периоды'!AB40=9, 'Периоды'!AB40=10, 'Периоды'!AB40=11, 'Периоды'!AB40=12), SUMIF($E$3:CB41, U$54, $E45:$BL45)*1, IF(OR('Периоды'!AB40=21, 'Периоды'!AB40=22, 'Периоды'!AB40=23, 'Периоды'!AB40=24), SUMIF($E$3:CB41, U$54, $E45:$BL45)*4, SUMIF($E$3:CB41, U$54, $E45:$BL45)*12))</f>
        <v>172.77010437024</v>
      </c>
      <c r="V93" s="779" t="n">
        <f aca="false" ca="true" dt2D="false" dtr="false" t="normal">IF(OR('Периоды'!AC40=1, 'Периоды'!AC40=2, 'Периоды'!AC40=3, 'Периоды'!AC40=4, 'Периоды'!AC40=5, 'Периоды'!AC40=6, 'Периоды'!AC40=7, 'Периоды'!AC40=8, 'Периоды'!AC40=9, 'Периоды'!AC40=10, 'Периоды'!AC40=11, 'Периоды'!AC40=12), SUMIF($E$3:CC41, V$54, $E45:$BL45)*1, IF(OR('Периоды'!AC40=21, 'Периоды'!AC40=22, 'Периоды'!AC40=23, 'Периоды'!AC40=24), SUMIF($E$3:CC41, V$54, $E45:$BL45)*4, SUMIF($E$3:CC41, V$54, $E45:$BL45)*12))</f>
        <v>177.953207501347</v>
      </c>
      <c r="W93" s="779" t="n">
        <f aca="false" ca="true" dt2D="false" dtr="false" t="normal">IF(OR('Периоды'!AD40=1, 'Периоды'!AD40=2, 'Периоды'!AD40=3, 'Периоды'!AD40=4, 'Периоды'!AD40=5, 'Периоды'!AD40=6, 'Периоды'!AD40=7, 'Периоды'!AD40=8, 'Периоды'!AD40=9, 'Периоды'!AD40=10, 'Периоды'!AD40=11, 'Периоды'!AD40=12), SUMIF($E$3:CD41, W$54, $E45:$BL45)*1, IF(OR('Периоды'!AD40=21, 'Периоды'!AD40=22, 'Периоды'!AD40=23, 'Периоды'!AD40=24), SUMIF($E$3:CD41, W$54, $E45:$BL45)*4, SUMIF($E$3:CD41, W$54, $E45:$BL45)*12))</f>
        <v>183.291803726388</v>
      </c>
      <c r="X93" s="779" t="n">
        <f aca="false" ca="true" dt2D="false" dtr="false" t="normal">IF(OR('Периоды'!AE40=1, 'Периоды'!AE40=2, 'Периоды'!AE40=3, 'Периоды'!AE40=4, 'Периоды'!AE40=5, 'Периоды'!AE40=6, 'Периоды'!AE40=7, 'Периоды'!AE40=8, 'Периоды'!AE40=9, 'Периоды'!AE40=10, 'Периоды'!AE40=11, 'Периоды'!AE40=12), SUMIF($E$3:CE41, X$54, $E45:$BL45)*1, IF(OR('Периоды'!AE40=21, 'Периоды'!AE40=22, 'Периоды'!AE40=23, 'Периоды'!AE40=24), SUMIF($E$3:CE41, X$54, $E45:$BL45)*4, SUMIF($E$3:CE41, X$54, $E45:$BL45)*12))</f>
        <v>188.790557838179</v>
      </c>
      <c r="Y93" s="779" t="n">
        <f aca="false" ca="true" dt2D="false" dtr="false" t="normal">IF(OR('Периоды'!AF40=1, 'Периоды'!AF40=2, 'Периоды'!AF40=3, 'Периоды'!AF40=4, 'Периоды'!AF40=5, 'Периоды'!AF40=6, 'Периоды'!AF40=7, 'Периоды'!AF40=8, 'Периоды'!AF40=9, 'Периоды'!AF40=10, 'Периоды'!AF40=11, 'Периоды'!AF40=12), SUMIF($E$3:CF41, Y$54, $E45:$BL45)*1, IF(OR('Периоды'!AF40=21, 'Периоды'!AF40=22, 'Периоды'!AF40=23, 'Периоды'!AF40=24), SUMIF($E$3:CF41, Y$54, $E45:$BL45)*4, SUMIF($E$3:CF41, Y$54, $E45:$BL45)*12))</f>
        <v>194.454274573325</v>
      </c>
      <c r="Z93" s="779" t="n">
        <f aca="false" ca="true" dt2D="false" dtr="false" t="normal">IF(OR('Периоды'!AG40=1, 'Периоды'!AG40=2, 'Периоды'!AG40=3, 'Периоды'!AG40=4, 'Периоды'!AG40=5, 'Периоды'!AG40=6, 'Периоды'!AG40=7, 'Периоды'!AG40=8, 'Периоды'!AG40=9, 'Периоды'!AG40=10, 'Периоды'!AG40=11, 'Периоды'!AG40=12), SUMIF($E$3:CG41, Z$54, $E45:$BL45)*1, IF(OR('Периоды'!AG40=21, 'Периоды'!AG40=22, 'Периоды'!AG40=23, 'Периоды'!AG40=24), SUMIF($E$3:CG41, Z$54, $E45:$BL45)*4, SUMIF($E$3:CG41, Z$54, $E45:$BL45)*12))</f>
        <v>200.287902810524</v>
      </c>
      <c r="AA93" s="779" t="n">
        <f aca="false" ca="true" dt2D="false" dtr="false" t="normal">IF(OR('Периоды'!AH40=1, 'Периоды'!AH40=2, 'Периоды'!AH40=3, 'Периоды'!AH40=4, 'Периоды'!AH40=5, 'Периоды'!AH40=6, 'Периоды'!AH40=7, 'Периоды'!AH40=8, 'Периоды'!AH40=9, 'Периоды'!AH40=10, 'Периоды'!AH40=11, 'Периоды'!AH40=12), SUMIF($E$3:CH41, AA$54, $E45:$BL45)*1, IF(OR('Периоды'!AH40=21, 'Периоды'!AH40=22, 'Периоды'!AH40=23, 'Периоды'!AH40=24), SUMIF($E$3:CH41, AA$54, $E45:$BL45)*4, SUMIF($E$3:CH41, AA$54, $E45:$BL45)*12))</f>
        <v>206.29653989484</v>
      </c>
      <c r="AB93" s="779" t="n">
        <f aca="false" ca="true" dt2D="false" dtr="false" t="normal">IF(OR('Периоды'!AI40=1, 'Периоды'!AI40=2, 'Периоды'!AI40=3, 'Периоды'!AI40=4, 'Периоды'!AI40=5, 'Периоды'!AI40=6, 'Периоды'!AI40=7, 'Периоды'!AI40=8, 'Периоды'!AI40=9, 'Периоды'!AI40=10, 'Периоды'!AI40=11, 'Периоды'!AI40=12), SUMIF($E$3:CI41, AB$54, $E45:$BL45)*1, IF(OR('Периоды'!AI40=21, 'Периоды'!AI40=22, 'Периоды'!AI40=23, 'Периоды'!AI40=24), SUMIF($E$3:CI41, AB$54, $E45:$BL45)*4, SUMIF($E$3:CI41, AB$54, $E45:$BL45)*12))</f>
        <v>212.485436091685</v>
      </c>
      <c r="AC93" s="779" t="n">
        <f aca="false" ca="true" dt2D="false" dtr="false" t="normal">IF(OR('Периоды'!AJ40=1, 'Периоды'!AJ40=2, 'Периоды'!AJ40=3, 'Периоды'!AJ40=4, 'Периоды'!AJ40=5, 'Периоды'!AJ40=6, 'Периоды'!AJ40=7, 'Периоды'!AJ40=8, 'Периоды'!AJ40=9, 'Периоды'!AJ40=10, 'Периоды'!AJ40=11, 'Периоды'!AJ40=12), SUMIF($E$3:CJ41, AC$54, $E45:$BL45)*1, IF(OR('Периоды'!AJ40=21, 'Периоды'!AJ40=22, 'Периоды'!AJ40=23, 'Периоды'!AJ40=24), SUMIF($E$3:CJ41, AC$54, $E45:$BL45)*4, SUMIF($E$3:CJ41, AC$54, $E45:$BL45)*12))</f>
        <v>218.859999174436</v>
      </c>
      <c r="AD93" s="779" t="n">
        <f aca="false" ca="true" dt2D="false" dtr="false" t="normal">IF(OR('Периоды'!AK40=1, 'Периоды'!AK40=2, 'Периоды'!AK40=3, 'Периоды'!AK40=4, 'Периоды'!AK40=5, 'Периоды'!AK40=6, 'Периоды'!AK40=7, 'Периоды'!AK40=8, 'Периоды'!AK40=9, 'Периоды'!AK40=10, 'Периоды'!AK40=11, 'Периоды'!AK40=12), SUMIF($E$3:CK41, AD$54, $E45:$BL45)*1, IF(OR('Периоды'!AK40=21, 'Периоды'!AK40=22, 'Периоды'!AK40=23, 'Периоды'!AK40=24), SUMIF($E$3:CK41, AD$54, $E45:$BL45)*4, SUMIF($E$3:CK41, AD$54, $E45:$BL45)*12))</f>
        <v>225.425799149669</v>
      </c>
      <c r="AE93" s="779" t="n">
        <f aca="false" ca="true" dt2D="false" dtr="false" t="normal">IF(OR('Периоды'!AL40=1, 'Периоды'!AL40=2, 'Периоды'!AL40=3, 'Периоды'!AL40=4, 'Периоды'!AL40=5, 'Периоды'!AL40=6, 'Периоды'!AL40=7, 'Периоды'!AL40=8, 'Периоды'!AL40=9, 'Периоды'!AL40=10, 'Периоды'!AL40=11, 'Периоды'!AL40=12), SUMIF($E$3:CL41, AE$54, $E45:$BL45)*1, IF(OR('Периоды'!AL40=21, 'Периоды'!AL40=22, 'Периоды'!AL40=23, 'Периоды'!AL40=24), SUMIF($E$3:CL41, AE$54, $E45:$BL45)*4, SUMIF($E$3:CL41, AE$54, $E45:$BL45)*12))</f>
        <v>232.188573124159</v>
      </c>
      <c r="AF93" s="779" t="n">
        <f aca="false" ca="true" dt2D="false" dtr="false" t="normal">IF(OR('Периоды'!AM40=1, 'Периоды'!AM40=2, 'Периоды'!AM40=3, 'Периоды'!AM40=4, 'Периоды'!AM40=5, 'Периоды'!AM40=6, 'Периоды'!AM40=7, 'Периоды'!AM40=8, 'Периоды'!AM40=9, 'Периоды'!AM40=10, 'Периоды'!AM40=11, 'Периоды'!AM40=12), SUMIF($E$3:CM41, AF$54, $E45:$BL45)*1, IF(OR('Периоды'!AM40=21, 'Периоды'!AM40=22, 'Периоды'!AM40=23, 'Периоды'!AM40=24), SUMIF($E$3:CM41, AF$54, $E45:$BL45)*4, SUMIF($E$3:CM41, AF$54, $E45:$BL45)*12))</f>
        <v>239.154230317884</v>
      </c>
      <c r="AG93" s="779" t="n">
        <f aca="false" ca="true" dt2D="false" dtr="false" t="normal">IF(OR('Периоды'!AN40=1, 'Периоды'!AN40=2, 'Периоды'!AN40=3, 'Периоды'!AN40=4, 'Периоды'!AN40=5, 'Периоды'!AN40=6, 'Периоды'!AN40=7, 'Периоды'!AN40=8, 'Периоды'!AN40=9, 'Периоды'!AN40=10, 'Периоды'!AN40=11, 'Периоды'!AN40=12), SUMIF($E$3:CN41, AG$54, $E45:$BL45)*1, IF(OR('Периоды'!AN40=21, 'Периоды'!AN40=22, 'Периоды'!AN40=23, 'Периоды'!AN40=24), SUMIF($E$3:CN41, AG$54, $E45:$BL45)*4, SUMIF($E$3:CN41, AG$54, $E45:$BL45)*12))</f>
        <v>246.32885722742</v>
      </c>
      <c r="AH93" s="779" t="n">
        <f aca="false" ca="true" dt2D="false" dtr="false" t="normal">IF(OR('Периоды'!AO40=1, 'Периоды'!AO40=2, 'Периоды'!AO40=3, 'Периоды'!AO40=4, 'Периоды'!AO40=5, 'Периоды'!AO40=6, 'Периоды'!AO40=7, 'Периоды'!AO40=8, 'Периоды'!AO40=9, 'Периоды'!AO40=10, 'Периоды'!AO40=11, 'Периоды'!AO40=12), SUMIF($E$3:CO41, AH$54, $E45:$BL45)*1, IF(OR('Периоды'!AO40=21, 'Периоды'!AO40=22, 'Периоды'!AO40=23, 'Периоды'!AO40=24), SUMIF($E$3:CO41, AH$54, $E45:$BL45)*4, SUMIF($E$3:CO41, AH$54, $E45:$BL45)*12))</f>
        <v>253.718722944243</v>
      </c>
      <c r="AI93" s="779" t="n">
        <f aca="false" ca="true" dt2D="false" dtr="false" t="normal">IF(OR('Периоды'!AP40=1, 'Периоды'!AP40=2, 'Периоды'!AP40=3, 'Периоды'!AP40=4, 'Периоды'!AP40=5, 'Периоды'!AP40=6, 'Периоды'!AP40=7, 'Периоды'!AP40=8, 'Периоды'!AP40=9, 'Периоды'!AP40=10, 'Периоды'!AP40=11, 'Периоды'!AP40=12), SUMIF($E$3:CP41, AI$54, $E45:$BL45)*1, IF(OR('Периоды'!AP40=21, 'Периоды'!AP40=22, 'Периоды'!AP40=23, 'Периоды'!AP40=24), SUMIF($E$3:CP41, AI$54, $E45:$BL45)*4, SUMIF($E$3:CP41, AI$54, $E45:$BL45)*12))</f>
        <v>261.33028463257</v>
      </c>
      <c r="AJ93" s="779" t="n">
        <f aca="false" ca="true" dt2D="false" dtr="false" t="normal">IF(OR('Периоды'!AQ40=1, 'Периоды'!AQ40=2, 'Периоды'!AQ40=3, 'Периоды'!AQ40=4, 'Периоды'!AQ40=5, 'Периоды'!AQ40=6, 'Периоды'!AQ40=7, 'Периоды'!AQ40=8, 'Периоды'!AQ40=9, 'Периоды'!AQ40=10, 'Периоды'!AQ40=11, 'Периоды'!AQ40=12), SUMIF($E$3:CQ41, AJ$54, $E45:$BL45)*1, IF(OR('Периоды'!AQ40=21, 'Периоды'!AQ40=22, 'Периоды'!AQ40=23, 'Периоды'!AQ40=24), SUMIF($E$3:CQ41, AJ$54, $E45:$BL45)*4, SUMIF($E$3:CQ41, AJ$54, $E45:$BL45)*12))</f>
        <v>269.170193171547</v>
      </c>
      <c r="AK93" s="779" t="n">
        <f aca="false" ca="true" dt2D="false" dtr="false" t="normal">IF(OR('Периоды'!AR40=1, 'Периоды'!AR40=2, 'Периоды'!AR40=3, 'Периоды'!AR40=4, 'Периоды'!AR40=5, 'Периоды'!AR40=6, 'Периоды'!AR40=7, 'Периоды'!AR40=8, 'Периоды'!AR40=9, 'Периоды'!AR40=10, 'Периоды'!AR40=11, 'Периоды'!AR40=12), SUMIF($E$3:CR41, AK$54, $E45:$BL45)*1, IF(OR('Периоды'!AR40=21, 'Периоды'!AR40=22, 'Периоды'!AR40=23, 'Периоды'!AR40=24), SUMIF($E$3:CR41, AK$54, $E45:$BL45)*4, SUMIF($E$3:CR41, AK$54, $E45:$BL45)*12))</f>
        <v>277.245298966694</v>
      </c>
      <c r="AL93" s="779" t="n">
        <f aca="false" ca="true" dt2D="false" dtr="false" t="normal">IF(OR('Периоды'!AS40=1, 'Периоды'!AS40=2, 'Периоды'!AS40=3, 'Периоды'!AS40=4, 'Периоды'!AS40=5, 'Периоды'!AS40=6, 'Периоды'!AS40=7, 'Периоды'!AS40=8, 'Периоды'!AS40=9, 'Периоды'!AS40=10, 'Периоды'!AS40=11, 'Периоды'!AS40=12), SUMIF($E$3:CS41, AL$54, $E45:$BL45)*1, IF(OR('Периоды'!AS40=21, 'Периоды'!AS40=22, 'Периоды'!AS40=23, 'Периоды'!AS40=24), SUMIF($E$3:CS41, AL$54, $E45:$BL45)*4, SUMIF($E$3:CS41, AL$54, $E45:$BL45)*12))</f>
        <v>285.562657935694</v>
      </c>
      <c r="AM93" s="779" t="n">
        <f aca="false" ca="true" dt2D="false" dtr="false" t="normal">IF(OR('Периоды'!AT40=1, 'Периоды'!AT40=2, 'Периоды'!AT40=3, 'Периоды'!AT40=4, 'Периоды'!AT40=5, 'Периоды'!AT40=6, 'Периоды'!AT40=7, 'Периоды'!AT40=8, 'Периоды'!AT40=9, 'Периоды'!AT40=10, 'Периоды'!AT40=11, 'Периоды'!AT40=12), SUMIF($E$3:CT41, AM$54, $E45:$BL45)*1, IF(OR('Периоды'!AT40=21, 'Периоды'!AT40=22, 'Периоды'!AT40=23, 'Периоды'!AT40=24), SUMIF($E$3:CT41, AM$54, $E45:$BL45)*4, SUMIF($E$3:CT41, AM$54, $E45:$BL45)*12))</f>
        <v>294.129537673765</v>
      </c>
      <c r="AN93" s="779" t="n">
        <f aca="false" ca="true" dt2D="false" dtr="false" t="normal">IF(OR('Периоды'!AU40=1, 'Периоды'!AU40=2, 'Периоды'!AU40=3, 'Периоды'!AU40=4, 'Периоды'!AU40=5, 'Периоды'!AU40=6, 'Периоды'!AU40=7, 'Периоды'!AU40=8, 'Периоды'!AU40=9, 'Периоды'!AU40=10, 'Периоды'!AU40=11, 'Периоды'!AU40=12), SUMIF($E$3:CU41, AN$54, $E45:$BL45)*1, IF(OR('Периоды'!AU40=21, 'Периоды'!AU40=22, 'Периоды'!AU40=23, 'Периоды'!AU40=24), SUMIF($E$3:CU41, AN$54, $E45:$BL45)*4, SUMIF($E$3:CU41, AN$54, $E45:$BL45)*12))</f>
        <v>302.953423803978</v>
      </c>
      <c r="AO93" s="779" t="n">
        <f aca="false" ca="true" dt2D="false" dtr="false" t="normal">IF(OR('Периоды'!AV40=1, 'Периоды'!AV40=2, 'Периоды'!AV40=3, 'Периоды'!AV40=4, 'Периоды'!AV40=5, 'Периоды'!AV40=6, 'Периоды'!AV40=7, 'Периоды'!AV40=8, 'Периоды'!AV40=9, 'Периоды'!AV40=10, 'Периоды'!AV40=11, 'Периоды'!AV40=12), SUMIF($E$3:CV41, AO$54, $E45:$BL45)*1, IF(OR('Периоды'!AV40=21, 'Периоды'!AV40=22, 'Периоды'!AV40=23, 'Периоды'!AV40=24), SUMIF($E$3:CV41, AO$54, $E45:$BL45)*4, SUMIF($E$3:CV41, AO$54, $E45:$BL45)*12))</f>
        <v>312.042026518098</v>
      </c>
      <c r="AP93" s="779" t="n">
        <f aca="false" ca="true" dt2D="false" dtr="false" t="normal">IF(OR('Периоды'!AW40=1, 'Периоды'!AW40=2, 'Периоды'!AW40=3, 'Периоды'!AW40=4, 'Периоды'!AW40=5, 'Периоды'!AW40=6, 'Периоды'!AW40=7, 'Периоды'!AW40=8, 'Периоды'!AW40=9, 'Периоды'!AW40=10, 'Периоды'!AW40=11, 'Периоды'!AW40=12), SUMIF($E$3:CW41, AP$54, $E45:$BL45)*1, IF(OR('Периоды'!AW40=21, 'Периоды'!AW40=22, 'Периоды'!AW40=23, 'Периоды'!AW40=24), SUMIF($E$3:CW41, AP$54, $E45:$BL45)*4, SUMIF($E$3:CW41, AP$54, $E45:$BL45)*12))</f>
        <v>321.403287313641</v>
      </c>
      <c r="AQ93" s="779" t="n">
        <f aca="false" ca="true" dt2D="false" dtr="false" t="normal">IF(OR('Периоды'!AX40=1, 'Периоды'!AX40=2, 'Периоды'!AX40=3, 'Периоды'!AX40=4, 'Периоды'!AX40=5, 'Периоды'!AX40=6, 'Периоды'!AX40=7, 'Периоды'!AX40=8, 'Периоды'!AX40=9, 'Периоды'!AX40=10, 'Периоды'!AX40=11, 'Периоды'!AX40=12), SUMIF($E$3:CX41, AQ$54, $E45:$BL45)*1, IF(OR('Периоды'!AX40=21, 'Периоды'!AX40=22, 'Периоды'!AX40=23, 'Периоды'!AX40=24), SUMIF($E$3:CX41, AQ$54, $E45:$BL45)*4, SUMIF($E$3:CX41, AQ$54, $E45:$BL45)*12))</f>
        <v>331.04538593305</v>
      </c>
      <c r="AR93" s="779" t="n">
        <f aca="false" ca="true" dt2D="false" dtr="false" t="normal">IF(OR('Периоды'!AY40=1, 'Периоды'!AY40=2, 'Периоды'!AY40=3, 'Периоды'!AY40=4, 'Периоды'!AY40=5, 'Периоды'!AY40=6, 'Периоды'!AY40=7, 'Периоды'!AY40=8, 'Периоды'!AY40=9, 'Периоды'!AY40=10, 'Периоды'!AY40=11, 'Периоды'!AY40=12), SUMIF($E$3:CY41, AR$54, $E45:$BL45)*1, IF(OR('Периоды'!AY40=21, 'Периоды'!AY40=22, 'Периоды'!AY40=23, 'Периоды'!AY40=24), SUMIF($E$3:CY41, AR$54, $E45:$BL45)*4, SUMIF($E$3:CY41, AR$54, $E45:$BL45)*12))</f>
        <v>340.976747511041</v>
      </c>
      <c r="AS93" s="779" t="n">
        <f aca="false" ca="true" dt2D="false" dtr="false" t="normal">IF(OR('Периоды'!AZ40=1, 'Периоды'!AZ40=2, 'Периоды'!AZ40=3, 'Периоды'!AZ40=4, 'Периоды'!AZ40=5, 'Периоды'!AZ40=6, 'Периоды'!AZ40=7, 'Периоды'!AZ40=8, 'Периоды'!AZ40=9, 'Периоды'!AZ40=10, 'Периоды'!AZ40=11, 'Периоды'!AZ40=12), SUMIF($E$3:CZ41, AS$54, $E45:$BL45)*1, IF(OR('Периоды'!AZ40=21, 'Периоды'!AZ40=22, 'Периоды'!AZ40=23, 'Периоды'!AZ40=24), SUMIF($E$3:CZ41, AS$54, $E45:$BL45)*4, SUMIF($E$3:CZ41, AS$54, $E45:$BL45)*12))</f>
        <v>351.206049936372</v>
      </c>
      <c r="AT93" s="779" t="n">
        <f aca="false" ca="true" dt2D="false" dtr="false" t="normal">IF(OR('Периоды'!BA40=1, 'Периоды'!BA40=2, 'Периоды'!BA40=3, 'Периоды'!BA40=4, 'Периоды'!BA40=5, 'Периоды'!BA40=6, 'Периоды'!BA40=7, 'Периоды'!BA40=8, 'Периоды'!BA40=9, 'Периоды'!BA40=10, 'Периоды'!BA40=11, 'Периоды'!BA40=12), SUMIF($E$3:DA41, AT$54, $E45:$BL45)*1, IF(OR('Периоды'!BA40=21, 'Периоды'!BA40=22, 'Периоды'!BA40=23, 'Периоды'!BA40=24), SUMIF($E$3:DA41, AT$54, $E45:$BL45)*4, SUMIF($E$3:DA41, AT$54, $E45:$BL45)*12))</f>
        <v>361.742231434464</v>
      </c>
      <c r="AU93" s="779" t="n">
        <f aca="false" ca="true" dt2D="false" dtr="false" t="normal">IF(OR('Периоды'!BB40=1, 'Периоды'!BB40=2, 'Периоды'!BB40=3, 'Периоды'!BB40=4, 'Периоды'!BB40=5, 'Периоды'!BB40=6, 'Периоды'!BB40=7, 'Периоды'!BB40=8, 'Периоды'!BB40=9, 'Периоды'!BB40=10, 'Периоды'!BB40=11, 'Периоды'!BB40=12), SUMIF($E$3:DB41, AU$54, $E45:$BL45)*1, IF(OR('Периоды'!BB40=21, 'Периоды'!BB40=22, 'Периоды'!BB40=23, 'Периоды'!BB40=24), SUMIF($E$3:DB41, AU$54, $E45:$BL45)*4, SUMIF($E$3:DB41, AU$54, $E45:$BL45)*12))</f>
        <v>372.594498377498</v>
      </c>
      <c r="AV93" s="779" t="n">
        <f aca="false" ca="true" dt2D="false" dtr="false" t="normal">IF(OR('Периоды'!BC40=1, 'Периоды'!BC40=2, 'Периоды'!BC40=3, 'Периоды'!BC40=4, 'Периоды'!BC40=5, 'Периоды'!BC40=6, 'Периоды'!BC40=7, 'Периоды'!BC40=8, 'Периоды'!BC40=9, 'Периоды'!BC40=10, 'Периоды'!BC40=11, 'Периоды'!BC40=12), SUMIF($E$3:DC41, AV$54, $E45:$BL45)*1, IF(OR('Периоды'!BC40=21, 'Периоды'!BC40=22, 'Периоды'!BC40=23, 'Периоды'!BC40=24), SUMIF($E$3:DC41, AV$54, $E45:$BL45)*4, SUMIF($E$3:DC41, AV$54, $E45:$BL45)*12))</f>
        <v>383.772333328822</v>
      </c>
      <c r="AW93" s="779" t="n">
        <f aca="false" ca="true" dt2D="false" dtr="false" t="normal">IF(OR('Периоды'!BD40=1, 'Периоды'!BD40=2, 'Периоды'!BD40=3, 'Периоды'!BD40=4, 'Периоды'!BD40=5, 'Периоды'!BD40=6, 'Периоды'!BD40=7, 'Периоды'!BD40=8, 'Периоды'!BD40=9, 'Периоды'!BD40=10, 'Периоды'!BD40=11, 'Периоды'!BD40=12), SUMIF($E$3:DD41, AW$54, $E45:$BL45)*1, IF(OR('Периоды'!BD40=21, 'Периоды'!BD40=22, 'Периоды'!BD40=23, 'Периоды'!BD40=24), SUMIF($E$3:DD41, AW$54, $E45:$BL45)*4, SUMIF($E$3:DD41, AW$54, $E45:$BL45)*12))</f>
        <v>395.285503328687</v>
      </c>
      <c r="AX93" s="779" t="n">
        <f aca="false" ca="true" dt2D="false" dtr="false" t="normal">IF(OR('Периоды'!BE40=1, 'Периоды'!BE40=2, 'Периоды'!BE40=3, 'Периоды'!BE40=4, 'Периоды'!BE40=5, 'Периоды'!BE40=6, 'Периоды'!BE40=7, 'Периоды'!BE40=8, 'Периоды'!BE40=9, 'Периоды'!BE40=10, 'Периоды'!BE40=11, 'Периоды'!BE40=12), SUMIF($E$3:DE41, AX$54, $E45:$BL45)*1, IF(OR('Периоды'!BE40=21, 'Периоды'!BE40=22, 'Периоды'!BE40=23, 'Периоды'!BE40=24), SUMIF($E$3:DE41, AX$54, $E45:$BL45)*4, SUMIF($E$3:DE41, AX$54, $E45:$BL45)*12))</f>
        <v>407.144068428548</v>
      </c>
      <c r="AY93" s="779" t="n">
        <f aca="false" ca="true" dt2D="false" dtr="false" t="normal">IF(OR('Периоды'!BF40=1, 'Периоды'!BF40=2, 'Периоды'!BF40=3, 'Периоды'!BF40=4, 'Периоды'!BF40=5, 'Периоды'!BF40=6, 'Периоды'!BF40=7, 'Периоды'!BF40=8, 'Периоды'!BF40=9, 'Периоды'!BF40=10, 'Периоды'!BF40=11, 'Периоды'!BF40=12), SUMIF($E$3:DF41, AY$54, $E45:$BL45)*1, IF(OR('Периоды'!BF40=21, 'Периоды'!BF40=22, 'Периоды'!BF40=23, 'Периоды'!BF40=24), SUMIF($E$3:DF41, AY$54, $E45:$BL45)*4, SUMIF($E$3:DF41, AY$54, $E45:$BL45)*12))</f>
        <v>419.358390481404</v>
      </c>
      <c r="AZ93" s="779" t="n">
        <f aca="false" ca="true" dt2D="false" dtr="false" t="normal">IF(OR('Периоды'!BG40=1, 'Периоды'!BG40=2, 'Периоды'!BG40=3, 'Периоды'!BG40=4, 'Периоды'!BG40=5, 'Периоды'!BG40=6, 'Периоды'!BG40=7, 'Периоды'!BG40=8, 'Периоды'!BG40=9, 'Периоды'!BG40=10, 'Периоды'!BG40=11, 'Периоды'!BG40=12), SUMIF($E$3:DG41, AZ$54, $E45:$BL45)*1, IF(OR('Периоды'!BG40=21, 'Периоды'!BG40=22, 'Периоды'!BG40=23, 'Периоды'!BG40=24), SUMIF($E$3:DG41, AZ$54, $E45:$BL45)*4, SUMIF($E$3:DG41, AZ$54, $E45:$BL45)*12))</f>
        <v>431.939142195846</v>
      </c>
      <c r="BA93" s="779" t="n">
        <f aca="false" ca="true" dt2D="false" dtr="false" t="normal">IF(OR('Периоды'!BH40=1, 'Периоды'!BH40=2, 'Периоды'!BH40=3, 'Периоды'!BH40=4, 'Периоды'!BH40=5, 'Периоды'!BH40=6, 'Периоды'!BH40=7, 'Периоды'!BH40=8, 'Периоды'!BH40=9, 'Периоды'!BH40=10, 'Периоды'!BH40=11, 'Периоды'!BH40=12), SUMIF($E$3:DH41, BA$54, $E45:$BL45)*1, IF(OR('Периоды'!BH40=21, 'Периоды'!BH40=22, 'Периоды'!BH40=23, 'Периоды'!BH40=24), SUMIF($E$3:DH41, BA$54, $E45:$BL45)*4, SUMIF($E$3:DH41, BA$54, $E45:$BL45)*12))</f>
        <v>444.897316461722</v>
      </c>
      <c r="BB93" s="779" t="n">
        <f aca="false" ca="true" dt2D="false" dtr="false" t="normal">IF(OR('Периоды'!BI40=1, 'Периоды'!BI40=2, 'Периоды'!BI40=3, 'Периоды'!BI40=4, 'Периоды'!BI40=5, 'Периоды'!BI40=6, 'Периоды'!BI40=7, 'Периоды'!BI40=8, 'Периоды'!BI40=9, 'Периоды'!BI40=10, 'Периоды'!BI40=11, 'Периоды'!BI40=12), SUMIF($E$3:DI41, BB$54, $E45:$BL45)*1, IF(OR('Периоды'!BI40=21, 'Периоды'!BI40=22, 'Периоды'!BI40=23, 'Периоды'!BI40=24), SUMIF($E$3:DI41, BB$54, $E45:$BL45)*4, SUMIF($E$3:DI41, BB$54, $E45:$BL45)*12))</f>
        <v>458.244235955573</v>
      </c>
      <c r="BC93" s="779" t="n">
        <f aca="false" ca="true" dt2D="false" dtr="false" t="normal">IF(OR('Периоды'!BJ40=1, 'Периоды'!BJ40=2, 'Периоды'!BJ40=3, 'Периоды'!BJ40=4, 'Периоды'!BJ40=5, 'Периоды'!BJ40=6, 'Периоды'!BJ40=7, 'Периоды'!BJ40=8, 'Периоды'!BJ40=9, 'Периоды'!BJ40=10, 'Периоды'!BJ40=11, 'Периоды'!BJ40=12), SUMIF($E$3:DJ41, BC$54, $E45:$BL45)*1, IF(OR('Периоды'!BJ40=21, 'Периоды'!BJ40=22, 'Периоды'!BJ40=23, 'Периоды'!BJ40=24), SUMIF($E$3:DJ41, BC$54, $E45:$BL45)*4, SUMIF($E$3:DJ41, BC$54, $E45:$BL45)*12))</f>
        <v>471.991563034241</v>
      </c>
      <c r="BD93" s="779" t="n">
        <f aca="false" ca="true" dt2D="false" dtr="false" t="normal">IF(OR('Периоды'!BK40=1, 'Периоды'!BK40=2, 'Периоды'!BK40=3, 'Периоды'!BK40=4, 'Периоды'!BK40=5, 'Периоды'!BK40=6, 'Периоды'!BK40=7, 'Периоды'!BK40=8, 'Периоды'!BK40=9, 'Периоды'!BK40=10, 'Периоды'!BK40=11, 'Периоды'!BK40=12), SUMIF($E$3:DK41, BD$54, $E45:$BL45)*1, IF(OR('Периоды'!BK40=21, 'Периоды'!BK40=22, 'Периоды'!BK40=23, 'Периоды'!BK40=24), SUMIF($E$3:DK41, BD$54, $E45:$BL45)*4, SUMIF($E$3:DK41, BD$54, $E45:$BL45)*12))</f>
        <v>486.151309925268</v>
      </c>
      <c r="BE93" s="779" t="n">
        <f aca="false" ca="true" dt2D="false" dtr="false" t="normal">IF(OR('Периоды'!BL40=1, 'Периоды'!BL40=2, 'Периоды'!BL40=3, 'Периоды'!BL40=4, 'Периоды'!BL40=5, 'Периоды'!BL40=6, 'Периоды'!BL40=7, 'Периоды'!BL40=8, 'Периоды'!BL40=9, 'Периоды'!BL40=10, 'Периоды'!BL40=11, 'Периоды'!BL40=12), SUMIF($E$3:DL41, BE$54, $E45:$BL45)*1, IF(OR('Периоды'!BL40=21, 'Периоды'!BL40=22, 'Периоды'!BL40=23, 'Периоды'!BL40=24), SUMIF($E$3:DL41, BE$54, $E45:$BL45)*4, SUMIF($E$3:DL41, BE$54, $E45:$BL45)*12))</f>
        <v>500.735849223026</v>
      </c>
      <c r="BF93" s="779" t="n">
        <f aca="false" ca="true" dt2D="false" dtr="false" t="normal">IF(OR('Периоды'!BM40=1, 'Периоды'!BM40=2, 'Периоды'!BM40=3, 'Периоды'!BM40=4, 'Периоды'!BM40=5, 'Периоды'!BM40=6, 'Периоды'!BM40=7, 'Периоды'!BM40=8, 'Периоды'!BM40=9, 'Периоды'!BM40=10, 'Периоды'!BM40=11, 'Периоды'!BM40=12), SUMIF($E$3:DM41, BF$54, $E45:$BL45)*1, IF(OR('Периоды'!BM40=21, 'Периоды'!BM40=22, 'Периоды'!BM40=23, 'Периоды'!BM40=24), SUMIF($E$3:DM41, BF$54, $E45:$BL45)*4, SUMIF($E$3:DM41, BF$54, $E45:$BL45)*12))</f>
        <v>515.757924699717</v>
      </c>
      <c r="BG93" s="779" t="n">
        <f aca="false" ca="true" dt2D="false" dtr="false" t="normal">IF(OR('Периоды'!BN40=1, 'Периоды'!BN40=2, 'Периоды'!BN40=3, 'Периоды'!BN40=4, 'Периоды'!BN40=5, 'Периоды'!BN40=6, 'Периоды'!BN40=7, 'Периоды'!BN40=8, 'Периоды'!BN40=9, 'Периоды'!BN40=10, 'Периоды'!BN40=11, 'Периоды'!BN40=12), SUMIF($E$3:DN41, BG$54, $E45:$BL45)*1, IF(OR('Периоды'!BN40=21, 'Периоды'!BN40=22, 'Периоды'!BN40=23, 'Периоды'!BN40=24), SUMIF($E$3:DN41, BG$54, $E45:$BL45)*4, SUMIF($E$3:DN41, BG$54, $E45:$BL45)*12))</f>
        <v>531.230662440708</v>
      </c>
      <c r="BH93" s="779" t="n">
        <f aca="false" ca="true" dt2D="false" dtr="false" t="normal">IF(OR('Периоды'!BO40=1, 'Периоды'!BO40=2, 'Периоды'!BO40=3, 'Периоды'!BO40=4, 'Периоды'!BO40=5, 'Периоды'!BO40=6, 'Периоды'!BO40=7, 'Периоды'!BO40=8, 'Периоды'!BO40=9, 'Периоды'!BO40=10, 'Периоды'!BO40=11, 'Периоды'!BO40=12), SUMIF($E$3:DO41, BH$54, $E45:$BL45)*1, IF(OR('Периоды'!BO40=21, 'Периоды'!BO40=22, 'Периоды'!BO40=23, 'Периоды'!BO40=24), SUMIF($E$3:DO41, BH$54, $E45:$BL45)*4, SUMIF($E$3:DO41, BH$54, $E45:$BL45)*12))</f>
        <v>547.167582313929</v>
      </c>
      <c r="BI93" s="779" t="n">
        <f aca="false" ca="true" dt2D="false" dtr="false" t="normal">IF(OR('Периоды'!BP40=1, 'Периоды'!BP40=2, 'Периоды'!BP40=3, 'Периоды'!BP40=4, 'Периоды'!BP40=5, 'Периоды'!BP40=6, 'Периоды'!BP40=7, 'Периоды'!BP40=8, 'Периоды'!BP40=9, 'Периоды'!BP40=10, 'Периоды'!BP40=11, 'Периоды'!BP40=12), SUMIF($E$3:DP41, BI$54, $E45:$BL45)*1, IF(OR('Периоды'!BP40=21, 'Периоды'!BP40=22, 'Периоды'!BP40=23, 'Периоды'!BP40=24), SUMIF($E$3:DP41, BI$54, $E45:$BL45)*4, SUMIF($E$3:DP41, BI$54, $E45:$BL45)*12))</f>
        <v>563.582609783347</v>
      </c>
      <c r="BJ93" s="779" t="n">
        <f aca="false" ca="true" dt2D="false" dtr="false" t="normal">IF(OR('Периоды'!BQ40=1, 'Периоды'!BQ40=2, 'Периоды'!BQ40=3, 'Периоды'!BQ40=4, 'Периоды'!BQ40=5, 'Периоды'!BQ40=6, 'Периоды'!BQ40=7, 'Периоды'!BQ40=8, 'Периоды'!BQ40=9, 'Периоды'!BQ40=10, 'Периоды'!BQ40=11, 'Периоды'!BQ40=12), SUMIF($E$3:DQ41, BJ$54, $E45:$BL45)*1, IF(OR('Периоды'!BQ40=21, 'Периоды'!BQ40=22, 'Периоды'!BQ40=23, 'Периоды'!BQ40=24), SUMIF($E$3:DQ41, BJ$54, $E45:$BL45)*4, SUMIF($E$3:DQ41, BJ$54, $E45:$BL45)*12))</f>
        <v>580.490088076847</v>
      </c>
      <c r="BK93" s="779" t="n">
        <f aca="false" ca="true" dt2D="false" dtr="false" t="normal">IF(OR('Периоды'!BR40=1, 'Периоды'!BR40=2, 'Периоды'!BR40=3, 'Периоды'!BR40=4, 'Периоды'!BR40=5, 'Периоды'!BR40=6, 'Периоды'!BR40=7, 'Периоды'!BR40=8, 'Периоды'!BR40=9, 'Периоды'!BR40=10, 'Периоды'!BR40=11, 'Периоды'!BR40=12), SUMIF($E$3:DR41, BK$54, $E45:$BL45)*1, IF(OR('Периоды'!BR40=21, 'Периоды'!BR40=22, 'Периоды'!BR40=23, 'Периоды'!BR40=24), SUMIF($E$3:DR41, BK$54, $E45:$BL45)*4, SUMIF($E$3:DR41, BK$54, $E45:$BL45)*12))</f>
        <v>597.904790719153</v>
      </c>
      <c r="BL93" s="779" t="n">
        <f aca="false" ca="true" dt2D="false" dtr="false" t="normal">IF(OR('Периоды'!BS40=1, 'Периоды'!BS40=2, 'Периоды'!BS40=3, 'Периоды'!BS40=4, 'Периоды'!BS40=5, 'Периоды'!BS40=6, 'Периоды'!BS40=7, 'Периоды'!BS40=8, 'Периоды'!BS40=9, 'Периоды'!BS40=10, 'Периоды'!BS40=11, 'Периоды'!BS40=12), SUMIF($E$3:DS41, BL$54, $E45:$BL45)*1, IF(OR('Периоды'!BS40=21, 'Периоды'!BS40=22, 'Периоды'!BS40=23, 'Периоды'!BS40=24), SUMIF($E$3:DS41, BL$54, $E45:$BL45)*4, SUMIF($E$3:DS41, BL$54, $E45:$BL45)*12))</f>
        <v>615.841934440728</v>
      </c>
    </row>
    <row outlineLevel="0" r="94">
      <c r="E94" s="779" t="n"/>
      <c r="F94" s="779" t="n"/>
      <c r="G94" s="779" t="n"/>
      <c r="H94" s="779" t="n"/>
      <c r="I94" s="779" t="n"/>
      <c r="J94" s="779" t="n"/>
      <c r="K94" s="779" t="n"/>
      <c r="L94" s="779" t="n"/>
      <c r="M94" s="779" t="n"/>
      <c r="N94" s="779" t="n"/>
      <c r="O94" s="779" t="n"/>
      <c r="P94" s="779" t="n"/>
      <c r="Q94" s="779" t="n"/>
      <c r="R94" s="779" t="n"/>
      <c r="S94" s="779" t="n"/>
      <c r="T94" s="779" t="n"/>
      <c r="U94" s="779" t="n"/>
      <c r="V94" s="779" t="n"/>
      <c r="W94" s="779" t="n"/>
      <c r="X94" s="779" t="n"/>
      <c r="Y94" s="779" t="n"/>
      <c r="Z94" s="779" t="n"/>
      <c r="AA94" s="779" t="n"/>
      <c r="AB94" s="779" t="n"/>
      <c r="AC94" s="779" t="n"/>
      <c r="AD94" s="779" t="n"/>
      <c r="AE94" s="779" t="n"/>
      <c r="AF94" s="779" t="n"/>
      <c r="AG94" s="779" t="n"/>
      <c r="AH94" s="779" t="n"/>
      <c r="AI94" s="779" t="n"/>
      <c r="AJ94" s="779" t="n"/>
      <c r="AK94" s="779" t="n"/>
      <c r="AL94" s="779" t="n"/>
      <c r="AM94" s="779" t="n"/>
      <c r="AN94" s="779" t="n"/>
      <c r="AO94" s="779" t="n"/>
      <c r="AP94" s="779" t="n"/>
      <c r="AQ94" s="779" t="n"/>
      <c r="AR94" s="779" t="n"/>
      <c r="AS94" s="779" t="n"/>
      <c r="AT94" s="779" t="n"/>
      <c r="AU94" s="779" t="n"/>
      <c r="AV94" s="779" t="n"/>
      <c r="AW94" s="779" t="n"/>
      <c r="AX94" s="779" t="n"/>
      <c r="AY94" s="779" t="n"/>
      <c r="AZ94" s="779" t="n"/>
      <c r="BA94" s="779" t="n"/>
      <c r="BB94" s="779" t="n"/>
      <c r="BC94" s="779" t="n"/>
      <c r="BD94" s="779" t="n"/>
      <c r="BE94" s="779" t="n"/>
      <c r="BF94" s="779" t="n"/>
      <c r="BG94" s="779" t="n"/>
      <c r="BH94" s="779" t="n"/>
      <c r="BI94" s="779" t="n"/>
      <c r="BJ94" s="779" t="n"/>
      <c r="BK94" s="779" t="n"/>
      <c r="BL94" s="779" t="n"/>
    </row>
  </sheetData>
  <mergeCells count="3">
    <mergeCell ref="B2:B3"/>
    <mergeCell ref="C2:BL2"/>
    <mergeCell ref="E52:BL5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21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"/>
  <sheetViews>
    <sheetView showZeros="true" workbookViewId="0"/>
  </sheetViews>
  <sheetFormatPr baseColWidth="8" customHeight="false" defaultColWidth="8.85546864361033" defaultRowHeight="15" zeroHeight="false"/>
  <sheetData/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</worksheet>
</file>

<file path=xl/worksheets/sheet22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25"/>
  <sheetViews>
    <sheetView showZeros="true" workbookViewId="0"/>
  </sheetViews>
  <sheetFormatPr baseColWidth="8" customHeight="false" defaultColWidth="8.85546864361033" defaultRowHeight="16.5" zeroHeight="false"/>
  <cols>
    <col bestFit="true" customWidth="true" max="16" min="1" outlineLevel="0" style="1" width="8.85546864361033"/>
    <col customWidth="true" max="17" min="17" outlineLevel="0" style="1" width="9.14062530925693"/>
    <col bestFit="true" customWidth="true" max="1024" min="18" outlineLevel="0" style="1" width="8.85546864361033"/>
  </cols>
  <sheetData>
    <row outlineLevel="0" r="1">
      <c r="A1" s="17" t="s">
        <v>993</v>
      </c>
      <c r="Q1" s="17" t="s">
        <v>994</v>
      </c>
    </row>
    <row outlineLevel="0" r="2">
      <c r="Q2" s="270" t="n"/>
      <c r="R2" s="1" t="s">
        <v>995</v>
      </c>
    </row>
    <row outlineLevel="0" r="3">
      <c r="A3" s="1" t="s">
        <v>996</v>
      </c>
      <c r="Q3" s="417" t="n"/>
      <c r="R3" s="1" t="s">
        <v>997</v>
      </c>
    </row>
    <row ht="18" outlineLevel="0" r="4">
      <c r="Q4" s="780" t="n"/>
      <c r="R4" s="1" t="s">
        <v>998</v>
      </c>
    </row>
    <row outlineLevel="0" r="5">
      <c r="A5" s="1" t="s">
        <v>999</v>
      </c>
      <c r="Q5" s="413" t="n"/>
      <c r="R5" s="1" t="s">
        <v>1000</v>
      </c>
    </row>
    <row outlineLevel="0" r="6">
      <c r="Q6" s="429" t="s">
        <v>1001</v>
      </c>
      <c r="R6" s="1" t="s">
        <v>1002</v>
      </c>
    </row>
    <row outlineLevel="0" r="7">
      <c r="A7" s="1" t="s">
        <v>1003</v>
      </c>
      <c r="Q7" s="270" t="n"/>
      <c r="R7" s="1" t="s">
        <v>1004</v>
      </c>
    </row>
    <row outlineLevel="0" r="8">
      <c r="Q8" s="781" t="n"/>
      <c r="R8" s="1" t="s">
        <v>1005</v>
      </c>
    </row>
    <row outlineLevel="0" r="9">
      <c r="A9" s="1" t="s">
        <v>1006</v>
      </c>
    </row>
    <row outlineLevel="0" r="11">
      <c r="A11" s="1" t="s">
        <v>1007</v>
      </c>
    </row>
    <row outlineLevel="0" r="12">
      <c r="Q12" s="17" t="s">
        <v>1008</v>
      </c>
    </row>
    <row outlineLevel="0" r="13">
      <c r="A13" s="1" t="s">
        <v>1009</v>
      </c>
      <c r="J13" s="17" t="n"/>
      <c r="Q13" s="782" t="n"/>
      <c r="R13" s="1" t="s">
        <v>1010</v>
      </c>
    </row>
    <row outlineLevel="0" r="14">
      <c r="Q14" s="783" t="n"/>
      <c r="R14" s="1" t="s">
        <v>20</v>
      </c>
    </row>
    <row outlineLevel="0" r="15">
      <c r="A15" s="1" t="s">
        <v>1011</v>
      </c>
      <c r="Q15" s="784" t="n"/>
      <c r="R15" s="1" t="s">
        <v>1012</v>
      </c>
    </row>
    <row outlineLevel="0" r="16">
      <c r="Q16" s="421" t="n"/>
      <c r="R16" s="1" t="s">
        <v>44</v>
      </c>
    </row>
    <row outlineLevel="0" r="17">
      <c r="A17" s="1" t="s">
        <v>1013</v>
      </c>
      <c r="Q17" s="785" t="n"/>
      <c r="R17" s="1" t="s">
        <v>51</v>
      </c>
    </row>
    <row outlineLevel="0" r="18">
      <c r="Q18" s="786" t="n"/>
      <c r="R18" s="1" t="s">
        <v>1014</v>
      </c>
    </row>
    <row outlineLevel="0" r="19">
      <c r="A19" s="1" t="s">
        <v>1015</v>
      </c>
      <c r="Q19" s="787" t="n"/>
      <c r="R19" s="1" t="s">
        <v>1016</v>
      </c>
    </row>
    <row outlineLevel="0" r="22">
      <c r="A22" s="376" t="s">
        <v>1017</v>
      </c>
    </row>
    <row outlineLevel="0" r="23">
      <c r="A23" s="100" t="s">
        <v>1018</v>
      </c>
    </row>
    <row outlineLevel="0" r="24">
      <c r="A24" s="1" t="s">
        <v>1019</v>
      </c>
    </row>
    <row outlineLevel="0" r="25">
      <c r="A25" s="1" t="s">
        <v>1020</v>
      </c>
    </row>
  </sheetData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</worksheet>
</file>

<file path=xl/worksheets/sheet23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23"/>
  <sheetViews>
    <sheetView showZeros="true" workbookViewId="0">
      <pane activePane="bottomRight" state="frozen" topLeftCell="D5" xSplit="3" ySplit="4"/>
    </sheetView>
  </sheetViews>
  <sheetFormatPr baseColWidth="8" customHeight="false" defaultColWidth="8.85546864361033" defaultRowHeight="16.5" zeroHeight="false"/>
  <cols>
    <col customWidth="true" max="1" min="1" outlineLevel="1" style="788" width="2.85546864361033"/>
    <col customWidth="true" max="2" min="2" outlineLevel="0" style="111" width="5.00000016916618"/>
    <col customWidth="true" max="3" min="3" outlineLevel="0" style="111" width="43.2851571731451"/>
    <col customWidth="true" max="4" min="4" outlineLevel="0" style="111" width="43.7109362722236"/>
    <col customWidth="true" max="6" min="5" outlineLevel="0" style="111" width="9.14062530925693"/>
    <col customWidth="true" max="13" min="7" outlineLevel="0" style="111" width="18.0000003383324"/>
    <col bestFit="true" customWidth="true" max="1024" min="14" outlineLevel="0" style="111" width="8.85546864361033"/>
  </cols>
  <sheetData>
    <row ht="33.75" outlineLevel="0" r="1">
      <c r="B1" s="18" t="s">
        <v>1021</v>
      </c>
      <c r="C1" s="789" t="s"/>
      <c r="D1" s="790" t="s"/>
      <c r="E1" s="75" t="n"/>
    </row>
    <row customFormat="true" ht="16.5" outlineLevel="0" r="3" s="275">
      <c r="A3" s="791" t="n"/>
      <c r="B3" s="753" t="s">
        <v>1022</v>
      </c>
      <c r="C3" s="377" t="s">
        <v>1023</v>
      </c>
      <c r="D3" s="753" t="s">
        <v>1024</v>
      </c>
      <c r="E3" s="753" t="s">
        <v>1025</v>
      </c>
      <c r="F3" s="754" t="s"/>
      <c r="G3" s="754" t="s"/>
      <c r="H3" s="754" t="s"/>
      <c r="I3" s="754" t="s"/>
      <c r="J3" s="754" t="s"/>
      <c r="K3" s="754" t="s"/>
      <c r="L3" s="754" t="s"/>
      <c r="M3" s="754" t="s"/>
      <c r="N3" s="754" t="s"/>
      <c r="O3" s="754" t="s"/>
      <c r="P3" s="754" t="s"/>
      <c r="Q3" s="754" t="s"/>
      <c r="R3" s="754" t="s"/>
      <c r="S3" s="755" t="s"/>
    </row>
    <row customFormat="true" ht="16.5" outlineLevel="0" r="4" s="275">
      <c r="A4" s="791" t="n"/>
      <c r="B4" s="792" t="s"/>
      <c r="C4" s="385" t="s"/>
      <c r="D4" s="792" t="s"/>
      <c r="E4" s="793" t="n">
        <f aca="false" ca="false" dt2D="false" dtr="false" t="normal">'Отчеты'!D2</f>
        <v>1899</v>
      </c>
      <c r="F4" s="793" t="n">
        <f aca="false" ca="false" dt2D="false" dtr="false" t="normal">'Отчеты'!E2</f>
        <v>1900</v>
      </c>
      <c r="G4" s="793" t="n">
        <f aca="false" ca="false" dt2D="false" dtr="false" t="normal">'Отчеты'!F2</f>
        <v>1901</v>
      </c>
      <c r="H4" s="793" t="n">
        <f aca="false" ca="false" dt2D="false" dtr="false" t="normal">'Отчеты'!G2</f>
        <v>1902</v>
      </c>
      <c r="I4" s="793" t="n">
        <f aca="false" ca="false" dt2D="false" dtr="false" t="normal">'Отчеты'!H2</f>
        <v>1903</v>
      </c>
      <c r="J4" s="793" t="n">
        <f aca="false" ca="false" dt2D="false" dtr="false" t="normal">'Отчеты'!I2</f>
        <v>1904</v>
      </c>
      <c r="K4" s="793" t="n">
        <f aca="false" ca="false" dt2D="false" dtr="false" t="normal">'Отчеты'!J2</f>
        <v>1905</v>
      </c>
      <c r="L4" s="793" t="n">
        <f aca="false" ca="false" dt2D="false" dtr="false" t="normal">'Отчеты'!K2</f>
        <v>1906</v>
      </c>
      <c r="M4" s="793" t="n">
        <f aca="false" ca="false" dt2D="false" dtr="false" t="normal">'Отчеты'!L2</f>
        <v>1907</v>
      </c>
      <c r="N4" s="793" t="n">
        <f aca="false" ca="false" dt2D="false" dtr="false" t="normal">'Отчеты'!M2</f>
        <v>1908</v>
      </c>
      <c r="O4" s="793" t="n">
        <f aca="false" ca="false" dt2D="false" dtr="false" t="normal">'Отчеты'!N2</f>
        <v>1909</v>
      </c>
      <c r="P4" s="793" t="n">
        <f aca="false" ca="false" dt2D="false" dtr="false" t="normal">'Отчеты'!O2</f>
        <v>1910</v>
      </c>
      <c r="Q4" s="793" t="n">
        <f aca="false" ca="false" dt2D="false" dtr="false" t="normal">'Отчеты'!P2</f>
        <v>1911</v>
      </c>
      <c r="R4" s="793" t="n">
        <f aca="false" ca="false" dt2D="false" dtr="false" t="normal">'Отчеты'!Q2</f>
        <v>1912</v>
      </c>
      <c r="S4" s="793" t="n">
        <f aca="false" ca="false" dt2D="false" dtr="false" t="normal">'Отчеты'!R2</f>
        <v>1913</v>
      </c>
      <c r="T4" s="535" t="n"/>
      <c r="U4" s="535" t="n"/>
      <c r="V4" s="535" t="n"/>
      <c r="W4" s="535" t="n"/>
    </row>
    <row ht="33" outlineLevel="0" r="5">
      <c r="B5" s="794" t="n">
        <v>1</v>
      </c>
      <c r="C5" s="795" t="s">
        <v>1026</v>
      </c>
      <c r="D5" s="796" t="s">
        <v>1027</v>
      </c>
      <c r="E5" s="797" t="e">
        <f aca="false" ca="true" dt2D="false" dtr="false" t="normal">IF(ROUND('Отчеты'!D138, 1)=0, "ОК", "ПРОВЕРИТЬ!")</f>
        <v>#VALUE!</v>
      </c>
      <c r="F5" s="797" t="e">
        <f aca="false" ca="true" dt2D="false" dtr="false" t="normal">IF(ROUND('Отчеты'!E138, 1)=0, "ОК", "ПРОВЕРИТЬ!")</f>
        <v>#VALUE!</v>
      </c>
      <c r="G5" s="797" t="e">
        <f aca="false" ca="true" dt2D="false" dtr="false" t="normal">IF(ROUND('Отчеты'!F138, 1)=0, "ОК", "ПРОВЕРИТЬ!")</f>
        <v>#VALUE!</v>
      </c>
      <c r="H5" s="797" t="e">
        <f aca="false" ca="true" dt2D="false" dtr="false" t="normal">IF(ROUND('Отчеты'!G138, 1)=0, "ОК", "ПРОВЕРИТЬ!")</f>
        <v>#VALUE!</v>
      </c>
      <c r="I5" s="797" t="e">
        <f aca="false" ca="true" dt2D="false" dtr="false" t="normal">IF(ROUND('Отчеты'!H138, 1)=0, "ОК", "ПРОВЕРИТЬ!")</f>
        <v>#VALUE!</v>
      </c>
      <c r="J5" s="797" t="e">
        <f aca="false" ca="true" dt2D="false" dtr="false" t="normal">IF(ROUND('Отчеты'!I138, 1)=0, "ОК", "ПРОВЕРИТЬ!")</f>
        <v>#VALUE!</v>
      </c>
      <c r="K5" s="797" t="e">
        <f aca="false" ca="true" dt2D="false" dtr="false" t="normal">IF(ROUND('Отчеты'!J138, 1)=0, "ОК", "ПРОВЕРИТЬ!")</f>
        <v>#VALUE!</v>
      </c>
      <c r="L5" s="797" t="e">
        <f aca="false" ca="true" dt2D="false" dtr="false" t="normal">IF(ROUND('Отчеты'!K138, 1)=0, "ОК", "ПРОВЕРИТЬ!")</f>
        <v>#VALUE!</v>
      </c>
      <c r="M5" s="797" t="e">
        <f aca="false" ca="true" dt2D="false" dtr="false" t="normal">IF(ROUND('Отчеты'!L138, 1)=0, "ОК", "ПРОВЕРИТЬ!")</f>
        <v>#VALUE!</v>
      </c>
      <c r="N5" s="797" t="e">
        <f aca="false" ca="true" dt2D="false" dtr="false" t="normal">IF(ROUND('Отчеты'!M138, 1)=0, "ОК", "ПРОВЕРИТЬ!")</f>
        <v>#VALUE!</v>
      </c>
      <c r="O5" s="797" t="e">
        <f aca="false" ca="true" dt2D="false" dtr="false" t="normal">IF(ROUND('Отчеты'!N138, 1)=0, "ОК", "ПРОВЕРИТЬ!")</f>
        <v>#VALUE!</v>
      </c>
      <c r="P5" s="797" t="e">
        <f aca="false" ca="true" dt2D="false" dtr="false" t="normal">IF(ROUND('Отчеты'!O138, 1)=0, "ОК", "ПРОВЕРИТЬ!")</f>
        <v>#VALUE!</v>
      </c>
      <c r="Q5" s="797" t="e">
        <f aca="false" ca="true" dt2D="false" dtr="false" t="normal">IF(ROUND('Отчеты'!P138, 1)=0, "ОК", "ПРОВЕРИТЬ!")</f>
        <v>#VALUE!</v>
      </c>
      <c r="R5" s="797" t="e">
        <f aca="false" ca="true" dt2D="false" dtr="false" t="normal">IF(ROUND('Отчеты'!Q138, 1)=0, "ОК", "ПРОВЕРИТЬ!")</f>
        <v>#VALUE!</v>
      </c>
      <c r="S5" s="797" t="e">
        <f aca="false" ca="true" dt2D="false" dtr="false" t="normal">IF(ROUND('Отчеты'!R138, 1)=0, "ОК", "ПРОВЕРИТЬ!")</f>
        <v>#VALUE!</v>
      </c>
    </row>
    <row ht="49.5" outlineLevel="0" r="6">
      <c r="B6" s="798" t="n">
        <v>2</v>
      </c>
      <c r="C6" s="799" t="s">
        <v>1028</v>
      </c>
      <c r="D6" s="800" t="s">
        <v>1029</v>
      </c>
      <c r="E6" s="801" t="e">
        <f aca="false" ca="false" dt2D="false" dtr="false" t="normal">IF(ROUND('Отчеты'!D134-'Отчеты'!C134-'Отчеты'!D99-'Отчеты'!D24, 1)=0, "ОК", "ПРОВЕРИТЬ!")</f>
        <v>#VALUE!</v>
      </c>
      <c r="F6" s="801" t="e">
        <f aca="false" ca="false" dt2D="false" dtr="false" t="normal">IF(ROUND('Отчеты'!E134-'Отчеты'!D134-'Отчеты'!E99-'Отчеты'!E24, 1)=0, "ОК", "ПРОВЕРИТЬ!")</f>
        <v>#VALUE!</v>
      </c>
      <c r="G6" s="801" t="e">
        <f aca="false" ca="false" dt2D="false" dtr="false" t="normal">IF(ROUND('Отчеты'!F134-'Отчеты'!E134-'Отчеты'!F99-'Отчеты'!F24, 1)=0, "ОК", "ПРОВЕРИТЬ!")</f>
        <v>#VALUE!</v>
      </c>
      <c r="H6" s="801" t="e">
        <f aca="false" ca="false" dt2D="false" dtr="false" t="normal">IF(ROUND('Отчеты'!G134-'Отчеты'!F134-'Отчеты'!G99-'Отчеты'!G24, 1)=0, "ОК", "ПРОВЕРИТЬ!")</f>
        <v>#VALUE!</v>
      </c>
      <c r="I6" s="801" t="e">
        <f aca="false" ca="false" dt2D="false" dtr="false" t="normal">IF(ROUND('Отчеты'!H134-'Отчеты'!G134-'Отчеты'!H99-'Отчеты'!H24, 1)=0, "ОК", "ПРОВЕРИТЬ!")</f>
        <v>#VALUE!</v>
      </c>
      <c r="J6" s="801" t="e">
        <f aca="false" ca="false" dt2D="false" dtr="false" t="normal">IF(ROUND('Отчеты'!I134-'Отчеты'!H134-'Отчеты'!I99-'Отчеты'!I24, 1)=0, "ОК", "ПРОВЕРИТЬ!")</f>
        <v>#VALUE!</v>
      </c>
      <c r="K6" s="801" t="e">
        <f aca="false" ca="false" dt2D="false" dtr="false" t="normal">IF(ROUND('Отчеты'!J134-'Отчеты'!I134-'Отчеты'!J99-'Отчеты'!J24, 1)=0, "ОК", "ПРОВЕРИТЬ!")</f>
        <v>#VALUE!</v>
      </c>
      <c r="L6" s="801" t="e">
        <f aca="false" ca="false" dt2D="false" dtr="false" t="normal">IF(ROUND('Отчеты'!K134-'Отчеты'!J134-'Отчеты'!K99-'Отчеты'!K24, 1)=0, "ОК", "ПРОВЕРИТЬ!")</f>
        <v>#VALUE!</v>
      </c>
      <c r="M6" s="801" t="e">
        <f aca="false" ca="false" dt2D="false" dtr="false" t="normal">IF(ROUND('Отчеты'!L134-'Отчеты'!K134-'Отчеты'!L99-'Отчеты'!L24, 1)=0, "ОК", "ПРОВЕРИТЬ!")</f>
        <v>#VALUE!</v>
      </c>
      <c r="N6" s="801" t="e">
        <f aca="false" ca="false" dt2D="false" dtr="false" t="normal">IF(ROUND('Отчеты'!M134-'Отчеты'!L134-'Отчеты'!M99-'Отчеты'!M24, 1)=0, "ОК", "ПРОВЕРИТЬ!")</f>
        <v>#VALUE!</v>
      </c>
      <c r="O6" s="801" t="e">
        <f aca="false" ca="false" dt2D="false" dtr="false" t="normal">IF(ROUND('Отчеты'!N134-'Отчеты'!M134-'Отчеты'!N99-'Отчеты'!N24, 1)=0, "ОК", "ПРОВЕРИТЬ!")</f>
        <v>#VALUE!</v>
      </c>
      <c r="P6" s="801" t="e">
        <f aca="false" ca="false" dt2D="false" dtr="false" t="normal">IF(ROUND('Отчеты'!O134-'Отчеты'!N134-'Отчеты'!O99-'Отчеты'!O24, 1)=0, "ОК", "ПРОВЕРИТЬ!")</f>
        <v>#VALUE!</v>
      </c>
      <c r="Q6" s="801" t="e">
        <f aca="false" ca="false" dt2D="false" dtr="false" t="normal">IF(ROUND('Отчеты'!P134-'Отчеты'!O134-'Отчеты'!P99-'Отчеты'!P24, 1)=0, "ОК", "ПРОВЕРИТЬ!")</f>
        <v>#VALUE!</v>
      </c>
      <c r="R6" s="801" t="e">
        <f aca="false" ca="false" dt2D="false" dtr="false" t="normal">IF(ROUND('Отчеты'!Q134-'Отчеты'!P134-'Отчеты'!Q99-'Отчеты'!Q24, 1)=0, "ОК", "ПРОВЕРИТЬ!")</f>
        <v>#VALUE!</v>
      </c>
      <c r="S6" s="801" t="e">
        <f aca="false" ca="false" dt2D="false" dtr="false" t="normal">IF(ROUND('Отчеты'!R134-'Отчеты'!Q134-'Отчеты'!R99-'Отчеты'!R24, 1)=0, "ОК", "ПРОВЕРИТЬ!")</f>
        <v>#VALUE!</v>
      </c>
    </row>
    <row ht="49.5" outlineLevel="0" r="7">
      <c r="B7" s="798" t="n">
        <v>3</v>
      </c>
      <c r="C7" s="799" t="s">
        <v>1030</v>
      </c>
      <c r="D7" s="800" t="s">
        <v>1031</v>
      </c>
      <c r="E7" s="801" t="e">
        <f aca="false" ca="true" dt2D="false" dtr="false" t="normal">IF(ROUND('Отчеты'!C112-'Отчеты'!D112+'Отчеты'!D27, 1)=0, "ОК", "ПРОВЕРИТЬ!")</f>
        <v>#VALUE!</v>
      </c>
      <c r="F7" s="801" t="e">
        <f aca="false" ca="true" dt2D="false" dtr="false" t="normal">IF(ROUND('Отчеты'!D112-'Отчеты'!E112+'Отчеты'!E27, 1)=0, "ОК", "ПРОВЕРИТЬ!")</f>
        <v>#VALUE!</v>
      </c>
      <c r="G7" s="801" t="e">
        <f aca="false" ca="true" dt2D="false" dtr="false" t="normal">IF(ROUND('Отчеты'!E112-'Отчеты'!F112+'Отчеты'!F27, 1)=0, "ОК", "ПРОВЕРИТЬ!")</f>
        <v>#VALUE!</v>
      </c>
      <c r="H7" s="801" t="e">
        <f aca="false" ca="true" dt2D="false" dtr="false" t="normal">IF(ROUND('Отчеты'!F112-'Отчеты'!G112+'Отчеты'!G27, 1)=0, "ОК", "ПРОВЕРИТЬ!")</f>
        <v>#VALUE!</v>
      </c>
      <c r="I7" s="801" t="e">
        <f aca="false" ca="true" dt2D="false" dtr="false" t="normal">IF(ROUND('Отчеты'!G112-'Отчеты'!H112+'Отчеты'!H27, 1)=0, "ОК", "ПРОВЕРИТЬ!")</f>
        <v>#VALUE!</v>
      </c>
      <c r="J7" s="801" t="e">
        <f aca="false" ca="true" dt2D="false" dtr="false" t="normal">IF(ROUND('Отчеты'!H112-'Отчеты'!I112+'Отчеты'!I27, 1)=0, "ОК", "ПРОВЕРИТЬ!")</f>
        <v>#VALUE!</v>
      </c>
      <c r="K7" s="801" t="e">
        <f aca="false" ca="true" dt2D="false" dtr="false" t="normal">IF(ROUND('Отчеты'!I112-'Отчеты'!J112+'Отчеты'!J27, 1)=0, "ОК", "ПРОВЕРИТЬ!")</f>
        <v>#VALUE!</v>
      </c>
      <c r="L7" s="801" t="e">
        <f aca="false" ca="true" dt2D="false" dtr="false" t="normal">IF(ROUND('Отчеты'!J112-'Отчеты'!K112+'Отчеты'!K27, 1)=0, "ОК", "ПРОВЕРИТЬ!")</f>
        <v>#VALUE!</v>
      </c>
      <c r="M7" s="801" t="e">
        <f aca="false" ca="true" dt2D="false" dtr="false" t="normal">IF(ROUND('Отчеты'!K112-'Отчеты'!L112+'Отчеты'!L27, 1)=0, "ОК", "ПРОВЕРИТЬ!")</f>
        <v>#VALUE!</v>
      </c>
      <c r="N7" s="801" t="e">
        <f aca="false" ca="true" dt2D="false" dtr="false" t="normal">IF(ROUND('Отчеты'!L112-'Отчеты'!M112+'Отчеты'!M27, 1)=0, "ОК", "ПРОВЕРИТЬ!")</f>
        <v>#VALUE!</v>
      </c>
      <c r="O7" s="801" t="e">
        <f aca="false" ca="true" dt2D="false" dtr="false" t="normal">IF(ROUND('Отчеты'!M112-'Отчеты'!N112+'Отчеты'!N27, 1)=0, "ОК", "ПРОВЕРИТЬ!")</f>
        <v>#VALUE!</v>
      </c>
      <c r="P7" s="801" t="e">
        <f aca="false" ca="true" dt2D="false" dtr="false" t="normal">IF(ROUND('Отчеты'!N112-'Отчеты'!O112+'Отчеты'!O27, 1)=0, "ОК", "ПРОВЕРИТЬ!")</f>
        <v>#VALUE!</v>
      </c>
      <c r="Q7" s="801" t="e">
        <f aca="false" ca="true" dt2D="false" dtr="false" t="normal">IF(ROUND('Отчеты'!O112-'Отчеты'!P112+'Отчеты'!P27, 1)=0, "ОК", "ПРОВЕРИТЬ!")</f>
        <v>#VALUE!</v>
      </c>
      <c r="R7" s="801" t="e">
        <f aca="false" ca="true" dt2D="false" dtr="false" t="normal">IF(ROUND('Отчеты'!P112-'Отчеты'!Q112+'Отчеты'!Q27, 1)=0, "ОК", "ПРОВЕРИТЬ!")</f>
        <v>#VALUE!</v>
      </c>
      <c r="S7" s="801" t="e">
        <f aca="false" ca="true" dt2D="false" dtr="false" t="normal">IF(ROUND('Отчеты'!Q112-'Отчеты'!R112+'Отчеты'!R27, 1)=0, "ОК", "ПРОВЕРИТЬ!")</f>
        <v>#VALUE!</v>
      </c>
    </row>
    <row ht="82.5" outlineLevel="0" r="8">
      <c r="B8" s="798" t="n">
        <v>4</v>
      </c>
      <c r="C8" s="799" t="s">
        <v>1032</v>
      </c>
      <c r="D8" s="800" t="s">
        <v>1033</v>
      </c>
      <c r="E8" s="801" t="e">
        <f aca="false" ca="true" dt2D="false" dtr="false" t="normal">IF(ROUND(SUM('Отчеты'!C118:C119)-SUM('Отчеты'!D118:D119)-'Отчеты'!D91+'Отчеты'!D15-'Отчеты'!D96, 1)=0, "ОК", "ПРОВЕРИТЬ!")</f>
        <v>#VALUE!</v>
      </c>
      <c r="F8" s="801" t="e">
        <f aca="false" ca="true" dt2D="false" dtr="false" t="normal">IF(ROUND(SUM('Отчеты'!D118:D119)-SUM('Отчеты'!E118:E119)-'Отчеты'!E91+'Отчеты'!E15-'Отчеты'!E96, 1)=0, "ОК", "ПРОВЕРИТЬ!")</f>
        <v>#VALUE!</v>
      </c>
      <c r="G8" s="801" t="e">
        <f aca="false" ca="true" dt2D="false" dtr="false" t="normal">IF(ROUND(SUM('Отчеты'!E118:E119)-SUM('Отчеты'!F118:F119)-'Отчеты'!F91+'Отчеты'!F15-'Отчеты'!F96, 1)=0, "ОК", "ПРОВЕРИТЬ!")</f>
        <v>#VALUE!</v>
      </c>
      <c r="H8" s="801" t="e">
        <f aca="false" ca="true" dt2D="false" dtr="false" t="normal">IF(ROUND(SUM('Отчеты'!F118:F119)-SUM('Отчеты'!G118:G119)-'Отчеты'!G91+'Отчеты'!G15-'Отчеты'!G96, 1)=0, "ОК", "ПРОВЕРИТЬ!")</f>
        <v>#VALUE!</v>
      </c>
      <c r="I8" s="801" t="e">
        <f aca="false" ca="true" dt2D="false" dtr="false" t="normal">IF(ROUND(SUM('Отчеты'!G118:G119)-SUM('Отчеты'!H118:H119)-'Отчеты'!H91+'Отчеты'!H15-'Отчеты'!H96, 1)=0, "ОК", "ПРОВЕРИТЬ!")</f>
        <v>#VALUE!</v>
      </c>
      <c r="J8" s="801" t="e">
        <f aca="false" ca="true" dt2D="false" dtr="false" t="normal">IF(ROUND(SUM('Отчеты'!H118:H119)-SUM('Отчеты'!I118:I119)-'Отчеты'!I91+'Отчеты'!I15-'Отчеты'!I96, 1)=0, "ОК", "ПРОВЕРИТЬ!")</f>
        <v>#VALUE!</v>
      </c>
      <c r="K8" s="801" t="e">
        <f aca="false" ca="true" dt2D="false" dtr="false" t="normal">IF(ROUND(SUM('Отчеты'!I118:I119)-SUM('Отчеты'!J118:J119)-'Отчеты'!J91+'Отчеты'!J15-'Отчеты'!J96, 1)=0, "ОК", "ПРОВЕРИТЬ!")</f>
        <v>#VALUE!</v>
      </c>
      <c r="L8" s="801" t="e">
        <f aca="false" ca="true" dt2D="false" dtr="false" t="normal">IF(ROUND(SUM('Отчеты'!J118:J119)-SUM('Отчеты'!K118:K119)-'Отчеты'!K91+'Отчеты'!K15-'Отчеты'!K96, 1)=0, "ОК", "ПРОВЕРИТЬ!")</f>
        <v>#VALUE!</v>
      </c>
      <c r="M8" s="801" t="e">
        <f aca="false" ca="true" dt2D="false" dtr="false" t="normal">IF(ROUND(SUM('Отчеты'!K118:K119)-SUM('Отчеты'!L118:L119)-'Отчеты'!L91+'Отчеты'!L15-'Отчеты'!L96, 1)=0, "ОК", "ПРОВЕРИТЬ!")</f>
        <v>#VALUE!</v>
      </c>
      <c r="N8" s="801" t="e">
        <f aca="false" ca="true" dt2D="false" dtr="false" t="normal">IF(ROUND(SUM('Отчеты'!L118:L119)-SUM('Отчеты'!M118:M119)-'Отчеты'!M91+'Отчеты'!M15-'Отчеты'!M96, 1)=0, "ОК", "ПРОВЕРИТЬ!")</f>
        <v>#VALUE!</v>
      </c>
      <c r="O8" s="801" t="e">
        <f aca="false" ca="true" dt2D="false" dtr="false" t="normal">IF(ROUND(SUM('Отчеты'!M118:M119)-SUM('Отчеты'!N118:N119)-'Отчеты'!N91+'Отчеты'!N15-'Отчеты'!N96, 1)=0, "ОК", "ПРОВЕРИТЬ!")</f>
        <v>#VALUE!</v>
      </c>
      <c r="P8" s="801" t="e">
        <f aca="false" ca="true" dt2D="false" dtr="false" t="normal">IF(ROUND(SUM('Отчеты'!N118:N119)-SUM('Отчеты'!O118:O119)-'Отчеты'!O91+'Отчеты'!O15-'Отчеты'!O96, 1)=0, "ОК", "ПРОВЕРИТЬ!")</f>
        <v>#VALUE!</v>
      </c>
      <c r="Q8" s="801" t="e">
        <f aca="false" ca="true" dt2D="false" dtr="false" t="normal">IF(ROUND(SUM('Отчеты'!O118:O119)-SUM('Отчеты'!P118:P119)-'Отчеты'!P91+'Отчеты'!P15-'Отчеты'!P96, 1)=0, "ОК", "ПРОВЕРИТЬ!")</f>
        <v>#VALUE!</v>
      </c>
      <c r="R8" s="801" t="e">
        <f aca="false" ca="true" dt2D="false" dtr="false" t="normal">IF(ROUND(SUM('Отчеты'!P118:P119)-SUM('Отчеты'!Q118:Q119)-'Отчеты'!Q91+'Отчеты'!Q15-'Отчеты'!Q96, 1)=0, "ОК", "ПРОВЕРИТЬ!")</f>
        <v>#VALUE!</v>
      </c>
      <c r="S8" s="801" t="e">
        <f aca="false" ca="true" dt2D="false" dtr="false" t="normal">IF(ROUND(SUM('Отчеты'!Q118:Q119)-SUM('Отчеты'!R118:R119)-'Отчеты'!R91+'Отчеты'!R15-'Отчеты'!R96, 1)=0, "ОК", "ПРОВЕРИТЬ!")</f>
        <v>#VALUE!</v>
      </c>
    </row>
    <row ht="66" outlineLevel="0" r="9">
      <c r="B9" s="798" t="n">
        <v>5</v>
      </c>
      <c r="C9" s="802" t="s">
        <v>1034</v>
      </c>
      <c r="D9" s="800" t="s">
        <v>1035</v>
      </c>
      <c r="E9" s="801" t="e">
        <f aca="false" ca="false" dt2D="false" dtr="false" t="normal">IF(ROUND('Отчеты'!C129-'Отчеты'!D129+'Отчеты'!D22-'Отчеты'!D23, 1)=0, "ОК", "ПРОВЕРИТЬ!")</f>
        <v>#VALUE!</v>
      </c>
      <c r="F9" s="801" t="e">
        <f aca="false" ca="false" dt2D="false" dtr="false" t="normal">IF(ROUND('Отчеты'!D129-'Отчеты'!E129+'Отчеты'!E22-'Отчеты'!E23, 1)=0, "ОК", "ПРОВЕРИТЬ!")</f>
        <v>#VALUE!</v>
      </c>
      <c r="G9" s="801" t="e">
        <f aca="false" ca="false" dt2D="false" dtr="false" t="normal">IF(ROUND('Отчеты'!E129-'Отчеты'!F129+'Отчеты'!F22-'Отчеты'!F23, 1)=0, "ОК", "ПРОВЕРИТЬ!")</f>
        <v>#VALUE!</v>
      </c>
      <c r="H9" s="801" t="e">
        <f aca="false" ca="false" dt2D="false" dtr="false" t="normal">IF(ROUND('Отчеты'!F129-'Отчеты'!G129+'Отчеты'!G22-'Отчеты'!G23, 1)=0, "ОК", "ПРОВЕРИТЬ!")</f>
        <v>#VALUE!</v>
      </c>
      <c r="I9" s="801" t="e">
        <f aca="false" ca="false" dt2D="false" dtr="false" t="normal">IF(ROUND('Отчеты'!G129-'Отчеты'!H129+'Отчеты'!H22-'Отчеты'!H23, 1)=0, "ОК", "ПРОВЕРИТЬ!")</f>
        <v>#VALUE!</v>
      </c>
      <c r="J9" s="801" t="e">
        <f aca="false" ca="false" dt2D="false" dtr="false" t="normal">IF(ROUND('Отчеты'!H129-'Отчеты'!I129+'Отчеты'!I22-'Отчеты'!I23, 1)=0, "ОК", "ПРОВЕРИТЬ!")</f>
        <v>#VALUE!</v>
      </c>
      <c r="K9" s="801" t="e">
        <f aca="false" ca="false" dt2D="false" dtr="false" t="normal">IF(ROUND('Отчеты'!I129-'Отчеты'!J129+'Отчеты'!J22-'Отчеты'!J23, 1)=0, "ОК", "ПРОВЕРИТЬ!")</f>
        <v>#VALUE!</v>
      </c>
      <c r="L9" s="801" t="e">
        <f aca="false" ca="false" dt2D="false" dtr="false" t="normal">IF(ROUND('Отчеты'!J129-'Отчеты'!K129+'Отчеты'!K22-'Отчеты'!K23, 1)=0, "ОК", "ПРОВЕРИТЬ!")</f>
        <v>#VALUE!</v>
      </c>
      <c r="M9" s="801" t="e">
        <f aca="false" ca="false" dt2D="false" dtr="false" t="normal">IF(ROUND('Отчеты'!K129-'Отчеты'!L129+'Отчеты'!L22-'Отчеты'!L23, 1)=0, "ОК", "ПРОВЕРИТЬ!")</f>
        <v>#VALUE!</v>
      </c>
      <c r="N9" s="801" t="e">
        <f aca="false" ca="false" dt2D="false" dtr="false" t="normal">IF(ROUND('Отчеты'!L129-'Отчеты'!M129+'Отчеты'!M22-'Отчеты'!M23, 1)=0, "ОК", "ПРОВЕРИТЬ!")</f>
        <v>#VALUE!</v>
      </c>
      <c r="O9" s="801" t="e">
        <f aca="false" ca="false" dt2D="false" dtr="false" t="normal">IF(ROUND('Отчеты'!M129-'Отчеты'!N129+'Отчеты'!N22-'Отчеты'!N23, 1)=0, "ОК", "ПРОВЕРИТЬ!")</f>
        <v>#VALUE!</v>
      </c>
      <c r="P9" s="801" t="e">
        <f aca="false" ca="false" dt2D="false" dtr="false" t="normal">IF(ROUND('Отчеты'!N129-'Отчеты'!O129+'Отчеты'!O22-'Отчеты'!O23, 1)=0, "ОК", "ПРОВЕРИТЬ!")</f>
        <v>#VALUE!</v>
      </c>
      <c r="Q9" s="801" t="e">
        <f aca="false" ca="false" dt2D="false" dtr="false" t="normal">IF(ROUND('Отчеты'!O129-'Отчеты'!P129+'Отчеты'!P22-'Отчеты'!P23, 1)=0, "ОК", "ПРОВЕРИТЬ!")</f>
        <v>#VALUE!</v>
      </c>
      <c r="R9" s="801" t="e">
        <f aca="false" ca="false" dt2D="false" dtr="false" t="normal">IF(ROUND('Отчеты'!P129-'Отчеты'!Q129+'Отчеты'!Q22-'Отчеты'!Q23, 1)=0, "ОК", "ПРОВЕРИТЬ!")</f>
        <v>#VALUE!</v>
      </c>
      <c r="S9" s="801" t="e">
        <f aca="false" ca="false" dt2D="false" dtr="false" t="normal">IF(ROUND('Отчеты'!Q129-'Отчеты'!R129+'Отчеты'!R22-'Отчеты'!R23, 1)=0, "ОК", "ПРОВЕРИТЬ!")</f>
        <v>#VALUE!</v>
      </c>
    </row>
    <row outlineLevel="0" r="10">
      <c r="B10" s="798" t="n"/>
      <c r="C10" s="802" t="n"/>
      <c r="D10" s="800" t="n"/>
      <c r="E10" s="801" t="n"/>
      <c r="F10" s="801" t="n"/>
      <c r="G10" s="801" t="n"/>
      <c r="H10" s="801" t="n"/>
      <c r="I10" s="801" t="n"/>
      <c r="J10" s="801" t="n"/>
      <c r="K10" s="801" t="n"/>
      <c r="L10" s="801" t="n"/>
      <c r="M10" s="801" t="n"/>
      <c r="N10" s="801" t="n"/>
      <c r="O10" s="801" t="n"/>
      <c r="P10" s="801" t="n"/>
      <c r="Q10" s="801" t="n"/>
      <c r="R10" s="801" t="n"/>
      <c r="S10" s="801" t="n"/>
    </row>
    <row ht="49.5" outlineLevel="0" r="11">
      <c r="B11" s="798" t="n">
        <v>6</v>
      </c>
      <c r="C11" s="802" t="s">
        <v>1036</v>
      </c>
      <c r="D11" s="800" t="s">
        <v>1037</v>
      </c>
      <c r="E11" s="801" t="str">
        <f aca="false" ca="false" dt2D="false" dtr="false" t="normal">'Допущения'!D34</f>
        <v>ОШИБКА-необходимо проверить корректность распределиния финансирования по объектам</v>
      </c>
      <c r="F11" s="801" t="str">
        <f aca="false" ca="false" dt2D="false" dtr="false" t="normal">'Допущения'!E34</f>
        <v>ОШИБКА-необходимо проверить корректность распределиния финансирования по объектам</v>
      </c>
      <c r="G11" s="801" t="str">
        <f aca="false" ca="false" dt2D="false" dtr="false" t="normal">'Допущения'!F34</f>
        <v>ОШИБКА-необходимо проверить корректность распределиния финансирования по объектам</v>
      </c>
      <c r="H11" s="801" t="str">
        <f aca="false" ca="false" dt2D="false" dtr="false" t="normal">'Допущения'!G34</f>
        <v>ОШИБКА-необходимо проверить корректность распределиния финансирования по объектам</v>
      </c>
      <c r="I11" s="801" t="n"/>
      <c r="J11" s="801" t="n"/>
      <c r="K11" s="801" t="n"/>
      <c r="L11" s="801" t="n"/>
      <c r="M11" s="801" t="n"/>
      <c r="N11" s="801" t="n"/>
      <c r="O11" s="801" t="n"/>
      <c r="P11" s="801" t="n"/>
      <c r="Q11" s="801" t="n"/>
      <c r="R11" s="801" t="n"/>
      <c r="S11" s="801" t="n"/>
    </row>
    <row customHeight="true" ht="13.8999996185303" outlineLevel="0" r="13">
      <c r="B13" s="798" t="n">
        <v>7</v>
      </c>
      <c r="C13" s="802" t="s">
        <v>1038</v>
      </c>
      <c r="D13" s="803" t="s">
        <v>1039</v>
      </c>
      <c r="E13" s="804" t="s"/>
      <c r="F13" s="804" t="s"/>
      <c r="G13" s="804" t="s"/>
      <c r="H13" s="804" t="s"/>
      <c r="I13" s="804" t="s"/>
      <c r="J13" s="804" t="s"/>
      <c r="K13" s="804" t="s"/>
      <c r="L13" s="804" t="s"/>
      <c r="M13" s="805" t="s"/>
    </row>
    <row outlineLevel="0" r="14">
      <c r="B14" s="798" t="n"/>
      <c r="C14" s="802" t="n"/>
      <c r="D14" s="806" t="n"/>
      <c r="E14" s="806" t="n"/>
      <c r="F14" s="806" t="n"/>
      <c r="G14" s="807" t="n"/>
      <c r="H14" s="808" t="s"/>
      <c r="I14" s="808" t="s"/>
      <c r="J14" s="808" t="s"/>
      <c r="K14" s="808" t="s"/>
      <c r="L14" s="808" t="s"/>
      <c r="M14" s="809" t="s"/>
    </row>
    <row customHeight="true" ht="18" outlineLevel="0" r="15">
      <c r="D15" s="806" t="n"/>
      <c r="G15" s="810" t="s">
        <v>1040</v>
      </c>
      <c r="H15" s="811" t="s"/>
      <c r="I15" s="811" t="s"/>
      <c r="J15" s="811" t="s"/>
      <c r="K15" s="811" t="s"/>
      <c r="L15" s="811" t="s"/>
      <c r="M15" s="812" t="s"/>
    </row>
    <row outlineLevel="0" r="16">
      <c r="G16" s="813" t="s">
        <v>46</v>
      </c>
      <c r="H16" s="813" t="s">
        <v>49</v>
      </c>
      <c r="I16" s="813" t="s">
        <v>53</v>
      </c>
      <c r="J16" s="813" t="s">
        <v>56</v>
      </c>
      <c r="K16" s="813" t="s">
        <v>59</v>
      </c>
      <c r="L16" s="813" t="s">
        <v>64</v>
      </c>
      <c r="M16" s="813" t="s">
        <v>66</v>
      </c>
    </row>
    <row outlineLevel="0" r="17">
      <c r="D17" s="814" t="str">
        <f aca="false" ca="false" dt2D="false" dtr="false" t="normal">'Допущения'!B9</f>
        <v>Гостиничный комплекс (в т.ч. СПА-комплекс) (Размещение)</v>
      </c>
      <c r="E17" s="814" t="n"/>
      <c r="F17" s="111" t="str">
        <f aca="false" ca="false" dt2D="false" dtr="false" t="normal">IFERROR(VLOOKUP(D17, 'Допущения'!$B$8:$E$15, 4, 0), "ОК")</f>
        <v>Да</v>
      </c>
      <c r="G17" s="815" t="str">
        <f aca="false" ca="false" dt2D="false" dtr="false" t="normal">IF($F17="ОК", "ОК", IF(SUMIF('Фин.Модель'!$I:$I, 'Проверка'!$D17, 'Фин.Модель'!$C:$C)=0, "БЛОК ОТСУТСТВУЕТ", IF(SUMIF('Фин.Модель'!$I:$I, 'Проверка'!$D17, 'Фин.Модель'!$C:$C)&gt;1, "ЗАДВОЕНИЕ БЛОКА", "ОК")))</f>
        <v>БЛОК ОТСУТСТВУЕТ</v>
      </c>
      <c r="H17" s="815" t="str">
        <f aca="false" ca="false" dt2D="false" dtr="false" t="normal">IF($F17="ОК", "ОК", IF(SUMIF('Финансирование'!$I:$I, 'Проверка'!$D17, 'Финансирование'!$B:$B)=0, "БЛОК ОТСУТСТВУЕТ", IF(SUMIF('Финансирование'!$I:$I, 'Проверка'!$D17, 'Финансирование'!$B:$B)&gt;1, "ЗАДВОЕНИЕ БЛОКА", "ОК")))</f>
        <v>БЛОК ОТСУТСТВУЕТ</v>
      </c>
      <c r="I17" s="815" t="str">
        <f aca="false" ca="false" dt2D="false" dtr="false" t="normal">IF($F17="ОК", "ОК", IF(SUMIF('ОС'!$I:$I, 'Проверка'!$D17, 'ОС'!$C:$C)=0, "БЛОК ОТСУТСТВУЕТ", IF(SUMIF('ОС'!$I:$I, 'Проверка'!$D17, 'ОС'!$C:$C)&gt;1, "ЗАДВОЕНИЕ БЛОКА", "ОК")))</f>
        <v>БЛОК ОТСУТСТВУЕТ</v>
      </c>
      <c r="J17" s="815" t="str">
        <f aca="false" ca="false" dt2D="false" dtr="false" t="normal">IF($F17="ОК", "ОК", IF(SUMIF('Кап.затраты'!$I:$I, 'Проверка'!$D17, 'Кап.затраты'!$B:$B)=0, "БЛОК ОТСУТСТВУЕТ", IF(SUMIF('Кап.затраты'!$I:$I, 'Проверка'!$D17, 'Кап.затраты'!$B:$B)&gt;1, "ЗАДВОЕНИЕ БЛОКА", "ОК")))</f>
        <v>БЛОК ОТСУТСТВУЕТ</v>
      </c>
      <c r="K17" s="815" t="str">
        <f aca="false" ca="false" dt2D="false" dtr="false" t="normal">IF($F17="ОК", "ОК", IF(SUMIF('Инфраструктура'!I:I, 'Проверка'!$D17, 'Инфраструктура'!$B:$B)=0, "БЛОК ОТСУТСТВУЕТ", IF(SUMIF('Инфраструктура'!I:I, 'Проверка'!$D17, 'Инфраструктура'!$B:$B)&gt;1, "ЗАДВОЕНИЕ БЛОКА", "ОК")))</f>
        <v>БЛОК ОТСУТСТВУЕТ</v>
      </c>
      <c r="L17" s="815" t="str">
        <f aca="false" ca="false" dt2D="false" dtr="false" t="normal">IF($F17="ОК", "ОК", IF(SUMIF('Выручка'!$I:$I, 'Проверка'!$D17, 'Выручка'!$C:$C)=0, "БЛОК ОТСУТСТВУЕТ", IF(SUMIF('Выручка'!$I:$I, 'Проверка'!$D17, 'Выручка'!$C:$C)&gt;1, "ЗАДВОЕНИЕ БЛОКА", "ОК")))</f>
        <v>БЛОК ОТСУТСТВУЕТ</v>
      </c>
      <c r="M17" s="815" t="str">
        <f aca="false" ca="false" dt2D="false" dtr="false" t="normal">IF($F17="ОК", "ОК", IF(SUMIF('Затраты'!$I:$I, 'Проверка'!$D17, 'Затраты'!$C:$C)=0, "БЛОК ОТСУТСТВУЕТ", IF(SUMIF('Затраты'!$I:$I, 'Проверка'!$D17, 'Затраты'!$C:$C)&gt;1, "ЗАДВОЕНИЕ БЛОКА", "ОК")))</f>
        <v>БЛОК ОТСУТСТВУЕТ</v>
      </c>
    </row>
    <row outlineLevel="0" r="18">
      <c r="D18" s="814" t="str">
        <f aca="false" ca="false" dt2D="false" dtr="false" t="normal">'Допущения'!B10</f>
        <v>Бары (Общественное питание)</v>
      </c>
      <c r="E18" s="814" t="n"/>
      <c r="F18" s="111" t="str">
        <f aca="false" ca="false" dt2D="false" dtr="false" t="normal">IFERROR(VLOOKUP(D18, 'Допущения'!$B$8:$E$15, 4, 0), "ОК")</f>
        <v>Да</v>
      </c>
      <c r="G18" s="815" t="str">
        <f aca="false" ca="false" dt2D="false" dtr="false" t="normal">IF($F18="ОК", "ОК", IF(SUMIF('Фин.Модель'!$I:$I, 'Проверка'!$D18, 'Фин.Модель'!$C:$C)=0, "БЛОК ОТСУТСТВУЕТ", IF(SUMIF('Фин.Модель'!$I:$I, 'Проверка'!$D18, 'Фин.Модель'!$C:$C)&gt;1, "ЗАДВОЕНИЕ БЛОКА", "ОК")))</f>
        <v>БЛОК ОТСУТСТВУЕТ</v>
      </c>
      <c r="H18" s="815" t="str">
        <f aca="false" ca="false" dt2D="false" dtr="false" t="normal">IF($F18="ОК", "ОК", IF(SUMIF('Финансирование'!$I:$I, 'Проверка'!$D18, 'Финансирование'!$B:$B)=0, "БЛОК ОТСУТСТВУЕТ", IF(SUMIF('Финансирование'!$I:$I, 'Проверка'!$D18, 'Финансирование'!$B:$B)&gt;1, "ЗАДВОЕНИЕ БЛОКА", "ОК")))</f>
        <v>БЛОК ОТСУТСТВУЕТ</v>
      </c>
      <c r="I18" s="815" t="str">
        <f aca="false" ca="false" dt2D="false" dtr="false" t="normal">IF($F18="ОК", "ОК", IF(SUMIF('ОС'!$I:$I, 'Проверка'!$D18, 'ОС'!$C:$C)=0, "БЛОК ОТСУТСТВУЕТ", IF(SUMIF('ОС'!$I:$I, 'Проверка'!$D18, 'ОС'!$C:$C)&gt;1, "ЗАДВОЕНИЕ БЛОКА", "ОК")))</f>
        <v>БЛОК ОТСУТСТВУЕТ</v>
      </c>
      <c r="J18" s="815" t="str">
        <f aca="false" ca="false" dt2D="false" dtr="false" t="normal">IF($F18="ОК", "ОК", IF(SUMIF('Кап.затраты'!$I:$I, 'Проверка'!$D18, 'Кап.затраты'!$B:$B)=0, "БЛОК ОТСУТСТВУЕТ", IF(SUMIF('Кап.затраты'!$I:$I, 'Проверка'!$D18, 'Кап.затраты'!$B:$B)&gt;1, "ЗАДВОЕНИЕ БЛОКА", "ОК")))</f>
        <v>БЛОК ОТСУТСТВУЕТ</v>
      </c>
      <c r="K18" s="815" t="str">
        <f aca="false" ca="false" dt2D="false" dtr="false" t="normal">IF($F18="ОК", "ОК", IF(SUMIF('Инфраструктура'!I:I, 'Проверка'!$D18, 'Инфраструктура'!$B:$B)=0, "БЛОК ОТСУТСТВУЕТ", IF(SUMIF('Инфраструктура'!I:I, 'Проверка'!$D18, 'Инфраструктура'!$B:$B)&gt;1, "ЗАДВОЕНИЕ БЛОКА", "ОК")))</f>
        <v>БЛОК ОТСУТСТВУЕТ</v>
      </c>
      <c r="L18" s="815" t="str">
        <f aca="false" ca="false" dt2D="false" dtr="false" t="normal">IF($F18="ОК", "ОК", IF(SUMIF('Выручка'!$I:$I, 'Проверка'!$D18, 'Выручка'!$C:$C)=0, "БЛОК ОТСУТСТВУЕТ", IF(SUMIF('Выручка'!$I:$I, 'Проверка'!$D18, 'Выручка'!$C:$C)&gt;1, "ЗАДВОЕНИЕ БЛОКА", "ОК")))</f>
        <v>БЛОК ОТСУТСТВУЕТ</v>
      </c>
      <c r="M18" s="815" t="str">
        <f aca="false" ca="false" dt2D="false" dtr="false" t="normal">IF($F18="ОК", "ОК", IF(SUMIF('Затраты'!$I:$I, 'Проверка'!$D18, 'Затраты'!$C:$C)=0, "БЛОК ОТСУТСТВУЕТ", IF(SUMIF('Затраты'!$I:$I, 'Проверка'!$D18, 'Затраты'!$C:$C)&gt;1, "ЗАДВОЕНИЕ БЛОКА", "ОК")))</f>
        <v>БЛОК ОТСУТСТВУЕТ</v>
      </c>
    </row>
    <row outlineLevel="0" r="19">
      <c r="D19" s="814" t="str">
        <f aca="false" ca="false" dt2D="false" dtr="false" t="normal">'Допущения'!B11</f>
        <v>Ботанические сады (Познавательный, культурно-развлекательный, деловой)</v>
      </c>
      <c r="E19" s="814" t="n"/>
      <c r="F19" s="111" t="str">
        <f aca="false" ca="false" dt2D="false" dtr="false" t="normal">IFERROR(VLOOKUP(D19, 'Допущения'!$B$8:$E$15, 4, 0), "ОК")</f>
        <v>Да</v>
      </c>
      <c r="G19" s="815" t="str">
        <f aca="false" ca="false" dt2D="false" dtr="false" t="normal">IF($F19="ОК", "ОК", IF(SUMIF('Фин.Модель'!$I:$I, 'Проверка'!$D19, 'Фин.Модель'!$C:$C)=0, "БЛОК ОТСУТСТВУЕТ", IF(SUMIF('Фин.Модель'!$I:$I, 'Проверка'!$D19, 'Фин.Модель'!$C:$C)&gt;1, "ЗАДВОЕНИЕ БЛОКА", "ОК")))</f>
        <v>БЛОК ОТСУТСТВУЕТ</v>
      </c>
      <c r="H19" s="815" t="str">
        <f aca="false" ca="false" dt2D="false" dtr="false" t="normal">IF($F19="ОК", "ОК", IF(SUMIF('Финансирование'!$I:$I, 'Проверка'!$D19, 'Финансирование'!$B:$B)=0, "БЛОК ОТСУТСТВУЕТ", IF(SUMIF('Финансирование'!$I:$I, 'Проверка'!$D19, 'Финансирование'!$B:$B)&gt;1, "ЗАДВОЕНИЕ БЛОКА", "ОК")))</f>
        <v>БЛОК ОТСУТСТВУЕТ</v>
      </c>
      <c r="I19" s="815" t="str">
        <f aca="false" ca="false" dt2D="false" dtr="false" t="normal">IF($F19="ОК", "ОК", IF(SUMIF('ОС'!$I:$I, 'Проверка'!$D19, 'ОС'!$C:$C)=0, "БЛОК ОТСУТСТВУЕТ", IF(SUMIF('ОС'!$I:$I, 'Проверка'!$D19, 'ОС'!$C:$C)&gt;1, "ЗАДВОЕНИЕ БЛОКА", "ОК")))</f>
        <v>БЛОК ОТСУТСТВУЕТ</v>
      </c>
      <c r="J19" s="815" t="str">
        <f aca="false" ca="false" dt2D="false" dtr="false" t="normal">IF($F19="ОК", "ОК", IF(SUMIF('Кап.затраты'!$I:$I, 'Проверка'!$D19, 'Кап.затраты'!$B:$B)=0, "БЛОК ОТСУТСТВУЕТ", IF(SUMIF('Кап.затраты'!$I:$I, 'Проверка'!$D19, 'Кап.затраты'!$B:$B)&gt;1, "ЗАДВОЕНИЕ БЛОКА", "ОК")))</f>
        <v>БЛОК ОТСУТСТВУЕТ</v>
      </c>
      <c r="K19" s="815" t="str">
        <f aca="false" ca="false" dt2D="false" dtr="false" t="normal">IF($F19="ОК", "ОК", IF(SUMIF('Инфраструктура'!I:I, 'Проверка'!$D19, 'Инфраструктура'!$B:$B)=0, "БЛОК ОТСУТСТВУЕТ", IF(SUMIF('Инфраструктура'!I:I, 'Проверка'!$D19, 'Инфраструктура'!$B:$B)&gt;1, "ЗАДВОЕНИЕ БЛОКА", "ОК")))</f>
        <v>БЛОК ОТСУТСТВУЕТ</v>
      </c>
      <c r="L19" s="815" t="str">
        <f aca="false" ca="false" dt2D="false" dtr="false" t="normal">IF($F19="ОК", "ОК", IF(SUMIF('Выручка'!$I:$I, 'Проверка'!$D19, 'Выручка'!$C:$C)=0, "БЛОК ОТСУТСТВУЕТ", IF(SUMIF('Выручка'!$I:$I, 'Проверка'!$D19, 'Выручка'!$C:$C)&gt;1, "ЗАДВОЕНИЕ БЛОКА", "ОК")))</f>
        <v>БЛОК ОТСУТСТВУЕТ</v>
      </c>
      <c r="M19" s="815" t="str">
        <f aca="false" ca="false" dt2D="false" dtr="false" t="normal">IF($F19="ОК", "ОК", IF(SUMIF('Затраты'!$I:$I, 'Проверка'!$D19, 'Затраты'!$C:$C)=0, "БЛОК ОТСУТСТВУЕТ", IF(SUMIF('Затраты'!$I:$I, 'Проверка'!$D19, 'Затраты'!$C:$C)&gt;1, "ЗАДВОЕНИЕ БЛОКА", "ОК")))</f>
        <v>БЛОК ОТСУТСТВУЕТ</v>
      </c>
    </row>
    <row outlineLevel="0" r="20">
      <c r="D20" s="814" t="str">
        <f aca="false" ca="false" dt2D="false" dtr="false" t="normal">'Допущения'!B12</f>
        <v>Аквапарки (Рекреационный, водный, круизный)</v>
      </c>
      <c r="E20" s="814" t="n"/>
      <c r="F20" s="111" t="str">
        <f aca="false" ca="false" dt2D="false" dtr="false" t="normal">IFERROR(VLOOKUP(D20, 'Допущения'!$B$8:$E$15, 4, 0), "ОК")</f>
        <v>Да</v>
      </c>
      <c r="G20" s="815" t="str">
        <f aca="false" ca="false" dt2D="false" dtr="false" t="normal">IF($F20="ОК", "ОК", IF(SUMIF('Фин.Модель'!$I:$I, 'Проверка'!$D20, 'Фин.Модель'!$C:$C)=0, "БЛОК ОТСУТСТВУЕТ", IF(SUMIF('Фин.Модель'!$I:$I, 'Проверка'!$D20, 'Фин.Модель'!$C:$C)&gt;1, "ЗАДВОЕНИЕ БЛОКА", "ОК")))</f>
        <v>БЛОК ОТСУТСТВУЕТ</v>
      </c>
      <c r="H20" s="815" t="str">
        <f aca="false" ca="false" dt2D="false" dtr="false" t="normal">IF($F20="ОК", "ОК", IF(SUMIF('Финансирование'!$I:$I, 'Проверка'!$D20, 'Финансирование'!$B:$B)=0, "БЛОК ОТСУТСТВУЕТ", IF(SUMIF('Финансирование'!$I:$I, 'Проверка'!$D20, 'Финансирование'!$B:$B)&gt;1, "ЗАДВОЕНИЕ БЛОКА", "ОК")))</f>
        <v>БЛОК ОТСУТСТВУЕТ</v>
      </c>
      <c r="I20" s="815" t="str">
        <f aca="false" ca="false" dt2D="false" dtr="false" t="normal">IF($F20="ОК", "ОК", IF(SUMIF('ОС'!$I:$I, 'Проверка'!$D20, 'ОС'!$C:$C)=0, "БЛОК ОТСУТСТВУЕТ", IF(SUMIF('ОС'!$I:$I, 'Проверка'!$D20, 'ОС'!$C:$C)&gt;1, "ЗАДВОЕНИЕ БЛОКА", "ОК")))</f>
        <v>БЛОК ОТСУТСТВУЕТ</v>
      </c>
      <c r="J20" s="815" t="str">
        <f aca="false" ca="false" dt2D="false" dtr="false" t="normal">IF($F20="ОК", "ОК", IF(SUMIF('Кап.затраты'!$I:$I, 'Проверка'!$D20, 'Кап.затраты'!$B:$B)=0, "БЛОК ОТСУТСТВУЕТ", IF(SUMIF('Кап.затраты'!$I:$I, 'Проверка'!$D20, 'Кап.затраты'!$B:$B)&gt;1, "ЗАДВОЕНИЕ БЛОКА", "ОК")))</f>
        <v>БЛОК ОТСУТСТВУЕТ</v>
      </c>
      <c r="K20" s="815" t="str">
        <f aca="false" ca="false" dt2D="false" dtr="false" t="normal">IF($F20="ОК", "ОК", IF(SUMIF('Инфраструктура'!I:I, 'Проверка'!$D20, 'Инфраструктура'!$B:$B)=0, "БЛОК ОТСУТСТВУЕТ", IF(SUMIF('Инфраструктура'!I:I, 'Проверка'!$D20, 'Инфраструктура'!$B:$B)&gt;1, "ЗАДВОЕНИЕ БЛОКА", "ОК")))</f>
        <v>БЛОК ОТСУТСТВУЕТ</v>
      </c>
      <c r="L20" s="815" t="str">
        <f aca="false" ca="false" dt2D="false" dtr="false" t="normal">IF($F20="ОК", "ОК", IF(SUMIF('Выручка'!$I:$I, 'Проверка'!$D20, 'Выручка'!$C:$C)=0, "БЛОК ОТСУТСТВУЕТ", IF(SUMIF('Выручка'!$I:$I, 'Проверка'!$D20, 'Выручка'!$C:$C)&gt;1, "ЗАДВОЕНИЕ БЛОКА", "ОК")))</f>
        <v>БЛОК ОТСУТСТВУЕТ</v>
      </c>
      <c r="M20" s="815" t="str">
        <f aca="false" ca="false" dt2D="false" dtr="false" t="normal">IF($F20="ОК", "ОК", IF(SUMIF('Затраты'!$I:$I, 'Проверка'!$D20, 'Затраты'!$C:$C)=0, "БЛОК ОТСУТСТВУЕТ", IF(SUMIF('Затраты'!$I:$I, 'Проверка'!$D20, 'Затраты'!$C:$C)&gt;1, "ЗАДВОЕНИЕ БЛОКА", "ОК")))</f>
        <v>БЛОК ОТСУТСТВУЕТ</v>
      </c>
    </row>
    <row outlineLevel="0" r="21">
      <c r="D21" s="816" t="n">
        <f aca="false" ca="false" dt2D="false" dtr="false" t="normal">'Допущения'!B13</f>
        <v>0</v>
      </c>
      <c r="E21" s="814" t="n"/>
      <c r="F21" s="111" t="str">
        <f aca="false" ca="false" dt2D="false" dtr="false" t="normal">IFERROR(VLOOKUP(D21, 'Допущения'!$B$8:$E$15, 4, 0), "ОК")</f>
        <v>ОК</v>
      </c>
      <c r="G21" s="815" t="str">
        <f aca="false" ca="false" dt2D="false" dtr="false" t="normal">IF($F21="ОК", "ОК", IF(SUMIF('Фин.Модель'!$I:$I, 'Проверка'!$D21, 'Фин.Модель'!$C:$C)=0, "БЛОК ОТСУТСТВУЕТ", IF(SUMIF('Фин.Модель'!$I:$I, 'Проверка'!$D21, 'Фин.Модель'!$C:$C)&gt;1, "ЗАДВОЕНИЕ БЛОКА", "ОК")))</f>
        <v>ОК</v>
      </c>
      <c r="H21" s="815" t="str">
        <f aca="false" ca="false" dt2D="false" dtr="false" t="normal">IF($F21="ОК", "ОК", IF(SUMIF('Финансирование'!$I:$I, 'Проверка'!$D21, 'Финансирование'!$B:$B)=0, "БЛОК ОТСУТСТВУЕТ", IF(SUMIF('Финансирование'!$I:$I, 'Проверка'!$D21, 'Финансирование'!$B:$B)&gt;1, "ЗАДВОЕНИЕ БЛОКА", "ОК")))</f>
        <v>ОК</v>
      </c>
      <c r="I21" s="815" t="str">
        <f aca="false" ca="false" dt2D="false" dtr="false" t="normal">IF($F21="ОК", "ОК", IF(SUMIF('ОС'!$I:$I, 'Проверка'!$D21, 'ОС'!$C:$C)=0, "БЛОК ОТСУТСТВУЕТ", IF(SUMIF('ОС'!$I:$I, 'Проверка'!$D21, 'ОС'!$C:$C)&gt;1, "ЗАДВОЕНИЕ БЛОКА", "ОК")))</f>
        <v>ОК</v>
      </c>
      <c r="J21" s="815" t="str">
        <f aca="false" ca="false" dt2D="false" dtr="false" t="normal">IF($F21="ОК", "ОК", IF(SUMIF('Кап.затраты'!$I:$I, 'Проверка'!$D21, 'Кап.затраты'!$B:$B)=0, "БЛОК ОТСУТСТВУЕТ", IF(SUMIF('Кап.затраты'!$I:$I, 'Проверка'!$D21, 'Кап.затраты'!$B:$B)&gt;1, "ЗАДВОЕНИЕ БЛОКА", "ОК")))</f>
        <v>ОК</v>
      </c>
      <c r="K21" s="815" t="str">
        <f aca="false" ca="false" dt2D="false" dtr="false" t="normal">IF($F21="ОК", "ОК", IF(SUMIF('Инфраструктура'!I:I, 'Проверка'!$D21, 'Инфраструктура'!$B:$B)=0, "БЛОК ОТСУТСТВУЕТ", IF(SUMIF('Инфраструктура'!I:I, 'Проверка'!$D21, 'Инфраструктура'!$B:$B)&gt;1, "ЗАДВОЕНИЕ БЛОКА", "ОК")))</f>
        <v>ОК</v>
      </c>
      <c r="L21" s="815" t="str">
        <f aca="false" ca="false" dt2D="false" dtr="false" t="normal">IF($F21="ОК", "ОК", IF(SUMIF('Выручка'!$I:$I, 'Проверка'!$D21, 'Выручка'!$C:$C)=0, "БЛОК ОТСУТСТВУЕТ", IF(SUMIF('Выручка'!$I:$I, 'Проверка'!$D21, 'Выручка'!$C:$C)&gt;1, "ЗАДВОЕНИЕ БЛОКА", "ОК")))</f>
        <v>ОК</v>
      </c>
      <c r="M21" s="815" t="str">
        <f aca="false" ca="false" dt2D="false" dtr="false" t="normal">IF($F21="ОК", "ОК", IF(SUMIF('Затраты'!$I:$I, 'Проверка'!$D21, 'Затраты'!$C:$C)=0, "БЛОК ОТСУТСТВУЕТ", IF(SUMIF('Затраты'!$I:$I, 'Проверка'!$D21, 'Затраты'!$C:$C)&gt;1, "ЗАДВОЕНИЕ БЛОКА", "ОК")))</f>
        <v>ОК</v>
      </c>
    </row>
    <row outlineLevel="0" r="22">
      <c r="D22" s="816" t="n">
        <f aca="false" ca="false" dt2D="false" dtr="false" t="normal">'Допущения'!B14</f>
        <v>0</v>
      </c>
      <c r="E22" s="814" t="n"/>
      <c r="F22" s="111" t="str">
        <f aca="false" ca="false" dt2D="false" dtr="false" t="normal">IFERROR(VLOOKUP(D22, 'Допущения'!$B$8:$E$15, 4, 0), "ОК")</f>
        <v>ОК</v>
      </c>
      <c r="G22" s="815" t="str">
        <f aca="false" ca="false" dt2D="false" dtr="false" t="normal">IF($F22="ОК", "ОК", IF(SUMIF('Фин.Модель'!$I:$I, 'Проверка'!$D22, 'Фин.Модель'!$C:$C)=0, "БЛОК ОТСУТСТВУЕТ", IF(SUMIF('Фин.Модель'!$I:$I, 'Проверка'!$D22, 'Фин.Модель'!$C:$C)&gt;1, "ЗАДВОЕНИЕ БЛОКА", "ОК")))</f>
        <v>ОК</v>
      </c>
      <c r="H22" s="815" t="str">
        <f aca="false" ca="false" dt2D="false" dtr="false" t="normal">IF($F22="ОК", "ОК", IF(SUMIF('Финансирование'!$I:$I, 'Проверка'!$D22, 'Финансирование'!$B:$B)=0, "БЛОК ОТСУТСТВУЕТ", IF(SUMIF('Финансирование'!$I:$I, 'Проверка'!$D22, 'Финансирование'!$B:$B)&gt;1, "ЗАДВОЕНИЕ БЛОКА", "ОК")))</f>
        <v>ОК</v>
      </c>
      <c r="I22" s="815" t="str">
        <f aca="false" ca="false" dt2D="false" dtr="false" t="normal">IF($F22="ОК", "ОК", IF(SUMIF('ОС'!$I:$I, 'Проверка'!$D22, 'ОС'!$C:$C)=0, "БЛОК ОТСУТСТВУЕТ", IF(SUMIF('ОС'!$I:$I, 'Проверка'!$D22, 'ОС'!$C:$C)&gt;1, "ЗАДВОЕНИЕ БЛОКА", "ОК")))</f>
        <v>ОК</v>
      </c>
      <c r="J22" s="815" t="str">
        <f aca="false" ca="false" dt2D="false" dtr="false" t="normal">IF($F22="ОК", "ОК", IF(SUMIF('Кап.затраты'!$I:$I, 'Проверка'!$D22, 'Кап.затраты'!$B:$B)=0, "БЛОК ОТСУТСТВУЕТ", IF(SUMIF('Кап.затраты'!$I:$I, 'Проверка'!$D22, 'Кап.затраты'!$B:$B)&gt;1, "ЗАДВОЕНИЕ БЛОКА", "ОК")))</f>
        <v>ОК</v>
      </c>
      <c r="K22" s="815" t="str">
        <f aca="false" ca="false" dt2D="false" dtr="false" t="normal">IF($F22="ОК", "ОК", IF(SUMIF('Инфраструктура'!I:I, 'Проверка'!$D22, 'Инфраструктура'!$B:$B)=0, "БЛОК ОТСУТСТВУЕТ", IF(SUMIF('Инфраструктура'!I:I, 'Проверка'!$D22, 'Инфраструктура'!$B:$B)&gt;1, "ЗАДВОЕНИЕ БЛОКА", "ОК")))</f>
        <v>ОК</v>
      </c>
      <c r="L22" s="815" t="str">
        <f aca="false" ca="false" dt2D="false" dtr="false" t="normal">IF($F22="ОК", "ОК", IF(SUMIF('Выручка'!$I:$I, 'Проверка'!$D22, 'Выручка'!$C:$C)=0, "БЛОК ОТСУТСТВУЕТ", IF(SUMIF('Выручка'!$I:$I, 'Проверка'!$D22, 'Выручка'!$C:$C)&gt;1, "ЗАДВОЕНИЕ БЛОКА", "ОК")))</f>
        <v>ОК</v>
      </c>
      <c r="M22" s="815" t="str">
        <f aca="false" ca="false" dt2D="false" dtr="false" t="normal">IF($F22="ОК", "ОК", IF(SUMIF('Затраты'!$I:$I, 'Проверка'!$D22, 'Затраты'!$C:$C)=0, "БЛОК ОТСУТСТВУЕТ", IF(SUMIF('Затраты'!$I:$I, 'Проверка'!$D22, 'Затраты'!$C:$C)&gt;1, "ЗАДВОЕНИЕ БЛОКА", "ОК")))</f>
        <v>ОК</v>
      </c>
    </row>
    <row outlineLevel="0" r="23">
      <c r="D23" s="816" t="n">
        <f aca="false" ca="false" dt2D="false" dtr="false" t="normal">'Допущения'!B15</f>
        <v>0</v>
      </c>
      <c r="E23" s="814" t="n"/>
      <c r="F23" s="111" t="str">
        <f aca="false" ca="false" dt2D="false" dtr="false" t="normal">IFERROR(VLOOKUP(D23, 'Допущения'!$B$8:$E$15, 4, 0), "ОК")</f>
        <v>ОК</v>
      </c>
      <c r="G23" s="815" t="str">
        <f aca="false" ca="false" dt2D="false" dtr="false" t="normal">IF($F23="ОК", "ОК", IF(SUMIF('Фин.Модель'!$I:$I, 'Проверка'!$D23, 'Фин.Модель'!$C:$C)=0, "БЛОК ОТСУТСТВУЕТ", IF(SUMIF('Фин.Модель'!$I:$I, 'Проверка'!$D23, 'Фин.Модель'!$C:$C)&gt;1, "ЗАДВОЕНИЕ БЛОКА", "ОК")))</f>
        <v>ОК</v>
      </c>
      <c r="H23" s="815" t="str">
        <f aca="false" ca="false" dt2D="false" dtr="false" t="normal">IF($F23="ОК", "ОК", IF(SUMIF('Финансирование'!$I:$I, 'Проверка'!$D23, 'Финансирование'!$B:$B)=0, "БЛОК ОТСУТСТВУЕТ", IF(SUMIF('Финансирование'!$I:$I, 'Проверка'!$D23, 'Финансирование'!$B:$B)&gt;1, "ЗАДВОЕНИЕ БЛОКА", "ОК")))</f>
        <v>ОК</v>
      </c>
      <c r="I23" s="815" t="str">
        <f aca="false" ca="false" dt2D="false" dtr="false" t="normal">IF($F23="ОК", "ОК", IF(SUMIF('ОС'!$I:$I, 'Проверка'!$D23, 'ОС'!$C:$C)=0, "БЛОК ОТСУТСТВУЕТ", IF(SUMIF('ОС'!$I:$I, 'Проверка'!$D23, 'ОС'!$C:$C)&gt;1, "ЗАДВОЕНИЕ БЛОКА", "ОК")))</f>
        <v>ОК</v>
      </c>
      <c r="J23" s="815" t="str">
        <f aca="false" ca="false" dt2D="false" dtr="false" t="normal">IF($F23="ОК", "ОК", IF(SUMIF('Кап.затраты'!$I:$I, 'Проверка'!$D23, 'Кап.затраты'!$B:$B)=0, "БЛОК ОТСУТСТВУЕТ", IF(SUMIF('Кап.затраты'!$I:$I, 'Проверка'!$D23, 'Кап.затраты'!$B:$B)&gt;1, "ЗАДВОЕНИЕ БЛОКА", "ОК")))</f>
        <v>ОК</v>
      </c>
      <c r="K23" s="815" t="str">
        <f aca="false" ca="false" dt2D="false" dtr="false" t="normal">IF($F23="ОК", "ОК", IF(SUMIF('Инфраструктура'!I:I, 'Проверка'!$D23, 'Инфраструктура'!$B:$B)=0, "БЛОК ОТСУТСТВУЕТ", IF(SUMIF('Инфраструктура'!I:I, 'Проверка'!$D23, 'Инфраструктура'!$B:$B)&gt;1, "ЗАДВОЕНИЕ БЛОКА", "ОК")))</f>
        <v>ОК</v>
      </c>
      <c r="L23" s="815" t="str">
        <f aca="false" ca="false" dt2D="false" dtr="false" t="normal">IF($F23="ОК", "ОК", IF(SUMIF('Выручка'!$I:$I, 'Проверка'!$D23, 'Выручка'!$C:$C)=0, "БЛОК ОТСУТСТВУЕТ", IF(SUMIF('Выручка'!$I:$I, 'Проверка'!$D23, 'Выручка'!$C:$C)&gt;1, "ЗАДВОЕНИЕ БЛОКА", "ОК")))</f>
        <v>ОК</v>
      </c>
      <c r="M23" s="815" t="str">
        <f aca="false" ca="false" dt2D="false" dtr="false" t="normal">IF($F23="ОК", "ОК", IF(SUMIF('Затраты'!$I:$I, 'Проверка'!$D23, 'Затраты'!$C:$C)=0, "БЛОК ОТСУТСТВУЕТ", IF(SUMIF('Затраты'!$I:$I, 'Проверка'!$D23, 'Затраты'!$C:$C)&gt;1, "ЗАДВОЕНИЕ БЛОКА", "ОК")))</f>
        <v>ОК</v>
      </c>
    </row>
  </sheetData>
  <mergeCells count="8">
    <mergeCell ref="D13:M13"/>
    <mergeCell ref="G14:M14"/>
    <mergeCell ref="G15:M15"/>
    <mergeCell ref="B1:D1"/>
    <mergeCell ref="B3:B4"/>
    <mergeCell ref="C3:C4"/>
    <mergeCell ref="D3:D4"/>
    <mergeCell ref="E3:S3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24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127"/>
  <sheetViews>
    <sheetView showZeros="true" workbookViewId="0"/>
  </sheetViews>
  <sheetFormatPr baseColWidth="8" customHeight="false" defaultColWidth="8.85546864361033" defaultRowHeight="16.5" zeroHeight="false"/>
  <cols>
    <col customWidth="true" max="1" min="1" outlineLevel="1" style="1" width="2.85546864361033"/>
    <col customWidth="true" max="2" min="2" outlineLevel="1" style="1" width="14.5703129929608"/>
    <col customWidth="true" max="3" min="3" outlineLevel="1" style="1" width="1.85546881277651"/>
    <col customWidth="true" max="4" min="4" outlineLevel="1" style="1" width="21.285156158148"/>
    <col customWidth="true" max="5" min="5" outlineLevel="1" style="1" width="3.14062497092456"/>
    <col customWidth="true" max="6" min="6" outlineLevel="1" style="1" width="20.7109371180545"/>
    <col customWidth="true" max="7" min="7" outlineLevel="1" style="1" width="3.71093762555303"/>
    <col customWidth="true" max="8" min="8" outlineLevel="1" style="1" width="14.2851556506495"/>
    <col bestFit="true" customWidth="true" max="9" min="9" outlineLevel="1" style="1" width="8.85546864361033"/>
    <col customWidth="true" max="10" min="10" outlineLevel="0" style="1" width="2.28515632731423"/>
    <col customWidth="true" max="11" min="11" outlineLevel="0" style="1" width="41.5703128237946"/>
    <col customWidth="true" max="12" min="12" outlineLevel="0" style="1" width="53.8554694894412"/>
    <col customWidth="true" max="13" min="13" outlineLevel="0" style="1" width="27.7109362722236"/>
    <col customWidth="true" max="14" min="14" outlineLevel="0" style="1" width="28.1406237867613"/>
    <col customWidth="true" max="15" min="15" outlineLevel="0" style="1" width="2.28515632731423"/>
    <col customWidth="true" max="16" min="16" outlineLevel="0" style="1" width="41.5703128237946"/>
    <col customWidth="true" max="17" min="17" outlineLevel="0" style="1" width="53.8554694894412"/>
    <col customWidth="true" max="18" min="18" outlineLevel="0" style="1" width="27.7109362722236"/>
    <col customWidth="true" max="19" min="19" outlineLevel="0" style="1" width="28.1406237867613"/>
    <col customWidth="true" max="20" min="20" outlineLevel="0" style="1" width="21.9999996616676"/>
    <col bestFit="true" customWidth="true" max="1024" min="21" outlineLevel="0" style="1" width="8.85546864361033"/>
  </cols>
  <sheetData>
    <row outlineLevel="0" r="1">
      <c r="K1" s="17" t="s">
        <v>1041</v>
      </c>
      <c r="P1" s="17" t="s">
        <v>1042</v>
      </c>
    </row>
    <row customFormat="true" ht="13.5" outlineLevel="0" r="2" s="817">
      <c r="B2" s="818" t="s">
        <v>1043</v>
      </c>
      <c r="D2" s="817" t="s">
        <v>1044</v>
      </c>
      <c r="F2" s="817" t="s">
        <v>1045</v>
      </c>
      <c r="H2" s="818" t="s">
        <v>1046</v>
      </c>
      <c r="I2" s="818" t="s">
        <v>1047</v>
      </c>
      <c r="K2" s="817" t="s">
        <v>1048</v>
      </c>
      <c r="L2" s="817" t="s">
        <v>1048</v>
      </c>
      <c r="M2" s="817" t="s">
        <v>398</v>
      </c>
      <c r="N2" s="817" t="s">
        <v>624</v>
      </c>
      <c r="P2" s="817" t="s">
        <v>1048</v>
      </c>
      <c r="Q2" s="817" t="s">
        <v>1048</v>
      </c>
      <c r="R2" s="817" t="s">
        <v>398</v>
      </c>
      <c r="S2" s="817" t="s">
        <v>624</v>
      </c>
      <c r="T2" s="817" t="s">
        <v>1049</v>
      </c>
    </row>
    <row customFormat="true" customHeight="true" ht="15.6000003814697" outlineLevel="0" r="3" s="819">
      <c r="B3" s="820" t="n">
        <f aca="false" ca="false" dt2D="false" dtr="false" t="normal">'Допущения'!C3</f>
        <v>0</v>
      </c>
      <c r="D3" s="819" t="s">
        <v>948</v>
      </c>
      <c r="F3" s="819" t="s">
        <v>301</v>
      </c>
      <c r="H3" s="820" t="s">
        <v>357</v>
      </c>
      <c r="I3" s="821" t="s">
        <v>500</v>
      </c>
      <c r="K3" s="819" t="s">
        <v>1050</v>
      </c>
      <c r="L3" s="819" t="s">
        <v>1051</v>
      </c>
      <c r="M3" s="819" t="s">
        <v>339</v>
      </c>
      <c r="N3" s="819" t="s">
        <v>752</v>
      </c>
      <c r="O3" s="1" t="n"/>
      <c r="P3" s="819" t="s">
        <v>1052</v>
      </c>
      <c r="Q3" s="819" t="s">
        <v>1053</v>
      </c>
      <c r="R3" s="819" t="s">
        <v>1054</v>
      </c>
      <c r="S3" s="819" t="s">
        <v>1055</v>
      </c>
      <c r="T3" s="819" t="s">
        <v>579</v>
      </c>
    </row>
    <row customFormat="true" customHeight="true" ht="12.6000003814697" outlineLevel="0" r="4" s="819">
      <c r="B4" s="820" t="n">
        <f aca="false" ca="false" dt2D="false" dtr="false" t="normal">EOMONTH(B3, 0)+62</f>
        <v>63</v>
      </c>
      <c r="D4" s="819" t="s">
        <v>1056</v>
      </c>
      <c r="F4" s="819" t="s">
        <v>302</v>
      </c>
      <c r="H4" s="820" t="s">
        <v>88</v>
      </c>
      <c r="I4" s="821" t="s">
        <v>176</v>
      </c>
      <c r="K4" s="819" t="s">
        <v>1057</v>
      </c>
      <c r="L4" s="819" t="s">
        <v>901</v>
      </c>
      <c r="M4" s="819" t="s">
        <v>338</v>
      </c>
      <c r="N4" s="819" t="s">
        <v>747</v>
      </c>
      <c r="O4" s="1" t="n"/>
      <c r="P4" s="819" t="s">
        <v>1058</v>
      </c>
      <c r="Q4" s="819" t="s">
        <v>1059</v>
      </c>
      <c r="R4" s="819" t="s">
        <v>1054</v>
      </c>
      <c r="S4" s="819" t="s">
        <v>1055</v>
      </c>
      <c r="T4" s="819" t="s">
        <v>580</v>
      </c>
    </row>
    <row customFormat="true" ht="16.5" outlineLevel="0" r="5" s="819">
      <c r="B5" s="820" t="n">
        <f aca="false" ca="false" dt2D="false" dtr="false" t="normal">EOMONTH(B4, 0)+62</f>
        <v>153</v>
      </c>
      <c r="D5" s="819" t="s">
        <v>1060</v>
      </c>
      <c r="F5" s="819" t="s">
        <v>303</v>
      </c>
      <c r="H5" s="820" t="s">
        <v>356</v>
      </c>
      <c r="K5" s="819" t="s">
        <v>1061</v>
      </c>
      <c r="L5" s="819" t="s">
        <v>1062</v>
      </c>
      <c r="M5" s="819" t="s">
        <v>339</v>
      </c>
      <c r="N5" s="819" t="s">
        <v>751</v>
      </c>
      <c r="O5" s="1" t="n"/>
      <c r="P5" s="819" t="s">
        <v>1063</v>
      </c>
      <c r="Q5" s="819" t="s">
        <v>1064</v>
      </c>
      <c r="R5" s="819" t="s">
        <v>1054</v>
      </c>
      <c r="S5" s="819" t="s">
        <v>1055</v>
      </c>
      <c r="T5" s="819" t="s">
        <v>581</v>
      </c>
    </row>
    <row customFormat="true" ht="16.5" outlineLevel="0" r="6" s="819">
      <c r="B6" s="820" t="n">
        <f aca="false" ca="false" dt2D="false" dtr="false" t="normal">EOMONTH(B5, 0)+62</f>
        <v>244</v>
      </c>
      <c r="H6" s="820" t="n"/>
      <c r="K6" s="819" t="s">
        <v>1065</v>
      </c>
      <c r="L6" s="819" t="s">
        <v>1066</v>
      </c>
      <c r="M6" s="819" t="s">
        <v>339</v>
      </c>
      <c r="N6" s="819" t="s">
        <v>751</v>
      </c>
      <c r="O6" s="1" t="n"/>
      <c r="P6" s="819" t="s">
        <v>1067</v>
      </c>
      <c r="Q6" s="819" t="s">
        <v>1068</v>
      </c>
      <c r="R6" s="819" t="s">
        <v>1054</v>
      </c>
      <c r="S6" s="819" t="s">
        <v>1069</v>
      </c>
      <c r="T6" s="819" t="s">
        <v>582</v>
      </c>
    </row>
    <row customFormat="true" ht="16.5" outlineLevel="0" r="7" s="819">
      <c r="B7" s="820" t="n">
        <f aca="false" ca="false" dt2D="false" dtr="false" t="normal">EOMONTH(B6, 0)+62</f>
        <v>306</v>
      </c>
      <c r="H7" s="820" t="n"/>
      <c r="K7" s="819" t="s">
        <v>1070</v>
      </c>
      <c r="L7" s="819" t="s">
        <v>899</v>
      </c>
      <c r="M7" s="819" t="s">
        <v>339</v>
      </c>
      <c r="N7" s="819" t="s">
        <v>753</v>
      </c>
      <c r="O7" s="1" t="n"/>
      <c r="P7" s="819" t="s">
        <v>1071</v>
      </c>
      <c r="Q7" s="819" t="s">
        <v>1072</v>
      </c>
      <c r="R7" s="819" t="s">
        <v>1054</v>
      </c>
      <c r="S7" s="819" t="s">
        <v>1055</v>
      </c>
    </row>
    <row customFormat="true" ht="16.5" outlineLevel="0" r="8" s="819">
      <c r="B8" s="820" t="n">
        <f aca="false" ca="false" dt2D="false" dtr="false" t="normal">EOMONTH(B7, 0)+62</f>
        <v>397</v>
      </c>
      <c r="D8" s="818" t="s">
        <v>1073</v>
      </c>
      <c r="H8" s="820" t="n"/>
      <c r="K8" s="819" t="s">
        <v>1074</v>
      </c>
      <c r="L8" s="819" t="s">
        <v>1075</v>
      </c>
      <c r="M8" s="819" t="s">
        <v>338</v>
      </c>
      <c r="N8" s="819" t="s">
        <v>746</v>
      </c>
      <c r="O8" s="1" t="n"/>
      <c r="P8" s="819" t="s">
        <v>1076</v>
      </c>
      <c r="Q8" s="819" t="s">
        <v>1077</v>
      </c>
      <c r="R8" s="819" t="s">
        <v>1054</v>
      </c>
      <c r="S8" s="819" t="s">
        <v>694</v>
      </c>
    </row>
    <row customFormat="true" ht="16.5" outlineLevel="0" r="9" s="819">
      <c r="B9" s="820" t="n">
        <f aca="false" ca="false" dt2D="false" dtr="false" t="normal">EOMONTH(B8, 0)+62</f>
        <v>459</v>
      </c>
      <c r="D9" s="822" t="n">
        <v>44378</v>
      </c>
      <c r="H9" s="820" t="n"/>
      <c r="K9" s="819" t="s">
        <v>1078</v>
      </c>
      <c r="L9" s="819" t="s">
        <v>900</v>
      </c>
      <c r="M9" s="819" t="s">
        <v>338</v>
      </c>
      <c r="N9" s="819" t="s">
        <v>745</v>
      </c>
      <c r="O9" s="1" t="n"/>
      <c r="P9" s="819" t="s">
        <v>1079</v>
      </c>
      <c r="Q9" s="819" t="s">
        <v>1080</v>
      </c>
      <c r="R9" s="819" t="s">
        <v>1054</v>
      </c>
      <c r="S9" s="819" t="s">
        <v>694</v>
      </c>
    </row>
    <row customFormat="true" ht="16.5" outlineLevel="0" r="10" s="819">
      <c r="B10" s="820" t="n">
        <f aca="false" ca="false" dt2D="false" dtr="false" t="normal">EOMONTH(B9, 0)+62</f>
        <v>548</v>
      </c>
      <c r="D10" s="822" t="n">
        <v>44470</v>
      </c>
      <c r="H10" s="820" t="n"/>
      <c r="K10" s="819" t="s">
        <v>1081</v>
      </c>
      <c r="L10" s="819" t="s">
        <v>1082</v>
      </c>
      <c r="M10" s="819" t="s">
        <v>339</v>
      </c>
      <c r="N10" s="819" t="s">
        <v>751</v>
      </c>
      <c r="O10" s="1" t="n"/>
      <c r="P10" s="819" t="s">
        <v>683</v>
      </c>
      <c r="Q10" s="819" t="s">
        <v>1083</v>
      </c>
      <c r="R10" s="819" t="s">
        <v>1054</v>
      </c>
      <c r="S10" s="819" t="s">
        <v>681</v>
      </c>
    </row>
    <row customFormat="true" ht="16.5" outlineLevel="0" r="11" s="819">
      <c r="B11" s="820" t="n">
        <f aca="false" ca="false" dt2D="false" dtr="false" t="normal">EOMONTH(B10, 0)+62</f>
        <v>640</v>
      </c>
      <c r="D11" s="822" t="n">
        <v>44562</v>
      </c>
      <c r="H11" s="820" t="n"/>
      <c r="K11" s="819" t="s">
        <v>1084</v>
      </c>
      <c r="L11" s="819" t="s">
        <v>1085</v>
      </c>
      <c r="M11" s="819" t="s">
        <v>338</v>
      </c>
      <c r="N11" s="819" t="s">
        <v>745</v>
      </c>
      <c r="O11" s="1" t="n"/>
      <c r="P11" s="819" t="s">
        <v>1086</v>
      </c>
      <c r="Q11" s="819" t="s">
        <v>1087</v>
      </c>
      <c r="R11" s="819" t="s">
        <v>1054</v>
      </c>
      <c r="S11" s="819" t="s">
        <v>1055</v>
      </c>
    </row>
    <row customFormat="true" ht="13.5" outlineLevel="0" r="12" s="819">
      <c r="B12" s="820" t="n">
        <f aca="false" ca="false" dt2D="false" dtr="false" t="normal">EOMONTH(B11, 0)+62</f>
        <v>732</v>
      </c>
      <c r="D12" s="822" t="n">
        <v>44652</v>
      </c>
      <c r="H12" s="820" t="n"/>
      <c r="K12" s="819" t="s">
        <v>1088</v>
      </c>
      <c r="L12" s="819" t="s">
        <v>1089</v>
      </c>
      <c r="M12" s="819" t="s">
        <v>338</v>
      </c>
      <c r="N12" s="819" t="s">
        <v>746</v>
      </c>
      <c r="P12" s="819" t="s">
        <v>1090</v>
      </c>
      <c r="Q12" s="819" t="s">
        <v>1091</v>
      </c>
      <c r="R12" s="819" t="s">
        <v>1054</v>
      </c>
      <c r="S12" s="819" t="s">
        <v>1069</v>
      </c>
    </row>
    <row customFormat="true" ht="13.5" outlineLevel="0" r="13" s="819">
      <c r="B13" s="820" t="n">
        <f aca="false" ca="false" dt2D="false" dtr="false" t="normal">EOMONTH(B12, 0)+62</f>
        <v>824</v>
      </c>
      <c r="D13" s="822" t="n">
        <v>44743</v>
      </c>
      <c r="H13" s="820" t="n"/>
      <c r="K13" s="819" t="s">
        <v>1092</v>
      </c>
      <c r="L13" s="819" t="s">
        <v>1093</v>
      </c>
      <c r="M13" s="819" t="s">
        <v>338</v>
      </c>
      <c r="N13" s="819" t="s">
        <v>749</v>
      </c>
      <c r="P13" s="819" t="s">
        <v>1094</v>
      </c>
      <c r="Q13" s="819" t="s">
        <v>1095</v>
      </c>
      <c r="R13" s="819" t="s">
        <v>1054</v>
      </c>
      <c r="S13" s="819" t="s">
        <v>670</v>
      </c>
    </row>
    <row customFormat="true" ht="16.5" outlineLevel="0" r="14" s="819">
      <c r="B14" s="820" t="n">
        <f aca="false" ca="false" dt2D="false" dtr="false" t="normal">EOMONTH(B13, 0)+62</f>
        <v>913</v>
      </c>
      <c r="D14" s="822" t="n">
        <v>44835</v>
      </c>
      <c r="H14" s="820" t="n"/>
      <c r="K14" s="819" t="s">
        <v>1096</v>
      </c>
      <c r="L14" s="819" t="s">
        <v>1097</v>
      </c>
      <c r="M14" s="819" t="s">
        <v>338</v>
      </c>
      <c r="N14" s="819" t="s">
        <v>746</v>
      </c>
      <c r="O14" s="1" t="n"/>
      <c r="P14" s="819" t="s">
        <v>1098</v>
      </c>
      <c r="Q14" s="819" t="s">
        <v>1099</v>
      </c>
      <c r="R14" s="819" t="s">
        <v>1054</v>
      </c>
      <c r="S14" s="819" t="s">
        <v>670</v>
      </c>
    </row>
    <row customFormat="true" ht="13.5" outlineLevel="0" r="15" s="819">
      <c r="B15" s="820" t="n">
        <f aca="false" ca="false" dt2D="false" dtr="false" t="normal">EOMONTH(B14, 0)+62</f>
        <v>1005</v>
      </c>
      <c r="D15" s="822" t="n">
        <v>44927</v>
      </c>
      <c r="H15" s="820" t="n"/>
      <c r="K15" s="819" t="s">
        <v>1100</v>
      </c>
      <c r="L15" s="819" t="s">
        <v>1101</v>
      </c>
      <c r="M15" s="819" t="s">
        <v>338</v>
      </c>
      <c r="N15" s="819" t="s">
        <v>749</v>
      </c>
      <c r="P15" s="819" t="s">
        <v>1102</v>
      </c>
      <c r="Q15" s="819" t="s">
        <v>1103</v>
      </c>
      <c r="R15" s="819" t="s">
        <v>1054</v>
      </c>
      <c r="S15" s="819" t="s">
        <v>1055</v>
      </c>
    </row>
    <row customFormat="true" ht="16.5" outlineLevel="0" r="16" s="819">
      <c r="B16" s="820" t="n">
        <f aca="false" ca="false" dt2D="false" dtr="false" t="normal">EOMONTH(B15, 0)+62</f>
        <v>1097</v>
      </c>
      <c r="D16" s="822" t="n">
        <v>45017</v>
      </c>
      <c r="H16" s="820" t="n"/>
      <c r="K16" s="819" t="s">
        <v>1104</v>
      </c>
      <c r="L16" s="819" t="s">
        <v>1105</v>
      </c>
      <c r="M16" s="819" t="s">
        <v>338</v>
      </c>
      <c r="N16" s="819" t="s">
        <v>750</v>
      </c>
      <c r="O16" s="1" t="n"/>
      <c r="P16" s="819" t="s">
        <v>1106</v>
      </c>
      <c r="Q16" s="819" t="s">
        <v>1107</v>
      </c>
      <c r="R16" s="819" t="s">
        <v>1054</v>
      </c>
      <c r="S16" s="819" t="s">
        <v>1055</v>
      </c>
    </row>
    <row customFormat="true" ht="16.5" outlineLevel="0" r="17" s="819">
      <c r="B17" s="820" t="n">
        <f aca="false" ca="false" dt2D="false" dtr="false" t="normal">EOMONTH(B16, 0)+62</f>
        <v>1189</v>
      </c>
      <c r="D17" s="822" t="n">
        <v>45108</v>
      </c>
      <c r="H17" s="820" t="n"/>
      <c r="K17" s="819" t="s">
        <v>1108</v>
      </c>
      <c r="L17" s="819" t="s">
        <v>898</v>
      </c>
      <c r="M17" s="819" t="s">
        <v>339</v>
      </c>
      <c r="N17" s="819" t="s">
        <v>751</v>
      </c>
      <c r="O17" s="1" t="n"/>
      <c r="P17" s="819" t="s">
        <v>1109</v>
      </c>
      <c r="Q17" s="819" t="s">
        <v>1110</v>
      </c>
      <c r="R17" s="819" t="s">
        <v>1054</v>
      </c>
      <c r="S17" s="819" t="s">
        <v>1055</v>
      </c>
    </row>
    <row customFormat="true" ht="16.5" outlineLevel="0" r="18" s="819">
      <c r="B18" s="820" t="n">
        <f aca="false" ca="false" dt2D="false" dtr="false" t="normal">EOMONTH(B17, 0)+62</f>
        <v>1278</v>
      </c>
      <c r="D18" s="822" t="n">
        <v>45200</v>
      </c>
      <c r="H18" s="820" t="n"/>
      <c r="K18" s="819" t="s">
        <v>1111</v>
      </c>
      <c r="L18" s="819" t="s">
        <v>1112</v>
      </c>
      <c r="M18" s="819" t="s">
        <v>338</v>
      </c>
      <c r="N18" s="819" t="s">
        <v>749</v>
      </c>
      <c r="O18" s="1" t="n"/>
      <c r="P18" s="819" t="s">
        <v>1113</v>
      </c>
      <c r="Q18" s="819" t="s">
        <v>1114</v>
      </c>
      <c r="R18" s="819" t="s">
        <v>1054</v>
      </c>
      <c r="S18" s="819" t="s">
        <v>1055</v>
      </c>
    </row>
    <row customFormat="true" ht="16.5" outlineLevel="0" r="19" s="819">
      <c r="B19" s="820" t="n">
        <f aca="false" ca="false" dt2D="false" dtr="false" t="normal">EOMONTH(B18, 0)+62</f>
        <v>1370</v>
      </c>
      <c r="D19" s="822" t="n">
        <v>45292</v>
      </c>
      <c r="H19" s="820" t="n"/>
      <c r="K19" s="819" t="s">
        <v>1115</v>
      </c>
      <c r="L19" s="819" t="s">
        <v>1116</v>
      </c>
      <c r="M19" s="819" t="s">
        <v>338</v>
      </c>
      <c r="N19" s="819" t="s">
        <v>747</v>
      </c>
      <c r="O19" s="1" t="n"/>
      <c r="P19" s="819" t="s">
        <v>1117</v>
      </c>
      <c r="Q19" s="819" t="s">
        <v>1118</v>
      </c>
      <c r="R19" s="819" t="s">
        <v>1054</v>
      </c>
      <c r="S19" s="819" t="s">
        <v>1055</v>
      </c>
    </row>
    <row customFormat="true" ht="16.5" outlineLevel="0" r="20" s="819">
      <c r="B20" s="820" t="n">
        <f aca="false" ca="false" dt2D="false" dtr="false" t="normal">EOMONTH(B19, 0)+62</f>
        <v>1462</v>
      </c>
      <c r="C20" s="1" t="n"/>
      <c r="D20" s="822" t="n">
        <v>45383</v>
      </c>
      <c r="E20" s="1" t="n"/>
      <c r="F20" s="1" t="n"/>
      <c r="G20" s="1" t="n"/>
      <c r="H20" s="1" t="n"/>
      <c r="I20" s="1" t="n"/>
      <c r="K20" s="819" t="s">
        <v>1119</v>
      </c>
      <c r="L20" s="819" t="s">
        <v>1120</v>
      </c>
      <c r="M20" s="819" t="s">
        <v>339</v>
      </c>
      <c r="N20" s="819" t="s">
        <v>751</v>
      </c>
      <c r="O20" s="1" t="n"/>
      <c r="P20" s="819" t="s">
        <v>684</v>
      </c>
      <c r="Q20" s="819" t="s">
        <v>1121</v>
      </c>
      <c r="R20" s="819" t="s">
        <v>1054</v>
      </c>
      <c r="S20" s="819" t="s">
        <v>681</v>
      </c>
    </row>
    <row customFormat="true" ht="16.5" outlineLevel="0" r="21" s="819">
      <c r="B21" s="820" t="n">
        <f aca="false" ca="false" dt2D="false" dtr="false" t="normal">EOMONTH(B20, 0)+62</f>
        <v>1554</v>
      </c>
      <c r="C21" s="1" t="n"/>
      <c r="D21" s="822" t="n">
        <v>45474</v>
      </c>
      <c r="E21" s="1" t="n"/>
      <c r="F21" s="1" t="n"/>
      <c r="G21" s="1" t="n"/>
      <c r="H21" s="1" t="n"/>
      <c r="I21" s="1" t="n"/>
      <c r="K21" s="819" t="s">
        <v>1122</v>
      </c>
      <c r="L21" s="819" t="s">
        <v>1123</v>
      </c>
      <c r="M21" s="819" t="s">
        <v>339</v>
      </c>
      <c r="N21" s="819" t="s">
        <v>753</v>
      </c>
      <c r="O21" s="1" t="n"/>
      <c r="P21" s="819" t="s">
        <v>1124</v>
      </c>
      <c r="Q21" s="819" t="s">
        <v>1125</v>
      </c>
      <c r="R21" s="819" t="s">
        <v>1054</v>
      </c>
      <c r="S21" s="819" t="s">
        <v>1126</v>
      </c>
    </row>
    <row outlineLevel="0" r="22">
      <c r="B22" s="820" t="n">
        <f aca="false" ca="false" dt2D="false" dtr="false" t="normal">EOMONTH(B21, 0)+62</f>
        <v>1644</v>
      </c>
      <c r="D22" s="822" t="n">
        <v>45566</v>
      </c>
      <c r="K22" s="819" t="s">
        <v>1127</v>
      </c>
      <c r="L22" s="819" t="s">
        <v>1128</v>
      </c>
      <c r="M22" s="819" t="s">
        <v>339</v>
      </c>
      <c r="N22" s="819" t="s">
        <v>754</v>
      </c>
      <c r="P22" s="819" t="s">
        <v>667</v>
      </c>
      <c r="Q22" s="819" t="s">
        <v>1129</v>
      </c>
      <c r="R22" s="819" t="s">
        <v>1054</v>
      </c>
      <c r="S22" s="819" t="s">
        <v>1055</v>
      </c>
    </row>
    <row outlineLevel="0" r="23">
      <c r="B23" s="820" t="n">
        <f aca="false" ca="false" dt2D="false" dtr="false" t="normal">EOMONTH(B22, 0)+62</f>
        <v>1736</v>
      </c>
      <c r="D23" s="822" t="n">
        <v>45658</v>
      </c>
      <c r="K23" s="819" t="s">
        <v>1130</v>
      </c>
      <c r="L23" s="819" t="s">
        <v>1131</v>
      </c>
      <c r="M23" s="819" t="s">
        <v>338</v>
      </c>
      <c r="N23" s="819" t="s">
        <v>748</v>
      </c>
      <c r="P23" s="819" t="s">
        <v>709</v>
      </c>
      <c r="Q23" s="819" t="s">
        <v>1132</v>
      </c>
      <c r="R23" s="819" t="s">
        <v>1054</v>
      </c>
      <c r="S23" s="819" t="s">
        <v>1126</v>
      </c>
    </row>
    <row outlineLevel="0" r="24">
      <c r="B24" s="820" t="n">
        <f aca="false" ca="false" dt2D="false" dtr="false" t="normal">EOMONTH(B23, 0)+62</f>
        <v>1828</v>
      </c>
      <c r="D24" s="822" t="n">
        <v>45748</v>
      </c>
      <c r="K24" s="819" t="s">
        <v>1133</v>
      </c>
      <c r="L24" s="819" t="s">
        <v>1134</v>
      </c>
      <c r="M24" s="819" t="s">
        <v>338</v>
      </c>
      <c r="N24" s="819" t="s">
        <v>746</v>
      </c>
      <c r="O24" s="819" t="n"/>
      <c r="P24" s="819" t="s">
        <v>735</v>
      </c>
      <c r="Q24" s="819" t="s">
        <v>1135</v>
      </c>
      <c r="R24" s="819" t="s">
        <v>1054</v>
      </c>
      <c r="S24" s="819" t="s">
        <v>1126</v>
      </c>
    </row>
    <row outlineLevel="0" r="25">
      <c r="B25" s="820" t="n">
        <f aca="false" ca="false" dt2D="false" dtr="false" t="normal">EOMONTH(B24, 0)+62</f>
        <v>1920</v>
      </c>
      <c r="D25" s="822" t="n">
        <v>45839</v>
      </c>
      <c r="K25" s="819" t="s">
        <v>1136</v>
      </c>
      <c r="L25" s="819" t="s">
        <v>1137</v>
      </c>
      <c r="M25" s="819" t="s">
        <v>338</v>
      </c>
      <c r="N25" s="819" t="s">
        <v>746</v>
      </c>
      <c r="P25" s="819" t="s">
        <v>1138</v>
      </c>
      <c r="Q25" s="819" t="s">
        <v>1139</v>
      </c>
      <c r="R25" s="819" t="s">
        <v>1054</v>
      </c>
      <c r="S25" s="819" t="s">
        <v>1055</v>
      </c>
    </row>
    <row outlineLevel="0" r="26">
      <c r="B26" s="820" t="n">
        <f aca="false" ca="false" dt2D="false" dtr="false" t="normal">EOMONTH(B25, 0)+62</f>
        <v>2009</v>
      </c>
      <c r="D26" s="822" t="n">
        <v>45931</v>
      </c>
      <c r="K26" s="819" t="s">
        <v>1140</v>
      </c>
      <c r="L26" s="819" t="s">
        <v>1141</v>
      </c>
      <c r="M26" s="819" t="s">
        <v>338</v>
      </c>
      <c r="N26" s="819" t="s">
        <v>747</v>
      </c>
      <c r="P26" s="819" t="s">
        <v>1142</v>
      </c>
      <c r="Q26" s="819" t="s">
        <v>1143</v>
      </c>
      <c r="R26" s="819" t="s">
        <v>1054</v>
      </c>
      <c r="S26" s="819" t="s">
        <v>694</v>
      </c>
    </row>
    <row outlineLevel="0" r="27">
      <c r="B27" s="820" t="n">
        <f aca="false" ca="false" dt2D="false" dtr="false" t="normal">EOMONTH(B26, 0)+62</f>
        <v>2101</v>
      </c>
      <c r="D27" s="822" t="n">
        <v>46023</v>
      </c>
      <c r="K27" s="819" t="s">
        <v>1144</v>
      </c>
      <c r="L27" s="819" t="s">
        <v>1145</v>
      </c>
      <c r="M27" s="819" t="s">
        <v>338</v>
      </c>
      <c r="N27" s="819" t="s">
        <v>750</v>
      </c>
      <c r="P27" s="819" t="s">
        <v>1146</v>
      </c>
      <c r="Q27" s="819" t="s">
        <v>1147</v>
      </c>
      <c r="R27" s="819" t="s">
        <v>1054</v>
      </c>
      <c r="S27" s="819" t="s">
        <v>1126</v>
      </c>
    </row>
    <row outlineLevel="0" r="28">
      <c r="B28" s="820" t="n">
        <f aca="false" ca="false" dt2D="false" dtr="false" t="normal">EOMONTH(B27, 0)+62</f>
        <v>2193</v>
      </c>
      <c r="D28" s="822" t="n">
        <v>46113</v>
      </c>
      <c r="K28" s="819" t="s">
        <v>1148</v>
      </c>
      <c r="L28" s="819" t="s">
        <v>1149</v>
      </c>
      <c r="M28" s="819" t="s">
        <v>338</v>
      </c>
      <c r="N28" s="819" t="s">
        <v>748</v>
      </c>
      <c r="P28" s="819" t="s">
        <v>1150</v>
      </c>
      <c r="Q28" s="819" t="s">
        <v>1151</v>
      </c>
      <c r="R28" s="819" t="s">
        <v>1054</v>
      </c>
      <c r="S28" s="819" t="s">
        <v>1126</v>
      </c>
    </row>
    <row outlineLevel="0" r="29">
      <c r="B29" s="820" t="n">
        <f aca="false" ca="false" dt2D="false" dtr="false" t="normal">EOMONTH(B28, 0)+62</f>
        <v>2285</v>
      </c>
      <c r="D29" s="822" t="n">
        <v>46204</v>
      </c>
      <c r="K29" s="819" t="s">
        <v>1152</v>
      </c>
      <c r="L29" s="819" t="s">
        <v>1153</v>
      </c>
      <c r="M29" s="819" t="s">
        <v>338</v>
      </c>
      <c r="N29" s="819" t="s">
        <v>748</v>
      </c>
      <c r="P29" s="819" t="s">
        <v>1154</v>
      </c>
      <c r="Q29" s="819" t="s">
        <v>1155</v>
      </c>
      <c r="R29" s="819" t="s">
        <v>1054</v>
      </c>
      <c r="S29" s="819" t="s">
        <v>1055</v>
      </c>
    </row>
    <row outlineLevel="0" r="30">
      <c r="B30" s="820" t="n">
        <f aca="false" ca="false" dt2D="false" dtr="false" t="normal">EOMONTH(B29, 0)+62</f>
        <v>2374</v>
      </c>
      <c r="D30" s="822" t="n">
        <v>46296</v>
      </c>
      <c r="K30" s="819" t="s">
        <v>1156</v>
      </c>
      <c r="L30" s="819" t="s">
        <v>1157</v>
      </c>
      <c r="M30" s="819" t="s">
        <v>338</v>
      </c>
      <c r="N30" s="819" t="s">
        <v>746</v>
      </c>
      <c r="P30" s="819" t="s">
        <v>685</v>
      </c>
      <c r="Q30" s="819" t="s">
        <v>1158</v>
      </c>
      <c r="R30" s="819" t="s">
        <v>1054</v>
      </c>
      <c r="S30" s="819" t="s">
        <v>681</v>
      </c>
    </row>
    <row outlineLevel="0" r="31">
      <c r="B31" s="820" t="n">
        <f aca="false" ca="false" dt2D="false" dtr="false" t="normal">EOMONTH(B30, 0)+62</f>
        <v>2466</v>
      </c>
      <c r="D31" s="822" t="n">
        <v>46388</v>
      </c>
      <c r="K31" s="819" t="s">
        <v>1159</v>
      </c>
      <c r="L31" s="819" t="s">
        <v>1160</v>
      </c>
      <c r="M31" s="819" t="s">
        <v>338</v>
      </c>
      <c r="N31" s="819" t="s">
        <v>750</v>
      </c>
      <c r="P31" s="819" t="s">
        <v>1161</v>
      </c>
      <c r="Q31" s="819" t="s">
        <v>1162</v>
      </c>
      <c r="R31" s="819" t="s">
        <v>1054</v>
      </c>
      <c r="S31" s="819" t="s">
        <v>1055</v>
      </c>
    </row>
    <row outlineLevel="0" r="32">
      <c r="B32" s="820" t="n">
        <f aca="false" ca="false" dt2D="false" dtr="false" t="normal">EOMONTH(B31, 0)+62</f>
        <v>2558</v>
      </c>
      <c r="D32" s="822" t="n">
        <v>46478</v>
      </c>
      <c r="K32" s="819" t="s">
        <v>1163</v>
      </c>
      <c r="L32" s="819" t="s">
        <v>1164</v>
      </c>
      <c r="M32" s="819" t="s">
        <v>338</v>
      </c>
      <c r="N32" s="819" t="s">
        <v>746</v>
      </c>
      <c r="P32" s="819" t="s">
        <v>1165</v>
      </c>
      <c r="Q32" s="819" t="s">
        <v>1166</v>
      </c>
      <c r="R32" s="819" t="s">
        <v>1054</v>
      </c>
      <c r="S32" s="819" t="s">
        <v>694</v>
      </c>
    </row>
    <row outlineLevel="0" r="33">
      <c r="B33" s="820" t="n">
        <f aca="false" ca="false" dt2D="false" dtr="false" t="normal">EOMONTH(B32, 0)+62</f>
        <v>2650</v>
      </c>
      <c r="D33" s="822" t="n">
        <v>46569</v>
      </c>
      <c r="K33" s="819" t="s">
        <v>1167</v>
      </c>
      <c r="L33" s="819" t="s">
        <v>1168</v>
      </c>
      <c r="M33" s="819" t="s">
        <v>339</v>
      </c>
      <c r="N33" s="819" t="s">
        <v>754</v>
      </c>
      <c r="P33" s="819" t="s">
        <v>1169</v>
      </c>
      <c r="Q33" s="819" t="s">
        <v>1170</v>
      </c>
      <c r="R33" s="819" t="s">
        <v>1054</v>
      </c>
      <c r="S33" s="819" t="s">
        <v>694</v>
      </c>
    </row>
    <row outlineLevel="0" r="34">
      <c r="B34" s="820" t="n">
        <f aca="false" ca="false" dt2D="false" dtr="false" t="normal">EOMONTH(B33, 0)+62</f>
        <v>2739</v>
      </c>
      <c r="D34" s="822" t="n">
        <v>46661</v>
      </c>
      <c r="K34" s="819" t="s">
        <v>1171</v>
      </c>
      <c r="L34" s="819" t="s">
        <v>1172</v>
      </c>
      <c r="M34" s="819" t="s">
        <v>338</v>
      </c>
      <c r="N34" s="819" t="s">
        <v>745</v>
      </c>
      <c r="P34" s="819" t="s">
        <v>731</v>
      </c>
      <c r="Q34" s="819" t="s">
        <v>1173</v>
      </c>
      <c r="R34" s="819" t="s">
        <v>1054</v>
      </c>
      <c r="S34" s="819" t="s">
        <v>690</v>
      </c>
    </row>
    <row outlineLevel="0" r="35">
      <c r="B35" s="820" t="n">
        <f aca="false" ca="false" dt2D="false" dtr="false" t="normal">EOMONTH(B34, 0)+62</f>
        <v>2831</v>
      </c>
      <c r="D35" s="822" t="n">
        <v>46753</v>
      </c>
      <c r="K35" s="819" t="s">
        <v>1174</v>
      </c>
      <c r="L35" s="819" t="s">
        <v>1175</v>
      </c>
      <c r="M35" s="819" t="s">
        <v>338</v>
      </c>
      <c r="N35" s="819" t="s">
        <v>750</v>
      </c>
      <c r="P35" s="819" t="s">
        <v>1176</v>
      </c>
      <c r="Q35" s="819" t="s">
        <v>1177</v>
      </c>
      <c r="R35" s="819" t="s">
        <v>1054</v>
      </c>
      <c r="S35" s="819" t="s">
        <v>690</v>
      </c>
    </row>
    <row outlineLevel="0" r="36">
      <c r="B36" s="820" t="n">
        <f aca="false" ca="false" dt2D="false" dtr="false" t="normal">EOMONTH(B35, 0)+62</f>
        <v>2923</v>
      </c>
      <c r="D36" s="822" t="n">
        <v>46844</v>
      </c>
      <c r="K36" s="819" t="s">
        <v>1178</v>
      </c>
      <c r="L36" s="819" t="s">
        <v>1179</v>
      </c>
      <c r="M36" s="819" t="s">
        <v>339</v>
      </c>
      <c r="N36" s="819" t="s">
        <v>754</v>
      </c>
      <c r="P36" s="819" t="s">
        <v>1180</v>
      </c>
      <c r="Q36" s="819" t="s">
        <v>1181</v>
      </c>
      <c r="R36" s="819" t="s">
        <v>1054</v>
      </c>
      <c r="S36" s="819" t="s">
        <v>1055</v>
      </c>
    </row>
    <row outlineLevel="0" r="37">
      <c r="B37" s="820" t="n">
        <f aca="false" ca="false" dt2D="false" dtr="false" t="normal">EOMONTH(B36, 0)+62</f>
        <v>3015</v>
      </c>
      <c r="D37" s="822" t="n">
        <v>46935</v>
      </c>
      <c r="K37" s="819" t="s">
        <v>1182</v>
      </c>
      <c r="L37" s="819" t="s">
        <v>1183</v>
      </c>
      <c r="M37" s="819" t="s">
        <v>339</v>
      </c>
      <c r="N37" s="819" t="s">
        <v>752</v>
      </c>
      <c r="P37" s="819" t="s">
        <v>678</v>
      </c>
      <c r="Q37" s="819" t="s">
        <v>1184</v>
      </c>
      <c r="R37" s="819" t="s">
        <v>1054</v>
      </c>
      <c r="S37" s="819" t="s">
        <v>670</v>
      </c>
    </row>
    <row outlineLevel="0" r="38">
      <c r="B38" s="820" t="n">
        <f aca="false" ca="false" dt2D="false" dtr="false" t="normal">EOMONTH(B37, 0)+62</f>
        <v>3105</v>
      </c>
      <c r="D38" s="822" t="n">
        <v>47027</v>
      </c>
      <c r="K38" s="819" t="s">
        <v>1185</v>
      </c>
      <c r="L38" s="819" t="s">
        <v>1186</v>
      </c>
      <c r="M38" s="819" t="s">
        <v>338</v>
      </c>
      <c r="N38" s="819" t="s">
        <v>745</v>
      </c>
      <c r="P38" s="819" t="s">
        <v>708</v>
      </c>
      <c r="Q38" s="819" t="s">
        <v>1187</v>
      </c>
      <c r="R38" s="819" t="s">
        <v>1054</v>
      </c>
      <c r="S38" s="819" t="s">
        <v>1126</v>
      </c>
    </row>
    <row outlineLevel="0" r="39">
      <c r="B39" s="820" t="n">
        <f aca="false" ca="false" dt2D="false" dtr="false" t="normal">EOMONTH(B38, 0)+62</f>
        <v>3197</v>
      </c>
      <c r="D39" s="822" t="n">
        <v>47119</v>
      </c>
      <c r="K39" s="819" t="s">
        <v>1188</v>
      </c>
      <c r="L39" s="819" t="s">
        <v>1189</v>
      </c>
      <c r="M39" s="819" t="s">
        <v>338</v>
      </c>
      <c r="N39" s="819" t="s">
        <v>745</v>
      </c>
      <c r="P39" s="819" t="s">
        <v>1190</v>
      </c>
      <c r="Q39" s="819" t="s">
        <v>1191</v>
      </c>
      <c r="R39" s="819" t="s">
        <v>1054</v>
      </c>
      <c r="S39" s="819" t="s">
        <v>681</v>
      </c>
    </row>
    <row outlineLevel="0" r="40">
      <c r="B40" s="820" t="n">
        <f aca="false" ca="false" dt2D="false" dtr="false" t="normal">EOMONTH(B39, 0)+62</f>
        <v>3289</v>
      </c>
      <c r="D40" s="822" t="n">
        <v>47209</v>
      </c>
      <c r="K40" s="819" t="s">
        <v>1192</v>
      </c>
      <c r="L40" s="819" t="s">
        <v>1193</v>
      </c>
      <c r="M40" s="819" t="s">
        <v>339</v>
      </c>
      <c r="N40" s="819" t="s">
        <v>751</v>
      </c>
      <c r="P40" s="819" t="s">
        <v>551</v>
      </c>
      <c r="Q40" s="819" t="s">
        <v>1194</v>
      </c>
      <c r="R40" s="819" t="s">
        <v>1054</v>
      </c>
      <c r="S40" s="819" t="s">
        <v>1126</v>
      </c>
    </row>
    <row outlineLevel="0" r="41">
      <c r="B41" s="820" t="n">
        <f aca="false" ca="false" dt2D="false" dtr="false" t="normal">EOMONTH(B40, 0)+62</f>
        <v>3381</v>
      </c>
      <c r="D41" s="822" t="n">
        <v>47300</v>
      </c>
      <c r="K41" s="819" t="s">
        <v>1195</v>
      </c>
      <c r="L41" s="819" t="s">
        <v>1196</v>
      </c>
      <c r="M41" s="819" t="s">
        <v>338</v>
      </c>
      <c r="N41" s="819" t="s">
        <v>745</v>
      </c>
      <c r="P41" s="819" t="s">
        <v>551</v>
      </c>
      <c r="Q41" s="819" t="s">
        <v>1197</v>
      </c>
      <c r="R41" s="819" t="s">
        <v>1054</v>
      </c>
      <c r="S41" s="819" t="s">
        <v>694</v>
      </c>
    </row>
    <row outlineLevel="0" r="42">
      <c r="B42" s="820" t="n">
        <f aca="false" ca="false" dt2D="false" dtr="false" t="normal">EOMONTH(B41, 0)+62</f>
        <v>3470</v>
      </c>
      <c r="D42" s="822" t="n">
        <v>47392</v>
      </c>
      <c r="K42" s="819" t="s">
        <v>1198</v>
      </c>
      <c r="L42" s="819" t="s">
        <v>1199</v>
      </c>
      <c r="M42" s="819" t="s">
        <v>339</v>
      </c>
      <c r="N42" s="819" t="s">
        <v>752</v>
      </c>
      <c r="P42" s="819" t="s">
        <v>551</v>
      </c>
      <c r="Q42" s="819" t="s">
        <v>1200</v>
      </c>
      <c r="R42" s="819" t="s">
        <v>1054</v>
      </c>
      <c r="S42" s="819" t="s">
        <v>670</v>
      </c>
    </row>
    <row outlineLevel="0" r="43">
      <c r="B43" s="820" t="n">
        <f aca="false" ca="false" dt2D="false" dtr="false" t="normal">EOMONTH(B42, 0)+62</f>
        <v>3562</v>
      </c>
      <c r="D43" s="822" t="n">
        <v>47484</v>
      </c>
      <c r="K43" s="819" t="s">
        <v>1201</v>
      </c>
      <c r="L43" s="819" t="s">
        <v>1202</v>
      </c>
      <c r="M43" s="819" t="s">
        <v>338</v>
      </c>
      <c r="N43" s="819" t="s">
        <v>745</v>
      </c>
      <c r="P43" s="819" t="s">
        <v>551</v>
      </c>
      <c r="Q43" s="819" t="s">
        <v>1203</v>
      </c>
      <c r="R43" s="819" t="s">
        <v>1054</v>
      </c>
      <c r="S43" s="819" t="s">
        <v>1069</v>
      </c>
    </row>
    <row outlineLevel="0" r="44">
      <c r="B44" s="820" t="n">
        <f aca="false" ca="false" dt2D="false" dtr="false" t="normal">EOMONTH(B43, 0)+62</f>
        <v>3654</v>
      </c>
      <c r="D44" s="822" t="n">
        <v>47574</v>
      </c>
      <c r="K44" s="819" t="s">
        <v>1204</v>
      </c>
      <c r="L44" s="819" t="s">
        <v>1205</v>
      </c>
      <c r="M44" s="819" t="s">
        <v>338</v>
      </c>
      <c r="N44" s="819" t="s">
        <v>745</v>
      </c>
      <c r="P44" s="819" t="s">
        <v>551</v>
      </c>
      <c r="Q44" s="819" t="s">
        <v>1206</v>
      </c>
      <c r="R44" s="819" t="s">
        <v>1054</v>
      </c>
      <c r="S44" s="819" t="s">
        <v>690</v>
      </c>
    </row>
    <row outlineLevel="0" r="45">
      <c r="B45" s="820" t="n">
        <f aca="false" ca="false" dt2D="false" dtr="false" t="normal">EOMONTH(B44, 0)+62</f>
        <v>3746</v>
      </c>
      <c r="D45" s="822" t="n">
        <v>47665</v>
      </c>
      <c r="K45" s="819" t="s">
        <v>1207</v>
      </c>
      <c r="L45" s="819" t="s">
        <v>1208</v>
      </c>
      <c r="M45" s="819" t="s">
        <v>339</v>
      </c>
      <c r="N45" s="819" t="s">
        <v>752</v>
      </c>
      <c r="P45" s="819" t="s">
        <v>551</v>
      </c>
      <c r="Q45" s="819" t="s">
        <v>1209</v>
      </c>
      <c r="R45" s="819" t="s">
        <v>1054</v>
      </c>
      <c r="S45" s="819" t="s">
        <v>1055</v>
      </c>
    </row>
    <row outlineLevel="0" r="46">
      <c r="B46" s="820" t="n">
        <f aca="false" ca="false" dt2D="false" dtr="false" t="normal">EOMONTH(B45, 0)+62</f>
        <v>3835</v>
      </c>
      <c r="D46" s="822" t="n">
        <v>47757</v>
      </c>
      <c r="K46" s="819" t="s">
        <v>1210</v>
      </c>
      <c r="L46" s="819" t="s">
        <v>1211</v>
      </c>
      <c r="M46" s="819" t="s">
        <v>338</v>
      </c>
      <c r="N46" s="819" t="s">
        <v>746</v>
      </c>
      <c r="P46" s="819" t="s">
        <v>551</v>
      </c>
      <c r="Q46" s="819" t="s">
        <v>1212</v>
      </c>
      <c r="R46" s="819" t="s">
        <v>1054</v>
      </c>
      <c r="S46" s="819" t="s">
        <v>681</v>
      </c>
    </row>
    <row outlineLevel="0" r="47">
      <c r="B47" s="820" t="n">
        <f aca="false" ca="false" dt2D="false" dtr="false" t="normal">EOMONTH(B46, 0)+62</f>
        <v>3927</v>
      </c>
      <c r="D47" s="822" t="n">
        <v>47849</v>
      </c>
      <c r="K47" s="819" t="s">
        <v>1213</v>
      </c>
      <c r="L47" s="819" t="s">
        <v>1214</v>
      </c>
      <c r="M47" s="819" t="s">
        <v>338</v>
      </c>
      <c r="N47" s="819" t="s">
        <v>746</v>
      </c>
    </row>
    <row outlineLevel="0" r="48">
      <c r="B48" s="820" t="n">
        <f aca="false" ca="false" dt2D="false" dtr="false" t="normal">EOMONTH(B47, 0)+62</f>
        <v>4019</v>
      </c>
      <c r="D48" s="822" t="n">
        <v>47939</v>
      </c>
      <c r="K48" s="819" t="s">
        <v>1215</v>
      </c>
      <c r="L48" s="819" t="s">
        <v>1216</v>
      </c>
      <c r="M48" s="819" t="s">
        <v>338</v>
      </c>
      <c r="N48" s="819" t="s">
        <v>747</v>
      </c>
    </row>
    <row outlineLevel="0" r="49">
      <c r="B49" s="820" t="n">
        <f aca="false" ca="false" dt2D="false" dtr="false" t="normal">EOMONTH(B48, 0)+62</f>
        <v>4111</v>
      </c>
      <c r="D49" s="822" t="n">
        <v>48030</v>
      </c>
      <c r="K49" s="819" t="s">
        <v>1217</v>
      </c>
      <c r="L49" s="819" t="s">
        <v>1218</v>
      </c>
      <c r="M49" s="819" t="s">
        <v>338</v>
      </c>
      <c r="N49" s="819" t="s">
        <v>747</v>
      </c>
      <c r="O49" s="819" t="n"/>
    </row>
    <row outlineLevel="0" r="50">
      <c r="B50" s="820" t="n">
        <f aca="false" ca="false" dt2D="false" dtr="false" t="normal">EOMONTH(B49, 0)+62</f>
        <v>4200</v>
      </c>
      <c r="D50" s="822" t="n">
        <v>48122</v>
      </c>
      <c r="K50" s="819" t="s">
        <v>1219</v>
      </c>
      <c r="L50" s="819" t="s">
        <v>1220</v>
      </c>
      <c r="M50" s="819" t="s">
        <v>338</v>
      </c>
      <c r="N50" s="819" t="s">
        <v>747</v>
      </c>
    </row>
    <row outlineLevel="0" r="51">
      <c r="B51" s="820" t="n">
        <f aca="false" ca="false" dt2D="false" dtr="false" t="normal">EOMONTH(B50, 0)+62</f>
        <v>4292</v>
      </c>
      <c r="D51" s="822" t="n">
        <v>48214</v>
      </c>
      <c r="K51" s="819" t="s">
        <v>1221</v>
      </c>
      <c r="L51" s="819" t="s">
        <v>1222</v>
      </c>
      <c r="M51" s="819" t="s">
        <v>338</v>
      </c>
      <c r="N51" s="819" t="s">
        <v>747</v>
      </c>
    </row>
    <row outlineLevel="0" r="52">
      <c r="B52" s="820" t="n">
        <f aca="false" ca="false" dt2D="false" dtr="false" t="normal">EOMONTH(B51, 0)+62</f>
        <v>4384</v>
      </c>
      <c r="D52" s="822" t="n">
        <v>48305</v>
      </c>
      <c r="K52" s="819" t="s">
        <v>1223</v>
      </c>
      <c r="L52" s="819" t="s">
        <v>1224</v>
      </c>
      <c r="M52" s="819" t="s">
        <v>338</v>
      </c>
      <c r="N52" s="819" t="s">
        <v>749</v>
      </c>
      <c r="O52" s="819" t="n"/>
    </row>
    <row outlineLevel="0" r="53">
      <c r="B53" s="820" t="n">
        <f aca="false" ca="false" dt2D="false" dtr="false" t="normal">EOMONTH(B52, 0)+62</f>
        <v>4476</v>
      </c>
      <c r="D53" s="822" t="n">
        <v>48396</v>
      </c>
      <c r="K53" s="819" t="s">
        <v>1225</v>
      </c>
      <c r="L53" s="819" t="s">
        <v>1226</v>
      </c>
      <c r="M53" s="819" t="s">
        <v>338</v>
      </c>
      <c r="N53" s="819" t="s">
        <v>750</v>
      </c>
    </row>
    <row outlineLevel="0" r="54">
      <c r="B54" s="820" t="n">
        <f aca="false" ca="false" dt2D="false" dtr="false" t="normal">EOMONTH(B53, 0)+62</f>
        <v>4566</v>
      </c>
      <c r="D54" s="822" t="n">
        <v>48488</v>
      </c>
      <c r="K54" s="819" t="s">
        <v>1227</v>
      </c>
      <c r="L54" s="819" t="s">
        <v>1228</v>
      </c>
      <c r="M54" s="819" t="s">
        <v>339</v>
      </c>
      <c r="N54" s="819" t="s">
        <v>753</v>
      </c>
    </row>
    <row outlineLevel="0" r="55">
      <c r="B55" s="820" t="n">
        <f aca="false" ca="false" dt2D="false" dtr="false" t="normal">EOMONTH(B54, 0)+62</f>
        <v>4658</v>
      </c>
      <c r="D55" s="822" t="n">
        <v>48580</v>
      </c>
      <c r="K55" s="819" t="s">
        <v>1229</v>
      </c>
      <c r="L55" s="819" t="s">
        <v>1230</v>
      </c>
      <c r="M55" s="819" t="s">
        <v>339</v>
      </c>
      <c r="N55" s="819" t="s">
        <v>754</v>
      </c>
    </row>
    <row outlineLevel="0" r="56">
      <c r="B56" s="820" t="n">
        <f aca="false" ca="false" dt2D="false" dtr="false" t="normal">EOMONTH(B55, 0)+62</f>
        <v>4750</v>
      </c>
      <c r="D56" s="822" t="n">
        <v>48670</v>
      </c>
      <c r="K56" s="819" t="s">
        <v>1231</v>
      </c>
      <c r="L56" s="819" t="s">
        <v>1232</v>
      </c>
      <c r="M56" s="819" t="s">
        <v>338</v>
      </c>
      <c r="N56" s="819" t="s">
        <v>749</v>
      </c>
    </row>
    <row outlineLevel="0" r="57">
      <c r="B57" s="820" t="n">
        <f aca="false" ca="false" dt2D="false" dtr="false" t="normal">EOMONTH(B56, 0)+62</f>
        <v>4842</v>
      </c>
      <c r="D57" s="822" t="n">
        <v>48761</v>
      </c>
      <c r="K57" s="819" t="s">
        <v>1233</v>
      </c>
      <c r="L57" s="819" t="s">
        <v>1234</v>
      </c>
      <c r="M57" s="819" t="s">
        <v>338</v>
      </c>
      <c r="N57" s="819" t="s">
        <v>745</v>
      </c>
      <c r="O57" s="819" t="n"/>
    </row>
    <row outlineLevel="0" r="58">
      <c r="B58" s="820" t="n">
        <f aca="false" ca="false" dt2D="false" dtr="false" t="normal">EOMONTH(B57, 0)+62</f>
        <v>4931</v>
      </c>
      <c r="D58" s="822" t="n">
        <v>48853</v>
      </c>
      <c r="K58" s="819" t="s">
        <v>1235</v>
      </c>
      <c r="L58" s="819" t="s">
        <v>1236</v>
      </c>
      <c r="M58" s="819" t="s">
        <v>338</v>
      </c>
      <c r="N58" s="819" t="s">
        <v>750</v>
      </c>
    </row>
    <row outlineLevel="0" r="59">
      <c r="B59" s="820" t="n">
        <f aca="false" ca="false" dt2D="false" dtr="false" t="normal">EOMONTH(B58, 0)+62</f>
        <v>5023</v>
      </c>
      <c r="D59" s="822" t="n">
        <v>48945</v>
      </c>
      <c r="K59" s="819" t="s">
        <v>1237</v>
      </c>
      <c r="L59" s="819" t="s">
        <v>1238</v>
      </c>
      <c r="M59" s="819" t="s">
        <v>338</v>
      </c>
      <c r="N59" s="819" t="s">
        <v>746</v>
      </c>
      <c r="O59" s="819" t="n"/>
    </row>
    <row outlineLevel="0" r="60">
      <c r="B60" s="820" t="n">
        <f aca="false" ca="false" dt2D="false" dtr="false" t="normal">EOMONTH(B59, 0)+62</f>
        <v>5115</v>
      </c>
      <c r="D60" s="822" t="n">
        <v>49035</v>
      </c>
      <c r="K60" s="819" t="s">
        <v>1239</v>
      </c>
      <c r="L60" s="819" t="s">
        <v>1240</v>
      </c>
      <c r="M60" s="819" t="s">
        <v>338</v>
      </c>
      <c r="N60" s="819" t="s">
        <v>745</v>
      </c>
    </row>
    <row outlineLevel="0" r="61">
      <c r="B61" s="820" t="n">
        <f aca="false" ca="false" dt2D="false" dtr="false" t="normal">EOMONTH(B60, 0)+62</f>
        <v>5207</v>
      </c>
      <c r="D61" s="822" t="n">
        <v>49126</v>
      </c>
      <c r="K61" s="819" t="s">
        <v>1241</v>
      </c>
      <c r="L61" s="819" t="s">
        <v>1242</v>
      </c>
      <c r="M61" s="819" t="s">
        <v>338</v>
      </c>
      <c r="N61" s="819" t="s">
        <v>746</v>
      </c>
    </row>
    <row outlineLevel="0" r="62">
      <c r="B62" s="820" t="n">
        <f aca="false" ca="false" dt2D="false" dtr="false" t="normal">EOMONTH(B61, 0)+62</f>
        <v>5296</v>
      </c>
      <c r="D62" s="822" t="n">
        <v>49218</v>
      </c>
      <c r="K62" s="819" t="s">
        <v>1243</v>
      </c>
      <c r="L62" s="819" t="s">
        <v>1244</v>
      </c>
      <c r="M62" s="819" t="s">
        <v>338</v>
      </c>
      <c r="N62" s="819" t="s">
        <v>745</v>
      </c>
    </row>
    <row outlineLevel="0" r="63">
      <c r="B63" s="820" t="n">
        <f aca="false" ca="false" dt2D="false" dtr="false" t="normal">EOMONTH(B62, 0)+62</f>
        <v>5388</v>
      </c>
      <c r="D63" s="822" t="n">
        <v>49310</v>
      </c>
      <c r="K63" s="819" t="s">
        <v>1243</v>
      </c>
      <c r="L63" s="819" t="s">
        <v>1245</v>
      </c>
      <c r="M63" s="819" t="s">
        <v>339</v>
      </c>
      <c r="N63" s="819" t="s">
        <v>754</v>
      </c>
    </row>
    <row outlineLevel="0" r="64">
      <c r="B64" s="820" t="n">
        <f aca="false" ca="false" dt2D="false" dtr="false" t="normal">EOMONTH(B63, 0)+62</f>
        <v>5480</v>
      </c>
      <c r="D64" s="822" t="n">
        <v>49400</v>
      </c>
      <c r="K64" s="819" t="s">
        <v>1246</v>
      </c>
      <c r="L64" s="819" t="s">
        <v>1247</v>
      </c>
      <c r="M64" s="819" t="s">
        <v>338</v>
      </c>
      <c r="N64" s="819" t="s">
        <v>745</v>
      </c>
      <c r="O64" s="819" t="n"/>
    </row>
    <row outlineLevel="0" r="65">
      <c r="B65" s="820" t="n">
        <f aca="false" ca="false" dt2D="false" dtr="false" t="normal">EOMONTH(B64, 0)+62</f>
        <v>5572</v>
      </c>
      <c r="D65" s="822" t="n">
        <v>49491</v>
      </c>
      <c r="K65" s="819" t="s">
        <v>1248</v>
      </c>
      <c r="L65" s="819" t="s">
        <v>1249</v>
      </c>
      <c r="M65" s="819" t="s">
        <v>339</v>
      </c>
      <c r="N65" s="819" t="s">
        <v>754</v>
      </c>
    </row>
    <row outlineLevel="0" r="66">
      <c r="B66" s="820" t="n">
        <f aca="false" ca="false" dt2D="false" dtr="false" t="normal">EOMONTH(B65, 0)+62</f>
        <v>5661</v>
      </c>
      <c r="D66" s="822" t="n">
        <v>49583</v>
      </c>
      <c r="K66" s="819" t="s">
        <v>1250</v>
      </c>
      <c r="L66" s="819" t="s">
        <v>1251</v>
      </c>
      <c r="M66" s="819" t="s">
        <v>339</v>
      </c>
      <c r="N66" s="819" t="s">
        <v>751</v>
      </c>
    </row>
    <row outlineLevel="0" r="67">
      <c r="B67" s="820" t="n">
        <f aca="false" ca="false" dt2D="false" dtr="false" t="normal">EOMONTH(B66, 0)+62</f>
        <v>5753</v>
      </c>
      <c r="D67" s="822" t="n">
        <v>49675</v>
      </c>
      <c r="K67" s="819" t="s">
        <v>1252</v>
      </c>
      <c r="L67" s="819" t="s">
        <v>1253</v>
      </c>
      <c r="M67" s="819" t="s">
        <v>338</v>
      </c>
      <c r="N67" s="819" t="s">
        <v>748</v>
      </c>
      <c r="O67" s="819" t="n"/>
    </row>
    <row outlineLevel="0" r="68">
      <c r="B68" s="820" t="n">
        <f aca="false" ca="false" dt2D="false" dtr="false" t="normal">EOMONTH(B67, 0)+62</f>
        <v>5845</v>
      </c>
      <c r="D68" s="822" t="n">
        <v>49766</v>
      </c>
      <c r="K68" s="819" t="s">
        <v>1254</v>
      </c>
      <c r="L68" s="819" t="s">
        <v>1255</v>
      </c>
      <c r="M68" s="819" t="s">
        <v>339</v>
      </c>
      <c r="N68" s="819" t="s">
        <v>752</v>
      </c>
    </row>
    <row outlineLevel="0" r="69">
      <c r="B69" s="820" t="n">
        <f aca="false" ca="false" dt2D="false" dtr="false" t="normal">EOMONTH(B68, 0)+62</f>
        <v>5937</v>
      </c>
      <c r="D69" s="822" t="n">
        <v>49857</v>
      </c>
      <c r="K69" s="819" t="s">
        <v>1256</v>
      </c>
      <c r="L69" s="819" t="s">
        <v>1257</v>
      </c>
      <c r="M69" s="819" t="s">
        <v>338</v>
      </c>
      <c r="N69" s="819" t="s">
        <v>748</v>
      </c>
    </row>
    <row outlineLevel="0" r="70">
      <c r="B70" s="820" t="n">
        <f aca="false" ca="false" dt2D="false" dtr="false" t="normal">EOMONTH(B69, 0)+62</f>
        <v>6027</v>
      </c>
      <c r="D70" s="822" t="n">
        <v>49949</v>
      </c>
      <c r="K70" s="819" t="s">
        <v>1258</v>
      </c>
      <c r="L70" s="819" t="s">
        <v>1259</v>
      </c>
      <c r="M70" s="819" t="s">
        <v>339</v>
      </c>
      <c r="N70" s="819" t="s">
        <v>754</v>
      </c>
      <c r="O70" s="819" t="n"/>
    </row>
    <row outlineLevel="0" r="71">
      <c r="B71" s="820" t="n">
        <f aca="false" ca="false" dt2D="false" dtr="false" t="normal">EOMONTH(B70, 0)+62</f>
        <v>6119</v>
      </c>
      <c r="D71" s="822" t="n">
        <v>50041</v>
      </c>
      <c r="K71" s="819" t="s">
        <v>1260</v>
      </c>
      <c r="L71" s="819" t="s">
        <v>1261</v>
      </c>
      <c r="M71" s="819" t="s">
        <v>339</v>
      </c>
      <c r="N71" s="819" t="s">
        <v>752</v>
      </c>
    </row>
    <row outlineLevel="0" r="72">
      <c r="B72" s="820" t="n">
        <f aca="false" ca="false" dt2D="false" dtr="false" t="normal">EOMONTH(B71, 0)+62</f>
        <v>6211</v>
      </c>
      <c r="D72" s="822" t="n">
        <v>50131</v>
      </c>
      <c r="K72" s="819" t="s">
        <v>1262</v>
      </c>
      <c r="L72" s="819" t="s">
        <v>1263</v>
      </c>
      <c r="M72" s="819" t="s">
        <v>339</v>
      </c>
      <c r="N72" s="819" t="s">
        <v>754</v>
      </c>
    </row>
    <row outlineLevel="0" r="73">
      <c r="B73" s="820" t="n">
        <f aca="false" ca="false" dt2D="false" dtr="false" t="normal">EOMONTH(B72, 0)+62</f>
        <v>6303</v>
      </c>
      <c r="D73" s="822" t="n">
        <v>50222</v>
      </c>
      <c r="K73" s="819" t="s">
        <v>1264</v>
      </c>
      <c r="L73" s="819" t="s">
        <v>1265</v>
      </c>
      <c r="M73" s="819" t="s">
        <v>338</v>
      </c>
      <c r="N73" s="819" t="s">
        <v>747</v>
      </c>
      <c r="O73" s="819" t="n"/>
    </row>
    <row outlineLevel="0" r="74">
      <c r="B74" s="820" t="n">
        <f aca="false" ca="false" dt2D="false" dtr="false" t="normal">EOMONTH(B73, 0)+62</f>
        <v>6392</v>
      </c>
      <c r="D74" s="822" t="n">
        <v>50314</v>
      </c>
      <c r="K74" s="819" t="s">
        <v>551</v>
      </c>
      <c r="L74" s="819" t="s">
        <v>1266</v>
      </c>
      <c r="M74" s="819" t="s">
        <v>338</v>
      </c>
      <c r="N74" s="819" t="s">
        <v>750</v>
      </c>
      <c r="O74" s="819" t="n"/>
    </row>
    <row outlineLevel="0" r="75">
      <c r="B75" s="820" t="n">
        <f aca="false" ca="false" dt2D="false" dtr="false" t="normal">EOMONTH(B74, 0)+62</f>
        <v>6484</v>
      </c>
      <c r="D75" s="822" t="n">
        <v>50406</v>
      </c>
      <c r="K75" s="819" t="s">
        <v>551</v>
      </c>
      <c r="L75" s="819" t="s">
        <v>1267</v>
      </c>
      <c r="M75" s="819" t="s">
        <v>338</v>
      </c>
      <c r="N75" s="819" t="s">
        <v>749</v>
      </c>
    </row>
    <row outlineLevel="0" r="76">
      <c r="B76" s="820" t="n">
        <f aca="false" ca="false" dt2D="false" dtr="false" t="normal">EOMONTH(B75, 0)+62</f>
        <v>6576</v>
      </c>
      <c r="D76" s="822" t="n">
        <v>50496</v>
      </c>
      <c r="K76" s="819" t="s">
        <v>551</v>
      </c>
      <c r="L76" s="819" t="s">
        <v>1268</v>
      </c>
      <c r="M76" s="819" t="s">
        <v>339</v>
      </c>
      <c r="N76" s="819" t="s">
        <v>753</v>
      </c>
    </row>
    <row outlineLevel="0" r="77">
      <c r="B77" s="820" t="n">
        <f aca="false" ca="false" dt2D="false" dtr="false" t="normal">EOMONTH(B76, 0)+62</f>
        <v>6668</v>
      </c>
      <c r="D77" s="822" t="n">
        <v>50587</v>
      </c>
      <c r="K77" s="819" t="s">
        <v>551</v>
      </c>
      <c r="L77" s="819" t="s">
        <v>1269</v>
      </c>
      <c r="M77" s="819" t="s">
        <v>339</v>
      </c>
      <c r="N77" s="819" t="s">
        <v>752</v>
      </c>
    </row>
    <row outlineLevel="0" r="78">
      <c r="B78" s="820" t="n">
        <f aca="false" ca="false" dt2D="false" dtr="false" t="normal">EOMONTH(B77, 0)+62</f>
        <v>6757</v>
      </c>
      <c r="D78" s="822" t="n">
        <v>50679</v>
      </c>
      <c r="K78" s="819" t="s">
        <v>551</v>
      </c>
      <c r="L78" s="819" t="s">
        <v>1270</v>
      </c>
      <c r="M78" s="819" t="s">
        <v>338</v>
      </c>
      <c r="N78" s="819" t="s">
        <v>745</v>
      </c>
    </row>
    <row outlineLevel="0" r="79">
      <c r="B79" s="820" t="n">
        <f aca="false" ca="false" dt2D="false" dtr="false" t="normal">EOMONTH(B78, 0)+62</f>
        <v>6849</v>
      </c>
      <c r="D79" s="822" t="n">
        <v>50771</v>
      </c>
      <c r="K79" s="819" t="s">
        <v>551</v>
      </c>
      <c r="L79" s="819" t="s">
        <v>1271</v>
      </c>
      <c r="M79" s="819" t="s">
        <v>339</v>
      </c>
      <c r="N79" s="819" t="s">
        <v>754</v>
      </c>
    </row>
    <row outlineLevel="0" r="80">
      <c r="B80" s="820" t="n">
        <f aca="false" ca="false" dt2D="false" dtr="false" t="normal">EOMONTH(B79, 0)+62</f>
        <v>6941</v>
      </c>
      <c r="D80" s="822" t="n">
        <v>50861</v>
      </c>
      <c r="K80" s="819" t="s">
        <v>551</v>
      </c>
      <c r="L80" s="819" t="s">
        <v>1272</v>
      </c>
      <c r="M80" s="819" t="s">
        <v>339</v>
      </c>
      <c r="N80" s="819" t="s">
        <v>751</v>
      </c>
    </row>
    <row outlineLevel="0" r="81">
      <c r="B81" s="820" t="n">
        <f aca="false" ca="false" dt2D="false" dtr="false" t="normal">EOMONTH(B80, 0)+62</f>
        <v>7033</v>
      </c>
      <c r="D81" s="822" t="n">
        <v>50952</v>
      </c>
      <c r="K81" s="819" t="s">
        <v>551</v>
      </c>
      <c r="L81" s="819" t="s">
        <v>1273</v>
      </c>
      <c r="M81" s="819" t="s">
        <v>338</v>
      </c>
      <c r="N81" s="819" t="s">
        <v>747</v>
      </c>
    </row>
    <row outlineLevel="0" r="82">
      <c r="B82" s="820" t="n">
        <f aca="false" ca="false" dt2D="false" dtr="false" t="normal">EOMONTH(B81, 0)+62</f>
        <v>7122</v>
      </c>
      <c r="D82" s="822" t="n">
        <v>51044</v>
      </c>
      <c r="K82" s="819" t="s">
        <v>551</v>
      </c>
      <c r="L82" s="819" t="s">
        <v>1274</v>
      </c>
      <c r="M82" s="819" t="s">
        <v>338</v>
      </c>
      <c r="N82" s="819" t="s">
        <v>746</v>
      </c>
    </row>
    <row outlineLevel="0" r="83">
      <c r="B83" s="820" t="n">
        <f aca="false" ca="false" dt2D="false" dtr="false" t="normal">EOMONTH(B82, 0)+62</f>
        <v>7214</v>
      </c>
      <c r="D83" s="822" t="n">
        <v>51136</v>
      </c>
      <c r="K83" s="819" t="s">
        <v>551</v>
      </c>
      <c r="L83" s="819" t="s">
        <v>1275</v>
      </c>
      <c r="M83" s="819" t="s">
        <v>338</v>
      </c>
      <c r="N83" s="819" t="s">
        <v>748</v>
      </c>
    </row>
    <row outlineLevel="0" r="84">
      <c r="B84" s="820" t="n">
        <f aca="false" ca="false" dt2D="false" dtr="false" t="normal">EOMONTH(B83, 0)+62</f>
        <v>7306</v>
      </c>
      <c r="D84" s="822" t="n">
        <v>51227</v>
      </c>
      <c r="K84" s="819" t="n"/>
      <c r="L84" s="819" t="n"/>
      <c r="M84" s="819" t="n"/>
      <c r="N84" s="819" t="n"/>
    </row>
    <row outlineLevel="0" r="85">
      <c r="B85" s="820" t="n">
        <f aca="false" ca="false" dt2D="false" dtr="false" t="normal">EOMONTH(B84, 0)+62</f>
        <v>7398</v>
      </c>
      <c r="D85" s="822" t="n">
        <v>51318</v>
      </c>
      <c r="N85" s="819" t="n"/>
    </row>
    <row outlineLevel="0" r="86">
      <c r="B86" s="820" t="n">
        <f aca="false" ca="false" dt2D="false" dtr="false" t="normal">EOMONTH(B85, 0)+62</f>
        <v>7488</v>
      </c>
      <c r="D86" s="822" t="n">
        <v>51410</v>
      </c>
      <c r="N86" s="819" t="n"/>
    </row>
    <row outlineLevel="0" r="87">
      <c r="B87" s="820" t="n">
        <f aca="false" ca="false" dt2D="false" dtr="false" t="normal">EOMONTH(B86, 0)+62</f>
        <v>7580</v>
      </c>
      <c r="D87" s="822" t="n">
        <v>51502</v>
      </c>
      <c r="N87" s="819" t="n"/>
      <c r="O87" s="819" t="n"/>
    </row>
    <row outlineLevel="0" r="88">
      <c r="B88" s="820" t="n">
        <f aca="false" ca="false" dt2D="false" dtr="false" t="normal">EOMONTH(B87, 0)+62</f>
        <v>7672</v>
      </c>
      <c r="D88" s="822" t="n">
        <v>51592</v>
      </c>
      <c r="N88" s="819" t="n"/>
    </row>
    <row outlineLevel="0" r="89">
      <c r="B89" s="820" t="n">
        <f aca="false" ca="false" dt2D="false" dtr="false" t="normal">EOMONTH(B88, 0)+62</f>
        <v>7764</v>
      </c>
      <c r="D89" s="822" t="n">
        <v>51683</v>
      </c>
      <c r="N89" s="819" t="n"/>
    </row>
    <row outlineLevel="0" r="90">
      <c r="B90" s="820" t="n">
        <f aca="false" ca="false" dt2D="false" dtr="false" t="normal">EOMONTH(B89, 0)+62</f>
        <v>7853</v>
      </c>
      <c r="D90" s="822" t="n">
        <v>51775</v>
      </c>
      <c r="N90" s="819" t="n"/>
      <c r="O90" s="819" t="n"/>
    </row>
    <row outlineLevel="0" r="91">
      <c r="B91" s="820" t="n">
        <f aca="false" ca="false" dt2D="false" dtr="false" t="normal">EOMONTH(B90, 0)+62</f>
        <v>7945</v>
      </c>
      <c r="D91" s="822" t="n">
        <v>51867</v>
      </c>
      <c r="N91" s="819" t="n"/>
      <c r="O91" s="819" t="n"/>
    </row>
    <row outlineLevel="0" r="92">
      <c r="B92" s="820" t="n">
        <f aca="false" ca="false" dt2D="false" dtr="false" t="normal">EOMONTH(B91, 0)+62</f>
        <v>8037</v>
      </c>
      <c r="D92" s="822" t="n">
        <v>51957</v>
      </c>
      <c r="N92" s="819" t="n"/>
    </row>
    <row outlineLevel="0" r="93">
      <c r="B93" s="820" t="n">
        <f aca="false" ca="false" dt2D="false" dtr="false" t="normal">EOMONTH(B92, 0)+62</f>
        <v>8129</v>
      </c>
      <c r="D93" s="822" t="n">
        <v>52048</v>
      </c>
      <c r="N93" s="819" t="n"/>
      <c r="O93" s="819" t="n"/>
    </row>
    <row outlineLevel="0" r="94">
      <c r="B94" s="820" t="n">
        <f aca="false" ca="false" dt2D="false" dtr="false" t="normal">EOMONTH(B93, 0)+62</f>
        <v>8218</v>
      </c>
      <c r="D94" s="822" t="n">
        <v>52140</v>
      </c>
      <c r="N94" s="819" t="n"/>
    </row>
    <row outlineLevel="0" r="95">
      <c r="B95" s="820" t="n">
        <f aca="false" ca="false" dt2D="false" dtr="false" t="normal">EOMONTH(B94, 0)+62</f>
        <v>8310</v>
      </c>
      <c r="D95" s="822" t="n">
        <v>52232</v>
      </c>
      <c r="N95" s="819" t="n"/>
    </row>
    <row outlineLevel="0" r="96">
      <c r="B96" s="820" t="n">
        <f aca="false" ca="false" dt2D="false" dtr="false" t="normal">EOMONTH(B95, 0)+62</f>
        <v>8402</v>
      </c>
      <c r="D96" s="822" t="n">
        <v>52322</v>
      </c>
      <c r="N96" s="819" t="n"/>
    </row>
    <row outlineLevel="0" r="97">
      <c r="B97" s="820" t="n">
        <f aca="false" ca="false" dt2D="false" dtr="false" t="normal">EOMONTH(B96, 0)+62</f>
        <v>8494</v>
      </c>
      <c r="D97" s="822" t="n">
        <v>52413</v>
      </c>
      <c r="N97" s="819" t="n"/>
    </row>
    <row outlineLevel="0" r="98">
      <c r="B98" s="820" t="n">
        <f aca="false" ca="false" dt2D="false" dtr="false" t="normal">EOMONTH(B97, 0)+62</f>
        <v>8583</v>
      </c>
      <c r="D98" s="822" t="n">
        <v>52505</v>
      </c>
      <c r="N98" s="819" t="n"/>
      <c r="O98" s="819" t="n"/>
    </row>
    <row outlineLevel="0" r="99">
      <c r="B99" s="820" t="n">
        <f aca="false" ca="false" dt2D="false" dtr="false" t="normal">EOMONTH(B98, 0)+62</f>
        <v>8675</v>
      </c>
      <c r="D99" s="822" t="n">
        <v>52597</v>
      </c>
      <c r="N99" s="819" t="n"/>
    </row>
    <row outlineLevel="0" r="100">
      <c r="B100" s="820" t="n">
        <f aca="false" ca="false" dt2D="false" dtr="false" t="normal">EOMONTH(B99, 0)+62</f>
        <v>8767</v>
      </c>
      <c r="D100" s="822" t="n">
        <v>52688</v>
      </c>
      <c r="N100" s="819" t="n"/>
    </row>
    <row outlineLevel="0" r="101">
      <c r="B101" s="820" t="n">
        <f aca="false" ca="false" dt2D="false" dtr="false" t="normal">EOMONTH(B100, 0)+62</f>
        <v>8859</v>
      </c>
      <c r="D101" s="822" t="n">
        <v>52779</v>
      </c>
      <c r="N101" s="819" t="n"/>
    </row>
    <row outlineLevel="0" r="102">
      <c r="B102" s="820" t="n">
        <f aca="false" ca="false" dt2D="false" dtr="false" t="normal">EOMONTH(B101, 0)+62</f>
        <v>8949</v>
      </c>
      <c r="D102" s="822" t="n">
        <v>52871</v>
      </c>
      <c r="N102" s="819" t="n"/>
    </row>
    <row outlineLevel="0" r="103">
      <c r="B103" s="820" t="n">
        <f aca="false" ca="false" dt2D="false" dtr="false" t="normal">EOMONTH(B102, 0)+62</f>
        <v>9041</v>
      </c>
      <c r="D103" s="822" t="n">
        <v>52963</v>
      </c>
      <c r="N103" s="819" t="n"/>
    </row>
    <row outlineLevel="0" r="104">
      <c r="D104" s="822" t="n">
        <v>53053</v>
      </c>
      <c r="N104" s="819" t="n"/>
    </row>
    <row outlineLevel="0" r="105">
      <c r="D105" s="822" t="n">
        <v>53144</v>
      </c>
      <c r="N105" s="819" t="n"/>
    </row>
    <row outlineLevel="0" r="106">
      <c r="D106" s="822" t="n">
        <v>53236</v>
      </c>
      <c r="N106" s="819" t="n"/>
    </row>
    <row outlineLevel="0" r="107">
      <c r="D107" s="822" t="n">
        <v>53328</v>
      </c>
      <c r="N107" s="819" t="n"/>
    </row>
    <row outlineLevel="0" r="108">
      <c r="D108" s="822" t="n">
        <v>53418</v>
      </c>
      <c r="N108" s="819" t="n"/>
    </row>
    <row outlineLevel="0" r="109">
      <c r="D109" s="822" t="n">
        <v>53509</v>
      </c>
      <c r="N109" s="819" t="n"/>
    </row>
    <row outlineLevel="0" r="110">
      <c r="D110" s="822" t="n">
        <v>53601</v>
      </c>
      <c r="N110" s="819" t="n"/>
    </row>
    <row outlineLevel="0" r="111">
      <c r="D111" s="822" t="n">
        <v>53693</v>
      </c>
      <c r="N111" s="819" t="n"/>
    </row>
    <row outlineLevel="0" r="112">
      <c r="D112" s="822" t="n">
        <v>53783</v>
      </c>
      <c r="N112" s="819" t="n"/>
    </row>
    <row outlineLevel="0" r="113">
      <c r="D113" s="822" t="n">
        <v>53874</v>
      </c>
      <c r="N113" s="819" t="n"/>
    </row>
    <row outlineLevel="0" r="114">
      <c r="D114" s="822" t="n">
        <v>53966</v>
      </c>
      <c r="N114" s="819" t="n"/>
    </row>
    <row outlineLevel="0" r="115">
      <c r="D115" s="822" t="n">
        <v>54058</v>
      </c>
      <c r="N115" s="819" t="n"/>
    </row>
    <row outlineLevel="0" r="116">
      <c r="D116" s="822" t="n">
        <v>54149</v>
      </c>
      <c r="N116" s="819" t="n"/>
    </row>
    <row outlineLevel="0" r="117">
      <c r="D117" s="822" t="n">
        <v>54240</v>
      </c>
      <c r="N117" s="819" t="n"/>
    </row>
    <row outlineLevel="0" r="118">
      <c r="D118" s="822" t="n">
        <v>54332</v>
      </c>
      <c r="N118" s="819" t="n"/>
      <c r="O118" s="819" t="n"/>
    </row>
    <row outlineLevel="0" r="119">
      <c r="D119" s="822" t="n">
        <v>54424</v>
      </c>
      <c r="N119" s="819" t="n"/>
    </row>
    <row outlineLevel="0" r="120">
      <c r="D120" s="822" t="n">
        <v>54514</v>
      </c>
      <c r="N120" s="819" t="n"/>
    </row>
    <row outlineLevel="0" r="121">
      <c r="D121" s="822" t="n">
        <v>54605</v>
      </c>
      <c r="N121" s="819" t="n"/>
    </row>
    <row customHeight="true" ht="15" outlineLevel="0" r="122">
      <c r="D122" s="822" t="n">
        <v>54697</v>
      </c>
      <c r="N122" s="819" t="n"/>
    </row>
    <row outlineLevel="0" r="123">
      <c r="D123" s="822" t="n">
        <v>54789</v>
      </c>
      <c r="N123" s="819" t="n"/>
    </row>
    <row outlineLevel="0" r="124">
      <c r="N124" s="819" t="n"/>
    </row>
    <row outlineLevel="0" r="125">
      <c r="N125" s="819" t="n"/>
    </row>
    <row outlineLevel="0" r="126">
      <c r="N126" s="819" t="n"/>
    </row>
    <row outlineLevel="0" r="127">
      <c r="N127" s="819" t="n"/>
    </row>
  </sheetData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</worksheet>
</file>

<file path=xl/worksheets/sheet25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86"/>
  <sheetViews>
    <sheetView showZeros="true" workbookViewId="0"/>
  </sheetViews>
  <sheetFormatPr baseColWidth="8" customHeight="false" defaultColWidth="8.85546864361033" defaultRowHeight="16.5" zeroHeight="false"/>
  <cols>
    <col customWidth="true" hidden="true" max="1" min="1" outlineLevel="1" style="1" width="7.14062497092456"/>
    <col customWidth="true" hidden="true" max="2" min="2" outlineLevel="1" style="1" width="7.57031248546228"/>
    <col customWidth="true" hidden="true" max="3" min="3" outlineLevel="1" style="1" width="5.99999966166764"/>
    <col customWidth="true" hidden="true" max="4" min="4" outlineLevel="1" style="1" width="14.8554689819427"/>
    <col customWidth="true" hidden="true" max="5" min="5" outlineLevel="1" style="1" width="10.7109374563868"/>
    <col customWidth="true" hidden="true" max="6" min="6" outlineLevel="1" style="1" width="5.71093728722066"/>
    <col customWidth="true" hidden="true" max="7" min="7" outlineLevel="1" style="1" width="9.00000016916618"/>
    <col customWidth="true" hidden="true" max="8" min="8" outlineLevel="1" style="1" width="16.2851559889819"/>
    <col customWidth="true" hidden="true" max="9" min="9" outlineLevel="1" style="1" width="15.7109369488883"/>
    <col customWidth="true" hidden="true" max="10" min="10" outlineLevel="1" style="1" width="27.2851571731451"/>
    <col customWidth="true" max="11" min="11" outlineLevel="0" style="1" width="37.8554694894412"/>
    <col customWidth="true" max="13" min="12" outlineLevel="0" style="1" width="10.8554689819427"/>
    <col customWidth="true" max="14" min="14" outlineLevel="0" style="1" width="12.2851566656466"/>
    <col customWidth="true" max="15" min="15" outlineLevel="0" style="1" width="11.2851564964804"/>
    <col customWidth="true" max="16" min="16" outlineLevel="0" style="1" width="10.8554689819427"/>
    <col customWidth="true" max="17" min="17" outlineLevel="0" style="1" width="11.570313162127"/>
    <col customWidth="true" max="18" min="18" outlineLevel="0" style="1" width="10.8554689819427"/>
    <col customWidth="true" max="19" min="19" outlineLevel="0" style="1" width="11.710937625553"/>
    <col customWidth="true" max="25" min="20" outlineLevel="0" style="1" width="10.8554689819427"/>
    <col customWidth="true" max="26" min="26" outlineLevel="0" style="1" width="12.2851566656466"/>
    <col customWidth="true" max="27" min="27" outlineLevel="0" style="1" width="11.2851564964804"/>
    <col customWidth="true" max="28" min="28" outlineLevel="0" style="1" width="10.8554689819427"/>
    <col customWidth="true" max="29" min="29" outlineLevel="0" style="1" width="11.570313162127"/>
    <col customWidth="true" max="30" min="30" outlineLevel="0" style="1" width="10.8554689819427"/>
    <col customWidth="true" max="31" min="31" outlineLevel="0" style="1" width="11.710937625553"/>
    <col customWidth="true" max="35" min="32" outlineLevel="0" style="1" width="10.8554689819427"/>
    <col customWidth="true" max="49" min="36" outlineLevel="0" style="1" width="14.8554689819427"/>
    <col customWidth="true" max="71" min="50" outlineLevel="0" style="1" width="10.8554689819427"/>
    <col customWidth="true" max="72" min="72" outlineLevel="0" style="1" width="2.28515632731423"/>
    <col bestFit="true" customWidth="true" max="1024" min="73" outlineLevel="0" style="1" width="8.85546864361033"/>
  </cols>
  <sheetData>
    <row customHeight="true" hidden="true" ht="46.9000015258789" outlineLevel="1" r="1">
      <c r="A1" s="823" t="s">
        <v>1276</v>
      </c>
      <c r="B1" s="824" t="s"/>
      <c r="C1" s="825" t="s"/>
      <c r="G1" s="441" t="s">
        <v>1277</v>
      </c>
      <c r="H1" s="441" t="s">
        <v>1278</v>
      </c>
      <c r="K1" s="16" t="s">
        <v>1279</v>
      </c>
      <c r="BY1" s="1" t="e">
        <f aca="false" ca="true" dt2D="false" dtr="false" t="normal">_XLFN.IFS(RIGHT(K$3, 4)*1='Макро'!$E$3, 'Макро'!$E$10*'Выручка'!$L67, RIGHT(K$3, 4)*1='Макро'!$F$3, 'Макро'!$F$10*'Выручка'!$L67, RIGHT(K$3, 4)*1='Макро'!$G$3, 'Макро'!$G$10*'Выручка'!$L67, RIGHT(K$3, 4)*1='Макро'!$H$3, 'Макро'!$H$10*'Выручка'!$L67, RIGHT(K$3, 4)*1='Макро'!$I$3, 'Макро'!$I$10*'Выручка'!$L67, RIGHT(K$3, 4)*1='Макро'!$J$3, 'Макро'!$J$10*'Выручка'!$L67, RIGHT(K$3, 4)*1='Макро'!$K$3, 'Макро'!$K$10*'Выручка'!$L67, RIGHT(K$3, 4)*1='Макро'!$L$3, 'Макро'!$L$10*'Выручка'!$L67, RIGHT(K$3, 4)*1='Макро'!$M$3, 'Макро'!$M$10*'Выручка'!$L67, RIGHT(K$3, 4)*1='Макро'!$N$3, 'Макро'!$N$10*'Выручка'!$L67, RIGHT(K$3, 4)*1='Макро'!$O$3, 'Макро'!$O$10*'Выручка'!$L67, RIGHT(K$3, 4)*1='Макро'!$P$3, 'Макро'!$P$10*'Выручка'!$L67, RIGHT(K$3, 4)*1='Макро'!$Q$3, 'Макро'!$Q$10*'Выручка'!$L67, RIGHT(K$3, 4)*1='Макро'!$R$3, 'Макро'!$R$10*'Выручка'!$L67, RIGHT(K$3, 4)*1='Макро'!$S$3, 'Макро'!$S$10*'Выручка'!$L67, RIGHT(K$3, 4)*1='Макро'!$T$3, 'Макро'!$T$10*'Выручка'!$L67, RIGHT(K$3, 4)*1='Макро'!$U$3, 'Макро'!$U$10*'Выручка'!$L67, RIGHT(K$3, 4)*1='Макро'!$V$3, 'Макро'!$V$10*'Выручка'!$L67, RIGHT(K$3, 4)*1='Макро'!$W$3, 'Макро'!$W$10*'Выручка'!$L67, RIGHT(K$3, 4)*1='Макро'!$X$3, 'Макро'!$X$10*'Выручка'!$L67, RIGHT(K$3, 4)*1='Макро'!$Y$3, 'Макро'!$Y$10*'Выручка'!$L67, RIGHT(K$3, 4)*1='Макро'!$Z$3, 'Макро'!$Z$10*'Выручка'!$L67, RIGHT(K$3, 4)*1='Макро'!$AA$3, 'Макро'!$AA$10*'Выручка'!$L67, RIGHT(K$3, 4)*1='Макро'!$AB$3, 'Макро'!$AB$10*'Выручка'!$L67, RIGHT(K$3, 4)*1='Макро'!$AC$3, 'Макро'!$AC$10*'Выручка'!$L67, RIGHT(K$3, 4)*1='Макро'!$AD$3, 'Макро'!$AD$10*'Выручка'!$L67, RIGHT(K$3, 4)*1='Макро'!$AE$3, 'Макро'!$AE$10*'Выручка'!$L67, RIGHT(K$3, 4)*1='Макро'!$AF$3, 'Макро'!$AF$10*'Выручка'!$L67, RIGHT(K$3, 4)*1='Макро'!$AG$3, 'Макро'!$AG$10*'Выручка'!$L67, RIGHT(K$3, 4)*1='Макро'!$AH$3, 'Макро'!$AH$10*'Выручка'!$L67, RIGHT(K$3, 4)*1='Макро'!$AI$3, 'Макро'!$AI$10*'Выручка'!$L67, RIGHT(K$3, 4)*1='Макро'!$AJ$3, 'Макро'!$AJ$10*'Выручка'!$L67, RIGHT(K$3, 4)*1='Макро'!$AK$3, 'Макро'!$AK$10*'Выручка'!$L67, RIGHT(K$3, 4)*1='Макро'!$AL$3, 'Макро'!$AL$10*'Выручка'!$L67, RIGHT(K$3, 4)*1='Макро'!$AM$3, 'Макро'!$AM$10*'Выручка'!$L67, RIGHT(K$3, 4)*1='Макро'!$AN$3, 'Макро'!$AN$10*'Выручка'!$L67, RIGHT(K$3, 4)*1='Макро'!$AO$3, 'Макро'!$AO$10*'Выручка'!$L67, RIGHT(K$3, 4)*1='Макро'!$AP$3, 'Макро'!$AP$10*'Выручка'!$L67, RIGHT(K$3, 4)*1='Макро'!$AQ$3, 'Макро'!$AQ$10*'Выручка'!$L67, RIGHT(K$3, 4)*1='Макро'!$AR$3, 'Макро'!$AR$10*'Выручка'!$L67, RIGHT(K$3, 4)*1='Макро'!$AS$3, 'Макро'!$AS$10*'Выручка'!$L67, RIGHT(K$3, 4)*1='Макро'!$AT$3, 'Макро'!$AT$10*'Выручка'!$L67, RIGHT(K$3, 4)*1='Макро'!$AU$3, 'Макро'!$AU$10*'Выручка'!$L67, RIGHT(K$3, 4)*1='Макро'!$AV$3, 'Макро'!$AV$10*'Выручка'!$L67, RIGHT(K$3, 4)*1='Макро'!$AW$3, 'Макро'!$AW$10*'Выручка'!$L67, RIGHT(K$3, 4)*1='Макро'!$AX$3, 'Макро'!$AX$10*'Выручка'!$L67, RIGHT(K$3, 4)*1='Макро'!$AY$3, 'Макро'!$AY$10*'Выручка'!$L67, RIGHT(K$3, 4)*1='Макро'!$AZ$3, 'Макро'!$AZ$10*'Выручка'!$L67, RIGHT(K$3, 4)*1='Макро'!$BA$3, 'Макро'!$BA$10*'Выручка'!$L67, RIGHT(K$3, 4)*1='Макро'!$BB$3, 'Макро'!$BB$10*'Выручка'!$L67, RIGHT(K$3, 4)*1='Макро'!$BC$3, 'Макро'!$BC$10*'Выручка'!$L67, RIGHT(K$3, 4)*1='Макро'!$BD$3, 'Макро'!$BD$10*'Выручка'!$L67, RIGHT(K$3, 4)*1='Макро'!$BE$3, 'Макро'!$BE$10*'Выручка'!$L67, RIGHT(K$3, 4)*1='Макро'!$BF$3, 'Макро'!$BF$10*'Выручка'!$L67, RIGHT(K$3, 4)*1='Макро'!$BG$3, 'Макро'!$BG$10*'Выручка'!$L67, RIGHT(K$3, 4)*1='Макро'!$BH$3, 'Макро'!$BH$10*'Выручка'!$L67, RIGHT(K$3, 4)*1='Макро'!$BI$3, 'Макро'!$BI$10*'Выручка'!$L67, RIGHT(K$3, 4)*1='Макро'!$BJ$3, 'Макро'!$BJ$10*'Выручка'!$L67, RIGHT(K$3, 4)*1='Макро'!$BK$3, 'Макро'!$BK$10*'Выручка'!$L67, RIGHT(K$3, 4)*1='Макро'!$BL$3, 'Макро'!$BL$10*'Выручка'!$L67)</f>
        <v>#VALUE!</v>
      </c>
    </row>
    <row hidden="true" ht="16.5" outlineLevel="1" r="2">
      <c r="A2" s="17" t="s">
        <v>1280</v>
      </c>
      <c r="B2" s="17" t="s">
        <v>1281</v>
      </c>
      <c r="C2" s="17" t="s">
        <v>1282</v>
      </c>
      <c r="D2" s="753" t="s">
        <v>1283</v>
      </c>
      <c r="E2" s="753" t="s">
        <v>1280</v>
      </c>
      <c r="F2" s="753" t="n"/>
      <c r="G2" s="826" t="n">
        <f aca="false" ca="false" dt2D="false" dtr="false" t="normal">'Допущения'!C4</f>
        <v>12</v>
      </c>
      <c r="H2" s="827" t="n">
        <f aca="false" ca="false" dt2D="false" dtr="false" t="normal">IF(60-G2=60, 60-F3-F4, IF(60-G2=60, 0, 60-G2-F3-F4))</f>
        <v>44</v>
      </c>
      <c r="K2" s="17" t="s">
        <v>1284</v>
      </c>
      <c r="L2" s="1" t="n">
        <v>1</v>
      </c>
      <c r="M2" s="1" t="n">
        <f aca="false" ca="false" dt2D="false" dtr="false" t="normal">L2+1</f>
        <v>2</v>
      </c>
      <c r="N2" s="1" t="n">
        <f aca="false" ca="false" dt2D="false" dtr="false" t="normal">M2+1</f>
        <v>3</v>
      </c>
      <c r="O2" s="1" t="n">
        <f aca="false" ca="false" dt2D="false" dtr="false" t="normal">N2+1</f>
        <v>4</v>
      </c>
      <c r="P2" s="1" t="n">
        <f aca="false" ca="false" dt2D="false" dtr="false" t="normal">O2+1</f>
        <v>5</v>
      </c>
      <c r="Q2" s="1" t="n">
        <f aca="false" ca="false" dt2D="false" dtr="false" t="normal">P2+1</f>
        <v>6</v>
      </c>
      <c r="R2" s="1" t="n">
        <f aca="false" ca="false" dt2D="false" dtr="false" t="normal">Q2+1</f>
        <v>7</v>
      </c>
      <c r="S2" s="1" t="n">
        <f aca="false" ca="false" dt2D="false" dtr="false" t="normal">R2+1</f>
        <v>8</v>
      </c>
      <c r="T2" s="1" t="n">
        <f aca="false" ca="false" dt2D="false" dtr="false" t="normal">S2+1</f>
        <v>9</v>
      </c>
      <c r="U2" s="1" t="n">
        <f aca="false" ca="false" dt2D="false" dtr="false" t="normal">T2+1</f>
        <v>10</v>
      </c>
      <c r="V2" s="1" t="n">
        <f aca="false" ca="false" dt2D="false" dtr="false" t="normal">U2+1</f>
        <v>11</v>
      </c>
      <c r="W2" s="1" t="n">
        <f aca="false" ca="false" dt2D="false" dtr="false" t="normal">V2+1</f>
        <v>12</v>
      </c>
      <c r="X2" s="1" t="n">
        <f aca="false" ca="false" dt2D="false" dtr="false" t="normal">W2+1</f>
        <v>13</v>
      </c>
      <c r="Y2" s="1" t="n">
        <f aca="false" ca="false" dt2D="false" dtr="false" t="normal">X2+1</f>
        <v>14</v>
      </c>
      <c r="Z2" s="1" t="n">
        <f aca="false" ca="false" dt2D="false" dtr="false" t="normal">Y2+1</f>
        <v>15</v>
      </c>
      <c r="AA2" s="1" t="n">
        <f aca="false" ca="false" dt2D="false" dtr="false" t="normal">Z2+1</f>
        <v>16</v>
      </c>
      <c r="AB2" s="1" t="n">
        <f aca="false" ca="false" dt2D="false" dtr="false" t="normal">AA2+1</f>
        <v>17</v>
      </c>
      <c r="AC2" s="1" t="n">
        <f aca="false" ca="false" dt2D="false" dtr="false" t="normal">AB2+1</f>
        <v>18</v>
      </c>
      <c r="AD2" s="1" t="n">
        <f aca="false" ca="false" dt2D="false" dtr="false" t="normal">AC2+1</f>
        <v>19</v>
      </c>
      <c r="AE2" s="1" t="n">
        <f aca="false" ca="false" dt2D="false" dtr="false" t="normal">AD2+1</f>
        <v>20</v>
      </c>
      <c r="AF2" s="1" t="n">
        <f aca="false" ca="false" dt2D="false" dtr="false" t="normal">AE2+1</f>
        <v>21</v>
      </c>
      <c r="AG2" s="1" t="n">
        <f aca="false" ca="false" dt2D="false" dtr="false" t="normal">AF2+1</f>
        <v>22</v>
      </c>
      <c r="AH2" s="1" t="n">
        <f aca="false" ca="false" dt2D="false" dtr="false" t="normal">AG2+1</f>
        <v>23</v>
      </c>
      <c r="AI2" s="1" t="n">
        <f aca="false" ca="false" dt2D="false" dtr="false" t="normal">AH2+1</f>
        <v>24</v>
      </c>
      <c r="AJ2" s="1" t="n">
        <f aca="false" ca="false" dt2D="false" dtr="false" t="normal">AI2+1</f>
        <v>25</v>
      </c>
      <c r="AK2" s="1" t="n">
        <f aca="false" ca="false" dt2D="false" dtr="false" t="normal">AJ2+1</f>
        <v>26</v>
      </c>
      <c r="AL2" s="1" t="n">
        <f aca="false" ca="false" dt2D="false" dtr="false" t="normal">AK2+1</f>
        <v>27</v>
      </c>
      <c r="AM2" s="1" t="n">
        <f aca="false" ca="false" dt2D="false" dtr="false" t="normal">AL2+1</f>
        <v>28</v>
      </c>
      <c r="AN2" s="1" t="n">
        <f aca="false" ca="false" dt2D="false" dtr="false" t="normal">AM2+1</f>
        <v>29</v>
      </c>
      <c r="AO2" s="1" t="n">
        <f aca="false" ca="false" dt2D="false" dtr="false" t="normal">AN2+1</f>
        <v>30</v>
      </c>
      <c r="AP2" s="1" t="n">
        <f aca="false" ca="false" dt2D="false" dtr="false" t="normal">AO2+1</f>
        <v>31</v>
      </c>
      <c r="AQ2" s="1" t="n">
        <f aca="false" ca="false" dt2D="false" dtr="false" t="normal">AP2+1</f>
        <v>32</v>
      </c>
      <c r="AR2" s="1" t="n">
        <f aca="false" ca="false" dt2D="false" dtr="false" t="normal">AQ2+1</f>
        <v>33</v>
      </c>
      <c r="AS2" s="1" t="n">
        <f aca="false" ca="false" dt2D="false" dtr="false" t="normal">AR2+1</f>
        <v>34</v>
      </c>
      <c r="AT2" s="1" t="n">
        <f aca="false" ca="false" dt2D="false" dtr="false" t="normal">AS2+1</f>
        <v>35</v>
      </c>
      <c r="AU2" s="1" t="n">
        <f aca="false" ca="false" dt2D="false" dtr="false" t="normal">AT2+1</f>
        <v>36</v>
      </c>
      <c r="AV2" s="1" t="n">
        <f aca="false" ca="false" dt2D="false" dtr="false" t="normal">AU2+1</f>
        <v>37</v>
      </c>
      <c r="AW2" s="1" t="n">
        <f aca="false" ca="false" dt2D="false" dtr="false" t="normal">AV2+1</f>
        <v>38</v>
      </c>
      <c r="AX2" s="1" t="n">
        <f aca="false" ca="false" dt2D="false" dtr="false" t="normal">AW2+1</f>
        <v>39</v>
      </c>
      <c r="AY2" s="1" t="n">
        <f aca="false" ca="false" dt2D="false" dtr="false" t="normal">AX2+1</f>
        <v>40</v>
      </c>
      <c r="AZ2" s="1" t="n">
        <f aca="false" ca="false" dt2D="false" dtr="false" t="normal">AY2+1</f>
        <v>41</v>
      </c>
      <c r="BA2" s="1" t="n">
        <f aca="false" ca="false" dt2D="false" dtr="false" t="normal">AZ2+1</f>
        <v>42</v>
      </c>
      <c r="BB2" s="1" t="n">
        <f aca="false" ca="false" dt2D="false" dtr="false" t="normal">BA2+1</f>
        <v>43</v>
      </c>
      <c r="BC2" s="1" t="n">
        <f aca="false" ca="false" dt2D="false" dtr="false" t="normal">BB2+1</f>
        <v>44</v>
      </c>
      <c r="BD2" s="1" t="n">
        <f aca="false" ca="false" dt2D="false" dtr="false" t="normal">BC2+1</f>
        <v>45</v>
      </c>
      <c r="BE2" s="1" t="n">
        <f aca="false" ca="false" dt2D="false" dtr="false" t="normal">BD2+1</f>
        <v>46</v>
      </c>
      <c r="BF2" s="1" t="n">
        <f aca="false" ca="false" dt2D="false" dtr="false" t="normal">BE2+1</f>
        <v>47</v>
      </c>
      <c r="BG2" s="1" t="n">
        <f aca="false" ca="false" dt2D="false" dtr="false" t="normal">BF2+1</f>
        <v>48</v>
      </c>
      <c r="BH2" s="1" t="n">
        <f aca="false" ca="false" dt2D="false" dtr="false" t="normal">BG2+1</f>
        <v>49</v>
      </c>
      <c r="BI2" s="1" t="n">
        <f aca="false" ca="false" dt2D="false" dtr="false" t="normal">BH2+1</f>
        <v>50</v>
      </c>
      <c r="BJ2" s="1" t="n">
        <f aca="false" ca="false" dt2D="false" dtr="false" t="normal">BI2+1</f>
        <v>51</v>
      </c>
      <c r="BK2" s="1" t="n">
        <f aca="false" ca="false" dt2D="false" dtr="false" t="normal">BJ2+1</f>
        <v>52</v>
      </c>
      <c r="BL2" s="1" t="n">
        <f aca="false" ca="false" dt2D="false" dtr="false" t="normal">BK2+1</f>
        <v>53</v>
      </c>
      <c r="BM2" s="1" t="n">
        <f aca="false" ca="false" dt2D="false" dtr="false" t="normal">BL2+1</f>
        <v>54</v>
      </c>
      <c r="BN2" s="1" t="n">
        <f aca="false" ca="false" dt2D="false" dtr="false" t="normal">BM2+1</f>
        <v>55</v>
      </c>
      <c r="BO2" s="1" t="n">
        <f aca="false" ca="false" dt2D="false" dtr="false" t="normal">BN2+1</f>
        <v>56</v>
      </c>
      <c r="BP2" s="1" t="n">
        <f aca="false" ca="false" dt2D="false" dtr="false" t="normal">BO2+1</f>
        <v>57</v>
      </c>
      <c r="BQ2" s="1" t="n">
        <f aca="false" ca="false" dt2D="false" dtr="false" t="normal">BP2+1</f>
        <v>58</v>
      </c>
      <c r="BR2" s="1" t="n">
        <f aca="false" ca="false" dt2D="false" dtr="false" t="normal">BQ2+1</f>
        <v>59</v>
      </c>
      <c r="BS2" s="1" t="n">
        <f aca="false" ca="false" dt2D="false" dtr="false" t="normal">BR2+1</f>
        <v>60</v>
      </c>
    </row>
    <row hidden="true" ht="16.5" outlineLevel="1" r="3">
      <c r="A3" s="828" t="n">
        <v>0</v>
      </c>
      <c r="B3" s="828" t="n">
        <v>0</v>
      </c>
      <c r="C3" s="828" t="n">
        <v>0</v>
      </c>
      <c r="D3" s="829" t="n">
        <f aca="false" ca="false" dt2D="false" dtr="false" t="normal">'Контроль'!D7</f>
        <v>0</v>
      </c>
      <c r="E3" s="830" t="s">
        <v>1281</v>
      </c>
      <c r="F3" s="830" t="str">
        <f aca="false" ca="false" dt2D="false" dtr="false" t="normal">LEFT(G3, 2)</f>
        <v>4</v>
      </c>
      <c r="G3" s="826" t="n">
        <f aca="false" ca="false" dt2D="false" dtr="false" t="normal">'Допущения'!C5</f>
        <v>4</v>
      </c>
      <c r="H3" s="827" t="n">
        <f aca="false" ca="false" dt2D="false" dtr="false" t="normal">IF(60-F3=60, 60-G2-F4, IF(60-F3=60, 0, 60-G2-F3-F4))</f>
        <v>44</v>
      </c>
      <c r="K3" s="17" t="n"/>
    </row>
    <row hidden="true" ht="16.5" outlineLevel="1" r="4">
      <c r="A4" s="1" t="n">
        <v>12</v>
      </c>
      <c r="B4" s="1" t="n">
        <v>4</v>
      </c>
      <c r="C4" s="1" t="n">
        <v>1</v>
      </c>
      <c r="E4" s="830" t="s">
        <v>1282</v>
      </c>
      <c r="F4" s="830" t="str">
        <f aca="false" ca="false" dt2D="false" dtr="false" t="normal">LEFT(G4, 2)</f>
        <v>0</v>
      </c>
      <c r="G4" s="826" t="n">
        <v>0</v>
      </c>
      <c r="H4" s="827" t="n">
        <f aca="false" ca="false" dt2D="false" dtr="false" t="normal">IF(60-F4=60, 60-G2-F3, IF(60-F4=60, 0, 60-G2-F3-F4))</f>
        <v>44</v>
      </c>
      <c r="K4" s="17" t="n"/>
    </row>
    <row hidden="true" ht="16.5" outlineLevel="1" r="5">
      <c r="A5" s="1" t="n">
        <v>24</v>
      </c>
      <c r="B5" s="1" t="n">
        <v>8</v>
      </c>
      <c r="C5" s="1" t="n">
        <v>2</v>
      </c>
    </row>
    <row hidden="true" ht="16.5" outlineLevel="1" r="6">
      <c r="A6" s="1" t="n">
        <v>36</v>
      </c>
      <c r="B6" s="1" t="n">
        <v>12</v>
      </c>
      <c r="C6" s="1" t="n">
        <v>3</v>
      </c>
    </row>
    <row hidden="true" ht="16.5" outlineLevel="1" r="7">
      <c r="A7" s="1" t="n">
        <v>48</v>
      </c>
      <c r="B7" s="1" t="n">
        <v>16</v>
      </c>
      <c r="C7" s="1" t="n">
        <v>4</v>
      </c>
      <c r="I7" s="831" t="n">
        <f aca="false" ca="false" dt2D="false" dtr="false" t="normal">D3</f>
        <v>0</v>
      </c>
      <c r="K7" s="17" t="s">
        <v>1285</v>
      </c>
      <c r="L7" s="832" t="n">
        <f aca="false" ca="false" dt2D="false" dtr="false" t="normal">IF(L$2=1, IF($I7="", "", $I7), IF(#REF!="", "", #REF!+1))</f>
        <v>0</v>
      </c>
      <c r="M7" s="832" t="n">
        <f aca="false" ca="false" dt2D="false" dtr="false" t="normal">IF(M$2=1, IF($I7="", "", $I7), IF(L7="", "", L8+1))</f>
        <v>2</v>
      </c>
      <c r="N7" s="832" t="n">
        <f aca="false" ca="false" dt2D="false" dtr="false" t="normal">IF(N$2=1, IF($I7="", "", $I7), IF(M7="", "", M8+1))</f>
        <v>33</v>
      </c>
      <c r="O7" s="832" t="n">
        <f aca="false" ca="false" dt2D="false" dtr="false" t="normal">IF(O$2=1, IF($I7="", "", $I7), IF(N7="", "", N8+1))</f>
        <v>61</v>
      </c>
      <c r="P7" s="832" t="n">
        <f aca="false" ca="false" dt2D="false" dtr="false" t="normal">IF(P$2=1, IF($I7="", "", $I7), IF(O7="", "", O8+1))</f>
        <v>92</v>
      </c>
      <c r="Q7" s="832" t="n">
        <f aca="false" ca="false" dt2D="false" dtr="false" t="normal">IF(Q$2=1, IF($I7="", "", $I7), IF(P7="", "", P8+1))</f>
        <v>122</v>
      </c>
      <c r="R7" s="832" t="n">
        <f aca="false" ca="false" dt2D="false" dtr="false" t="normal">IF(R$2=1, IF($I7="", "", $I7), IF(Q7="", "", Q8+1))</f>
        <v>153</v>
      </c>
      <c r="S7" s="832" t="n">
        <f aca="false" ca="false" dt2D="false" dtr="false" t="normal">IF(S$2=1, IF($I7="", "", $I7), IF(R7="", "", R8+1))</f>
        <v>183</v>
      </c>
      <c r="T7" s="832" t="n">
        <f aca="false" ca="false" dt2D="false" dtr="false" t="normal">IF(T$2=1, IF($I7="", "", $I7), IF(S7="", "", S8+1))</f>
        <v>214</v>
      </c>
      <c r="U7" s="832" t="n">
        <f aca="false" ca="false" dt2D="false" dtr="false" t="normal">IF(U$2=1, IF($I7="", "", $I7), IF(T7="", "", T8+1))</f>
        <v>245</v>
      </c>
      <c r="V7" s="832" t="n">
        <f aca="false" ca="false" dt2D="false" dtr="false" t="normal">IF(V$2=1, IF($I7="", "", $I7), IF(U7="", "", U8+1))</f>
        <v>275</v>
      </c>
      <c r="W7" s="832" t="n">
        <f aca="false" ca="false" dt2D="false" dtr="false" t="normal">IF(W$2=1, IF($I7="", "", $I7), IF(V7="", "", V8+1))</f>
        <v>306</v>
      </c>
      <c r="X7" s="832" t="n">
        <f aca="false" ca="false" dt2D="false" dtr="false" t="normal">IF(X$2=1, IF($I7="", "", $I7), IF(W7="", "", W8+1))</f>
        <v>336</v>
      </c>
      <c r="Y7" s="832" t="n">
        <f aca="false" ca="false" dt2D="false" dtr="false" t="normal">IF(Y$2=1, IF($I7="", "", $I7), IF(X7="", "", X8+1))</f>
        <v>367</v>
      </c>
      <c r="Z7" s="832" t="n">
        <f aca="false" ca="false" dt2D="false" dtr="false" t="normal">IF(Z$2=1, IF($I7="", "", $I7), IF(Y7="", "", Y8+1))</f>
        <v>398</v>
      </c>
      <c r="AA7" s="832" t="n">
        <f aca="false" ca="false" dt2D="false" dtr="false" t="normal">IF(AA$2=1, IF($I7="", "", $I7), IF(Z7="", "", Z8+1))</f>
        <v>426</v>
      </c>
      <c r="AB7" s="832" t="n">
        <f aca="false" ca="false" dt2D="false" dtr="false" t="normal">IF(AB$2=1, IF($I7="", "", $I7), IF(AA7="", "", AA8+1))</f>
        <v>457</v>
      </c>
      <c r="AC7" s="832" t="n">
        <f aca="false" ca="false" dt2D="false" dtr="false" t="normal">IF(AC$2=1, IF($I7="", "", $I7), IF(AB7="", "", AB8+1))</f>
        <v>487</v>
      </c>
      <c r="AD7" s="832" t="n">
        <f aca="false" ca="false" dt2D="false" dtr="false" t="normal">IF(AD$2=1, IF($I7="", "", $I7), IF(AC7="", "", AC8+1))</f>
        <v>518</v>
      </c>
      <c r="AE7" s="832" t="n">
        <f aca="false" ca="false" dt2D="false" dtr="false" t="normal">IF(AE$2=1, IF($I7="", "", $I7), IF(AD7="", "", AD8+1))</f>
        <v>548</v>
      </c>
      <c r="AF7" s="832" t="n">
        <f aca="false" ca="false" dt2D="false" dtr="false" t="normal">IF(AF$2=1, IF($I7="", "", $I7), IF(AE7="", "", AE8+1))</f>
        <v>579</v>
      </c>
      <c r="AG7" s="832" t="n">
        <f aca="false" ca="false" dt2D="false" dtr="false" t="normal">IF(AG$2=1, IF($I7="", "", $I7), IF(AF7="", "", AF8+1))</f>
        <v>610</v>
      </c>
      <c r="AH7" s="832" t="n">
        <f aca="false" ca="false" dt2D="false" dtr="false" t="normal">IF(AH$2=1, IF($I7="", "", $I7), IF(AG7="", "", AG8+1))</f>
        <v>640</v>
      </c>
      <c r="AI7" s="832" t="n">
        <f aca="false" ca="false" dt2D="false" dtr="false" t="normal">IF(AI$2=1, IF($I7="", "", $I7), IF(AH7="", "", AH8+1))</f>
        <v>671</v>
      </c>
      <c r="AJ7" s="832" t="n">
        <f aca="false" ca="false" dt2D="false" dtr="false" t="normal">IF(AJ$2=1, IF($I7="", "", $I7), IF(AI7="", "", AI8+1))</f>
        <v>701</v>
      </c>
      <c r="AK7" s="832" t="n">
        <f aca="false" ca="false" dt2D="false" dtr="false" t="normal">IF(AK$2=1, IF($I7="", "", $I7), IF(AJ7="", "", AJ8+1))</f>
        <v>732</v>
      </c>
      <c r="AL7" s="832" t="n">
        <f aca="false" ca="false" dt2D="false" dtr="false" t="normal">IF(AL$2=1, IF($I7="", "", $I7), IF(AK7="", "", AK8+1))</f>
        <v>763</v>
      </c>
      <c r="AM7" s="832" t="n">
        <f aca="false" ca="false" dt2D="false" dtr="false" t="normal">IF(AM$2=1, IF($I7="", "", $I7), IF(AL7="", "", AL8+1))</f>
        <v>791</v>
      </c>
      <c r="AN7" s="832" t="n">
        <f aca="false" ca="false" dt2D="false" dtr="false" t="normal">IF(AN$2=1, IF($I7="", "", $I7), IF(AM7="", "", AM8+1))</f>
        <v>822</v>
      </c>
      <c r="AO7" s="832" t="n">
        <f aca="false" ca="false" dt2D="false" dtr="false" t="normal">IF(AO$2=1, IF($I7="", "", $I7), IF(AN7="", "", AN8+1))</f>
        <v>852</v>
      </c>
      <c r="AP7" s="832" t="n">
        <f aca="false" ca="false" dt2D="false" dtr="false" t="normal">IF(AP$2=1, IF($I7="", "", $I7), IF(AO7="", "", AO8+1))</f>
        <v>883</v>
      </c>
      <c r="AQ7" s="832" t="n">
        <f aca="false" ca="false" dt2D="false" dtr="false" t="normal">IF(AQ$2=1, IF($I7="", "", $I7), IF(AP7="", "", AP8+1))</f>
        <v>913</v>
      </c>
      <c r="AR7" s="832" t="n">
        <f aca="false" ca="false" dt2D="false" dtr="false" t="normal">IF(AR$2=1, IF($I7="", "", $I7), IF(AQ7="", "", AQ8+1))</f>
        <v>944</v>
      </c>
      <c r="AS7" s="832" t="n">
        <f aca="false" ca="false" dt2D="false" dtr="false" t="normal">IF(AS$2=1, IF($I7="", "", $I7), IF(AR7="", "", AR8+1))</f>
        <v>975</v>
      </c>
      <c r="AT7" s="832" t="n">
        <f aca="false" ca="false" dt2D="false" dtr="false" t="normal">IF(AT$2=1, IF($I7="", "", $I7), IF(AS7="", "", AS8+1))</f>
        <v>1005</v>
      </c>
      <c r="AU7" s="832" t="n">
        <f aca="false" ca="false" dt2D="false" dtr="false" t="normal">IF(AU$2=1, IF($I7="", "", $I7), IF(AT7="", "", AT8+1))</f>
        <v>1036</v>
      </c>
      <c r="AV7" s="832" t="n">
        <f aca="false" ca="false" dt2D="false" dtr="false" t="normal">IF(AV$2=1, IF($I7="", "", $I7), IF(AU7="", "", AU8+1))</f>
        <v>1066</v>
      </c>
      <c r="AW7" s="832" t="n">
        <f aca="false" ca="false" dt2D="false" dtr="false" t="normal">IF(AW$2=1, IF($I7="", "", $I7), IF(AV7="", "", AV8+1))</f>
        <v>1097</v>
      </c>
      <c r="AX7" s="832" t="n">
        <f aca="false" ca="false" dt2D="false" dtr="false" t="normal">IF(AX$2=1, IF($I7="", "", $I7), IF(AW7="", "", AW8+1))</f>
        <v>1128</v>
      </c>
      <c r="AY7" s="832" t="n">
        <f aca="false" ca="false" dt2D="false" dtr="false" t="normal">IF(AY$2=1, IF($I7="", "", $I7), IF(AX7="", "", AX8+1))</f>
        <v>1156</v>
      </c>
      <c r="AZ7" s="832" t="n">
        <f aca="false" ca="false" dt2D="false" dtr="false" t="normal">IF(AZ$2=1, IF($I7="", "", $I7), IF(AY7="", "", AY8+1))</f>
        <v>1187</v>
      </c>
      <c r="BA7" s="832" t="n">
        <f aca="false" ca="false" dt2D="false" dtr="false" t="normal">IF(BA$2=1, IF($I7="", "", $I7), IF(AZ7="", "", AZ8+1))</f>
        <v>1217</v>
      </c>
      <c r="BB7" s="832" t="n">
        <f aca="false" ca="false" dt2D="false" dtr="false" t="normal">IF(BB$2=1, IF($I7="", "", $I7), IF(BA7="", "", BA8+1))</f>
        <v>1248</v>
      </c>
      <c r="BC7" s="832" t="n">
        <f aca="false" ca="false" dt2D="false" dtr="false" t="normal">IF(BC$2=1, IF($I7="", "", $I7), IF(BB7="", "", BB8+1))</f>
        <v>1278</v>
      </c>
      <c r="BD7" s="832" t="n">
        <f aca="false" ca="false" dt2D="false" dtr="false" t="normal">IF(BD$2=1, IF($I7="", "", $I7), IF(BC7="", "", BC8+1))</f>
        <v>1309</v>
      </c>
      <c r="BE7" s="832" t="n">
        <f aca="false" ca="false" dt2D="false" dtr="false" t="normal">IF(BE$2=1, IF($I7="", "", $I7), IF(BD7="", "", BD8+1))</f>
        <v>1340</v>
      </c>
      <c r="BF7" s="832" t="n">
        <f aca="false" ca="false" dt2D="false" dtr="false" t="normal">IF(BF$2=1, IF($I7="", "", $I7), IF(BE7="", "", BE8+1))</f>
        <v>1370</v>
      </c>
      <c r="BG7" s="832" t="n">
        <f aca="false" ca="false" dt2D="false" dtr="false" t="normal">IF(BG$2=1, IF($I7="", "", $I7), IF(BF7="", "", BF8+1))</f>
        <v>1401</v>
      </c>
      <c r="BH7" s="832" t="n">
        <f aca="false" ca="false" dt2D="false" dtr="false" t="normal">IF(BH$2=1, IF($I7="", "", $I7), IF(BG7="", "", BG8+1))</f>
        <v>1431</v>
      </c>
      <c r="BI7" s="832" t="n">
        <f aca="false" ca="false" dt2D="false" dtr="false" t="normal">IF(BI$2=1, IF($I7="", "", $I7), IF(BH7="", "", BH8+1))</f>
        <v>1462</v>
      </c>
      <c r="BJ7" s="832" t="n">
        <f aca="false" ca="false" dt2D="false" dtr="false" t="normal">IF(BJ$2=1, IF($I7="", "", $I7), IF(BI7="", "", BI8+1))</f>
        <v>1493</v>
      </c>
      <c r="BK7" s="832" t="n">
        <f aca="false" ca="false" dt2D="false" dtr="false" t="normal">IF(BK$2=1, IF($I7="", "", $I7), IF(BJ7="", "", BJ8+1))</f>
        <v>1522</v>
      </c>
      <c r="BL7" s="832" t="n">
        <f aca="false" ca="false" dt2D="false" dtr="false" t="normal">IF(BL$2=1, IF($I7="", "", $I7), IF(BK7="", "", BK8+1))</f>
        <v>1553</v>
      </c>
      <c r="BM7" s="832" t="n">
        <f aca="false" ca="false" dt2D="false" dtr="false" t="normal">IF(BM$2=1, IF($I7="", "", $I7), IF(BL7="", "", BL8+1))</f>
        <v>1583</v>
      </c>
      <c r="BN7" s="832" t="n">
        <f aca="false" ca="false" dt2D="false" dtr="false" t="normal">IF(BN$2=1, IF($I7="", "", $I7), IF(BM7="", "", BM8+1))</f>
        <v>1614</v>
      </c>
      <c r="BO7" s="832" t="n">
        <f aca="false" ca="false" dt2D="false" dtr="false" t="normal">IF(BO$2=1, IF($I7="", "", $I7), IF(BN7="", "", BN8+1))</f>
        <v>1644</v>
      </c>
      <c r="BP7" s="832" t="n">
        <f aca="false" ca="false" dt2D="false" dtr="false" t="normal">IF(BP$2=1, IF($I7="", "", $I7), IF(BO7="", "", BO8+1))</f>
        <v>1675</v>
      </c>
      <c r="BQ7" s="832" t="n">
        <f aca="false" ca="false" dt2D="false" dtr="false" t="normal">IF(BQ$2=1, IF($I7="", "", $I7), IF(BP7="", "", BP8+1))</f>
        <v>1706</v>
      </c>
      <c r="BR7" s="832" t="n">
        <f aca="false" ca="false" dt2D="false" dtr="false" t="normal">IF(BR$2=1, IF($I7="", "", $I7), IF(BQ7="", "", BQ8+1))</f>
        <v>1736</v>
      </c>
      <c r="BS7" s="832" t="n">
        <f aca="false" ca="false" dt2D="false" dtr="false" t="normal">IF(BS$2=1, IF($I7="", "", $I7), IF(BR7="", "", BR8+1))</f>
        <v>1767</v>
      </c>
    </row>
    <row hidden="true" ht="16.5" outlineLevel="1" r="8">
      <c r="A8" s="1" t="n">
        <v>60</v>
      </c>
      <c r="B8" s="1" t="n">
        <v>20</v>
      </c>
      <c r="C8" s="1" t="n">
        <v>5</v>
      </c>
      <c r="I8" s="1" t="n">
        <f aca="false" ca="false" dt2D="false" dtr="false" t="normal">INT((MONTH(I7)-1)/3)+1</f>
        <v>4</v>
      </c>
      <c r="K8" s="17" t="s">
        <v>1286</v>
      </c>
      <c r="L8" s="832" t="n">
        <f aca="false" ca="false" dt2D="false" dtr="false" t="normal">EOMONTH(L7, 0)</f>
        <v>1</v>
      </c>
      <c r="M8" s="832" t="n">
        <f aca="false" ca="false" dt2D="false" dtr="false" t="normal">EOMONTH(M7, 0)</f>
        <v>32</v>
      </c>
      <c r="N8" s="832" t="n">
        <f aca="false" ca="false" dt2D="false" dtr="false" t="normal">EOMONTH(N7, 0)</f>
        <v>60</v>
      </c>
      <c r="O8" s="832" t="n">
        <f aca="false" ca="false" dt2D="false" dtr="false" t="normal">EOMONTH(O7, 0)</f>
        <v>91</v>
      </c>
      <c r="P8" s="832" t="n">
        <f aca="false" ca="false" dt2D="false" dtr="false" t="normal">EOMONTH(P7, 0)</f>
        <v>121</v>
      </c>
      <c r="Q8" s="832" t="n">
        <f aca="false" ca="false" dt2D="false" dtr="false" t="normal">EOMONTH(Q7, 0)</f>
        <v>152</v>
      </c>
      <c r="R8" s="832" t="n">
        <f aca="false" ca="false" dt2D="false" dtr="false" t="normal">EOMONTH(R7, 0)</f>
        <v>182</v>
      </c>
      <c r="S8" s="832" t="n">
        <f aca="false" ca="false" dt2D="false" dtr="false" t="normal">EOMONTH(S7, 0)</f>
        <v>213</v>
      </c>
      <c r="T8" s="832" t="n">
        <f aca="false" ca="false" dt2D="false" dtr="false" t="normal">EOMONTH(T7, 0)</f>
        <v>244</v>
      </c>
      <c r="U8" s="832" t="n">
        <f aca="false" ca="false" dt2D="false" dtr="false" t="normal">EOMONTH(U7, 0)</f>
        <v>274</v>
      </c>
      <c r="V8" s="832" t="n">
        <f aca="false" ca="false" dt2D="false" dtr="false" t="normal">EOMONTH(V7, 0)</f>
        <v>305</v>
      </c>
      <c r="W8" s="832" t="n">
        <f aca="false" ca="false" dt2D="false" dtr="false" t="normal">EOMONTH(W7, 0)</f>
        <v>335</v>
      </c>
      <c r="X8" s="832" t="n">
        <f aca="false" ca="false" dt2D="false" dtr="false" t="normal">EOMONTH(X7, 0)</f>
        <v>366</v>
      </c>
      <c r="Y8" s="832" t="n">
        <f aca="false" ca="false" dt2D="false" dtr="false" t="normal">EOMONTH(Y7, 0)</f>
        <v>397</v>
      </c>
      <c r="Z8" s="832" t="n">
        <f aca="false" ca="false" dt2D="false" dtr="false" t="normal">EOMONTH(Z7, 0)</f>
        <v>425</v>
      </c>
      <c r="AA8" s="832" t="n">
        <f aca="false" ca="false" dt2D="false" dtr="false" t="normal">EOMONTH(AA7, 0)</f>
        <v>456</v>
      </c>
      <c r="AB8" s="832" t="n">
        <f aca="false" ca="false" dt2D="false" dtr="false" t="normal">EOMONTH(AB7, 0)</f>
        <v>486</v>
      </c>
      <c r="AC8" s="832" t="n">
        <f aca="false" ca="false" dt2D="false" dtr="false" t="normal">EOMONTH(AC7, 0)</f>
        <v>517</v>
      </c>
      <c r="AD8" s="832" t="n">
        <f aca="false" ca="false" dt2D="false" dtr="false" t="normal">EOMONTH(AD7, 0)</f>
        <v>547</v>
      </c>
      <c r="AE8" s="832" t="n">
        <f aca="false" ca="false" dt2D="false" dtr="false" t="normal">EOMONTH(AE7, 0)</f>
        <v>578</v>
      </c>
      <c r="AF8" s="832" t="n">
        <f aca="false" ca="false" dt2D="false" dtr="false" t="normal">EOMONTH(AF7, 0)</f>
        <v>609</v>
      </c>
      <c r="AG8" s="832" t="n">
        <f aca="false" ca="false" dt2D="false" dtr="false" t="normal">EOMONTH(AG7, 0)</f>
        <v>639</v>
      </c>
      <c r="AH8" s="832" t="n">
        <f aca="false" ca="false" dt2D="false" dtr="false" t="normal">EOMONTH(AH7, 0)</f>
        <v>670</v>
      </c>
      <c r="AI8" s="832" t="n">
        <f aca="false" ca="false" dt2D="false" dtr="false" t="normal">EOMONTH(AI7, 0)</f>
        <v>700</v>
      </c>
      <c r="AJ8" s="832" t="n">
        <f aca="false" ca="false" dt2D="false" dtr="false" t="normal">EOMONTH(AJ7, 0)</f>
        <v>731</v>
      </c>
      <c r="AK8" s="832" t="n">
        <f aca="false" ca="false" dt2D="false" dtr="false" t="normal">EOMONTH(AK7, 0)</f>
        <v>762</v>
      </c>
      <c r="AL8" s="832" t="n">
        <f aca="false" ca="false" dt2D="false" dtr="false" t="normal">EOMONTH(AL7, 0)</f>
        <v>790</v>
      </c>
      <c r="AM8" s="832" t="n">
        <f aca="false" ca="false" dt2D="false" dtr="false" t="normal">EOMONTH(AM7, 0)</f>
        <v>821</v>
      </c>
      <c r="AN8" s="832" t="n">
        <f aca="false" ca="false" dt2D="false" dtr="false" t="normal">EOMONTH(AN7, 0)</f>
        <v>851</v>
      </c>
      <c r="AO8" s="832" t="n">
        <f aca="false" ca="false" dt2D="false" dtr="false" t="normal">EOMONTH(AO7, 0)</f>
        <v>882</v>
      </c>
      <c r="AP8" s="832" t="n">
        <f aca="false" ca="false" dt2D="false" dtr="false" t="normal">EOMONTH(AP7, 0)</f>
        <v>912</v>
      </c>
      <c r="AQ8" s="832" t="n">
        <f aca="false" ca="false" dt2D="false" dtr="false" t="normal">EOMONTH(AQ7, 0)</f>
        <v>943</v>
      </c>
      <c r="AR8" s="832" t="n">
        <f aca="false" ca="false" dt2D="false" dtr="false" t="normal">EOMONTH(AR7, 0)</f>
        <v>974</v>
      </c>
      <c r="AS8" s="832" t="n">
        <f aca="false" ca="false" dt2D="false" dtr="false" t="normal">EOMONTH(AS7, 0)</f>
        <v>1004</v>
      </c>
      <c r="AT8" s="832" t="n">
        <f aca="false" ca="false" dt2D="false" dtr="false" t="normal">EOMONTH(AT7, 0)</f>
        <v>1035</v>
      </c>
      <c r="AU8" s="832" t="n">
        <f aca="false" ca="false" dt2D="false" dtr="false" t="normal">EOMONTH(AU7, 0)</f>
        <v>1065</v>
      </c>
      <c r="AV8" s="832" t="n">
        <f aca="false" ca="false" dt2D="false" dtr="false" t="normal">EOMONTH(AV7, 0)</f>
        <v>1096</v>
      </c>
      <c r="AW8" s="832" t="n">
        <f aca="false" ca="false" dt2D="false" dtr="false" t="normal">EOMONTH(AW7, 0)</f>
        <v>1127</v>
      </c>
      <c r="AX8" s="832" t="n">
        <f aca="false" ca="false" dt2D="false" dtr="false" t="normal">EOMONTH(AX7, 0)</f>
        <v>1155</v>
      </c>
      <c r="AY8" s="832" t="n">
        <f aca="false" ca="false" dt2D="false" dtr="false" t="normal">EOMONTH(AY7, 0)</f>
        <v>1186</v>
      </c>
      <c r="AZ8" s="832" t="n">
        <f aca="false" ca="false" dt2D="false" dtr="false" t="normal">EOMONTH(AZ7, 0)</f>
        <v>1216</v>
      </c>
      <c r="BA8" s="832" t="n">
        <f aca="false" ca="false" dt2D="false" dtr="false" t="normal">EOMONTH(BA7, 0)</f>
        <v>1247</v>
      </c>
      <c r="BB8" s="832" t="n">
        <f aca="false" ca="false" dt2D="false" dtr="false" t="normal">EOMONTH(BB7, 0)</f>
        <v>1277</v>
      </c>
      <c r="BC8" s="832" t="n">
        <f aca="false" ca="false" dt2D="false" dtr="false" t="normal">EOMONTH(BC7, 0)</f>
        <v>1308</v>
      </c>
      <c r="BD8" s="832" t="n">
        <f aca="false" ca="false" dt2D="false" dtr="false" t="normal">EOMONTH(BD7, 0)</f>
        <v>1339</v>
      </c>
      <c r="BE8" s="832" t="n">
        <f aca="false" ca="false" dt2D="false" dtr="false" t="normal">EOMONTH(BE7, 0)</f>
        <v>1369</v>
      </c>
      <c r="BF8" s="832" t="n">
        <f aca="false" ca="false" dt2D="false" dtr="false" t="normal">EOMONTH(BF7, 0)</f>
        <v>1400</v>
      </c>
      <c r="BG8" s="832" t="n">
        <f aca="false" ca="false" dt2D="false" dtr="false" t="normal">EOMONTH(BG7, 0)</f>
        <v>1430</v>
      </c>
      <c r="BH8" s="832" t="n">
        <f aca="false" ca="false" dt2D="false" dtr="false" t="normal">EOMONTH(BH7, 0)</f>
        <v>1461</v>
      </c>
      <c r="BI8" s="832" t="n">
        <f aca="false" ca="false" dt2D="false" dtr="false" t="normal">EOMONTH(BI7, 0)</f>
        <v>1492</v>
      </c>
      <c r="BJ8" s="832" t="n">
        <f aca="false" ca="false" dt2D="false" dtr="false" t="normal">EOMONTH(BJ7, 0)</f>
        <v>1521</v>
      </c>
      <c r="BK8" s="832" t="n">
        <f aca="false" ca="false" dt2D="false" dtr="false" t="normal">EOMONTH(BK7, 0)</f>
        <v>1552</v>
      </c>
      <c r="BL8" s="832" t="n">
        <f aca="false" ca="false" dt2D="false" dtr="false" t="normal">EOMONTH(BL7, 0)</f>
        <v>1582</v>
      </c>
      <c r="BM8" s="832" t="n">
        <f aca="false" ca="false" dt2D="false" dtr="false" t="normal">EOMONTH(BM7, 0)</f>
        <v>1613</v>
      </c>
      <c r="BN8" s="832" t="n">
        <f aca="false" ca="false" dt2D="false" dtr="false" t="normal">EOMONTH(BN7, 0)</f>
        <v>1643</v>
      </c>
      <c r="BO8" s="832" t="n">
        <f aca="false" ca="false" dt2D="false" dtr="false" t="normal">EOMONTH(BO7, 0)</f>
        <v>1674</v>
      </c>
      <c r="BP8" s="832" t="n">
        <f aca="false" ca="false" dt2D="false" dtr="false" t="normal">EOMONTH(BP7, 0)</f>
        <v>1705</v>
      </c>
      <c r="BQ8" s="832" t="n">
        <f aca="false" ca="false" dt2D="false" dtr="false" t="normal">EOMONTH(BQ7, 0)</f>
        <v>1735</v>
      </c>
      <c r="BR8" s="832" t="n">
        <f aca="false" ca="false" dt2D="false" dtr="false" t="normal">EOMONTH(BR7, 0)</f>
        <v>1766</v>
      </c>
      <c r="BS8" s="832" t="n">
        <f aca="false" ca="false" dt2D="false" dtr="false" t="normal">EOMONTH(BS7, 0)</f>
        <v>1796</v>
      </c>
    </row>
    <row hidden="true" ht="16.5" outlineLevel="1" r="9">
      <c r="B9" s="1" t="n">
        <v>24</v>
      </c>
      <c r="C9" s="1" t="n">
        <v>6</v>
      </c>
      <c r="L9" s="833" t="n"/>
      <c r="M9" s="833" t="n"/>
      <c r="N9" s="833" t="n"/>
      <c r="O9" s="833" t="n"/>
      <c r="P9" s="833" t="n"/>
      <c r="Q9" s="833" t="n"/>
      <c r="R9" s="833" t="n"/>
      <c r="S9" s="833" t="n"/>
      <c r="T9" s="833" t="n"/>
      <c r="U9" s="833" t="n"/>
      <c r="V9" s="833" t="n"/>
      <c r="W9" s="833" t="n"/>
      <c r="X9" s="833" t="n"/>
      <c r="Y9" s="833" t="n"/>
      <c r="Z9" s="833" t="n"/>
      <c r="AA9" s="833" t="n"/>
      <c r="AB9" s="833" t="n"/>
      <c r="AC9" s="833" t="n"/>
      <c r="AD9" s="833" t="n"/>
      <c r="AE9" s="833" t="n"/>
      <c r="AF9" s="833" t="n"/>
      <c r="AG9" s="833" t="n"/>
      <c r="AH9" s="833" t="n"/>
      <c r="AI9" s="833" t="n"/>
      <c r="AJ9" s="833" t="n"/>
      <c r="AK9" s="833" t="n"/>
      <c r="AL9" s="833" t="n"/>
      <c r="AM9" s="833" t="n"/>
      <c r="AN9" s="833" t="n"/>
      <c r="AO9" s="833" t="n"/>
      <c r="AP9" s="833" t="n"/>
      <c r="AQ9" s="833" t="n"/>
      <c r="AR9" s="833" t="n"/>
      <c r="AS9" s="833" t="n"/>
      <c r="AT9" s="833" t="n"/>
      <c r="AU9" s="833" t="n"/>
      <c r="AV9" s="833" t="n"/>
      <c r="AW9" s="833" t="n"/>
      <c r="AX9" s="833" t="n"/>
      <c r="AY9" s="833" t="n"/>
      <c r="AZ9" s="833" t="n"/>
      <c r="BA9" s="833" t="n"/>
      <c r="BB9" s="833" t="n"/>
      <c r="BC9" s="833" t="n"/>
      <c r="BD9" s="833" t="n"/>
      <c r="BE9" s="833" t="n"/>
      <c r="BF9" s="833" t="n"/>
      <c r="BG9" s="833" t="n"/>
      <c r="BH9" s="833" t="n"/>
      <c r="BI9" s="833" t="n"/>
      <c r="BJ9" s="833" t="n"/>
      <c r="BK9" s="833" t="n"/>
      <c r="BL9" s="833" t="n"/>
      <c r="BM9" s="833" t="n"/>
      <c r="BN9" s="833" t="n"/>
      <c r="BO9" s="833" t="n"/>
      <c r="BP9" s="833" t="n"/>
      <c r="BQ9" s="833" t="n"/>
      <c r="BR9" s="833" t="n"/>
      <c r="BS9" s="833" t="n"/>
    </row>
    <row hidden="true" ht="16.5" outlineLevel="1" r="10">
      <c r="B10" s="1" t="n">
        <v>28</v>
      </c>
      <c r="C10" s="1" t="n">
        <v>7</v>
      </c>
    </row>
    <row hidden="true" ht="16.5" outlineLevel="1" r="11">
      <c r="B11" s="1" t="n">
        <v>32</v>
      </c>
      <c r="C11" s="1" t="n">
        <v>8</v>
      </c>
    </row>
    <row hidden="true" ht="16.5" outlineLevel="1" r="12">
      <c r="B12" s="1" t="n">
        <v>36</v>
      </c>
      <c r="C12" s="1" t="n">
        <v>9</v>
      </c>
      <c r="L12" s="1" t="n">
        <f aca="false" ca="false" dt2D="false" dtr="false" t="normal">IFERROR(MONTH(L14), 0)</f>
        <v>12</v>
      </c>
      <c r="M12" s="1" t="n">
        <f aca="false" ca="false" dt2D="false" dtr="false" t="normal">IFERROR(MONTH(M14), 0)</f>
        <v>1</v>
      </c>
      <c r="N12" s="1" t="n">
        <f aca="false" ca="false" dt2D="false" dtr="false" t="normal">IFERROR(MONTH(N14), 0)</f>
        <v>2</v>
      </c>
      <c r="O12" s="1" t="n">
        <f aca="false" ca="false" dt2D="false" dtr="false" t="normal">IFERROR(MONTH(O14), 0)</f>
        <v>3</v>
      </c>
      <c r="P12" s="1" t="n">
        <f aca="false" ca="false" dt2D="false" dtr="false" t="normal">IFERROR(MONTH(P14), 0)</f>
        <v>4</v>
      </c>
      <c r="Q12" s="1" t="n">
        <f aca="false" ca="false" dt2D="false" dtr="false" t="normal">IFERROR(MONTH(Q14), 0)</f>
        <v>5</v>
      </c>
      <c r="R12" s="1" t="n">
        <f aca="false" ca="false" dt2D="false" dtr="false" t="normal">IFERROR(MONTH(R14), 0)</f>
        <v>6</v>
      </c>
      <c r="S12" s="1" t="n">
        <f aca="false" ca="false" dt2D="false" dtr="false" t="normal">IFERROR(MONTH(S14), 0)</f>
        <v>7</v>
      </c>
      <c r="T12" s="1" t="n">
        <f aca="false" ca="false" dt2D="false" dtr="false" t="normal">IFERROR(MONTH(T14), 0)</f>
        <v>8</v>
      </c>
      <c r="U12" s="1" t="n">
        <f aca="false" ca="false" dt2D="false" dtr="false" t="normal">IFERROR(MONTH(U14), 0)</f>
        <v>9</v>
      </c>
      <c r="V12" s="1" t="n">
        <f aca="false" ca="false" dt2D="false" dtr="false" t="normal">IFERROR(MONTH(V14), 0)</f>
        <v>10</v>
      </c>
      <c r="W12" s="1" t="n">
        <f aca="false" ca="false" dt2D="false" dtr="false" t="normal">IFERROR(MONTH(W14), 0)</f>
        <v>11</v>
      </c>
      <c r="X12" s="1" t="n">
        <f aca="false" ca="false" dt2D="false" dtr="false" t="normal">IFERROR(MONTH(X14), 0)</f>
        <v>0</v>
      </c>
      <c r="Y12" s="1" t="n">
        <f aca="false" ca="false" dt2D="false" dtr="false" t="normal">IFERROR(MONTH(Y14), 0)</f>
        <v>0</v>
      </c>
      <c r="Z12" s="1" t="n">
        <f aca="false" ca="false" dt2D="false" dtr="false" t="normal">IFERROR(MONTH(Z14), 0)</f>
        <v>0</v>
      </c>
      <c r="AA12" s="1" t="n">
        <f aca="false" ca="false" dt2D="false" dtr="false" t="normal">IFERROR(MONTH(AA14), 0)</f>
        <v>0</v>
      </c>
      <c r="AB12" s="1" t="n">
        <f aca="false" ca="false" dt2D="false" dtr="false" t="normal">IFERROR(MONTH(AB14), 0)</f>
        <v>0</v>
      </c>
      <c r="AC12" s="1" t="n">
        <f aca="false" ca="false" dt2D="false" dtr="false" t="normal">IFERROR(MONTH(AC14), 0)</f>
        <v>0</v>
      </c>
      <c r="AD12" s="1" t="n">
        <f aca="false" ca="false" dt2D="false" dtr="false" t="normal">IFERROR(MONTH(AD14), 0)</f>
        <v>0</v>
      </c>
      <c r="AE12" s="1" t="n">
        <f aca="false" ca="false" dt2D="false" dtr="false" t="normal">IFERROR(MONTH(AE14), 0)</f>
        <v>0</v>
      </c>
      <c r="AF12" s="1" t="n">
        <f aca="false" ca="false" dt2D="false" dtr="false" t="normal">IFERROR(MONTH(AF14), 0)</f>
        <v>0</v>
      </c>
      <c r="AG12" s="1" t="n">
        <f aca="false" ca="false" dt2D="false" dtr="false" t="normal">IFERROR(MONTH(AG14), 0)</f>
        <v>0</v>
      </c>
      <c r="AH12" s="1" t="n">
        <f aca="false" ca="false" dt2D="false" dtr="false" t="normal">IFERROR(MONTH(AH14), 0)</f>
        <v>0</v>
      </c>
      <c r="AI12" s="1" t="n">
        <f aca="false" ca="false" dt2D="false" dtr="false" t="normal">IFERROR(MONTH(AI14), 0)</f>
        <v>0</v>
      </c>
      <c r="AJ12" s="1" t="n">
        <f aca="false" ca="false" dt2D="false" dtr="false" t="normal">IFERROR(MONTH(AJ14), 0)</f>
        <v>0</v>
      </c>
      <c r="AK12" s="1" t="n">
        <f aca="false" ca="false" dt2D="false" dtr="false" t="normal">IFERROR(MONTH(AK14), 0)</f>
        <v>0</v>
      </c>
      <c r="AL12" s="1" t="n">
        <f aca="false" ca="false" dt2D="false" dtr="false" t="normal">IFERROR(MONTH(AL14), 0)</f>
        <v>0</v>
      </c>
      <c r="AM12" s="1" t="n">
        <f aca="false" ca="false" dt2D="false" dtr="false" t="normal">IFERROR(MONTH(AM14), 0)</f>
        <v>0</v>
      </c>
      <c r="AN12" s="1" t="n">
        <f aca="false" ca="false" dt2D="false" dtr="false" t="normal">IFERROR(MONTH(AN14), 0)</f>
        <v>0</v>
      </c>
      <c r="AO12" s="1" t="n">
        <f aca="false" ca="false" dt2D="false" dtr="false" t="normal">IFERROR(MONTH(AO14), 0)</f>
        <v>0</v>
      </c>
      <c r="AP12" s="1" t="n">
        <f aca="false" ca="false" dt2D="false" dtr="false" t="normal">IFERROR(MONTH(AP14), 0)</f>
        <v>0</v>
      </c>
      <c r="AQ12" s="1" t="n">
        <f aca="false" ca="false" dt2D="false" dtr="false" t="normal">IFERROR(MONTH(AQ14), 0)</f>
        <v>0</v>
      </c>
      <c r="AR12" s="1" t="n">
        <f aca="false" ca="false" dt2D="false" dtr="false" t="normal">IFERROR(MONTH(AR14), 0)</f>
        <v>0</v>
      </c>
      <c r="AS12" s="1" t="n">
        <f aca="false" ca="false" dt2D="false" dtr="false" t="normal">IFERROR(MONTH(AS14), 0)</f>
        <v>0</v>
      </c>
      <c r="AT12" s="1" t="n">
        <f aca="false" ca="false" dt2D="false" dtr="false" t="normal">IFERROR(MONTH(AT14), 0)</f>
        <v>0</v>
      </c>
      <c r="AU12" s="1" t="n">
        <f aca="false" ca="false" dt2D="false" dtr="false" t="normal">IFERROR(MONTH(AU14), 0)</f>
        <v>0</v>
      </c>
      <c r="AV12" s="1" t="n">
        <f aca="false" ca="false" dt2D="false" dtr="false" t="normal">IFERROR(MONTH(AV14), 0)</f>
        <v>0</v>
      </c>
      <c r="AW12" s="1" t="n">
        <f aca="false" ca="false" dt2D="false" dtr="false" t="normal">IFERROR(MONTH(AW14), 0)</f>
        <v>0</v>
      </c>
      <c r="AX12" s="1" t="n">
        <f aca="false" ca="false" dt2D="false" dtr="false" t="normal">IFERROR(MONTH(AX14), 0)</f>
        <v>0</v>
      </c>
      <c r="AY12" s="1" t="n">
        <f aca="false" ca="false" dt2D="false" dtr="false" t="normal">IFERROR(MONTH(AY14), 0)</f>
        <v>0</v>
      </c>
      <c r="AZ12" s="1" t="n">
        <f aca="false" ca="false" dt2D="false" dtr="false" t="normal">IFERROR(MONTH(AZ14), 0)</f>
        <v>0</v>
      </c>
      <c r="BA12" s="1" t="n">
        <f aca="false" ca="false" dt2D="false" dtr="false" t="normal">IFERROR(MONTH(BA14), 0)</f>
        <v>0</v>
      </c>
      <c r="BB12" s="1" t="n">
        <f aca="false" ca="false" dt2D="false" dtr="false" t="normal">IFERROR(MONTH(BB14), 0)</f>
        <v>0</v>
      </c>
      <c r="BC12" s="1" t="n">
        <f aca="false" ca="false" dt2D="false" dtr="false" t="normal">IFERROR(MONTH(BC14), 0)</f>
        <v>0</v>
      </c>
      <c r="BD12" s="1" t="n">
        <f aca="false" ca="false" dt2D="false" dtr="false" t="normal">IFERROR(MONTH(BD14), 0)</f>
        <v>0</v>
      </c>
      <c r="BE12" s="1" t="n">
        <f aca="false" ca="false" dt2D="false" dtr="false" t="normal">IFERROR(MONTH(BE14), 0)</f>
        <v>0</v>
      </c>
      <c r="BF12" s="1" t="n">
        <f aca="false" ca="false" dt2D="false" dtr="false" t="normal">IFERROR(MONTH(BF14), 0)</f>
        <v>0</v>
      </c>
      <c r="BG12" s="1" t="n">
        <f aca="false" ca="false" dt2D="false" dtr="false" t="normal">IFERROR(MONTH(BG14), 0)</f>
        <v>0</v>
      </c>
      <c r="BH12" s="1" t="n">
        <f aca="false" ca="false" dt2D="false" dtr="false" t="normal">IFERROR(MONTH(BH14), 0)</f>
        <v>0</v>
      </c>
      <c r="BI12" s="1" t="n">
        <f aca="false" ca="false" dt2D="false" dtr="false" t="normal">IFERROR(MONTH(BI14), 0)</f>
        <v>0</v>
      </c>
      <c r="BJ12" s="1" t="n">
        <f aca="false" ca="false" dt2D="false" dtr="false" t="normal">IFERROR(MONTH(BJ14), 0)</f>
        <v>0</v>
      </c>
      <c r="BK12" s="1" t="n">
        <f aca="false" ca="false" dt2D="false" dtr="false" t="normal">IFERROR(MONTH(BK14), 0)</f>
        <v>0</v>
      </c>
      <c r="BL12" s="1" t="n">
        <f aca="false" ca="false" dt2D="false" dtr="false" t="normal">IFERROR(MONTH(BL14), 0)</f>
        <v>0</v>
      </c>
      <c r="BM12" s="1" t="n">
        <f aca="false" ca="false" dt2D="false" dtr="false" t="normal">IFERROR(MONTH(BM14), 0)</f>
        <v>0</v>
      </c>
      <c r="BN12" s="1" t="n">
        <f aca="false" ca="false" dt2D="false" dtr="false" t="normal">IFERROR(MONTH(BN14), 0)</f>
        <v>0</v>
      </c>
      <c r="BO12" s="1" t="n">
        <f aca="false" ca="false" dt2D="false" dtr="false" t="normal">IFERROR(MONTH(BO14), 0)</f>
        <v>0</v>
      </c>
      <c r="BP12" s="1" t="n">
        <f aca="false" ca="false" dt2D="false" dtr="false" t="normal">IFERROR(MONTH(BP14), 0)</f>
        <v>0</v>
      </c>
      <c r="BQ12" s="1" t="n">
        <f aca="false" ca="false" dt2D="false" dtr="false" t="normal">IFERROR(MONTH(BQ14), 0)</f>
        <v>0</v>
      </c>
      <c r="BR12" s="1" t="n">
        <f aca="false" ca="false" dt2D="false" dtr="false" t="normal">IFERROR(MONTH(BR14), 0)</f>
        <v>0</v>
      </c>
      <c r="BS12" s="1" t="n">
        <f aca="false" ca="false" dt2D="false" dtr="false" t="normal">IFERROR(MONTH(BS14), 0)</f>
        <v>0</v>
      </c>
    </row>
    <row hidden="true" ht="16.5" outlineLevel="1" r="13">
      <c r="B13" s="1" t="n">
        <v>40</v>
      </c>
      <c r="C13" s="1" t="n">
        <v>10</v>
      </c>
      <c r="L13" s="1" t="n">
        <f aca="false" ca="false" dt2D="false" dtr="false" t="normal">IFERROR(YEAR(L14), 0)</f>
        <v>1899</v>
      </c>
      <c r="M13" s="1" t="n">
        <f aca="false" ca="false" dt2D="false" dtr="false" t="normal">IFERROR(YEAR(M14), 0)</f>
        <v>1900</v>
      </c>
      <c r="N13" s="1" t="n">
        <f aca="false" ca="false" dt2D="false" dtr="false" t="normal">IFERROR(YEAR(N14), 0)</f>
        <v>1900</v>
      </c>
      <c r="O13" s="1" t="n">
        <f aca="false" ca="false" dt2D="false" dtr="false" t="normal">IFERROR(YEAR(O14), 0)</f>
        <v>1900</v>
      </c>
      <c r="P13" s="1" t="n">
        <f aca="false" ca="false" dt2D="false" dtr="false" t="normal">IFERROR(YEAR(P14), 0)</f>
        <v>1900</v>
      </c>
      <c r="Q13" s="1" t="n">
        <f aca="false" ca="false" dt2D="false" dtr="false" t="normal">IFERROR(YEAR(Q14), 0)</f>
        <v>1900</v>
      </c>
      <c r="R13" s="1" t="n">
        <f aca="false" ca="false" dt2D="false" dtr="false" t="normal">IFERROR(YEAR(R14), 0)</f>
        <v>1900</v>
      </c>
      <c r="S13" s="1" t="n">
        <f aca="false" ca="false" dt2D="false" dtr="false" t="normal">IFERROR(YEAR(S14), 0)</f>
        <v>1900</v>
      </c>
      <c r="T13" s="1" t="n">
        <f aca="false" ca="false" dt2D="false" dtr="false" t="normal">IFERROR(YEAR(T14), 0)</f>
        <v>1900</v>
      </c>
      <c r="U13" s="1" t="n">
        <f aca="false" ca="false" dt2D="false" dtr="false" t="normal">IFERROR(YEAR(U14), 0)</f>
        <v>1900</v>
      </c>
      <c r="V13" s="1" t="n">
        <f aca="false" ca="false" dt2D="false" dtr="false" t="normal">IFERROR(YEAR(V14), 0)</f>
        <v>1900</v>
      </c>
      <c r="W13" s="1" t="n">
        <f aca="false" ca="false" dt2D="false" dtr="false" t="normal">IFERROR(YEAR(W14), 0)</f>
        <v>1900</v>
      </c>
      <c r="X13" s="1" t="n">
        <f aca="false" ca="false" dt2D="false" dtr="false" t="normal">IFERROR(YEAR(X14), 0)</f>
        <v>0</v>
      </c>
      <c r="Y13" s="1" t="n">
        <f aca="false" ca="false" dt2D="false" dtr="false" t="normal">IFERROR(YEAR(Y14), 0)</f>
        <v>0</v>
      </c>
      <c r="Z13" s="1" t="n">
        <f aca="false" ca="false" dt2D="false" dtr="false" t="normal">IFERROR(YEAR(Z14), 0)</f>
        <v>0</v>
      </c>
      <c r="AA13" s="1" t="n">
        <f aca="false" ca="false" dt2D="false" dtr="false" t="normal">IFERROR(YEAR(AA14), 0)</f>
        <v>0</v>
      </c>
      <c r="AB13" s="1" t="n">
        <f aca="false" ca="false" dt2D="false" dtr="false" t="normal">IFERROR(YEAR(AB14), 0)</f>
        <v>0</v>
      </c>
      <c r="AC13" s="1" t="n">
        <f aca="false" ca="false" dt2D="false" dtr="false" t="normal">IFERROR(YEAR(AC14), 0)</f>
        <v>0</v>
      </c>
      <c r="AD13" s="1" t="n">
        <f aca="false" ca="false" dt2D="false" dtr="false" t="normal">IFERROR(YEAR(AD14), 0)</f>
        <v>0</v>
      </c>
      <c r="AE13" s="1" t="n">
        <f aca="false" ca="false" dt2D="false" dtr="false" t="normal">IFERROR(YEAR(AE14), 0)</f>
        <v>0</v>
      </c>
      <c r="AF13" s="1" t="n">
        <f aca="false" ca="false" dt2D="false" dtr="false" t="normal">IFERROR(YEAR(AF14), 0)</f>
        <v>0</v>
      </c>
      <c r="AG13" s="1" t="n">
        <f aca="false" ca="false" dt2D="false" dtr="false" t="normal">IFERROR(YEAR(AG14), 0)</f>
        <v>0</v>
      </c>
      <c r="AH13" s="1" t="n">
        <f aca="false" ca="false" dt2D="false" dtr="false" t="normal">IFERROR(YEAR(AH14), 0)</f>
        <v>0</v>
      </c>
      <c r="AI13" s="1" t="n">
        <f aca="false" ca="false" dt2D="false" dtr="false" t="normal">IFERROR(YEAR(AI14), 0)</f>
        <v>0</v>
      </c>
      <c r="AJ13" s="1" t="n">
        <f aca="false" ca="false" dt2D="false" dtr="false" t="normal">IFERROR(YEAR(AJ14), 0)</f>
        <v>0</v>
      </c>
      <c r="AK13" s="1" t="n">
        <f aca="false" ca="false" dt2D="false" dtr="false" t="normal">IFERROR(YEAR(AK14), 0)</f>
        <v>0</v>
      </c>
      <c r="AL13" s="1" t="n">
        <f aca="false" ca="false" dt2D="false" dtr="false" t="normal">IFERROR(YEAR(AL14), 0)</f>
        <v>0</v>
      </c>
      <c r="AM13" s="1" t="n">
        <f aca="false" ca="false" dt2D="false" dtr="false" t="normal">IFERROR(YEAR(AM14), 0)</f>
        <v>0</v>
      </c>
      <c r="AN13" s="1" t="n">
        <f aca="false" ca="false" dt2D="false" dtr="false" t="normal">IFERROR(YEAR(AN14), 0)</f>
        <v>0</v>
      </c>
      <c r="AO13" s="1" t="n">
        <f aca="false" ca="false" dt2D="false" dtr="false" t="normal">IFERROR(YEAR(AO14), 0)</f>
        <v>0</v>
      </c>
      <c r="AP13" s="1" t="n">
        <f aca="false" ca="false" dt2D="false" dtr="false" t="normal">IFERROR(YEAR(AP14), 0)</f>
        <v>0</v>
      </c>
      <c r="AQ13" s="1" t="n">
        <f aca="false" ca="false" dt2D="false" dtr="false" t="normal">IFERROR(YEAR(AQ14), 0)</f>
        <v>0</v>
      </c>
      <c r="AR13" s="1" t="n">
        <f aca="false" ca="false" dt2D="false" dtr="false" t="normal">IFERROR(YEAR(AR14), 0)</f>
        <v>0</v>
      </c>
      <c r="AS13" s="1" t="n">
        <f aca="false" ca="false" dt2D="false" dtr="false" t="normal">IFERROR(YEAR(AS14), 0)</f>
        <v>0</v>
      </c>
      <c r="AT13" s="1" t="n">
        <f aca="false" ca="false" dt2D="false" dtr="false" t="normal">IFERROR(YEAR(AT14), 0)</f>
        <v>0</v>
      </c>
      <c r="AU13" s="1" t="n">
        <f aca="false" ca="false" dt2D="false" dtr="false" t="normal">IFERROR(YEAR(AU14), 0)</f>
        <v>0</v>
      </c>
      <c r="AV13" s="1" t="n">
        <f aca="false" ca="false" dt2D="false" dtr="false" t="normal">IFERROR(YEAR(AV14), 0)</f>
        <v>0</v>
      </c>
      <c r="AW13" s="1" t="n">
        <f aca="false" ca="false" dt2D="false" dtr="false" t="normal">IFERROR(YEAR(AW14), 0)</f>
        <v>0</v>
      </c>
      <c r="AX13" s="1" t="n">
        <f aca="false" ca="false" dt2D="false" dtr="false" t="normal">IFERROR(YEAR(AX14), 0)</f>
        <v>0</v>
      </c>
      <c r="AY13" s="1" t="n">
        <f aca="false" ca="false" dt2D="false" dtr="false" t="normal">IFERROR(YEAR(AY14), 0)</f>
        <v>0</v>
      </c>
      <c r="AZ13" s="1" t="n">
        <f aca="false" ca="false" dt2D="false" dtr="false" t="normal">IFERROR(YEAR(AZ14), 0)</f>
        <v>0</v>
      </c>
      <c r="BA13" s="1" t="n">
        <f aca="false" ca="false" dt2D="false" dtr="false" t="normal">IFERROR(YEAR(BA14), 0)</f>
        <v>0</v>
      </c>
      <c r="BB13" s="1" t="n">
        <f aca="false" ca="false" dt2D="false" dtr="false" t="normal">IFERROR(YEAR(BB14), 0)</f>
        <v>0</v>
      </c>
      <c r="BC13" s="1" t="n">
        <f aca="false" ca="false" dt2D="false" dtr="false" t="normal">IFERROR(YEAR(BC14), 0)</f>
        <v>0</v>
      </c>
      <c r="BD13" s="1" t="n">
        <f aca="false" ca="false" dt2D="false" dtr="false" t="normal">IFERROR(YEAR(BD14), 0)</f>
        <v>0</v>
      </c>
      <c r="BE13" s="1" t="n">
        <f aca="false" ca="false" dt2D="false" dtr="false" t="normal">IFERROR(YEAR(BE14), 0)</f>
        <v>0</v>
      </c>
      <c r="BF13" s="1" t="n">
        <f aca="false" ca="false" dt2D="false" dtr="false" t="normal">IFERROR(YEAR(BF14), 0)</f>
        <v>0</v>
      </c>
      <c r="BG13" s="1" t="n">
        <f aca="false" ca="false" dt2D="false" dtr="false" t="normal">IFERROR(YEAR(BG14), 0)</f>
        <v>0</v>
      </c>
      <c r="BH13" s="1" t="n">
        <f aca="false" ca="false" dt2D="false" dtr="false" t="normal">IFERROR(YEAR(BH14), 0)</f>
        <v>0</v>
      </c>
      <c r="BI13" s="1" t="n">
        <f aca="false" ca="false" dt2D="false" dtr="false" t="normal">IFERROR(YEAR(BI14), 0)</f>
        <v>0</v>
      </c>
      <c r="BJ13" s="1" t="n">
        <f aca="false" ca="false" dt2D="false" dtr="false" t="normal">IFERROR(YEAR(BJ14), 0)</f>
        <v>0</v>
      </c>
      <c r="BK13" s="1" t="n">
        <f aca="false" ca="false" dt2D="false" dtr="false" t="normal">IFERROR(YEAR(BK14), 0)</f>
        <v>0</v>
      </c>
      <c r="BL13" s="1" t="n">
        <f aca="false" ca="false" dt2D="false" dtr="false" t="normal">IFERROR(YEAR(BL14), 0)</f>
        <v>0</v>
      </c>
      <c r="BM13" s="1" t="n">
        <f aca="false" ca="false" dt2D="false" dtr="false" t="normal">IFERROR(YEAR(BM14), 0)</f>
        <v>0</v>
      </c>
      <c r="BN13" s="1" t="n">
        <f aca="false" ca="false" dt2D="false" dtr="false" t="normal">IFERROR(YEAR(BN14), 0)</f>
        <v>0</v>
      </c>
      <c r="BO13" s="1" t="n">
        <f aca="false" ca="false" dt2D="false" dtr="false" t="normal">IFERROR(YEAR(BO14), 0)</f>
        <v>0</v>
      </c>
      <c r="BP13" s="1" t="n">
        <f aca="false" ca="false" dt2D="false" dtr="false" t="normal">IFERROR(YEAR(BP14), 0)</f>
        <v>0</v>
      </c>
      <c r="BQ13" s="1" t="n">
        <f aca="false" ca="false" dt2D="false" dtr="false" t="normal">IFERROR(YEAR(BQ14), 0)</f>
        <v>0</v>
      </c>
      <c r="BR13" s="1" t="n">
        <f aca="false" ca="false" dt2D="false" dtr="false" t="normal">IFERROR(YEAR(BR14), 0)</f>
        <v>0</v>
      </c>
      <c r="BS13" s="1" t="n">
        <f aca="false" ca="false" dt2D="false" dtr="false" t="normal">IFERROR(YEAR(BS14), 0)</f>
        <v>0</v>
      </c>
    </row>
    <row customHeight="true" hidden="true" ht="18" outlineLevel="1" r="14">
      <c r="B14" s="1" t="n">
        <v>44</v>
      </c>
      <c r="C14" s="1" t="n">
        <v>11</v>
      </c>
      <c r="J14" s="834" t="s">
        <v>1287</v>
      </c>
      <c r="K14" s="1" t="n">
        <v>0</v>
      </c>
      <c r="L14" s="835" t="n">
        <f aca="false" ca="false" dt2D="false" dtr="false" t="normal">IF($G$2&gt;=L$2, EOMONTH(L7, 0), " ")</f>
        <v>1</v>
      </c>
      <c r="M14" s="835" t="n">
        <f aca="false" ca="false" dt2D="false" dtr="false" t="normal">IF($G$2&gt;=M$2, EOMONTH(M7, 0), " ")</f>
        <v>32</v>
      </c>
      <c r="N14" s="835" t="n">
        <f aca="false" ca="false" dt2D="false" dtr="false" t="normal">IF($G$2&gt;=N$2, EOMONTH(N7, 0), " ")</f>
        <v>60</v>
      </c>
      <c r="O14" s="835" t="n">
        <f aca="false" ca="false" dt2D="false" dtr="false" t="normal">IF($G$2&gt;=O$2, EOMONTH(O7, 0), " ")</f>
        <v>91</v>
      </c>
      <c r="P14" s="835" t="n">
        <f aca="false" ca="false" dt2D="false" dtr="false" t="normal">IF($G$2&gt;=P$2, EOMONTH(P7, 0), " ")</f>
        <v>121</v>
      </c>
      <c r="Q14" s="835" t="n">
        <f aca="false" ca="false" dt2D="false" dtr="false" t="normal">IF($G$2&gt;=Q$2, EOMONTH(Q7, 0), " ")</f>
        <v>152</v>
      </c>
      <c r="R14" s="835" t="n">
        <f aca="false" ca="false" dt2D="false" dtr="false" t="normal">IF($G$2&gt;=R$2, EOMONTH(R7, 0), " ")</f>
        <v>182</v>
      </c>
      <c r="S14" s="835" t="n">
        <f aca="false" ca="false" dt2D="false" dtr="false" t="normal">IF($G$2&gt;=S$2, EOMONTH(S7, 0), " ")</f>
        <v>213</v>
      </c>
      <c r="T14" s="835" t="n">
        <f aca="false" ca="false" dt2D="false" dtr="false" t="normal">IF($G$2&gt;=T$2, EOMONTH(T7, 0), " ")</f>
        <v>244</v>
      </c>
      <c r="U14" s="835" t="n">
        <f aca="false" ca="false" dt2D="false" dtr="false" t="normal">IF($G$2&gt;=U$2, EOMONTH(U7, 0), " ")</f>
        <v>274</v>
      </c>
      <c r="V14" s="835" t="n">
        <f aca="false" ca="false" dt2D="false" dtr="false" t="normal">IF($G$2&gt;=V$2, EOMONTH(V7, 0), " ")</f>
        <v>305</v>
      </c>
      <c r="W14" s="835" t="n">
        <f aca="false" ca="false" dt2D="false" dtr="false" t="normal">IF($G$2&gt;=W$2, EOMONTH(W7, 0), " ")</f>
        <v>335</v>
      </c>
      <c r="X14" s="835" t="str">
        <f aca="false" ca="false" dt2D="false" dtr="false" t="normal">IF($G$2&gt;=X$2, EOMONTH(X7, 0), " ")</f>
        <v> </v>
      </c>
      <c r="Y14" s="835" t="str">
        <f aca="false" ca="false" dt2D="false" dtr="false" t="normal">IF($G$2&gt;=Y$2, EOMONTH(Y7, 0), " ")</f>
        <v> </v>
      </c>
      <c r="Z14" s="835" t="str">
        <f aca="false" ca="false" dt2D="false" dtr="false" t="normal">IF($G$2&gt;=Z$2, EOMONTH(Z7, 0), " ")</f>
        <v> </v>
      </c>
      <c r="AA14" s="835" t="str">
        <f aca="false" ca="false" dt2D="false" dtr="false" t="normal">IF($G$2&gt;=AA$2, EOMONTH(AA7, 0), " ")</f>
        <v> </v>
      </c>
      <c r="AB14" s="835" t="str">
        <f aca="false" ca="false" dt2D="false" dtr="false" t="normal">IF($G$2&gt;=AB$2, EOMONTH(AB7, 0), " ")</f>
        <v> </v>
      </c>
      <c r="AC14" s="835" t="str">
        <f aca="false" ca="false" dt2D="false" dtr="false" t="normal">IF($G$2&gt;=AC$2, EOMONTH(AC7, 0), " ")</f>
        <v> </v>
      </c>
      <c r="AD14" s="835" t="str">
        <f aca="false" ca="false" dt2D="false" dtr="false" t="normal">IF($G$2&gt;=AD$2, EOMONTH(AD7, 0), " ")</f>
        <v> </v>
      </c>
      <c r="AE14" s="835" t="str">
        <f aca="false" ca="false" dt2D="false" dtr="false" t="normal">IF($G$2&gt;=AE$2, EOMONTH(AE7, 0), " ")</f>
        <v> </v>
      </c>
      <c r="AF14" s="835" t="str">
        <f aca="false" ca="false" dt2D="false" dtr="false" t="normal">IF($G$2&gt;=AF$2, EOMONTH(AF7, 0), " ")</f>
        <v> </v>
      </c>
      <c r="AG14" s="835" t="str">
        <f aca="false" ca="false" dt2D="false" dtr="false" t="normal">IF($G$2&gt;=AG$2, EOMONTH(AG7, 0), " ")</f>
        <v> </v>
      </c>
      <c r="AH14" s="835" t="str">
        <f aca="false" ca="false" dt2D="false" dtr="false" t="normal">IF($G$2&gt;=AH$2, EOMONTH(AH7, 0), " ")</f>
        <v> </v>
      </c>
      <c r="AI14" s="835" t="str">
        <f aca="false" ca="false" dt2D="false" dtr="false" t="normal">IF($G$2&gt;=AI$2, EOMONTH(AI7, 0), " ")</f>
        <v> </v>
      </c>
      <c r="AJ14" s="835" t="str">
        <f aca="false" ca="false" dt2D="false" dtr="false" t="normal">IF($G$2&gt;=AJ$2, EOMONTH(AJ7, 0), " ")</f>
        <v> </v>
      </c>
      <c r="AK14" s="835" t="str">
        <f aca="false" ca="false" dt2D="false" dtr="false" t="normal">IF($G$2&gt;=AK$2, EOMONTH(AK7, 0), " ")</f>
        <v> </v>
      </c>
      <c r="AL14" s="835" t="str">
        <f aca="false" ca="false" dt2D="false" dtr="false" t="normal">IF($G$2&gt;=AL$2, EOMONTH(AL7, 0), " ")</f>
        <v> </v>
      </c>
      <c r="AM14" s="835" t="str">
        <f aca="false" ca="false" dt2D="false" dtr="false" t="normal">IF($G$2&gt;=AM$2, EOMONTH(AM7, 0), " ")</f>
        <v> </v>
      </c>
      <c r="AN14" s="835" t="str">
        <f aca="false" ca="false" dt2D="false" dtr="false" t="normal">IF($G$2&gt;=AN$2, EOMONTH(AN7, 0), " ")</f>
        <v> </v>
      </c>
      <c r="AO14" s="835" t="str">
        <f aca="false" ca="false" dt2D="false" dtr="false" t="normal">IF($G$2&gt;=AO$2, EOMONTH(AO7, 0), " ")</f>
        <v> </v>
      </c>
      <c r="AP14" s="835" t="str">
        <f aca="false" ca="false" dt2D="false" dtr="false" t="normal">IF($G$2&gt;=AP$2, EOMONTH(AP7, 0), " ")</f>
        <v> </v>
      </c>
      <c r="AQ14" s="835" t="str">
        <f aca="false" ca="false" dt2D="false" dtr="false" t="normal">IF($G$2&gt;=AQ$2, EOMONTH(AQ7, 0), " ")</f>
        <v> </v>
      </c>
      <c r="AR14" s="835" t="str">
        <f aca="false" ca="false" dt2D="false" dtr="false" t="normal">IF($G$2&gt;=AR$2, EOMONTH(AR7, 0), " ")</f>
        <v> </v>
      </c>
      <c r="AS14" s="835" t="str">
        <f aca="false" ca="false" dt2D="false" dtr="false" t="normal">IF($G$2&gt;=AS$2, EOMONTH(AS7, 0), " ")</f>
        <v> </v>
      </c>
      <c r="AT14" s="835" t="str">
        <f aca="false" ca="false" dt2D="false" dtr="false" t="normal">IF($G$2&gt;=AT$2, EOMONTH(AT7, 0), " ")</f>
        <v> </v>
      </c>
      <c r="AU14" s="835" t="str">
        <f aca="false" ca="false" dt2D="false" dtr="false" t="normal">IF($G$2&gt;=AU$2, EOMONTH(AU7, 0), " ")</f>
        <v> </v>
      </c>
      <c r="AV14" s="835" t="str">
        <f aca="false" ca="false" dt2D="false" dtr="false" t="normal">IF($G$2&gt;=AV$2, EOMONTH(AV7, 0), " ")</f>
        <v> </v>
      </c>
      <c r="AW14" s="835" t="str">
        <f aca="false" ca="false" dt2D="false" dtr="false" t="normal">IF($G$2&gt;=AW$2, EOMONTH(AW7, 0), " ")</f>
        <v> </v>
      </c>
      <c r="AX14" s="835" t="str">
        <f aca="false" ca="false" dt2D="false" dtr="false" t="normal">IF($G$2&gt;=AX$2, EOMONTH(AX7, 0), " ")</f>
        <v> </v>
      </c>
      <c r="AY14" s="835" t="str">
        <f aca="false" ca="false" dt2D="false" dtr="false" t="normal">IF($G$2&gt;=AY$2, EOMONTH(AY7, 0), " ")</f>
        <v> </v>
      </c>
      <c r="AZ14" s="835" t="str">
        <f aca="false" ca="false" dt2D="false" dtr="false" t="normal">IF($G$2&gt;=AZ$2, EOMONTH(AZ7, 0), " ")</f>
        <v> </v>
      </c>
      <c r="BA14" s="835" t="str">
        <f aca="false" ca="false" dt2D="false" dtr="false" t="normal">IF($G$2&gt;=BA$2, EOMONTH(BA7, 0), " ")</f>
        <v> </v>
      </c>
      <c r="BB14" s="835" t="str">
        <f aca="false" ca="false" dt2D="false" dtr="false" t="normal">IF($G$2&gt;=BB$2, EOMONTH(BB7, 0), " ")</f>
        <v> </v>
      </c>
      <c r="BC14" s="835" t="str">
        <f aca="false" ca="false" dt2D="false" dtr="false" t="normal">IF($G$2&gt;=BC$2, EOMONTH(BC7, 0), " ")</f>
        <v> </v>
      </c>
      <c r="BD14" s="835" t="str">
        <f aca="false" ca="false" dt2D="false" dtr="false" t="normal">IF($G$2&gt;=BD$2, EOMONTH(BD7, 0), " ")</f>
        <v> </v>
      </c>
      <c r="BE14" s="835" t="str">
        <f aca="false" ca="false" dt2D="false" dtr="false" t="normal">IF($G$2&gt;=BE$2, EOMONTH(BE7, 0), " ")</f>
        <v> </v>
      </c>
      <c r="BF14" s="835" t="str">
        <f aca="false" ca="false" dt2D="false" dtr="false" t="normal">IF($G$2&gt;=BF$2, EOMONTH(BF7, 0), " ")</f>
        <v> </v>
      </c>
      <c r="BG14" s="835" t="str">
        <f aca="false" ca="false" dt2D="false" dtr="false" t="normal">IF($G$2&gt;=BG$2, EOMONTH(BG7, 0), " ")</f>
        <v> </v>
      </c>
      <c r="BH14" s="835" t="str">
        <f aca="false" ca="false" dt2D="false" dtr="false" t="normal">IF($G$2&gt;=BH$2, EOMONTH(BH7, 0), " ")</f>
        <v> </v>
      </c>
      <c r="BI14" s="835" t="str">
        <f aca="false" ca="false" dt2D="false" dtr="false" t="normal">IF($G$2&gt;=BI$2, EOMONTH(BI7, 0), " ")</f>
        <v> </v>
      </c>
      <c r="BJ14" s="835" t="str">
        <f aca="false" ca="false" dt2D="false" dtr="false" t="normal">IF($G$2&gt;=BJ$2, EOMONTH(BJ7, 0), " ")</f>
        <v> </v>
      </c>
      <c r="BK14" s="835" t="str">
        <f aca="false" ca="false" dt2D="false" dtr="false" t="normal">IF($G$2&gt;=BK$2, EOMONTH(BK7, 0), " ")</f>
        <v> </v>
      </c>
      <c r="BL14" s="835" t="str">
        <f aca="false" ca="false" dt2D="false" dtr="false" t="normal">IF($G$2&gt;=BL$2, EOMONTH(BL7, 0), " ")</f>
        <v> </v>
      </c>
      <c r="BM14" s="835" t="str">
        <f aca="false" ca="false" dt2D="false" dtr="false" t="normal">IF($G$2&gt;=BM$2, EOMONTH(BM7, 0), " ")</f>
        <v> </v>
      </c>
      <c r="BN14" s="835" t="str">
        <f aca="false" ca="false" dt2D="false" dtr="false" t="normal">IF($G$2&gt;=BN$2, EOMONTH(BN7, 0), " ")</f>
        <v> </v>
      </c>
      <c r="BO14" s="835" t="str">
        <f aca="false" ca="false" dt2D="false" dtr="false" t="normal">IF($G$2&gt;=BO$2, EOMONTH(BO7, 0), " ")</f>
        <v> </v>
      </c>
      <c r="BP14" s="835" t="str">
        <f aca="false" ca="false" dt2D="false" dtr="false" t="normal">IF($G$2&gt;=BP$2, EOMONTH(BP7, 0), " ")</f>
        <v> </v>
      </c>
      <c r="BQ14" s="835" t="str">
        <f aca="false" ca="false" dt2D="false" dtr="false" t="normal">IF($G$2&gt;=BQ$2, EOMONTH(BQ7, 0), " ")</f>
        <v> </v>
      </c>
      <c r="BR14" s="835" t="str">
        <f aca="false" ca="false" dt2D="false" dtr="false" t="normal">IF($G$2&gt;=BR$2, EOMONTH(BR7, 0), " ")</f>
        <v> </v>
      </c>
      <c r="BS14" s="835" t="str">
        <f aca="false" ca="false" dt2D="false" dtr="false" t="normal">IF($G$2&gt;=BS$2, EOMONTH(BS7, 0), " ")</f>
        <v> </v>
      </c>
    </row>
    <row hidden="true" ht="33" outlineLevel="1" r="15">
      <c r="B15" s="1" t="n">
        <v>48</v>
      </c>
      <c r="C15" s="1" t="n">
        <v>12</v>
      </c>
      <c r="J15" s="16" t="s">
        <v>1288</v>
      </c>
      <c r="K15" s="1" t="n">
        <f aca="false" ca="false" dt2D="false" dtr="false" t="normal">INT((MONTH(I7)-1)/3)</f>
        <v>3</v>
      </c>
      <c r="L15" s="836" t="n">
        <f aca="false" ca="false" dt2D="false" dtr="false" t="normal">IF(M12=0, IF(L12=0, 0, INT((L12-1)/3)+1), 0)</f>
        <v>0</v>
      </c>
      <c r="M15" s="836" t="n">
        <f aca="false" ca="false" dt2D="false" dtr="false" t="normal">IF(N12=0, IF(M12=0, 0, INT((M12-1)/3)+1), 0)</f>
        <v>0</v>
      </c>
      <c r="N15" s="836" t="n">
        <f aca="false" ca="false" dt2D="false" dtr="false" t="normal">IF(O12=0, IF(N12=0, 0, INT((N12-1)/3)+1), 0)</f>
        <v>0</v>
      </c>
      <c r="O15" s="836" t="n">
        <f aca="false" ca="false" dt2D="false" dtr="false" t="normal">IF(P12=0, IF(O12=0, 0, INT((O12-1)/3)+1), 0)</f>
        <v>0</v>
      </c>
      <c r="P15" s="836" t="n">
        <f aca="false" ca="false" dt2D="false" dtr="false" t="normal">IF(Q12=0, IF(P12=0, 0, INT((P12-1)/3)+1), 0)</f>
        <v>0</v>
      </c>
      <c r="Q15" s="836" t="n">
        <f aca="false" ca="false" dt2D="false" dtr="false" t="normal">IF(R12=0, IF(Q12=0, 0, INT((Q12-1)/3)+1), 0)</f>
        <v>0</v>
      </c>
      <c r="R15" s="836" t="n">
        <f aca="false" ca="false" dt2D="false" dtr="false" t="normal">IF(S12=0, IF(R12=0, 0, INT((R12-1)/3)+1), 0)</f>
        <v>0</v>
      </c>
      <c r="S15" s="836" t="n">
        <f aca="false" ca="false" dt2D="false" dtr="false" t="normal">IF(T12=0, IF(S12=0, 0, INT((S12-1)/3)+1), 0)</f>
        <v>0</v>
      </c>
      <c r="T15" s="836" t="n">
        <f aca="false" ca="false" dt2D="false" dtr="false" t="normal">IF(U12=0, IF(T12=0, 0, INT((T12-1)/3)+1), 0)</f>
        <v>0</v>
      </c>
      <c r="U15" s="836" t="n">
        <f aca="false" ca="false" dt2D="false" dtr="false" t="normal">IF(V12=0, IF(U12=0, 0, INT((U12-1)/3)+1), 0)</f>
        <v>0</v>
      </c>
      <c r="V15" s="836" t="n">
        <f aca="false" ca="false" dt2D="false" dtr="false" t="normal">IF(W12=0, IF(V12=0, 0, INT((V12-1)/3)+1), 0)</f>
        <v>0</v>
      </c>
      <c r="W15" s="836" t="n">
        <f aca="false" ca="false" dt2D="false" dtr="false" t="normal">IF(X12=0, IF(W12=0, 0, INT((W12-1)/3)+1), 0)</f>
        <v>4</v>
      </c>
      <c r="X15" s="836" t="n">
        <f aca="false" ca="false" dt2D="false" dtr="false" t="normal">IF(Y12=0, IF(X12=0, 0, INT((X12-1)/3)+1), 0)</f>
        <v>0</v>
      </c>
      <c r="Y15" s="836" t="n">
        <f aca="false" ca="false" dt2D="false" dtr="false" t="normal">IF(Z12=0, IF(Y12=0, 0, INT((Y12-1)/3)+1), 0)</f>
        <v>0</v>
      </c>
      <c r="Z15" s="836" t="n">
        <f aca="false" ca="false" dt2D="false" dtr="false" t="normal">IF(AA12=0, IF(Z12=0, 0, INT((Z12-1)/3)+1), 0)</f>
        <v>0</v>
      </c>
      <c r="AA15" s="836" t="n">
        <f aca="false" ca="false" dt2D="false" dtr="false" t="normal">IF(AB12=0, IF(AA12=0, 0, INT((AA12-1)/3)+1), 0)</f>
        <v>0</v>
      </c>
      <c r="AB15" s="836" t="n">
        <f aca="false" ca="false" dt2D="false" dtr="false" t="normal">IF(AC12=0, IF(AB12=0, 0, INT((AB12-1)/3)+1), 0)</f>
        <v>0</v>
      </c>
      <c r="AC15" s="836" t="n">
        <f aca="false" ca="false" dt2D="false" dtr="false" t="normal">IF(AD12=0, IF(AC12=0, 0, INT((AC12-1)/3)+1), 0)</f>
        <v>0</v>
      </c>
      <c r="AD15" s="836" t="n">
        <f aca="false" ca="false" dt2D="false" dtr="false" t="normal">IF(AE12=0, IF(AD12=0, 0, INT((AD12-1)/3)+1), 0)</f>
        <v>0</v>
      </c>
      <c r="AE15" s="836" t="n">
        <f aca="false" ca="false" dt2D="false" dtr="false" t="normal">IF(AF12=0, IF(AE12=0, 0, INT((AE12-1)/3)+1), 0)</f>
        <v>0</v>
      </c>
      <c r="AF15" s="836" t="n">
        <f aca="false" ca="false" dt2D="false" dtr="false" t="normal">IF(AG12=0, IF(AF12=0, 0, INT((AF12-1)/3)+1), 0)</f>
        <v>0</v>
      </c>
      <c r="AG15" s="836" t="n">
        <f aca="false" ca="false" dt2D="false" dtr="false" t="normal">IF(AH12=0, IF(AG12=0, 0, INT((AG12-1)/3)+1), 0)</f>
        <v>0</v>
      </c>
      <c r="AH15" s="836" t="n">
        <f aca="false" ca="false" dt2D="false" dtr="false" t="normal">IF(AI12=0, IF(AH12=0, 0, INT((AH12-1)/3)+1), 0)</f>
        <v>0</v>
      </c>
      <c r="AI15" s="836" t="n">
        <f aca="false" ca="false" dt2D="false" dtr="false" t="normal">IF(AJ12=0, IF(AI12=0, 0, INT((AI12-1)/3)+1), 0)</f>
        <v>0</v>
      </c>
      <c r="AJ15" s="836" t="n">
        <f aca="false" ca="false" dt2D="false" dtr="false" t="normal">IF(AK12=0, IF(AJ12=0, 0, INT((AJ12-1)/3)+1), 0)</f>
        <v>0</v>
      </c>
      <c r="AK15" s="836" t="n">
        <f aca="false" ca="false" dt2D="false" dtr="false" t="normal">IF(AL12=0, IF(AK12=0, 0, INT((AK12-1)/3)+1), 0)</f>
        <v>0</v>
      </c>
      <c r="AL15" s="836" t="n">
        <f aca="false" ca="false" dt2D="false" dtr="false" t="normal">IF(AM12=0, IF(AL12=0, 0, INT((AL12-1)/3)+1), 0)</f>
        <v>0</v>
      </c>
      <c r="AM15" s="836" t="n">
        <f aca="false" ca="false" dt2D="false" dtr="false" t="normal">IF(AN12=0, IF(AM12=0, 0, INT((AM12-1)/3)+1), 0)</f>
        <v>0</v>
      </c>
      <c r="AN15" s="836" t="n">
        <f aca="false" ca="false" dt2D="false" dtr="false" t="normal">IF(AO12=0, IF(AN12=0, 0, INT((AN12-1)/3)+1), 0)</f>
        <v>0</v>
      </c>
      <c r="AO15" s="836" t="n">
        <f aca="false" ca="false" dt2D="false" dtr="false" t="normal">IF(AP12=0, IF(AO12=0, 0, INT((AO12-1)/3)+1), 0)</f>
        <v>0</v>
      </c>
      <c r="AP15" s="836" t="n">
        <f aca="false" ca="false" dt2D="false" dtr="false" t="normal">IF(AQ12=0, IF(AP12=0, 0, INT((AP12-1)/3)+1), 0)</f>
        <v>0</v>
      </c>
      <c r="AQ15" s="836" t="n">
        <f aca="false" ca="false" dt2D="false" dtr="false" t="normal">IF(AR12=0, IF(AQ12=0, 0, INT((AQ12-1)/3)+1), 0)</f>
        <v>0</v>
      </c>
      <c r="AR15" s="836" t="n">
        <f aca="false" ca="false" dt2D="false" dtr="false" t="normal">IF(AS12=0, IF(AR12=0, 0, INT((AR12-1)/3)+1), 0)</f>
        <v>0</v>
      </c>
      <c r="AS15" s="836" t="n">
        <f aca="false" ca="false" dt2D="false" dtr="false" t="normal">IF(AT12=0, IF(AS12=0, 0, INT((AS12-1)/3)+1), 0)</f>
        <v>0</v>
      </c>
      <c r="AT15" s="836" t="n">
        <f aca="false" ca="false" dt2D="false" dtr="false" t="normal">IF(AU12=0, IF(AT12=0, 0, INT((AT12-1)/3)+1), 0)</f>
        <v>0</v>
      </c>
      <c r="AU15" s="836" t="n">
        <f aca="false" ca="false" dt2D="false" dtr="false" t="normal">IF(AV12=0, IF(AU12=0, 0, INT((AU12-1)/3)+1), 0)</f>
        <v>0</v>
      </c>
      <c r="AV15" s="836" t="n">
        <f aca="false" ca="false" dt2D="false" dtr="false" t="normal">IF(AW12=0, IF(AV12=0, 0, INT((AV12-1)/3)+1), 0)</f>
        <v>0</v>
      </c>
      <c r="AW15" s="836" t="n">
        <f aca="false" ca="false" dt2D="false" dtr="false" t="normal">IF(AX12=0, IF(AW12=0, 0, INT((AW12-1)/3)+1), 0)</f>
        <v>0</v>
      </c>
      <c r="AX15" s="836" t="n">
        <f aca="false" ca="false" dt2D="false" dtr="false" t="normal">IF(AY12=0, IF(AX12=0, 0, INT((AX12-1)/3)+1), 0)</f>
        <v>0</v>
      </c>
      <c r="AY15" s="836" t="n">
        <f aca="false" ca="false" dt2D="false" dtr="false" t="normal">IF(AZ12=0, IF(AY12=0, 0, INT((AY12-1)/3)+1), 0)</f>
        <v>0</v>
      </c>
      <c r="AZ15" s="836" t="n">
        <f aca="false" ca="false" dt2D="false" dtr="false" t="normal">IF(BA12=0, IF(AZ12=0, 0, INT((AZ12-1)/3)+1), 0)</f>
        <v>0</v>
      </c>
      <c r="BA15" s="836" t="n">
        <f aca="false" ca="false" dt2D="false" dtr="false" t="normal">IF(BB12=0, IF(BA12=0, 0, INT((BA12-1)/3)+1), 0)</f>
        <v>0</v>
      </c>
      <c r="BB15" s="836" t="n">
        <f aca="false" ca="false" dt2D="false" dtr="false" t="normal">IF(BC12=0, IF(BB12=0, 0, INT((BB12-1)/3)+1), 0)</f>
        <v>0</v>
      </c>
      <c r="BC15" s="836" t="n">
        <f aca="false" ca="false" dt2D="false" dtr="false" t="normal">IF(BD12=0, IF(BC12=0, 0, INT((BC12-1)/3)+1), 0)</f>
        <v>0</v>
      </c>
      <c r="BD15" s="836" t="n">
        <f aca="false" ca="false" dt2D="false" dtr="false" t="normal">IF(BE12=0, IF(BD12=0, 0, INT((BD12-1)/3)+1), 0)</f>
        <v>0</v>
      </c>
      <c r="BE15" s="836" t="n">
        <f aca="false" ca="false" dt2D="false" dtr="false" t="normal">IF(BF12=0, IF(BE12=0, 0, INT((BE12-1)/3)+1), 0)</f>
        <v>0</v>
      </c>
      <c r="BF15" s="836" t="n">
        <f aca="false" ca="false" dt2D="false" dtr="false" t="normal">IF(BG12=0, IF(BF12=0, 0, INT((BF12-1)/3)+1), 0)</f>
        <v>0</v>
      </c>
      <c r="BG15" s="836" t="n">
        <f aca="false" ca="false" dt2D="false" dtr="false" t="normal">IF(BH12=0, IF(BG12=0, 0, INT((BG12-1)/3)+1), 0)</f>
        <v>0</v>
      </c>
      <c r="BH15" s="836" t="n">
        <f aca="false" ca="false" dt2D="false" dtr="false" t="normal">IF(BI12=0, IF(BH12=0, 0, INT((BH12-1)/3)+1), 0)</f>
        <v>0</v>
      </c>
      <c r="BI15" s="836" t="n">
        <f aca="false" ca="false" dt2D="false" dtr="false" t="normal">IF(BJ12=0, IF(BI12=0, 0, INT((BI12-1)/3)+1), 0)</f>
        <v>0</v>
      </c>
      <c r="BJ15" s="836" t="n">
        <f aca="false" ca="false" dt2D="false" dtr="false" t="normal">IF(BK12=0, IF(BJ12=0, 0, INT((BJ12-1)/3)+1), 0)</f>
        <v>0</v>
      </c>
      <c r="BK15" s="836" t="n">
        <f aca="false" ca="false" dt2D="false" dtr="false" t="normal">IF(BL12=0, IF(BK12=0, 0, INT((BK12-1)/3)+1), 0)</f>
        <v>0</v>
      </c>
      <c r="BL15" s="836" t="n">
        <f aca="false" ca="false" dt2D="false" dtr="false" t="normal">IF(BM12=0, IF(BL12=0, 0, INT((BL12-1)/3)+1), 0)</f>
        <v>0</v>
      </c>
      <c r="BM15" s="836" t="n">
        <f aca="false" ca="false" dt2D="false" dtr="false" t="normal">IF(BN12=0, IF(BM12=0, 0, INT((BM12-1)/3)+1), 0)</f>
        <v>0</v>
      </c>
      <c r="BN15" s="836" t="n">
        <f aca="false" ca="false" dt2D="false" dtr="false" t="normal">IF(BO12=0, IF(BN12=0, 0, INT((BN12-1)/3)+1), 0)</f>
        <v>0</v>
      </c>
      <c r="BO15" s="836" t="n">
        <f aca="false" ca="false" dt2D="false" dtr="false" t="normal">IF(BP12=0, IF(BO12=0, 0, INT((BO12-1)/3)+1), 0)</f>
        <v>0</v>
      </c>
      <c r="BP15" s="836" t="n">
        <f aca="false" ca="false" dt2D="false" dtr="false" t="normal">IF(BQ12=0, IF(BP12=0, 0, INT((BP12-1)/3)+1), 0)</f>
        <v>0</v>
      </c>
      <c r="BQ15" s="836" t="n">
        <f aca="false" ca="false" dt2D="false" dtr="false" t="normal">IF(BR12=0, IF(BQ12=0, 0, INT((BQ12-1)/3)+1), 0)</f>
        <v>0</v>
      </c>
      <c r="BR15" s="836" t="n">
        <f aca="false" ca="false" dt2D="false" dtr="false" t="normal">IF(BS12=0, IF(BR12=0, 0, INT((BR12-1)/3)+1), 0)</f>
        <v>0</v>
      </c>
      <c r="BS15" s="836" t="n">
        <f aca="false" ca="false" dt2D="false" dtr="false" t="normal">IF(BT12=0, IF(BS12=0, 0, INT((BS12-1)/3)+1), 0)</f>
        <v>0</v>
      </c>
    </row>
    <row hidden="true" ht="33" outlineLevel="1" r="16">
      <c r="B16" s="1" t="n">
        <v>52</v>
      </c>
      <c r="C16" s="1" t="n">
        <v>13</v>
      </c>
      <c r="J16" s="16" t="s">
        <v>1289</v>
      </c>
      <c r="K16" s="1" t="n">
        <v>0</v>
      </c>
      <c r="L16" s="837" t="n">
        <f aca="false" ca="false" dt2D="false" dtr="false" t="normal">IF(60-$H$2&gt;=L$2, IF($I$8&gt;1, IF(L14=" ", IF(L2=1, $I$8, IF(K15=0, K16+1, K15+1)), 0), IF(60-$H$2&gt;=L$2, IF(L13=0, IF(K15=0, K16+1, K15+1), 0))), 0)</f>
        <v>0</v>
      </c>
      <c r="M16" s="837" t="n">
        <f aca="false" ca="false" dt2D="false" dtr="false" t="normal">IF(60-$H$2&gt;=M$2, IF($I$8&gt;1, IF(M14=" ", IF(M2=1, $I$8, IF(L15=0, L16+1, L15+1)), 0), IF(60-$H$2&gt;=M$2, IF(M13=0, IF(L15=0, L16+1, L15+1), 0))), 0)</f>
        <v>0</v>
      </c>
      <c r="N16" s="837" t="n">
        <f aca="false" ca="false" dt2D="false" dtr="false" t="normal">IF(60-$H$2&gt;=N$2, IF($I$8&gt;1, IF(N14=" ", IF(N2=1, $I$8, IF(M15=0, M16+1, M15+1)), 0), IF(60-$H$2&gt;=N$2, IF(N13=0, IF(M15=0, M16+1, M15+1), 0))), 0)</f>
        <v>0</v>
      </c>
      <c r="O16" s="837" t="n">
        <f aca="false" ca="false" dt2D="false" dtr="false" t="normal">IF(60-$H$2&gt;=O$2, IF($I$8&gt;1, IF(O14=" ", IF(O2=1, $I$8, IF(N15=0, N16+1, N15+1)), 0), IF(60-$H$2&gt;=O$2, IF(O13=0, IF(N15=0, N16+1, N15+1), 0))), 0)</f>
        <v>0</v>
      </c>
      <c r="P16" s="837" t="n">
        <f aca="false" ca="false" dt2D="false" dtr="false" t="normal">IF(60-$H$2&gt;=P$2, IF($I$8&gt;1, IF(P14=" ", IF(P2=1, $I$8, IF(O15=0, O16+1, O15+1)), 0), IF(60-$H$2&gt;=P$2, IF(P13=0, IF(O15=0, O16+1, O15+1), 0))), 0)</f>
        <v>0</v>
      </c>
      <c r="Q16" s="837" t="n">
        <f aca="false" ca="false" dt2D="false" dtr="false" t="normal">IF(60-$H$2&gt;=Q$2, IF($I$8&gt;1, IF(Q14=" ", IF(Q2=1, $I$8, IF(P15=0, P16+1, P15+1)), 0), IF(60-$H$2&gt;=Q$2, IF(Q13=0, IF(P15=0, P16+1, P15+1), 0))), 0)</f>
        <v>0</v>
      </c>
      <c r="R16" s="837" t="n">
        <f aca="false" ca="false" dt2D="false" dtr="false" t="normal">IF(60-$H$2&gt;=R$2, IF($I$8&gt;1, IF(R14=" ", IF(R2=1, $I$8, IF(Q15=0, Q16+1, Q15+1)), 0), IF(60-$H$2&gt;=R$2, IF(R13=0, IF(Q15=0, Q16+1, Q15+1), 0))), 0)</f>
        <v>0</v>
      </c>
      <c r="S16" s="837" t="n">
        <f aca="false" ca="false" dt2D="false" dtr="false" t="normal">IF(60-$H$2&gt;=S$2, IF($I$8&gt;1, IF(S14=" ", IF(S2=1, $I$8, IF(R15=0, R16+1, R15+1)), 0), IF(60-$H$2&gt;=S$2, IF(S13=0, IF(R15=0, R16+1, R15+1), 0))), 0)</f>
        <v>0</v>
      </c>
      <c r="T16" s="837" t="n">
        <f aca="false" ca="false" dt2D="false" dtr="false" t="normal">IF(60-$H$2&gt;=T$2, IF($I$8&gt;1, IF(T14=" ", IF(T2=1, $I$8, IF(S15=0, S16+1, S15+1)), 0), IF(60-$H$2&gt;=T$2, IF(T13=0, IF(S15=0, S16+1, S15+1), 0))), 0)</f>
        <v>0</v>
      </c>
      <c r="U16" s="837" t="n">
        <f aca="false" ca="false" dt2D="false" dtr="false" t="normal">IF(60-$H$2&gt;=U$2, IF($I$8&gt;1, IF(U14=" ", IF(U2=1, $I$8, IF(T15=0, T16+1, T15+1)), 0), IF(60-$H$2&gt;=U$2, IF(U13=0, IF(T15=0, T16+1, T15+1), 0))), 0)</f>
        <v>0</v>
      </c>
      <c r="V16" s="837" t="n">
        <f aca="false" ca="false" dt2D="false" dtr="false" t="normal">IF(60-$H$2&gt;=V$2, IF($I$8&gt;1, IF(V14=" ", IF(V2=1, $I$8, IF(U15=0, U16+1, U15+1)), 0), IF(60-$H$2&gt;=V$2, IF(V13=0, IF(U15=0, U16+1, U15+1), 0))), 0)</f>
        <v>0</v>
      </c>
      <c r="W16" s="837" t="n">
        <f aca="false" ca="false" dt2D="false" dtr="false" t="normal">IF(60-$H$2&gt;=W$2, IF($I$8&gt;1, IF(W14=" ", IF(W2=1, $I$8, IF(V15=0, V16+1, V15+1)), 0), IF(60-$H$2&gt;=W$2, IF(W13=0, IF(V15=0, V16+1, V15+1), 0))), 0)</f>
        <v>0</v>
      </c>
      <c r="X16" s="837" t="n">
        <f aca="false" ca="false" dt2D="false" dtr="false" t="normal">IF(60-$H$2&gt;=X$2, IF($I$8&gt;1, IF(X14=" ", IF(X2=1, $I$8, IF(W15=0, W16+1, W15+1)), 0), IF(60-$H$2&gt;=X$2, IF(X13=0, IF(W15=0, W16+1, W15+1), 0))), 0)</f>
        <v>5</v>
      </c>
      <c r="Y16" s="837" t="n">
        <f aca="false" ca="false" dt2D="false" dtr="false" t="normal">IF(60-$H$2&gt;=Y$2, IF($I$8&gt;1, IF(Y14=" ", IF(Y2=1, $I$8, IF(X15=0, X16+1, X15+1)), 0), IF(60-$H$2&gt;=Y$2, IF(Y13=0, IF(X15=0, X16+1, X15+1), 0))), 0)</f>
        <v>6</v>
      </c>
      <c r="Z16" s="837" t="n">
        <f aca="false" ca="false" dt2D="false" dtr="false" t="normal">IF(60-$H$2&gt;=Z$2, IF($I$8&gt;1, IF(Z14=" ", IF(Z2=1, $I$8, IF(Y15=0, Y16+1, Y15+1)), 0), IF(60-$H$2&gt;=Z$2, IF(Z13=0, IF(Y15=0, Y16+1, Y15+1), 0))), 0)</f>
        <v>7</v>
      </c>
      <c r="AA16" s="837" t="n">
        <f aca="false" ca="false" dt2D="false" dtr="false" t="normal">IF(60-$H$2&gt;=AA$2, IF($I$8&gt;1, IF(AA14=" ", IF(AA2=1, $I$8, IF(Z15=0, Z16+1, Z15+1)), 0), IF(60-$H$2&gt;=AA$2, IF(AA13=0, IF(Z15=0, Z16+1, Z15+1), 0))), 0)</f>
        <v>8</v>
      </c>
      <c r="AB16" s="837" t="n">
        <f aca="false" ca="false" dt2D="false" dtr="false" t="normal">IF(60-$H$2&gt;=AB$2, IF($I$8&gt;1, IF(AB14=" ", IF(AB2=1, $I$8, IF(AA15=0, AA16+1, AA15+1)), 0), IF(60-$H$2&gt;=AB$2, IF(AB13=0, IF(AA15=0, AA16+1, AA15+1), 0))), 0)</f>
        <v>0</v>
      </c>
      <c r="AC16" s="837" t="n">
        <f aca="false" ca="false" dt2D="false" dtr="false" t="normal">IF(60-$H$2&gt;=AC$2, IF($I$8&gt;1, IF(AC14=" ", IF(AC2=1, $I$8, IF(AB15=0, AB16+1, AB15+1)), 0), IF(60-$H$2&gt;=AC$2, IF(AC13=0, IF(AB15=0, AB16+1, AB15+1), 0))), 0)</f>
        <v>0</v>
      </c>
      <c r="AD16" s="837" t="n">
        <f aca="false" ca="false" dt2D="false" dtr="false" t="normal">IF(60-$H$2&gt;=AD$2, IF($I$8&gt;1, IF(AD14=" ", IF(AD2=1, $I$8, IF(AC15=0, AC16+1, AC15+1)), 0), IF(60-$H$2&gt;=AD$2, IF(AD13=0, IF(AC15=0, AC16+1, AC15+1), 0))), 0)</f>
        <v>0</v>
      </c>
      <c r="AE16" s="837" t="n">
        <f aca="false" ca="false" dt2D="false" dtr="false" t="normal">IF(60-$H$2&gt;=AE$2, IF($I$8&gt;1, IF(AE14=" ", IF(AE2=1, $I$8, IF(AD15=0, AD16+1, AD15+1)), 0), IF(60-$H$2&gt;=AE$2, IF(AE13=0, IF(AD15=0, AD16+1, AD15+1), 0))), 0)</f>
        <v>0</v>
      </c>
      <c r="AF16" s="837" t="n">
        <f aca="false" ca="false" dt2D="false" dtr="false" t="normal">IF(60-$H$2&gt;=AF$2, IF($I$8&gt;1, IF(AF14=" ", IF(AF2=1, $I$8, IF(AE15=0, AE16+1, AE15+1)), 0), IF(60-$H$2&gt;=AF$2, IF(AF13=0, IF(AE15=0, AE16+1, AE15+1), 0))), 0)</f>
        <v>0</v>
      </c>
      <c r="AG16" s="837" t="n">
        <f aca="false" ca="false" dt2D="false" dtr="false" t="normal">IF(60-$H$2&gt;=AG$2, IF($I$8&gt;1, IF(AG14=" ", IF(AG2=1, $I$8, IF(AF15=0, AF16+1, AF15+1)), 0), IF(60-$H$2&gt;=AG$2, IF(AG13=0, IF(AF15=0, AF16+1, AF15+1), 0))), 0)</f>
        <v>0</v>
      </c>
      <c r="AH16" s="837" t="n">
        <f aca="false" ca="false" dt2D="false" dtr="false" t="normal">IF(60-$H$2&gt;=AH$2, IF($I$8&gt;1, IF(AH14=" ", IF(AH2=1, $I$8, IF(AG15=0, AG16+1, AG15+1)), 0), IF(60-$H$2&gt;=AH$2, IF(AH13=0, IF(AG15=0, AG16+1, AG15+1), 0))), 0)</f>
        <v>0</v>
      </c>
      <c r="AI16" s="837" t="n">
        <f aca="false" ca="false" dt2D="false" dtr="false" t="normal">IF(60-$H$2&gt;=AI$2, IF($I$8&gt;1, IF(AI14=" ", IF(AI2=1, $I$8, IF(AH15=0, AH16+1, AH15+1)), 0), IF(60-$H$2&gt;=AI$2, IF(AI13=0, IF(AH15=0, AH16+1, AH15+1), 0))), 0)</f>
        <v>0</v>
      </c>
      <c r="AJ16" s="837" t="n">
        <f aca="false" ca="false" dt2D="false" dtr="false" t="normal">IF(60-$H$2&gt;=AJ$2, IF($I$8&gt;1, IF(AJ14=" ", IF(AJ2=1, $I$8, IF(AI15=0, AI16+1, AI15+1)), 0), IF(60-$H$2&gt;=AJ$2, IF(AJ13=0, IF(AI15=0, AI16+1, AI15+1), 0))), 0)</f>
        <v>0</v>
      </c>
      <c r="AK16" s="837" t="n">
        <f aca="false" ca="false" dt2D="false" dtr="false" t="normal">IF(60-$H$2&gt;=AK$2, IF($I$8&gt;1, IF(AK14=" ", IF(AK2=1, $I$8, IF(AJ15=0, AJ16+1, AJ15+1)), 0), IF(60-$H$2&gt;=AK$2, IF(AK13=0, IF(AJ15=0, AJ16+1, AJ15+1), 0))), 0)</f>
        <v>0</v>
      </c>
      <c r="AL16" s="837" t="n">
        <f aca="false" ca="false" dt2D="false" dtr="false" t="normal">IF(60-$H$2&gt;=AL$2, IF($I$8&gt;1, IF(AL14=" ", IF(AL2=1, $I$8, IF(AK15=0, AK16+1, AK15+1)), 0), IF(60-$H$2&gt;=AL$2, IF(AL13=0, IF(AK15=0, AK16+1, AK15+1), 0))), 0)</f>
        <v>0</v>
      </c>
      <c r="AM16" s="837" t="n">
        <f aca="false" ca="false" dt2D="false" dtr="false" t="normal">IF(60-$H$2&gt;=AM$2, IF($I$8&gt;1, IF(AM14=" ", IF(AM2=1, $I$8, IF(AL15=0, AL16+1, AL15+1)), 0), IF(60-$H$2&gt;=AM$2, IF(AM13=0, IF(AL15=0, AL16+1, AL15+1), 0))), 0)</f>
        <v>0</v>
      </c>
      <c r="AN16" s="837" t="n">
        <f aca="false" ca="false" dt2D="false" dtr="false" t="normal">IF(60-$H$2&gt;=AN$2, IF($I$8&gt;1, IF(AN14=" ", IF(AN2=1, $I$8, IF(AM15=0, AM16+1, AM15+1)), 0), IF(60-$H$2&gt;=AN$2, IF(AN13=0, IF(AM15=0, AM16+1, AM15+1), 0))), 0)</f>
        <v>0</v>
      </c>
      <c r="AO16" s="837" t="n">
        <f aca="false" ca="false" dt2D="false" dtr="false" t="normal">IF(60-$H$2&gt;=AO$2, IF($I$8&gt;1, IF(AO14=" ", IF(AO2=1, $I$8, IF(AN15=0, AN16+1, AN15+1)), 0), IF(60-$H$2&gt;=AO$2, IF(AO13=0, IF(AN15=0, AN16+1, AN15+1), 0))), 0)</f>
        <v>0</v>
      </c>
      <c r="AP16" s="837" t="n">
        <f aca="false" ca="false" dt2D="false" dtr="false" t="normal">IF(60-$H$2&gt;=AP$2, IF($I$8&gt;1, IF(AP14=" ", IF(AP2=1, $I$8, IF(AO15=0, AO16+1, AO15+1)), 0), IF(60-$H$2&gt;=AP$2, IF(AP13=0, IF(AO15=0, AO16+1, AO15+1), 0))), 0)</f>
        <v>0</v>
      </c>
      <c r="AQ16" s="837" t="n">
        <f aca="false" ca="false" dt2D="false" dtr="false" t="normal">IF(60-$H$2&gt;=AQ$2, IF($I$8&gt;1, IF(AQ14=" ", IF(AQ2=1, $I$8, IF(AP15=0, AP16+1, AP15+1)), 0), IF(60-$H$2&gt;=AQ$2, IF(AQ13=0, IF(AP15=0, AP16+1, AP15+1), 0))), 0)</f>
        <v>0</v>
      </c>
      <c r="AR16" s="837" t="n">
        <f aca="false" ca="false" dt2D="false" dtr="false" t="normal">IF(60-$H$2&gt;=AR$2, IF($I$8&gt;1, IF(AR14=" ", IF(AR2=1, $I$8, IF(AQ15=0, AQ16+1, AQ15+1)), 0), IF(60-$H$2&gt;=AR$2, IF(AR13=0, IF(AQ15=0, AQ16+1, AQ15+1), 0))), 0)</f>
        <v>0</v>
      </c>
      <c r="AS16" s="837" t="n">
        <f aca="false" ca="false" dt2D="false" dtr="false" t="normal">IF(60-$H$2&gt;=AS$2, IF($I$8&gt;1, IF(AS14=" ", IF(AS2=1, $I$8, IF(AR15=0, AR16+1, AR15+1)), 0), IF(60-$H$2&gt;=AS$2, IF(AS13=0, IF(AR15=0, AR16+1, AR15+1), 0))), 0)</f>
        <v>0</v>
      </c>
      <c r="AT16" s="837" t="n">
        <f aca="false" ca="false" dt2D="false" dtr="false" t="normal">IF(60-$H$2&gt;=AT$2, IF($I$8&gt;1, IF(AT14=" ", IF(AT2=1, $I$8, IF(AS15=0, AS16+1, AS15+1)), 0), IF(60-$H$2&gt;=AT$2, IF(AT13=0, IF(AS15=0, AS16+1, AS15+1), 0))), 0)</f>
        <v>0</v>
      </c>
      <c r="AU16" s="837" t="n">
        <f aca="false" ca="false" dt2D="false" dtr="false" t="normal">IF(60-$H$2&gt;=AU$2, IF($I$8&gt;1, IF(AU14=" ", IF(AU2=1, $I$8, IF(AT15=0, AT16+1, AT15+1)), 0), IF(60-$H$2&gt;=AU$2, IF(AU13=0, IF(AT15=0, AT16+1, AT15+1), 0))), 0)</f>
        <v>0</v>
      </c>
      <c r="AV16" s="837" t="n">
        <f aca="false" ca="false" dt2D="false" dtr="false" t="normal">IF(60-$H$2&gt;=AV$2, IF($I$8&gt;1, IF(AV14=" ", IF(AV2=1, $I$8, IF(AU15=0, AU16+1, AU15+1)), 0), IF(60-$H$2&gt;=AV$2, IF(AV13=0, IF(AU15=0, AU16+1, AU15+1), 0))), 0)</f>
        <v>0</v>
      </c>
      <c r="AW16" s="837" t="n">
        <f aca="false" ca="false" dt2D="false" dtr="false" t="normal">IF(60-$H$2&gt;=AW$2, IF($I$8&gt;1, IF(AW14=" ", IF(AW2=1, $I$8, IF(AV15=0, AV16+1, AV15+1)), 0), IF(60-$H$2&gt;=AW$2, IF(AW13=0, IF(AV15=0, AV16+1, AV15+1), 0))), 0)</f>
        <v>0</v>
      </c>
      <c r="AX16" s="837" t="n">
        <f aca="false" ca="false" dt2D="false" dtr="false" t="normal">IF(60-$H$2&gt;=AX$2, IF($I$8&gt;1, IF(AX14=" ", IF(AX2=1, $I$8, IF(AW15=0, AW16+1, AW15+1)), 0), IF(60-$H$2&gt;=AX$2, IF(AX13=0, IF(AW15=0, AW16+1, AW15+1), 0))), 0)</f>
        <v>0</v>
      </c>
      <c r="AY16" s="837" t="n">
        <f aca="false" ca="false" dt2D="false" dtr="false" t="normal">IF(60-$H$2&gt;=AY$2, IF($I$8&gt;1, IF(AY14=" ", IF(AY2=1, $I$8, IF(AX15=0, AX16+1, AX15+1)), 0), IF(60-$H$2&gt;=AY$2, IF(AY13=0, IF(AX15=0, AX16+1, AX15+1), 0))), 0)</f>
        <v>0</v>
      </c>
      <c r="AZ16" s="837" t="n">
        <f aca="false" ca="false" dt2D="false" dtr="false" t="normal">IF(60-$H$2&gt;=AZ$2, IF($I$8&gt;1, IF(AZ14=" ", IF(AZ2=1, $I$8, IF(AY15=0, AY16+1, AY15+1)), 0), IF(60-$H$2&gt;=AZ$2, IF(AZ13=0, IF(AY15=0, AY16+1, AY15+1), 0))), 0)</f>
        <v>0</v>
      </c>
      <c r="BA16" s="837" t="n">
        <f aca="false" ca="false" dt2D="false" dtr="false" t="normal">IF(60-$H$2&gt;=BA$2, IF($I$8&gt;1, IF(BA14=" ", IF(BA2=1, $I$8, IF(AZ15=0, AZ16+1, AZ15+1)), 0), IF(60-$H$2&gt;=BA$2, IF(BA13=0, IF(AZ15=0, AZ16+1, AZ15+1), 0))), 0)</f>
        <v>0</v>
      </c>
      <c r="BB16" s="837" t="n">
        <f aca="false" ca="false" dt2D="false" dtr="false" t="normal">IF(60-$H$2&gt;=BB$2, IF($I$8&gt;1, IF(BB14=" ", IF(BB2=1, $I$8, IF(BA15=0, BA16+1, BA15+1)), 0), IF(60-$H$2&gt;=BB$2, IF(BB13=0, IF(BA15=0, BA16+1, BA15+1), 0))), 0)</f>
        <v>0</v>
      </c>
      <c r="BC16" s="837" t="n">
        <f aca="false" ca="false" dt2D="false" dtr="false" t="normal">IF(60-$H$2&gt;=BC$2, IF($I$8&gt;1, IF(BC14=" ", IF(BC2=1, $I$8, IF(BB15=0, BB16+1, BB15+1)), 0), IF(60-$H$2&gt;=BC$2, IF(BC13=0, IF(BB15=0, BB16+1, BB15+1), 0))), 0)</f>
        <v>0</v>
      </c>
      <c r="BD16" s="837" t="n">
        <f aca="false" ca="false" dt2D="false" dtr="false" t="normal">IF(60-$H$2&gt;=BD$2, IF($I$8&gt;1, IF(BD14=" ", IF(BD2=1, $I$8, IF(BC15=0, BC16+1, BC15+1)), 0), IF(60-$H$2&gt;=BD$2, IF(BD13=0, IF(BC15=0, BC16+1, BC15+1), 0))), 0)</f>
        <v>0</v>
      </c>
      <c r="BE16" s="837" t="n">
        <f aca="false" ca="false" dt2D="false" dtr="false" t="normal">IF(60-$H$2&gt;=BE$2, IF($I$8&gt;1, IF(BE14=" ", IF(BE2=1, $I$8, IF(BD15=0, BD16+1, BD15+1)), 0), IF(60-$H$2&gt;=BE$2, IF(BE13=0, IF(BD15=0, BD16+1, BD15+1), 0))), 0)</f>
        <v>0</v>
      </c>
      <c r="BF16" s="837" t="n">
        <f aca="false" ca="false" dt2D="false" dtr="false" t="normal">IF(60-$H$2&gt;=BF$2, IF($I$8&gt;1, IF(BF14=" ", IF(BF2=1, $I$8, IF(BE15=0, BE16+1, BE15+1)), 0), IF(60-$H$2&gt;=BF$2, IF(BF13=0, IF(BE15=0, BE16+1, BE15+1), 0))), 0)</f>
        <v>0</v>
      </c>
      <c r="BG16" s="837" t="n">
        <f aca="false" ca="false" dt2D="false" dtr="false" t="normal">IF(60-$H$2&gt;=BG$2, IF($I$8&gt;1, IF(BG14=" ", IF(BG2=1, $I$8, IF(BF15=0, BF16+1, BF15+1)), 0), IF(60-$H$2&gt;=BG$2, IF(BG13=0, IF(BF15=0, BF16+1, BF15+1), 0))), 0)</f>
        <v>0</v>
      </c>
      <c r="BH16" s="837" t="n">
        <f aca="false" ca="false" dt2D="false" dtr="false" t="normal">IF(60-$H$2&gt;=BH$2, IF($I$8&gt;1, IF(BH14=" ", IF(BH2=1, $I$8, IF(BG15=0, BG16+1, BG15+1)), 0), IF(60-$H$2&gt;=BH$2, IF(BH13=0, IF(BG15=0, BG16+1, BG15+1), 0))), 0)</f>
        <v>0</v>
      </c>
      <c r="BI16" s="837" t="n">
        <f aca="false" ca="false" dt2D="false" dtr="false" t="normal">IF(60-$H$2&gt;=BI$2, IF($I$8&gt;1, IF(BI14=" ", IF(BI2=1, $I$8, IF(BH15=0, BH16+1, BH15+1)), 0), IF(60-$H$2&gt;=BI$2, IF(BI13=0, IF(BH15=0, BH16+1, BH15+1), 0))), 0)</f>
        <v>0</v>
      </c>
      <c r="BJ16" s="837" t="n">
        <f aca="false" ca="false" dt2D="false" dtr="false" t="normal">IF(60-$H$2&gt;=BJ$2, IF($I$8&gt;1, IF(BJ14=" ", IF(BJ2=1, $I$8, IF(BI15=0, BI16+1, BI15+1)), 0), IF(60-$H$2&gt;=BJ$2, IF(BJ13=0, IF(BI15=0, BI16+1, BI15+1), 0))), 0)</f>
        <v>0</v>
      </c>
      <c r="BK16" s="837" t="n">
        <f aca="false" ca="false" dt2D="false" dtr="false" t="normal">IF(60-$H$2&gt;=BK$2, IF($I$8&gt;1, IF(BK14=" ", IF(BK2=1, $I$8, IF(BJ15=0, BJ16+1, BJ15+1)), 0), IF(60-$H$2&gt;=BK$2, IF(BK13=0, IF(BJ15=0, BJ16+1, BJ15+1), 0))), 0)</f>
        <v>0</v>
      </c>
      <c r="BL16" s="837" t="n">
        <f aca="false" ca="false" dt2D="false" dtr="false" t="normal">IF(60-$H$2&gt;=BL$2, IF($I$8&gt;1, IF(BL14=" ", IF(BL2=1, $I$8, IF(BK15=0, BK16+1, BK15+1)), 0), IF(60-$H$2&gt;=BL$2, IF(BL13=0, IF(BK15=0, BK16+1, BK15+1), 0))), 0)</f>
        <v>0</v>
      </c>
      <c r="BM16" s="837" t="n">
        <f aca="false" ca="false" dt2D="false" dtr="false" t="normal">IF(60-$H$2&gt;=BM$2, IF($I$8&gt;1, IF(BM14=" ", IF(BM2=1, $I$8, IF(BL15=0, BL16+1, BL15+1)), 0), IF(60-$H$2&gt;=BM$2, IF(BM13=0, IF(BL15=0, BL16+1, BL15+1), 0))), 0)</f>
        <v>0</v>
      </c>
      <c r="BN16" s="837" t="n">
        <f aca="false" ca="false" dt2D="false" dtr="false" t="normal">IF(60-$H$2&gt;=BN$2, IF($I$8&gt;1, IF(BN14=" ", IF(BN2=1, $I$8, IF(BM15=0, BM16+1, BM15+1)), 0), IF(60-$H$2&gt;=BN$2, IF(BN13=0, IF(BM15=0, BM16+1, BM15+1), 0))), 0)</f>
        <v>0</v>
      </c>
      <c r="BO16" s="837" t="n">
        <f aca="false" ca="false" dt2D="false" dtr="false" t="normal">IF(60-$H$2&gt;=BO$2, IF($I$8&gt;1, IF(BO14=" ", IF(BO2=1, $I$8, IF(BN15=0, BN16+1, BN15+1)), 0), IF(60-$H$2&gt;=BO$2, IF(BO13=0, IF(BN15=0, BN16+1, BN15+1), 0))), 0)</f>
        <v>0</v>
      </c>
      <c r="BP16" s="837" t="n">
        <f aca="false" ca="false" dt2D="false" dtr="false" t="normal">IF(60-$H$2&gt;=BP$2, IF($I$8&gt;1, IF(BP14=" ", IF(BP2=1, $I$8, IF(BO15=0, BO16+1, BO15+1)), 0), IF(60-$H$2&gt;=BP$2, IF(BP13=0, IF(BO15=0, BO16+1, BO15+1), 0))), 0)</f>
        <v>0</v>
      </c>
      <c r="BQ16" s="837" t="n">
        <f aca="false" ca="false" dt2D="false" dtr="false" t="normal">IF(60-$H$2&gt;=BQ$2, IF($I$8&gt;1, IF(BQ14=" ", IF(BQ2=1, $I$8, IF(BP15=0, BP16+1, BP15+1)), 0), IF(60-$H$2&gt;=BQ$2, IF(BQ13=0, IF(BP15=0, BP16+1, BP15+1), 0))), 0)</f>
        <v>0</v>
      </c>
      <c r="BR16" s="837" t="n">
        <f aca="false" ca="false" dt2D="false" dtr="false" t="normal">IF(60-$H$2&gt;=BR$2, IF($I$8&gt;1, IF(BR14=" ", IF(BR2=1, $I$8, IF(BQ15=0, BQ16+1, BQ15+1)), 0), IF(60-$H$2&gt;=BR$2, IF(BR13=0, IF(BQ15=0, BQ16+1, BQ15+1), 0))), 0)</f>
        <v>0</v>
      </c>
      <c r="BS16" s="837" t="n">
        <f aca="false" ca="false" dt2D="false" dtr="false" t="normal">IF(60-$H$2&gt;=BS$2, IF($I$8&gt;1, IF(BS14=" ", IF(BS2=1, $I$8, IF(BR15=0, BR16+1, BR15+1)), 0), IF(60-$H$2&gt;=BS$2, IF(BS13=0, IF(BR15=0, BR16+1, BR15+1), 0))), 0)</f>
        <v>0</v>
      </c>
    </row>
    <row customHeight="true" hidden="true" ht="19.1499996185303" outlineLevel="1" r="17">
      <c r="B17" s="1" t="n">
        <v>56</v>
      </c>
      <c r="C17" s="1" t="n">
        <v>14</v>
      </c>
      <c r="J17" s="838" t="s">
        <v>1290</v>
      </c>
      <c r="L17" s="839" t="n">
        <f aca="false" ca="false" dt2D="false" dtr="false" t="normal">IF($I$8&gt;1, IF(L14=0, IF(K17=4, 0, K17+1), IF(L16&gt;60, IF(L16&gt;60, L16-60, L16), IF(L16&gt;56, IF(L16&gt;56, L16-56, L16), IF(L16&gt;52, IF(L16&gt;52, L16-52, L16), IF(L16&gt;48, IF(L16&gt;48, L16-48, L16), IF(L16&gt;44, IF(L16&gt;44, L16-44, L16), IF(L16&gt;40, IF(L16&gt;40, L16-40, L16), IF(L16&gt;36, IF(L16&gt;36, L16-36, L16), IF(L16&gt;32, IF(L16&gt;32, L16-32, L16), IF(L16&gt;28, IF(L16&gt;28, L16-28, L16), IF(L16&gt;24, IF(L16&gt;24, L16-24, L16), IF(L16&gt;20, IF(L16&gt;20, L16-20, L16), IF(L16&gt;16, IF(L16&gt;16, L16-16, L16), IF(L16&gt;12, IF(L16&gt;12, L16-12, L16), IF(L16&gt;8, IF(L16&gt;8, L16-8, L16), IF(L16&gt;4, L16-4, L16)))))))))))))))), IF(L16&gt;60, IF(L16&gt;60, L16-60, L16), IF(L16&gt;56, IF(L16&gt;56, L16-56, L16), IF(L16&gt;52, IF(L16&gt;52, L16-52, L16), IF(L16&gt;48, IF(L16&gt;48, L16-48, L16), IF(L16&gt;44, IF(L16&gt;44, L16-44, L16), IF(L16&gt;40, IF(L16&gt;40, L16-40, L16), IF(L16&gt;36, IF(L16&gt;36, L16-36, L16), IF(L16&gt;32, IF(L16&gt;32, L16-32, L16), IF(L16&gt;28, IF(L16&gt;28, L16-28, L16), IF(L16&gt;24, IF(L16&gt;24, L16-24, L16), IF(L16&gt;20, IF(L16&gt;20, L16-20, L16), IF(L16&gt;16, IF(L16&gt;16, L16-16, L16), IF(L16&gt;12, IF(L16&gt;12, L16-12, L16), IF(L16&gt;8, IF(L16&gt;8, L16-8, L16), IF(L16&gt;4, L16-4, L16))))))))))))))))</f>
        <v>0</v>
      </c>
      <c r="M17" s="839" t="n">
        <f aca="false" ca="false" dt2D="false" dtr="false" t="normal">IF($I$8&gt;1, IF(M14=0, IF(L17=4, 0, L17+1), IF(M16&gt;60, IF(M16&gt;60, M16-60, M16), IF(M16&gt;56, IF(M16&gt;56, M16-56, M16), IF(M16&gt;52, IF(M16&gt;52, M16-52, M16), IF(M16&gt;48, IF(M16&gt;48, M16-48, M16), IF(M16&gt;44, IF(M16&gt;44, M16-44, M16), IF(M16&gt;40, IF(M16&gt;40, M16-40, M16), IF(M16&gt;36, IF(M16&gt;36, M16-36, M16), IF(M16&gt;32, IF(M16&gt;32, M16-32, M16), IF(M16&gt;28, IF(M16&gt;28, M16-28, M16), IF(M16&gt;24, IF(M16&gt;24, M16-24, M16), IF(M16&gt;20, IF(M16&gt;20, M16-20, M16), IF(M16&gt;16, IF(M16&gt;16, M16-16, M16), IF(M16&gt;12, IF(M16&gt;12, M16-12, M16), IF(M16&gt;8, IF(M16&gt;8, M16-8, M16), IF(M16&gt;4, M16-4, M16)))))))))))))))), IF(M16&gt;60, IF(M16&gt;60, M16-60, M16), IF(M16&gt;56, IF(M16&gt;56, M16-56, M16), IF(M16&gt;52, IF(M16&gt;52, M16-52, M16), IF(M16&gt;48, IF(M16&gt;48, M16-48, M16), IF(M16&gt;44, IF(M16&gt;44, M16-44, M16), IF(M16&gt;40, IF(M16&gt;40, M16-40, M16), IF(M16&gt;36, IF(M16&gt;36, M16-36, M16), IF(M16&gt;32, IF(M16&gt;32, M16-32, M16), IF(M16&gt;28, IF(M16&gt;28, M16-28, M16), IF(M16&gt;24, IF(M16&gt;24, M16-24, M16), IF(M16&gt;20, IF(M16&gt;20, M16-20, M16), IF(M16&gt;16, IF(M16&gt;16, M16-16, M16), IF(M16&gt;12, IF(M16&gt;12, M16-12, M16), IF(M16&gt;8, IF(M16&gt;8, M16-8, M16), IF(M16&gt;4, M16-4, M16))))))))))))))))</f>
        <v>0</v>
      </c>
      <c r="N17" s="839" t="n">
        <f aca="false" ca="false" dt2D="false" dtr="false" t="normal">IF($I$8&gt;1, IF(N14=0, IF(M17=4, 0, M17+1), IF(N16&gt;60, IF(N16&gt;60, N16-60, N16), IF(N16&gt;56, IF(N16&gt;56, N16-56, N16), IF(N16&gt;52, IF(N16&gt;52, N16-52, N16), IF(N16&gt;48, IF(N16&gt;48, N16-48, N16), IF(N16&gt;44, IF(N16&gt;44, N16-44, N16), IF(N16&gt;40, IF(N16&gt;40, N16-40, N16), IF(N16&gt;36, IF(N16&gt;36, N16-36, N16), IF(N16&gt;32, IF(N16&gt;32, N16-32, N16), IF(N16&gt;28, IF(N16&gt;28, N16-28, N16), IF(N16&gt;24, IF(N16&gt;24, N16-24, N16), IF(N16&gt;20, IF(N16&gt;20, N16-20, N16), IF(N16&gt;16, IF(N16&gt;16, N16-16, N16), IF(N16&gt;12, IF(N16&gt;12, N16-12, N16), IF(N16&gt;8, IF(N16&gt;8, N16-8, N16), IF(N16&gt;4, N16-4, N16)))))))))))))))), IF(N16&gt;60, IF(N16&gt;60, N16-60, N16), IF(N16&gt;56, IF(N16&gt;56, N16-56, N16), IF(N16&gt;52, IF(N16&gt;52, N16-52, N16), IF(N16&gt;48, IF(N16&gt;48, N16-48, N16), IF(N16&gt;44, IF(N16&gt;44, N16-44, N16), IF(N16&gt;40, IF(N16&gt;40, N16-40, N16), IF(N16&gt;36, IF(N16&gt;36, N16-36, N16), IF(N16&gt;32, IF(N16&gt;32, N16-32, N16), IF(N16&gt;28, IF(N16&gt;28, N16-28, N16), IF(N16&gt;24, IF(N16&gt;24, N16-24, N16), IF(N16&gt;20, IF(N16&gt;20, N16-20, N16), IF(N16&gt;16, IF(N16&gt;16, N16-16, N16), IF(N16&gt;12, IF(N16&gt;12, N16-12, N16), IF(N16&gt;8, IF(N16&gt;8, N16-8, N16), IF(N16&gt;4, N16-4, N16))))))))))))))))</f>
        <v>0</v>
      </c>
      <c r="O17" s="839" t="n">
        <f aca="false" ca="false" dt2D="false" dtr="false" t="normal">IF($I$8&gt;1, IF(O14=0, IF(N17=4, 0, N17+1), IF(O16&gt;60, IF(O16&gt;60, O16-60, O16), IF(O16&gt;56, IF(O16&gt;56, O16-56, O16), IF(O16&gt;52, IF(O16&gt;52, O16-52, O16), IF(O16&gt;48, IF(O16&gt;48, O16-48, O16), IF(O16&gt;44, IF(O16&gt;44, O16-44, O16), IF(O16&gt;40, IF(O16&gt;40, O16-40, O16), IF(O16&gt;36, IF(O16&gt;36, O16-36, O16), IF(O16&gt;32, IF(O16&gt;32, O16-32, O16), IF(O16&gt;28, IF(O16&gt;28, O16-28, O16), IF(O16&gt;24, IF(O16&gt;24, O16-24, O16), IF(O16&gt;20, IF(O16&gt;20, O16-20, O16), IF(O16&gt;16, IF(O16&gt;16, O16-16, O16), IF(O16&gt;12, IF(O16&gt;12, O16-12, O16), IF(O16&gt;8, IF(O16&gt;8, O16-8, O16), IF(O16&gt;4, O16-4, O16)))))))))))))))), IF(O16&gt;60, IF(O16&gt;60, O16-60, O16), IF(O16&gt;56, IF(O16&gt;56, O16-56, O16), IF(O16&gt;52, IF(O16&gt;52, O16-52, O16), IF(O16&gt;48, IF(O16&gt;48, O16-48, O16), IF(O16&gt;44, IF(O16&gt;44, O16-44, O16), IF(O16&gt;40, IF(O16&gt;40, O16-40, O16), IF(O16&gt;36, IF(O16&gt;36, O16-36, O16), IF(O16&gt;32, IF(O16&gt;32, O16-32, O16), IF(O16&gt;28, IF(O16&gt;28, O16-28, O16), IF(O16&gt;24, IF(O16&gt;24, O16-24, O16), IF(O16&gt;20, IF(O16&gt;20, O16-20, O16), IF(O16&gt;16, IF(O16&gt;16, O16-16, O16), IF(O16&gt;12, IF(O16&gt;12, O16-12, O16), IF(O16&gt;8, IF(O16&gt;8, O16-8, O16), IF(O16&gt;4, O16-4, O16))))))))))))))))</f>
        <v>0</v>
      </c>
      <c r="P17" s="839" t="n">
        <f aca="false" ca="false" dt2D="false" dtr="false" t="normal">IF($I$8&gt;1, IF(P14=0, IF(O17=4, 0, O17+1), IF(P16&gt;60, IF(P16&gt;60, P16-60, P16), IF(P16&gt;56, IF(P16&gt;56, P16-56, P16), IF(P16&gt;52, IF(P16&gt;52, P16-52, P16), IF(P16&gt;48, IF(P16&gt;48, P16-48, P16), IF(P16&gt;44, IF(P16&gt;44, P16-44, P16), IF(P16&gt;40, IF(P16&gt;40, P16-40, P16), IF(P16&gt;36, IF(P16&gt;36, P16-36, P16), IF(P16&gt;32, IF(P16&gt;32, P16-32, P16), IF(P16&gt;28, IF(P16&gt;28, P16-28, P16), IF(P16&gt;24, IF(P16&gt;24, P16-24, P16), IF(P16&gt;20, IF(P16&gt;20, P16-20, P16), IF(P16&gt;16, IF(P16&gt;16, P16-16, P16), IF(P16&gt;12, IF(P16&gt;12, P16-12, P16), IF(P16&gt;8, IF(P16&gt;8, P16-8, P16), IF(P16&gt;4, P16-4, P16)))))))))))))))), IF(P16&gt;60, IF(P16&gt;60, P16-60, P16), IF(P16&gt;56, IF(P16&gt;56, P16-56, P16), IF(P16&gt;52, IF(P16&gt;52, P16-52, P16), IF(P16&gt;48, IF(P16&gt;48, P16-48, P16), IF(P16&gt;44, IF(P16&gt;44, P16-44, P16), IF(P16&gt;40, IF(P16&gt;40, P16-40, P16), IF(P16&gt;36, IF(P16&gt;36, P16-36, P16), IF(P16&gt;32, IF(P16&gt;32, P16-32, P16), IF(P16&gt;28, IF(P16&gt;28, P16-28, P16), IF(P16&gt;24, IF(P16&gt;24, P16-24, P16), IF(P16&gt;20, IF(P16&gt;20, P16-20, P16), IF(P16&gt;16, IF(P16&gt;16, P16-16, P16), IF(P16&gt;12, IF(P16&gt;12, P16-12, P16), IF(P16&gt;8, IF(P16&gt;8, P16-8, P16), IF(P16&gt;4, P16-4, P16))))))))))))))))</f>
        <v>0</v>
      </c>
      <c r="Q17" s="839" t="n">
        <f aca="false" ca="false" dt2D="false" dtr="false" t="normal">IF($I$8&gt;1, IF(Q14=0, IF(P17=4, 0, P17+1), IF(Q16&gt;60, IF(Q16&gt;60, Q16-60, Q16), IF(Q16&gt;56, IF(Q16&gt;56, Q16-56, Q16), IF(Q16&gt;52, IF(Q16&gt;52, Q16-52, Q16), IF(Q16&gt;48, IF(Q16&gt;48, Q16-48, Q16), IF(Q16&gt;44, IF(Q16&gt;44, Q16-44, Q16), IF(Q16&gt;40, IF(Q16&gt;40, Q16-40, Q16), IF(Q16&gt;36, IF(Q16&gt;36, Q16-36, Q16), IF(Q16&gt;32, IF(Q16&gt;32, Q16-32, Q16), IF(Q16&gt;28, IF(Q16&gt;28, Q16-28, Q16), IF(Q16&gt;24, IF(Q16&gt;24, Q16-24, Q16), IF(Q16&gt;20, IF(Q16&gt;20, Q16-20, Q16), IF(Q16&gt;16, IF(Q16&gt;16, Q16-16, Q16), IF(Q16&gt;12, IF(Q16&gt;12, Q16-12, Q16), IF(Q16&gt;8, IF(Q16&gt;8, Q16-8, Q16), IF(Q16&gt;4, Q16-4, Q16)))))))))))))))), IF(Q16&gt;60, IF(Q16&gt;60, Q16-60, Q16), IF(Q16&gt;56, IF(Q16&gt;56, Q16-56, Q16), IF(Q16&gt;52, IF(Q16&gt;52, Q16-52, Q16), IF(Q16&gt;48, IF(Q16&gt;48, Q16-48, Q16), IF(Q16&gt;44, IF(Q16&gt;44, Q16-44, Q16), IF(Q16&gt;40, IF(Q16&gt;40, Q16-40, Q16), IF(Q16&gt;36, IF(Q16&gt;36, Q16-36, Q16), IF(Q16&gt;32, IF(Q16&gt;32, Q16-32, Q16), IF(Q16&gt;28, IF(Q16&gt;28, Q16-28, Q16), IF(Q16&gt;24, IF(Q16&gt;24, Q16-24, Q16), IF(Q16&gt;20, IF(Q16&gt;20, Q16-20, Q16), IF(Q16&gt;16, IF(Q16&gt;16, Q16-16, Q16), IF(Q16&gt;12, IF(Q16&gt;12, Q16-12, Q16), IF(Q16&gt;8, IF(Q16&gt;8, Q16-8, Q16), IF(Q16&gt;4, Q16-4, Q16))))))))))))))))</f>
        <v>0</v>
      </c>
      <c r="R17" s="839" t="n">
        <f aca="false" ca="false" dt2D="false" dtr="false" t="normal">IF($I$8&gt;1, IF(R14=0, IF(Q17=4, 0, Q17+1), IF(R16&gt;60, IF(R16&gt;60, R16-60, R16), IF(R16&gt;56, IF(R16&gt;56, R16-56, R16), IF(R16&gt;52, IF(R16&gt;52, R16-52, R16), IF(R16&gt;48, IF(R16&gt;48, R16-48, R16), IF(R16&gt;44, IF(R16&gt;44, R16-44, R16), IF(R16&gt;40, IF(R16&gt;40, R16-40, R16), IF(R16&gt;36, IF(R16&gt;36, R16-36, R16), IF(R16&gt;32, IF(R16&gt;32, R16-32, R16), IF(R16&gt;28, IF(R16&gt;28, R16-28, R16), IF(R16&gt;24, IF(R16&gt;24, R16-24, R16), IF(R16&gt;20, IF(R16&gt;20, R16-20, R16), IF(R16&gt;16, IF(R16&gt;16, R16-16, R16), IF(R16&gt;12, IF(R16&gt;12, R16-12, R16), IF(R16&gt;8, IF(R16&gt;8, R16-8, R16), IF(R16&gt;4, R16-4, R16)))))))))))))))), IF(R16&gt;60, IF(R16&gt;60, R16-60, R16), IF(R16&gt;56, IF(R16&gt;56, R16-56, R16), IF(R16&gt;52, IF(R16&gt;52, R16-52, R16), IF(R16&gt;48, IF(R16&gt;48, R16-48, R16), IF(R16&gt;44, IF(R16&gt;44, R16-44, R16), IF(R16&gt;40, IF(R16&gt;40, R16-40, R16), IF(R16&gt;36, IF(R16&gt;36, R16-36, R16), IF(R16&gt;32, IF(R16&gt;32, R16-32, R16), IF(R16&gt;28, IF(R16&gt;28, R16-28, R16), IF(R16&gt;24, IF(R16&gt;24, R16-24, R16), IF(R16&gt;20, IF(R16&gt;20, R16-20, R16), IF(R16&gt;16, IF(R16&gt;16, R16-16, R16), IF(R16&gt;12, IF(R16&gt;12, R16-12, R16), IF(R16&gt;8, IF(R16&gt;8, R16-8, R16), IF(R16&gt;4, R16-4, R16))))))))))))))))</f>
        <v>0</v>
      </c>
      <c r="S17" s="839" t="n">
        <f aca="false" ca="false" dt2D="false" dtr="false" t="normal">IF($I$8&gt;1, IF(S14=0, IF(R17=4, 0, R17+1), IF(S16&gt;60, IF(S16&gt;60, S16-60, S16), IF(S16&gt;56, IF(S16&gt;56, S16-56, S16), IF(S16&gt;52, IF(S16&gt;52, S16-52, S16), IF(S16&gt;48, IF(S16&gt;48, S16-48, S16), IF(S16&gt;44, IF(S16&gt;44, S16-44, S16), IF(S16&gt;40, IF(S16&gt;40, S16-40, S16), IF(S16&gt;36, IF(S16&gt;36, S16-36, S16), IF(S16&gt;32, IF(S16&gt;32, S16-32, S16), IF(S16&gt;28, IF(S16&gt;28, S16-28, S16), IF(S16&gt;24, IF(S16&gt;24, S16-24, S16), IF(S16&gt;20, IF(S16&gt;20, S16-20, S16), IF(S16&gt;16, IF(S16&gt;16, S16-16, S16), IF(S16&gt;12, IF(S16&gt;12, S16-12, S16), IF(S16&gt;8, IF(S16&gt;8, S16-8, S16), IF(S16&gt;4, S16-4, S16)))))))))))))))), IF(S16&gt;60, IF(S16&gt;60, S16-60, S16), IF(S16&gt;56, IF(S16&gt;56, S16-56, S16), IF(S16&gt;52, IF(S16&gt;52, S16-52, S16), IF(S16&gt;48, IF(S16&gt;48, S16-48, S16), IF(S16&gt;44, IF(S16&gt;44, S16-44, S16), IF(S16&gt;40, IF(S16&gt;40, S16-40, S16), IF(S16&gt;36, IF(S16&gt;36, S16-36, S16), IF(S16&gt;32, IF(S16&gt;32, S16-32, S16), IF(S16&gt;28, IF(S16&gt;28, S16-28, S16), IF(S16&gt;24, IF(S16&gt;24, S16-24, S16), IF(S16&gt;20, IF(S16&gt;20, S16-20, S16), IF(S16&gt;16, IF(S16&gt;16, S16-16, S16), IF(S16&gt;12, IF(S16&gt;12, S16-12, S16), IF(S16&gt;8, IF(S16&gt;8, S16-8, S16), IF(S16&gt;4, S16-4, S16))))))))))))))))</f>
        <v>0</v>
      </c>
      <c r="T17" s="839" t="n">
        <f aca="false" ca="false" dt2D="false" dtr="false" t="normal">IF($I$8&gt;1, IF(T14=0, IF(S17=4, 0, S17+1), IF(T16&gt;60, IF(T16&gt;60, T16-60, T16), IF(T16&gt;56, IF(T16&gt;56, T16-56, T16), IF(T16&gt;52, IF(T16&gt;52, T16-52, T16), IF(T16&gt;48, IF(T16&gt;48, T16-48, T16), IF(T16&gt;44, IF(T16&gt;44, T16-44, T16), IF(T16&gt;40, IF(T16&gt;40, T16-40, T16), IF(T16&gt;36, IF(T16&gt;36, T16-36, T16), IF(T16&gt;32, IF(T16&gt;32, T16-32, T16), IF(T16&gt;28, IF(T16&gt;28, T16-28, T16), IF(T16&gt;24, IF(T16&gt;24, T16-24, T16), IF(T16&gt;20, IF(T16&gt;20, T16-20, T16), IF(T16&gt;16, IF(T16&gt;16, T16-16, T16), IF(T16&gt;12, IF(T16&gt;12, T16-12, T16), IF(T16&gt;8, IF(T16&gt;8, T16-8, T16), IF(T16&gt;4, T16-4, T16)))))))))))))))), IF(T16&gt;60, IF(T16&gt;60, T16-60, T16), IF(T16&gt;56, IF(T16&gt;56, T16-56, T16), IF(T16&gt;52, IF(T16&gt;52, T16-52, T16), IF(T16&gt;48, IF(T16&gt;48, T16-48, T16), IF(T16&gt;44, IF(T16&gt;44, T16-44, T16), IF(T16&gt;40, IF(T16&gt;40, T16-40, T16), IF(T16&gt;36, IF(T16&gt;36, T16-36, T16), IF(T16&gt;32, IF(T16&gt;32, T16-32, T16), IF(T16&gt;28, IF(T16&gt;28, T16-28, T16), IF(T16&gt;24, IF(T16&gt;24, T16-24, T16), IF(T16&gt;20, IF(T16&gt;20, T16-20, T16), IF(T16&gt;16, IF(T16&gt;16, T16-16, T16), IF(T16&gt;12, IF(T16&gt;12, T16-12, T16), IF(T16&gt;8, IF(T16&gt;8, T16-8, T16), IF(T16&gt;4, T16-4, T16))))))))))))))))</f>
        <v>0</v>
      </c>
      <c r="U17" s="839" t="n">
        <f aca="false" ca="false" dt2D="false" dtr="false" t="normal">IF($I$8&gt;1, IF(U14=0, IF(T17=4, 0, T17+1), IF(U16&gt;60, IF(U16&gt;60, U16-60, U16), IF(U16&gt;56, IF(U16&gt;56, U16-56, U16), IF(U16&gt;52, IF(U16&gt;52, U16-52, U16), IF(U16&gt;48, IF(U16&gt;48, U16-48, U16), IF(U16&gt;44, IF(U16&gt;44, U16-44, U16), IF(U16&gt;40, IF(U16&gt;40, U16-40, U16), IF(U16&gt;36, IF(U16&gt;36, U16-36, U16), IF(U16&gt;32, IF(U16&gt;32, U16-32, U16), IF(U16&gt;28, IF(U16&gt;28, U16-28, U16), IF(U16&gt;24, IF(U16&gt;24, U16-24, U16), IF(U16&gt;20, IF(U16&gt;20, U16-20, U16), IF(U16&gt;16, IF(U16&gt;16, U16-16, U16), IF(U16&gt;12, IF(U16&gt;12, U16-12, U16), IF(U16&gt;8, IF(U16&gt;8, U16-8, U16), IF(U16&gt;4, U16-4, U16)))))))))))))))), IF(U16&gt;60, IF(U16&gt;60, U16-60, U16), IF(U16&gt;56, IF(U16&gt;56, U16-56, U16), IF(U16&gt;52, IF(U16&gt;52, U16-52, U16), IF(U16&gt;48, IF(U16&gt;48, U16-48, U16), IF(U16&gt;44, IF(U16&gt;44, U16-44, U16), IF(U16&gt;40, IF(U16&gt;40, U16-40, U16), IF(U16&gt;36, IF(U16&gt;36, U16-36, U16), IF(U16&gt;32, IF(U16&gt;32, U16-32, U16), IF(U16&gt;28, IF(U16&gt;28, U16-28, U16), IF(U16&gt;24, IF(U16&gt;24, U16-24, U16), IF(U16&gt;20, IF(U16&gt;20, U16-20, U16), IF(U16&gt;16, IF(U16&gt;16, U16-16, U16), IF(U16&gt;12, IF(U16&gt;12, U16-12, U16), IF(U16&gt;8, IF(U16&gt;8, U16-8, U16), IF(U16&gt;4, U16-4, U16))))))))))))))))</f>
        <v>0</v>
      </c>
      <c r="V17" s="839" t="n">
        <f aca="false" ca="false" dt2D="false" dtr="false" t="normal">IF($I$8&gt;1, IF(V14=0, IF(U17=4, 0, U17+1), IF(V16&gt;60, IF(V16&gt;60, V16-60, V16), IF(V16&gt;56, IF(V16&gt;56, V16-56, V16), IF(V16&gt;52, IF(V16&gt;52, V16-52, V16), IF(V16&gt;48, IF(V16&gt;48, V16-48, V16), IF(V16&gt;44, IF(V16&gt;44, V16-44, V16), IF(V16&gt;40, IF(V16&gt;40, V16-40, V16), IF(V16&gt;36, IF(V16&gt;36, V16-36, V16), IF(V16&gt;32, IF(V16&gt;32, V16-32, V16), IF(V16&gt;28, IF(V16&gt;28, V16-28, V16), IF(V16&gt;24, IF(V16&gt;24, V16-24, V16), IF(V16&gt;20, IF(V16&gt;20, V16-20, V16), IF(V16&gt;16, IF(V16&gt;16, V16-16, V16), IF(V16&gt;12, IF(V16&gt;12, V16-12, V16), IF(V16&gt;8, IF(V16&gt;8, V16-8, V16), IF(V16&gt;4, V16-4, V16)))))))))))))))), IF(V16&gt;60, IF(V16&gt;60, V16-60, V16), IF(V16&gt;56, IF(V16&gt;56, V16-56, V16), IF(V16&gt;52, IF(V16&gt;52, V16-52, V16), IF(V16&gt;48, IF(V16&gt;48, V16-48, V16), IF(V16&gt;44, IF(V16&gt;44, V16-44, V16), IF(V16&gt;40, IF(V16&gt;40, V16-40, V16), IF(V16&gt;36, IF(V16&gt;36, V16-36, V16), IF(V16&gt;32, IF(V16&gt;32, V16-32, V16), IF(V16&gt;28, IF(V16&gt;28, V16-28, V16), IF(V16&gt;24, IF(V16&gt;24, V16-24, V16), IF(V16&gt;20, IF(V16&gt;20, V16-20, V16), IF(V16&gt;16, IF(V16&gt;16, V16-16, V16), IF(V16&gt;12, IF(V16&gt;12, V16-12, V16), IF(V16&gt;8, IF(V16&gt;8, V16-8, V16), IF(V16&gt;4, V16-4, V16))))))))))))))))</f>
        <v>0</v>
      </c>
      <c r="W17" s="839" t="n">
        <f aca="false" ca="false" dt2D="false" dtr="false" t="normal">IF($I$8&gt;1, IF(W14=0, IF(V17=4, 0, V17+1), IF(W16&gt;60, IF(W16&gt;60, W16-60, W16), IF(W16&gt;56, IF(W16&gt;56, W16-56, W16), IF(W16&gt;52, IF(W16&gt;52, W16-52, W16), IF(W16&gt;48, IF(W16&gt;48, W16-48, W16), IF(W16&gt;44, IF(W16&gt;44, W16-44, W16), IF(W16&gt;40, IF(W16&gt;40, W16-40, W16), IF(W16&gt;36, IF(W16&gt;36, W16-36, W16), IF(W16&gt;32, IF(W16&gt;32, W16-32, W16), IF(W16&gt;28, IF(W16&gt;28, W16-28, W16), IF(W16&gt;24, IF(W16&gt;24, W16-24, W16), IF(W16&gt;20, IF(W16&gt;20, W16-20, W16), IF(W16&gt;16, IF(W16&gt;16, W16-16, W16), IF(W16&gt;12, IF(W16&gt;12, W16-12, W16), IF(W16&gt;8, IF(W16&gt;8, W16-8, W16), IF(W16&gt;4, W16-4, W16)))))))))))))))), IF(W16&gt;60, IF(W16&gt;60, W16-60, W16), IF(W16&gt;56, IF(W16&gt;56, W16-56, W16), IF(W16&gt;52, IF(W16&gt;52, W16-52, W16), IF(W16&gt;48, IF(W16&gt;48, W16-48, W16), IF(W16&gt;44, IF(W16&gt;44, W16-44, W16), IF(W16&gt;40, IF(W16&gt;40, W16-40, W16), IF(W16&gt;36, IF(W16&gt;36, W16-36, W16), IF(W16&gt;32, IF(W16&gt;32, W16-32, W16), IF(W16&gt;28, IF(W16&gt;28, W16-28, W16), IF(W16&gt;24, IF(W16&gt;24, W16-24, W16), IF(W16&gt;20, IF(W16&gt;20, W16-20, W16), IF(W16&gt;16, IF(W16&gt;16, W16-16, W16), IF(W16&gt;12, IF(W16&gt;12, W16-12, W16), IF(W16&gt;8, IF(W16&gt;8, W16-8, W16), IF(W16&gt;4, W16-4, W16))))))))))))))))</f>
        <v>0</v>
      </c>
      <c r="X17" s="839" t="n">
        <f aca="false" ca="false" dt2D="false" dtr="false" t="normal">IF($I$8&gt;1, IF(X14=0, IF(W17=4, 0, W17+1), IF(X16&gt;60, IF(X16&gt;60, X16-60, X16), IF(X16&gt;56, IF(X16&gt;56, X16-56, X16), IF(X16&gt;52, IF(X16&gt;52, X16-52, X16), IF(X16&gt;48, IF(X16&gt;48, X16-48, X16), IF(X16&gt;44, IF(X16&gt;44, X16-44, X16), IF(X16&gt;40, IF(X16&gt;40, X16-40, X16), IF(X16&gt;36, IF(X16&gt;36, X16-36, X16), IF(X16&gt;32, IF(X16&gt;32, X16-32, X16), IF(X16&gt;28, IF(X16&gt;28, X16-28, X16), IF(X16&gt;24, IF(X16&gt;24, X16-24, X16), IF(X16&gt;20, IF(X16&gt;20, X16-20, X16), IF(X16&gt;16, IF(X16&gt;16, X16-16, X16), IF(X16&gt;12, IF(X16&gt;12, X16-12, X16), IF(X16&gt;8, IF(X16&gt;8, X16-8, X16), IF(X16&gt;4, X16-4, X16)))))))))))))))), IF(X16&gt;60, IF(X16&gt;60, X16-60, X16), IF(X16&gt;56, IF(X16&gt;56, X16-56, X16), IF(X16&gt;52, IF(X16&gt;52, X16-52, X16), IF(X16&gt;48, IF(X16&gt;48, X16-48, X16), IF(X16&gt;44, IF(X16&gt;44, X16-44, X16), IF(X16&gt;40, IF(X16&gt;40, X16-40, X16), IF(X16&gt;36, IF(X16&gt;36, X16-36, X16), IF(X16&gt;32, IF(X16&gt;32, X16-32, X16), IF(X16&gt;28, IF(X16&gt;28, X16-28, X16), IF(X16&gt;24, IF(X16&gt;24, X16-24, X16), IF(X16&gt;20, IF(X16&gt;20, X16-20, X16), IF(X16&gt;16, IF(X16&gt;16, X16-16, X16), IF(X16&gt;12, IF(X16&gt;12, X16-12, X16), IF(X16&gt;8, IF(X16&gt;8, X16-8, X16), IF(X16&gt;4, X16-4, X16))))))))))))))))</f>
        <v>1</v>
      </c>
      <c r="Y17" s="839" t="n">
        <f aca="false" ca="false" dt2D="false" dtr="false" t="normal">IF($I$8&gt;1, IF(Y14=0, IF(X17=4, 0, X17+1), IF(Y16&gt;60, IF(Y16&gt;60, Y16-60, Y16), IF(Y16&gt;56, IF(Y16&gt;56, Y16-56, Y16), IF(Y16&gt;52, IF(Y16&gt;52, Y16-52, Y16), IF(Y16&gt;48, IF(Y16&gt;48, Y16-48, Y16), IF(Y16&gt;44, IF(Y16&gt;44, Y16-44, Y16), IF(Y16&gt;40, IF(Y16&gt;40, Y16-40, Y16), IF(Y16&gt;36, IF(Y16&gt;36, Y16-36, Y16), IF(Y16&gt;32, IF(Y16&gt;32, Y16-32, Y16), IF(Y16&gt;28, IF(Y16&gt;28, Y16-28, Y16), IF(Y16&gt;24, IF(Y16&gt;24, Y16-24, Y16), IF(Y16&gt;20, IF(Y16&gt;20, Y16-20, Y16), IF(Y16&gt;16, IF(Y16&gt;16, Y16-16, Y16), IF(Y16&gt;12, IF(Y16&gt;12, Y16-12, Y16), IF(Y16&gt;8, IF(Y16&gt;8, Y16-8, Y16), IF(Y16&gt;4, Y16-4, Y16)))))))))))))))), IF(Y16&gt;60, IF(Y16&gt;60, Y16-60, Y16), IF(Y16&gt;56, IF(Y16&gt;56, Y16-56, Y16), IF(Y16&gt;52, IF(Y16&gt;52, Y16-52, Y16), IF(Y16&gt;48, IF(Y16&gt;48, Y16-48, Y16), IF(Y16&gt;44, IF(Y16&gt;44, Y16-44, Y16), IF(Y16&gt;40, IF(Y16&gt;40, Y16-40, Y16), IF(Y16&gt;36, IF(Y16&gt;36, Y16-36, Y16), IF(Y16&gt;32, IF(Y16&gt;32, Y16-32, Y16), IF(Y16&gt;28, IF(Y16&gt;28, Y16-28, Y16), IF(Y16&gt;24, IF(Y16&gt;24, Y16-24, Y16), IF(Y16&gt;20, IF(Y16&gt;20, Y16-20, Y16), IF(Y16&gt;16, IF(Y16&gt;16, Y16-16, Y16), IF(Y16&gt;12, IF(Y16&gt;12, Y16-12, Y16), IF(Y16&gt;8, IF(Y16&gt;8, Y16-8, Y16), IF(Y16&gt;4, Y16-4, Y16))))))))))))))))</f>
        <v>2</v>
      </c>
      <c r="Z17" s="839" t="n">
        <f aca="false" ca="false" dt2D="false" dtr="false" t="normal">IF($I$8&gt;1, IF(Z14=0, IF(Y17=4, 0, Y17+1), IF(Z16&gt;60, IF(Z16&gt;60, Z16-60, Z16), IF(Z16&gt;56, IF(Z16&gt;56, Z16-56, Z16), IF(Z16&gt;52, IF(Z16&gt;52, Z16-52, Z16), IF(Z16&gt;48, IF(Z16&gt;48, Z16-48, Z16), IF(Z16&gt;44, IF(Z16&gt;44, Z16-44, Z16), IF(Z16&gt;40, IF(Z16&gt;40, Z16-40, Z16), IF(Z16&gt;36, IF(Z16&gt;36, Z16-36, Z16), IF(Z16&gt;32, IF(Z16&gt;32, Z16-32, Z16), IF(Z16&gt;28, IF(Z16&gt;28, Z16-28, Z16), IF(Z16&gt;24, IF(Z16&gt;24, Z16-24, Z16), IF(Z16&gt;20, IF(Z16&gt;20, Z16-20, Z16), IF(Z16&gt;16, IF(Z16&gt;16, Z16-16, Z16), IF(Z16&gt;12, IF(Z16&gt;12, Z16-12, Z16), IF(Z16&gt;8, IF(Z16&gt;8, Z16-8, Z16), IF(Z16&gt;4, Z16-4, Z16)))))))))))))))), IF(Z16&gt;60, IF(Z16&gt;60, Z16-60, Z16), IF(Z16&gt;56, IF(Z16&gt;56, Z16-56, Z16), IF(Z16&gt;52, IF(Z16&gt;52, Z16-52, Z16), IF(Z16&gt;48, IF(Z16&gt;48, Z16-48, Z16), IF(Z16&gt;44, IF(Z16&gt;44, Z16-44, Z16), IF(Z16&gt;40, IF(Z16&gt;40, Z16-40, Z16), IF(Z16&gt;36, IF(Z16&gt;36, Z16-36, Z16), IF(Z16&gt;32, IF(Z16&gt;32, Z16-32, Z16), IF(Z16&gt;28, IF(Z16&gt;28, Z16-28, Z16), IF(Z16&gt;24, IF(Z16&gt;24, Z16-24, Z16), IF(Z16&gt;20, IF(Z16&gt;20, Z16-20, Z16), IF(Z16&gt;16, IF(Z16&gt;16, Z16-16, Z16), IF(Z16&gt;12, IF(Z16&gt;12, Z16-12, Z16), IF(Z16&gt;8, IF(Z16&gt;8, Z16-8, Z16), IF(Z16&gt;4, Z16-4, Z16))))))))))))))))</f>
        <v>3</v>
      </c>
      <c r="AA17" s="839" t="n">
        <f aca="false" ca="false" dt2D="false" dtr="false" t="normal">IF($I$8&gt;1, IF(AA14=0, IF(Z17=4, 0, Z17+1), IF(AA16&gt;60, IF(AA16&gt;60, AA16-60, AA16), IF(AA16&gt;56, IF(AA16&gt;56, AA16-56, AA16), IF(AA16&gt;52, IF(AA16&gt;52, AA16-52, AA16), IF(AA16&gt;48, IF(AA16&gt;48, AA16-48, AA16), IF(AA16&gt;44, IF(AA16&gt;44, AA16-44, AA16), IF(AA16&gt;40, IF(AA16&gt;40, AA16-40, AA16), IF(AA16&gt;36, IF(AA16&gt;36, AA16-36, AA16), IF(AA16&gt;32, IF(AA16&gt;32, AA16-32, AA16), IF(AA16&gt;28, IF(AA16&gt;28, AA16-28, AA16), IF(AA16&gt;24, IF(AA16&gt;24, AA16-24, AA16), IF(AA16&gt;20, IF(AA16&gt;20, AA16-20, AA16), IF(AA16&gt;16, IF(AA16&gt;16, AA16-16, AA16), IF(AA16&gt;12, IF(AA16&gt;12, AA16-12, AA16), IF(AA16&gt;8, IF(AA16&gt;8, AA16-8, AA16), IF(AA16&gt;4, AA16-4, AA16)))))))))))))))), IF(AA16&gt;60, IF(AA16&gt;60, AA16-60, AA16), IF(AA16&gt;56, IF(AA16&gt;56, AA16-56, AA16), IF(AA16&gt;52, IF(AA16&gt;52, AA16-52, AA16), IF(AA16&gt;48, IF(AA16&gt;48, AA16-48, AA16), IF(AA16&gt;44, IF(AA16&gt;44, AA16-44, AA16), IF(AA16&gt;40, IF(AA16&gt;40, AA16-40, AA16), IF(AA16&gt;36, IF(AA16&gt;36, AA16-36, AA16), IF(AA16&gt;32, IF(AA16&gt;32, AA16-32, AA16), IF(AA16&gt;28, IF(AA16&gt;28, AA16-28, AA16), IF(AA16&gt;24, IF(AA16&gt;24, AA16-24, AA16), IF(AA16&gt;20, IF(AA16&gt;20, AA16-20, AA16), IF(AA16&gt;16, IF(AA16&gt;16, AA16-16, AA16), IF(AA16&gt;12, IF(AA16&gt;12, AA16-12, AA16), IF(AA16&gt;8, IF(AA16&gt;8, AA16-8, AA16), IF(AA16&gt;4, AA16-4, AA16))))))))))))))))</f>
        <v>4</v>
      </c>
      <c r="AB17" s="839" t="n">
        <f aca="false" ca="false" dt2D="false" dtr="false" t="normal">IF($I$8&gt;1, IF(AB14=0, IF(AA17=4, 0, AA17+1), IF(AB16&gt;60, IF(AB16&gt;60, AB16-60, AB16), IF(AB16&gt;56, IF(AB16&gt;56, AB16-56, AB16), IF(AB16&gt;52, IF(AB16&gt;52, AB16-52, AB16), IF(AB16&gt;48, IF(AB16&gt;48, AB16-48, AB16), IF(AB16&gt;44, IF(AB16&gt;44, AB16-44, AB16), IF(AB16&gt;40, IF(AB16&gt;40, AB16-40, AB16), IF(AB16&gt;36, IF(AB16&gt;36, AB16-36, AB16), IF(AB16&gt;32, IF(AB16&gt;32, AB16-32, AB16), IF(AB16&gt;28, IF(AB16&gt;28, AB16-28, AB16), IF(AB16&gt;24, IF(AB16&gt;24, AB16-24, AB16), IF(AB16&gt;20, IF(AB16&gt;20, AB16-20, AB16), IF(AB16&gt;16, IF(AB16&gt;16, AB16-16, AB16), IF(AB16&gt;12, IF(AB16&gt;12, AB16-12, AB16), IF(AB16&gt;8, IF(AB16&gt;8, AB16-8, AB16), IF(AB16&gt;4, AB16-4, AB16)))))))))))))))), IF(AB16&gt;60, IF(AB16&gt;60, AB16-60, AB16), IF(AB16&gt;56, IF(AB16&gt;56, AB16-56, AB16), IF(AB16&gt;52, IF(AB16&gt;52, AB16-52, AB16), IF(AB16&gt;48, IF(AB16&gt;48, AB16-48, AB16), IF(AB16&gt;44, IF(AB16&gt;44, AB16-44, AB16), IF(AB16&gt;40, IF(AB16&gt;40, AB16-40, AB16), IF(AB16&gt;36, IF(AB16&gt;36, AB16-36, AB16), IF(AB16&gt;32, IF(AB16&gt;32, AB16-32, AB16), IF(AB16&gt;28, IF(AB16&gt;28, AB16-28, AB16), IF(AB16&gt;24, IF(AB16&gt;24, AB16-24, AB16), IF(AB16&gt;20, IF(AB16&gt;20, AB16-20, AB16), IF(AB16&gt;16, IF(AB16&gt;16, AB16-16, AB16), IF(AB16&gt;12, IF(AB16&gt;12, AB16-12, AB16), IF(AB16&gt;8, IF(AB16&gt;8, AB16-8, AB16), IF(AB16&gt;4, AB16-4, AB16))))))))))))))))</f>
        <v>0</v>
      </c>
      <c r="AC17" s="839" t="n">
        <f aca="false" ca="false" dt2D="false" dtr="false" t="normal">IF($I$8&gt;1, IF(AC14=0, IF(AB17=4, 0, AB17+1), IF(AC16&gt;60, IF(AC16&gt;60, AC16-60, AC16), IF(AC16&gt;56, IF(AC16&gt;56, AC16-56, AC16), IF(AC16&gt;52, IF(AC16&gt;52, AC16-52, AC16), IF(AC16&gt;48, IF(AC16&gt;48, AC16-48, AC16), IF(AC16&gt;44, IF(AC16&gt;44, AC16-44, AC16), IF(AC16&gt;40, IF(AC16&gt;40, AC16-40, AC16), IF(AC16&gt;36, IF(AC16&gt;36, AC16-36, AC16), IF(AC16&gt;32, IF(AC16&gt;32, AC16-32, AC16), IF(AC16&gt;28, IF(AC16&gt;28, AC16-28, AC16), IF(AC16&gt;24, IF(AC16&gt;24, AC16-24, AC16), IF(AC16&gt;20, IF(AC16&gt;20, AC16-20, AC16), IF(AC16&gt;16, IF(AC16&gt;16, AC16-16, AC16), IF(AC16&gt;12, IF(AC16&gt;12, AC16-12, AC16), IF(AC16&gt;8, IF(AC16&gt;8, AC16-8, AC16), IF(AC16&gt;4, AC16-4, AC16)))))))))))))))), IF(AC16&gt;60, IF(AC16&gt;60, AC16-60, AC16), IF(AC16&gt;56, IF(AC16&gt;56, AC16-56, AC16), IF(AC16&gt;52, IF(AC16&gt;52, AC16-52, AC16), IF(AC16&gt;48, IF(AC16&gt;48, AC16-48, AC16), IF(AC16&gt;44, IF(AC16&gt;44, AC16-44, AC16), IF(AC16&gt;40, IF(AC16&gt;40, AC16-40, AC16), IF(AC16&gt;36, IF(AC16&gt;36, AC16-36, AC16), IF(AC16&gt;32, IF(AC16&gt;32, AC16-32, AC16), IF(AC16&gt;28, IF(AC16&gt;28, AC16-28, AC16), IF(AC16&gt;24, IF(AC16&gt;24, AC16-24, AC16), IF(AC16&gt;20, IF(AC16&gt;20, AC16-20, AC16), IF(AC16&gt;16, IF(AC16&gt;16, AC16-16, AC16), IF(AC16&gt;12, IF(AC16&gt;12, AC16-12, AC16), IF(AC16&gt;8, IF(AC16&gt;8, AC16-8, AC16), IF(AC16&gt;4, AC16-4, AC16))))))))))))))))</f>
        <v>0</v>
      </c>
      <c r="AD17" s="839" t="n">
        <f aca="false" ca="false" dt2D="false" dtr="false" t="normal">IF($I$8&gt;1, IF(AD14=0, IF(AC17=4, 0, AC17+1), IF(AD16&gt;60, IF(AD16&gt;60, AD16-60, AD16), IF(AD16&gt;56, IF(AD16&gt;56, AD16-56, AD16), IF(AD16&gt;52, IF(AD16&gt;52, AD16-52, AD16), IF(AD16&gt;48, IF(AD16&gt;48, AD16-48, AD16), IF(AD16&gt;44, IF(AD16&gt;44, AD16-44, AD16), IF(AD16&gt;40, IF(AD16&gt;40, AD16-40, AD16), IF(AD16&gt;36, IF(AD16&gt;36, AD16-36, AD16), IF(AD16&gt;32, IF(AD16&gt;32, AD16-32, AD16), IF(AD16&gt;28, IF(AD16&gt;28, AD16-28, AD16), IF(AD16&gt;24, IF(AD16&gt;24, AD16-24, AD16), IF(AD16&gt;20, IF(AD16&gt;20, AD16-20, AD16), IF(AD16&gt;16, IF(AD16&gt;16, AD16-16, AD16), IF(AD16&gt;12, IF(AD16&gt;12, AD16-12, AD16), IF(AD16&gt;8, IF(AD16&gt;8, AD16-8, AD16), IF(AD16&gt;4, AD16-4, AD16)))))))))))))))), IF(AD16&gt;60, IF(AD16&gt;60, AD16-60, AD16), IF(AD16&gt;56, IF(AD16&gt;56, AD16-56, AD16), IF(AD16&gt;52, IF(AD16&gt;52, AD16-52, AD16), IF(AD16&gt;48, IF(AD16&gt;48, AD16-48, AD16), IF(AD16&gt;44, IF(AD16&gt;44, AD16-44, AD16), IF(AD16&gt;40, IF(AD16&gt;40, AD16-40, AD16), IF(AD16&gt;36, IF(AD16&gt;36, AD16-36, AD16), IF(AD16&gt;32, IF(AD16&gt;32, AD16-32, AD16), IF(AD16&gt;28, IF(AD16&gt;28, AD16-28, AD16), IF(AD16&gt;24, IF(AD16&gt;24, AD16-24, AD16), IF(AD16&gt;20, IF(AD16&gt;20, AD16-20, AD16), IF(AD16&gt;16, IF(AD16&gt;16, AD16-16, AD16), IF(AD16&gt;12, IF(AD16&gt;12, AD16-12, AD16), IF(AD16&gt;8, IF(AD16&gt;8, AD16-8, AD16), IF(AD16&gt;4, AD16-4, AD16))))))))))))))))</f>
        <v>0</v>
      </c>
      <c r="AE17" s="839" t="n">
        <f aca="false" ca="false" dt2D="false" dtr="false" t="normal">IF($I$8&gt;1, IF(AE14=0, IF(AD17=4, 0, AD17+1), IF(AE16&gt;60, IF(AE16&gt;60, AE16-60, AE16), IF(AE16&gt;56, IF(AE16&gt;56, AE16-56, AE16), IF(AE16&gt;52, IF(AE16&gt;52, AE16-52, AE16), IF(AE16&gt;48, IF(AE16&gt;48, AE16-48, AE16), IF(AE16&gt;44, IF(AE16&gt;44, AE16-44, AE16), IF(AE16&gt;40, IF(AE16&gt;40, AE16-40, AE16), IF(AE16&gt;36, IF(AE16&gt;36, AE16-36, AE16), IF(AE16&gt;32, IF(AE16&gt;32, AE16-32, AE16), IF(AE16&gt;28, IF(AE16&gt;28, AE16-28, AE16), IF(AE16&gt;24, IF(AE16&gt;24, AE16-24, AE16), IF(AE16&gt;20, IF(AE16&gt;20, AE16-20, AE16), IF(AE16&gt;16, IF(AE16&gt;16, AE16-16, AE16), IF(AE16&gt;12, IF(AE16&gt;12, AE16-12, AE16), IF(AE16&gt;8, IF(AE16&gt;8, AE16-8, AE16), IF(AE16&gt;4, AE16-4, AE16)))))))))))))))), IF(AE16&gt;60, IF(AE16&gt;60, AE16-60, AE16), IF(AE16&gt;56, IF(AE16&gt;56, AE16-56, AE16), IF(AE16&gt;52, IF(AE16&gt;52, AE16-52, AE16), IF(AE16&gt;48, IF(AE16&gt;48, AE16-48, AE16), IF(AE16&gt;44, IF(AE16&gt;44, AE16-44, AE16), IF(AE16&gt;40, IF(AE16&gt;40, AE16-40, AE16), IF(AE16&gt;36, IF(AE16&gt;36, AE16-36, AE16), IF(AE16&gt;32, IF(AE16&gt;32, AE16-32, AE16), IF(AE16&gt;28, IF(AE16&gt;28, AE16-28, AE16), IF(AE16&gt;24, IF(AE16&gt;24, AE16-24, AE16), IF(AE16&gt;20, IF(AE16&gt;20, AE16-20, AE16), IF(AE16&gt;16, IF(AE16&gt;16, AE16-16, AE16), IF(AE16&gt;12, IF(AE16&gt;12, AE16-12, AE16), IF(AE16&gt;8, IF(AE16&gt;8, AE16-8, AE16), IF(AE16&gt;4, AE16-4, AE16))))))))))))))))</f>
        <v>0</v>
      </c>
      <c r="AF17" s="839" t="n">
        <f aca="false" ca="false" dt2D="false" dtr="false" t="normal">IF($I$8&gt;1, IF(AF14=0, IF(AE17=4, 0, AE17+1), IF(AF16&gt;60, IF(AF16&gt;60, AF16-60, AF16), IF(AF16&gt;56, IF(AF16&gt;56, AF16-56, AF16), IF(AF16&gt;52, IF(AF16&gt;52, AF16-52, AF16), IF(AF16&gt;48, IF(AF16&gt;48, AF16-48, AF16), IF(AF16&gt;44, IF(AF16&gt;44, AF16-44, AF16), IF(AF16&gt;40, IF(AF16&gt;40, AF16-40, AF16), IF(AF16&gt;36, IF(AF16&gt;36, AF16-36, AF16), IF(AF16&gt;32, IF(AF16&gt;32, AF16-32, AF16), IF(AF16&gt;28, IF(AF16&gt;28, AF16-28, AF16), IF(AF16&gt;24, IF(AF16&gt;24, AF16-24, AF16), IF(AF16&gt;20, IF(AF16&gt;20, AF16-20, AF16), IF(AF16&gt;16, IF(AF16&gt;16, AF16-16, AF16), IF(AF16&gt;12, IF(AF16&gt;12, AF16-12, AF16), IF(AF16&gt;8, IF(AF16&gt;8, AF16-8, AF16), IF(AF16&gt;4, AF16-4, AF16)))))))))))))))), IF(AF16&gt;60, IF(AF16&gt;60, AF16-60, AF16), IF(AF16&gt;56, IF(AF16&gt;56, AF16-56, AF16), IF(AF16&gt;52, IF(AF16&gt;52, AF16-52, AF16), IF(AF16&gt;48, IF(AF16&gt;48, AF16-48, AF16), IF(AF16&gt;44, IF(AF16&gt;44, AF16-44, AF16), IF(AF16&gt;40, IF(AF16&gt;40, AF16-40, AF16), IF(AF16&gt;36, IF(AF16&gt;36, AF16-36, AF16), IF(AF16&gt;32, IF(AF16&gt;32, AF16-32, AF16), IF(AF16&gt;28, IF(AF16&gt;28, AF16-28, AF16), IF(AF16&gt;24, IF(AF16&gt;24, AF16-24, AF16), IF(AF16&gt;20, IF(AF16&gt;20, AF16-20, AF16), IF(AF16&gt;16, IF(AF16&gt;16, AF16-16, AF16), IF(AF16&gt;12, IF(AF16&gt;12, AF16-12, AF16), IF(AF16&gt;8, IF(AF16&gt;8, AF16-8, AF16), IF(AF16&gt;4, AF16-4, AF16))))))))))))))))</f>
        <v>0</v>
      </c>
      <c r="AG17" s="839" t="n">
        <f aca="false" ca="false" dt2D="false" dtr="false" t="normal">IF($I$8&gt;1, IF(AG14=0, IF(AF17=4, 0, AF17+1), IF(AG16&gt;60, IF(AG16&gt;60, AG16-60, AG16), IF(AG16&gt;56, IF(AG16&gt;56, AG16-56, AG16), IF(AG16&gt;52, IF(AG16&gt;52, AG16-52, AG16), IF(AG16&gt;48, IF(AG16&gt;48, AG16-48, AG16), IF(AG16&gt;44, IF(AG16&gt;44, AG16-44, AG16), IF(AG16&gt;40, IF(AG16&gt;40, AG16-40, AG16), IF(AG16&gt;36, IF(AG16&gt;36, AG16-36, AG16), IF(AG16&gt;32, IF(AG16&gt;32, AG16-32, AG16), IF(AG16&gt;28, IF(AG16&gt;28, AG16-28, AG16), IF(AG16&gt;24, IF(AG16&gt;24, AG16-24, AG16), IF(AG16&gt;20, IF(AG16&gt;20, AG16-20, AG16), IF(AG16&gt;16, IF(AG16&gt;16, AG16-16, AG16), IF(AG16&gt;12, IF(AG16&gt;12, AG16-12, AG16), IF(AG16&gt;8, IF(AG16&gt;8, AG16-8, AG16), IF(AG16&gt;4, AG16-4, AG16)))))))))))))))), IF(AG16&gt;60, IF(AG16&gt;60, AG16-60, AG16), IF(AG16&gt;56, IF(AG16&gt;56, AG16-56, AG16), IF(AG16&gt;52, IF(AG16&gt;52, AG16-52, AG16), IF(AG16&gt;48, IF(AG16&gt;48, AG16-48, AG16), IF(AG16&gt;44, IF(AG16&gt;44, AG16-44, AG16), IF(AG16&gt;40, IF(AG16&gt;40, AG16-40, AG16), IF(AG16&gt;36, IF(AG16&gt;36, AG16-36, AG16), IF(AG16&gt;32, IF(AG16&gt;32, AG16-32, AG16), IF(AG16&gt;28, IF(AG16&gt;28, AG16-28, AG16), IF(AG16&gt;24, IF(AG16&gt;24, AG16-24, AG16), IF(AG16&gt;20, IF(AG16&gt;20, AG16-20, AG16), IF(AG16&gt;16, IF(AG16&gt;16, AG16-16, AG16), IF(AG16&gt;12, IF(AG16&gt;12, AG16-12, AG16), IF(AG16&gt;8, IF(AG16&gt;8, AG16-8, AG16), IF(AG16&gt;4, AG16-4, AG16))))))))))))))))</f>
        <v>0</v>
      </c>
      <c r="AH17" s="839" t="n">
        <f aca="false" ca="false" dt2D="false" dtr="false" t="normal">IF($I$8&gt;1, IF(AH14=0, IF(AG17=4, 0, AG17+1), IF(AH16&gt;60, IF(AH16&gt;60, AH16-60, AH16), IF(AH16&gt;56, IF(AH16&gt;56, AH16-56, AH16), IF(AH16&gt;52, IF(AH16&gt;52, AH16-52, AH16), IF(AH16&gt;48, IF(AH16&gt;48, AH16-48, AH16), IF(AH16&gt;44, IF(AH16&gt;44, AH16-44, AH16), IF(AH16&gt;40, IF(AH16&gt;40, AH16-40, AH16), IF(AH16&gt;36, IF(AH16&gt;36, AH16-36, AH16), IF(AH16&gt;32, IF(AH16&gt;32, AH16-32, AH16), IF(AH16&gt;28, IF(AH16&gt;28, AH16-28, AH16), IF(AH16&gt;24, IF(AH16&gt;24, AH16-24, AH16), IF(AH16&gt;20, IF(AH16&gt;20, AH16-20, AH16), IF(AH16&gt;16, IF(AH16&gt;16, AH16-16, AH16), IF(AH16&gt;12, IF(AH16&gt;12, AH16-12, AH16), IF(AH16&gt;8, IF(AH16&gt;8, AH16-8, AH16), IF(AH16&gt;4, AH16-4, AH16)))))))))))))))), IF(AH16&gt;60, IF(AH16&gt;60, AH16-60, AH16), IF(AH16&gt;56, IF(AH16&gt;56, AH16-56, AH16), IF(AH16&gt;52, IF(AH16&gt;52, AH16-52, AH16), IF(AH16&gt;48, IF(AH16&gt;48, AH16-48, AH16), IF(AH16&gt;44, IF(AH16&gt;44, AH16-44, AH16), IF(AH16&gt;40, IF(AH16&gt;40, AH16-40, AH16), IF(AH16&gt;36, IF(AH16&gt;36, AH16-36, AH16), IF(AH16&gt;32, IF(AH16&gt;32, AH16-32, AH16), IF(AH16&gt;28, IF(AH16&gt;28, AH16-28, AH16), IF(AH16&gt;24, IF(AH16&gt;24, AH16-24, AH16), IF(AH16&gt;20, IF(AH16&gt;20, AH16-20, AH16), IF(AH16&gt;16, IF(AH16&gt;16, AH16-16, AH16), IF(AH16&gt;12, IF(AH16&gt;12, AH16-12, AH16), IF(AH16&gt;8, IF(AH16&gt;8, AH16-8, AH16), IF(AH16&gt;4, AH16-4, AH16))))))))))))))))</f>
        <v>0</v>
      </c>
      <c r="AI17" s="839" t="n">
        <f aca="false" ca="false" dt2D="false" dtr="false" t="normal">IF($I$8&gt;1, IF(AI14=0, IF(AH17=4, 0, AH17+1), IF(AI16&gt;60, IF(AI16&gt;60, AI16-60, AI16), IF(AI16&gt;56, IF(AI16&gt;56, AI16-56, AI16), IF(AI16&gt;52, IF(AI16&gt;52, AI16-52, AI16), IF(AI16&gt;48, IF(AI16&gt;48, AI16-48, AI16), IF(AI16&gt;44, IF(AI16&gt;44, AI16-44, AI16), IF(AI16&gt;40, IF(AI16&gt;40, AI16-40, AI16), IF(AI16&gt;36, IF(AI16&gt;36, AI16-36, AI16), IF(AI16&gt;32, IF(AI16&gt;32, AI16-32, AI16), IF(AI16&gt;28, IF(AI16&gt;28, AI16-28, AI16), IF(AI16&gt;24, IF(AI16&gt;24, AI16-24, AI16), IF(AI16&gt;20, IF(AI16&gt;20, AI16-20, AI16), IF(AI16&gt;16, IF(AI16&gt;16, AI16-16, AI16), IF(AI16&gt;12, IF(AI16&gt;12, AI16-12, AI16), IF(AI16&gt;8, IF(AI16&gt;8, AI16-8, AI16), IF(AI16&gt;4, AI16-4, AI16)))))))))))))))), IF(AI16&gt;60, IF(AI16&gt;60, AI16-60, AI16), IF(AI16&gt;56, IF(AI16&gt;56, AI16-56, AI16), IF(AI16&gt;52, IF(AI16&gt;52, AI16-52, AI16), IF(AI16&gt;48, IF(AI16&gt;48, AI16-48, AI16), IF(AI16&gt;44, IF(AI16&gt;44, AI16-44, AI16), IF(AI16&gt;40, IF(AI16&gt;40, AI16-40, AI16), IF(AI16&gt;36, IF(AI16&gt;36, AI16-36, AI16), IF(AI16&gt;32, IF(AI16&gt;32, AI16-32, AI16), IF(AI16&gt;28, IF(AI16&gt;28, AI16-28, AI16), IF(AI16&gt;24, IF(AI16&gt;24, AI16-24, AI16), IF(AI16&gt;20, IF(AI16&gt;20, AI16-20, AI16), IF(AI16&gt;16, IF(AI16&gt;16, AI16-16, AI16), IF(AI16&gt;12, IF(AI16&gt;12, AI16-12, AI16), IF(AI16&gt;8, IF(AI16&gt;8, AI16-8, AI16), IF(AI16&gt;4, AI16-4, AI16))))))))))))))))</f>
        <v>0</v>
      </c>
      <c r="AJ17" s="839" t="n">
        <f aca="false" ca="false" dt2D="false" dtr="false" t="normal">IF($I$8&gt;1, IF(AJ14=0, IF(AI17=4, 0, AI17+1), IF(AJ16&gt;60, IF(AJ16&gt;60, AJ16-60, AJ16), IF(AJ16&gt;56, IF(AJ16&gt;56, AJ16-56, AJ16), IF(AJ16&gt;52, IF(AJ16&gt;52, AJ16-52, AJ16), IF(AJ16&gt;48, IF(AJ16&gt;48, AJ16-48, AJ16), IF(AJ16&gt;44, IF(AJ16&gt;44, AJ16-44, AJ16), IF(AJ16&gt;40, IF(AJ16&gt;40, AJ16-40, AJ16), IF(AJ16&gt;36, IF(AJ16&gt;36, AJ16-36, AJ16), IF(AJ16&gt;32, IF(AJ16&gt;32, AJ16-32, AJ16), IF(AJ16&gt;28, IF(AJ16&gt;28, AJ16-28, AJ16), IF(AJ16&gt;24, IF(AJ16&gt;24, AJ16-24, AJ16), IF(AJ16&gt;20, IF(AJ16&gt;20, AJ16-20, AJ16), IF(AJ16&gt;16, IF(AJ16&gt;16, AJ16-16, AJ16), IF(AJ16&gt;12, IF(AJ16&gt;12, AJ16-12, AJ16), IF(AJ16&gt;8, IF(AJ16&gt;8, AJ16-8, AJ16), IF(AJ16&gt;4, AJ16-4, AJ16)))))))))))))))), IF(AJ16&gt;60, IF(AJ16&gt;60, AJ16-60, AJ16), IF(AJ16&gt;56, IF(AJ16&gt;56, AJ16-56, AJ16), IF(AJ16&gt;52, IF(AJ16&gt;52, AJ16-52, AJ16), IF(AJ16&gt;48, IF(AJ16&gt;48, AJ16-48, AJ16), IF(AJ16&gt;44, IF(AJ16&gt;44, AJ16-44, AJ16), IF(AJ16&gt;40, IF(AJ16&gt;40, AJ16-40, AJ16), IF(AJ16&gt;36, IF(AJ16&gt;36, AJ16-36, AJ16), IF(AJ16&gt;32, IF(AJ16&gt;32, AJ16-32, AJ16), IF(AJ16&gt;28, IF(AJ16&gt;28, AJ16-28, AJ16), IF(AJ16&gt;24, IF(AJ16&gt;24, AJ16-24, AJ16), IF(AJ16&gt;20, IF(AJ16&gt;20, AJ16-20, AJ16), IF(AJ16&gt;16, IF(AJ16&gt;16, AJ16-16, AJ16), IF(AJ16&gt;12, IF(AJ16&gt;12, AJ16-12, AJ16), IF(AJ16&gt;8, IF(AJ16&gt;8, AJ16-8, AJ16), IF(AJ16&gt;4, AJ16-4, AJ16))))))))))))))))</f>
        <v>0</v>
      </c>
      <c r="AK17" s="839" t="n">
        <f aca="false" ca="false" dt2D="false" dtr="false" t="normal">IF($I$8&gt;1, IF(AK14=0, IF(AJ17=4, 0, AJ17+1), IF(AK16&gt;60, IF(AK16&gt;60, AK16-60, AK16), IF(AK16&gt;56, IF(AK16&gt;56, AK16-56, AK16), IF(AK16&gt;52, IF(AK16&gt;52, AK16-52, AK16), IF(AK16&gt;48, IF(AK16&gt;48, AK16-48, AK16), IF(AK16&gt;44, IF(AK16&gt;44, AK16-44, AK16), IF(AK16&gt;40, IF(AK16&gt;40, AK16-40, AK16), IF(AK16&gt;36, IF(AK16&gt;36, AK16-36, AK16), IF(AK16&gt;32, IF(AK16&gt;32, AK16-32, AK16), IF(AK16&gt;28, IF(AK16&gt;28, AK16-28, AK16), IF(AK16&gt;24, IF(AK16&gt;24, AK16-24, AK16), IF(AK16&gt;20, IF(AK16&gt;20, AK16-20, AK16), IF(AK16&gt;16, IF(AK16&gt;16, AK16-16, AK16), IF(AK16&gt;12, IF(AK16&gt;12, AK16-12, AK16), IF(AK16&gt;8, IF(AK16&gt;8, AK16-8, AK16), IF(AK16&gt;4, AK16-4, AK16)))))))))))))))), IF(AK16&gt;60, IF(AK16&gt;60, AK16-60, AK16), IF(AK16&gt;56, IF(AK16&gt;56, AK16-56, AK16), IF(AK16&gt;52, IF(AK16&gt;52, AK16-52, AK16), IF(AK16&gt;48, IF(AK16&gt;48, AK16-48, AK16), IF(AK16&gt;44, IF(AK16&gt;44, AK16-44, AK16), IF(AK16&gt;40, IF(AK16&gt;40, AK16-40, AK16), IF(AK16&gt;36, IF(AK16&gt;36, AK16-36, AK16), IF(AK16&gt;32, IF(AK16&gt;32, AK16-32, AK16), IF(AK16&gt;28, IF(AK16&gt;28, AK16-28, AK16), IF(AK16&gt;24, IF(AK16&gt;24, AK16-24, AK16), IF(AK16&gt;20, IF(AK16&gt;20, AK16-20, AK16), IF(AK16&gt;16, IF(AK16&gt;16, AK16-16, AK16), IF(AK16&gt;12, IF(AK16&gt;12, AK16-12, AK16), IF(AK16&gt;8, IF(AK16&gt;8, AK16-8, AK16), IF(AK16&gt;4, AK16-4, AK16))))))))))))))))</f>
        <v>0</v>
      </c>
      <c r="AL17" s="839" t="n">
        <f aca="false" ca="false" dt2D="false" dtr="false" t="normal">IF($I$8&gt;1, IF(AL14=0, IF(AK17=4, 0, AK17+1), IF(AL16&gt;60, IF(AL16&gt;60, AL16-60, AL16), IF(AL16&gt;56, IF(AL16&gt;56, AL16-56, AL16), IF(AL16&gt;52, IF(AL16&gt;52, AL16-52, AL16), IF(AL16&gt;48, IF(AL16&gt;48, AL16-48, AL16), IF(AL16&gt;44, IF(AL16&gt;44, AL16-44, AL16), IF(AL16&gt;40, IF(AL16&gt;40, AL16-40, AL16), IF(AL16&gt;36, IF(AL16&gt;36, AL16-36, AL16), IF(AL16&gt;32, IF(AL16&gt;32, AL16-32, AL16), IF(AL16&gt;28, IF(AL16&gt;28, AL16-28, AL16), IF(AL16&gt;24, IF(AL16&gt;24, AL16-24, AL16), IF(AL16&gt;20, IF(AL16&gt;20, AL16-20, AL16), IF(AL16&gt;16, IF(AL16&gt;16, AL16-16, AL16), IF(AL16&gt;12, IF(AL16&gt;12, AL16-12, AL16), IF(AL16&gt;8, IF(AL16&gt;8, AL16-8, AL16), IF(AL16&gt;4, AL16-4, AL16)))))))))))))))), IF(AL16&gt;60, IF(AL16&gt;60, AL16-60, AL16), IF(AL16&gt;56, IF(AL16&gt;56, AL16-56, AL16), IF(AL16&gt;52, IF(AL16&gt;52, AL16-52, AL16), IF(AL16&gt;48, IF(AL16&gt;48, AL16-48, AL16), IF(AL16&gt;44, IF(AL16&gt;44, AL16-44, AL16), IF(AL16&gt;40, IF(AL16&gt;40, AL16-40, AL16), IF(AL16&gt;36, IF(AL16&gt;36, AL16-36, AL16), IF(AL16&gt;32, IF(AL16&gt;32, AL16-32, AL16), IF(AL16&gt;28, IF(AL16&gt;28, AL16-28, AL16), IF(AL16&gt;24, IF(AL16&gt;24, AL16-24, AL16), IF(AL16&gt;20, IF(AL16&gt;20, AL16-20, AL16), IF(AL16&gt;16, IF(AL16&gt;16, AL16-16, AL16), IF(AL16&gt;12, IF(AL16&gt;12, AL16-12, AL16), IF(AL16&gt;8, IF(AL16&gt;8, AL16-8, AL16), IF(AL16&gt;4, AL16-4, AL16))))))))))))))))</f>
        <v>0</v>
      </c>
      <c r="AM17" s="839" t="n">
        <f aca="false" ca="false" dt2D="false" dtr="false" t="normal">IF($I$8&gt;1, IF(AM14=0, IF(AL17=4, 0, AL17+1), IF(AM16&gt;60, IF(AM16&gt;60, AM16-60, AM16), IF(AM16&gt;56, IF(AM16&gt;56, AM16-56, AM16), IF(AM16&gt;52, IF(AM16&gt;52, AM16-52, AM16), IF(AM16&gt;48, IF(AM16&gt;48, AM16-48, AM16), IF(AM16&gt;44, IF(AM16&gt;44, AM16-44, AM16), IF(AM16&gt;40, IF(AM16&gt;40, AM16-40, AM16), IF(AM16&gt;36, IF(AM16&gt;36, AM16-36, AM16), IF(AM16&gt;32, IF(AM16&gt;32, AM16-32, AM16), IF(AM16&gt;28, IF(AM16&gt;28, AM16-28, AM16), IF(AM16&gt;24, IF(AM16&gt;24, AM16-24, AM16), IF(AM16&gt;20, IF(AM16&gt;20, AM16-20, AM16), IF(AM16&gt;16, IF(AM16&gt;16, AM16-16, AM16), IF(AM16&gt;12, IF(AM16&gt;12, AM16-12, AM16), IF(AM16&gt;8, IF(AM16&gt;8, AM16-8, AM16), IF(AM16&gt;4, AM16-4, AM16)))))))))))))))), IF(AM16&gt;60, IF(AM16&gt;60, AM16-60, AM16), IF(AM16&gt;56, IF(AM16&gt;56, AM16-56, AM16), IF(AM16&gt;52, IF(AM16&gt;52, AM16-52, AM16), IF(AM16&gt;48, IF(AM16&gt;48, AM16-48, AM16), IF(AM16&gt;44, IF(AM16&gt;44, AM16-44, AM16), IF(AM16&gt;40, IF(AM16&gt;40, AM16-40, AM16), IF(AM16&gt;36, IF(AM16&gt;36, AM16-36, AM16), IF(AM16&gt;32, IF(AM16&gt;32, AM16-32, AM16), IF(AM16&gt;28, IF(AM16&gt;28, AM16-28, AM16), IF(AM16&gt;24, IF(AM16&gt;24, AM16-24, AM16), IF(AM16&gt;20, IF(AM16&gt;20, AM16-20, AM16), IF(AM16&gt;16, IF(AM16&gt;16, AM16-16, AM16), IF(AM16&gt;12, IF(AM16&gt;12, AM16-12, AM16), IF(AM16&gt;8, IF(AM16&gt;8, AM16-8, AM16), IF(AM16&gt;4, AM16-4, AM16))))))))))))))))</f>
        <v>0</v>
      </c>
      <c r="AN17" s="839" t="n">
        <f aca="false" ca="false" dt2D="false" dtr="false" t="normal">IF($I$8&gt;1, IF(AN14=0, IF(AM17=4, 0, AM17+1), IF(AN16&gt;60, IF(AN16&gt;60, AN16-60, AN16), IF(AN16&gt;56, IF(AN16&gt;56, AN16-56, AN16), IF(AN16&gt;52, IF(AN16&gt;52, AN16-52, AN16), IF(AN16&gt;48, IF(AN16&gt;48, AN16-48, AN16), IF(AN16&gt;44, IF(AN16&gt;44, AN16-44, AN16), IF(AN16&gt;40, IF(AN16&gt;40, AN16-40, AN16), IF(AN16&gt;36, IF(AN16&gt;36, AN16-36, AN16), IF(AN16&gt;32, IF(AN16&gt;32, AN16-32, AN16), IF(AN16&gt;28, IF(AN16&gt;28, AN16-28, AN16), IF(AN16&gt;24, IF(AN16&gt;24, AN16-24, AN16), IF(AN16&gt;20, IF(AN16&gt;20, AN16-20, AN16), IF(AN16&gt;16, IF(AN16&gt;16, AN16-16, AN16), IF(AN16&gt;12, IF(AN16&gt;12, AN16-12, AN16), IF(AN16&gt;8, IF(AN16&gt;8, AN16-8, AN16), IF(AN16&gt;4, AN16-4, AN16)))))))))))))))), IF(AN16&gt;60, IF(AN16&gt;60, AN16-60, AN16), IF(AN16&gt;56, IF(AN16&gt;56, AN16-56, AN16), IF(AN16&gt;52, IF(AN16&gt;52, AN16-52, AN16), IF(AN16&gt;48, IF(AN16&gt;48, AN16-48, AN16), IF(AN16&gt;44, IF(AN16&gt;44, AN16-44, AN16), IF(AN16&gt;40, IF(AN16&gt;40, AN16-40, AN16), IF(AN16&gt;36, IF(AN16&gt;36, AN16-36, AN16), IF(AN16&gt;32, IF(AN16&gt;32, AN16-32, AN16), IF(AN16&gt;28, IF(AN16&gt;28, AN16-28, AN16), IF(AN16&gt;24, IF(AN16&gt;24, AN16-24, AN16), IF(AN16&gt;20, IF(AN16&gt;20, AN16-20, AN16), IF(AN16&gt;16, IF(AN16&gt;16, AN16-16, AN16), IF(AN16&gt;12, IF(AN16&gt;12, AN16-12, AN16), IF(AN16&gt;8, IF(AN16&gt;8, AN16-8, AN16), IF(AN16&gt;4, AN16-4, AN16))))))))))))))))</f>
        <v>0</v>
      </c>
      <c r="AO17" s="839" t="n">
        <f aca="false" ca="false" dt2D="false" dtr="false" t="normal">IF($I$8&gt;1, IF(AO14=0, IF(AN17=4, 0, AN17+1), IF(AO16&gt;60, IF(AO16&gt;60, AO16-60, AO16), IF(AO16&gt;56, IF(AO16&gt;56, AO16-56, AO16), IF(AO16&gt;52, IF(AO16&gt;52, AO16-52, AO16), IF(AO16&gt;48, IF(AO16&gt;48, AO16-48, AO16), IF(AO16&gt;44, IF(AO16&gt;44, AO16-44, AO16), IF(AO16&gt;40, IF(AO16&gt;40, AO16-40, AO16), IF(AO16&gt;36, IF(AO16&gt;36, AO16-36, AO16), IF(AO16&gt;32, IF(AO16&gt;32, AO16-32, AO16), IF(AO16&gt;28, IF(AO16&gt;28, AO16-28, AO16), IF(AO16&gt;24, IF(AO16&gt;24, AO16-24, AO16), IF(AO16&gt;20, IF(AO16&gt;20, AO16-20, AO16), IF(AO16&gt;16, IF(AO16&gt;16, AO16-16, AO16), IF(AO16&gt;12, IF(AO16&gt;12, AO16-12, AO16), IF(AO16&gt;8, IF(AO16&gt;8, AO16-8, AO16), IF(AO16&gt;4, AO16-4, AO16)))))))))))))))), IF(AO16&gt;60, IF(AO16&gt;60, AO16-60, AO16), IF(AO16&gt;56, IF(AO16&gt;56, AO16-56, AO16), IF(AO16&gt;52, IF(AO16&gt;52, AO16-52, AO16), IF(AO16&gt;48, IF(AO16&gt;48, AO16-48, AO16), IF(AO16&gt;44, IF(AO16&gt;44, AO16-44, AO16), IF(AO16&gt;40, IF(AO16&gt;40, AO16-40, AO16), IF(AO16&gt;36, IF(AO16&gt;36, AO16-36, AO16), IF(AO16&gt;32, IF(AO16&gt;32, AO16-32, AO16), IF(AO16&gt;28, IF(AO16&gt;28, AO16-28, AO16), IF(AO16&gt;24, IF(AO16&gt;24, AO16-24, AO16), IF(AO16&gt;20, IF(AO16&gt;20, AO16-20, AO16), IF(AO16&gt;16, IF(AO16&gt;16, AO16-16, AO16), IF(AO16&gt;12, IF(AO16&gt;12, AO16-12, AO16), IF(AO16&gt;8, IF(AO16&gt;8, AO16-8, AO16), IF(AO16&gt;4, AO16-4, AO16))))))))))))))))</f>
        <v>0</v>
      </c>
      <c r="AP17" s="839" t="n">
        <f aca="false" ca="false" dt2D="false" dtr="false" t="normal">IF($I$8&gt;1, IF(AP14=0, IF(AO17=4, 0, AO17+1), IF(AP16&gt;60, IF(AP16&gt;60, AP16-60, AP16), IF(AP16&gt;56, IF(AP16&gt;56, AP16-56, AP16), IF(AP16&gt;52, IF(AP16&gt;52, AP16-52, AP16), IF(AP16&gt;48, IF(AP16&gt;48, AP16-48, AP16), IF(AP16&gt;44, IF(AP16&gt;44, AP16-44, AP16), IF(AP16&gt;40, IF(AP16&gt;40, AP16-40, AP16), IF(AP16&gt;36, IF(AP16&gt;36, AP16-36, AP16), IF(AP16&gt;32, IF(AP16&gt;32, AP16-32, AP16), IF(AP16&gt;28, IF(AP16&gt;28, AP16-28, AP16), IF(AP16&gt;24, IF(AP16&gt;24, AP16-24, AP16), IF(AP16&gt;20, IF(AP16&gt;20, AP16-20, AP16), IF(AP16&gt;16, IF(AP16&gt;16, AP16-16, AP16), IF(AP16&gt;12, IF(AP16&gt;12, AP16-12, AP16), IF(AP16&gt;8, IF(AP16&gt;8, AP16-8, AP16), IF(AP16&gt;4, AP16-4, AP16)))))))))))))))), IF(AP16&gt;60, IF(AP16&gt;60, AP16-60, AP16), IF(AP16&gt;56, IF(AP16&gt;56, AP16-56, AP16), IF(AP16&gt;52, IF(AP16&gt;52, AP16-52, AP16), IF(AP16&gt;48, IF(AP16&gt;48, AP16-48, AP16), IF(AP16&gt;44, IF(AP16&gt;44, AP16-44, AP16), IF(AP16&gt;40, IF(AP16&gt;40, AP16-40, AP16), IF(AP16&gt;36, IF(AP16&gt;36, AP16-36, AP16), IF(AP16&gt;32, IF(AP16&gt;32, AP16-32, AP16), IF(AP16&gt;28, IF(AP16&gt;28, AP16-28, AP16), IF(AP16&gt;24, IF(AP16&gt;24, AP16-24, AP16), IF(AP16&gt;20, IF(AP16&gt;20, AP16-20, AP16), IF(AP16&gt;16, IF(AP16&gt;16, AP16-16, AP16), IF(AP16&gt;12, IF(AP16&gt;12, AP16-12, AP16), IF(AP16&gt;8, IF(AP16&gt;8, AP16-8, AP16), IF(AP16&gt;4, AP16-4, AP16))))))))))))))))</f>
        <v>0</v>
      </c>
      <c r="AQ17" s="839" t="n">
        <f aca="false" ca="false" dt2D="false" dtr="false" t="normal">IF($I$8&gt;1, IF(AQ14=0, IF(AP17=4, 0, AP17+1), IF(AQ16&gt;60, IF(AQ16&gt;60, AQ16-60, AQ16), IF(AQ16&gt;56, IF(AQ16&gt;56, AQ16-56, AQ16), IF(AQ16&gt;52, IF(AQ16&gt;52, AQ16-52, AQ16), IF(AQ16&gt;48, IF(AQ16&gt;48, AQ16-48, AQ16), IF(AQ16&gt;44, IF(AQ16&gt;44, AQ16-44, AQ16), IF(AQ16&gt;40, IF(AQ16&gt;40, AQ16-40, AQ16), IF(AQ16&gt;36, IF(AQ16&gt;36, AQ16-36, AQ16), IF(AQ16&gt;32, IF(AQ16&gt;32, AQ16-32, AQ16), IF(AQ16&gt;28, IF(AQ16&gt;28, AQ16-28, AQ16), IF(AQ16&gt;24, IF(AQ16&gt;24, AQ16-24, AQ16), IF(AQ16&gt;20, IF(AQ16&gt;20, AQ16-20, AQ16), IF(AQ16&gt;16, IF(AQ16&gt;16, AQ16-16, AQ16), IF(AQ16&gt;12, IF(AQ16&gt;12, AQ16-12, AQ16), IF(AQ16&gt;8, IF(AQ16&gt;8, AQ16-8, AQ16), IF(AQ16&gt;4, AQ16-4, AQ16)))))))))))))))), IF(AQ16&gt;60, IF(AQ16&gt;60, AQ16-60, AQ16), IF(AQ16&gt;56, IF(AQ16&gt;56, AQ16-56, AQ16), IF(AQ16&gt;52, IF(AQ16&gt;52, AQ16-52, AQ16), IF(AQ16&gt;48, IF(AQ16&gt;48, AQ16-48, AQ16), IF(AQ16&gt;44, IF(AQ16&gt;44, AQ16-44, AQ16), IF(AQ16&gt;40, IF(AQ16&gt;40, AQ16-40, AQ16), IF(AQ16&gt;36, IF(AQ16&gt;36, AQ16-36, AQ16), IF(AQ16&gt;32, IF(AQ16&gt;32, AQ16-32, AQ16), IF(AQ16&gt;28, IF(AQ16&gt;28, AQ16-28, AQ16), IF(AQ16&gt;24, IF(AQ16&gt;24, AQ16-24, AQ16), IF(AQ16&gt;20, IF(AQ16&gt;20, AQ16-20, AQ16), IF(AQ16&gt;16, IF(AQ16&gt;16, AQ16-16, AQ16), IF(AQ16&gt;12, IF(AQ16&gt;12, AQ16-12, AQ16), IF(AQ16&gt;8, IF(AQ16&gt;8, AQ16-8, AQ16), IF(AQ16&gt;4, AQ16-4, AQ16))))))))))))))))</f>
        <v>0</v>
      </c>
      <c r="AR17" s="839" t="n">
        <f aca="false" ca="false" dt2D="false" dtr="false" t="normal">IF($I$8&gt;1, IF(AR14=0, IF(AQ17=4, 0, AQ17+1), IF(AR16&gt;60, IF(AR16&gt;60, AR16-60, AR16), IF(AR16&gt;56, IF(AR16&gt;56, AR16-56, AR16), IF(AR16&gt;52, IF(AR16&gt;52, AR16-52, AR16), IF(AR16&gt;48, IF(AR16&gt;48, AR16-48, AR16), IF(AR16&gt;44, IF(AR16&gt;44, AR16-44, AR16), IF(AR16&gt;40, IF(AR16&gt;40, AR16-40, AR16), IF(AR16&gt;36, IF(AR16&gt;36, AR16-36, AR16), IF(AR16&gt;32, IF(AR16&gt;32, AR16-32, AR16), IF(AR16&gt;28, IF(AR16&gt;28, AR16-28, AR16), IF(AR16&gt;24, IF(AR16&gt;24, AR16-24, AR16), IF(AR16&gt;20, IF(AR16&gt;20, AR16-20, AR16), IF(AR16&gt;16, IF(AR16&gt;16, AR16-16, AR16), IF(AR16&gt;12, IF(AR16&gt;12, AR16-12, AR16), IF(AR16&gt;8, IF(AR16&gt;8, AR16-8, AR16), IF(AR16&gt;4, AR16-4, AR16)))))))))))))))), IF(AR16&gt;60, IF(AR16&gt;60, AR16-60, AR16), IF(AR16&gt;56, IF(AR16&gt;56, AR16-56, AR16), IF(AR16&gt;52, IF(AR16&gt;52, AR16-52, AR16), IF(AR16&gt;48, IF(AR16&gt;48, AR16-48, AR16), IF(AR16&gt;44, IF(AR16&gt;44, AR16-44, AR16), IF(AR16&gt;40, IF(AR16&gt;40, AR16-40, AR16), IF(AR16&gt;36, IF(AR16&gt;36, AR16-36, AR16), IF(AR16&gt;32, IF(AR16&gt;32, AR16-32, AR16), IF(AR16&gt;28, IF(AR16&gt;28, AR16-28, AR16), IF(AR16&gt;24, IF(AR16&gt;24, AR16-24, AR16), IF(AR16&gt;20, IF(AR16&gt;20, AR16-20, AR16), IF(AR16&gt;16, IF(AR16&gt;16, AR16-16, AR16), IF(AR16&gt;12, IF(AR16&gt;12, AR16-12, AR16), IF(AR16&gt;8, IF(AR16&gt;8, AR16-8, AR16), IF(AR16&gt;4, AR16-4, AR16))))))))))))))))</f>
        <v>0</v>
      </c>
      <c r="AS17" s="839" t="n">
        <f aca="false" ca="false" dt2D="false" dtr="false" t="normal">IF($I$8&gt;1, IF(AS14=0, IF(AR17=4, 0, AR17+1), IF(AS16&gt;60, IF(AS16&gt;60, AS16-60, AS16), IF(AS16&gt;56, IF(AS16&gt;56, AS16-56, AS16), IF(AS16&gt;52, IF(AS16&gt;52, AS16-52, AS16), IF(AS16&gt;48, IF(AS16&gt;48, AS16-48, AS16), IF(AS16&gt;44, IF(AS16&gt;44, AS16-44, AS16), IF(AS16&gt;40, IF(AS16&gt;40, AS16-40, AS16), IF(AS16&gt;36, IF(AS16&gt;36, AS16-36, AS16), IF(AS16&gt;32, IF(AS16&gt;32, AS16-32, AS16), IF(AS16&gt;28, IF(AS16&gt;28, AS16-28, AS16), IF(AS16&gt;24, IF(AS16&gt;24, AS16-24, AS16), IF(AS16&gt;20, IF(AS16&gt;20, AS16-20, AS16), IF(AS16&gt;16, IF(AS16&gt;16, AS16-16, AS16), IF(AS16&gt;12, IF(AS16&gt;12, AS16-12, AS16), IF(AS16&gt;8, IF(AS16&gt;8, AS16-8, AS16), IF(AS16&gt;4, AS16-4, AS16)))))))))))))))), IF(AS16&gt;60, IF(AS16&gt;60, AS16-60, AS16), IF(AS16&gt;56, IF(AS16&gt;56, AS16-56, AS16), IF(AS16&gt;52, IF(AS16&gt;52, AS16-52, AS16), IF(AS16&gt;48, IF(AS16&gt;48, AS16-48, AS16), IF(AS16&gt;44, IF(AS16&gt;44, AS16-44, AS16), IF(AS16&gt;40, IF(AS16&gt;40, AS16-40, AS16), IF(AS16&gt;36, IF(AS16&gt;36, AS16-36, AS16), IF(AS16&gt;32, IF(AS16&gt;32, AS16-32, AS16), IF(AS16&gt;28, IF(AS16&gt;28, AS16-28, AS16), IF(AS16&gt;24, IF(AS16&gt;24, AS16-24, AS16), IF(AS16&gt;20, IF(AS16&gt;20, AS16-20, AS16), IF(AS16&gt;16, IF(AS16&gt;16, AS16-16, AS16), IF(AS16&gt;12, IF(AS16&gt;12, AS16-12, AS16), IF(AS16&gt;8, IF(AS16&gt;8, AS16-8, AS16), IF(AS16&gt;4, AS16-4, AS16))))))))))))))))</f>
        <v>0</v>
      </c>
      <c r="AT17" s="839" t="n">
        <f aca="false" ca="false" dt2D="false" dtr="false" t="normal">IF($I$8&gt;1, IF(AT14=0, IF(AS17=4, 0, AS17+1), IF(AT16&gt;60, IF(AT16&gt;60, AT16-60, AT16), IF(AT16&gt;56, IF(AT16&gt;56, AT16-56, AT16), IF(AT16&gt;52, IF(AT16&gt;52, AT16-52, AT16), IF(AT16&gt;48, IF(AT16&gt;48, AT16-48, AT16), IF(AT16&gt;44, IF(AT16&gt;44, AT16-44, AT16), IF(AT16&gt;40, IF(AT16&gt;40, AT16-40, AT16), IF(AT16&gt;36, IF(AT16&gt;36, AT16-36, AT16), IF(AT16&gt;32, IF(AT16&gt;32, AT16-32, AT16), IF(AT16&gt;28, IF(AT16&gt;28, AT16-28, AT16), IF(AT16&gt;24, IF(AT16&gt;24, AT16-24, AT16), IF(AT16&gt;20, IF(AT16&gt;20, AT16-20, AT16), IF(AT16&gt;16, IF(AT16&gt;16, AT16-16, AT16), IF(AT16&gt;12, IF(AT16&gt;12, AT16-12, AT16), IF(AT16&gt;8, IF(AT16&gt;8, AT16-8, AT16), IF(AT16&gt;4, AT16-4, AT16)))))))))))))))), IF(AT16&gt;60, IF(AT16&gt;60, AT16-60, AT16), IF(AT16&gt;56, IF(AT16&gt;56, AT16-56, AT16), IF(AT16&gt;52, IF(AT16&gt;52, AT16-52, AT16), IF(AT16&gt;48, IF(AT16&gt;48, AT16-48, AT16), IF(AT16&gt;44, IF(AT16&gt;44, AT16-44, AT16), IF(AT16&gt;40, IF(AT16&gt;40, AT16-40, AT16), IF(AT16&gt;36, IF(AT16&gt;36, AT16-36, AT16), IF(AT16&gt;32, IF(AT16&gt;32, AT16-32, AT16), IF(AT16&gt;28, IF(AT16&gt;28, AT16-28, AT16), IF(AT16&gt;24, IF(AT16&gt;24, AT16-24, AT16), IF(AT16&gt;20, IF(AT16&gt;20, AT16-20, AT16), IF(AT16&gt;16, IF(AT16&gt;16, AT16-16, AT16), IF(AT16&gt;12, IF(AT16&gt;12, AT16-12, AT16), IF(AT16&gt;8, IF(AT16&gt;8, AT16-8, AT16), IF(AT16&gt;4, AT16-4, AT16))))))))))))))))</f>
        <v>0</v>
      </c>
      <c r="AU17" s="839" t="n">
        <f aca="false" ca="false" dt2D="false" dtr="false" t="normal">IF($I$8&gt;1, IF(AU14=0, IF(AT17=4, 0, AT17+1), IF(AU16&gt;60, IF(AU16&gt;60, AU16-60, AU16), IF(AU16&gt;56, IF(AU16&gt;56, AU16-56, AU16), IF(AU16&gt;52, IF(AU16&gt;52, AU16-52, AU16), IF(AU16&gt;48, IF(AU16&gt;48, AU16-48, AU16), IF(AU16&gt;44, IF(AU16&gt;44, AU16-44, AU16), IF(AU16&gt;40, IF(AU16&gt;40, AU16-40, AU16), IF(AU16&gt;36, IF(AU16&gt;36, AU16-36, AU16), IF(AU16&gt;32, IF(AU16&gt;32, AU16-32, AU16), IF(AU16&gt;28, IF(AU16&gt;28, AU16-28, AU16), IF(AU16&gt;24, IF(AU16&gt;24, AU16-24, AU16), IF(AU16&gt;20, IF(AU16&gt;20, AU16-20, AU16), IF(AU16&gt;16, IF(AU16&gt;16, AU16-16, AU16), IF(AU16&gt;12, IF(AU16&gt;12, AU16-12, AU16), IF(AU16&gt;8, IF(AU16&gt;8, AU16-8, AU16), IF(AU16&gt;4, AU16-4, AU16)))))))))))))))), IF(AU16&gt;60, IF(AU16&gt;60, AU16-60, AU16), IF(AU16&gt;56, IF(AU16&gt;56, AU16-56, AU16), IF(AU16&gt;52, IF(AU16&gt;52, AU16-52, AU16), IF(AU16&gt;48, IF(AU16&gt;48, AU16-48, AU16), IF(AU16&gt;44, IF(AU16&gt;44, AU16-44, AU16), IF(AU16&gt;40, IF(AU16&gt;40, AU16-40, AU16), IF(AU16&gt;36, IF(AU16&gt;36, AU16-36, AU16), IF(AU16&gt;32, IF(AU16&gt;32, AU16-32, AU16), IF(AU16&gt;28, IF(AU16&gt;28, AU16-28, AU16), IF(AU16&gt;24, IF(AU16&gt;24, AU16-24, AU16), IF(AU16&gt;20, IF(AU16&gt;20, AU16-20, AU16), IF(AU16&gt;16, IF(AU16&gt;16, AU16-16, AU16), IF(AU16&gt;12, IF(AU16&gt;12, AU16-12, AU16), IF(AU16&gt;8, IF(AU16&gt;8, AU16-8, AU16), IF(AU16&gt;4, AU16-4, AU16))))))))))))))))</f>
        <v>0</v>
      </c>
      <c r="AV17" s="839" t="n">
        <f aca="false" ca="false" dt2D="false" dtr="false" t="normal">IF($I$8&gt;1, IF(AV14=0, IF(AU17=4, 0, AU17+1), IF(AV16&gt;60, IF(AV16&gt;60, AV16-60, AV16), IF(AV16&gt;56, IF(AV16&gt;56, AV16-56, AV16), IF(AV16&gt;52, IF(AV16&gt;52, AV16-52, AV16), IF(AV16&gt;48, IF(AV16&gt;48, AV16-48, AV16), IF(AV16&gt;44, IF(AV16&gt;44, AV16-44, AV16), IF(AV16&gt;40, IF(AV16&gt;40, AV16-40, AV16), IF(AV16&gt;36, IF(AV16&gt;36, AV16-36, AV16), IF(AV16&gt;32, IF(AV16&gt;32, AV16-32, AV16), IF(AV16&gt;28, IF(AV16&gt;28, AV16-28, AV16), IF(AV16&gt;24, IF(AV16&gt;24, AV16-24, AV16), IF(AV16&gt;20, IF(AV16&gt;20, AV16-20, AV16), IF(AV16&gt;16, IF(AV16&gt;16, AV16-16, AV16), IF(AV16&gt;12, IF(AV16&gt;12, AV16-12, AV16), IF(AV16&gt;8, IF(AV16&gt;8, AV16-8, AV16), IF(AV16&gt;4, AV16-4, AV16)))))))))))))))), IF(AV16&gt;60, IF(AV16&gt;60, AV16-60, AV16), IF(AV16&gt;56, IF(AV16&gt;56, AV16-56, AV16), IF(AV16&gt;52, IF(AV16&gt;52, AV16-52, AV16), IF(AV16&gt;48, IF(AV16&gt;48, AV16-48, AV16), IF(AV16&gt;44, IF(AV16&gt;44, AV16-44, AV16), IF(AV16&gt;40, IF(AV16&gt;40, AV16-40, AV16), IF(AV16&gt;36, IF(AV16&gt;36, AV16-36, AV16), IF(AV16&gt;32, IF(AV16&gt;32, AV16-32, AV16), IF(AV16&gt;28, IF(AV16&gt;28, AV16-28, AV16), IF(AV16&gt;24, IF(AV16&gt;24, AV16-24, AV16), IF(AV16&gt;20, IF(AV16&gt;20, AV16-20, AV16), IF(AV16&gt;16, IF(AV16&gt;16, AV16-16, AV16), IF(AV16&gt;12, IF(AV16&gt;12, AV16-12, AV16), IF(AV16&gt;8, IF(AV16&gt;8, AV16-8, AV16), IF(AV16&gt;4, AV16-4, AV16))))))))))))))))</f>
        <v>0</v>
      </c>
      <c r="AW17" s="839" t="n">
        <f aca="false" ca="false" dt2D="false" dtr="false" t="normal">IF($I$8&gt;1, IF(AW14=0, IF(AV17=4, 0, AV17+1), IF(AW16&gt;60, IF(AW16&gt;60, AW16-60, AW16), IF(AW16&gt;56, IF(AW16&gt;56, AW16-56, AW16), IF(AW16&gt;52, IF(AW16&gt;52, AW16-52, AW16), IF(AW16&gt;48, IF(AW16&gt;48, AW16-48, AW16), IF(AW16&gt;44, IF(AW16&gt;44, AW16-44, AW16), IF(AW16&gt;40, IF(AW16&gt;40, AW16-40, AW16), IF(AW16&gt;36, IF(AW16&gt;36, AW16-36, AW16), IF(AW16&gt;32, IF(AW16&gt;32, AW16-32, AW16), IF(AW16&gt;28, IF(AW16&gt;28, AW16-28, AW16), IF(AW16&gt;24, IF(AW16&gt;24, AW16-24, AW16), IF(AW16&gt;20, IF(AW16&gt;20, AW16-20, AW16), IF(AW16&gt;16, IF(AW16&gt;16, AW16-16, AW16), IF(AW16&gt;12, IF(AW16&gt;12, AW16-12, AW16), IF(AW16&gt;8, IF(AW16&gt;8, AW16-8, AW16), IF(AW16&gt;4, AW16-4, AW16)))))))))))))))), IF(AW16&gt;60, IF(AW16&gt;60, AW16-60, AW16), IF(AW16&gt;56, IF(AW16&gt;56, AW16-56, AW16), IF(AW16&gt;52, IF(AW16&gt;52, AW16-52, AW16), IF(AW16&gt;48, IF(AW16&gt;48, AW16-48, AW16), IF(AW16&gt;44, IF(AW16&gt;44, AW16-44, AW16), IF(AW16&gt;40, IF(AW16&gt;40, AW16-40, AW16), IF(AW16&gt;36, IF(AW16&gt;36, AW16-36, AW16), IF(AW16&gt;32, IF(AW16&gt;32, AW16-32, AW16), IF(AW16&gt;28, IF(AW16&gt;28, AW16-28, AW16), IF(AW16&gt;24, IF(AW16&gt;24, AW16-24, AW16), IF(AW16&gt;20, IF(AW16&gt;20, AW16-20, AW16), IF(AW16&gt;16, IF(AW16&gt;16, AW16-16, AW16), IF(AW16&gt;12, IF(AW16&gt;12, AW16-12, AW16), IF(AW16&gt;8, IF(AW16&gt;8, AW16-8, AW16), IF(AW16&gt;4, AW16-4, AW16))))))))))))))))</f>
        <v>0</v>
      </c>
      <c r="AX17" s="839" t="n">
        <f aca="false" ca="false" dt2D="false" dtr="false" t="normal">IF($I$8&gt;1, IF(AX14=0, IF(AW17=4, 0, AW17+1), IF(AX16&gt;60, IF(AX16&gt;60, AX16-60, AX16), IF(AX16&gt;56, IF(AX16&gt;56, AX16-56, AX16), IF(AX16&gt;52, IF(AX16&gt;52, AX16-52, AX16), IF(AX16&gt;48, IF(AX16&gt;48, AX16-48, AX16), IF(AX16&gt;44, IF(AX16&gt;44, AX16-44, AX16), IF(AX16&gt;40, IF(AX16&gt;40, AX16-40, AX16), IF(AX16&gt;36, IF(AX16&gt;36, AX16-36, AX16), IF(AX16&gt;32, IF(AX16&gt;32, AX16-32, AX16), IF(AX16&gt;28, IF(AX16&gt;28, AX16-28, AX16), IF(AX16&gt;24, IF(AX16&gt;24, AX16-24, AX16), IF(AX16&gt;20, IF(AX16&gt;20, AX16-20, AX16), IF(AX16&gt;16, IF(AX16&gt;16, AX16-16, AX16), IF(AX16&gt;12, IF(AX16&gt;12, AX16-12, AX16), IF(AX16&gt;8, IF(AX16&gt;8, AX16-8, AX16), IF(AX16&gt;4, AX16-4, AX16)))))))))))))))), IF(AX16&gt;60, IF(AX16&gt;60, AX16-60, AX16), IF(AX16&gt;56, IF(AX16&gt;56, AX16-56, AX16), IF(AX16&gt;52, IF(AX16&gt;52, AX16-52, AX16), IF(AX16&gt;48, IF(AX16&gt;48, AX16-48, AX16), IF(AX16&gt;44, IF(AX16&gt;44, AX16-44, AX16), IF(AX16&gt;40, IF(AX16&gt;40, AX16-40, AX16), IF(AX16&gt;36, IF(AX16&gt;36, AX16-36, AX16), IF(AX16&gt;32, IF(AX16&gt;32, AX16-32, AX16), IF(AX16&gt;28, IF(AX16&gt;28, AX16-28, AX16), IF(AX16&gt;24, IF(AX16&gt;24, AX16-24, AX16), IF(AX16&gt;20, IF(AX16&gt;20, AX16-20, AX16), IF(AX16&gt;16, IF(AX16&gt;16, AX16-16, AX16), IF(AX16&gt;12, IF(AX16&gt;12, AX16-12, AX16), IF(AX16&gt;8, IF(AX16&gt;8, AX16-8, AX16), IF(AX16&gt;4, AX16-4, AX16))))))))))))))))</f>
        <v>0</v>
      </c>
      <c r="AY17" s="839" t="n">
        <f aca="false" ca="false" dt2D="false" dtr="false" t="normal">IF($I$8&gt;1, IF(AY14=0, IF(AX17=4, 0, AX17+1), IF(AY16&gt;60, IF(AY16&gt;60, AY16-60, AY16), IF(AY16&gt;56, IF(AY16&gt;56, AY16-56, AY16), IF(AY16&gt;52, IF(AY16&gt;52, AY16-52, AY16), IF(AY16&gt;48, IF(AY16&gt;48, AY16-48, AY16), IF(AY16&gt;44, IF(AY16&gt;44, AY16-44, AY16), IF(AY16&gt;40, IF(AY16&gt;40, AY16-40, AY16), IF(AY16&gt;36, IF(AY16&gt;36, AY16-36, AY16), IF(AY16&gt;32, IF(AY16&gt;32, AY16-32, AY16), IF(AY16&gt;28, IF(AY16&gt;28, AY16-28, AY16), IF(AY16&gt;24, IF(AY16&gt;24, AY16-24, AY16), IF(AY16&gt;20, IF(AY16&gt;20, AY16-20, AY16), IF(AY16&gt;16, IF(AY16&gt;16, AY16-16, AY16), IF(AY16&gt;12, IF(AY16&gt;12, AY16-12, AY16), IF(AY16&gt;8, IF(AY16&gt;8, AY16-8, AY16), IF(AY16&gt;4, AY16-4, AY16)))))))))))))))), IF(AY16&gt;60, IF(AY16&gt;60, AY16-60, AY16), IF(AY16&gt;56, IF(AY16&gt;56, AY16-56, AY16), IF(AY16&gt;52, IF(AY16&gt;52, AY16-52, AY16), IF(AY16&gt;48, IF(AY16&gt;48, AY16-48, AY16), IF(AY16&gt;44, IF(AY16&gt;44, AY16-44, AY16), IF(AY16&gt;40, IF(AY16&gt;40, AY16-40, AY16), IF(AY16&gt;36, IF(AY16&gt;36, AY16-36, AY16), IF(AY16&gt;32, IF(AY16&gt;32, AY16-32, AY16), IF(AY16&gt;28, IF(AY16&gt;28, AY16-28, AY16), IF(AY16&gt;24, IF(AY16&gt;24, AY16-24, AY16), IF(AY16&gt;20, IF(AY16&gt;20, AY16-20, AY16), IF(AY16&gt;16, IF(AY16&gt;16, AY16-16, AY16), IF(AY16&gt;12, IF(AY16&gt;12, AY16-12, AY16), IF(AY16&gt;8, IF(AY16&gt;8, AY16-8, AY16), IF(AY16&gt;4, AY16-4, AY16))))))))))))))))</f>
        <v>0</v>
      </c>
      <c r="AZ17" s="839" t="n">
        <f aca="false" ca="false" dt2D="false" dtr="false" t="normal">IF($I$8&gt;1, IF(AZ14=0, IF(AY17=4, 0, AY17+1), IF(AZ16&gt;60, IF(AZ16&gt;60, AZ16-60, AZ16), IF(AZ16&gt;56, IF(AZ16&gt;56, AZ16-56, AZ16), IF(AZ16&gt;52, IF(AZ16&gt;52, AZ16-52, AZ16), IF(AZ16&gt;48, IF(AZ16&gt;48, AZ16-48, AZ16), IF(AZ16&gt;44, IF(AZ16&gt;44, AZ16-44, AZ16), IF(AZ16&gt;40, IF(AZ16&gt;40, AZ16-40, AZ16), IF(AZ16&gt;36, IF(AZ16&gt;36, AZ16-36, AZ16), IF(AZ16&gt;32, IF(AZ16&gt;32, AZ16-32, AZ16), IF(AZ16&gt;28, IF(AZ16&gt;28, AZ16-28, AZ16), IF(AZ16&gt;24, IF(AZ16&gt;24, AZ16-24, AZ16), IF(AZ16&gt;20, IF(AZ16&gt;20, AZ16-20, AZ16), IF(AZ16&gt;16, IF(AZ16&gt;16, AZ16-16, AZ16), IF(AZ16&gt;12, IF(AZ16&gt;12, AZ16-12, AZ16), IF(AZ16&gt;8, IF(AZ16&gt;8, AZ16-8, AZ16), IF(AZ16&gt;4, AZ16-4, AZ16)))))))))))))))), IF(AZ16&gt;60, IF(AZ16&gt;60, AZ16-60, AZ16), IF(AZ16&gt;56, IF(AZ16&gt;56, AZ16-56, AZ16), IF(AZ16&gt;52, IF(AZ16&gt;52, AZ16-52, AZ16), IF(AZ16&gt;48, IF(AZ16&gt;48, AZ16-48, AZ16), IF(AZ16&gt;44, IF(AZ16&gt;44, AZ16-44, AZ16), IF(AZ16&gt;40, IF(AZ16&gt;40, AZ16-40, AZ16), IF(AZ16&gt;36, IF(AZ16&gt;36, AZ16-36, AZ16), IF(AZ16&gt;32, IF(AZ16&gt;32, AZ16-32, AZ16), IF(AZ16&gt;28, IF(AZ16&gt;28, AZ16-28, AZ16), IF(AZ16&gt;24, IF(AZ16&gt;24, AZ16-24, AZ16), IF(AZ16&gt;20, IF(AZ16&gt;20, AZ16-20, AZ16), IF(AZ16&gt;16, IF(AZ16&gt;16, AZ16-16, AZ16), IF(AZ16&gt;12, IF(AZ16&gt;12, AZ16-12, AZ16), IF(AZ16&gt;8, IF(AZ16&gt;8, AZ16-8, AZ16), IF(AZ16&gt;4, AZ16-4, AZ16))))))))))))))))</f>
        <v>0</v>
      </c>
      <c r="BA17" s="839" t="n">
        <f aca="false" ca="false" dt2D="false" dtr="false" t="normal">IF($I$8&gt;1, IF(BA14=0, IF(AZ17=4, 0, AZ17+1), IF(BA16&gt;60, IF(BA16&gt;60, BA16-60, BA16), IF(BA16&gt;56, IF(BA16&gt;56, BA16-56, BA16), IF(BA16&gt;52, IF(BA16&gt;52, BA16-52, BA16), IF(BA16&gt;48, IF(BA16&gt;48, BA16-48, BA16), IF(BA16&gt;44, IF(BA16&gt;44, BA16-44, BA16), IF(BA16&gt;40, IF(BA16&gt;40, BA16-40, BA16), IF(BA16&gt;36, IF(BA16&gt;36, BA16-36, BA16), IF(BA16&gt;32, IF(BA16&gt;32, BA16-32, BA16), IF(BA16&gt;28, IF(BA16&gt;28, BA16-28, BA16), IF(BA16&gt;24, IF(BA16&gt;24, BA16-24, BA16), IF(BA16&gt;20, IF(BA16&gt;20, BA16-20, BA16), IF(BA16&gt;16, IF(BA16&gt;16, BA16-16, BA16), IF(BA16&gt;12, IF(BA16&gt;12, BA16-12, BA16), IF(BA16&gt;8, IF(BA16&gt;8, BA16-8, BA16), IF(BA16&gt;4, BA16-4, BA16)))))))))))))))), IF(BA16&gt;60, IF(BA16&gt;60, BA16-60, BA16), IF(BA16&gt;56, IF(BA16&gt;56, BA16-56, BA16), IF(BA16&gt;52, IF(BA16&gt;52, BA16-52, BA16), IF(BA16&gt;48, IF(BA16&gt;48, BA16-48, BA16), IF(BA16&gt;44, IF(BA16&gt;44, BA16-44, BA16), IF(BA16&gt;40, IF(BA16&gt;40, BA16-40, BA16), IF(BA16&gt;36, IF(BA16&gt;36, BA16-36, BA16), IF(BA16&gt;32, IF(BA16&gt;32, BA16-32, BA16), IF(BA16&gt;28, IF(BA16&gt;28, BA16-28, BA16), IF(BA16&gt;24, IF(BA16&gt;24, BA16-24, BA16), IF(BA16&gt;20, IF(BA16&gt;20, BA16-20, BA16), IF(BA16&gt;16, IF(BA16&gt;16, BA16-16, BA16), IF(BA16&gt;12, IF(BA16&gt;12, BA16-12, BA16), IF(BA16&gt;8, IF(BA16&gt;8, BA16-8, BA16), IF(BA16&gt;4, BA16-4, BA16))))))))))))))))</f>
        <v>0</v>
      </c>
      <c r="BB17" s="839" t="n">
        <f aca="false" ca="false" dt2D="false" dtr="false" t="normal">IF($I$8&gt;1, IF(BB14=0, IF(BA17=4, 0, BA17+1), IF(BB16&gt;60, IF(BB16&gt;60, BB16-60, BB16), IF(BB16&gt;56, IF(BB16&gt;56, BB16-56, BB16), IF(BB16&gt;52, IF(BB16&gt;52, BB16-52, BB16), IF(BB16&gt;48, IF(BB16&gt;48, BB16-48, BB16), IF(BB16&gt;44, IF(BB16&gt;44, BB16-44, BB16), IF(BB16&gt;40, IF(BB16&gt;40, BB16-40, BB16), IF(BB16&gt;36, IF(BB16&gt;36, BB16-36, BB16), IF(BB16&gt;32, IF(BB16&gt;32, BB16-32, BB16), IF(BB16&gt;28, IF(BB16&gt;28, BB16-28, BB16), IF(BB16&gt;24, IF(BB16&gt;24, BB16-24, BB16), IF(BB16&gt;20, IF(BB16&gt;20, BB16-20, BB16), IF(BB16&gt;16, IF(BB16&gt;16, BB16-16, BB16), IF(BB16&gt;12, IF(BB16&gt;12, BB16-12, BB16), IF(BB16&gt;8, IF(BB16&gt;8, BB16-8, BB16), IF(BB16&gt;4, BB16-4, BB16)))))))))))))))), IF(BB16&gt;60, IF(BB16&gt;60, BB16-60, BB16), IF(BB16&gt;56, IF(BB16&gt;56, BB16-56, BB16), IF(BB16&gt;52, IF(BB16&gt;52, BB16-52, BB16), IF(BB16&gt;48, IF(BB16&gt;48, BB16-48, BB16), IF(BB16&gt;44, IF(BB16&gt;44, BB16-44, BB16), IF(BB16&gt;40, IF(BB16&gt;40, BB16-40, BB16), IF(BB16&gt;36, IF(BB16&gt;36, BB16-36, BB16), IF(BB16&gt;32, IF(BB16&gt;32, BB16-32, BB16), IF(BB16&gt;28, IF(BB16&gt;28, BB16-28, BB16), IF(BB16&gt;24, IF(BB16&gt;24, BB16-24, BB16), IF(BB16&gt;20, IF(BB16&gt;20, BB16-20, BB16), IF(BB16&gt;16, IF(BB16&gt;16, BB16-16, BB16), IF(BB16&gt;12, IF(BB16&gt;12, BB16-12, BB16), IF(BB16&gt;8, IF(BB16&gt;8, BB16-8, BB16), IF(BB16&gt;4, BB16-4, BB16))))))))))))))))</f>
        <v>0</v>
      </c>
      <c r="BC17" s="839" t="n">
        <f aca="false" ca="false" dt2D="false" dtr="false" t="normal">IF($I$8&gt;1, IF(BC14=0, IF(BB17=4, 0, BB17+1), IF(BC16&gt;60, IF(BC16&gt;60, BC16-60, BC16), IF(BC16&gt;56, IF(BC16&gt;56, BC16-56, BC16), IF(BC16&gt;52, IF(BC16&gt;52, BC16-52, BC16), IF(BC16&gt;48, IF(BC16&gt;48, BC16-48, BC16), IF(BC16&gt;44, IF(BC16&gt;44, BC16-44, BC16), IF(BC16&gt;40, IF(BC16&gt;40, BC16-40, BC16), IF(BC16&gt;36, IF(BC16&gt;36, BC16-36, BC16), IF(BC16&gt;32, IF(BC16&gt;32, BC16-32, BC16), IF(BC16&gt;28, IF(BC16&gt;28, BC16-28, BC16), IF(BC16&gt;24, IF(BC16&gt;24, BC16-24, BC16), IF(BC16&gt;20, IF(BC16&gt;20, BC16-20, BC16), IF(BC16&gt;16, IF(BC16&gt;16, BC16-16, BC16), IF(BC16&gt;12, IF(BC16&gt;12, BC16-12, BC16), IF(BC16&gt;8, IF(BC16&gt;8, BC16-8, BC16), IF(BC16&gt;4, BC16-4, BC16)))))))))))))))), IF(BC16&gt;60, IF(BC16&gt;60, BC16-60, BC16), IF(BC16&gt;56, IF(BC16&gt;56, BC16-56, BC16), IF(BC16&gt;52, IF(BC16&gt;52, BC16-52, BC16), IF(BC16&gt;48, IF(BC16&gt;48, BC16-48, BC16), IF(BC16&gt;44, IF(BC16&gt;44, BC16-44, BC16), IF(BC16&gt;40, IF(BC16&gt;40, BC16-40, BC16), IF(BC16&gt;36, IF(BC16&gt;36, BC16-36, BC16), IF(BC16&gt;32, IF(BC16&gt;32, BC16-32, BC16), IF(BC16&gt;28, IF(BC16&gt;28, BC16-28, BC16), IF(BC16&gt;24, IF(BC16&gt;24, BC16-24, BC16), IF(BC16&gt;20, IF(BC16&gt;20, BC16-20, BC16), IF(BC16&gt;16, IF(BC16&gt;16, BC16-16, BC16), IF(BC16&gt;12, IF(BC16&gt;12, BC16-12, BC16), IF(BC16&gt;8, IF(BC16&gt;8, BC16-8, BC16), IF(BC16&gt;4, BC16-4, BC16))))))))))))))))</f>
        <v>0</v>
      </c>
      <c r="BD17" s="839" t="n">
        <f aca="false" ca="false" dt2D="false" dtr="false" t="normal">IF($I$8&gt;1, IF(BD14=0, IF(BC17=4, 0, BC17+1), IF(BD16&gt;60, IF(BD16&gt;60, BD16-60, BD16), IF(BD16&gt;56, IF(BD16&gt;56, BD16-56, BD16), IF(BD16&gt;52, IF(BD16&gt;52, BD16-52, BD16), IF(BD16&gt;48, IF(BD16&gt;48, BD16-48, BD16), IF(BD16&gt;44, IF(BD16&gt;44, BD16-44, BD16), IF(BD16&gt;40, IF(BD16&gt;40, BD16-40, BD16), IF(BD16&gt;36, IF(BD16&gt;36, BD16-36, BD16), IF(BD16&gt;32, IF(BD16&gt;32, BD16-32, BD16), IF(BD16&gt;28, IF(BD16&gt;28, BD16-28, BD16), IF(BD16&gt;24, IF(BD16&gt;24, BD16-24, BD16), IF(BD16&gt;20, IF(BD16&gt;20, BD16-20, BD16), IF(BD16&gt;16, IF(BD16&gt;16, BD16-16, BD16), IF(BD16&gt;12, IF(BD16&gt;12, BD16-12, BD16), IF(BD16&gt;8, IF(BD16&gt;8, BD16-8, BD16), IF(BD16&gt;4, BD16-4, BD16)))))))))))))))), IF(BD16&gt;60, IF(BD16&gt;60, BD16-60, BD16), IF(BD16&gt;56, IF(BD16&gt;56, BD16-56, BD16), IF(BD16&gt;52, IF(BD16&gt;52, BD16-52, BD16), IF(BD16&gt;48, IF(BD16&gt;48, BD16-48, BD16), IF(BD16&gt;44, IF(BD16&gt;44, BD16-44, BD16), IF(BD16&gt;40, IF(BD16&gt;40, BD16-40, BD16), IF(BD16&gt;36, IF(BD16&gt;36, BD16-36, BD16), IF(BD16&gt;32, IF(BD16&gt;32, BD16-32, BD16), IF(BD16&gt;28, IF(BD16&gt;28, BD16-28, BD16), IF(BD16&gt;24, IF(BD16&gt;24, BD16-24, BD16), IF(BD16&gt;20, IF(BD16&gt;20, BD16-20, BD16), IF(BD16&gt;16, IF(BD16&gt;16, BD16-16, BD16), IF(BD16&gt;12, IF(BD16&gt;12, BD16-12, BD16), IF(BD16&gt;8, IF(BD16&gt;8, BD16-8, BD16), IF(BD16&gt;4, BD16-4, BD16))))))))))))))))</f>
        <v>0</v>
      </c>
      <c r="BE17" s="839" t="n">
        <f aca="false" ca="false" dt2D="false" dtr="false" t="normal">IF($I$8&gt;1, IF(BE14=0, IF(BD17=4, 0, BD17+1), IF(BE16&gt;60, IF(BE16&gt;60, BE16-60, BE16), IF(BE16&gt;56, IF(BE16&gt;56, BE16-56, BE16), IF(BE16&gt;52, IF(BE16&gt;52, BE16-52, BE16), IF(BE16&gt;48, IF(BE16&gt;48, BE16-48, BE16), IF(BE16&gt;44, IF(BE16&gt;44, BE16-44, BE16), IF(BE16&gt;40, IF(BE16&gt;40, BE16-40, BE16), IF(BE16&gt;36, IF(BE16&gt;36, BE16-36, BE16), IF(BE16&gt;32, IF(BE16&gt;32, BE16-32, BE16), IF(BE16&gt;28, IF(BE16&gt;28, BE16-28, BE16), IF(BE16&gt;24, IF(BE16&gt;24, BE16-24, BE16), IF(BE16&gt;20, IF(BE16&gt;20, BE16-20, BE16), IF(BE16&gt;16, IF(BE16&gt;16, BE16-16, BE16), IF(BE16&gt;12, IF(BE16&gt;12, BE16-12, BE16), IF(BE16&gt;8, IF(BE16&gt;8, BE16-8, BE16), IF(BE16&gt;4, BE16-4, BE16)))))))))))))))), IF(BE16&gt;60, IF(BE16&gt;60, BE16-60, BE16), IF(BE16&gt;56, IF(BE16&gt;56, BE16-56, BE16), IF(BE16&gt;52, IF(BE16&gt;52, BE16-52, BE16), IF(BE16&gt;48, IF(BE16&gt;48, BE16-48, BE16), IF(BE16&gt;44, IF(BE16&gt;44, BE16-44, BE16), IF(BE16&gt;40, IF(BE16&gt;40, BE16-40, BE16), IF(BE16&gt;36, IF(BE16&gt;36, BE16-36, BE16), IF(BE16&gt;32, IF(BE16&gt;32, BE16-32, BE16), IF(BE16&gt;28, IF(BE16&gt;28, BE16-28, BE16), IF(BE16&gt;24, IF(BE16&gt;24, BE16-24, BE16), IF(BE16&gt;20, IF(BE16&gt;20, BE16-20, BE16), IF(BE16&gt;16, IF(BE16&gt;16, BE16-16, BE16), IF(BE16&gt;12, IF(BE16&gt;12, BE16-12, BE16), IF(BE16&gt;8, IF(BE16&gt;8, BE16-8, BE16), IF(BE16&gt;4, BE16-4, BE16))))))))))))))))</f>
        <v>0</v>
      </c>
      <c r="BF17" s="839" t="n">
        <f aca="false" ca="false" dt2D="false" dtr="false" t="normal">IF($I$8&gt;1, IF(BF14=0, IF(BE17=4, 0, BE17+1), IF(BF16&gt;60, IF(BF16&gt;60, BF16-60, BF16), IF(BF16&gt;56, IF(BF16&gt;56, BF16-56, BF16), IF(BF16&gt;52, IF(BF16&gt;52, BF16-52, BF16), IF(BF16&gt;48, IF(BF16&gt;48, BF16-48, BF16), IF(BF16&gt;44, IF(BF16&gt;44, BF16-44, BF16), IF(BF16&gt;40, IF(BF16&gt;40, BF16-40, BF16), IF(BF16&gt;36, IF(BF16&gt;36, BF16-36, BF16), IF(BF16&gt;32, IF(BF16&gt;32, BF16-32, BF16), IF(BF16&gt;28, IF(BF16&gt;28, BF16-28, BF16), IF(BF16&gt;24, IF(BF16&gt;24, BF16-24, BF16), IF(BF16&gt;20, IF(BF16&gt;20, BF16-20, BF16), IF(BF16&gt;16, IF(BF16&gt;16, BF16-16, BF16), IF(BF16&gt;12, IF(BF16&gt;12, BF16-12, BF16), IF(BF16&gt;8, IF(BF16&gt;8, BF16-8, BF16), IF(BF16&gt;4, BF16-4, BF16)))))))))))))))), IF(BF16&gt;60, IF(BF16&gt;60, BF16-60, BF16), IF(BF16&gt;56, IF(BF16&gt;56, BF16-56, BF16), IF(BF16&gt;52, IF(BF16&gt;52, BF16-52, BF16), IF(BF16&gt;48, IF(BF16&gt;48, BF16-48, BF16), IF(BF16&gt;44, IF(BF16&gt;44, BF16-44, BF16), IF(BF16&gt;40, IF(BF16&gt;40, BF16-40, BF16), IF(BF16&gt;36, IF(BF16&gt;36, BF16-36, BF16), IF(BF16&gt;32, IF(BF16&gt;32, BF16-32, BF16), IF(BF16&gt;28, IF(BF16&gt;28, BF16-28, BF16), IF(BF16&gt;24, IF(BF16&gt;24, BF16-24, BF16), IF(BF16&gt;20, IF(BF16&gt;20, BF16-20, BF16), IF(BF16&gt;16, IF(BF16&gt;16, BF16-16, BF16), IF(BF16&gt;12, IF(BF16&gt;12, BF16-12, BF16), IF(BF16&gt;8, IF(BF16&gt;8, BF16-8, BF16), IF(BF16&gt;4, BF16-4, BF16))))))))))))))))</f>
        <v>0</v>
      </c>
      <c r="BG17" s="839" t="n">
        <f aca="false" ca="false" dt2D="false" dtr="false" t="normal">IF($I$8&gt;1, IF(BG14=0, IF(BF17=4, 0, BF17+1), IF(BG16&gt;60, IF(BG16&gt;60, BG16-60, BG16), IF(BG16&gt;56, IF(BG16&gt;56, BG16-56, BG16), IF(BG16&gt;52, IF(BG16&gt;52, BG16-52, BG16), IF(BG16&gt;48, IF(BG16&gt;48, BG16-48, BG16), IF(BG16&gt;44, IF(BG16&gt;44, BG16-44, BG16), IF(BG16&gt;40, IF(BG16&gt;40, BG16-40, BG16), IF(BG16&gt;36, IF(BG16&gt;36, BG16-36, BG16), IF(BG16&gt;32, IF(BG16&gt;32, BG16-32, BG16), IF(BG16&gt;28, IF(BG16&gt;28, BG16-28, BG16), IF(BG16&gt;24, IF(BG16&gt;24, BG16-24, BG16), IF(BG16&gt;20, IF(BG16&gt;20, BG16-20, BG16), IF(BG16&gt;16, IF(BG16&gt;16, BG16-16, BG16), IF(BG16&gt;12, IF(BG16&gt;12, BG16-12, BG16), IF(BG16&gt;8, IF(BG16&gt;8, BG16-8, BG16), IF(BG16&gt;4, BG16-4, BG16)))))))))))))))), IF(BG16&gt;60, IF(BG16&gt;60, BG16-60, BG16), IF(BG16&gt;56, IF(BG16&gt;56, BG16-56, BG16), IF(BG16&gt;52, IF(BG16&gt;52, BG16-52, BG16), IF(BG16&gt;48, IF(BG16&gt;48, BG16-48, BG16), IF(BG16&gt;44, IF(BG16&gt;44, BG16-44, BG16), IF(BG16&gt;40, IF(BG16&gt;40, BG16-40, BG16), IF(BG16&gt;36, IF(BG16&gt;36, BG16-36, BG16), IF(BG16&gt;32, IF(BG16&gt;32, BG16-32, BG16), IF(BG16&gt;28, IF(BG16&gt;28, BG16-28, BG16), IF(BG16&gt;24, IF(BG16&gt;24, BG16-24, BG16), IF(BG16&gt;20, IF(BG16&gt;20, BG16-20, BG16), IF(BG16&gt;16, IF(BG16&gt;16, BG16-16, BG16), IF(BG16&gt;12, IF(BG16&gt;12, BG16-12, BG16), IF(BG16&gt;8, IF(BG16&gt;8, BG16-8, BG16), IF(BG16&gt;4, BG16-4, BG16))))))))))))))))</f>
        <v>0</v>
      </c>
      <c r="BH17" s="839" t="n">
        <f aca="false" ca="false" dt2D="false" dtr="false" t="normal">IF($I$8&gt;1, IF(BH14=0, IF(BG17=4, 0, BG17+1), IF(BH16&gt;60, IF(BH16&gt;60, BH16-60, BH16), IF(BH16&gt;56, IF(BH16&gt;56, BH16-56, BH16), IF(BH16&gt;52, IF(BH16&gt;52, BH16-52, BH16), IF(BH16&gt;48, IF(BH16&gt;48, BH16-48, BH16), IF(BH16&gt;44, IF(BH16&gt;44, BH16-44, BH16), IF(BH16&gt;40, IF(BH16&gt;40, BH16-40, BH16), IF(BH16&gt;36, IF(BH16&gt;36, BH16-36, BH16), IF(BH16&gt;32, IF(BH16&gt;32, BH16-32, BH16), IF(BH16&gt;28, IF(BH16&gt;28, BH16-28, BH16), IF(BH16&gt;24, IF(BH16&gt;24, BH16-24, BH16), IF(BH16&gt;20, IF(BH16&gt;20, BH16-20, BH16), IF(BH16&gt;16, IF(BH16&gt;16, BH16-16, BH16), IF(BH16&gt;12, IF(BH16&gt;12, BH16-12, BH16), IF(BH16&gt;8, IF(BH16&gt;8, BH16-8, BH16), IF(BH16&gt;4, BH16-4, BH16)))))))))))))))), IF(BH16&gt;60, IF(BH16&gt;60, BH16-60, BH16), IF(BH16&gt;56, IF(BH16&gt;56, BH16-56, BH16), IF(BH16&gt;52, IF(BH16&gt;52, BH16-52, BH16), IF(BH16&gt;48, IF(BH16&gt;48, BH16-48, BH16), IF(BH16&gt;44, IF(BH16&gt;44, BH16-44, BH16), IF(BH16&gt;40, IF(BH16&gt;40, BH16-40, BH16), IF(BH16&gt;36, IF(BH16&gt;36, BH16-36, BH16), IF(BH16&gt;32, IF(BH16&gt;32, BH16-32, BH16), IF(BH16&gt;28, IF(BH16&gt;28, BH16-28, BH16), IF(BH16&gt;24, IF(BH16&gt;24, BH16-24, BH16), IF(BH16&gt;20, IF(BH16&gt;20, BH16-20, BH16), IF(BH16&gt;16, IF(BH16&gt;16, BH16-16, BH16), IF(BH16&gt;12, IF(BH16&gt;12, BH16-12, BH16), IF(BH16&gt;8, IF(BH16&gt;8, BH16-8, BH16), IF(BH16&gt;4, BH16-4, BH16))))))))))))))))</f>
        <v>0</v>
      </c>
      <c r="BI17" s="839" t="n">
        <f aca="false" ca="false" dt2D="false" dtr="false" t="normal">IF($I$8&gt;1, IF(BI14=0, IF(BH17=4, 0, BH17+1), IF(BI16&gt;60, IF(BI16&gt;60, BI16-60, BI16), IF(BI16&gt;56, IF(BI16&gt;56, BI16-56, BI16), IF(BI16&gt;52, IF(BI16&gt;52, BI16-52, BI16), IF(BI16&gt;48, IF(BI16&gt;48, BI16-48, BI16), IF(BI16&gt;44, IF(BI16&gt;44, BI16-44, BI16), IF(BI16&gt;40, IF(BI16&gt;40, BI16-40, BI16), IF(BI16&gt;36, IF(BI16&gt;36, BI16-36, BI16), IF(BI16&gt;32, IF(BI16&gt;32, BI16-32, BI16), IF(BI16&gt;28, IF(BI16&gt;28, BI16-28, BI16), IF(BI16&gt;24, IF(BI16&gt;24, BI16-24, BI16), IF(BI16&gt;20, IF(BI16&gt;20, BI16-20, BI16), IF(BI16&gt;16, IF(BI16&gt;16, BI16-16, BI16), IF(BI16&gt;12, IF(BI16&gt;12, BI16-12, BI16), IF(BI16&gt;8, IF(BI16&gt;8, BI16-8, BI16), IF(BI16&gt;4, BI16-4, BI16)))))))))))))))), IF(BI16&gt;60, IF(BI16&gt;60, BI16-60, BI16), IF(BI16&gt;56, IF(BI16&gt;56, BI16-56, BI16), IF(BI16&gt;52, IF(BI16&gt;52, BI16-52, BI16), IF(BI16&gt;48, IF(BI16&gt;48, BI16-48, BI16), IF(BI16&gt;44, IF(BI16&gt;44, BI16-44, BI16), IF(BI16&gt;40, IF(BI16&gt;40, BI16-40, BI16), IF(BI16&gt;36, IF(BI16&gt;36, BI16-36, BI16), IF(BI16&gt;32, IF(BI16&gt;32, BI16-32, BI16), IF(BI16&gt;28, IF(BI16&gt;28, BI16-28, BI16), IF(BI16&gt;24, IF(BI16&gt;24, BI16-24, BI16), IF(BI16&gt;20, IF(BI16&gt;20, BI16-20, BI16), IF(BI16&gt;16, IF(BI16&gt;16, BI16-16, BI16), IF(BI16&gt;12, IF(BI16&gt;12, BI16-12, BI16), IF(BI16&gt;8, IF(BI16&gt;8, BI16-8, BI16), IF(BI16&gt;4, BI16-4, BI16))))))))))))))))</f>
        <v>0</v>
      </c>
      <c r="BJ17" s="839" t="n">
        <f aca="false" ca="false" dt2D="false" dtr="false" t="normal">IF($I$8&gt;1, IF(BJ14=0, IF(BI17=4, 0, BI17+1), IF(BJ16&gt;60, IF(BJ16&gt;60, BJ16-60, BJ16), IF(BJ16&gt;56, IF(BJ16&gt;56, BJ16-56, BJ16), IF(BJ16&gt;52, IF(BJ16&gt;52, BJ16-52, BJ16), IF(BJ16&gt;48, IF(BJ16&gt;48, BJ16-48, BJ16), IF(BJ16&gt;44, IF(BJ16&gt;44, BJ16-44, BJ16), IF(BJ16&gt;40, IF(BJ16&gt;40, BJ16-40, BJ16), IF(BJ16&gt;36, IF(BJ16&gt;36, BJ16-36, BJ16), IF(BJ16&gt;32, IF(BJ16&gt;32, BJ16-32, BJ16), IF(BJ16&gt;28, IF(BJ16&gt;28, BJ16-28, BJ16), IF(BJ16&gt;24, IF(BJ16&gt;24, BJ16-24, BJ16), IF(BJ16&gt;20, IF(BJ16&gt;20, BJ16-20, BJ16), IF(BJ16&gt;16, IF(BJ16&gt;16, BJ16-16, BJ16), IF(BJ16&gt;12, IF(BJ16&gt;12, BJ16-12, BJ16), IF(BJ16&gt;8, IF(BJ16&gt;8, BJ16-8, BJ16), IF(BJ16&gt;4, BJ16-4, BJ16)))))))))))))))), IF(BJ16&gt;60, IF(BJ16&gt;60, BJ16-60, BJ16), IF(BJ16&gt;56, IF(BJ16&gt;56, BJ16-56, BJ16), IF(BJ16&gt;52, IF(BJ16&gt;52, BJ16-52, BJ16), IF(BJ16&gt;48, IF(BJ16&gt;48, BJ16-48, BJ16), IF(BJ16&gt;44, IF(BJ16&gt;44, BJ16-44, BJ16), IF(BJ16&gt;40, IF(BJ16&gt;40, BJ16-40, BJ16), IF(BJ16&gt;36, IF(BJ16&gt;36, BJ16-36, BJ16), IF(BJ16&gt;32, IF(BJ16&gt;32, BJ16-32, BJ16), IF(BJ16&gt;28, IF(BJ16&gt;28, BJ16-28, BJ16), IF(BJ16&gt;24, IF(BJ16&gt;24, BJ16-24, BJ16), IF(BJ16&gt;20, IF(BJ16&gt;20, BJ16-20, BJ16), IF(BJ16&gt;16, IF(BJ16&gt;16, BJ16-16, BJ16), IF(BJ16&gt;12, IF(BJ16&gt;12, BJ16-12, BJ16), IF(BJ16&gt;8, IF(BJ16&gt;8, BJ16-8, BJ16), IF(BJ16&gt;4, BJ16-4, BJ16))))))))))))))))</f>
        <v>0</v>
      </c>
      <c r="BK17" s="839" t="n">
        <f aca="false" ca="false" dt2D="false" dtr="false" t="normal">IF($I$8&gt;1, IF(BK14=0, IF(BJ17=4, 0, BJ17+1), IF(BK16&gt;60, IF(BK16&gt;60, BK16-60, BK16), IF(BK16&gt;56, IF(BK16&gt;56, BK16-56, BK16), IF(BK16&gt;52, IF(BK16&gt;52, BK16-52, BK16), IF(BK16&gt;48, IF(BK16&gt;48, BK16-48, BK16), IF(BK16&gt;44, IF(BK16&gt;44, BK16-44, BK16), IF(BK16&gt;40, IF(BK16&gt;40, BK16-40, BK16), IF(BK16&gt;36, IF(BK16&gt;36, BK16-36, BK16), IF(BK16&gt;32, IF(BK16&gt;32, BK16-32, BK16), IF(BK16&gt;28, IF(BK16&gt;28, BK16-28, BK16), IF(BK16&gt;24, IF(BK16&gt;24, BK16-24, BK16), IF(BK16&gt;20, IF(BK16&gt;20, BK16-20, BK16), IF(BK16&gt;16, IF(BK16&gt;16, BK16-16, BK16), IF(BK16&gt;12, IF(BK16&gt;12, BK16-12, BK16), IF(BK16&gt;8, IF(BK16&gt;8, BK16-8, BK16), IF(BK16&gt;4, BK16-4, BK16)))))))))))))))), IF(BK16&gt;60, IF(BK16&gt;60, BK16-60, BK16), IF(BK16&gt;56, IF(BK16&gt;56, BK16-56, BK16), IF(BK16&gt;52, IF(BK16&gt;52, BK16-52, BK16), IF(BK16&gt;48, IF(BK16&gt;48, BK16-48, BK16), IF(BK16&gt;44, IF(BK16&gt;44, BK16-44, BK16), IF(BK16&gt;40, IF(BK16&gt;40, BK16-40, BK16), IF(BK16&gt;36, IF(BK16&gt;36, BK16-36, BK16), IF(BK16&gt;32, IF(BK16&gt;32, BK16-32, BK16), IF(BK16&gt;28, IF(BK16&gt;28, BK16-28, BK16), IF(BK16&gt;24, IF(BK16&gt;24, BK16-24, BK16), IF(BK16&gt;20, IF(BK16&gt;20, BK16-20, BK16), IF(BK16&gt;16, IF(BK16&gt;16, BK16-16, BK16), IF(BK16&gt;12, IF(BK16&gt;12, BK16-12, BK16), IF(BK16&gt;8, IF(BK16&gt;8, BK16-8, BK16), IF(BK16&gt;4, BK16-4, BK16))))))))))))))))</f>
        <v>0</v>
      </c>
      <c r="BL17" s="839" t="n">
        <f aca="false" ca="false" dt2D="false" dtr="false" t="normal">IF($I$8&gt;1, IF(BL14=0, IF(BK17=4, 0, BK17+1), IF(BL16&gt;60, IF(BL16&gt;60, BL16-60, BL16), IF(BL16&gt;56, IF(BL16&gt;56, BL16-56, BL16), IF(BL16&gt;52, IF(BL16&gt;52, BL16-52, BL16), IF(BL16&gt;48, IF(BL16&gt;48, BL16-48, BL16), IF(BL16&gt;44, IF(BL16&gt;44, BL16-44, BL16), IF(BL16&gt;40, IF(BL16&gt;40, BL16-40, BL16), IF(BL16&gt;36, IF(BL16&gt;36, BL16-36, BL16), IF(BL16&gt;32, IF(BL16&gt;32, BL16-32, BL16), IF(BL16&gt;28, IF(BL16&gt;28, BL16-28, BL16), IF(BL16&gt;24, IF(BL16&gt;24, BL16-24, BL16), IF(BL16&gt;20, IF(BL16&gt;20, BL16-20, BL16), IF(BL16&gt;16, IF(BL16&gt;16, BL16-16, BL16), IF(BL16&gt;12, IF(BL16&gt;12, BL16-12, BL16), IF(BL16&gt;8, IF(BL16&gt;8, BL16-8, BL16), IF(BL16&gt;4, BL16-4, BL16)))))))))))))))), IF(BL16&gt;60, IF(BL16&gt;60, BL16-60, BL16), IF(BL16&gt;56, IF(BL16&gt;56, BL16-56, BL16), IF(BL16&gt;52, IF(BL16&gt;52, BL16-52, BL16), IF(BL16&gt;48, IF(BL16&gt;48, BL16-48, BL16), IF(BL16&gt;44, IF(BL16&gt;44, BL16-44, BL16), IF(BL16&gt;40, IF(BL16&gt;40, BL16-40, BL16), IF(BL16&gt;36, IF(BL16&gt;36, BL16-36, BL16), IF(BL16&gt;32, IF(BL16&gt;32, BL16-32, BL16), IF(BL16&gt;28, IF(BL16&gt;28, BL16-28, BL16), IF(BL16&gt;24, IF(BL16&gt;24, BL16-24, BL16), IF(BL16&gt;20, IF(BL16&gt;20, BL16-20, BL16), IF(BL16&gt;16, IF(BL16&gt;16, BL16-16, BL16), IF(BL16&gt;12, IF(BL16&gt;12, BL16-12, BL16), IF(BL16&gt;8, IF(BL16&gt;8, BL16-8, BL16), IF(BL16&gt;4, BL16-4, BL16))))))))))))))))</f>
        <v>0</v>
      </c>
      <c r="BM17" s="839" t="n">
        <f aca="false" ca="false" dt2D="false" dtr="false" t="normal">IF($I$8&gt;1, IF(BM14=0, IF(BL17=4, 0, BL17+1), IF(BM16&gt;60, IF(BM16&gt;60, BM16-60, BM16), IF(BM16&gt;56, IF(BM16&gt;56, BM16-56, BM16), IF(BM16&gt;52, IF(BM16&gt;52, BM16-52, BM16), IF(BM16&gt;48, IF(BM16&gt;48, BM16-48, BM16), IF(BM16&gt;44, IF(BM16&gt;44, BM16-44, BM16), IF(BM16&gt;40, IF(BM16&gt;40, BM16-40, BM16), IF(BM16&gt;36, IF(BM16&gt;36, BM16-36, BM16), IF(BM16&gt;32, IF(BM16&gt;32, BM16-32, BM16), IF(BM16&gt;28, IF(BM16&gt;28, BM16-28, BM16), IF(BM16&gt;24, IF(BM16&gt;24, BM16-24, BM16), IF(BM16&gt;20, IF(BM16&gt;20, BM16-20, BM16), IF(BM16&gt;16, IF(BM16&gt;16, BM16-16, BM16), IF(BM16&gt;12, IF(BM16&gt;12, BM16-12, BM16), IF(BM16&gt;8, IF(BM16&gt;8, BM16-8, BM16), IF(BM16&gt;4, BM16-4, BM16)))))))))))))))), IF(BM16&gt;60, IF(BM16&gt;60, BM16-60, BM16), IF(BM16&gt;56, IF(BM16&gt;56, BM16-56, BM16), IF(BM16&gt;52, IF(BM16&gt;52, BM16-52, BM16), IF(BM16&gt;48, IF(BM16&gt;48, BM16-48, BM16), IF(BM16&gt;44, IF(BM16&gt;44, BM16-44, BM16), IF(BM16&gt;40, IF(BM16&gt;40, BM16-40, BM16), IF(BM16&gt;36, IF(BM16&gt;36, BM16-36, BM16), IF(BM16&gt;32, IF(BM16&gt;32, BM16-32, BM16), IF(BM16&gt;28, IF(BM16&gt;28, BM16-28, BM16), IF(BM16&gt;24, IF(BM16&gt;24, BM16-24, BM16), IF(BM16&gt;20, IF(BM16&gt;20, BM16-20, BM16), IF(BM16&gt;16, IF(BM16&gt;16, BM16-16, BM16), IF(BM16&gt;12, IF(BM16&gt;12, BM16-12, BM16), IF(BM16&gt;8, IF(BM16&gt;8, BM16-8, BM16), IF(BM16&gt;4, BM16-4, BM16))))))))))))))))</f>
        <v>0</v>
      </c>
      <c r="BN17" s="839" t="n">
        <f aca="false" ca="false" dt2D="false" dtr="false" t="normal">IF($I$8&gt;1, IF(BN14=0, IF(BM17=4, 0, BM17+1), IF(BN16&gt;60, IF(BN16&gt;60, BN16-60, BN16), IF(BN16&gt;56, IF(BN16&gt;56, BN16-56, BN16), IF(BN16&gt;52, IF(BN16&gt;52, BN16-52, BN16), IF(BN16&gt;48, IF(BN16&gt;48, BN16-48, BN16), IF(BN16&gt;44, IF(BN16&gt;44, BN16-44, BN16), IF(BN16&gt;40, IF(BN16&gt;40, BN16-40, BN16), IF(BN16&gt;36, IF(BN16&gt;36, BN16-36, BN16), IF(BN16&gt;32, IF(BN16&gt;32, BN16-32, BN16), IF(BN16&gt;28, IF(BN16&gt;28, BN16-28, BN16), IF(BN16&gt;24, IF(BN16&gt;24, BN16-24, BN16), IF(BN16&gt;20, IF(BN16&gt;20, BN16-20, BN16), IF(BN16&gt;16, IF(BN16&gt;16, BN16-16, BN16), IF(BN16&gt;12, IF(BN16&gt;12, BN16-12, BN16), IF(BN16&gt;8, IF(BN16&gt;8, BN16-8, BN16), IF(BN16&gt;4, BN16-4, BN16)))))))))))))))), IF(BN16&gt;60, IF(BN16&gt;60, BN16-60, BN16), IF(BN16&gt;56, IF(BN16&gt;56, BN16-56, BN16), IF(BN16&gt;52, IF(BN16&gt;52, BN16-52, BN16), IF(BN16&gt;48, IF(BN16&gt;48, BN16-48, BN16), IF(BN16&gt;44, IF(BN16&gt;44, BN16-44, BN16), IF(BN16&gt;40, IF(BN16&gt;40, BN16-40, BN16), IF(BN16&gt;36, IF(BN16&gt;36, BN16-36, BN16), IF(BN16&gt;32, IF(BN16&gt;32, BN16-32, BN16), IF(BN16&gt;28, IF(BN16&gt;28, BN16-28, BN16), IF(BN16&gt;24, IF(BN16&gt;24, BN16-24, BN16), IF(BN16&gt;20, IF(BN16&gt;20, BN16-20, BN16), IF(BN16&gt;16, IF(BN16&gt;16, BN16-16, BN16), IF(BN16&gt;12, IF(BN16&gt;12, BN16-12, BN16), IF(BN16&gt;8, IF(BN16&gt;8, BN16-8, BN16), IF(BN16&gt;4, BN16-4, BN16))))))))))))))))</f>
        <v>0</v>
      </c>
      <c r="BO17" s="839" t="n">
        <f aca="false" ca="false" dt2D="false" dtr="false" t="normal">IF($I$8&gt;1, IF(BO14=0, IF(BN17=4, 0, BN17+1), IF(BO16&gt;60, IF(BO16&gt;60, BO16-60, BO16), IF(BO16&gt;56, IF(BO16&gt;56, BO16-56, BO16), IF(BO16&gt;52, IF(BO16&gt;52, BO16-52, BO16), IF(BO16&gt;48, IF(BO16&gt;48, BO16-48, BO16), IF(BO16&gt;44, IF(BO16&gt;44, BO16-44, BO16), IF(BO16&gt;40, IF(BO16&gt;40, BO16-40, BO16), IF(BO16&gt;36, IF(BO16&gt;36, BO16-36, BO16), IF(BO16&gt;32, IF(BO16&gt;32, BO16-32, BO16), IF(BO16&gt;28, IF(BO16&gt;28, BO16-28, BO16), IF(BO16&gt;24, IF(BO16&gt;24, BO16-24, BO16), IF(BO16&gt;20, IF(BO16&gt;20, BO16-20, BO16), IF(BO16&gt;16, IF(BO16&gt;16, BO16-16, BO16), IF(BO16&gt;12, IF(BO16&gt;12, BO16-12, BO16), IF(BO16&gt;8, IF(BO16&gt;8, BO16-8, BO16), IF(BO16&gt;4, BO16-4, BO16)))))))))))))))), IF(BO16&gt;60, IF(BO16&gt;60, BO16-60, BO16), IF(BO16&gt;56, IF(BO16&gt;56, BO16-56, BO16), IF(BO16&gt;52, IF(BO16&gt;52, BO16-52, BO16), IF(BO16&gt;48, IF(BO16&gt;48, BO16-48, BO16), IF(BO16&gt;44, IF(BO16&gt;44, BO16-44, BO16), IF(BO16&gt;40, IF(BO16&gt;40, BO16-40, BO16), IF(BO16&gt;36, IF(BO16&gt;36, BO16-36, BO16), IF(BO16&gt;32, IF(BO16&gt;32, BO16-32, BO16), IF(BO16&gt;28, IF(BO16&gt;28, BO16-28, BO16), IF(BO16&gt;24, IF(BO16&gt;24, BO16-24, BO16), IF(BO16&gt;20, IF(BO16&gt;20, BO16-20, BO16), IF(BO16&gt;16, IF(BO16&gt;16, BO16-16, BO16), IF(BO16&gt;12, IF(BO16&gt;12, BO16-12, BO16), IF(BO16&gt;8, IF(BO16&gt;8, BO16-8, BO16), IF(BO16&gt;4, BO16-4, BO16))))))))))))))))</f>
        <v>0</v>
      </c>
      <c r="BP17" s="839" t="n">
        <f aca="false" ca="false" dt2D="false" dtr="false" t="normal">IF($I$8&gt;1, IF(BP14=0, IF(BO17=4, 0, BO17+1), IF(BP16&gt;60, IF(BP16&gt;60, BP16-60, BP16), IF(BP16&gt;56, IF(BP16&gt;56, BP16-56, BP16), IF(BP16&gt;52, IF(BP16&gt;52, BP16-52, BP16), IF(BP16&gt;48, IF(BP16&gt;48, BP16-48, BP16), IF(BP16&gt;44, IF(BP16&gt;44, BP16-44, BP16), IF(BP16&gt;40, IF(BP16&gt;40, BP16-40, BP16), IF(BP16&gt;36, IF(BP16&gt;36, BP16-36, BP16), IF(BP16&gt;32, IF(BP16&gt;32, BP16-32, BP16), IF(BP16&gt;28, IF(BP16&gt;28, BP16-28, BP16), IF(BP16&gt;24, IF(BP16&gt;24, BP16-24, BP16), IF(BP16&gt;20, IF(BP16&gt;20, BP16-20, BP16), IF(BP16&gt;16, IF(BP16&gt;16, BP16-16, BP16), IF(BP16&gt;12, IF(BP16&gt;12, BP16-12, BP16), IF(BP16&gt;8, IF(BP16&gt;8, BP16-8, BP16), IF(BP16&gt;4, BP16-4, BP16)))))))))))))))), IF(BP16&gt;60, IF(BP16&gt;60, BP16-60, BP16), IF(BP16&gt;56, IF(BP16&gt;56, BP16-56, BP16), IF(BP16&gt;52, IF(BP16&gt;52, BP16-52, BP16), IF(BP16&gt;48, IF(BP16&gt;48, BP16-48, BP16), IF(BP16&gt;44, IF(BP16&gt;44, BP16-44, BP16), IF(BP16&gt;40, IF(BP16&gt;40, BP16-40, BP16), IF(BP16&gt;36, IF(BP16&gt;36, BP16-36, BP16), IF(BP16&gt;32, IF(BP16&gt;32, BP16-32, BP16), IF(BP16&gt;28, IF(BP16&gt;28, BP16-28, BP16), IF(BP16&gt;24, IF(BP16&gt;24, BP16-24, BP16), IF(BP16&gt;20, IF(BP16&gt;20, BP16-20, BP16), IF(BP16&gt;16, IF(BP16&gt;16, BP16-16, BP16), IF(BP16&gt;12, IF(BP16&gt;12, BP16-12, BP16), IF(BP16&gt;8, IF(BP16&gt;8, BP16-8, BP16), IF(BP16&gt;4, BP16-4, BP16))))))))))))))))</f>
        <v>0</v>
      </c>
      <c r="BQ17" s="839" t="n">
        <f aca="false" ca="false" dt2D="false" dtr="false" t="normal">IF($I$8&gt;1, IF(BQ14=0, IF(BP17=4, 0, BP17+1), IF(BQ16&gt;60, IF(BQ16&gt;60, BQ16-60, BQ16), IF(BQ16&gt;56, IF(BQ16&gt;56, BQ16-56, BQ16), IF(BQ16&gt;52, IF(BQ16&gt;52, BQ16-52, BQ16), IF(BQ16&gt;48, IF(BQ16&gt;48, BQ16-48, BQ16), IF(BQ16&gt;44, IF(BQ16&gt;44, BQ16-44, BQ16), IF(BQ16&gt;40, IF(BQ16&gt;40, BQ16-40, BQ16), IF(BQ16&gt;36, IF(BQ16&gt;36, BQ16-36, BQ16), IF(BQ16&gt;32, IF(BQ16&gt;32, BQ16-32, BQ16), IF(BQ16&gt;28, IF(BQ16&gt;28, BQ16-28, BQ16), IF(BQ16&gt;24, IF(BQ16&gt;24, BQ16-24, BQ16), IF(BQ16&gt;20, IF(BQ16&gt;20, BQ16-20, BQ16), IF(BQ16&gt;16, IF(BQ16&gt;16, BQ16-16, BQ16), IF(BQ16&gt;12, IF(BQ16&gt;12, BQ16-12, BQ16), IF(BQ16&gt;8, IF(BQ16&gt;8, BQ16-8, BQ16), IF(BQ16&gt;4, BQ16-4, BQ16)))))))))))))))), IF(BQ16&gt;60, IF(BQ16&gt;60, BQ16-60, BQ16), IF(BQ16&gt;56, IF(BQ16&gt;56, BQ16-56, BQ16), IF(BQ16&gt;52, IF(BQ16&gt;52, BQ16-52, BQ16), IF(BQ16&gt;48, IF(BQ16&gt;48, BQ16-48, BQ16), IF(BQ16&gt;44, IF(BQ16&gt;44, BQ16-44, BQ16), IF(BQ16&gt;40, IF(BQ16&gt;40, BQ16-40, BQ16), IF(BQ16&gt;36, IF(BQ16&gt;36, BQ16-36, BQ16), IF(BQ16&gt;32, IF(BQ16&gt;32, BQ16-32, BQ16), IF(BQ16&gt;28, IF(BQ16&gt;28, BQ16-28, BQ16), IF(BQ16&gt;24, IF(BQ16&gt;24, BQ16-24, BQ16), IF(BQ16&gt;20, IF(BQ16&gt;20, BQ16-20, BQ16), IF(BQ16&gt;16, IF(BQ16&gt;16, BQ16-16, BQ16), IF(BQ16&gt;12, IF(BQ16&gt;12, BQ16-12, BQ16), IF(BQ16&gt;8, IF(BQ16&gt;8, BQ16-8, BQ16), IF(BQ16&gt;4, BQ16-4, BQ16))))))))))))))))</f>
        <v>0</v>
      </c>
      <c r="BR17" s="839" t="n">
        <f aca="false" ca="false" dt2D="false" dtr="false" t="normal">IF($I$8&gt;1, IF(BR14=0, IF(BQ17=4, 0, BQ17+1), IF(BR16&gt;60, IF(BR16&gt;60, BR16-60, BR16), IF(BR16&gt;56, IF(BR16&gt;56, BR16-56, BR16), IF(BR16&gt;52, IF(BR16&gt;52, BR16-52, BR16), IF(BR16&gt;48, IF(BR16&gt;48, BR16-48, BR16), IF(BR16&gt;44, IF(BR16&gt;44, BR16-44, BR16), IF(BR16&gt;40, IF(BR16&gt;40, BR16-40, BR16), IF(BR16&gt;36, IF(BR16&gt;36, BR16-36, BR16), IF(BR16&gt;32, IF(BR16&gt;32, BR16-32, BR16), IF(BR16&gt;28, IF(BR16&gt;28, BR16-28, BR16), IF(BR16&gt;24, IF(BR16&gt;24, BR16-24, BR16), IF(BR16&gt;20, IF(BR16&gt;20, BR16-20, BR16), IF(BR16&gt;16, IF(BR16&gt;16, BR16-16, BR16), IF(BR16&gt;12, IF(BR16&gt;12, BR16-12, BR16), IF(BR16&gt;8, IF(BR16&gt;8, BR16-8, BR16), IF(BR16&gt;4, BR16-4, BR16)))))))))))))))), IF(BR16&gt;60, IF(BR16&gt;60, BR16-60, BR16), IF(BR16&gt;56, IF(BR16&gt;56, BR16-56, BR16), IF(BR16&gt;52, IF(BR16&gt;52, BR16-52, BR16), IF(BR16&gt;48, IF(BR16&gt;48, BR16-48, BR16), IF(BR16&gt;44, IF(BR16&gt;44, BR16-44, BR16), IF(BR16&gt;40, IF(BR16&gt;40, BR16-40, BR16), IF(BR16&gt;36, IF(BR16&gt;36, BR16-36, BR16), IF(BR16&gt;32, IF(BR16&gt;32, BR16-32, BR16), IF(BR16&gt;28, IF(BR16&gt;28, BR16-28, BR16), IF(BR16&gt;24, IF(BR16&gt;24, BR16-24, BR16), IF(BR16&gt;20, IF(BR16&gt;20, BR16-20, BR16), IF(BR16&gt;16, IF(BR16&gt;16, BR16-16, BR16), IF(BR16&gt;12, IF(BR16&gt;12, BR16-12, BR16), IF(BR16&gt;8, IF(BR16&gt;8, BR16-8, BR16), IF(BR16&gt;4, BR16-4, BR16))))))))))))))))</f>
        <v>0</v>
      </c>
      <c r="BS17" s="839" t="n">
        <f aca="false" ca="false" dt2D="false" dtr="false" t="normal">IF($I$8&gt;1, IF(BS14=0, IF(BR17=4, 0, BR17+1), IF(BS16&gt;60, IF(BS16&gt;60, BS16-60, BS16), IF(BS16&gt;56, IF(BS16&gt;56, BS16-56, BS16), IF(BS16&gt;52, IF(BS16&gt;52, BS16-52, BS16), IF(BS16&gt;48, IF(BS16&gt;48, BS16-48, BS16), IF(BS16&gt;44, IF(BS16&gt;44, BS16-44, BS16), IF(BS16&gt;40, IF(BS16&gt;40, BS16-40, BS16), IF(BS16&gt;36, IF(BS16&gt;36, BS16-36, BS16), IF(BS16&gt;32, IF(BS16&gt;32, BS16-32, BS16), IF(BS16&gt;28, IF(BS16&gt;28, BS16-28, BS16), IF(BS16&gt;24, IF(BS16&gt;24, BS16-24, BS16), IF(BS16&gt;20, IF(BS16&gt;20, BS16-20, BS16), IF(BS16&gt;16, IF(BS16&gt;16, BS16-16, BS16), IF(BS16&gt;12, IF(BS16&gt;12, BS16-12, BS16), IF(BS16&gt;8, IF(BS16&gt;8, BS16-8, BS16), IF(BS16&gt;4, BS16-4, BS16)))))))))))))))), IF(BS16&gt;60, IF(BS16&gt;60, BS16-60, BS16), IF(BS16&gt;56, IF(BS16&gt;56, BS16-56, BS16), IF(BS16&gt;52, IF(BS16&gt;52, BS16-52, BS16), IF(BS16&gt;48, IF(BS16&gt;48, BS16-48, BS16), IF(BS16&gt;44, IF(BS16&gt;44, BS16-44, BS16), IF(BS16&gt;40, IF(BS16&gt;40, BS16-40, BS16), IF(BS16&gt;36, IF(BS16&gt;36, BS16-36, BS16), IF(BS16&gt;32, IF(BS16&gt;32, BS16-32, BS16), IF(BS16&gt;28, IF(BS16&gt;28, BS16-28, BS16), IF(BS16&gt;24, IF(BS16&gt;24, BS16-24, BS16), IF(BS16&gt;20, IF(BS16&gt;20, BS16-20, BS16), IF(BS16&gt;16, IF(BS16&gt;16, BS16-16, BS16), IF(BS16&gt;12, IF(BS16&gt;12, BS16-12, BS16), IF(BS16&gt;8, IF(BS16&gt;8, BS16-8, BS16), IF(BS16&gt;4, BS16-4, BS16))))))))))))))))</f>
        <v>0</v>
      </c>
    </row>
    <row customHeight="true" hidden="true" ht="15" outlineLevel="1" r="18">
      <c r="B18" s="1" t="n">
        <v>60</v>
      </c>
      <c r="C18" s="1" t="n">
        <v>15</v>
      </c>
      <c r="J18" s="838" t="s">
        <v>1291</v>
      </c>
      <c r="K18" s="1" t="n">
        <f aca="false" ca="false" dt2D="false" dtr="false" t="normal">YEAR(I7)</f>
        <v>1899</v>
      </c>
      <c r="L18" s="839" t="n">
        <f aca="false" ca="false" dt2D="false" dtr="false" t="normal">IF(60-$H$2&gt;=L$2, IF($G$2=0, IF(K17=4, K18+1, K18), IF(K15=4, K13+1, IF(K12=0, IF(K17=4, K18+1, K18), K13))), 0)</f>
        <v>0</v>
      </c>
      <c r="M18" s="839" t="n">
        <f aca="false" ca="false" dt2D="false" dtr="false" t="normal">IF(60-$H$2&gt;=M$2, IF($G$2=0, IF(L17=4, L18+1, L18), IF(L15=4, L13+1, IF(L12=0, IF(L17=4, L18+1, L18), L13))), 0)</f>
        <v>1899</v>
      </c>
      <c r="N18" s="839" t="n">
        <f aca="false" ca="false" dt2D="false" dtr="false" t="normal">IF(60-$H$2&gt;=N$2, IF($G$2=0, IF(M17=4, M18+1, M18), IF(M15=4, M13+1, IF(M12=0, IF(M17=4, M18+1, M18), M13))), 0)</f>
        <v>1900</v>
      </c>
      <c r="O18" s="839" t="n">
        <f aca="false" ca="false" dt2D="false" dtr="false" t="normal">IF(60-$H$2&gt;=O$2, IF($G$2=0, IF(N17=4, N18+1, N18), IF(N15=4, N13+1, IF(N12=0, IF(N17=4, N18+1, N18), N13))), 0)</f>
        <v>1900</v>
      </c>
      <c r="P18" s="839" t="n">
        <f aca="false" ca="false" dt2D="false" dtr="false" t="normal">IF(60-$H$2&gt;=P$2, IF($G$2=0, IF(O17=4, O18+1, O18), IF(O15=4, O13+1, IF(O12=0, IF(O17=4, O18+1, O18), O13))), 0)</f>
        <v>1900</v>
      </c>
      <c r="Q18" s="839" t="n">
        <f aca="false" ca="false" dt2D="false" dtr="false" t="normal">IF(60-$H$2&gt;=Q$2, IF($G$2=0, IF(P17=4, P18+1, P18), IF(P15=4, P13+1, IF(P12=0, IF(P17=4, P18+1, P18), P13))), 0)</f>
        <v>1900</v>
      </c>
      <c r="R18" s="839" t="n">
        <f aca="false" ca="false" dt2D="false" dtr="false" t="normal">IF(60-$H$2&gt;=R$2, IF($G$2=0, IF(Q17=4, Q18+1, Q18), IF(Q15=4, Q13+1, IF(Q12=0, IF(Q17=4, Q18+1, Q18), Q13))), 0)</f>
        <v>1900</v>
      </c>
      <c r="S18" s="839" t="n">
        <f aca="false" ca="false" dt2D="false" dtr="false" t="normal">IF(60-$H$2&gt;=S$2, IF($G$2=0, IF(R17=4, R18+1, R18), IF(R15=4, R13+1, IF(R12=0, IF(R17=4, R18+1, R18), R13))), 0)</f>
        <v>1900</v>
      </c>
      <c r="T18" s="839" t="n">
        <f aca="false" ca="false" dt2D="false" dtr="false" t="normal">IF(60-$H$2&gt;=T$2, IF($G$2=0, IF(S17=4, S18+1, S18), IF(S15=4, S13+1, IF(S12=0, IF(S17=4, S18+1, S18), S13))), 0)</f>
        <v>1900</v>
      </c>
      <c r="U18" s="839" t="n">
        <f aca="false" ca="false" dt2D="false" dtr="false" t="normal">IF(60-$H$2&gt;=U$2, IF($G$2=0, IF(T17=4, T18+1, T18), IF(T15=4, T13+1, IF(T12=0, IF(T17=4, T18+1, T18), T13))), 0)</f>
        <v>1900</v>
      </c>
      <c r="V18" s="839" t="n">
        <f aca="false" ca="false" dt2D="false" dtr="false" t="normal">IF(60-$H$2&gt;=V$2, IF($G$2=0, IF(U17=4, U18+1, U18), IF(U15=4, U13+1, IF(U12=0, IF(U17=4, U18+1, U18), U13))), 0)</f>
        <v>1900</v>
      </c>
      <c r="W18" s="839" t="n">
        <f aca="false" ca="false" dt2D="false" dtr="false" t="normal">IF(60-$H$2&gt;=W$2, IF($G$2=0, IF(V17=4, V18+1, V18), IF(V15=4, V13+1, IF(V12=0, IF(V17=4, V18+1, V18), V13))), 0)</f>
        <v>1900</v>
      </c>
      <c r="X18" s="839" t="n">
        <f aca="false" ca="false" dt2D="false" dtr="false" t="normal">IF(60-$H$2&gt;=X$2, IF($G$2=0, IF(W17=4, W18+1, W18), IF(W15=4, W13+1, IF(W12=0, IF(W17=4, W18+1, W18), W13))), 0)</f>
        <v>1901</v>
      </c>
      <c r="Y18" s="839" t="n">
        <f aca="false" ca="false" dt2D="false" dtr="false" t="normal">IF(60-$H$2&gt;=Y$2, IF($G$2=0, IF(X17=4, X18+1, X18), IF(X15=4, X13+1, IF(X12=0, IF(X17=4, X18+1, X18), X13))), 0)</f>
        <v>1901</v>
      </c>
      <c r="Z18" s="839" t="n">
        <f aca="false" ca="false" dt2D="false" dtr="false" t="normal">IF(60-$H$2&gt;=Z$2, IF($G$2=0, IF(Y17=4, Y18+1, Y18), IF(Y15=4, Y13+1, IF(Y12=0, IF(Y17=4, Y18+1, Y18), Y13))), 0)</f>
        <v>1901</v>
      </c>
      <c r="AA18" s="839" t="n">
        <f aca="false" ca="false" dt2D="false" dtr="false" t="normal">IF(60-$H$2&gt;=AA$2, IF($G$2=0, IF(Z17=4, Z18+1, Z18), IF(Z15=4, Z13+1, IF(Z12=0, IF(Z17=4, Z18+1, Z18), Z13))), 0)</f>
        <v>1901</v>
      </c>
      <c r="AB18" s="839" t="n">
        <f aca="false" ca="false" dt2D="false" dtr="false" t="normal">IF(60-$H$2&gt;=AB$2, IF($G$2=0, IF(AA17=4, AA18+1, AA18), IF(AA15=4, AA13+1, IF(AA12=0, IF(AA17=4, AA18+1, AA18), AA13))), 0)</f>
        <v>0</v>
      </c>
      <c r="AC18" s="839" t="n">
        <f aca="false" ca="false" dt2D="false" dtr="false" t="normal">IF(60-$H$2&gt;=AC$2, IF($G$2=0, IF(AB17=4, AB18+1, AB18), IF(AB15=4, AB13+1, IF(AB12=0, IF(AB17=4, AB18+1, AB18), AB13))), 0)</f>
        <v>0</v>
      </c>
      <c r="AD18" s="839" t="n">
        <f aca="false" ca="false" dt2D="false" dtr="false" t="normal">IF(60-$H$2&gt;=AD$2, IF($G$2=0, IF(AC17=4, AC18+1, AC18), IF(AC15=4, AC13+1, IF(AC12=0, IF(AC17=4, AC18+1, AC18), AC13))), 0)</f>
        <v>0</v>
      </c>
      <c r="AE18" s="839" t="n">
        <f aca="false" ca="false" dt2D="false" dtr="false" t="normal">IF(60-$H$2&gt;=AE$2, IF($G$2=0, IF(AD17=4, AD18+1, AD18), IF(AD15=4, AD13+1, IF(AD12=0, IF(AD17=4, AD18+1, AD18), AD13))), 0)</f>
        <v>0</v>
      </c>
      <c r="AF18" s="839" t="n">
        <f aca="false" ca="false" dt2D="false" dtr="false" t="normal">IF(60-$H$2&gt;=AF$2, IF($G$2=0, IF(AE17=4, AE18+1, AE18), IF(AE15=4, AE13+1, IF(AE12=0, IF(AE17=4, AE18+1, AE18), AE13))), 0)</f>
        <v>0</v>
      </c>
      <c r="AG18" s="839" t="n">
        <f aca="false" ca="false" dt2D="false" dtr="false" t="normal">IF(60-$H$2&gt;=AG$2, IF($G$2=0, IF(AF17=4, AF18+1, AF18), IF(AF15=4, AF13+1, IF(AF12=0, IF(AF17=4, AF18+1, AF18), AF13))), 0)</f>
        <v>0</v>
      </c>
      <c r="AH18" s="839" t="n">
        <f aca="false" ca="false" dt2D="false" dtr="false" t="normal">IF(60-$H$2&gt;=AH$2, IF($G$2=0, IF(AG17=4, AG18+1, AG18), IF(AG15=4, AG13+1, IF(AG12=0, IF(AG17=4, AG18+1, AG18), AG13))), 0)</f>
        <v>0</v>
      </c>
      <c r="AI18" s="839" t="n">
        <f aca="false" ca="false" dt2D="false" dtr="false" t="normal">IF(60-$H$2&gt;=AI$2, IF($G$2=0, IF(AH17=4, AH18+1, AH18), IF(AH15=4, AH13+1, IF(AH12=0, IF(AH17=4, AH18+1, AH18), AH13))), 0)</f>
        <v>0</v>
      </c>
      <c r="AJ18" s="839" t="n">
        <f aca="false" ca="false" dt2D="false" dtr="false" t="normal">IF(60-$H$2&gt;=AJ$2, IF($G$2=0, IF(AI17=4, AI18+1, AI18), IF(AI15=4, AI13+1, IF(AI12=0, IF(AI17=4, AI18+1, AI18), AI13))), 0)</f>
        <v>0</v>
      </c>
      <c r="AK18" s="839" t="n">
        <f aca="false" ca="false" dt2D="false" dtr="false" t="normal">IF(60-$H$2&gt;=AK$2, IF($G$2=0, IF(AJ17=4, AJ18+1, AJ18), IF(AJ15=4, AJ13+1, IF(AJ12=0, IF(AJ17=4, AJ18+1, AJ18), AJ13))), 0)</f>
        <v>0</v>
      </c>
      <c r="AL18" s="839" t="n">
        <f aca="false" ca="false" dt2D="false" dtr="false" t="normal">IF(60-$H$2&gt;=AL$2, IF($G$2=0, IF(AK17=4, AK18+1, AK18), IF(AK15=4, AK13+1, IF(AK12=0, IF(AK17=4, AK18+1, AK18), AK13))), 0)</f>
        <v>0</v>
      </c>
      <c r="AM18" s="839" t="n">
        <f aca="false" ca="false" dt2D="false" dtr="false" t="normal">IF(60-$H$2&gt;=AM$2, IF($G$2=0, IF(AL17=4, AL18+1, AL18), IF(AL15=4, AL13+1, IF(AL12=0, IF(AL17=4, AL18+1, AL18), AL13))), 0)</f>
        <v>0</v>
      </c>
      <c r="AN18" s="839" t="n">
        <f aca="false" ca="false" dt2D="false" dtr="false" t="normal">IF(60-$H$2&gt;=AN$2, IF($G$2=0, IF(AM17=4, AM18+1, AM18), IF(AM15=4, AM13+1, IF(AM12=0, IF(AM17=4, AM18+1, AM18), AM13))), 0)</f>
        <v>0</v>
      </c>
      <c r="AO18" s="839" t="n">
        <f aca="false" ca="false" dt2D="false" dtr="false" t="normal">IF(60-$H$2&gt;=AO$2, IF($G$2=0, IF(AN17=4, AN18+1, AN18), IF(AN15=4, AN13+1, IF(AN12=0, IF(AN17=4, AN18+1, AN18), AN13))), 0)</f>
        <v>0</v>
      </c>
      <c r="AP18" s="839" t="n">
        <f aca="false" ca="false" dt2D="false" dtr="false" t="normal">IF(60-$H$2&gt;=AP$2, IF($G$2=0, IF(AO17=4, AO18+1, AO18), IF(AO15=4, AO13+1, IF(AO12=0, IF(AO17=4, AO18+1, AO18), AO13))), 0)</f>
        <v>0</v>
      </c>
      <c r="AQ18" s="839" t="n">
        <f aca="false" ca="false" dt2D="false" dtr="false" t="normal">IF(60-$H$2&gt;=AQ$2, IF($G$2=0, IF(AP17=4, AP18+1, AP18), IF(AP15=4, AP13+1, IF(AP12=0, IF(AP17=4, AP18+1, AP18), AP13))), 0)</f>
        <v>0</v>
      </c>
      <c r="AR18" s="839" t="n">
        <f aca="false" ca="false" dt2D="false" dtr="false" t="normal">IF(60-$H$2&gt;=AR$2, IF($G$2=0, IF(AQ17=4, AQ18+1, AQ18), IF(AQ15=4, AQ13+1, IF(AQ12=0, IF(AQ17=4, AQ18+1, AQ18), AQ13))), 0)</f>
        <v>0</v>
      </c>
      <c r="AS18" s="839" t="n">
        <f aca="false" ca="false" dt2D="false" dtr="false" t="normal">IF(60-$H$2&gt;=AS$2, IF($G$2=0, IF(AR17=4, AR18+1, AR18), IF(AR15=4, AR13+1, IF(AR12=0, IF(AR17=4, AR18+1, AR18), AR13))), 0)</f>
        <v>0</v>
      </c>
      <c r="AT18" s="839" t="n">
        <f aca="false" ca="false" dt2D="false" dtr="false" t="normal">IF(60-$H$2&gt;=AT$2, IF($G$2=0, IF(AS17=4, AS18+1, AS18), IF(AS15=4, AS13+1, IF(AS12=0, IF(AS17=4, AS18+1, AS18), AS13))), 0)</f>
        <v>0</v>
      </c>
      <c r="AU18" s="839" t="n">
        <f aca="false" ca="false" dt2D="false" dtr="false" t="normal">IF(60-$H$2&gt;=AU$2, IF($G$2=0, IF(AT17=4, AT18+1, AT18), IF(AT15=4, AT13+1, IF(AT12=0, IF(AT17=4, AT18+1, AT18), AT13))), 0)</f>
        <v>0</v>
      </c>
      <c r="AV18" s="839" t="n">
        <f aca="false" ca="false" dt2D="false" dtr="false" t="normal">IF(60-$H$2&gt;=AV$2, IF($G$2=0, IF(AU17=4, AU18+1, AU18), IF(AU15=4, AU13+1, IF(AU12=0, IF(AU17=4, AU18+1, AU18), AU13))), 0)</f>
        <v>0</v>
      </c>
      <c r="AW18" s="839" t="n">
        <f aca="false" ca="false" dt2D="false" dtr="false" t="normal">IF(60-$H$2&gt;=AW$2, IF($G$2=0, IF(AV17=4, AV18+1, AV18), IF(AV15=4, AV13+1, IF(AV12=0, IF(AV17=4, AV18+1, AV18), AV13))), 0)</f>
        <v>0</v>
      </c>
      <c r="AX18" s="839" t="n">
        <f aca="false" ca="false" dt2D="false" dtr="false" t="normal">IF(60-$H$2&gt;=AX$2, IF($G$2=0, IF(AW17=4, AW18+1, AW18), IF(AW15=4, AW13+1, IF(AW12=0, IF(AW17=4, AW18+1, AW18), AW13))), 0)</f>
        <v>0</v>
      </c>
      <c r="AY18" s="839" t="n">
        <f aca="false" ca="false" dt2D="false" dtr="false" t="normal">IF(60-$H$2&gt;=AY$2, IF($G$2=0, IF(AX17=4, AX18+1, AX18), IF(AX15=4, AX13+1, IF(AX12=0, IF(AX17=4, AX18+1, AX18), AX13))), 0)</f>
        <v>0</v>
      </c>
      <c r="AZ18" s="839" t="n">
        <f aca="false" ca="false" dt2D="false" dtr="false" t="normal">IF(60-$H$2&gt;=AZ$2, IF($G$2=0, IF(AY17=4, AY18+1, AY18), IF(AY15=4, AY13+1, IF(AY12=0, IF(AY17=4, AY18+1, AY18), AY13))), 0)</f>
        <v>0</v>
      </c>
      <c r="BA18" s="839" t="n">
        <f aca="false" ca="false" dt2D="false" dtr="false" t="normal">IF(60-$H$2&gt;=BA$2, IF($G$2=0, IF(AZ17=4, AZ18+1, AZ18), IF(AZ15=4, AZ13+1, IF(AZ12=0, IF(AZ17=4, AZ18+1, AZ18), AZ13))), 0)</f>
        <v>0</v>
      </c>
      <c r="BB18" s="839" t="n">
        <f aca="false" ca="false" dt2D="false" dtr="false" t="normal">IF(60-$H$2&gt;=BB$2, IF($G$2=0, IF(BA17=4, BA18+1, BA18), IF(BA15=4, BA13+1, IF(BA12=0, IF(BA17=4, BA18+1, BA18), BA13))), 0)</f>
        <v>0</v>
      </c>
      <c r="BC18" s="839" t="n">
        <f aca="false" ca="false" dt2D="false" dtr="false" t="normal">IF(60-$H$2&gt;=BC$2, IF($G$2=0, IF(BB17=4, BB18+1, BB18), IF(BB15=4, BB13+1, IF(BB12=0, IF(BB17=4, BB18+1, BB18), BB13))), 0)</f>
        <v>0</v>
      </c>
      <c r="BD18" s="839" t="n">
        <f aca="false" ca="false" dt2D="false" dtr="false" t="normal">IF(60-$H$2&gt;=BD$2, IF($G$2=0, IF(BC17=4, BC18+1, BC18), IF(BC15=4, BC13+1, IF(BC12=0, IF(BC17=4, BC18+1, BC18), BC13))), 0)</f>
        <v>0</v>
      </c>
      <c r="BE18" s="839" t="n">
        <f aca="false" ca="false" dt2D="false" dtr="false" t="normal">IF(60-$H$2&gt;=BE$2, IF($G$2=0, IF(BD17=4, BD18+1, BD18), IF(BD15=4, BD13+1, IF(BD12=0, IF(BD17=4, BD18+1, BD18), BD13))), 0)</f>
        <v>0</v>
      </c>
      <c r="BF18" s="839" t="n">
        <f aca="false" ca="false" dt2D="false" dtr="false" t="normal">IF(60-$H$2&gt;=BF$2, IF($G$2=0, IF(BE17=4, BE18+1, BE18), IF(BE15=4, BE13+1, IF(BE12=0, IF(BE17=4, BE18+1, BE18), BE13))), 0)</f>
        <v>0</v>
      </c>
      <c r="BG18" s="839" t="n">
        <f aca="false" ca="false" dt2D="false" dtr="false" t="normal">IF(60-$H$2&gt;=BG$2, IF($G$2=0, IF(BF17=4, BF18+1, BF18), IF(BF15=4, BF13+1, IF(BF12=0, IF(BF17=4, BF18+1, BF18), BF13))), 0)</f>
        <v>0</v>
      </c>
      <c r="BH18" s="839" t="n">
        <f aca="false" ca="false" dt2D="false" dtr="false" t="normal">IF(60-$H$2&gt;=BH$2, IF($G$2=0, IF(BG17=4, BG18+1, BG18), IF(BG15=4, BG13+1, IF(BG12=0, IF(BG17=4, BG18+1, BG18), BG13))), 0)</f>
        <v>0</v>
      </c>
      <c r="BI18" s="839" t="n">
        <f aca="false" ca="false" dt2D="false" dtr="false" t="normal">IF(60-$H$2&gt;=BI$2, IF($G$2=0, IF(BH17=4, BH18+1, BH18), IF(BH15=4, BH13+1, IF(BH12=0, IF(BH17=4, BH18+1, BH18), BH13))), 0)</f>
        <v>0</v>
      </c>
      <c r="BJ18" s="839" t="n">
        <f aca="false" ca="false" dt2D="false" dtr="false" t="normal">IF(60-$H$2&gt;=BJ$2, IF($G$2=0, IF(BI17=4, BI18+1, BI18), IF(BI15=4, BI13+1, IF(BI12=0, IF(BI17=4, BI18+1, BI18), BI13))), 0)</f>
        <v>0</v>
      </c>
      <c r="BK18" s="839" t="n">
        <f aca="false" ca="false" dt2D="false" dtr="false" t="normal">IF(60-$H$2&gt;=BK$2, IF($G$2=0, IF(BJ17=4, BJ18+1, BJ18), IF(BJ15=4, BJ13+1, IF(BJ12=0, IF(BJ17=4, BJ18+1, BJ18), BJ13))), 0)</f>
        <v>0</v>
      </c>
      <c r="BL18" s="839" t="n">
        <f aca="false" ca="false" dt2D="false" dtr="false" t="normal">IF(60-$H$2&gt;=BL$2, IF($G$2=0, IF(BK17=4, BK18+1, BK18), IF(BK15=4, BK13+1, IF(BK12=0, IF(BK17=4, BK18+1, BK18), BK13))), 0)</f>
        <v>0</v>
      </c>
      <c r="BM18" s="839" t="n">
        <f aca="false" ca="false" dt2D="false" dtr="false" t="normal">IF(60-$H$2&gt;=BM$2, IF($G$2=0, IF(BL17=4, BL18+1, BL18), IF(BL15=4, BL13+1, IF(BL12=0, IF(BL17=4, BL18+1, BL18), BL13))), 0)</f>
        <v>0</v>
      </c>
      <c r="BN18" s="839" t="n">
        <f aca="false" ca="false" dt2D="false" dtr="false" t="normal">IF(60-$H$2&gt;=BN$2, IF($G$2=0, IF(BM17=4, BM18+1, BM18), IF(BM15=4, BM13+1, IF(BM12=0, IF(BM17=4, BM18+1, BM18), BM13))), 0)</f>
        <v>0</v>
      </c>
      <c r="BO18" s="839" t="n">
        <f aca="false" ca="false" dt2D="false" dtr="false" t="normal">IF(60-$H$2&gt;=BO$2, IF($G$2=0, IF(BN17=4, BN18+1, BN18), IF(BN15=4, BN13+1, IF(BN12=0, IF(BN17=4, BN18+1, BN18), BN13))), 0)</f>
        <v>0</v>
      </c>
      <c r="BP18" s="839" t="n">
        <f aca="false" ca="false" dt2D="false" dtr="false" t="normal">IF(60-$H$2&gt;=BP$2, IF($G$2=0, IF(BO17=4, BO18+1, BO18), IF(BO15=4, BO13+1, IF(BO12=0, IF(BO17=4, BO18+1, BO18), BO13))), 0)</f>
        <v>0</v>
      </c>
      <c r="BQ18" s="839" t="n">
        <f aca="false" ca="false" dt2D="false" dtr="false" t="normal">IF(60-$H$2&gt;=BQ$2, IF($G$2=0, IF(BP17=4, BP18+1, BP18), IF(BP15=4, BP13+1, IF(BP12=0, IF(BP17=4, BP18+1, BP18), BP13))), 0)</f>
        <v>0</v>
      </c>
      <c r="BR18" s="839" t="n">
        <f aca="false" ca="false" dt2D="false" dtr="false" t="normal">IF(60-$H$2&gt;=BR$2, IF($G$2=0, IF(BQ17=4, BQ18+1, BQ18), IF(BQ15=4, BQ13+1, IF(BQ12=0, IF(BQ17=4, BQ18+1, BQ18), BQ13))), 0)</f>
        <v>0</v>
      </c>
      <c r="BS18" s="839" t="n">
        <f aca="false" ca="false" dt2D="false" dtr="false" t="normal">IF(60-$H$2&gt;=BS$2, IF($G$2=0, IF(BR17=4, BR18+1, BR18), IF(BR15=4, BR13+1, IF(BR12=0, IF(BR17=4, BR18+1, BR18), BR13))), 0)</f>
        <v>0</v>
      </c>
    </row>
    <row hidden="true" ht="16.5" outlineLevel="1" r="19">
      <c r="C19" s="1" t="n">
        <v>16</v>
      </c>
      <c r="J19" s="840" t="s">
        <v>1282</v>
      </c>
      <c r="L19" s="841" t="n">
        <f aca="false" ca="false" dt2D="false" dtr="false" t="normal">IF(60-H2&gt;=L$2, 0, IF(AND(G2=0, G3=0, G4=0), IF(K18=0, K19+1, K18), IF(K18=0, IF(L18=0, K19+1, K18+1), K18+1)))</f>
        <v>0</v>
      </c>
      <c r="M19" s="841" t="n">
        <f aca="false" ca="false" dt2D="false" dtr="false" t="normal">IF(60-$H$2&gt;=M$2, 0, IF(AND($G$2=0, $G$3=0, $G$4=0), IF(L18=0, L19+1, L18), IF(L18=0, IF(M18=0, L19+1, L18+1), L18+1)))</f>
        <v>0</v>
      </c>
      <c r="N19" s="841" t="n">
        <f aca="false" ca="false" dt2D="false" dtr="false" t="normal">IF(60-$H$2&gt;=N$2, 0, IF(AND($G$2=0, $G$3=0, $G$4=0), IF(M18=0, M19+1, M18), IF(M18=0, IF(N18=0, M19+1, M18+1), M18+1)))</f>
        <v>0</v>
      </c>
      <c r="O19" s="841" t="n">
        <f aca="false" ca="false" dt2D="false" dtr="false" t="normal">IF(60-$H$2&gt;=O$2, 0, IF(AND($G$2=0, $G$3=0, $G$4=0), IF(N18=0, N19+1, N18), IF(N18=0, IF(O18=0, N19+1, N18+1), N18+1)))</f>
        <v>0</v>
      </c>
      <c r="P19" s="841" t="n">
        <f aca="false" ca="false" dt2D="false" dtr="false" t="normal">IF(60-$H$2&gt;=P$2, 0, IF(AND($G$2=0, $G$3=0, $G$4=0), IF(O18=0, O19+1, O18), IF(O18=0, IF(P18=0, O19+1, O18+1), O18+1)))</f>
        <v>0</v>
      </c>
      <c r="Q19" s="841" t="n">
        <f aca="false" ca="false" dt2D="false" dtr="false" t="normal">IF(60-$H$2&gt;=Q$2, 0, IF(AND($G$2=0, $G$3=0, $G$4=0), IF(P18=0, P19+1, P18), IF(P18=0, IF(Q18=0, P19+1, P18+1), P18+1)))</f>
        <v>0</v>
      </c>
      <c r="R19" s="841" t="n">
        <f aca="false" ca="false" dt2D="false" dtr="false" t="normal">IF(60-$H$2&gt;=R$2, 0, IF(AND($G$2=0, $G$3=0, $G$4=0), IF(Q18=0, Q19+1, Q18), IF(Q18=0, IF(R18=0, Q19+1, Q18+1), Q18+1)))</f>
        <v>0</v>
      </c>
      <c r="S19" s="841" t="n">
        <f aca="false" ca="false" dt2D="false" dtr="false" t="normal">IF(60-$H$2&gt;=S$2, 0, IF(AND($G$2=0, $G$3=0, $G$4=0), IF(R18=0, R19+1, R18), IF(R18=0, IF(S18=0, R19+1, R18+1), R18+1)))</f>
        <v>0</v>
      </c>
      <c r="T19" s="841" t="n">
        <f aca="false" ca="false" dt2D="false" dtr="false" t="normal">IF(60-$H$2&gt;=T$2, 0, IF(AND($G$2=0, $G$3=0, $G$4=0), IF(S18=0, S19+1, S18), IF(S18=0, IF(T18=0, S19+1, S18+1), S18+1)))</f>
        <v>0</v>
      </c>
      <c r="U19" s="841" t="n">
        <f aca="false" ca="false" dt2D="false" dtr="false" t="normal">IF(60-$H$2&gt;=U$2, 0, IF(AND($G$2=0, $G$3=0, $G$4=0), IF(T18=0, T19+1, T18), IF(T18=0, IF(U18=0, T19+1, T18+1), T18+1)))</f>
        <v>0</v>
      </c>
      <c r="V19" s="841" t="n">
        <f aca="false" ca="false" dt2D="false" dtr="false" t="normal">IF(60-$H$2&gt;=V$2, 0, IF(AND($G$2=0, $G$3=0, $G$4=0), IF(U18=0, U19+1, U18), IF(U18=0, IF(V18=0, U19+1, U18+1), U18+1)))</f>
        <v>0</v>
      </c>
      <c r="W19" s="841" t="n">
        <f aca="false" ca="false" dt2D="false" dtr="false" t="normal">IF(60-$H$2&gt;=W$2, 0, IF(AND($G$2=0, $G$3=0, $G$4=0), IF(V18=0, V19+1, V18), IF(V18=0, IF(W18=0, V19+1, V18+1), V18+1)))</f>
        <v>0</v>
      </c>
      <c r="X19" s="841" t="n">
        <f aca="false" ca="false" dt2D="false" dtr="false" t="normal">IF(60-$H$2&gt;=X$2, 0, IF(AND($G$2=0, $G$3=0, $G$4=0), IF(W18=0, W19+1, W18), IF(W18=0, IF(X18=0, W19+1, W18+1), W18+1)))</f>
        <v>0</v>
      </c>
      <c r="Y19" s="841" t="n">
        <f aca="false" ca="false" dt2D="false" dtr="false" t="normal">IF(60-$H$2&gt;=Y$2, 0, IF(AND($G$2=0, $G$3=0, $G$4=0), IF(X18=0, X19+1, X18), IF(X18=0, IF(Y18=0, X19+1, X18+1), X18+1)))</f>
        <v>0</v>
      </c>
      <c r="Z19" s="841" t="n">
        <f aca="false" ca="false" dt2D="false" dtr="false" t="normal">IF(60-$H$2&gt;=Z$2, 0, IF(AND($G$2=0, $G$3=0, $G$4=0), IF(Y18=0, Y19+1, Y18), IF(Y18=0, IF(Z18=0, Y19+1, Y18+1), Y18+1)))</f>
        <v>0</v>
      </c>
      <c r="AA19" s="841" t="n">
        <f aca="false" ca="false" dt2D="false" dtr="false" t="normal">IF(60-$H$2&gt;=AA$2, 0, IF(AND($G$2=0, $G$3=0, $G$4=0), IF(Z18=0, Z19+1, Z18), IF(Z18=0, IF(AA18=0, Z19+1, Z18+1), Z18+1)))</f>
        <v>0</v>
      </c>
      <c r="AB19" s="841" t="n">
        <f aca="false" ca="false" dt2D="false" dtr="false" t="normal">IF(60-$H$2&gt;=AB$2, 0, IF(AND($G$2=0, $G$3=0, $G$4=0), IF(AA18=0, AA19+1, AA18), IF(AA18=0, IF(AB18=0, AA19+1, AA18+1), AA18+1)))</f>
        <v>1902</v>
      </c>
      <c r="AC19" s="841" t="n">
        <f aca="false" ca="false" dt2D="false" dtr="false" t="normal">IF(60-$H$2&gt;=AC$2, 0, IF(AND($G$2=0, $G$3=0, $G$4=0), IF(AB18=0, AB19+1, AB18), IF(AB18=0, IF(AC18=0, AB19+1, AB18+1), AB18+1)))</f>
        <v>1903</v>
      </c>
      <c r="AD19" s="841" t="n">
        <f aca="false" ca="false" dt2D="false" dtr="false" t="normal">IF(60-$H$2&gt;=AD$2, 0, IF(AND($G$2=0, $G$3=0, $G$4=0), IF(AC18=0, AC19+1, AC18), IF(AC18=0, IF(AD18=0, AC19+1, AC18+1), AC18+1)))</f>
        <v>1904</v>
      </c>
      <c r="AE19" s="841" t="n">
        <f aca="false" ca="false" dt2D="false" dtr="false" t="normal">IF(60-$H$2&gt;=AE$2, 0, IF(AND($G$2=0, $G$3=0, $G$4=0), IF(AD18=0, AD19+1, AD18), IF(AD18=0, IF(AE18=0, AD19+1, AD18+1), AD18+1)))</f>
        <v>1905</v>
      </c>
      <c r="AF19" s="841" t="n">
        <f aca="false" ca="false" dt2D="false" dtr="false" t="normal">IF(60-$H$2&gt;=AF$2, 0, IF(AND($G$2=0, $G$3=0, $G$4=0), IF(AE18=0, AE19+1, AE18), IF(AE18=0, IF(AF18=0, AE19+1, AE18+1), AE18+1)))</f>
        <v>1906</v>
      </c>
      <c r="AG19" s="841" t="n">
        <f aca="false" ca="false" dt2D="false" dtr="false" t="normal">IF(60-$H$2&gt;=AG$2, 0, IF(AND($G$2=0, $G$3=0, $G$4=0), IF(AF18=0, AF19+1, AF18), IF(AF18=0, IF(AG18=0, AF19+1, AF18+1), AF18+1)))</f>
        <v>1907</v>
      </c>
      <c r="AH19" s="841" t="n">
        <f aca="false" ca="false" dt2D="false" dtr="false" t="normal">IF(60-$H$2&gt;=AH$2, 0, IF(AND($G$2=0, $G$3=0, $G$4=0), IF(AG18=0, AG19+1, AG18), IF(AG18=0, IF(AH18=0, AG19+1, AG18+1), AG18+1)))</f>
        <v>1908</v>
      </c>
      <c r="AI19" s="841" t="n">
        <f aca="false" ca="false" dt2D="false" dtr="false" t="normal">IF(60-$H$2&gt;=AI$2, 0, IF(AND($G$2=0, $G$3=0, $G$4=0), IF(AH18=0, AH19+1, AH18), IF(AH18=0, IF(AI18=0, AH19+1, AH18+1), AH18+1)))</f>
        <v>1909</v>
      </c>
      <c r="AJ19" s="841" t="n">
        <f aca="false" ca="false" dt2D="false" dtr="false" t="normal">IF(60-$H$2&gt;=AJ$2, 0, IF(AND($G$2=0, $G$3=0, $G$4=0), IF(AI18=0, AI19+1, AI18), IF(AI18=0, IF(AJ18=0, AI19+1, AI18+1), AI18+1)))</f>
        <v>1910</v>
      </c>
      <c r="AK19" s="841" t="n">
        <f aca="false" ca="false" dt2D="false" dtr="false" t="normal">IF(60-$H$2&gt;=AK$2, 0, IF(AND($G$2=0, $G$3=0, $G$4=0), IF(AJ18=0, AJ19+1, AJ18), IF(AJ18=0, IF(AK18=0, AJ19+1, AJ18+1), AJ18+1)))</f>
        <v>1911</v>
      </c>
      <c r="AL19" s="841" t="n">
        <f aca="false" ca="false" dt2D="false" dtr="false" t="normal">IF(60-$H$2&gt;=AL$2, 0, IF(AND($G$2=0, $G$3=0, $G$4=0), IF(AK18=0, AK19+1, AK18), IF(AK18=0, IF(AL18=0, AK19+1, AK18+1), AK18+1)))</f>
        <v>1912</v>
      </c>
      <c r="AM19" s="841" t="n">
        <f aca="false" ca="false" dt2D="false" dtr="false" t="normal">IF(60-$H$2&gt;=AM$2, 0, IF(AND($G$2=0, $G$3=0, $G$4=0), IF(AL18=0, AL19+1, AL18), IF(AL18=0, IF(AM18=0, AL19+1, AL18+1), AL18+1)))</f>
        <v>1913</v>
      </c>
      <c r="AN19" s="841" t="n">
        <f aca="false" ca="false" dt2D="false" dtr="false" t="normal">IF(60-$H$2&gt;=AN$2, 0, IF(AND($G$2=0, $G$3=0, $G$4=0), IF(AM18=0, AM19+1, AM18), IF(AM18=0, IF(AN18=0, AM19+1, AM18+1), AM18+1)))</f>
        <v>1914</v>
      </c>
      <c r="AO19" s="841" t="n">
        <f aca="false" ca="false" dt2D="false" dtr="false" t="normal">IF(60-$H$2&gt;=AO$2, 0, IF(AND($G$2=0, $G$3=0, $G$4=0), IF(AN18=0, AN19+1, AN18), IF(AN18=0, IF(AO18=0, AN19+1, AN18+1), AN18+1)))</f>
        <v>1915</v>
      </c>
      <c r="AP19" s="841" t="n">
        <f aca="false" ca="false" dt2D="false" dtr="false" t="normal">IF(60-$H$2&gt;=AP$2, 0, IF(AND($G$2=0, $G$3=0, $G$4=0), IF(AO18=0, AO19+1, AO18), IF(AO18=0, IF(AP18=0, AO19+1, AO18+1), AO18+1)))</f>
        <v>1916</v>
      </c>
      <c r="AQ19" s="841" t="n">
        <f aca="false" ca="false" dt2D="false" dtr="false" t="normal">IF(60-$H$2&gt;=AQ$2, 0, IF(AND($G$2=0, $G$3=0, $G$4=0), IF(AP18=0, AP19+1, AP18), IF(AP18=0, IF(AQ18=0, AP19+1, AP18+1), AP18+1)))</f>
        <v>1917</v>
      </c>
      <c r="AR19" s="841" t="n">
        <f aca="false" ca="false" dt2D="false" dtr="false" t="normal">IF(60-$H$2&gt;=AR$2, 0, IF(AND($G$2=0, $G$3=0, $G$4=0), IF(AQ18=0, AQ19+1, AQ18), IF(AQ18=0, IF(AR18=0, AQ19+1, AQ18+1), AQ18+1)))</f>
        <v>1918</v>
      </c>
      <c r="AS19" s="841" t="n">
        <f aca="false" ca="false" dt2D="false" dtr="false" t="normal">IF(60-$H$2&gt;=AS$2, 0, IF(AND($G$2=0, $G$3=0, $G$4=0), IF(AR18=0, AR19+1, AR18), IF(AR18=0, IF(AS18=0, AR19+1, AR18+1), AR18+1)))</f>
        <v>1919</v>
      </c>
      <c r="AT19" s="841" t="n">
        <f aca="false" ca="false" dt2D="false" dtr="false" t="normal">IF(60-$H$2&gt;=AT$2, 0, IF(AND($G$2=0, $G$3=0, $G$4=0), IF(AS18=0, AS19+1, AS18), IF(AS18=0, IF(AT18=0, AS19+1, AS18+1), AS18+1)))</f>
        <v>1920</v>
      </c>
      <c r="AU19" s="841" t="n">
        <f aca="false" ca="false" dt2D="false" dtr="false" t="normal">IF(60-$H$2&gt;=AU$2, 0, IF(AND($G$2=0, $G$3=0, $G$4=0), IF(AT18=0, AT19+1, AT18), IF(AT18=0, IF(AU18=0, AT19+1, AT18+1), AT18+1)))</f>
        <v>1921</v>
      </c>
      <c r="AV19" s="841" t="n">
        <f aca="false" ca="false" dt2D="false" dtr="false" t="normal">IF(60-$H$2&gt;=AV$2, 0, IF(AND($G$2=0, $G$3=0, $G$4=0), IF(AU18=0, AU19+1, AU18), IF(AU18=0, IF(AV18=0, AU19+1, AU18+1), AU18+1)))</f>
        <v>1922</v>
      </c>
      <c r="AW19" s="841" t="n">
        <f aca="false" ca="false" dt2D="false" dtr="false" t="normal">IF(60-$H$2&gt;=AW$2, 0, IF(AND($G$2=0, $G$3=0, $G$4=0), IF(AV18=0, AV19+1, AV18), IF(AV18=0, IF(AW18=0, AV19+1, AV18+1), AV18+1)))</f>
        <v>1923</v>
      </c>
      <c r="AX19" s="841" t="n">
        <f aca="false" ca="false" dt2D="false" dtr="false" t="normal">IF(60-$H$2&gt;=AX$2, 0, IF(AND($G$2=0, $G$3=0, $G$4=0), IF(AW18=0, AW19+1, AW18), IF(AW18=0, IF(AX18=0, AW19+1, AW18+1), AW18+1)))</f>
        <v>1924</v>
      </c>
      <c r="AY19" s="841" t="n">
        <f aca="false" ca="false" dt2D="false" dtr="false" t="normal">IF(60-$H$2&gt;=AY$2, 0, IF(AND($G$2=0, $G$3=0, $G$4=0), IF(AX18=0, AX19+1, AX18), IF(AX18=0, IF(AY18=0, AX19+1, AX18+1), AX18+1)))</f>
        <v>1925</v>
      </c>
      <c r="AZ19" s="841" t="n">
        <f aca="false" ca="false" dt2D="false" dtr="false" t="normal">IF(60-$H$2&gt;=AZ$2, 0, IF(AND($G$2=0, $G$3=0, $G$4=0), IF(AY18=0, AY19+1, AY18), IF(AY18=0, IF(AZ18=0, AY19+1, AY18+1), AY18+1)))</f>
        <v>1926</v>
      </c>
      <c r="BA19" s="841" t="n">
        <f aca="false" ca="false" dt2D="false" dtr="false" t="normal">IF(60-$H$2&gt;=BA$2, 0, IF(AND($G$2=0, $G$3=0, $G$4=0), IF(AZ18=0, AZ19+1, AZ18), IF(AZ18=0, IF(BA18=0, AZ19+1, AZ18+1), AZ18+1)))</f>
        <v>1927</v>
      </c>
      <c r="BB19" s="841" t="n">
        <f aca="false" ca="false" dt2D="false" dtr="false" t="normal">IF(60-$H$2&gt;=BB$2, 0, IF(AND($G$2=0, $G$3=0, $G$4=0), IF(BA18=0, BA19+1, BA18), IF(BA18=0, IF(BB18=0, BA19+1, BA18+1), BA18+1)))</f>
        <v>1928</v>
      </c>
      <c r="BC19" s="841" t="n">
        <f aca="false" ca="false" dt2D="false" dtr="false" t="normal">IF(60-$H$2&gt;=BC$2, 0, IF(AND($G$2=0, $G$3=0, $G$4=0), IF(BB18=0, BB19+1, BB18), IF(BB18=0, IF(BC18=0, BB19+1, BB18+1), BB18+1)))</f>
        <v>1929</v>
      </c>
      <c r="BD19" s="841" t="n">
        <f aca="false" ca="false" dt2D="false" dtr="false" t="normal">IF(60-$H$2&gt;=BD$2, 0, IF(AND($G$2=0, $G$3=0, $G$4=0), IF(BC18=0, BC19+1, BC18), IF(BC18=0, IF(BD18=0, BC19+1, BC18+1), BC18+1)))</f>
        <v>1930</v>
      </c>
      <c r="BE19" s="841" t="n">
        <f aca="false" ca="false" dt2D="false" dtr="false" t="normal">IF(60-$H$2&gt;=BE$2, 0, IF(AND($G$2=0, $G$3=0, $G$4=0), IF(BD18=0, BD19+1, BD18), IF(BD18=0, IF(BE18=0, BD19+1, BD18+1), BD18+1)))</f>
        <v>1931</v>
      </c>
      <c r="BF19" s="841" t="n">
        <f aca="false" ca="false" dt2D="false" dtr="false" t="normal">IF(60-$H$2&gt;=BF$2, 0, IF(AND($G$2=0, $G$3=0, $G$4=0), IF(BE18=0, BE19+1, BE18), IF(BE18=0, IF(BF18=0, BE19+1, BE18+1), BE18+1)))</f>
        <v>1932</v>
      </c>
      <c r="BG19" s="841" t="n">
        <f aca="false" ca="false" dt2D="false" dtr="false" t="normal">IF(60-$H$2&gt;=BG$2, 0, IF(AND($G$2=0, $G$3=0, $G$4=0), IF(BF18=0, BF19+1, BF18), IF(BF18=0, IF(BG18=0, BF19+1, BF18+1), BF18+1)))</f>
        <v>1933</v>
      </c>
      <c r="BH19" s="841" t="n">
        <f aca="false" ca="false" dt2D="false" dtr="false" t="normal">IF(60-$H$2&gt;=BH$2, 0, IF(AND($G$2=0, $G$3=0, $G$4=0), IF(BG18=0, BG19+1, BG18), IF(BG18=0, IF(BH18=0, BG19+1, BG18+1), BG18+1)))</f>
        <v>1934</v>
      </c>
      <c r="BI19" s="841" t="n">
        <f aca="false" ca="false" dt2D="false" dtr="false" t="normal">IF(60-$H$2&gt;=BI$2, 0, IF(AND($G$2=0, $G$3=0, $G$4=0), IF(BH18=0, BH19+1, BH18), IF(BH18=0, IF(BI18=0, BH19+1, BH18+1), BH18+1)))</f>
        <v>1935</v>
      </c>
      <c r="BJ19" s="841" t="n">
        <f aca="false" ca="false" dt2D="false" dtr="false" t="normal">IF(60-$H$2&gt;=BJ$2, 0, IF(AND($G$2=0, $G$3=0, $G$4=0), IF(BI18=0, BI19+1, BI18), IF(BI18=0, IF(BJ18=0, BI19+1, BI18+1), BI18+1)))</f>
        <v>1936</v>
      </c>
      <c r="BK19" s="841" t="n">
        <f aca="false" ca="false" dt2D="false" dtr="false" t="normal">IF(60-$H$2&gt;=BK$2, 0, IF(AND($G$2=0, $G$3=0, $G$4=0), IF(BJ18=0, BJ19+1, BJ18), IF(BJ18=0, IF(BK18=0, BJ19+1, BJ18+1), BJ18+1)))</f>
        <v>1937</v>
      </c>
      <c r="BL19" s="841" t="n">
        <f aca="false" ca="false" dt2D="false" dtr="false" t="normal">IF(60-$H$2&gt;=BL$2, 0, IF(AND($G$2=0, $G$3=0, $G$4=0), IF(BK18=0, BK19+1, BK18), IF(BK18=0, IF(BL18=0, BK19+1, BK18+1), BK18+1)))</f>
        <v>1938</v>
      </c>
      <c r="BM19" s="841" t="n">
        <f aca="false" ca="false" dt2D="false" dtr="false" t="normal">IF(60-$H$2&gt;=BM$2, 0, IF(AND($G$2=0, $G$3=0, $G$4=0), IF(BL18=0, BL19+1, BL18), IF(BL18=0, IF(BM18=0, BL19+1, BL18+1), BL18+1)))</f>
        <v>1939</v>
      </c>
      <c r="BN19" s="841" t="n">
        <f aca="false" ca="false" dt2D="false" dtr="false" t="normal">IF(60-$H$2&gt;=BN$2, 0, IF(AND($G$2=0, $G$3=0, $G$4=0), IF(BM18=0, BM19+1, BM18), IF(BM18=0, IF(BN18=0, BM19+1, BM18+1), BM18+1)))</f>
        <v>1940</v>
      </c>
      <c r="BO19" s="841" t="n">
        <f aca="false" ca="false" dt2D="false" dtr="false" t="normal">IF(60-$H$2&gt;=BO$2, 0, IF(AND($G$2=0, $G$3=0, $G$4=0), IF(BN18=0, BN19+1, BN18), IF(BN18=0, IF(BO18=0, BN19+1, BN18+1), BN18+1)))</f>
        <v>1941</v>
      </c>
      <c r="BP19" s="841" t="n">
        <f aca="false" ca="false" dt2D="false" dtr="false" t="normal">IF(60-$H$2&gt;=BP$2, 0, IF(AND($G$2=0, $G$3=0, $G$4=0), IF(BO18=0, BO19+1, BO18), IF(BO18=0, IF(BP18=0, BO19+1, BO18+1), BO18+1)))</f>
        <v>1942</v>
      </c>
      <c r="BQ19" s="841" t="n">
        <f aca="false" ca="false" dt2D="false" dtr="false" t="normal">IF(60-$H$2&gt;=BQ$2, 0, IF(AND($G$2=0, $G$3=0, $G$4=0), IF(BP18=0, BP19+1, BP18), IF(BP18=0, IF(BQ18=0, BP19+1, BP18+1), BP18+1)))</f>
        <v>1943</v>
      </c>
      <c r="BR19" s="841" t="n">
        <f aca="false" ca="false" dt2D="false" dtr="false" t="normal">IF(60-$H$2&gt;=BR$2, 0, IF(AND($G$2=0, $G$3=0, $G$4=0), IF(BQ18=0, BQ19+1, BQ18), IF(BQ18=0, IF(BR18=0, BQ19+1, BQ18+1), BQ18+1)))</f>
        <v>1944</v>
      </c>
      <c r="BS19" s="841" t="n">
        <f aca="false" ca="false" dt2D="false" dtr="false" t="normal">IF(60-$H$2&gt;=BS$2, 0, IF(AND($G$2=0, $G$3=0, $G$4=0), IF(BR18=0, BR19+1, BR18), IF(BR18=0, IF(BS18=0, BR19+1, BR18+1), BR18+1)))</f>
        <v>1945</v>
      </c>
    </row>
    <row hidden="true" ht="16.5" outlineLevel="1" r="20">
      <c r="C20" s="1" t="n">
        <v>17</v>
      </c>
    </row>
    <row hidden="true" ht="16.5" outlineLevel="1" r="21">
      <c r="C21" s="1" t="n">
        <v>18</v>
      </c>
    </row>
    <row outlineLevel="0" r="22">
      <c r="C22" s="1" t="n">
        <v>19</v>
      </c>
    </row>
    <row outlineLevel="0" r="23">
      <c r="C23" s="1" t="n">
        <v>20</v>
      </c>
    </row>
    <row outlineLevel="0" r="24">
      <c r="C24" s="1" t="n">
        <v>21</v>
      </c>
      <c r="L24" s="1" t="n">
        <v>1</v>
      </c>
    </row>
    <row outlineLevel="0" r="25">
      <c r="C25" s="1" t="n">
        <v>22</v>
      </c>
      <c r="K25" s="842" t="s">
        <v>1292</v>
      </c>
      <c r="L25" s="843" t="n">
        <f aca="false" ca="false" dt2D="false" dtr="false" t="normal">IF(L14=" ", "-", L14)</f>
        <v>1</v>
      </c>
      <c r="M25" s="843" t="n">
        <f aca="false" ca="false" dt2D="false" dtr="false" t="normal">IF(M14=" ", "-", M14)</f>
        <v>32</v>
      </c>
      <c r="N25" s="843" t="n">
        <f aca="false" ca="false" dt2D="false" dtr="false" t="normal">IF(N14=" ", "-", N14)</f>
        <v>60</v>
      </c>
      <c r="O25" s="843" t="n">
        <f aca="false" ca="false" dt2D="false" dtr="false" t="normal">IF(O14=" ", "-", O14)</f>
        <v>91</v>
      </c>
      <c r="P25" s="843" t="n">
        <f aca="false" ca="false" dt2D="false" dtr="false" t="normal">IF(P14=" ", "-", P14)</f>
        <v>121</v>
      </c>
      <c r="Q25" s="843" t="n">
        <f aca="false" ca="false" dt2D="false" dtr="false" t="normal">IF(Q14=" ", "-", Q14)</f>
        <v>152</v>
      </c>
      <c r="R25" s="843" t="n">
        <f aca="false" ca="false" dt2D="false" dtr="false" t="normal">IF(R14=" ", "-", R14)</f>
        <v>182</v>
      </c>
      <c r="S25" s="843" t="n">
        <f aca="false" ca="false" dt2D="false" dtr="false" t="normal">IF(S14=" ", "-", S14)</f>
        <v>213</v>
      </c>
      <c r="T25" s="843" t="n">
        <f aca="false" ca="false" dt2D="false" dtr="false" t="normal">IF(T14=" ", "-", T14)</f>
        <v>244</v>
      </c>
      <c r="U25" s="843" t="n">
        <f aca="false" ca="false" dt2D="false" dtr="false" t="normal">IF(U14=" ", "-", U14)</f>
        <v>274</v>
      </c>
      <c r="V25" s="843" t="n">
        <f aca="false" ca="false" dt2D="false" dtr="false" t="normal">IF(V14=" ", "-", V14)</f>
        <v>305</v>
      </c>
      <c r="W25" s="843" t="n">
        <f aca="false" ca="false" dt2D="false" dtr="false" t="normal">IF(W14=" ", "-", W14)</f>
        <v>335</v>
      </c>
      <c r="X25" s="843" t="str">
        <f aca="false" ca="false" dt2D="false" dtr="false" t="normal">IF(X14=" ", "-", X14)</f>
        <v>-</v>
      </c>
      <c r="Y25" s="843" t="str">
        <f aca="false" ca="false" dt2D="false" dtr="false" t="normal">IF(Y14=" ", "-", Y14)</f>
        <v>-</v>
      </c>
      <c r="Z25" s="843" t="str">
        <f aca="false" ca="false" dt2D="false" dtr="false" t="normal">IF(Z14=" ", "-", Z14)</f>
        <v>-</v>
      </c>
      <c r="AA25" s="843" t="str">
        <f aca="false" ca="false" dt2D="false" dtr="false" t="normal">IF(AA14=" ", "-", AA14)</f>
        <v>-</v>
      </c>
      <c r="AB25" s="843" t="str">
        <f aca="false" ca="false" dt2D="false" dtr="false" t="normal">IF(AB14=" ", "-", AB14)</f>
        <v>-</v>
      </c>
      <c r="AC25" s="843" t="str">
        <f aca="false" ca="false" dt2D="false" dtr="false" t="normal">IF(AC14=" ", "-", AC14)</f>
        <v>-</v>
      </c>
      <c r="AD25" s="843" t="str">
        <f aca="false" ca="false" dt2D="false" dtr="false" t="normal">IF(AD14=" ", "-", AD14)</f>
        <v>-</v>
      </c>
      <c r="AE25" s="843" t="str">
        <f aca="false" ca="false" dt2D="false" dtr="false" t="normal">IF(AE14=" ", "-", AE14)</f>
        <v>-</v>
      </c>
      <c r="AF25" s="843" t="str">
        <f aca="false" ca="false" dt2D="false" dtr="false" t="normal">IF(AF14=" ", "-", AF14)</f>
        <v>-</v>
      </c>
      <c r="AG25" s="843" t="str">
        <f aca="false" ca="false" dt2D="false" dtr="false" t="normal">IF(AG14=" ", "-", AG14)</f>
        <v>-</v>
      </c>
      <c r="AH25" s="843" t="str">
        <f aca="false" ca="false" dt2D="false" dtr="false" t="normal">IF(AH14=" ", "-", AH14)</f>
        <v>-</v>
      </c>
      <c r="AI25" s="843" t="str">
        <f aca="false" ca="false" dt2D="false" dtr="false" t="normal">IF(AI14=" ", "-", AI14)</f>
        <v>-</v>
      </c>
      <c r="AJ25" s="843" t="str">
        <f aca="false" ca="false" dt2D="false" dtr="false" t="normal">IF(AJ14=" ", "-", AJ14)</f>
        <v>-</v>
      </c>
      <c r="AK25" s="843" t="str">
        <f aca="false" ca="false" dt2D="false" dtr="false" t="normal">IF(AK14=" ", "-", AK14)</f>
        <v>-</v>
      </c>
      <c r="AL25" s="843" t="str">
        <f aca="false" ca="false" dt2D="false" dtr="false" t="normal">IF(AL14=" ", "-", AL14)</f>
        <v>-</v>
      </c>
      <c r="AM25" s="843" t="str">
        <f aca="false" ca="false" dt2D="false" dtr="false" t="normal">IF(AM14=" ", "-", AM14)</f>
        <v>-</v>
      </c>
      <c r="AN25" s="843" t="str">
        <f aca="false" ca="false" dt2D="false" dtr="false" t="normal">IF(AN14=" ", "-", AN14)</f>
        <v>-</v>
      </c>
      <c r="AO25" s="843" t="str">
        <f aca="false" ca="false" dt2D="false" dtr="false" t="normal">IF(AO14=" ", "-", AO14)</f>
        <v>-</v>
      </c>
      <c r="AP25" s="843" t="str">
        <f aca="false" ca="false" dt2D="false" dtr="false" t="normal">IF(AP14=" ", "-", AP14)</f>
        <v>-</v>
      </c>
      <c r="AQ25" s="843" t="str">
        <f aca="false" ca="false" dt2D="false" dtr="false" t="normal">IF(AQ14=" ", "-", AQ14)</f>
        <v>-</v>
      </c>
      <c r="AR25" s="843" t="str">
        <f aca="false" ca="false" dt2D="false" dtr="false" t="normal">IF(AR14=" ", "-", AR14)</f>
        <v>-</v>
      </c>
      <c r="AS25" s="843" t="str">
        <f aca="false" ca="false" dt2D="false" dtr="false" t="normal">IF(AS14=" ", "-", AS14)</f>
        <v>-</v>
      </c>
      <c r="AT25" s="843" t="str">
        <f aca="false" ca="false" dt2D="false" dtr="false" t="normal">IF(AT14=" ", "-", AT14)</f>
        <v>-</v>
      </c>
      <c r="AU25" s="843" t="str">
        <f aca="false" ca="false" dt2D="false" dtr="false" t="normal">IF(AU14=" ", "-", AU14)</f>
        <v>-</v>
      </c>
      <c r="AV25" s="843" t="str">
        <f aca="false" ca="false" dt2D="false" dtr="false" t="normal">IF(AV14=" ", "-", AV14)</f>
        <v>-</v>
      </c>
      <c r="AW25" s="843" t="str">
        <f aca="false" ca="false" dt2D="false" dtr="false" t="normal">IF(AW14=" ", "-", AW14)</f>
        <v>-</v>
      </c>
      <c r="AX25" s="843" t="str">
        <f aca="false" ca="false" dt2D="false" dtr="false" t="normal">IF(AX14=" ", "-", AX14)</f>
        <v>-</v>
      </c>
      <c r="AY25" s="843" t="str">
        <f aca="false" ca="false" dt2D="false" dtr="false" t="normal">IF(AY14=" ", "-", AY14)</f>
        <v>-</v>
      </c>
      <c r="AZ25" s="843" t="str">
        <f aca="false" ca="false" dt2D="false" dtr="false" t="normal">IF(AZ14=" ", "-", AZ14)</f>
        <v>-</v>
      </c>
      <c r="BA25" s="843" t="str">
        <f aca="false" ca="false" dt2D="false" dtr="false" t="normal">IF(BA14=" ", "-", BA14)</f>
        <v>-</v>
      </c>
      <c r="BB25" s="843" t="str">
        <f aca="false" ca="false" dt2D="false" dtr="false" t="normal">IF(BB14=" ", "-", BB14)</f>
        <v>-</v>
      </c>
      <c r="BC25" s="843" t="str">
        <f aca="false" ca="false" dt2D="false" dtr="false" t="normal">IF(BC14=" ", "-", BC14)</f>
        <v>-</v>
      </c>
      <c r="BD25" s="843" t="str">
        <f aca="false" ca="false" dt2D="false" dtr="false" t="normal">IF(BD14=" ", "-", BD14)</f>
        <v>-</v>
      </c>
      <c r="BE25" s="843" t="str">
        <f aca="false" ca="false" dt2D="false" dtr="false" t="normal">IF(BE14=" ", "-", BE14)</f>
        <v>-</v>
      </c>
      <c r="BF25" s="843" t="str">
        <f aca="false" ca="false" dt2D="false" dtr="false" t="normal">IF(BF14=" ", "-", BF14)</f>
        <v>-</v>
      </c>
      <c r="BG25" s="843" t="str">
        <f aca="false" ca="false" dt2D="false" dtr="false" t="normal">IF(BG14=" ", "-", BG14)</f>
        <v>-</v>
      </c>
      <c r="BH25" s="843" t="str">
        <f aca="false" ca="false" dt2D="false" dtr="false" t="normal">IF(BH14=" ", "-", BH14)</f>
        <v>-</v>
      </c>
      <c r="BI25" s="843" t="str">
        <f aca="false" ca="false" dt2D="false" dtr="false" t="normal">IF(BI14=" ", "-", BI14)</f>
        <v>-</v>
      </c>
      <c r="BJ25" s="843" t="str">
        <f aca="false" ca="false" dt2D="false" dtr="false" t="normal">IF(BJ14=" ", "-", BJ14)</f>
        <v>-</v>
      </c>
      <c r="BK25" s="843" t="str">
        <f aca="false" ca="false" dt2D="false" dtr="false" t="normal">IF(BK14=" ", "-", BK14)</f>
        <v>-</v>
      </c>
      <c r="BL25" s="843" t="str">
        <f aca="false" ca="false" dt2D="false" dtr="false" t="normal">IF(BL14=" ", "-", BL14)</f>
        <v>-</v>
      </c>
      <c r="BM25" s="843" t="str">
        <f aca="false" ca="false" dt2D="false" dtr="false" t="normal">IF(BM14=" ", "-", BM14)</f>
        <v>-</v>
      </c>
      <c r="BN25" s="843" t="str">
        <f aca="false" ca="false" dt2D="false" dtr="false" t="normal">IF(BN14=" ", "-", BN14)</f>
        <v>-</v>
      </c>
      <c r="BO25" s="843" t="str">
        <f aca="false" ca="false" dt2D="false" dtr="false" t="normal">IF(BO14=" ", "-", BO14)</f>
        <v>-</v>
      </c>
      <c r="BP25" s="843" t="str">
        <f aca="false" ca="false" dt2D="false" dtr="false" t="normal">IF(BP14=" ", "-", BP14)</f>
        <v>-</v>
      </c>
      <c r="BQ25" s="843" t="str">
        <f aca="false" ca="false" dt2D="false" dtr="false" t="normal">IF(BQ14=" ", "-", BQ14)</f>
        <v>-</v>
      </c>
      <c r="BR25" s="843" t="str">
        <f aca="false" ca="false" dt2D="false" dtr="false" t="normal">IF(BR14=" ", "-", BR14)</f>
        <v>-</v>
      </c>
      <c r="BS25" s="843" t="str">
        <f aca="false" ca="false" dt2D="false" dtr="false" t="normal">IF(BS14=" ", "-", BS14)</f>
        <v>-</v>
      </c>
    </row>
    <row outlineLevel="0" r="26">
      <c r="C26" s="1" t="n">
        <v>23</v>
      </c>
      <c r="K26" s="827" t="s">
        <v>1293</v>
      </c>
      <c r="L26" s="827" t="n">
        <f aca="false" ca="false" dt2D="false" dtr="false" t="normal">IF($I$8&gt;1, IF(L16=0, 0, L17), L17)</f>
        <v>0</v>
      </c>
      <c r="M26" s="827" t="n">
        <f aca="false" ca="false" dt2D="false" dtr="false" t="normal">IF($I$8&gt;1, IF(M16=0, 0, M17), M17)</f>
        <v>0</v>
      </c>
      <c r="N26" s="827" t="n">
        <f aca="false" ca="false" dt2D="false" dtr="false" t="normal">IF($I$8&gt;1, IF(N16=0, 0, N17), N17)</f>
        <v>0</v>
      </c>
      <c r="O26" s="827" t="n">
        <f aca="false" ca="false" dt2D="false" dtr="false" t="normal">IF($I$8&gt;1, IF(O16=0, 0, O17), O17)</f>
        <v>0</v>
      </c>
      <c r="P26" s="827" t="n">
        <f aca="false" ca="false" dt2D="false" dtr="false" t="normal">IF($I$8&gt;1, IF(P16=0, 0, P17), P17)</f>
        <v>0</v>
      </c>
      <c r="Q26" s="827" t="n">
        <f aca="false" ca="false" dt2D="false" dtr="false" t="normal">IF($I$8&gt;1, IF(Q16=0, 0, Q17), Q17)</f>
        <v>0</v>
      </c>
      <c r="R26" s="827" t="n">
        <f aca="false" ca="false" dt2D="false" dtr="false" t="normal">IF($I$8&gt;1, IF(R16=0, 0, R17), R17)</f>
        <v>0</v>
      </c>
      <c r="S26" s="827" t="n">
        <f aca="false" ca="false" dt2D="false" dtr="false" t="normal">IF($I$8&gt;1, IF(S16=0, 0, S17), S17)</f>
        <v>0</v>
      </c>
      <c r="T26" s="827" t="n">
        <f aca="false" ca="false" dt2D="false" dtr="false" t="normal">IF($I$8&gt;1, IF(T16=0, 0, T17), T17)</f>
        <v>0</v>
      </c>
      <c r="U26" s="827" t="n">
        <f aca="false" ca="false" dt2D="false" dtr="false" t="normal">IF($I$8&gt;1, IF(U16=0, 0, U17), U17)</f>
        <v>0</v>
      </c>
      <c r="V26" s="827" t="n">
        <f aca="false" ca="false" dt2D="false" dtr="false" t="normal">IF($I$8&gt;1, IF(V16=0, 0, V17), V17)</f>
        <v>0</v>
      </c>
      <c r="W26" s="827" t="n">
        <f aca="false" ca="false" dt2D="false" dtr="false" t="normal">IF($I$8&gt;1, IF(W16=0, 0, W17), W17)</f>
        <v>0</v>
      </c>
      <c r="X26" s="827" t="n">
        <f aca="false" ca="false" dt2D="false" dtr="false" t="normal">IF($I$8&gt;1, IF(X16=0, 0, X17), X17)</f>
        <v>1</v>
      </c>
      <c r="Y26" s="827" t="n">
        <f aca="false" ca="false" dt2D="false" dtr="false" t="normal">IF($I$8&gt;1, IF(Y16=0, 0, Y17), Y17)</f>
        <v>2</v>
      </c>
      <c r="Z26" s="827" t="n">
        <f aca="false" ca="false" dt2D="false" dtr="false" t="normal">IF($I$8&gt;1, IF(Z16=0, 0, Z17), Z17)</f>
        <v>3</v>
      </c>
      <c r="AA26" s="827" t="n">
        <f aca="false" ca="false" dt2D="false" dtr="false" t="normal">IF($I$8&gt;1, IF(AA16=0, 0, AA17), AA17)</f>
        <v>4</v>
      </c>
      <c r="AB26" s="827" t="n">
        <f aca="false" ca="false" dt2D="false" dtr="false" t="normal">IF($I$8&gt;1, IF(AB16=0, 0, AB17), AB17)</f>
        <v>0</v>
      </c>
      <c r="AC26" s="827" t="n">
        <f aca="false" ca="false" dt2D="false" dtr="false" t="normal">IF($I$8&gt;1, IF(AC16=0, 0, AC17), AC17)</f>
        <v>0</v>
      </c>
      <c r="AD26" s="827" t="n">
        <f aca="false" ca="false" dt2D="false" dtr="false" t="normal">IF($I$8&gt;1, IF(AD16=0, 0, AD17), AD17)</f>
        <v>0</v>
      </c>
      <c r="AE26" s="827" t="n">
        <f aca="false" ca="false" dt2D="false" dtr="false" t="normal">IF($I$8&gt;1, IF(AE16=0, 0, AE17), AE17)</f>
        <v>0</v>
      </c>
      <c r="AF26" s="827" t="n">
        <f aca="false" ca="false" dt2D="false" dtr="false" t="normal">IF($I$8&gt;1, IF(AF16=0, 0, AF17), AF17)</f>
        <v>0</v>
      </c>
      <c r="AG26" s="827" t="n">
        <f aca="false" ca="false" dt2D="false" dtr="false" t="normal">IF($I$8&gt;1, IF(AG16=0, 0, AG17), AG17)</f>
        <v>0</v>
      </c>
      <c r="AH26" s="827" t="n">
        <f aca="false" ca="false" dt2D="false" dtr="false" t="normal">IF($I$8&gt;1, IF(AH16=0, 0, AH17), AH17)</f>
        <v>0</v>
      </c>
      <c r="AI26" s="827" t="n">
        <f aca="false" ca="false" dt2D="false" dtr="false" t="normal">IF($I$8&gt;1, IF(AI16=0, 0, AI17), AI17)</f>
        <v>0</v>
      </c>
      <c r="AJ26" s="827" t="n">
        <f aca="false" ca="false" dt2D="false" dtr="false" t="normal">IF($I$8&gt;1, IF(AJ16=0, 0, AJ17), AJ17)</f>
        <v>0</v>
      </c>
      <c r="AK26" s="827" t="n">
        <f aca="false" ca="false" dt2D="false" dtr="false" t="normal">IF($I$8&gt;1, IF(AK16=0, 0, AK17), AK17)</f>
        <v>0</v>
      </c>
      <c r="AL26" s="827" t="n">
        <f aca="false" ca="false" dt2D="false" dtr="false" t="normal">IF($I$8&gt;1, IF(AL16=0, 0, AL17), AL17)</f>
        <v>0</v>
      </c>
      <c r="AM26" s="827" t="n">
        <f aca="false" ca="false" dt2D="false" dtr="false" t="normal">IF($I$8&gt;1, IF(AM16=0, 0, AM17), AM17)</f>
        <v>0</v>
      </c>
      <c r="AN26" s="827" t="n">
        <f aca="false" ca="false" dt2D="false" dtr="false" t="normal">IF($I$8&gt;1, IF(AN16=0, 0, AN17), AN17)</f>
        <v>0</v>
      </c>
      <c r="AO26" s="827" t="n">
        <f aca="false" ca="false" dt2D="false" dtr="false" t="normal">IF($I$8&gt;1, IF(AO16=0, 0, AO17), AO17)</f>
        <v>0</v>
      </c>
      <c r="AP26" s="827" t="n">
        <f aca="false" ca="false" dt2D="false" dtr="false" t="normal">IF($I$8&gt;1, IF(AP16=0, 0, AP17), AP17)</f>
        <v>0</v>
      </c>
      <c r="AQ26" s="827" t="n">
        <f aca="false" ca="false" dt2D="false" dtr="false" t="normal">IF($I$8&gt;1, IF(AQ16=0, 0, AQ17), AQ17)</f>
        <v>0</v>
      </c>
      <c r="AR26" s="827" t="n">
        <f aca="false" ca="false" dt2D="false" dtr="false" t="normal">IF($I$8&gt;1, IF(AR16=0, 0, AR17), AR17)</f>
        <v>0</v>
      </c>
      <c r="AS26" s="827" t="n">
        <f aca="false" ca="false" dt2D="false" dtr="false" t="normal">IF($I$8&gt;1, IF(AS16=0, 0, AS17), AS17)</f>
        <v>0</v>
      </c>
      <c r="AT26" s="827" t="n">
        <f aca="false" ca="false" dt2D="false" dtr="false" t="normal">IF($I$8&gt;1, IF(AT16=0, 0, AT17), AT17)</f>
        <v>0</v>
      </c>
      <c r="AU26" s="827" t="n">
        <f aca="false" ca="false" dt2D="false" dtr="false" t="normal">IF($I$8&gt;1, IF(AU16=0, 0, AU17), AU17)</f>
        <v>0</v>
      </c>
      <c r="AV26" s="827" t="n">
        <f aca="false" ca="false" dt2D="false" dtr="false" t="normal">IF($I$8&gt;1, IF(AV16=0, 0, AV17), AV17)</f>
        <v>0</v>
      </c>
      <c r="AW26" s="827" t="n">
        <f aca="false" ca="false" dt2D="false" dtr="false" t="normal">IF($I$8&gt;1, IF(AW16=0, 0, AW17), AW17)</f>
        <v>0</v>
      </c>
      <c r="AX26" s="827" t="n">
        <f aca="false" ca="false" dt2D="false" dtr="false" t="normal">IF($I$8&gt;1, IF(AX16=0, 0, AX17), AX17)</f>
        <v>0</v>
      </c>
      <c r="AY26" s="827" t="n">
        <f aca="false" ca="false" dt2D="false" dtr="false" t="normal">IF($I$8&gt;1, IF(AY16=0, 0, AY17), AY17)</f>
        <v>0</v>
      </c>
      <c r="AZ26" s="827" t="n">
        <f aca="false" ca="false" dt2D="false" dtr="false" t="normal">IF($I$8&gt;1, IF(AZ16=0, 0, AZ17), AZ17)</f>
        <v>0</v>
      </c>
      <c r="BA26" s="827" t="n">
        <f aca="false" ca="false" dt2D="false" dtr="false" t="normal">IF($I$8&gt;1, IF(BA16=0, 0, BA17), BA17)</f>
        <v>0</v>
      </c>
      <c r="BB26" s="827" t="n">
        <f aca="false" ca="false" dt2D="false" dtr="false" t="normal">IF($I$8&gt;1, IF(BB16=0, 0, BB17), BB17)</f>
        <v>0</v>
      </c>
      <c r="BC26" s="827" t="n">
        <f aca="false" ca="false" dt2D="false" dtr="false" t="normal">IF($I$8&gt;1, IF(BC16=0, 0, BC17), BC17)</f>
        <v>0</v>
      </c>
      <c r="BD26" s="827" t="n">
        <f aca="false" ca="false" dt2D="false" dtr="false" t="normal">IF($I$8&gt;1, IF(BD16=0, 0, BD17), BD17)</f>
        <v>0</v>
      </c>
      <c r="BE26" s="827" t="n">
        <f aca="false" ca="false" dt2D="false" dtr="false" t="normal">IF($I$8&gt;1, IF(BE16=0, 0, BE17), BE17)</f>
        <v>0</v>
      </c>
      <c r="BF26" s="827" t="n">
        <f aca="false" ca="false" dt2D="false" dtr="false" t="normal">IF($I$8&gt;1, IF(BF16=0, 0, BF17), BF17)</f>
        <v>0</v>
      </c>
      <c r="BG26" s="827" t="n">
        <f aca="false" ca="false" dt2D="false" dtr="false" t="normal">IF($I$8&gt;1, IF(BG16=0, 0, BG17), BG17)</f>
        <v>0</v>
      </c>
      <c r="BH26" s="827" t="n">
        <f aca="false" ca="false" dt2D="false" dtr="false" t="normal">IF($I$8&gt;1, IF(BH16=0, 0, BH17), BH17)</f>
        <v>0</v>
      </c>
      <c r="BI26" s="827" t="n">
        <f aca="false" ca="false" dt2D="false" dtr="false" t="normal">IF($I$8&gt;1, IF(BI16=0, 0, BI17), BI17)</f>
        <v>0</v>
      </c>
      <c r="BJ26" s="827" t="n">
        <f aca="false" ca="false" dt2D="false" dtr="false" t="normal">IF($I$8&gt;1, IF(BJ16=0, 0, BJ17), BJ17)</f>
        <v>0</v>
      </c>
      <c r="BK26" s="827" t="n">
        <f aca="false" ca="false" dt2D="false" dtr="false" t="normal">IF($I$8&gt;1, IF(BK16=0, 0, BK17), BK17)</f>
        <v>0</v>
      </c>
      <c r="BL26" s="827" t="n">
        <f aca="false" ca="false" dt2D="false" dtr="false" t="normal">IF($I$8&gt;1, IF(BL16=0, 0, BL17), BL17)</f>
        <v>0</v>
      </c>
      <c r="BM26" s="827" t="n">
        <f aca="false" ca="false" dt2D="false" dtr="false" t="normal">IF($I$8&gt;1, IF(BM16=0, 0, BM17), BM17)</f>
        <v>0</v>
      </c>
      <c r="BN26" s="827" t="n">
        <f aca="false" ca="false" dt2D="false" dtr="false" t="normal">IF($I$8&gt;1, IF(BN16=0, 0, BN17), BN17)</f>
        <v>0</v>
      </c>
      <c r="BO26" s="827" t="n">
        <f aca="false" ca="false" dt2D="false" dtr="false" t="normal">IF($I$8&gt;1, IF(BO16=0, 0, BO17), BO17)</f>
        <v>0</v>
      </c>
      <c r="BP26" s="827" t="n">
        <f aca="false" ca="false" dt2D="false" dtr="false" t="normal">IF($I$8&gt;1, IF(BP16=0, 0, BP17), BP17)</f>
        <v>0</v>
      </c>
      <c r="BQ26" s="827" t="n">
        <f aca="false" ca="false" dt2D="false" dtr="false" t="normal">IF($I$8&gt;1, IF(BQ16=0, 0, BQ17), BQ17)</f>
        <v>0</v>
      </c>
      <c r="BR26" s="827" t="n">
        <f aca="false" ca="false" dt2D="false" dtr="false" t="normal">IF($I$8&gt;1, IF(BR16=0, 0, BR17), BR17)</f>
        <v>0</v>
      </c>
      <c r="BS26" s="827" t="n">
        <f aca="false" ca="false" dt2D="false" dtr="false" t="normal">IF($I$8&gt;1, IF(BS16=0, 0, BS17), BS17)</f>
        <v>0</v>
      </c>
    </row>
    <row outlineLevel="0" r="27">
      <c r="C27" s="1" t="n">
        <v>24</v>
      </c>
      <c r="K27" s="827" t="s">
        <v>1294</v>
      </c>
      <c r="L27" s="827" t="n">
        <f aca="false" ca="false" dt2D="false" dtr="false" t="normal">IFERROR(IF(L26=0, IF(K26=0, IF(OR(K27=4, K27=0), 0, K27+1), K26+1), 0), 0)</f>
        <v>0</v>
      </c>
      <c r="M27" s="827" t="n">
        <f aca="false" ca="false" dt2D="false" dtr="false" t="normal">IFERROR(IF(M26=0, IF(L26=0, IF(OR(L27=4, L27=0), 0, L27+1), L26+1), 0), 0)</f>
        <v>0</v>
      </c>
      <c r="N27" s="827" t="n">
        <f aca="false" ca="false" dt2D="false" dtr="false" t="normal">IFERROR(IF(N26=0, IF(M26=0, IF(OR(M27=4, M27=0), 0, M27+1), M26+1), 0), 0)</f>
        <v>0</v>
      </c>
      <c r="O27" s="827" t="n">
        <f aca="false" ca="false" dt2D="false" dtr="false" t="normal">IFERROR(IF(O26=0, IF(N26=0, IF(OR(N27=4, N27=0), 0, N27+1), N26+1), 0), 0)</f>
        <v>0</v>
      </c>
      <c r="P27" s="827" t="n">
        <f aca="false" ca="false" dt2D="false" dtr="false" t="normal">IFERROR(IF(P26=0, IF(O26=0, IF(OR(O27=4, O27=0), 0, O27+1), O26+1), 0), 0)</f>
        <v>0</v>
      </c>
      <c r="Q27" s="827" t="n">
        <f aca="false" ca="false" dt2D="false" dtr="false" t="normal">IFERROR(IF(Q26=0, IF(P26=0, IF(OR(P27=4, P27=0), 0, P27+1), P26+1), 0), 0)</f>
        <v>0</v>
      </c>
      <c r="R27" s="827" t="n">
        <f aca="false" ca="false" dt2D="false" dtr="false" t="normal">IFERROR(IF(R26=0, IF(Q26=0, IF(OR(Q27=4, Q27=0), 0, Q27+1), Q26+1), 0), 0)</f>
        <v>0</v>
      </c>
      <c r="S27" s="827" t="n">
        <f aca="false" ca="false" dt2D="false" dtr="false" t="normal">IFERROR(IF(S26=0, IF(R26=0, IF(OR(R27=4, R27=0), 0, R27+1), R26+1), 0), 0)</f>
        <v>0</v>
      </c>
      <c r="T27" s="827" t="n">
        <f aca="false" ca="false" dt2D="false" dtr="false" t="normal">IFERROR(IF(T26=0, IF(S26=0, IF(OR(S27=4, S27=0), 0, S27+1), S26+1), 0), 0)</f>
        <v>0</v>
      </c>
      <c r="U27" s="827" t="n">
        <f aca="false" ca="false" dt2D="false" dtr="false" t="normal">IFERROR(IF(U26=0, IF(T26=0, IF(OR(T27=4, T27=0), 0, T27+1), T26+1), 0), 0)</f>
        <v>0</v>
      </c>
      <c r="V27" s="827" t="n">
        <f aca="false" ca="false" dt2D="false" dtr="false" t="normal">IFERROR(IF(V26=0, IF(U26=0, IF(OR(U27=4, U27=0), 0, U27+1), U26+1), 0), 0)</f>
        <v>0</v>
      </c>
      <c r="W27" s="827" t="n">
        <f aca="false" ca="false" dt2D="false" dtr="false" t="normal">IFERROR(IF(W26=0, IF(V26=0, IF(OR(V27=4, V27=0), 0, V27+1), V26+1), 0), 0)</f>
        <v>0</v>
      </c>
      <c r="X27" s="827" t="n">
        <f aca="false" ca="false" dt2D="false" dtr="false" t="normal">IFERROR(IF(X26=0, IF(W26=0, IF(OR(W27=4, W27=0), 0, W27+1), W26+1), 0), 0)</f>
        <v>0</v>
      </c>
      <c r="Y27" s="827" t="n">
        <f aca="false" ca="false" dt2D="false" dtr="false" t="normal">IFERROR(IF(Y26=0, IF(X26=0, IF(OR(X27=4, X27=0), 0, X27+1), X26+1), 0), 0)</f>
        <v>0</v>
      </c>
      <c r="Z27" s="827" t="n">
        <f aca="false" ca="false" dt2D="false" dtr="false" t="normal">IFERROR(IF(Z26=0, IF(Y26=0, IF(OR(Y27=4, Y27=0), 0, Y27+1), Y26+1), 0), 0)</f>
        <v>0</v>
      </c>
      <c r="AA27" s="827" t="n">
        <f aca="false" ca="false" dt2D="false" dtr="false" t="normal">IFERROR(IF(AA26=0, IF(Z26=0, IF(OR(Z27=4, Z27=0), 0, Z27+1), Z26+1), 0), 0)</f>
        <v>0</v>
      </c>
      <c r="AB27" s="827" t="n">
        <f aca="false" ca="false" dt2D="false" dtr="false" t="normal">IFERROR(IF(AB26=0, IF(AA26=0, IF(OR(AA27=4, AA27=0), 0, AA27+1), AA26+1), 0), 0)</f>
        <v>5</v>
      </c>
      <c r="AC27" s="827" t="n">
        <f aca="false" ca="false" dt2D="false" dtr="false" t="normal">IFERROR(IF(AC26=0, IF(AB26=0, IF(OR(AB27=4, AB27=0), 0, AB27+1), AB26+1), 0), 0)</f>
        <v>6</v>
      </c>
      <c r="AD27" s="827" t="n">
        <f aca="false" ca="false" dt2D="false" dtr="false" t="normal">IFERROR(IF(AD26=0, IF(AC26=0, IF(OR(AC27=4, AC27=0), 0, AC27+1), AC26+1), 0), 0)</f>
        <v>7</v>
      </c>
      <c r="AE27" s="827" t="n">
        <f aca="false" ca="false" dt2D="false" dtr="false" t="normal">IFERROR(IF(AE26=0, IF(AD26=0, IF(OR(AD27=4, AD27=0), 0, AD27+1), AD26+1), 0), 0)</f>
        <v>8</v>
      </c>
      <c r="AF27" s="827" t="n">
        <f aca="false" ca="false" dt2D="false" dtr="false" t="normal">IFERROR(IF(AF26=0, IF(AE26=0, IF(OR(AE27=4, AE27=0), 0, AE27+1), AE26+1), 0), 0)</f>
        <v>9</v>
      </c>
      <c r="AG27" s="827" t="n">
        <f aca="false" ca="false" dt2D="false" dtr="false" t="normal">IFERROR(IF(AG26=0, IF(AF26=0, IF(OR(AF27=4, AF27=0), 0, AF27+1), AF26+1), 0), 0)</f>
        <v>10</v>
      </c>
      <c r="AH27" s="827" t="n">
        <f aca="false" ca="false" dt2D="false" dtr="false" t="normal">IFERROR(IF(AH26=0, IF(AG26=0, IF(OR(AG27=4, AG27=0), 0, AG27+1), AG26+1), 0), 0)</f>
        <v>11</v>
      </c>
      <c r="AI27" s="827" t="n">
        <f aca="false" ca="false" dt2D="false" dtr="false" t="normal">IFERROR(IF(AI26=0, IF(AH26=0, IF(OR(AH27=4, AH27=0), 0, AH27+1), AH26+1), 0), 0)</f>
        <v>12</v>
      </c>
      <c r="AJ27" s="827" t="n">
        <f aca="false" ca="false" dt2D="false" dtr="false" t="normal">IFERROR(IF(AJ26=0, IF(AI26=0, IF(OR(AI27=4, AI27=0), 0, AI27+1), AI26+1), 0), 0)</f>
        <v>13</v>
      </c>
      <c r="AK27" s="827" t="n">
        <f aca="false" ca="false" dt2D="false" dtr="false" t="normal">IFERROR(IF(AK26=0, IF(AJ26=0, IF(OR(AJ27=4, AJ27=0), 0, AJ27+1), AJ26+1), 0), 0)</f>
        <v>14</v>
      </c>
      <c r="AL27" s="827" t="n">
        <f aca="false" ca="false" dt2D="false" dtr="false" t="normal">IFERROR(IF(AL26=0, IF(AK26=0, IF(OR(AK27=4, AK27=0), 0, AK27+1), AK26+1), 0), 0)</f>
        <v>15</v>
      </c>
      <c r="AM27" s="827" t="n">
        <f aca="false" ca="false" dt2D="false" dtr="false" t="normal">IFERROR(IF(AM26=0, IF(AL26=0, IF(OR(AL27=4, AL27=0), 0, AL27+1), AL26+1), 0), 0)</f>
        <v>16</v>
      </c>
      <c r="AN27" s="827" t="n">
        <f aca="false" ca="false" dt2D="false" dtr="false" t="normal">IFERROR(IF(AN26=0, IF(AM26=0, IF(OR(AM27=4, AM27=0), 0, AM27+1), AM26+1), 0), 0)</f>
        <v>17</v>
      </c>
      <c r="AO27" s="827" t="n">
        <f aca="false" ca="false" dt2D="false" dtr="false" t="normal">IFERROR(IF(AO26=0, IF(AN26=0, IF(OR(AN27=4, AN27=0), 0, AN27+1), AN26+1), 0), 0)</f>
        <v>18</v>
      </c>
      <c r="AP27" s="827" t="n">
        <f aca="false" ca="false" dt2D="false" dtr="false" t="normal">IFERROR(IF(AP26=0, IF(AO26=0, IF(OR(AO27=4, AO27=0), 0, AO27+1), AO26+1), 0), 0)</f>
        <v>19</v>
      </c>
      <c r="AQ27" s="827" t="n">
        <f aca="false" ca="false" dt2D="false" dtr="false" t="normal">IFERROR(IF(AQ26=0, IF(AP26=0, IF(OR(AP27=4, AP27=0), 0, AP27+1), AP26+1), 0), 0)</f>
        <v>20</v>
      </c>
      <c r="AR27" s="827" t="n">
        <f aca="false" ca="false" dt2D="false" dtr="false" t="normal">IFERROR(IF(AR26=0, IF(AQ26=0, IF(OR(AQ27=4, AQ27=0), 0, AQ27+1), AQ26+1), 0), 0)</f>
        <v>21</v>
      </c>
      <c r="AS27" s="827" t="n">
        <f aca="false" ca="false" dt2D="false" dtr="false" t="normal">IFERROR(IF(AS26=0, IF(AR26=0, IF(OR(AR27=4, AR27=0), 0, AR27+1), AR26+1), 0), 0)</f>
        <v>22</v>
      </c>
      <c r="AT27" s="827" t="n">
        <f aca="false" ca="false" dt2D="false" dtr="false" t="normal">IFERROR(IF(AT26=0, IF(AS26=0, IF(OR(AS27=4, AS27=0), 0, AS27+1), AS26+1), 0), 0)</f>
        <v>23</v>
      </c>
      <c r="AU27" s="827" t="n">
        <f aca="false" ca="false" dt2D="false" dtr="false" t="normal">IFERROR(IF(AU26=0, IF(AT26=0, IF(OR(AT27=4, AT27=0), 0, AT27+1), AT26+1), 0), 0)</f>
        <v>24</v>
      </c>
      <c r="AV27" s="827" t="n">
        <f aca="false" ca="false" dt2D="false" dtr="false" t="normal">IFERROR(IF(AV26=0, IF(AU26=0, IF(OR(AU27=4, AU27=0), 0, AU27+1), AU26+1), 0), 0)</f>
        <v>25</v>
      </c>
      <c r="AW27" s="827" t="n">
        <f aca="false" ca="false" dt2D="false" dtr="false" t="normal">IFERROR(IF(AW26=0, IF(AV26=0, IF(OR(AV27=4, AV27=0), 0, AV27+1), AV26+1), 0), 0)</f>
        <v>26</v>
      </c>
      <c r="AX27" s="827" t="n">
        <f aca="false" ca="false" dt2D="false" dtr="false" t="normal">IFERROR(IF(AX26=0, IF(AW26=0, IF(OR(AW27=4, AW27=0), 0, AW27+1), AW26+1), 0), 0)</f>
        <v>27</v>
      </c>
      <c r="AY27" s="827" t="n">
        <f aca="false" ca="false" dt2D="false" dtr="false" t="normal">IFERROR(IF(AY26=0, IF(AX26=0, IF(OR(AX27=4, AX27=0), 0, AX27+1), AX26+1), 0), 0)</f>
        <v>28</v>
      </c>
      <c r="AZ27" s="827" t="n">
        <f aca="false" ca="false" dt2D="false" dtr="false" t="normal">IFERROR(IF(AZ26=0, IF(AY26=0, IF(OR(AY27=4, AY27=0), 0, AY27+1), AY26+1), 0), 0)</f>
        <v>29</v>
      </c>
      <c r="BA27" s="827" t="n">
        <f aca="false" ca="false" dt2D="false" dtr="false" t="normal">IFERROR(IF(BA26=0, IF(AZ26=0, IF(OR(AZ27=4, AZ27=0), 0, AZ27+1), AZ26+1), 0), 0)</f>
        <v>30</v>
      </c>
      <c r="BB27" s="827" t="n">
        <f aca="false" ca="false" dt2D="false" dtr="false" t="normal">IFERROR(IF(BB26=0, IF(BA26=0, IF(OR(BA27=4, BA27=0), 0, BA27+1), BA26+1), 0), 0)</f>
        <v>31</v>
      </c>
      <c r="BC27" s="827" t="n">
        <f aca="false" ca="false" dt2D="false" dtr="false" t="normal">IFERROR(IF(BC26=0, IF(BB26=0, IF(OR(BB27=4, BB27=0), 0, BB27+1), BB26+1), 0), 0)</f>
        <v>32</v>
      </c>
      <c r="BD27" s="827" t="n">
        <f aca="false" ca="false" dt2D="false" dtr="false" t="normal">IFERROR(IF(BD26=0, IF(BC26=0, IF(OR(BC27=4, BC27=0), 0, BC27+1), BC26+1), 0), 0)</f>
        <v>33</v>
      </c>
      <c r="BE27" s="827" t="n">
        <f aca="false" ca="false" dt2D="false" dtr="false" t="normal">IFERROR(IF(BE26=0, IF(BD26=0, IF(OR(BD27=4, BD27=0), 0, BD27+1), BD26+1), 0), 0)</f>
        <v>34</v>
      </c>
      <c r="BF27" s="827" t="n">
        <f aca="false" ca="false" dt2D="false" dtr="false" t="normal">IFERROR(IF(BF26=0, IF(BE26=0, IF(OR(BE27=4, BE27=0), 0, BE27+1), BE26+1), 0), 0)</f>
        <v>35</v>
      </c>
      <c r="BG27" s="827" t="n">
        <f aca="false" ca="false" dt2D="false" dtr="false" t="normal">IFERROR(IF(BG26=0, IF(BF26=0, IF(OR(BF27=4, BF27=0), 0, BF27+1), BF26+1), 0), 0)</f>
        <v>36</v>
      </c>
      <c r="BH27" s="827" t="n">
        <f aca="false" ca="false" dt2D="false" dtr="false" t="normal">IFERROR(IF(BH26=0, IF(BG26=0, IF(OR(BG27=4, BG27=0), 0, BG27+1), BG26+1), 0), 0)</f>
        <v>37</v>
      </c>
      <c r="BI27" s="827" t="n">
        <f aca="false" ca="false" dt2D="false" dtr="false" t="normal">IFERROR(IF(BI26=0, IF(BH26=0, IF(OR(BH27=4, BH27=0), 0, BH27+1), BH26+1), 0), 0)</f>
        <v>38</v>
      </c>
      <c r="BJ27" s="827" t="n">
        <f aca="false" ca="false" dt2D="false" dtr="false" t="normal">IFERROR(IF(BJ26=0, IF(BI26=0, IF(OR(BI27=4, BI27=0), 0, BI27+1), BI26+1), 0), 0)</f>
        <v>39</v>
      </c>
      <c r="BK27" s="827" t="n">
        <f aca="false" ca="false" dt2D="false" dtr="false" t="normal">IFERROR(IF(BK26=0, IF(BJ26=0, IF(OR(BJ27=4, BJ27=0), 0, BJ27+1), BJ26+1), 0), 0)</f>
        <v>40</v>
      </c>
      <c r="BL27" s="827" t="n">
        <f aca="false" ca="false" dt2D="false" dtr="false" t="normal">IFERROR(IF(BL26=0, IF(BK26=0, IF(OR(BK27=4, BK27=0), 0, BK27+1), BK26+1), 0), 0)</f>
        <v>41</v>
      </c>
      <c r="BM27" s="827" t="n">
        <f aca="false" ca="false" dt2D="false" dtr="false" t="normal">IFERROR(IF(BM26=0, IF(BL26=0, IF(OR(BL27=4, BL27=0), 0, BL27+1), BL26+1), 0), 0)</f>
        <v>42</v>
      </c>
      <c r="BN27" s="827" t="n">
        <f aca="false" ca="false" dt2D="false" dtr="false" t="normal">IFERROR(IF(BN26=0, IF(BM26=0, IF(OR(BM27=4, BM27=0), 0, BM27+1), BM26+1), 0), 0)</f>
        <v>43</v>
      </c>
      <c r="BO27" s="827" t="n">
        <f aca="false" ca="false" dt2D="false" dtr="false" t="normal">IFERROR(IF(BO26=0, IF(BN26=0, IF(OR(BN27=4, BN27=0), 0, BN27+1), BN26+1), 0), 0)</f>
        <v>44</v>
      </c>
      <c r="BP27" s="827" t="n">
        <f aca="false" ca="false" dt2D="false" dtr="false" t="normal">IFERROR(IF(BP26=0, IF(BO26=0, IF(OR(BO27=4, BO27=0), 0, BO27+1), BO26+1), 0), 0)</f>
        <v>45</v>
      </c>
      <c r="BQ27" s="827" t="n">
        <f aca="false" ca="false" dt2D="false" dtr="false" t="normal">IFERROR(IF(BQ26=0, IF(BP26=0, IF(OR(BP27=4, BP27=0), 0, BP27+1), BP26+1), 0), 0)</f>
        <v>46</v>
      </c>
      <c r="BR27" s="827" t="n">
        <f aca="false" ca="false" dt2D="false" dtr="false" t="normal">IFERROR(IF(BR26=0, IF(BQ26=0, IF(OR(BQ27=4, BQ27=0), 0, BQ27+1), BQ26+1), 0), 0)</f>
        <v>47</v>
      </c>
      <c r="BS27" s="827" t="n">
        <f aca="false" ca="false" dt2D="false" dtr="false" t="normal">IFERROR(IF(BS26=0, IF(BR26=0, IF(OR(BR27=4, BR27=0), 0, BR27+1), BR26+1), 0), 0)</f>
        <v>48</v>
      </c>
    </row>
    <row outlineLevel="0" r="28">
      <c r="C28" s="1" t="n">
        <v>25</v>
      </c>
      <c r="K28" s="827" t="s">
        <v>1295</v>
      </c>
      <c r="L28" s="827" t="n">
        <f aca="false" ca="false" dt2D="false" dtr="false" t="normal">L26+L27</f>
        <v>0</v>
      </c>
      <c r="M28" s="827" t="n">
        <f aca="false" ca="false" dt2D="false" dtr="false" t="normal">M26+M27</f>
        <v>0</v>
      </c>
      <c r="N28" s="827" t="n">
        <f aca="false" ca="false" dt2D="false" dtr="false" t="normal">N26+N27</f>
        <v>0</v>
      </c>
      <c r="O28" s="827" t="n">
        <f aca="false" ca="false" dt2D="false" dtr="false" t="normal">O26+O27</f>
        <v>0</v>
      </c>
      <c r="P28" s="827" t="n">
        <f aca="false" ca="false" dt2D="false" dtr="false" t="normal">P26+P27</f>
        <v>0</v>
      </c>
      <c r="Q28" s="827" t="n">
        <f aca="false" ca="false" dt2D="false" dtr="false" t="normal">Q26+Q27</f>
        <v>0</v>
      </c>
      <c r="R28" s="827" t="n">
        <f aca="false" ca="false" dt2D="false" dtr="false" t="normal">R26+R27</f>
        <v>0</v>
      </c>
      <c r="S28" s="827" t="n">
        <f aca="false" ca="false" dt2D="false" dtr="false" t="normal">S26+S27</f>
        <v>0</v>
      </c>
      <c r="T28" s="827" t="n">
        <f aca="false" ca="false" dt2D="false" dtr="false" t="normal">T26+T27</f>
        <v>0</v>
      </c>
      <c r="U28" s="827" t="n">
        <f aca="false" ca="false" dt2D="false" dtr="false" t="normal">U26+U27</f>
        <v>0</v>
      </c>
      <c r="V28" s="827" t="n">
        <f aca="false" ca="false" dt2D="false" dtr="false" t="normal">V26+V27</f>
        <v>0</v>
      </c>
      <c r="W28" s="827" t="n">
        <f aca="false" ca="false" dt2D="false" dtr="false" t="normal">W26+W27</f>
        <v>0</v>
      </c>
      <c r="X28" s="827" t="n">
        <f aca="false" ca="false" dt2D="false" dtr="false" t="normal">X26+X27</f>
        <v>1</v>
      </c>
      <c r="Y28" s="827" t="n">
        <f aca="false" ca="false" dt2D="false" dtr="false" t="normal">Y26+Y27</f>
        <v>2</v>
      </c>
      <c r="Z28" s="827" t="n">
        <f aca="false" ca="false" dt2D="false" dtr="false" t="normal">Z26+Z27</f>
        <v>3</v>
      </c>
      <c r="AA28" s="827" t="n">
        <f aca="false" ca="false" dt2D="false" dtr="false" t="normal">AA26+AA27</f>
        <v>4</v>
      </c>
      <c r="AB28" s="827" t="n">
        <f aca="false" ca="false" dt2D="false" dtr="false" t="normal">AB26+AB27</f>
        <v>5</v>
      </c>
      <c r="AC28" s="827" t="n">
        <f aca="false" ca="false" dt2D="false" dtr="false" t="normal">AC26+AC27</f>
        <v>6</v>
      </c>
      <c r="AD28" s="827" t="n">
        <f aca="false" ca="false" dt2D="false" dtr="false" t="normal">AD26+AD27</f>
        <v>7</v>
      </c>
      <c r="AE28" s="827" t="n">
        <f aca="false" ca="false" dt2D="false" dtr="false" t="normal">AE26+AE27</f>
        <v>8</v>
      </c>
      <c r="AF28" s="827" t="n">
        <f aca="false" ca="false" dt2D="false" dtr="false" t="normal">AF26+AF27</f>
        <v>9</v>
      </c>
      <c r="AG28" s="827" t="n">
        <f aca="false" ca="false" dt2D="false" dtr="false" t="normal">AG26+AG27</f>
        <v>10</v>
      </c>
      <c r="AH28" s="827" t="n">
        <f aca="false" ca="false" dt2D="false" dtr="false" t="normal">AH26+AH27</f>
        <v>11</v>
      </c>
      <c r="AI28" s="827" t="n">
        <f aca="false" ca="false" dt2D="false" dtr="false" t="normal">AI26+AI27</f>
        <v>12</v>
      </c>
      <c r="AJ28" s="827" t="n">
        <f aca="false" ca="false" dt2D="false" dtr="false" t="normal">AJ26+AJ27</f>
        <v>13</v>
      </c>
      <c r="AK28" s="827" t="n">
        <f aca="false" ca="false" dt2D="false" dtr="false" t="normal">AK26+AK27</f>
        <v>14</v>
      </c>
      <c r="AL28" s="827" t="n">
        <f aca="false" ca="false" dt2D="false" dtr="false" t="normal">AL26+AL27</f>
        <v>15</v>
      </c>
      <c r="AM28" s="827" t="n">
        <f aca="false" ca="false" dt2D="false" dtr="false" t="normal">AM26+AM27</f>
        <v>16</v>
      </c>
      <c r="AN28" s="827" t="n">
        <f aca="false" ca="false" dt2D="false" dtr="false" t="normal">AN26+AN27</f>
        <v>17</v>
      </c>
      <c r="AO28" s="827" t="n">
        <f aca="false" ca="false" dt2D="false" dtr="false" t="normal">AO26+AO27</f>
        <v>18</v>
      </c>
      <c r="AP28" s="827" t="n">
        <f aca="false" ca="false" dt2D="false" dtr="false" t="normal">AP26+AP27</f>
        <v>19</v>
      </c>
      <c r="AQ28" s="827" t="n">
        <f aca="false" ca="false" dt2D="false" dtr="false" t="normal">AQ26+AQ27</f>
        <v>20</v>
      </c>
      <c r="AR28" s="827" t="n">
        <f aca="false" ca="false" dt2D="false" dtr="false" t="normal">AR26+AR27</f>
        <v>21</v>
      </c>
      <c r="AS28" s="827" t="n">
        <f aca="false" ca="false" dt2D="false" dtr="false" t="normal">AS26+AS27</f>
        <v>22</v>
      </c>
      <c r="AT28" s="827" t="n">
        <f aca="false" ca="false" dt2D="false" dtr="false" t="normal">AT26+AT27</f>
        <v>23</v>
      </c>
      <c r="AU28" s="827" t="n">
        <f aca="false" ca="false" dt2D="false" dtr="false" t="normal">AU26+AU27</f>
        <v>24</v>
      </c>
      <c r="AV28" s="827" t="n">
        <f aca="false" ca="false" dt2D="false" dtr="false" t="normal">AV26+AV27</f>
        <v>25</v>
      </c>
      <c r="AW28" s="827" t="n">
        <f aca="false" ca="false" dt2D="false" dtr="false" t="normal">AW26+AW27</f>
        <v>26</v>
      </c>
      <c r="AX28" s="827" t="n">
        <f aca="false" ca="false" dt2D="false" dtr="false" t="normal">AX26+AX27</f>
        <v>27</v>
      </c>
      <c r="AY28" s="827" t="n">
        <f aca="false" ca="false" dt2D="false" dtr="false" t="normal">AY26+AY27</f>
        <v>28</v>
      </c>
      <c r="AZ28" s="827" t="n">
        <f aca="false" ca="false" dt2D="false" dtr="false" t="normal">AZ26+AZ27</f>
        <v>29</v>
      </c>
      <c r="BA28" s="827" t="n">
        <f aca="false" ca="false" dt2D="false" dtr="false" t="normal">BA26+BA27</f>
        <v>30</v>
      </c>
      <c r="BB28" s="827" t="n">
        <f aca="false" ca="false" dt2D="false" dtr="false" t="normal">BB26+BB27</f>
        <v>31</v>
      </c>
      <c r="BC28" s="827" t="n">
        <f aca="false" ca="false" dt2D="false" dtr="false" t="normal">BC26+BC27</f>
        <v>32</v>
      </c>
      <c r="BD28" s="827" t="n">
        <f aca="false" ca="false" dt2D="false" dtr="false" t="normal">BD26+BD27</f>
        <v>33</v>
      </c>
      <c r="BE28" s="827" t="n">
        <f aca="false" ca="false" dt2D="false" dtr="false" t="normal">BE26+BE27</f>
        <v>34</v>
      </c>
      <c r="BF28" s="827" t="n">
        <f aca="false" ca="false" dt2D="false" dtr="false" t="normal">BF26+BF27</f>
        <v>35</v>
      </c>
      <c r="BG28" s="827" t="n">
        <f aca="false" ca="false" dt2D="false" dtr="false" t="normal">BG26+BG27</f>
        <v>36</v>
      </c>
      <c r="BH28" s="827" t="n">
        <f aca="false" ca="false" dt2D="false" dtr="false" t="normal">BH26+BH27</f>
        <v>37</v>
      </c>
      <c r="BI28" s="827" t="n">
        <f aca="false" ca="false" dt2D="false" dtr="false" t="normal">BI26+BI27</f>
        <v>38</v>
      </c>
      <c r="BJ28" s="827" t="n">
        <f aca="false" ca="false" dt2D="false" dtr="false" t="normal">BJ26+BJ27</f>
        <v>39</v>
      </c>
      <c r="BK28" s="827" t="n">
        <f aca="false" ca="false" dt2D="false" dtr="false" t="normal">BK26+BK27</f>
        <v>40</v>
      </c>
      <c r="BL28" s="827" t="n">
        <f aca="false" ca="false" dt2D="false" dtr="false" t="normal">BL26+BL27</f>
        <v>41</v>
      </c>
      <c r="BM28" s="827" t="n">
        <f aca="false" ca="false" dt2D="false" dtr="false" t="normal">BM26+BM27</f>
        <v>42</v>
      </c>
      <c r="BN28" s="827" t="n">
        <f aca="false" ca="false" dt2D="false" dtr="false" t="normal">BN26+BN27</f>
        <v>43</v>
      </c>
      <c r="BO28" s="827" t="n">
        <f aca="false" ca="false" dt2D="false" dtr="false" t="normal">BO26+BO27</f>
        <v>44</v>
      </c>
      <c r="BP28" s="827" t="n">
        <f aca="false" ca="false" dt2D="false" dtr="false" t="normal">BP26+BP27</f>
        <v>45</v>
      </c>
      <c r="BQ28" s="827" t="n">
        <f aca="false" ca="false" dt2D="false" dtr="false" t="normal">BQ26+BQ27</f>
        <v>46</v>
      </c>
      <c r="BR28" s="827" t="n">
        <f aca="false" ca="false" dt2D="false" dtr="false" t="normal">BR26+BR27</f>
        <v>47</v>
      </c>
      <c r="BS28" s="827" t="n">
        <f aca="false" ca="false" dt2D="false" dtr="false" t="normal">BS26+BS27</f>
        <v>48</v>
      </c>
    </row>
    <row outlineLevel="0" r="29">
      <c r="C29" s="1" t="n">
        <v>26</v>
      </c>
      <c r="K29" s="839" t="s">
        <v>1296</v>
      </c>
      <c r="L29" s="839" t="n">
        <f aca="false" ca="false" dt2D="false" dtr="false" t="normal">IF(L28&gt;=5, 0, L28)</f>
        <v>0</v>
      </c>
      <c r="M29" s="839" t="n">
        <f aca="false" ca="false" dt2D="false" dtr="false" t="normal">IF(M28&gt;=5, 0, M28)</f>
        <v>0</v>
      </c>
      <c r="N29" s="839" t="n">
        <f aca="false" ca="false" dt2D="false" dtr="false" t="normal">IF(N28&gt;=5, 0, N28)</f>
        <v>0</v>
      </c>
      <c r="O29" s="839" t="n">
        <f aca="false" ca="false" dt2D="false" dtr="false" t="normal">IF(O28&gt;=5, 0, O28)</f>
        <v>0</v>
      </c>
      <c r="P29" s="839" t="n">
        <f aca="false" ca="false" dt2D="false" dtr="false" t="normal">IF(P28&gt;=5, 0, P28)</f>
        <v>0</v>
      </c>
      <c r="Q29" s="839" t="n">
        <f aca="false" ca="false" dt2D="false" dtr="false" t="normal">IF(Q28&gt;=5, 0, Q28)</f>
        <v>0</v>
      </c>
      <c r="R29" s="839" t="n">
        <f aca="false" ca="false" dt2D="false" dtr="false" t="normal">IF(R28&gt;=5, 0, R28)</f>
        <v>0</v>
      </c>
      <c r="S29" s="839" t="n">
        <f aca="false" ca="false" dt2D="false" dtr="false" t="normal">IF(S28&gt;=5, 0, S28)</f>
        <v>0</v>
      </c>
      <c r="T29" s="839" t="n">
        <f aca="false" ca="false" dt2D="false" dtr="false" t="normal">IF(T28&gt;=5, 0, T28)</f>
        <v>0</v>
      </c>
      <c r="U29" s="839" t="n">
        <f aca="false" ca="false" dt2D="false" dtr="false" t="normal">IF(U28&gt;=5, 0, U28)</f>
        <v>0</v>
      </c>
      <c r="V29" s="839" t="n">
        <f aca="false" ca="false" dt2D="false" dtr="false" t="normal">IF(V28&gt;=5, 0, V28)</f>
        <v>0</v>
      </c>
      <c r="W29" s="839" t="n">
        <f aca="false" ca="false" dt2D="false" dtr="false" t="normal">IF(W28&gt;=5, 0, W28)</f>
        <v>0</v>
      </c>
      <c r="X29" s="839" t="n">
        <f aca="false" ca="false" dt2D="false" dtr="false" t="normal">IF(X28&gt;=5, 0, X28)</f>
        <v>1</v>
      </c>
      <c r="Y29" s="839" t="n">
        <f aca="false" ca="false" dt2D="false" dtr="false" t="normal">IF(Y28&gt;=5, 0, Y28)</f>
        <v>2</v>
      </c>
      <c r="Z29" s="839" t="n">
        <f aca="false" ca="false" dt2D="false" dtr="false" t="normal">IF(Z28&gt;=5, 0, Z28)</f>
        <v>3</v>
      </c>
      <c r="AA29" s="839" t="n">
        <f aca="false" ca="false" dt2D="false" dtr="false" t="normal">IF(AA28&gt;=5, 0, AA28)</f>
        <v>4</v>
      </c>
      <c r="AB29" s="839" t="n">
        <f aca="false" ca="false" dt2D="false" dtr="false" t="normal">IF(AB28&gt;=5, 0, AB28)</f>
        <v>0</v>
      </c>
      <c r="AC29" s="839" t="n">
        <f aca="false" ca="false" dt2D="false" dtr="false" t="normal">IF(AC28&gt;=5, 0, AC28)</f>
        <v>0</v>
      </c>
      <c r="AD29" s="839" t="n">
        <f aca="false" ca="false" dt2D="false" dtr="false" t="normal">IF(AD28&gt;=5, 0, AD28)</f>
        <v>0</v>
      </c>
      <c r="AE29" s="839" t="n">
        <f aca="false" ca="false" dt2D="false" dtr="false" t="normal">IF(AE28&gt;=5, 0, AE28)</f>
        <v>0</v>
      </c>
      <c r="AF29" s="839" t="n">
        <f aca="false" ca="false" dt2D="false" dtr="false" t="normal">IF(AF28&gt;=5, 0, AF28)</f>
        <v>0</v>
      </c>
      <c r="AG29" s="839" t="n">
        <f aca="false" ca="false" dt2D="false" dtr="false" t="normal">IF(AG28&gt;=5, 0, AG28)</f>
        <v>0</v>
      </c>
      <c r="AH29" s="839" t="n">
        <f aca="false" ca="false" dt2D="false" dtr="false" t="normal">IF(AH28&gt;=5, 0, AH28)</f>
        <v>0</v>
      </c>
      <c r="AI29" s="839" t="n">
        <f aca="false" ca="false" dt2D="false" dtr="false" t="normal">IF(AI28&gt;=5, 0, AI28)</f>
        <v>0</v>
      </c>
      <c r="AJ29" s="839" t="n">
        <f aca="false" ca="false" dt2D="false" dtr="false" t="normal">IF(AJ28&gt;=5, 0, AJ28)</f>
        <v>0</v>
      </c>
      <c r="AK29" s="839" t="n">
        <f aca="false" ca="false" dt2D="false" dtr="false" t="normal">IF(AK28&gt;=5, 0, AK28)</f>
        <v>0</v>
      </c>
      <c r="AL29" s="839" t="n">
        <f aca="false" ca="false" dt2D="false" dtr="false" t="normal">IF(AL28&gt;=5, 0, AL28)</f>
        <v>0</v>
      </c>
      <c r="AM29" s="839" t="n">
        <f aca="false" ca="false" dt2D="false" dtr="false" t="normal">IF(AM28&gt;=5, 0, AM28)</f>
        <v>0</v>
      </c>
      <c r="AN29" s="839" t="n">
        <f aca="false" ca="false" dt2D="false" dtr="false" t="normal">IF(AN28&gt;=5, 0, AN28)</f>
        <v>0</v>
      </c>
      <c r="AO29" s="839" t="n">
        <f aca="false" ca="false" dt2D="false" dtr="false" t="normal">IF(AO28&gt;=5, 0, AO28)</f>
        <v>0</v>
      </c>
      <c r="AP29" s="839" t="n">
        <f aca="false" ca="false" dt2D="false" dtr="false" t="normal">IF(AP28&gt;=5, 0, AP28)</f>
        <v>0</v>
      </c>
      <c r="AQ29" s="839" t="n">
        <f aca="false" ca="false" dt2D="false" dtr="false" t="normal">IF(AQ28&gt;=5, 0, AQ28)</f>
        <v>0</v>
      </c>
      <c r="AR29" s="839" t="n">
        <f aca="false" ca="false" dt2D="false" dtr="false" t="normal">IF(AR28&gt;=5, 0, AR28)</f>
        <v>0</v>
      </c>
      <c r="AS29" s="839" t="n">
        <f aca="false" ca="false" dt2D="false" dtr="false" t="normal">IF(AS28&gt;=5, 0, AS28)</f>
        <v>0</v>
      </c>
      <c r="AT29" s="839" t="n">
        <f aca="false" ca="false" dt2D="false" dtr="false" t="normal">IF(AT28&gt;=5, 0, AT28)</f>
        <v>0</v>
      </c>
      <c r="AU29" s="839" t="n">
        <f aca="false" ca="false" dt2D="false" dtr="false" t="normal">IF(AU28&gt;=5, 0, AU28)</f>
        <v>0</v>
      </c>
      <c r="AV29" s="839" t="n">
        <f aca="false" ca="false" dt2D="false" dtr="false" t="normal">IF(AV28&gt;=5, 0, AV28)</f>
        <v>0</v>
      </c>
      <c r="AW29" s="839" t="n">
        <f aca="false" ca="false" dt2D="false" dtr="false" t="normal">IF(AW28&gt;=5, 0, AW28)</f>
        <v>0</v>
      </c>
      <c r="AX29" s="839" t="n">
        <f aca="false" ca="false" dt2D="false" dtr="false" t="normal">IF(AX28&gt;=5, 0, AX28)</f>
        <v>0</v>
      </c>
      <c r="AY29" s="839" t="n">
        <f aca="false" ca="false" dt2D="false" dtr="false" t="normal">IF(AY28&gt;=5, 0, AY28)</f>
        <v>0</v>
      </c>
      <c r="AZ29" s="839" t="n">
        <f aca="false" ca="false" dt2D="false" dtr="false" t="normal">IF(AZ28&gt;=5, 0, AZ28)</f>
        <v>0</v>
      </c>
      <c r="BA29" s="839" t="n">
        <f aca="false" ca="false" dt2D="false" dtr="false" t="normal">IF(BA28&gt;=5, 0, BA28)</f>
        <v>0</v>
      </c>
      <c r="BB29" s="839" t="n">
        <f aca="false" ca="false" dt2D="false" dtr="false" t="normal">IF(BB28&gt;=5, 0, BB28)</f>
        <v>0</v>
      </c>
      <c r="BC29" s="839" t="n">
        <f aca="false" ca="false" dt2D="false" dtr="false" t="normal">IF(BC28&gt;=5, 0, BC28)</f>
        <v>0</v>
      </c>
      <c r="BD29" s="839" t="n">
        <f aca="false" ca="false" dt2D="false" dtr="false" t="normal">IF(BD28&gt;=5, 0, BD28)</f>
        <v>0</v>
      </c>
      <c r="BE29" s="839" t="n">
        <f aca="false" ca="false" dt2D="false" dtr="false" t="normal">IF(BE28&gt;=5, 0, BE28)</f>
        <v>0</v>
      </c>
      <c r="BF29" s="839" t="n">
        <f aca="false" ca="false" dt2D="false" dtr="false" t="normal">IF(BF28&gt;=5, 0, BF28)</f>
        <v>0</v>
      </c>
      <c r="BG29" s="839" t="n">
        <f aca="false" ca="false" dt2D="false" dtr="false" t="normal">IF(BG28&gt;=5, 0, BG28)</f>
        <v>0</v>
      </c>
      <c r="BH29" s="839" t="n">
        <f aca="false" ca="false" dt2D="false" dtr="false" t="normal">IF(BH28&gt;=5, 0, BH28)</f>
        <v>0</v>
      </c>
      <c r="BI29" s="839" t="n">
        <f aca="false" ca="false" dt2D="false" dtr="false" t="normal">IF(BI28&gt;=5, 0, BI28)</f>
        <v>0</v>
      </c>
      <c r="BJ29" s="839" t="n">
        <f aca="false" ca="false" dt2D="false" dtr="false" t="normal">IF(BJ28&gt;=5, 0, BJ28)</f>
        <v>0</v>
      </c>
      <c r="BK29" s="839" t="n">
        <f aca="false" ca="false" dt2D="false" dtr="false" t="normal">IF(BK28&gt;=5, 0, BK28)</f>
        <v>0</v>
      </c>
      <c r="BL29" s="839" t="n">
        <f aca="false" ca="false" dt2D="false" dtr="false" t="normal">IF(BL28&gt;=5, 0, BL28)</f>
        <v>0</v>
      </c>
      <c r="BM29" s="839" t="n">
        <f aca="false" ca="false" dt2D="false" dtr="false" t="normal">IF(BM28&gt;=5, 0, BM28)</f>
        <v>0</v>
      </c>
      <c r="BN29" s="839" t="n">
        <f aca="false" ca="false" dt2D="false" dtr="false" t="normal">IF(BN28&gt;=5, 0, BN28)</f>
        <v>0</v>
      </c>
      <c r="BO29" s="839" t="n">
        <f aca="false" ca="false" dt2D="false" dtr="false" t="normal">IF(BO28&gt;=5, 0, BO28)</f>
        <v>0</v>
      </c>
      <c r="BP29" s="839" t="n">
        <f aca="false" ca="false" dt2D="false" dtr="false" t="normal">IF(BP28&gt;=5, 0, BP28)</f>
        <v>0</v>
      </c>
      <c r="BQ29" s="839" t="n">
        <f aca="false" ca="false" dt2D="false" dtr="false" t="normal">IF(BQ28&gt;=5, 0, BQ28)</f>
        <v>0</v>
      </c>
      <c r="BR29" s="839" t="n">
        <f aca="false" ca="false" dt2D="false" dtr="false" t="normal">IF(BR28&gt;=5, 0, BR28)</f>
        <v>0</v>
      </c>
      <c r="BS29" s="839" t="n">
        <f aca="false" ca="false" dt2D="false" dtr="false" t="normal">IF(BS28&gt;=5, 0, BS28)</f>
        <v>0</v>
      </c>
    </row>
    <row outlineLevel="0" r="30">
      <c r="C30" s="1" t="n">
        <v>27</v>
      </c>
      <c r="K30" s="827" t="s">
        <v>1297</v>
      </c>
      <c r="L30" s="827" t="n">
        <f aca="false" ca="false" dt2D="false" dtr="false" t="normal">L18</f>
        <v>0</v>
      </c>
      <c r="M30" s="827" t="n">
        <f aca="false" ca="false" dt2D="false" dtr="false" t="normal">M18</f>
        <v>1899</v>
      </c>
      <c r="N30" s="827" t="n">
        <f aca="false" ca="false" dt2D="false" dtr="false" t="normal">N18</f>
        <v>1900</v>
      </c>
      <c r="O30" s="827" t="n">
        <f aca="false" ca="false" dt2D="false" dtr="false" t="normal">O18</f>
        <v>1900</v>
      </c>
      <c r="P30" s="827" t="n">
        <f aca="false" ca="false" dt2D="false" dtr="false" t="normal">P18</f>
        <v>1900</v>
      </c>
      <c r="Q30" s="827" t="n">
        <f aca="false" ca="false" dt2D="false" dtr="false" t="normal">Q18</f>
        <v>1900</v>
      </c>
      <c r="R30" s="827" t="n">
        <f aca="false" ca="false" dt2D="false" dtr="false" t="normal">R18</f>
        <v>1900</v>
      </c>
      <c r="S30" s="827" t="n">
        <f aca="false" ca="false" dt2D="false" dtr="false" t="normal">S18</f>
        <v>1900</v>
      </c>
      <c r="T30" s="827" t="n">
        <f aca="false" ca="false" dt2D="false" dtr="false" t="normal">T18</f>
        <v>1900</v>
      </c>
      <c r="U30" s="827" t="n">
        <f aca="false" ca="false" dt2D="false" dtr="false" t="normal">U18</f>
        <v>1900</v>
      </c>
      <c r="V30" s="827" t="n">
        <f aca="false" ca="false" dt2D="false" dtr="false" t="normal">V18</f>
        <v>1900</v>
      </c>
      <c r="W30" s="827" t="n">
        <f aca="false" ca="false" dt2D="false" dtr="false" t="normal">W18</f>
        <v>1900</v>
      </c>
      <c r="X30" s="827" t="n">
        <f aca="false" ca="false" dt2D="false" dtr="false" t="normal">X18</f>
        <v>1901</v>
      </c>
      <c r="Y30" s="827" t="n">
        <f aca="false" ca="false" dt2D="false" dtr="false" t="normal">Y18</f>
        <v>1901</v>
      </c>
      <c r="Z30" s="827" t="n">
        <f aca="false" ca="false" dt2D="false" dtr="false" t="normal">Z18</f>
        <v>1901</v>
      </c>
      <c r="AA30" s="827" t="n">
        <f aca="false" ca="false" dt2D="false" dtr="false" t="normal">AA18</f>
        <v>1901</v>
      </c>
      <c r="AB30" s="827" t="n">
        <f aca="false" ca="false" dt2D="false" dtr="false" t="normal">AB18</f>
        <v>0</v>
      </c>
      <c r="AC30" s="827" t="n">
        <f aca="false" ca="false" dt2D="false" dtr="false" t="normal">AC18</f>
        <v>0</v>
      </c>
      <c r="AD30" s="827" t="n">
        <f aca="false" ca="false" dt2D="false" dtr="false" t="normal">AD18</f>
        <v>0</v>
      </c>
      <c r="AE30" s="827" t="n">
        <f aca="false" ca="false" dt2D="false" dtr="false" t="normal">AE18</f>
        <v>0</v>
      </c>
      <c r="AF30" s="827" t="n">
        <f aca="false" ca="false" dt2D="false" dtr="false" t="normal">AF18</f>
        <v>0</v>
      </c>
      <c r="AG30" s="827" t="n">
        <f aca="false" ca="false" dt2D="false" dtr="false" t="normal">AG18</f>
        <v>0</v>
      </c>
      <c r="AH30" s="827" t="n">
        <f aca="false" ca="false" dt2D="false" dtr="false" t="normal">AH18</f>
        <v>0</v>
      </c>
      <c r="AI30" s="827" t="n">
        <f aca="false" ca="false" dt2D="false" dtr="false" t="normal">AI18</f>
        <v>0</v>
      </c>
      <c r="AJ30" s="827" t="n">
        <f aca="false" ca="false" dt2D="false" dtr="false" t="normal">AJ18</f>
        <v>0</v>
      </c>
      <c r="AK30" s="827" t="n">
        <f aca="false" ca="false" dt2D="false" dtr="false" t="normal">AK18</f>
        <v>0</v>
      </c>
      <c r="AL30" s="827" t="n">
        <f aca="false" ca="false" dt2D="false" dtr="false" t="normal">AL18</f>
        <v>0</v>
      </c>
      <c r="AM30" s="827" t="n">
        <f aca="false" ca="false" dt2D="false" dtr="false" t="normal">AM18</f>
        <v>0</v>
      </c>
      <c r="AN30" s="827" t="n">
        <f aca="false" ca="false" dt2D="false" dtr="false" t="normal">AN18</f>
        <v>0</v>
      </c>
      <c r="AO30" s="827" t="n">
        <f aca="false" ca="false" dt2D="false" dtr="false" t="normal">AO18</f>
        <v>0</v>
      </c>
      <c r="AP30" s="827" t="n">
        <f aca="false" ca="false" dt2D="false" dtr="false" t="normal">AP18</f>
        <v>0</v>
      </c>
      <c r="AQ30" s="827" t="n">
        <f aca="false" ca="false" dt2D="false" dtr="false" t="normal">AQ18</f>
        <v>0</v>
      </c>
      <c r="AR30" s="827" t="n">
        <f aca="false" ca="false" dt2D="false" dtr="false" t="normal">AR18</f>
        <v>0</v>
      </c>
      <c r="AS30" s="827" t="n">
        <f aca="false" ca="false" dt2D="false" dtr="false" t="normal">AS18</f>
        <v>0</v>
      </c>
      <c r="AT30" s="827" t="n">
        <f aca="false" ca="false" dt2D="false" dtr="false" t="normal">AT18</f>
        <v>0</v>
      </c>
      <c r="AU30" s="827" t="n">
        <f aca="false" ca="false" dt2D="false" dtr="false" t="normal">AU18</f>
        <v>0</v>
      </c>
      <c r="AV30" s="827" t="n">
        <f aca="false" ca="false" dt2D="false" dtr="false" t="normal">AV18</f>
        <v>0</v>
      </c>
      <c r="AW30" s="827" t="n">
        <f aca="false" ca="false" dt2D="false" dtr="false" t="normal">AW18</f>
        <v>0</v>
      </c>
      <c r="AX30" s="827" t="n">
        <f aca="false" ca="false" dt2D="false" dtr="false" t="normal">AX18</f>
        <v>0</v>
      </c>
      <c r="AY30" s="827" t="n">
        <f aca="false" ca="false" dt2D="false" dtr="false" t="normal">AY18</f>
        <v>0</v>
      </c>
      <c r="AZ30" s="827" t="n">
        <f aca="false" ca="false" dt2D="false" dtr="false" t="normal">AZ18</f>
        <v>0</v>
      </c>
      <c r="BA30" s="827" t="n">
        <f aca="false" ca="false" dt2D="false" dtr="false" t="normal">BA18</f>
        <v>0</v>
      </c>
      <c r="BB30" s="827" t="n">
        <f aca="false" ca="false" dt2D="false" dtr="false" t="normal">BB18</f>
        <v>0</v>
      </c>
      <c r="BC30" s="827" t="n">
        <f aca="false" ca="false" dt2D="false" dtr="false" t="normal">BC18</f>
        <v>0</v>
      </c>
      <c r="BD30" s="827" t="n">
        <f aca="false" ca="false" dt2D="false" dtr="false" t="normal">BD18</f>
        <v>0</v>
      </c>
      <c r="BE30" s="827" t="n">
        <f aca="false" ca="false" dt2D="false" dtr="false" t="normal">BE18</f>
        <v>0</v>
      </c>
      <c r="BF30" s="827" t="n">
        <f aca="false" ca="false" dt2D="false" dtr="false" t="normal">BF18</f>
        <v>0</v>
      </c>
      <c r="BG30" s="827" t="n">
        <f aca="false" ca="false" dt2D="false" dtr="false" t="normal">BG18</f>
        <v>0</v>
      </c>
      <c r="BH30" s="827" t="n">
        <f aca="false" ca="false" dt2D="false" dtr="false" t="normal">BH18</f>
        <v>0</v>
      </c>
      <c r="BI30" s="827" t="n">
        <f aca="false" ca="false" dt2D="false" dtr="false" t="normal">BI18</f>
        <v>0</v>
      </c>
      <c r="BJ30" s="827" t="n">
        <f aca="false" ca="false" dt2D="false" dtr="false" t="normal">BJ18</f>
        <v>0</v>
      </c>
      <c r="BK30" s="827" t="n">
        <f aca="false" ca="false" dt2D="false" dtr="false" t="normal">BK18</f>
        <v>0</v>
      </c>
      <c r="BL30" s="827" t="n">
        <f aca="false" ca="false" dt2D="false" dtr="false" t="normal">BL18</f>
        <v>0</v>
      </c>
      <c r="BM30" s="827" t="n">
        <f aca="false" ca="false" dt2D="false" dtr="false" t="normal">BM18</f>
        <v>0</v>
      </c>
      <c r="BN30" s="827" t="n">
        <f aca="false" ca="false" dt2D="false" dtr="false" t="normal">BN18</f>
        <v>0</v>
      </c>
      <c r="BO30" s="827" t="n">
        <f aca="false" ca="false" dt2D="false" dtr="false" t="normal">BO18</f>
        <v>0</v>
      </c>
      <c r="BP30" s="827" t="n">
        <f aca="false" ca="false" dt2D="false" dtr="false" t="normal">BP18</f>
        <v>0</v>
      </c>
      <c r="BQ30" s="827" t="n">
        <f aca="false" ca="false" dt2D="false" dtr="false" t="normal">BQ18</f>
        <v>0</v>
      </c>
      <c r="BR30" s="827" t="n">
        <f aca="false" ca="false" dt2D="false" dtr="false" t="normal">BR18</f>
        <v>0</v>
      </c>
      <c r="BS30" s="827" t="n">
        <f aca="false" ca="false" dt2D="false" dtr="false" t="normal">BS18</f>
        <v>0</v>
      </c>
    </row>
    <row outlineLevel="0" r="31">
      <c r="C31" s="1" t="n">
        <v>28</v>
      </c>
      <c r="K31" s="827" t="s">
        <v>1298</v>
      </c>
      <c r="L31" s="827" t="str">
        <f aca="false" ca="false" dt2D="false" dtr="false" t="normal">IF(L30=0, IF(K27=0, IF(K29=4, K30+1, K30), IF(K29=4, K31+1, K31)), 0)</f>
        <v>Вывод года техническая строка 2</v>
      </c>
      <c r="M31" s="827" t="n">
        <f aca="false" ca="false" dt2D="false" dtr="false" t="normal">IF(M30=0, IF(L27=0, IF(L29=4, L30+1, L30), IF(L29=4, L31+1, L31)), 0)</f>
        <v>0</v>
      </c>
      <c r="N31" s="827" t="n">
        <f aca="false" ca="false" dt2D="false" dtr="false" t="normal">IF(N30=0, IF(M27=0, IF(M29=4, M30+1, M30), IF(M29=4, M31+1, M31)), 0)</f>
        <v>0</v>
      </c>
      <c r="O31" s="827" t="n">
        <f aca="false" ca="false" dt2D="false" dtr="false" t="normal">IF(O30=0, IF(N27=0, IF(N29=4, N30+1, N30), IF(N29=4, N31+1, N31)), 0)</f>
        <v>0</v>
      </c>
      <c r="P31" s="827" t="n">
        <f aca="false" ca="false" dt2D="false" dtr="false" t="normal">IF(P30=0, IF(O27=0, IF(O29=4, O30+1, O30), IF(O29=4, O31+1, O31)), 0)</f>
        <v>0</v>
      </c>
      <c r="Q31" s="827" t="n">
        <f aca="false" ca="false" dt2D="false" dtr="false" t="normal">IF(Q30=0, IF(P27=0, IF(P29=4, P30+1, P30), IF(P29=4, P31+1, P31)), 0)</f>
        <v>0</v>
      </c>
      <c r="R31" s="827" t="n">
        <f aca="false" ca="false" dt2D="false" dtr="false" t="normal">IF(R30=0, IF(Q27=0, IF(Q29=4, Q30+1, Q30), IF(Q29=4, Q31+1, Q31)), 0)</f>
        <v>0</v>
      </c>
      <c r="S31" s="827" t="n">
        <f aca="false" ca="false" dt2D="false" dtr="false" t="normal">IF(S30=0, IF(R27=0, IF(R29=4, R30+1, R30), IF(R29=4, R31+1, R31)), 0)</f>
        <v>0</v>
      </c>
      <c r="T31" s="827" t="n">
        <f aca="false" ca="false" dt2D="false" dtr="false" t="normal">IF(T30=0, IF(S27=0, IF(S29=4, S30+1, S30), IF(S29=4, S31+1, S31)), 0)</f>
        <v>0</v>
      </c>
      <c r="U31" s="827" t="n">
        <f aca="false" ca="false" dt2D="false" dtr="false" t="normal">IF(U30=0, IF(T27=0, IF(T29=4, T30+1, T30), IF(T29=4, T31+1, T31)), 0)</f>
        <v>0</v>
      </c>
      <c r="V31" s="827" t="n">
        <f aca="false" ca="false" dt2D="false" dtr="false" t="normal">IF(V30=0, IF(U27=0, IF(U29=4, U30+1, U30), IF(U29=4, U31+1, U31)), 0)</f>
        <v>0</v>
      </c>
      <c r="W31" s="827" t="n">
        <f aca="false" ca="false" dt2D="false" dtr="false" t="normal">IF(W30=0, IF(V27=0, IF(V29=4, V30+1, V30), IF(V29=4, V31+1, V31)), 0)</f>
        <v>0</v>
      </c>
      <c r="X31" s="827" t="n">
        <f aca="false" ca="false" dt2D="false" dtr="false" t="normal">IF(X30=0, IF(W27=0, IF(W29=4, W30+1, W30), IF(W29=4, W31+1, W31)), 0)</f>
        <v>0</v>
      </c>
      <c r="Y31" s="827" t="n">
        <f aca="false" ca="false" dt2D="false" dtr="false" t="normal">IF(Y30=0, IF(X27=0, IF(X29=4, X30+1, X30), IF(X29=4, X31+1, X31)), 0)</f>
        <v>0</v>
      </c>
      <c r="Z31" s="827" t="n">
        <f aca="false" ca="false" dt2D="false" dtr="false" t="normal">IF(Z30=0, IF(Y27=0, IF(Y29=4, Y30+1, Y30), IF(Y29=4, Y31+1, Y31)), 0)</f>
        <v>0</v>
      </c>
      <c r="AA31" s="827" t="n">
        <f aca="false" ca="false" dt2D="false" dtr="false" t="normal">IF(AA30=0, IF(Z27=0, IF(Z29=4, Z30+1, Z30), IF(Z29=4, Z31+1, Z31)), 0)</f>
        <v>0</v>
      </c>
      <c r="AB31" s="827" t="n">
        <f aca="false" ca="false" dt2D="false" dtr="false" t="normal">IF(AB30=0, IF(AA27=0, IF(AA29=4, AA30+1, AA30), IF(AA29=4, AA31+1, AA31)), 0)</f>
        <v>1902</v>
      </c>
      <c r="AC31" s="827" t="n">
        <f aca="false" ca="false" dt2D="false" dtr="false" t="normal">IF(AC30=0, IF(AB27=0, IF(AB29=4, AB30+1, AB30), IF(AB29=4, AB31+1, AB31)), 0)</f>
        <v>1902</v>
      </c>
      <c r="AD31" s="827" t="n">
        <f aca="false" ca="false" dt2D="false" dtr="false" t="normal">IF(AD30=0, IF(AC27=0, IF(AC29=4, AC30+1, AC30), IF(AC29=4, AC31+1, AC31)), 0)</f>
        <v>1902</v>
      </c>
      <c r="AE31" s="827" t="n">
        <f aca="false" ca="false" dt2D="false" dtr="false" t="normal">IF(AE30=0, IF(AD27=0, IF(AD29=4, AD30+1, AD30), IF(AD29=4, AD31+1, AD31)), 0)</f>
        <v>1902</v>
      </c>
      <c r="AF31" s="827" t="n">
        <f aca="false" ca="false" dt2D="false" dtr="false" t="normal">IF(AF30=0, IF(AE27=0, IF(AE29=4, AE30+1, AE30), IF(AE29=4, AE31+1, AE31)), 0)</f>
        <v>1902</v>
      </c>
      <c r="AG31" s="827" t="n">
        <f aca="false" ca="false" dt2D="false" dtr="false" t="normal">IF(AG30=0, IF(AF27=0, IF(AF29=4, AF30+1, AF30), IF(AF29=4, AF31+1, AF31)), 0)</f>
        <v>1902</v>
      </c>
      <c r="AH31" s="827" t="n">
        <f aca="false" ca="false" dt2D="false" dtr="false" t="normal">IF(AH30=0, IF(AG27=0, IF(AG29=4, AG30+1, AG30), IF(AG29=4, AG31+1, AG31)), 0)</f>
        <v>1902</v>
      </c>
      <c r="AI31" s="827" t="n">
        <f aca="false" ca="false" dt2D="false" dtr="false" t="normal">IF(AI30=0, IF(AH27=0, IF(AH29=4, AH30+1, AH30), IF(AH29=4, AH31+1, AH31)), 0)</f>
        <v>1902</v>
      </c>
      <c r="AJ31" s="827" t="n">
        <f aca="false" ca="false" dt2D="false" dtr="false" t="normal">IF(AJ30=0, IF(AI27=0, IF(AI29=4, AI30+1, AI30), IF(AI29=4, AI31+1, AI31)), 0)</f>
        <v>1902</v>
      </c>
      <c r="AK31" s="827" t="n">
        <f aca="false" ca="false" dt2D="false" dtr="false" t="normal">IF(AK30=0, IF(AJ27=0, IF(AJ29=4, AJ30+1, AJ30), IF(AJ29=4, AJ31+1, AJ31)), 0)</f>
        <v>1902</v>
      </c>
      <c r="AL31" s="827" t="n">
        <f aca="false" ca="false" dt2D="false" dtr="false" t="normal">IF(AL30=0, IF(AK27=0, IF(AK29=4, AK30+1, AK30), IF(AK29=4, AK31+1, AK31)), 0)</f>
        <v>1902</v>
      </c>
      <c r="AM31" s="827" t="n">
        <f aca="false" ca="false" dt2D="false" dtr="false" t="normal">IF(AM30=0, IF(AL27=0, IF(AL29=4, AL30+1, AL30), IF(AL29=4, AL31+1, AL31)), 0)</f>
        <v>1902</v>
      </c>
      <c r="AN31" s="827" t="n">
        <f aca="false" ca="false" dt2D="false" dtr="false" t="normal">IF(AN30=0, IF(AM27=0, IF(AM29=4, AM30+1, AM30), IF(AM29=4, AM31+1, AM31)), 0)</f>
        <v>1902</v>
      </c>
      <c r="AO31" s="827" t="n">
        <f aca="false" ca="false" dt2D="false" dtr="false" t="normal">IF(AO30=0, IF(AN27=0, IF(AN29=4, AN30+1, AN30), IF(AN29=4, AN31+1, AN31)), 0)</f>
        <v>1902</v>
      </c>
      <c r="AP31" s="827" t="n">
        <f aca="false" ca="false" dt2D="false" dtr="false" t="normal">IF(AP30=0, IF(AO27=0, IF(AO29=4, AO30+1, AO30), IF(AO29=4, AO31+1, AO31)), 0)</f>
        <v>1902</v>
      </c>
      <c r="AQ31" s="827" t="n">
        <f aca="false" ca="false" dt2D="false" dtr="false" t="normal">IF(AQ30=0, IF(AP27=0, IF(AP29=4, AP30+1, AP30), IF(AP29=4, AP31+1, AP31)), 0)</f>
        <v>1902</v>
      </c>
      <c r="AR31" s="827" t="n">
        <f aca="false" ca="false" dt2D="false" dtr="false" t="normal">IF(AR30=0, IF(AQ27=0, IF(AQ29=4, AQ30+1, AQ30), IF(AQ29=4, AQ31+1, AQ31)), 0)</f>
        <v>1902</v>
      </c>
      <c r="AS31" s="827" t="n">
        <f aca="false" ca="false" dt2D="false" dtr="false" t="normal">IF(AS30=0, IF(AR27=0, IF(AR29=4, AR30+1, AR30), IF(AR29=4, AR31+1, AR31)), 0)</f>
        <v>1902</v>
      </c>
      <c r="AT31" s="827" t="n">
        <f aca="false" ca="false" dt2D="false" dtr="false" t="normal">IF(AT30=0, IF(AS27=0, IF(AS29=4, AS30+1, AS30), IF(AS29=4, AS31+1, AS31)), 0)</f>
        <v>1902</v>
      </c>
      <c r="AU31" s="827" t="n">
        <f aca="false" ca="false" dt2D="false" dtr="false" t="normal">IF(AU30=0, IF(AT27=0, IF(AT29=4, AT30+1, AT30), IF(AT29=4, AT31+1, AT31)), 0)</f>
        <v>1902</v>
      </c>
      <c r="AV31" s="827" t="n">
        <f aca="false" ca="false" dt2D="false" dtr="false" t="normal">IF(AV30=0, IF(AU27=0, IF(AU29=4, AU30+1, AU30), IF(AU29=4, AU31+1, AU31)), 0)</f>
        <v>1902</v>
      </c>
      <c r="AW31" s="827" t="n">
        <f aca="false" ca="false" dt2D="false" dtr="false" t="normal">IF(AW30=0, IF(AV27=0, IF(AV29=4, AV30+1, AV30), IF(AV29=4, AV31+1, AV31)), 0)</f>
        <v>1902</v>
      </c>
      <c r="AX31" s="827" t="n">
        <f aca="false" ca="false" dt2D="false" dtr="false" t="normal">IF(AX30=0, IF(AW27=0, IF(AW29=4, AW30+1, AW30), IF(AW29=4, AW31+1, AW31)), 0)</f>
        <v>1902</v>
      </c>
      <c r="AY31" s="827" t="n">
        <f aca="false" ca="false" dt2D="false" dtr="false" t="normal">IF(AY30=0, IF(AX27=0, IF(AX29=4, AX30+1, AX30), IF(AX29=4, AX31+1, AX31)), 0)</f>
        <v>1902</v>
      </c>
      <c r="AZ31" s="827" t="n">
        <f aca="false" ca="false" dt2D="false" dtr="false" t="normal">IF(AZ30=0, IF(AY27=0, IF(AY29=4, AY30+1, AY30), IF(AY29=4, AY31+1, AY31)), 0)</f>
        <v>1902</v>
      </c>
      <c r="BA31" s="827" t="n">
        <f aca="false" ca="false" dt2D="false" dtr="false" t="normal">IF(BA30=0, IF(AZ27=0, IF(AZ29=4, AZ30+1, AZ30), IF(AZ29=4, AZ31+1, AZ31)), 0)</f>
        <v>1902</v>
      </c>
      <c r="BB31" s="827" t="n">
        <f aca="false" ca="false" dt2D="false" dtr="false" t="normal">IF(BB30=0, IF(BA27=0, IF(BA29=4, BA30+1, BA30), IF(BA29=4, BA31+1, BA31)), 0)</f>
        <v>1902</v>
      </c>
      <c r="BC31" s="827" t="n">
        <f aca="false" ca="false" dt2D="false" dtr="false" t="normal">IF(BC30=0, IF(BB27=0, IF(BB29=4, BB30+1, BB30), IF(BB29=4, BB31+1, BB31)), 0)</f>
        <v>1902</v>
      </c>
      <c r="BD31" s="827" t="n">
        <f aca="false" ca="false" dt2D="false" dtr="false" t="normal">IF(BD30=0, IF(BC27=0, IF(BC29=4, BC30+1, BC30), IF(BC29=4, BC31+1, BC31)), 0)</f>
        <v>1902</v>
      </c>
      <c r="BE31" s="827" t="n">
        <f aca="false" ca="false" dt2D="false" dtr="false" t="normal">IF(BE30=0, IF(BD27=0, IF(BD29=4, BD30+1, BD30), IF(BD29=4, BD31+1, BD31)), 0)</f>
        <v>1902</v>
      </c>
      <c r="BF31" s="827" t="n">
        <f aca="false" ca="false" dt2D="false" dtr="false" t="normal">IF(BF30=0, IF(BE27=0, IF(BE29=4, BE30+1, BE30), IF(BE29=4, BE31+1, BE31)), 0)</f>
        <v>1902</v>
      </c>
      <c r="BG31" s="827" t="n">
        <f aca="false" ca="false" dt2D="false" dtr="false" t="normal">IF(BG30=0, IF(BF27=0, IF(BF29=4, BF30+1, BF30), IF(BF29=4, BF31+1, BF31)), 0)</f>
        <v>1902</v>
      </c>
      <c r="BH31" s="827" t="n">
        <f aca="false" ca="false" dt2D="false" dtr="false" t="normal">IF(BH30=0, IF(BG27=0, IF(BG29=4, BG30+1, BG30), IF(BG29=4, BG31+1, BG31)), 0)</f>
        <v>1902</v>
      </c>
      <c r="BI31" s="827" t="n">
        <f aca="false" ca="false" dt2D="false" dtr="false" t="normal">IF(BI30=0, IF(BH27=0, IF(BH29=4, BH30+1, BH30), IF(BH29=4, BH31+1, BH31)), 0)</f>
        <v>1902</v>
      </c>
      <c r="BJ31" s="827" t="n">
        <f aca="false" ca="false" dt2D="false" dtr="false" t="normal">IF(BJ30=0, IF(BI27=0, IF(BI29=4, BI30+1, BI30), IF(BI29=4, BI31+1, BI31)), 0)</f>
        <v>1902</v>
      </c>
      <c r="BK31" s="827" t="n">
        <f aca="false" ca="false" dt2D="false" dtr="false" t="normal">IF(BK30=0, IF(BJ27=0, IF(BJ29=4, BJ30+1, BJ30), IF(BJ29=4, BJ31+1, BJ31)), 0)</f>
        <v>1902</v>
      </c>
      <c r="BL31" s="827" t="n">
        <f aca="false" ca="false" dt2D="false" dtr="false" t="normal">IF(BL30=0, IF(BK27=0, IF(BK29=4, BK30+1, BK30), IF(BK29=4, BK31+1, BK31)), 0)</f>
        <v>1902</v>
      </c>
      <c r="BM31" s="827" t="n">
        <f aca="false" ca="false" dt2D="false" dtr="false" t="normal">IF(BM30=0, IF(BL27=0, IF(BL29=4, BL30+1, BL30), IF(BL29=4, BL31+1, BL31)), 0)</f>
        <v>1902</v>
      </c>
      <c r="BN31" s="827" t="n">
        <f aca="false" ca="false" dt2D="false" dtr="false" t="normal">IF(BN30=0, IF(BM27=0, IF(BM29=4, BM30+1, BM30), IF(BM29=4, BM31+1, BM31)), 0)</f>
        <v>1902</v>
      </c>
      <c r="BO31" s="827" t="n">
        <f aca="false" ca="false" dt2D="false" dtr="false" t="normal">IF(BO30=0, IF(BN27=0, IF(BN29=4, BN30+1, BN30), IF(BN29=4, BN31+1, BN31)), 0)</f>
        <v>1902</v>
      </c>
      <c r="BP31" s="827" t="n">
        <f aca="false" ca="false" dt2D="false" dtr="false" t="normal">IF(BP30=0, IF(BO27=0, IF(BO29=4, BO30+1, BO30), IF(BO29=4, BO31+1, BO31)), 0)</f>
        <v>1902</v>
      </c>
      <c r="BQ31" s="827" t="n">
        <f aca="false" ca="false" dt2D="false" dtr="false" t="normal">IF(BQ30=0, IF(BP27=0, IF(BP29=4, BP30+1, BP30), IF(BP29=4, BP31+1, BP31)), 0)</f>
        <v>1902</v>
      </c>
      <c r="BR31" s="827" t="n">
        <f aca="false" ca="false" dt2D="false" dtr="false" t="normal">IF(BR30=0, IF(BQ27=0, IF(BQ29=4, BQ30+1, BQ30), IF(BQ29=4, BQ31+1, BQ31)), 0)</f>
        <v>1902</v>
      </c>
      <c r="BS31" s="827" t="n">
        <f aca="false" ca="false" dt2D="false" dtr="false" t="normal">IF(BS30=0, IF(BR27=0, IF(BR29=4, BR30+1, BR30), IF(BR29=4, BR31+1, BR31)), 0)</f>
        <v>1902</v>
      </c>
    </row>
    <row outlineLevel="0" r="32">
      <c r="C32" s="1" t="n">
        <v>29</v>
      </c>
      <c r="K32" s="839" t="s">
        <v>1299</v>
      </c>
      <c r="L32" s="839" t="n">
        <f aca="false" ca="false" dt2D="false" dtr="false" t="normal">IF(L29=0, 0, L30+L31)</f>
        <v>0</v>
      </c>
      <c r="M32" s="839" t="n">
        <f aca="false" ca="false" dt2D="false" dtr="false" t="normal">IF(M29=0, 0, M30+M31)</f>
        <v>0</v>
      </c>
      <c r="N32" s="839" t="n">
        <f aca="false" ca="false" dt2D="false" dtr="false" t="normal">IF(N29=0, 0, N30+N31)</f>
        <v>0</v>
      </c>
      <c r="O32" s="839" t="n">
        <f aca="false" ca="false" dt2D="false" dtr="false" t="normal">IF(O29=0, 0, O30+O31)</f>
        <v>0</v>
      </c>
      <c r="P32" s="839" t="n">
        <f aca="false" ca="false" dt2D="false" dtr="false" t="normal">IF(P29=0, 0, P30+P31)</f>
        <v>0</v>
      </c>
      <c r="Q32" s="839" t="n">
        <f aca="false" ca="false" dt2D="false" dtr="false" t="normal">IF(Q29=0, 0, Q30+Q31)</f>
        <v>0</v>
      </c>
      <c r="R32" s="839" t="n">
        <f aca="false" ca="false" dt2D="false" dtr="false" t="normal">IF(R29=0, 0, R30+R31)</f>
        <v>0</v>
      </c>
      <c r="S32" s="839" t="n">
        <f aca="false" ca="false" dt2D="false" dtr="false" t="normal">IF(S29=0, 0, S30+S31)</f>
        <v>0</v>
      </c>
      <c r="T32" s="839" t="n">
        <f aca="false" ca="false" dt2D="false" dtr="false" t="normal">IF(T29=0, 0, T30+T31)</f>
        <v>0</v>
      </c>
      <c r="U32" s="839" t="n">
        <f aca="false" ca="false" dt2D="false" dtr="false" t="normal">IF(U29=0, 0, U30+U31)</f>
        <v>0</v>
      </c>
      <c r="V32" s="839" t="n">
        <f aca="false" ca="false" dt2D="false" dtr="false" t="normal">IF(V29=0, 0, V30+V31)</f>
        <v>0</v>
      </c>
      <c r="W32" s="839" t="n">
        <f aca="false" ca="false" dt2D="false" dtr="false" t="normal">IF(W29=0, 0, W30+W31)</f>
        <v>0</v>
      </c>
      <c r="X32" s="839" t="n">
        <f aca="false" ca="false" dt2D="false" dtr="false" t="normal">IF(X29=0, 0, X30+X31)</f>
        <v>1901</v>
      </c>
      <c r="Y32" s="839" t="n">
        <f aca="false" ca="false" dt2D="false" dtr="false" t="normal">IF(Y29=0, 0, Y30+Y31)</f>
        <v>1901</v>
      </c>
      <c r="Z32" s="839" t="n">
        <f aca="false" ca="false" dt2D="false" dtr="false" t="normal">IF(Z29=0, 0, Z30+Z31)</f>
        <v>1901</v>
      </c>
      <c r="AA32" s="839" t="n">
        <f aca="false" ca="false" dt2D="false" dtr="false" t="normal">IF(AA29=0, 0, AA30+AA31)</f>
        <v>1901</v>
      </c>
      <c r="AB32" s="839" t="n">
        <f aca="false" ca="false" dt2D="false" dtr="false" t="normal">IF(AB29=0, 0, AB30+AB31)</f>
        <v>0</v>
      </c>
      <c r="AC32" s="839" t="n">
        <f aca="false" ca="false" dt2D="false" dtr="false" t="normal">IF(AC29=0, 0, AC30+AC31)</f>
        <v>0</v>
      </c>
      <c r="AD32" s="839" t="n">
        <f aca="false" ca="false" dt2D="false" dtr="false" t="normal">IF(AD29=0, 0, AD30+AD31)</f>
        <v>0</v>
      </c>
      <c r="AE32" s="839" t="n">
        <f aca="false" ca="false" dt2D="false" dtr="false" t="normal">IF(AE29=0, 0, AE30+AE31)</f>
        <v>0</v>
      </c>
      <c r="AF32" s="839" t="n">
        <f aca="false" ca="false" dt2D="false" dtr="false" t="normal">IF(AF29=0, 0, AF30+AF31)</f>
        <v>0</v>
      </c>
      <c r="AG32" s="839" t="n">
        <f aca="false" ca="false" dt2D="false" dtr="false" t="normal">IF(AG29=0, 0, AG30+AG31)</f>
        <v>0</v>
      </c>
      <c r="AH32" s="839" t="n">
        <f aca="false" ca="false" dt2D="false" dtr="false" t="normal">IF(AH29=0, 0, AH30+AH31)</f>
        <v>0</v>
      </c>
      <c r="AI32" s="839" t="n">
        <f aca="false" ca="false" dt2D="false" dtr="false" t="normal">IF(AI29=0, 0, AI30+AI31)</f>
        <v>0</v>
      </c>
      <c r="AJ32" s="839" t="n">
        <f aca="false" ca="false" dt2D="false" dtr="false" t="normal">IF(AJ29=0, 0, AJ30+AJ31)</f>
        <v>0</v>
      </c>
      <c r="AK32" s="839" t="n">
        <f aca="false" ca="false" dt2D="false" dtr="false" t="normal">IF(AK29=0, 0, AK30+AK31)</f>
        <v>0</v>
      </c>
      <c r="AL32" s="839" t="n">
        <f aca="false" ca="false" dt2D="false" dtr="false" t="normal">IF(AL29=0, 0, AL30+AL31)</f>
        <v>0</v>
      </c>
      <c r="AM32" s="839" t="n">
        <f aca="false" ca="false" dt2D="false" dtr="false" t="normal">IF(AM29=0, 0, AM30+AM31)</f>
        <v>0</v>
      </c>
      <c r="AN32" s="839" t="n">
        <f aca="false" ca="false" dt2D="false" dtr="false" t="normal">IF(AN29=0, 0, AN30+AN31)</f>
        <v>0</v>
      </c>
      <c r="AO32" s="839" t="n">
        <f aca="false" ca="false" dt2D="false" dtr="false" t="normal">IF(AO29=0, 0, AO30+AO31)</f>
        <v>0</v>
      </c>
      <c r="AP32" s="839" t="n">
        <f aca="false" ca="false" dt2D="false" dtr="false" t="normal">IF(AP29=0, 0, AP30+AP31)</f>
        <v>0</v>
      </c>
      <c r="AQ32" s="839" t="n">
        <f aca="false" ca="false" dt2D="false" dtr="false" t="normal">IF(AQ29=0, 0, AQ30+AQ31)</f>
        <v>0</v>
      </c>
      <c r="AR32" s="839" t="n">
        <f aca="false" ca="false" dt2D="false" dtr="false" t="normal">IF(AR29=0, 0, AR30+AR31)</f>
        <v>0</v>
      </c>
      <c r="AS32" s="839" t="n">
        <f aca="false" ca="false" dt2D="false" dtr="false" t="normal">IF(AS29=0, 0, AS30+AS31)</f>
        <v>0</v>
      </c>
      <c r="AT32" s="839" t="n">
        <f aca="false" ca="false" dt2D="false" dtr="false" t="normal">IF(AT29=0, 0, AT30+AT31)</f>
        <v>0</v>
      </c>
      <c r="AU32" s="839" t="n">
        <f aca="false" ca="false" dt2D="false" dtr="false" t="normal">IF(AU29=0, 0, AU30+AU31)</f>
        <v>0</v>
      </c>
      <c r="AV32" s="839" t="n">
        <f aca="false" ca="false" dt2D="false" dtr="false" t="normal">IF(AV29=0, 0, AV30+AV31)</f>
        <v>0</v>
      </c>
      <c r="AW32" s="839" t="n">
        <f aca="false" ca="false" dt2D="false" dtr="false" t="normal">IF(AW29=0, 0, AW30+AW31)</f>
        <v>0</v>
      </c>
      <c r="AX32" s="839" t="n">
        <f aca="false" ca="false" dt2D="false" dtr="false" t="normal">IF(AX29=0, 0, AX30+AX31)</f>
        <v>0</v>
      </c>
      <c r="AY32" s="839" t="n">
        <f aca="false" ca="false" dt2D="false" dtr="false" t="normal">IF(AY29=0, 0, AY30+AY31)</f>
        <v>0</v>
      </c>
      <c r="AZ32" s="839" t="n">
        <f aca="false" ca="false" dt2D="false" dtr="false" t="normal">IF(AZ29=0, 0, AZ30+AZ31)</f>
        <v>0</v>
      </c>
      <c r="BA32" s="839" t="n">
        <f aca="false" ca="false" dt2D="false" dtr="false" t="normal">IF(BA29=0, 0, BA30+BA31)</f>
        <v>0</v>
      </c>
      <c r="BB32" s="839" t="n">
        <f aca="false" ca="false" dt2D="false" dtr="false" t="normal">IF(BB29=0, 0, BB30+BB31)</f>
        <v>0</v>
      </c>
      <c r="BC32" s="839" t="n">
        <f aca="false" ca="false" dt2D="false" dtr="false" t="normal">IF(BC29=0, 0, BC30+BC31)</f>
        <v>0</v>
      </c>
      <c r="BD32" s="839" t="n">
        <f aca="false" ca="false" dt2D="false" dtr="false" t="normal">IF(BD29=0, 0, BD30+BD31)</f>
        <v>0</v>
      </c>
      <c r="BE32" s="839" t="n">
        <f aca="false" ca="false" dt2D="false" dtr="false" t="normal">IF(BE29=0, 0, BE30+BE31)</f>
        <v>0</v>
      </c>
      <c r="BF32" s="839" t="n">
        <f aca="false" ca="false" dt2D="false" dtr="false" t="normal">IF(BF29=0, 0, BF30+BF31)</f>
        <v>0</v>
      </c>
      <c r="BG32" s="839" t="n">
        <f aca="false" ca="false" dt2D="false" dtr="false" t="normal">IF(BG29=0, 0, BG30+BG31)</f>
        <v>0</v>
      </c>
      <c r="BH32" s="839" t="n">
        <f aca="false" ca="false" dt2D="false" dtr="false" t="normal">IF(BH29=0, 0, BH30+BH31)</f>
        <v>0</v>
      </c>
      <c r="BI32" s="839" t="n">
        <f aca="false" ca="false" dt2D="false" dtr="false" t="normal">IF(BI29=0, 0, BI30+BI31)</f>
        <v>0</v>
      </c>
      <c r="BJ32" s="839" t="n">
        <f aca="false" ca="false" dt2D="false" dtr="false" t="normal">IF(BJ29=0, 0, BJ30+BJ31)</f>
        <v>0</v>
      </c>
      <c r="BK32" s="839" t="n">
        <f aca="false" ca="false" dt2D="false" dtr="false" t="normal">IF(BK29=0, 0, BK30+BK31)</f>
        <v>0</v>
      </c>
      <c r="BL32" s="839" t="n">
        <f aca="false" ca="false" dt2D="false" dtr="false" t="normal">IF(BL29=0, 0, BL30+BL31)</f>
        <v>0</v>
      </c>
      <c r="BM32" s="839" t="n">
        <f aca="false" ca="false" dt2D="false" dtr="false" t="normal">IF(BM29=0, 0, BM30+BM31)</f>
        <v>0</v>
      </c>
      <c r="BN32" s="839" t="n">
        <f aca="false" ca="false" dt2D="false" dtr="false" t="normal">IF(BN29=0, 0, BN30+BN31)</f>
        <v>0</v>
      </c>
      <c r="BO32" s="839" t="n">
        <f aca="false" ca="false" dt2D="false" dtr="false" t="normal">IF(BO29=0, 0, BO30+BO31)</f>
        <v>0</v>
      </c>
      <c r="BP32" s="839" t="n">
        <f aca="false" ca="false" dt2D="false" dtr="false" t="normal">IF(BP29=0, 0, BP30+BP31)</f>
        <v>0</v>
      </c>
      <c r="BQ32" s="839" t="n">
        <f aca="false" ca="false" dt2D="false" dtr="false" t="normal">IF(BQ29=0, 0, BQ30+BQ31)</f>
        <v>0</v>
      </c>
      <c r="BR32" s="839" t="n">
        <f aca="false" ca="false" dt2D="false" dtr="false" t="normal">IF(BR29=0, 0, BR30+BR31)</f>
        <v>0</v>
      </c>
      <c r="BS32" s="839" t="n">
        <f aca="false" ca="false" dt2D="false" dtr="false" t="normal">IF(BS29=0, 0, BS30+BS31)</f>
        <v>0</v>
      </c>
    </row>
    <row outlineLevel="0" r="33">
      <c r="C33" s="1" t="n">
        <v>30</v>
      </c>
      <c r="K33" s="842" t="s">
        <v>1300</v>
      </c>
      <c r="L33" s="842" t="n">
        <f aca="false" ca="false" dt2D="false" dtr="false" t="normal">IF(L29=0, 0, L29&amp;" "&amp;"квартал"&amp;" "&amp;L32)</f>
        <v>0</v>
      </c>
      <c r="M33" s="842" t="n">
        <f aca="false" ca="false" dt2D="false" dtr="false" t="normal">IF(M29=0, 0, M29&amp;" "&amp;"квартал"&amp;" "&amp;M32)</f>
        <v>0</v>
      </c>
      <c r="N33" s="842" t="n">
        <f aca="false" ca="false" dt2D="false" dtr="false" t="normal">IF(N29=0, 0, N29&amp;" "&amp;"квартал"&amp;" "&amp;N32)</f>
        <v>0</v>
      </c>
      <c r="O33" s="842" t="n">
        <f aca="false" ca="false" dt2D="false" dtr="false" t="normal">IF(O29=0, 0, O29&amp;" "&amp;"квартал"&amp;" "&amp;O32)</f>
        <v>0</v>
      </c>
      <c r="P33" s="842" t="n">
        <f aca="false" ca="false" dt2D="false" dtr="false" t="normal">IF(P29=0, 0, P29&amp;" "&amp;"квартал"&amp;" "&amp;P32)</f>
        <v>0</v>
      </c>
      <c r="Q33" s="842" t="n">
        <f aca="false" ca="false" dt2D="false" dtr="false" t="normal">IF(Q29=0, 0, Q29&amp;" "&amp;"квартал"&amp;" "&amp;Q32)</f>
        <v>0</v>
      </c>
      <c r="R33" s="842" t="n">
        <f aca="false" ca="false" dt2D="false" dtr="false" t="normal">IF(R29=0, 0, R29&amp;" "&amp;"квартал"&amp;" "&amp;R32)</f>
        <v>0</v>
      </c>
      <c r="S33" s="842" t="n">
        <f aca="false" ca="false" dt2D="false" dtr="false" t="normal">IF(S29=0, 0, S29&amp;" "&amp;"квартал"&amp;" "&amp;S32)</f>
        <v>0</v>
      </c>
      <c r="T33" s="842" t="n">
        <f aca="false" ca="false" dt2D="false" dtr="false" t="normal">IF(T29=0, 0, T29&amp;" "&amp;"квартал"&amp;" "&amp;T32)</f>
        <v>0</v>
      </c>
      <c r="U33" s="842" t="n">
        <f aca="false" ca="false" dt2D="false" dtr="false" t="normal">IF(U29=0, 0, U29&amp;" "&amp;"квартал"&amp;" "&amp;U32)</f>
        <v>0</v>
      </c>
      <c r="V33" s="842" t="n">
        <f aca="false" ca="false" dt2D="false" dtr="false" t="normal">IF(V29=0, 0, V29&amp;" "&amp;"квартал"&amp;" "&amp;V32)</f>
        <v>0</v>
      </c>
      <c r="W33" s="842" t="n">
        <f aca="false" ca="false" dt2D="false" dtr="false" t="normal">IF(W29=0, 0, W29&amp;" "&amp;"квартал"&amp;" "&amp;W32)</f>
        <v>0</v>
      </c>
      <c r="X33" s="842" t="str">
        <f aca="false" ca="false" dt2D="false" dtr="false" t="normal">IF(X29=0, 0, X29&amp;" "&amp;"квартал"&amp;" "&amp;X32)</f>
        <v>1 квартал 1901</v>
      </c>
      <c r="Y33" s="842" t="str">
        <f aca="false" ca="false" dt2D="false" dtr="false" t="normal">IF(Y29=0, 0, Y29&amp;" "&amp;"квартал"&amp;" "&amp;Y32)</f>
        <v>2 квартал 1901</v>
      </c>
      <c r="Z33" s="842" t="str">
        <f aca="false" ca="false" dt2D="false" dtr="false" t="normal">IF(Z29=0, 0, Z29&amp;" "&amp;"квартал"&amp;" "&amp;Z32)</f>
        <v>3 квартал 1901</v>
      </c>
      <c r="AA33" s="842" t="str">
        <f aca="false" ca="false" dt2D="false" dtr="false" t="normal">IF(AA29=0, 0, AA29&amp;" "&amp;"квартал"&amp;" "&amp;AA32)</f>
        <v>4 квартал 1901</v>
      </c>
      <c r="AB33" s="842" t="n">
        <f aca="false" ca="false" dt2D="false" dtr="false" t="normal">IF(AB29=0, 0, AB29&amp;" "&amp;"квартал"&amp;" "&amp;AB32)</f>
        <v>0</v>
      </c>
      <c r="AC33" s="842" t="n">
        <f aca="false" ca="false" dt2D="false" dtr="false" t="normal">IF(AC29=0, 0, AC29&amp;" "&amp;"квартал"&amp;" "&amp;AC32)</f>
        <v>0</v>
      </c>
      <c r="AD33" s="842" t="n">
        <f aca="false" ca="false" dt2D="false" dtr="false" t="normal">IF(AD29=0, 0, AD29&amp;" "&amp;"квартал"&amp;" "&amp;AD32)</f>
        <v>0</v>
      </c>
      <c r="AE33" s="842" t="n">
        <f aca="false" ca="false" dt2D="false" dtr="false" t="normal">IF(AE29=0, 0, AE29&amp;" "&amp;"квартал"&amp;" "&amp;AE32)</f>
        <v>0</v>
      </c>
      <c r="AF33" s="842" t="n">
        <f aca="false" ca="false" dt2D="false" dtr="false" t="normal">IF(AF29=0, 0, AF29&amp;" "&amp;"квартал"&amp;" "&amp;AF32)</f>
        <v>0</v>
      </c>
      <c r="AG33" s="842" t="n">
        <f aca="false" ca="false" dt2D="false" dtr="false" t="normal">IF(AG29=0, 0, AG29&amp;" "&amp;"квартал"&amp;" "&amp;AG32)</f>
        <v>0</v>
      </c>
      <c r="AH33" s="842" t="n">
        <f aca="false" ca="false" dt2D="false" dtr="false" t="normal">IF(AH29=0, 0, AH29&amp;" "&amp;"квартал"&amp;" "&amp;AH32)</f>
        <v>0</v>
      </c>
      <c r="AI33" s="842" t="n">
        <f aca="false" ca="false" dt2D="false" dtr="false" t="normal">IF(AI29=0, 0, AI29&amp;" "&amp;"квартал"&amp;" "&amp;AI32)</f>
        <v>0</v>
      </c>
      <c r="AJ33" s="842" t="n">
        <f aca="false" ca="false" dt2D="false" dtr="false" t="normal">IF(AJ29=0, 0, AJ29&amp;" "&amp;"квартал"&amp;" "&amp;AJ32)</f>
        <v>0</v>
      </c>
      <c r="AK33" s="842" t="n">
        <f aca="false" ca="false" dt2D="false" dtr="false" t="normal">IF(AK29=0, 0, AK29&amp;" "&amp;"квартал"&amp;" "&amp;AK32)</f>
        <v>0</v>
      </c>
      <c r="AL33" s="842" t="n">
        <f aca="false" ca="false" dt2D="false" dtr="false" t="normal">IF(AL29=0, 0, AL29&amp;" "&amp;"квартал"&amp;" "&amp;AL32)</f>
        <v>0</v>
      </c>
      <c r="AM33" s="842" t="n">
        <f aca="false" ca="false" dt2D="false" dtr="false" t="normal">IF(AM29=0, 0, AM29&amp;" "&amp;"квартал"&amp;" "&amp;AM32)</f>
        <v>0</v>
      </c>
      <c r="AN33" s="842" t="n">
        <f aca="false" ca="false" dt2D="false" dtr="false" t="normal">IF(AN29=0, 0, AN29&amp;" "&amp;"квартал"&amp;" "&amp;AN32)</f>
        <v>0</v>
      </c>
      <c r="AO33" s="842" t="n">
        <f aca="false" ca="false" dt2D="false" dtr="false" t="normal">IF(AO29=0, 0, AO29&amp;" "&amp;"квартал"&amp;" "&amp;AO32)</f>
        <v>0</v>
      </c>
      <c r="AP33" s="842" t="n">
        <f aca="false" ca="false" dt2D="false" dtr="false" t="normal">IF(AP29=0, 0, AP29&amp;" "&amp;"квартал"&amp;" "&amp;AP32)</f>
        <v>0</v>
      </c>
      <c r="AQ33" s="842" t="n">
        <f aca="false" ca="false" dt2D="false" dtr="false" t="normal">IF(AQ29=0, 0, AQ29&amp;" "&amp;"квартал"&amp;" "&amp;AQ32)</f>
        <v>0</v>
      </c>
      <c r="AR33" s="842" t="n">
        <f aca="false" ca="false" dt2D="false" dtr="false" t="normal">IF(AR29=0, 0, AR29&amp;" "&amp;"квартал"&amp;" "&amp;AR32)</f>
        <v>0</v>
      </c>
      <c r="AS33" s="842" t="n">
        <f aca="false" ca="false" dt2D="false" dtr="false" t="normal">IF(AS29=0, 0, AS29&amp;" "&amp;"квартал"&amp;" "&amp;AS32)</f>
        <v>0</v>
      </c>
      <c r="AT33" s="842" t="n">
        <f aca="false" ca="false" dt2D="false" dtr="false" t="normal">IF(AT29=0, 0, AT29&amp;" "&amp;"квартал"&amp;" "&amp;AT32)</f>
        <v>0</v>
      </c>
      <c r="AU33" s="842" t="n">
        <f aca="false" ca="false" dt2D="false" dtr="false" t="normal">IF(AU29=0, 0, AU29&amp;" "&amp;"квартал"&amp;" "&amp;AU32)</f>
        <v>0</v>
      </c>
      <c r="AV33" s="827" t="n">
        <f aca="false" ca="false" dt2D="false" dtr="false" t="normal">IF(AV29=0, 0, AV29&amp;" "&amp;"квартал"&amp;" "&amp;AV32)</f>
        <v>0</v>
      </c>
      <c r="AW33" s="827" t="n">
        <f aca="false" ca="false" dt2D="false" dtr="false" t="normal">IF(AW29=0, 0, AW29&amp;" "&amp;"квартал"&amp;" "&amp;AW32)</f>
        <v>0</v>
      </c>
      <c r="AX33" s="827" t="n">
        <f aca="false" ca="false" dt2D="false" dtr="false" t="normal">IF(AX29=0, 0, AX29&amp;" "&amp;"квартал"&amp;" "&amp;AX32)</f>
        <v>0</v>
      </c>
      <c r="AY33" s="827" t="n">
        <f aca="false" ca="false" dt2D="false" dtr="false" t="normal">IF(AY29=0, 0, AY29&amp;" "&amp;"квартал"&amp;" "&amp;AY32)</f>
        <v>0</v>
      </c>
      <c r="AZ33" s="827" t="n">
        <f aca="false" ca="false" dt2D="false" dtr="false" t="normal">IF(AZ29=0, 0, AZ29&amp;" "&amp;"квартал"&amp;" "&amp;AZ32)</f>
        <v>0</v>
      </c>
      <c r="BA33" s="827" t="n">
        <f aca="false" ca="false" dt2D="false" dtr="false" t="normal">IF(BA29=0, 0, BA29&amp;" "&amp;"квартал"&amp;" "&amp;BA32)</f>
        <v>0</v>
      </c>
      <c r="BB33" s="827" t="n">
        <f aca="false" ca="false" dt2D="false" dtr="false" t="normal">IF(BB29=0, 0, BB29&amp;" "&amp;"квартал"&amp;" "&amp;BB32)</f>
        <v>0</v>
      </c>
      <c r="BC33" s="827" t="n">
        <f aca="false" ca="false" dt2D="false" dtr="false" t="normal">IF(BC29=0, 0, BC29&amp;" "&amp;"квартал"&amp;" "&amp;BC32)</f>
        <v>0</v>
      </c>
      <c r="BD33" s="827" t="n">
        <f aca="false" ca="false" dt2D="false" dtr="false" t="normal">IF(BD29=0, 0, BD29&amp;" "&amp;"квартал"&amp;" "&amp;BD32)</f>
        <v>0</v>
      </c>
      <c r="BE33" s="827" t="n">
        <f aca="false" ca="false" dt2D="false" dtr="false" t="normal">IF(BE29=0, 0, BE29&amp;" "&amp;"квартал"&amp;" "&amp;BE32)</f>
        <v>0</v>
      </c>
      <c r="BF33" s="827" t="n">
        <f aca="false" ca="false" dt2D="false" dtr="false" t="normal">IF(BF29=0, 0, BF29&amp;" "&amp;"квартал"&amp;" "&amp;BF32)</f>
        <v>0</v>
      </c>
      <c r="BG33" s="827" t="n">
        <f aca="false" ca="false" dt2D="false" dtr="false" t="normal">IF(BG29=0, 0, BG29&amp;" "&amp;"квартал"&amp;" "&amp;BG32)</f>
        <v>0</v>
      </c>
      <c r="BH33" s="827" t="n">
        <f aca="false" ca="false" dt2D="false" dtr="false" t="normal">IF(BH29=0, 0, BH29&amp;" "&amp;"квартал"&amp;" "&amp;BH32)</f>
        <v>0</v>
      </c>
      <c r="BI33" s="827" t="n">
        <f aca="false" ca="false" dt2D="false" dtr="false" t="normal">IF(BI29=0, 0, BI29&amp;" "&amp;"квартал"&amp;" "&amp;BI32)</f>
        <v>0</v>
      </c>
      <c r="BJ33" s="827" t="n">
        <f aca="false" ca="false" dt2D="false" dtr="false" t="normal">IF(BJ29=0, 0, BJ29&amp;" "&amp;"квартал"&amp;" "&amp;BJ32)</f>
        <v>0</v>
      </c>
      <c r="BK33" s="827" t="n">
        <f aca="false" ca="false" dt2D="false" dtr="false" t="normal">IF(BK29=0, 0, BK29&amp;" "&amp;"квартал"&amp;" "&amp;BK32)</f>
        <v>0</v>
      </c>
      <c r="BL33" s="827" t="n">
        <f aca="false" ca="false" dt2D="false" dtr="false" t="normal">IF(BL29=0, 0, BL29&amp;" "&amp;"квартал"&amp;" "&amp;BL32)</f>
        <v>0</v>
      </c>
      <c r="BM33" s="827" t="n">
        <f aca="false" ca="false" dt2D="false" dtr="false" t="normal">IF(BM29=0, 0, BM29&amp;" "&amp;"квартал"&amp;" "&amp;BM32)</f>
        <v>0</v>
      </c>
      <c r="BN33" s="827" t="n">
        <f aca="false" ca="false" dt2D="false" dtr="false" t="normal">IF(BN29=0, 0, BN29&amp;" "&amp;"квартал"&amp;" "&amp;BN32)</f>
        <v>0</v>
      </c>
      <c r="BO33" s="827" t="n">
        <f aca="false" ca="false" dt2D="false" dtr="false" t="normal">IF(BO29=0, 0, BO29&amp;" "&amp;"квартал"&amp;" "&amp;BO32)</f>
        <v>0</v>
      </c>
      <c r="BP33" s="827" t="n">
        <f aca="false" ca="false" dt2D="false" dtr="false" t="normal">IF(BP29=0, 0, BP29&amp;" "&amp;"квартал"&amp;" "&amp;BP32)</f>
        <v>0</v>
      </c>
      <c r="BQ33" s="827" t="n">
        <f aca="false" ca="false" dt2D="false" dtr="false" t="normal">IF(BQ29=0, 0, BQ29&amp;" "&amp;"квартал"&amp;" "&amp;BQ32)</f>
        <v>0</v>
      </c>
      <c r="BR33" s="827" t="n">
        <f aca="false" ca="false" dt2D="false" dtr="false" t="normal">IF(BR29=0, 0, BR29&amp;" "&amp;"квартал"&amp;" "&amp;BR32)</f>
        <v>0</v>
      </c>
      <c r="BS33" s="827" t="n">
        <f aca="false" ca="false" dt2D="false" dtr="false" t="normal">IF(BS29=0, 0, BS29&amp;" "&amp;"квартал"&amp;" "&amp;BS32)</f>
        <v>0</v>
      </c>
    </row>
    <row outlineLevel="0" r="34">
      <c r="C34" s="1" t="n">
        <v>31</v>
      </c>
      <c r="K34" s="827" t="s">
        <v>1298</v>
      </c>
      <c r="L34" s="842" t="n">
        <f aca="false" ca="false" dt2D="false" dtr="false" t="normal">L19</f>
        <v>0</v>
      </c>
      <c r="M34" s="842" t="n">
        <f aca="false" ca="false" dt2D="false" dtr="false" t="normal">M19</f>
        <v>0</v>
      </c>
      <c r="N34" s="842" t="n">
        <f aca="false" ca="false" dt2D="false" dtr="false" t="normal">N19</f>
        <v>0</v>
      </c>
      <c r="O34" s="842" t="n">
        <f aca="false" ca="false" dt2D="false" dtr="false" t="normal">O19</f>
        <v>0</v>
      </c>
      <c r="P34" s="842" t="n">
        <f aca="false" ca="false" dt2D="false" dtr="false" t="normal">P19</f>
        <v>0</v>
      </c>
      <c r="Q34" s="842" t="n">
        <f aca="false" ca="false" dt2D="false" dtr="false" t="normal">Q19</f>
        <v>0</v>
      </c>
      <c r="R34" s="842" t="n">
        <f aca="false" ca="false" dt2D="false" dtr="false" t="normal">R19</f>
        <v>0</v>
      </c>
      <c r="S34" s="842" t="n">
        <f aca="false" ca="false" dt2D="false" dtr="false" t="normal">S19</f>
        <v>0</v>
      </c>
      <c r="T34" s="842" t="n">
        <f aca="false" ca="false" dt2D="false" dtr="false" t="normal">T19</f>
        <v>0</v>
      </c>
      <c r="U34" s="842" t="n">
        <f aca="false" ca="false" dt2D="false" dtr="false" t="normal">U19</f>
        <v>0</v>
      </c>
      <c r="V34" s="842" t="n">
        <f aca="false" ca="false" dt2D="false" dtr="false" t="normal">V19</f>
        <v>0</v>
      </c>
      <c r="W34" s="842" t="n">
        <f aca="false" ca="false" dt2D="false" dtr="false" t="normal">W19</f>
        <v>0</v>
      </c>
      <c r="X34" s="842" t="n">
        <f aca="false" ca="false" dt2D="false" dtr="false" t="normal">X19</f>
        <v>0</v>
      </c>
      <c r="Y34" s="842" t="n">
        <f aca="false" ca="false" dt2D="false" dtr="false" t="normal">Y19</f>
        <v>0</v>
      </c>
      <c r="Z34" s="842" t="n">
        <f aca="false" ca="false" dt2D="false" dtr="false" t="normal">Z19</f>
        <v>0</v>
      </c>
      <c r="AA34" s="842" t="n">
        <f aca="false" ca="false" dt2D="false" dtr="false" t="normal">AA19</f>
        <v>0</v>
      </c>
      <c r="AB34" s="842" t="n">
        <f aca="false" ca="false" dt2D="false" dtr="false" t="normal">AB19</f>
        <v>1902</v>
      </c>
      <c r="AC34" s="842" t="n">
        <f aca="false" ca="false" dt2D="false" dtr="false" t="normal">AC19</f>
        <v>1903</v>
      </c>
      <c r="AD34" s="842" t="n">
        <f aca="false" ca="false" dt2D="false" dtr="false" t="normal">AD19</f>
        <v>1904</v>
      </c>
      <c r="AE34" s="842" t="n">
        <f aca="false" ca="false" dt2D="false" dtr="false" t="normal">AE19</f>
        <v>1905</v>
      </c>
      <c r="AF34" s="842" t="n">
        <f aca="false" ca="false" dt2D="false" dtr="false" t="normal">AF19</f>
        <v>1906</v>
      </c>
      <c r="AG34" s="842" t="n">
        <f aca="false" ca="false" dt2D="false" dtr="false" t="normal">AG19</f>
        <v>1907</v>
      </c>
      <c r="AH34" s="842" t="n">
        <f aca="false" ca="false" dt2D="false" dtr="false" t="normal">AH19</f>
        <v>1908</v>
      </c>
      <c r="AI34" s="842" t="n">
        <f aca="false" ca="false" dt2D="false" dtr="false" t="normal">AI19</f>
        <v>1909</v>
      </c>
      <c r="AJ34" s="842" t="n">
        <f aca="false" ca="false" dt2D="false" dtr="false" t="normal">AJ19</f>
        <v>1910</v>
      </c>
      <c r="AK34" s="842" t="n">
        <f aca="false" ca="false" dt2D="false" dtr="false" t="normal">AK19</f>
        <v>1911</v>
      </c>
      <c r="AL34" s="842" t="n">
        <f aca="false" ca="false" dt2D="false" dtr="false" t="normal">AL19</f>
        <v>1912</v>
      </c>
      <c r="AM34" s="842" t="n">
        <f aca="false" ca="false" dt2D="false" dtr="false" t="normal">AM19</f>
        <v>1913</v>
      </c>
      <c r="AN34" s="842" t="n">
        <f aca="false" ca="false" dt2D="false" dtr="false" t="normal">AN19</f>
        <v>1914</v>
      </c>
      <c r="AO34" s="842" t="n">
        <f aca="false" ca="false" dt2D="false" dtr="false" t="normal">AO19</f>
        <v>1915</v>
      </c>
      <c r="AP34" s="842" t="n">
        <f aca="false" ca="false" dt2D="false" dtr="false" t="normal">AP19</f>
        <v>1916</v>
      </c>
      <c r="AQ34" s="842" t="n">
        <f aca="false" ca="false" dt2D="false" dtr="false" t="normal">AQ19</f>
        <v>1917</v>
      </c>
      <c r="AR34" s="842" t="n">
        <f aca="false" ca="false" dt2D="false" dtr="false" t="normal">AR19</f>
        <v>1918</v>
      </c>
      <c r="AS34" s="842" t="n">
        <f aca="false" ca="false" dt2D="false" dtr="false" t="normal">AS19</f>
        <v>1919</v>
      </c>
      <c r="AT34" s="842" t="n">
        <f aca="false" ca="false" dt2D="false" dtr="false" t="normal">AT19</f>
        <v>1920</v>
      </c>
      <c r="AU34" s="842" t="n">
        <f aca="false" ca="false" dt2D="false" dtr="false" t="normal">AU19</f>
        <v>1921</v>
      </c>
      <c r="AV34" s="842" t="n">
        <f aca="false" ca="false" dt2D="false" dtr="false" t="normal">AV19</f>
        <v>1922</v>
      </c>
      <c r="AW34" s="842" t="n">
        <f aca="false" ca="false" dt2D="false" dtr="false" t="normal">AW19</f>
        <v>1923</v>
      </c>
      <c r="AX34" s="842" t="n">
        <f aca="false" ca="false" dt2D="false" dtr="false" t="normal">AX19</f>
        <v>1924</v>
      </c>
      <c r="AY34" s="842" t="n">
        <f aca="false" ca="false" dt2D="false" dtr="false" t="normal">AY19</f>
        <v>1925</v>
      </c>
      <c r="AZ34" s="842" t="n">
        <f aca="false" ca="false" dt2D="false" dtr="false" t="normal">AZ19</f>
        <v>1926</v>
      </c>
      <c r="BA34" s="842" t="n">
        <f aca="false" ca="false" dt2D="false" dtr="false" t="normal">BA19</f>
        <v>1927</v>
      </c>
      <c r="BB34" s="842" t="n">
        <f aca="false" ca="false" dt2D="false" dtr="false" t="normal">BB19</f>
        <v>1928</v>
      </c>
      <c r="BC34" s="842" t="n">
        <f aca="false" ca="false" dt2D="false" dtr="false" t="normal">BC19</f>
        <v>1929</v>
      </c>
      <c r="BD34" s="842" t="n">
        <f aca="false" ca="false" dt2D="false" dtr="false" t="normal">BD19</f>
        <v>1930</v>
      </c>
      <c r="BE34" s="842" t="n">
        <f aca="false" ca="false" dt2D="false" dtr="false" t="normal">BE19</f>
        <v>1931</v>
      </c>
      <c r="BF34" s="842" t="n">
        <f aca="false" ca="false" dt2D="false" dtr="false" t="normal">BF19</f>
        <v>1932</v>
      </c>
      <c r="BG34" s="842" t="n">
        <f aca="false" ca="false" dt2D="false" dtr="false" t="normal">BG19</f>
        <v>1933</v>
      </c>
      <c r="BH34" s="842" t="n">
        <f aca="false" ca="false" dt2D="false" dtr="false" t="normal">BH19</f>
        <v>1934</v>
      </c>
      <c r="BI34" s="842" t="n">
        <f aca="false" ca="false" dt2D="false" dtr="false" t="normal">BI19</f>
        <v>1935</v>
      </c>
      <c r="BJ34" s="842" t="n">
        <f aca="false" ca="false" dt2D="false" dtr="false" t="normal">BJ19</f>
        <v>1936</v>
      </c>
      <c r="BK34" s="842" t="n">
        <f aca="false" ca="false" dt2D="false" dtr="false" t="normal">BK19</f>
        <v>1937</v>
      </c>
      <c r="BL34" s="842" t="n">
        <f aca="false" ca="false" dt2D="false" dtr="false" t="normal">BL19</f>
        <v>1938</v>
      </c>
      <c r="BM34" s="842" t="n">
        <f aca="false" ca="false" dt2D="false" dtr="false" t="normal">BM19</f>
        <v>1939</v>
      </c>
      <c r="BN34" s="842" t="n">
        <f aca="false" ca="false" dt2D="false" dtr="false" t="normal">BN19</f>
        <v>1940</v>
      </c>
      <c r="BO34" s="842" t="n">
        <f aca="false" ca="false" dt2D="false" dtr="false" t="normal">BO19</f>
        <v>1941</v>
      </c>
      <c r="BP34" s="842" t="n">
        <f aca="false" ca="false" dt2D="false" dtr="false" t="normal">BP19</f>
        <v>1942</v>
      </c>
      <c r="BQ34" s="842" t="n">
        <f aca="false" ca="false" dt2D="false" dtr="false" t="normal">BQ19</f>
        <v>1943</v>
      </c>
      <c r="BR34" s="842" t="n">
        <f aca="false" ca="false" dt2D="false" dtr="false" t="normal">BR19</f>
        <v>1944</v>
      </c>
      <c r="BS34" s="842" t="n">
        <f aca="false" ca="false" dt2D="false" dtr="false" t="normal">BS19</f>
        <v>1945</v>
      </c>
    </row>
    <row outlineLevel="0" r="35">
      <c r="C35" s="1" t="n">
        <v>32</v>
      </c>
      <c r="K35" s="842" t="s">
        <v>1301</v>
      </c>
      <c r="L35" s="1" t="n">
        <f aca="false" ca="false" dt2D="false" dtr="false" t="normal">IF(G4=0, L34, IF(K33=0, K35+1, IF(RIGHT(K33, 4)=0, K34+1, RIGHT(K33, 4)+1)))</f>
        <v>0</v>
      </c>
      <c r="M35" s="1" t="n">
        <f aca="false" ca="false" dt2D="false" dtr="false" t="normal">IF(L33=0, L35+1, IF(RIGHT(L33, 4)=0, L34+1, RIGHT(L33, 4)+1))</f>
        <v>1</v>
      </c>
      <c r="N35" s="1" t="n">
        <f aca="false" ca="false" dt2D="false" dtr="false" t="normal">IF(M33=0, M35+1, IF(RIGHT(M33, 4)=0, M34+1, RIGHT(M33, 4)+1))</f>
        <v>2</v>
      </c>
      <c r="O35" s="1" t="n">
        <f aca="false" ca="false" dt2D="false" dtr="false" t="normal">IF(N33=0, N35+1, IF(RIGHT(N33, 4)=0, N34+1, RIGHT(N33, 4)+1))</f>
        <v>3</v>
      </c>
      <c r="P35" s="1" t="n">
        <f aca="false" ca="false" dt2D="false" dtr="false" t="normal">IF(O33=0, O35+1, IF(RIGHT(O33, 4)=0, O34+1, RIGHT(O33, 4)+1))</f>
        <v>4</v>
      </c>
      <c r="Q35" s="1" t="n">
        <f aca="false" ca="false" dt2D="false" dtr="false" t="normal">IF(P33=0, P35+1, IF(RIGHT(P33, 4)=0, P34+1, RIGHT(P33, 4)+1))</f>
        <v>5</v>
      </c>
      <c r="R35" s="1" t="n">
        <f aca="false" ca="false" dt2D="false" dtr="false" t="normal">IF(Q33=0, Q35+1, IF(RIGHT(Q33, 4)=0, Q34+1, RIGHT(Q33, 4)+1))</f>
        <v>6</v>
      </c>
      <c r="S35" s="1" t="n">
        <f aca="false" ca="false" dt2D="false" dtr="false" t="normal">IF(R33=0, R35+1, IF(RIGHT(R33, 4)=0, R34+1, RIGHT(R33, 4)+1))</f>
        <v>7</v>
      </c>
      <c r="T35" s="1" t="n">
        <f aca="false" ca="false" dt2D="false" dtr="false" t="normal">IF(S33=0, S35+1, IF(RIGHT(S33, 4)=0, S34+1, RIGHT(S33, 4)+1))</f>
        <v>8</v>
      </c>
      <c r="U35" s="1" t="n">
        <f aca="false" ca="false" dt2D="false" dtr="false" t="normal">IF(T33=0, T35+1, IF(RIGHT(T33, 4)=0, T34+1, RIGHT(T33, 4)+1))</f>
        <v>9</v>
      </c>
      <c r="V35" s="1" t="n">
        <f aca="false" ca="false" dt2D="false" dtr="false" t="normal">IF(U33=0, U35+1, IF(RIGHT(U33, 4)=0, U34+1, RIGHT(U33, 4)+1))</f>
        <v>10</v>
      </c>
      <c r="W35" s="1" t="n">
        <f aca="false" ca="false" dt2D="false" dtr="false" t="normal">IF(V33=0, V35+1, IF(RIGHT(V33, 4)=0, V34+1, RIGHT(V33, 4)+1))</f>
        <v>11</v>
      </c>
      <c r="X35" s="1" t="n">
        <f aca="false" ca="false" dt2D="false" dtr="false" t="normal">IF(W33=0, W35+1, IF(RIGHT(W33, 4)=0, W34+1, RIGHT(W33, 4)+1))</f>
        <v>12</v>
      </c>
      <c r="Y35" s="1" t="n">
        <f aca="false" ca="false" dt2D="false" dtr="false" t="normal">IF(X33=0, X35+1, IF(RIGHT(X33, 4)=0, X34+1, RIGHT(X33, 4)+1))</f>
        <v>1902</v>
      </c>
      <c r="Z35" s="1" t="n">
        <f aca="false" ca="false" dt2D="false" dtr="false" t="normal">IF(Y33=0, Y35+1, IF(RIGHT(Y33, 4)=0, Y34+1, RIGHT(Y33, 4)+1))</f>
        <v>1902</v>
      </c>
      <c r="AA35" s="1" t="n">
        <f aca="false" ca="false" dt2D="false" dtr="false" t="normal">IF(Z33=0, Z35+1, IF(RIGHT(Z33, 4)=0, Z34+1, RIGHT(Z33, 4)+1))</f>
        <v>1902</v>
      </c>
      <c r="AB35" s="1" t="n">
        <f aca="false" ca="false" dt2D="false" dtr="false" t="normal">IF(AA33=0, AA35+1, IF(RIGHT(AA33, 4)=0, AA34+1, RIGHT(AA33, 4)+1))</f>
        <v>1902</v>
      </c>
      <c r="AC35" s="1" t="n">
        <f aca="false" ca="false" dt2D="false" dtr="false" t="normal">IF(AB33=0, AB35+1, IF(RIGHT(AB33, 4)=0, AB34+1, RIGHT(AB33, 4)+1))</f>
        <v>1903</v>
      </c>
      <c r="AD35" s="1" t="n">
        <f aca="false" ca="false" dt2D="false" dtr="false" t="normal">IF(AC33=0, AC35+1, IF(RIGHT(AC33, 4)=0, AC34+1, RIGHT(AC33, 4)+1))</f>
        <v>1904</v>
      </c>
      <c r="AE35" s="1" t="n">
        <f aca="false" ca="false" dt2D="false" dtr="false" t="normal">IF(AD33=0, AD35+1, IF(RIGHT(AD33, 4)=0, AD34+1, RIGHT(AD33, 4)+1))</f>
        <v>1905</v>
      </c>
      <c r="AF35" s="1" t="n">
        <f aca="false" ca="false" dt2D="false" dtr="false" t="normal">IF(AE33=0, AE35+1, IF(RIGHT(AE33, 4)=0, AE34+1, RIGHT(AE33, 4)+1))</f>
        <v>1906</v>
      </c>
      <c r="AG35" s="1" t="n">
        <f aca="false" ca="false" dt2D="false" dtr="false" t="normal">IF(AF33=0, AF35+1, IF(RIGHT(AF33, 4)=0, AF34+1, RIGHT(AF33, 4)+1))</f>
        <v>1907</v>
      </c>
      <c r="AH35" s="1" t="n">
        <f aca="false" ca="false" dt2D="false" dtr="false" t="normal">IF(AG33=0, AG35+1, IF(RIGHT(AG33, 4)=0, AG34+1, RIGHT(AG33, 4)+1))</f>
        <v>1908</v>
      </c>
      <c r="AI35" s="1" t="n">
        <f aca="false" ca="false" dt2D="false" dtr="false" t="normal">IF(AH33=0, AH35+1, IF(RIGHT(AH33, 4)=0, AH34+1, RIGHT(AH33, 4)+1))</f>
        <v>1909</v>
      </c>
      <c r="AJ35" s="1" t="n">
        <f aca="false" ca="false" dt2D="false" dtr="false" t="normal">IF(AI33=0, AI35+1, IF(RIGHT(AI33, 4)=0, AI34+1, RIGHT(AI33, 4)+1))</f>
        <v>1910</v>
      </c>
      <c r="AK35" s="1" t="n">
        <f aca="false" ca="false" dt2D="false" dtr="false" t="normal">IF(AJ33=0, AJ35+1, IF(RIGHT(AJ33, 4)=0, AJ34+1, RIGHT(AJ33, 4)+1))</f>
        <v>1911</v>
      </c>
      <c r="AL35" s="1" t="n">
        <f aca="false" ca="false" dt2D="false" dtr="false" t="normal">IF(AK33=0, AK35+1, IF(RIGHT(AK33, 4)=0, AK34+1, RIGHT(AK33, 4)+1))</f>
        <v>1912</v>
      </c>
      <c r="AM35" s="1" t="n">
        <f aca="false" ca="false" dt2D="false" dtr="false" t="normal">IF(AL33=0, AL35+1, IF(RIGHT(AL33, 4)=0, AL34+1, RIGHT(AL33, 4)+1))</f>
        <v>1913</v>
      </c>
      <c r="AN35" s="1" t="n">
        <f aca="false" ca="false" dt2D="false" dtr="false" t="normal">IF(AM33=0, AM35+1, IF(RIGHT(AM33, 4)=0, AM34+1, RIGHT(AM33, 4)+1))</f>
        <v>1914</v>
      </c>
      <c r="AO35" s="1" t="n">
        <f aca="false" ca="false" dt2D="false" dtr="false" t="normal">IF(AN33=0, AN35+1, IF(RIGHT(AN33, 4)=0, AN34+1, RIGHT(AN33, 4)+1))</f>
        <v>1915</v>
      </c>
      <c r="AP35" s="1" t="n">
        <f aca="false" ca="false" dt2D="false" dtr="false" t="normal">IF(AO33=0, AO35+1, IF(RIGHT(AO33, 4)=0, AO34+1, RIGHT(AO33, 4)+1))</f>
        <v>1916</v>
      </c>
      <c r="AQ35" s="1" t="n">
        <f aca="false" ca="false" dt2D="false" dtr="false" t="normal">IF(AP33=0, AP35+1, IF(RIGHT(AP33, 4)=0, AP34+1, RIGHT(AP33, 4)+1))</f>
        <v>1917</v>
      </c>
      <c r="AR35" s="1" t="n">
        <f aca="false" ca="false" dt2D="false" dtr="false" t="normal">IF(AQ33=0, AQ35+1, IF(RIGHT(AQ33, 4)=0, AQ34+1, RIGHT(AQ33, 4)+1))</f>
        <v>1918</v>
      </c>
      <c r="AS35" s="1" t="n">
        <f aca="false" ca="false" dt2D="false" dtr="false" t="normal">IF(AR33=0, AR35+1, IF(RIGHT(AR33, 4)=0, AR34+1, RIGHT(AR33, 4)+1))</f>
        <v>1919</v>
      </c>
      <c r="AT35" s="1" t="n">
        <f aca="false" ca="false" dt2D="false" dtr="false" t="normal">IF(AS33=0, AS35+1, IF(RIGHT(AS33, 4)=0, AS34+1, RIGHT(AS33, 4)+1))</f>
        <v>1920</v>
      </c>
      <c r="AU35" s="1" t="n">
        <f aca="false" ca="false" dt2D="false" dtr="false" t="normal">IF(AT33=0, AT35+1, IF(RIGHT(AT33, 4)=0, AT34+1, RIGHT(AT33, 4)+1))</f>
        <v>1921</v>
      </c>
      <c r="AV35" s="1" t="n">
        <f aca="false" ca="false" dt2D="false" dtr="false" t="normal">IF(AU33=0, AU35+1, IF(RIGHT(AU33, 4)=0, AU34+1, RIGHT(AU33, 4)+1))</f>
        <v>1922</v>
      </c>
      <c r="AW35" s="1" t="n">
        <f aca="false" ca="false" dt2D="false" dtr="false" t="normal">IF(AV33=0, AV35+1, IF(RIGHT(AV33, 4)=0, AV34+1, RIGHT(AV33, 4)+1))</f>
        <v>1923</v>
      </c>
      <c r="AX35" s="1" t="n">
        <f aca="false" ca="false" dt2D="false" dtr="false" t="normal">IF(AW33=0, AW35+1, IF(RIGHT(AW33, 4)=0, AW34+1, RIGHT(AW33, 4)+1))</f>
        <v>1924</v>
      </c>
      <c r="AY35" s="1" t="n">
        <f aca="false" ca="false" dt2D="false" dtr="false" t="normal">IF(AX33=0, AX35+1, IF(RIGHT(AX33, 4)=0, AX34+1, RIGHT(AX33, 4)+1))</f>
        <v>1925</v>
      </c>
      <c r="AZ35" s="1" t="n">
        <f aca="false" ca="false" dt2D="false" dtr="false" t="normal">IF(AY33=0, AY35+1, IF(RIGHT(AY33, 4)=0, AY34+1, RIGHT(AY33, 4)+1))</f>
        <v>1926</v>
      </c>
      <c r="BA35" s="1" t="n">
        <f aca="false" ca="false" dt2D="false" dtr="false" t="normal">IF(AZ33=0, AZ35+1, IF(RIGHT(AZ33, 4)=0, AZ34+1, RIGHT(AZ33, 4)+1))</f>
        <v>1927</v>
      </c>
      <c r="BB35" s="1" t="n">
        <f aca="false" ca="false" dt2D="false" dtr="false" t="normal">IF(BA33=0, BA35+1, IF(RIGHT(BA33, 4)=0, BA34+1, RIGHT(BA33, 4)+1))</f>
        <v>1928</v>
      </c>
      <c r="BC35" s="1" t="n">
        <f aca="false" ca="false" dt2D="false" dtr="false" t="normal">IF(BB33=0, BB35+1, IF(RIGHT(BB33, 4)=0, BB34+1, RIGHT(BB33, 4)+1))</f>
        <v>1929</v>
      </c>
      <c r="BD35" s="1" t="n">
        <f aca="false" ca="false" dt2D="false" dtr="false" t="normal">IF(BC33=0, BC35+1, IF(RIGHT(BC33, 4)=0, BC34+1, RIGHT(BC33, 4)+1))</f>
        <v>1930</v>
      </c>
      <c r="BE35" s="1" t="n">
        <f aca="false" ca="false" dt2D="false" dtr="false" t="normal">IF(BD33=0, BD35+1, IF(RIGHT(BD33, 4)=0, BD34+1, RIGHT(BD33, 4)+1))</f>
        <v>1931</v>
      </c>
      <c r="BF35" s="1" t="n">
        <f aca="false" ca="false" dt2D="false" dtr="false" t="normal">IF(BE33=0, BE35+1, IF(RIGHT(BE33, 4)=0, BE34+1, RIGHT(BE33, 4)+1))</f>
        <v>1932</v>
      </c>
      <c r="BG35" s="1" t="n">
        <f aca="false" ca="false" dt2D="false" dtr="false" t="normal">IF(BF33=0, BF35+1, IF(RIGHT(BF33, 4)=0, BF34+1, RIGHT(BF33, 4)+1))</f>
        <v>1933</v>
      </c>
      <c r="BH35" s="1" t="n">
        <f aca="false" ca="false" dt2D="false" dtr="false" t="normal">IF(BG33=0, BG35+1, IF(RIGHT(BG33, 4)=0, BG34+1, RIGHT(BG33, 4)+1))</f>
        <v>1934</v>
      </c>
      <c r="BI35" s="1" t="n">
        <f aca="false" ca="false" dt2D="false" dtr="false" t="normal">IF(BH33=0, BH35+1, IF(RIGHT(BH33, 4)=0, BH34+1, RIGHT(BH33, 4)+1))</f>
        <v>1935</v>
      </c>
      <c r="BJ35" s="1" t="n">
        <f aca="false" ca="false" dt2D="false" dtr="false" t="normal">IF(BI33=0, BI35+1, IF(RIGHT(BI33, 4)=0, BI34+1, RIGHT(BI33, 4)+1))</f>
        <v>1936</v>
      </c>
      <c r="BK35" s="1" t="n">
        <f aca="false" ca="false" dt2D="false" dtr="false" t="normal">IF(BJ33=0, BJ35+1, IF(RIGHT(BJ33, 4)=0, BJ34+1, RIGHT(BJ33, 4)+1))</f>
        <v>1937</v>
      </c>
      <c r="BL35" s="1" t="n">
        <f aca="false" ca="false" dt2D="false" dtr="false" t="normal">IF(BK33=0, BK35+1, IF(RIGHT(BK33, 4)=0, BK34+1, RIGHT(BK33, 4)+1))</f>
        <v>1938</v>
      </c>
      <c r="BM35" s="1" t="n">
        <f aca="false" ca="false" dt2D="false" dtr="false" t="normal">IF(BL33=0, BL35+1, IF(RIGHT(BL33, 4)=0, BL34+1, RIGHT(BL33, 4)+1))</f>
        <v>1939</v>
      </c>
      <c r="BN35" s="1" t="n">
        <f aca="false" ca="false" dt2D="false" dtr="false" t="normal">IF(BM33=0, BM35+1, IF(RIGHT(BM33, 4)=0, BM34+1, RIGHT(BM33, 4)+1))</f>
        <v>1940</v>
      </c>
      <c r="BO35" s="1" t="n">
        <f aca="false" ca="false" dt2D="false" dtr="false" t="normal">IF(BN33=0, BN35+1, IF(RIGHT(BN33, 4)=0, BN34+1, RIGHT(BN33, 4)+1))</f>
        <v>1941</v>
      </c>
      <c r="BP35" s="1" t="n">
        <f aca="false" ca="false" dt2D="false" dtr="false" t="normal">IF(BO33=0, BO35+1, IF(RIGHT(BO33, 4)=0, BO34+1, RIGHT(BO33, 4)+1))</f>
        <v>1942</v>
      </c>
      <c r="BQ35" s="1" t="n">
        <f aca="false" ca="false" dt2D="false" dtr="false" t="normal">IF(BP33=0, BP35+1, IF(RIGHT(BP33, 4)=0, BP34+1, RIGHT(BP33, 4)+1))</f>
        <v>1943</v>
      </c>
      <c r="BR35" s="1" t="n">
        <f aca="false" ca="false" dt2D="false" dtr="false" t="normal">IF(BQ33=0, BQ35+1, IF(RIGHT(BQ33, 4)=0, BQ34+1, RIGHT(BQ33, 4)+1))</f>
        <v>1944</v>
      </c>
      <c r="BS35" s="1" t="n">
        <f aca="false" ca="false" dt2D="false" dtr="false" t="normal">IF(BR33=0, BR35+1, IF(RIGHT(BR33, 4)=0, BR34+1, RIGHT(BR33, 4)+1))</f>
        <v>1945</v>
      </c>
    </row>
    <row outlineLevel="0" r="36">
      <c r="C36" s="1" t="n">
        <v>33</v>
      </c>
    </row>
    <row outlineLevel="0" r="37">
      <c r="C37" s="1" t="n">
        <v>34</v>
      </c>
      <c r="K37" s="844" t="s">
        <v>1302</v>
      </c>
      <c r="L37" s="845" t="str">
        <f aca="false" ca="false" dt2D="false" dtr="false" t="normal">IF(L25="-", IF(L33=0, IF(L35=0, 0, L35), L33), TEXT(L25, "ММММ ГГГ"))</f>
        <v>декабрь 1899</v>
      </c>
      <c r="M37" s="845" t="str">
        <f aca="false" ca="false" dt2D="false" dtr="false" t="normal">IF(M25="-", IF(M33=0, IF(M35=0, 0, M35), M33), TEXT(M25, "ММММ ГГГ"))</f>
        <v>январь 1900</v>
      </c>
      <c r="N37" s="845" t="str">
        <f aca="false" ca="false" dt2D="false" dtr="false" t="normal">IF(N25="-", IF(N33=0, IF(N35=0, 0, N35), N33), TEXT(N25, "ММММ ГГГ"))</f>
        <v>февраль 1900</v>
      </c>
      <c r="O37" s="845" t="str">
        <f aca="false" ca="false" dt2D="false" dtr="false" t="normal">IF(O25="-", IF(O33=0, IF(O35=0, 0, O35), O33), TEXT(O25, "ММММ ГГГ"))</f>
        <v>март 1900</v>
      </c>
      <c r="P37" s="845" t="str">
        <f aca="false" ca="false" dt2D="false" dtr="false" t="normal">IF(P25="-", IF(P33=0, IF(P35=0, 0, P35), P33), TEXT(P25, "ММММ ГГГ"))</f>
        <v>апрель 1900</v>
      </c>
      <c r="Q37" s="845" t="str">
        <f aca="false" ca="false" dt2D="false" dtr="false" t="normal">IF(Q25="-", IF(Q33=0, IF(Q35=0, 0, Q35), Q33), TEXT(Q25, "ММММ ГГГ"))</f>
        <v>май 1900</v>
      </c>
      <c r="R37" s="845" t="str">
        <f aca="false" ca="false" dt2D="false" dtr="false" t="normal">IF(R25="-", IF(R33=0, IF(R35=0, 0, R35), R33), TEXT(R25, "ММММ ГГГ"))</f>
        <v>июнь 1900</v>
      </c>
      <c r="S37" s="845" t="str">
        <f aca="false" ca="false" dt2D="false" dtr="false" t="normal">IF(S25="-", IF(S33=0, IF(S35=0, 0, S35), S33), TEXT(S25, "ММММ ГГГ"))</f>
        <v>июль 1900</v>
      </c>
      <c r="T37" s="845" t="str">
        <f aca="false" ca="false" dt2D="false" dtr="false" t="normal">IF(T25="-", IF(T33=0, IF(T35=0, 0, T35), T33), TEXT(T25, "ММММ ГГГ"))</f>
        <v>август 1900</v>
      </c>
      <c r="U37" s="845" t="str">
        <f aca="false" ca="false" dt2D="false" dtr="false" t="normal">IF(U25="-", IF(U33=0, IF(U35=0, 0, U35), U33), TEXT(U25, "ММММ ГГГ"))</f>
        <v>сентябрь 1900</v>
      </c>
      <c r="V37" s="845" t="str">
        <f aca="false" ca="false" dt2D="false" dtr="false" t="normal">IF(V25="-", IF(V33=0, IF(V35=0, 0, V35), V33), TEXT(V25, "ММММ ГГГ"))</f>
        <v>октябрь 1900</v>
      </c>
      <c r="W37" s="845" t="str">
        <f aca="false" ca="false" dt2D="false" dtr="false" t="normal">IF(W25="-", IF(W33=0, IF(W35=0, 0, W35), W33), TEXT(W25, "ММММ ГГГ"))</f>
        <v>ноябрь 1900</v>
      </c>
      <c r="X37" s="845" t="str">
        <f aca="false" ca="false" dt2D="false" dtr="false" t="normal">IF(X25="-", IF(X33=0, IF(X35=0, 0, X35), X33), TEXT(X25, "ММММ ГГГ"))</f>
        <v>1 квартал 1901</v>
      </c>
      <c r="Y37" s="845" t="str">
        <f aca="false" ca="false" dt2D="false" dtr="false" t="normal">IF(Y25="-", IF(Y33=0, IF(Y35=0, 0, Y35), Y33), TEXT(Y25, "ММММ ГГГ"))</f>
        <v>2 квартал 1901</v>
      </c>
      <c r="Z37" s="845" t="str">
        <f aca="false" ca="false" dt2D="false" dtr="false" t="normal">IF(Z25="-", IF(Z33=0, IF(Z35=0, 0, Z35), Z33), TEXT(Z25, "ММММ ГГГ"))</f>
        <v>3 квартал 1901</v>
      </c>
      <c r="AA37" s="845" t="str">
        <f aca="false" ca="false" dt2D="false" dtr="false" t="normal">IF(AA25="-", IF(AA33=0, IF(AA35=0, 0, AA35), AA33), TEXT(AA25, "ММММ ГГГ"))</f>
        <v>4 квартал 1901</v>
      </c>
      <c r="AB37" s="845" t="n">
        <f aca="false" ca="false" dt2D="false" dtr="false" t="normal">IF(AB25="-", IF(AB33=0, IF(AB35=0, 0, AB35), AB33), TEXT(AB25, "ММММ ГГГ"))</f>
        <v>1902</v>
      </c>
      <c r="AC37" s="845" t="n">
        <f aca="false" ca="false" dt2D="false" dtr="false" t="normal">IF(AC25="-", IF(AC33=0, IF(AC35=0, 0, AC35), AC33), TEXT(AC25, "ММММ ГГГ"))</f>
        <v>1903</v>
      </c>
      <c r="AD37" s="845" t="n">
        <f aca="false" ca="false" dt2D="false" dtr="false" t="normal">IF(AD25="-", IF(AD33=0, IF(AD35=0, 0, AD35), AD33), TEXT(AD25, "ММММ ГГГ"))</f>
        <v>1904</v>
      </c>
      <c r="AE37" s="845" t="n">
        <f aca="false" ca="false" dt2D="false" dtr="false" t="normal">IF(AE25="-", IF(AE33=0, IF(AE35=0, 0, AE35), AE33), TEXT(AE25, "ММММ ГГГ"))</f>
        <v>1905</v>
      </c>
      <c r="AF37" s="845" t="n">
        <f aca="false" ca="false" dt2D="false" dtr="false" t="normal">IF(AF25="-", IF(AF33=0, IF(AF35=0, 0, AF35), AF33), TEXT(AF25, "ММММ ГГГ"))</f>
        <v>1906</v>
      </c>
      <c r="AG37" s="845" t="n">
        <f aca="false" ca="false" dt2D="false" dtr="false" t="normal">IF(AG25="-", IF(AG33=0, IF(AG35=0, 0, AG35), AG33), TEXT(AG25, "ММММ ГГГ"))</f>
        <v>1907</v>
      </c>
      <c r="AH37" s="845" t="n">
        <f aca="false" ca="false" dt2D="false" dtr="false" t="normal">IF(AH25="-", IF(AH33=0, IF(AH35=0, 0, AH35), AH33), TEXT(AH25, "ММММ ГГГ"))</f>
        <v>1908</v>
      </c>
      <c r="AI37" s="845" t="n">
        <f aca="false" ca="false" dt2D="false" dtr="false" t="normal">IF(AI25="-", IF(AI33=0, IF(AI35=0, 0, AI35), AI33), TEXT(AI25, "ММММ ГГГ"))</f>
        <v>1909</v>
      </c>
      <c r="AJ37" s="845" t="n">
        <f aca="false" ca="false" dt2D="false" dtr="false" t="normal">IF(AJ25="-", IF(AJ33=0, IF(AJ35=0, 0, AJ35), AJ33), TEXT(AJ25, "ММММ ГГГ"))</f>
        <v>1910</v>
      </c>
      <c r="AK37" s="845" t="n">
        <f aca="false" ca="false" dt2D="false" dtr="false" t="normal">IF(AK25="-", IF(AK33=0, IF(AK35=0, 0, AK35), AK33), TEXT(AK25, "ММММ ГГГ"))</f>
        <v>1911</v>
      </c>
      <c r="AL37" s="845" t="n">
        <f aca="false" ca="false" dt2D="false" dtr="false" t="normal">IF(AL25="-", IF(AL33=0, IF(AL35=0, 0, AL35), AL33), TEXT(AL25, "ММММ ГГГ"))</f>
        <v>1912</v>
      </c>
      <c r="AM37" s="845" t="n">
        <f aca="false" ca="false" dt2D="false" dtr="false" t="normal">IF(AM25="-", IF(AM33=0, IF(AM35=0, 0, AM35), AM33), TEXT(AM25, "ММММ ГГГ"))</f>
        <v>1913</v>
      </c>
      <c r="AN37" s="845" t="n">
        <f aca="false" ca="false" dt2D="false" dtr="false" t="normal">IF(AN25="-", IF(AN33=0, IF(AN35=0, 0, AN35), AN33), TEXT(AN25, "ММММ ГГГ"))</f>
        <v>1914</v>
      </c>
      <c r="AO37" s="845" t="n">
        <f aca="false" ca="false" dt2D="false" dtr="false" t="normal">IF(AO25="-", IF(AO33=0, IF(AO35=0, 0, AO35), AO33), TEXT(AO25, "ММММ ГГГ"))</f>
        <v>1915</v>
      </c>
      <c r="AP37" s="845" t="n">
        <f aca="false" ca="false" dt2D="false" dtr="false" t="normal">IF(AP25="-", IF(AP33=0, IF(AP35=0, 0, AP35), AP33), TEXT(AP25, "ММММ ГГГ"))</f>
        <v>1916</v>
      </c>
      <c r="AQ37" s="845" t="n">
        <f aca="false" ca="false" dt2D="false" dtr="false" t="normal">IF(AQ25="-", IF(AQ33=0, IF(AQ35=0, 0, AQ35), AQ33), TEXT(AQ25, "ММММ ГГГ"))</f>
        <v>1917</v>
      </c>
      <c r="AR37" s="845" t="n">
        <f aca="false" ca="false" dt2D="false" dtr="false" t="normal">IF(AR25="-", IF(AR33=0, IF(AR35=0, 0, AR35), AR33), TEXT(AR25, "ММММ ГГГ"))</f>
        <v>1918</v>
      </c>
      <c r="AS37" s="845" t="n">
        <f aca="false" ca="false" dt2D="false" dtr="false" t="normal">IF(AS25="-", IF(AS33=0, IF(AS35=0, 0, AS35), AS33), TEXT(AS25, "ММММ ГГГ"))</f>
        <v>1919</v>
      </c>
      <c r="AT37" s="845" t="n">
        <f aca="false" ca="false" dt2D="false" dtr="false" t="normal">IF(AT25="-", IF(AT33=0, IF(AT35=0, 0, AT35), AT33), TEXT(AT25, "ММММ ГГГ"))</f>
        <v>1920</v>
      </c>
      <c r="AU37" s="845" t="n">
        <f aca="false" ca="false" dt2D="false" dtr="false" t="normal">IF(AU25="-", IF(AU33=0, IF(AU35=0, 0, AU35), AU33), TEXT(AU25, "ММММ ГГГ"))</f>
        <v>1921</v>
      </c>
      <c r="AV37" s="845" t="n">
        <f aca="false" ca="false" dt2D="false" dtr="false" t="normal">IF(AV25="-", IF(AV33=0, IF(AV35=0, 0, AV35), AV33), TEXT(AV25, "ММММ ГГГ"))</f>
        <v>1922</v>
      </c>
      <c r="AW37" s="845" t="n">
        <f aca="false" ca="false" dt2D="false" dtr="false" t="normal">IF(AW25="-", IF(AW33=0, IF(AW35=0, 0, AW35), AW33), TEXT(AW25, "ММММ ГГГ"))</f>
        <v>1923</v>
      </c>
      <c r="AX37" s="845" t="n">
        <f aca="false" ca="false" dt2D="false" dtr="false" t="normal">IF(AX25="-", IF(AX33=0, IF(AX35=0, 0, AX35), AX33), TEXT(AX25, "ММММ ГГГ"))</f>
        <v>1924</v>
      </c>
      <c r="AY37" s="845" t="n">
        <f aca="false" ca="false" dt2D="false" dtr="false" t="normal">IF(AY25="-", IF(AY33=0, IF(AY35=0, 0, AY35), AY33), TEXT(AY25, "ММММ ГГГ"))</f>
        <v>1925</v>
      </c>
      <c r="AZ37" s="845" t="n">
        <f aca="false" ca="false" dt2D="false" dtr="false" t="normal">IF(AZ25="-", IF(AZ33=0, IF(AZ35=0, 0, AZ35), AZ33), TEXT(AZ25, "ММММ ГГГ"))</f>
        <v>1926</v>
      </c>
      <c r="BA37" s="845" t="n">
        <f aca="false" ca="false" dt2D="false" dtr="false" t="normal">IF(BA25="-", IF(BA33=0, IF(BA35=0, 0, BA35), BA33), TEXT(BA25, "ММММ ГГГ"))</f>
        <v>1927</v>
      </c>
      <c r="BB37" s="845" t="n">
        <f aca="false" ca="false" dt2D="false" dtr="false" t="normal">IF(BB25="-", IF(BB33=0, IF(BB35=0, 0, BB35), BB33), TEXT(BB25, "ММММ ГГГ"))</f>
        <v>1928</v>
      </c>
      <c r="BC37" s="845" t="n">
        <f aca="false" ca="false" dt2D="false" dtr="false" t="normal">IF(BC25="-", IF(BC33=0, IF(BC35=0, 0, BC35), BC33), TEXT(BC25, "ММММ ГГГ"))</f>
        <v>1929</v>
      </c>
      <c r="BD37" s="845" t="n">
        <f aca="false" ca="false" dt2D="false" dtr="false" t="normal">IF(BD25="-", IF(BD33=0, IF(BD35=0, 0, BD35), BD33), TEXT(BD25, "ММММ ГГГ"))</f>
        <v>1930</v>
      </c>
      <c r="BE37" s="845" t="n">
        <f aca="false" ca="false" dt2D="false" dtr="false" t="normal">IF(BE25="-", IF(BE33=0, IF(BE35=0, 0, BE35), BE33), TEXT(BE25, "ММММ ГГГ"))</f>
        <v>1931</v>
      </c>
      <c r="BF37" s="845" t="n">
        <f aca="false" ca="false" dt2D="false" dtr="false" t="normal">IF(BF25="-", IF(BF33=0, IF(BF35=0, 0, BF35), BF33), TEXT(BF25, "ММММ ГГГ"))</f>
        <v>1932</v>
      </c>
      <c r="BG37" s="845" t="n">
        <f aca="false" ca="false" dt2D="false" dtr="false" t="normal">IF(BG25="-", IF(BG33=0, IF(BG35=0, 0, BG35), BG33), TEXT(BG25, "ММММ ГГГ"))</f>
        <v>1933</v>
      </c>
      <c r="BH37" s="845" t="n">
        <f aca="false" ca="false" dt2D="false" dtr="false" t="normal">IF(BH25="-", IF(BH33=0, IF(BH35=0, 0, BH35), BH33), TEXT(BH25, "ММММ ГГГ"))</f>
        <v>1934</v>
      </c>
      <c r="BI37" s="845" t="n">
        <f aca="false" ca="false" dt2D="false" dtr="false" t="normal">IF(BI25="-", IF(BI33=0, IF(BI35=0, 0, BI35), BI33), TEXT(BI25, "ММММ ГГГ"))</f>
        <v>1935</v>
      </c>
      <c r="BJ37" s="845" t="n">
        <f aca="false" ca="false" dt2D="false" dtr="false" t="normal">IF(BJ25="-", IF(BJ33=0, IF(BJ35=0, 0, BJ35), BJ33), TEXT(BJ25, "ММММ ГГГ"))</f>
        <v>1936</v>
      </c>
      <c r="BK37" s="845" t="n">
        <f aca="false" ca="false" dt2D="false" dtr="false" t="normal">IF(BK25="-", IF(BK33=0, IF(BK35=0, 0, BK35), BK33), TEXT(BK25, "ММММ ГГГ"))</f>
        <v>1937</v>
      </c>
      <c r="BL37" s="845" t="n">
        <f aca="false" ca="false" dt2D="false" dtr="false" t="normal">IF(BL25="-", IF(BL33=0, IF(BL35=0, 0, BL35), BL33), TEXT(BL25, "ММММ ГГГ"))</f>
        <v>1938</v>
      </c>
      <c r="BM37" s="845" t="n">
        <f aca="false" ca="false" dt2D="false" dtr="false" t="normal">IF(BM25="-", IF(BM33=0, IF(BM35=0, 0, BM35), BM33), TEXT(BM25, "ММММ ГГГ"))</f>
        <v>1939</v>
      </c>
      <c r="BN37" s="845" t="n">
        <f aca="false" ca="false" dt2D="false" dtr="false" t="normal">IF(BN25="-", IF(BN33=0, IF(BN35=0, 0, BN35), BN33), TEXT(BN25, "ММММ ГГГ"))</f>
        <v>1940</v>
      </c>
      <c r="BO37" s="845" t="n">
        <f aca="false" ca="false" dt2D="false" dtr="false" t="normal">IF(BO25="-", IF(BO33=0, IF(BO35=0, 0, BO35), BO33), TEXT(BO25, "ММММ ГГГ"))</f>
        <v>1941</v>
      </c>
      <c r="BP37" s="845" t="n">
        <f aca="false" ca="false" dt2D="false" dtr="false" t="normal">IF(BP25="-", IF(BP33=0, IF(BP35=0, 0, BP35), BP33), TEXT(BP25, "ММММ ГГГ"))</f>
        <v>1942</v>
      </c>
      <c r="BQ37" s="845" t="n">
        <f aca="false" ca="false" dt2D="false" dtr="false" t="normal">IF(BQ25="-", IF(BQ33=0, IF(BQ35=0, 0, BQ35), BQ33), TEXT(BQ25, "ММММ ГГГ"))</f>
        <v>1943</v>
      </c>
      <c r="BR37" s="845" t="n">
        <f aca="false" ca="false" dt2D="false" dtr="false" t="normal">IF(BR25="-", IF(BR33=0, IF(BR35=0, 0, BR35), BR33), TEXT(BR25, "ММММ ГГГ"))</f>
        <v>1944</v>
      </c>
      <c r="BS37" s="845" t="n">
        <f aca="false" ca="false" dt2D="false" dtr="false" t="normal">IF(BS25="-", IF(BS33=0, IF(BS35=0, 0, BS35), BS33), TEXT(BS25, "ММММ ГГГ"))</f>
        <v>1945</v>
      </c>
    </row>
    <row outlineLevel="0" r="38">
      <c r="C38" s="1" t="n">
        <v>35</v>
      </c>
      <c r="K38" s="17" t="s">
        <v>1282</v>
      </c>
      <c r="L38" s="40" t="n">
        <f aca="false" ca="false" dt2D="false" dtr="false" t="normal">RIGHT(L37, 4)*1</f>
        <v>1899</v>
      </c>
      <c r="M38" s="40" t="n">
        <f aca="false" ca="false" dt2D="false" dtr="false" t="normal">RIGHT(M37, 4)*1</f>
        <v>1900</v>
      </c>
      <c r="N38" s="40" t="n">
        <f aca="false" ca="false" dt2D="false" dtr="false" t="normal">RIGHT(N37, 4)*1</f>
        <v>1900</v>
      </c>
      <c r="O38" s="40" t="n">
        <f aca="false" ca="false" dt2D="false" dtr="false" t="normal">RIGHT(O37, 4)*1</f>
        <v>1900</v>
      </c>
      <c r="P38" s="40" t="n">
        <f aca="false" ca="false" dt2D="false" dtr="false" t="normal">RIGHT(P37, 4)*1</f>
        <v>1900</v>
      </c>
      <c r="Q38" s="40" t="n">
        <f aca="false" ca="false" dt2D="false" dtr="false" t="normal">RIGHT(Q37, 4)*1</f>
        <v>1900</v>
      </c>
      <c r="R38" s="40" t="n">
        <f aca="false" ca="false" dt2D="false" dtr="false" t="normal">RIGHT(R37, 4)*1</f>
        <v>1900</v>
      </c>
      <c r="S38" s="40" t="n">
        <f aca="false" ca="false" dt2D="false" dtr="false" t="normal">RIGHT(S37, 4)*1</f>
        <v>1900</v>
      </c>
      <c r="T38" s="40" t="n">
        <f aca="false" ca="false" dt2D="false" dtr="false" t="normal">RIGHT(T37, 4)*1</f>
        <v>1900</v>
      </c>
      <c r="U38" s="40" t="n">
        <f aca="false" ca="false" dt2D="false" dtr="false" t="normal">RIGHT(U37, 4)*1</f>
        <v>1900</v>
      </c>
      <c r="V38" s="40" t="n">
        <f aca="false" ca="false" dt2D="false" dtr="false" t="normal">RIGHT(V37, 4)*1</f>
        <v>1900</v>
      </c>
      <c r="W38" s="40" t="n">
        <f aca="false" ca="false" dt2D="false" dtr="false" t="normal">RIGHT(W37, 4)*1</f>
        <v>1900</v>
      </c>
      <c r="X38" s="40" t="n">
        <f aca="false" ca="false" dt2D="false" dtr="false" t="normal">RIGHT(X37, 4)*1</f>
        <v>1901</v>
      </c>
      <c r="Y38" s="40" t="n">
        <f aca="false" ca="false" dt2D="false" dtr="false" t="normal">RIGHT(Y37, 4)*1</f>
        <v>1901</v>
      </c>
      <c r="Z38" s="40" t="n">
        <f aca="false" ca="false" dt2D="false" dtr="false" t="normal">RIGHT(Z37, 4)*1</f>
        <v>1901</v>
      </c>
      <c r="AA38" s="40" t="n">
        <f aca="false" ca="false" dt2D="false" dtr="false" t="normal">RIGHT(AA37, 4)*1</f>
        <v>1901</v>
      </c>
      <c r="AB38" s="40" t="n">
        <f aca="false" ca="false" dt2D="false" dtr="false" t="normal">RIGHT(AB37, 4)*1</f>
        <v>1902</v>
      </c>
      <c r="AC38" s="40" t="n">
        <f aca="false" ca="false" dt2D="false" dtr="false" t="normal">RIGHT(AC37, 4)*1</f>
        <v>1903</v>
      </c>
      <c r="AD38" s="40" t="n">
        <f aca="false" ca="false" dt2D="false" dtr="false" t="normal">RIGHT(AD37, 4)*1</f>
        <v>1904</v>
      </c>
      <c r="AE38" s="40" t="n">
        <f aca="false" ca="false" dt2D="false" dtr="false" t="normal">RIGHT(AE37, 4)*1</f>
        <v>1905</v>
      </c>
      <c r="AF38" s="40" t="n">
        <f aca="false" ca="false" dt2D="false" dtr="false" t="normal">RIGHT(AF37, 4)*1</f>
        <v>1906</v>
      </c>
      <c r="AG38" s="40" t="n">
        <f aca="false" ca="false" dt2D="false" dtr="false" t="normal">RIGHT(AG37, 4)*1</f>
        <v>1907</v>
      </c>
      <c r="AH38" s="40" t="n">
        <f aca="false" ca="false" dt2D="false" dtr="false" t="normal">RIGHT(AH37, 4)*1</f>
        <v>1908</v>
      </c>
      <c r="AI38" s="40" t="n">
        <f aca="false" ca="false" dt2D="false" dtr="false" t="normal">RIGHT(AI37, 4)*1</f>
        <v>1909</v>
      </c>
      <c r="AJ38" s="40" t="n">
        <f aca="false" ca="false" dt2D="false" dtr="false" t="normal">RIGHT(AJ37, 4)*1</f>
        <v>1910</v>
      </c>
      <c r="AK38" s="40" t="n">
        <f aca="false" ca="false" dt2D="false" dtr="false" t="normal">RIGHT(AK37, 4)*1</f>
        <v>1911</v>
      </c>
      <c r="AL38" s="40" t="n">
        <f aca="false" ca="false" dt2D="false" dtr="false" t="normal">RIGHT(AL37, 4)*1</f>
        <v>1912</v>
      </c>
      <c r="AM38" s="40" t="n">
        <f aca="false" ca="false" dt2D="false" dtr="false" t="normal">RIGHT(AM37, 4)*1</f>
        <v>1913</v>
      </c>
      <c r="AN38" s="40" t="n">
        <f aca="false" ca="false" dt2D="false" dtr="false" t="normal">RIGHT(AN37, 4)*1</f>
        <v>1914</v>
      </c>
      <c r="AO38" s="40" t="n">
        <f aca="false" ca="false" dt2D="false" dtr="false" t="normal">RIGHT(AO37, 4)*1</f>
        <v>1915</v>
      </c>
      <c r="AP38" s="40" t="n">
        <f aca="false" ca="false" dt2D="false" dtr="false" t="normal">RIGHT(AP37, 4)*1</f>
        <v>1916</v>
      </c>
      <c r="AQ38" s="40" t="n">
        <f aca="false" ca="false" dt2D="false" dtr="false" t="normal">RIGHT(AQ37, 4)*1</f>
        <v>1917</v>
      </c>
      <c r="AR38" s="40" t="n">
        <f aca="false" ca="false" dt2D="false" dtr="false" t="normal">RIGHT(AR37, 4)*1</f>
        <v>1918</v>
      </c>
      <c r="AS38" s="40" t="n">
        <f aca="false" ca="false" dt2D="false" dtr="false" t="normal">RIGHT(AS37, 4)*1</f>
        <v>1919</v>
      </c>
      <c r="AT38" s="40" t="n">
        <f aca="false" ca="false" dt2D="false" dtr="false" t="normal">RIGHT(AT37, 4)*1</f>
        <v>1920</v>
      </c>
      <c r="AU38" s="40" t="n">
        <f aca="false" ca="false" dt2D="false" dtr="false" t="normal">RIGHT(AU37, 4)*1</f>
        <v>1921</v>
      </c>
      <c r="AV38" s="40" t="n">
        <f aca="false" ca="false" dt2D="false" dtr="false" t="normal">RIGHT(AV37, 4)*1</f>
        <v>1922</v>
      </c>
      <c r="AW38" s="40" t="n">
        <f aca="false" ca="false" dt2D="false" dtr="false" t="normal">RIGHT(AW37, 4)*1</f>
        <v>1923</v>
      </c>
      <c r="AX38" s="40" t="n">
        <f aca="false" ca="false" dt2D="false" dtr="false" t="normal">RIGHT(AX37, 4)*1</f>
        <v>1924</v>
      </c>
      <c r="AY38" s="40" t="n">
        <f aca="false" ca="false" dt2D="false" dtr="false" t="normal">RIGHT(AY37, 4)*1</f>
        <v>1925</v>
      </c>
      <c r="AZ38" s="40" t="n">
        <f aca="false" ca="false" dt2D="false" dtr="false" t="normal">RIGHT(AZ37, 4)*1</f>
        <v>1926</v>
      </c>
      <c r="BA38" s="40" t="n">
        <f aca="false" ca="false" dt2D="false" dtr="false" t="normal">RIGHT(BA37, 4)*1</f>
        <v>1927</v>
      </c>
      <c r="BB38" s="40" t="n">
        <f aca="false" ca="false" dt2D="false" dtr="false" t="normal">RIGHT(BB37, 4)*1</f>
        <v>1928</v>
      </c>
      <c r="BC38" s="40" t="n">
        <f aca="false" ca="false" dt2D="false" dtr="false" t="normal">RIGHT(BC37, 4)*1</f>
        <v>1929</v>
      </c>
      <c r="BD38" s="40" t="n">
        <f aca="false" ca="false" dt2D="false" dtr="false" t="normal">RIGHT(BD37, 4)*1</f>
        <v>1930</v>
      </c>
      <c r="BE38" s="40" t="n">
        <f aca="false" ca="false" dt2D="false" dtr="false" t="normal">RIGHT(BE37, 4)*1</f>
        <v>1931</v>
      </c>
      <c r="BF38" s="40" t="n">
        <f aca="false" ca="false" dt2D="false" dtr="false" t="normal">RIGHT(BF37, 4)*1</f>
        <v>1932</v>
      </c>
      <c r="BG38" s="40" t="n">
        <f aca="false" ca="false" dt2D="false" dtr="false" t="normal">RIGHT(BG37, 4)*1</f>
        <v>1933</v>
      </c>
      <c r="BH38" s="40" t="n">
        <f aca="false" ca="false" dt2D="false" dtr="false" t="normal">RIGHT(BH37, 4)*1</f>
        <v>1934</v>
      </c>
      <c r="BI38" s="40" t="n">
        <f aca="false" ca="false" dt2D="false" dtr="false" t="normal">RIGHT(BI37, 4)*1</f>
        <v>1935</v>
      </c>
      <c r="BJ38" s="40" t="n">
        <f aca="false" ca="false" dt2D="false" dtr="false" t="normal">RIGHT(BJ37, 4)*1</f>
        <v>1936</v>
      </c>
      <c r="BK38" s="40" t="n">
        <f aca="false" ca="false" dt2D="false" dtr="false" t="normal">RIGHT(BK37, 4)*1</f>
        <v>1937</v>
      </c>
      <c r="BL38" s="40" t="n">
        <f aca="false" ca="false" dt2D="false" dtr="false" t="normal">RIGHT(BL37, 4)*1</f>
        <v>1938</v>
      </c>
      <c r="BM38" s="40" t="n">
        <f aca="false" ca="false" dt2D="false" dtr="false" t="normal">RIGHT(BM37, 4)*1</f>
        <v>1939</v>
      </c>
      <c r="BN38" s="40" t="n">
        <f aca="false" ca="false" dt2D="false" dtr="false" t="normal">RIGHT(BN37, 4)*1</f>
        <v>1940</v>
      </c>
      <c r="BO38" s="40" t="n">
        <f aca="false" ca="false" dt2D="false" dtr="false" t="normal">RIGHT(BO37, 4)*1</f>
        <v>1941</v>
      </c>
      <c r="BP38" s="40" t="n">
        <f aca="false" ca="false" dt2D="false" dtr="false" t="normal">RIGHT(BP37, 4)*1</f>
        <v>1942</v>
      </c>
      <c r="BQ38" s="40" t="n">
        <f aca="false" ca="false" dt2D="false" dtr="false" t="normal">RIGHT(BQ37, 4)*1</f>
        <v>1943</v>
      </c>
      <c r="BR38" s="40" t="n">
        <f aca="false" ca="false" dt2D="false" dtr="false" t="normal">RIGHT(BR37, 4)*1</f>
        <v>1944</v>
      </c>
      <c r="BS38" s="40" t="n">
        <f aca="false" ca="false" dt2D="false" dtr="false" t="normal">RIGHT(BS37, 4)*1</f>
        <v>1945</v>
      </c>
    </row>
    <row outlineLevel="0" r="39">
      <c r="C39" s="1" t="n">
        <v>36</v>
      </c>
      <c r="J39" s="846" t="n"/>
      <c r="K39" s="1" t="s">
        <v>1303</v>
      </c>
      <c r="L39" s="40" t="n">
        <f aca="false" ca="false" dt2D="false" dtr="false" t="normal">IFERROR(IF(OR(LEFT(L37, 1)="А", LEFT(L37, 1)="М", LEFT(L37, 1)="И", LEFT(L37, 1)="С", LEFT(L37, 1)="О", LEFT(L37, 1)="Н", LEFT(L37, 1)="Д", LEFT(L37, 1)="Я", LEFT(L37, 1)="Ф"), DAY(EOMONTH(L37, 0)), IF(IFERROR(YEAR(L37)=1905, 0), 365, _XLFN.IFS(LEFT(L37, 9)="1 квартал", 91.25, LEFT(L37, 9)="2 квартал", 91.25, LEFT(L37, 9)="3 квартал", 91.25, LEFT(L37, 9)="4 квартал", 91.25))), 0)</f>
        <v>31</v>
      </c>
      <c r="M39" s="40" t="n">
        <f aca="false" ca="false" dt2D="false" dtr="false" t="normal">IFERROR(IF(OR(LEFT(M37, 1)="А", LEFT(M37, 1)="М", LEFT(M37, 1)="И", LEFT(M37, 1)="С", LEFT(M37, 1)="О", LEFT(M37, 1)="Н", LEFT(M37, 1)="Д", LEFT(M37, 1)="Я", LEFT(M37, 1)="Ф"), DAY(EOMONTH(M37, 0)), IF(IFERROR(YEAR(M37)=1905, 0), 365, _XLFN.IFS(LEFT(M37, 9)="1 квартал", 91.25, LEFT(M37, 9)="2 квартал", 91.25, LEFT(M37, 9)="3 квартал", 91.25, LEFT(M37, 9)="4 квартал", 91.25))), 0)</f>
        <v>31</v>
      </c>
      <c r="N39" s="40" t="n">
        <f aca="false" ca="false" dt2D="false" dtr="false" t="normal">IFERROR(IF(OR(LEFT(N37, 1)="А", LEFT(N37, 1)="М", LEFT(N37, 1)="И", LEFT(N37, 1)="С", LEFT(N37, 1)="О", LEFT(N37, 1)="Н", LEFT(N37, 1)="Д", LEFT(N37, 1)="Я", LEFT(N37, 1)="Ф"), DAY(EOMONTH(N37, 0)), IF(IFERROR(YEAR(N37)=1905, 0), 365, _XLFN.IFS(LEFT(N37, 9)="1 квартал", 91.25, LEFT(N37, 9)="2 квартал", 91.25, LEFT(N37, 9)="3 квартал", 91.25, LEFT(N37, 9)="4 квартал", 91.25))), 0)</f>
        <v>28</v>
      </c>
      <c r="O39" s="40" t="n">
        <f aca="false" ca="false" dt2D="false" dtr="false" t="normal">IFERROR(IF(OR(LEFT(O37, 1)="А", LEFT(O37, 1)="М", LEFT(O37, 1)="И", LEFT(O37, 1)="С", LEFT(O37, 1)="О", LEFT(O37, 1)="Н", LEFT(O37, 1)="Д", LEFT(O37, 1)="Я", LEFT(O37, 1)="Ф"), DAY(EOMONTH(O37, 0)), IF(IFERROR(YEAR(O37)=1905, 0), 365, _XLFN.IFS(LEFT(O37, 9)="1 квартал", 91.25, LEFT(O37, 9)="2 квартал", 91.25, LEFT(O37, 9)="3 квартал", 91.25, LEFT(O37, 9)="4 квартал", 91.25))), 0)</f>
        <v>31</v>
      </c>
      <c r="P39" s="40" t="n">
        <f aca="false" ca="false" dt2D="false" dtr="false" t="normal">IFERROR(IF(OR(LEFT(P37, 1)="А", LEFT(P37, 1)="М", LEFT(P37, 1)="И", LEFT(P37, 1)="С", LEFT(P37, 1)="О", LEFT(P37, 1)="Н", LEFT(P37, 1)="Д", LEFT(P37, 1)="Я", LEFT(P37, 1)="Ф"), DAY(EOMONTH(P37, 0)), IF(IFERROR(YEAR(P37)=1905, 0), 365, _XLFN.IFS(LEFT(P37, 9)="1 квартал", 91.25, LEFT(P37, 9)="2 квартал", 91.25, LEFT(P37, 9)="3 квартал", 91.25, LEFT(P37, 9)="4 квартал", 91.25))), 0)</f>
        <v>30</v>
      </c>
      <c r="Q39" s="40" t="n">
        <f aca="false" ca="false" dt2D="false" dtr="false" t="normal">IFERROR(IF(OR(LEFT(Q37, 1)="А", LEFT(Q37, 1)="М", LEFT(Q37, 1)="И", LEFT(Q37, 1)="С", LEFT(Q37, 1)="О", LEFT(Q37, 1)="Н", LEFT(Q37, 1)="Д", LEFT(Q37, 1)="Я", LEFT(Q37, 1)="Ф"), DAY(EOMONTH(Q37, 0)), IF(IFERROR(YEAR(Q37)=1905, 0), 365, _XLFN.IFS(LEFT(Q37, 9)="1 квартал", 91.25, LEFT(Q37, 9)="2 квартал", 91.25, LEFT(Q37, 9)="3 квартал", 91.25, LEFT(Q37, 9)="4 квартал", 91.25))), 0)</f>
        <v>31</v>
      </c>
      <c r="R39" s="40" t="n">
        <f aca="false" ca="false" dt2D="false" dtr="false" t="normal">IFERROR(IF(OR(LEFT(R37, 1)="А", LEFT(R37, 1)="М", LEFT(R37, 1)="И", LEFT(R37, 1)="С", LEFT(R37, 1)="О", LEFT(R37, 1)="Н", LEFT(R37, 1)="Д", LEFT(R37, 1)="Я", LEFT(R37, 1)="Ф"), DAY(EOMONTH(R37, 0)), IF(IFERROR(YEAR(R37)=1905, 0), 365, _XLFN.IFS(LEFT(R37, 9)="1 квартал", 91.25, LEFT(R37, 9)="2 квартал", 91.25, LEFT(R37, 9)="3 квартал", 91.25, LEFT(R37, 9)="4 квартал", 91.25))), 0)</f>
        <v>30</v>
      </c>
      <c r="S39" s="40" t="n">
        <f aca="false" ca="false" dt2D="false" dtr="false" t="normal">IFERROR(IF(OR(LEFT(S37, 1)="А", LEFT(S37, 1)="М", LEFT(S37, 1)="И", LEFT(S37, 1)="С", LEFT(S37, 1)="О", LEFT(S37, 1)="Н", LEFT(S37, 1)="Д", LEFT(S37, 1)="Я", LEFT(S37, 1)="Ф"), DAY(EOMONTH(S37, 0)), IF(IFERROR(YEAR(S37)=1905, 0), 365, _XLFN.IFS(LEFT(S37, 9)="1 квартал", 91.25, LEFT(S37, 9)="2 квартал", 91.25, LEFT(S37, 9)="3 квартал", 91.25, LEFT(S37, 9)="4 квартал", 91.25))), 0)</f>
        <v>31</v>
      </c>
      <c r="T39" s="40" t="n">
        <f aca="false" ca="false" dt2D="false" dtr="false" t="normal">IFERROR(IF(OR(LEFT(T37, 1)="А", LEFT(T37, 1)="М", LEFT(T37, 1)="И", LEFT(T37, 1)="С", LEFT(T37, 1)="О", LEFT(T37, 1)="Н", LEFT(T37, 1)="Д", LEFT(T37, 1)="Я", LEFT(T37, 1)="Ф"), DAY(EOMONTH(T37, 0)), IF(IFERROR(YEAR(T37)=1905, 0), 365, _XLFN.IFS(LEFT(T37, 9)="1 квартал", 91.25, LEFT(T37, 9)="2 квартал", 91.25, LEFT(T37, 9)="3 квартал", 91.25, LEFT(T37, 9)="4 квартал", 91.25))), 0)</f>
        <v>31</v>
      </c>
      <c r="U39" s="40" t="n">
        <f aca="false" ca="false" dt2D="false" dtr="false" t="normal">IFERROR(IF(OR(LEFT(U37, 1)="А", LEFT(U37, 1)="М", LEFT(U37, 1)="И", LEFT(U37, 1)="С", LEFT(U37, 1)="О", LEFT(U37, 1)="Н", LEFT(U37, 1)="Д", LEFT(U37, 1)="Я", LEFT(U37, 1)="Ф"), DAY(EOMONTH(U37, 0)), IF(IFERROR(YEAR(U37)=1905, 0), 365, _XLFN.IFS(LEFT(U37, 9)="1 квартал", 91.25, LEFT(U37, 9)="2 квартал", 91.25, LEFT(U37, 9)="3 квартал", 91.25, LEFT(U37, 9)="4 квартал", 91.25))), 0)</f>
        <v>30</v>
      </c>
      <c r="V39" s="40" t="n">
        <f aca="false" ca="false" dt2D="false" dtr="false" t="normal">IFERROR(IF(OR(LEFT(V37, 1)="А", LEFT(V37, 1)="М", LEFT(V37, 1)="И", LEFT(V37, 1)="С", LEFT(V37, 1)="О", LEFT(V37, 1)="Н", LEFT(V37, 1)="Д", LEFT(V37, 1)="Я", LEFT(V37, 1)="Ф"), DAY(EOMONTH(V37, 0)), IF(IFERROR(YEAR(V37)=1905, 0), 365, _XLFN.IFS(LEFT(V37, 9)="1 квартал", 91.25, LEFT(V37, 9)="2 квартал", 91.25, LEFT(V37, 9)="3 квартал", 91.25, LEFT(V37, 9)="4 квартал", 91.25))), 0)</f>
        <v>31</v>
      </c>
      <c r="W39" s="40" t="n">
        <f aca="false" ca="false" dt2D="false" dtr="false" t="normal">IFERROR(IF(OR(LEFT(W37, 1)="А", LEFT(W37, 1)="М", LEFT(W37, 1)="И", LEFT(W37, 1)="С", LEFT(W37, 1)="О", LEFT(W37, 1)="Н", LEFT(W37, 1)="Д", LEFT(W37, 1)="Я", LEFT(W37, 1)="Ф"), DAY(EOMONTH(W37, 0)), IF(IFERROR(YEAR(W37)=1905, 0), 365, _XLFN.IFS(LEFT(W37, 9)="1 квартал", 91.25, LEFT(W37, 9)="2 квартал", 91.25, LEFT(W37, 9)="3 квартал", 91.25, LEFT(W37, 9)="4 квартал", 91.25))), 0)</f>
        <v>30</v>
      </c>
      <c r="X39" s="40" t="n">
        <f aca="false" ca="true" dt2D="false" dtr="false" t="normal">IFERROR(IF(OR(LEFT(X37, 1)="А", LEFT(X37, 1)="М", LEFT(X37, 1)="И", LEFT(X37, 1)="С", LEFT(X37, 1)="О", LEFT(X37, 1)="Н", LEFT(X37, 1)="Д", LEFT(X37, 1)="Я", LEFT(X37, 1)="Ф"), DAY(EOMONTH(X37, 0)), IF(IFERROR(YEAR(X37)=1905, 0), 365, _XLFN.IFS(LEFT(X37, 9)="1 квартал", 91.25, LEFT(X37, 9)="2 квартал", 91.25, LEFT(X37, 9)="3 квартал", 91.25, LEFT(X37, 9)="4 квартал", 91.25))), 0)</f>
        <v>91.25</v>
      </c>
      <c r="Y39" s="40" t="n">
        <f aca="false" ca="true" dt2D="false" dtr="false" t="normal">IFERROR(IF(OR(LEFT(Y37, 1)="А", LEFT(Y37, 1)="М", LEFT(Y37, 1)="И", LEFT(Y37, 1)="С", LEFT(Y37, 1)="О", LEFT(Y37, 1)="Н", LEFT(Y37, 1)="Д", LEFT(Y37, 1)="Я", LEFT(Y37, 1)="Ф"), DAY(EOMONTH(Y37, 0)), IF(IFERROR(YEAR(Y37)=1905, 0), 365, _XLFN.IFS(LEFT(Y37, 9)="1 квартал", 91.25, LEFT(Y37, 9)="2 квартал", 91.25, LEFT(Y37, 9)="3 квартал", 91.25, LEFT(Y37, 9)="4 квартал", 91.25))), 0)</f>
        <v>91.25</v>
      </c>
      <c r="Z39" s="40" t="n">
        <f aca="false" ca="true" dt2D="false" dtr="false" t="normal">IFERROR(IF(OR(LEFT(Z37, 1)="А", LEFT(Z37, 1)="М", LEFT(Z37, 1)="И", LEFT(Z37, 1)="С", LEFT(Z37, 1)="О", LEFT(Z37, 1)="Н", LEFT(Z37, 1)="Д", LEFT(Z37, 1)="Я", LEFT(Z37, 1)="Ф"), DAY(EOMONTH(Z37, 0)), IF(IFERROR(YEAR(Z37)=1905, 0), 365, _XLFN.IFS(LEFT(Z37, 9)="1 квартал", 91.25, LEFT(Z37, 9)="2 квартал", 91.25, LEFT(Z37, 9)="3 квартал", 91.25, LEFT(Z37, 9)="4 квартал", 91.25))), 0)</f>
        <v>91.25</v>
      </c>
      <c r="AA39" s="40" t="n">
        <f aca="false" ca="true" dt2D="false" dtr="false" t="normal">IFERROR(IF(OR(LEFT(AA37, 1)="А", LEFT(AA37, 1)="М", LEFT(AA37, 1)="И", LEFT(AA37, 1)="С", LEFT(AA37, 1)="О", LEFT(AA37, 1)="Н", LEFT(AA37, 1)="Д", LEFT(AA37, 1)="Я", LEFT(AA37, 1)="Ф"), DAY(EOMONTH(AA37, 0)), IF(IFERROR(YEAR(AA37)=1905, 0), 365, _XLFN.IFS(LEFT(AA37, 9)="1 квартал", 91.25, LEFT(AA37, 9)="2 квартал", 91.25, LEFT(AA37, 9)="3 квартал", 91.25, LEFT(AA37, 9)="4 квартал", 91.25))), 0)</f>
        <v>91.25</v>
      </c>
      <c r="AB39" s="40" t="n">
        <f aca="false" ca="true" dt2D="false" dtr="false" t="normal">IFERROR(IF(OR(LEFT(AB37, 1)="А", LEFT(AB37, 1)="М", LEFT(AB37, 1)="И", LEFT(AB37, 1)="С", LEFT(AB37, 1)="О", LEFT(AB37, 1)="Н", LEFT(AB37, 1)="Д", LEFT(AB37, 1)="Я", LEFT(AB37, 1)="Ф"), DAY(EOMONTH(AB37, 0)), IF(IFERROR(YEAR(AB37)=1905, 0), 365, _XLFN.IFS(LEFT(AB37, 9)="1 квартал", 91.25, LEFT(AB37, 9)="2 квартал", 91.25, LEFT(AB37, 9)="3 квартал", 91.25, LEFT(AB37, 9)="4 квартал", 91.25))), 0)</f>
        <v>365</v>
      </c>
      <c r="AC39" s="40" t="n">
        <f aca="false" ca="true" dt2D="false" dtr="false" t="normal">IFERROR(IF(OR(LEFT(AC37, 1)="А", LEFT(AC37, 1)="М", LEFT(AC37, 1)="И", LEFT(AC37, 1)="С", LEFT(AC37, 1)="О", LEFT(AC37, 1)="Н", LEFT(AC37, 1)="Д", LEFT(AC37, 1)="Я", LEFT(AC37, 1)="Ф"), DAY(EOMONTH(AC37, 0)), IF(IFERROR(YEAR(AC37)=1905, 0), 365, _XLFN.IFS(LEFT(AC37, 9)="1 квартал", 91.25, LEFT(AC37, 9)="2 квартал", 91.25, LEFT(AC37, 9)="3 квартал", 91.25, LEFT(AC37, 9)="4 квартал", 91.25))), 0)</f>
        <v>365</v>
      </c>
      <c r="AD39" s="40" t="n">
        <f aca="false" ca="true" dt2D="false" dtr="false" t="normal">IFERROR(IF(OR(LEFT(AD37, 1)="А", LEFT(AD37, 1)="М", LEFT(AD37, 1)="И", LEFT(AD37, 1)="С", LEFT(AD37, 1)="О", LEFT(AD37, 1)="Н", LEFT(AD37, 1)="Д", LEFT(AD37, 1)="Я", LEFT(AD37, 1)="Ф"), DAY(EOMONTH(AD37, 0)), IF(IFERROR(YEAR(AD37)=1905, 0), 365, _XLFN.IFS(LEFT(AD37, 9)="1 квартал", 91.25, LEFT(AD37, 9)="2 квартал", 91.25, LEFT(AD37, 9)="3 квартал", 91.25, LEFT(AD37, 9)="4 квартал", 91.25))), 0)</f>
        <v>365</v>
      </c>
      <c r="AE39" s="40" t="n">
        <f aca="false" ca="false" dt2D="false" dtr="false" t="normal">IFERROR(IF(OR(LEFT(AE37, 1)="А", LEFT(AE37, 1)="М", LEFT(AE37, 1)="И", LEFT(AE37, 1)="С", LEFT(AE37, 1)="О", LEFT(AE37, 1)="Н", LEFT(AE37, 1)="Д", LEFT(AE37, 1)="Я", LEFT(AE37, 1)="Ф"), DAY(EOMONTH(AE37, 0)), IF(IFERROR(YEAR(AE37)=1905, 0), 365, _XLFN.IFS(LEFT(AE37, 9)="1 квартал", 91.25, LEFT(AE37, 9)="2 квартал", 91.25, LEFT(AE37, 9)="3 квартал", 91.25, LEFT(AE37, 9)="4 квартал", 91.25))), 0)</f>
        <v>365</v>
      </c>
      <c r="AF39" s="40" t="n">
        <f aca="false" ca="false" dt2D="false" dtr="false" t="normal">IFERROR(IF(OR(LEFT(AF37, 1)="А", LEFT(AF37, 1)="М", LEFT(AF37, 1)="И", LEFT(AF37, 1)="С", LEFT(AF37, 1)="О", LEFT(AF37, 1)="Н", LEFT(AF37, 1)="Д", LEFT(AF37, 1)="Я", LEFT(AF37, 1)="Ф"), DAY(EOMONTH(AF37, 0)), IF(IFERROR(YEAR(AF37)=1905, 0), 365, _XLFN.IFS(LEFT(AF37, 9)="1 квартал", 91.25, LEFT(AF37, 9)="2 квартал", 91.25, LEFT(AF37, 9)="3 квартал", 91.25, LEFT(AF37, 9)="4 квартал", 91.25))), 0)</f>
        <v>365</v>
      </c>
      <c r="AG39" s="40" t="n">
        <f aca="false" ca="false" dt2D="false" dtr="false" t="normal">IFERROR(IF(OR(LEFT(AG37, 1)="А", LEFT(AG37, 1)="М", LEFT(AG37, 1)="И", LEFT(AG37, 1)="С", LEFT(AG37, 1)="О", LEFT(AG37, 1)="Н", LEFT(AG37, 1)="Д", LEFT(AG37, 1)="Я", LEFT(AG37, 1)="Ф"), DAY(EOMONTH(AG37, 0)), IF(IFERROR(YEAR(AG37)=1905, 0), 365, _XLFN.IFS(LEFT(AG37, 9)="1 квартал", 91.25, LEFT(AG37, 9)="2 квартал", 91.25, LEFT(AG37, 9)="3 квартал", 91.25, LEFT(AG37, 9)="4 квартал", 91.25))), 0)</f>
        <v>365</v>
      </c>
      <c r="AH39" s="40" t="n">
        <f aca="false" ca="false" dt2D="false" dtr="false" t="normal">IFERROR(IF(OR(LEFT(AH37, 1)="А", LEFT(AH37, 1)="М", LEFT(AH37, 1)="И", LEFT(AH37, 1)="С", LEFT(AH37, 1)="О", LEFT(AH37, 1)="Н", LEFT(AH37, 1)="Д", LEFT(AH37, 1)="Я", LEFT(AH37, 1)="Ф"), DAY(EOMONTH(AH37, 0)), IF(IFERROR(YEAR(AH37)=1905, 0), 365, _XLFN.IFS(LEFT(AH37, 9)="1 квартал", 91.25, LEFT(AH37, 9)="2 квартал", 91.25, LEFT(AH37, 9)="3 квартал", 91.25, LEFT(AH37, 9)="4 квартал", 91.25))), 0)</f>
        <v>365</v>
      </c>
      <c r="AI39" s="40" t="n">
        <f aca="false" ca="false" dt2D="false" dtr="false" t="normal">IFERROR(IF(OR(LEFT(AI37, 1)="А", LEFT(AI37, 1)="М", LEFT(AI37, 1)="И", LEFT(AI37, 1)="С", LEFT(AI37, 1)="О", LEFT(AI37, 1)="Н", LEFT(AI37, 1)="Д", LEFT(AI37, 1)="Я", LEFT(AI37, 1)="Ф"), DAY(EOMONTH(AI37, 0)), IF(IFERROR(YEAR(AI37)=1905, 0), 365, _XLFN.IFS(LEFT(AI37, 9)="1 квартал", 91.25, LEFT(AI37, 9)="2 квартал", 91.25, LEFT(AI37, 9)="3 квартал", 91.25, LEFT(AI37, 9)="4 квартал", 91.25))), 0)</f>
        <v>365</v>
      </c>
      <c r="AJ39" s="40" t="n">
        <f aca="false" ca="false" dt2D="false" dtr="false" t="normal">IFERROR(IF(OR(LEFT(AJ37, 1)="А", LEFT(AJ37, 1)="М", LEFT(AJ37, 1)="И", LEFT(AJ37, 1)="С", LEFT(AJ37, 1)="О", LEFT(AJ37, 1)="Н", LEFT(AJ37, 1)="Д", LEFT(AJ37, 1)="Я", LEFT(AJ37, 1)="Ф"), DAY(EOMONTH(AJ37, 0)), IF(IFERROR(YEAR(AJ37)=1905, 0), 365, _XLFN.IFS(LEFT(AJ37, 9)="1 квартал", 91.25, LEFT(AJ37, 9)="2 квартал", 91.25, LEFT(AJ37, 9)="3 квартал", 91.25, LEFT(AJ37, 9)="4 квартал", 91.25))), 0)</f>
        <v>365</v>
      </c>
      <c r="AK39" s="40" t="n">
        <f aca="false" ca="false" dt2D="false" dtr="false" t="normal">IFERROR(IF(OR(LEFT(AK37, 1)="А", LEFT(AK37, 1)="М", LEFT(AK37, 1)="И", LEFT(AK37, 1)="С", LEFT(AK37, 1)="О", LEFT(AK37, 1)="Н", LEFT(AK37, 1)="Д", LEFT(AK37, 1)="Я", LEFT(AK37, 1)="Ф"), DAY(EOMONTH(AK37, 0)), IF(IFERROR(YEAR(AK37)=1905, 0), 365, _XLFN.IFS(LEFT(AK37, 9)="1 квартал", 91.25, LEFT(AK37, 9)="2 квартал", 91.25, LEFT(AK37, 9)="3 квартал", 91.25, LEFT(AK37, 9)="4 квартал", 91.25))), 0)</f>
        <v>365</v>
      </c>
      <c r="AL39" s="40" t="n">
        <f aca="false" ca="false" dt2D="false" dtr="false" t="normal">IFERROR(IF(OR(LEFT(AL37, 1)="А", LEFT(AL37, 1)="М", LEFT(AL37, 1)="И", LEFT(AL37, 1)="С", LEFT(AL37, 1)="О", LEFT(AL37, 1)="Н", LEFT(AL37, 1)="Д", LEFT(AL37, 1)="Я", LEFT(AL37, 1)="Ф"), DAY(EOMONTH(AL37, 0)), IF(IFERROR(YEAR(AL37)=1905, 0), 365, _XLFN.IFS(LEFT(AL37, 9)="1 квартал", 91.25, LEFT(AL37, 9)="2 квартал", 91.25, LEFT(AL37, 9)="3 квартал", 91.25, LEFT(AL37, 9)="4 квартал", 91.25))), 0)</f>
        <v>365</v>
      </c>
      <c r="AM39" s="40" t="n">
        <f aca="false" ca="false" dt2D="false" dtr="false" t="normal">IFERROR(IF(OR(LEFT(AM37, 1)="А", LEFT(AM37, 1)="М", LEFT(AM37, 1)="И", LEFT(AM37, 1)="С", LEFT(AM37, 1)="О", LEFT(AM37, 1)="Н", LEFT(AM37, 1)="Д", LEFT(AM37, 1)="Я", LEFT(AM37, 1)="Ф"), DAY(EOMONTH(AM37, 0)), IF(IFERROR(YEAR(AM37)=1905, 0), 365, _XLFN.IFS(LEFT(AM37, 9)="1 квартал", 91.25, LEFT(AM37, 9)="2 квартал", 91.25, LEFT(AM37, 9)="3 квартал", 91.25, LEFT(AM37, 9)="4 квартал", 91.25))), 0)</f>
        <v>365</v>
      </c>
      <c r="AN39" s="40" t="n">
        <f aca="false" ca="false" dt2D="false" dtr="false" t="normal">IFERROR(IF(OR(LEFT(AN37, 1)="А", LEFT(AN37, 1)="М", LEFT(AN37, 1)="И", LEFT(AN37, 1)="С", LEFT(AN37, 1)="О", LEFT(AN37, 1)="Н", LEFT(AN37, 1)="Д", LEFT(AN37, 1)="Я", LEFT(AN37, 1)="Ф"), DAY(EOMONTH(AN37, 0)), IF(IFERROR(YEAR(AN37)=1905, 0), 365, _XLFN.IFS(LEFT(AN37, 9)="1 квартал", 91.25, LEFT(AN37, 9)="2 квартал", 91.25, LEFT(AN37, 9)="3 квартал", 91.25, LEFT(AN37, 9)="4 квартал", 91.25))), 0)</f>
        <v>365</v>
      </c>
      <c r="AO39" s="40" t="n">
        <f aca="false" ca="false" dt2D="false" dtr="false" t="normal">IFERROR(IF(OR(LEFT(AO37, 1)="А", LEFT(AO37, 1)="М", LEFT(AO37, 1)="И", LEFT(AO37, 1)="С", LEFT(AO37, 1)="О", LEFT(AO37, 1)="Н", LEFT(AO37, 1)="Д", LEFT(AO37, 1)="Я", LEFT(AO37, 1)="Ф"), DAY(EOMONTH(AO37, 0)), IF(IFERROR(YEAR(AO37)=1905, 0), 365, _XLFN.IFS(LEFT(AO37, 9)="1 квартал", 91.25, LEFT(AO37, 9)="2 квартал", 91.25, LEFT(AO37, 9)="3 квартал", 91.25, LEFT(AO37, 9)="4 квартал", 91.25))), 0)</f>
        <v>365</v>
      </c>
      <c r="AP39" s="40" t="n">
        <f aca="false" ca="false" dt2D="false" dtr="false" t="normal">IFERROR(IF(OR(LEFT(AP37, 1)="А", LEFT(AP37, 1)="М", LEFT(AP37, 1)="И", LEFT(AP37, 1)="С", LEFT(AP37, 1)="О", LEFT(AP37, 1)="Н", LEFT(AP37, 1)="Д", LEFT(AP37, 1)="Я", LEFT(AP37, 1)="Ф"), DAY(EOMONTH(AP37, 0)), IF(IFERROR(YEAR(AP37)=1905, 0), 365, _XLFN.IFS(LEFT(AP37, 9)="1 квартал", 91.25, LEFT(AP37, 9)="2 квартал", 91.25, LEFT(AP37, 9)="3 квартал", 91.25, LEFT(AP37, 9)="4 квартал", 91.25))), 0)</f>
        <v>365</v>
      </c>
      <c r="AQ39" s="40" t="n">
        <f aca="false" ca="false" dt2D="false" dtr="false" t="normal">IFERROR(IF(OR(LEFT(AQ37, 1)="А", LEFT(AQ37, 1)="М", LEFT(AQ37, 1)="И", LEFT(AQ37, 1)="С", LEFT(AQ37, 1)="О", LEFT(AQ37, 1)="Н", LEFT(AQ37, 1)="Д", LEFT(AQ37, 1)="Я", LEFT(AQ37, 1)="Ф"), DAY(EOMONTH(AQ37, 0)), IF(IFERROR(YEAR(AQ37)=1905, 0), 365, _XLFN.IFS(LEFT(AQ37, 9)="1 квартал", 91.25, LEFT(AQ37, 9)="2 квартал", 91.25, LEFT(AQ37, 9)="3 квартал", 91.25, LEFT(AQ37, 9)="4 квартал", 91.25))), 0)</f>
        <v>365</v>
      </c>
      <c r="AR39" s="40" t="n">
        <f aca="false" ca="false" dt2D="false" dtr="false" t="normal">IFERROR(IF(OR(LEFT(AR37, 1)="А", LEFT(AR37, 1)="М", LEFT(AR37, 1)="И", LEFT(AR37, 1)="С", LEFT(AR37, 1)="О", LEFT(AR37, 1)="Н", LEFT(AR37, 1)="Д", LEFT(AR37, 1)="Я", LEFT(AR37, 1)="Ф"), DAY(EOMONTH(AR37, 0)), IF(IFERROR(YEAR(AR37)=1905, 0), 365, _XLFN.IFS(LEFT(AR37, 9)="1 квартал", 91.25, LEFT(AR37, 9)="2 квартал", 91.25, LEFT(AR37, 9)="3 квартал", 91.25, LEFT(AR37, 9)="4 квартал", 91.25))), 0)</f>
        <v>365</v>
      </c>
      <c r="AS39" s="40" t="n">
        <f aca="false" ca="false" dt2D="false" dtr="false" t="normal">IFERROR(IF(OR(LEFT(AS37, 1)="А", LEFT(AS37, 1)="М", LEFT(AS37, 1)="И", LEFT(AS37, 1)="С", LEFT(AS37, 1)="О", LEFT(AS37, 1)="Н", LEFT(AS37, 1)="Д", LEFT(AS37, 1)="Я", LEFT(AS37, 1)="Ф"), DAY(EOMONTH(AS37, 0)), IF(IFERROR(YEAR(AS37)=1905, 0), 365, _XLFN.IFS(LEFT(AS37, 9)="1 квартал", 91.25, LEFT(AS37, 9)="2 квартал", 91.25, LEFT(AS37, 9)="3 квартал", 91.25, LEFT(AS37, 9)="4 квартал", 91.25))), 0)</f>
        <v>365</v>
      </c>
      <c r="AT39" s="40" t="n">
        <f aca="false" ca="false" dt2D="false" dtr="false" t="normal">IFERROR(IF(OR(LEFT(AT37, 1)="А", LEFT(AT37, 1)="М", LEFT(AT37, 1)="И", LEFT(AT37, 1)="С", LEFT(AT37, 1)="О", LEFT(AT37, 1)="Н", LEFT(AT37, 1)="Д", LEFT(AT37, 1)="Я", LEFT(AT37, 1)="Ф"), DAY(EOMONTH(AT37, 0)), IF(IFERROR(YEAR(AT37)=1905, 0), 365, _XLFN.IFS(LEFT(AT37, 9)="1 квартал", 91.25, LEFT(AT37, 9)="2 квартал", 91.25, LEFT(AT37, 9)="3 квартал", 91.25, LEFT(AT37, 9)="4 квартал", 91.25))), 0)</f>
        <v>365</v>
      </c>
      <c r="AU39" s="40" t="n">
        <f aca="false" ca="false" dt2D="false" dtr="false" t="normal">IFERROR(IF(OR(LEFT(AU37, 1)="А", LEFT(AU37, 1)="М", LEFT(AU37, 1)="И", LEFT(AU37, 1)="С", LEFT(AU37, 1)="О", LEFT(AU37, 1)="Н", LEFT(AU37, 1)="Д", LEFT(AU37, 1)="Я", LEFT(AU37, 1)="Ф"), DAY(EOMONTH(AU37, 0)), IF(IFERROR(YEAR(AU37)=1905, 0), 365, _XLFN.IFS(LEFT(AU37, 9)="1 квартал", 91.25, LEFT(AU37, 9)="2 квартал", 91.25, LEFT(AU37, 9)="3 квартал", 91.25, LEFT(AU37, 9)="4 квартал", 91.25))), 0)</f>
        <v>365</v>
      </c>
      <c r="AV39" s="40" t="n">
        <f aca="false" ca="false" dt2D="false" dtr="false" t="normal">IFERROR(IF(OR(LEFT(AV37, 1)="А", LEFT(AV37, 1)="М", LEFT(AV37, 1)="И", LEFT(AV37, 1)="С", LEFT(AV37, 1)="О", LEFT(AV37, 1)="Н", LEFT(AV37, 1)="Д", LEFT(AV37, 1)="Я", LEFT(AV37, 1)="Ф"), DAY(EOMONTH(AV37, 0)), IF(IFERROR(YEAR(AV37)=1905, 0), 365, _XLFN.IFS(LEFT(AV37, 9)="1 квартал", 91.25, LEFT(AV37, 9)="2 квартал", 91.25, LEFT(AV37, 9)="3 квартал", 91.25, LEFT(AV37, 9)="4 квартал", 91.25))), 0)</f>
        <v>365</v>
      </c>
      <c r="AW39" s="40" t="n">
        <f aca="false" ca="false" dt2D="false" dtr="false" t="normal">IFERROR(IF(OR(LEFT(AW37, 1)="А", LEFT(AW37, 1)="М", LEFT(AW37, 1)="И", LEFT(AW37, 1)="С", LEFT(AW37, 1)="О", LEFT(AW37, 1)="Н", LEFT(AW37, 1)="Д", LEFT(AW37, 1)="Я", LEFT(AW37, 1)="Ф"), DAY(EOMONTH(AW37, 0)), IF(IFERROR(YEAR(AW37)=1905, 0), 365, _XLFN.IFS(LEFT(AW37, 9)="1 квартал", 91.25, LEFT(AW37, 9)="2 квартал", 91.25, LEFT(AW37, 9)="3 квартал", 91.25, LEFT(AW37, 9)="4 квартал", 91.25))), 0)</f>
        <v>365</v>
      </c>
      <c r="AX39" s="40" t="n">
        <f aca="false" ca="false" dt2D="false" dtr="false" t="normal">IFERROR(IF(OR(LEFT(AX37, 1)="А", LEFT(AX37, 1)="М", LEFT(AX37, 1)="И", LEFT(AX37, 1)="С", LEFT(AX37, 1)="О", LEFT(AX37, 1)="Н", LEFT(AX37, 1)="Д", LEFT(AX37, 1)="Я", LEFT(AX37, 1)="Ф"), DAY(EOMONTH(AX37, 0)), IF(IFERROR(YEAR(AX37)=1905, 0), 365, _XLFN.IFS(LEFT(AX37, 9)="1 квартал", 91.25, LEFT(AX37, 9)="2 квартал", 91.25, LEFT(AX37, 9)="3 квартал", 91.25, LEFT(AX37, 9)="4 квартал", 91.25))), 0)</f>
        <v>365</v>
      </c>
      <c r="AY39" s="40" t="n">
        <f aca="false" ca="false" dt2D="false" dtr="false" t="normal">IFERROR(IF(OR(LEFT(AY37, 1)="А", LEFT(AY37, 1)="М", LEFT(AY37, 1)="И", LEFT(AY37, 1)="С", LEFT(AY37, 1)="О", LEFT(AY37, 1)="Н", LEFT(AY37, 1)="Д", LEFT(AY37, 1)="Я", LEFT(AY37, 1)="Ф"), DAY(EOMONTH(AY37, 0)), IF(IFERROR(YEAR(AY37)=1905, 0), 365, _XLFN.IFS(LEFT(AY37, 9)="1 квартал", 91.25, LEFT(AY37, 9)="2 квартал", 91.25, LEFT(AY37, 9)="3 квартал", 91.25, LEFT(AY37, 9)="4 квартал", 91.25))), 0)</f>
        <v>365</v>
      </c>
      <c r="AZ39" s="40" t="n">
        <f aca="false" ca="false" dt2D="false" dtr="false" t="normal">IFERROR(IF(OR(LEFT(AZ37, 1)="А", LEFT(AZ37, 1)="М", LEFT(AZ37, 1)="И", LEFT(AZ37, 1)="С", LEFT(AZ37, 1)="О", LEFT(AZ37, 1)="Н", LEFT(AZ37, 1)="Д", LEFT(AZ37, 1)="Я", LEFT(AZ37, 1)="Ф"), DAY(EOMONTH(AZ37, 0)), IF(IFERROR(YEAR(AZ37)=1905, 0), 365, _XLFN.IFS(LEFT(AZ37, 9)="1 квартал", 91.25, LEFT(AZ37, 9)="2 квартал", 91.25, LEFT(AZ37, 9)="3 квартал", 91.25, LEFT(AZ37, 9)="4 квартал", 91.25))), 0)</f>
        <v>365</v>
      </c>
      <c r="BA39" s="40" t="n">
        <f aca="false" ca="false" dt2D="false" dtr="false" t="normal">IFERROR(IF(OR(LEFT(BA37, 1)="А", LEFT(BA37, 1)="М", LEFT(BA37, 1)="И", LEFT(BA37, 1)="С", LEFT(BA37, 1)="О", LEFT(BA37, 1)="Н", LEFT(BA37, 1)="Д", LEFT(BA37, 1)="Я", LEFT(BA37, 1)="Ф"), DAY(EOMONTH(BA37, 0)), IF(IFERROR(YEAR(BA37)=1905, 0), 365, _XLFN.IFS(LEFT(BA37, 9)="1 квартал", 91.25, LEFT(BA37, 9)="2 квартал", 91.25, LEFT(BA37, 9)="3 квартал", 91.25, LEFT(BA37, 9)="4 квартал", 91.25))), 0)</f>
        <v>365</v>
      </c>
      <c r="BB39" s="40" t="n">
        <f aca="false" ca="false" dt2D="false" dtr="false" t="normal">IFERROR(IF(OR(LEFT(BB37, 1)="А", LEFT(BB37, 1)="М", LEFT(BB37, 1)="И", LEFT(BB37, 1)="С", LEFT(BB37, 1)="О", LEFT(BB37, 1)="Н", LEFT(BB37, 1)="Д", LEFT(BB37, 1)="Я", LEFT(BB37, 1)="Ф"), DAY(EOMONTH(BB37, 0)), IF(IFERROR(YEAR(BB37)=1905, 0), 365, _XLFN.IFS(LEFT(BB37, 9)="1 квартал", 91.25, LEFT(BB37, 9)="2 квартал", 91.25, LEFT(BB37, 9)="3 квартал", 91.25, LEFT(BB37, 9)="4 квартал", 91.25))), 0)</f>
        <v>365</v>
      </c>
      <c r="BC39" s="40" t="n">
        <f aca="false" ca="false" dt2D="false" dtr="false" t="normal">IFERROR(IF(OR(LEFT(BC37, 1)="А", LEFT(BC37, 1)="М", LEFT(BC37, 1)="И", LEFT(BC37, 1)="С", LEFT(BC37, 1)="О", LEFT(BC37, 1)="Н", LEFT(BC37, 1)="Д", LEFT(BC37, 1)="Я", LEFT(BC37, 1)="Ф"), DAY(EOMONTH(BC37, 0)), IF(IFERROR(YEAR(BC37)=1905, 0), 365, _XLFN.IFS(LEFT(BC37, 9)="1 квартал", 91.25, LEFT(BC37, 9)="2 квартал", 91.25, LEFT(BC37, 9)="3 квартал", 91.25, LEFT(BC37, 9)="4 квартал", 91.25))), 0)</f>
        <v>365</v>
      </c>
      <c r="BD39" s="40" t="n">
        <f aca="false" ca="false" dt2D="false" dtr="false" t="normal">IFERROR(IF(OR(LEFT(BD37, 1)="А", LEFT(BD37, 1)="М", LEFT(BD37, 1)="И", LEFT(BD37, 1)="С", LEFT(BD37, 1)="О", LEFT(BD37, 1)="Н", LEFT(BD37, 1)="Д", LEFT(BD37, 1)="Я", LEFT(BD37, 1)="Ф"), DAY(EOMONTH(BD37, 0)), IF(IFERROR(YEAR(BD37)=1905, 0), 365, _XLFN.IFS(LEFT(BD37, 9)="1 квартал", 91.25, LEFT(BD37, 9)="2 квартал", 91.25, LEFT(BD37, 9)="3 квартал", 91.25, LEFT(BD37, 9)="4 квартал", 91.25))), 0)</f>
        <v>365</v>
      </c>
      <c r="BE39" s="40" t="n">
        <f aca="false" ca="false" dt2D="false" dtr="false" t="normal">IFERROR(IF(OR(LEFT(BE37, 1)="А", LEFT(BE37, 1)="М", LEFT(BE37, 1)="И", LEFT(BE37, 1)="С", LEFT(BE37, 1)="О", LEFT(BE37, 1)="Н", LEFT(BE37, 1)="Д", LEFT(BE37, 1)="Я", LEFT(BE37, 1)="Ф"), DAY(EOMONTH(BE37, 0)), IF(IFERROR(YEAR(BE37)=1905, 0), 365, _XLFN.IFS(LEFT(BE37, 9)="1 квартал", 91.25, LEFT(BE37, 9)="2 квартал", 91.25, LEFT(BE37, 9)="3 квартал", 91.25, LEFT(BE37, 9)="4 квартал", 91.25))), 0)</f>
        <v>365</v>
      </c>
      <c r="BF39" s="40" t="n">
        <f aca="false" ca="false" dt2D="false" dtr="false" t="normal">IFERROR(IF(OR(LEFT(BF37, 1)="А", LEFT(BF37, 1)="М", LEFT(BF37, 1)="И", LEFT(BF37, 1)="С", LEFT(BF37, 1)="О", LEFT(BF37, 1)="Н", LEFT(BF37, 1)="Д", LEFT(BF37, 1)="Я", LEFT(BF37, 1)="Ф"), DAY(EOMONTH(BF37, 0)), IF(IFERROR(YEAR(BF37)=1905, 0), 365, _XLFN.IFS(LEFT(BF37, 9)="1 квартал", 91.25, LEFT(BF37, 9)="2 квартал", 91.25, LEFT(BF37, 9)="3 квартал", 91.25, LEFT(BF37, 9)="4 квартал", 91.25))), 0)</f>
        <v>365</v>
      </c>
      <c r="BG39" s="40" t="n">
        <f aca="false" ca="false" dt2D="false" dtr="false" t="normal">IFERROR(IF(OR(LEFT(BG37, 1)="А", LEFT(BG37, 1)="М", LEFT(BG37, 1)="И", LEFT(BG37, 1)="С", LEFT(BG37, 1)="О", LEFT(BG37, 1)="Н", LEFT(BG37, 1)="Д", LEFT(BG37, 1)="Я", LEFT(BG37, 1)="Ф"), DAY(EOMONTH(BG37, 0)), IF(IFERROR(YEAR(BG37)=1905, 0), 365, _XLFN.IFS(LEFT(BG37, 9)="1 квартал", 91.25, LEFT(BG37, 9)="2 квартал", 91.25, LEFT(BG37, 9)="3 квартал", 91.25, LEFT(BG37, 9)="4 квартал", 91.25))), 0)</f>
        <v>365</v>
      </c>
      <c r="BH39" s="40" t="n">
        <f aca="false" ca="false" dt2D="false" dtr="false" t="normal">IFERROR(IF(OR(LEFT(BH37, 1)="А", LEFT(BH37, 1)="М", LEFT(BH37, 1)="И", LEFT(BH37, 1)="С", LEFT(BH37, 1)="О", LEFT(BH37, 1)="Н", LEFT(BH37, 1)="Д", LEFT(BH37, 1)="Я", LEFT(BH37, 1)="Ф"), DAY(EOMONTH(BH37, 0)), IF(IFERROR(YEAR(BH37)=1905, 0), 365, _XLFN.IFS(LEFT(BH37, 9)="1 квартал", 91.25, LEFT(BH37, 9)="2 квартал", 91.25, LEFT(BH37, 9)="3 квартал", 91.25, LEFT(BH37, 9)="4 квартал", 91.25))), 0)</f>
        <v>365</v>
      </c>
      <c r="BI39" s="40" t="n">
        <f aca="false" ca="false" dt2D="false" dtr="false" t="normal">IFERROR(IF(OR(LEFT(BI37, 1)="А", LEFT(BI37, 1)="М", LEFT(BI37, 1)="И", LEFT(BI37, 1)="С", LEFT(BI37, 1)="О", LEFT(BI37, 1)="Н", LEFT(BI37, 1)="Д", LEFT(BI37, 1)="Я", LEFT(BI37, 1)="Ф"), DAY(EOMONTH(BI37, 0)), IF(IFERROR(YEAR(BI37)=1905, 0), 365, _XLFN.IFS(LEFT(BI37, 9)="1 квартал", 91.25, LEFT(BI37, 9)="2 квартал", 91.25, LEFT(BI37, 9)="3 квартал", 91.25, LEFT(BI37, 9)="4 квартал", 91.25))), 0)</f>
        <v>365</v>
      </c>
      <c r="BJ39" s="40" t="n">
        <f aca="false" ca="false" dt2D="false" dtr="false" t="normal">IFERROR(IF(OR(LEFT(BJ37, 1)="А", LEFT(BJ37, 1)="М", LEFT(BJ37, 1)="И", LEFT(BJ37, 1)="С", LEFT(BJ37, 1)="О", LEFT(BJ37, 1)="Н", LEFT(BJ37, 1)="Д", LEFT(BJ37, 1)="Я", LEFT(BJ37, 1)="Ф"), DAY(EOMONTH(BJ37, 0)), IF(IFERROR(YEAR(BJ37)=1905, 0), 365, _XLFN.IFS(LEFT(BJ37, 9)="1 квартал", 91.25, LEFT(BJ37, 9)="2 квартал", 91.25, LEFT(BJ37, 9)="3 квартал", 91.25, LEFT(BJ37, 9)="4 квартал", 91.25))), 0)</f>
        <v>365</v>
      </c>
      <c r="BK39" s="40" t="n">
        <f aca="false" ca="false" dt2D="false" dtr="false" t="normal">IFERROR(IF(OR(LEFT(BK37, 1)="А", LEFT(BK37, 1)="М", LEFT(BK37, 1)="И", LEFT(BK37, 1)="С", LEFT(BK37, 1)="О", LEFT(BK37, 1)="Н", LEFT(BK37, 1)="Д", LEFT(BK37, 1)="Я", LEFT(BK37, 1)="Ф"), DAY(EOMONTH(BK37, 0)), IF(IFERROR(YEAR(BK37)=1905, 0), 365, _XLFN.IFS(LEFT(BK37, 9)="1 квартал", 91.25, LEFT(BK37, 9)="2 квартал", 91.25, LEFT(BK37, 9)="3 квартал", 91.25, LEFT(BK37, 9)="4 квартал", 91.25))), 0)</f>
        <v>365</v>
      </c>
      <c r="BL39" s="40" t="n">
        <f aca="false" ca="false" dt2D="false" dtr="false" t="normal">IFERROR(IF(OR(LEFT(BL37, 1)="А", LEFT(BL37, 1)="М", LEFT(BL37, 1)="И", LEFT(BL37, 1)="С", LEFT(BL37, 1)="О", LEFT(BL37, 1)="Н", LEFT(BL37, 1)="Д", LEFT(BL37, 1)="Я", LEFT(BL37, 1)="Ф"), DAY(EOMONTH(BL37, 0)), IF(IFERROR(YEAR(BL37)=1905, 0), 365, _XLFN.IFS(LEFT(BL37, 9)="1 квартал", 91.25, LEFT(BL37, 9)="2 квартал", 91.25, LEFT(BL37, 9)="3 квартал", 91.25, LEFT(BL37, 9)="4 квартал", 91.25))), 0)</f>
        <v>365</v>
      </c>
      <c r="BM39" s="40" t="n">
        <f aca="false" ca="false" dt2D="false" dtr="false" t="normal">IFERROR(IF(OR(LEFT(BM37, 1)="А", LEFT(BM37, 1)="М", LEFT(BM37, 1)="И", LEFT(BM37, 1)="С", LEFT(BM37, 1)="О", LEFT(BM37, 1)="Н", LEFT(BM37, 1)="Д", LEFT(BM37, 1)="Я", LEFT(BM37, 1)="Ф"), DAY(EOMONTH(BM37, 0)), IF(IFERROR(YEAR(BM37)=1905, 0), 365, _XLFN.IFS(LEFT(BM37, 9)="1 квартал", 91.25, LEFT(BM37, 9)="2 квартал", 91.25, LEFT(BM37, 9)="3 квартал", 91.25, LEFT(BM37, 9)="4 квартал", 91.25))), 0)</f>
        <v>365</v>
      </c>
      <c r="BN39" s="40" t="n">
        <f aca="false" ca="false" dt2D="false" dtr="false" t="normal">IFERROR(IF(OR(LEFT(BN37, 1)="А", LEFT(BN37, 1)="М", LEFT(BN37, 1)="И", LEFT(BN37, 1)="С", LEFT(BN37, 1)="О", LEFT(BN37, 1)="Н", LEFT(BN37, 1)="Д", LEFT(BN37, 1)="Я", LEFT(BN37, 1)="Ф"), DAY(EOMONTH(BN37, 0)), IF(IFERROR(YEAR(BN37)=1905, 0), 365, _XLFN.IFS(LEFT(BN37, 9)="1 квартал", 91.25, LEFT(BN37, 9)="2 квартал", 91.25, LEFT(BN37, 9)="3 квартал", 91.25, LEFT(BN37, 9)="4 квартал", 91.25))), 0)</f>
        <v>365</v>
      </c>
      <c r="BO39" s="40" t="n">
        <f aca="false" ca="false" dt2D="false" dtr="false" t="normal">IFERROR(IF(OR(LEFT(BO37, 1)="А", LEFT(BO37, 1)="М", LEFT(BO37, 1)="И", LEFT(BO37, 1)="С", LEFT(BO37, 1)="О", LEFT(BO37, 1)="Н", LEFT(BO37, 1)="Д", LEFT(BO37, 1)="Я", LEFT(BO37, 1)="Ф"), DAY(EOMONTH(BO37, 0)), IF(IFERROR(YEAR(BO37)=1905, 0), 365, _XLFN.IFS(LEFT(BO37, 9)="1 квартал", 91.25, LEFT(BO37, 9)="2 квартал", 91.25, LEFT(BO37, 9)="3 квартал", 91.25, LEFT(BO37, 9)="4 квартал", 91.25))), 0)</f>
        <v>365</v>
      </c>
      <c r="BP39" s="40" t="n">
        <f aca="false" ca="false" dt2D="false" dtr="false" t="normal">IFERROR(IF(OR(LEFT(BP37, 1)="А", LEFT(BP37, 1)="М", LEFT(BP37, 1)="И", LEFT(BP37, 1)="С", LEFT(BP37, 1)="О", LEFT(BP37, 1)="Н", LEFT(BP37, 1)="Д", LEFT(BP37, 1)="Я", LEFT(BP37, 1)="Ф"), DAY(EOMONTH(BP37, 0)), IF(IFERROR(YEAR(BP37)=1905, 0), 365, _XLFN.IFS(LEFT(BP37, 9)="1 квартал", 91.25, LEFT(BP37, 9)="2 квартал", 91.25, LEFT(BP37, 9)="3 квартал", 91.25, LEFT(BP37, 9)="4 квартал", 91.25))), 0)</f>
        <v>365</v>
      </c>
      <c r="BQ39" s="40" t="n">
        <f aca="false" ca="false" dt2D="false" dtr="false" t="normal">IFERROR(IF(OR(LEFT(BQ37, 1)="А", LEFT(BQ37, 1)="М", LEFT(BQ37, 1)="И", LEFT(BQ37, 1)="С", LEFT(BQ37, 1)="О", LEFT(BQ37, 1)="Н", LEFT(BQ37, 1)="Д", LEFT(BQ37, 1)="Я", LEFT(BQ37, 1)="Ф"), DAY(EOMONTH(BQ37, 0)), IF(IFERROR(YEAR(BQ37)=1905, 0), 365, _XLFN.IFS(LEFT(BQ37, 9)="1 квартал", 91.25, LEFT(BQ37, 9)="2 квартал", 91.25, LEFT(BQ37, 9)="3 квартал", 91.25, LEFT(BQ37, 9)="4 квартал", 91.25))), 0)</f>
        <v>365</v>
      </c>
      <c r="BR39" s="40" t="n">
        <f aca="false" ca="false" dt2D="false" dtr="false" t="normal">IFERROR(IF(OR(LEFT(BR37, 1)="А", LEFT(BR37, 1)="М", LEFT(BR37, 1)="И", LEFT(BR37, 1)="С", LEFT(BR37, 1)="О", LEFT(BR37, 1)="Н", LEFT(BR37, 1)="Д", LEFT(BR37, 1)="Я", LEFT(BR37, 1)="Ф"), DAY(EOMONTH(BR37, 0)), IF(IFERROR(YEAR(BR37)=1905, 0), 365, _XLFN.IFS(LEFT(BR37, 9)="1 квартал", 91.25, LEFT(BR37, 9)="2 квартал", 91.25, LEFT(BR37, 9)="3 квартал", 91.25, LEFT(BR37, 9)="4 квартал", 91.25))), 0)</f>
        <v>365</v>
      </c>
      <c r="BS39" s="40" t="n">
        <f aca="false" ca="false" dt2D="false" dtr="false" t="normal">IFERROR(IF(OR(LEFT(BS37, 1)="А", LEFT(BS37, 1)="М", LEFT(BS37, 1)="И", LEFT(BS37, 1)="С", LEFT(BS37, 1)="О", LEFT(BS37, 1)="Н", LEFT(BS37, 1)="Д", LEFT(BS37, 1)="Я", LEFT(BS37, 1)="Ф"), DAY(EOMONTH(BS37, 0)), IF(IFERROR(YEAR(BS37)=1905, 0), 365, _XLFN.IFS(LEFT(BS37, 9)="1 квартал", 91.25, LEFT(BS37, 9)="2 квартал", 91.25, LEFT(BS37, 9)="3 квартал", 91.25, LEFT(BS37, 9)="4 квартал", 91.25))), 0)</f>
        <v>365</v>
      </c>
    </row>
    <row outlineLevel="0" r="40">
      <c r="C40" s="1" t="n">
        <v>37</v>
      </c>
      <c r="J40" s="16" t="n"/>
      <c r="K40" s="847" t="s">
        <v>1304</v>
      </c>
      <c r="L40" s="75" t="n">
        <f aca="false" ca="false" dt2D="false" dtr="false" t="normal">IFERROR(IF(OR(LEFT(L37, 1)="А", LEFT(L37, 1)="М", LEFT(L37, 1)="И", LEFT(L37, 1)="С", LEFT(L37, 1)="О", LEFT(L37, 1)="Н", LEFT(L37, 1)="Д", LEFT(L37, 1)="Я", LEFT(L37, 1)="Ф"), MONTH(L37), IF(IFERROR(YEAR(L37)=1905, 0), L37, _XLFN.IFS(LEFT(L37, 9)="1 квартал", 21, LEFT(L37, 9)="2 квартал", 22, LEFT(L37, 9)="3 квартал", 23, LEFT(L37, 9)="4 квартал", 24))), 0)</f>
        <v>12</v>
      </c>
      <c r="M40" s="75" t="n">
        <f aca="false" ca="false" dt2D="false" dtr="false" t="normal">IFERROR(IF(OR(LEFT(M37, 1)="А", LEFT(M37, 1)="М", LEFT(M37, 1)="И", LEFT(M37, 1)="С", LEFT(M37, 1)="О", LEFT(M37, 1)="Н", LEFT(M37, 1)="Д", LEFT(M37, 1)="Я", LEFT(M37, 1)="Ф"), MONTH(M37), IF(IFERROR(YEAR(M37)=1905, 0), M37, _XLFN.IFS(LEFT(M37, 9)="1 квартал", 21, LEFT(M37, 9)="2 квартал", 22, LEFT(M37, 9)="3 квартал", 23, LEFT(M37, 9)="4 квартал", 24))), 0)</f>
        <v>1</v>
      </c>
      <c r="N40" s="75" t="n">
        <f aca="false" ca="false" dt2D="false" dtr="false" t="normal">IFERROR(IF(OR(LEFT(N37, 1)="А", LEFT(N37, 1)="М", LEFT(N37, 1)="И", LEFT(N37, 1)="С", LEFT(N37, 1)="О", LEFT(N37, 1)="Н", LEFT(N37, 1)="Д", LEFT(N37, 1)="Я", LEFT(N37, 1)="Ф"), MONTH(N37), IF(IFERROR(YEAR(N37)=1905, 0), N37, _XLFN.IFS(LEFT(N37, 9)="1 квартал", 21, LEFT(N37, 9)="2 квартал", 22, LEFT(N37, 9)="3 квартал", 23, LEFT(N37, 9)="4 квартал", 24))), 0)</f>
        <v>2</v>
      </c>
      <c r="O40" s="75" t="n">
        <f aca="false" ca="false" dt2D="false" dtr="false" t="normal">IFERROR(IF(OR(LEFT(O37, 1)="А", LEFT(O37, 1)="М", LEFT(O37, 1)="И", LEFT(O37, 1)="С", LEFT(O37, 1)="О", LEFT(O37, 1)="Н", LEFT(O37, 1)="Д", LEFT(O37, 1)="Я", LEFT(O37, 1)="Ф"), MONTH(O37), IF(IFERROR(YEAR(O37)=1905, 0), O37, _XLFN.IFS(LEFT(O37, 9)="1 квартал", 21, LEFT(O37, 9)="2 квартал", 22, LEFT(O37, 9)="3 квартал", 23, LEFT(O37, 9)="4 квартал", 24))), 0)</f>
        <v>3</v>
      </c>
      <c r="P40" s="75" t="n">
        <f aca="false" ca="false" dt2D="false" dtr="false" t="normal">IFERROR(IF(OR(LEFT(P37, 1)="А", LEFT(P37, 1)="М", LEFT(P37, 1)="И", LEFT(P37, 1)="С", LEFT(P37, 1)="О", LEFT(P37, 1)="Н", LEFT(P37, 1)="Д", LEFT(P37, 1)="Я", LEFT(P37, 1)="Ф"), MONTH(P37), IF(IFERROR(YEAR(P37)=1905, 0), P37, _XLFN.IFS(LEFT(P37, 9)="1 квартал", 21, LEFT(P37, 9)="2 квартал", 22, LEFT(P37, 9)="3 квартал", 23, LEFT(P37, 9)="4 квартал", 24))), 0)</f>
        <v>4</v>
      </c>
      <c r="Q40" s="75" t="n">
        <f aca="false" ca="false" dt2D="false" dtr="false" t="normal">IFERROR(IF(OR(LEFT(Q37, 1)="А", LEFT(Q37, 1)="М", LEFT(Q37, 1)="И", LEFT(Q37, 1)="С", LEFT(Q37, 1)="О", LEFT(Q37, 1)="Н", LEFT(Q37, 1)="Д", LEFT(Q37, 1)="Я", LEFT(Q37, 1)="Ф"), MONTH(Q37), IF(IFERROR(YEAR(Q37)=1905, 0), Q37, _XLFN.IFS(LEFT(Q37, 9)="1 квартал", 21, LEFT(Q37, 9)="2 квартал", 22, LEFT(Q37, 9)="3 квартал", 23, LEFT(Q37, 9)="4 квартал", 24))), 0)</f>
        <v>5</v>
      </c>
      <c r="R40" s="75" t="n">
        <f aca="false" ca="false" dt2D="false" dtr="false" t="normal">IFERROR(IF(OR(LEFT(R37, 1)="А", LEFT(R37, 1)="М", LEFT(R37, 1)="И", LEFT(R37, 1)="С", LEFT(R37, 1)="О", LEFT(R37, 1)="Н", LEFT(R37, 1)="Д", LEFT(R37, 1)="Я", LEFT(R37, 1)="Ф"), MONTH(R37), IF(IFERROR(YEAR(R37)=1905, 0), R37, _XLFN.IFS(LEFT(R37, 9)="1 квартал", 21, LEFT(R37, 9)="2 квартал", 22, LEFT(R37, 9)="3 квартал", 23, LEFT(R37, 9)="4 квартал", 24))), 0)</f>
        <v>6</v>
      </c>
      <c r="S40" s="75" t="n">
        <f aca="false" ca="false" dt2D="false" dtr="false" t="normal">IFERROR(IF(OR(LEFT(S37, 1)="А", LEFT(S37, 1)="М", LEFT(S37, 1)="И", LEFT(S37, 1)="С", LEFT(S37, 1)="О", LEFT(S37, 1)="Н", LEFT(S37, 1)="Д", LEFT(S37, 1)="Я", LEFT(S37, 1)="Ф"), MONTH(S37), IF(IFERROR(YEAR(S37)=1905, 0), S37, _XLFN.IFS(LEFT(S37, 9)="1 квартал", 21, LEFT(S37, 9)="2 квартал", 22, LEFT(S37, 9)="3 квартал", 23, LEFT(S37, 9)="4 квартал", 24))), 0)</f>
        <v>7</v>
      </c>
      <c r="T40" s="75" t="n">
        <f aca="false" ca="false" dt2D="false" dtr="false" t="normal">IFERROR(IF(OR(LEFT(T37, 1)="А", LEFT(T37, 1)="М", LEFT(T37, 1)="И", LEFT(T37, 1)="С", LEFT(T37, 1)="О", LEFT(T37, 1)="Н", LEFT(T37, 1)="Д", LEFT(T37, 1)="Я", LEFT(T37, 1)="Ф"), MONTH(T37), IF(IFERROR(YEAR(T37)=1905, 0), T37, _XLFN.IFS(LEFT(T37, 9)="1 квартал", 21, LEFT(T37, 9)="2 квартал", 22, LEFT(T37, 9)="3 квартал", 23, LEFT(T37, 9)="4 квартал", 24))), 0)</f>
        <v>8</v>
      </c>
      <c r="U40" s="75" t="n">
        <f aca="false" ca="false" dt2D="false" dtr="false" t="normal">IFERROR(IF(OR(LEFT(U37, 1)="А", LEFT(U37, 1)="М", LEFT(U37, 1)="И", LEFT(U37, 1)="С", LEFT(U37, 1)="О", LEFT(U37, 1)="Н", LEFT(U37, 1)="Д", LEFT(U37, 1)="Я", LEFT(U37, 1)="Ф"), MONTH(U37), IF(IFERROR(YEAR(U37)=1905, 0), U37, _XLFN.IFS(LEFT(U37, 9)="1 квартал", 21, LEFT(U37, 9)="2 квартал", 22, LEFT(U37, 9)="3 квартал", 23, LEFT(U37, 9)="4 квартал", 24))), 0)</f>
        <v>9</v>
      </c>
      <c r="V40" s="75" t="n">
        <f aca="false" ca="false" dt2D="false" dtr="false" t="normal">IFERROR(IF(OR(LEFT(V37, 1)="А", LEFT(V37, 1)="М", LEFT(V37, 1)="И", LEFT(V37, 1)="С", LEFT(V37, 1)="О", LEFT(V37, 1)="Н", LEFT(V37, 1)="Д", LEFT(V37, 1)="Я", LEFT(V37, 1)="Ф"), MONTH(V37), IF(IFERROR(YEAR(V37)=1905, 0), V37, _XLFN.IFS(LEFT(V37, 9)="1 квартал", 21, LEFT(V37, 9)="2 квартал", 22, LEFT(V37, 9)="3 квартал", 23, LEFT(V37, 9)="4 квартал", 24))), 0)</f>
        <v>10</v>
      </c>
      <c r="W40" s="75" t="n">
        <f aca="false" ca="false" dt2D="false" dtr="false" t="normal">IFERROR(IF(OR(LEFT(W37, 1)="А", LEFT(W37, 1)="М", LEFT(W37, 1)="И", LEFT(W37, 1)="С", LEFT(W37, 1)="О", LEFT(W37, 1)="Н", LEFT(W37, 1)="Д", LEFT(W37, 1)="Я", LEFT(W37, 1)="Ф"), MONTH(W37), IF(IFERROR(YEAR(W37)=1905, 0), W37, _XLFN.IFS(LEFT(W37, 9)="1 квартал", 21, LEFT(W37, 9)="2 квартал", 22, LEFT(W37, 9)="3 квартал", 23, LEFT(W37, 9)="4 квартал", 24))), 0)</f>
        <v>11</v>
      </c>
      <c r="X40" s="75" t="n">
        <f aca="false" ca="true" dt2D="false" dtr="false" t="normal">IFERROR(IF(OR(LEFT(X37, 1)="А", LEFT(X37, 1)="М", LEFT(X37, 1)="И", LEFT(X37, 1)="С", LEFT(X37, 1)="О", LEFT(X37, 1)="Н", LEFT(X37, 1)="Д", LEFT(X37, 1)="Я", LEFT(X37, 1)="Ф"), MONTH(X37), IF(IFERROR(YEAR(X37)=1905, 0), X37, _XLFN.IFS(LEFT(X37, 9)="1 квартал", 21, LEFT(X37, 9)="2 квартал", 22, LEFT(X37, 9)="3 квартал", 23, LEFT(X37, 9)="4 квартал", 24))), 0)</f>
        <v>21</v>
      </c>
      <c r="Y40" s="75" t="n">
        <f aca="false" ca="true" dt2D="false" dtr="false" t="normal">IFERROR(IF(OR(LEFT(Y37, 1)="А", LEFT(Y37, 1)="М", LEFT(Y37, 1)="И", LEFT(Y37, 1)="С", LEFT(Y37, 1)="О", LEFT(Y37, 1)="Н", LEFT(Y37, 1)="Д", LEFT(Y37, 1)="Я", LEFT(Y37, 1)="Ф"), MONTH(Y37), IF(IFERROR(YEAR(Y37)=1905, 0), Y37, _XLFN.IFS(LEFT(Y37, 9)="1 квартал", 21, LEFT(Y37, 9)="2 квартал", 22, LEFT(Y37, 9)="3 квартал", 23, LEFT(Y37, 9)="4 квартал", 24))), 0)</f>
        <v>22</v>
      </c>
      <c r="Z40" s="75" t="n">
        <f aca="false" ca="true" dt2D="false" dtr="false" t="normal">IFERROR(IF(OR(LEFT(Z37, 1)="А", LEFT(Z37, 1)="М", LEFT(Z37, 1)="И", LEFT(Z37, 1)="С", LEFT(Z37, 1)="О", LEFT(Z37, 1)="Н", LEFT(Z37, 1)="Д", LEFT(Z37, 1)="Я", LEFT(Z37, 1)="Ф"), MONTH(Z37), IF(IFERROR(YEAR(Z37)=1905, 0), Z37, _XLFN.IFS(LEFT(Z37, 9)="1 квартал", 21, LEFT(Z37, 9)="2 квартал", 22, LEFT(Z37, 9)="3 квартал", 23, LEFT(Z37, 9)="4 квартал", 24))), 0)</f>
        <v>23</v>
      </c>
      <c r="AA40" s="75" t="n">
        <f aca="false" ca="true" dt2D="false" dtr="false" t="normal">IFERROR(IF(OR(LEFT(AA37, 1)="А", LEFT(AA37, 1)="М", LEFT(AA37, 1)="И", LEFT(AA37, 1)="С", LEFT(AA37, 1)="О", LEFT(AA37, 1)="Н", LEFT(AA37, 1)="Д", LEFT(AA37, 1)="Я", LEFT(AA37, 1)="Ф"), MONTH(AA37), IF(IFERROR(YEAR(AA37)=1905, 0), AA37, _XLFN.IFS(LEFT(AA37, 9)="1 квартал", 21, LEFT(AA37, 9)="2 квартал", 22, LEFT(AA37, 9)="3 квартал", 23, LEFT(AA37, 9)="4 квартал", 24))), 0)</f>
        <v>24</v>
      </c>
      <c r="AB40" s="75" t="n">
        <f aca="false" ca="true" dt2D="false" dtr="false" t="normal">IFERROR(IF(OR(LEFT(AB37, 1)="А", LEFT(AB37, 1)="М", LEFT(AB37, 1)="И", LEFT(AB37, 1)="С", LEFT(AB37, 1)="О", LEFT(AB37, 1)="Н", LEFT(AB37, 1)="Д", LEFT(AB37, 1)="Я", LEFT(AB37, 1)="Ф"), MONTH(AB37), IF(IFERROR(YEAR(AB37)=1905, 0), AB37, _XLFN.IFS(LEFT(AB37, 9)="1 квартал", 21, LEFT(AB37, 9)="2 квартал", 22, LEFT(AB37, 9)="3 квартал", 23, LEFT(AB37, 9)="4 квартал", 24))), 0)</f>
        <v>1902</v>
      </c>
      <c r="AC40" s="75" t="n">
        <f aca="false" ca="true" dt2D="false" dtr="false" t="normal">IFERROR(IF(OR(LEFT(AC37, 1)="А", LEFT(AC37, 1)="М", LEFT(AC37, 1)="И", LEFT(AC37, 1)="С", LEFT(AC37, 1)="О", LEFT(AC37, 1)="Н", LEFT(AC37, 1)="Д", LEFT(AC37, 1)="Я", LEFT(AC37, 1)="Ф"), MONTH(AC37), IF(IFERROR(YEAR(AC37)=1905, 0), AC37, _XLFN.IFS(LEFT(AC37, 9)="1 квартал", 21, LEFT(AC37, 9)="2 квартал", 22, LEFT(AC37, 9)="3 квартал", 23, LEFT(AC37, 9)="4 квартал", 24))), 0)</f>
        <v>1903</v>
      </c>
      <c r="AD40" s="75" t="n">
        <f aca="false" ca="true" dt2D="false" dtr="false" t="normal">IFERROR(IF(OR(LEFT(AD37, 1)="А", LEFT(AD37, 1)="М", LEFT(AD37, 1)="И", LEFT(AD37, 1)="С", LEFT(AD37, 1)="О", LEFT(AD37, 1)="Н", LEFT(AD37, 1)="Д", LEFT(AD37, 1)="Я", LEFT(AD37, 1)="Ф"), MONTH(AD37), IF(IFERROR(YEAR(AD37)=1905, 0), AD37, _XLFN.IFS(LEFT(AD37, 9)="1 квартал", 21, LEFT(AD37, 9)="2 квартал", 22, LEFT(AD37, 9)="3 квартал", 23, LEFT(AD37, 9)="4 квартал", 24))), 0)</f>
        <v>1904</v>
      </c>
      <c r="AE40" s="75" t="n">
        <f aca="false" ca="false" dt2D="false" dtr="false" t="normal">IFERROR(IF(OR(LEFT(AE37, 1)="А", LEFT(AE37, 1)="М", LEFT(AE37, 1)="И", LEFT(AE37, 1)="С", LEFT(AE37, 1)="О", LEFT(AE37, 1)="Н", LEFT(AE37, 1)="Д", LEFT(AE37, 1)="Я", LEFT(AE37, 1)="Ф"), MONTH(AE37), IF(IFERROR(YEAR(AE37)=1905, 0), AE37, _XLFN.IFS(LEFT(AE37, 9)="1 квартал", 21, LEFT(AE37, 9)="2 квартал", 22, LEFT(AE37, 9)="3 квартал", 23, LEFT(AE37, 9)="4 квартал", 24))), 0)</f>
        <v>1905</v>
      </c>
      <c r="AF40" s="75" t="n">
        <f aca="false" ca="false" dt2D="false" dtr="false" t="normal">IFERROR(IF(OR(LEFT(AF37, 1)="А", LEFT(AF37, 1)="М", LEFT(AF37, 1)="И", LEFT(AF37, 1)="С", LEFT(AF37, 1)="О", LEFT(AF37, 1)="Н", LEFT(AF37, 1)="Д", LEFT(AF37, 1)="Я", LEFT(AF37, 1)="Ф"), MONTH(AF37), IF(IFERROR(YEAR(AF37)=1905, 0), AF37, _XLFN.IFS(LEFT(AF37, 9)="1 квартал", 21, LEFT(AF37, 9)="2 квартал", 22, LEFT(AF37, 9)="3 квартал", 23, LEFT(AF37, 9)="4 квартал", 24))), 0)</f>
        <v>1906</v>
      </c>
      <c r="AG40" s="75" t="n">
        <f aca="false" ca="false" dt2D="false" dtr="false" t="normal">IFERROR(IF(OR(LEFT(AG37, 1)="А", LEFT(AG37, 1)="М", LEFT(AG37, 1)="И", LEFT(AG37, 1)="С", LEFT(AG37, 1)="О", LEFT(AG37, 1)="Н", LEFT(AG37, 1)="Д", LEFT(AG37, 1)="Я", LEFT(AG37, 1)="Ф"), MONTH(AG37), IF(IFERROR(YEAR(AG37)=1905, 0), AG37, _XLFN.IFS(LEFT(AG37, 9)="1 квартал", 21, LEFT(AG37, 9)="2 квартал", 22, LEFT(AG37, 9)="3 квартал", 23, LEFT(AG37, 9)="4 квартал", 24))), 0)</f>
        <v>1907</v>
      </c>
      <c r="AH40" s="75" t="n">
        <f aca="false" ca="false" dt2D="false" dtr="false" t="normal">IFERROR(IF(OR(LEFT(AH37, 1)="А", LEFT(AH37, 1)="М", LEFT(AH37, 1)="И", LEFT(AH37, 1)="С", LEFT(AH37, 1)="О", LEFT(AH37, 1)="Н", LEFT(AH37, 1)="Д", LEFT(AH37, 1)="Я", LEFT(AH37, 1)="Ф"), MONTH(AH37), IF(IFERROR(YEAR(AH37)=1905, 0), AH37, _XLFN.IFS(LEFT(AH37, 9)="1 квартал", 21, LEFT(AH37, 9)="2 квартал", 22, LEFT(AH37, 9)="3 квартал", 23, LEFT(AH37, 9)="4 квартал", 24))), 0)</f>
        <v>1908</v>
      </c>
      <c r="AI40" s="75" t="n">
        <f aca="false" ca="false" dt2D="false" dtr="false" t="normal">IFERROR(IF(OR(LEFT(AI37, 1)="А", LEFT(AI37, 1)="М", LEFT(AI37, 1)="И", LEFT(AI37, 1)="С", LEFT(AI37, 1)="О", LEFT(AI37, 1)="Н", LEFT(AI37, 1)="Д", LEFT(AI37, 1)="Я", LEFT(AI37, 1)="Ф"), MONTH(AI37), IF(IFERROR(YEAR(AI37)=1905, 0), AI37, _XLFN.IFS(LEFT(AI37, 9)="1 квартал", 21, LEFT(AI37, 9)="2 квартал", 22, LEFT(AI37, 9)="3 квартал", 23, LEFT(AI37, 9)="4 квартал", 24))), 0)</f>
        <v>1909</v>
      </c>
      <c r="AJ40" s="75" t="n">
        <f aca="false" ca="false" dt2D="false" dtr="false" t="normal">IFERROR(IF(OR(LEFT(AJ37, 1)="А", LEFT(AJ37, 1)="М", LEFT(AJ37, 1)="И", LEFT(AJ37, 1)="С", LEFT(AJ37, 1)="О", LEFT(AJ37, 1)="Н", LEFT(AJ37, 1)="Д", LEFT(AJ37, 1)="Я", LEFT(AJ37, 1)="Ф"), MONTH(AJ37), IF(IFERROR(YEAR(AJ37)=1905, 0), AJ37, _XLFN.IFS(LEFT(AJ37, 9)="1 квартал", 21, LEFT(AJ37, 9)="2 квартал", 22, LEFT(AJ37, 9)="3 квартал", 23, LEFT(AJ37, 9)="4 квартал", 24))), 0)</f>
        <v>1910</v>
      </c>
      <c r="AK40" s="75" t="n">
        <f aca="false" ca="false" dt2D="false" dtr="false" t="normal">IFERROR(IF(OR(LEFT(AK37, 1)="А", LEFT(AK37, 1)="М", LEFT(AK37, 1)="И", LEFT(AK37, 1)="С", LEFT(AK37, 1)="О", LEFT(AK37, 1)="Н", LEFT(AK37, 1)="Д", LEFT(AK37, 1)="Я", LEFT(AK37, 1)="Ф"), MONTH(AK37), IF(IFERROR(YEAR(AK37)=1905, 0), AK37, _XLFN.IFS(LEFT(AK37, 9)="1 квартал", 21, LEFT(AK37, 9)="2 квартал", 22, LEFT(AK37, 9)="3 квартал", 23, LEFT(AK37, 9)="4 квартал", 24))), 0)</f>
        <v>1911</v>
      </c>
      <c r="AL40" s="75" t="n">
        <f aca="false" ca="false" dt2D="false" dtr="false" t="normal">IFERROR(IF(OR(LEFT(AL37, 1)="А", LEFT(AL37, 1)="М", LEFT(AL37, 1)="И", LEFT(AL37, 1)="С", LEFT(AL37, 1)="О", LEFT(AL37, 1)="Н", LEFT(AL37, 1)="Д", LEFT(AL37, 1)="Я", LEFT(AL37, 1)="Ф"), MONTH(AL37), IF(IFERROR(YEAR(AL37)=1905, 0), AL37, _XLFN.IFS(LEFT(AL37, 9)="1 квартал", 21, LEFT(AL37, 9)="2 квартал", 22, LEFT(AL37, 9)="3 квартал", 23, LEFT(AL37, 9)="4 квартал", 24))), 0)</f>
        <v>1912</v>
      </c>
      <c r="AM40" s="75" t="n">
        <f aca="false" ca="false" dt2D="false" dtr="false" t="normal">IFERROR(IF(OR(LEFT(AM37, 1)="А", LEFT(AM37, 1)="М", LEFT(AM37, 1)="И", LEFT(AM37, 1)="С", LEFT(AM37, 1)="О", LEFT(AM37, 1)="Н", LEFT(AM37, 1)="Д", LEFT(AM37, 1)="Я", LEFT(AM37, 1)="Ф"), MONTH(AM37), IF(IFERROR(YEAR(AM37)=1905, 0), AM37, _XLFN.IFS(LEFT(AM37, 9)="1 квартал", 21, LEFT(AM37, 9)="2 квартал", 22, LEFT(AM37, 9)="3 квартал", 23, LEFT(AM37, 9)="4 квартал", 24))), 0)</f>
        <v>1913</v>
      </c>
      <c r="AN40" s="75" t="n">
        <f aca="false" ca="false" dt2D="false" dtr="false" t="normal">IFERROR(IF(OR(LEFT(AN37, 1)="А", LEFT(AN37, 1)="М", LEFT(AN37, 1)="И", LEFT(AN37, 1)="С", LEFT(AN37, 1)="О", LEFT(AN37, 1)="Н", LEFT(AN37, 1)="Д", LEFT(AN37, 1)="Я", LEFT(AN37, 1)="Ф"), MONTH(AN37), IF(IFERROR(YEAR(AN37)=1905, 0), AN37, _XLFN.IFS(LEFT(AN37, 9)="1 квартал", 21, LEFT(AN37, 9)="2 квартал", 22, LEFT(AN37, 9)="3 квартал", 23, LEFT(AN37, 9)="4 квартал", 24))), 0)</f>
        <v>1914</v>
      </c>
      <c r="AO40" s="75" t="n">
        <f aca="false" ca="false" dt2D="false" dtr="false" t="normal">IFERROR(IF(OR(LEFT(AO37, 1)="А", LEFT(AO37, 1)="М", LEFT(AO37, 1)="И", LEFT(AO37, 1)="С", LEFT(AO37, 1)="О", LEFT(AO37, 1)="Н", LEFT(AO37, 1)="Д", LEFT(AO37, 1)="Я", LEFT(AO37, 1)="Ф"), MONTH(AO37), IF(IFERROR(YEAR(AO37)=1905, 0), AO37, _XLFN.IFS(LEFT(AO37, 9)="1 квартал", 21, LEFT(AO37, 9)="2 квартал", 22, LEFT(AO37, 9)="3 квартал", 23, LEFT(AO37, 9)="4 квартал", 24))), 0)</f>
        <v>1915</v>
      </c>
      <c r="AP40" s="75" t="n">
        <f aca="false" ca="false" dt2D="false" dtr="false" t="normal">IFERROR(IF(OR(LEFT(AP37, 1)="А", LEFT(AP37, 1)="М", LEFT(AP37, 1)="И", LEFT(AP37, 1)="С", LEFT(AP37, 1)="О", LEFT(AP37, 1)="Н", LEFT(AP37, 1)="Д", LEFT(AP37, 1)="Я", LEFT(AP37, 1)="Ф"), MONTH(AP37), IF(IFERROR(YEAR(AP37)=1905, 0), AP37, _XLFN.IFS(LEFT(AP37, 9)="1 квартал", 21, LEFT(AP37, 9)="2 квартал", 22, LEFT(AP37, 9)="3 квартал", 23, LEFT(AP37, 9)="4 квартал", 24))), 0)</f>
        <v>1916</v>
      </c>
      <c r="AQ40" s="75" t="n">
        <f aca="false" ca="false" dt2D="false" dtr="false" t="normal">IFERROR(IF(OR(LEFT(AQ37, 1)="А", LEFT(AQ37, 1)="М", LEFT(AQ37, 1)="И", LEFT(AQ37, 1)="С", LEFT(AQ37, 1)="О", LEFT(AQ37, 1)="Н", LEFT(AQ37, 1)="Д", LEFT(AQ37, 1)="Я", LEFT(AQ37, 1)="Ф"), MONTH(AQ37), IF(IFERROR(YEAR(AQ37)=1905, 0), AQ37, _XLFN.IFS(LEFT(AQ37, 9)="1 квартал", 21, LEFT(AQ37, 9)="2 квартал", 22, LEFT(AQ37, 9)="3 квартал", 23, LEFT(AQ37, 9)="4 квартал", 24))), 0)</f>
        <v>1917</v>
      </c>
      <c r="AR40" s="75" t="n">
        <f aca="false" ca="false" dt2D="false" dtr="false" t="normal">IFERROR(IF(OR(LEFT(AR37, 1)="А", LEFT(AR37, 1)="М", LEFT(AR37, 1)="И", LEFT(AR37, 1)="С", LEFT(AR37, 1)="О", LEFT(AR37, 1)="Н", LEFT(AR37, 1)="Д", LEFT(AR37, 1)="Я", LEFT(AR37, 1)="Ф"), MONTH(AR37), IF(IFERROR(YEAR(AR37)=1905, 0), AR37, _XLFN.IFS(LEFT(AR37, 9)="1 квартал", 21, LEFT(AR37, 9)="2 квартал", 22, LEFT(AR37, 9)="3 квартал", 23, LEFT(AR37, 9)="4 квартал", 24))), 0)</f>
        <v>1918</v>
      </c>
      <c r="AS40" s="75" t="n">
        <f aca="false" ca="false" dt2D="false" dtr="false" t="normal">IFERROR(IF(OR(LEFT(AS37, 1)="А", LEFT(AS37, 1)="М", LEFT(AS37, 1)="И", LEFT(AS37, 1)="С", LEFT(AS37, 1)="О", LEFT(AS37, 1)="Н", LEFT(AS37, 1)="Д", LEFT(AS37, 1)="Я", LEFT(AS37, 1)="Ф"), MONTH(AS37), IF(IFERROR(YEAR(AS37)=1905, 0), AS37, _XLFN.IFS(LEFT(AS37, 9)="1 квартал", 21, LEFT(AS37, 9)="2 квартал", 22, LEFT(AS37, 9)="3 квартал", 23, LEFT(AS37, 9)="4 квартал", 24))), 0)</f>
        <v>1919</v>
      </c>
      <c r="AT40" s="75" t="n">
        <f aca="false" ca="false" dt2D="false" dtr="false" t="normal">IFERROR(IF(OR(LEFT(AT37, 1)="А", LEFT(AT37, 1)="М", LEFT(AT37, 1)="И", LEFT(AT37, 1)="С", LEFT(AT37, 1)="О", LEFT(AT37, 1)="Н", LEFT(AT37, 1)="Д", LEFT(AT37, 1)="Я", LEFT(AT37, 1)="Ф"), MONTH(AT37), IF(IFERROR(YEAR(AT37)=1905, 0), AT37, _XLFN.IFS(LEFT(AT37, 9)="1 квартал", 21, LEFT(AT37, 9)="2 квартал", 22, LEFT(AT37, 9)="3 квартал", 23, LEFT(AT37, 9)="4 квартал", 24))), 0)</f>
        <v>1920</v>
      </c>
      <c r="AU40" s="75" t="n">
        <f aca="false" ca="false" dt2D="false" dtr="false" t="normal">IFERROR(IF(OR(LEFT(AU37, 1)="А", LEFT(AU37, 1)="М", LEFT(AU37, 1)="И", LEFT(AU37, 1)="С", LEFT(AU37, 1)="О", LEFT(AU37, 1)="Н", LEFT(AU37, 1)="Д", LEFT(AU37, 1)="Я", LEFT(AU37, 1)="Ф"), MONTH(AU37), IF(IFERROR(YEAR(AU37)=1905, 0), AU37, _XLFN.IFS(LEFT(AU37, 9)="1 квартал", 21, LEFT(AU37, 9)="2 квартал", 22, LEFT(AU37, 9)="3 квартал", 23, LEFT(AU37, 9)="4 квартал", 24))), 0)</f>
        <v>1921</v>
      </c>
      <c r="AV40" s="75" t="n">
        <f aca="false" ca="false" dt2D="false" dtr="false" t="normal">IFERROR(IF(OR(LEFT(AV37, 1)="А", LEFT(AV37, 1)="М", LEFT(AV37, 1)="И", LEFT(AV37, 1)="С", LEFT(AV37, 1)="О", LEFT(AV37, 1)="Н", LEFT(AV37, 1)="Д", LEFT(AV37, 1)="Я", LEFT(AV37, 1)="Ф"), MONTH(AV37), IF(IFERROR(YEAR(AV37)=1905, 0), AV37, _XLFN.IFS(LEFT(AV37, 9)="1 квартал", 21, LEFT(AV37, 9)="2 квартал", 22, LEFT(AV37, 9)="3 квартал", 23, LEFT(AV37, 9)="4 квартал", 24))), 0)</f>
        <v>1922</v>
      </c>
      <c r="AW40" s="75" t="n">
        <f aca="false" ca="false" dt2D="false" dtr="false" t="normal">IFERROR(IF(OR(LEFT(AW37, 1)="А", LEFT(AW37, 1)="М", LEFT(AW37, 1)="И", LEFT(AW37, 1)="С", LEFT(AW37, 1)="О", LEFT(AW37, 1)="Н", LEFT(AW37, 1)="Д", LEFT(AW37, 1)="Я", LEFT(AW37, 1)="Ф"), MONTH(AW37), IF(IFERROR(YEAR(AW37)=1905, 0), AW37, _XLFN.IFS(LEFT(AW37, 9)="1 квартал", 21, LEFT(AW37, 9)="2 квартал", 22, LEFT(AW37, 9)="3 квартал", 23, LEFT(AW37, 9)="4 квартал", 24))), 0)</f>
        <v>1923</v>
      </c>
      <c r="AX40" s="75" t="n">
        <f aca="false" ca="false" dt2D="false" dtr="false" t="normal">IFERROR(IF(OR(LEFT(AX37, 1)="А", LEFT(AX37, 1)="М", LEFT(AX37, 1)="И", LEFT(AX37, 1)="С", LEFT(AX37, 1)="О", LEFT(AX37, 1)="Н", LEFT(AX37, 1)="Д", LEFT(AX37, 1)="Я", LEFT(AX37, 1)="Ф"), MONTH(AX37), IF(IFERROR(YEAR(AX37)=1905, 0), AX37, _XLFN.IFS(LEFT(AX37, 9)="1 квартал", 21, LEFT(AX37, 9)="2 квартал", 22, LEFT(AX37, 9)="3 квартал", 23, LEFT(AX37, 9)="4 квартал", 24))), 0)</f>
        <v>1924</v>
      </c>
      <c r="AY40" s="75" t="n">
        <f aca="false" ca="false" dt2D="false" dtr="false" t="normal">IFERROR(IF(OR(LEFT(AY37, 1)="А", LEFT(AY37, 1)="М", LEFT(AY37, 1)="И", LEFT(AY37, 1)="С", LEFT(AY37, 1)="О", LEFT(AY37, 1)="Н", LEFT(AY37, 1)="Д", LEFT(AY37, 1)="Я", LEFT(AY37, 1)="Ф"), MONTH(AY37), IF(IFERROR(YEAR(AY37)=1905, 0), AY37, _XLFN.IFS(LEFT(AY37, 9)="1 квартал", 21, LEFT(AY37, 9)="2 квартал", 22, LEFT(AY37, 9)="3 квартал", 23, LEFT(AY37, 9)="4 квартал", 24))), 0)</f>
        <v>1925</v>
      </c>
      <c r="AZ40" s="75" t="n">
        <f aca="false" ca="false" dt2D="false" dtr="false" t="normal">IFERROR(IF(OR(LEFT(AZ37, 1)="А", LEFT(AZ37, 1)="М", LEFT(AZ37, 1)="И", LEFT(AZ37, 1)="С", LEFT(AZ37, 1)="О", LEFT(AZ37, 1)="Н", LEFT(AZ37, 1)="Д", LEFT(AZ37, 1)="Я", LEFT(AZ37, 1)="Ф"), MONTH(AZ37), IF(IFERROR(YEAR(AZ37)=1905, 0), AZ37, _XLFN.IFS(LEFT(AZ37, 9)="1 квартал", 21, LEFT(AZ37, 9)="2 квартал", 22, LEFT(AZ37, 9)="3 квартал", 23, LEFT(AZ37, 9)="4 квартал", 24))), 0)</f>
        <v>1926</v>
      </c>
      <c r="BA40" s="75" t="n">
        <f aca="false" ca="false" dt2D="false" dtr="false" t="normal">IFERROR(IF(OR(LEFT(BA37, 1)="А", LEFT(BA37, 1)="М", LEFT(BA37, 1)="И", LEFT(BA37, 1)="С", LEFT(BA37, 1)="О", LEFT(BA37, 1)="Н", LEFT(BA37, 1)="Д", LEFT(BA37, 1)="Я", LEFT(BA37, 1)="Ф"), MONTH(BA37), IF(IFERROR(YEAR(BA37)=1905, 0), BA37, _XLFN.IFS(LEFT(BA37, 9)="1 квартал", 21, LEFT(BA37, 9)="2 квартал", 22, LEFT(BA37, 9)="3 квартал", 23, LEFT(BA37, 9)="4 квартал", 24))), 0)</f>
        <v>1927</v>
      </c>
      <c r="BB40" s="75" t="n">
        <f aca="false" ca="false" dt2D="false" dtr="false" t="normal">IFERROR(IF(OR(LEFT(BB37, 1)="А", LEFT(BB37, 1)="М", LEFT(BB37, 1)="И", LEFT(BB37, 1)="С", LEFT(BB37, 1)="О", LEFT(BB37, 1)="Н", LEFT(BB37, 1)="Д", LEFT(BB37, 1)="Я", LEFT(BB37, 1)="Ф"), MONTH(BB37), IF(IFERROR(YEAR(BB37)=1905, 0), BB37, _XLFN.IFS(LEFT(BB37, 9)="1 квартал", 21, LEFT(BB37, 9)="2 квартал", 22, LEFT(BB37, 9)="3 квартал", 23, LEFT(BB37, 9)="4 квартал", 24))), 0)</f>
        <v>1928</v>
      </c>
      <c r="BC40" s="75" t="n">
        <f aca="false" ca="false" dt2D="false" dtr="false" t="normal">IFERROR(IF(OR(LEFT(BC37, 1)="А", LEFT(BC37, 1)="М", LEFT(BC37, 1)="И", LEFT(BC37, 1)="С", LEFT(BC37, 1)="О", LEFT(BC37, 1)="Н", LEFT(BC37, 1)="Д", LEFT(BC37, 1)="Я", LEFT(BC37, 1)="Ф"), MONTH(BC37), IF(IFERROR(YEAR(BC37)=1905, 0), BC37, _XLFN.IFS(LEFT(BC37, 9)="1 квартал", 21, LEFT(BC37, 9)="2 квартал", 22, LEFT(BC37, 9)="3 квартал", 23, LEFT(BC37, 9)="4 квартал", 24))), 0)</f>
        <v>1929</v>
      </c>
      <c r="BD40" s="75" t="n">
        <f aca="false" ca="false" dt2D="false" dtr="false" t="normal">IFERROR(IF(OR(LEFT(BD37, 1)="А", LEFT(BD37, 1)="М", LEFT(BD37, 1)="И", LEFT(BD37, 1)="С", LEFT(BD37, 1)="О", LEFT(BD37, 1)="Н", LEFT(BD37, 1)="Д", LEFT(BD37, 1)="Я", LEFT(BD37, 1)="Ф"), MONTH(BD37), IF(IFERROR(YEAR(BD37)=1905, 0), BD37, _XLFN.IFS(LEFT(BD37, 9)="1 квартал", 21, LEFT(BD37, 9)="2 квартал", 22, LEFT(BD37, 9)="3 квартал", 23, LEFT(BD37, 9)="4 квартал", 24))), 0)</f>
        <v>1930</v>
      </c>
      <c r="BE40" s="75" t="n">
        <f aca="false" ca="false" dt2D="false" dtr="false" t="normal">IFERROR(IF(OR(LEFT(BE37, 1)="А", LEFT(BE37, 1)="М", LEFT(BE37, 1)="И", LEFT(BE37, 1)="С", LEFT(BE37, 1)="О", LEFT(BE37, 1)="Н", LEFT(BE37, 1)="Д", LEFT(BE37, 1)="Я", LEFT(BE37, 1)="Ф"), MONTH(BE37), IF(IFERROR(YEAR(BE37)=1905, 0), BE37, _XLFN.IFS(LEFT(BE37, 9)="1 квартал", 21, LEFT(BE37, 9)="2 квартал", 22, LEFT(BE37, 9)="3 квартал", 23, LEFT(BE37, 9)="4 квартал", 24))), 0)</f>
        <v>1931</v>
      </c>
      <c r="BF40" s="75" t="n">
        <f aca="false" ca="false" dt2D="false" dtr="false" t="normal">IFERROR(IF(OR(LEFT(BF37, 1)="А", LEFT(BF37, 1)="М", LEFT(BF37, 1)="И", LEFT(BF37, 1)="С", LEFT(BF37, 1)="О", LEFT(BF37, 1)="Н", LEFT(BF37, 1)="Д", LEFT(BF37, 1)="Я", LEFT(BF37, 1)="Ф"), MONTH(BF37), IF(IFERROR(YEAR(BF37)=1905, 0), BF37, _XLFN.IFS(LEFT(BF37, 9)="1 квартал", 21, LEFT(BF37, 9)="2 квартал", 22, LEFT(BF37, 9)="3 квартал", 23, LEFT(BF37, 9)="4 квартал", 24))), 0)</f>
        <v>1932</v>
      </c>
      <c r="BG40" s="75" t="n">
        <f aca="false" ca="false" dt2D="false" dtr="false" t="normal">IFERROR(IF(OR(LEFT(BG37, 1)="А", LEFT(BG37, 1)="М", LEFT(BG37, 1)="И", LEFT(BG37, 1)="С", LEFT(BG37, 1)="О", LEFT(BG37, 1)="Н", LEFT(BG37, 1)="Д", LEFT(BG37, 1)="Я", LEFT(BG37, 1)="Ф"), MONTH(BG37), IF(IFERROR(YEAR(BG37)=1905, 0), BG37, _XLFN.IFS(LEFT(BG37, 9)="1 квартал", 21, LEFT(BG37, 9)="2 квартал", 22, LEFT(BG37, 9)="3 квартал", 23, LEFT(BG37, 9)="4 квартал", 24))), 0)</f>
        <v>1933</v>
      </c>
      <c r="BH40" s="75" t="n">
        <f aca="false" ca="false" dt2D="false" dtr="false" t="normal">IFERROR(IF(OR(LEFT(BH37, 1)="А", LEFT(BH37, 1)="М", LEFT(BH37, 1)="И", LEFT(BH37, 1)="С", LEFT(BH37, 1)="О", LEFT(BH37, 1)="Н", LEFT(BH37, 1)="Д", LEFT(BH37, 1)="Я", LEFT(BH37, 1)="Ф"), MONTH(BH37), IF(IFERROR(YEAR(BH37)=1905, 0), BH37, _XLFN.IFS(LEFT(BH37, 9)="1 квартал", 21, LEFT(BH37, 9)="2 квартал", 22, LEFT(BH37, 9)="3 квартал", 23, LEFT(BH37, 9)="4 квартал", 24))), 0)</f>
        <v>1934</v>
      </c>
      <c r="BI40" s="75" t="n">
        <f aca="false" ca="false" dt2D="false" dtr="false" t="normal">IFERROR(IF(OR(LEFT(BI37, 1)="А", LEFT(BI37, 1)="М", LEFT(BI37, 1)="И", LEFT(BI37, 1)="С", LEFT(BI37, 1)="О", LEFT(BI37, 1)="Н", LEFT(BI37, 1)="Д", LEFT(BI37, 1)="Я", LEFT(BI37, 1)="Ф"), MONTH(BI37), IF(IFERROR(YEAR(BI37)=1905, 0), BI37, _XLFN.IFS(LEFT(BI37, 9)="1 квартал", 21, LEFT(BI37, 9)="2 квартал", 22, LEFT(BI37, 9)="3 квартал", 23, LEFT(BI37, 9)="4 квартал", 24))), 0)</f>
        <v>1935</v>
      </c>
      <c r="BJ40" s="75" t="n">
        <f aca="false" ca="false" dt2D="false" dtr="false" t="normal">IFERROR(IF(OR(LEFT(BJ37, 1)="А", LEFT(BJ37, 1)="М", LEFT(BJ37, 1)="И", LEFT(BJ37, 1)="С", LEFT(BJ37, 1)="О", LEFT(BJ37, 1)="Н", LEFT(BJ37, 1)="Д", LEFT(BJ37, 1)="Я", LEFT(BJ37, 1)="Ф"), MONTH(BJ37), IF(IFERROR(YEAR(BJ37)=1905, 0), BJ37, _XLFN.IFS(LEFT(BJ37, 9)="1 квартал", 21, LEFT(BJ37, 9)="2 квартал", 22, LEFT(BJ37, 9)="3 квартал", 23, LEFT(BJ37, 9)="4 квартал", 24))), 0)</f>
        <v>1936</v>
      </c>
      <c r="BK40" s="75" t="n">
        <f aca="false" ca="false" dt2D="false" dtr="false" t="normal">IFERROR(IF(OR(LEFT(BK37, 1)="А", LEFT(BK37, 1)="М", LEFT(BK37, 1)="И", LEFT(BK37, 1)="С", LEFT(BK37, 1)="О", LEFT(BK37, 1)="Н", LEFT(BK37, 1)="Д", LEFT(BK37, 1)="Я", LEFT(BK37, 1)="Ф"), MONTH(BK37), IF(IFERROR(YEAR(BK37)=1905, 0), BK37, _XLFN.IFS(LEFT(BK37, 9)="1 квартал", 21, LEFT(BK37, 9)="2 квартал", 22, LEFT(BK37, 9)="3 квартал", 23, LEFT(BK37, 9)="4 квартал", 24))), 0)</f>
        <v>1937</v>
      </c>
      <c r="BL40" s="75" t="n">
        <f aca="false" ca="false" dt2D="false" dtr="false" t="normal">IFERROR(IF(OR(LEFT(BL37, 1)="А", LEFT(BL37, 1)="М", LEFT(BL37, 1)="И", LEFT(BL37, 1)="С", LEFT(BL37, 1)="О", LEFT(BL37, 1)="Н", LEFT(BL37, 1)="Д", LEFT(BL37, 1)="Я", LEFT(BL37, 1)="Ф"), MONTH(BL37), IF(IFERROR(YEAR(BL37)=1905, 0), BL37, _XLFN.IFS(LEFT(BL37, 9)="1 квартал", 21, LEFT(BL37, 9)="2 квартал", 22, LEFT(BL37, 9)="3 квартал", 23, LEFT(BL37, 9)="4 квартал", 24))), 0)</f>
        <v>1938</v>
      </c>
      <c r="BM40" s="75" t="n">
        <f aca="false" ca="false" dt2D="false" dtr="false" t="normal">IFERROR(IF(OR(LEFT(BM37, 1)="А", LEFT(BM37, 1)="М", LEFT(BM37, 1)="И", LEFT(BM37, 1)="С", LEFT(BM37, 1)="О", LEFT(BM37, 1)="Н", LEFT(BM37, 1)="Д", LEFT(BM37, 1)="Я", LEFT(BM37, 1)="Ф"), MONTH(BM37), IF(IFERROR(YEAR(BM37)=1905, 0), BM37, _XLFN.IFS(LEFT(BM37, 9)="1 квартал", 21, LEFT(BM37, 9)="2 квартал", 22, LEFT(BM37, 9)="3 квартал", 23, LEFT(BM37, 9)="4 квартал", 24))), 0)</f>
        <v>1939</v>
      </c>
      <c r="BN40" s="75" t="n">
        <f aca="false" ca="false" dt2D="false" dtr="false" t="normal">IFERROR(IF(OR(LEFT(BN37, 1)="А", LEFT(BN37, 1)="М", LEFT(BN37, 1)="И", LEFT(BN37, 1)="С", LEFT(BN37, 1)="О", LEFT(BN37, 1)="Н", LEFT(BN37, 1)="Д", LEFT(BN37, 1)="Я", LEFT(BN37, 1)="Ф"), MONTH(BN37), IF(IFERROR(YEAR(BN37)=1905, 0), BN37, _XLFN.IFS(LEFT(BN37, 9)="1 квартал", 21, LEFT(BN37, 9)="2 квартал", 22, LEFT(BN37, 9)="3 квартал", 23, LEFT(BN37, 9)="4 квартал", 24))), 0)</f>
        <v>1940</v>
      </c>
      <c r="BO40" s="75" t="n">
        <f aca="false" ca="false" dt2D="false" dtr="false" t="normal">IFERROR(IF(OR(LEFT(BO37, 1)="А", LEFT(BO37, 1)="М", LEFT(BO37, 1)="И", LEFT(BO37, 1)="С", LEFT(BO37, 1)="О", LEFT(BO37, 1)="Н", LEFT(BO37, 1)="Д", LEFT(BO37, 1)="Я", LEFT(BO37, 1)="Ф"), MONTH(BO37), IF(IFERROR(YEAR(BO37)=1905, 0), BO37, _XLFN.IFS(LEFT(BO37, 9)="1 квартал", 21, LEFT(BO37, 9)="2 квартал", 22, LEFT(BO37, 9)="3 квартал", 23, LEFT(BO37, 9)="4 квартал", 24))), 0)</f>
        <v>1941</v>
      </c>
      <c r="BP40" s="75" t="n">
        <f aca="false" ca="false" dt2D="false" dtr="false" t="normal">IFERROR(IF(OR(LEFT(BP37, 1)="А", LEFT(BP37, 1)="М", LEFT(BP37, 1)="И", LEFT(BP37, 1)="С", LEFT(BP37, 1)="О", LEFT(BP37, 1)="Н", LEFT(BP37, 1)="Д", LEFT(BP37, 1)="Я", LEFT(BP37, 1)="Ф"), MONTH(BP37), IF(IFERROR(YEAR(BP37)=1905, 0), BP37, _XLFN.IFS(LEFT(BP37, 9)="1 квартал", 21, LEFT(BP37, 9)="2 квартал", 22, LEFT(BP37, 9)="3 квартал", 23, LEFT(BP37, 9)="4 квартал", 24))), 0)</f>
        <v>1942</v>
      </c>
      <c r="BQ40" s="75" t="n">
        <f aca="false" ca="false" dt2D="false" dtr="false" t="normal">IFERROR(IF(OR(LEFT(BQ37, 1)="А", LEFT(BQ37, 1)="М", LEFT(BQ37, 1)="И", LEFT(BQ37, 1)="С", LEFT(BQ37, 1)="О", LEFT(BQ37, 1)="Н", LEFT(BQ37, 1)="Д", LEFT(BQ37, 1)="Я", LEFT(BQ37, 1)="Ф"), MONTH(BQ37), IF(IFERROR(YEAR(BQ37)=1905, 0), BQ37, _XLFN.IFS(LEFT(BQ37, 9)="1 квартал", 21, LEFT(BQ37, 9)="2 квартал", 22, LEFT(BQ37, 9)="3 квартал", 23, LEFT(BQ37, 9)="4 квартал", 24))), 0)</f>
        <v>1943</v>
      </c>
      <c r="BR40" s="75" t="n">
        <f aca="false" ca="false" dt2D="false" dtr="false" t="normal">IFERROR(IF(OR(LEFT(BR37, 1)="А", LEFT(BR37, 1)="М", LEFT(BR37, 1)="И", LEFT(BR37, 1)="С", LEFT(BR37, 1)="О", LEFT(BR37, 1)="Н", LEFT(BR37, 1)="Д", LEFT(BR37, 1)="Я", LEFT(BR37, 1)="Ф"), MONTH(BR37), IF(IFERROR(YEAR(BR37)=1905, 0), BR37, _XLFN.IFS(LEFT(BR37, 9)="1 квартал", 21, LEFT(BR37, 9)="2 квартал", 22, LEFT(BR37, 9)="3 квартал", 23, LEFT(BR37, 9)="4 квартал", 24))), 0)</f>
        <v>1944</v>
      </c>
      <c r="BS40" s="75" t="n">
        <f aca="false" ca="false" dt2D="false" dtr="false" t="normal">IFERROR(IF(OR(LEFT(BS37, 1)="А", LEFT(BS37, 1)="М", LEFT(BS37, 1)="И", LEFT(BS37, 1)="С", LEFT(BS37, 1)="О", LEFT(BS37, 1)="Н", LEFT(BS37, 1)="Д", LEFT(BS37, 1)="Я", LEFT(BS37, 1)="Ф"), MONTH(BS37), IF(IFERROR(YEAR(BS37)=1905, 0), BS37, _XLFN.IFS(LEFT(BS37, 9)="1 квартал", 21, LEFT(BS37, 9)="2 квартал", 22, LEFT(BS37, 9)="3 квартал", 23, LEFT(BS37, 9)="4 квартал", 24))), 0)</f>
        <v>1945</v>
      </c>
    </row>
    <row outlineLevel="0" r="41">
      <c r="C41" s="1" t="n">
        <v>38</v>
      </c>
      <c r="K41" s="1" t="s">
        <v>1305</v>
      </c>
      <c r="L41" s="40" t="n"/>
      <c r="M41" s="40" t="n"/>
      <c r="N41" s="40" t="n"/>
      <c r="O41" s="40" t="n"/>
      <c r="P41" s="40" t="n"/>
      <c r="Q41" s="40" t="n"/>
      <c r="R41" s="40" t="n"/>
      <c r="S41" s="40" t="n"/>
      <c r="T41" s="40" t="n"/>
      <c r="U41" s="40" t="n"/>
      <c r="V41" s="40" t="n"/>
      <c r="W41" s="40" t="n"/>
      <c r="X41" s="40" t="n"/>
      <c r="Y41" s="40" t="n"/>
      <c r="Z41" s="40" t="n"/>
      <c r="AA41" s="40" t="n"/>
      <c r="AB41" s="40" t="n"/>
      <c r="AC41" s="40" t="n"/>
      <c r="AD41" s="40" t="n"/>
      <c r="AE41" s="40" t="n"/>
      <c r="AF41" s="40" t="n"/>
      <c r="AG41" s="40" t="n"/>
      <c r="AH41" s="40" t="n"/>
      <c r="AI41" s="40" t="n"/>
      <c r="AJ41" s="40" t="n"/>
      <c r="AK41" s="40" t="n"/>
      <c r="AL41" s="40" t="n"/>
      <c r="AM41" s="40" t="n"/>
      <c r="AN41" s="40" t="n"/>
      <c r="AO41" s="40" t="n"/>
      <c r="AP41" s="40" t="n"/>
      <c r="AQ41" s="40" t="n"/>
      <c r="AR41" s="40" t="n"/>
      <c r="AS41" s="40" t="n"/>
      <c r="AT41" s="40" t="n"/>
      <c r="AU41" s="40" t="n"/>
      <c r="AV41" s="40" t="n"/>
      <c r="AW41" s="40" t="n"/>
      <c r="AX41" s="40" t="n"/>
      <c r="AY41" s="40" t="n"/>
      <c r="AZ41" s="40" t="n"/>
      <c r="BA41" s="40" t="n"/>
      <c r="BB41" s="40" t="n"/>
      <c r="BC41" s="40" t="n"/>
      <c r="BD41" s="40" t="n"/>
      <c r="BE41" s="40" t="n"/>
      <c r="BF41" s="40" t="n"/>
      <c r="BG41" s="40" t="n"/>
      <c r="BH41" s="40" t="n"/>
      <c r="BI41" s="40" t="n"/>
      <c r="BJ41" s="40" t="n"/>
      <c r="BK41" s="40" t="n"/>
      <c r="BL41" s="40" t="n"/>
      <c r="BM41" s="40" t="n"/>
      <c r="BN41" s="40" t="n"/>
      <c r="BO41" s="40" t="n"/>
      <c r="BP41" s="40" t="n"/>
      <c r="BQ41" s="40" t="n"/>
      <c r="BR41" s="40" t="n"/>
      <c r="BS41" s="40" t="n"/>
    </row>
    <row outlineLevel="0" r="42">
      <c r="C42" s="1" t="n">
        <v>39</v>
      </c>
      <c r="K42" s="1" t="s">
        <v>1306</v>
      </c>
    </row>
    <row outlineLevel="0" r="43">
      <c r="K43" s="1" t="s">
        <v>1307</v>
      </c>
    </row>
    <row outlineLevel="0" r="44">
      <c r="C44" s="1" t="n">
        <v>40</v>
      </c>
      <c r="K44" s="1" t="s">
        <v>1308</v>
      </c>
      <c r="L44" s="1" t="n">
        <f aca="false" ca="true" dt2D="false" dtr="false" t="normal">IFERROR(_XLFN.IFS(L40=12, 1, L40=24, 1, L40&gt;2021, 1), 0)</f>
        <v>1</v>
      </c>
      <c r="M44" s="1" t="n">
        <f aca="false" ca="true" dt2D="false" dtr="false" t="normal">IFERROR(_XLFN.IFS(M40=12, 1, M40=24, 1, M40&gt;2021, 1), 0)</f>
        <v>0</v>
      </c>
      <c r="N44" s="1" t="n">
        <f aca="false" ca="true" dt2D="false" dtr="false" t="normal">IFERROR(_XLFN.IFS(N40=12, 1, N40=24, 1, N40&gt;2021, 1), 0)</f>
        <v>0</v>
      </c>
      <c r="O44" s="1" t="n">
        <f aca="false" ca="true" dt2D="false" dtr="false" t="normal">IFERROR(_XLFN.IFS(O40=12, 1, O40=24, 1, O40&gt;2021, 1), 0)</f>
        <v>0</v>
      </c>
      <c r="P44" s="1" t="n">
        <f aca="false" ca="true" dt2D="false" dtr="false" t="normal">IFERROR(_XLFN.IFS(P40=12, 1, P40=24, 1, P40&gt;2021, 1), 0)</f>
        <v>0</v>
      </c>
      <c r="Q44" s="1" t="n">
        <f aca="false" ca="true" dt2D="false" dtr="false" t="normal">IFERROR(_XLFN.IFS(Q40=12, 1, Q40=24, 1, Q40&gt;2021, 1), 0)</f>
        <v>0</v>
      </c>
      <c r="R44" s="1" t="n">
        <f aca="false" ca="true" dt2D="false" dtr="false" t="normal">IFERROR(_XLFN.IFS(R40=12, 1, R40=24, 1, R40&gt;2021, 1), 0)</f>
        <v>0</v>
      </c>
      <c r="S44" s="1" t="n">
        <f aca="false" ca="true" dt2D="false" dtr="false" t="normal">IFERROR(_XLFN.IFS(S40=12, 1, S40=24, 1, S40&gt;2021, 1), 0)</f>
        <v>0</v>
      </c>
      <c r="T44" s="1" t="n">
        <f aca="false" ca="true" dt2D="false" dtr="false" t="normal">IFERROR(_XLFN.IFS(T40=12, 1, T40=24, 1, T40&gt;2021, 1), 0)</f>
        <v>0</v>
      </c>
      <c r="U44" s="1" t="n">
        <f aca="false" ca="true" dt2D="false" dtr="false" t="normal">IFERROR(_XLFN.IFS(U40=12, 1, U40=24, 1, U40&gt;2021, 1), 0)</f>
        <v>0</v>
      </c>
      <c r="V44" s="1" t="n">
        <f aca="false" ca="true" dt2D="false" dtr="false" t="normal">IFERROR(_XLFN.IFS(V40=12, 1, V40=24, 1, V40&gt;2021, 1), 0)</f>
        <v>0</v>
      </c>
      <c r="W44" s="1" t="n">
        <f aca="false" ca="true" dt2D="false" dtr="false" t="normal">IFERROR(_XLFN.IFS(W40=12, 1, W40=24, 1, W40&gt;2021, 1), 0)</f>
        <v>0</v>
      </c>
      <c r="X44" s="1" t="n">
        <f aca="false" ca="true" dt2D="false" dtr="false" t="normal">IFERROR(_XLFN.IFS(X40=12, 1, X40=24, 1, X40&gt;2021, 1), 0)</f>
        <v>0</v>
      </c>
      <c r="Y44" s="1" t="n">
        <f aca="false" ca="true" dt2D="false" dtr="false" t="normal">IFERROR(_XLFN.IFS(Y40=12, 1, Y40=24, 1, Y40&gt;2021, 1), 0)</f>
        <v>0</v>
      </c>
      <c r="Z44" s="1" t="n">
        <f aca="false" ca="true" dt2D="false" dtr="false" t="normal">IFERROR(_XLFN.IFS(Z40=12, 1, Z40=24, 1, Z40&gt;2021, 1), 0)</f>
        <v>0</v>
      </c>
      <c r="AA44" s="1" t="n">
        <f aca="false" ca="true" dt2D="false" dtr="false" t="normal">IFERROR(_XLFN.IFS(AA40=12, 1, AA40=24, 1, AA40&gt;2021, 1), 0)</f>
        <v>1</v>
      </c>
      <c r="AB44" s="1" t="n">
        <f aca="false" ca="true" dt2D="false" dtr="false" t="normal">IFERROR(_XLFN.IFS(AB40=12, 1, AB40=24, 1, AB40&gt;2021, 1), 0)</f>
        <v>0</v>
      </c>
      <c r="AC44" s="1" t="n">
        <f aca="false" ca="true" dt2D="false" dtr="false" t="normal">IFERROR(_XLFN.IFS(AC40=12, 1, AC40=24, 1, AC40&gt;2021, 1), 0)</f>
        <v>0</v>
      </c>
      <c r="AD44" s="1" t="n">
        <f aca="false" ca="true" dt2D="false" dtr="false" t="normal">IFERROR(_XLFN.IFS(AD40=12, 1, AD40=24, 1, AD40&gt;2021, 1), 0)</f>
        <v>0</v>
      </c>
      <c r="AE44" s="1" t="n">
        <f aca="false" ca="true" dt2D="false" dtr="false" t="normal">IFERROR(_XLFN.IFS(AE40=12, 1, AE40=24, 1, AE40&gt;2021, 1), 0)</f>
        <v>0</v>
      </c>
      <c r="AF44" s="1" t="n">
        <f aca="false" ca="true" dt2D="false" dtr="false" t="normal">IFERROR(_XLFN.IFS(AF40=12, 1, AF40=24, 1, AF40&gt;2021, 1), 0)</f>
        <v>0</v>
      </c>
      <c r="AG44" s="1" t="n">
        <f aca="false" ca="true" dt2D="false" dtr="false" t="normal">IFERROR(_XLFN.IFS(AG40=12, 1, AG40=24, 1, AG40&gt;2021, 1), 0)</f>
        <v>0</v>
      </c>
      <c r="AH44" s="1" t="n">
        <f aca="false" ca="true" dt2D="false" dtr="false" t="normal">IFERROR(_XLFN.IFS(AH40=12, 1, AH40=24, 1, AH40&gt;2021, 1), 0)</f>
        <v>0</v>
      </c>
      <c r="AI44" s="1" t="n">
        <f aca="false" ca="true" dt2D="false" dtr="false" t="normal">IFERROR(_XLFN.IFS(AI40=12, 1, AI40=24, 1, AI40&gt;2021, 1), 0)</f>
        <v>0</v>
      </c>
      <c r="AJ44" s="1" t="n">
        <f aca="false" ca="true" dt2D="false" dtr="false" t="normal">IFERROR(_XLFN.IFS(AJ40=12, 1, AJ40=24, 1, AJ40&gt;2021, 1), 0)</f>
        <v>0</v>
      </c>
      <c r="AK44" s="1" t="n">
        <f aca="false" ca="true" dt2D="false" dtr="false" t="normal">IFERROR(_XLFN.IFS(AK40=12, 1, AK40=24, 1, AK40&gt;2021, 1), 0)</f>
        <v>0</v>
      </c>
      <c r="AL44" s="1" t="n">
        <f aca="false" ca="true" dt2D="false" dtr="false" t="normal">IFERROR(_XLFN.IFS(AL40=12, 1, AL40=24, 1, AL40&gt;2021, 1), 0)</f>
        <v>0</v>
      </c>
      <c r="AM44" s="1" t="n">
        <f aca="false" ca="true" dt2D="false" dtr="false" t="normal">IFERROR(_XLFN.IFS(AM40=12, 1, AM40=24, 1, AM40&gt;2021, 1), 0)</f>
        <v>0</v>
      </c>
      <c r="AN44" s="1" t="n">
        <f aca="false" ca="true" dt2D="false" dtr="false" t="normal">IFERROR(_XLFN.IFS(AN40=12, 1, AN40=24, 1, AN40&gt;2021, 1), 0)</f>
        <v>0</v>
      </c>
      <c r="AO44" s="1" t="n">
        <f aca="false" ca="true" dt2D="false" dtr="false" t="normal">IFERROR(_XLFN.IFS(AO40=12, 1, AO40=24, 1, AO40&gt;2021, 1), 0)</f>
        <v>0</v>
      </c>
      <c r="AP44" s="1" t="n">
        <f aca="false" ca="true" dt2D="false" dtr="false" t="normal">IFERROR(_XLFN.IFS(AP40=12, 1, AP40=24, 1, AP40&gt;2021, 1), 0)</f>
        <v>0</v>
      </c>
      <c r="AQ44" s="1" t="n">
        <f aca="false" ca="true" dt2D="false" dtr="false" t="normal">IFERROR(_XLFN.IFS(AQ40=12, 1, AQ40=24, 1, AQ40&gt;2021, 1), 0)</f>
        <v>0</v>
      </c>
      <c r="AR44" s="1" t="n">
        <f aca="false" ca="true" dt2D="false" dtr="false" t="normal">IFERROR(_XLFN.IFS(AR40=12, 1, AR40=24, 1, AR40&gt;2021, 1), 0)</f>
        <v>0</v>
      </c>
      <c r="AS44" s="1" t="n">
        <f aca="false" ca="true" dt2D="false" dtr="false" t="normal">IFERROR(_XLFN.IFS(AS40=12, 1, AS40=24, 1, AS40&gt;2021, 1), 0)</f>
        <v>0</v>
      </c>
      <c r="AT44" s="1" t="n">
        <f aca="false" ca="true" dt2D="false" dtr="false" t="normal">IFERROR(_XLFN.IFS(AT40=12, 1, AT40=24, 1, AT40&gt;2021, 1), 0)</f>
        <v>0</v>
      </c>
      <c r="AU44" s="1" t="n">
        <f aca="false" ca="true" dt2D="false" dtr="false" t="normal">IFERROR(_XLFN.IFS(AU40=12, 1, AU40=24, 1, AU40&gt;2021, 1), 0)</f>
        <v>0</v>
      </c>
      <c r="AV44" s="1" t="n">
        <f aca="false" ca="true" dt2D="false" dtr="false" t="normal">IFERROR(_XLFN.IFS(AV40=12, 1, AV40=24, 1, AV40&gt;2021, 1), 0)</f>
        <v>0</v>
      </c>
      <c r="AW44" s="1" t="n">
        <f aca="false" ca="true" dt2D="false" dtr="false" t="normal">IFERROR(_XLFN.IFS(AW40=12, 1, AW40=24, 1, AW40&gt;2021, 1), 0)</f>
        <v>0</v>
      </c>
      <c r="AX44" s="1" t="n">
        <f aca="false" ca="true" dt2D="false" dtr="false" t="normal">IFERROR(_XLFN.IFS(AX40=12, 1, AX40=24, 1, AX40&gt;2021, 1), 0)</f>
        <v>0</v>
      </c>
      <c r="AY44" s="1" t="n">
        <f aca="false" ca="true" dt2D="false" dtr="false" t="normal">IFERROR(_XLFN.IFS(AY40=12, 1, AY40=24, 1, AY40&gt;2021, 1), 0)</f>
        <v>0</v>
      </c>
      <c r="AZ44" s="1" t="n">
        <f aca="false" ca="true" dt2D="false" dtr="false" t="normal">IFERROR(_XLFN.IFS(AZ40=12, 1, AZ40=24, 1, AZ40&gt;2021, 1), 0)</f>
        <v>0</v>
      </c>
      <c r="BA44" s="1" t="n">
        <f aca="false" ca="true" dt2D="false" dtr="false" t="normal">IFERROR(_XLFN.IFS(BA40=12, 1, BA40=24, 1, BA40&gt;2021, 1), 0)</f>
        <v>0</v>
      </c>
      <c r="BB44" s="1" t="n">
        <f aca="false" ca="true" dt2D="false" dtr="false" t="normal">IFERROR(_XLFN.IFS(BB40=12, 1, BB40=24, 1, BB40&gt;2021, 1), 0)</f>
        <v>0</v>
      </c>
      <c r="BC44" s="1" t="n">
        <f aca="false" ca="true" dt2D="false" dtr="false" t="normal">IFERROR(_XLFN.IFS(BC40=12, 1, BC40=24, 1, BC40&gt;2021, 1), 0)</f>
        <v>0</v>
      </c>
      <c r="BD44" s="1" t="n">
        <f aca="false" ca="true" dt2D="false" dtr="false" t="normal">IFERROR(_XLFN.IFS(BD40=12, 1, BD40=24, 1, BD40&gt;2021, 1), 0)</f>
        <v>0</v>
      </c>
      <c r="BE44" s="1" t="n">
        <f aca="false" ca="true" dt2D="false" dtr="false" t="normal">IFERROR(_XLFN.IFS(BE40=12, 1, BE40=24, 1, BE40&gt;2021, 1), 0)</f>
        <v>0</v>
      </c>
      <c r="BF44" s="1" t="n">
        <f aca="false" ca="true" dt2D="false" dtr="false" t="normal">IFERROR(_XLFN.IFS(BF40=12, 1, BF40=24, 1, BF40&gt;2021, 1), 0)</f>
        <v>0</v>
      </c>
      <c r="BG44" s="1" t="n">
        <f aca="false" ca="true" dt2D="false" dtr="false" t="normal">IFERROR(_XLFN.IFS(BG40=12, 1, BG40=24, 1, BG40&gt;2021, 1), 0)</f>
        <v>0</v>
      </c>
      <c r="BH44" s="1" t="n">
        <f aca="false" ca="true" dt2D="false" dtr="false" t="normal">IFERROR(_XLFN.IFS(BH40=12, 1, BH40=24, 1, BH40&gt;2021, 1), 0)</f>
        <v>0</v>
      </c>
      <c r="BI44" s="1" t="n">
        <f aca="false" ca="true" dt2D="false" dtr="false" t="normal">IFERROR(_XLFN.IFS(BI40=12, 1, BI40=24, 1, BI40&gt;2021, 1), 0)</f>
        <v>0</v>
      </c>
      <c r="BJ44" s="1" t="n">
        <f aca="false" ca="true" dt2D="false" dtr="false" t="normal">IFERROR(_XLFN.IFS(BJ40=12, 1, BJ40=24, 1, BJ40&gt;2021, 1), 0)</f>
        <v>0</v>
      </c>
      <c r="BK44" s="1" t="n">
        <f aca="false" ca="true" dt2D="false" dtr="false" t="normal">IFERROR(_XLFN.IFS(BK40=12, 1, BK40=24, 1, BK40&gt;2021, 1), 0)</f>
        <v>0</v>
      </c>
      <c r="BL44" s="1" t="n">
        <f aca="false" ca="true" dt2D="false" dtr="false" t="normal">IFERROR(_XLFN.IFS(BL40=12, 1, BL40=24, 1, BL40&gt;2021, 1), 0)</f>
        <v>0</v>
      </c>
      <c r="BM44" s="1" t="n">
        <f aca="false" ca="true" dt2D="false" dtr="false" t="normal">IFERROR(_XLFN.IFS(BM40=12, 1, BM40=24, 1, BM40&gt;2021, 1), 0)</f>
        <v>0</v>
      </c>
      <c r="BN44" s="1" t="n">
        <f aca="false" ca="true" dt2D="false" dtr="false" t="normal">IFERROR(_XLFN.IFS(BN40=12, 1, BN40=24, 1, BN40&gt;2021, 1), 0)</f>
        <v>0</v>
      </c>
      <c r="BO44" s="1" t="n">
        <f aca="false" ca="true" dt2D="false" dtr="false" t="normal">IFERROR(_XLFN.IFS(BO40=12, 1, BO40=24, 1, BO40&gt;2021, 1), 0)</f>
        <v>0</v>
      </c>
      <c r="BP44" s="1" t="n">
        <f aca="false" ca="true" dt2D="false" dtr="false" t="normal">IFERROR(_XLFN.IFS(BP40=12, 1, BP40=24, 1, BP40&gt;2021, 1), 0)</f>
        <v>0</v>
      </c>
      <c r="BQ44" s="1" t="n">
        <f aca="false" ca="true" dt2D="false" dtr="false" t="normal">IFERROR(_XLFN.IFS(BQ40=12, 1, BQ40=24, 1, BQ40&gt;2021, 1), 0)</f>
        <v>0</v>
      </c>
      <c r="BR44" s="1" t="n">
        <f aca="false" ca="true" dt2D="false" dtr="false" t="normal">IFERROR(_XLFN.IFS(BR40=12, 1, BR40=24, 1, BR40&gt;2021, 1), 0)</f>
        <v>0</v>
      </c>
      <c r="BS44" s="1" t="n">
        <f aca="false" ca="true" dt2D="false" dtr="false" t="normal">IFERROR(_XLFN.IFS(BS40=12, 1, BS40=24, 1, BS40&gt;2021, 1), 0)</f>
        <v>0</v>
      </c>
    </row>
    <row ht="17.25" outlineLevel="0" r="47">
      <c r="K47" s="759" t="s">
        <v>1309</v>
      </c>
      <c r="L47" s="759" t="n"/>
      <c r="M47" s="759" t="n"/>
      <c r="N47" s="759" t="n"/>
      <c r="O47" s="759" t="n"/>
      <c r="P47" s="759" t="n"/>
      <c r="Q47" s="759" t="n"/>
      <c r="R47" s="759" t="n"/>
      <c r="S47" s="759" t="n"/>
      <c r="T47" s="759" t="n"/>
      <c r="U47" s="759" t="n"/>
      <c r="V47" s="759" t="n"/>
      <c r="W47" s="759" t="n"/>
      <c r="X47" s="759" t="n"/>
      <c r="Y47" s="759" t="n"/>
      <c r="Z47" s="759" t="n"/>
      <c r="AA47" s="759" t="n"/>
      <c r="AB47" s="759" t="n"/>
      <c r="AC47" s="759" t="n"/>
      <c r="AD47" s="759" t="n"/>
      <c r="AE47" s="759" t="n"/>
      <c r="AF47" s="759" t="n"/>
      <c r="AG47" s="759" t="n"/>
      <c r="AH47" s="759" t="n"/>
      <c r="AI47" s="759" t="n"/>
      <c r="AJ47" s="759" t="n"/>
      <c r="AK47" s="759" t="n"/>
      <c r="AL47" s="759" t="n"/>
      <c r="AM47" s="759" t="n"/>
      <c r="AN47" s="759" t="n"/>
      <c r="AO47" s="759" t="n"/>
      <c r="AP47" s="759" t="n"/>
      <c r="AQ47" s="759" t="n"/>
      <c r="AR47" s="759" t="n"/>
      <c r="AS47" s="759" t="n"/>
      <c r="AT47" s="759" t="n"/>
      <c r="AU47" s="759" t="n"/>
      <c r="AV47" s="759" t="n"/>
      <c r="AW47" s="759" t="n"/>
      <c r="AX47" s="759" t="n"/>
      <c r="AY47" s="759" t="n"/>
      <c r="AZ47" s="759" t="n"/>
      <c r="BA47" s="759" t="n"/>
      <c r="BB47" s="759" t="n"/>
      <c r="BC47" s="759" t="n"/>
      <c r="BD47" s="759" t="n"/>
      <c r="BE47" s="759" t="n"/>
      <c r="BF47" s="759" t="n"/>
      <c r="BG47" s="759" t="n"/>
      <c r="BH47" s="759" t="n"/>
      <c r="BI47" s="759" t="n"/>
      <c r="BJ47" s="759" t="n"/>
      <c r="BK47" s="759" t="n"/>
      <c r="BL47" s="759" t="n"/>
      <c r="BM47" s="759" t="n"/>
      <c r="BN47" s="759" t="n"/>
      <c r="BO47" s="759" t="n"/>
      <c r="BP47" s="759" t="n"/>
      <c r="BQ47" s="759" t="n"/>
      <c r="BR47" s="759" t="n"/>
      <c r="BS47" s="759" t="n"/>
    </row>
    <row customHeight="true" ht="13.8999996185303" outlineLevel="0" r="48">
      <c r="C48" s="1" t="n">
        <v>41</v>
      </c>
      <c r="L48" s="848" t="s">
        <v>1310</v>
      </c>
      <c r="M48" s="848" t="s">
        <v>1311</v>
      </c>
      <c r="N48" s="823" t="s">
        <v>1312</v>
      </c>
      <c r="O48" s="824" t="s"/>
      <c r="P48" s="824" t="s"/>
      <c r="Q48" s="824" t="s"/>
      <c r="R48" s="824" t="s"/>
      <c r="S48" s="824" t="s"/>
      <c r="T48" s="824" t="s"/>
      <c r="U48" s="824" t="s"/>
      <c r="V48" s="824" t="s"/>
      <c r="W48" s="824" t="s"/>
      <c r="X48" s="824" t="s"/>
      <c r="Y48" s="824" t="s"/>
      <c r="Z48" s="825" t="s"/>
    </row>
    <row outlineLevel="0" r="49">
      <c r="C49" s="1" t="n">
        <v>42</v>
      </c>
      <c r="K49" s="849" t="s">
        <v>399</v>
      </c>
      <c r="L49" s="850" t="s"/>
      <c r="M49" s="850" t="s"/>
      <c r="N49" s="1" t="n">
        <v>1</v>
      </c>
      <c r="O49" s="1" t="n">
        <v>2</v>
      </c>
      <c r="P49" s="1" t="n">
        <v>3</v>
      </c>
      <c r="Q49" s="1" t="n">
        <v>4</v>
      </c>
      <c r="R49" s="1" t="n">
        <v>5</v>
      </c>
      <c r="S49" s="1" t="n">
        <v>6</v>
      </c>
      <c r="T49" s="1" t="n">
        <v>7</v>
      </c>
      <c r="U49" s="1" t="n">
        <v>8</v>
      </c>
      <c r="V49" s="1" t="n">
        <v>9</v>
      </c>
      <c r="W49" s="1" t="n">
        <v>10</v>
      </c>
      <c r="X49" s="1" t="n">
        <v>11</v>
      </c>
      <c r="Y49" s="1" t="n">
        <v>12</v>
      </c>
      <c r="Z49" s="1" t="n">
        <v>13</v>
      </c>
      <c r="AA49" s="1" t="n">
        <v>14</v>
      </c>
      <c r="AB49" s="1" t="n">
        <v>15</v>
      </c>
      <c r="AC49" s="1" t="n">
        <v>16</v>
      </c>
      <c r="AD49" s="1" t="n">
        <v>17</v>
      </c>
      <c r="AE49" s="1" t="n">
        <v>18</v>
      </c>
      <c r="AF49" s="1" t="n">
        <v>19</v>
      </c>
      <c r="AG49" s="1" t="n">
        <v>20</v>
      </c>
      <c r="AH49" s="1" t="n">
        <v>21</v>
      </c>
      <c r="AI49" s="1" t="n">
        <v>22</v>
      </c>
      <c r="AJ49" s="1" t="n">
        <v>23</v>
      </c>
      <c r="AK49" s="1" t="n">
        <v>24</v>
      </c>
      <c r="AL49" s="1" t="n">
        <v>25</v>
      </c>
      <c r="AM49" s="1" t="n">
        <v>26</v>
      </c>
      <c r="AN49" s="1" t="n">
        <v>27</v>
      </c>
      <c r="AO49" s="1" t="n">
        <v>28</v>
      </c>
      <c r="AP49" s="1" t="n">
        <v>29</v>
      </c>
      <c r="AQ49" s="1" t="n">
        <v>30</v>
      </c>
      <c r="AR49" s="1" t="n">
        <v>31</v>
      </c>
      <c r="AS49" s="1" t="n">
        <v>32</v>
      </c>
      <c r="AT49" s="1" t="n">
        <v>33</v>
      </c>
      <c r="AU49" s="1" t="n">
        <v>34</v>
      </c>
      <c r="AV49" s="1" t="n">
        <v>35</v>
      </c>
      <c r="AW49" s="1" t="n">
        <v>36</v>
      </c>
      <c r="AX49" s="1" t="n">
        <v>37</v>
      </c>
      <c r="AY49" s="1" t="n">
        <v>38</v>
      </c>
      <c r="AZ49" s="1" t="n">
        <v>39</v>
      </c>
      <c r="BA49" s="1" t="n">
        <v>40</v>
      </c>
      <c r="BB49" s="1" t="n">
        <v>41</v>
      </c>
      <c r="BC49" s="1" t="n">
        <v>42</v>
      </c>
      <c r="BD49" s="1" t="n">
        <v>43</v>
      </c>
      <c r="BE49" s="1" t="n">
        <v>44</v>
      </c>
      <c r="BF49" s="1" t="n">
        <v>45</v>
      </c>
      <c r="BG49" s="1" t="n">
        <v>46</v>
      </c>
      <c r="BH49" s="1" t="n">
        <v>47</v>
      </c>
      <c r="BI49" s="1" t="n">
        <v>48</v>
      </c>
      <c r="BJ49" s="1" t="n">
        <v>49</v>
      </c>
      <c r="BK49" s="1" t="n">
        <v>50</v>
      </c>
      <c r="BL49" s="1" t="n">
        <v>51</v>
      </c>
      <c r="BM49" s="1" t="n">
        <v>52</v>
      </c>
      <c r="BN49" s="1" t="n">
        <v>53</v>
      </c>
      <c r="BO49" s="1" t="n">
        <v>54</v>
      </c>
      <c r="BP49" s="1" t="n">
        <v>55</v>
      </c>
      <c r="BQ49" s="1" t="n">
        <v>56</v>
      </c>
      <c r="BR49" s="1" t="n">
        <v>57</v>
      </c>
      <c r="BS49" s="1" t="n">
        <v>58</v>
      </c>
    </row>
    <row outlineLevel="0" r="50">
      <c r="C50" s="1" t="n">
        <v>43</v>
      </c>
      <c r="K50" s="849" t="n"/>
      <c r="L50" s="744" t="n"/>
      <c r="M50" s="744" t="n"/>
      <c r="N50" s="1" t="n">
        <v>1</v>
      </c>
      <c r="O50" s="1" t="n">
        <v>1</v>
      </c>
      <c r="P50" s="1" t="n">
        <v>1</v>
      </c>
      <c r="Q50" s="1" t="n">
        <v>1</v>
      </c>
      <c r="R50" s="1" t="n">
        <v>1</v>
      </c>
      <c r="S50" s="1" t="n">
        <v>1</v>
      </c>
      <c r="T50" s="1" t="n">
        <v>1</v>
      </c>
      <c r="U50" s="1" t="n">
        <v>1</v>
      </c>
      <c r="V50" s="1" t="n">
        <v>1</v>
      </c>
      <c r="W50" s="1" t="n">
        <v>1</v>
      </c>
      <c r="X50" s="1" t="n">
        <v>1</v>
      </c>
      <c r="Y50" s="1" t="n">
        <v>1</v>
      </c>
      <c r="Z50" s="1" t="n">
        <v>1</v>
      </c>
      <c r="AA50" s="1" t="n">
        <v>1</v>
      </c>
      <c r="AB50" s="1" t="n">
        <v>1</v>
      </c>
      <c r="AC50" s="1" t="n">
        <v>1</v>
      </c>
      <c r="AD50" s="1" t="n">
        <v>1</v>
      </c>
      <c r="AE50" s="1" t="n">
        <v>1</v>
      </c>
      <c r="AF50" s="1" t="n">
        <v>1</v>
      </c>
      <c r="AG50" s="1" t="n">
        <v>1</v>
      </c>
      <c r="AH50" s="1" t="n">
        <v>1</v>
      </c>
      <c r="AI50" s="1" t="n">
        <v>1</v>
      </c>
      <c r="AJ50" s="1" t="n">
        <v>1</v>
      </c>
      <c r="AK50" s="1" t="n">
        <v>1</v>
      </c>
      <c r="AL50" s="1" t="n">
        <v>1</v>
      </c>
      <c r="AM50" s="1" t="n">
        <v>1</v>
      </c>
      <c r="AN50" s="1" t="n">
        <v>1</v>
      </c>
      <c r="AO50" s="1" t="n">
        <v>1</v>
      </c>
      <c r="AP50" s="1" t="n">
        <v>1</v>
      </c>
      <c r="AQ50" s="1" t="n">
        <v>1</v>
      </c>
      <c r="AR50" s="1" t="n">
        <v>1</v>
      </c>
      <c r="AS50" s="1" t="n">
        <v>1</v>
      </c>
      <c r="AT50" s="1" t="n">
        <v>1</v>
      </c>
      <c r="AU50" s="1" t="n">
        <v>1</v>
      </c>
      <c r="AV50" s="1" t="n">
        <v>1</v>
      </c>
      <c r="AW50" s="1" t="n">
        <v>1</v>
      </c>
      <c r="AX50" s="1" t="n">
        <v>1</v>
      </c>
      <c r="AY50" s="1" t="n">
        <v>1</v>
      </c>
      <c r="AZ50" s="1" t="n">
        <v>1</v>
      </c>
      <c r="BA50" s="1" t="n">
        <v>1</v>
      </c>
      <c r="BB50" s="1" t="n">
        <v>1</v>
      </c>
      <c r="BC50" s="1" t="n">
        <v>1</v>
      </c>
      <c r="BD50" s="1" t="n">
        <v>1</v>
      </c>
      <c r="BE50" s="1" t="n">
        <v>1</v>
      </c>
      <c r="BF50" s="1" t="n">
        <v>1</v>
      </c>
      <c r="BG50" s="1" t="n">
        <v>1</v>
      </c>
      <c r="BH50" s="1" t="n">
        <v>1</v>
      </c>
      <c r="BI50" s="1" t="n">
        <v>1</v>
      </c>
      <c r="BJ50" s="1" t="n">
        <v>1</v>
      </c>
      <c r="BK50" s="1" t="n">
        <v>1</v>
      </c>
      <c r="BL50" s="1" t="n">
        <v>1</v>
      </c>
      <c r="BM50" s="1" t="n">
        <v>1</v>
      </c>
      <c r="BN50" s="1" t="n">
        <v>1</v>
      </c>
      <c r="BO50" s="1" t="n">
        <v>1</v>
      </c>
      <c r="BP50" s="1" t="n">
        <v>1</v>
      </c>
      <c r="BQ50" s="1" t="n">
        <v>1</v>
      </c>
      <c r="BR50" s="1" t="n">
        <v>1</v>
      </c>
      <c r="BS50" s="1" t="n">
        <v>1</v>
      </c>
    </row>
    <row outlineLevel="0" r="51">
      <c r="C51" s="1" t="n">
        <v>44</v>
      </c>
      <c r="K51" s="851" t="str">
        <f aca="false" ca="false" dt2D="false" dtr="false" t="normal">'Допущения'!B9</f>
        <v>Гостиничный комплекс (в т.ч. СПА-комплекс) (Размещение)</v>
      </c>
      <c r="L51" s="421" t="n">
        <f aca="false" ca="false" dt2D="false" dtr="false" t="normal">ROUNDUP('Допущения'!C56/12, 0)</f>
        <v>0</v>
      </c>
      <c r="M51" s="421" t="n">
        <f aca="false" ca="false" dt2D="false" dtr="false" t="normal">'Допущения'!C41</f>
        <v>0</v>
      </c>
      <c r="N51" s="1" t="n">
        <f aca="false" ca="false" dt2D="false" dtr="false" t="normal">IF(L51&gt;0, $L$38+$L51+$M51*N$49, 0)</f>
        <v>0</v>
      </c>
      <c r="O51" s="1" t="n">
        <f aca="false" ca="false" dt2D="false" dtr="false" t="normal">IF(M51&gt;0, $L$38+$L51+$M51*O$49, 0)</f>
        <v>0</v>
      </c>
      <c r="P51" s="1" t="n">
        <f aca="false" ca="false" dt2D="false" dtr="false" t="normal">IF(N51&gt;0, $L$38+$L51+$M51*P$49, 0)</f>
        <v>0</v>
      </c>
      <c r="Q51" s="1" t="n">
        <f aca="false" ca="false" dt2D="false" dtr="false" t="normal">IF(O51&gt;0, $L$38+$L51+$M51*Q$49, 0)</f>
        <v>0</v>
      </c>
      <c r="R51" s="1" t="n">
        <f aca="false" ca="false" dt2D="false" dtr="false" t="normal">IF(P51&gt;0, $L$38+$L51+$M51*R$49, 0)</f>
        <v>0</v>
      </c>
      <c r="S51" s="1" t="n">
        <f aca="false" ca="false" dt2D="false" dtr="false" t="normal">IF(Q51&gt;0, $L$38+$L51+$M51*S$49, 0)</f>
        <v>0</v>
      </c>
      <c r="T51" s="1" t="n">
        <f aca="false" ca="false" dt2D="false" dtr="false" t="normal">IF(R51&gt;0, $L$38+$L51+$M51*T$49, 0)</f>
        <v>0</v>
      </c>
      <c r="U51" s="1" t="n">
        <f aca="false" ca="false" dt2D="false" dtr="false" t="normal">IF(S51&gt;0, $L$38+$L51+$M51*U$49, 0)</f>
        <v>0</v>
      </c>
      <c r="V51" s="1" t="n">
        <f aca="false" ca="false" dt2D="false" dtr="false" t="normal">IF(T51&gt;0, $L$38+$L51+$M51*V$49, 0)</f>
        <v>0</v>
      </c>
      <c r="W51" s="1" t="n">
        <f aca="false" ca="false" dt2D="false" dtr="false" t="normal">IF(U51&gt;0, $L$38+$L51+$M51*W$49, 0)</f>
        <v>0</v>
      </c>
      <c r="X51" s="1" t="n">
        <f aca="false" ca="false" dt2D="false" dtr="false" t="normal">IF(V51&gt;0, $L$38+$L51+$M51*X$49, 0)</f>
        <v>0</v>
      </c>
      <c r="Y51" s="1" t="n">
        <f aca="false" ca="false" dt2D="false" dtr="false" t="normal">IF(W51&gt;0, $L$38+$L51+$M51*Y$49, 0)</f>
        <v>0</v>
      </c>
      <c r="Z51" s="1" t="n">
        <f aca="false" ca="false" dt2D="false" dtr="false" t="normal">IF(X51&gt;0, $L$38+$L51+$M51*Z$49, 0)</f>
        <v>0</v>
      </c>
      <c r="AA51" s="1" t="n">
        <f aca="false" ca="false" dt2D="false" dtr="false" t="normal">IF(Y51&gt;0, $L$38+$L51+$M51*AA$49, 0)</f>
        <v>0</v>
      </c>
      <c r="AB51" s="1" t="n">
        <f aca="false" ca="false" dt2D="false" dtr="false" t="normal">IF(Z51&gt;0, $L$38+$L51+$M51*AB$49, 0)</f>
        <v>0</v>
      </c>
      <c r="AC51" s="1" t="n">
        <f aca="false" ca="false" dt2D="false" dtr="false" t="normal">IF(AA51&gt;0, $L$38+$L51+$M51*AC$49, 0)</f>
        <v>0</v>
      </c>
      <c r="AD51" s="1" t="n">
        <f aca="false" ca="false" dt2D="false" dtr="false" t="normal">IF(AB51&gt;0, $L$38+$L51+$M51*AD$49, 0)</f>
        <v>0</v>
      </c>
      <c r="AE51" s="1" t="n">
        <f aca="false" ca="false" dt2D="false" dtr="false" t="normal">IF(AC51&gt;0, $L$38+$L51+$M51*AE$49, 0)</f>
        <v>0</v>
      </c>
      <c r="AF51" s="1" t="n">
        <f aca="false" ca="false" dt2D="false" dtr="false" t="normal">IF(AD51&gt;0, $L$38+$L51+$M51*AF$49, 0)</f>
        <v>0</v>
      </c>
      <c r="AG51" s="1" t="n">
        <f aca="false" ca="false" dt2D="false" dtr="false" t="normal">IF(AE51&gt;0, $L$38+$L51+$M51*AG$49, 0)</f>
        <v>0</v>
      </c>
      <c r="AH51" s="1" t="n">
        <f aca="false" ca="false" dt2D="false" dtr="false" t="normal">IF(AF51&gt;0, $L$38+$L51+$M51*AH$49, 0)</f>
        <v>0</v>
      </c>
      <c r="AI51" s="1" t="n">
        <f aca="false" ca="false" dt2D="false" dtr="false" t="normal">IF(AG51&gt;0, $L$38+$L51+$M51*AI$49, 0)</f>
        <v>0</v>
      </c>
      <c r="AJ51" s="1" t="n">
        <f aca="false" ca="false" dt2D="false" dtr="false" t="normal">IF(AH51&gt;0, $L$38+$L51+$M51*AJ$49, 0)</f>
        <v>0</v>
      </c>
      <c r="AK51" s="1" t="n">
        <f aca="false" ca="false" dt2D="false" dtr="false" t="normal">IF(AI51&gt;0, $L$38+$L51+$M51*AK$49, 0)</f>
        <v>0</v>
      </c>
      <c r="AL51" s="1" t="n">
        <f aca="false" ca="false" dt2D="false" dtr="false" t="normal">IF(AJ51&gt;0, $L$38+$L51+$M51*AL$49, 0)</f>
        <v>0</v>
      </c>
      <c r="AM51" s="1" t="n">
        <f aca="false" ca="false" dt2D="false" dtr="false" t="normal">IF(AK51&gt;0, $L$38+$L51+$M51*AM$49, 0)</f>
        <v>0</v>
      </c>
      <c r="AN51" s="1" t="n">
        <f aca="false" ca="false" dt2D="false" dtr="false" t="normal">IF(AL51&gt;0, $L$38+$L51+$M51*AN$49, 0)</f>
        <v>0</v>
      </c>
      <c r="AO51" s="1" t="n">
        <f aca="false" ca="false" dt2D="false" dtr="false" t="normal">IF(AM51&gt;0, $L$38+$L51+$M51*AO$49, 0)</f>
        <v>0</v>
      </c>
      <c r="AP51" s="1" t="n">
        <f aca="false" ca="false" dt2D="false" dtr="false" t="normal">IF(AN51&gt;0, $L$38+$L51+$M51*AP$49, 0)</f>
        <v>0</v>
      </c>
      <c r="AQ51" s="1" t="n">
        <f aca="false" ca="false" dt2D="false" dtr="false" t="normal">IF(AO51&gt;0, $L$38+$L51+$M51*AQ$49, 0)</f>
        <v>0</v>
      </c>
      <c r="AR51" s="1" t="n">
        <f aca="false" ca="false" dt2D="false" dtr="false" t="normal">IF(AP51&gt;0, $L$38+$L51+$M51*AR$49, 0)</f>
        <v>0</v>
      </c>
      <c r="AS51" s="1" t="n">
        <f aca="false" ca="false" dt2D="false" dtr="false" t="normal">IF(AQ51&gt;0, $L$38+$L51+$M51*AS$49, 0)</f>
        <v>0</v>
      </c>
      <c r="AT51" s="1" t="n">
        <f aca="false" ca="false" dt2D="false" dtr="false" t="normal">IF(AR51&gt;0, $L$38+$L51+$M51*AT$49, 0)</f>
        <v>0</v>
      </c>
      <c r="AU51" s="1" t="n">
        <f aca="false" ca="false" dt2D="false" dtr="false" t="normal">IF(AS51&gt;0, $L$38+$L51+$M51*AU$49, 0)</f>
        <v>0</v>
      </c>
      <c r="AV51" s="1" t="n">
        <f aca="false" ca="false" dt2D="false" dtr="false" t="normal">IF(AT51&gt;0, $L$38+$L51+$M51*AV$49, 0)</f>
        <v>0</v>
      </c>
      <c r="AW51" s="1" t="n">
        <f aca="false" ca="false" dt2D="false" dtr="false" t="normal">IF(AU51&gt;0, $L$38+$L51+$M51*AW$49, 0)</f>
        <v>0</v>
      </c>
      <c r="AX51" s="1" t="n">
        <f aca="false" ca="false" dt2D="false" dtr="false" t="normal">IF(AV51&gt;0, $L$38+$L51+$M51*AX$49, 0)</f>
        <v>0</v>
      </c>
      <c r="AY51" s="1" t="n">
        <f aca="false" ca="false" dt2D="false" dtr="false" t="normal">IF(AW51&gt;0, $L$38+$L51+$M51*AY$49, 0)</f>
        <v>0</v>
      </c>
      <c r="AZ51" s="1" t="n">
        <f aca="false" ca="false" dt2D="false" dtr="false" t="normal">IF(AX51&gt;0, $L$38+$L51+$M51*AZ$49, 0)</f>
        <v>0</v>
      </c>
      <c r="BA51" s="1" t="n">
        <f aca="false" ca="false" dt2D="false" dtr="false" t="normal">IF(AY51&gt;0, $L$38+$L51+$M51*BA$49, 0)</f>
        <v>0</v>
      </c>
      <c r="BB51" s="1" t="n">
        <f aca="false" ca="false" dt2D="false" dtr="false" t="normal">IF(AZ51&gt;0, $L$38+$L51+$M51*BB$49, 0)</f>
        <v>0</v>
      </c>
      <c r="BC51" s="1" t="n">
        <f aca="false" ca="false" dt2D="false" dtr="false" t="normal">IF(BA51&gt;0, $L$38+$L51+$M51*BC$49, 0)</f>
        <v>0</v>
      </c>
      <c r="BD51" s="1" t="n">
        <f aca="false" ca="false" dt2D="false" dtr="false" t="normal">IF(BB51&gt;0, $L$38+$L51+$M51*BD$49, 0)</f>
        <v>0</v>
      </c>
      <c r="BE51" s="1" t="n">
        <f aca="false" ca="false" dt2D="false" dtr="false" t="normal">IF(BC51&gt;0, $L$38+$L51+$M51*BE$49, 0)</f>
        <v>0</v>
      </c>
      <c r="BF51" s="1" t="n">
        <f aca="false" ca="false" dt2D="false" dtr="false" t="normal">IF(BD51&gt;0, $L$38+$L51+$M51*BF$49, 0)</f>
        <v>0</v>
      </c>
      <c r="BG51" s="1" t="n">
        <f aca="false" ca="false" dt2D="false" dtr="false" t="normal">IF(BE51&gt;0, $L$38+$L51+$M51*BG$49, 0)</f>
        <v>0</v>
      </c>
      <c r="BH51" s="1" t="n">
        <f aca="false" ca="false" dt2D="false" dtr="false" t="normal">IF(BF51&gt;0, $L$38+$L51+$M51*BH$49, 0)</f>
        <v>0</v>
      </c>
      <c r="BI51" s="1" t="n">
        <f aca="false" ca="false" dt2D="false" dtr="false" t="normal">IF(BG51&gt;0, $L$38+$L51+$M51*BI$49, 0)</f>
        <v>0</v>
      </c>
      <c r="BJ51" s="1" t="n">
        <f aca="false" ca="false" dt2D="false" dtr="false" t="normal">IF(BH51&gt;0, $L$38+$L51+$M51*BJ$49, 0)</f>
        <v>0</v>
      </c>
      <c r="BK51" s="1" t="n">
        <f aca="false" ca="false" dt2D="false" dtr="false" t="normal">IF(BI51&gt;0, $L$38+$L51+$M51*BK$49, 0)</f>
        <v>0</v>
      </c>
      <c r="BL51" s="1" t="n">
        <f aca="false" ca="false" dt2D="false" dtr="false" t="normal">IF(BJ51&gt;0, $L$38+$L51+$M51*BL$49, 0)</f>
        <v>0</v>
      </c>
      <c r="BM51" s="1" t="n">
        <f aca="false" ca="false" dt2D="false" dtr="false" t="normal">IF(BK51&gt;0, $L$38+$L51+$M51*BM$49, 0)</f>
        <v>0</v>
      </c>
      <c r="BN51" s="1" t="n">
        <f aca="false" ca="false" dt2D="false" dtr="false" t="normal">IF(BL51&gt;0, $L$38+$L51+$M51*BN$49, 0)</f>
        <v>0</v>
      </c>
      <c r="BO51" s="1" t="n">
        <f aca="false" ca="false" dt2D="false" dtr="false" t="normal">IF(BM51&gt;0, $L$38+$L51+$M51*BO$49, 0)</f>
        <v>0</v>
      </c>
      <c r="BP51" s="1" t="n">
        <f aca="false" ca="false" dt2D="false" dtr="false" t="normal">IF(BN51&gt;0, $L$38+$L51+$M51*BP$49, 0)</f>
        <v>0</v>
      </c>
      <c r="BQ51" s="1" t="n">
        <f aca="false" ca="false" dt2D="false" dtr="false" t="normal">IF(BO51&gt;0, $L$38+$L51+$M51*BQ$49, 0)</f>
        <v>0</v>
      </c>
      <c r="BR51" s="1" t="n">
        <f aca="false" ca="false" dt2D="false" dtr="false" t="normal">IF(BP51&gt;0, $L$38+$L51+$M51*BR$49, 0)</f>
        <v>0</v>
      </c>
      <c r="BS51" s="1" t="n">
        <f aca="false" ca="false" dt2D="false" dtr="false" t="normal">IF(BQ51&gt;0, $L$38+$L51+$M51*BS$49, 0)</f>
        <v>0</v>
      </c>
    </row>
    <row outlineLevel="0" r="52">
      <c r="C52" s="1" t="n">
        <v>45</v>
      </c>
      <c r="K52" s="851" t="str">
        <f aca="false" ca="false" dt2D="false" dtr="false" t="normal">'Допущения'!B10</f>
        <v>Бары (Общественное питание)</v>
      </c>
      <c r="L52" s="421" t="n">
        <f aca="false" ca="false" dt2D="false" dtr="false" t="normal">ROUNDUP('Допущения'!C57/12, 0)</f>
        <v>0</v>
      </c>
      <c r="M52" s="421" t="n">
        <f aca="false" ca="false" dt2D="false" dtr="false" t="normal">'Допущения'!C42</f>
        <v>0</v>
      </c>
      <c r="N52" s="1" t="n">
        <f aca="false" ca="false" dt2D="false" dtr="false" t="normal">IF(L52&gt;0, $L$38+$L52+$M52*N$49, 0)</f>
        <v>0</v>
      </c>
      <c r="O52" s="1" t="n">
        <f aca="false" ca="false" dt2D="false" dtr="false" t="normal">IF(M52&gt;0, $L$38+$L52+$M52*O$49, 0)</f>
        <v>0</v>
      </c>
      <c r="P52" s="1" t="n">
        <f aca="false" ca="false" dt2D="false" dtr="false" t="normal">IF(N52&gt;0, $L$38+$L52+$M52*P$49, 0)</f>
        <v>0</v>
      </c>
      <c r="Q52" s="1" t="n">
        <f aca="false" ca="false" dt2D="false" dtr="false" t="normal">IF(O52&gt;0, $L$38+$L52+$M52*Q$49, 0)</f>
        <v>0</v>
      </c>
      <c r="R52" s="1" t="n">
        <f aca="false" ca="false" dt2D="false" dtr="false" t="normal">IF(P52&gt;0, $L$38+$L52+$M52*R$49, 0)</f>
        <v>0</v>
      </c>
      <c r="S52" s="1" t="n">
        <f aca="false" ca="false" dt2D="false" dtr="false" t="normal">IF(Q52&gt;0, $L$38+$L52+$M52*S$49, 0)</f>
        <v>0</v>
      </c>
      <c r="T52" s="1" t="n">
        <f aca="false" ca="false" dt2D="false" dtr="false" t="normal">IF(R52&gt;0, $L$38+$L52+$M52*T$49, 0)</f>
        <v>0</v>
      </c>
      <c r="U52" s="1" t="n">
        <f aca="false" ca="false" dt2D="false" dtr="false" t="normal">IF(S52&gt;0, $L$38+$L52+$M52*U$49, 0)</f>
        <v>0</v>
      </c>
      <c r="V52" s="1" t="n">
        <f aca="false" ca="false" dt2D="false" dtr="false" t="normal">IF(T52&gt;0, $L$38+$L52+$M52*V$49, 0)</f>
        <v>0</v>
      </c>
      <c r="W52" s="1" t="n">
        <f aca="false" ca="false" dt2D="false" dtr="false" t="normal">IF(U52&gt;0, $L$38+$L52+$M52*W$49, 0)</f>
        <v>0</v>
      </c>
      <c r="X52" s="1" t="n">
        <f aca="false" ca="false" dt2D="false" dtr="false" t="normal">IF(V52&gt;0, $L$38+$L52+$M52*X$49, 0)</f>
        <v>0</v>
      </c>
      <c r="Y52" s="1" t="n">
        <f aca="false" ca="false" dt2D="false" dtr="false" t="normal">IF(W52&gt;0, $L$38+$L52+$M52*Y$49, 0)</f>
        <v>0</v>
      </c>
      <c r="Z52" s="1" t="n">
        <f aca="false" ca="false" dt2D="false" dtr="false" t="normal">IF(X52&gt;0, $L$38+$L52+$M52*Z$49, 0)</f>
        <v>0</v>
      </c>
      <c r="AA52" s="1" t="n">
        <f aca="false" ca="false" dt2D="false" dtr="false" t="normal">IF(Y52&gt;0, $L$38+$L52+$M52*AA$49, 0)</f>
        <v>0</v>
      </c>
      <c r="AB52" s="1" t="n">
        <f aca="false" ca="false" dt2D="false" dtr="false" t="normal">IF(Z52&gt;0, $L$38+$L52+$M52*AB$49, 0)</f>
        <v>0</v>
      </c>
      <c r="AC52" s="1" t="n">
        <f aca="false" ca="false" dt2D="false" dtr="false" t="normal">IF(AA52&gt;0, $L$38+$L52+$M52*AC$49, 0)</f>
        <v>0</v>
      </c>
      <c r="AD52" s="1" t="n">
        <f aca="false" ca="false" dt2D="false" dtr="false" t="normal">IF(AB52&gt;0, $L$38+$L52+$M52*AD$49, 0)</f>
        <v>0</v>
      </c>
      <c r="AE52" s="1" t="n">
        <f aca="false" ca="false" dt2D="false" dtr="false" t="normal">IF(AC52&gt;0, $L$38+$L52+$M52*AE$49, 0)</f>
        <v>0</v>
      </c>
      <c r="AF52" s="1" t="n">
        <f aca="false" ca="false" dt2D="false" dtr="false" t="normal">IF(AD52&gt;0, $L$38+$L52+$M52*AF$49, 0)</f>
        <v>0</v>
      </c>
      <c r="AG52" s="1" t="n">
        <f aca="false" ca="false" dt2D="false" dtr="false" t="normal">IF(AE52&gt;0, $L$38+$L52+$M52*AG$49, 0)</f>
        <v>0</v>
      </c>
      <c r="AH52" s="1" t="n">
        <f aca="false" ca="false" dt2D="false" dtr="false" t="normal">IF(AF52&gt;0, $L$38+$L52+$M52*AH$49, 0)</f>
        <v>0</v>
      </c>
      <c r="AI52" s="1" t="n">
        <f aca="false" ca="false" dt2D="false" dtr="false" t="normal">IF(AG52&gt;0, $L$38+$L52+$M52*AI$49, 0)</f>
        <v>0</v>
      </c>
      <c r="AJ52" s="1" t="n">
        <f aca="false" ca="false" dt2D="false" dtr="false" t="normal">IF(AH52&gt;0, $L$38+$L52+$M52*AJ$49, 0)</f>
        <v>0</v>
      </c>
      <c r="AK52" s="1" t="n">
        <f aca="false" ca="false" dt2D="false" dtr="false" t="normal">IF(AI52&gt;0, $L$38+$L52+$M52*AK$49, 0)</f>
        <v>0</v>
      </c>
      <c r="AL52" s="1" t="n">
        <f aca="false" ca="false" dt2D="false" dtr="false" t="normal">IF(AJ52&gt;0, $L$38+$L52+$M52*AL$49, 0)</f>
        <v>0</v>
      </c>
      <c r="AM52" s="1" t="n">
        <f aca="false" ca="false" dt2D="false" dtr="false" t="normal">IF(AK52&gt;0, $L$38+$L52+$M52*AM$49, 0)</f>
        <v>0</v>
      </c>
      <c r="AN52" s="1" t="n">
        <f aca="false" ca="false" dt2D="false" dtr="false" t="normal">IF(AL52&gt;0, $L$38+$L52+$M52*AN$49, 0)</f>
        <v>0</v>
      </c>
      <c r="AO52" s="1" t="n">
        <f aca="false" ca="false" dt2D="false" dtr="false" t="normal">IF(AM52&gt;0, $L$38+$L52+$M52*AO$49, 0)</f>
        <v>0</v>
      </c>
      <c r="AP52" s="1" t="n">
        <f aca="false" ca="false" dt2D="false" dtr="false" t="normal">IF(AN52&gt;0, $L$38+$L52+$M52*AP$49, 0)</f>
        <v>0</v>
      </c>
      <c r="AQ52" s="1" t="n">
        <f aca="false" ca="false" dt2D="false" dtr="false" t="normal">IF(AO52&gt;0, $L$38+$L52+$M52*AQ$49, 0)</f>
        <v>0</v>
      </c>
      <c r="AR52" s="1" t="n">
        <f aca="false" ca="false" dt2D="false" dtr="false" t="normal">IF(AP52&gt;0, $L$38+$L52+$M52*AR$49, 0)</f>
        <v>0</v>
      </c>
      <c r="AS52" s="1" t="n">
        <f aca="false" ca="false" dt2D="false" dtr="false" t="normal">IF(AQ52&gt;0, $L$38+$L52+$M52*AS$49, 0)</f>
        <v>0</v>
      </c>
      <c r="AT52" s="1" t="n">
        <f aca="false" ca="false" dt2D="false" dtr="false" t="normal">IF(AR52&gt;0, $L$38+$L52+$M52*AT$49, 0)</f>
        <v>0</v>
      </c>
      <c r="AU52" s="1" t="n">
        <f aca="false" ca="false" dt2D="false" dtr="false" t="normal">IF(AS52&gt;0, $L$38+$L52+$M52*AU$49, 0)</f>
        <v>0</v>
      </c>
      <c r="AV52" s="1" t="n">
        <f aca="false" ca="false" dt2D="false" dtr="false" t="normal">IF(AT52&gt;0, $L$38+$L52+$M52*AV$49, 0)</f>
        <v>0</v>
      </c>
      <c r="AW52" s="1" t="n">
        <f aca="false" ca="false" dt2D="false" dtr="false" t="normal">IF(AU52&gt;0, $L$38+$L52+$M52*AW$49, 0)</f>
        <v>0</v>
      </c>
      <c r="AX52" s="1" t="n">
        <f aca="false" ca="false" dt2D="false" dtr="false" t="normal">IF(AV52&gt;0, $L$38+$L52+$M52*AX$49, 0)</f>
        <v>0</v>
      </c>
      <c r="AY52" s="1" t="n">
        <f aca="false" ca="false" dt2D="false" dtr="false" t="normal">IF(AW52&gt;0, $L$38+$L52+$M52*AY$49, 0)</f>
        <v>0</v>
      </c>
      <c r="AZ52" s="1" t="n">
        <f aca="false" ca="false" dt2D="false" dtr="false" t="normal">IF(AX52&gt;0, $L$38+$L52+$M52*AZ$49, 0)</f>
        <v>0</v>
      </c>
      <c r="BA52" s="1" t="n">
        <f aca="false" ca="false" dt2D="false" dtr="false" t="normal">IF(AY52&gt;0, $L$38+$L52+$M52*BA$49, 0)</f>
        <v>0</v>
      </c>
      <c r="BB52" s="1" t="n">
        <f aca="false" ca="false" dt2D="false" dtr="false" t="normal">IF(AZ52&gt;0, $L$38+$L52+$M52*BB$49, 0)</f>
        <v>0</v>
      </c>
      <c r="BC52" s="1" t="n">
        <f aca="false" ca="false" dt2D="false" dtr="false" t="normal">IF(BA52&gt;0, $L$38+$L52+$M52*BC$49, 0)</f>
        <v>0</v>
      </c>
      <c r="BD52" s="1" t="n">
        <f aca="false" ca="false" dt2D="false" dtr="false" t="normal">IF(BB52&gt;0, $L$38+$L52+$M52*BD$49, 0)</f>
        <v>0</v>
      </c>
      <c r="BE52" s="1" t="n">
        <f aca="false" ca="false" dt2D="false" dtr="false" t="normal">IF(BC52&gt;0, $L$38+$L52+$M52*BE$49, 0)</f>
        <v>0</v>
      </c>
      <c r="BF52" s="1" t="n">
        <f aca="false" ca="false" dt2D="false" dtr="false" t="normal">IF(BD52&gt;0, $L$38+$L52+$M52*BF$49, 0)</f>
        <v>0</v>
      </c>
      <c r="BG52" s="1" t="n">
        <f aca="false" ca="false" dt2D="false" dtr="false" t="normal">IF(BE52&gt;0, $L$38+$L52+$M52*BG$49, 0)</f>
        <v>0</v>
      </c>
      <c r="BH52" s="1" t="n">
        <f aca="false" ca="false" dt2D="false" dtr="false" t="normal">IF(BF52&gt;0, $L$38+$L52+$M52*BH$49, 0)</f>
        <v>0</v>
      </c>
      <c r="BI52" s="1" t="n">
        <f aca="false" ca="false" dt2D="false" dtr="false" t="normal">IF(BG52&gt;0, $L$38+$L52+$M52*BI$49, 0)</f>
        <v>0</v>
      </c>
      <c r="BJ52" s="1" t="n">
        <f aca="false" ca="false" dt2D="false" dtr="false" t="normal">IF(BH52&gt;0, $L$38+$L52+$M52*BJ$49, 0)</f>
        <v>0</v>
      </c>
      <c r="BK52" s="1" t="n">
        <f aca="false" ca="false" dt2D="false" dtr="false" t="normal">IF(BI52&gt;0, $L$38+$L52+$M52*BK$49, 0)</f>
        <v>0</v>
      </c>
      <c r="BL52" s="1" t="n">
        <f aca="false" ca="false" dt2D="false" dtr="false" t="normal">IF(BJ52&gt;0, $L$38+$L52+$M52*BL$49, 0)</f>
        <v>0</v>
      </c>
      <c r="BM52" s="1" t="n">
        <f aca="false" ca="false" dt2D="false" dtr="false" t="normal">IF(BK52&gt;0, $L$38+$L52+$M52*BM$49, 0)</f>
        <v>0</v>
      </c>
      <c r="BN52" s="1" t="n">
        <f aca="false" ca="false" dt2D="false" dtr="false" t="normal">IF(BL52&gt;0, $L$38+$L52+$M52*BN$49, 0)</f>
        <v>0</v>
      </c>
      <c r="BO52" s="1" t="n">
        <f aca="false" ca="false" dt2D="false" dtr="false" t="normal">IF(BM52&gt;0, $L$38+$L52+$M52*BO$49, 0)</f>
        <v>0</v>
      </c>
      <c r="BP52" s="1" t="n">
        <f aca="false" ca="false" dt2D="false" dtr="false" t="normal">IF(BN52&gt;0, $L$38+$L52+$M52*BP$49, 0)</f>
        <v>0</v>
      </c>
      <c r="BQ52" s="1" t="n">
        <f aca="false" ca="false" dt2D="false" dtr="false" t="normal">IF(BO52&gt;0, $L$38+$L52+$M52*BQ$49, 0)</f>
        <v>0</v>
      </c>
      <c r="BR52" s="1" t="n">
        <f aca="false" ca="false" dt2D="false" dtr="false" t="normal">IF(BP52&gt;0, $L$38+$L52+$M52*BR$49, 0)</f>
        <v>0</v>
      </c>
      <c r="BS52" s="1" t="n">
        <f aca="false" ca="false" dt2D="false" dtr="false" t="normal">IF(BQ52&gt;0, $L$38+$L52+$M52*BS$49, 0)</f>
        <v>0</v>
      </c>
    </row>
    <row outlineLevel="0" r="53">
      <c r="C53" s="1" t="n">
        <v>46</v>
      </c>
      <c r="K53" s="851" t="str">
        <f aca="false" ca="false" dt2D="false" dtr="false" t="normal">'Допущения'!B11</f>
        <v>Ботанические сады (Познавательный, культурно-развлекательный, деловой)</v>
      </c>
      <c r="L53" s="421" t="n">
        <f aca="false" ca="false" dt2D="false" dtr="false" t="normal">ROUNDUP('Допущения'!C58/12, 0)</f>
        <v>0</v>
      </c>
      <c r="M53" s="421" t="n">
        <f aca="false" ca="false" dt2D="false" dtr="false" t="normal">'Допущения'!C43</f>
        <v>0</v>
      </c>
      <c r="N53" s="1" t="n">
        <f aca="false" ca="false" dt2D="false" dtr="false" t="normal">IF(L53&gt;0, $L$38+$L53+$M53*N$49, 0)</f>
        <v>0</v>
      </c>
      <c r="O53" s="1" t="n">
        <f aca="false" ca="false" dt2D="false" dtr="false" t="normal">IF(M53&gt;0, $L$38+$L53+$M53*O$49, 0)</f>
        <v>0</v>
      </c>
      <c r="P53" s="1" t="n">
        <f aca="false" ca="false" dt2D="false" dtr="false" t="normal">IF(N53&gt;0, $L$38+$L53+$M53*P$49, 0)</f>
        <v>0</v>
      </c>
      <c r="Q53" s="1" t="n">
        <f aca="false" ca="false" dt2D="false" dtr="false" t="normal">IF(O53&gt;0, $L$38+$L53+$M53*Q$49, 0)</f>
        <v>0</v>
      </c>
      <c r="R53" s="1" t="n">
        <f aca="false" ca="false" dt2D="false" dtr="false" t="normal">IF(P53&gt;0, $L$38+$L53+$M53*R$49, 0)</f>
        <v>0</v>
      </c>
      <c r="S53" s="1" t="n">
        <f aca="false" ca="false" dt2D="false" dtr="false" t="normal">IF(Q53&gt;0, $L$38+$L53+$M53*S$49, 0)</f>
        <v>0</v>
      </c>
      <c r="T53" s="1" t="n">
        <f aca="false" ca="false" dt2D="false" dtr="false" t="normal">IF(R53&gt;0, $L$38+$L53+$M53*T$49, 0)</f>
        <v>0</v>
      </c>
      <c r="U53" s="1" t="n">
        <f aca="false" ca="false" dt2D="false" dtr="false" t="normal">IF(S53&gt;0, $L$38+$L53+$M53*U$49, 0)</f>
        <v>0</v>
      </c>
      <c r="V53" s="1" t="n">
        <f aca="false" ca="false" dt2D="false" dtr="false" t="normal">IF(T53&gt;0, $L$38+$L53+$M53*V$49, 0)</f>
        <v>0</v>
      </c>
      <c r="W53" s="1" t="n">
        <f aca="false" ca="false" dt2D="false" dtr="false" t="normal">IF(U53&gt;0, $L$38+$L53+$M53*W$49, 0)</f>
        <v>0</v>
      </c>
      <c r="X53" s="1" t="n">
        <f aca="false" ca="false" dt2D="false" dtr="false" t="normal">IF(V53&gt;0, $L$38+$L53+$M53*X$49, 0)</f>
        <v>0</v>
      </c>
      <c r="Y53" s="1" t="n">
        <f aca="false" ca="false" dt2D="false" dtr="false" t="normal">IF(W53&gt;0, $L$38+$L53+$M53*Y$49, 0)</f>
        <v>0</v>
      </c>
      <c r="Z53" s="1" t="n">
        <f aca="false" ca="false" dt2D="false" dtr="false" t="normal">IF(X53&gt;0, $L$38+$L53+$M53*Z$49, 0)</f>
        <v>0</v>
      </c>
      <c r="AA53" s="1" t="n">
        <f aca="false" ca="false" dt2D="false" dtr="false" t="normal">IF(Y53&gt;0, $L$38+$L53+$M53*AA$49, 0)</f>
        <v>0</v>
      </c>
      <c r="AB53" s="1" t="n">
        <f aca="false" ca="false" dt2D="false" dtr="false" t="normal">IF(Z53&gt;0, $L$38+$L53+$M53*AB$49, 0)</f>
        <v>0</v>
      </c>
      <c r="AC53" s="1" t="n">
        <f aca="false" ca="false" dt2D="false" dtr="false" t="normal">IF(AA53&gt;0, $L$38+$L53+$M53*AC$49, 0)</f>
        <v>0</v>
      </c>
      <c r="AD53" s="1" t="n">
        <f aca="false" ca="false" dt2D="false" dtr="false" t="normal">IF(AB53&gt;0, $L$38+$L53+$M53*AD$49, 0)</f>
        <v>0</v>
      </c>
      <c r="AE53" s="1" t="n">
        <f aca="false" ca="false" dt2D="false" dtr="false" t="normal">IF(AC53&gt;0, $L$38+$L53+$M53*AE$49, 0)</f>
        <v>0</v>
      </c>
      <c r="AF53" s="1" t="n">
        <f aca="false" ca="false" dt2D="false" dtr="false" t="normal">IF(AD53&gt;0, $L$38+$L53+$M53*AF$49, 0)</f>
        <v>0</v>
      </c>
      <c r="AG53" s="1" t="n">
        <f aca="false" ca="false" dt2D="false" dtr="false" t="normal">IF(AE53&gt;0, $L$38+$L53+$M53*AG$49, 0)</f>
        <v>0</v>
      </c>
      <c r="AH53" s="1" t="n">
        <f aca="false" ca="false" dt2D="false" dtr="false" t="normal">IF(AF53&gt;0, $L$38+$L53+$M53*AH$49, 0)</f>
        <v>0</v>
      </c>
      <c r="AI53" s="1" t="n">
        <f aca="false" ca="false" dt2D="false" dtr="false" t="normal">IF(AG53&gt;0, $L$38+$L53+$M53*AI$49, 0)</f>
        <v>0</v>
      </c>
      <c r="AJ53" s="1" t="n">
        <f aca="false" ca="false" dt2D="false" dtr="false" t="normal">IF(AH53&gt;0, $L$38+$L53+$M53*AJ$49, 0)</f>
        <v>0</v>
      </c>
      <c r="AK53" s="1" t="n">
        <f aca="false" ca="false" dt2D="false" dtr="false" t="normal">IF(AI53&gt;0, $L$38+$L53+$M53*AK$49, 0)</f>
        <v>0</v>
      </c>
      <c r="AL53" s="1" t="n">
        <f aca="false" ca="false" dt2D="false" dtr="false" t="normal">IF(AJ53&gt;0, $L$38+$L53+$M53*AL$49, 0)</f>
        <v>0</v>
      </c>
      <c r="AM53" s="1" t="n">
        <f aca="false" ca="false" dt2D="false" dtr="false" t="normal">IF(AK53&gt;0, $L$38+$L53+$M53*AM$49, 0)</f>
        <v>0</v>
      </c>
      <c r="AN53" s="1" t="n">
        <f aca="false" ca="false" dt2D="false" dtr="false" t="normal">IF(AL53&gt;0, $L$38+$L53+$M53*AN$49, 0)</f>
        <v>0</v>
      </c>
      <c r="AO53" s="1" t="n">
        <f aca="false" ca="false" dt2D="false" dtr="false" t="normal">IF(AM53&gt;0, $L$38+$L53+$M53*AO$49, 0)</f>
        <v>0</v>
      </c>
      <c r="AP53" s="1" t="n">
        <f aca="false" ca="false" dt2D="false" dtr="false" t="normal">IF(AN53&gt;0, $L$38+$L53+$M53*AP$49, 0)</f>
        <v>0</v>
      </c>
      <c r="AQ53" s="1" t="n">
        <f aca="false" ca="false" dt2D="false" dtr="false" t="normal">IF(AO53&gt;0, $L$38+$L53+$M53*AQ$49, 0)</f>
        <v>0</v>
      </c>
      <c r="AR53" s="1" t="n">
        <f aca="false" ca="false" dt2D="false" dtr="false" t="normal">IF(AP53&gt;0, $L$38+$L53+$M53*AR$49, 0)</f>
        <v>0</v>
      </c>
      <c r="AS53" s="1" t="n">
        <f aca="false" ca="false" dt2D="false" dtr="false" t="normal">IF(AQ53&gt;0, $L$38+$L53+$M53*AS$49, 0)</f>
        <v>0</v>
      </c>
      <c r="AT53" s="1" t="n">
        <f aca="false" ca="false" dt2D="false" dtr="false" t="normal">IF(AR53&gt;0, $L$38+$L53+$M53*AT$49, 0)</f>
        <v>0</v>
      </c>
      <c r="AU53" s="1" t="n">
        <f aca="false" ca="false" dt2D="false" dtr="false" t="normal">IF(AS53&gt;0, $L$38+$L53+$M53*AU$49, 0)</f>
        <v>0</v>
      </c>
      <c r="AV53" s="1" t="n">
        <f aca="false" ca="false" dt2D="false" dtr="false" t="normal">IF(AT53&gt;0, $L$38+$L53+$M53*AV$49, 0)</f>
        <v>0</v>
      </c>
      <c r="AW53" s="1" t="n">
        <f aca="false" ca="false" dt2D="false" dtr="false" t="normal">IF(AU53&gt;0, $L$38+$L53+$M53*AW$49, 0)</f>
        <v>0</v>
      </c>
      <c r="AX53" s="1" t="n">
        <f aca="false" ca="false" dt2D="false" dtr="false" t="normal">IF(AV53&gt;0, $L$38+$L53+$M53*AX$49, 0)</f>
        <v>0</v>
      </c>
      <c r="AY53" s="1" t="n">
        <f aca="false" ca="false" dt2D="false" dtr="false" t="normal">IF(AW53&gt;0, $L$38+$L53+$M53*AY$49, 0)</f>
        <v>0</v>
      </c>
      <c r="AZ53" s="1" t="n">
        <f aca="false" ca="false" dt2D="false" dtr="false" t="normal">IF(AX53&gt;0, $L$38+$L53+$M53*AZ$49, 0)</f>
        <v>0</v>
      </c>
      <c r="BA53" s="1" t="n">
        <f aca="false" ca="false" dt2D="false" dtr="false" t="normal">IF(AY53&gt;0, $L$38+$L53+$M53*BA$49, 0)</f>
        <v>0</v>
      </c>
      <c r="BB53" s="1" t="n">
        <f aca="false" ca="false" dt2D="false" dtr="false" t="normal">IF(AZ53&gt;0, $L$38+$L53+$M53*BB$49, 0)</f>
        <v>0</v>
      </c>
      <c r="BC53" s="1" t="n">
        <f aca="false" ca="false" dt2D="false" dtr="false" t="normal">IF(BA53&gt;0, $L$38+$L53+$M53*BC$49, 0)</f>
        <v>0</v>
      </c>
      <c r="BD53" s="1" t="n">
        <f aca="false" ca="false" dt2D="false" dtr="false" t="normal">IF(BB53&gt;0, $L$38+$L53+$M53*BD$49, 0)</f>
        <v>0</v>
      </c>
      <c r="BE53" s="1" t="n">
        <f aca="false" ca="false" dt2D="false" dtr="false" t="normal">IF(BC53&gt;0, $L$38+$L53+$M53*BE$49, 0)</f>
        <v>0</v>
      </c>
      <c r="BF53" s="1" t="n">
        <f aca="false" ca="false" dt2D="false" dtr="false" t="normal">IF(BD53&gt;0, $L$38+$L53+$M53*BF$49, 0)</f>
        <v>0</v>
      </c>
      <c r="BG53" s="1" t="n">
        <f aca="false" ca="false" dt2D="false" dtr="false" t="normal">IF(BE53&gt;0, $L$38+$L53+$M53*BG$49, 0)</f>
        <v>0</v>
      </c>
      <c r="BH53" s="1" t="n">
        <f aca="false" ca="false" dt2D="false" dtr="false" t="normal">IF(BF53&gt;0, $L$38+$L53+$M53*BH$49, 0)</f>
        <v>0</v>
      </c>
      <c r="BI53" s="1" t="n">
        <f aca="false" ca="false" dt2D="false" dtr="false" t="normal">IF(BG53&gt;0, $L$38+$L53+$M53*BI$49, 0)</f>
        <v>0</v>
      </c>
      <c r="BJ53" s="1" t="n">
        <f aca="false" ca="false" dt2D="false" dtr="false" t="normal">IF(BH53&gt;0, $L$38+$L53+$M53*BJ$49, 0)</f>
        <v>0</v>
      </c>
      <c r="BK53" s="1" t="n">
        <f aca="false" ca="false" dt2D="false" dtr="false" t="normal">IF(BI53&gt;0, $L$38+$L53+$M53*BK$49, 0)</f>
        <v>0</v>
      </c>
      <c r="BL53" s="1" t="n">
        <f aca="false" ca="false" dt2D="false" dtr="false" t="normal">IF(BJ53&gt;0, $L$38+$L53+$M53*BL$49, 0)</f>
        <v>0</v>
      </c>
      <c r="BM53" s="1" t="n">
        <f aca="false" ca="false" dt2D="false" dtr="false" t="normal">IF(BK53&gt;0, $L$38+$L53+$M53*BM$49, 0)</f>
        <v>0</v>
      </c>
      <c r="BN53" s="1" t="n">
        <f aca="false" ca="false" dt2D="false" dtr="false" t="normal">IF(BL53&gt;0, $L$38+$L53+$M53*BN$49, 0)</f>
        <v>0</v>
      </c>
      <c r="BO53" s="1" t="n">
        <f aca="false" ca="false" dt2D="false" dtr="false" t="normal">IF(BM53&gt;0, $L$38+$L53+$M53*BO$49, 0)</f>
        <v>0</v>
      </c>
      <c r="BP53" s="1" t="n">
        <f aca="false" ca="false" dt2D="false" dtr="false" t="normal">IF(BN53&gt;0, $L$38+$L53+$M53*BP$49, 0)</f>
        <v>0</v>
      </c>
      <c r="BQ53" s="1" t="n">
        <f aca="false" ca="false" dt2D="false" dtr="false" t="normal">IF(BO53&gt;0, $L$38+$L53+$M53*BQ$49, 0)</f>
        <v>0</v>
      </c>
      <c r="BR53" s="1" t="n">
        <f aca="false" ca="false" dt2D="false" dtr="false" t="normal">IF(BP53&gt;0, $L$38+$L53+$M53*BR$49, 0)</f>
        <v>0</v>
      </c>
      <c r="BS53" s="1" t="n">
        <f aca="false" ca="false" dt2D="false" dtr="false" t="normal">IF(BQ53&gt;0, $L$38+$L53+$M53*BS$49, 0)</f>
        <v>0</v>
      </c>
    </row>
    <row outlineLevel="0" r="54">
      <c r="C54" s="1" t="n">
        <v>47</v>
      </c>
      <c r="K54" s="851" t="str">
        <f aca="false" ca="false" dt2D="false" dtr="false" t="normal">'Допущения'!B12</f>
        <v>Аквапарки (Рекреационный, водный, круизный)</v>
      </c>
      <c r="L54" s="421" t="n">
        <f aca="false" ca="false" dt2D="false" dtr="false" t="normal">ROUNDUP('Допущения'!C59/12, 0)</f>
        <v>0</v>
      </c>
      <c r="M54" s="421" t="n">
        <f aca="false" ca="false" dt2D="false" dtr="false" t="normal">'Допущения'!C44</f>
        <v>0</v>
      </c>
      <c r="N54" s="1" t="n">
        <f aca="false" ca="false" dt2D="false" dtr="false" t="normal">IF(L54&gt;0, $L$38+$L54+$M54*N$49, 0)</f>
        <v>0</v>
      </c>
      <c r="O54" s="1" t="n">
        <f aca="false" ca="false" dt2D="false" dtr="false" t="normal">IF(M54&gt;0, $L$38+$L54+$M54*O$49, 0)</f>
        <v>0</v>
      </c>
      <c r="P54" s="1" t="n">
        <f aca="false" ca="false" dt2D="false" dtr="false" t="normal">IF(N54&gt;0, $L$38+$L54+$M54*P$49, 0)</f>
        <v>0</v>
      </c>
      <c r="Q54" s="1" t="n">
        <f aca="false" ca="false" dt2D="false" dtr="false" t="normal">IF(O54&gt;0, $L$38+$L54+$M54*Q$49, 0)</f>
        <v>0</v>
      </c>
      <c r="R54" s="1" t="n">
        <f aca="false" ca="false" dt2D="false" dtr="false" t="normal">IF(P54&gt;0, $L$38+$L54+$M54*R$49, 0)</f>
        <v>0</v>
      </c>
      <c r="S54" s="1" t="n">
        <f aca="false" ca="false" dt2D="false" dtr="false" t="normal">IF(Q54&gt;0, $L$38+$L54+$M54*S$49, 0)</f>
        <v>0</v>
      </c>
      <c r="T54" s="1" t="n">
        <f aca="false" ca="false" dt2D="false" dtr="false" t="normal">IF(R54&gt;0, $L$38+$L54+$M54*T$49, 0)</f>
        <v>0</v>
      </c>
      <c r="U54" s="1" t="n">
        <f aca="false" ca="false" dt2D="false" dtr="false" t="normal">IF(S54&gt;0, $L$38+$L54+$M54*U$49, 0)</f>
        <v>0</v>
      </c>
      <c r="V54" s="1" t="n">
        <f aca="false" ca="false" dt2D="false" dtr="false" t="normal">IF(T54&gt;0, $L$38+$L54+$M54*V$49, 0)</f>
        <v>0</v>
      </c>
      <c r="W54" s="1" t="n">
        <f aca="false" ca="false" dt2D="false" dtr="false" t="normal">IF(U54&gt;0, $L$38+$L54+$M54*W$49, 0)</f>
        <v>0</v>
      </c>
      <c r="X54" s="1" t="n">
        <f aca="false" ca="false" dt2D="false" dtr="false" t="normal">IF(V54&gt;0, $L$38+$L54+$M54*X$49, 0)</f>
        <v>0</v>
      </c>
      <c r="Y54" s="1" t="n">
        <f aca="false" ca="false" dt2D="false" dtr="false" t="normal">IF(W54&gt;0, $L$38+$L54+$M54*Y$49, 0)</f>
        <v>0</v>
      </c>
      <c r="Z54" s="1" t="n">
        <f aca="false" ca="false" dt2D="false" dtr="false" t="normal">IF(X54&gt;0, $L$38+$L54+$M54*Z$49, 0)</f>
        <v>0</v>
      </c>
      <c r="AA54" s="1" t="n">
        <f aca="false" ca="false" dt2D="false" dtr="false" t="normal">IF(Y54&gt;0, $L$38+$L54+$M54*AA$49, 0)</f>
        <v>0</v>
      </c>
      <c r="AB54" s="1" t="n">
        <f aca="false" ca="false" dt2D="false" dtr="false" t="normal">IF(Z54&gt;0, $L$38+$L54+$M54*AB$49, 0)</f>
        <v>0</v>
      </c>
      <c r="AC54" s="1" t="n">
        <f aca="false" ca="false" dt2D="false" dtr="false" t="normal">IF(AA54&gt;0, $L$38+$L54+$M54*AC$49, 0)</f>
        <v>0</v>
      </c>
      <c r="AD54" s="1" t="n">
        <f aca="false" ca="false" dt2D="false" dtr="false" t="normal">IF(AB54&gt;0, $L$38+$L54+$M54*AD$49, 0)</f>
        <v>0</v>
      </c>
      <c r="AE54" s="1" t="n">
        <f aca="false" ca="false" dt2D="false" dtr="false" t="normal">IF(AC54&gt;0, $L$38+$L54+$M54*AE$49, 0)</f>
        <v>0</v>
      </c>
      <c r="AF54" s="1" t="n">
        <f aca="false" ca="false" dt2D="false" dtr="false" t="normal">IF(AD54&gt;0, $L$38+$L54+$M54*AF$49, 0)</f>
        <v>0</v>
      </c>
      <c r="AG54" s="1" t="n">
        <f aca="false" ca="false" dt2D="false" dtr="false" t="normal">IF(AE54&gt;0, $L$38+$L54+$M54*AG$49, 0)</f>
        <v>0</v>
      </c>
      <c r="AH54" s="1" t="n">
        <f aca="false" ca="false" dt2D="false" dtr="false" t="normal">IF(AF54&gt;0, $L$38+$L54+$M54*AH$49, 0)</f>
        <v>0</v>
      </c>
      <c r="AI54" s="1" t="n">
        <f aca="false" ca="false" dt2D="false" dtr="false" t="normal">IF(AG54&gt;0, $L$38+$L54+$M54*AI$49, 0)</f>
        <v>0</v>
      </c>
      <c r="AJ54" s="1" t="n">
        <f aca="false" ca="false" dt2D="false" dtr="false" t="normal">IF(AH54&gt;0, $L$38+$L54+$M54*AJ$49, 0)</f>
        <v>0</v>
      </c>
      <c r="AK54" s="1" t="n">
        <f aca="false" ca="false" dt2D="false" dtr="false" t="normal">IF(AI54&gt;0, $L$38+$L54+$M54*AK$49, 0)</f>
        <v>0</v>
      </c>
      <c r="AL54" s="1" t="n">
        <f aca="false" ca="false" dt2D="false" dtr="false" t="normal">IF(AJ54&gt;0, $L$38+$L54+$M54*AL$49, 0)</f>
        <v>0</v>
      </c>
      <c r="AM54" s="1" t="n">
        <f aca="false" ca="false" dt2D="false" dtr="false" t="normal">IF(AK54&gt;0, $L$38+$L54+$M54*AM$49, 0)</f>
        <v>0</v>
      </c>
      <c r="AN54" s="1" t="n">
        <f aca="false" ca="false" dt2D="false" dtr="false" t="normal">IF(AL54&gt;0, $L$38+$L54+$M54*AN$49, 0)</f>
        <v>0</v>
      </c>
      <c r="AO54" s="1" t="n">
        <f aca="false" ca="false" dt2D="false" dtr="false" t="normal">IF(AM54&gt;0, $L$38+$L54+$M54*AO$49, 0)</f>
        <v>0</v>
      </c>
      <c r="AP54" s="1" t="n">
        <f aca="false" ca="false" dt2D="false" dtr="false" t="normal">IF(AN54&gt;0, $L$38+$L54+$M54*AP$49, 0)</f>
        <v>0</v>
      </c>
      <c r="AQ54" s="1" t="n">
        <f aca="false" ca="false" dt2D="false" dtr="false" t="normal">IF(AO54&gt;0, $L$38+$L54+$M54*AQ$49, 0)</f>
        <v>0</v>
      </c>
      <c r="AR54" s="1" t="n">
        <f aca="false" ca="false" dt2D="false" dtr="false" t="normal">IF(AP54&gt;0, $L$38+$L54+$M54*AR$49, 0)</f>
        <v>0</v>
      </c>
      <c r="AS54" s="1" t="n">
        <f aca="false" ca="false" dt2D="false" dtr="false" t="normal">IF(AQ54&gt;0, $L$38+$L54+$M54*AS$49, 0)</f>
        <v>0</v>
      </c>
      <c r="AT54" s="1" t="n">
        <f aca="false" ca="false" dt2D="false" dtr="false" t="normal">IF(AR54&gt;0, $L$38+$L54+$M54*AT$49, 0)</f>
        <v>0</v>
      </c>
      <c r="AU54" s="1" t="n">
        <f aca="false" ca="false" dt2D="false" dtr="false" t="normal">IF(AS54&gt;0, $L$38+$L54+$M54*AU$49, 0)</f>
        <v>0</v>
      </c>
      <c r="AV54" s="1" t="n">
        <f aca="false" ca="false" dt2D="false" dtr="false" t="normal">IF(AT54&gt;0, $L$38+$L54+$M54*AV$49, 0)</f>
        <v>0</v>
      </c>
      <c r="AW54" s="1" t="n">
        <f aca="false" ca="false" dt2D="false" dtr="false" t="normal">IF(AU54&gt;0, $L$38+$L54+$M54*AW$49, 0)</f>
        <v>0</v>
      </c>
      <c r="AX54" s="1" t="n">
        <f aca="false" ca="false" dt2D="false" dtr="false" t="normal">IF(AV54&gt;0, $L$38+$L54+$M54*AX$49, 0)</f>
        <v>0</v>
      </c>
      <c r="AY54" s="1" t="n">
        <f aca="false" ca="false" dt2D="false" dtr="false" t="normal">IF(AW54&gt;0, $L$38+$L54+$M54*AY$49, 0)</f>
        <v>0</v>
      </c>
      <c r="AZ54" s="1" t="n">
        <f aca="false" ca="false" dt2D="false" dtr="false" t="normal">IF(AX54&gt;0, $L$38+$L54+$M54*AZ$49, 0)</f>
        <v>0</v>
      </c>
      <c r="BA54" s="1" t="n">
        <f aca="false" ca="false" dt2D="false" dtr="false" t="normal">IF(AY54&gt;0, $L$38+$L54+$M54*BA$49, 0)</f>
        <v>0</v>
      </c>
      <c r="BB54" s="1" t="n">
        <f aca="false" ca="false" dt2D="false" dtr="false" t="normal">IF(AZ54&gt;0, $L$38+$L54+$M54*BB$49, 0)</f>
        <v>0</v>
      </c>
      <c r="BC54" s="1" t="n">
        <f aca="false" ca="false" dt2D="false" dtr="false" t="normal">IF(BA54&gt;0, $L$38+$L54+$M54*BC$49, 0)</f>
        <v>0</v>
      </c>
      <c r="BD54" s="1" t="n">
        <f aca="false" ca="false" dt2D="false" dtr="false" t="normal">IF(BB54&gt;0, $L$38+$L54+$M54*BD$49, 0)</f>
        <v>0</v>
      </c>
      <c r="BE54" s="1" t="n">
        <f aca="false" ca="false" dt2D="false" dtr="false" t="normal">IF(BC54&gt;0, $L$38+$L54+$M54*BE$49, 0)</f>
        <v>0</v>
      </c>
      <c r="BF54" s="1" t="n">
        <f aca="false" ca="false" dt2D="false" dtr="false" t="normal">IF(BD54&gt;0, $L$38+$L54+$M54*BF$49, 0)</f>
        <v>0</v>
      </c>
      <c r="BG54" s="1" t="n">
        <f aca="false" ca="false" dt2D="false" dtr="false" t="normal">IF(BE54&gt;0, $L$38+$L54+$M54*BG$49, 0)</f>
        <v>0</v>
      </c>
      <c r="BH54" s="1" t="n">
        <f aca="false" ca="false" dt2D="false" dtr="false" t="normal">IF(BF54&gt;0, $L$38+$L54+$M54*BH$49, 0)</f>
        <v>0</v>
      </c>
      <c r="BI54" s="1" t="n">
        <f aca="false" ca="false" dt2D="false" dtr="false" t="normal">IF(BG54&gt;0, $L$38+$L54+$M54*BI$49, 0)</f>
        <v>0</v>
      </c>
      <c r="BJ54" s="1" t="n">
        <f aca="false" ca="false" dt2D="false" dtr="false" t="normal">IF(BH54&gt;0, $L$38+$L54+$M54*BJ$49, 0)</f>
        <v>0</v>
      </c>
      <c r="BK54" s="1" t="n">
        <f aca="false" ca="false" dt2D="false" dtr="false" t="normal">IF(BI54&gt;0, $L$38+$L54+$M54*BK$49, 0)</f>
        <v>0</v>
      </c>
      <c r="BL54" s="1" t="n">
        <f aca="false" ca="false" dt2D="false" dtr="false" t="normal">IF(BJ54&gt;0, $L$38+$L54+$M54*BL$49, 0)</f>
        <v>0</v>
      </c>
      <c r="BM54" s="1" t="n">
        <f aca="false" ca="false" dt2D="false" dtr="false" t="normal">IF(BK54&gt;0, $L$38+$L54+$M54*BM$49, 0)</f>
        <v>0</v>
      </c>
      <c r="BN54" s="1" t="n">
        <f aca="false" ca="false" dt2D="false" dtr="false" t="normal">IF(BL54&gt;0, $L$38+$L54+$M54*BN$49, 0)</f>
        <v>0</v>
      </c>
      <c r="BO54" s="1" t="n">
        <f aca="false" ca="false" dt2D="false" dtr="false" t="normal">IF(BM54&gt;0, $L$38+$L54+$M54*BO$49, 0)</f>
        <v>0</v>
      </c>
      <c r="BP54" s="1" t="n">
        <f aca="false" ca="false" dt2D="false" dtr="false" t="normal">IF(BN54&gt;0, $L$38+$L54+$M54*BP$49, 0)</f>
        <v>0</v>
      </c>
      <c r="BQ54" s="1" t="n">
        <f aca="false" ca="false" dt2D="false" dtr="false" t="normal">IF(BO54&gt;0, $L$38+$L54+$M54*BQ$49, 0)</f>
        <v>0</v>
      </c>
      <c r="BR54" s="1" t="n">
        <f aca="false" ca="false" dt2D="false" dtr="false" t="normal">IF(BP54&gt;0, $L$38+$L54+$M54*BR$49, 0)</f>
        <v>0</v>
      </c>
      <c r="BS54" s="1" t="n">
        <f aca="false" ca="false" dt2D="false" dtr="false" t="normal">IF(BQ54&gt;0, $L$38+$L54+$M54*BS$49, 0)</f>
        <v>0</v>
      </c>
    </row>
    <row outlineLevel="0" r="55">
      <c r="C55" s="1" t="n">
        <v>48</v>
      </c>
      <c r="K55" s="851" t="n">
        <f aca="false" ca="false" dt2D="false" dtr="false" t="normal">'Допущения'!B13</f>
        <v>0</v>
      </c>
      <c r="L55" s="421" t="n">
        <f aca="false" ca="false" dt2D="false" dtr="false" t="normal">ROUNDUP('Допущения'!C60/12, 0)</f>
        <v>0</v>
      </c>
      <c r="M55" s="421" t="n">
        <f aca="false" ca="false" dt2D="false" dtr="false" t="normal">'Допущения'!C45</f>
        <v>0</v>
      </c>
      <c r="N55" s="1" t="n">
        <f aca="false" ca="false" dt2D="false" dtr="false" t="normal">IF(L55&gt;0, $L$38+$L55+$M55*N$49, 0)</f>
        <v>0</v>
      </c>
      <c r="O55" s="1" t="n">
        <f aca="false" ca="false" dt2D="false" dtr="false" t="normal">IF(M55&gt;0, $L$38+$L55+$M55*O$49, 0)</f>
        <v>0</v>
      </c>
      <c r="P55" s="1" t="n">
        <f aca="false" ca="false" dt2D="false" dtr="false" t="normal">IF(N55&gt;0, $L$38+$L55+$M55*P$49, 0)</f>
        <v>0</v>
      </c>
      <c r="Q55" s="1" t="n">
        <f aca="false" ca="false" dt2D="false" dtr="false" t="normal">IF(O55&gt;0, $L$38+$L55+$M55*Q$49, 0)</f>
        <v>0</v>
      </c>
      <c r="R55" s="1" t="n">
        <f aca="false" ca="false" dt2D="false" dtr="false" t="normal">IF(P55&gt;0, $L$38+$L55+$M55*R$49, 0)</f>
        <v>0</v>
      </c>
      <c r="S55" s="1" t="n">
        <f aca="false" ca="false" dt2D="false" dtr="false" t="normal">IF(Q55&gt;0, $L$38+$L55+$M55*S$49, 0)</f>
        <v>0</v>
      </c>
      <c r="T55" s="1" t="n">
        <f aca="false" ca="false" dt2D="false" dtr="false" t="normal">IF(R55&gt;0, $L$38+$L55+$M55*T$49, 0)</f>
        <v>0</v>
      </c>
      <c r="U55" s="1" t="n">
        <f aca="false" ca="false" dt2D="false" dtr="false" t="normal">IF(S55&gt;0, $L$38+$L55+$M55*U$49, 0)</f>
        <v>0</v>
      </c>
      <c r="V55" s="1" t="n">
        <f aca="false" ca="false" dt2D="false" dtr="false" t="normal">IF(T55&gt;0, $L$38+$L55+$M55*V$49, 0)</f>
        <v>0</v>
      </c>
      <c r="W55" s="1" t="n">
        <f aca="false" ca="false" dt2D="false" dtr="false" t="normal">IF(U55&gt;0, $L$38+$L55+$M55*W$49, 0)</f>
        <v>0</v>
      </c>
      <c r="X55" s="1" t="n">
        <f aca="false" ca="false" dt2D="false" dtr="false" t="normal">IF(V55&gt;0, $L$38+$L55+$M55*X$49, 0)</f>
        <v>0</v>
      </c>
      <c r="Y55" s="1" t="n">
        <f aca="false" ca="false" dt2D="false" dtr="false" t="normal">IF(W55&gt;0, $L$38+$L55+$M55*Y$49, 0)</f>
        <v>0</v>
      </c>
      <c r="Z55" s="1" t="n">
        <f aca="false" ca="false" dt2D="false" dtr="false" t="normal">IF(X55&gt;0, $L$38+$L55+$M55*Z$49, 0)</f>
        <v>0</v>
      </c>
      <c r="AA55" s="1" t="n">
        <f aca="false" ca="false" dt2D="false" dtr="false" t="normal">IF(Y55&gt;0, $L$38+$L55+$M55*AA$49, 0)</f>
        <v>0</v>
      </c>
      <c r="AB55" s="1" t="n">
        <f aca="false" ca="false" dt2D="false" dtr="false" t="normal">IF(Z55&gt;0, $L$38+$L55+$M55*AB$49, 0)</f>
        <v>0</v>
      </c>
      <c r="AC55" s="1" t="n">
        <f aca="false" ca="false" dt2D="false" dtr="false" t="normal">IF(AA55&gt;0, $L$38+$L55+$M55*AC$49, 0)</f>
        <v>0</v>
      </c>
      <c r="AD55" s="1" t="n">
        <f aca="false" ca="false" dt2D="false" dtr="false" t="normal">IF(AB55&gt;0, $L$38+$L55+$M55*AD$49, 0)</f>
        <v>0</v>
      </c>
      <c r="AE55" s="1" t="n">
        <f aca="false" ca="false" dt2D="false" dtr="false" t="normal">IF(AC55&gt;0, $L$38+$L55+$M55*AE$49, 0)</f>
        <v>0</v>
      </c>
      <c r="AF55" s="1" t="n">
        <f aca="false" ca="false" dt2D="false" dtr="false" t="normal">IF(AD55&gt;0, $L$38+$L55+$M55*AF$49, 0)</f>
        <v>0</v>
      </c>
      <c r="AG55" s="1" t="n">
        <f aca="false" ca="false" dt2D="false" dtr="false" t="normal">IF(AE55&gt;0, $L$38+$L55+$M55*AG$49, 0)</f>
        <v>0</v>
      </c>
      <c r="AH55" s="1" t="n">
        <f aca="false" ca="false" dt2D="false" dtr="false" t="normal">IF(AF55&gt;0, $L$38+$L55+$M55*AH$49, 0)</f>
        <v>0</v>
      </c>
      <c r="AI55" s="1" t="n">
        <f aca="false" ca="false" dt2D="false" dtr="false" t="normal">IF(AG55&gt;0, $L$38+$L55+$M55*AI$49, 0)</f>
        <v>0</v>
      </c>
      <c r="AJ55" s="1" t="n">
        <f aca="false" ca="false" dt2D="false" dtr="false" t="normal">IF(AH55&gt;0, $L$38+$L55+$M55*AJ$49, 0)</f>
        <v>0</v>
      </c>
      <c r="AK55" s="1" t="n">
        <f aca="false" ca="false" dt2D="false" dtr="false" t="normal">IF(AI55&gt;0, $L$38+$L55+$M55*AK$49, 0)</f>
        <v>0</v>
      </c>
      <c r="AL55" s="1" t="n">
        <f aca="false" ca="false" dt2D="false" dtr="false" t="normal">IF(AJ55&gt;0, $L$38+$L55+$M55*AL$49, 0)</f>
        <v>0</v>
      </c>
      <c r="AM55" s="1" t="n">
        <f aca="false" ca="false" dt2D="false" dtr="false" t="normal">IF(AK55&gt;0, $L$38+$L55+$M55*AM$49, 0)</f>
        <v>0</v>
      </c>
      <c r="AN55" s="1" t="n">
        <f aca="false" ca="false" dt2D="false" dtr="false" t="normal">IF(AL55&gt;0, $L$38+$L55+$M55*AN$49, 0)</f>
        <v>0</v>
      </c>
      <c r="AO55" s="1" t="n">
        <f aca="false" ca="false" dt2D="false" dtr="false" t="normal">IF(AM55&gt;0, $L$38+$L55+$M55*AO$49, 0)</f>
        <v>0</v>
      </c>
      <c r="AP55" s="1" t="n">
        <f aca="false" ca="false" dt2D="false" dtr="false" t="normal">IF(AN55&gt;0, $L$38+$L55+$M55*AP$49, 0)</f>
        <v>0</v>
      </c>
      <c r="AQ55" s="1" t="n">
        <f aca="false" ca="false" dt2D="false" dtr="false" t="normal">IF(AO55&gt;0, $L$38+$L55+$M55*AQ$49, 0)</f>
        <v>0</v>
      </c>
      <c r="AR55" s="1" t="n">
        <f aca="false" ca="false" dt2D="false" dtr="false" t="normal">IF(AP55&gt;0, $L$38+$L55+$M55*AR$49, 0)</f>
        <v>0</v>
      </c>
      <c r="AS55" s="1" t="n">
        <f aca="false" ca="false" dt2D="false" dtr="false" t="normal">IF(AQ55&gt;0, $L$38+$L55+$M55*AS$49, 0)</f>
        <v>0</v>
      </c>
      <c r="AT55" s="1" t="n">
        <f aca="false" ca="false" dt2D="false" dtr="false" t="normal">IF(AR55&gt;0, $L$38+$L55+$M55*AT$49, 0)</f>
        <v>0</v>
      </c>
      <c r="AU55" s="1" t="n">
        <f aca="false" ca="false" dt2D="false" dtr="false" t="normal">IF(AS55&gt;0, $L$38+$L55+$M55*AU$49, 0)</f>
        <v>0</v>
      </c>
      <c r="AV55" s="1" t="n">
        <f aca="false" ca="false" dt2D="false" dtr="false" t="normal">IF(AT55&gt;0, $L$38+$L55+$M55*AV$49, 0)</f>
        <v>0</v>
      </c>
      <c r="AW55" s="1" t="n">
        <f aca="false" ca="false" dt2D="false" dtr="false" t="normal">IF(AU55&gt;0, $L$38+$L55+$M55*AW$49, 0)</f>
        <v>0</v>
      </c>
      <c r="AX55" s="1" t="n">
        <f aca="false" ca="false" dt2D="false" dtr="false" t="normal">IF(AV55&gt;0, $L$38+$L55+$M55*AX$49, 0)</f>
        <v>0</v>
      </c>
      <c r="AY55" s="1" t="n">
        <f aca="false" ca="false" dt2D="false" dtr="false" t="normal">IF(AW55&gt;0, $L$38+$L55+$M55*AY$49, 0)</f>
        <v>0</v>
      </c>
      <c r="AZ55" s="1" t="n">
        <f aca="false" ca="false" dt2D="false" dtr="false" t="normal">IF(AX55&gt;0, $L$38+$L55+$M55*AZ$49, 0)</f>
        <v>0</v>
      </c>
      <c r="BA55" s="1" t="n">
        <f aca="false" ca="false" dt2D="false" dtr="false" t="normal">IF(AY55&gt;0, $L$38+$L55+$M55*BA$49, 0)</f>
        <v>0</v>
      </c>
      <c r="BB55" s="1" t="n">
        <f aca="false" ca="false" dt2D="false" dtr="false" t="normal">IF(AZ55&gt;0, $L$38+$L55+$M55*BB$49, 0)</f>
        <v>0</v>
      </c>
      <c r="BC55" s="1" t="n">
        <f aca="false" ca="false" dt2D="false" dtr="false" t="normal">IF(BA55&gt;0, $L$38+$L55+$M55*BC$49, 0)</f>
        <v>0</v>
      </c>
      <c r="BD55" s="1" t="n">
        <f aca="false" ca="false" dt2D="false" dtr="false" t="normal">IF(BB55&gt;0, $L$38+$L55+$M55*BD$49, 0)</f>
        <v>0</v>
      </c>
      <c r="BE55" s="1" t="n">
        <f aca="false" ca="false" dt2D="false" dtr="false" t="normal">IF(BC55&gt;0, $L$38+$L55+$M55*BE$49, 0)</f>
        <v>0</v>
      </c>
      <c r="BF55" s="1" t="n">
        <f aca="false" ca="false" dt2D="false" dtr="false" t="normal">IF(BD55&gt;0, $L$38+$L55+$M55*BF$49, 0)</f>
        <v>0</v>
      </c>
      <c r="BG55" s="1" t="n">
        <f aca="false" ca="false" dt2D="false" dtr="false" t="normal">IF(BE55&gt;0, $L$38+$L55+$M55*BG$49, 0)</f>
        <v>0</v>
      </c>
      <c r="BH55" s="1" t="n">
        <f aca="false" ca="false" dt2D="false" dtr="false" t="normal">IF(BF55&gt;0, $L$38+$L55+$M55*BH$49, 0)</f>
        <v>0</v>
      </c>
      <c r="BI55" s="1" t="n">
        <f aca="false" ca="false" dt2D="false" dtr="false" t="normal">IF(BG55&gt;0, $L$38+$L55+$M55*BI$49, 0)</f>
        <v>0</v>
      </c>
      <c r="BJ55" s="1" t="n">
        <f aca="false" ca="false" dt2D="false" dtr="false" t="normal">IF(BH55&gt;0, $L$38+$L55+$M55*BJ$49, 0)</f>
        <v>0</v>
      </c>
      <c r="BK55" s="1" t="n">
        <f aca="false" ca="false" dt2D="false" dtr="false" t="normal">IF(BI55&gt;0, $L$38+$L55+$M55*BK$49, 0)</f>
        <v>0</v>
      </c>
      <c r="BL55" s="1" t="n">
        <f aca="false" ca="false" dt2D="false" dtr="false" t="normal">IF(BJ55&gt;0, $L$38+$L55+$M55*BL$49, 0)</f>
        <v>0</v>
      </c>
      <c r="BM55" s="1" t="n">
        <f aca="false" ca="false" dt2D="false" dtr="false" t="normal">IF(BK55&gt;0, $L$38+$L55+$M55*BM$49, 0)</f>
        <v>0</v>
      </c>
      <c r="BN55" s="1" t="n">
        <f aca="false" ca="false" dt2D="false" dtr="false" t="normal">IF(BL55&gt;0, $L$38+$L55+$M55*BN$49, 0)</f>
        <v>0</v>
      </c>
      <c r="BO55" s="1" t="n">
        <f aca="false" ca="false" dt2D="false" dtr="false" t="normal">IF(BM55&gt;0, $L$38+$L55+$M55*BO$49, 0)</f>
        <v>0</v>
      </c>
      <c r="BP55" s="1" t="n">
        <f aca="false" ca="false" dt2D="false" dtr="false" t="normal">IF(BN55&gt;0, $L$38+$L55+$M55*BP$49, 0)</f>
        <v>0</v>
      </c>
      <c r="BQ55" s="1" t="n">
        <f aca="false" ca="false" dt2D="false" dtr="false" t="normal">IF(BO55&gt;0, $L$38+$L55+$M55*BQ$49, 0)</f>
        <v>0</v>
      </c>
      <c r="BR55" s="1" t="n">
        <f aca="false" ca="false" dt2D="false" dtr="false" t="normal">IF(BP55&gt;0, $L$38+$L55+$M55*BR$49, 0)</f>
        <v>0</v>
      </c>
      <c r="BS55" s="1" t="n">
        <f aca="false" ca="false" dt2D="false" dtr="false" t="normal">IF(BQ55&gt;0, $L$38+$L55+$M55*BS$49, 0)</f>
        <v>0</v>
      </c>
    </row>
    <row outlineLevel="0" r="56">
      <c r="C56" s="1" t="n">
        <v>49</v>
      </c>
      <c r="K56" s="851" t="n">
        <f aca="false" ca="false" dt2D="false" dtr="false" t="normal">'Допущения'!B14</f>
        <v>0</v>
      </c>
      <c r="L56" s="421" t="n">
        <f aca="false" ca="false" dt2D="false" dtr="false" t="normal">ROUNDUP('Допущения'!C61/12, 0)</f>
        <v>0</v>
      </c>
      <c r="M56" s="421" t="n">
        <f aca="false" ca="false" dt2D="false" dtr="false" t="normal">'Допущения'!C46</f>
        <v>0</v>
      </c>
      <c r="N56" s="1" t="n">
        <f aca="false" ca="false" dt2D="false" dtr="false" t="normal">IF(L56&gt;0, $L$38+$L56+$M56*N$49, 0)</f>
        <v>0</v>
      </c>
      <c r="O56" s="1" t="n">
        <f aca="false" ca="false" dt2D="false" dtr="false" t="normal">IF(M56&gt;0, $L$38+$L56+$M56*O$49, 0)</f>
        <v>0</v>
      </c>
      <c r="P56" s="1" t="n">
        <f aca="false" ca="false" dt2D="false" dtr="false" t="normal">IF(N56&gt;0, $L$38+$L56+$M56*P$49, 0)</f>
        <v>0</v>
      </c>
      <c r="Q56" s="1" t="n">
        <f aca="false" ca="false" dt2D="false" dtr="false" t="normal">IF(O56&gt;0, $L$38+$L56+$M56*Q$49, 0)</f>
        <v>0</v>
      </c>
      <c r="R56" s="1" t="n">
        <f aca="false" ca="false" dt2D="false" dtr="false" t="normal">IF(P56&gt;0, $L$38+$L56+$M56*R$49, 0)</f>
        <v>0</v>
      </c>
      <c r="S56" s="1" t="n">
        <f aca="false" ca="false" dt2D="false" dtr="false" t="normal">IF(Q56&gt;0, $L$38+$L56+$M56*S$49, 0)</f>
        <v>0</v>
      </c>
      <c r="T56" s="1" t="n">
        <f aca="false" ca="false" dt2D="false" dtr="false" t="normal">IF(R56&gt;0, $L$38+$L56+$M56*T$49, 0)</f>
        <v>0</v>
      </c>
      <c r="U56" s="1" t="n">
        <f aca="false" ca="false" dt2D="false" dtr="false" t="normal">IF(S56&gt;0, $L$38+$L56+$M56*U$49, 0)</f>
        <v>0</v>
      </c>
      <c r="V56" s="1" t="n">
        <f aca="false" ca="false" dt2D="false" dtr="false" t="normal">IF(T56&gt;0, $L$38+$L56+$M56*V$49, 0)</f>
        <v>0</v>
      </c>
      <c r="W56" s="1" t="n">
        <f aca="false" ca="false" dt2D="false" dtr="false" t="normal">IF(U56&gt;0, $L$38+$L56+$M56*W$49, 0)</f>
        <v>0</v>
      </c>
      <c r="X56" s="1" t="n">
        <f aca="false" ca="false" dt2D="false" dtr="false" t="normal">IF(V56&gt;0, $L$38+$L56+$M56*X$49, 0)</f>
        <v>0</v>
      </c>
      <c r="Y56" s="1" t="n">
        <f aca="false" ca="false" dt2D="false" dtr="false" t="normal">IF(W56&gt;0, $L$38+$L56+$M56*Y$49, 0)</f>
        <v>0</v>
      </c>
      <c r="Z56" s="1" t="n">
        <f aca="false" ca="false" dt2D="false" dtr="false" t="normal">IF(X56&gt;0, $L$38+$L56+$M56*Z$49, 0)</f>
        <v>0</v>
      </c>
      <c r="AA56" s="1" t="n">
        <f aca="false" ca="false" dt2D="false" dtr="false" t="normal">IF(Y56&gt;0, $L$38+$L56+$M56*AA$49, 0)</f>
        <v>0</v>
      </c>
      <c r="AB56" s="1" t="n">
        <f aca="false" ca="false" dt2D="false" dtr="false" t="normal">IF(Z56&gt;0, $L$38+$L56+$M56*AB$49, 0)</f>
        <v>0</v>
      </c>
      <c r="AC56" s="1" t="n">
        <f aca="false" ca="false" dt2D="false" dtr="false" t="normal">IF(AA56&gt;0, $L$38+$L56+$M56*AC$49, 0)</f>
        <v>0</v>
      </c>
      <c r="AD56" s="1" t="n">
        <f aca="false" ca="false" dt2D="false" dtr="false" t="normal">IF(AB56&gt;0, $L$38+$L56+$M56*AD$49, 0)</f>
        <v>0</v>
      </c>
      <c r="AE56" s="1" t="n">
        <f aca="false" ca="false" dt2D="false" dtr="false" t="normal">IF(AC56&gt;0, $L$38+$L56+$M56*AE$49, 0)</f>
        <v>0</v>
      </c>
      <c r="AF56" s="1" t="n">
        <f aca="false" ca="false" dt2D="false" dtr="false" t="normal">IF(AD56&gt;0, $L$38+$L56+$M56*AF$49, 0)</f>
        <v>0</v>
      </c>
      <c r="AG56" s="1" t="n">
        <f aca="false" ca="false" dt2D="false" dtr="false" t="normal">IF(AE56&gt;0, $L$38+$L56+$M56*AG$49, 0)</f>
        <v>0</v>
      </c>
      <c r="AH56" s="1" t="n">
        <f aca="false" ca="false" dt2D="false" dtr="false" t="normal">IF(AF56&gt;0, $L$38+$L56+$M56*AH$49, 0)</f>
        <v>0</v>
      </c>
      <c r="AI56" s="1" t="n">
        <f aca="false" ca="false" dt2D="false" dtr="false" t="normal">IF(AG56&gt;0, $L$38+$L56+$M56*AI$49, 0)</f>
        <v>0</v>
      </c>
      <c r="AJ56" s="1" t="n">
        <f aca="false" ca="false" dt2D="false" dtr="false" t="normal">IF(AH56&gt;0, $L$38+$L56+$M56*AJ$49, 0)</f>
        <v>0</v>
      </c>
      <c r="AK56" s="1" t="n">
        <f aca="false" ca="false" dt2D="false" dtr="false" t="normal">IF(AI56&gt;0, $L$38+$L56+$M56*AK$49, 0)</f>
        <v>0</v>
      </c>
      <c r="AL56" s="1" t="n">
        <f aca="false" ca="false" dt2D="false" dtr="false" t="normal">IF(AJ56&gt;0, $L$38+$L56+$M56*AL$49, 0)</f>
        <v>0</v>
      </c>
      <c r="AM56" s="1" t="n">
        <f aca="false" ca="false" dt2D="false" dtr="false" t="normal">IF(AK56&gt;0, $L$38+$L56+$M56*AM$49, 0)</f>
        <v>0</v>
      </c>
      <c r="AN56" s="1" t="n">
        <f aca="false" ca="false" dt2D="false" dtr="false" t="normal">IF(AL56&gt;0, $L$38+$L56+$M56*AN$49, 0)</f>
        <v>0</v>
      </c>
      <c r="AO56" s="1" t="n">
        <f aca="false" ca="false" dt2D="false" dtr="false" t="normal">IF(AM56&gt;0, $L$38+$L56+$M56*AO$49, 0)</f>
        <v>0</v>
      </c>
      <c r="AP56" s="1" t="n">
        <f aca="false" ca="false" dt2D="false" dtr="false" t="normal">IF(AN56&gt;0, $L$38+$L56+$M56*AP$49, 0)</f>
        <v>0</v>
      </c>
      <c r="AQ56" s="1" t="n">
        <f aca="false" ca="false" dt2D="false" dtr="false" t="normal">IF(AO56&gt;0, $L$38+$L56+$M56*AQ$49, 0)</f>
        <v>0</v>
      </c>
      <c r="AR56" s="1" t="n">
        <f aca="false" ca="false" dt2D="false" dtr="false" t="normal">IF(AP56&gt;0, $L$38+$L56+$M56*AR$49, 0)</f>
        <v>0</v>
      </c>
      <c r="AS56" s="1" t="n">
        <f aca="false" ca="false" dt2D="false" dtr="false" t="normal">IF(AQ56&gt;0, $L$38+$L56+$M56*AS$49, 0)</f>
        <v>0</v>
      </c>
      <c r="AT56" s="1" t="n">
        <f aca="false" ca="false" dt2D="false" dtr="false" t="normal">IF(AR56&gt;0, $L$38+$L56+$M56*AT$49, 0)</f>
        <v>0</v>
      </c>
      <c r="AU56" s="1" t="n">
        <f aca="false" ca="false" dt2D="false" dtr="false" t="normal">IF(AS56&gt;0, $L$38+$L56+$M56*AU$49, 0)</f>
        <v>0</v>
      </c>
      <c r="AV56" s="1" t="n">
        <f aca="false" ca="false" dt2D="false" dtr="false" t="normal">IF(AT56&gt;0, $L$38+$L56+$M56*AV$49, 0)</f>
        <v>0</v>
      </c>
      <c r="AW56" s="1" t="n">
        <f aca="false" ca="false" dt2D="false" dtr="false" t="normal">IF(AU56&gt;0, $L$38+$L56+$M56*AW$49, 0)</f>
        <v>0</v>
      </c>
      <c r="AX56" s="1" t="n">
        <f aca="false" ca="false" dt2D="false" dtr="false" t="normal">IF(AV56&gt;0, $L$38+$L56+$M56*AX$49, 0)</f>
        <v>0</v>
      </c>
      <c r="AY56" s="1" t="n">
        <f aca="false" ca="false" dt2D="false" dtr="false" t="normal">IF(AW56&gt;0, $L$38+$L56+$M56*AY$49, 0)</f>
        <v>0</v>
      </c>
      <c r="AZ56" s="1" t="n">
        <f aca="false" ca="false" dt2D="false" dtr="false" t="normal">IF(AX56&gt;0, $L$38+$L56+$M56*AZ$49, 0)</f>
        <v>0</v>
      </c>
      <c r="BA56" s="1" t="n">
        <f aca="false" ca="false" dt2D="false" dtr="false" t="normal">IF(AY56&gt;0, $L$38+$L56+$M56*BA$49, 0)</f>
        <v>0</v>
      </c>
      <c r="BB56" s="1" t="n">
        <f aca="false" ca="false" dt2D="false" dtr="false" t="normal">IF(AZ56&gt;0, $L$38+$L56+$M56*BB$49, 0)</f>
        <v>0</v>
      </c>
      <c r="BC56" s="1" t="n">
        <f aca="false" ca="false" dt2D="false" dtr="false" t="normal">IF(BA56&gt;0, $L$38+$L56+$M56*BC$49, 0)</f>
        <v>0</v>
      </c>
      <c r="BD56" s="1" t="n">
        <f aca="false" ca="false" dt2D="false" dtr="false" t="normal">IF(BB56&gt;0, $L$38+$L56+$M56*BD$49, 0)</f>
        <v>0</v>
      </c>
      <c r="BE56" s="1" t="n">
        <f aca="false" ca="false" dt2D="false" dtr="false" t="normal">IF(BC56&gt;0, $L$38+$L56+$M56*BE$49, 0)</f>
        <v>0</v>
      </c>
      <c r="BF56" s="1" t="n">
        <f aca="false" ca="false" dt2D="false" dtr="false" t="normal">IF(BD56&gt;0, $L$38+$L56+$M56*BF$49, 0)</f>
        <v>0</v>
      </c>
      <c r="BG56" s="1" t="n">
        <f aca="false" ca="false" dt2D="false" dtr="false" t="normal">IF(BE56&gt;0, $L$38+$L56+$M56*BG$49, 0)</f>
        <v>0</v>
      </c>
      <c r="BH56" s="1" t="n">
        <f aca="false" ca="false" dt2D="false" dtr="false" t="normal">IF(BF56&gt;0, $L$38+$L56+$M56*BH$49, 0)</f>
        <v>0</v>
      </c>
      <c r="BI56" s="1" t="n">
        <f aca="false" ca="false" dt2D="false" dtr="false" t="normal">IF(BG56&gt;0, $L$38+$L56+$M56*BI$49, 0)</f>
        <v>0</v>
      </c>
      <c r="BJ56" s="1" t="n">
        <f aca="false" ca="false" dt2D="false" dtr="false" t="normal">IF(BH56&gt;0, $L$38+$L56+$M56*BJ$49, 0)</f>
        <v>0</v>
      </c>
      <c r="BK56" s="1" t="n">
        <f aca="false" ca="false" dt2D="false" dtr="false" t="normal">IF(BI56&gt;0, $L$38+$L56+$M56*BK$49, 0)</f>
        <v>0</v>
      </c>
      <c r="BL56" s="1" t="n">
        <f aca="false" ca="false" dt2D="false" dtr="false" t="normal">IF(BJ56&gt;0, $L$38+$L56+$M56*BL$49, 0)</f>
        <v>0</v>
      </c>
      <c r="BM56" s="1" t="n">
        <f aca="false" ca="false" dt2D="false" dtr="false" t="normal">IF(BK56&gt;0, $L$38+$L56+$M56*BM$49, 0)</f>
        <v>0</v>
      </c>
      <c r="BN56" s="1" t="n">
        <f aca="false" ca="false" dt2D="false" dtr="false" t="normal">IF(BL56&gt;0, $L$38+$L56+$M56*BN$49, 0)</f>
        <v>0</v>
      </c>
      <c r="BO56" s="1" t="n">
        <f aca="false" ca="false" dt2D="false" dtr="false" t="normal">IF(BM56&gt;0, $L$38+$L56+$M56*BO$49, 0)</f>
        <v>0</v>
      </c>
      <c r="BP56" s="1" t="n">
        <f aca="false" ca="false" dt2D="false" dtr="false" t="normal">IF(BN56&gt;0, $L$38+$L56+$M56*BP$49, 0)</f>
        <v>0</v>
      </c>
      <c r="BQ56" s="1" t="n">
        <f aca="false" ca="false" dt2D="false" dtr="false" t="normal">IF(BO56&gt;0, $L$38+$L56+$M56*BQ$49, 0)</f>
        <v>0</v>
      </c>
      <c r="BR56" s="1" t="n">
        <f aca="false" ca="false" dt2D="false" dtr="false" t="normal">IF(BP56&gt;0, $L$38+$L56+$M56*BR$49, 0)</f>
        <v>0</v>
      </c>
      <c r="BS56" s="1" t="n">
        <f aca="false" ca="false" dt2D="false" dtr="false" t="normal">IF(BQ56&gt;0, $L$38+$L56+$M56*BS$49, 0)</f>
        <v>0</v>
      </c>
    </row>
    <row outlineLevel="0" r="57">
      <c r="C57" s="1" t="n">
        <v>50</v>
      </c>
      <c r="K57" s="851" t="n">
        <f aca="false" ca="false" dt2D="false" dtr="false" t="normal">'Допущения'!B15</f>
        <v>0</v>
      </c>
      <c r="L57" s="421" t="n">
        <f aca="false" ca="false" dt2D="false" dtr="false" t="normal">ROUNDUP('Допущения'!C62/12, 0)</f>
        <v>0</v>
      </c>
      <c r="M57" s="421" t="n">
        <f aca="false" ca="false" dt2D="false" dtr="false" t="normal">'Допущения'!C47</f>
        <v>0</v>
      </c>
      <c r="N57" s="1" t="n">
        <f aca="false" ca="false" dt2D="false" dtr="false" t="normal">IF(L57&gt;0, $L$38+$L57+$M57*N$49, 0)</f>
        <v>0</v>
      </c>
      <c r="O57" s="1" t="n">
        <f aca="false" ca="false" dt2D="false" dtr="false" t="normal">IF(M57&gt;0, $L$38+$L57+$M57*O$49, 0)</f>
        <v>0</v>
      </c>
      <c r="P57" s="1" t="n">
        <f aca="false" ca="false" dt2D="false" dtr="false" t="normal">IF(N57&gt;0, $L$38+$L57+$M57*P$49, 0)</f>
        <v>0</v>
      </c>
      <c r="Q57" s="1" t="n">
        <f aca="false" ca="false" dt2D="false" dtr="false" t="normal">IF(O57&gt;0, $L$38+$L57+$M57*Q$49, 0)</f>
        <v>0</v>
      </c>
      <c r="R57" s="1" t="n">
        <f aca="false" ca="false" dt2D="false" dtr="false" t="normal">IF(P57&gt;0, $L$38+$L57+$M57*R$49, 0)</f>
        <v>0</v>
      </c>
      <c r="S57" s="1" t="n">
        <f aca="false" ca="false" dt2D="false" dtr="false" t="normal">IF(Q57&gt;0, $L$38+$L57+$M57*S$49, 0)</f>
        <v>0</v>
      </c>
      <c r="T57" s="1" t="n">
        <f aca="false" ca="false" dt2D="false" dtr="false" t="normal">IF(R57&gt;0, $L$38+$L57+$M57*T$49, 0)</f>
        <v>0</v>
      </c>
      <c r="U57" s="1" t="n">
        <f aca="false" ca="false" dt2D="false" dtr="false" t="normal">IF(S57&gt;0, $L$38+$L57+$M57*U$49, 0)</f>
        <v>0</v>
      </c>
      <c r="V57" s="1" t="n">
        <f aca="false" ca="false" dt2D="false" dtr="false" t="normal">IF(T57&gt;0, $L$38+$L57+$M57*V$49, 0)</f>
        <v>0</v>
      </c>
      <c r="W57" s="1" t="n">
        <f aca="false" ca="false" dt2D="false" dtr="false" t="normal">IF(U57&gt;0, $L$38+$L57+$M57*W$49, 0)</f>
        <v>0</v>
      </c>
      <c r="X57" s="1" t="n">
        <f aca="false" ca="false" dt2D="false" dtr="false" t="normal">IF(V57&gt;0, $L$38+$L57+$M57*X$49, 0)</f>
        <v>0</v>
      </c>
      <c r="Y57" s="1" t="n">
        <f aca="false" ca="false" dt2D="false" dtr="false" t="normal">IF(W57&gt;0, $L$38+$L57+$M57*Y$49, 0)</f>
        <v>0</v>
      </c>
      <c r="Z57" s="1" t="n">
        <f aca="false" ca="false" dt2D="false" dtr="false" t="normal">IF(X57&gt;0, $L$38+$L57+$M57*Z$49, 0)</f>
        <v>0</v>
      </c>
      <c r="AA57" s="1" t="n">
        <f aca="false" ca="false" dt2D="false" dtr="false" t="normal">IF(Y57&gt;0, $L$38+$L57+$M57*AA$49, 0)</f>
        <v>0</v>
      </c>
      <c r="AB57" s="1" t="n">
        <f aca="false" ca="false" dt2D="false" dtr="false" t="normal">IF(Z57&gt;0, $L$38+$L57+$M57*AB$49, 0)</f>
        <v>0</v>
      </c>
      <c r="AC57" s="1" t="n">
        <f aca="false" ca="false" dt2D="false" dtr="false" t="normal">IF(AA57&gt;0, $L$38+$L57+$M57*AC$49, 0)</f>
        <v>0</v>
      </c>
      <c r="AD57" s="1" t="n">
        <f aca="false" ca="false" dt2D="false" dtr="false" t="normal">IF(AB57&gt;0, $L$38+$L57+$M57*AD$49, 0)</f>
        <v>0</v>
      </c>
      <c r="AE57" s="1" t="n">
        <f aca="false" ca="false" dt2D="false" dtr="false" t="normal">IF(AC57&gt;0, $L$38+$L57+$M57*AE$49, 0)</f>
        <v>0</v>
      </c>
      <c r="AF57" s="1" t="n">
        <f aca="false" ca="false" dt2D="false" dtr="false" t="normal">IF(AD57&gt;0, $L$38+$L57+$M57*AF$49, 0)</f>
        <v>0</v>
      </c>
      <c r="AG57" s="1" t="n">
        <f aca="false" ca="false" dt2D="false" dtr="false" t="normal">IF(AE57&gt;0, $L$38+$L57+$M57*AG$49, 0)</f>
        <v>0</v>
      </c>
      <c r="AH57" s="1" t="n">
        <f aca="false" ca="false" dt2D="false" dtr="false" t="normal">IF(AF57&gt;0, $L$38+$L57+$M57*AH$49, 0)</f>
        <v>0</v>
      </c>
      <c r="AI57" s="1" t="n">
        <f aca="false" ca="false" dt2D="false" dtr="false" t="normal">IF(AG57&gt;0, $L$38+$L57+$M57*AI$49, 0)</f>
        <v>0</v>
      </c>
      <c r="AJ57" s="1" t="n">
        <f aca="false" ca="false" dt2D="false" dtr="false" t="normal">IF(AH57&gt;0, $L$38+$L57+$M57*AJ$49, 0)</f>
        <v>0</v>
      </c>
      <c r="AK57" s="1" t="n">
        <f aca="false" ca="false" dt2D="false" dtr="false" t="normal">IF(AI57&gt;0, $L$38+$L57+$M57*AK$49, 0)</f>
        <v>0</v>
      </c>
      <c r="AL57" s="1" t="n">
        <f aca="false" ca="false" dt2D="false" dtr="false" t="normal">IF(AJ57&gt;0, $L$38+$L57+$M57*AL$49, 0)</f>
        <v>0</v>
      </c>
      <c r="AM57" s="1" t="n">
        <f aca="false" ca="false" dt2D="false" dtr="false" t="normal">IF(AK57&gt;0, $L$38+$L57+$M57*AM$49, 0)</f>
        <v>0</v>
      </c>
      <c r="AN57" s="1" t="n">
        <f aca="false" ca="false" dt2D="false" dtr="false" t="normal">IF(AL57&gt;0, $L$38+$L57+$M57*AN$49, 0)</f>
        <v>0</v>
      </c>
      <c r="AO57" s="1" t="n">
        <f aca="false" ca="false" dt2D="false" dtr="false" t="normal">IF(AM57&gt;0, $L$38+$L57+$M57*AO$49, 0)</f>
        <v>0</v>
      </c>
      <c r="AP57" s="1" t="n">
        <f aca="false" ca="false" dt2D="false" dtr="false" t="normal">IF(AN57&gt;0, $L$38+$L57+$M57*AP$49, 0)</f>
        <v>0</v>
      </c>
      <c r="AQ57" s="1" t="n">
        <f aca="false" ca="false" dt2D="false" dtr="false" t="normal">IF(AO57&gt;0, $L$38+$L57+$M57*AQ$49, 0)</f>
        <v>0</v>
      </c>
      <c r="AR57" s="1" t="n">
        <f aca="false" ca="false" dt2D="false" dtr="false" t="normal">IF(AP57&gt;0, $L$38+$L57+$M57*AR$49, 0)</f>
        <v>0</v>
      </c>
      <c r="AS57" s="1" t="n">
        <f aca="false" ca="false" dt2D="false" dtr="false" t="normal">IF(AQ57&gt;0, $L$38+$L57+$M57*AS$49, 0)</f>
        <v>0</v>
      </c>
      <c r="AT57" s="1" t="n">
        <f aca="false" ca="false" dt2D="false" dtr="false" t="normal">IF(AR57&gt;0, $L$38+$L57+$M57*AT$49, 0)</f>
        <v>0</v>
      </c>
      <c r="AU57" s="1" t="n">
        <f aca="false" ca="false" dt2D="false" dtr="false" t="normal">IF(AS57&gt;0, $L$38+$L57+$M57*AU$49, 0)</f>
        <v>0</v>
      </c>
      <c r="AV57" s="1" t="n">
        <f aca="false" ca="false" dt2D="false" dtr="false" t="normal">IF(AT57&gt;0, $L$38+$L57+$M57*AV$49, 0)</f>
        <v>0</v>
      </c>
      <c r="AW57" s="1" t="n">
        <f aca="false" ca="false" dt2D="false" dtr="false" t="normal">IF(AU57&gt;0, $L$38+$L57+$M57*AW$49, 0)</f>
        <v>0</v>
      </c>
      <c r="AX57" s="1" t="n">
        <f aca="false" ca="false" dt2D="false" dtr="false" t="normal">IF(AV57&gt;0, $L$38+$L57+$M57*AX$49, 0)</f>
        <v>0</v>
      </c>
      <c r="AY57" s="1" t="n">
        <f aca="false" ca="false" dt2D="false" dtr="false" t="normal">IF(AW57&gt;0, $L$38+$L57+$M57*AY$49, 0)</f>
        <v>0</v>
      </c>
      <c r="AZ57" s="1" t="n">
        <f aca="false" ca="false" dt2D="false" dtr="false" t="normal">IF(AX57&gt;0, $L$38+$L57+$M57*AZ$49, 0)</f>
        <v>0</v>
      </c>
      <c r="BA57" s="1" t="n">
        <f aca="false" ca="false" dt2D="false" dtr="false" t="normal">IF(AY57&gt;0, $L$38+$L57+$M57*BA$49, 0)</f>
        <v>0</v>
      </c>
      <c r="BB57" s="1" t="n">
        <f aca="false" ca="false" dt2D="false" dtr="false" t="normal">IF(AZ57&gt;0, $L$38+$L57+$M57*BB$49, 0)</f>
        <v>0</v>
      </c>
      <c r="BC57" s="1" t="n">
        <f aca="false" ca="false" dt2D="false" dtr="false" t="normal">IF(BA57&gt;0, $L$38+$L57+$M57*BC$49, 0)</f>
        <v>0</v>
      </c>
      <c r="BD57" s="1" t="n">
        <f aca="false" ca="false" dt2D="false" dtr="false" t="normal">IF(BB57&gt;0, $L$38+$L57+$M57*BD$49, 0)</f>
        <v>0</v>
      </c>
      <c r="BE57" s="1" t="n">
        <f aca="false" ca="false" dt2D="false" dtr="false" t="normal">IF(BC57&gt;0, $L$38+$L57+$M57*BE$49, 0)</f>
        <v>0</v>
      </c>
      <c r="BF57" s="1" t="n">
        <f aca="false" ca="false" dt2D="false" dtr="false" t="normal">IF(BD57&gt;0, $L$38+$L57+$M57*BF$49, 0)</f>
        <v>0</v>
      </c>
      <c r="BG57" s="1" t="n">
        <f aca="false" ca="false" dt2D="false" dtr="false" t="normal">IF(BE57&gt;0, $L$38+$L57+$M57*BG$49, 0)</f>
        <v>0</v>
      </c>
      <c r="BH57" s="1" t="n">
        <f aca="false" ca="false" dt2D="false" dtr="false" t="normal">IF(BF57&gt;0, $L$38+$L57+$M57*BH$49, 0)</f>
        <v>0</v>
      </c>
      <c r="BI57" s="1" t="n">
        <f aca="false" ca="false" dt2D="false" dtr="false" t="normal">IF(BG57&gt;0, $L$38+$L57+$M57*BI$49, 0)</f>
        <v>0</v>
      </c>
      <c r="BJ57" s="1" t="n">
        <f aca="false" ca="false" dt2D="false" dtr="false" t="normal">IF(BH57&gt;0, $L$38+$L57+$M57*BJ$49, 0)</f>
        <v>0</v>
      </c>
      <c r="BK57" s="1" t="n">
        <f aca="false" ca="false" dt2D="false" dtr="false" t="normal">IF(BI57&gt;0, $L$38+$L57+$M57*BK$49, 0)</f>
        <v>0</v>
      </c>
      <c r="BL57" s="1" t="n">
        <f aca="false" ca="false" dt2D="false" dtr="false" t="normal">IF(BJ57&gt;0, $L$38+$L57+$M57*BL$49, 0)</f>
        <v>0</v>
      </c>
      <c r="BM57" s="1" t="n">
        <f aca="false" ca="false" dt2D="false" dtr="false" t="normal">IF(BK57&gt;0, $L$38+$L57+$M57*BM$49, 0)</f>
        <v>0</v>
      </c>
      <c r="BN57" s="1" t="n">
        <f aca="false" ca="false" dt2D="false" dtr="false" t="normal">IF(BL57&gt;0, $L$38+$L57+$M57*BN$49, 0)</f>
        <v>0</v>
      </c>
      <c r="BO57" s="1" t="n">
        <f aca="false" ca="false" dt2D="false" dtr="false" t="normal">IF(BM57&gt;0, $L$38+$L57+$M57*BO$49, 0)</f>
        <v>0</v>
      </c>
      <c r="BP57" s="1" t="n">
        <f aca="false" ca="false" dt2D="false" dtr="false" t="normal">IF(BN57&gt;0, $L$38+$L57+$M57*BP$49, 0)</f>
        <v>0</v>
      </c>
      <c r="BQ57" s="1" t="n">
        <f aca="false" ca="false" dt2D="false" dtr="false" t="normal">IF(BO57&gt;0, $L$38+$L57+$M57*BQ$49, 0)</f>
        <v>0</v>
      </c>
      <c r="BR57" s="1" t="n">
        <f aca="false" ca="false" dt2D="false" dtr="false" t="normal">IF(BP57&gt;0, $L$38+$L57+$M57*BR$49, 0)</f>
        <v>0</v>
      </c>
      <c r="BS57" s="1" t="n">
        <f aca="false" ca="false" dt2D="false" dtr="false" t="normal">IF(BQ57&gt;0, $L$38+$L57+$M57*BS$49, 0)</f>
        <v>0</v>
      </c>
    </row>
    <row outlineLevel="0" r="58">
      <c r="C58" s="1" t="n">
        <v>51</v>
      </c>
      <c r="K58" s="421" t="n"/>
      <c r="L58" s="421" t="n"/>
      <c r="M58" s="421" t="n"/>
    </row>
    <row outlineLevel="0" r="59">
      <c r="C59" s="1" t="n">
        <v>52</v>
      </c>
      <c r="K59" s="852" t="str">
        <f aca="false" ca="false" dt2D="false" dtr="false" t="normal">'Допущения'!B49</f>
        <v>Транспортная инфраструктура</v>
      </c>
      <c r="L59" s="421" t="n">
        <f aca="false" ca="false" dt2D="false" dtr="false" t="normal">ROUNDUP('Допущения'!D49/12, 0)</f>
        <v>0</v>
      </c>
      <c r="M59" s="421" t="n">
        <f aca="false" ca="false" dt2D="false" dtr="false" t="normal">'Допущения'!C49</f>
        <v>0</v>
      </c>
      <c r="N59" s="1" t="n">
        <f aca="false" ca="false" dt2D="false" dtr="false" t="normal">IF(L59&gt;0, $L$38+$L59+$M59*N$49, 0)</f>
        <v>0</v>
      </c>
      <c r="O59" s="1" t="n">
        <f aca="false" ca="false" dt2D="false" dtr="false" t="normal">IF(M59&gt;0, $L$38+$L59+$M59*O$49, 0)</f>
        <v>0</v>
      </c>
      <c r="P59" s="1" t="n">
        <f aca="false" ca="false" dt2D="false" dtr="false" t="normal">IF(N59&gt;0, $L$38+$L59+$M59*P$49, 0)</f>
        <v>0</v>
      </c>
      <c r="Q59" s="1" t="n">
        <f aca="false" ca="false" dt2D="false" dtr="false" t="normal">IF(O59&gt;0, $L$38+$L59+$M59*Q$49, 0)</f>
        <v>0</v>
      </c>
      <c r="R59" s="1" t="n">
        <f aca="false" ca="false" dt2D="false" dtr="false" t="normal">IF(P59&gt;0, $L$38+$L59+$M59*R$49, 0)</f>
        <v>0</v>
      </c>
      <c r="S59" s="1" t="n">
        <f aca="false" ca="false" dt2D="false" dtr="false" t="normal">IF(Q59&gt;0, $L$38+$L59+$M59*S$49, 0)</f>
        <v>0</v>
      </c>
      <c r="T59" s="1" t="n">
        <f aca="false" ca="false" dt2D="false" dtr="false" t="normal">IF(R59&gt;0, $L$38+$L59+$M59*T$49, 0)</f>
        <v>0</v>
      </c>
      <c r="U59" s="1" t="n">
        <f aca="false" ca="false" dt2D="false" dtr="false" t="normal">IF(S59&gt;0, $L$38+$L59+$M59*U$49, 0)</f>
        <v>0</v>
      </c>
      <c r="V59" s="1" t="n">
        <f aca="false" ca="false" dt2D="false" dtr="false" t="normal">IF(T59&gt;0, $L$38+$L59+$M59*V$49, 0)</f>
        <v>0</v>
      </c>
      <c r="W59" s="1" t="n">
        <f aca="false" ca="false" dt2D="false" dtr="false" t="normal">IF(U59&gt;0, $L$38+$L59+$M59*W$49, 0)</f>
        <v>0</v>
      </c>
      <c r="X59" s="1" t="n">
        <f aca="false" ca="false" dt2D="false" dtr="false" t="normal">IF(V59&gt;0, $L$38+$L59+$M59*X$49, 0)</f>
        <v>0</v>
      </c>
      <c r="Y59" s="1" t="n">
        <f aca="false" ca="false" dt2D="false" dtr="false" t="normal">IF(W59&gt;0, $L$38+$L59+$M59*Y$49, 0)</f>
        <v>0</v>
      </c>
      <c r="Z59" s="1" t="n">
        <f aca="false" ca="false" dt2D="false" dtr="false" t="normal">IF(X59&gt;0, $L$38+$L59+$M59*Z$49, 0)</f>
        <v>0</v>
      </c>
      <c r="AA59" s="1" t="n">
        <f aca="false" ca="false" dt2D="false" dtr="false" t="normal">IF(Y59&gt;0, $L$38+$L59+$M59*AA$49, 0)</f>
        <v>0</v>
      </c>
      <c r="AB59" s="1" t="n">
        <f aca="false" ca="false" dt2D="false" dtr="false" t="normal">IF(Z59&gt;0, $L$38+$L59+$M59*AB$49, 0)</f>
        <v>0</v>
      </c>
      <c r="AC59" s="1" t="n">
        <f aca="false" ca="false" dt2D="false" dtr="false" t="normal">IF(AA59&gt;0, $L$38+$L59+$M59*AC$49, 0)</f>
        <v>0</v>
      </c>
      <c r="AD59" s="1" t="n">
        <f aca="false" ca="false" dt2D="false" dtr="false" t="normal">IF(AB59&gt;0, $L$38+$L59+$M59*AD$49, 0)</f>
        <v>0</v>
      </c>
      <c r="AE59" s="1" t="n">
        <f aca="false" ca="false" dt2D="false" dtr="false" t="normal">IF(AC59&gt;0, $L$38+$L59+$M59*AE$49, 0)</f>
        <v>0</v>
      </c>
      <c r="AF59" s="1" t="n">
        <f aca="false" ca="false" dt2D="false" dtr="false" t="normal">IF(AD59&gt;0, $L$38+$L59+$M59*AF$49, 0)</f>
        <v>0</v>
      </c>
      <c r="AG59" s="1" t="n">
        <f aca="false" ca="false" dt2D="false" dtr="false" t="normal">IF(AE59&gt;0, $L$38+$L59+$M59*AG$49, 0)</f>
        <v>0</v>
      </c>
      <c r="AH59" s="1" t="n">
        <f aca="false" ca="false" dt2D="false" dtr="false" t="normal">IF(AF59&gt;0, $L$38+$L59+$M59*AH$49, 0)</f>
        <v>0</v>
      </c>
      <c r="AI59" s="1" t="n">
        <f aca="false" ca="false" dt2D="false" dtr="false" t="normal">IF(AG59&gt;0, $L$38+$L59+$M59*AI$49, 0)</f>
        <v>0</v>
      </c>
      <c r="AJ59" s="1" t="n">
        <f aca="false" ca="false" dt2D="false" dtr="false" t="normal">IF(AH59&gt;0, $L$38+$L59+$M59*AJ$49, 0)</f>
        <v>0</v>
      </c>
      <c r="AK59" s="1" t="n">
        <f aca="false" ca="false" dt2D="false" dtr="false" t="normal">IF(AI59&gt;0, $L$38+$L59+$M59*AK$49, 0)</f>
        <v>0</v>
      </c>
      <c r="AL59" s="1" t="n">
        <f aca="false" ca="false" dt2D="false" dtr="false" t="normal">IF(AJ59&gt;0, $L$38+$L59+$M59*AL$49, 0)</f>
        <v>0</v>
      </c>
      <c r="AM59" s="1" t="n">
        <f aca="false" ca="false" dt2D="false" dtr="false" t="normal">IF(AK59&gt;0, $L$38+$L59+$M59*AM$49, 0)</f>
        <v>0</v>
      </c>
      <c r="AN59" s="1" t="n">
        <f aca="false" ca="false" dt2D="false" dtr="false" t="normal">IF(AL59&gt;0, $L$38+$L59+$M59*AN$49, 0)</f>
        <v>0</v>
      </c>
      <c r="AO59" s="1" t="n">
        <f aca="false" ca="false" dt2D="false" dtr="false" t="normal">IF(AM59&gt;0, $L$38+$L59+$M59*AO$49, 0)</f>
        <v>0</v>
      </c>
      <c r="AP59" s="1" t="n">
        <f aca="false" ca="false" dt2D="false" dtr="false" t="normal">IF(AN59&gt;0, $L$38+$L59+$M59*AP$49, 0)</f>
        <v>0</v>
      </c>
      <c r="AQ59" s="1" t="n">
        <f aca="false" ca="false" dt2D="false" dtr="false" t="normal">IF(AO59&gt;0, $L$38+$L59+$M59*AQ$49, 0)</f>
        <v>0</v>
      </c>
      <c r="AR59" s="1" t="n">
        <f aca="false" ca="false" dt2D="false" dtr="false" t="normal">IF(AP59&gt;0, $L$38+$L59+$M59*AR$49, 0)</f>
        <v>0</v>
      </c>
      <c r="AS59" s="1" t="n">
        <f aca="false" ca="false" dt2D="false" dtr="false" t="normal">IF(AQ59&gt;0, $L$38+$L59+$M59*AS$49, 0)</f>
        <v>0</v>
      </c>
      <c r="AT59" s="1" t="n">
        <f aca="false" ca="false" dt2D="false" dtr="false" t="normal">IF(AR59&gt;0, $L$38+$L59+$M59*AT$49, 0)</f>
        <v>0</v>
      </c>
      <c r="AU59" s="1" t="n">
        <f aca="false" ca="false" dt2D="false" dtr="false" t="normal">IF(AS59&gt;0, $L$38+$L59+$M59*AU$49, 0)</f>
        <v>0</v>
      </c>
      <c r="AV59" s="1" t="n">
        <f aca="false" ca="false" dt2D="false" dtr="false" t="normal">IF(AT59&gt;0, $L$38+$L59+$M59*AV$49, 0)</f>
        <v>0</v>
      </c>
      <c r="AW59" s="1" t="n">
        <f aca="false" ca="false" dt2D="false" dtr="false" t="normal">IF(AU59&gt;0, $L$38+$L59+$M59*AW$49, 0)</f>
        <v>0</v>
      </c>
      <c r="AX59" s="1" t="n">
        <f aca="false" ca="false" dt2D="false" dtr="false" t="normal">IF(AV59&gt;0, $L$38+$L59+$M59*AX$49, 0)</f>
        <v>0</v>
      </c>
      <c r="AY59" s="1" t="n">
        <f aca="false" ca="false" dt2D="false" dtr="false" t="normal">IF(AW59&gt;0, $L$38+$L59+$M59*AY$49, 0)</f>
        <v>0</v>
      </c>
      <c r="AZ59" s="1" t="n">
        <f aca="false" ca="false" dt2D="false" dtr="false" t="normal">IF(AX59&gt;0, $L$38+$L59+$M59*AZ$49, 0)</f>
        <v>0</v>
      </c>
      <c r="BA59" s="1" t="n">
        <f aca="false" ca="false" dt2D="false" dtr="false" t="normal">IF(AY59&gt;0, $L$38+$L59+$M59*BA$49, 0)</f>
        <v>0</v>
      </c>
      <c r="BB59" s="1" t="n">
        <f aca="false" ca="false" dt2D="false" dtr="false" t="normal">IF(AZ59&gt;0, $L$38+$L59+$M59*BB$49, 0)</f>
        <v>0</v>
      </c>
      <c r="BC59" s="1" t="n">
        <f aca="false" ca="false" dt2D="false" dtr="false" t="normal">IF(BA59&gt;0, $L$38+$L59+$M59*BC$49, 0)</f>
        <v>0</v>
      </c>
      <c r="BD59" s="1" t="n">
        <f aca="false" ca="false" dt2D="false" dtr="false" t="normal">IF(BB59&gt;0, $L$38+$L59+$M59*BD$49, 0)</f>
        <v>0</v>
      </c>
      <c r="BE59" s="1" t="n">
        <f aca="false" ca="false" dt2D="false" dtr="false" t="normal">IF(BC59&gt;0, $L$38+$L59+$M59*BE$49, 0)</f>
        <v>0</v>
      </c>
      <c r="BF59" s="1" t="n">
        <f aca="false" ca="false" dt2D="false" dtr="false" t="normal">IF(BD59&gt;0, $L$38+$L59+$M59*BF$49, 0)</f>
        <v>0</v>
      </c>
      <c r="BG59" s="1" t="n">
        <f aca="false" ca="false" dt2D="false" dtr="false" t="normal">IF(BE59&gt;0, $L$38+$L59+$M59*BG$49, 0)</f>
        <v>0</v>
      </c>
      <c r="BH59" s="1" t="n">
        <f aca="false" ca="false" dt2D="false" dtr="false" t="normal">IF(BF59&gt;0, $L$38+$L59+$M59*BH$49, 0)</f>
        <v>0</v>
      </c>
      <c r="BI59" s="1" t="n">
        <f aca="false" ca="false" dt2D="false" dtr="false" t="normal">IF(BG59&gt;0, $L$38+$L59+$M59*BI$49, 0)</f>
        <v>0</v>
      </c>
      <c r="BJ59" s="1" t="n">
        <f aca="false" ca="false" dt2D="false" dtr="false" t="normal">IF(BH59&gt;0, $L$38+$L59+$M59*BJ$49, 0)</f>
        <v>0</v>
      </c>
      <c r="BK59" s="1" t="n">
        <f aca="false" ca="false" dt2D="false" dtr="false" t="normal">IF(BI59&gt;0, $L$38+$L59+$M59*BK$49, 0)</f>
        <v>0</v>
      </c>
      <c r="BL59" s="1" t="n">
        <f aca="false" ca="false" dt2D="false" dtr="false" t="normal">IF(BJ59&gt;0, $L$38+$L59+$M59*BL$49, 0)</f>
        <v>0</v>
      </c>
      <c r="BM59" s="1" t="n">
        <f aca="false" ca="false" dt2D="false" dtr="false" t="normal">IF(BK59&gt;0, $L$38+$L59+$M59*BM$49, 0)</f>
        <v>0</v>
      </c>
      <c r="BN59" s="1" t="n">
        <f aca="false" ca="false" dt2D="false" dtr="false" t="normal">IF(BL59&gt;0, $L$38+$L59+$M59*BN$49, 0)</f>
        <v>0</v>
      </c>
      <c r="BO59" s="1" t="n">
        <f aca="false" ca="false" dt2D="false" dtr="false" t="normal">IF(BM59&gt;0, $L$38+$L59+$M59*BO$49, 0)</f>
        <v>0</v>
      </c>
      <c r="BP59" s="1" t="n">
        <f aca="false" ca="false" dt2D="false" dtr="false" t="normal">IF(BN59&gt;0, $L$38+$L59+$M59*BP$49, 0)</f>
        <v>0</v>
      </c>
      <c r="BQ59" s="1" t="n">
        <f aca="false" ca="false" dt2D="false" dtr="false" t="normal">IF(BO59&gt;0, $L$38+$L59+$M59*BQ$49, 0)</f>
        <v>0</v>
      </c>
      <c r="BR59" s="1" t="n">
        <f aca="false" ca="false" dt2D="false" dtr="false" t="normal">IF(BP59&gt;0, $L$38+$L59+$M59*BR$49, 0)</f>
        <v>0</v>
      </c>
      <c r="BS59" s="1" t="n">
        <f aca="false" ca="false" dt2D="false" dtr="false" t="normal">IF(BQ59&gt;0, $L$38+$L59+$M59*BS$49, 0)</f>
        <v>0</v>
      </c>
    </row>
    <row outlineLevel="0" r="60">
      <c r="C60" s="1" t="n">
        <v>53</v>
      </c>
      <c r="K60" s="852" t="str">
        <f aca="false" ca="false" dt2D="false" dtr="false" t="normal">'Допущения'!B50</f>
        <v>Коммунальная инфраструктура</v>
      </c>
      <c r="L60" s="421" t="n">
        <f aca="false" ca="false" dt2D="false" dtr="false" t="normal">ROUNDUP('Допущения'!D50/12, 0)</f>
        <v>0</v>
      </c>
      <c r="M60" s="421" t="n">
        <f aca="false" ca="false" dt2D="false" dtr="false" t="normal">'Допущения'!C50</f>
        <v>0</v>
      </c>
      <c r="N60" s="1" t="n">
        <f aca="false" ca="false" dt2D="false" dtr="false" t="normal">IF(L60&gt;0, $L$38+$L60+$M60*N$49, 0)</f>
        <v>0</v>
      </c>
      <c r="O60" s="1" t="n">
        <f aca="false" ca="false" dt2D="false" dtr="false" t="normal">IF(M60&gt;0, $L$38+$L60+$M60*O$49, 0)</f>
        <v>0</v>
      </c>
      <c r="P60" s="1" t="n">
        <f aca="false" ca="false" dt2D="false" dtr="false" t="normal">IF(N60&gt;0, $L$38+$L60+$M60*P$49, 0)</f>
        <v>0</v>
      </c>
      <c r="Q60" s="1" t="n">
        <f aca="false" ca="false" dt2D="false" dtr="false" t="normal">IF(O60&gt;0, $L$38+$L60+$M60*Q$49, 0)</f>
        <v>0</v>
      </c>
      <c r="R60" s="1" t="n">
        <f aca="false" ca="false" dt2D="false" dtr="false" t="normal">IF(P60&gt;0, $L$38+$L60+$M60*R$49, 0)</f>
        <v>0</v>
      </c>
      <c r="S60" s="1" t="n">
        <f aca="false" ca="false" dt2D="false" dtr="false" t="normal">IF(Q60&gt;0, $L$38+$L60+$M60*S$49, 0)</f>
        <v>0</v>
      </c>
      <c r="T60" s="1" t="n">
        <f aca="false" ca="false" dt2D="false" dtr="false" t="normal">IF(R60&gt;0, $L$38+$L60+$M60*T$49, 0)</f>
        <v>0</v>
      </c>
      <c r="U60" s="1" t="n">
        <f aca="false" ca="false" dt2D="false" dtr="false" t="normal">IF(S60&gt;0, $L$38+$L60+$M60*U$49, 0)</f>
        <v>0</v>
      </c>
      <c r="V60" s="1" t="n">
        <f aca="false" ca="false" dt2D="false" dtr="false" t="normal">IF(T60&gt;0, $L$38+$L60+$M60*V$49, 0)</f>
        <v>0</v>
      </c>
      <c r="W60" s="1" t="n">
        <f aca="false" ca="false" dt2D="false" dtr="false" t="normal">IF(U60&gt;0, $L$38+$L60+$M60*W$49, 0)</f>
        <v>0</v>
      </c>
      <c r="X60" s="1" t="n">
        <f aca="false" ca="false" dt2D="false" dtr="false" t="normal">IF(V60&gt;0, $L$38+$L60+$M60*X$49, 0)</f>
        <v>0</v>
      </c>
      <c r="Y60" s="1" t="n">
        <f aca="false" ca="false" dt2D="false" dtr="false" t="normal">IF(W60&gt;0, $L$38+$L60+$M60*Y$49, 0)</f>
        <v>0</v>
      </c>
      <c r="Z60" s="1" t="n">
        <f aca="false" ca="false" dt2D="false" dtr="false" t="normal">IF(X60&gt;0, $L$38+$L60+$M60*Z$49, 0)</f>
        <v>0</v>
      </c>
      <c r="AA60" s="1" t="n">
        <f aca="false" ca="false" dt2D="false" dtr="false" t="normal">IF(Y60&gt;0, $L$38+$L60+$M60*AA$49, 0)</f>
        <v>0</v>
      </c>
      <c r="AB60" s="1" t="n">
        <f aca="false" ca="false" dt2D="false" dtr="false" t="normal">IF(Z60&gt;0, $L$38+$L60+$M60*AB$49, 0)</f>
        <v>0</v>
      </c>
      <c r="AC60" s="1" t="n">
        <f aca="false" ca="false" dt2D="false" dtr="false" t="normal">IF(AA60&gt;0, $L$38+$L60+$M60*AC$49, 0)</f>
        <v>0</v>
      </c>
      <c r="AD60" s="1" t="n">
        <f aca="false" ca="false" dt2D="false" dtr="false" t="normal">IF(AB60&gt;0, $L$38+$L60+$M60*AD$49, 0)</f>
        <v>0</v>
      </c>
      <c r="AE60" s="1" t="n">
        <f aca="false" ca="false" dt2D="false" dtr="false" t="normal">IF(AC60&gt;0, $L$38+$L60+$M60*AE$49, 0)</f>
        <v>0</v>
      </c>
      <c r="AF60" s="1" t="n">
        <f aca="false" ca="false" dt2D="false" dtr="false" t="normal">IF(AD60&gt;0, $L$38+$L60+$M60*AF$49, 0)</f>
        <v>0</v>
      </c>
      <c r="AG60" s="1" t="n">
        <f aca="false" ca="false" dt2D="false" dtr="false" t="normal">IF(AE60&gt;0, $L$38+$L60+$M60*AG$49, 0)</f>
        <v>0</v>
      </c>
      <c r="AH60" s="1" t="n">
        <f aca="false" ca="false" dt2D="false" dtr="false" t="normal">IF(AF60&gt;0, $L$38+$L60+$M60*AH$49, 0)</f>
        <v>0</v>
      </c>
      <c r="AI60" s="1" t="n">
        <f aca="false" ca="false" dt2D="false" dtr="false" t="normal">IF(AG60&gt;0, $L$38+$L60+$M60*AI$49, 0)</f>
        <v>0</v>
      </c>
      <c r="AJ60" s="1" t="n">
        <f aca="false" ca="false" dt2D="false" dtr="false" t="normal">IF(AH60&gt;0, $L$38+$L60+$M60*AJ$49, 0)</f>
        <v>0</v>
      </c>
      <c r="AK60" s="1" t="n">
        <f aca="false" ca="false" dt2D="false" dtr="false" t="normal">IF(AI60&gt;0, $L$38+$L60+$M60*AK$49, 0)</f>
        <v>0</v>
      </c>
      <c r="AL60" s="1" t="n">
        <f aca="false" ca="false" dt2D="false" dtr="false" t="normal">IF(AJ60&gt;0, $L$38+$L60+$M60*AL$49, 0)</f>
        <v>0</v>
      </c>
      <c r="AM60" s="1" t="n">
        <f aca="false" ca="false" dt2D="false" dtr="false" t="normal">IF(AK60&gt;0, $L$38+$L60+$M60*AM$49, 0)</f>
        <v>0</v>
      </c>
      <c r="AN60" s="1" t="n">
        <f aca="false" ca="false" dt2D="false" dtr="false" t="normal">IF(AL60&gt;0, $L$38+$L60+$M60*AN$49, 0)</f>
        <v>0</v>
      </c>
      <c r="AO60" s="1" t="n">
        <f aca="false" ca="false" dt2D="false" dtr="false" t="normal">IF(AM60&gt;0, $L$38+$L60+$M60*AO$49, 0)</f>
        <v>0</v>
      </c>
      <c r="AP60" s="1" t="n">
        <f aca="false" ca="false" dt2D="false" dtr="false" t="normal">IF(AN60&gt;0, $L$38+$L60+$M60*AP$49, 0)</f>
        <v>0</v>
      </c>
      <c r="AQ60" s="1" t="n">
        <f aca="false" ca="false" dt2D="false" dtr="false" t="normal">IF(AO60&gt;0, $L$38+$L60+$M60*AQ$49, 0)</f>
        <v>0</v>
      </c>
      <c r="AR60" s="1" t="n">
        <f aca="false" ca="false" dt2D="false" dtr="false" t="normal">IF(AP60&gt;0, $L$38+$L60+$M60*AR$49, 0)</f>
        <v>0</v>
      </c>
      <c r="AS60" s="1" t="n">
        <f aca="false" ca="false" dt2D="false" dtr="false" t="normal">IF(AQ60&gt;0, $L$38+$L60+$M60*AS$49, 0)</f>
        <v>0</v>
      </c>
      <c r="AT60" s="1" t="n">
        <f aca="false" ca="false" dt2D="false" dtr="false" t="normal">IF(AR60&gt;0, $L$38+$L60+$M60*AT$49, 0)</f>
        <v>0</v>
      </c>
      <c r="AU60" s="1" t="n">
        <f aca="false" ca="false" dt2D="false" dtr="false" t="normal">IF(AS60&gt;0, $L$38+$L60+$M60*AU$49, 0)</f>
        <v>0</v>
      </c>
      <c r="AV60" s="1" t="n">
        <f aca="false" ca="false" dt2D="false" dtr="false" t="normal">IF(AT60&gt;0, $L$38+$L60+$M60*AV$49, 0)</f>
        <v>0</v>
      </c>
      <c r="AW60" s="1" t="n">
        <f aca="false" ca="false" dt2D="false" dtr="false" t="normal">IF(AU60&gt;0, $L$38+$L60+$M60*AW$49, 0)</f>
        <v>0</v>
      </c>
      <c r="AX60" s="1" t="n">
        <f aca="false" ca="false" dt2D="false" dtr="false" t="normal">IF(AV60&gt;0, $L$38+$L60+$M60*AX$49, 0)</f>
        <v>0</v>
      </c>
      <c r="AY60" s="1" t="n">
        <f aca="false" ca="false" dt2D="false" dtr="false" t="normal">IF(AW60&gt;0, $L$38+$L60+$M60*AY$49, 0)</f>
        <v>0</v>
      </c>
      <c r="AZ60" s="1" t="n">
        <f aca="false" ca="false" dt2D="false" dtr="false" t="normal">IF(AX60&gt;0, $L$38+$L60+$M60*AZ$49, 0)</f>
        <v>0</v>
      </c>
      <c r="BA60" s="1" t="n">
        <f aca="false" ca="false" dt2D="false" dtr="false" t="normal">IF(AY60&gt;0, $L$38+$L60+$M60*BA$49, 0)</f>
        <v>0</v>
      </c>
      <c r="BB60" s="1" t="n">
        <f aca="false" ca="false" dt2D="false" dtr="false" t="normal">IF(AZ60&gt;0, $L$38+$L60+$M60*BB$49, 0)</f>
        <v>0</v>
      </c>
      <c r="BC60" s="1" t="n">
        <f aca="false" ca="false" dt2D="false" dtr="false" t="normal">IF(BA60&gt;0, $L$38+$L60+$M60*BC$49, 0)</f>
        <v>0</v>
      </c>
      <c r="BD60" s="1" t="n">
        <f aca="false" ca="false" dt2D="false" dtr="false" t="normal">IF(BB60&gt;0, $L$38+$L60+$M60*BD$49, 0)</f>
        <v>0</v>
      </c>
      <c r="BE60" s="1" t="n">
        <f aca="false" ca="false" dt2D="false" dtr="false" t="normal">IF(BC60&gt;0, $L$38+$L60+$M60*BE$49, 0)</f>
        <v>0</v>
      </c>
      <c r="BF60" s="1" t="n">
        <f aca="false" ca="false" dt2D="false" dtr="false" t="normal">IF(BD60&gt;0, $L$38+$L60+$M60*BF$49, 0)</f>
        <v>0</v>
      </c>
      <c r="BG60" s="1" t="n">
        <f aca="false" ca="false" dt2D="false" dtr="false" t="normal">IF(BE60&gt;0, $L$38+$L60+$M60*BG$49, 0)</f>
        <v>0</v>
      </c>
      <c r="BH60" s="1" t="n">
        <f aca="false" ca="false" dt2D="false" dtr="false" t="normal">IF(BF60&gt;0, $L$38+$L60+$M60*BH$49, 0)</f>
        <v>0</v>
      </c>
      <c r="BI60" s="1" t="n">
        <f aca="false" ca="false" dt2D="false" dtr="false" t="normal">IF(BG60&gt;0, $L$38+$L60+$M60*BI$49, 0)</f>
        <v>0</v>
      </c>
      <c r="BJ60" s="1" t="n">
        <f aca="false" ca="false" dt2D="false" dtr="false" t="normal">IF(BH60&gt;0, $L$38+$L60+$M60*BJ$49, 0)</f>
        <v>0</v>
      </c>
      <c r="BK60" s="1" t="n">
        <f aca="false" ca="false" dt2D="false" dtr="false" t="normal">IF(BI60&gt;0, $L$38+$L60+$M60*BK$49, 0)</f>
        <v>0</v>
      </c>
      <c r="BL60" s="1" t="n">
        <f aca="false" ca="false" dt2D="false" dtr="false" t="normal">IF(BJ60&gt;0, $L$38+$L60+$M60*BL$49, 0)</f>
        <v>0</v>
      </c>
      <c r="BM60" s="1" t="n">
        <f aca="false" ca="false" dt2D="false" dtr="false" t="normal">IF(BK60&gt;0, $L$38+$L60+$M60*BM$49, 0)</f>
        <v>0</v>
      </c>
      <c r="BN60" s="1" t="n">
        <f aca="false" ca="false" dt2D="false" dtr="false" t="normal">IF(BL60&gt;0, $L$38+$L60+$M60*BN$49, 0)</f>
        <v>0</v>
      </c>
      <c r="BO60" s="1" t="n">
        <f aca="false" ca="false" dt2D="false" dtr="false" t="normal">IF(BM60&gt;0, $L$38+$L60+$M60*BO$49, 0)</f>
        <v>0</v>
      </c>
      <c r="BP60" s="1" t="n">
        <f aca="false" ca="false" dt2D="false" dtr="false" t="normal">IF(BN60&gt;0, $L$38+$L60+$M60*BP$49, 0)</f>
        <v>0</v>
      </c>
      <c r="BQ60" s="1" t="n">
        <f aca="false" ca="false" dt2D="false" dtr="false" t="normal">IF(BO60&gt;0, $L$38+$L60+$M60*BQ$49, 0)</f>
        <v>0</v>
      </c>
      <c r="BR60" s="1" t="n">
        <f aca="false" ca="false" dt2D="false" dtr="false" t="normal">IF(BP60&gt;0, $L$38+$L60+$M60*BR$49, 0)</f>
        <v>0</v>
      </c>
      <c r="BS60" s="1" t="n">
        <f aca="false" ca="false" dt2D="false" dtr="false" t="normal">IF(BQ60&gt;0, $L$38+$L60+$M60*BS$49, 0)</f>
        <v>0</v>
      </c>
    </row>
    <row outlineLevel="0" r="61">
      <c r="C61" s="1" t="n">
        <v>54</v>
      </c>
      <c r="K61" s="852" t="str">
        <f aca="false" ca="false" dt2D="false" dtr="false" t="normal">'Допущения'!B51</f>
        <v>Коммуникационная инфраструктура</v>
      </c>
      <c r="L61" s="421" t="n">
        <f aca="false" ca="false" dt2D="false" dtr="false" t="normal">ROUNDUP('Допущения'!D51/12, 0)</f>
        <v>0</v>
      </c>
      <c r="M61" s="421" t="n">
        <f aca="false" ca="false" dt2D="false" dtr="false" t="normal">'Допущения'!C51</f>
        <v>0</v>
      </c>
      <c r="N61" s="1" t="n">
        <f aca="false" ca="false" dt2D="false" dtr="false" t="normal">IF(L61&gt;0, $L$38+$L61+$M61*N$49, 0)</f>
        <v>0</v>
      </c>
      <c r="O61" s="1" t="n">
        <f aca="false" ca="false" dt2D="false" dtr="false" t="normal">IF(M61&gt;0, $L$38+$L61+$M61*O$49, 0)</f>
        <v>0</v>
      </c>
      <c r="P61" s="1" t="n">
        <f aca="false" ca="false" dt2D="false" dtr="false" t="normal">IF(N61&gt;0, $L$38+$L61+$M61*P$49, 0)</f>
        <v>0</v>
      </c>
      <c r="Q61" s="1" t="n">
        <f aca="false" ca="false" dt2D="false" dtr="false" t="normal">IF(O61&gt;0, $L$38+$L61+$M61*Q$49, 0)</f>
        <v>0</v>
      </c>
      <c r="R61" s="1" t="n">
        <f aca="false" ca="false" dt2D="false" dtr="false" t="normal">IF(P61&gt;0, $L$38+$L61+$M61*R$49, 0)</f>
        <v>0</v>
      </c>
      <c r="S61" s="1" t="n">
        <f aca="false" ca="false" dt2D="false" dtr="false" t="normal">IF(Q61&gt;0, $L$38+$L61+$M61*S$49, 0)</f>
        <v>0</v>
      </c>
      <c r="T61" s="1" t="n">
        <f aca="false" ca="false" dt2D="false" dtr="false" t="normal">IF(R61&gt;0, $L$38+$L61+$M61*T$49, 0)</f>
        <v>0</v>
      </c>
      <c r="U61" s="1" t="n">
        <f aca="false" ca="false" dt2D="false" dtr="false" t="normal">IF(S61&gt;0, $L$38+$L61+$M61*U$49, 0)</f>
        <v>0</v>
      </c>
      <c r="V61" s="1" t="n">
        <f aca="false" ca="false" dt2D="false" dtr="false" t="normal">IF(T61&gt;0, $L$38+$L61+$M61*V$49, 0)</f>
        <v>0</v>
      </c>
      <c r="W61" s="1" t="n">
        <f aca="false" ca="false" dt2D="false" dtr="false" t="normal">IF(U61&gt;0, $L$38+$L61+$M61*W$49, 0)</f>
        <v>0</v>
      </c>
      <c r="X61" s="1" t="n">
        <f aca="false" ca="false" dt2D="false" dtr="false" t="normal">IF(V61&gt;0, $L$38+$L61+$M61*X$49, 0)</f>
        <v>0</v>
      </c>
      <c r="Y61" s="1" t="n">
        <f aca="false" ca="false" dt2D="false" dtr="false" t="normal">IF(W61&gt;0, $L$38+$L61+$M61*Y$49, 0)</f>
        <v>0</v>
      </c>
      <c r="Z61" s="1" t="n">
        <f aca="false" ca="false" dt2D="false" dtr="false" t="normal">IF(X61&gt;0, $L$38+$L61+$M61*Z$49, 0)</f>
        <v>0</v>
      </c>
      <c r="AA61" s="1" t="n">
        <f aca="false" ca="false" dt2D="false" dtr="false" t="normal">IF(Y61&gt;0, $L$38+$L61+$M61*AA$49, 0)</f>
        <v>0</v>
      </c>
      <c r="AB61" s="1" t="n">
        <f aca="false" ca="false" dt2D="false" dtr="false" t="normal">IF(Z61&gt;0, $L$38+$L61+$M61*AB$49, 0)</f>
        <v>0</v>
      </c>
      <c r="AC61" s="1" t="n">
        <f aca="false" ca="false" dt2D="false" dtr="false" t="normal">IF(AA61&gt;0, $L$38+$L61+$M61*AC$49, 0)</f>
        <v>0</v>
      </c>
      <c r="AD61" s="1" t="n">
        <f aca="false" ca="false" dt2D="false" dtr="false" t="normal">IF(AB61&gt;0, $L$38+$L61+$M61*AD$49, 0)</f>
        <v>0</v>
      </c>
      <c r="AE61" s="1" t="n">
        <f aca="false" ca="false" dt2D="false" dtr="false" t="normal">IF(AC61&gt;0, $L$38+$L61+$M61*AE$49, 0)</f>
        <v>0</v>
      </c>
      <c r="AF61" s="1" t="n">
        <f aca="false" ca="false" dt2D="false" dtr="false" t="normal">IF(AD61&gt;0, $L$38+$L61+$M61*AF$49, 0)</f>
        <v>0</v>
      </c>
      <c r="AG61" s="1" t="n">
        <f aca="false" ca="false" dt2D="false" dtr="false" t="normal">IF(AE61&gt;0, $L$38+$L61+$M61*AG$49, 0)</f>
        <v>0</v>
      </c>
      <c r="AH61" s="1" t="n">
        <f aca="false" ca="false" dt2D="false" dtr="false" t="normal">IF(AF61&gt;0, $L$38+$L61+$M61*AH$49, 0)</f>
        <v>0</v>
      </c>
      <c r="AI61" s="1" t="n">
        <f aca="false" ca="false" dt2D="false" dtr="false" t="normal">IF(AG61&gt;0, $L$38+$L61+$M61*AI$49, 0)</f>
        <v>0</v>
      </c>
      <c r="AJ61" s="1" t="n">
        <f aca="false" ca="false" dt2D="false" dtr="false" t="normal">IF(AH61&gt;0, $L$38+$L61+$M61*AJ$49, 0)</f>
        <v>0</v>
      </c>
      <c r="AK61" s="1" t="n">
        <f aca="false" ca="false" dt2D="false" dtr="false" t="normal">IF(AI61&gt;0, $L$38+$L61+$M61*AK$49, 0)</f>
        <v>0</v>
      </c>
      <c r="AL61" s="1" t="n">
        <f aca="false" ca="false" dt2D="false" dtr="false" t="normal">IF(AJ61&gt;0, $L$38+$L61+$M61*AL$49, 0)</f>
        <v>0</v>
      </c>
      <c r="AM61" s="1" t="n">
        <f aca="false" ca="false" dt2D="false" dtr="false" t="normal">IF(AK61&gt;0, $L$38+$L61+$M61*AM$49, 0)</f>
        <v>0</v>
      </c>
      <c r="AN61" s="1" t="n">
        <f aca="false" ca="false" dt2D="false" dtr="false" t="normal">IF(AL61&gt;0, $L$38+$L61+$M61*AN$49, 0)</f>
        <v>0</v>
      </c>
      <c r="AO61" s="1" t="n">
        <f aca="false" ca="false" dt2D="false" dtr="false" t="normal">IF(AM61&gt;0, $L$38+$L61+$M61*AO$49, 0)</f>
        <v>0</v>
      </c>
      <c r="AP61" s="1" t="n">
        <f aca="false" ca="false" dt2D="false" dtr="false" t="normal">IF(AN61&gt;0, $L$38+$L61+$M61*AP$49, 0)</f>
        <v>0</v>
      </c>
      <c r="AQ61" s="1" t="n">
        <f aca="false" ca="false" dt2D="false" dtr="false" t="normal">IF(AO61&gt;0, $L$38+$L61+$M61*AQ$49, 0)</f>
        <v>0</v>
      </c>
      <c r="AR61" s="1" t="n">
        <f aca="false" ca="false" dt2D="false" dtr="false" t="normal">IF(AP61&gt;0, $L$38+$L61+$M61*AR$49, 0)</f>
        <v>0</v>
      </c>
      <c r="AS61" s="1" t="n">
        <f aca="false" ca="false" dt2D="false" dtr="false" t="normal">IF(AQ61&gt;0, $L$38+$L61+$M61*AS$49, 0)</f>
        <v>0</v>
      </c>
      <c r="AT61" s="1" t="n">
        <f aca="false" ca="false" dt2D="false" dtr="false" t="normal">IF(AR61&gt;0, $L$38+$L61+$M61*AT$49, 0)</f>
        <v>0</v>
      </c>
      <c r="AU61" s="1" t="n">
        <f aca="false" ca="false" dt2D="false" dtr="false" t="normal">IF(AS61&gt;0, $L$38+$L61+$M61*AU$49, 0)</f>
        <v>0</v>
      </c>
      <c r="AV61" s="1" t="n">
        <f aca="false" ca="false" dt2D="false" dtr="false" t="normal">IF(AT61&gt;0, $L$38+$L61+$M61*AV$49, 0)</f>
        <v>0</v>
      </c>
      <c r="AW61" s="1" t="n">
        <f aca="false" ca="false" dt2D="false" dtr="false" t="normal">IF(AU61&gt;0, $L$38+$L61+$M61*AW$49, 0)</f>
        <v>0</v>
      </c>
      <c r="AX61" s="1" t="n">
        <f aca="false" ca="false" dt2D="false" dtr="false" t="normal">IF(AV61&gt;0, $L$38+$L61+$M61*AX$49, 0)</f>
        <v>0</v>
      </c>
      <c r="AY61" s="1" t="n">
        <f aca="false" ca="false" dt2D="false" dtr="false" t="normal">IF(AW61&gt;0, $L$38+$L61+$M61*AY$49, 0)</f>
        <v>0</v>
      </c>
      <c r="AZ61" s="1" t="n">
        <f aca="false" ca="false" dt2D="false" dtr="false" t="normal">IF(AX61&gt;0, $L$38+$L61+$M61*AZ$49, 0)</f>
        <v>0</v>
      </c>
      <c r="BA61" s="1" t="n">
        <f aca="false" ca="false" dt2D="false" dtr="false" t="normal">IF(AY61&gt;0, $L$38+$L61+$M61*BA$49, 0)</f>
        <v>0</v>
      </c>
      <c r="BB61" s="1" t="n">
        <f aca="false" ca="false" dt2D="false" dtr="false" t="normal">IF(AZ61&gt;0, $L$38+$L61+$M61*BB$49, 0)</f>
        <v>0</v>
      </c>
      <c r="BC61" s="1" t="n">
        <f aca="false" ca="false" dt2D="false" dtr="false" t="normal">IF(BA61&gt;0, $L$38+$L61+$M61*BC$49, 0)</f>
        <v>0</v>
      </c>
      <c r="BD61" s="1" t="n">
        <f aca="false" ca="false" dt2D="false" dtr="false" t="normal">IF(BB61&gt;0, $L$38+$L61+$M61*BD$49, 0)</f>
        <v>0</v>
      </c>
      <c r="BE61" s="1" t="n">
        <f aca="false" ca="false" dt2D="false" dtr="false" t="normal">IF(BC61&gt;0, $L$38+$L61+$M61*BE$49, 0)</f>
        <v>0</v>
      </c>
      <c r="BF61" s="1" t="n">
        <f aca="false" ca="false" dt2D="false" dtr="false" t="normal">IF(BD61&gt;0, $L$38+$L61+$M61*BF$49, 0)</f>
        <v>0</v>
      </c>
      <c r="BG61" s="1" t="n">
        <f aca="false" ca="false" dt2D="false" dtr="false" t="normal">IF(BE61&gt;0, $L$38+$L61+$M61*BG$49, 0)</f>
        <v>0</v>
      </c>
      <c r="BH61" s="1" t="n">
        <f aca="false" ca="false" dt2D="false" dtr="false" t="normal">IF(BF61&gt;0, $L$38+$L61+$M61*BH$49, 0)</f>
        <v>0</v>
      </c>
      <c r="BI61" s="1" t="n">
        <f aca="false" ca="false" dt2D="false" dtr="false" t="normal">IF(BG61&gt;0, $L$38+$L61+$M61*BI$49, 0)</f>
        <v>0</v>
      </c>
      <c r="BJ61" s="1" t="n">
        <f aca="false" ca="false" dt2D="false" dtr="false" t="normal">IF(BH61&gt;0, $L$38+$L61+$M61*BJ$49, 0)</f>
        <v>0</v>
      </c>
      <c r="BK61" s="1" t="n">
        <f aca="false" ca="false" dt2D="false" dtr="false" t="normal">IF(BI61&gt;0, $L$38+$L61+$M61*BK$49, 0)</f>
        <v>0</v>
      </c>
      <c r="BL61" s="1" t="n">
        <f aca="false" ca="false" dt2D="false" dtr="false" t="normal">IF(BJ61&gt;0, $L$38+$L61+$M61*BL$49, 0)</f>
        <v>0</v>
      </c>
      <c r="BM61" s="1" t="n">
        <f aca="false" ca="false" dt2D="false" dtr="false" t="normal">IF(BK61&gt;0, $L$38+$L61+$M61*BM$49, 0)</f>
        <v>0</v>
      </c>
      <c r="BN61" s="1" t="n">
        <f aca="false" ca="false" dt2D="false" dtr="false" t="normal">IF(BL61&gt;0, $L$38+$L61+$M61*BN$49, 0)</f>
        <v>0</v>
      </c>
      <c r="BO61" s="1" t="n">
        <f aca="false" ca="false" dt2D="false" dtr="false" t="normal">IF(BM61&gt;0, $L$38+$L61+$M61*BO$49, 0)</f>
        <v>0</v>
      </c>
      <c r="BP61" s="1" t="n">
        <f aca="false" ca="false" dt2D="false" dtr="false" t="normal">IF(BN61&gt;0, $L$38+$L61+$M61*BP$49, 0)</f>
        <v>0</v>
      </c>
      <c r="BQ61" s="1" t="n">
        <f aca="false" ca="false" dt2D="false" dtr="false" t="normal">IF(BO61&gt;0, $L$38+$L61+$M61*BQ$49, 0)</f>
        <v>0</v>
      </c>
      <c r="BR61" s="1" t="n">
        <f aca="false" ca="false" dt2D="false" dtr="false" t="normal">IF(BP61&gt;0, $L$38+$L61+$M61*BR$49, 0)</f>
        <v>0</v>
      </c>
      <c r="BS61" s="1" t="n">
        <f aca="false" ca="false" dt2D="false" dtr="false" t="normal">IF(BQ61&gt;0, $L$38+$L61+$M61*BS$49, 0)</f>
        <v>0</v>
      </c>
    </row>
    <row outlineLevel="0" r="62">
      <c r="C62" s="1" t="n">
        <v>55</v>
      </c>
      <c r="K62" s="852" t="str">
        <f aca="false" ca="false" dt2D="false" dtr="false" t="normal">'Допущения'!B52</f>
        <v>Прочая обеспечивающая инфраструктура</v>
      </c>
      <c r="L62" s="421" t="n">
        <f aca="false" ca="false" dt2D="false" dtr="false" t="normal">ROUNDUP('Допущения'!D52/12, 0)</f>
        <v>0</v>
      </c>
      <c r="M62" s="421" t="n">
        <f aca="false" ca="false" dt2D="false" dtr="false" t="normal">'Допущения'!C52</f>
        <v>0</v>
      </c>
      <c r="N62" s="1" t="n">
        <f aca="false" ca="false" dt2D="false" dtr="false" t="normal">IF(L62&gt;0, $L$38+$L62+$M62*N$49, 0)</f>
        <v>0</v>
      </c>
      <c r="O62" s="1" t="n">
        <f aca="false" ca="false" dt2D="false" dtr="false" t="normal">IF(M62&gt;0, $L$38+$L62+$M62*O$49, 0)</f>
        <v>0</v>
      </c>
      <c r="P62" s="1" t="n">
        <f aca="false" ca="false" dt2D="false" dtr="false" t="normal">IF(N62&gt;0, $L$38+$L62+$M62*P$49, 0)</f>
        <v>0</v>
      </c>
      <c r="Q62" s="1" t="n">
        <f aca="false" ca="false" dt2D="false" dtr="false" t="normal">IF(O62&gt;0, $L$38+$L62+$M62*Q$49, 0)</f>
        <v>0</v>
      </c>
      <c r="R62" s="1" t="n">
        <f aca="false" ca="false" dt2D="false" dtr="false" t="normal">IF(P62&gt;0, $L$38+$L62+$M62*R$49, 0)</f>
        <v>0</v>
      </c>
      <c r="S62" s="1" t="n">
        <f aca="false" ca="false" dt2D="false" dtr="false" t="normal">IF(Q62&gt;0, $L$38+$L62+$M62*S$49, 0)</f>
        <v>0</v>
      </c>
      <c r="T62" s="1" t="n">
        <f aca="false" ca="false" dt2D="false" dtr="false" t="normal">IF(R62&gt;0, $L$38+$L62+$M62*T$49, 0)</f>
        <v>0</v>
      </c>
      <c r="U62" s="1" t="n">
        <f aca="false" ca="false" dt2D="false" dtr="false" t="normal">IF(S62&gt;0, $L$38+$L62+$M62*U$49, 0)</f>
        <v>0</v>
      </c>
      <c r="V62" s="1" t="n">
        <f aca="false" ca="false" dt2D="false" dtr="false" t="normal">IF(T62&gt;0, $L$38+$L62+$M62*V$49, 0)</f>
        <v>0</v>
      </c>
      <c r="W62" s="1" t="n">
        <f aca="false" ca="false" dt2D="false" dtr="false" t="normal">IF(U62&gt;0, $L$38+$L62+$M62*W$49, 0)</f>
        <v>0</v>
      </c>
      <c r="X62" s="1" t="n">
        <f aca="false" ca="false" dt2D="false" dtr="false" t="normal">IF(V62&gt;0, $L$38+$L62+$M62*X$49, 0)</f>
        <v>0</v>
      </c>
      <c r="Y62" s="1" t="n">
        <f aca="false" ca="false" dt2D="false" dtr="false" t="normal">IF(W62&gt;0, $L$38+$L62+$M62*Y$49, 0)</f>
        <v>0</v>
      </c>
      <c r="Z62" s="1" t="n">
        <f aca="false" ca="false" dt2D="false" dtr="false" t="normal">IF(X62&gt;0, $L$38+$L62+$M62*Z$49, 0)</f>
        <v>0</v>
      </c>
      <c r="AA62" s="1" t="n">
        <f aca="false" ca="false" dt2D="false" dtr="false" t="normal">IF(Y62&gt;0, $L$38+$L62+$M62*AA$49, 0)</f>
        <v>0</v>
      </c>
      <c r="AB62" s="1" t="n">
        <f aca="false" ca="false" dt2D="false" dtr="false" t="normal">IF(Z62&gt;0, $L$38+$L62+$M62*AB$49, 0)</f>
        <v>0</v>
      </c>
      <c r="AC62" s="1" t="n">
        <f aca="false" ca="false" dt2D="false" dtr="false" t="normal">IF(AA62&gt;0, $L$38+$L62+$M62*AC$49, 0)</f>
        <v>0</v>
      </c>
      <c r="AD62" s="1" t="n">
        <f aca="false" ca="false" dt2D="false" dtr="false" t="normal">IF(AB62&gt;0, $L$38+$L62+$M62*AD$49, 0)</f>
        <v>0</v>
      </c>
      <c r="AE62" s="1" t="n">
        <f aca="false" ca="false" dt2D="false" dtr="false" t="normal">IF(AC62&gt;0, $L$38+$L62+$M62*AE$49, 0)</f>
        <v>0</v>
      </c>
      <c r="AF62" s="1" t="n">
        <f aca="false" ca="false" dt2D="false" dtr="false" t="normal">IF(AD62&gt;0, $L$38+$L62+$M62*AF$49, 0)</f>
        <v>0</v>
      </c>
      <c r="AG62" s="1" t="n">
        <f aca="false" ca="false" dt2D="false" dtr="false" t="normal">IF(AE62&gt;0, $L$38+$L62+$M62*AG$49, 0)</f>
        <v>0</v>
      </c>
      <c r="AH62" s="1" t="n">
        <f aca="false" ca="false" dt2D="false" dtr="false" t="normal">IF(AF62&gt;0, $L$38+$L62+$M62*AH$49, 0)</f>
        <v>0</v>
      </c>
      <c r="AI62" s="1" t="n">
        <f aca="false" ca="false" dt2D="false" dtr="false" t="normal">IF(AG62&gt;0, $L$38+$L62+$M62*AI$49, 0)</f>
        <v>0</v>
      </c>
      <c r="AJ62" s="1" t="n">
        <f aca="false" ca="false" dt2D="false" dtr="false" t="normal">IF(AH62&gt;0, $L$38+$L62+$M62*AJ$49, 0)</f>
        <v>0</v>
      </c>
      <c r="AK62" s="1" t="n">
        <f aca="false" ca="false" dt2D="false" dtr="false" t="normal">IF(AI62&gt;0, $L$38+$L62+$M62*AK$49, 0)</f>
        <v>0</v>
      </c>
      <c r="AL62" s="1" t="n">
        <f aca="false" ca="false" dt2D="false" dtr="false" t="normal">IF(AJ62&gt;0, $L$38+$L62+$M62*AL$49, 0)</f>
        <v>0</v>
      </c>
      <c r="AM62" s="1" t="n">
        <f aca="false" ca="false" dt2D="false" dtr="false" t="normal">IF(AK62&gt;0, $L$38+$L62+$M62*AM$49, 0)</f>
        <v>0</v>
      </c>
      <c r="AN62" s="1" t="n">
        <f aca="false" ca="false" dt2D="false" dtr="false" t="normal">IF(AL62&gt;0, $L$38+$L62+$M62*AN$49, 0)</f>
        <v>0</v>
      </c>
      <c r="AO62" s="1" t="n">
        <f aca="false" ca="false" dt2D="false" dtr="false" t="normal">IF(AM62&gt;0, $L$38+$L62+$M62*AO$49, 0)</f>
        <v>0</v>
      </c>
      <c r="AP62" s="1" t="n">
        <f aca="false" ca="false" dt2D="false" dtr="false" t="normal">IF(AN62&gt;0, $L$38+$L62+$M62*AP$49, 0)</f>
        <v>0</v>
      </c>
      <c r="AQ62" s="1" t="n">
        <f aca="false" ca="false" dt2D="false" dtr="false" t="normal">IF(AO62&gt;0, $L$38+$L62+$M62*AQ$49, 0)</f>
        <v>0</v>
      </c>
      <c r="AR62" s="1" t="n">
        <f aca="false" ca="false" dt2D="false" dtr="false" t="normal">IF(AP62&gt;0, $L$38+$L62+$M62*AR$49, 0)</f>
        <v>0</v>
      </c>
      <c r="AS62" s="1" t="n">
        <f aca="false" ca="false" dt2D="false" dtr="false" t="normal">IF(AQ62&gt;0, $L$38+$L62+$M62*AS$49, 0)</f>
        <v>0</v>
      </c>
      <c r="AT62" s="1" t="n">
        <f aca="false" ca="false" dt2D="false" dtr="false" t="normal">IF(AR62&gt;0, $L$38+$L62+$M62*AT$49, 0)</f>
        <v>0</v>
      </c>
      <c r="AU62" s="1" t="n">
        <f aca="false" ca="false" dt2D="false" dtr="false" t="normal">IF(AS62&gt;0, $L$38+$L62+$M62*AU$49, 0)</f>
        <v>0</v>
      </c>
      <c r="AV62" s="1" t="n">
        <f aca="false" ca="false" dt2D="false" dtr="false" t="normal">IF(AT62&gt;0, $L$38+$L62+$M62*AV$49, 0)</f>
        <v>0</v>
      </c>
      <c r="AW62" s="1" t="n">
        <f aca="false" ca="false" dt2D="false" dtr="false" t="normal">IF(AU62&gt;0, $L$38+$L62+$M62*AW$49, 0)</f>
        <v>0</v>
      </c>
      <c r="AX62" s="1" t="n">
        <f aca="false" ca="false" dt2D="false" dtr="false" t="normal">IF(AV62&gt;0, $L$38+$L62+$M62*AX$49, 0)</f>
        <v>0</v>
      </c>
      <c r="AY62" s="1" t="n">
        <f aca="false" ca="false" dt2D="false" dtr="false" t="normal">IF(AW62&gt;0, $L$38+$L62+$M62*AY$49, 0)</f>
        <v>0</v>
      </c>
      <c r="AZ62" s="1" t="n">
        <f aca="false" ca="false" dt2D="false" dtr="false" t="normal">IF(AX62&gt;0, $L$38+$L62+$M62*AZ$49, 0)</f>
        <v>0</v>
      </c>
      <c r="BA62" s="1" t="n">
        <f aca="false" ca="false" dt2D="false" dtr="false" t="normal">IF(AY62&gt;0, $L$38+$L62+$M62*BA$49, 0)</f>
        <v>0</v>
      </c>
      <c r="BB62" s="1" t="n">
        <f aca="false" ca="false" dt2D="false" dtr="false" t="normal">IF(AZ62&gt;0, $L$38+$L62+$M62*BB$49, 0)</f>
        <v>0</v>
      </c>
      <c r="BC62" s="1" t="n">
        <f aca="false" ca="false" dt2D="false" dtr="false" t="normal">IF(BA62&gt;0, $L$38+$L62+$M62*BC$49, 0)</f>
        <v>0</v>
      </c>
      <c r="BD62" s="1" t="n">
        <f aca="false" ca="false" dt2D="false" dtr="false" t="normal">IF(BB62&gt;0, $L$38+$L62+$M62*BD$49, 0)</f>
        <v>0</v>
      </c>
      <c r="BE62" s="1" t="n">
        <f aca="false" ca="false" dt2D="false" dtr="false" t="normal">IF(BC62&gt;0, $L$38+$L62+$M62*BE$49, 0)</f>
        <v>0</v>
      </c>
      <c r="BF62" s="1" t="n">
        <f aca="false" ca="false" dt2D="false" dtr="false" t="normal">IF(BD62&gt;0, $L$38+$L62+$M62*BF$49, 0)</f>
        <v>0</v>
      </c>
      <c r="BG62" s="1" t="n">
        <f aca="false" ca="false" dt2D="false" dtr="false" t="normal">IF(BE62&gt;0, $L$38+$L62+$M62*BG$49, 0)</f>
        <v>0</v>
      </c>
      <c r="BH62" s="1" t="n">
        <f aca="false" ca="false" dt2D="false" dtr="false" t="normal">IF(BF62&gt;0, $L$38+$L62+$M62*BH$49, 0)</f>
        <v>0</v>
      </c>
      <c r="BI62" s="1" t="n">
        <f aca="false" ca="false" dt2D="false" dtr="false" t="normal">IF(BG62&gt;0, $L$38+$L62+$M62*BI$49, 0)</f>
        <v>0</v>
      </c>
      <c r="BJ62" s="1" t="n">
        <f aca="false" ca="false" dt2D="false" dtr="false" t="normal">IF(BH62&gt;0, $L$38+$L62+$M62*BJ$49, 0)</f>
        <v>0</v>
      </c>
      <c r="BK62" s="1" t="n">
        <f aca="false" ca="false" dt2D="false" dtr="false" t="normal">IF(BI62&gt;0, $L$38+$L62+$M62*BK$49, 0)</f>
        <v>0</v>
      </c>
      <c r="BL62" s="1" t="n">
        <f aca="false" ca="false" dt2D="false" dtr="false" t="normal">IF(BJ62&gt;0, $L$38+$L62+$M62*BL$49, 0)</f>
        <v>0</v>
      </c>
      <c r="BM62" s="1" t="n">
        <f aca="false" ca="false" dt2D="false" dtr="false" t="normal">IF(BK62&gt;0, $L$38+$L62+$M62*BM$49, 0)</f>
        <v>0</v>
      </c>
      <c r="BN62" s="1" t="n">
        <f aca="false" ca="false" dt2D="false" dtr="false" t="normal">IF(BL62&gt;0, $L$38+$L62+$M62*BN$49, 0)</f>
        <v>0</v>
      </c>
      <c r="BO62" s="1" t="n">
        <f aca="false" ca="false" dt2D="false" dtr="false" t="normal">IF(BM62&gt;0, $L$38+$L62+$M62*BO$49, 0)</f>
        <v>0</v>
      </c>
      <c r="BP62" s="1" t="n">
        <f aca="false" ca="false" dt2D="false" dtr="false" t="normal">IF(BN62&gt;0, $L$38+$L62+$M62*BP$49, 0)</f>
        <v>0</v>
      </c>
      <c r="BQ62" s="1" t="n">
        <f aca="false" ca="false" dt2D="false" dtr="false" t="normal">IF(BO62&gt;0, $L$38+$L62+$M62*BQ$49, 0)</f>
        <v>0</v>
      </c>
      <c r="BR62" s="1" t="n">
        <f aca="false" ca="false" dt2D="false" dtr="false" t="normal">IF(BP62&gt;0, $L$38+$L62+$M62*BR$49, 0)</f>
        <v>0</v>
      </c>
      <c r="BS62" s="1" t="n">
        <f aca="false" ca="false" dt2D="false" dtr="false" t="normal">IF(BQ62&gt;0, $L$38+$L62+$M62*BS$49, 0)</f>
        <v>0</v>
      </c>
    </row>
    <row outlineLevel="0" r="63">
      <c r="C63" s="1" t="n">
        <v>56</v>
      </c>
    </row>
    <row outlineLevel="0" r="64">
      <c r="C64" s="1" t="n">
        <v>57</v>
      </c>
    </row>
    <row ht="17.25" outlineLevel="0" r="65">
      <c r="C65" s="1" t="n">
        <v>58</v>
      </c>
      <c r="K65" s="759" t="s">
        <v>1313</v>
      </c>
      <c r="L65" s="759" t="n"/>
      <c r="M65" s="759" t="n"/>
      <c r="N65" s="759" t="n"/>
      <c r="O65" s="759" t="n"/>
      <c r="P65" s="759" t="n"/>
      <c r="Q65" s="759" t="n"/>
      <c r="R65" s="759" t="n"/>
      <c r="S65" s="759" t="n"/>
      <c r="T65" s="759" t="n"/>
      <c r="U65" s="759" t="n"/>
      <c r="V65" s="759" t="n"/>
      <c r="W65" s="759" t="n"/>
      <c r="X65" s="759" t="n"/>
      <c r="Y65" s="759" t="n"/>
      <c r="Z65" s="759" t="n"/>
      <c r="AA65" s="759" t="n"/>
      <c r="AB65" s="759" t="n"/>
      <c r="AC65" s="759" t="n"/>
      <c r="AD65" s="759" t="n"/>
      <c r="AE65" s="759" t="n"/>
      <c r="AF65" s="759" t="n"/>
      <c r="AG65" s="759" t="n"/>
      <c r="AH65" s="759" t="n"/>
      <c r="AI65" s="759" t="n"/>
      <c r="AJ65" s="759" t="n"/>
      <c r="AK65" s="759" t="n"/>
      <c r="AL65" s="759" t="n"/>
      <c r="AM65" s="759" t="n"/>
      <c r="AN65" s="759" t="n"/>
      <c r="AO65" s="759" t="n"/>
      <c r="AP65" s="759" t="n"/>
      <c r="AQ65" s="759" t="n"/>
      <c r="AR65" s="759" t="n"/>
      <c r="AS65" s="759" t="n"/>
      <c r="AT65" s="759" t="n"/>
      <c r="AU65" s="759" t="n"/>
      <c r="AV65" s="759" t="n"/>
      <c r="AW65" s="759" t="n"/>
      <c r="AX65" s="759" t="n"/>
      <c r="AY65" s="759" t="n"/>
      <c r="AZ65" s="759" t="n"/>
      <c r="BA65" s="759" t="n"/>
      <c r="BB65" s="759" t="n"/>
      <c r="BC65" s="759" t="n"/>
      <c r="BD65" s="759" t="n"/>
      <c r="BE65" s="759" t="n"/>
      <c r="BF65" s="759" t="n"/>
      <c r="BG65" s="759" t="n"/>
      <c r="BH65" s="759" t="n"/>
      <c r="BI65" s="759" t="n"/>
      <c r="BJ65" s="759" t="n"/>
      <c r="BK65" s="759" t="n"/>
      <c r="BL65" s="759" t="n"/>
      <c r="BM65" s="759" t="n"/>
      <c r="BN65" s="759" t="n"/>
      <c r="BO65" s="759" t="n"/>
      <c r="BP65" s="759" t="n"/>
      <c r="BQ65" s="759" t="n"/>
      <c r="BR65" s="759" t="n"/>
      <c r="BS65" s="759" t="n"/>
      <c r="BT65" s="364" t="n"/>
    </row>
    <row outlineLevel="0" r="66">
      <c r="C66" s="1" t="n">
        <v>59</v>
      </c>
      <c r="K66" s="852" t="str">
        <f aca="false" ca="false" dt2D="false" dtr="false" t="normal">'Допущения'!B9</f>
        <v>Гостиничный комплекс (в т.ч. СПА-комплекс) (Размещение)</v>
      </c>
      <c r="L66" s="853" t="n">
        <f aca="false" ca="false" dt2D="false" dtr="false" t="normal">SUMIF('Допущения'!$F$55:$X$55, L$41, 'Допущения'!$F56:$X56)</f>
        <v>0</v>
      </c>
      <c r="M66" s="853" t="n">
        <f aca="false" ca="false" dt2D="false" dtr="false" t="normal">SUMIF('Допущения'!$F$55:$X$55, M$41, 'Допущения'!$F56:$X56)</f>
        <v>0</v>
      </c>
      <c r="N66" s="853" t="n">
        <f aca="false" ca="false" dt2D="false" dtr="false" t="normal">SUMIF('Допущения'!$F$55:$X$55, N$41, 'Допущения'!$F56:$X56)</f>
        <v>0</v>
      </c>
      <c r="O66" s="853" t="n">
        <f aca="false" ca="false" dt2D="false" dtr="false" t="normal">SUMIF('Допущения'!$F$55:$X$55, O$41, 'Допущения'!$F56:$X56)</f>
        <v>0</v>
      </c>
      <c r="P66" s="853" t="n">
        <f aca="false" ca="false" dt2D="false" dtr="false" t="normal">SUMIF('Допущения'!$F$55:$X$55, P$41, 'Допущения'!$F56:$X56)</f>
        <v>0</v>
      </c>
      <c r="Q66" s="853" t="n">
        <f aca="false" ca="false" dt2D="false" dtr="false" t="normal">SUMIF('Допущения'!$F$55:$X$55, Q$41, 'Допущения'!$F56:$X56)</f>
        <v>0</v>
      </c>
      <c r="R66" s="853" t="n">
        <f aca="false" ca="false" dt2D="false" dtr="false" t="normal">SUMIF('Допущения'!$F$55:$X$55, R$41, 'Допущения'!$F56:$X56)</f>
        <v>0</v>
      </c>
      <c r="S66" s="853" t="n">
        <f aca="false" ca="false" dt2D="false" dtr="false" t="normal">SUMIF('Допущения'!$F$55:$X$55, S$41, 'Допущения'!$F56:$X56)</f>
        <v>0</v>
      </c>
      <c r="T66" s="853" t="n">
        <f aca="false" ca="false" dt2D="false" dtr="false" t="normal">SUMIF('Допущения'!$F$55:$X$55, T$41, 'Допущения'!$F56:$X56)</f>
        <v>0</v>
      </c>
      <c r="U66" s="853" t="n">
        <f aca="false" ca="false" dt2D="false" dtr="false" t="normal">SUMIF('Допущения'!$F$55:$X$55, U$41, 'Допущения'!$F56:$X56)</f>
        <v>0</v>
      </c>
      <c r="V66" s="853" t="n">
        <f aca="false" ca="false" dt2D="false" dtr="false" t="normal">SUMIF('Допущения'!$F$55:$X$55, V$41, 'Допущения'!$F56:$X56)</f>
        <v>0</v>
      </c>
      <c r="W66" s="853" t="n">
        <f aca="false" ca="false" dt2D="false" dtr="false" t="normal">SUMIF('Допущения'!$F$55:$X$55, W$41, 'Допущения'!$F56:$X56)</f>
        <v>0</v>
      </c>
      <c r="X66" s="853" t="n">
        <f aca="false" ca="false" dt2D="false" dtr="false" t="normal">SUMIF('Допущения'!$F$55:$X$55, X$41, 'Допущения'!$F56:$X56)</f>
        <v>0</v>
      </c>
      <c r="Y66" s="853" t="n">
        <f aca="false" ca="false" dt2D="false" dtr="false" t="normal">SUMIF('Допущения'!$F$55:$X$55, Y$41, 'Допущения'!$F56:$X56)</f>
        <v>0</v>
      </c>
      <c r="Z66" s="853" t="n">
        <f aca="false" ca="false" dt2D="false" dtr="false" t="normal">SUMIF('Допущения'!$F$55:$X$55, Z$41, 'Допущения'!$F56:$X56)</f>
        <v>0</v>
      </c>
      <c r="AA66" s="853" t="n">
        <f aca="false" ca="false" dt2D="false" dtr="false" t="normal">SUMIF('Допущения'!$F$55:$X$55, AA$41, 'Допущения'!$F56:$X56)</f>
        <v>0</v>
      </c>
      <c r="AB66" s="853" t="n">
        <f aca="false" ca="false" dt2D="false" dtr="false" t="normal">SUMIF('Допущения'!$F$55:$X$55, AB$41, 'Допущения'!$F56:$X56)</f>
        <v>0</v>
      </c>
      <c r="AC66" s="853" t="n">
        <f aca="false" ca="false" dt2D="false" dtr="false" t="normal">SUMIF('Допущения'!$F$55:$X$55, AC$41, 'Допущения'!$F56:$X56)</f>
        <v>0</v>
      </c>
      <c r="AD66" s="853" t="n">
        <f aca="false" ca="false" dt2D="false" dtr="false" t="normal">SUMIF('Допущения'!$F$55:$X$55, AD$41, 'Допущения'!$F56:$X56)</f>
        <v>0</v>
      </c>
      <c r="AE66" s="853" t="n">
        <f aca="false" ca="false" dt2D="false" dtr="false" t="normal">SUMIF('Допущения'!$F$55:$X$55, AE$41, 'Допущения'!$F56:$X56)</f>
        <v>0</v>
      </c>
      <c r="AF66" s="853" t="n">
        <f aca="false" ca="false" dt2D="false" dtr="false" t="normal">SUMIF('Допущения'!$F$55:$X$55, AF$41, 'Допущения'!$F56:$X56)</f>
        <v>0</v>
      </c>
      <c r="AG66" s="853" t="n">
        <f aca="false" ca="false" dt2D="false" dtr="false" t="normal">SUMIF('Допущения'!$F$55:$X$55, AG$41, 'Допущения'!$F56:$X56)</f>
        <v>0</v>
      </c>
      <c r="AH66" s="853" t="n">
        <f aca="false" ca="false" dt2D="false" dtr="false" t="normal">SUMIF('Допущения'!$F$55:$X$55, AH$41, 'Допущения'!$F56:$X56)</f>
        <v>0</v>
      </c>
      <c r="AI66" s="853" t="n">
        <f aca="false" ca="false" dt2D="false" dtr="false" t="normal">SUMIF('Допущения'!$F$55:$X$55, AI$41, 'Допущения'!$F56:$X56)</f>
        <v>0</v>
      </c>
      <c r="AJ66" s="853" t="n">
        <f aca="false" ca="false" dt2D="false" dtr="false" t="normal">SUMIF('Допущения'!$F$55:$X$55, AJ$41, 'Допущения'!$F56:$X56)</f>
        <v>0</v>
      </c>
      <c r="AK66" s="853" t="n">
        <f aca="false" ca="false" dt2D="false" dtr="false" t="normal">SUMIF('Допущения'!$F$55:$X$55, AK$41, 'Допущения'!$F56:$X56)</f>
        <v>0</v>
      </c>
      <c r="AL66" s="853" t="n">
        <f aca="false" ca="false" dt2D="false" dtr="false" t="normal">SUMIF('Допущения'!$F$55:$X$55, AL$41, 'Допущения'!$F56:$X56)</f>
        <v>0</v>
      </c>
      <c r="AM66" s="853" t="n">
        <f aca="false" ca="false" dt2D="false" dtr="false" t="normal">SUMIF('Допущения'!$F$55:$X$55, AM$41, 'Допущения'!$F56:$X56)</f>
        <v>0</v>
      </c>
      <c r="AN66" s="853" t="n">
        <f aca="false" ca="false" dt2D="false" dtr="false" t="normal">SUMIF('Допущения'!$F$55:$X$55, AN$41, 'Допущения'!$F56:$X56)</f>
        <v>0</v>
      </c>
      <c r="AO66" s="853" t="n">
        <f aca="false" ca="false" dt2D="false" dtr="false" t="normal">SUMIF('Допущения'!$F$55:$X$55, AO$41, 'Допущения'!$F56:$X56)</f>
        <v>0</v>
      </c>
      <c r="AP66" s="853" t="n">
        <f aca="false" ca="false" dt2D="false" dtr="false" t="normal">SUMIF('Допущения'!$F$55:$X$55, AP$41, 'Допущения'!$F56:$X56)</f>
        <v>0</v>
      </c>
      <c r="AQ66" s="853" t="n">
        <f aca="false" ca="false" dt2D="false" dtr="false" t="normal">SUMIF('Допущения'!$F$55:$X$55, AQ$41, 'Допущения'!$F56:$X56)</f>
        <v>0</v>
      </c>
      <c r="AR66" s="853" t="n">
        <f aca="false" ca="false" dt2D="false" dtr="false" t="normal">SUMIF('Допущения'!$F$55:$X$55, AR$41, 'Допущения'!$F56:$X56)</f>
        <v>0</v>
      </c>
      <c r="AS66" s="853" t="n">
        <f aca="false" ca="false" dt2D="false" dtr="false" t="normal">SUMIF('Допущения'!$F$55:$X$55, AS$41, 'Допущения'!$F56:$X56)</f>
        <v>0</v>
      </c>
      <c r="AT66" s="853" t="n">
        <f aca="false" ca="false" dt2D="false" dtr="false" t="normal">SUMIF('Допущения'!$F$55:$X$55, AT$41, 'Допущения'!$F56:$X56)</f>
        <v>0</v>
      </c>
      <c r="AU66" s="853" t="n">
        <f aca="false" ca="false" dt2D="false" dtr="false" t="normal">SUMIF('Допущения'!$F$55:$X$55, AU$41, 'Допущения'!$F56:$X56)</f>
        <v>0</v>
      </c>
      <c r="AV66" s="853" t="n">
        <f aca="false" ca="false" dt2D="false" dtr="false" t="normal">SUMIF('Допущения'!$F$55:$X$55, AV$41, 'Допущения'!$F56:$X56)</f>
        <v>0</v>
      </c>
      <c r="AW66" s="853" t="n">
        <f aca="false" ca="false" dt2D="false" dtr="false" t="normal">SUMIF('Допущения'!$F$55:$X$55, AW$41, 'Допущения'!$F56:$X56)</f>
        <v>0</v>
      </c>
      <c r="AX66" s="853" t="n">
        <f aca="false" ca="false" dt2D="false" dtr="false" t="normal">SUMIF('Допущения'!$F$55:$X$55, AX$41, 'Допущения'!$F56:$X56)</f>
        <v>0</v>
      </c>
      <c r="AY66" s="853" t="n">
        <f aca="false" ca="false" dt2D="false" dtr="false" t="normal">SUMIF('Допущения'!$F$55:$X$55, AY$41, 'Допущения'!$F56:$X56)</f>
        <v>0</v>
      </c>
      <c r="AZ66" s="853" t="n">
        <f aca="false" ca="false" dt2D="false" dtr="false" t="normal">SUMIF('Допущения'!$F$55:$X$55, AZ$41, 'Допущения'!$F56:$X56)</f>
        <v>0</v>
      </c>
      <c r="BA66" s="853" t="n">
        <f aca="false" ca="false" dt2D="false" dtr="false" t="normal">SUMIF('Допущения'!$F$55:$X$55, BA$41, 'Допущения'!$F56:$X56)</f>
        <v>0</v>
      </c>
      <c r="BB66" s="853" t="n">
        <f aca="false" ca="false" dt2D="false" dtr="false" t="normal">SUMIF('Допущения'!$F$55:$X$55, BB$41, 'Допущения'!$F56:$X56)</f>
        <v>0</v>
      </c>
      <c r="BC66" s="853" t="n">
        <f aca="false" ca="false" dt2D="false" dtr="false" t="normal">SUMIF('Допущения'!$F$55:$X$55, BC$41, 'Допущения'!$F56:$X56)</f>
        <v>0</v>
      </c>
      <c r="BD66" s="853" t="n">
        <f aca="false" ca="false" dt2D="false" dtr="false" t="normal">SUMIF('Допущения'!$F$55:$X$55, BD$41, 'Допущения'!$F56:$X56)</f>
        <v>0</v>
      </c>
      <c r="BE66" s="853" t="n">
        <f aca="false" ca="false" dt2D="false" dtr="false" t="normal">SUMIF('Допущения'!$F$55:$X$55, BE$41, 'Допущения'!$F56:$X56)</f>
        <v>0</v>
      </c>
      <c r="BF66" s="853" t="n">
        <f aca="false" ca="false" dt2D="false" dtr="false" t="normal">SUMIF('Допущения'!$F$55:$X$55, BF$41, 'Допущения'!$F56:$X56)</f>
        <v>0</v>
      </c>
      <c r="BG66" s="853" t="n">
        <f aca="false" ca="false" dt2D="false" dtr="false" t="normal">SUMIF('Допущения'!$F$55:$X$55, BG$41, 'Допущения'!$F56:$X56)</f>
        <v>0</v>
      </c>
      <c r="BH66" s="853" t="n">
        <f aca="false" ca="false" dt2D="false" dtr="false" t="normal">SUMIF('Допущения'!$F$55:$X$55, BH$41, 'Допущения'!$F56:$X56)</f>
        <v>0</v>
      </c>
      <c r="BI66" s="853" t="n">
        <f aca="false" ca="false" dt2D="false" dtr="false" t="normal">SUMIF('Допущения'!$F$55:$X$55, BI$41, 'Допущения'!$F56:$X56)</f>
        <v>0</v>
      </c>
      <c r="BJ66" s="853" t="n">
        <f aca="false" ca="false" dt2D="false" dtr="false" t="normal">SUMIF('Допущения'!$F$55:$X$55, BJ$41, 'Допущения'!$F56:$X56)</f>
        <v>0</v>
      </c>
      <c r="BK66" s="853" t="n">
        <f aca="false" ca="false" dt2D="false" dtr="false" t="normal">SUMIF('Допущения'!$F$55:$X$55, BK$41, 'Допущения'!$F56:$X56)</f>
        <v>0</v>
      </c>
      <c r="BL66" s="853" t="n">
        <f aca="false" ca="false" dt2D="false" dtr="false" t="normal">SUMIF('Допущения'!$F$55:$X$55, BL$41, 'Допущения'!$F56:$X56)</f>
        <v>0</v>
      </c>
      <c r="BM66" s="853" t="n">
        <f aca="false" ca="false" dt2D="false" dtr="false" t="normal">SUMIF('Допущения'!$F$55:$X$55, BM$41, 'Допущения'!$F56:$X56)</f>
        <v>0</v>
      </c>
      <c r="BN66" s="853" t="n">
        <f aca="false" ca="false" dt2D="false" dtr="false" t="normal">SUMIF('Допущения'!$F$55:$X$55, BN$41, 'Допущения'!$F56:$X56)</f>
        <v>0</v>
      </c>
      <c r="BO66" s="853" t="n">
        <f aca="false" ca="false" dt2D="false" dtr="false" t="normal">SUMIF('Допущения'!$F$55:$X$55, BO$41, 'Допущения'!$F56:$X56)</f>
        <v>0</v>
      </c>
      <c r="BP66" s="853" t="n">
        <f aca="false" ca="false" dt2D="false" dtr="false" t="normal">SUMIF('Допущения'!$F$55:$X$55, BP$41, 'Допущения'!$F56:$X56)</f>
        <v>0</v>
      </c>
      <c r="BQ66" s="853" t="n">
        <f aca="false" ca="false" dt2D="false" dtr="false" t="normal">SUMIF('Допущения'!$F$55:$X$55, BQ$41, 'Допущения'!$F56:$X56)</f>
        <v>0</v>
      </c>
      <c r="BR66" s="853" t="n">
        <f aca="false" ca="false" dt2D="false" dtr="false" t="normal">SUMIF('Допущения'!$F$55:$X$55, BR$41, 'Допущения'!$F56:$X56)</f>
        <v>0</v>
      </c>
      <c r="BS66" s="853" t="n">
        <f aca="false" ca="false" dt2D="false" dtr="false" t="normal">SUMIF('Допущения'!$F$55:$X$55, BS$41, 'Допущения'!$F56:$X56)</f>
        <v>0</v>
      </c>
      <c r="BT66" s="364" t="n"/>
    </row>
    <row outlineLevel="0" r="67">
      <c r="C67" s="1" t="n">
        <v>60</v>
      </c>
      <c r="K67" s="852" t="str">
        <f aca="false" ca="false" dt2D="false" dtr="false" t="normal">'Допущения'!B10</f>
        <v>Бары (Общественное питание)</v>
      </c>
      <c r="L67" s="853" t="n">
        <f aca="false" ca="false" dt2D="false" dtr="false" t="normal">SUMIF('Допущения'!$F$55:$X$55, L$41, 'Допущения'!$F57:$X57)</f>
        <v>0</v>
      </c>
      <c r="M67" s="853" t="n">
        <f aca="false" ca="false" dt2D="false" dtr="false" t="normal">SUMIF('Допущения'!$F$55:$X$55, M$41, 'Допущения'!$F57:$X57)</f>
        <v>0</v>
      </c>
      <c r="N67" s="853" t="n">
        <f aca="false" ca="false" dt2D="false" dtr="false" t="normal">SUMIF('Допущения'!$F$55:$X$55, N$41, 'Допущения'!$F57:$X57)</f>
        <v>0</v>
      </c>
      <c r="O67" s="853" t="n">
        <f aca="false" ca="false" dt2D="false" dtr="false" t="normal">SUMIF('Допущения'!$F$55:$X$55, O$41, 'Допущения'!$F57:$X57)</f>
        <v>0</v>
      </c>
      <c r="P67" s="853" t="n">
        <f aca="false" ca="false" dt2D="false" dtr="false" t="normal">SUMIF('Допущения'!$F$55:$X$55, P$41, 'Допущения'!$F57:$X57)</f>
        <v>0</v>
      </c>
      <c r="Q67" s="853" t="n">
        <f aca="false" ca="false" dt2D="false" dtr="false" t="normal">SUMIF('Допущения'!$F$55:$X$55, Q$41, 'Допущения'!$F57:$X57)</f>
        <v>0</v>
      </c>
      <c r="R67" s="853" t="n">
        <f aca="false" ca="false" dt2D="false" dtr="false" t="normal">SUMIF('Допущения'!$F$55:$X$55, R$41, 'Допущения'!$F57:$X57)</f>
        <v>0</v>
      </c>
      <c r="S67" s="853" t="n">
        <f aca="false" ca="false" dt2D="false" dtr="false" t="normal">SUMIF('Допущения'!$F$55:$X$55, S$41, 'Допущения'!$F57:$X57)</f>
        <v>0</v>
      </c>
      <c r="T67" s="853" t="n">
        <f aca="false" ca="false" dt2D="false" dtr="false" t="normal">SUMIF('Допущения'!$F$55:$X$55, T$41, 'Допущения'!$F57:$X57)</f>
        <v>0</v>
      </c>
      <c r="U67" s="853" t="n">
        <f aca="false" ca="false" dt2D="false" dtr="false" t="normal">SUMIF('Допущения'!$F$55:$X$55, U$41, 'Допущения'!$F57:$X57)</f>
        <v>0</v>
      </c>
      <c r="V67" s="853" t="n">
        <f aca="false" ca="false" dt2D="false" dtr="false" t="normal">SUMIF('Допущения'!$F$55:$X$55, V$41, 'Допущения'!$F57:$X57)</f>
        <v>0</v>
      </c>
      <c r="W67" s="853" t="n">
        <f aca="false" ca="false" dt2D="false" dtr="false" t="normal">SUMIF('Допущения'!$F$55:$X$55, W$41, 'Допущения'!$F57:$X57)</f>
        <v>0</v>
      </c>
      <c r="X67" s="853" t="n">
        <f aca="false" ca="false" dt2D="false" dtr="false" t="normal">SUMIF('Допущения'!$F$55:$X$55, X$41, 'Допущения'!$F57:$X57)</f>
        <v>0</v>
      </c>
      <c r="Y67" s="853" t="n">
        <f aca="false" ca="false" dt2D="false" dtr="false" t="normal">SUMIF('Допущения'!$F$55:$X$55, Y$41, 'Допущения'!$F57:$X57)</f>
        <v>0</v>
      </c>
      <c r="Z67" s="853" t="n">
        <f aca="false" ca="false" dt2D="false" dtr="false" t="normal">SUMIF('Допущения'!$F$55:$X$55, Z$41, 'Допущения'!$F57:$X57)</f>
        <v>0</v>
      </c>
      <c r="AA67" s="853" t="n">
        <f aca="false" ca="false" dt2D="false" dtr="false" t="normal">SUMIF('Допущения'!$F$55:$X$55, AA$41, 'Допущения'!$F57:$X57)</f>
        <v>0</v>
      </c>
      <c r="AB67" s="853" t="n">
        <f aca="false" ca="false" dt2D="false" dtr="false" t="normal">SUMIF('Допущения'!$F$55:$X$55, AB$41, 'Допущения'!$F57:$X57)</f>
        <v>0</v>
      </c>
      <c r="AC67" s="853" t="n">
        <f aca="false" ca="false" dt2D="false" dtr="false" t="normal">SUMIF('Допущения'!$F$55:$X$55, AC$41, 'Допущения'!$F57:$X57)</f>
        <v>0</v>
      </c>
      <c r="AD67" s="853" t="n">
        <f aca="false" ca="false" dt2D="false" dtr="false" t="normal">SUMIF('Допущения'!$F$55:$X$55, AD$41, 'Допущения'!$F57:$X57)</f>
        <v>0</v>
      </c>
      <c r="AE67" s="853" t="n">
        <f aca="false" ca="false" dt2D="false" dtr="false" t="normal">SUMIF('Допущения'!$F$55:$X$55, AE$41, 'Допущения'!$F57:$X57)</f>
        <v>0</v>
      </c>
      <c r="AF67" s="853" t="n">
        <f aca="false" ca="false" dt2D="false" dtr="false" t="normal">SUMIF('Допущения'!$F$55:$X$55, AF$41, 'Допущения'!$F57:$X57)</f>
        <v>0</v>
      </c>
      <c r="AG67" s="853" t="n">
        <f aca="false" ca="false" dt2D="false" dtr="false" t="normal">SUMIF('Допущения'!$F$55:$X$55, AG$41, 'Допущения'!$F57:$X57)</f>
        <v>0</v>
      </c>
      <c r="AH67" s="853" t="n">
        <f aca="false" ca="false" dt2D="false" dtr="false" t="normal">SUMIF('Допущения'!$F$55:$X$55, AH$41, 'Допущения'!$F57:$X57)</f>
        <v>0</v>
      </c>
      <c r="AI67" s="853" t="n">
        <f aca="false" ca="false" dt2D="false" dtr="false" t="normal">SUMIF('Допущения'!$F$55:$X$55, AI$41, 'Допущения'!$F57:$X57)</f>
        <v>0</v>
      </c>
      <c r="AJ67" s="853" t="n">
        <f aca="false" ca="false" dt2D="false" dtr="false" t="normal">SUMIF('Допущения'!$F$55:$X$55, AJ$41, 'Допущения'!$F57:$X57)</f>
        <v>0</v>
      </c>
      <c r="AK67" s="853" t="n">
        <f aca="false" ca="false" dt2D="false" dtr="false" t="normal">SUMIF('Допущения'!$F$55:$X$55, AK$41, 'Допущения'!$F57:$X57)</f>
        <v>0</v>
      </c>
      <c r="AL67" s="853" t="n">
        <f aca="false" ca="false" dt2D="false" dtr="false" t="normal">SUMIF('Допущения'!$F$55:$X$55, AL$41, 'Допущения'!$F57:$X57)</f>
        <v>0</v>
      </c>
      <c r="AM67" s="853" t="n">
        <f aca="false" ca="false" dt2D="false" dtr="false" t="normal">SUMIF('Допущения'!$F$55:$X$55, AM$41, 'Допущения'!$F57:$X57)</f>
        <v>0</v>
      </c>
      <c r="AN67" s="853" t="n">
        <f aca="false" ca="false" dt2D="false" dtr="false" t="normal">SUMIF('Допущения'!$F$55:$X$55, AN$41, 'Допущения'!$F57:$X57)</f>
        <v>0</v>
      </c>
      <c r="AO67" s="853" t="n">
        <f aca="false" ca="false" dt2D="false" dtr="false" t="normal">SUMIF('Допущения'!$F$55:$X$55, AO$41, 'Допущения'!$F57:$X57)</f>
        <v>0</v>
      </c>
      <c r="AP67" s="853" t="n">
        <f aca="false" ca="false" dt2D="false" dtr="false" t="normal">SUMIF('Допущения'!$F$55:$X$55, AP$41, 'Допущения'!$F57:$X57)</f>
        <v>0</v>
      </c>
      <c r="AQ67" s="853" t="n">
        <f aca="false" ca="false" dt2D="false" dtr="false" t="normal">SUMIF('Допущения'!$F$55:$X$55, AQ$41, 'Допущения'!$F57:$X57)</f>
        <v>0</v>
      </c>
      <c r="AR67" s="853" t="n">
        <f aca="false" ca="false" dt2D="false" dtr="false" t="normal">SUMIF('Допущения'!$F$55:$X$55, AR$41, 'Допущения'!$F57:$X57)</f>
        <v>0</v>
      </c>
      <c r="AS67" s="853" t="n">
        <f aca="false" ca="false" dt2D="false" dtr="false" t="normal">SUMIF('Допущения'!$F$55:$X$55, AS$41, 'Допущения'!$F57:$X57)</f>
        <v>0</v>
      </c>
      <c r="AT67" s="853" t="n">
        <f aca="false" ca="false" dt2D="false" dtr="false" t="normal">SUMIF('Допущения'!$F$55:$X$55, AT$41, 'Допущения'!$F57:$X57)</f>
        <v>0</v>
      </c>
      <c r="AU67" s="853" t="n">
        <f aca="false" ca="false" dt2D="false" dtr="false" t="normal">SUMIF('Допущения'!$F$55:$X$55, AU$41, 'Допущения'!$F57:$X57)</f>
        <v>0</v>
      </c>
      <c r="AV67" s="853" t="n">
        <f aca="false" ca="false" dt2D="false" dtr="false" t="normal">SUMIF('Допущения'!$F$55:$X$55, AV$41, 'Допущения'!$F57:$X57)</f>
        <v>0</v>
      </c>
      <c r="AW67" s="853" t="n">
        <f aca="false" ca="false" dt2D="false" dtr="false" t="normal">SUMIF('Допущения'!$F$55:$X$55, AW$41, 'Допущения'!$F57:$X57)</f>
        <v>0</v>
      </c>
      <c r="AX67" s="853" t="n">
        <f aca="false" ca="false" dt2D="false" dtr="false" t="normal">SUMIF('Допущения'!$F$55:$X$55, AX$41, 'Допущения'!$F57:$X57)</f>
        <v>0</v>
      </c>
      <c r="AY67" s="853" t="n">
        <f aca="false" ca="false" dt2D="false" dtr="false" t="normal">SUMIF('Допущения'!$F$55:$X$55, AY$41, 'Допущения'!$F57:$X57)</f>
        <v>0</v>
      </c>
      <c r="AZ67" s="853" t="n">
        <f aca="false" ca="false" dt2D="false" dtr="false" t="normal">SUMIF('Допущения'!$F$55:$X$55, AZ$41, 'Допущения'!$F57:$X57)</f>
        <v>0</v>
      </c>
      <c r="BA67" s="853" t="n">
        <f aca="false" ca="false" dt2D="false" dtr="false" t="normal">SUMIF('Допущения'!$F$55:$X$55, BA$41, 'Допущения'!$F57:$X57)</f>
        <v>0</v>
      </c>
      <c r="BB67" s="853" t="n">
        <f aca="false" ca="false" dt2D="false" dtr="false" t="normal">SUMIF('Допущения'!$F$55:$X$55, BB$41, 'Допущения'!$F57:$X57)</f>
        <v>0</v>
      </c>
      <c r="BC67" s="853" t="n">
        <f aca="false" ca="false" dt2D="false" dtr="false" t="normal">SUMIF('Допущения'!$F$55:$X$55, BC$41, 'Допущения'!$F57:$X57)</f>
        <v>0</v>
      </c>
      <c r="BD67" s="853" t="n">
        <f aca="false" ca="false" dt2D="false" dtr="false" t="normal">SUMIF('Допущения'!$F$55:$X$55, BD$41, 'Допущения'!$F57:$X57)</f>
        <v>0</v>
      </c>
      <c r="BE67" s="853" t="n">
        <f aca="false" ca="false" dt2D="false" dtr="false" t="normal">SUMIF('Допущения'!$F$55:$X$55, BE$41, 'Допущения'!$F57:$X57)</f>
        <v>0</v>
      </c>
      <c r="BF67" s="853" t="n">
        <f aca="false" ca="false" dt2D="false" dtr="false" t="normal">SUMIF('Допущения'!$F$55:$X$55, BF$41, 'Допущения'!$F57:$X57)</f>
        <v>0</v>
      </c>
      <c r="BG67" s="853" t="n">
        <f aca="false" ca="false" dt2D="false" dtr="false" t="normal">SUMIF('Допущения'!$F$55:$X$55, BG$41, 'Допущения'!$F57:$X57)</f>
        <v>0</v>
      </c>
      <c r="BH67" s="853" t="n">
        <f aca="false" ca="false" dt2D="false" dtr="false" t="normal">SUMIF('Допущения'!$F$55:$X$55, BH$41, 'Допущения'!$F57:$X57)</f>
        <v>0</v>
      </c>
      <c r="BI67" s="853" t="n">
        <f aca="false" ca="false" dt2D="false" dtr="false" t="normal">SUMIF('Допущения'!$F$55:$X$55, BI$41, 'Допущения'!$F57:$X57)</f>
        <v>0</v>
      </c>
      <c r="BJ67" s="853" t="n">
        <f aca="false" ca="false" dt2D="false" dtr="false" t="normal">SUMIF('Допущения'!$F$55:$X$55, BJ$41, 'Допущения'!$F57:$X57)</f>
        <v>0</v>
      </c>
      <c r="BK67" s="853" t="n">
        <f aca="false" ca="false" dt2D="false" dtr="false" t="normal">SUMIF('Допущения'!$F$55:$X$55, BK$41, 'Допущения'!$F57:$X57)</f>
        <v>0</v>
      </c>
      <c r="BL67" s="853" t="n">
        <f aca="false" ca="false" dt2D="false" dtr="false" t="normal">SUMIF('Допущения'!$F$55:$X$55, BL$41, 'Допущения'!$F57:$X57)</f>
        <v>0</v>
      </c>
      <c r="BM67" s="853" t="n">
        <f aca="false" ca="false" dt2D="false" dtr="false" t="normal">SUMIF('Допущения'!$F$55:$X$55, BM$41, 'Допущения'!$F57:$X57)</f>
        <v>0</v>
      </c>
      <c r="BN67" s="853" t="n">
        <f aca="false" ca="false" dt2D="false" dtr="false" t="normal">SUMIF('Допущения'!$F$55:$X$55, BN$41, 'Допущения'!$F57:$X57)</f>
        <v>0</v>
      </c>
      <c r="BO67" s="853" t="n">
        <f aca="false" ca="false" dt2D="false" dtr="false" t="normal">SUMIF('Допущения'!$F$55:$X$55, BO$41, 'Допущения'!$F57:$X57)</f>
        <v>0</v>
      </c>
      <c r="BP67" s="853" t="n">
        <f aca="false" ca="false" dt2D="false" dtr="false" t="normal">SUMIF('Допущения'!$F$55:$X$55, BP$41, 'Допущения'!$F57:$X57)</f>
        <v>0</v>
      </c>
      <c r="BQ67" s="853" t="n">
        <f aca="false" ca="false" dt2D="false" dtr="false" t="normal">SUMIF('Допущения'!$F$55:$X$55, BQ$41, 'Допущения'!$F57:$X57)</f>
        <v>0</v>
      </c>
      <c r="BR67" s="853" t="n">
        <f aca="false" ca="false" dt2D="false" dtr="false" t="normal">SUMIF('Допущения'!$F$55:$X$55, BR$41, 'Допущения'!$F57:$X57)</f>
        <v>0</v>
      </c>
      <c r="BS67" s="853" t="n">
        <f aca="false" ca="false" dt2D="false" dtr="false" t="normal">SUMIF('Допущения'!$F$55:$X$55, BS$41, 'Допущения'!$F57:$X57)</f>
        <v>0</v>
      </c>
      <c r="BT67" s="364" t="n"/>
    </row>
    <row outlineLevel="0" r="68">
      <c r="K68" s="852" t="str">
        <f aca="false" ca="false" dt2D="false" dtr="false" t="normal">'Допущения'!B11</f>
        <v>Ботанические сады (Познавательный, культурно-развлекательный, деловой)</v>
      </c>
      <c r="L68" s="853" t="n">
        <f aca="false" ca="false" dt2D="false" dtr="false" t="normal">SUMIF('Допущения'!$F$55:$X$55, L$41, 'Допущения'!$F58:$X58)</f>
        <v>0</v>
      </c>
      <c r="M68" s="853" t="n">
        <f aca="false" ca="false" dt2D="false" dtr="false" t="normal">SUMIF('Допущения'!$F$55:$X$55, M$41, 'Допущения'!$F58:$X58)</f>
        <v>0</v>
      </c>
      <c r="N68" s="853" t="n">
        <f aca="false" ca="false" dt2D="false" dtr="false" t="normal">SUMIF('Допущения'!$F$55:$X$55, N$41, 'Допущения'!$F58:$X58)</f>
        <v>0</v>
      </c>
      <c r="O68" s="853" t="n">
        <f aca="false" ca="false" dt2D="false" dtr="false" t="normal">SUMIF('Допущения'!$F$55:$X$55, O$41, 'Допущения'!$F58:$X58)</f>
        <v>0</v>
      </c>
      <c r="P68" s="853" t="n">
        <f aca="false" ca="false" dt2D="false" dtr="false" t="normal">SUMIF('Допущения'!$F$55:$X$55, P$41, 'Допущения'!$F58:$X58)</f>
        <v>0</v>
      </c>
      <c r="Q68" s="853" t="n">
        <f aca="false" ca="false" dt2D="false" dtr="false" t="normal">SUMIF('Допущения'!$F$55:$X$55, Q$41, 'Допущения'!$F58:$X58)</f>
        <v>0</v>
      </c>
      <c r="R68" s="853" t="n">
        <f aca="false" ca="false" dt2D="false" dtr="false" t="normal">SUMIF('Допущения'!$F$55:$X$55, R$41, 'Допущения'!$F58:$X58)</f>
        <v>0</v>
      </c>
      <c r="S68" s="853" t="n">
        <f aca="false" ca="false" dt2D="false" dtr="false" t="normal">SUMIF('Допущения'!$F$55:$X$55, S$41, 'Допущения'!$F58:$X58)</f>
        <v>0</v>
      </c>
      <c r="T68" s="853" t="n">
        <f aca="false" ca="false" dt2D="false" dtr="false" t="normal">SUMIF('Допущения'!$F$55:$X$55, T$41, 'Допущения'!$F58:$X58)</f>
        <v>0</v>
      </c>
      <c r="U68" s="853" t="n">
        <f aca="false" ca="false" dt2D="false" dtr="false" t="normal">SUMIF('Допущения'!$F$55:$X$55, U$41, 'Допущения'!$F58:$X58)</f>
        <v>0</v>
      </c>
      <c r="V68" s="853" t="n">
        <f aca="false" ca="false" dt2D="false" dtr="false" t="normal">SUMIF('Допущения'!$F$55:$X$55, V$41, 'Допущения'!$F58:$X58)</f>
        <v>0</v>
      </c>
      <c r="W68" s="853" t="n">
        <f aca="false" ca="false" dt2D="false" dtr="false" t="normal">SUMIF('Допущения'!$F$55:$X$55, W$41, 'Допущения'!$F58:$X58)</f>
        <v>0</v>
      </c>
      <c r="X68" s="853" t="n">
        <f aca="false" ca="false" dt2D="false" dtr="false" t="normal">SUMIF('Допущения'!$F$55:$X$55, X$41, 'Допущения'!$F58:$X58)</f>
        <v>0</v>
      </c>
      <c r="Y68" s="853" t="n">
        <f aca="false" ca="false" dt2D="false" dtr="false" t="normal">SUMIF('Допущения'!$F$55:$X$55, Y$41, 'Допущения'!$F58:$X58)</f>
        <v>0</v>
      </c>
      <c r="Z68" s="853" t="n">
        <f aca="false" ca="false" dt2D="false" dtr="false" t="normal">SUMIF('Допущения'!$F$55:$X$55, Z$41, 'Допущения'!$F58:$X58)</f>
        <v>0</v>
      </c>
      <c r="AA68" s="853" t="n">
        <f aca="false" ca="false" dt2D="false" dtr="false" t="normal">SUMIF('Допущения'!$F$55:$X$55, AA$41, 'Допущения'!$F58:$X58)</f>
        <v>0</v>
      </c>
      <c r="AB68" s="853" t="n">
        <f aca="false" ca="false" dt2D="false" dtr="false" t="normal">SUMIF('Допущения'!$F$55:$X$55, AB$41, 'Допущения'!$F58:$X58)</f>
        <v>0</v>
      </c>
      <c r="AC68" s="853" t="n">
        <f aca="false" ca="false" dt2D="false" dtr="false" t="normal">SUMIF('Допущения'!$F$55:$X$55, AC$41, 'Допущения'!$F58:$X58)</f>
        <v>0</v>
      </c>
      <c r="AD68" s="853" t="n">
        <f aca="false" ca="false" dt2D="false" dtr="false" t="normal">SUMIF('Допущения'!$F$55:$X$55, AD$41, 'Допущения'!$F58:$X58)</f>
        <v>0</v>
      </c>
      <c r="AE68" s="853" t="n">
        <f aca="false" ca="false" dt2D="false" dtr="false" t="normal">SUMIF('Допущения'!$F$55:$X$55, AE$41, 'Допущения'!$F58:$X58)</f>
        <v>0</v>
      </c>
      <c r="AF68" s="853" t="n">
        <f aca="false" ca="false" dt2D="false" dtr="false" t="normal">SUMIF('Допущения'!$F$55:$X$55, AF$41, 'Допущения'!$F58:$X58)</f>
        <v>0</v>
      </c>
      <c r="AG68" s="853" t="n">
        <f aca="false" ca="false" dt2D="false" dtr="false" t="normal">SUMIF('Допущения'!$F$55:$X$55, AG$41, 'Допущения'!$F58:$X58)</f>
        <v>0</v>
      </c>
      <c r="AH68" s="853" t="n">
        <f aca="false" ca="false" dt2D="false" dtr="false" t="normal">SUMIF('Допущения'!$F$55:$X$55, AH$41, 'Допущения'!$F58:$X58)</f>
        <v>0</v>
      </c>
      <c r="AI68" s="853" t="n">
        <f aca="false" ca="false" dt2D="false" dtr="false" t="normal">SUMIF('Допущения'!$F$55:$X$55, AI$41, 'Допущения'!$F58:$X58)</f>
        <v>0</v>
      </c>
      <c r="AJ68" s="853" t="n">
        <f aca="false" ca="false" dt2D="false" dtr="false" t="normal">SUMIF('Допущения'!$F$55:$X$55, AJ$41, 'Допущения'!$F58:$X58)</f>
        <v>0</v>
      </c>
      <c r="AK68" s="853" t="n">
        <f aca="false" ca="false" dt2D="false" dtr="false" t="normal">SUMIF('Допущения'!$F$55:$X$55, AK$41, 'Допущения'!$F58:$X58)</f>
        <v>0</v>
      </c>
      <c r="AL68" s="853" t="n">
        <f aca="false" ca="false" dt2D="false" dtr="false" t="normal">SUMIF('Допущения'!$F$55:$X$55, AL$41, 'Допущения'!$F58:$X58)</f>
        <v>0</v>
      </c>
      <c r="AM68" s="853" t="n">
        <f aca="false" ca="false" dt2D="false" dtr="false" t="normal">SUMIF('Допущения'!$F$55:$X$55, AM$41, 'Допущения'!$F58:$X58)</f>
        <v>0</v>
      </c>
      <c r="AN68" s="853" t="n">
        <f aca="false" ca="false" dt2D="false" dtr="false" t="normal">SUMIF('Допущения'!$F$55:$X$55, AN$41, 'Допущения'!$F58:$X58)</f>
        <v>0</v>
      </c>
      <c r="AO68" s="853" t="n">
        <f aca="false" ca="false" dt2D="false" dtr="false" t="normal">SUMIF('Допущения'!$F$55:$X$55, AO$41, 'Допущения'!$F58:$X58)</f>
        <v>0</v>
      </c>
      <c r="AP68" s="853" t="n">
        <f aca="false" ca="false" dt2D="false" dtr="false" t="normal">SUMIF('Допущения'!$F$55:$X$55, AP$41, 'Допущения'!$F58:$X58)</f>
        <v>0</v>
      </c>
      <c r="AQ68" s="853" t="n">
        <f aca="false" ca="false" dt2D="false" dtr="false" t="normal">SUMIF('Допущения'!$F$55:$X$55, AQ$41, 'Допущения'!$F58:$X58)</f>
        <v>0</v>
      </c>
      <c r="AR68" s="853" t="n">
        <f aca="false" ca="false" dt2D="false" dtr="false" t="normal">SUMIF('Допущения'!$F$55:$X$55, AR$41, 'Допущения'!$F58:$X58)</f>
        <v>0</v>
      </c>
      <c r="AS68" s="853" t="n">
        <f aca="false" ca="false" dt2D="false" dtr="false" t="normal">SUMIF('Допущения'!$F$55:$X$55, AS$41, 'Допущения'!$F58:$X58)</f>
        <v>0</v>
      </c>
      <c r="AT68" s="853" t="n">
        <f aca="false" ca="false" dt2D="false" dtr="false" t="normal">SUMIF('Допущения'!$F$55:$X$55, AT$41, 'Допущения'!$F58:$X58)</f>
        <v>0</v>
      </c>
      <c r="AU68" s="853" t="n">
        <f aca="false" ca="false" dt2D="false" dtr="false" t="normal">SUMIF('Допущения'!$F$55:$X$55, AU$41, 'Допущения'!$F58:$X58)</f>
        <v>0</v>
      </c>
      <c r="AV68" s="853" t="n">
        <f aca="false" ca="false" dt2D="false" dtr="false" t="normal">SUMIF('Допущения'!$F$55:$X$55, AV$41, 'Допущения'!$F58:$X58)</f>
        <v>0</v>
      </c>
      <c r="AW68" s="853" t="n">
        <f aca="false" ca="false" dt2D="false" dtr="false" t="normal">SUMIF('Допущения'!$F$55:$X$55, AW$41, 'Допущения'!$F58:$X58)</f>
        <v>0</v>
      </c>
      <c r="AX68" s="853" t="n">
        <f aca="false" ca="false" dt2D="false" dtr="false" t="normal">SUMIF('Допущения'!$F$55:$X$55, AX$41, 'Допущения'!$F58:$X58)</f>
        <v>0</v>
      </c>
      <c r="AY68" s="853" t="n">
        <f aca="false" ca="false" dt2D="false" dtr="false" t="normal">SUMIF('Допущения'!$F$55:$X$55, AY$41, 'Допущения'!$F58:$X58)</f>
        <v>0</v>
      </c>
      <c r="AZ68" s="853" t="n">
        <f aca="false" ca="false" dt2D="false" dtr="false" t="normal">SUMIF('Допущения'!$F$55:$X$55, AZ$41, 'Допущения'!$F58:$X58)</f>
        <v>0</v>
      </c>
      <c r="BA68" s="853" t="n">
        <f aca="false" ca="false" dt2D="false" dtr="false" t="normal">SUMIF('Допущения'!$F$55:$X$55, BA$41, 'Допущения'!$F58:$X58)</f>
        <v>0</v>
      </c>
      <c r="BB68" s="853" t="n">
        <f aca="false" ca="false" dt2D="false" dtr="false" t="normal">SUMIF('Допущения'!$F$55:$X$55, BB$41, 'Допущения'!$F58:$X58)</f>
        <v>0</v>
      </c>
      <c r="BC68" s="853" t="n">
        <f aca="false" ca="false" dt2D="false" dtr="false" t="normal">SUMIF('Допущения'!$F$55:$X$55, BC$41, 'Допущения'!$F58:$X58)</f>
        <v>0</v>
      </c>
      <c r="BD68" s="853" t="n">
        <f aca="false" ca="false" dt2D="false" dtr="false" t="normal">SUMIF('Допущения'!$F$55:$X$55, BD$41, 'Допущения'!$F58:$X58)</f>
        <v>0</v>
      </c>
      <c r="BE68" s="853" t="n">
        <f aca="false" ca="false" dt2D="false" dtr="false" t="normal">SUMIF('Допущения'!$F$55:$X$55, BE$41, 'Допущения'!$F58:$X58)</f>
        <v>0</v>
      </c>
      <c r="BF68" s="853" t="n">
        <f aca="false" ca="false" dt2D="false" dtr="false" t="normal">SUMIF('Допущения'!$F$55:$X$55, BF$41, 'Допущения'!$F58:$X58)</f>
        <v>0</v>
      </c>
      <c r="BG68" s="853" t="n">
        <f aca="false" ca="false" dt2D="false" dtr="false" t="normal">SUMIF('Допущения'!$F$55:$X$55, BG$41, 'Допущения'!$F58:$X58)</f>
        <v>0</v>
      </c>
      <c r="BH68" s="853" t="n">
        <f aca="false" ca="false" dt2D="false" dtr="false" t="normal">SUMIF('Допущения'!$F$55:$X$55, BH$41, 'Допущения'!$F58:$X58)</f>
        <v>0</v>
      </c>
      <c r="BI68" s="853" t="n">
        <f aca="false" ca="false" dt2D="false" dtr="false" t="normal">SUMIF('Допущения'!$F$55:$X$55, BI$41, 'Допущения'!$F58:$X58)</f>
        <v>0</v>
      </c>
      <c r="BJ68" s="853" t="n">
        <f aca="false" ca="false" dt2D="false" dtr="false" t="normal">SUMIF('Допущения'!$F$55:$X$55, BJ$41, 'Допущения'!$F58:$X58)</f>
        <v>0</v>
      </c>
      <c r="BK68" s="853" t="n">
        <f aca="false" ca="false" dt2D="false" dtr="false" t="normal">SUMIF('Допущения'!$F$55:$X$55, BK$41, 'Допущения'!$F58:$X58)</f>
        <v>0</v>
      </c>
      <c r="BL68" s="853" t="n">
        <f aca="false" ca="false" dt2D="false" dtr="false" t="normal">SUMIF('Допущения'!$F$55:$X$55, BL$41, 'Допущения'!$F58:$X58)</f>
        <v>0</v>
      </c>
      <c r="BM68" s="853" t="n">
        <f aca="false" ca="false" dt2D="false" dtr="false" t="normal">SUMIF('Допущения'!$F$55:$X$55, BM$41, 'Допущения'!$F58:$X58)</f>
        <v>0</v>
      </c>
      <c r="BN68" s="853" t="n">
        <f aca="false" ca="false" dt2D="false" dtr="false" t="normal">SUMIF('Допущения'!$F$55:$X$55, BN$41, 'Допущения'!$F58:$X58)</f>
        <v>0</v>
      </c>
      <c r="BO68" s="853" t="n">
        <f aca="false" ca="false" dt2D="false" dtr="false" t="normal">SUMIF('Допущения'!$F$55:$X$55, BO$41, 'Допущения'!$F58:$X58)</f>
        <v>0</v>
      </c>
      <c r="BP68" s="853" t="n">
        <f aca="false" ca="false" dt2D="false" dtr="false" t="normal">SUMIF('Допущения'!$F$55:$X$55, BP$41, 'Допущения'!$F58:$X58)</f>
        <v>0</v>
      </c>
      <c r="BQ68" s="853" t="n">
        <f aca="false" ca="false" dt2D="false" dtr="false" t="normal">SUMIF('Допущения'!$F$55:$X$55, BQ$41, 'Допущения'!$F58:$X58)</f>
        <v>0</v>
      </c>
      <c r="BR68" s="853" t="n">
        <f aca="false" ca="false" dt2D="false" dtr="false" t="normal">SUMIF('Допущения'!$F$55:$X$55, BR$41, 'Допущения'!$F58:$X58)</f>
        <v>0</v>
      </c>
      <c r="BS68" s="853" t="n">
        <f aca="false" ca="false" dt2D="false" dtr="false" t="normal">SUMIF('Допущения'!$F$55:$X$55, BS$41, 'Допущения'!$F58:$X58)</f>
        <v>0</v>
      </c>
      <c r="BT68" s="364" t="n"/>
    </row>
    <row outlineLevel="0" r="69">
      <c r="K69" s="852" t="str">
        <f aca="false" ca="false" dt2D="false" dtr="false" t="normal">'Допущения'!B12</f>
        <v>Аквапарки (Рекреационный, водный, круизный)</v>
      </c>
      <c r="L69" s="853" t="n">
        <f aca="false" ca="false" dt2D="false" dtr="false" t="normal">SUMIF('Допущения'!$F$55:$X$55, L$41, 'Допущения'!$F59:$X59)</f>
        <v>0</v>
      </c>
      <c r="M69" s="853" t="n">
        <f aca="false" ca="false" dt2D="false" dtr="false" t="normal">SUMIF('Допущения'!$F$55:$X$55, M$41, 'Допущения'!$F59:$X59)</f>
        <v>0</v>
      </c>
      <c r="N69" s="853" t="n">
        <f aca="false" ca="false" dt2D="false" dtr="false" t="normal">SUMIF('Допущения'!$F$55:$X$55, N$41, 'Допущения'!$F59:$X59)</f>
        <v>0</v>
      </c>
      <c r="O69" s="853" t="n">
        <f aca="false" ca="false" dt2D="false" dtr="false" t="normal">SUMIF('Допущения'!$F$55:$X$55, O$41, 'Допущения'!$F59:$X59)</f>
        <v>0</v>
      </c>
      <c r="P69" s="853" t="n">
        <f aca="false" ca="false" dt2D="false" dtr="false" t="normal">SUMIF('Допущения'!$F$55:$X$55, P$41, 'Допущения'!$F59:$X59)</f>
        <v>0</v>
      </c>
      <c r="Q69" s="853" t="n">
        <f aca="false" ca="false" dt2D="false" dtr="false" t="normal">SUMIF('Допущения'!$F$55:$X$55, Q$41, 'Допущения'!$F59:$X59)</f>
        <v>0</v>
      </c>
      <c r="R69" s="853" t="n">
        <f aca="false" ca="false" dt2D="false" dtr="false" t="normal">SUMIF('Допущения'!$F$55:$X$55, R$41, 'Допущения'!$F59:$X59)</f>
        <v>0</v>
      </c>
      <c r="S69" s="853" t="n">
        <f aca="false" ca="false" dt2D="false" dtr="false" t="normal">SUMIF('Допущения'!$F$55:$X$55, S$41, 'Допущения'!$F59:$X59)</f>
        <v>0</v>
      </c>
      <c r="T69" s="853" t="n">
        <f aca="false" ca="false" dt2D="false" dtr="false" t="normal">SUMIF('Допущения'!$F$55:$X$55, T$41, 'Допущения'!$F59:$X59)</f>
        <v>0</v>
      </c>
      <c r="U69" s="853" t="n">
        <f aca="false" ca="false" dt2D="false" dtr="false" t="normal">SUMIF('Допущения'!$F$55:$X$55, U$41, 'Допущения'!$F59:$X59)</f>
        <v>0</v>
      </c>
      <c r="V69" s="853" t="n">
        <f aca="false" ca="false" dt2D="false" dtr="false" t="normal">SUMIF('Допущения'!$F$55:$X$55, V$41, 'Допущения'!$F59:$X59)</f>
        <v>0</v>
      </c>
      <c r="W69" s="853" t="n">
        <f aca="false" ca="false" dt2D="false" dtr="false" t="normal">SUMIF('Допущения'!$F$55:$X$55, W$41, 'Допущения'!$F59:$X59)</f>
        <v>0</v>
      </c>
      <c r="X69" s="853" t="n">
        <f aca="false" ca="false" dt2D="false" dtr="false" t="normal">SUMIF('Допущения'!$F$55:$X$55, X$41, 'Допущения'!$F59:$X59)</f>
        <v>0</v>
      </c>
      <c r="Y69" s="853" t="n">
        <f aca="false" ca="false" dt2D="false" dtr="false" t="normal">SUMIF('Допущения'!$F$55:$X$55, Y$41, 'Допущения'!$F59:$X59)</f>
        <v>0</v>
      </c>
      <c r="Z69" s="853" t="n">
        <f aca="false" ca="false" dt2D="false" dtr="false" t="normal">SUMIF('Допущения'!$F$55:$X$55, Z$41, 'Допущения'!$F59:$X59)</f>
        <v>0</v>
      </c>
      <c r="AA69" s="853" t="n">
        <f aca="false" ca="false" dt2D="false" dtr="false" t="normal">SUMIF('Допущения'!$F$55:$X$55, AA$41, 'Допущения'!$F59:$X59)</f>
        <v>0</v>
      </c>
      <c r="AB69" s="853" t="n">
        <f aca="false" ca="false" dt2D="false" dtr="false" t="normal">SUMIF('Допущения'!$F$55:$X$55, AB$41, 'Допущения'!$F59:$X59)</f>
        <v>0</v>
      </c>
      <c r="AC69" s="853" t="n">
        <f aca="false" ca="false" dt2D="false" dtr="false" t="normal">SUMIF('Допущения'!$F$55:$X$55, AC$41, 'Допущения'!$F59:$X59)</f>
        <v>0</v>
      </c>
      <c r="AD69" s="853" t="n">
        <f aca="false" ca="false" dt2D="false" dtr="false" t="normal">SUMIF('Допущения'!$F$55:$X$55, AD$41, 'Допущения'!$F59:$X59)</f>
        <v>0</v>
      </c>
      <c r="AE69" s="853" t="n">
        <f aca="false" ca="false" dt2D="false" dtr="false" t="normal">SUMIF('Допущения'!$F$55:$X$55, AE$41, 'Допущения'!$F59:$X59)</f>
        <v>0</v>
      </c>
      <c r="AF69" s="853" t="n">
        <f aca="false" ca="false" dt2D="false" dtr="false" t="normal">SUMIF('Допущения'!$F$55:$X$55, AF$41, 'Допущения'!$F59:$X59)</f>
        <v>0</v>
      </c>
      <c r="AG69" s="853" t="n">
        <f aca="false" ca="false" dt2D="false" dtr="false" t="normal">SUMIF('Допущения'!$F$55:$X$55, AG$41, 'Допущения'!$F59:$X59)</f>
        <v>0</v>
      </c>
      <c r="AH69" s="853" t="n">
        <f aca="false" ca="false" dt2D="false" dtr="false" t="normal">SUMIF('Допущения'!$F$55:$X$55, AH$41, 'Допущения'!$F59:$X59)</f>
        <v>0</v>
      </c>
      <c r="AI69" s="853" t="n">
        <f aca="false" ca="false" dt2D="false" dtr="false" t="normal">SUMIF('Допущения'!$F$55:$X$55, AI$41, 'Допущения'!$F59:$X59)</f>
        <v>0</v>
      </c>
      <c r="AJ69" s="853" t="n">
        <f aca="false" ca="false" dt2D="false" dtr="false" t="normal">SUMIF('Допущения'!$F$55:$X$55, AJ$41, 'Допущения'!$F59:$X59)</f>
        <v>0</v>
      </c>
      <c r="AK69" s="853" t="n">
        <f aca="false" ca="false" dt2D="false" dtr="false" t="normal">SUMIF('Допущения'!$F$55:$X$55, AK$41, 'Допущения'!$F59:$X59)</f>
        <v>0</v>
      </c>
      <c r="AL69" s="853" t="n">
        <f aca="false" ca="false" dt2D="false" dtr="false" t="normal">SUMIF('Допущения'!$F$55:$X$55, AL$41, 'Допущения'!$F59:$X59)</f>
        <v>0</v>
      </c>
      <c r="AM69" s="853" t="n">
        <f aca="false" ca="false" dt2D="false" dtr="false" t="normal">SUMIF('Допущения'!$F$55:$X$55, AM$41, 'Допущения'!$F59:$X59)</f>
        <v>0</v>
      </c>
      <c r="AN69" s="853" t="n">
        <f aca="false" ca="false" dt2D="false" dtr="false" t="normal">SUMIF('Допущения'!$F$55:$X$55, AN$41, 'Допущения'!$F59:$X59)</f>
        <v>0</v>
      </c>
      <c r="AO69" s="853" t="n">
        <f aca="false" ca="false" dt2D="false" dtr="false" t="normal">SUMIF('Допущения'!$F$55:$X$55, AO$41, 'Допущения'!$F59:$X59)</f>
        <v>0</v>
      </c>
      <c r="AP69" s="853" t="n">
        <f aca="false" ca="false" dt2D="false" dtr="false" t="normal">SUMIF('Допущения'!$F$55:$X$55, AP$41, 'Допущения'!$F59:$X59)</f>
        <v>0</v>
      </c>
      <c r="AQ69" s="853" t="n">
        <f aca="false" ca="false" dt2D="false" dtr="false" t="normal">SUMIF('Допущения'!$F$55:$X$55, AQ$41, 'Допущения'!$F59:$X59)</f>
        <v>0</v>
      </c>
      <c r="AR69" s="853" t="n">
        <f aca="false" ca="false" dt2D="false" dtr="false" t="normal">SUMIF('Допущения'!$F$55:$X$55, AR$41, 'Допущения'!$F59:$X59)</f>
        <v>0</v>
      </c>
      <c r="AS69" s="853" t="n">
        <f aca="false" ca="false" dt2D="false" dtr="false" t="normal">SUMIF('Допущения'!$F$55:$X$55, AS$41, 'Допущения'!$F59:$X59)</f>
        <v>0</v>
      </c>
      <c r="AT69" s="853" t="n">
        <f aca="false" ca="false" dt2D="false" dtr="false" t="normal">SUMIF('Допущения'!$F$55:$X$55, AT$41, 'Допущения'!$F59:$X59)</f>
        <v>0</v>
      </c>
      <c r="AU69" s="853" t="n">
        <f aca="false" ca="false" dt2D="false" dtr="false" t="normal">SUMIF('Допущения'!$F$55:$X$55, AU$41, 'Допущения'!$F59:$X59)</f>
        <v>0</v>
      </c>
      <c r="AV69" s="853" t="n">
        <f aca="false" ca="false" dt2D="false" dtr="false" t="normal">SUMIF('Допущения'!$F$55:$X$55, AV$41, 'Допущения'!$F59:$X59)</f>
        <v>0</v>
      </c>
      <c r="AW69" s="853" t="n">
        <f aca="false" ca="false" dt2D="false" dtr="false" t="normal">SUMIF('Допущения'!$F$55:$X$55, AW$41, 'Допущения'!$F59:$X59)</f>
        <v>0</v>
      </c>
      <c r="AX69" s="853" t="n">
        <f aca="false" ca="false" dt2D="false" dtr="false" t="normal">SUMIF('Допущения'!$F$55:$X$55, AX$41, 'Допущения'!$F59:$X59)</f>
        <v>0</v>
      </c>
      <c r="AY69" s="853" t="n">
        <f aca="false" ca="false" dt2D="false" dtr="false" t="normal">SUMIF('Допущения'!$F$55:$X$55, AY$41, 'Допущения'!$F59:$X59)</f>
        <v>0</v>
      </c>
      <c r="AZ69" s="853" t="n">
        <f aca="false" ca="false" dt2D="false" dtr="false" t="normal">SUMIF('Допущения'!$F$55:$X$55, AZ$41, 'Допущения'!$F59:$X59)</f>
        <v>0</v>
      </c>
      <c r="BA69" s="853" t="n">
        <f aca="false" ca="false" dt2D="false" dtr="false" t="normal">SUMIF('Допущения'!$F$55:$X$55, BA$41, 'Допущения'!$F59:$X59)</f>
        <v>0</v>
      </c>
      <c r="BB69" s="853" t="n">
        <f aca="false" ca="false" dt2D="false" dtr="false" t="normal">SUMIF('Допущения'!$F$55:$X$55, BB$41, 'Допущения'!$F59:$X59)</f>
        <v>0</v>
      </c>
      <c r="BC69" s="853" t="n">
        <f aca="false" ca="false" dt2D="false" dtr="false" t="normal">SUMIF('Допущения'!$F$55:$X$55, BC$41, 'Допущения'!$F59:$X59)</f>
        <v>0</v>
      </c>
      <c r="BD69" s="853" t="n">
        <f aca="false" ca="false" dt2D="false" dtr="false" t="normal">SUMIF('Допущения'!$F$55:$X$55, BD$41, 'Допущения'!$F59:$X59)</f>
        <v>0</v>
      </c>
      <c r="BE69" s="853" t="n">
        <f aca="false" ca="false" dt2D="false" dtr="false" t="normal">SUMIF('Допущения'!$F$55:$X$55, BE$41, 'Допущения'!$F59:$X59)</f>
        <v>0</v>
      </c>
      <c r="BF69" s="853" t="n">
        <f aca="false" ca="false" dt2D="false" dtr="false" t="normal">SUMIF('Допущения'!$F$55:$X$55, BF$41, 'Допущения'!$F59:$X59)</f>
        <v>0</v>
      </c>
      <c r="BG69" s="853" t="n">
        <f aca="false" ca="false" dt2D="false" dtr="false" t="normal">SUMIF('Допущения'!$F$55:$X$55, BG$41, 'Допущения'!$F59:$X59)</f>
        <v>0</v>
      </c>
      <c r="BH69" s="853" t="n">
        <f aca="false" ca="false" dt2D="false" dtr="false" t="normal">SUMIF('Допущения'!$F$55:$X$55, BH$41, 'Допущения'!$F59:$X59)</f>
        <v>0</v>
      </c>
      <c r="BI69" s="853" t="n">
        <f aca="false" ca="false" dt2D="false" dtr="false" t="normal">SUMIF('Допущения'!$F$55:$X$55, BI$41, 'Допущения'!$F59:$X59)</f>
        <v>0</v>
      </c>
      <c r="BJ69" s="853" t="n">
        <f aca="false" ca="false" dt2D="false" dtr="false" t="normal">SUMIF('Допущения'!$F$55:$X$55, BJ$41, 'Допущения'!$F59:$X59)</f>
        <v>0</v>
      </c>
      <c r="BK69" s="853" t="n">
        <f aca="false" ca="false" dt2D="false" dtr="false" t="normal">SUMIF('Допущения'!$F$55:$X$55, BK$41, 'Допущения'!$F59:$X59)</f>
        <v>0</v>
      </c>
      <c r="BL69" s="853" t="n">
        <f aca="false" ca="false" dt2D="false" dtr="false" t="normal">SUMIF('Допущения'!$F$55:$X$55, BL$41, 'Допущения'!$F59:$X59)</f>
        <v>0</v>
      </c>
      <c r="BM69" s="853" t="n">
        <f aca="false" ca="false" dt2D="false" dtr="false" t="normal">SUMIF('Допущения'!$F$55:$X$55, BM$41, 'Допущения'!$F59:$X59)</f>
        <v>0</v>
      </c>
      <c r="BN69" s="853" t="n">
        <f aca="false" ca="false" dt2D="false" dtr="false" t="normal">SUMIF('Допущения'!$F$55:$X$55, BN$41, 'Допущения'!$F59:$X59)</f>
        <v>0</v>
      </c>
      <c r="BO69" s="853" t="n">
        <f aca="false" ca="false" dt2D="false" dtr="false" t="normal">SUMIF('Допущения'!$F$55:$X$55, BO$41, 'Допущения'!$F59:$X59)</f>
        <v>0</v>
      </c>
      <c r="BP69" s="853" t="n">
        <f aca="false" ca="false" dt2D="false" dtr="false" t="normal">SUMIF('Допущения'!$F$55:$X$55, BP$41, 'Допущения'!$F59:$X59)</f>
        <v>0</v>
      </c>
      <c r="BQ69" s="853" t="n">
        <f aca="false" ca="false" dt2D="false" dtr="false" t="normal">SUMIF('Допущения'!$F$55:$X$55, BQ$41, 'Допущения'!$F59:$X59)</f>
        <v>0</v>
      </c>
      <c r="BR69" s="853" t="n">
        <f aca="false" ca="false" dt2D="false" dtr="false" t="normal">SUMIF('Допущения'!$F$55:$X$55, BR$41, 'Допущения'!$F59:$X59)</f>
        <v>0</v>
      </c>
      <c r="BS69" s="853" t="n">
        <f aca="false" ca="false" dt2D="false" dtr="false" t="normal">SUMIF('Допущения'!$F$55:$X$55, BS$41, 'Допущения'!$F59:$X59)</f>
        <v>0</v>
      </c>
      <c r="BT69" s="364" t="n"/>
    </row>
    <row outlineLevel="0" r="70">
      <c r="K70" s="852" t="n">
        <f aca="false" ca="false" dt2D="false" dtr="false" t="normal">'Допущения'!B13</f>
        <v>0</v>
      </c>
      <c r="L70" s="853" t="n">
        <f aca="false" ca="false" dt2D="false" dtr="false" t="normal">SUMIF('Допущения'!$F$55:$X$55, L$41, 'Допущения'!$F60:$X60)</f>
        <v>0</v>
      </c>
      <c r="M70" s="853" t="n">
        <f aca="false" ca="false" dt2D="false" dtr="false" t="normal">SUMIF('Допущения'!$F$55:$X$55, M$41, 'Допущения'!$F60:$X60)</f>
        <v>0</v>
      </c>
      <c r="N70" s="853" t="n">
        <f aca="false" ca="false" dt2D="false" dtr="false" t="normal">SUMIF('Допущения'!$F$55:$X$55, N$41, 'Допущения'!$F60:$X60)</f>
        <v>0</v>
      </c>
      <c r="O70" s="853" t="n">
        <f aca="false" ca="false" dt2D="false" dtr="false" t="normal">SUMIF('Допущения'!$F$55:$X$55, O$41, 'Допущения'!$F60:$X60)</f>
        <v>0</v>
      </c>
      <c r="P70" s="853" t="n">
        <f aca="false" ca="false" dt2D="false" dtr="false" t="normal">SUMIF('Допущения'!$F$55:$X$55, P$41, 'Допущения'!$F60:$X60)</f>
        <v>0</v>
      </c>
      <c r="Q70" s="853" t="n">
        <f aca="false" ca="false" dt2D="false" dtr="false" t="normal">SUMIF('Допущения'!$F$55:$X$55, Q$41, 'Допущения'!$F60:$X60)</f>
        <v>0</v>
      </c>
      <c r="R70" s="853" t="n">
        <f aca="false" ca="false" dt2D="false" dtr="false" t="normal">SUMIF('Допущения'!$F$55:$X$55, R$41, 'Допущения'!$F60:$X60)</f>
        <v>0</v>
      </c>
      <c r="S70" s="853" t="n">
        <f aca="false" ca="false" dt2D="false" dtr="false" t="normal">SUMIF('Допущения'!$F$55:$X$55, S$41, 'Допущения'!$F60:$X60)</f>
        <v>0</v>
      </c>
      <c r="T70" s="853" t="n">
        <f aca="false" ca="false" dt2D="false" dtr="false" t="normal">SUMIF('Допущения'!$F$55:$X$55, T$41, 'Допущения'!$F60:$X60)</f>
        <v>0</v>
      </c>
      <c r="U70" s="853" t="n">
        <f aca="false" ca="false" dt2D="false" dtr="false" t="normal">SUMIF('Допущения'!$F$55:$X$55, U$41, 'Допущения'!$F60:$X60)</f>
        <v>0</v>
      </c>
      <c r="V70" s="853" t="n">
        <f aca="false" ca="false" dt2D="false" dtr="false" t="normal">SUMIF('Допущения'!$F$55:$X$55, V$41, 'Допущения'!$F60:$X60)</f>
        <v>0</v>
      </c>
      <c r="W70" s="853" t="n">
        <f aca="false" ca="false" dt2D="false" dtr="false" t="normal">SUMIF('Допущения'!$F$55:$X$55, W$41, 'Допущения'!$F60:$X60)</f>
        <v>0</v>
      </c>
      <c r="X70" s="853" t="n">
        <f aca="false" ca="false" dt2D="false" dtr="false" t="normal">SUMIF('Допущения'!$F$55:$X$55, X$41, 'Допущения'!$F60:$X60)</f>
        <v>0</v>
      </c>
      <c r="Y70" s="853" t="n">
        <f aca="false" ca="false" dt2D="false" dtr="false" t="normal">SUMIF('Допущения'!$F$55:$X$55, Y$41, 'Допущения'!$F60:$X60)</f>
        <v>0</v>
      </c>
      <c r="Z70" s="853" t="n">
        <f aca="false" ca="false" dt2D="false" dtr="false" t="normal">SUMIF('Допущения'!$F$55:$X$55, Z$41, 'Допущения'!$F60:$X60)</f>
        <v>0</v>
      </c>
      <c r="AA70" s="853" t="n">
        <f aca="false" ca="false" dt2D="false" dtr="false" t="normal">SUMIF('Допущения'!$F$55:$X$55, AA$41, 'Допущения'!$F60:$X60)</f>
        <v>0</v>
      </c>
      <c r="AB70" s="853" t="n">
        <f aca="false" ca="false" dt2D="false" dtr="false" t="normal">SUMIF('Допущения'!$F$55:$X$55, AB$41, 'Допущения'!$F60:$X60)</f>
        <v>0</v>
      </c>
      <c r="AC70" s="853" t="n">
        <f aca="false" ca="false" dt2D="false" dtr="false" t="normal">SUMIF('Допущения'!$F$55:$X$55, AC$41, 'Допущения'!$F60:$X60)</f>
        <v>0</v>
      </c>
      <c r="AD70" s="853" t="n">
        <f aca="false" ca="false" dt2D="false" dtr="false" t="normal">SUMIF('Допущения'!$F$55:$X$55, AD$41, 'Допущения'!$F60:$X60)</f>
        <v>0</v>
      </c>
      <c r="AE70" s="853" t="n">
        <f aca="false" ca="false" dt2D="false" dtr="false" t="normal">SUMIF('Допущения'!$F$55:$X$55, AE$41, 'Допущения'!$F60:$X60)</f>
        <v>0</v>
      </c>
      <c r="AF70" s="853" t="n">
        <f aca="false" ca="false" dt2D="false" dtr="false" t="normal">SUMIF('Допущения'!$F$55:$X$55, AF$41, 'Допущения'!$F60:$X60)</f>
        <v>0</v>
      </c>
      <c r="AG70" s="853" t="n">
        <f aca="false" ca="false" dt2D="false" dtr="false" t="normal">SUMIF('Допущения'!$F$55:$X$55, AG$41, 'Допущения'!$F60:$X60)</f>
        <v>0</v>
      </c>
      <c r="AH70" s="853" t="n">
        <f aca="false" ca="false" dt2D="false" dtr="false" t="normal">SUMIF('Допущения'!$F$55:$X$55, AH$41, 'Допущения'!$F60:$X60)</f>
        <v>0</v>
      </c>
      <c r="AI70" s="853" t="n">
        <f aca="false" ca="false" dt2D="false" dtr="false" t="normal">SUMIF('Допущения'!$F$55:$X$55, AI$41, 'Допущения'!$F60:$X60)</f>
        <v>0</v>
      </c>
      <c r="AJ70" s="853" t="n">
        <f aca="false" ca="false" dt2D="false" dtr="false" t="normal">SUMIF('Допущения'!$F$55:$X$55, AJ$41, 'Допущения'!$F60:$X60)</f>
        <v>0</v>
      </c>
      <c r="AK70" s="853" t="n">
        <f aca="false" ca="false" dt2D="false" dtr="false" t="normal">SUMIF('Допущения'!$F$55:$X$55, AK$41, 'Допущения'!$F60:$X60)</f>
        <v>0</v>
      </c>
      <c r="AL70" s="853" t="n">
        <f aca="false" ca="false" dt2D="false" dtr="false" t="normal">SUMIF('Допущения'!$F$55:$X$55, AL$41, 'Допущения'!$F60:$X60)</f>
        <v>0</v>
      </c>
      <c r="AM70" s="853" t="n">
        <f aca="false" ca="false" dt2D="false" dtr="false" t="normal">SUMIF('Допущения'!$F$55:$X$55, AM$41, 'Допущения'!$F60:$X60)</f>
        <v>0</v>
      </c>
      <c r="AN70" s="853" t="n">
        <f aca="false" ca="false" dt2D="false" dtr="false" t="normal">SUMIF('Допущения'!$F$55:$X$55, AN$41, 'Допущения'!$F60:$X60)</f>
        <v>0</v>
      </c>
      <c r="AO70" s="853" t="n">
        <f aca="false" ca="false" dt2D="false" dtr="false" t="normal">SUMIF('Допущения'!$F$55:$X$55, AO$41, 'Допущения'!$F60:$X60)</f>
        <v>0</v>
      </c>
      <c r="AP70" s="853" t="n">
        <f aca="false" ca="false" dt2D="false" dtr="false" t="normal">SUMIF('Допущения'!$F$55:$X$55, AP$41, 'Допущения'!$F60:$X60)</f>
        <v>0</v>
      </c>
      <c r="AQ70" s="853" t="n">
        <f aca="false" ca="false" dt2D="false" dtr="false" t="normal">SUMIF('Допущения'!$F$55:$X$55, AQ$41, 'Допущения'!$F60:$X60)</f>
        <v>0</v>
      </c>
      <c r="AR70" s="853" t="n">
        <f aca="false" ca="false" dt2D="false" dtr="false" t="normal">SUMIF('Допущения'!$F$55:$X$55, AR$41, 'Допущения'!$F60:$X60)</f>
        <v>0</v>
      </c>
      <c r="AS70" s="853" t="n">
        <f aca="false" ca="false" dt2D="false" dtr="false" t="normal">SUMIF('Допущения'!$F$55:$X$55, AS$41, 'Допущения'!$F60:$X60)</f>
        <v>0</v>
      </c>
      <c r="AT70" s="853" t="n">
        <f aca="false" ca="false" dt2D="false" dtr="false" t="normal">SUMIF('Допущения'!$F$55:$X$55, AT$41, 'Допущения'!$F60:$X60)</f>
        <v>0</v>
      </c>
      <c r="AU70" s="853" t="n">
        <f aca="false" ca="false" dt2D="false" dtr="false" t="normal">SUMIF('Допущения'!$F$55:$X$55, AU$41, 'Допущения'!$F60:$X60)</f>
        <v>0</v>
      </c>
      <c r="AV70" s="853" t="n">
        <f aca="false" ca="false" dt2D="false" dtr="false" t="normal">SUMIF('Допущения'!$F$55:$X$55, AV$41, 'Допущения'!$F60:$X60)</f>
        <v>0</v>
      </c>
      <c r="AW70" s="853" t="n">
        <f aca="false" ca="false" dt2D="false" dtr="false" t="normal">SUMIF('Допущения'!$F$55:$X$55, AW$41, 'Допущения'!$F60:$X60)</f>
        <v>0</v>
      </c>
      <c r="AX70" s="853" t="n">
        <f aca="false" ca="false" dt2D="false" dtr="false" t="normal">SUMIF('Допущения'!$F$55:$X$55, AX$41, 'Допущения'!$F60:$X60)</f>
        <v>0</v>
      </c>
      <c r="AY70" s="853" t="n">
        <f aca="false" ca="false" dt2D="false" dtr="false" t="normal">SUMIF('Допущения'!$F$55:$X$55, AY$41, 'Допущения'!$F60:$X60)</f>
        <v>0</v>
      </c>
      <c r="AZ70" s="853" t="n">
        <f aca="false" ca="false" dt2D="false" dtr="false" t="normal">SUMIF('Допущения'!$F$55:$X$55, AZ$41, 'Допущения'!$F60:$X60)</f>
        <v>0</v>
      </c>
      <c r="BA70" s="853" t="n">
        <f aca="false" ca="false" dt2D="false" dtr="false" t="normal">SUMIF('Допущения'!$F$55:$X$55, BA$41, 'Допущения'!$F60:$X60)</f>
        <v>0</v>
      </c>
      <c r="BB70" s="853" t="n">
        <f aca="false" ca="false" dt2D="false" dtr="false" t="normal">SUMIF('Допущения'!$F$55:$X$55, BB$41, 'Допущения'!$F60:$X60)</f>
        <v>0</v>
      </c>
      <c r="BC70" s="853" t="n">
        <f aca="false" ca="false" dt2D="false" dtr="false" t="normal">SUMIF('Допущения'!$F$55:$X$55, BC$41, 'Допущения'!$F60:$X60)</f>
        <v>0</v>
      </c>
      <c r="BD70" s="853" t="n">
        <f aca="false" ca="false" dt2D="false" dtr="false" t="normal">SUMIF('Допущения'!$F$55:$X$55, BD$41, 'Допущения'!$F60:$X60)</f>
        <v>0</v>
      </c>
      <c r="BE70" s="853" t="n">
        <f aca="false" ca="false" dt2D="false" dtr="false" t="normal">SUMIF('Допущения'!$F$55:$X$55, BE$41, 'Допущения'!$F60:$X60)</f>
        <v>0</v>
      </c>
      <c r="BF70" s="853" t="n">
        <f aca="false" ca="false" dt2D="false" dtr="false" t="normal">SUMIF('Допущения'!$F$55:$X$55, BF$41, 'Допущения'!$F60:$X60)</f>
        <v>0</v>
      </c>
      <c r="BG70" s="853" t="n">
        <f aca="false" ca="false" dt2D="false" dtr="false" t="normal">SUMIF('Допущения'!$F$55:$X$55, BG$41, 'Допущения'!$F60:$X60)</f>
        <v>0</v>
      </c>
      <c r="BH70" s="853" t="n">
        <f aca="false" ca="false" dt2D="false" dtr="false" t="normal">SUMIF('Допущения'!$F$55:$X$55, BH$41, 'Допущения'!$F60:$X60)</f>
        <v>0</v>
      </c>
      <c r="BI70" s="853" t="n">
        <f aca="false" ca="false" dt2D="false" dtr="false" t="normal">SUMIF('Допущения'!$F$55:$X$55, BI$41, 'Допущения'!$F60:$X60)</f>
        <v>0</v>
      </c>
      <c r="BJ70" s="853" t="n">
        <f aca="false" ca="false" dt2D="false" dtr="false" t="normal">SUMIF('Допущения'!$F$55:$X$55, BJ$41, 'Допущения'!$F60:$X60)</f>
        <v>0</v>
      </c>
      <c r="BK70" s="853" t="n">
        <f aca="false" ca="false" dt2D="false" dtr="false" t="normal">SUMIF('Допущения'!$F$55:$X$55, BK$41, 'Допущения'!$F60:$X60)</f>
        <v>0</v>
      </c>
      <c r="BL70" s="853" t="n">
        <f aca="false" ca="false" dt2D="false" dtr="false" t="normal">SUMIF('Допущения'!$F$55:$X$55, BL$41, 'Допущения'!$F60:$X60)</f>
        <v>0</v>
      </c>
      <c r="BM70" s="853" t="n">
        <f aca="false" ca="false" dt2D="false" dtr="false" t="normal">SUMIF('Допущения'!$F$55:$X$55, BM$41, 'Допущения'!$F60:$X60)</f>
        <v>0</v>
      </c>
      <c r="BN70" s="853" t="n">
        <f aca="false" ca="false" dt2D="false" dtr="false" t="normal">SUMIF('Допущения'!$F$55:$X$55, BN$41, 'Допущения'!$F60:$X60)</f>
        <v>0</v>
      </c>
      <c r="BO70" s="853" t="n">
        <f aca="false" ca="false" dt2D="false" dtr="false" t="normal">SUMIF('Допущения'!$F$55:$X$55, BO$41, 'Допущения'!$F60:$X60)</f>
        <v>0</v>
      </c>
      <c r="BP70" s="853" t="n">
        <f aca="false" ca="false" dt2D="false" dtr="false" t="normal">SUMIF('Допущения'!$F$55:$X$55, BP$41, 'Допущения'!$F60:$X60)</f>
        <v>0</v>
      </c>
      <c r="BQ70" s="853" t="n">
        <f aca="false" ca="false" dt2D="false" dtr="false" t="normal">SUMIF('Допущения'!$F$55:$X$55, BQ$41, 'Допущения'!$F60:$X60)</f>
        <v>0</v>
      </c>
      <c r="BR70" s="853" t="n">
        <f aca="false" ca="false" dt2D="false" dtr="false" t="normal">SUMIF('Допущения'!$F$55:$X$55, BR$41, 'Допущения'!$F60:$X60)</f>
        <v>0</v>
      </c>
      <c r="BS70" s="853" t="n">
        <f aca="false" ca="false" dt2D="false" dtr="false" t="normal">SUMIF('Допущения'!$F$55:$X$55, BS$41, 'Допущения'!$F60:$X60)</f>
        <v>0</v>
      </c>
      <c r="BT70" s="364" t="n"/>
    </row>
    <row outlineLevel="0" r="71">
      <c r="K71" s="852" t="n">
        <f aca="false" ca="false" dt2D="false" dtr="false" t="normal">'Допущения'!B14</f>
        <v>0</v>
      </c>
      <c r="L71" s="853" t="n">
        <f aca="false" ca="false" dt2D="false" dtr="false" t="normal">SUMIF('Допущения'!$F$55:$X$55, L$41, 'Допущения'!$F61:$X61)</f>
        <v>0</v>
      </c>
      <c r="M71" s="853" t="n">
        <f aca="false" ca="false" dt2D="false" dtr="false" t="normal">SUMIF('Допущения'!$F$55:$X$55, M$41, 'Допущения'!$F61:$X61)</f>
        <v>0</v>
      </c>
      <c r="N71" s="853" t="n">
        <f aca="false" ca="false" dt2D="false" dtr="false" t="normal">SUMIF('Допущения'!$F$55:$X$55, N$41, 'Допущения'!$F61:$X61)</f>
        <v>0</v>
      </c>
      <c r="O71" s="853" t="n">
        <f aca="false" ca="false" dt2D="false" dtr="false" t="normal">SUMIF('Допущения'!$F$55:$X$55, O$41, 'Допущения'!$F61:$X61)</f>
        <v>0</v>
      </c>
      <c r="P71" s="853" t="n">
        <f aca="false" ca="false" dt2D="false" dtr="false" t="normal">SUMIF('Допущения'!$F$55:$X$55, P$41, 'Допущения'!$F61:$X61)</f>
        <v>0</v>
      </c>
      <c r="Q71" s="853" t="n">
        <f aca="false" ca="false" dt2D="false" dtr="false" t="normal">SUMIF('Допущения'!$F$55:$X$55, Q$41, 'Допущения'!$F61:$X61)</f>
        <v>0</v>
      </c>
      <c r="R71" s="853" t="n">
        <f aca="false" ca="false" dt2D="false" dtr="false" t="normal">SUMIF('Допущения'!$F$55:$X$55, R$41, 'Допущения'!$F61:$X61)</f>
        <v>0</v>
      </c>
      <c r="S71" s="853" t="n">
        <f aca="false" ca="false" dt2D="false" dtr="false" t="normal">SUMIF('Допущения'!$F$55:$X$55, S$41, 'Допущения'!$F61:$X61)</f>
        <v>0</v>
      </c>
      <c r="T71" s="853" t="n">
        <f aca="false" ca="false" dt2D="false" dtr="false" t="normal">SUMIF('Допущения'!$F$55:$X$55, T$41, 'Допущения'!$F61:$X61)</f>
        <v>0</v>
      </c>
      <c r="U71" s="853" t="n">
        <f aca="false" ca="false" dt2D="false" dtr="false" t="normal">SUMIF('Допущения'!$F$55:$X$55, U$41, 'Допущения'!$F61:$X61)</f>
        <v>0</v>
      </c>
      <c r="V71" s="853" t="n">
        <f aca="false" ca="false" dt2D="false" dtr="false" t="normal">SUMIF('Допущения'!$F$55:$X$55, V$41, 'Допущения'!$F61:$X61)</f>
        <v>0</v>
      </c>
      <c r="W71" s="853" t="n">
        <f aca="false" ca="false" dt2D="false" dtr="false" t="normal">SUMIF('Допущения'!$F$55:$X$55, W$41, 'Допущения'!$F61:$X61)</f>
        <v>0</v>
      </c>
      <c r="X71" s="853" t="n">
        <f aca="false" ca="false" dt2D="false" dtr="false" t="normal">SUMIF('Допущения'!$F$55:$X$55, X$41, 'Допущения'!$F61:$X61)</f>
        <v>0</v>
      </c>
      <c r="Y71" s="853" t="n">
        <f aca="false" ca="false" dt2D="false" dtr="false" t="normal">SUMIF('Допущения'!$F$55:$X$55, Y$41, 'Допущения'!$F61:$X61)</f>
        <v>0</v>
      </c>
      <c r="Z71" s="853" t="n">
        <f aca="false" ca="false" dt2D="false" dtr="false" t="normal">SUMIF('Допущения'!$F$55:$X$55, Z$41, 'Допущения'!$F61:$X61)</f>
        <v>0</v>
      </c>
      <c r="AA71" s="853" t="n">
        <f aca="false" ca="false" dt2D="false" dtr="false" t="normal">SUMIF('Допущения'!$F$55:$X$55, AA$41, 'Допущения'!$F61:$X61)</f>
        <v>0</v>
      </c>
      <c r="AB71" s="853" t="n">
        <f aca="false" ca="false" dt2D="false" dtr="false" t="normal">SUMIF('Допущения'!$F$55:$X$55, AB$41, 'Допущения'!$F61:$X61)</f>
        <v>0</v>
      </c>
      <c r="AC71" s="853" t="n">
        <f aca="false" ca="false" dt2D="false" dtr="false" t="normal">SUMIF('Допущения'!$F$55:$X$55, AC$41, 'Допущения'!$F61:$X61)</f>
        <v>0</v>
      </c>
      <c r="AD71" s="853" t="n">
        <f aca="false" ca="false" dt2D="false" dtr="false" t="normal">SUMIF('Допущения'!$F$55:$X$55, AD$41, 'Допущения'!$F61:$X61)</f>
        <v>0</v>
      </c>
      <c r="AE71" s="853" t="n">
        <f aca="false" ca="false" dt2D="false" dtr="false" t="normal">SUMIF('Допущения'!$F$55:$X$55, AE$41, 'Допущения'!$F61:$X61)</f>
        <v>0</v>
      </c>
      <c r="AF71" s="853" t="n">
        <f aca="false" ca="false" dt2D="false" dtr="false" t="normal">SUMIF('Допущения'!$F$55:$X$55, AF$41, 'Допущения'!$F61:$X61)</f>
        <v>0</v>
      </c>
      <c r="AG71" s="853" t="n">
        <f aca="false" ca="false" dt2D="false" dtr="false" t="normal">SUMIF('Допущения'!$F$55:$X$55, AG$41, 'Допущения'!$F61:$X61)</f>
        <v>0</v>
      </c>
      <c r="AH71" s="853" t="n">
        <f aca="false" ca="false" dt2D="false" dtr="false" t="normal">SUMIF('Допущения'!$F$55:$X$55, AH$41, 'Допущения'!$F61:$X61)</f>
        <v>0</v>
      </c>
      <c r="AI71" s="853" t="n">
        <f aca="false" ca="false" dt2D="false" dtr="false" t="normal">SUMIF('Допущения'!$F$55:$X$55, AI$41, 'Допущения'!$F61:$X61)</f>
        <v>0</v>
      </c>
      <c r="AJ71" s="853" t="n">
        <f aca="false" ca="false" dt2D="false" dtr="false" t="normal">SUMIF('Допущения'!$F$55:$X$55, AJ$41, 'Допущения'!$F61:$X61)</f>
        <v>0</v>
      </c>
      <c r="AK71" s="853" t="n">
        <f aca="false" ca="false" dt2D="false" dtr="false" t="normal">SUMIF('Допущения'!$F$55:$X$55, AK$41, 'Допущения'!$F61:$X61)</f>
        <v>0</v>
      </c>
      <c r="AL71" s="853" t="n">
        <f aca="false" ca="false" dt2D="false" dtr="false" t="normal">SUMIF('Допущения'!$F$55:$X$55, AL$41, 'Допущения'!$F61:$X61)</f>
        <v>0</v>
      </c>
      <c r="AM71" s="853" t="n">
        <f aca="false" ca="false" dt2D="false" dtr="false" t="normal">SUMIF('Допущения'!$F$55:$X$55, AM$41, 'Допущения'!$F61:$X61)</f>
        <v>0</v>
      </c>
      <c r="AN71" s="853" t="n">
        <f aca="false" ca="false" dt2D="false" dtr="false" t="normal">SUMIF('Допущения'!$F$55:$X$55, AN$41, 'Допущения'!$F61:$X61)</f>
        <v>0</v>
      </c>
      <c r="AO71" s="853" t="n">
        <f aca="false" ca="false" dt2D="false" dtr="false" t="normal">SUMIF('Допущения'!$F$55:$X$55, AO$41, 'Допущения'!$F61:$X61)</f>
        <v>0</v>
      </c>
      <c r="AP71" s="853" t="n">
        <f aca="false" ca="false" dt2D="false" dtr="false" t="normal">SUMIF('Допущения'!$F$55:$X$55, AP$41, 'Допущения'!$F61:$X61)</f>
        <v>0</v>
      </c>
      <c r="AQ71" s="853" t="n">
        <f aca="false" ca="false" dt2D="false" dtr="false" t="normal">SUMIF('Допущения'!$F$55:$X$55, AQ$41, 'Допущения'!$F61:$X61)</f>
        <v>0</v>
      </c>
      <c r="AR71" s="853" t="n">
        <f aca="false" ca="false" dt2D="false" dtr="false" t="normal">SUMIF('Допущения'!$F$55:$X$55, AR$41, 'Допущения'!$F61:$X61)</f>
        <v>0</v>
      </c>
      <c r="AS71" s="853" t="n">
        <f aca="false" ca="false" dt2D="false" dtr="false" t="normal">SUMIF('Допущения'!$F$55:$X$55, AS$41, 'Допущения'!$F61:$X61)</f>
        <v>0</v>
      </c>
      <c r="AT71" s="853" t="n">
        <f aca="false" ca="false" dt2D="false" dtr="false" t="normal">SUMIF('Допущения'!$F$55:$X$55, AT$41, 'Допущения'!$F61:$X61)</f>
        <v>0</v>
      </c>
      <c r="AU71" s="853" t="n">
        <f aca="false" ca="false" dt2D="false" dtr="false" t="normal">SUMIF('Допущения'!$F$55:$X$55, AU$41, 'Допущения'!$F61:$X61)</f>
        <v>0</v>
      </c>
      <c r="AV71" s="853" t="n">
        <f aca="false" ca="false" dt2D="false" dtr="false" t="normal">SUMIF('Допущения'!$F$55:$X$55, AV$41, 'Допущения'!$F61:$X61)</f>
        <v>0</v>
      </c>
      <c r="AW71" s="853" t="n">
        <f aca="false" ca="false" dt2D="false" dtr="false" t="normal">SUMIF('Допущения'!$F$55:$X$55, AW$41, 'Допущения'!$F61:$X61)</f>
        <v>0</v>
      </c>
      <c r="AX71" s="853" t="n">
        <f aca="false" ca="false" dt2D="false" dtr="false" t="normal">SUMIF('Допущения'!$F$55:$X$55, AX$41, 'Допущения'!$F61:$X61)</f>
        <v>0</v>
      </c>
      <c r="AY71" s="853" t="n">
        <f aca="false" ca="false" dt2D="false" dtr="false" t="normal">SUMIF('Допущения'!$F$55:$X$55, AY$41, 'Допущения'!$F61:$X61)</f>
        <v>0</v>
      </c>
      <c r="AZ71" s="853" t="n">
        <f aca="false" ca="false" dt2D="false" dtr="false" t="normal">SUMIF('Допущения'!$F$55:$X$55, AZ$41, 'Допущения'!$F61:$X61)</f>
        <v>0</v>
      </c>
      <c r="BA71" s="853" t="n">
        <f aca="false" ca="false" dt2D="false" dtr="false" t="normal">SUMIF('Допущения'!$F$55:$X$55, BA$41, 'Допущения'!$F61:$X61)</f>
        <v>0</v>
      </c>
      <c r="BB71" s="853" t="n">
        <f aca="false" ca="false" dt2D="false" dtr="false" t="normal">SUMIF('Допущения'!$F$55:$X$55, BB$41, 'Допущения'!$F61:$X61)</f>
        <v>0</v>
      </c>
      <c r="BC71" s="853" t="n">
        <f aca="false" ca="false" dt2D="false" dtr="false" t="normal">SUMIF('Допущения'!$F$55:$X$55, BC$41, 'Допущения'!$F61:$X61)</f>
        <v>0</v>
      </c>
      <c r="BD71" s="853" t="n">
        <f aca="false" ca="false" dt2D="false" dtr="false" t="normal">SUMIF('Допущения'!$F$55:$X$55, BD$41, 'Допущения'!$F61:$X61)</f>
        <v>0</v>
      </c>
      <c r="BE71" s="853" t="n">
        <f aca="false" ca="false" dt2D="false" dtr="false" t="normal">SUMIF('Допущения'!$F$55:$X$55, BE$41, 'Допущения'!$F61:$X61)</f>
        <v>0</v>
      </c>
      <c r="BF71" s="853" t="n">
        <f aca="false" ca="false" dt2D="false" dtr="false" t="normal">SUMIF('Допущения'!$F$55:$X$55, BF$41, 'Допущения'!$F61:$X61)</f>
        <v>0</v>
      </c>
      <c r="BG71" s="853" t="n">
        <f aca="false" ca="false" dt2D="false" dtr="false" t="normal">SUMIF('Допущения'!$F$55:$X$55, BG$41, 'Допущения'!$F61:$X61)</f>
        <v>0</v>
      </c>
      <c r="BH71" s="853" t="n">
        <f aca="false" ca="false" dt2D="false" dtr="false" t="normal">SUMIF('Допущения'!$F$55:$X$55, BH$41, 'Допущения'!$F61:$X61)</f>
        <v>0</v>
      </c>
      <c r="BI71" s="853" t="n">
        <f aca="false" ca="false" dt2D="false" dtr="false" t="normal">SUMIF('Допущения'!$F$55:$X$55, BI$41, 'Допущения'!$F61:$X61)</f>
        <v>0</v>
      </c>
      <c r="BJ71" s="853" t="n">
        <f aca="false" ca="false" dt2D="false" dtr="false" t="normal">SUMIF('Допущения'!$F$55:$X$55, BJ$41, 'Допущения'!$F61:$X61)</f>
        <v>0</v>
      </c>
      <c r="BK71" s="853" t="n">
        <f aca="false" ca="false" dt2D="false" dtr="false" t="normal">SUMIF('Допущения'!$F$55:$X$55, BK$41, 'Допущения'!$F61:$X61)</f>
        <v>0</v>
      </c>
      <c r="BL71" s="853" t="n">
        <f aca="false" ca="false" dt2D="false" dtr="false" t="normal">SUMIF('Допущения'!$F$55:$X$55, BL$41, 'Допущения'!$F61:$X61)</f>
        <v>0</v>
      </c>
      <c r="BM71" s="853" t="n">
        <f aca="false" ca="false" dt2D="false" dtr="false" t="normal">SUMIF('Допущения'!$F$55:$X$55, BM$41, 'Допущения'!$F61:$X61)</f>
        <v>0</v>
      </c>
      <c r="BN71" s="853" t="n">
        <f aca="false" ca="false" dt2D="false" dtr="false" t="normal">SUMIF('Допущения'!$F$55:$X$55, BN$41, 'Допущения'!$F61:$X61)</f>
        <v>0</v>
      </c>
      <c r="BO71" s="853" t="n">
        <f aca="false" ca="false" dt2D="false" dtr="false" t="normal">SUMIF('Допущения'!$F$55:$X$55, BO$41, 'Допущения'!$F61:$X61)</f>
        <v>0</v>
      </c>
      <c r="BP71" s="853" t="n">
        <f aca="false" ca="false" dt2D="false" dtr="false" t="normal">SUMIF('Допущения'!$F$55:$X$55, BP$41, 'Допущения'!$F61:$X61)</f>
        <v>0</v>
      </c>
      <c r="BQ71" s="853" t="n">
        <f aca="false" ca="false" dt2D="false" dtr="false" t="normal">SUMIF('Допущения'!$F$55:$X$55, BQ$41, 'Допущения'!$F61:$X61)</f>
        <v>0</v>
      </c>
      <c r="BR71" s="853" t="n">
        <f aca="false" ca="false" dt2D="false" dtr="false" t="normal">SUMIF('Допущения'!$F$55:$X$55, BR$41, 'Допущения'!$F61:$X61)</f>
        <v>0</v>
      </c>
      <c r="BS71" s="853" t="n">
        <f aca="false" ca="false" dt2D="false" dtr="false" t="normal">SUMIF('Допущения'!$F$55:$X$55, BS$41, 'Допущения'!$F61:$X61)</f>
        <v>0</v>
      </c>
      <c r="BT71" s="364" t="n"/>
    </row>
    <row outlineLevel="0" r="72">
      <c r="K72" s="852" t="n">
        <f aca="false" ca="false" dt2D="false" dtr="false" t="normal">'Допущения'!B15</f>
        <v>0</v>
      </c>
      <c r="L72" s="853" t="n">
        <f aca="false" ca="false" dt2D="false" dtr="false" t="normal">SUMIF('Допущения'!$F$55:$X$55, L$41, 'Допущения'!$F62:$X62)</f>
        <v>0</v>
      </c>
      <c r="M72" s="853" t="n">
        <f aca="false" ca="false" dt2D="false" dtr="false" t="normal">SUMIF('Допущения'!$F$55:$X$55, M$41, 'Допущения'!$F62:$X62)</f>
        <v>0</v>
      </c>
      <c r="N72" s="853" t="n">
        <f aca="false" ca="false" dt2D="false" dtr="false" t="normal">SUMIF('Допущения'!$F$55:$X$55, N$41, 'Допущения'!$F62:$X62)</f>
        <v>0</v>
      </c>
      <c r="O72" s="853" t="n">
        <f aca="false" ca="false" dt2D="false" dtr="false" t="normal">SUMIF('Допущения'!$F$55:$X$55, O$41, 'Допущения'!$F62:$X62)</f>
        <v>0</v>
      </c>
      <c r="P72" s="853" t="n">
        <f aca="false" ca="false" dt2D="false" dtr="false" t="normal">SUMIF('Допущения'!$F$55:$X$55, P$41, 'Допущения'!$F62:$X62)</f>
        <v>0</v>
      </c>
      <c r="Q72" s="853" t="n">
        <f aca="false" ca="false" dt2D="false" dtr="false" t="normal">SUMIF('Допущения'!$F$55:$X$55, Q$41, 'Допущения'!$F62:$X62)</f>
        <v>0</v>
      </c>
      <c r="R72" s="853" t="n">
        <f aca="false" ca="false" dt2D="false" dtr="false" t="normal">SUMIF('Допущения'!$F$55:$X$55, R$41, 'Допущения'!$F62:$X62)</f>
        <v>0</v>
      </c>
      <c r="S72" s="853" t="n">
        <f aca="false" ca="false" dt2D="false" dtr="false" t="normal">SUMIF('Допущения'!$F$55:$X$55, S$41, 'Допущения'!$F62:$X62)</f>
        <v>0</v>
      </c>
      <c r="T72" s="853" t="n">
        <f aca="false" ca="false" dt2D="false" dtr="false" t="normal">SUMIF('Допущения'!$F$55:$X$55, T$41, 'Допущения'!$F62:$X62)</f>
        <v>0</v>
      </c>
      <c r="U72" s="853" t="n">
        <f aca="false" ca="false" dt2D="false" dtr="false" t="normal">SUMIF('Допущения'!$F$55:$X$55, U$41, 'Допущения'!$F62:$X62)</f>
        <v>0</v>
      </c>
      <c r="V72" s="853" t="n">
        <f aca="false" ca="false" dt2D="false" dtr="false" t="normal">SUMIF('Допущения'!$F$55:$X$55, V$41, 'Допущения'!$F62:$X62)</f>
        <v>0</v>
      </c>
      <c r="W72" s="853" t="n">
        <f aca="false" ca="false" dt2D="false" dtr="false" t="normal">SUMIF('Допущения'!$F$55:$X$55, W$41, 'Допущения'!$F62:$X62)</f>
        <v>0</v>
      </c>
      <c r="X72" s="853" t="n">
        <f aca="false" ca="false" dt2D="false" dtr="false" t="normal">SUMIF('Допущения'!$F$55:$X$55, X$41, 'Допущения'!$F62:$X62)</f>
        <v>0</v>
      </c>
      <c r="Y72" s="853" t="n">
        <f aca="false" ca="false" dt2D="false" dtr="false" t="normal">SUMIF('Допущения'!$F$55:$X$55, Y$41, 'Допущения'!$F62:$X62)</f>
        <v>0</v>
      </c>
      <c r="Z72" s="853" t="n">
        <f aca="false" ca="false" dt2D="false" dtr="false" t="normal">SUMIF('Допущения'!$F$55:$X$55, Z$41, 'Допущения'!$F62:$X62)</f>
        <v>0</v>
      </c>
      <c r="AA72" s="853" t="n">
        <f aca="false" ca="false" dt2D="false" dtr="false" t="normal">SUMIF('Допущения'!$F$55:$X$55, AA$41, 'Допущения'!$F62:$X62)</f>
        <v>0</v>
      </c>
      <c r="AB72" s="853" t="n">
        <f aca="false" ca="false" dt2D="false" dtr="false" t="normal">SUMIF('Допущения'!$F$55:$X$55, AB$41, 'Допущения'!$F62:$X62)</f>
        <v>0</v>
      </c>
      <c r="AC72" s="853" t="n">
        <f aca="false" ca="false" dt2D="false" dtr="false" t="normal">SUMIF('Допущения'!$F$55:$X$55, AC$41, 'Допущения'!$F62:$X62)</f>
        <v>0</v>
      </c>
      <c r="AD72" s="853" t="n">
        <f aca="false" ca="false" dt2D="false" dtr="false" t="normal">SUMIF('Допущения'!$F$55:$X$55, AD$41, 'Допущения'!$F62:$X62)</f>
        <v>0</v>
      </c>
      <c r="AE72" s="853" t="n">
        <f aca="false" ca="false" dt2D="false" dtr="false" t="normal">SUMIF('Допущения'!$F$55:$X$55, AE$41, 'Допущения'!$F62:$X62)</f>
        <v>0</v>
      </c>
      <c r="AF72" s="853" t="n">
        <f aca="false" ca="false" dt2D="false" dtr="false" t="normal">SUMIF('Допущения'!$F$55:$X$55, AF$41, 'Допущения'!$F62:$X62)</f>
        <v>0</v>
      </c>
      <c r="AG72" s="853" t="n">
        <f aca="false" ca="false" dt2D="false" dtr="false" t="normal">SUMIF('Допущения'!$F$55:$X$55, AG$41, 'Допущения'!$F62:$X62)</f>
        <v>0</v>
      </c>
      <c r="AH72" s="853" t="n">
        <f aca="false" ca="false" dt2D="false" dtr="false" t="normal">SUMIF('Допущения'!$F$55:$X$55, AH$41, 'Допущения'!$F62:$X62)</f>
        <v>0</v>
      </c>
      <c r="AI72" s="853" t="n">
        <f aca="false" ca="false" dt2D="false" dtr="false" t="normal">SUMIF('Допущения'!$F$55:$X$55, AI$41, 'Допущения'!$F62:$X62)</f>
        <v>0</v>
      </c>
      <c r="AJ72" s="853" t="n">
        <f aca="false" ca="false" dt2D="false" dtr="false" t="normal">SUMIF('Допущения'!$F$55:$X$55, AJ$41, 'Допущения'!$F62:$X62)</f>
        <v>0</v>
      </c>
      <c r="AK72" s="853" t="n">
        <f aca="false" ca="false" dt2D="false" dtr="false" t="normal">SUMIF('Допущения'!$F$55:$X$55, AK$41, 'Допущения'!$F62:$X62)</f>
        <v>0</v>
      </c>
      <c r="AL72" s="853" t="n">
        <f aca="false" ca="false" dt2D="false" dtr="false" t="normal">SUMIF('Допущения'!$F$55:$X$55, AL$41, 'Допущения'!$F62:$X62)</f>
        <v>0</v>
      </c>
      <c r="AM72" s="853" t="n">
        <f aca="false" ca="false" dt2D="false" dtr="false" t="normal">SUMIF('Допущения'!$F$55:$X$55, AM$41, 'Допущения'!$F62:$X62)</f>
        <v>0</v>
      </c>
      <c r="AN72" s="853" t="n">
        <f aca="false" ca="false" dt2D="false" dtr="false" t="normal">SUMIF('Допущения'!$F$55:$X$55, AN$41, 'Допущения'!$F62:$X62)</f>
        <v>0</v>
      </c>
      <c r="AO72" s="853" t="n">
        <f aca="false" ca="false" dt2D="false" dtr="false" t="normal">SUMIF('Допущения'!$F$55:$X$55, AO$41, 'Допущения'!$F62:$X62)</f>
        <v>0</v>
      </c>
      <c r="AP72" s="853" t="n">
        <f aca="false" ca="false" dt2D="false" dtr="false" t="normal">SUMIF('Допущения'!$F$55:$X$55, AP$41, 'Допущения'!$F62:$X62)</f>
        <v>0</v>
      </c>
      <c r="AQ72" s="853" t="n">
        <f aca="false" ca="false" dt2D="false" dtr="false" t="normal">SUMIF('Допущения'!$F$55:$X$55, AQ$41, 'Допущения'!$F62:$X62)</f>
        <v>0</v>
      </c>
      <c r="AR72" s="853" t="n">
        <f aca="false" ca="false" dt2D="false" dtr="false" t="normal">SUMIF('Допущения'!$F$55:$X$55, AR$41, 'Допущения'!$F62:$X62)</f>
        <v>0</v>
      </c>
      <c r="AS72" s="853" t="n">
        <f aca="false" ca="false" dt2D="false" dtr="false" t="normal">SUMIF('Допущения'!$F$55:$X$55, AS$41, 'Допущения'!$F62:$X62)</f>
        <v>0</v>
      </c>
      <c r="AT72" s="853" t="n">
        <f aca="false" ca="false" dt2D="false" dtr="false" t="normal">SUMIF('Допущения'!$F$55:$X$55, AT$41, 'Допущения'!$F62:$X62)</f>
        <v>0</v>
      </c>
      <c r="AU72" s="853" t="n">
        <f aca="false" ca="false" dt2D="false" dtr="false" t="normal">SUMIF('Допущения'!$F$55:$X$55, AU$41, 'Допущения'!$F62:$X62)</f>
        <v>0</v>
      </c>
      <c r="AV72" s="853" t="n">
        <f aca="false" ca="false" dt2D="false" dtr="false" t="normal">SUMIF('Допущения'!$F$55:$X$55, AV$41, 'Допущения'!$F62:$X62)</f>
        <v>0</v>
      </c>
      <c r="AW72" s="853" t="n">
        <f aca="false" ca="false" dt2D="false" dtr="false" t="normal">SUMIF('Допущения'!$F$55:$X$55, AW$41, 'Допущения'!$F62:$X62)</f>
        <v>0</v>
      </c>
      <c r="AX72" s="853" t="n">
        <f aca="false" ca="false" dt2D="false" dtr="false" t="normal">SUMIF('Допущения'!$F$55:$X$55, AX$41, 'Допущения'!$F62:$X62)</f>
        <v>0</v>
      </c>
      <c r="AY72" s="853" t="n">
        <f aca="false" ca="false" dt2D="false" dtr="false" t="normal">SUMIF('Допущения'!$F$55:$X$55, AY$41, 'Допущения'!$F62:$X62)</f>
        <v>0</v>
      </c>
      <c r="AZ72" s="853" t="n">
        <f aca="false" ca="false" dt2D="false" dtr="false" t="normal">SUMIF('Допущения'!$F$55:$X$55, AZ$41, 'Допущения'!$F62:$X62)</f>
        <v>0</v>
      </c>
      <c r="BA72" s="853" t="n">
        <f aca="false" ca="false" dt2D="false" dtr="false" t="normal">SUMIF('Допущения'!$F$55:$X$55, BA$41, 'Допущения'!$F62:$X62)</f>
        <v>0</v>
      </c>
      <c r="BB72" s="853" t="n">
        <f aca="false" ca="false" dt2D="false" dtr="false" t="normal">SUMIF('Допущения'!$F$55:$X$55, BB$41, 'Допущения'!$F62:$X62)</f>
        <v>0</v>
      </c>
      <c r="BC72" s="853" t="n">
        <f aca="false" ca="false" dt2D="false" dtr="false" t="normal">SUMIF('Допущения'!$F$55:$X$55, BC$41, 'Допущения'!$F62:$X62)</f>
        <v>0</v>
      </c>
      <c r="BD72" s="853" t="n">
        <f aca="false" ca="false" dt2D="false" dtr="false" t="normal">SUMIF('Допущения'!$F$55:$X$55, BD$41, 'Допущения'!$F62:$X62)</f>
        <v>0</v>
      </c>
      <c r="BE72" s="853" t="n">
        <f aca="false" ca="false" dt2D="false" dtr="false" t="normal">SUMIF('Допущения'!$F$55:$X$55, BE$41, 'Допущения'!$F62:$X62)</f>
        <v>0</v>
      </c>
      <c r="BF72" s="853" t="n">
        <f aca="false" ca="false" dt2D="false" dtr="false" t="normal">SUMIF('Допущения'!$F$55:$X$55, BF$41, 'Допущения'!$F62:$X62)</f>
        <v>0</v>
      </c>
      <c r="BG72" s="853" t="n">
        <f aca="false" ca="false" dt2D="false" dtr="false" t="normal">SUMIF('Допущения'!$F$55:$X$55, BG$41, 'Допущения'!$F62:$X62)</f>
        <v>0</v>
      </c>
      <c r="BH72" s="853" t="n">
        <f aca="false" ca="false" dt2D="false" dtr="false" t="normal">SUMIF('Допущения'!$F$55:$X$55, BH$41, 'Допущения'!$F62:$X62)</f>
        <v>0</v>
      </c>
      <c r="BI72" s="853" t="n">
        <f aca="false" ca="false" dt2D="false" dtr="false" t="normal">SUMIF('Допущения'!$F$55:$X$55, BI$41, 'Допущения'!$F62:$X62)</f>
        <v>0</v>
      </c>
      <c r="BJ72" s="853" t="n">
        <f aca="false" ca="false" dt2D="false" dtr="false" t="normal">SUMIF('Допущения'!$F$55:$X$55, BJ$41, 'Допущения'!$F62:$X62)</f>
        <v>0</v>
      </c>
      <c r="BK72" s="853" t="n">
        <f aca="false" ca="false" dt2D="false" dtr="false" t="normal">SUMIF('Допущения'!$F$55:$X$55, BK$41, 'Допущения'!$F62:$X62)</f>
        <v>0</v>
      </c>
      <c r="BL72" s="853" t="n">
        <f aca="false" ca="false" dt2D="false" dtr="false" t="normal">SUMIF('Допущения'!$F$55:$X$55, BL$41, 'Допущения'!$F62:$X62)</f>
        <v>0</v>
      </c>
      <c r="BM72" s="853" t="n">
        <f aca="false" ca="false" dt2D="false" dtr="false" t="normal">SUMIF('Допущения'!$F$55:$X$55, BM$41, 'Допущения'!$F62:$X62)</f>
        <v>0</v>
      </c>
      <c r="BN72" s="853" t="n">
        <f aca="false" ca="false" dt2D="false" dtr="false" t="normal">SUMIF('Допущения'!$F$55:$X$55, BN$41, 'Допущения'!$F62:$X62)</f>
        <v>0</v>
      </c>
      <c r="BO72" s="853" t="n">
        <f aca="false" ca="false" dt2D="false" dtr="false" t="normal">SUMIF('Допущения'!$F$55:$X$55, BO$41, 'Допущения'!$F62:$X62)</f>
        <v>0</v>
      </c>
      <c r="BP72" s="853" t="n">
        <f aca="false" ca="false" dt2D="false" dtr="false" t="normal">SUMIF('Допущения'!$F$55:$X$55, BP$41, 'Допущения'!$F62:$X62)</f>
        <v>0</v>
      </c>
      <c r="BQ72" s="853" t="n">
        <f aca="false" ca="false" dt2D="false" dtr="false" t="normal">SUMIF('Допущения'!$F$55:$X$55, BQ$41, 'Допущения'!$F62:$X62)</f>
        <v>0</v>
      </c>
      <c r="BR72" s="853" t="n">
        <f aca="false" ca="false" dt2D="false" dtr="false" t="normal">SUMIF('Допущения'!$F$55:$X$55, BR$41, 'Допущения'!$F62:$X62)</f>
        <v>0</v>
      </c>
      <c r="BS72" s="853" t="n">
        <f aca="false" ca="false" dt2D="false" dtr="false" t="normal">SUMIF('Допущения'!$F$55:$X$55, BS$41, 'Допущения'!$F62:$X62)</f>
        <v>0</v>
      </c>
    </row>
    <row ht="17.25" outlineLevel="0" r="74">
      <c r="K74" s="759" t="s">
        <v>1309</v>
      </c>
      <c r="L74" s="759" t="n"/>
      <c r="M74" s="759" t="n"/>
      <c r="N74" s="759" t="n"/>
      <c r="O74" s="759" t="n"/>
      <c r="P74" s="759" t="n"/>
      <c r="Q74" s="759" t="n"/>
      <c r="R74" s="759" t="n"/>
      <c r="S74" s="759" t="n"/>
      <c r="T74" s="759" t="n"/>
      <c r="U74" s="759" t="n"/>
      <c r="V74" s="759" t="n"/>
      <c r="W74" s="759" t="n"/>
      <c r="X74" s="759" t="n"/>
      <c r="Y74" s="759" t="n"/>
      <c r="Z74" s="759" t="n"/>
      <c r="AA74" s="759" t="n"/>
      <c r="AB74" s="759" t="n"/>
      <c r="AC74" s="759" t="n"/>
      <c r="AD74" s="759" t="n"/>
      <c r="AE74" s="759" t="n"/>
      <c r="AF74" s="759" t="n"/>
      <c r="AG74" s="759" t="n"/>
      <c r="AH74" s="759" t="n"/>
      <c r="AI74" s="759" t="n"/>
      <c r="AJ74" s="759" t="n"/>
      <c r="AK74" s="759" t="n"/>
      <c r="AL74" s="759" t="n"/>
      <c r="AM74" s="759" t="n"/>
      <c r="AN74" s="759" t="n"/>
      <c r="AO74" s="759" t="n"/>
      <c r="AP74" s="759" t="n"/>
      <c r="AQ74" s="759" t="n"/>
      <c r="AR74" s="759" t="n"/>
      <c r="AS74" s="759" t="n"/>
      <c r="AT74" s="759" t="n"/>
      <c r="AU74" s="759" t="n"/>
      <c r="AV74" s="759" t="n"/>
      <c r="AW74" s="759" t="n"/>
      <c r="AX74" s="759" t="n"/>
      <c r="AY74" s="759" t="n"/>
      <c r="AZ74" s="759" t="n"/>
      <c r="BA74" s="759" t="n"/>
      <c r="BB74" s="759" t="n"/>
      <c r="BC74" s="759" t="n"/>
      <c r="BD74" s="759" t="n"/>
      <c r="BE74" s="759" t="n"/>
      <c r="BF74" s="759" t="n"/>
      <c r="BG74" s="759" t="n"/>
      <c r="BH74" s="759" t="n"/>
      <c r="BI74" s="759" t="n"/>
      <c r="BJ74" s="759" t="n"/>
      <c r="BK74" s="759" t="n"/>
      <c r="BL74" s="759" t="n"/>
      <c r="BM74" s="759" t="n"/>
      <c r="BN74" s="759" t="n"/>
      <c r="BO74" s="759" t="n"/>
      <c r="BP74" s="759" t="n"/>
      <c r="BQ74" s="759" t="n"/>
      <c r="BR74" s="759" t="n"/>
      <c r="BS74" s="759" t="n"/>
    </row>
    <row outlineLevel="0" r="75">
      <c r="K75" s="167" t="str">
        <f aca="false" ca="false" dt2D="false" dtr="false" t="normal">K51</f>
        <v>Гостиничный комплекс (в т.ч. СПА-комплекс) (Размещение)</v>
      </c>
      <c r="L75" s="244" t="n">
        <f aca="false" ca="false" dt2D="false" dtr="false" t="normal">SUMIF($N51:$BS51, L$38, $N$50:$BS$50)</f>
        <v>0</v>
      </c>
      <c r="M75" s="244" t="n">
        <f aca="false" ca="false" dt2D="false" dtr="false" t="normal">SUMIF($N51:$BS51, M$38, $N$50:$BS$50)</f>
        <v>0</v>
      </c>
      <c r="N75" s="244" t="n">
        <f aca="false" ca="false" dt2D="false" dtr="false" t="normal">SUMIF($N51:$BS51, N$38, $N$50:$BS$50)</f>
        <v>0</v>
      </c>
      <c r="O75" s="244" t="n">
        <f aca="false" ca="false" dt2D="false" dtr="false" t="normal">SUMIF($N51:$BS51, O$38, $N$50:$BS$50)</f>
        <v>0</v>
      </c>
      <c r="P75" s="244" t="n">
        <f aca="false" ca="false" dt2D="false" dtr="false" t="normal">SUMIF($N51:$BS51, P$38, $N$50:$BS$50)</f>
        <v>0</v>
      </c>
      <c r="Q75" s="244" t="n">
        <f aca="false" ca="false" dt2D="false" dtr="false" t="normal">SUMIF($N51:$BS51, Q$38, $N$50:$BS$50)</f>
        <v>0</v>
      </c>
      <c r="R75" s="244" t="n">
        <f aca="false" ca="false" dt2D="false" dtr="false" t="normal">SUMIF($N51:$BS51, R$38, $N$50:$BS$50)</f>
        <v>0</v>
      </c>
      <c r="S75" s="244" t="n">
        <f aca="false" ca="false" dt2D="false" dtr="false" t="normal">SUMIF($N51:$BS51, S$38, $N$50:$BS$50)</f>
        <v>0</v>
      </c>
      <c r="T75" s="244" t="n">
        <f aca="false" ca="false" dt2D="false" dtr="false" t="normal">SUMIF($N51:$BS51, T$38, $N$50:$BS$50)</f>
        <v>0</v>
      </c>
      <c r="U75" s="244" t="n">
        <f aca="false" ca="false" dt2D="false" dtr="false" t="normal">SUMIF($N51:$BS51, U$38, $N$50:$BS$50)</f>
        <v>0</v>
      </c>
      <c r="V75" s="244" t="n">
        <f aca="false" ca="false" dt2D="false" dtr="false" t="normal">SUMIF($N51:$BS51, V$38, $N$50:$BS$50)</f>
        <v>0</v>
      </c>
      <c r="W75" s="244" t="n">
        <f aca="false" ca="false" dt2D="false" dtr="false" t="normal">SUMIF($N51:$BS51, W$38, $N$50:$BS$50)</f>
        <v>0</v>
      </c>
      <c r="X75" s="244" t="n">
        <f aca="false" ca="false" dt2D="false" dtr="false" t="normal">SUMIF($N51:$BS51, X$38, $N$50:$BS$50)</f>
        <v>0</v>
      </c>
      <c r="Y75" s="244" t="n">
        <f aca="false" ca="false" dt2D="false" dtr="false" t="normal">SUMIF($N51:$BS51, Y$38, $N$50:$BS$50)</f>
        <v>0</v>
      </c>
      <c r="Z75" s="244" t="n">
        <f aca="false" ca="false" dt2D="false" dtr="false" t="normal">SUMIF($N51:$BS51, Z$38, $N$50:$BS$50)</f>
        <v>0</v>
      </c>
      <c r="AA75" s="244" t="n">
        <f aca="false" ca="false" dt2D="false" dtr="false" t="normal">SUMIF($N51:$BS51, AA$38, $N$50:$BS$50)</f>
        <v>0</v>
      </c>
      <c r="AB75" s="244" t="n">
        <f aca="false" ca="false" dt2D="false" dtr="false" t="normal">SUMIF($N51:$BS51, AB$38, $N$50:$BS$50)</f>
        <v>0</v>
      </c>
      <c r="AC75" s="244" t="n">
        <f aca="false" ca="false" dt2D="false" dtr="false" t="normal">SUMIF($N51:$BS51, AC$38, $N$50:$BS$50)</f>
        <v>0</v>
      </c>
      <c r="AD75" s="244" t="n">
        <f aca="false" ca="false" dt2D="false" dtr="false" t="normal">SUMIF($N51:$BS51, AD$38, $N$50:$BS$50)</f>
        <v>0</v>
      </c>
      <c r="AE75" s="244" t="n">
        <f aca="false" ca="false" dt2D="false" dtr="false" t="normal">SUMIF($N51:$BS51, AE$38, $N$50:$BS$50)</f>
        <v>0</v>
      </c>
      <c r="AF75" s="244" t="n">
        <f aca="false" ca="false" dt2D="false" dtr="false" t="normal">SUMIF($N51:$BS51, AF$38, $N$50:$BS$50)</f>
        <v>0</v>
      </c>
      <c r="AG75" s="244" t="n">
        <f aca="false" ca="false" dt2D="false" dtr="false" t="normal">SUMIF($N51:$BS51, AG$38, $N$50:$BS$50)</f>
        <v>0</v>
      </c>
      <c r="AH75" s="244" t="n">
        <f aca="false" ca="false" dt2D="false" dtr="false" t="normal">SUMIF($N51:$BS51, AH$38, $N$50:$BS$50)</f>
        <v>0</v>
      </c>
      <c r="AI75" s="244" t="n">
        <f aca="false" ca="false" dt2D="false" dtr="false" t="normal">SUMIF($N51:$BS51, AI$38, $N$50:$BS$50)</f>
        <v>0</v>
      </c>
      <c r="AJ75" s="244" t="n">
        <f aca="false" ca="false" dt2D="false" dtr="false" t="normal">SUMIF($N51:$BS51, AJ$38, $N$50:$BS$50)</f>
        <v>0</v>
      </c>
      <c r="AK75" s="244" t="n">
        <f aca="false" ca="false" dt2D="false" dtr="false" t="normal">SUMIF($N51:$BS51, AK$38, $N$50:$BS$50)</f>
        <v>0</v>
      </c>
      <c r="AL75" s="244" t="n">
        <f aca="false" ca="false" dt2D="false" dtr="false" t="normal">SUMIF($N51:$BS51, AL$38, $N$50:$BS$50)</f>
        <v>0</v>
      </c>
      <c r="AM75" s="244" t="n">
        <f aca="false" ca="false" dt2D="false" dtr="false" t="normal">SUMIF($N51:$BS51, AM$38, $N$50:$BS$50)</f>
        <v>0</v>
      </c>
      <c r="AN75" s="244" t="n">
        <f aca="false" ca="false" dt2D="false" dtr="false" t="normal">SUMIF($N51:$BS51, AN$38, $N$50:$BS$50)</f>
        <v>0</v>
      </c>
      <c r="AO75" s="244" t="n">
        <f aca="false" ca="false" dt2D="false" dtr="false" t="normal">SUMIF($N51:$BS51, AO$38, $N$50:$BS$50)</f>
        <v>0</v>
      </c>
      <c r="AP75" s="244" t="n">
        <f aca="false" ca="false" dt2D="false" dtr="false" t="normal">SUMIF($N51:$BS51, AP$38, $N$50:$BS$50)</f>
        <v>0</v>
      </c>
      <c r="AQ75" s="244" t="n">
        <f aca="false" ca="false" dt2D="false" dtr="false" t="normal">SUMIF($N51:$BS51, AQ$38, $N$50:$BS$50)</f>
        <v>0</v>
      </c>
      <c r="AR75" s="244" t="n">
        <f aca="false" ca="false" dt2D="false" dtr="false" t="normal">SUMIF($N51:$BS51, AR$38, $N$50:$BS$50)</f>
        <v>0</v>
      </c>
      <c r="AS75" s="244" t="n">
        <f aca="false" ca="false" dt2D="false" dtr="false" t="normal">SUMIF($N51:$BS51, AS$38, $N$50:$BS$50)</f>
        <v>0</v>
      </c>
      <c r="AT75" s="244" t="n">
        <f aca="false" ca="false" dt2D="false" dtr="false" t="normal">SUMIF($N51:$BS51, AT$38, $N$50:$BS$50)</f>
        <v>0</v>
      </c>
      <c r="AU75" s="244" t="n">
        <f aca="false" ca="false" dt2D="false" dtr="false" t="normal">SUMIF($N51:$BS51, AU$38, $N$50:$BS$50)</f>
        <v>0</v>
      </c>
      <c r="AV75" s="244" t="n">
        <f aca="false" ca="false" dt2D="false" dtr="false" t="normal">SUMIF($N51:$BS51, AV$38, $N$50:$BS$50)</f>
        <v>0</v>
      </c>
      <c r="AW75" s="244" t="n">
        <f aca="false" ca="false" dt2D="false" dtr="false" t="normal">SUMIF($N51:$BS51, AW$38, $N$50:$BS$50)</f>
        <v>0</v>
      </c>
      <c r="AX75" s="244" t="n">
        <f aca="false" ca="false" dt2D="false" dtr="false" t="normal">SUMIF($N51:$BS51, AX$38, $N$50:$BS$50)</f>
        <v>0</v>
      </c>
      <c r="AY75" s="244" t="n">
        <f aca="false" ca="false" dt2D="false" dtr="false" t="normal">SUMIF($N51:$BS51, AY$38, $N$50:$BS$50)</f>
        <v>0</v>
      </c>
      <c r="AZ75" s="244" t="n">
        <f aca="false" ca="false" dt2D="false" dtr="false" t="normal">SUMIF($N51:$BS51, AZ$38, $N$50:$BS$50)</f>
        <v>0</v>
      </c>
      <c r="BA75" s="244" t="n">
        <f aca="false" ca="false" dt2D="false" dtr="false" t="normal">SUMIF($N51:$BS51, BA$38, $N$50:$BS$50)</f>
        <v>0</v>
      </c>
      <c r="BB75" s="244" t="n">
        <f aca="false" ca="false" dt2D="false" dtr="false" t="normal">SUMIF($N51:$BS51, BB$38, $N$50:$BS$50)</f>
        <v>0</v>
      </c>
      <c r="BC75" s="244" t="n">
        <f aca="false" ca="false" dt2D="false" dtr="false" t="normal">SUMIF($N51:$BS51, BC$38, $N$50:$BS$50)</f>
        <v>0</v>
      </c>
      <c r="BD75" s="244" t="n">
        <f aca="false" ca="false" dt2D="false" dtr="false" t="normal">SUMIF($N51:$BS51, BD$38, $N$50:$BS$50)</f>
        <v>0</v>
      </c>
      <c r="BE75" s="244" t="n">
        <f aca="false" ca="false" dt2D="false" dtr="false" t="normal">SUMIF($N51:$BS51, BE$38, $N$50:$BS$50)</f>
        <v>0</v>
      </c>
      <c r="BF75" s="244" t="n">
        <f aca="false" ca="false" dt2D="false" dtr="false" t="normal">SUMIF($N51:$BS51, BF$38, $N$50:$BS$50)</f>
        <v>0</v>
      </c>
      <c r="BG75" s="244" t="n">
        <f aca="false" ca="false" dt2D="false" dtr="false" t="normal">SUMIF($N51:$BS51, BG$38, $N$50:$BS$50)</f>
        <v>0</v>
      </c>
      <c r="BH75" s="244" t="n">
        <f aca="false" ca="false" dt2D="false" dtr="false" t="normal">SUMIF($N51:$BS51, BH$38, $N$50:$BS$50)</f>
        <v>0</v>
      </c>
      <c r="BI75" s="244" t="n">
        <f aca="false" ca="false" dt2D="false" dtr="false" t="normal">SUMIF($N51:$BS51, BI$38, $N$50:$BS$50)</f>
        <v>0</v>
      </c>
      <c r="BJ75" s="244" t="n">
        <f aca="false" ca="false" dt2D="false" dtr="false" t="normal">SUMIF($N51:$BS51, BJ$38, $N$50:$BS$50)</f>
        <v>0</v>
      </c>
      <c r="BK75" s="244" t="n">
        <f aca="false" ca="false" dt2D="false" dtr="false" t="normal">SUMIF($N51:$BS51, BK$38, $N$50:$BS$50)</f>
        <v>0</v>
      </c>
      <c r="BL75" s="244" t="n">
        <f aca="false" ca="false" dt2D="false" dtr="false" t="normal">SUMIF($N51:$BS51, BL$38, $N$50:$BS$50)</f>
        <v>0</v>
      </c>
      <c r="BM75" s="244" t="n">
        <f aca="false" ca="false" dt2D="false" dtr="false" t="normal">SUMIF($N51:$BS51, BM$38, $N$50:$BS$50)</f>
        <v>0</v>
      </c>
      <c r="BN75" s="244" t="n">
        <f aca="false" ca="false" dt2D="false" dtr="false" t="normal">SUMIF($N51:$BS51, BN$38, $N$50:$BS$50)</f>
        <v>0</v>
      </c>
      <c r="BO75" s="244" t="n">
        <f aca="false" ca="false" dt2D="false" dtr="false" t="normal">SUMIF($N51:$BS51, BO$38, $N$50:$BS$50)</f>
        <v>0</v>
      </c>
      <c r="BP75" s="244" t="n">
        <f aca="false" ca="false" dt2D="false" dtr="false" t="normal">SUMIF($N51:$BS51, BP$38, $N$50:$BS$50)</f>
        <v>0</v>
      </c>
      <c r="BQ75" s="244" t="n">
        <f aca="false" ca="false" dt2D="false" dtr="false" t="normal">SUMIF($N51:$BS51, BQ$38, $N$50:$BS$50)</f>
        <v>0</v>
      </c>
      <c r="BR75" s="244" t="n">
        <f aca="false" ca="false" dt2D="false" dtr="false" t="normal">SUMIF($N51:$BS51, BR$38, $N$50:$BS$50)</f>
        <v>0</v>
      </c>
      <c r="BS75" s="244" t="n">
        <f aca="false" ca="false" dt2D="false" dtr="false" t="normal">SUMIF($N51:$BS51, BS$38, $N$50:$BS$50)</f>
        <v>0</v>
      </c>
    </row>
    <row outlineLevel="0" r="76">
      <c r="K76" s="167" t="str">
        <f aca="false" ca="false" dt2D="false" dtr="false" t="normal">K52</f>
        <v>Бары (Общественное питание)</v>
      </c>
      <c r="L76" s="244" t="n">
        <f aca="false" ca="false" dt2D="false" dtr="false" t="normal">SUMIF($N52:$BS52, L$38, $N$50:$BS$50)</f>
        <v>0</v>
      </c>
      <c r="M76" s="244" t="n">
        <f aca="false" ca="false" dt2D="false" dtr="false" t="normal">SUMIF($N52:$BS52, M$38, $N$50:$BS$50)</f>
        <v>0</v>
      </c>
      <c r="N76" s="244" t="n">
        <f aca="false" ca="false" dt2D="false" dtr="false" t="normal">SUMIF($N52:$BS52, N$38, $N$50:$BS$50)</f>
        <v>0</v>
      </c>
      <c r="O76" s="244" t="n">
        <f aca="false" ca="false" dt2D="false" dtr="false" t="normal">SUMIF($N52:$BS52, O$38, $N$50:$BS$50)</f>
        <v>0</v>
      </c>
      <c r="P76" s="244" t="n">
        <f aca="false" ca="false" dt2D="false" dtr="false" t="normal">SUMIF($N52:$BS52, P$38, $N$50:$BS$50)</f>
        <v>0</v>
      </c>
      <c r="Q76" s="244" t="n">
        <f aca="false" ca="false" dt2D="false" dtr="false" t="normal">SUMIF($N52:$BS52, Q$38, $N$50:$BS$50)</f>
        <v>0</v>
      </c>
      <c r="R76" s="244" t="n">
        <f aca="false" ca="false" dt2D="false" dtr="false" t="normal">SUMIF($N52:$BS52, R$38, $N$50:$BS$50)</f>
        <v>0</v>
      </c>
      <c r="S76" s="244" t="n">
        <f aca="false" ca="false" dt2D="false" dtr="false" t="normal">SUMIF($N52:$BS52, S$38, $N$50:$BS$50)</f>
        <v>0</v>
      </c>
      <c r="T76" s="244" t="n">
        <f aca="false" ca="false" dt2D="false" dtr="false" t="normal">SUMIF($N52:$BS52, T$38, $N$50:$BS$50)</f>
        <v>0</v>
      </c>
      <c r="U76" s="244" t="n">
        <f aca="false" ca="false" dt2D="false" dtr="false" t="normal">SUMIF($N52:$BS52, U$38, $N$50:$BS$50)</f>
        <v>0</v>
      </c>
      <c r="V76" s="244" t="n">
        <f aca="false" ca="false" dt2D="false" dtr="false" t="normal">SUMIF($N52:$BS52, V$38, $N$50:$BS$50)</f>
        <v>0</v>
      </c>
      <c r="W76" s="244" t="n">
        <f aca="false" ca="false" dt2D="false" dtr="false" t="normal">SUMIF($N52:$BS52, W$38, $N$50:$BS$50)</f>
        <v>0</v>
      </c>
      <c r="X76" s="244" t="n">
        <f aca="false" ca="false" dt2D="false" dtr="false" t="normal">SUMIF($N52:$BS52, X$38, $N$50:$BS$50)</f>
        <v>0</v>
      </c>
      <c r="Y76" s="244" t="n">
        <f aca="false" ca="false" dt2D="false" dtr="false" t="normal">SUMIF($N52:$BS52, Y$38, $N$50:$BS$50)</f>
        <v>0</v>
      </c>
      <c r="Z76" s="244" t="n">
        <f aca="false" ca="false" dt2D="false" dtr="false" t="normal">SUMIF($N52:$BS52, Z$38, $N$50:$BS$50)</f>
        <v>0</v>
      </c>
      <c r="AA76" s="244" t="n">
        <f aca="false" ca="false" dt2D="false" dtr="false" t="normal">SUMIF($N52:$BS52, AA$38, $N$50:$BS$50)</f>
        <v>0</v>
      </c>
      <c r="AB76" s="244" t="n">
        <f aca="false" ca="false" dt2D="false" dtr="false" t="normal">SUMIF($N52:$BS52, AB$38, $N$50:$BS$50)</f>
        <v>0</v>
      </c>
      <c r="AC76" s="244" t="n">
        <f aca="false" ca="false" dt2D="false" dtr="false" t="normal">SUMIF($N52:$BS52, AC$38, $N$50:$BS$50)</f>
        <v>0</v>
      </c>
      <c r="AD76" s="244" t="n">
        <f aca="false" ca="false" dt2D="false" dtr="false" t="normal">SUMIF($N52:$BS52, AD$38, $N$50:$BS$50)</f>
        <v>0</v>
      </c>
      <c r="AE76" s="244" t="n">
        <f aca="false" ca="false" dt2D="false" dtr="false" t="normal">SUMIF($N52:$BS52, AE$38, $N$50:$BS$50)</f>
        <v>0</v>
      </c>
      <c r="AF76" s="244" t="n">
        <f aca="false" ca="false" dt2D="false" dtr="false" t="normal">SUMIF($N52:$BS52, AF$38, $N$50:$BS$50)</f>
        <v>0</v>
      </c>
      <c r="AG76" s="244" t="n">
        <f aca="false" ca="false" dt2D="false" dtr="false" t="normal">SUMIF($N52:$BS52, AG$38, $N$50:$BS$50)</f>
        <v>0</v>
      </c>
      <c r="AH76" s="244" t="n">
        <f aca="false" ca="false" dt2D="false" dtr="false" t="normal">SUMIF($N52:$BS52, AH$38, $N$50:$BS$50)</f>
        <v>0</v>
      </c>
      <c r="AI76" s="244" t="n">
        <f aca="false" ca="false" dt2D="false" dtr="false" t="normal">SUMIF($N52:$BS52, AI$38, $N$50:$BS$50)</f>
        <v>0</v>
      </c>
      <c r="AJ76" s="244" t="n">
        <f aca="false" ca="false" dt2D="false" dtr="false" t="normal">SUMIF($N52:$BS52, AJ$38, $N$50:$BS$50)</f>
        <v>0</v>
      </c>
      <c r="AK76" s="244" t="n">
        <f aca="false" ca="false" dt2D="false" dtr="false" t="normal">SUMIF($N52:$BS52, AK$38, $N$50:$BS$50)</f>
        <v>0</v>
      </c>
      <c r="AL76" s="244" t="n">
        <f aca="false" ca="false" dt2D="false" dtr="false" t="normal">SUMIF($N52:$BS52, AL$38, $N$50:$BS$50)</f>
        <v>0</v>
      </c>
      <c r="AM76" s="244" t="n">
        <f aca="false" ca="false" dt2D="false" dtr="false" t="normal">SUMIF($N52:$BS52, AM$38, $N$50:$BS$50)</f>
        <v>0</v>
      </c>
      <c r="AN76" s="244" t="n">
        <f aca="false" ca="false" dt2D="false" dtr="false" t="normal">SUMIF($N52:$BS52, AN$38, $N$50:$BS$50)</f>
        <v>0</v>
      </c>
      <c r="AO76" s="244" t="n">
        <f aca="false" ca="false" dt2D="false" dtr="false" t="normal">SUMIF($N52:$BS52, AO$38, $N$50:$BS$50)</f>
        <v>0</v>
      </c>
      <c r="AP76" s="244" t="n">
        <f aca="false" ca="false" dt2D="false" dtr="false" t="normal">SUMIF($N52:$BS52, AP$38, $N$50:$BS$50)</f>
        <v>0</v>
      </c>
      <c r="AQ76" s="244" t="n">
        <f aca="false" ca="false" dt2D="false" dtr="false" t="normal">SUMIF($N52:$BS52, AQ$38, $N$50:$BS$50)</f>
        <v>0</v>
      </c>
      <c r="AR76" s="244" t="n">
        <f aca="false" ca="false" dt2D="false" dtr="false" t="normal">SUMIF($N52:$BS52, AR$38, $N$50:$BS$50)</f>
        <v>0</v>
      </c>
      <c r="AS76" s="244" t="n">
        <f aca="false" ca="false" dt2D="false" dtr="false" t="normal">SUMIF($N52:$BS52, AS$38, $N$50:$BS$50)</f>
        <v>0</v>
      </c>
      <c r="AT76" s="244" t="n">
        <f aca="false" ca="false" dt2D="false" dtr="false" t="normal">SUMIF($N52:$BS52, AT$38, $N$50:$BS$50)</f>
        <v>0</v>
      </c>
      <c r="AU76" s="244" t="n">
        <f aca="false" ca="false" dt2D="false" dtr="false" t="normal">SUMIF($N52:$BS52, AU$38, $N$50:$BS$50)</f>
        <v>0</v>
      </c>
      <c r="AV76" s="244" t="n">
        <f aca="false" ca="false" dt2D="false" dtr="false" t="normal">SUMIF($N52:$BS52, AV$38, $N$50:$BS$50)</f>
        <v>0</v>
      </c>
      <c r="AW76" s="244" t="n">
        <f aca="false" ca="false" dt2D="false" dtr="false" t="normal">SUMIF($N52:$BS52, AW$38, $N$50:$BS$50)</f>
        <v>0</v>
      </c>
      <c r="AX76" s="244" t="n">
        <f aca="false" ca="false" dt2D="false" dtr="false" t="normal">SUMIF($N52:$BS52, AX$38, $N$50:$BS$50)</f>
        <v>0</v>
      </c>
      <c r="AY76" s="244" t="n">
        <f aca="false" ca="false" dt2D="false" dtr="false" t="normal">SUMIF($N52:$BS52, AY$38, $N$50:$BS$50)</f>
        <v>0</v>
      </c>
      <c r="AZ76" s="244" t="n">
        <f aca="false" ca="false" dt2D="false" dtr="false" t="normal">SUMIF($N52:$BS52, AZ$38, $N$50:$BS$50)</f>
        <v>0</v>
      </c>
      <c r="BA76" s="244" t="n">
        <f aca="false" ca="false" dt2D="false" dtr="false" t="normal">SUMIF($N52:$BS52, BA$38, $N$50:$BS$50)</f>
        <v>0</v>
      </c>
      <c r="BB76" s="244" t="n">
        <f aca="false" ca="false" dt2D="false" dtr="false" t="normal">SUMIF($N52:$BS52, BB$38, $N$50:$BS$50)</f>
        <v>0</v>
      </c>
      <c r="BC76" s="244" t="n">
        <f aca="false" ca="false" dt2D="false" dtr="false" t="normal">SUMIF($N52:$BS52, BC$38, $N$50:$BS$50)</f>
        <v>0</v>
      </c>
      <c r="BD76" s="244" t="n">
        <f aca="false" ca="false" dt2D="false" dtr="false" t="normal">SUMIF($N52:$BS52, BD$38, $N$50:$BS$50)</f>
        <v>0</v>
      </c>
      <c r="BE76" s="244" t="n">
        <f aca="false" ca="false" dt2D="false" dtr="false" t="normal">SUMIF($N52:$BS52, BE$38, $N$50:$BS$50)</f>
        <v>0</v>
      </c>
      <c r="BF76" s="244" t="n">
        <f aca="false" ca="false" dt2D="false" dtr="false" t="normal">SUMIF($N52:$BS52, BF$38, $N$50:$BS$50)</f>
        <v>0</v>
      </c>
      <c r="BG76" s="244" t="n">
        <f aca="false" ca="false" dt2D="false" dtr="false" t="normal">SUMIF($N52:$BS52, BG$38, $N$50:$BS$50)</f>
        <v>0</v>
      </c>
      <c r="BH76" s="244" t="n">
        <f aca="false" ca="false" dt2D="false" dtr="false" t="normal">SUMIF($N52:$BS52, BH$38, $N$50:$BS$50)</f>
        <v>0</v>
      </c>
      <c r="BI76" s="244" t="n">
        <f aca="false" ca="false" dt2D="false" dtr="false" t="normal">SUMIF($N52:$BS52, BI$38, $N$50:$BS$50)</f>
        <v>0</v>
      </c>
      <c r="BJ76" s="244" t="n">
        <f aca="false" ca="false" dt2D="false" dtr="false" t="normal">SUMIF($N52:$BS52, BJ$38, $N$50:$BS$50)</f>
        <v>0</v>
      </c>
      <c r="BK76" s="244" t="n">
        <f aca="false" ca="false" dt2D="false" dtr="false" t="normal">SUMIF($N52:$BS52, BK$38, $N$50:$BS$50)</f>
        <v>0</v>
      </c>
      <c r="BL76" s="244" t="n">
        <f aca="false" ca="false" dt2D="false" dtr="false" t="normal">SUMIF($N52:$BS52, BL$38, $N$50:$BS$50)</f>
        <v>0</v>
      </c>
      <c r="BM76" s="244" t="n">
        <f aca="false" ca="false" dt2D="false" dtr="false" t="normal">SUMIF($N52:$BS52, BM$38, $N$50:$BS$50)</f>
        <v>0</v>
      </c>
      <c r="BN76" s="244" t="n">
        <f aca="false" ca="false" dt2D="false" dtr="false" t="normal">SUMIF($N52:$BS52, BN$38, $N$50:$BS$50)</f>
        <v>0</v>
      </c>
      <c r="BO76" s="244" t="n">
        <f aca="false" ca="false" dt2D="false" dtr="false" t="normal">SUMIF($N52:$BS52, BO$38, $N$50:$BS$50)</f>
        <v>0</v>
      </c>
      <c r="BP76" s="244" t="n">
        <f aca="false" ca="false" dt2D="false" dtr="false" t="normal">SUMIF($N52:$BS52, BP$38, $N$50:$BS$50)</f>
        <v>0</v>
      </c>
      <c r="BQ76" s="244" t="n">
        <f aca="false" ca="false" dt2D="false" dtr="false" t="normal">SUMIF($N52:$BS52, BQ$38, $N$50:$BS$50)</f>
        <v>0</v>
      </c>
      <c r="BR76" s="244" t="n">
        <f aca="false" ca="false" dt2D="false" dtr="false" t="normal">SUMIF($N52:$BS52, BR$38, $N$50:$BS$50)</f>
        <v>0</v>
      </c>
      <c r="BS76" s="244" t="n">
        <f aca="false" ca="false" dt2D="false" dtr="false" t="normal">SUMIF($N52:$BS52, BS$38, $N$50:$BS$50)</f>
        <v>0</v>
      </c>
    </row>
    <row outlineLevel="0" r="77">
      <c r="K77" s="167" t="str">
        <f aca="false" ca="false" dt2D="false" dtr="false" t="normal">K53</f>
        <v>Ботанические сады (Познавательный, культурно-развлекательный, деловой)</v>
      </c>
      <c r="L77" s="244" t="n">
        <f aca="false" ca="false" dt2D="false" dtr="false" t="normal">SUMIF($N53:$BS53, L$38, $N$50:$BS$50)</f>
        <v>0</v>
      </c>
      <c r="M77" s="244" t="n">
        <f aca="false" ca="false" dt2D="false" dtr="false" t="normal">SUMIF($N53:$BS53, M$38, $N$50:$BS$50)</f>
        <v>0</v>
      </c>
      <c r="N77" s="244" t="n">
        <f aca="false" ca="false" dt2D="false" dtr="false" t="normal">SUMIF($N53:$BS53, N$38, $N$50:$BS$50)</f>
        <v>0</v>
      </c>
      <c r="O77" s="244" t="n">
        <f aca="false" ca="false" dt2D="false" dtr="false" t="normal">SUMIF($N53:$BS53, O$38, $N$50:$BS$50)</f>
        <v>0</v>
      </c>
      <c r="P77" s="244" t="n">
        <f aca="false" ca="false" dt2D="false" dtr="false" t="normal">SUMIF($N53:$BS53, P$38, $N$50:$BS$50)</f>
        <v>0</v>
      </c>
      <c r="Q77" s="244" t="n">
        <f aca="false" ca="false" dt2D="false" dtr="false" t="normal">SUMIF($N53:$BS53, Q$38, $N$50:$BS$50)</f>
        <v>0</v>
      </c>
      <c r="R77" s="244" t="n">
        <f aca="false" ca="false" dt2D="false" dtr="false" t="normal">SUMIF($N53:$BS53, R$38, $N$50:$BS$50)</f>
        <v>0</v>
      </c>
      <c r="S77" s="244" t="n">
        <f aca="false" ca="false" dt2D="false" dtr="false" t="normal">SUMIF($N53:$BS53, S$38, $N$50:$BS$50)</f>
        <v>0</v>
      </c>
      <c r="T77" s="244" t="n">
        <f aca="false" ca="false" dt2D="false" dtr="false" t="normal">SUMIF($N53:$BS53, T$38, $N$50:$BS$50)</f>
        <v>0</v>
      </c>
      <c r="U77" s="244" t="n">
        <f aca="false" ca="false" dt2D="false" dtr="false" t="normal">SUMIF($N53:$BS53, U$38, $N$50:$BS$50)</f>
        <v>0</v>
      </c>
      <c r="V77" s="244" t="n">
        <f aca="false" ca="false" dt2D="false" dtr="false" t="normal">SUMIF($N53:$BS53, V$38, $N$50:$BS$50)</f>
        <v>0</v>
      </c>
      <c r="W77" s="244" t="n">
        <f aca="false" ca="false" dt2D="false" dtr="false" t="normal">SUMIF($N53:$BS53, W$38, $N$50:$BS$50)</f>
        <v>0</v>
      </c>
      <c r="X77" s="244" t="n">
        <f aca="false" ca="false" dt2D="false" dtr="false" t="normal">SUMIF($N53:$BS53, X$38, $N$50:$BS$50)</f>
        <v>0</v>
      </c>
      <c r="Y77" s="244" t="n">
        <f aca="false" ca="false" dt2D="false" dtr="false" t="normal">SUMIF($N53:$BS53, Y$38, $N$50:$BS$50)</f>
        <v>0</v>
      </c>
      <c r="Z77" s="244" t="n">
        <f aca="false" ca="false" dt2D="false" dtr="false" t="normal">SUMIF($N53:$BS53, Z$38, $N$50:$BS$50)</f>
        <v>0</v>
      </c>
      <c r="AA77" s="244" t="n">
        <f aca="false" ca="false" dt2D="false" dtr="false" t="normal">SUMIF($N53:$BS53, AA$38, $N$50:$BS$50)</f>
        <v>0</v>
      </c>
      <c r="AB77" s="244" t="n">
        <f aca="false" ca="false" dt2D="false" dtr="false" t="normal">SUMIF($N53:$BS53, AB$38, $N$50:$BS$50)</f>
        <v>0</v>
      </c>
      <c r="AC77" s="244" t="n">
        <f aca="false" ca="false" dt2D="false" dtr="false" t="normal">SUMIF($N53:$BS53, AC$38, $N$50:$BS$50)</f>
        <v>0</v>
      </c>
      <c r="AD77" s="244" t="n">
        <f aca="false" ca="false" dt2D="false" dtr="false" t="normal">SUMIF($N53:$BS53, AD$38, $N$50:$BS$50)</f>
        <v>0</v>
      </c>
      <c r="AE77" s="244" t="n">
        <f aca="false" ca="false" dt2D="false" dtr="false" t="normal">SUMIF($N53:$BS53, AE$38, $N$50:$BS$50)</f>
        <v>0</v>
      </c>
      <c r="AF77" s="244" t="n">
        <f aca="false" ca="false" dt2D="false" dtr="false" t="normal">SUMIF($N53:$BS53, AF$38, $N$50:$BS$50)</f>
        <v>0</v>
      </c>
      <c r="AG77" s="244" t="n">
        <f aca="false" ca="false" dt2D="false" dtr="false" t="normal">SUMIF($N53:$BS53, AG$38, $N$50:$BS$50)</f>
        <v>0</v>
      </c>
      <c r="AH77" s="244" t="n">
        <f aca="false" ca="false" dt2D="false" dtr="false" t="normal">SUMIF($N53:$BS53, AH$38, $N$50:$BS$50)</f>
        <v>0</v>
      </c>
      <c r="AI77" s="244" t="n">
        <f aca="false" ca="false" dt2D="false" dtr="false" t="normal">SUMIF($N53:$BS53, AI$38, $N$50:$BS$50)</f>
        <v>0</v>
      </c>
      <c r="AJ77" s="244" t="n">
        <f aca="false" ca="false" dt2D="false" dtr="false" t="normal">SUMIF($N53:$BS53, AJ$38, $N$50:$BS$50)</f>
        <v>0</v>
      </c>
      <c r="AK77" s="244" t="n">
        <f aca="false" ca="false" dt2D="false" dtr="false" t="normal">SUMIF($N53:$BS53, AK$38, $N$50:$BS$50)</f>
        <v>0</v>
      </c>
      <c r="AL77" s="244" t="n">
        <f aca="false" ca="false" dt2D="false" dtr="false" t="normal">SUMIF($N53:$BS53, AL$38, $N$50:$BS$50)</f>
        <v>0</v>
      </c>
      <c r="AM77" s="244" t="n">
        <f aca="false" ca="false" dt2D="false" dtr="false" t="normal">SUMIF($N53:$BS53, AM$38, $N$50:$BS$50)</f>
        <v>0</v>
      </c>
      <c r="AN77" s="244" t="n">
        <f aca="false" ca="false" dt2D="false" dtr="false" t="normal">SUMIF($N53:$BS53, AN$38, $N$50:$BS$50)</f>
        <v>0</v>
      </c>
      <c r="AO77" s="244" t="n">
        <f aca="false" ca="false" dt2D="false" dtr="false" t="normal">SUMIF($N53:$BS53, AO$38, $N$50:$BS$50)</f>
        <v>0</v>
      </c>
      <c r="AP77" s="244" t="n">
        <f aca="false" ca="false" dt2D="false" dtr="false" t="normal">SUMIF($N53:$BS53, AP$38, $N$50:$BS$50)</f>
        <v>0</v>
      </c>
      <c r="AQ77" s="244" t="n">
        <f aca="false" ca="false" dt2D="false" dtr="false" t="normal">SUMIF($N53:$BS53, AQ$38, $N$50:$BS$50)</f>
        <v>0</v>
      </c>
      <c r="AR77" s="244" t="n">
        <f aca="false" ca="false" dt2D="false" dtr="false" t="normal">SUMIF($N53:$BS53, AR$38, $N$50:$BS$50)</f>
        <v>0</v>
      </c>
      <c r="AS77" s="244" t="n">
        <f aca="false" ca="false" dt2D="false" dtr="false" t="normal">SUMIF($N53:$BS53, AS$38, $N$50:$BS$50)</f>
        <v>0</v>
      </c>
      <c r="AT77" s="244" t="n">
        <f aca="false" ca="false" dt2D="false" dtr="false" t="normal">SUMIF($N53:$BS53, AT$38, $N$50:$BS$50)</f>
        <v>0</v>
      </c>
      <c r="AU77" s="244" t="n">
        <f aca="false" ca="false" dt2D="false" dtr="false" t="normal">SUMIF($N53:$BS53, AU$38, $N$50:$BS$50)</f>
        <v>0</v>
      </c>
      <c r="AV77" s="244" t="n">
        <f aca="false" ca="false" dt2D="false" dtr="false" t="normal">SUMIF($N53:$BS53, AV$38, $N$50:$BS$50)</f>
        <v>0</v>
      </c>
      <c r="AW77" s="244" t="n">
        <f aca="false" ca="false" dt2D="false" dtr="false" t="normal">SUMIF($N53:$BS53, AW$38, $N$50:$BS$50)</f>
        <v>0</v>
      </c>
      <c r="AX77" s="244" t="n">
        <f aca="false" ca="false" dt2D="false" dtr="false" t="normal">SUMIF($N53:$BS53, AX$38, $N$50:$BS$50)</f>
        <v>0</v>
      </c>
      <c r="AY77" s="244" t="n">
        <f aca="false" ca="false" dt2D="false" dtr="false" t="normal">SUMIF($N53:$BS53, AY$38, $N$50:$BS$50)</f>
        <v>0</v>
      </c>
      <c r="AZ77" s="244" t="n">
        <f aca="false" ca="false" dt2D="false" dtr="false" t="normal">SUMIF($N53:$BS53, AZ$38, $N$50:$BS$50)</f>
        <v>0</v>
      </c>
      <c r="BA77" s="244" t="n">
        <f aca="false" ca="false" dt2D="false" dtr="false" t="normal">SUMIF($N53:$BS53, BA$38, $N$50:$BS$50)</f>
        <v>0</v>
      </c>
      <c r="BB77" s="244" t="n">
        <f aca="false" ca="false" dt2D="false" dtr="false" t="normal">SUMIF($N53:$BS53, BB$38, $N$50:$BS$50)</f>
        <v>0</v>
      </c>
      <c r="BC77" s="244" t="n">
        <f aca="false" ca="false" dt2D="false" dtr="false" t="normal">SUMIF($N53:$BS53, BC$38, $N$50:$BS$50)</f>
        <v>0</v>
      </c>
      <c r="BD77" s="244" t="n">
        <f aca="false" ca="false" dt2D="false" dtr="false" t="normal">SUMIF($N53:$BS53, BD$38, $N$50:$BS$50)</f>
        <v>0</v>
      </c>
      <c r="BE77" s="244" t="n">
        <f aca="false" ca="false" dt2D="false" dtr="false" t="normal">SUMIF($N53:$BS53, BE$38, $N$50:$BS$50)</f>
        <v>0</v>
      </c>
      <c r="BF77" s="244" t="n">
        <f aca="false" ca="false" dt2D="false" dtr="false" t="normal">SUMIF($N53:$BS53, BF$38, $N$50:$BS$50)</f>
        <v>0</v>
      </c>
      <c r="BG77" s="244" t="n">
        <f aca="false" ca="false" dt2D="false" dtr="false" t="normal">SUMIF($N53:$BS53, BG$38, $N$50:$BS$50)</f>
        <v>0</v>
      </c>
      <c r="BH77" s="244" t="n">
        <f aca="false" ca="false" dt2D="false" dtr="false" t="normal">SUMIF($N53:$BS53, BH$38, $N$50:$BS$50)</f>
        <v>0</v>
      </c>
      <c r="BI77" s="244" t="n">
        <f aca="false" ca="false" dt2D="false" dtr="false" t="normal">SUMIF($N53:$BS53, BI$38, $N$50:$BS$50)</f>
        <v>0</v>
      </c>
      <c r="BJ77" s="244" t="n">
        <f aca="false" ca="false" dt2D="false" dtr="false" t="normal">SUMIF($N53:$BS53, BJ$38, $N$50:$BS$50)</f>
        <v>0</v>
      </c>
      <c r="BK77" s="244" t="n">
        <f aca="false" ca="false" dt2D="false" dtr="false" t="normal">SUMIF($N53:$BS53, BK$38, $N$50:$BS$50)</f>
        <v>0</v>
      </c>
      <c r="BL77" s="244" t="n">
        <f aca="false" ca="false" dt2D="false" dtr="false" t="normal">SUMIF($N53:$BS53, BL$38, $N$50:$BS$50)</f>
        <v>0</v>
      </c>
      <c r="BM77" s="244" t="n">
        <f aca="false" ca="false" dt2D="false" dtr="false" t="normal">SUMIF($N53:$BS53, BM$38, $N$50:$BS$50)</f>
        <v>0</v>
      </c>
      <c r="BN77" s="244" t="n">
        <f aca="false" ca="false" dt2D="false" dtr="false" t="normal">SUMIF($N53:$BS53, BN$38, $N$50:$BS$50)</f>
        <v>0</v>
      </c>
      <c r="BO77" s="244" t="n">
        <f aca="false" ca="false" dt2D="false" dtr="false" t="normal">SUMIF($N53:$BS53, BO$38, $N$50:$BS$50)</f>
        <v>0</v>
      </c>
      <c r="BP77" s="244" t="n">
        <f aca="false" ca="false" dt2D="false" dtr="false" t="normal">SUMIF($N53:$BS53, BP$38, $N$50:$BS$50)</f>
        <v>0</v>
      </c>
      <c r="BQ77" s="244" t="n">
        <f aca="false" ca="false" dt2D="false" dtr="false" t="normal">SUMIF($N53:$BS53, BQ$38, $N$50:$BS$50)</f>
        <v>0</v>
      </c>
      <c r="BR77" s="244" t="n">
        <f aca="false" ca="false" dt2D="false" dtr="false" t="normal">SUMIF($N53:$BS53, BR$38, $N$50:$BS$50)</f>
        <v>0</v>
      </c>
      <c r="BS77" s="244" t="n">
        <f aca="false" ca="false" dt2D="false" dtr="false" t="normal">SUMIF($N53:$BS53, BS$38, $N$50:$BS$50)</f>
        <v>0</v>
      </c>
    </row>
    <row outlineLevel="0" r="78">
      <c r="K78" s="167" t="str">
        <f aca="false" ca="false" dt2D="false" dtr="false" t="normal">K54</f>
        <v>Аквапарки (Рекреационный, водный, круизный)</v>
      </c>
      <c r="L78" s="244" t="n">
        <f aca="false" ca="false" dt2D="false" dtr="false" t="normal">SUMIF($N54:$BS54, L$38, $N$50:$BS$50)</f>
        <v>0</v>
      </c>
      <c r="M78" s="244" t="n">
        <f aca="false" ca="false" dt2D="false" dtr="false" t="normal">SUMIF($N54:$BS54, M$38, $N$50:$BS$50)</f>
        <v>0</v>
      </c>
      <c r="N78" s="244" t="n">
        <f aca="false" ca="false" dt2D="false" dtr="false" t="normal">SUMIF($N54:$BS54, N$38, $N$50:$BS$50)</f>
        <v>0</v>
      </c>
      <c r="O78" s="244" t="n">
        <f aca="false" ca="false" dt2D="false" dtr="false" t="normal">SUMIF($N54:$BS54, O$38, $N$50:$BS$50)</f>
        <v>0</v>
      </c>
      <c r="P78" s="244" t="n">
        <f aca="false" ca="false" dt2D="false" dtr="false" t="normal">SUMIF($N54:$BS54, P$38, $N$50:$BS$50)</f>
        <v>0</v>
      </c>
      <c r="Q78" s="244" t="n">
        <f aca="false" ca="false" dt2D="false" dtr="false" t="normal">SUMIF($N54:$BS54, Q$38, $N$50:$BS$50)</f>
        <v>0</v>
      </c>
      <c r="R78" s="244" t="n">
        <f aca="false" ca="false" dt2D="false" dtr="false" t="normal">SUMIF($N54:$BS54, R$38, $N$50:$BS$50)</f>
        <v>0</v>
      </c>
      <c r="S78" s="244" t="n">
        <f aca="false" ca="false" dt2D="false" dtr="false" t="normal">SUMIF($N54:$BS54, S$38, $N$50:$BS$50)</f>
        <v>0</v>
      </c>
      <c r="T78" s="244" t="n">
        <f aca="false" ca="false" dt2D="false" dtr="false" t="normal">SUMIF($N54:$BS54, T$38, $N$50:$BS$50)</f>
        <v>0</v>
      </c>
      <c r="U78" s="244" t="n">
        <f aca="false" ca="false" dt2D="false" dtr="false" t="normal">SUMIF($N54:$BS54, U$38, $N$50:$BS$50)</f>
        <v>0</v>
      </c>
      <c r="V78" s="244" t="n">
        <f aca="false" ca="false" dt2D="false" dtr="false" t="normal">SUMIF($N54:$BS54, V$38, $N$50:$BS$50)</f>
        <v>0</v>
      </c>
      <c r="W78" s="244" t="n">
        <f aca="false" ca="false" dt2D="false" dtr="false" t="normal">SUMIF($N54:$BS54, W$38, $N$50:$BS$50)</f>
        <v>0</v>
      </c>
      <c r="X78" s="244" t="n">
        <f aca="false" ca="false" dt2D="false" dtr="false" t="normal">SUMIF($N54:$BS54, X$38, $N$50:$BS$50)</f>
        <v>0</v>
      </c>
      <c r="Y78" s="244" t="n">
        <f aca="false" ca="false" dt2D="false" dtr="false" t="normal">SUMIF($N54:$BS54, Y$38, $N$50:$BS$50)</f>
        <v>0</v>
      </c>
      <c r="Z78" s="244" t="n">
        <f aca="false" ca="false" dt2D="false" dtr="false" t="normal">SUMIF($N54:$BS54, Z$38, $N$50:$BS$50)</f>
        <v>0</v>
      </c>
      <c r="AA78" s="244" t="n">
        <f aca="false" ca="false" dt2D="false" dtr="false" t="normal">SUMIF($N54:$BS54, AA$38, $N$50:$BS$50)</f>
        <v>0</v>
      </c>
      <c r="AB78" s="244" t="n">
        <f aca="false" ca="false" dt2D="false" dtr="false" t="normal">SUMIF($N54:$BS54, AB$38, $N$50:$BS$50)</f>
        <v>0</v>
      </c>
      <c r="AC78" s="244" t="n">
        <f aca="false" ca="false" dt2D="false" dtr="false" t="normal">SUMIF($N54:$BS54, AC$38, $N$50:$BS$50)</f>
        <v>0</v>
      </c>
      <c r="AD78" s="244" t="n">
        <f aca="false" ca="false" dt2D="false" dtr="false" t="normal">SUMIF($N54:$BS54, AD$38, $N$50:$BS$50)</f>
        <v>0</v>
      </c>
      <c r="AE78" s="244" t="n">
        <f aca="false" ca="false" dt2D="false" dtr="false" t="normal">SUMIF($N54:$BS54, AE$38, $N$50:$BS$50)</f>
        <v>0</v>
      </c>
      <c r="AF78" s="244" t="n">
        <f aca="false" ca="false" dt2D="false" dtr="false" t="normal">SUMIF($N54:$BS54, AF$38, $N$50:$BS$50)</f>
        <v>0</v>
      </c>
      <c r="AG78" s="244" t="n">
        <f aca="false" ca="false" dt2D="false" dtr="false" t="normal">SUMIF($N54:$BS54, AG$38, $N$50:$BS$50)</f>
        <v>0</v>
      </c>
      <c r="AH78" s="244" t="n">
        <f aca="false" ca="false" dt2D="false" dtr="false" t="normal">SUMIF($N54:$BS54, AH$38, $N$50:$BS$50)</f>
        <v>0</v>
      </c>
      <c r="AI78" s="244" t="n">
        <f aca="false" ca="false" dt2D="false" dtr="false" t="normal">SUMIF($N54:$BS54, AI$38, $N$50:$BS$50)</f>
        <v>0</v>
      </c>
      <c r="AJ78" s="244" t="n">
        <f aca="false" ca="false" dt2D="false" dtr="false" t="normal">SUMIF($N54:$BS54, AJ$38, $N$50:$BS$50)</f>
        <v>0</v>
      </c>
      <c r="AK78" s="244" t="n">
        <f aca="false" ca="false" dt2D="false" dtr="false" t="normal">SUMIF($N54:$BS54, AK$38, $N$50:$BS$50)</f>
        <v>0</v>
      </c>
      <c r="AL78" s="244" t="n">
        <f aca="false" ca="false" dt2D="false" dtr="false" t="normal">SUMIF($N54:$BS54, AL$38, $N$50:$BS$50)</f>
        <v>0</v>
      </c>
      <c r="AM78" s="244" t="n">
        <f aca="false" ca="false" dt2D="false" dtr="false" t="normal">SUMIF($N54:$BS54, AM$38, $N$50:$BS$50)</f>
        <v>0</v>
      </c>
      <c r="AN78" s="244" t="n">
        <f aca="false" ca="false" dt2D="false" dtr="false" t="normal">SUMIF($N54:$BS54, AN$38, $N$50:$BS$50)</f>
        <v>0</v>
      </c>
      <c r="AO78" s="244" t="n">
        <f aca="false" ca="false" dt2D="false" dtr="false" t="normal">SUMIF($N54:$BS54, AO$38, $N$50:$BS$50)</f>
        <v>0</v>
      </c>
      <c r="AP78" s="244" t="n">
        <f aca="false" ca="false" dt2D="false" dtr="false" t="normal">SUMIF($N54:$BS54, AP$38, $N$50:$BS$50)</f>
        <v>0</v>
      </c>
      <c r="AQ78" s="244" t="n">
        <f aca="false" ca="false" dt2D="false" dtr="false" t="normal">SUMIF($N54:$BS54, AQ$38, $N$50:$BS$50)</f>
        <v>0</v>
      </c>
      <c r="AR78" s="244" t="n">
        <f aca="false" ca="false" dt2D="false" dtr="false" t="normal">SUMIF($N54:$BS54, AR$38, $N$50:$BS$50)</f>
        <v>0</v>
      </c>
      <c r="AS78" s="244" t="n">
        <f aca="false" ca="false" dt2D="false" dtr="false" t="normal">SUMIF($N54:$BS54, AS$38, $N$50:$BS$50)</f>
        <v>0</v>
      </c>
      <c r="AT78" s="244" t="n">
        <f aca="false" ca="false" dt2D="false" dtr="false" t="normal">SUMIF($N54:$BS54, AT$38, $N$50:$BS$50)</f>
        <v>0</v>
      </c>
      <c r="AU78" s="244" t="n">
        <f aca="false" ca="false" dt2D="false" dtr="false" t="normal">SUMIF($N54:$BS54, AU$38, $N$50:$BS$50)</f>
        <v>0</v>
      </c>
      <c r="AV78" s="244" t="n">
        <f aca="false" ca="false" dt2D="false" dtr="false" t="normal">SUMIF($N54:$BS54, AV$38, $N$50:$BS$50)</f>
        <v>0</v>
      </c>
      <c r="AW78" s="244" t="n">
        <f aca="false" ca="false" dt2D="false" dtr="false" t="normal">SUMIF($N54:$BS54, AW$38, $N$50:$BS$50)</f>
        <v>0</v>
      </c>
      <c r="AX78" s="244" t="n">
        <f aca="false" ca="false" dt2D="false" dtr="false" t="normal">SUMIF($N54:$BS54, AX$38, $N$50:$BS$50)</f>
        <v>0</v>
      </c>
      <c r="AY78" s="244" t="n">
        <f aca="false" ca="false" dt2D="false" dtr="false" t="normal">SUMIF($N54:$BS54, AY$38, $N$50:$BS$50)</f>
        <v>0</v>
      </c>
      <c r="AZ78" s="244" t="n">
        <f aca="false" ca="false" dt2D="false" dtr="false" t="normal">SUMIF($N54:$BS54, AZ$38, $N$50:$BS$50)</f>
        <v>0</v>
      </c>
      <c r="BA78" s="244" t="n">
        <f aca="false" ca="false" dt2D="false" dtr="false" t="normal">SUMIF($N54:$BS54, BA$38, $N$50:$BS$50)</f>
        <v>0</v>
      </c>
      <c r="BB78" s="244" t="n">
        <f aca="false" ca="false" dt2D="false" dtr="false" t="normal">SUMIF($N54:$BS54, BB$38, $N$50:$BS$50)</f>
        <v>0</v>
      </c>
      <c r="BC78" s="244" t="n">
        <f aca="false" ca="false" dt2D="false" dtr="false" t="normal">SUMIF($N54:$BS54, BC$38, $N$50:$BS$50)</f>
        <v>0</v>
      </c>
      <c r="BD78" s="244" t="n">
        <f aca="false" ca="false" dt2D="false" dtr="false" t="normal">SUMIF($N54:$BS54, BD$38, $N$50:$BS$50)</f>
        <v>0</v>
      </c>
      <c r="BE78" s="244" t="n">
        <f aca="false" ca="false" dt2D="false" dtr="false" t="normal">SUMIF($N54:$BS54, BE$38, $N$50:$BS$50)</f>
        <v>0</v>
      </c>
      <c r="BF78" s="244" t="n">
        <f aca="false" ca="false" dt2D="false" dtr="false" t="normal">SUMIF($N54:$BS54, BF$38, $N$50:$BS$50)</f>
        <v>0</v>
      </c>
      <c r="BG78" s="244" t="n">
        <f aca="false" ca="false" dt2D="false" dtr="false" t="normal">SUMIF($N54:$BS54, BG$38, $N$50:$BS$50)</f>
        <v>0</v>
      </c>
      <c r="BH78" s="244" t="n">
        <f aca="false" ca="false" dt2D="false" dtr="false" t="normal">SUMIF($N54:$BS54, BH$38, $N$50:$BS$50)</f>
        <v>0</v>
      </c>
      <c r="BI78" s="244" t="n">
        <f aca="false" ca="false" dt2D="false" dtr="false" t="normal">SUMIF($N54:$BS54, BI$38, $N$50:$BS$50)</f>
        <v>0</v>
      </c>
      <c r="BJ78" s="244" t="n">
        <f aca="false" ca="false" dt2D="false" dtr="false" t="normal">SUMIF($N54:$BS54, BJ$38, $N$50:$BS$50)</f>
        <v>0</v>
      </c>
      <c r="BK78" s="244" t="n">
        <f aca="false" ca="false" dt2D="false" dtr="false" t="normal">SUMIF($N54:$BS54, BK$38, $N$50:$BS$50)</f>
        <v>0</v>
      </c>
      <c r="BL78" s="244" t="n">
        <f aca="false" ca="false" dt2D="false" dtr="false" t="normal">SUMIF($N54:$BS54, BL$38, $N$50:$BS$50)</f>
        <v>0</v>
      </c>
      <c r="BM78" s="244" t="n">
        <f aca="false" ca="false" dt2D="false" dtr="false" t="normal">SUMIF($N54:$BS54, BM$38, $N$50:$BS$50)</f>
        <v>0</v>
      </c>
      <c r="BN78" s="244" t="n">
        <f aca="false" ca="false" dt2D="false" dtr="false" t="normal">SUMIF($N54:$BS54, BN$38, $N$50:$BS$50)</f>
        <v>0</v>
      </c>
      <c r="BO78" s="244" t="n">
        <f aca="false" ca="false" dt2D="false" dtr="false" t="normal">SUMIF($N54:$BS54, BO$38, $N$50:$BS$50)</f>
        <v>0</v>
      </c>
      <c r="BP78" s="244" t="n">
        <f aca="false" ca="false" dt2D="false" dtr="false" t="normal">SUMIF($N54:$BS54, BP$38, $N$50:$BS$50)</f>
        <v>0</v>
      </c>
      <c r="BQ78" s="244" t="n">
        <f aca="false" ca="false" dt2D="false" dtr="false" t="normal">SUMIF($N54:$BS54, BQ$38, $N$50:$BS$50)</f>
        <v>0</v>
      </c>
      <c r="BR78" s="244" t="n">
        <f aca="false" ca="false" dt2D="false" dtr="false" t="normal">SUMIF($N54:$BS54, BR$38, $N$50:$BS$50)</f>
        <v>0</v>
      </c>
      <c r="BS78" s="244" t="n">
        <f aca="false" ca="false" dt2D="false" dtr="false" t="normal">SUMIF($N54:$BS54, BS$38, $N$50:$BS$50)</f>
        <v>0</v>
      </c>
    </row>
    <row outlineLevel="0" r="79">
      <c r="K79" s="167" t="n">
        <f aca="false" ca="false" dt2D="false" dtr="false" t="normal">K55</f>
        <v>0</v>
      </c>
      <c r="L79" s="244" t="n">
        <f aca="false" ca="false" dt2D="false" dtr="false" t="normal">SUMIF($N55:$BS55, L$38, $N$50:$BS$50)</f>
        <v>0</v>
      </c>
      <c r="M79" s="244" t="n">
        <f aca="false" ca="false" dt2D="false" dtr="false" t="normal">SUMIF($N55:$BS55, M$38, $N$50:$BS$50)</f>
        <v>0</v>
      </c>
      <c r="N79" s="244" t="n">
        <f aca="false" ca="false" dt2D="false" dtr="false" t="normal">SUMIF($N55:$BS55, N$38, $N$50:$BS$50)</f>
        <v>0</v>
      </c>
      <c r="O79" s="244" t="n">
        <f aca="false" ca="false" dt2D="false" dtr="false" t="normal">SUMIF($N55:$BS55, O$38, $N$50:$BS$50)</f>
        <v>0</v>
      </c>
      <c r="P79" s="244" t="n">
        <f aca="false" ca="false" dt2D="false" dtr="false" t="normal">SUMIF($N55:$BS55, P$38, $N$50:$BS$50)</f>
        <v>0</v>
      </c>
      <c r="Q79" s="244" t="n">
        <f aca="false" ca="false" dt2D="false" dtr="false" t="normal">SUMIF($N55:$BS55, Q$38, $N$50:$BS$50)</f>
        <v>0</v>
      </c>
      <c r="R79" s="244" t="n">
        <f aca="false" ca="false" dt2D="false" dtr="false" t="normal">SUMIF($N55:$BS55, R$38, $N$50:$BS$50)</f>
        <v>0</v>
      </c>
      <c r="S79" s="244" t="n">
        <f aca="false" ca="false" dt2D="false" dtr="false" t="normal">SUMIF($N55:$BS55, S$38, $N$50:$BS$50)</f>
        <v>0</v>
      </c>
      <c r="T79" s="244" t="n">
        <f aca="false" ca="false" dt2D="false" dtr="false" t="normal">SUMIF($N55:$BS55, T$38, $N$50:$BS$50)</f>
        <v>0</v>
      </c>
      <c r="U79" s="244" t="n">
        <f aca="false" ca="false" dt2D="false" dtr="false" t="normal">SUMIF($N55:$BS55, U$38, $N$50:$BS$50)</f>
        <v>0</v>
      </c>
      <c r="V79" s="244" t="n">
        <f aca="false" ca="false" dt2D="false" dtr="false" t="normal">SUMIF($N55:$BS55, V$38, $N$50:$BS$50)</f>
        <v>0</v>
      </c>
      <c r="W79" s="244" t="n">
        <f aca="false" ca="false" dt2D="false" dtr="false" t="normal">SUMIF($N55:$BS55, W$38, $N$50:$BS$50)</f>
        <v>0</v>
      </c>
      <c r="X79" s="244" t="n">
        <f aca="false" ca="false" dt2D="false" dtr="false" t="normal">SUMIF($N55:$BS55, X$38, $N$50:$BS$50)</f>
        <v>0</v>
      </c>
      <c r="Y79" s="244" t="n">
        <f aca="false" ca="false" dt2D="false" dtr="false" t="normal">SUMIF($N55:$BS55, Y$38, $N$50:$BS$50)</f>
        <v>0</v>
      </c>
      <c r="Z79" s="244" t="n">
        <f aca="false" ca="false" dt2D="false" dtr="false" t="normal">SUMIF($N55:$BS55, Z$38, $N$50:$BS$50)</f>
        <v>0</v>
      </c>
      <c r="AA79" s="244" t="n">
        <f aca="false" ca="false" dt2D="false" dtr="false" t="normal">SUMIF($N55:$BS55, AA$38, $N$50:$BS$50)</f>
        <v>0</v>
      </c>
      <c r="AB79" s="244" t="n">
        <f aca="false" ca="false" dt2D="false" dtr="false" t="normal">SUMIF($N55:$BS55, AB$38, $N$50:$BS$50)</f>
        <v>0</v>
      </c>
      <c r="AC79" s="244" t="n">
        <f aca="false" ca="false" dt2D="false" dtr="false" t="normal">SUMIF($N55:$BS55, AC$38, $N$50:$BS$50)</f>
        <v>0</v>
      </c>
      <c r="AD79" s="244" t="n">
        <f aca="false" ca="false" dt2D="false" dtr="false" t="normal">SUMIF($N55:$BS55, AD$38, $N$50:$BS$50)</f>
        <v>0</v>
      </c>
      <c r="AE79" s="244" t="n">
        <f aca="false" ca="false" dt2D="false" dtr="false" t="normal">SUMIF($N55:$BS55, AE$38, $N$50:$BS$50)</f>
        <v>0</v>
      </c>
      <c r="AF79" s="244" t="n">
        <f aca="false" ca="false" dt2D="false" dtr="false" t="normal">SUMIF($N55:$BS55, AF$38, $N$50:$BS$50)</f>
        <v>0</v>
      </c>
      <c r="AG79" s="244" t="n">
        <f aca="false" ca="false" dt2D="false" dtr="false" t="normal">SUMIF($N55:$BS55, AG$38, $N$50:$BS$50)</f>
        <v>0</v>
      </c>
      <c r="AH79" s="244" t="n">
        <f aca="false" ca="false" dt2D="false" dtr="false" t="normal">SUMIF($N55:$BS55, AH$38, $N$50:$BS$50)</f>
        <v>0</v>
      </c>
      <c r="AI79" s="244" t="n">
        <f aca="false" ca="false" dt2D="false" dtr="false" t="normal">SUMIF($N55:$BS55, AI$38, $N$50:$BS$50)</f>
        <v>0</v>
      </c>
      <c r="AJ79" s="244" t="n">
        <f aca="false" ca="false" dt2D="false" dtr="false" t="normal">SUMIF($N55:$BS55, AJ$38, $N$50:$BS$50)</f>
        <v>0</v>
      </c>
      <c r="AK79" s="244" t="n">
        <f aca="false" ca="false" dt2D="false" dtr="false" t="normal">SUMIF($N55:$BS55, AK$38, $N$50:$BS$50)</f>
        <v>0</v>
      </c>
      <c r="AL79" s="244" t="n">
        <f aca="false" ca="false" dt2D="false" dtr="false" t="normal">SUMIF($N55:$BS55, AL$38, $N$50:$BS$50)</f>
        <v>0</v>
      </c>
      <c r="AM79" s="244" t="n">
        <f aca="false" ca="false" dt2D="false" dtr="false" t="normal">SUMIF($N55:$BS55, AM$38, $N$50:$BS$50)</f>
        <v>0</v>
      </c>
      <c r="AN79" s="244" t="n">
        <f aca="false" ca="false" dt2D="false" dtr="false" t="normal">SUMIF($N55:$BS55, AN$38, $N$50:$BS$50)</f>
        <v>0</v>
      </c>
      <c r="AO79" s="244" t="n">
        <f aca="false" ca="false" dt2D="false" dtr="false" t="normal">SUMIF($N55:$BS55, AO$38, $N$50:$BS$50)</f>
        <v>0</v>
      </c>
      <c r="AP79" s="244" t="n">
        <f aca="false" ca="false" dt2D="false" dtr="false" t="normal">SUMIF($N55:$BS55, AP$38, $N$50:$BS$50)</f>
        <v>0</v>
      </c>
      <c r="AQ79" s="244" t="n">
        <f aca="false" ca="false" dt2D="false" dtr="false" t="normal">SUMIF($N55:$BS55, AQ$38, $N$50:$BS$50)</f>
        <v>0</v>
      </c>
      <c r="AR79" s="244" t="n">
        <f aca="false" ca="false" dt2D="false" dtr="false" t="normal">SUMIF($N55:$BS55, AR$38, $N$50:$BS$50)</f>
        <v>0</v>
      </c>
      <c r="AS79" s="244" t="n">
        <f aca="false" ca="false" dt2D="false" dtr="false" t="normal">SUMIF($N55:$BS55, AS$38, $N$50:$BS$50)</f>
        <v>0</v>
      </c>
      <c r="AT79" s="244" t="n">
        <f aca="false" ca="false" dt2D="false" dtr="false" t="normal">SUMIF($N55:$BS55, AT$38, $N$50:$BS$50)</f>
        <v>0</v>
      </c>
      <c r="AU79" s="244" t="n">
        <f aca="false" ca="false" dt2D="false" dtr="false" t="normal">SUMIF($N55:$BS55, AU$38, $N$50:$BS$50)</f>
        <v>0</v>
      </c>
      <c r="AV79" s="244" t="n">
        <f aca="false" ca="false" dt2D="false" dtr="false" t="normal">SUMIF($N55:$BS55, AV$38, $N$50:$BS$50)</f>
        <v>0</v>
      </c>
      <c r="AW79" s="244" t="n">
        <f aca="false" ca="false" dt2D="false" dtr="false" t="normal">SUMIF($N55:$BS55, AW$38, $N$50:$BS$50)</f>
        <v>0</v>
      </c>
      <c r="AX79" s="244" t="n">
        <f aca="false" ca="false" dt2D="false" dtr="false" t="normal">SUMIF($N55:$BS55, AX$38, $N$50:$BS$50)</f>
        <v>0</v>
      </c>
      <c r="AY79" s="244" t="n">
        <f aca="false" ca="false" dt2D="false" dtr="false" t="normal">SUMIF($N55:$BS55, AY$38, $N$50:$BS$50)</f>
        <v>0</v>
      </c>
      <c r="AZ79" s="244" t="n">
        <f aca="false" ca="false" dt2D="false" dtr="false" t="normal">SUMIF($N55:$BS55, AZ$38, $N$50:$BS$50)</f>
        <v>0</v>
      </c>
      <c r="BA79" s="244" t="n">
        <f aca="false" ca="false" dt2D="false" dtr="false" t="normal">SUMIF($N55:$BS55, BA$38, $N$50:$BS$50)</f>
        <v>0</v>
      </c>
      <c r="BB79" s="244" t="n">
        <f aca="false" ca="false" dt2D="false" dtr="false" t="normal">SUMIF($N55:$BS55, BB$38, $N$50:$BS$50)</f>
        <v>0</v>
      </c>
      <c r="BC79" s="244" t="n">
        <f aca="false" ca="false" dt2D="false" dtr="false" t="normal">SUMIF($N55:$BS55, BC$38, $N$50:$BS$50)</f>
        <v>0</v>
      </c>
      <c r="BD79" s="244" t="n">
        <f aca="false" ca="false" dt2D="false" dtr="false" t="normal">SUMIF($N55:$BS55, BD$38, $N$50:$BS$50)</f>
        <v>0</v>
      </c>
      <c r="BE79" s="244" t="n">
        <f aca="false" ca="false" dt2D="false" dtr="false" t="normal">SUMIF($N55:$BS55, BE$38, $N$50:$BS$50)</f>
        <v>0</v>
      </c>
      <c r="BF79" s="244" t="n">
        <f aca="false" ca="false" dt2D="false" dtr="false" t="normal">SUMIF($N55:$BS55, BF$38, $N$50:$BS$50)</f>
        <v>0</v>
      </c>
      <c r="BG79" s="244" t="n">
        <f aca="false" ca="false" dt2D="false" dtr="false" t="normal">SUMIF($N55:$BS55, BG$38, $N$50:$BS$50)</f>
        <v>0</v>
      </c>
      <c r="BH79" s="244" t="n">
        <f aca="false" ca="false" dt2D="false" dtr="false" t="normal">SUMIF($N55:$BS55, BH$38, $N$50:$BS$50)</f>
        <v>0</v>
      </c>
      <c r="BI79" s="244" t="n">
        <f aca="false" ca="false" dt2D="false" dtr="false" t="normal">SUMIF($N55:$BS55, BI$38, $N$50:$BS$50)</f>
        <v>0</v>
      </c>
      <c r="BJ79" s="244" t="n">
        <f aca="false" ca="false" dt2D="false" dtr="false" t="normal">SUMIF($N55:$BS55, BJ$38, $N$50:$BS$50)</f>
        <v>0</v>
      </c>
      <c r="BK79" s="244" t="n">
        <f aca="false" ca="false" dt2D="false" dtr="false" t="normal">SUMIF($N55:$BS55, BK$38, $N$50:$BS$50)</f>
        <v>0</v>
      </c>
      <c r="BL79" s="244" t="n">
        <f aca="false" ca="false" dt2D="false" dtr="false" t="normal">SUMIF($N55:$BS55, BL$38, $N$50:$BS$50)</f>
        <v>0</v>
      </c>
      <c r="BM79" s="244" t="n">
        <f aca="false" ca="false" dt2D="false" dtr="false" t="normal">SUMIF($N55:$BS55, BM$38, $N$50:$BS$50)</f>
        <v>0</v>
      </c>
      <c r="BN79" s="244" t="n">
        <f aca="false" ca="false" dt2D="false" dtr="false" t="normal">SUMIF($N55:$BS55, BN$38, $N$50:$BS$50)</f>
        <v>0</v>
      </c>
      <c r="BO79" s="244" t="n">
        <f aca="false" ca="false" dt2D="false" dtr="false" t="normal">SUMIF($N55:$BS55, BO$38, $N$50:$BS$50)</f>
        <v>0</v>
      </c>
      <c r="BP79" s="244" t="n">
        <f aca="false" ca="false" dt2D="false" dtr="false" t="normal">SUMIF($N55:$BS55, BP$38, $N$50:$BS$50)</f>
        <v>0</v>
      </c>
      <c r="BQ79" s="244" t="n">
        <f aca="false" ca="false" dt2D="false" dtr="false" t="normal">SUMIF($N55:$BS55, BQ$38, $N$50:$BS$50)</f>
        <v>0</v>
      </c>
      <c r="BR79" s="244" t="n">
        <f aca="false" ca="false" dt2D="false" dtr="false" t="normal">SUMIF($N55:$BS55, BR$38, $N$50:$BS$50)</f>
        <v>0</v>
      </c>
      <c r="BS79" s="244" t="n">
        <f aca="false" ca="false" dt2D="false" dtr="false" t="normal">SUMIF($N55:$BS55, BS$38, $N$50:$BS$50)</f>
        <v>0</v>
      </c>
    </row>
    <row outlineLevel="0" r="80">
      <c r="K80" s="167" t="n">
        <f aca="false" ca="false" dt2D="false" dtr="false" t="normal">K56</f>
        <v>0</v>
      </c>
      <c r="L80" s="244" t="n">
        <f aca="false" ca="false" dt2D="false" dtr="false" t="normal">SUMIF($N56:$BS56, L$38, $N$50:$BS$50)</f>
        <v>0</v>
      </c>
      <c r="M80" s="244" t="n">
        <f aca="false" ca="false" dt2D="false" dtr="false" t="normal">SUMIF($N56:$BS56, M$38, $N$50:$BS$50)</f>
        <v>0</v>
      </c>
      <c r="N80" s="244" t="n">
        <f aca="false" ca="false" dt2D="false" dtr="false" t="normal">SUMIF($N56:$BS56, N$38, $N$50:$BS$50)</f>
        <v>0</v>
      </c>
      <c r="O80" s="244" t="n">
        <f aca="false" ca="false" dt2D="false" dtr="false" t="normal">SUMIF($N56:$BS56, O$38, $N$50:$BS$50)</f>
        <v>0</v>
      </c>
      <c r="P80" s="244" t="n">
        <f aca="false" ca="false" dt2D="false" dtr="false" t="normal">SUMIF($N56:$BS56, P$38, $N$50:$BS$50)</f>
        <v>0</v>
      </c>
      <c r="Q80" s="244" t="n">
        <f aca="false" ca="false" dt2D="false" dtr="false" t="normal">SUMIF($N56:$BS56, Q$38, $N$50:$BS$50)</f>
        <v>0</v>
      </c>
      <c r="R80" s="244" t="n">
        <f aca="false" ca="false" dt2D="false" dtr="false" t="normal">SUMIF($N56:$BS56, R$38, $N$50:$BS$50)</f>
        <v>0</v>
      </c>
      <c r="S80" s="244" t="n">
        <f aca="false" ca="false" dt2D="false" dtr="false" t="normal">SUMIF($N56:$BS56, S$38, $N$50:$BS$50)</f>
        <v>0</v>
      </c>
      <c r="T80" s="244" t="n">
        <f aca="false" ca="false" dt2D="false" dtr="false" t="normal">SUMIF($N56:$BS56, T$38, $N$50:$BS$50)</f>
        <v>0</v>
      </c>
      <c r="U80" s="244" t="n">
        <f aca="false" ca="false" dt2D="false" dtr="false" t="normal">SUMIF($N56:$BS56, U$38, $N$50:$BS$50)</f>
        <v>0</v>
      </c>
      <c r="V80" s="244" t="n">
        <f aca="false" ca="false" dt2D="false" dtr="false" t="normal">SUMIF($N56:$BS56, V$38, $N$50:$BS$50)</f>
        <v>0</v>
      </c>
      <c r="W80" s="244" t="n">
        <f aca="false" ca="false" dt2D="false" dtr="false" t="normal">SUMIF($N56:$BS56, W$38, $N$50:$BS$50)</f>
        <v>0</v>
      </c>
      <c r="X80" s="244" t="n">
        <f aca="false" ca="false" dt2D="false" dtr="false" t="normal">SUMIF($N56:$BS56, X$38, $N$50:$BS$50)</f>
        <v>0</v>
      </c>
      <c r="Y80" s="244" t="n">
        <f aca="false" ca="false" dt2D="false" dtr="false" t="normal">SUMIF($N56:$BS56, Y$38, $N$50:$BS$50)</f>
        <v>0</v>
      </c>
      <c r="Z80" s="244" t="n">
        <f aca="false" ca="false" dt2D="false" dtr="false" t="normal">SUMIF($N56:$BS56, Z$38, $N$50:$BS$50)</f>
        <v>0</v>
      </c>
      <c r="AA80" s="244" t="n">
        <f aca="false" ca="false" dt2D="false" dtr="false" t="normal">SUMIF($N56:$BS56, AA$38, $N$50:$BS$50)</f>
        <v>0</v>
      </c>
      <c r="AB80" s="244" t="n">
        <f aca="false" ca="false" dt2D="false" dtr="false" t="normal">SUMIF($N56:$BS56, AB$38, $N$50:$BS$50)</f>
        <v>0</v>
      </c>
      <c r="AC80" s="244" t="n">
        <f aca="false" ca="false" dt2D="false" dtr="false" t="normal">SUMIF($N56:$BS56, AC$38, $N$50:$BS$50)</f>
        <v>0</v>
      </c>
      <c r="AD80" s="244" t="n">
        <f aca="false" ca="false" dt2D="false" dtr="false" t="normal">SUMIF($N56:$BS56, AD$38, $N$50:$BS$50)</f>
        <v>0</v>
      </c>
      <c r="AE80" s="244" t="n">
        <f aca="false" ca="false" dt2D="false" dtr="false" t="normal">SUMIF($N56:$BS56, AE$38, $N$50:$BS$50)</f>
        <v>0</v>
      </c>
      <c r="AF80" s="244" t="n">
        <f aca="false" ca="false" dt2D="false" dtr="false" t="normal">SUMIF($N56:$BS56, AF$38, $N$50:$BS$50)</f>
        <v>0</v>
      </c>
      <c r="AG80" s="244" t="n">
        <f aca="false" ca="false" dt2D="false" dtr="false" t="normal">SUMIF($N56:$BS56, AG$38, $N$50:$BS$50)</f>
        <v>0</v>
      </c>
      <c r="AH80" s="244" t="n">
        <f aca="false" ca="false" dt2D="false" dtr="false" t="normal">SUMIF($N56:$BS56, AH$38, $N$50:$BS$50)</f>
        <v>0</v>
      </c>
      <c r="AI80" s="244" t="n">
        <f aca="false" ca="false" dt2D="false" dtr="false" t="normal">SUMIF($N56:$BS56, AI$38, $N$50:$BS$50)</f>
        <v>0</v>
      </c>
      <c r="AJ80" s="244" t="n">
        <f aca="false" ca="false" dt2D="false" dtr="false" t="normal">SUMIF($N56:$BS56, AJ$38, $N$50:$BS$50)</f>
        <v>0</v>
      </c>
      <c r="AK80" s="244" t="n">
        <f aca="false" ca="false" dt2D="false" dtr="false" t="normal">SUMIF($N56:$BS56, AK$38, $N$50:$BS$50)</f>
        <v>0</v>
      </c>
      <c r="AL80" s="244" t="n">
        <f aca="false" ca="false" dt2D="false" dtr="false" t="normal">SUMIF($N56:$BS56, AL$38, $N$50:$BS$50)</f>
        <v>0</v>
      </c>
      <c r="AM80" s="244" t="n">
        <f aca="false" ca="false" dt2D="false" dtr="false" t="normal">SUMIF($N56:$BS56, AM$38, $N$50:$BS$50)</f>
        <v>0</v>
      </c>
      <c r="AN80" s="244" t="n">
        <f aca="false" ca="false" dt2D="false" dtr="false" t="normal">SUMIF($N56:$BS56, AN$38, $N$50:$BS$50)</f>
        <v>0</v>
      </c>
      <c r="AO80" s="244" t="n">
        <f aca="false" ca="false" dt2D="false" dtr="false" t="normal">SUMIF($N56:$BS56, AO$38, $N$50:$BS$50)</f>
        <v>0</v>
      </c>
      <c r="AP80" s="244" t="n">
        <f aca="false" ca="false" dt2D="false" dtr="false" t="normal">SUMIF($N56:$BS56, AP$38, $N$50:$BS$50)</f>
        <v>0</v>
      </c>
      <c r="AQ80" s="244" t="n">
        <f aca="false" ca="false" dt2D="false" dtr="false" t="normal">SUMIF($N56:$BS56, AQ$38, $N$50:$BS$50)</f>
        <v>0</v>
      </c>
      <c r="AR80" s="244" t="n">
        <f aca="false" ca="false" dt2D="false" dtr="false" t="normal">SUMIF($N56:$BS56, AR$38, $N$50:$BS$50)</f>
        <v>0</v>
      </c>
      <c r="AS80" s="244" t="n">
        <f aca="false" ca="false" dt2D="false" dtr="false" t="normal">SUMIF($N56:$BS56, AS$38, $N$50:$BS$50)</f>
        <v>0</v>
      </c>
      <c r="AT80" s="244" t="n">
        <f aca="false" ca="false" dt2D="false" dtr="false" t="normal">SUMIF($N56:$BS56, AT$38, $N$50:$BS$50)</f>
        <v>0</v>
      </c>
      <c r="AU80" s="244" t="n">
        <f aca="false" ca="false" dt2D="false" dtr="false" t="normal">SUMIF($N56:$BS56, AU$38, $N$50:$BS$50)</f>
        <v>0</v>
      </c>
      <c r="AV80" s="244" t="n">
        <f aca="false" ca="false" dt2D="false" dtr="false" t="normal">SUMIF($N56:$BS56, AV$38, $N$50:$BS$50)</f>
        <v>0</v>
      </c>
      <c r="AW80" s="244" t="n">
        <f aca="false" ca="false" dt2D="false" dtr="false" t="normal">SUMIF($N56:$BS56, AW$38, $N$50:$BS$50)</f>
        <v>0</v>
      </c>
      <c r="AX80" s="244" t="n">
        <f aca="false" ca="false" dt2D="false" dtr="false" t="normal">SUMIF($N56:$BS56, AX$38, $N$50:$BS$50)</f>
        <v>0</v>
      </c>
      <c r="AY80" s="244" t="n">
        <f aca="false" ca="false" dt2D="false" dtr="false" t="normal">SUMIF($N56:$BS56, AY$38, $N$50:$BS$50)</f>
        <v>0</v>
      </c>
      <c r="AZ80" s="244" t="n">
        <f aca="false" ca="false" dt2D="false" dtr="false" t="normal">SUMIF($N56:$BS56, AZ$38, $N$50:$BS$50)</f>
        <v>0</v>
      </c>
      <c r="BA80" s="244" t="n">
        <f aca="false" ca="false" dt2D="false" dtr="false" t="normal">SUMIF($N56:$BS56, BA$38, $N$50:$BS$50)</f>
        <v>0</v>
      </c>
      <c r="BB80" s="244" t="n">
        <f aca="false" ca="false" dt2D="false" dtr="false" t="normal">SUMIF($N56:$BS56, BB$38, $N$50:$BS$50)</f>
        <v>0</v>
      </c>
      <c r="BC80" s="244" t="n">
        <f aca="false" ca="false" dt2D="false" dtr="false" t="normal">SUMIF($N56:$BS56, BC$38, $N$50:$BS$50)</f>
        <v>0</v>
      </c>
      <c r="BD80" s="244" t="n">
        <f aca="false" ca="false" dt2D="false" dtr="false" t="normal">SUMIF($N56:$BS56, BD$38, $N$50:$BS$50)</f>
        <v>0</v>
      </c>
      <c r="BE80" s="244" t="n">
        <f aca="false" ca="false" dt2D="false" dtr="false" t="normal">SUMIF($N56:$BS56, BE$38, $N$50:$BS$50)</f>
        <v>0</v>
      </c>
      <c r="BF80" s="244" t="n">
        <f aca="false" ca="false" dt2D="false" dtr="false" t="normal">SUMIF($N56:$BS56, BF$38, $N$50:$BS$50)</f>
        <v>0</v>
      </c>
      <c r="BG80" s="244" t="n">
        <f aca="false" ca="false" dt2D="false" dtr="false" t="normal">SUMIF($N56:$BS56, BG$38, $N$50:$BS$50)</f>
        <v>0</v>
      </c>
      <c r="BH80" s="244" t="n">
        <f aca="false" ca="false" dt2D="false" dtr="false" t="normal">SUMIF($N56:$BS56, BH$38, $N$50:$BS$50)</f>
        <v>0</v>
      </c>
      <c r="BI80" s="244" t="n">
        <f aca="false" ca="false" dt2D="false" dtr="false" t="normal">SUMIF($N56:$BS56, BI$38, $N$50:$BS$50)</f>
        <v>0</v>
      </c>
      <c r="BJ80" s="244" t="n">
        <f aca="false" ca="false" dt2D="false" dtr="false" t="normal">SUMIF($N56:$BS56, BJ$38, $N$50:$BS$50)</f>
        <v>0</v>
      </c>
      <c r="BK80" s="244" t="n">
        <f aca="false" ca="false" dt2D="false" dtr="false" t="normal">SUMIF($N56:$BS56, BK$38, $N$50:$BS$50)</f>
        <v>0</v>
      </c>
      <c r="BL80" s="244" t="n">
        <f aca="false" ca="false" dt2D="false" dtr="false" t="normal">SUMIF($N56:$BS56, BL$38, $N$50:$BS$50)</f>
        <v>0</v>
      </c>
      <c r="BM80" s="244" t="n">
        <f aca="false" ca="false" dt2D="false" dtr="false" t="normal">SUMIF($N56:$BS56, BM$38, $N$50:$BS$50)</f>
        <v>0</v>
      </c>
      <c r="BN80" s="244" t="n">
        <f aca="false" ca="false" dt2D="false" dtr="false" t="normal">SUMIF($N56:$BS56, BN$38, $N$50:$BS$50)</f>
        <v>0</v>
      </c>
      <c r="BO80" s="244" t="n">
        <f aca="false" ca="false" dt2D="false" dtr="false" t="normal">SUMIF($N56:$BS56, BO$38, $N$50:$BS$50)</f>
        <v>0</v>
      </c>
      <c r="BP80" s="244" t="n">
        <f aca="false" ca="false" dt2D="false" dtr="false" t="normal">SUMIF($N56:$BS56, BP$38, $N$50:$BS$50)</f>
        <v>0</v>
      </c>
      <c r="BQ80" s="244" t="n">
        <f aca="false" ca="false" dt2D="false" dtr="false" t="normal">SUMIF($N56:$BS56, BQ$38, $N$50:$BS$50)</f>
        <v>0</v>
      </c>
      <c r="BR80" s="244" t="n">
        <f aca="false" ca="false" dt2D="false" dtr="false" t="normal">SUMIF($N56:$BS56, BR$38, $N$50:$BS$50)</f>
        <v>0</v>
      </c>
      <c r="BS80" s="244" t="n">
        <f aca="false" ca="false" dt2D="false" dtr="false" t="normal">SUMIF($N56:$BS56, BS$38, $N$50:$BS$50)</f>
        <v>0</v>
      </c>
    </row>
    <row outlineLevel="0" r="81">
      <c r="K81" s="167" t="n">
        <f aca="false" ca="false" dt2D="false" dtr="false" t="normal">K57</f>
        <v>0</v>
      </c>
      <c r="L81" s="244" t="n">
        <f aca="false" ca="false" dt2D="false" dtr="false" t="normal">SUMIF($N57:$BS57, L$38, $N$50:$BS$50)</f>
        <v>0</v>
      </c>
      <c r="M81" s="244" t="n">
        <f aca="false" ca="false" dt2D="false" dtr="false" t="normal">SUMIF($N57:$BS57, M$38, $N$50:$BS$50)</f>
        <v>0</v>
      </c>
      <c r="N81" s="244" t="n">
        <f aca="false" ca="false" dt2D="false" dtr="false" t="normal">SUMIF($N57:$BS57, N$38, $N$50:$BS$50)</f>
        <v>0</v>
      </c>
      <c r="O81" s="244" t="n">
        <f aca="false" ca="false" dt2D="false" dtr="false" t="normal">SUMIF($N57:$BS57, O$38, $N$50:$BS$50)</f>
        <v>0</v>
      </c>
      <c r="P81" s="244" t="n">
        <f aca="false" ca="false" dt2D="false" dtr="false" t="normal">SUMIF($N57:$BS57, P$38, $N$50:$BS$50)</f>
        <v>0</v>
      </c>
      <c r="Q81" s="244" t="n">
        <f aca="false" ca="false" dt2D="false" dtr="false" t="normal">SUMIF($N57:$BS57, Q$38, $N$50:$BS$50)</f>
        <v>0</v>
      </c>
      <c r="R81" s="244" t="n">
        <f aca="false" ca="false" dt2D="false" dtr="false" t="normal">SUMIF($N57:$BS57, R$38, $N$50:$BS$50)</f>
        <v>0</v>
      </c>
      <c r="S81" s="244" t="n">
        <f aca="false" ca="false" dt2D="false" dtr="false" t="normal">SUMIF($N57:$BS57, S$38, $N$50:$BS$50)</f>
        <v>0</v>
      </c>
      <c r="T81" s="244" t="n">
        <f aca="false" ca="false" dt2D="false" dtr="false" t="normal">SUMIF($N57:$BS57, T$38, $N$50:$BS$50)</f>
        <v>0</v>
      </c>
      <c r="U81" s="244" t="n">
        <f aca="false" ca="false" dt2D="false" dtr="false" t="normal">SUMIF($N57:$BS57, U$38, $N$50:$BS$50)</f>
        <v>0</v>
      </c>
      <c r="V81" s="244" t="n">
        <f aca="false" ca="false" dt2D="false" dtr="false" t="normal">SUMIF($N57:$BS57, V$38, $N$50:$BS$50)</f>
        <v>0</v>
      </c>
      <c r="W81" s="244" t="n">
        <f aca="false" ca="false" dt2D="false" dtr="false" t="normal">SUMIF($N57:$BS57, W$38, $N$50:$BS$50)</f>
        <v>0</v>
      </c>
      <c r="X81" s="244" t="n">
        <f aca="false" ca="false" dt2D="false" dtr="false" t="normal">SUMIF($N57:$BS57, X$38, $N$50:$BS$50)</f>
        <v>0</v>
      </c>
      <c r="Y81" s="244" t="n">
        <f aca="false" ca="false" dt2D="false" dtr="false" t="normal">SUMIF($N57:$BS57, Y$38, $N$50:$BS$50)</f>
        <v>0</v>
      </c>
      <c r="Z81" s="244" t="n">
        <f aca="false" ca="false" dt2D="false" dtr="false" t="normal">SUMIF($N57:$BS57, Z$38, $N$50:$BS$50)</f>
        <v>0</v>
      </c>
      <c r="AA81" s="244" t="n">
        <f aca="false" ca="false" dt2D="false" dtr="false" t="normal">SUMIF($N57:$BS57, AA$38, $N$50:$BS$50)</f>
        <v>0</v>
      </c>
      <c r="AB81" s="244" t="n">
        <f aca="false" ca="false" dt2D="false" dtr="false" t="normal">SUMIF($N57:$BS57, AB$38, $N$50:$BS$50)</f>
        <v>0</v>
      </c>
      <c r="AC81" s="244" t="n">
        <f aca="false" ca="false" dt2D="false" dtr="false" t="normal">SUMIF($N57:$BS57, AC$38, $N$50:$BS$50)</f>
        <v>0</v>
      </c>
      <c r="AD81" s="244" t="n">
        <f aca="false" ca="false" dt2D="false" dtr="false" t="normal">SUMIF($N57:$BS57, AD$38, $N$50:$BS$50)</f>
        <v>0</v>
      </c>
      <c r="AE81" s="244" t="n">
        <f aca="false" ca="false" dt2D="false" dtr="false" t="normal">SUMIF($N57:$BS57, AE$38, $N$50:$BS$50)</f>
        <v>0</v>
      </c>
      <c r="AF81" s="244" t="n">
        <f aca="false" ca="false" dt2D="false" dtr="false" t="normal">SUMIF($N57:$BS57, AF$38, $N$50:$BS$50)</f>
        <v>0</v>
      </c>
      <c r="AG81" s="244" t="n">
        <f aca="false" ca="false" dt2D="false" dtr="false" t="normal">SUMIF($N57:$BS57, AG$38, $N$50:$BS$50)</f>
        <v>0</v>
      </c>
      <c r="AH81" s="244" t="n">
        <f aca="false" ca="false" dt2D="false" dtr="false" t="normal">SUMIF($N57:$BS57, AH$38, $N$50:$BS$50)</f>
        <v>0</v>
      </c>
      <c r="AI81" s="244" t="n">
        <f aca="false" ca="false" dt2D="false" dtr="false" t="normal">SUMIF($N57:$BS57, AI$38, $N$50:$BS$50)</f>
        <v>0</v>
      </c>
      <c r="AJ81" s="244" t="n">
        <f aca="false" ca="false" dt2D="false" dtr="false" t="normal">SUMIF($N57:$BS57, AJ$38, $N$50:$BS$50)</f>
        <v>0</v>
      </c>
      <c r="AK81" s="244" t="n">
        <f aca="false" ca="false" dt2D="false" dtr="false" t="normal">SUMIF($N57:$BS57, AK$38, $N$50:$BS$50)</f>
        <v>0</v>
      </c>
      <c r="AL81" s="244" t="n">
        <f aca="false" ca="false" dt2D="false" dtr="false" t="normal">SUMIF($N57:$BS57, AL$38, $N$50:$BS$50)</f>
        <v>0</v>
      </c>
      <c r="AM81" s="244" t="n">
        <f aca="false" ca="false" dt2D="false" dtr="false" t="normal">SUMIF($N57:$BS57, AM$38, $N$50:$BS$50)</f>
        <v>0</v>
      </c>
      <c r="AN81" s="244" t="n">
        <f aca="false" ca="false" dt2D="false" dtr="false" t="normal">SUMIF($N57:$BS57, AN$38, $N$50:$BS$50)</f>
        <v>0</v>
      </c>
      <c r="AO81" s="244" t="n">
        <f aca="false" ca="false" dt2D="false" dtr="false" t="normal">SUMIF($N57:$BS57, AO$38, $N$50:$BS$50)</f>
        <v>0</v>
      </c>
      <c r="AP81" s="244" t="n">
        <f aca="false" ca="false" dt2D="false" dtr="false" t="normal">SUMIF($N57:$BS57, AP$38, $N$50:$BS$50)</f>
        <v>0</v>
      </c>
      <c r="AQ81" s="244" t="n">
        <f aca="false" ca="false" dt2D="false" dtr="false" t="normal">SUMIF($N57:$BS57, AQ$38, $N$50:$BS$50)</f>
        <v>0</v>
      </c>
      <c r="AR81" s="244" t="n">
        <f aca="false" ca="false" dt2D="false" dtr="false" t="normal">SUMIF($N57:$BS57, AR$38, $N$50:$BS$50)</f>
        <v>0</v>
      </c>
      <c r="AS81" s="244" t="n">
        <f aca="false" ca="false" dt2D="false" dtr="false" t="normal">SUMIF($N57:$BS57, AS$38, $N$50:$BS$50)</f>
        <v>0</v>
      </c>
      <c r="AT81" s="244" t="n">
        <f aca="false" ca="false" dt2D="false" dtr="false" t="normal">SUMIF($N57:$BS57, AT$38, $N$50:$BS$50)</f>
        <v>0</v>
      </c>
      <c r="AU81" s="244" t="n">
        <f aca="false" ca="false" dt2D="false" dtr="false" t="normal">SUMIF($N57:$BS57, AU$38, $N$50:$BS$50)</f>
        <v>0</v>
      </c>
      <c r="AV81" s="244" t="n">
        <f aca="false" ca="false" dt2D="false" dtr="false" t="normal">SUMIF($N57:$BS57, AV$38, $N$50:$BS$50)</f>
        <v>0</v>
      </c>
      <c r="AW81" s="244" t="n">
        <f aca="false" ca="false" dt2D="false" dtr="false" t="normal">SUMIF($N57:$BS57, AW$38, $N$50:$BS$50)</f>
        <v>0</v>
      </c>
      <c r="AX81" s="244" t="n">
        <f aca="false" ca="false" dt2D="false" dtr="false" t="normal">SUMIF($N57:$BS57, AX$38, $N$50:$BS$50)</f>
        <v>0</v>
      </c>
      <c r="AY81" s="244" t="n">
        <f aca="false" ca="false" dt2D="false" dtr="false" t="normal">SUMIF($N57:$BS57, AY$38, $N$50:$BS$50)</f>
        <v>0</v>
      </c>
      <c r="AZ81" s="244" t="n">
        <f aca="false" ca="false" dt2D="false" dtr="false" t="normal">SUMIF($N57:$BS57, AZ$38, $N$50:$BS$50)</f>
        <v>0</v>
      </c>
      <c r="BA81" s="244" t="n">
        <f aca="false" ca="false" dt2D="false" dtr="false" t="normal">SUMIF($N57:$BS57, BA$38, $N$50:$BS$50)</f>
        <v>0</v>
      </c>
      <c r="BB81" s="244" t="n">
        <f aca="false" ca="false" dt2D="false" dtr="false" t="normal">SUMIF($N57:$BS57, BB$38, $N$50:$BS$50)</f>
        <v>0</v>
      </c>
      <c r="BC81" s="244" t="n">
        <f aca="false" ca="false" dt2D="false" dtr="false" t="normal">SUMIF($N57:$BS57, BC$38, $N$50:$BS$50)</f>
        <v>0</v>
      </c>
      <c r="BD81" s="244" t="n">
        <f aca="false" ca="false" dt2D="false" dtr="false" t="normal">SUMIF($N57:$BS57, BD$38, $N$50:$BS$50)</f>
        <v>0</v>
      </c>
      <c r="BE81" s="244" t="n">
        <f aca="false" ca="false" dt2D="false" dtr="false" t="normal">SUMIF($N57:$BS57, BE$38, $N$50:$BS$50)</f>
        <v>0</v>
      </c>
      <c r="BF81" s="244" t="n">
        <f aca="false" ca="false" dt2D="false" dtr="false" t="normal">SUMIF($N57:$BS57, BF$38, $N$50:$BS$50)</f>
        <v>0</v>
      </c>
      <c r="BG81" s="244" t="n">
        <f aca="false" ca="false" dt2D="false" dtr="false" t="normal">SUMIF($N57:$BS57, BG$38, $N$50:$BS$50)</f>
        <v>0</v>
      </c>
      <c r="BH81" s="244" t="n">
        <f aca="false" ca="false" dt2D="false" dtr="false" t="normal">SUMIF($N57:$BS57, BH$38, $N$50:$BS$50)</f>
        <v>0</v>
      </c>
      <c r="BI81" s="244" t="n">
        <f aca="false" ca="false" dt2D="false" dtr="false" t="normal">SUMIF($N57:$BS57, BI$38, $N$50:$BS$50)</f>
        <v>0</v>
      </c>
      <c r="BJ81" s="244" t="n">
        <f aca="false" ca="false" dt2D="false" dtr="false" t="normal">SUMIF($N57:$BS57, BJ$38, $N$50:$BS$50)</f>
        <v>0</v>
      </c>
      <c r="BK81" s="244" t="n">
        <f aca="false" ca="false" dt2D="false" dtr="false" t="normal">SUMIF($N57:$BS57, BK$38, $N$50:$BS$50)</f>
        <v>0</v>
      </c>
      <c r="BL81" s="244" t="n">
        <f aca="false" ca="false" dt2D="false" dtr="false" t="normal">SUMIF($N57:$BS57, BL$38, $N$50:$BS$50)</f>
        <v>0</v>
      </c>
      <c r="BM81" s="244" t="n">
        <f aca="false" ca="false" dt2D="false" dtr="false" t="normal">SUMIF($N57:$BS57, BM$38, $N$50:$BS$50)</f>
        <v>0</v>
      </c>
      <c r="BN81" s="244" t="n">
        <f aca="false" ca="false" dt2D="false" dtr="false" t="normal">SUMIF($N57:$BS57, BN$38, $N$50:$BS$50)</f>
        <v>0</v>
      </c>
      <c r="BO81" s="244" t="n">
        <f aca="false" ca="false" dt2D="false" dtr="false" t="normal">SUMIF($N57:$BS57, BO$38, $N$50:$BS$50)</f>
        <v>0</v>
      </c>
      <c r="BP81" s="244" t="n">
        <f aca="false" ca="false" dt2D="false" dtr="false" t="normal">SUMIF($N57:$BS57, BP$38, $N$50:$BS$50)</f>
        <v>0</v>
      </c>
      <c r="BQ81" s="244" t="n">
        <f aca="false" ca="false" dt2D="false" dtr="false" t="normal">SUMIF($N57:$BS57, BQ$38, $N$50:$BS$50)</f>
        <v>0</v>
      </c>
      <c r="BR81" s="244" t="n">
        <f aca="false" ca="false" dt2D="false" dtr="false" t="normal">SUMIF($N57:$BS57, BR$38, $N$50:$BS$50)</f>
        <v>0</v>
      </c>
      <c r="BS81" s="244" t="n">
        <f aca="false" ca="false" dt2D="false" dtr="false" t="normal">SUMIF($N57:$BS57, BS$38, $N$50:$BS$50)</f>
        <v>0</v>
      </c>
    </row>
    <row outlineLevel="0" r="82">
      <c r="K82" s="167" t="n">
        <f aca="false" ca="false" dt2D="false" dtr="false" t="normal">K58</f>
        <v>0</v>
      </c>
      <c r="L82" s="244" t="n">
        <f aca="false" ca="false" dt2D="false" dtr="false" t="normal">SUMIF($N58:$BS58, L$38, $N$50:$BS$50)</f>
        <v>0</v>
      </c>
      <c r="M82" s="244" t="n">
        <f aca="false" ca="false" dt2D="false" dtr="false" t="normal">SUMIF($N58:$BS58, M$38, $N$50:$BS$50)</f>
        <v>0</v>
      </c>
      <c r="N82" s="244" t="n">
        <f aca="false" ca="false" dt2D="false" dtr="false" t="normal">SUMIF($N58:$BS58, N$38, $N$50:$BS$50)</f>
        <v>0</v>
      </c>
      <c r="O82" s="244" t="n">
        <f aca="false" ca="false" dt2D="false" dtr="false" t="normal">SUMIF($N58:$BS58, O$38, $N$50:$BS$50)</f>
        <v>0</v>
      </c>
      <c r="P82" s="244" t="n">
        <f aca="false" ca="false" dt2D="false" dtr="false" t="normal">SUMIF($N58:$BS58, P$38, $N$50:$BS$50)</f>
        <v>0</v>
      </c>
      <c r="Q82" s="244" t="n">
        <f aca="false" ca="false" dt2D="false" dtr="false" t="normal">SUMIF($N58:$BS58, Q$38, $N$50:$BS$50)</f>
        <v>0</v>
      </c>
      <c r="R82" s="244" t="n">
        <f aca="false" ca="false" dt2D="false" dtr="false" t="normal">SUMIF($N58:$BS58, R$38, $N$50:$BS$50)</f>
        <v>0</v>
      </c>
      <c r="S82" s="244" t="n">
        <f aca="false" ca="false" dt2D="false" dtr="false" t="normal">SUMIF($N58:$BS58, S$38, $N$50:$BS$50)</f>
        <v>0</v>
      </c>
      <c r="T82" s="244" t="n">
        <f aca="false" ca="false" dt2D="false" dtr="false" t="normal">SUMIF($N58:$BS58, T$38, $N$50:$BS$50)</f>
        <v>0</v>
      </c>
      <c r="U82" s="244" t="n">
        <f aca="false" ca="false" dt2D="false" dtr="false" t="normal">SUMIF($N58:$BS58, U$38, $N$50:$BS$50)</f>
        <v>0</v>
      </c>
      <c r="V82" s="244" t="n">
        <f aca="false" ca="false" dt2D="false" dtr="false" t="normal">SUMIF($N58:$BS58, V$38, $N$50:$BS$50)</f>
        <v>0</v>
      </c>
      <c r="W82" s="244" t="n">
        <f aca="false" ca="false" dt2D="false" dtr="false" t="normal">SUMIF($N58:$BS58, W$38, $N$50:$BS$50)</f>
        <v>0</v>
      </c>
      <c r="X82" s="244" t="n">
        <f aca="false" ca="false" dt2D="false" dtr="false" t="normal">SUMIF($N58:$BS58, X$38, $N$50:$BS$50)</f>
        <v>0</v>
      </c>
      <c r="Y82" s="244" t="n">
        <f aca="false" ca="false" dt2D="false" dtr="false" t="normal">SUMIF($N58:$BS58, Y$38, $N$50:$BS$50)</f>
        <v>0</v>
      </c>
      <c r="Z82" s="244" t="n">
        <f aca="false" ca="false" dt2D="false" dtr="false" t="normal">SUMIF($N58:$BS58, Z$38, $N$50:$BS$50)</f>
        <v>0</v>
      </c>
      <c r="AA82" s="244" t="n">
        <f aca="false" ca="false" dt2D="false" dtr="false" t="normal">SUMIF($N58:$BS58, AA$38, $N$50:$BS$50)</f>
        <v>0</v>
      </c>
      <c r="AB82" s="244" t="n">
        <f aca="false" ca="false" dt2D="false" dtr="false" t="normal">SUMIF($N58:$BS58, AB$38, $N$50:$BS$50)</f>
        <v>0</v>
      </c>
      <c r="AC82" s="244" t="n">
        <f aca="false" ca="false" dt2D="false" dtr="false" t="normal">SUMIF($N58:$BS58, AC$38, $N$50:$BS$50)</f>
        <v>0</v>
      </c>
      <c r="AD82" s="244" t="n">
        <f aca="false" ca="false" dt2D="false" dtr="false" t="normal">SUMIF($N58:$BS58, AD$38, $N$50:$BS$50)</f>
        <v>0</v>
      </c>
      <c r="AE82" s="244" t="n">
        <f aca="false" ca="false" dt2D="false" dtr="false" t="normal">SUMIF($N58:$BS58, AE$38, $N$50:$BS$50)</f>
        <v>0</v>
      </c>
      <c r="AF82" s="244" t="n">
        <f aca="false" ca="false" dt2D="false" dtr="false" t="normal">SUMIF($N58:$BS58, AF$38, $N$50:$BS$50)</f>
        <v>0</v>
      </c>
      <c r="AG82" s="244" t="n">
        <f aca="false" ca="false" dt2D="false" dtr="false" t="normal">SUMIF($N58:$BS58, AG$38, $N$50:$BS$50)</f>
        <v>0</v>
      </c>
      <c r="AH82" s="244" t="n">
        <f aca="false" ca="false" dt2D="false" dtr="false" t="normal">SUMIF($N58:$BS58, AH$38, $N$50:$BS$50)</f>
        <v>0</v>
      </c>
      <c r="AI82" s="244" t="n">
        <f aca="false" ca="false" dt2D="false" dtr="false" t="normal">SUMIF($N58:$BS58, AI$38, $N$50:$BS$50)</f>
        <v>0</v>
      </c>
      <c r="AJ82" s="244" t="n">
        <f aca="false" ca="false" dt2D="false" dtr="false" t="normal">SUMIF($N58:$BS58, AJ$38, $N$50:$BS$50)</f>
        <v>0</v>
      </c>
      <c r="AK82" s="244" t="n">
        <f aca="false" ca="false" dt2D="false" dtr="false" t="normal">SUMIF($N58:$BS58, AK$38, $N$50:$BS$50)</f>
        <v>0</v>
      </c>
      <c r="AL82" s="244" t="n">
        <f aca="false" ca="false" dt2D="false" dtr="false" t="normal">SUMIF($N58:$BS58, AL$38, $N$50:$BS$50)</f>
        <v>0</v>
      </c>
      <c r="AM82" s="244" t="n">
        <f aca="false" ca="false" dt2D="false" dtr="false" t="normal">SUMIF($N58:$BS58, AM$38, $N$50:$BS$50)</f>
        <v>0</v>
      </c>
      <c r="AN82" s="244" t="n">
        <f aca="false" ca="false" dt2D="false" dtr="false" t="normal">SUMIF($N58:$BS58, AN$38, $N$50:$BS$50)</f>
        <v>0</v>
      </c>
      <c r="AO82" s="244" t="n">
        <f aca="false" ca="false" dt2D="false" dtr="false" t="normal">SUMIF($N58:$BS58, AO$38, $N$50:$BS$50)</f>
        <v>0</v>
      </c>
      <c r="AP82" s="244" t="n">
        <f aca="false" ca="false" dt2D="false" dtr="false" t="normal">SUMIF($N58:$BS58, AP$38, $N$50:$BS$50)</f>
        <v>0</v>
      </c>
      <c r="AQ82" s="244" t="n">
        <f aca="false" ca="false" dt2D="false" dtr="false" t="normal">SUMIF($N58:$BS58, AQ$38, $N$50:$BS$50)</f>
        <v>0</v>
      </c>
      <c r="AR82" s="244" t="n">
        <f aca="false" ca="false" dt2D="false" dtr="false" t="normal">SUMIF($N58:$BS58, AR$38, $N$50:$BS$50)</f>
        <v>0</v>
      </c>
      <c r="AS82" s="244" t="n">
        <f aca="false" ca="false" dt2D="false" dtr="false" t="normal">SUMIF($N58:$BS58, AS$38, $N$50:$BS$50)</f>
        <v>0</v>
      </c>
      <c r="AT82" s="244" t="n">
        <f aca="false" ca="false" dt2D="false" dtr="false" t="normal">SUMIF($N58:$BS58, AT$38, $N$50:$BS$50)</f>
        <v>0</v>
      </c>
      <c r="AU82" s="244" t="n">
        <f aca="false" ca="false" dt2D="false" dtr="false" t="normal">SUMIF($N58:$BS58, AU$38, $N$50:$BS$50)</f>
        <v>0</v>
      </c>
      <c r="AV82" s="244" t="n">
        <f aca="false" ca="false" dt2D="false" dtr="false" t="normal">SUMIF($N58:$BS58, AV$38, $N$50:$BS$50)</f>
        <v>0</v>
      </c>
      <c r="AW82" s="244" t="n">
        <f aca="false" ca="false" dt2D="false" dtr="false" t="normal">SUMIF($N58:$BS58, AW$38, $N$50:$BS$50)</f>
        <v>0</v>
      </c>
      <c r="AX82" s="244" t="n">
        <f aca="false" ca="false" dt2D="false" dtr="false" t="normal">SUMIF($N58:$BS58, AX$38, $N$50:$BS$50)</f>
        <v>0</v>
      </c>
      <c r="AY82" s="244" t="n">
        <f aca="false" ca="false" dt2D="false" dtr="false" t="normal">SUMIF($N58:$BS58, AY$38, $N$50:$BS$50)</f>
        <v>0</v>
      </c>
      <c r="AZ82" s="244" t="n">
        <f aca="false" ca="false" dt2D="false" dtr="false" t="normal">SUMIF($N58:$BS58, AZ$38, $N$50:$BS$50)</f>
        <v>0</v>
      </c>
      <c r="BA82" s="244" t="n">
        <f aca="false" ca="false" dt2D="false" dtr="false" t="normal">SUMIF($N58:$BS58, BA$38, $N$50:$BS$50)</f>
        <v>0</v>
      </c>
      <c r="BB82" s="244" t="n">
        <f aca="false" ca="false" dt2D="false" dtr="false" t="normal">SUMIF($N58:$BS58, BB$38, $N$50:$BS$50)</f>
        <v>0</v>
      </c>
      <c r="BC82" s="244" t="n">
        <f aca="false" ca="false" dt2D="false" dtr="false" t="normal">SUMIF($N58:$BS58, BC$38, $N$50:$BS$50)</f>
        <v>0</v>
      </c>
      <c r="BD82" s="244" t="n">
        <f aca="false" ca="false" dt2D="false" dtr="false" t="normal">SUMIF($N58:$BS58, BD$38, $N$50:$BS$50)</f>
        <v>0</v>
      </c>
      <c r="BE82" s="244" t="n">
        <f aca="false" ca="false" dt2D="false" dtr="false" t="normal">SUMIF($N58:$BS58, BE$38, $N$50:$BS$50)</f>
        <v>0</v>
      </c>
      <c r="BF82" s="244" t="n">
        <f aca="false" ca="false" dt2D="false" dtr="false" t="normal">SUMIF($N58:$BS58, BF$38, $N$50:$BS$50)</f>
        <v>0</v>
      </c>
      <c r="BG82" s="244" t="n">
        <f aca="false" ca="false" dt2D="false" dtr="false" t="normal">SUMIF($N58:$BS58, BG$38, $N$50:$BS$50)</f>
        <v>0</v>
      </c>
      <c r="BH82" s="244" t="n">
        <f aca="false" ca="false" dt2D="false" dtr="false" t="normal">SUMIF($N58:$BS58, BH$38, $N$50:$BS$50)</f>
        <v>0</v>
      </c>
      <c r="BI82" s="244" t="n">
        <f aca="false" ca="false" dt2D="false" dtr="false" t="normal">SUMIF($N58:$BS58, BI$38, $N$50:$BS$50)</f>
        <v>0</v>
      </c>
      <c r="BJ82" s="244" t="n">
        <f aca="false" ca="false" dt2D="false" dtr="false" t="normal">SUMIF($N58:$BS58, BJ$38, $N$50:$BS$50)</f>
        <v>0</v>
      </c>
      <c r="BK82" s="244" t="n">
        <f aca="false" ca="false" dt2D="false" dtr="false" t="normal">SUMIF($N58:$BS58, BK$38, $N$50:$BS$50)</f>
        <v>0</v>
      </c>
      <c r="BL82" s="244" t="n">
        <f aca="false" ca="false" dt2D="false" dtr="false" t="normal">SUMIF($N58:$BS58, BL$38, $N$50:$BS$50)</f>
        <v>0</v>
      </c>
      <c r="BM82" s="244" t="n">
        <f aca="false" ca="false" dt2D="false" dtr="false" t="normal">SUMIF($N58:$BS58, BM$38, $N$50:$BS$50)</f>
        <v>0</v>
      </c>
      <c r="BN82" s="244" t="n">
        <f aca="false" ca="false" dt2D="false" dtr="false" t="normal">SUMIF($N58:$BS58, BN$38, $N$50:$BS$50)</f>
        <v>0</v>
      </c>
      <c r="BO82" s="244" t="n">
        <f aca="false" ca="false" dt2D="false" dtr="false" t="normal">SUMIF($N58:$BS58, BO$38, $N$50:$BS$50)</f>
        <v>0</v>
      </c>
      <c r="BP82" s="244" t="n">
        <f aca="false" ca="false" dt2D="false" dtr="false" t="normal">SUMIF($N58:$BS58, BP$38, $N$50:$BS$50)</f>
        <v>0</v>
      </c>
      <c r="BQ82" s="244" t="n">
        <f aca="false" ca="false" dt2D="false" dtr="false" t="normal">SUMIF($N58:$BS58, BQ$38, $N$50:$BS$50)</f>
        <v>0</v>
      </c>
      <c r="BR82" s="244" t="n">
        <f aca="false" ca="false" dt2D="false" dtr="false" t="normal">SUMIF($N58:$BS58, BR$38, $N$50:$BS$50)</f>
        <v>0</v>
      </c>
      <c r="BS82" s="244" t="n">
        <f aca="false" ca="false" dt2D="false" dtr="false" t="normal">SUMIF($N58:$BS58, BS$38, $N$50:$BS$50)</f>
        <v>0</v>
      </c>
    </row>
    <row outlineLevel="0" r="83">
      <c r="K83" s="167" t="str">
        <f aca="false" ca="false" dt2D="false" dtr="false" t="normal">K59</f>
        <v>Транспортная инфраструктура</v>
      </c>
      <c r="L83" s="244" t="n">
        <f aca="false" ca="false" dt2D="false" dtr="false" t="normal">SUMIF($N59:$BS59, L$38, $N$50:$BS$50)</f>
        <v>0</v>
      </c>
      <c r="M83" s="244" t="n">
        <f aca="false" ca="false" dt2D="false" dtr="false" t="normal">SUMIF($N59:$BS59, M$38, $N$50:$BS$50)</f>
        <v>0</v>
      </c>
      <c r="N83" s="244" t="n">
        <f aca="false" ca="false" dt2D="false" dtr="false" t="normal">SUMIF($N59:$BS59, N$38, $N$50:$BS$50)</f>
        <v>0</v>
      </c>
      <c r="O83" s="244" t="n">
        <f aca="false" ca="false" dt2D="false" dtr="false" t="normal">SUMIF($N59:$BS59, O$38, $N$50:$BS$50)</f>
        <v>0</v>
      </c>
      <c r="P83" s="244" t="n">
        <f aca="false" ca="false" dt2D="false" dtr="false" t="normal">SUMIF($N59:$BS59, P$38, $N$50:$BS$50)</f>
        <v>0</v>
      </c>
      <c r="Q83" s="244" t="n">
        <f aca="false" ca="false" dt2D="false" dtr="false" t="normal">SUMIF($N59:$BS59, Q$38, $N$50:$BS$50)</f>
        <v>0</v>
      </c>
      <c r="R83" s="244" t="n">
        <f aca="false" ca="false" dt2D="false" dtr="false" t="normal">SUMIF($N59:$BS59, R$38, $N$50:$BS$50)</f>
        <v>0</v>
      </c>
      <c r="S83" s="244" t="n">
        <f aca="false" ca="false" dt2D="false" dtr="false" t="normal">SUMIF($N59:$BS59, S$38, $N$50:$BS$50)</f>
        <v>0</v>
      </c>
      <c r="T83" s="244" t="n">
        <f aca="false" ca="false" dt2D="false" dtr="false" t="normal">SUMIF($N59:$BS59, T$38, $N$50:$BS$50)</f>
        <v>0</v>
      </c>
      <c r="U83" s="244" t="n">
        <f aca="false" ca="false" dt2D="false" dtr="false" t="normal">SUMIF($N59:$BS59, U$38, $N$50:$BS$50)</f>
        <v>0</v>
      </c>
      <c r="V83" s="244" t="n">
        <f aca="false" ca="false" dt2D="false" dtr="false" t="normal">SUMIF($N59:$BS59, V$38, $N$50:$BS$50)</f>
        <v>0</v>
      </c>
      <c r="W83" s="244" t="n">
        <f aca="false" ca="false" dt2D="false" dtr="false" t="normal">SUMIF($N59:$BS59, W$38, $N$50:$BS$50)</f>
        <v>0</v>
      </c>
      <c r="X83" s="244" t="n">
        <f aca="false" ca="false" dt2D="false" dtr="false" t="normal">SUMIF($N59:$BS59, X$38, $N$50:$BS$50)</f>
        <v>0</v>
      </c>
      <c r="Y83" s="244" t="n">
        <f aca="false" ca="false" dt2D="false" dtr="false" t="normal">SUMIF($N59:$BS59, Y$38, $N$50:$BS$50)</f>
        <v>0</v>
      </c>
      <c r="Z83" s="244" t="n">
        <f aca="false" ca="false" dt2D="false" dtr="false" t="normal">SUMIF($N59:$BS59, Z$38, $N$50:$BS$50)</f>
        <v>0</v>
      </c>
      <c r="AA83" s="244" t="n">
        <f aca="false" ca="false" dt2D="false" dtr="false" t="normal">SUMIF($N59:$BS59, AA$38, $N$50:$BS$50)</f>
        <v>0</v>
      </c>
      <c r="AB83" s="244" t="n">
        <f aca="false" ca="false" dt2D="false" dtr="false" t="normal">SUMIF($N59:$BS59, AB$38, $N$50:$BS$50)</f>
        <v>0</v>
      </c>
      <c r="AC83" s="244" t="n">
        <f aca="false" ca="false" dt2D="false" dtr="false" t="normal">SUMIF($N59:$BS59, AC$38, $N$50:$BS$50)</f>
        <v>0</v>
      </c>
      <c r="AD83" s="244" t="n">
        <f aca="false" ca="false" dt2D="false" dtr="false" t="normal">SUMIF($N59:$BS59, AD$38, $N$50:$BS$50)</f>
        <v>0</v>
      </c>
      <c r="AE83" s="244" t="n">
        <f aca="false" ca="false" dt2D="false" dtr="false" t="normal">SUMIF($N59:$BS59, AE$38, $N$50:$BS$50)</f>
        <v>0</v>
      </c>
      <c r="AF83" s="244" t="n">
        <f aca="false" ca="false" dt2D="false" dtr="false" t="normal">SUMIF($N59:$BS59, AF$38, $N$50:$BS$50)</f>
        <v>0</v>
      </c>
      <c r="AG83" s="244" t="n">
        <f aca="false" ca="false" dt2D="false" dtr="false" t="normal">SUMIF($N59:$BS59, AG$38, $N$50:$BS$50)</f>
        <v>0</v>
      </c>
      <c r="AH83" s="244" t="n">
        <f aca="false" ca="false" dt2D="false" dtr="false" t="normal">SUMIF($N59:$BS59, AH$38, $N$50:$BS$50)</f>
        <v>0</v>
      </c>
      <c r="AI83" s="244" t="n">
        <f aca="false" ca="false" dt2D="false" dtr="false" t="normal">SUMIF($N59:$BS59, AI$38, $N$50:$BS$50)</f>
        <v>0</v>
      </c>
      <c r="AJ83" s="244" t="n">
        <f aca="false" ca="false" dt2D="false" dtr="false" t="normal">SUMIF($N59:$BS59, AJ$38, $N$50:$BS$50)</f>
        <v>0</v>
      </c>
      <c r="AK83" s="244" t="n">
        <f aca="false" ca="false" dt2D="false" dtr="false" t="normal">SUMIF($N59:$BS59, AK$38, $N$50:$BS$50)</f>
        <v>0</v>
      </c>
      <c r="AL83" s="244" t="n">
        <f aca="false" ca="false" dt2D="false" dtr="false" t="normal">SUMIF($N59:$BS59, AL$38, $N$50:$BS$50)</f>
        <v>0</v>
      </c>
      <c r="AM83" s="244" t="n">
        <f aca="false" ca="false" dt2D="false" dtr="false" t="normal">SUMIF($N59:$BS59, AM$38, $N$50:$BS$50)</f>
        <v>0</v>
      </c>
      <c r="AN83" s="244" t="n">
        <f aca="false" ca="false" dt2D="false" dtr="false" t="normal">SUMIF($N59:$BS59, AN$38, $N$50:$BS$50)</f>
        <v>0</v>
      </c>
      <c r="AO83" s="244" t="n">
        <f aca="false" ca="false" dt2D="false" dtr="false" t="normal">SUMIF($N59:$BS59, AO$38, $N$50:$BS$50)</f>
        <v>0</v>
      </c>
      <c r="AP83" s="244" t="n">
        <f aca="false" ca="false" dt2D="false" dtr="false" t="normal">SUMIF($N59:$BS59, AP$38, $N$50:$BS$50)</f>
        <v>0</v>
      </c>
      <c r="AQ83" s="244" t="n">
        <f aca="false" ca="false" dt2D="false" dtr="false" t="normal">SUMIF($N59:$BS59, AQ$38, $N$50:$BS$50)</f>
        <v>0</v>
      </c>
      <c r="AR83" s="244" t="n">
        <f aca="false" ca="false" dt2D="false" dtr="false" t="normal">SUMIF($N59:$BS59, AR$38, $N$50:$BS$50)</f>
        <v>0</v>
      </c>
      <c r="AS83" s="244" t="n">
        <f aca="false" ca="false" dt2D="false" dtr="false" t="normal">SUMIF($N59:$BS59, AS$38, $N$50:$BS$50)</f>
        <v>0</v>
      </c>
      <c r="AT83" s="244" t="n">
        <f aca="false" ca="false" dt2D="false" dtr="false" t="normal">SUMIF($N59:$BS59, AT$38, $N$50:$BS$50)</f>
        <v>0</v>
      </c>
      <c r="AU83" s="244" t="n">
        <f aca="false" ca="false" dt2D="false" dtr="false" t="normal">SUMIF($N59:$BS59, AU$38, $N$50:$BS$50)</f>
        <v>0</v>
      </c>
      <c r="AV83" s="244" t="n">
        <f aca="false" ca="false" dt2D="false" dtr="false" t="normal">SUMIF($N59:$BS59, AV$38, $N$50:$BS$50)</f>
        <v>0</v>
      </c>
      <c r="AW83" s="244" t="n">
        <f aca="false" ca="false" dt2D="false" dtr="false" t="normal">SUMIF($N59:$BS59, AW$38, $N$50:$BS$50)</f>
        <v>0</v>
      </c>
      <c r="AX83" s="244" t="n">
        <f aca="false" ca="false" dt2D="false" dtr="false" t="normal">SUMIF($N59:$BS59, AX$38, $N$50:$BS$50)</f>
        <v>0</v>
      </c>
      <c r="AY83" s="244" t="n">
        <f aca="false" ca="false" dt2D="false" dtr="false" t="normal">SUMIF($N59:$BS59, AY$38, $N$50:$BS$50)</f>
        <v>0</v>
      </c>
      <c r="AZ83" s="244" t="n">
        <f aca="false" ca="false" dt2D="false" dtr="false" t="normal">SUMIF($N59:$BS59, AZ$38, $N$50:$BS$50)</f>
        <v>0</v>
      </c>
      <c r="BA83" s="244" t="n">
        <f aca="false" ca="false" dt2D="false" dtr="false" t="normal">SUMIF($N59:$BS59, BA$38, $N$50:$BS$50)</f>
        <v>0</v>
      </c>
      <c r="BB83" s="244" t="n">
        <f aca="false" ca="false" dt2D="false" dtr="false" t="normal">SUMIF($N59:$BS59, BB$38, $N$50:$BS$50)</f>
        <v>0</v>
      </c>
      <c r="BC83" s="244" t="n">
        <f aca="false" ca="false" dt2D="false" dtr="false" t="normal">SUMIF($N59:$BS59, BC$38, $N$50:$BS$50)</f>
        <v>0</v>
      </c>
      <c r="BD83" s="244" t="n">
        <f aca="false" ca="false" dt2D="false" dtr="false" t="normal">SUMIF($N59:$BS59, BD$38, $N$50:$BS$50)</f>
        <v>0</v>
      </c>
      <c r="BE83" s="244" t="n">
        <f aca="false" ca="false" dt2D="false" dtr="false" t="normal">SUMIF($N59:$BS59, BE$38, $N$50:$BS$50)</f>
        <v>0</v>
      </c>
      <c r="BF83" s="244" t="n">
        <f aca="false" ca="false" dt2D="false" dtr="false" t="normal">SUMIF($N59:$BS59, BF$38, $N$50:$BS$50)</f>
        <v>0</v>
      </c>
      <c r="BG83" s="244" t="n">
        <f aca="false" ca="false" dt2D="false" dtr="false" t="normal">SUMIF($N59:$BS59, BG$38, $N$50:$BS$50)</f>
        <v>0</v>
      </c>
      <c r="BH83" s="244" t="n">
        <f aca="false" ca="false" dt2D="false" dtr="false" t="normal">SUMIF($N59:$BS59, BH$38, $N$50:$BS$50)</f>
        <v>0</v>
      </c>
      <c r="BI83" s="244" t="n">
        <f aca="false" ca="false" dt2D="false" dtr="false" t="normal">SUMIF($N59:$BS59, BI$38, $N$50:$BS$50)</f>
        <v>0</v>
      </c>
      <c r="BJ83" s="244" t="n">
        <f aca="false" ca="false" dt2D="false" dtr="false" t="normal">SUMIF($N59:$BS59, BJ$38, $N$50:$BS$50)</f>
        <v>0</v>
      </c>
      <c r="BK83" s="244" t="n">
        <f aca="false" ca="false" dt2D="false" dtr="false" t="normal">SUMIF($N59:$BS59, BK$38, $N$50:$BS$50)</f>
        <v>0</v>
      </c>
      <c r="BL83" s="244" t="n">
        <f aca="false" ca="false" dt2D="false" dtr="false" t="normal">SUMIF($N59:$BS59, BL$38, $N$50:$BS$50)</f>
        <v>0</v>
      </c>
      <c r="BM83" s="244" t="n">
        <f aca="false" ca="false" dt2D="false" dtr="false" t="normal">SUMIF($N59:$BS59, BM$38, $N$50:$BS$50)</f>
        <v>0</v>
      </c>
      <c r="BN83" s="244" t="n">
        <f aca="false" ca="false" dt2D="false" dtr="false" t="normal">SUMIF($N59:$BS59, BN$38, $N$50:$BS$50)</f>
        <v>0</v>
      </c>
      <c r="BO83" s="244" t="n">
        <f aca="false" ca="false" dt2D="false" dtr="false" t="normal">SUMIF($N59:$BS59, BO$38, $N$50:$BS$50)</f>
        <v>0</v>
      </c>
      <c r="BP83" s="244" t="n">
        <f aca="false" ca="false" dt2D="false" dtr="false" t="normal">SUMIF($N59:$BS59, BP$38, $N$50:$BS$50)</f>
        <v>0</v>
      </c>
      <c r="BQ83" s="244" t="n">
        <f aca="false" ca="false" dt2D="false" dtr="false" t="normal">SUMIF($N59:$BS59, BQ$38, $N$50:$BS$50)</f>
        <v>0</v>
      </c>
      <c r="BR83" s="244" t="n">
        <f aca="false" ca="false" dt2D="false" dtr="false" t="normal">SUMIF($N59:$BS59, BR$38, $N$50:$BS$50)</f>
        <v>0</v>
      </c>
      <c r="BS83" s="244" t="n">
        <f aca="false" ca="false" dt2D="false" dtr="false" t="normal">SUMIF($N59:$BS59, BS$38, $N$50:$BS$50)</f>
        <v>0</v>
      </c>
    </row>
    <row outlineLevel="0" r="84">
      <c r="K84" s="167" t="str">
        <f aca="false" ca="false" dt2D="false" dtr="false" t="normal">K60</f>
        <v>Коммунальная инфраструктура</v>
      </c>
      <c r="L84" s="244" t="n">
        <f aca="false" ca="false" dt2D="false" dtr="false" t="normal">SUMIF($N60:$BS60, L$38, $N$50:$BS$50)</f>
        <v>0</v>
      </c>
      <c r="M84" s="244" t="n">
        <f aca="false" ca="false" dt2D="false" dtr="false" t="normal">SUMIF($N60:$BS60, M$38, $N$50:$BS$50)</f>
        <v>0</v>
      </c>
      <c r="N84" s="244" t="n">
        <f aca="false" ca="false" dt2D="false" dtr="false" t="normal">SUMIF($N60:$BS60, N$38, $N$50:$BS$50)</f>
        <v>0</v>
      </c>
      <c r="O84" s="244" t="n">
        <f aca="false" ca="false" dt2D="false" dtr="false" t="normal">SUMIF($N60:$BS60, O$38, $N$50:$BS$50)</f>
        <v>0</v>
      </c>
      <c r="P84" s="244" t="n">
        <f aca="false" ca="false" dt2D="false" dtr="false" t="normal">SUMIF($N60:$BS60, P$38, $N$50:$BS$50)</f>
        <v>0</v>
      </c>
      <c r="Q84" s="244" t="n">
        <f aca="false" ca="false" dt2D="false" dtr="false" t="normal">SUMIF($N60:$BS60, Q$38, $N$50:$BS$50)</f>
        <v>0</v>
      </c>
      <c r="R84" s="244" t="n">
        <f aca="false" ca="false" dt2D="false" dtr="false" t="normal">SUMIF($N60:$BS60, R$38, $N$50:$BS$50)</f>
        <v>0</v>
      </c>
      <c r="S84" s="244" t="n">
        <f aca="false" ca="false" dt2D="false" dtr="false" t="normal">SUMIF($N60:$BS60, S$38, $N$50:$BS$50)</f>
        <v>0</v>
      </c>
      <c r="T84" s="244" t="n">
        <f aca="false" ca="false" dt2D="false" dtr="false" t="normal">SUMIF($N60:$BS60, T$38, $N$50:$BS$50)</f>
        <v>0</v>
      </c>
      <c r="U84" s="244" t="n">
        <f aca="false" ca="false" dt2D="false" dtr="false" t="normal">SUMIF($N60:$BS60, U$38, $N$50:$BS$50)</f>
        <v>0</v>
      </c>
      <c r="V84" s="244" t="n">
        <f aca="false" ca="false" dt2D="false" dtr="false" t="normal">SUMIF($N60:$BS60, V$38, $N$50:$BS$50)</f>
        <v>0</v>
      </c>
      <c r="W84" s="244" t="n">
        <f aca="false" ca="false" dt2D="false" dtr="false" t="normal">SUMIF($N60:$BS60, W$38, $N$50:$BS$50)</f>
        <v>0</v>
      </c>
      <c r="X84" s="244" t="n">
        <f aca="false" ca="false" dt2D="false" dtr="false" t="normal">SUMIF($N60:$BS60, X$38, $N$50:$BS$50)</f>
        <v>0</v>
      </c>
      <c r="Y84" s="244" t="n">
        <f aca="false" ca="false" dt2D="false" dtr="false" t="normal">SUMIF($N60:$BS60, Y$38, $N$50:$BS$50)</f>
        <v>0</v>
      </c>
      <c r="Z84" s="244" t="n">
        <f aca="false" ca="false" dt2D="false" dtr="false" t="normal">SUMIF($N60:$BS60, Z$38, $N$50:$BS$50)</f>
        <v>0</v>
      </c>
      <c r="AA84" s="244" t="n">
        <f aca="false" ca="false" dt2D="false" dtr="false" t="normal">SUMIF($N60:$BS60, AA$38, $N$50:$BS$50)</f>
        <v>0</v>
      </c>
      <c r="AB84" s="244" t="n">
        <f aca="false" ca="false" dt2D="false" dtr="false" t="normal">SUMIF($N60:$BS60, AB$38, $N$50:$BS$50)</f>
        <v>0</v>
      </c>
      <c r="AC84" s="244" t="n">
        <f aca="false" ca="false" dt2D="false" dtr="false" t="normal">SUMIF($N60:$BS60, AC$38, $N$50:$BS$50)</f>
        <v>0</v>
      </c>
      <c r="AD84" s="244" t="n">
        <f aca="false" ca="false" dt2D="false" dtr="false" t="normal">SUMIF($N60:$BS60, AD$38, $N$50:$BS$50)</f>
        <v>0</v>
      </c>
      <c r="AE84" s="244" t="n">
        <f aca="false" ca="false" dt2D="false" dtr="false" t="normal">SUMIF($N60:$BS60, AE$38, $N$50:$BS$50)</f>
        <v>0</v>
      </c>
      <c r="AF84" s="244" t="n">
        <f aca="false" ca="false" dt2D="false" dtr="false" t="normal">SUMIF($N60:$BS60, AF$38, $N$50:$BS$50)</f>
        <v>0</v>
      </c>
      <c r="AG84" s="244" t="n">
        <f aca="false" ca="false" dt2D="false" dtr="false" t="normal">SUMIF($N60:$BS60, AG$38, $N$50:$BS$50)</f>
        <v>0</v>
      </c>
      <c r="AH84" s="244" t="n">
        <f aca="false" ca="false" dt2D="false" dtr="false" t="normal">SUMIF($N60:$BS60, AH$38, $N$50:$BS$50)</f>
        <v>0</v>
      </c>
      <c r="AI84" s="244" t="n">
        <f aca="false" ca="false" dt2D="false" dtr="false" t="normal">SUMIF($N60:$BS60, AI$38, $N$50:$BS$50)</f>
        <v>0</v>
      </c>
      <c r="AJ84" s="244" t="n">
        <f aca="false" ca="false" dt2D="false" dtr="false" t="normal">SUMIF($N60:$BS60, AJ$38, $N$50:$BS$50)</f>
        <v>0</v>
      </c>
      <c r="AK84" s="244" t="n">
        <f aca="false" ca="false" dt2D="false" dtr="false" t="normal">SUMIF($N60:$BS60, AK$38, $N$50:$BS$50)</f>
        <v>0</v>
      </c>
      <c r="AL84" s="244" t="n">
        <f aca="false" ca="false" dt2D="false" dtr="false" t="normal">SUMIF($N60:$BS60, AL$38, $N$50:$BS$50)</f>
        <v>0</v>
      </c>
      <c r="AM84" s="244" t="n">
        <f aca="false" ca="false" dt2D="false" dtr="false" t="normal">SUMIF($N60:$BS60, AM$38, $N$50:$BS$50)</f>
        <v>0</v>
      </c>
      <c r="AN84" s="244" t="n">
        <f aca="false" ca="false" dt2D="false" dtr="false" t="normal">SUMIF($N60:$BS60, AN$38, $N$50:$BS$50)</f>
        <v>0</v>
      </c>
      <c r="AO84" s="244" t="n">
        <f aca="false" ca="false" dt2D="false" dtr="false" t="normal">SUMIF($N60:$BS60, AO$38, $N$50:$BS$50)</f>
        <v>0</v>
      </c>
      <c r="AP84" s="244" t="n">
        <f aca="false" ca="false" dt2D="false" dtr="false" t="normal">SUMIF($N60:$BS60, AP$38, $N$50:$BS$50)</f>
        <v>0</v>
      </c>
      <c r="AQ84" s="244" t="n">
        <f aca="false" ca="false" dt2D="false" dtr="false" t="normal">SUMIF($N60:$BS60, AQ$38, $N$50:$BS$50)</f>
        <v>0</v>
      </c>
      <c r="AR84" s="244" t="n">
        <f aca="false" ca="false" dt2D="false" dtr="false" t="normal">SUMIF($N60:$BS60, AR$38, $N$50:$BS$50)</f>
        <v>0</v>
      </c>
      <c r="AS84" s="244" t="n">
        <f aca="false" ca="false" dt2D="false" dtr="false" t="normal">SUMIF($N60:$BS60, AS$38, $N$50:$BS$50)</f>
        <v>0</v>
      </c>
      <c r="AT84" s="244" t="n">
        <f aca="false" ca="false" dt2D="false" dtr="false" t="normal">SUMIF($N60:$BS60, AT$38, $N$50:$BS$50)</f>
        <v>0</v>
      </c>
      <c r="AU84" s="244" t="n">
        <f aca="false" ca="false" dt2D="false" dtr="false" t="normal">SUMIF($N60:$BS60, AU$38, $N$50:$BS$50)</f>
        <v>0</v>
      </c>
      <c r="AV84" s="244" t="n">
        <f aca="false" ca="false" dt2D="false" dtr="false" t="normal">SUMIF($N60:$BS60, AV$38, $N$50:$BS$50)</f>
        <v>0</v>
      </c>
      <c r="AW84" s="244" t="n">
        <f aca="false" ca="false" dt2D="false" dtr="false" t="normal">SUMIF($N60:$BS60, AW$38, $N$50:$BS$50)</f>
        <v>0</v>
      </c>
      <c r="AX84" s="244" t="n">
        <f aca="false" ca="false" dt2D="false" dtr="false" t="normal">SUMIF($N60:$BS60, AX$38, $N$50:$BS$50)</f>
        <v>0</v>
      </c>
      <c r="AY84" s="244" t="n">
        <f aca="false" ca="false" dt2D="false" dtr="false" t="normal">SUMIF($N60:$BS60, AY$38, $N$50:$BS$50)</f>
        <v>0</v>
      </c>
      <c r="AZ84" s="244" t="n">
        <f aca="false" ca="false" dt2D="false" dtr="false" t="normal">SUMIF($N60:$BS60, AZ$38, $N$50:$BS$50)</f>
        <v>0</v>
      </c>
      <c r="BA84" s="244" t="n">
        <f aca="false" ca="false" dt2D="false" dtr="false" t="normal">SUMIF($N60:$BS60, BA$38, $N$50:$BS$50)</f>
        <v>0</v>
      </c>
      <c r="BB84" s="244" t="n">
        <f aca="false" ca="false" dt2D="false" dtr="false" t="normal">SUMIF($N60:$BS60, BB$38, $N$50:$BS$50)</f>
        <v>0</v>
      </c>
      <c r="BC84" s="244" t="n">
        <f aca="false" ca="false" dt2D="false" dtr="false" t="normal">SUMIF($N60:$BS60, BC$38, $N$50:$BS$50)</f>
        <v>0</v>
      </c>
      <c r="BD84" s="244" t="n">
        <f aca="false" ca="false" dt2D="false" dtr="false" t="normal">SUMIF($N60:$BS60, BD$38, $N$50:$BS$50)</f>
        <v>0</v>
      </c>
      <c r="BE84" s="244" t="n">
        <f aca="false" ca="false" dt2D="false" dtr="false" t="normal">SUMIF($N60:$BS60, BE$38, $N$50:$BS$50)</f>
        <v>0</v>
      </c>
      <c r="BF84" s="244" t="n">
        <f aca="false" ca="false" dt2D="false" dtr="false" t="normal">SUMIF($N60:$BS60, BF$38, $N$50:$BS$50)</f>
        <v>0</v>
      </c>
      <c r="BG84" s="244" t="n">
        <f aca="false" ca="false" dt2D="false" dtr="false" t="normal">SUMIF($N60:$BS60, BG$38, $N$50:$BS$50)</f>
        <v>0</v>
      </c>
      <c r="BH84" s="244" t="n">
        <f aca="false" ca="false" dt2D="false" dtr="false" t="normal">SUMIF($N60:$BS60, BH$38, $N$50:$BS$50)</f>
        <v>0</v>
      </c>
      <c r="BI84" s="244" t="n">
        <f aca="false" ca="false" dt2D="false" dtr="false" t="normal">SUMIF($N60:$BS60, BI$38, $N$50:$BS$50)</f>
        <v>0</v>
      </c>
      <c r="BJ84" s="244" t="n">
        <f aca="false" ca="false" dt2D="false" dtr="false" t="normal">SUMIF($N60:$BS60, BJ$38, $N$50:$BS$50)</f>
        <v>0</v>
      </c>
      <c r="BK84" s="244" t="n">
        <f aca="false" ca="false" dt2D="false" dtr="false" t="normal">SUMIF($N60:$BS60, BK$38, $N$50:$BS$50)</f>
        <v>0</v>
      </c>
      <c r="BL84" s="244" t="n">
        <f aca="false" ca="false" dt2D="false" dtr="false" t="normal">SUMIF($N60:$BS60, BL$38, $N$50:$BS$50)</f>
        <v>0</v>
      </c>
      <c r="BM84" s="244" t="n">
        <f aca="false" ca="false" dt2D="false" dtr="false" t="normal">SUMIF($N60:$BS60, BM$38, $N$50:$BS$50)</f>
        <v>0</v>
      </c>
      <c r="BN84" s="244" t="n">
        <f aca="false" ca="false" dt2D="false" dtr="false" t="normal">SUMIF($N60:$BS60, BN$38, $N$50:$BS$50)</f>
        <v>0</v>
      </c>
      <c r="BO84" s="244" t="n">
        <f aca="false" ca="false" dt2D="false" dtr="false" t="normal">SUMIF($N60:$BS60, BO$38, $N$50:$BS$50)</f>
        <v>0</v>
      </c>
      <c r="BP84" s="244" t="n">
        <f aca="false" ca="false" dt2D="false" dtr="false" t="normal">SUMIF($N60:$BS60, BP$38, $N$50:$BS$50)</f>
        <v>0</v>
      </c>
      <c r="BQ84" s="244" t="n">
        <f aca="false" ca="false" dt2D="false" dtr="false" t="normal">SUMIF($N60:$BS60, BQ$38, $N$50:$BS$50)</f>
        <v>0</v>
      </c>
      <c r="BR84" s="244" t="n">
        <f aca="false" ca="false" dt2D="false" dtr="false" t="normal">SUMIF($N60:$BS60, BR$38, $N$50:$BS$50)</f>
        <v>0</v>
      </c>
      <c r="BS84" s="244" t="n">
        <f aca="false" ca="false" dt2D="false" dtr="false" t="normal">SUMIF($N60:$BS60, BS$38, $N$50:$BS$50)</f>
        <v>0</v>
      </c>
    </row>
    <row outlineLevel="0" r="85">
      <c r="K85" s="167" t="str">
        <f aca="false" ca="false" dt2D="false" dtr="false" t="normal">K61</f>
        <v>Коммуникационная инфраструктура</v>
      </c>
      <c r="L85" s="244" t="n">
        <f aca="false" ca="false" dt2D="false" dtr="false" t="normal">SUMIF($N61:$BS61, L$38, $N$50:$BS$50)</f>
        <v>0</v>
      </c>
      <c r="M85" s="244" t="n">
        <f aca="false" ca="false" dt2D="false" dtr="false" t="normal">SUMIF($N61:$BS61, M$38, $N$50:$BS$50)</f>
        <v>0</v>
      </c>
      <c r="N85" s="244" t="n">
        <f aca="false" ca="false" dt2D="false" dtr="false" t="normal">SUMIF($N61:$BS61, N$38, $N$50:$BS$50)</f>
        <v>0</v>
      </c>
      <c r="O85" s="244" t="n">
        <f aca="false" ca="false" dt2D="false" dtr="false" t="normal">SUMIF($N61:$BS61, O$38, $N$50:$BS$50)</f>
        <v>0</v>
      </c>
      <c r="P85" s="244" t="n">
        <f aca="false" ca="false" dt2D="false" dtr="false" t="normal">SUMIF($N61:$BS61, P$38, $N$50:$BS$50)</f>
        <v>0</v>
      </c>
      <c r="Q85" s="244" t="n">
        <f aca="false" ca="false" dt2D="false" dtr="false" t="normal">SUMIF($N61:$BS61, Q$38, $N$50:$BS$50)</f>
        <v>0</v>
      </c>
      <c r="R85" s="244" t="n">
        <f aca="false" ca="false" dt2D="false" dtr="false" t="normal">SUMIF($N61:$BS61, R$38, $N$50:$BS$50)</f>
        <v>0</v>
      </c>
      <c r="S85" s="244" t="n">
        <f aca="false" ca="false" dt2D="false" dtr="false" t="normal">SUMIF($N61:$BS61, S$38, $N$50:$BS$50)</f>
        <v>0</v>
      </c>
      <c r="T85" s="244" t="n">
        <f aca="false" ca="false" dt2D="false" dtr="false" t="normal">SUMIF($N61:$BS61, T$38, $N$50:$BS$50)</f>
        <v>0</v>
      </c>
      <c r="U85" s="244" t="n">
        <f aca="false" ca="false" dt2D="false" dtr="false" t="normal">SUMIF($N61:$BS61, U$38, $N$50:$BS$50)</f>
        <v>0</v>
      </c>
      <c r="V85" s="244" t="n">
        <f aca="false" ca="false" dt2D="false" dtr="false" t="normal">SUMIF($N61:$BS61, V$38, $N$50:$BS$50)</f>
        <v>0</v>
      </c>
      <c r="W85" s="244" t="n">
        <f aca="false" ca="false" dt2D="false" dtr="false" t="normal">SUMIF($N61:$BS61, W$38, $N$50:$BS$50)</f>
        <v>0</v>
      </c>
      <c r="X85" s="244" t="n">
        <f aca="false" ca="false" dt2D="false" dtr="false" t="normal">SUMIF($N61:$BS61, X$38, $N$50:$BS$50)</f>
        <v>0</v>
      </c>
      <c r="Y85" s="244" t="n">
        <f aca="false" ca="false" dt2D="false" dtr="false" t="normal">SUMIF($N61:$BS61, Y$38, $N$50:$BS$50)</f>
        <v>0</v>
      </c>
      <c r="Z85" s="244" t="n">
        <f aca="false" ca="false" dt2D="false" dtr="false" t="normal">SUMIF($N61:$BS61, Z$38, $N$50:$BS$50)</f>
        <v>0</v>
      </c>
      <c r="AA85" s="244" t="n">
        <f aca="false" ca="false" dt2D="false" dtr="false" t="normal">SUMIF($N61:$BS61, AA$38, $N$50:$BS$50)</f>
        <v>0</v>
      </c>
      <c r="AB85" s="244" t="n">
        <f aca="false" ca="false" dt2D="false" dtr="false" t="normal">SUMIF($N61:$BS61, AB$38, $N$50:$BS$50)</f>
        <v>0</v>
      </c>
      <c r="AC85" s="244" t="n">
        <f aca="false" ca="false" dt2D="false" dtr="false" t="normal">SUMIF($N61:$BS61, AC$38, $N$50:$BS$50)</f>
        <v>0</v>
      </c>
      <c r="AD85" s="244" t="n">
        <f aca="false" ca="false" dt2D="false" dtr="false" t="normal">SUMIF($N61:$BS61, AD$38, $N$50:$BS$50)</f>
        <v>0</v>
      </c>
      <c r="AE85" s="244" t="n">
        <f aca="false" ca="false" dt2D="false" dtr="false" t="normal">SUMIF($N61:$BS61, AE$38, $N$50:$BS$50)</f>
        <v>0</v>
      </c>
      <c r="AF85" s="244" t="n">
        <f aca="false" ca="false" dt2D="false" dtr="false" t="normal">SUMIF($N61:$BS61, AF$38, $N$50:$BS$50)</f>
        <v>0</v>
      </c>
      <c r="AG85" s="244" t="n">
        <f aca="false" ca="false" dt2D="false" dtr="false" t="normal">SUMIF($N61:$BS61, AG$38, $N$50:$BS$50)</f>
        <v>0</v>
      </c>
      <c r="AH85" s="244" t="n">
        <f aca="false" ca="false" dt2D="false" dtr="false" t="normal">SUMIF($N61:$BS61, AH$38, $N$50:$BS$50)</f>
        <v>0</v>
      </c>
      <c r="AI85" s="244" t="n">
        <f aca="false" ca="false" dt2D="false" dtr="false" t="normal">SUMIF($N61:$BS61, AI$38, $N$50:$BS$50)</f>
        <v>0</v>
      </c>
      <c r="AJ85" s="244" t="n">
        <f aca="false" ca="false" dt2D="false" dtr="false" t="normal">SUMIF($N61:$BS61, AJ$38, $N$50:$BS$50)</f>
        <v>0</v>
      </c>
      <c r="AK85" s="244" t="n">
        <f aca="false" ca="false" dt2D="false" dtr="false" t="normal">SUMIF($N61:$BS61, AK$38, $N$50:$BS$50)</f>
        <v>0</v>
      </c>
      <c r="AL85" s="244" t="n">
        <f aca="false" ca="false" dt2D="false" dtr="false" t="normal">SUMIF($N61:$BS61, AL$38, $N$50:$BS$50)</f>
        <v>0</v>
      </c>
      <c r="AM85" s="244" t="n">
        <f aca="false" ca="false" dt2D="false" dtr="false" t="normal">SUMIF($N61:$BS61, AM$38, $N$50:$BS$50)</f>
        <v>0</v>
      </c>
      <c r="AN85" s="244" t="n">
        <f aca="false" ca="false" dt2D="false" dtr="false" t="normal">SUMIF($N61:$BS61, AN$38, $N$50:$BS$50)</f>
        <v>0</v>
      </c>
      <c r="AO85" s="244" t="n">
        <f aca="false" ca="false" dt2D="false" dtr="false" t="normal">SUMIF($N61:$BS61, AO$38, $N$50:$BS$50)</f>
        <v>0</v>
      </c>
      <c r="AP85" s="244" t="n">
        <f aca="false" ca="false" dt2D="false" dtr="false" t="normal">SUMIF($N61:$BS61, AP$38, $N$50:$BS$50)</f>
        <v>0</v>
      </c>
      <c r="AQ85" s="244" t="n">
        <f aca="false" ca="false" dt2D="false" dtr="false" t="normal">SUMIF($N61:$BS61, AQ$38, $N$50:$BS$50)</f>
        <v>0</v>
      </c>
      <c r="AR85" s="244" t="n">
        <f aca="false" ca="false" dt2D="false" dtr="false" t="normal">SUMIF($N61:$BS61, AR$38, $N$50:$BS$50)</f>
        <v>0</v>
      </c>
      <c r="AS85" s="244" t="n">
        <f aca="false" ca="false" dt2D="false" dtr="false" t="normal">SUMIF($N61:$BS61, AS$38, $N$50:$BS$50)</f>
        <v>0</v>
      </c>
      <c r="AT85" s="244" t="n">
        <f aca="false" ca="false" dt2D="false" dtr="false" t="normal">SUMIF($N61:$BS61, AT$38, $N$50:$BS$50)</f>
        <v>0</v>
      </c>
      <c r="AU85" s="244" t="n">
        <f aca="false" ca="false" dt2D="false" dtr="false" t="normal">SUMIF($N61:$BS61, AU$38, $N$50:$BS$50)</f>
        <v>0</v>
      </c>
      <c r="AV85" s="244" t="n">
        <f aca="false" ca="false" dt2D="false" dtr="false" t="normal">SUMIF($N61:$BS61, AV$38, $N$50:$BS$50)</f>
        <v>0</v>
      </c>
      <c r="AW85" s="244" t="n">
        <f aca="false" ca="false" dt2D="false" dtr="false" t="normal">SUMIF($N61:$BS61, AW$38, $N$50:$BS$50)</f>
        <v>0</v>
      </c>
      <c r="AX85" s="244" t="n">
        <f aca="false" ca="false" dt2D="false" dtr="false" t="normal">SUMIF($N61:$BS61, AX$38, $N$50:$BS$50)</f>
        <v>0</v>
      </c>
      <c r="AY85" s="244" t="n">
        <f aca="false" ca="false" dt2D="false" dtr="false" t="normal">SUMIF($N61:$BS61, AY$38, $N$50:$BS$50)</f>
        <v>0</v>
      </c>
      <c r="AZ85" s="244" t="n">
        <f aca="false" ca="false" dt2D="false" dtr="false" t="normal">SUMIF($N61:$BS61, AZ$38, $N$50:$BS$50)</f>
        <v>0</v>
      </c>
      <c r="BA85" s="244" t="n">
        <f aca="false" ca="false" dt2D="false" dtr="false" t="normal">SUMIF($N61:$BS61, BA$38, $N$50:$BS$50)</f>
        <v>0</v>
      </c>
      <c r="BB85" s="244" t="n">
        <f aca="false" ca="false" dt2D="false" dtr="false" t="normal">SUMIF($N61:$BS61, BB$38, $N$50:$BS$50)</f>
        <v>0</v>
      </c>
      <c r="BC85" s="244" t="n">
        <f aca="false" ca="false" dt2D="false" dtr="false" t="normal">SUMIF($N61:$BS61, BC$38, $N$50:$BS$50)</f>
        <v>0</v>
      </c>
      <c r="BD85" s="244" t="n">
        <f aca="false" ca="false" dt2D="false" dtr="false" t="normal">SUMIF($N61:$BS61, BD$38, $N$50:$BS$50)</f>
        <v>0</v>
      </c>
      <c r="BE85" s="244" t="n">
        <f aca="false" ca="false" dt2D="false" dtr="false" t="normal">SUMIF($N61:$BS61, BE$38, $N$50:$BS$50)</f>
        <v>0</v>
      </c>
      <c r="BF85" s="244" t="n">
        <f aca="false" ca="false" dt2D="false" dtr="false" t="normal">SUMIF($N61:$BS61, BF$38, $N$50:$BS$50)</f>
        <v>0</v>
      </c>
      <c r="BG85" s="244" t="n">
        <f aca="false" ca="false" dt2D="false" dtr="false" t="normal">SUMIF($N61:$BS61, BG$38, $N$50:$BS$50)</f>
        <v>0</v>
      </c>
      <c r="BH85" s="244" t="n">
        <f aca="false" ca="false" dt2D="false" dtr="false" t="normal">SUMIF($N61:$BS61, BH$38, $N$50:$BS$50)</f>
        <v>0</v>
      </c>
      <c r="BI85" s="244" t="n">
        <f aca="false" ca="false" dt2D="false" dtr="false" t="normal">SUMIF($N61:$BS61, BI$38, $N$50:$BS$50)</f>
        <v>0</v>
      </c>
      <c r="BJ85" s="244" t="n">
        <f aca="false" ca="false" dt2D="false" dtr="false" t="normal">SUMIF($N61:$BS61, BJ$38, $N$50:$BS$50)</f>
        <v>0</v>
      </c>
      <c r="BK85" s="244" t="n">
        <f aca="false" ca="false" dt2D="false" dtr="false" t="normal">SUMIF($N61:$BS61, BK$38, $N$50:$BS$50)</f>
        <v>0</v>
      </c>
      <c r="BL85" s="244" t="n">
        <f aca="false" ca="false" dt2D="false" dtr="false" t="normal">SUMIF($N61:$BS61, BL$38, $N$50:$BS$50)</f>
        <v>0</v>
      </c>
      <c r="BM85" s="244" t="n">
        <f aca="false" ca="false" dt2D="false" dtr="false" t="normal">SUMIF($N61:$BS61, BM$38, $N$50:$BS$50)</f>
        <v>0</v>
      </c>
      <c r="BN85" s="244" t="n">
        <f aca="false" ca="false" dt2D="false" dtr="false" t="normal">SUMIF($N61:$BS61, BN$38, $N$50:$BS$50)</f>
        <v>0</v>
      </c>
      <c r="BO85" s="244" t="n">
        <f aca="false" ca="false" dt2D="false" dtr="false" t="normal">SUMIF($N61:$BS61, BO$38, $N$50:$BS$50)</f>
        <v>0</v>
      </c>
      <c r="BP85" s="244" t="n">
        <f aca="false" ca="false" dt2D="false" dtr="false" t="normal">SUMIF($N61:$BS61, BP$38, $N$50:$BS$50)</f>
        <v>0</v>
      </c>
      <c r="BQ85" s="244" t="n">
        <f aca="false" ca="false" dt2D="false" dtr="false" t="normal">SUMIF($N61:$BS61, BQ$38, $N$50:$BS$50)</f>
        <v>0</v>
      </c>
      <c r="BR85" s="244" t="n">
        <f aca="false" ca="false" dt2D="false" dtr="false" t="normal">SUMIF($N61:$BS61, BR$38, $N$50:$BS$50)</f>
        <v>0</v>
      </c>
      <c r="BS85" s="244" t="n">
        <f aca="false" ca="false" dt2D="false" dtr="false" t="normal">SUMIF($N61:$BS61, BS$38, $N$50:$BS$50)</f>
        <v>0</v>
      </c>
    </row>
    <row outlineLevel="0" r="86">
      <c r="K86" s="167" t="str">
        <f aca="false" ca="false" dt2D="false" dtr="false" t="normal">K62</f>
        <v>Прочая обеспечивающая инфраструктура</v>
      </c>
      <c r="L86" s="244" t="n">
        <f aca="false" ca="false" dt2D="false" dtr="false" t="normal">SUMIF($N62:$BS62, L$38, $N$50:$BS$50)</f>
        <v>0</v>
      </c>
      <c r="M86" s="244" t="n">
        <f aca="false" ca="false" dt2D="false" dtr="false" t="normal">SUMIF($N62:$BS62, M$38, $N$50:$BS$50)</f>
        <v>0</v>
      </c>
      <c r="N86" s="244" t="n">
        <f aca="false" ca="false" dt2D="false" dtr="false" t="normal">SUMIF($N62:$BS62, N$38, $N$50:$BS$50)</f>
        <v>0</v>
      </c>
      <c r="O86" s="244" t="n">
        <f aca="false" ca="false" dt2D="false" dtr="false" t="normal">SUMIF($N62:$BS62, O$38, $N$50:$BS$50)</f>
        <v>0</v>
      </c>
      <c r="P86" s="244" t="n">
        <f aca="false" ca="false" dt2D="false" dtr="false" t="normal">SUMIF($N62:$BS62, P$38, $N$50:$BS$50)</f>
        <v>0</v>
      </c>
      <c r="Q86" s="244" t="n">
        <f aca="false" ca="false" dt2D="false" dtr="false" t="normal">SUMIF($N62:$BS62, Q$38, $N$50:$BS$50)</f>
        <v>0</v>
      </c>
      <c r="R86" s="244" t="n">
        <f aca="false" ca="false" dt2D="false" dtr="false" t="normal">SUMIF($N62:$BS62, R$38, $N$50:$BS$50)</f>
        <v>0</v>
      </c>
      <c r="S86" s="244" t="n">
        <f aca="false" ca="false" dt2D="false" dtr="false" t="normal">SUMIF($N62:$BS62, S$38, $N$50:$BS$50)</f>
        <v>0</v>
      </c>
      <c r="T86" s="244" t="n">
        <f aca="false" ca="false" dt2D="false" dtr="false" t="normal">SUMIF($N62:$BS62, T$38, $N$50:$BS$50)</f>
        <v>0</v>
      </c>
      <c r="U86" s="244" t="n">
        <f aca="false" ca="false" dt2D="false" dtr="false" t="normal">SUMIF($N62:$BS62, U$38, $N$50:$BS$50)</f>
        <v>0</v>
      </c>
      <c r="V86" s="244" t="n">
        <f aca="false" ca="false" dt2D="false" dtr="false" t="normal">SUMIF($N62:$BS62, V$38, $N$50:$BS$50)</f>
        <v>0</v>
      </c>
      <c r="W86" s="244" t="n">
        <f aca="false" ca="false" dt2D="false" dtr="false" t="normal">SUMIF($N62:$BS62, W$38, $N$50:$BS$50)</f>
        <v>0</v>
      </c>
      <c r="X86" s="244" t="n">
        <f aca="false" ca="false" dt2D="false" dtr="false" t="normal">SUMIF($N62:$BS62, X$38, $N$50:$BS$50)</f>
        <v>0</v>
      </c>
      <c r="Y86" s="244" t="n">
        <f aca="false" ca="false" dt2D="false" dtr="false" t="normal">SUMIF($N62:$BS62, Y$38, $N$50:$BS$50)</f>
        <v>0</v>
      </c>
      <c r="Z86" s="244" t="n">
        <f aca="false" ca="false" dt2D="false" dtr="false" t="normal">SUMIF($N62:$BS62, Z$38, $N$50:$BS$50)</f>
        <v>0</v>
      </c>
      <c r="AA86" s="244" t="n">
        <f aca="false" ca="false" dt2D="false" dtr="false" t="normal">SUMIF($N62:$BS62, AA$38, $N$50:$BS$50)</f>
        <v>0</v>
      </c>
      <c r="AB86" s="244" t="n">
        <f aca="false" ca="false" dt2D="false" dtr="false" t="normal">SUMIF($N62:$BS62, AB$38, $N$50:$BS$50)</f>
        <v>0</v>
      </c>
      <c r="AC86" s="244" t="n">
        <f aca="false" ca="false" dt2D="false" dtr="false" t="normal">SUMIF($N62:$BS62, AC$38, $N$50:$BS$50)</f>
        <v>0</v>
      </c>
      <c r="AD86" s="244" t="n">
        <f aca="false" ca="false" dt2D="false" dtr="false" t="normal">SUMIF($N62:$BS62, AD$38, $N$50:$BS$50)</f>
        <v>0</v>
      </c>
      <c r="AE86" s="244" t="n">
        <f aca="false" ca="false" dt2D="false" dtr="false" t="normal">SUMIF($N62:$BS62, AE$38, $N$50:$BS$50)</f>
        <v>0</v>
      </c>
      <c r="AF86" s="244" t="n">
        <f aca="false" ca="false" dt2D="false" dtr="false" t="normal">SUMIF($N62:$BS62, AF$38, $N$50:$BS$50)</f>
        <v>0</v>
      </c>
      <c r="AG86" s="244" t="n">
        <f aca="false" ca="false" dt2D="false" dtr="false" t="normal">SUMIF($N62:$BS62, AG$38, $N$50:$BS$50)</f>
        <v>0</v>
      </c>
      <c r="AH86" s="244" t="n">
        <f aca="false" ca="false" dt2D="false" dtr="false" t="normal">SUMIF($N62:$BS62, AH$38, $N$50:$BS$50)</f>
        <v>0</v>
      </c>
      <c r="AI86" s="244" t="n">
        <f aca="false" ca="false" dt2D="false" dtr="false" t="normal">SUMIF($N62:$BS62, AI$38, $N$50:$BS$50)</f>
        <v>0</v>
      </c>
      <c r="AJ86" s="244" t="n">
        <f aca="false" ca="false" dt2D="false" dtr="false" t="normal">SUMIF($N62:$BS62, AJ$38, $N$50:$BS$50)</f>
        <v>0</v>
      </c>
      <c r="AK86" s="244" t="n">
        <f aca="false" ca="false" dt2D="false" dtr="false" t="normal">SUMIF($N62:$BS62, AK$38, $N$50:$BS$50)</f>
        <v>0</v>
      </c>
      <c r="AL86" s="244" t="n">
        <f aca="false" ca="false" dt2D="false" dtr="false" t="normal">SUMIF($N62:$BS62, AL$38, $N$50:$BS$50)</f>
        <v>0</v>
      </c>
      <c r="AM86" s="244" t="n">
        <f aca="false" ca="false" dt2D="false" dtr="false" t="normal">SUMIF($N62:$BS62, AM$38, $N$50:$BS$50)</f>
        <v>0</v>
      </c>
      <c r="AN86" s="244" t="n">
        <f aca="false" ca="false" dt2D="false" dtr="false" t="normal">SUMIF($N62:$BS62, AN$38, $N$50:$BS$50)</f>
        <v>0</v>
      </c>
      <c r="AO86" s="244" t="n">
        <f aca="false" ca="false" dt2D="false" dtr="false" t="normal">SUMIF($N62:$BS62, AO$38, $N$50:$BS$50)</f>
        <v>0</v>
      </c>
      <c r="AP86" s="244" t="n">
        <f aca="false" ca="false" dt2D="false" dtr="false" t="normal">SUMIF($N62:$BS62, AP$38, $N$50:$BS$50)</f>
        <v>0</v>
      </c>
      <c r="AQ86" s="244" t="n">
        <f aca="false" ca="false" dt2D="false" dtr="false" t="normal">SUMIF($N62:$BS62, AQ$38, $N$50:$BS$50)</f>
        <v>0</v>
      </c>
      <c r="AR86" s="244" t="n">
        <f aca="false" ca="false" dt2D="false" dtr="false" t="normal">SUMIF($N62:$BS62, AR$38, $N$50:$BS$50)</f>
        <v>0</v>
      </c>
      <c r="AS86" s="244" t="n">
        <f aca="false" ca="false" dt2D="false" dtr="false" t="normal">SUMIF($N62:$BS62, AS$38, $N$50:$BS$50)</f>
        <v>0</v>
      </c>
      <c r="AT86" s="244" t="n">
        <f aca="false" ca="false" dt2D="false" dtr="false" t="normal">SUMIF($N62:$BS62, AT$38, $N$50:$BS$50)</f>
        <v>0</v>
      </c>
      <c r="AU86" s="244" t="n">
        <f aca="false" ca="false" dt2D="false" dtr="false" t="normal">SUMIF($N62:$BS62, AU$38, $N$50:$BS$50)</f>
        <v>0</v>
      </c>
      <c r="AV86" s="244" t="n">
        <f aca="false" ca="false" dt2D="false" dtr="false" t="normal">SUMIF($N62:$BS62, AV$38, $N$50:$BS$50)</f>
        <v>0</v>
      </c>
      <c r="AW86" s="244" t="n">
        <f aca="false" ca="false" dt2D="false" dtr="false" t="normal">SUMIF($N62:$BS62, AW$38, $N$50:$BS$50)</f>
        <v>0</v>
      </c>
      <c r="AX86" s="244" t="n">
        <f aca="false" ca="false" dt2D="false" dtr="false" t="normal">SUMIF($N62:$BS62, AX$38, $N$50:$BS$50)</f>
        <v>0</v>
      </c>
      <c r="AY86" s="244" t="n">
        <f aca="false" ca="false" dt2D="false" dtr="false" t="normal">SUMIF($N62:$BS62, AY$38, $N$50:$BS$50)</f>
        <v>0</v>
      </c>
      <c r="AZ86" s="244" t="n">
        <f aca="false" ca="false" dt2D="false" dtr="false" t="normal">SUMIF($N62:$BS62, AZ$38, $N$50:$BS$50)</f>
        <v>0</v>
      </c>
      <c r="BA86" s="244" t="n">
        <f aca="false" ca="false" dt2D="false" dtr="false" t="normal">SUMIF($N62:$BS62, BA$38, $N$50:$BS$50)</f>
        <v>0</v>
      </c>
      <c r="BB86" s="244" t="n">
        <f aca="false" ca="false" dt2D="false" dtr="false" t="normal">SUMIF($N62:$BS62, BB$38, $N$50:$BS$50)</f>
        <v>0</v>
      </c>
      <c r="BC86" s="244" t="n">
        <f aca="false" ca="false" dt2D="false" dtr="false" t="normal">SUMIF($N62:$BS62, BC$38, $N$50:$BS$50)</f>
        <v>0</v>
      </c>
      <c r="BD86" s="244" t="n">
        <f aca="false" ca="false" dt2D="false" dtr="false" t="normal">SUMIF($N62:$BS62, BD$38, $N$50:$BS$50)</f>
        <v>0</v>
      </c>
      <c r="BE86" s="244" t="n">
        <f aca="false" ca="false" dt2D="false" dtr="false" t="normal">SUMIF($N62:$BS62, BE$38, $N$50:$BS$50)</f>
        <v>0</v>
      </c>
      <c r="BF86" s="244" t="n">
        <f aca="false" ca="false" dt2D="false" dtr="false" t="normal">SUMIF($N62:$BS62, BF$38, $N$50:$BS$50)</f>
        <v>0</v>
      </c>
      <c r="BG86" s="244" t="n">
        <f aca="false" ca="false" dt2D="false" dtr="false" t="normal">SUMIF($N62:$BS62, BG$38, $N$50:$BS$50)</f>
        <v>0</v>
      </c>
      <c r="BH86" s="244" t="n">
        <f aca="false" ca="false" dt2D="false" dtr="false" t="normal">SUMIF($N62:$BS62, BH$38, $N$50:$BS$50)</f>
        <v>0</v>
      </c>
      <c r="BI86" s="244" t="n">
        <f aca="false" ca="false" dt2D="false" dtr="false" t="normal">SUMIF($N62:$BS62, BI$38, $N$50:$BS$50)</f>
        <v>0</v>
      </c>
      <c r="BJ86" s="244" t="n">
        <f aca="false" ca="false" dt2D="false" dtr="false" t="normal">SUMIF($N62:$BS62, BJ$38, $N$50:$BS$50)</f>
        <v>0</v>
      </c>
      <c r="BK86" s="244" t="n">
        <f aca="false" ca="false" dt2D="false" dtr="false" t="normal">SUMIF($N62:$BS62, BK$38, $N$50:$BS$50)</f>
        <v>0</v>
      </c>
      <c r="BL86" s="244" t="n">
        <f aca="false" ca="false" dt2D="false" dtr="false" t="normal">SUMIF($N62:$BS62, BL$38, $N$50:$BS$50)</f>
        <v>0</v>
      </c>
      <c r="BM86" s="244" t="n">
        <f aca="false" ca="false" dt2D="false" dtr="false" t="normal">SUMIF($N62:$BS62, BM$38, $N$50:$BS$50)</f>
        <v>0</v>
      </c>
      <c r="BN86" s="244" t="n">
        <f aca="false" ca="false" dt2D="false" dtr="false" t="normal">SUMIF($N62:$BS62, BN$38, $N$50:$BS$50)</f>
        <v>0</v>
      </c>
      <c r="BO86" s="244" t="n">
        <f aca="false" ca="false" dt2D="false" dtr="false" t="normal">SUMIF($N62:$BS62, BO$38, $N$50:$BS$50)</f>
        <v>0</v>
      </c>
      <c r="BP86" s="244" t="n">
        <f aca="false" ca="false" dt2D="false" dtr="false" t="normal">SUMIF($N62:$BS62, BP$38, $N$50:$BS$50)</f>
        <v>0</v>
      </c>
      <c r="BQ86" s="244" t="n">
        <f aca="false" ca="false" dt2D="false" dtr="false" t="normal">SUMIF($N62:$BS62, BQ$38, $N$50:$BS$50)</f>
        <v>0</v>
      </c>
      <c r="BR86" s="244" t="n">
        <f aca="false" ca="false" dt2D="false" dtr="false" t="normal">SUMIF($N62:$BS62, BR$38, $N$50:$BS$50)</f>
        <v>0</v>
      </c>
      <c r="BS86" s="244" t="n">
        <f aca="false" ca="false" dt2D="false" dtr="false" t="normal">SUMIF($N62:$BS62, BS$38, $N$50:$BS$50)</f>
        <v>0</v>
      </c>
    </row>
  </sheetData>
  <mergeCells count="4">
    <mergeCell ref="A1:C1"/>
    <mergeCell ref="L48:L49"/>
    <mergeCell ref="M48:M49"/>
    <mergeCell ref="N48:Z48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</worksheet>
</file>

<file path=xl/worksheets/sheet3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"/>
  <sheetViews>
    <sheetView showZeros="true" workbookViewId="0"/>
  </sheetViews>
  <sheetFormatPr baseColWidth="8" customHeight="false" defaultColWidth="8.71093779471921" defaultRowHeight="15" zeroHeight="false"/>
  <sheetData/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</worksheet>
</file>

<file path=xl/worksheets/sheet4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60"/>
  <sheetViews>
    <sheetView showZeros="true" workbookViewId="0">
      <pane activePane="bottomRight" state="frozen" topLeftCell="D11" xSplit="3" ySplit="10"/>
    </sheetView>
  </sheetViews>
  <sheetFormatPr baseColWidth="8" customHeight="false" defaultColWidth="8.85546864361033" defaultRowHeight="16.5" zeroHeight="false"/>
  <cols>
    <col customWidth="true" max="1" min="1" outlineLevel="0" style="1" width="1.28515624273114"/>
    <col customWidth="true" max="2" min="2" outlineLevel="0" style="1" width="82.2851536206553"/>
    <col customWidth="true" max="3" min="3" outlineLevel="0" style="1" width="1.71093745638684"/>
    <col customWidth="true" max="4" min="4" outlineLevel="0" style="39" width="19.4257816365712"/>
    <col customWidth="true" max="5" min="5" outlineLevel="0" style="40" width="5.71093728722066"/>
    <col customWidth="true" max="6" min="6" outlineLevel="0" style="40" width="79.8554671211147"/>
    <col customWidth="true" max="7" min="7" outlineLevel="0" style="40" width="2.14062497092456"/>
    <col customWidth="true" max="8" min="8" outlineLevel="0" style="1" width="21.9999996616676"/>
    <col bestFit="true" customWidth="true" max="1024" min="9" outlineLevel="0" style="1" width="8.85546864361033"/>
  </cols>
  <sheetData>
    <row ht="33.75" outlineLevel="0" r="1">
      <c r="B1" s="41" t="s">
        <v>86</v>
      </c>
      <c r="C1" s="42" t="n"/>
      <c r="D1" s="43" t="n"/>
      <c r="E1" s="43" t="n"/>
      <c r="F1" s="43" t="n"/>
      <c r="G1" s="43" t="n"/>
      <c r="H1" s="43" t="n"/>
    </row>
    <row customHeight="true" ht="9.60000038146973" outlineLevel="0" r="2"/>
    <row customFormat="true" ht="17.25" outlineLevel="0" r="3" s="44">
      <c r="B3" s="45" t="s">
        <v>87</v>
      </c>
      <c r="C3" s="46" t="n"/>
      <c r="D3" s="47" t="s">
        <v>88</v>
      </c>
      <c r="E3" s="48" t="n"/>
      <c r="F3" s="48" t="n"/>
      <c r="G3" s="48" t="n"/>
    </row>
    <row customFormat="true" ht="15.75" outlineLevel="0" r="4" s="44">
      <c r="B4" s="49" t="s">
        <v>89</v>
      </c>
      <c r="C4" s="49" t="n"/>
      <c r="D4" s="50" t="s">
        <v>90</v>
      </c>
      <c r="E4" s="51" t="n"/>
      <c r="F4" s="51" t="n"/>
      <c r="G4" s="51" t="n"/>
    </row>
    <row customFormat="true" customHeight="true" ht="10.8999996185303" outlineLevel="0" r="5" s="44">
      <c r="D5" s="52" t="n"/>
      <c r="E5" s="51" t="n"/>
      <c r="F5" s="51" t="n"/>
      <c r="G5" s="51" t="n"/>
    </row>
    <row customFormat="true" ht="17.25" outlineLevel="0" r="6" s="44">
      <c r="B6" s="45" t="s">
        <v>91</v>
      </c>
      <c r="C6" s="46" t="n"/>
      <c r="D6" s="53" t="n"/>
      <c r="E6" s="51" t="n"/>
      <c r="F6" s="51" t="n"/>
      <c r="G6" s="51" t="n"/>
    </row>
    <row customFormat="true" ht="15.75" outlineLevel="0" r="7" s="44">
      <c r="B7" s="49" t="s">
        <v>9</v>
      </c>
      <c r="C7" s="49" t="n"/>
      <c r="D7" s="54" t="n"/>
      <c r="E7" s="51" t="n"/>
      <c r="F7" s="51" t="n"/>
      <c r="G7" s="51" t="n"/>
    </row>
    <row customFormat="true" ht="15.75" outlineLevel="0" r="8" s="44">
      <c r="B8" s="49" t="s">
        <v>92</v>
      </c>
      <c r="C8" s="49" t="n"/>
      <c r="D8" s="55" t="n">
        <v>15</v>
      </c>
      <c r="E8" s="51" t="n"/>
      <c r="F8" s="51" t="n"/>
      <c r="G8" s="51" t="n"/>
    </row>
    <row customFormat="true" ht="15.75" outlineLevel="0" r="9" s="44">
      <c r="B9" s="49" t="n"/>
      <c r="C9" s="49" t="n"/>
      <c r="D9" s="53" t="n"/>
      <c r="E9" s="51" t="n"/>
      <c r="F9" s="51" t="n"/>
      <c r="G9" s="51" t="n"/>
    </row>
    <row customFormat="true" ht="18" outlineLevel="0" r="10" s="44">
      <c r="B10" s="56" t="s">
        <v>93</v>
      </c>
      <c r="C10" s="57" t="s"/>
      <c r="D10" s="57" t="s"/>
      <c r="E10" s="57" t="s"/>
      <c r="F10" s="57" t="s"/>
      <c r="G10" s="57" t="s"/>
      <c r="H10" s="57" t="s"/>
      <c r="I10" s="57" t="s"/>
      <c r="J10" s="57" t="s"/>
      <c r="K10" s="58" t="s"/>
      <c r="L10" s="59" t="n"/>
      <c r="M10" s="59" t="n"/>
      <c r="N10" s="59" t="n"/>
    </row>
    <row customFormat="true" ht="18" outlineLevel="0" r="11" s="44">
      <c r="B11" s="60" t="n"/>
      <c r="C11" s="60" t="n"/>
      <c r="D11" s="59" t="n"/>
      <c r="E11" s="59" t="n"/>
      <c r="F11" s="59" t="n"/>
      <c r="G11" s="59" t="n"/>
      <c r="H11" s="59" t="n"/>
      <c r="I11" s="59" t="n"/>
      <c r="J11" s="59" t="n"/>
      <c r="K11" s="59" t="n"/>
      <c r="L11" s="59" t="n"/>
      <c r="M11" s="59" t="n"/>
      <c r="N11" s="59" t="n"/>
    </row>
    <row customFormat="true" ht="17.25" outlineLevel="0" r="12" s="44">
      <c r="B12" s="45" t="s">
        <v>94</v>
      </c>
      <c r="C12" s="46" t="n"/>
      <c r="D12" s="61" t="s">
        <v>90</v>
      </c>
      <c r="E12" s="51" t="n"/>
      <c r="F12" s="45" t="s">
        <v>95</v>
      </c>
      <c r="G12" s="51" t="n"/>
      <c r="H12" s="61" t="s">
        <v>90</v>
      </c>
    </row>
    <row customFormat="true" customHeight="true" ht="21" outlineLevel="0" r="13" s="44">
      <c r="B13" s="62" t="s">
        <v>96</v>
      </c>
      <c r="C13" s="63" t="n"/>
      <c r="D13" s="64" t="e">
        <f aca="false" ca="false" dt2D="false" dtr="false" t="normal">SUM('Кап.затраты'!L10:L12, 'Кап.затраты'!L31:L33)</f>
        <v>#VALUE!</v>
      </c>
      <c r="E13" s="51" t="n"/>
      <c r="F13" s="65" t="s">
        <v>97</v>
      </c>
    </row>
    <row customFormat="true" customHeight="true" ht="16.1499996185303" outlineLevel="0" r="14" s="44">
      <c r="B14" s="66" t="s">
        <v>98</v>
      </c>
      <c r="C14" s="63" t="n"/>
      <c r="D14" s="67" t="e">
        <f aca="false" ca="false" dt2D="false" dtr="false" t="normal">SUM('Кап.затраты'!L37, 'Кап.затраты'!L37)</f>
        <v>#VALUE!</v>
      </c>
      <c r="E14" s="51" t="n"/>
      <c r="F14" s="68" t="s">
        <v>99</v>
      </c>
      <c r="G14" s="63" t="n"/>
      <c r="H14" s="67" t="e">
        <f aca="false" ca="false" dt2D="false" dtr="false" t="normal">'Отчеты'!S19</f>
        <v>#VALUE!</v>
      </c>
    </row>
    <row customFormat="true" customHeight="true" ht="15.6000003814697" outlineLevel="0" r="15" s="44">
      <c r="B15" s="66" t="s">
        <v>100</v>
      </c>
      <c r="C15" s="63" t="n"/>
      <c r="D15" s="64" t="e">
        <f aca="false" ca="true" dt2D="false" dtr="false" t="normal">SUM('Инфраструктура'!L122:L124)</f>
        <v>#VALUE!</v>
      </c>
      <c r="E15" s="51" t="n"/>
      <c r="F15" s="69" t="s">
        <v>101</v>
      </c>
      <c r="G15" s="63" t="n"/>
      <c r="H15" s="67" t="e">
        <f aca="false" ca="false" dt2D="false" dtr="false" t="normal">'Отчеты'!S22</f>
        <v>#VALUE!</v>
      </c>
    </row>
    <row customFormat="true" ht="15.75" outlineLevel="0" r="16" s="44">
      <c r="B16" s="66" t="s">
        <v>102</v>
      </c>
      <c r="C16" s="63" t="n"/>
      <c r="D16" s="67" t="e">
        <f aca="false" ca="false" dt2D="false" dtr="false" t="normal">SUM(SUMIF('Периоды'!$L$38:$BS$38, "&lt;="&amp;'Отчеты'!R2, 'Кап.затраты'!$M$13:$BT$13), SUMIF('Периоды'!$L$38:$BS$38, "&lt;="&amp;'Отчеты'!R2, 'Кап.затраты'!$M$14:$BT$14), SUMIF('Периоды'!$L$38:$BS$38, "&lt;="&amp;'Отчеты'!R2, 'Кап.затраты'!$M$34:$BT$34), SUMIF('Периоды'!$L$38:$BS$38, "&lt;="&amp;'Отчеты'!R2, 'Кап.затраты'!$M$35:$BT$35))</f>
        <v>#VALUE!</v>
      </c>
      <c r="E16" s="51" t="n"/>
      <c r="F16" s="68" t="s">
        <v>103</v>
      </c>
      <c r="G16" s="63" t="n"/>
      <c r="H16" s="67" t="e">
        <f aca="false" ca="false" dt2D="false" dtr="false" t="normal">'Отчеты'!S21</f>
        <v>#VALUE!</v>
      </c>
    </row>
    <row customFormat="true" customHeight="true" ht="16.1499996185303" outlineLevel="0" r="17" s="44">
      <c r="B17" s="66" t="s">
        <v>104</v>
      </c>
      <c r="C17" s="63" t="n"/>
      <c r="D17" s="67" t="e">
        <f aca="false" ca="true" dt2D="false" dtr="false" t="normal">SUM(SUMIF('Периоды'!$L$38:$BS$38, "&lt;="&amp;'Отчеты'!R2, 'Инфраструктура'!$M$125:$BT$125), SUMIF('Периоды'!$L$38:$BS$38, "&lt;="&amp;'Отчеты'!R2, 'Инфраструктура'!$M$126:$BT$126))</f>
        <v>#VALUE!</v>
      </c>
      <c r="E17" s="51" t="n"/>
      <c r="F17" s="68" t="s">
        <v>105</v>
      </c>
      <c r="H17" s="70" t="e">
        <f aca="false" ca="false" dt2D="false" dtr="false" t="normal">'Отчеты'!S20</f>
        <v>#VALUE!</v>
      </c>
    </row>
    <row customFormat="true" customHeight="true" ht="17.4500007629395" outlineLevel="0" r="18" s="44">
      <c r="B18" s="71" t="s">
        <v>106</v>
      </c>
      <c r="C18" s="49" t="n"/>
      <c r="D18" s="67" t="e">
        <f aca="false" ca="false" dt2D="false" dtr="false" t="normal">SUM('Отчеты'!S83, 'Отчеты'!S89:S90, 'Отчеты'!S93)</f>
        <v>#VALUE!</v>
      </c>
      <c r="E18" s="51" t="n"/>
    </row>
    <row customFormat="true" ht="15.75" outlineLevel="0" r="19" s="44">
      <c r="B19" s="72" t="s">
        <v>107</v>
      </c>
      <c r="C19" s="49" t="n"/>
      <c r="D19" s="73" t="e">
        <f aca="false" ca="false" dt2D="false" dtr="false" t="normal">'Отчеты'!S82</f>
        <v>#VALUE!</v>
      </c>
      <c r="E19" s="51" t="n"/>
      <c r="F19" s="51" t="n"/>
      <c r="G19" s="51" t="n"/>
    </row>
    <row customFormat="true" ht="15.75" outlineLevel="0" r="20" s="44">
      <c r="D20" s="53" t="n"/>
      <c r="E20" s="51" t="n"/>
      <c r="F20" s="51" t="n"/>
      <c r="G20" s="51" t="n"/>
    </row>
    <row customFormat="true" ht="18" outlineLevel="0" r="21" s="44">
      <c r="B21" s="56" t="s">
        <v>108</v>
      </c>
      <c r="C21" s="57" t="s"/>
      <c r="D21" s="57" t="s"/>
      <c r="E21" s="57" t="s"/>
      <c r="F21" s="57" t="s"/>
      <c r="G21" s="57" t="s"/>
      <c r="H21" s="57" t="s"/>
      <c r="I21" s="57" t="s"/>
      <c r="J21" s="57" t="s"/>
      <c r="K21" s="58" t="s"/>
      <c r="L21" s="1" t="n"/>
      <c r="M21" s="1" t="n"/>
      <c r="N21" s="1" t="n"/>
    </row>
    <row customFormat="true" ht="16.5" outlineLevel="0" r="22" s="44">
      <c r="B22" s="74" t="n"/>
      <c r="C22" s="75" t="n"/>
      <c r="D22" s="75" t="n"/>
      <c r="E22" s="75" t="n"/>
      <c r="F22" s="75" t="n"/>
      <c r="G22" s="75" t="n"/>
      <c r="H22" s="75" t="n"/>
      <c r="I22" s="1" t="n"/>
      <c r="J22" s="1" t="n"/>
      <c r="K22" s="1" t="n"/>
      <c r="L22" s="1" t="n"/>
      <c r="M22" s="1" t="n"/>
      <c r="N22" s="1" t="n"/>
    </row>
    <row customFormat="true" ht="17.25" outlineLevel="0" r="23" s="44">
      <c r="B23" s="45" t="s">
        <v>109</v>
      </c>
      <c r="C23" s="76" t="s"/>
      <c r="D23" s="77" t="s"/>
      <c r="E23" s="75" t="n"/>
      <c r="F23" s="75" t="n"/>
      <c r="G23" s="75" t="n"/>
      <c r="H23" s="75" t="n"/>
      <c r="I23" s="1" t="n"/>
      <c r="J23" s="1" t="n"/>
      <c r="K23" s="1" t="n"/>
      <c r="L23" s="1" t="n"/>
      <c r="M23" s="1" t="n"/>
      <c r="N23" s="1" t="n"/>
    </row>
    <row customFormat="true" ht="15.75" outlineLevel="0" r="24" s="44">
      <c r="B24" s="78" t="s">
        <v>110</v>
      </c>
      <c r="D24" s="79" t="e">
        <f aca="false" ca="true" dt2D="false" dtr="false" t="normal">'Отчеты'!C71</f>
        <v>#VALUE!</v>
      </c>
      <c r="E24" s="51" t="n"/>
      <c r="F24" s="51" t="n"/>
      <c r="G24" s="51" t="n"/>
    </row>
    <row customFormat="true" ht="15.75" outlineLevel="0" r="25" s="44">
      <c r="B25" s="80" t="s">
        <v>111</v>
      </c>
      <c r="D25" s="81" t="e">
        <f aca="false" ca="true" dt2D="false" dtr="false" t="normal">'Отчеты'!C72</f>
        <v>#VALUE!</v>
      </c>
      <c r="E25" s="51" t="n"/>
      <c r="F25" s="51" t="n"/>
      <c r="G25" s="51" t="n"/>
    </row>
    <row customFormat="true" ht="15.75" outlineLevel="0" r="26" s="44">
      <c r="B26" s="80" t="s">
        <v>112</v>
      </c>
      <c r="D26" s="82" t="e">
        <f aca="false" ca="true" dt2D="false" dtr="false" t="normal">'Отчеты'!C66</f>
        <v>#VALUE!</v>
      </c>
      <c r="E26" s="51" t="n"/>
      <c r="F26" s="51" t="n"/>
      <c r="G26" s="51" t="n"/>
    </row>
    <row customFormat="true" ht="15.75" outlineLevel="0" r="27" s="44">
      <c r="B27" s="83" t="s">
        <v>113</v>
      </c>
      <c r="D27" s="84" t="e">
        <f aca="false" ca="true" dt2D="false" dtr="false" t="normal">'Отчеты'!C74</f>
        <v>#VALUE!</v>
      </c>
      <c r="E27" s="51" t="n"/>
      <c r="F27" s="51" t="n"/>
      <c r="G27" s="51" t="n"/>
    </row>
    <row customFormat="true" ht="15.75" outlineLevel="0" r="28" s="44">
      <c r="D28" s="53" t="n"/>
      <c r="E28" s="51" t="n"/>
      <c r="F28" s="51" t="n"/>
      <c r="G28" s="51" t="n"/>
    </row>
    <row customFormat="true" ht="17.25" outlineLevel="0" r="29" s="44">
      <c r="B29" s="45" t="s">
        <v>114</v>
      </c>
      <c r="C29" s="85" t="n"/>
      <c r="D29" s="53" t="n"/>
      <c r="E29" s="51" t="n"/>
      <c r="F29" s="45" t="s">
        <v>115</v>
      </c>
      <c r="G29" s="76" t="s"/>
      <c r="H29" s="77" t="s"/>
    </row>
    <row customFormat="true" ht="15.75" outlineLevel="0" r="30" s="44">
      <c r="B30" s="78" t="s">
        <v>116</v>
      </c>
      <c r="D30" s="79" t="e">
        <f aca="false" ca="true" dt2D="false" dtr="false" t="normal">'Отчеты'!C49</f>
        <v>#VALUE!</v>
      </c>
      <c r="E30" s="51" t="n"/>
      <c r="F30" s="78" t="s">
        <v>117</v>
      </c>
      <c r="H30" s="79" t="e">
        <f aca="false" ca="true" dt2D="false" dtr="false" t="normal">'Бюджет'!F163</f>
        <v>#VALUE!</v>
      </c>
    </row>
    <row customFormat="true" ht="15.75" outlineLevel="0" r="31" s="44">
      <c r="B31" s="80" t="s">
        <v>118</v>
      </c>
      <c r="D31" s="86" t="e">
        <f aca="false" ca="true" dt2D="false" dtr="false" t="normal">'Отчеты'!C50</f>
        <v>#VALUE!</v>
      </c>
      <c r="E31" s="51" t="n"/>
      <c r="F31" s="80" t="s">
        <v>119</v>
      </c>
      <c r="H31" s="84" t="e">
        <f aca="false" ca="true" dt2D="false" dtr="false" t="normal">'Бюджет'!F158</f>
        <v>#VALUE!</v>
      </c>
    </row>
    <row customFormat="true" ht="15.75" outlineLevel="0" r="32" s="44">
      <c r="B32" s="83" t="s">
        <v>120</v>
      </c>
      <c r="D32" s="87" t="e">
        <f aca="false" ca="true" dt2D="false" dtr="false" t="normal">AVERAGE('Отчеты'!D185:R185)</f>
        <v>#VALUE!</v>
      </c>
      <c r="E32" s="51" t="n"/>
      <c r="F32" s="83" t="s">
        <v>121</v>
      </c>
      <c r="H32" s="84" t="e">
        <f aca="false" ca="true" dt2D="false" dtr="false" t="normal">'Бюджет'!F170</f>
        <v>#VALUE!</v>
      </c>
    </row>
    <row customFormat="true" ht="15.75" outlineLevel="0" r="33" s="44">
      <c r="B33" s="80" t="s">
        <v>122</v>
      </c>
      <c r="D33" s="70" t="n">
        <f aca="false" ca="false" dt2D="false" dtr="false" t="normal">'Отчеты'!S105</f>
        <v>0</v>
      </c>
      <c r="E33" s="51" t="n"/>
      <c r="F33" s="80" t="s">
        <v>123</v>
      </c>
      <c r="H33" s="81" t="e">
        <f aca="false" ca="true" dt2D="false" dtr="false" t="normal">'Бюджет'!F167</f>
        <v>#VALUE!</v>
      </c>
    </row>
    <row customFormat="true" ht="15.75" outlineLevel="0" r="34" s="44">
      <c r="D34" s="53" t="n"/>
      <c r="E34" s="51" t="n"/>
      <c r="F34" s="78" t="s">
        <v>124</v>
      </c>
      <c r="H34" s="81" t="e">
        <f aca="false" ca="true" dt2D="false" dtr="false" t="normal">'Бюджет'!F168</f>
        <v>#VALUE!</v>
      </c>
    </row>
    <row customFormat="true" ht="15.75" outlineLevel="0" r="35" s="44">
      <c r="D35" s="53" t="n"/>
      <c r="E35" s="51" t="n"/>
      <c r="H35" s="88" t="n"/>
    </row>
    <row customFormat="true" ht="17.25" outlineLevel="0" r="36" s="44">
      <c r="B36" s="45" t="s">
        <v>125</v>
      </c>
      <c r="C36" s="76" t="s"/>
      <c r="D36" s="77" t="s"/>
      <c r="E36" s="51" t="n"/>
    </row>
    <row customFormat="true" ht="31.5" outlineLevel="0" r="37" s="44">
      <c r="B37" s="89" t="s">
        <v>126</v>
      </c>
      <c r="D37" s="90" t="e">
        <f aca="false" ca="false" dt2D="false" dtr="false" t="normal">'Отчеты'!M33</f>
        <v>#VALUE!</v>
      </c>
      <c r="E37" s="51" t="n"/>
    </row>
    <row customFormat="true" ht="15.75" outlineLevel="0" r="38" s="44">
      <c r="C38" s="91" t="n"/>
      <c r="D38" s="53" t="n"/>
      <c r="E38" s="51" t="n"/>
      <c r="I38" s="51" t="n"/>
    </row>
    <row customFormat="true" ht="17.25" outlineLevel="0" r="39" s="44">
      <c r="B39" s="45" t="s">
        <v>127</v>
      </c>
      <c r="C39" s="76" t="s"/>
      <c r="D39" s="77" t="s"/>
      <c r="E39" s="51" t="n"/>
      <c r="F39" s="45" t="s">
        <v>128</v>
      </c>
      <c r="G39" s="76" t="s"/>
      <c r="H39" s="77" t="s"/>
    </row>
    <row customFormat="true" ht="31.5" outlineLevel="0" r="40" s="44">
      <c r="B40" s="89" t="s">
        <v>129</v>
      </c>
      <c r="D40" s="64" t="e">
        <f aca="false" ca="false" dt2D="false" dtr="false" t="normal">SUMIF('Периоды'!$L$37:$BS$37, 'Отчеты'!R2, 'Фин.Модель'!$M$223:$BT$223)</f>
        <v>#VALUE!</v>
      </c>
      <c r="E40" s="51" t="n"/>
      <c r="F40" s="89" t="s">
        <v>130</v>
      </c>
      <c r="G40" s="51" t="n"/>
      <c r="H40" s="64" t="n">
        <f aca="false" ca="true" dt2D="false" dtr="false" t="normal">AVERAGE('Бюджет'!G186:U186)</f>
        <v>0</v>
      </c>
      <c r="I40" s="51" t="n"/>
    </row>
    <row customFormat="true" ht="31.5" outlineLevel="0" r="41" s="44">
      <c r="B41" s="92" t="s">
        <v>131</v>
      </c>
      <c r="C41" s="92" t="n"/>
      <c r="D41" s="93" t="e">
        <f aca="false" ca="false" dt2D="false" dtr="false" t="normal">'Бюджет'!V8/'Бюджет'!V3</f>
        <v>#VALUE!</v>
      </c>
      <c r="E41" s="51" t="n"/>
      <c r="F41" s="94" t="s">
        <v>132</v>
      </c>
      <c r="H41" s="67" t="n">
        <f aca="false" ca="false" dt2D="false" dtr="false" t="normal">AVERAGE('Бюджет'!G190:U190)</f>
        <v>0</v>
      </c>
      <c r="I41" s="51" t="n"/>
    </row>
    <row customFormat="true" ht="15.75" outlineLevel="0" r="42" s="44">
      <c r="B42" s="95" t="s">
        <v>133</v>
      </c>
      <c r="C42" s="92" t="n"/>
      <c r="D42" s="64" t="n"/>
      <c r="E42" s="51" t="n"/>
      <c r="F42" s="96" t="s">
        <v>134</v>
      </c>
      <c r="H42" s="87" t="n"/>
      <c r="I42" s="51" t="n"/>
    </row>
    <row customFormat="true" customHeight="true" ht="27" outlineLevel="0" r="43" s="44">
      <c r="B43" s="95" t="s">
        <v>135</v>
      </c>
      <c r="D43" s="64" t="e">
        <f aca="false" ca="false" dt2D="false" dtr="false" t="normal">'Бюджет'!V18/'Бюджет'!$V$3</f>
        <v>#VALUE!</v>
      </c>
      <c r="E43" s="51" t="n"/>
      <c r="F43" s="94" t="s">
        <v>136</v>
      </c>
      <c r="H43" s="67" t="n"/>
      <c r="I43" s="51" t="n"/>
    </row>
    <row customFormat="true" ht="31.5" outlineLevel="0" r="44" s="44">
      <c r="B44" s="95" t="s">
        <v>137</v>
      </c>
      <c r="D44" s="64" t="e">
        <f aca="false" ca="false" dt2D="false" dtr="false" t="normal">'Бюджет'!V19/'Бюджет'!$V$3</f>
        <v>#VALUE!</v>
      </c>
      <c r="E44" s="51" t="n"/>
      <c r="F44" s="89" t="s">
        <v>138</v>
      </c>
      <c r="H44" s="64" t="n">
        <f aca="false" ca="false" dt2D="false" dtr="false" t="normal">AVERAGE('Бюджет'!G198:U198)</f>
        <v>0</v>
      </c>
      <c r="I44" s="51" t="n"/>
    </row>
    <row customFormat="true" ht="31.5" outlineLevel="0" r="45" s="44">
      <c r="B45" s="95" t="s">
        <v>139</v>
      </c>
      <c r="D45" s="64" t="e">
        <f aca="false" ca="false" dt2D="false" dtr="false" t="normal">'Бюджет'!V24</f>
        <v>#VALUE!</v>
      </c>
      <c r="E45" s="51" t="n"/>
      <c r="F45" s="89" t="s">
        <v>140</v>
      </c>
      <c r="H45" s="64" t="n">
        <f aca="false" ca="true" dt2D="false" dtr="false" t="normal">AVERAGE('Бюджет'!G203:U203)</f>
        <v>0</v>
      </c>
    </row>
    <row customFormat="true" ht="15.75" outlineLevel="0" r="46" s="44">
      <c r="B46" s="95" t="s">
        <v>135</v>
      </c>
      <c r="D46" s="64" t="e">
        <f aca="false" ca="false" dt2D="false" dtr="false" t="normal">'Бюджет'!V26</f>
        <v>#VALUE!</v>
      </c>
      <c r="E46" s="51" t="n"/>
      <c r="F46" s="51" t="n"/>
      <c r="G46" s="51" t="n"/>
    </row>
    <row customFormat="true" ht="15.75" outlineLevel="0" r="47" s="44">
      <c r="B47" s="95" t="s">
        <v>137</v>
      </c>
      <c r="D47" s="70" t="e">
        <f aca="false" ca="false" dt2D="false" dtr="false" t="normal">'Бюджет'!V27</f>
        <v>#VALUE!</v>
      </c>
      <c r="E47" s="51" t="n"/>
      <c r="F47" s="51" t="n"/>
      <c r="G47" s="51" t="n"/>
    </row>
    <row customFormat="true" ht="15.75" outlineLevel="0" r="48" s="44">
      <c r="B48" s="89" t="s">
        <v>141</v>
      </c>
      <c r="D48" s="64" t="e">
        <f aca="false" ca="false" dt2D="false" dtr="false" t="normal">'Бюджет'!V30/'Бюджет'!V3</f>
        <v>#VALUE!</v>
      </c>
      <c r="E48" s="51" t="n"/>
      <c r="F48" s="51" t="n"/>
      <c r="G48" s="51" t="n"/>
    </row>
    <row customFormat="true" ht="15.75" outlineLevel="0" r="49" s="44">
      <c r="B49" s="97" t="s">
        <v>133</v>
      </c>
      <c r="D49" s="64" t="n"/>
      <c r="E49" s="51" t="n"/>
      <c r="F49" s="51" t="n"/>
      <c r="G49" s="51" t="n"/>
    </row>
    <row customFormat="true" ht="15.75" outlineLevel="0" r="50" s="44">
      <c r="B50" s="97" t="s">
        <v>135</v>
      </c>
      <c r="D50" s="64" t="e">
        <f aca="false" ca="false" dt2D="false" dtr="false" t="normal">'Бюджет'!V32/'Бюджет'!$V$3</f>
        <v>#VALUE!</v>
      </c>
      <c r="E50" s="51" t="n"/>
      <c r="F50" s="51" t="n"/>
      <c r="G50" s="51" t="n"/>
    </row>
    <row customFormat="true" ht="15.75" outlineLevel="0" r="51" s="44">
      <c r="B51" s="98" t="s">
        <v>137</v>
      </c>
      <c r="D51" s="64" t="e">
        <f aca="false" ca="false" dt2D="false" dtr="false" t="normal">'Бюджет'!V33/'Бюджет'!$V$3</f>
        <v>#VALUE!</v>
      </c>
      <c r="E51" s="51" t="n"/>
      <c r="F51" s="51" t="n"/>
      <c r="G51" s="51" t="n"/>
    </row>
    <row customFormat="true" ht="15.75" outlineLevel="0" r="52" s="44">
      <c r="C52" s="92" t="n"/>
      <c r="D52" s="53" t="n"/>
      <c r="E52" s="51" t="n"/>
      <c r="F52" s="51" t="n"/>
      <c r="G52" s="51" t="n"/>
    </row>
    <row customFormat="true" ht="15.75" outlineLevel="0" r="53" s="44">
      <c r="D53" s="53" t="n"/>
      <c r="E53" s="51" t="n"/>
      <c r="F53" s="51" t="n"/>
      <c r="G53" s="51" t="n"/>
    </row>
    <row customFormat="true" ht="15.75" outlineLevel="0" r="54" s="44">
      <c r="F54" s="51" t="n"/>
      <c r="G54" s="51" t="n"/>
    </row>
    <row customFormat="true" ht="15.75" outlineLevel="0" r="55" s="44">
      <c r="F55" s="51" t="n"/>
      <c r="G55" s="51" t="n"/>
    </row>
    <row customFormat="true" ht="15.75" outlineLevel="0" r="56" s="44">
      <c r="F56" s="51" t="n"/>
      <c r="G56" s="51" t="n"/>
    </row>
    <row customFormat="true" ht="15.75" outlineLevel="0" r="57" s="44">
      <c r="F57" s="51" t="n"/>
      <c r="G57" s="51" t="n"/>
    </row>
    <row customFormat="true" customHeight="true" ht="28.1499996185303" outlineLevel="0" r="58" s="44">
      <c r="F58" s="51" t="n"/>
      <c r="G58" s="51" t="n"/>
    </row>
    <row customFormat="true" ht="16.5" outlineLevel="0" r="59" s="44">
      <c r="F59" s="40" t="n"/>
      <c r="G59" s="51" t="n"/>
      <c r="H59" s="1" t="n"/>
    </row>
    <row customFormat="true" ht="16.5" outlineLevel="0" r="60" s="44">
      <c r="F60" s="40" t="n"/>
      <c r="G60" s="40" t="n"/>
      <c r="H60" s="1" t="n"/>
    </row>
  </sheetData>
  <mergeCells count="7">
    <mergeCell ref="B39:D39"/>
    <mergeCell ref="F39:H39"/>
    <mergeCell ref="B10:K10"/>
    <mergeCell ref="B21:K21"/>
    <mergeCell ref="B23:D23"/>
    <mergeCell ref="F29:H29"/>
    <mergeCell ref="B36:D36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5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207"/>
  <sheetViews>
    <sheetView showZeros="true" workbookViewId="0">
      <pane activePane="bottomLeft" state="frozen" topLeftCell="A3" xSplit="0" ySplit="2"/>
    </sheetView>
  </sheetViews>
  <sheetFormatPr baseColWidth="8" customHeight="false" defaultColWidth="8.85546864361033" defaultRowHeight="16.5" zeroHeight="false"/>
  <cols>
    <col customWidth="true" max="1" min="1" outlineLevel="0" style="1" width="1.85546881277651"/>
    <col customWidth="true" max="2" min="2" outlineLevel="0" style="1" width="58.8554696586074"/>
    <col customWidth="true" max="3" min="3" outlineLevel="0" style="1" width="16.8554693202751"/>
    <col customWidth="true" max="18" min="4" outlineLevel="0" style="1" width="10.7109374563868"/>
    <col customWidth="true" max="19" min="19" outlineLevel="0" style="99" width="11.570313162127"/>
    <col customWidth="true" max="20" min="20" outlineLevel="0" style="1" width="12.7109371180545"/>
    <col bestFit="true" customWidth="true" max="230" min="21" outlineLevel="0" style="1" width="8.85546864361033"/>
    <col customWidth="true" max="231" min="231" outlineLevel="0" style="1" width="40.2851559889819"/>
    <col customWidth="true" max="232" min="232" outlineLevel="0" style="1" width="10.7109374563868"/>
    <col customWidth="true" max="233" min="233" outlineLevel="0" style="1" width="10.0000003383324"/>
    <col customWidth="true" max="234" min="234" outlineLevel="0" style="1" width="4"/>
    <col customWidth="true" max="235" min="235" outlineLevel="0" style="1" width="3.71093762555303"/>
    <col customWidth="true" max="250" min="236" outlineLevel="0" style="1" width="9.28515615814805"/>
    <col customWidth="true" max="251" min="251" outlineLevel="0" style="1" width="0.710937540969935"/>
    <col customWidth="true" max="252" min="252" outlineLevel="0" style="1" width="10.0000003383324"/>
    <col bestFit="true" customWidth="true" max="486" min="253" outlineLevel="0" style="1" width="8.85546864361033"/>
    <col customWidth="true" max="487" min="487" outlineLevel="0" style="1" width="40.2851559889819"/>
    <col customWidth="true" max="488" min="488" outlineLevel="0" style="1" width="10.7109374563868"/>
    <col customWidth="true" max="489" min="489" outlineLevel="0" style="1" width="10.0000003383324"/>
    <col customWidth="true" max="490" min="490" outlineLevel="0" style="1" width="4"/>
    <col customWidth="true" max="491" min="491" outlineLevel="0" style="1" width="3.71093762555303"/>
    <col customWidth="true" max="506" min="492" outlineLevel="0" style="1" width="9.28515615814805"/>
    <col customWidth="true" max="507" min="507" outlineLevel="0" style="1" width="0.710937540969935"/>
    <col customWidth="true" max="508" min="508" outlineLevel="0" style="1" width="10.0000003383324"/>
    <col bestFit="true" customWidth="true" max="742" min="509" outlineLevel="0" style="1" width="8.85546864361033"/>
    <col customWidth="true" max="743" min="743" outlineLevel="0" style="1" width="40.2851559889819"/>
    <col customWidth="true" max="744" min="744" outlineLevel="0" style="1" width="10.7109374563868"/>
    <col customWidth="true" max="745" min="745" outlineLevel="0" style="1" width="10.0000003383324"/>
    <col customWidth="true" max="746" min="746" outlineLevel="0" style="1" width="4"/>
    <col customWidth="true" max="747" min="747" outlineLevel="0" style="1" width="3.71093762555303"/>
    <col customWidth="true" max="762" min="748" outlineLevel="0" style="1" width="9.28515615814805"/>
    <col customWidth="true" max="763" min="763" outlineLevel="0" style="1" width="0.710937540969935"/>
    <col customWidth="true" max="764" min="764" outlineLevel="0" style="1" width="10.0000003383324"/>
    <col bestFit="true" customWidth="true" max="998" min="765" outlineLevel="0" style="1" width="8.85546864361033"/>
    <col customWidth="true" max="999" min="999" outlineLevel="0" style="1" width="40.2851559889819"/>
    <col customWidth="true" max="1000" min="1000" outlineLevel="0" style="1" width="10.7109374563868"/>
    <col customWidth="true" max="1001" min="1001" outlineLevel="0" style="1" width="10.0000003383324"/>
    <col customWidth="true" max="1002" min="1002" outlineLevel="0" style="1" width="4"/>
    <col customWidth="true" max="1003" min="1003" outlineLevel="0" style="1" width="3.71093762555303"/>
    <col customWidth="true" max="1018" min="1004" outlineLevel="0" style="1" width="9.28515615814805"/>
    <col customWidth="true" max="1019" min="1019" outlineLevel="0" style="1" width="0.710937540969935"/>
    <col customWidth="true" max="1020" min="1020" outlineLevel="0" style="1" width="10.0000003383324"/>
    <col bestFit="true" customWidth="true" max="1024" min="1021" outlineLevel="0" style="1" width="8.85546864361033"/>
  </cols>
  <sheetData>
    <row ht="33.75" outlineLevel="0" r="1">
      <c r="B1" s="41" t="s">
        <v>142</v>
      </c>
      <c r="D1" s="19" t="str">
        <f aca="false" ca="false" dt2D="false" dtr="false" t="normal">'Контроль'!$D$4</f>
        <v>тыс. руб.</v>
      </c>
    </row>
    <row customFormat="true" customHeight="true" ht="30.6000003814697" outlineLevel="0" r="2" s="100">
      <c r="B2" s="101" t="s">
        <v>143</v>
      </c>
      <c r="C2" s="102" t="s">
        <v>144</v>
      </c>
      <c r="D2" s="102" t="n">
        <f aca="false" ca="false" dt2D="false" dtr="false" t="normal">YEAR('Контроль'!$D$7)</f>
        <v>1899</v>
      </c>
      <c r="E2" s="103" t="n">
        <f aca="false" ca="false" dt2D="false" dtr="false" t="normal">YEAR('Контроль'!$D$7)+1</f>
        <v>1900</v>
      </c>
      <c r="F2" s="103" t="n">
        <f aca="false" ca="false" dt2D="false" dtr="false" t="normal">YEAR('Контроль'!$D$7)+2</f>
        <v>1901</v>
      </c>
      <c r="G2" s="103" t="n">
        <f aca="false" ca="false" dt2D="false" dtr="false" t="normal">YEAR('Контроль'!$D$7)+3</f>
        <v>1902</v>
      </c>
      <c r="H2" s="103" t="n">
        <f aca="false" ca="false" dt2D="false" dtr="false" t="normal">YEAR('Контроль'!$D$7)+4</f>
        <v>1903</v>
      </c>
      <c r="I2" s="103" t="n">
        <f aca="false" ca="false" dt2D="false" dtr="false" t="normal">YEAR('Контроль'!$D$7)+5</f>
        <v>1904</v>
      </c>
      <c r="J2" s="103" t="n">
        <f aca="false" ca="false" dt2D="false" dtr="false" t="normal">YEAR('Контроль'!$D$7)+6</f>
        <v>1905</v>
      </c>
      <c r="K2" s="103" t="n">
        <f aca="false" ca="false" dt2D="false" dtr="false" t="normal">YEAR('Контроль'!$D$7)+7</f>
        <v>1906</v>
      </c>
      <c r="L2" s="103" t="n">
        <f aca="false" ca="false" dt2D="false" dtr="false" t="normal">YEAR('Контроль'!$D$7)+8</f>
        <v>1907</v>
      </c>
      <c r="M2" s="103" t="n">
        <f aca="false" ca="false" dt2D="false" dtr="false" t="normal">YEAR('Контроль'!$D$7)+9</f>
        <v>1908</v>
      </c>
      <c r="N2" s="103" t="n">
        <f aca="false" ca="false" dt2D="false" dtr="false" t="normal">YEAR('Контроль'!$D$7)+10</f>
        <v>1909</v>
      </c>
      <c r="O2" s="103" t="n">
        <f aca="false" ca="false" dt2D="false" dtr="false" t="normal">YEAR('Контроль'!$D$7)+11</f>
        <v>1910</v>
      </c>
      <c r="P2" s="103" t="n">
        <f aca="false" ca="false" dt2D="false" dtr="false" t="normal">YEAR('Контроль'!$D$7)+12</f>
        <v>1911</v>
      </c>
      <c r="Q2" s="103" t="n">
        <f aca="false" ca="false" dt2D="false" dtr="false" t="normal">YEAR('Контроль'!$D$7)+13</f>
        <v>1912</v>
      </c>
      <c r="R2" s="103" t="n">
        <f aca="false" ca="false" dt2D="false" dtr="false" t="normal">YEAR('Контроль'!$D$7)+14</f>
        <v>1913</v>
      </c>
      <c r="S2" s="104" t="s">
        <v>145</v>
      </c>
    </row>
    <row customFormat="true" ht="16.5" outlineLevel="0" r="3" s="100">
      <c r="D3" s="105" t="n">
        <v>1</v>
      </c>
      <c r="E3" s="105" t="n">
        <v>2</v>
      </c>
      <c r="F3" s="105" t="n">
        <v>3</v>
      </c>
      <c r="G3" s="105" t="n">
        <v>4</v>
      </c>
      <c r="H3" s="105" t="n">
        <v>5</v>
      </c>
      <c r="I3" s="105" t="n">
        <v>6</v>
      </c>
      <c r="J3" s="105" t="n">
        <v>7</v>
      </c>
      <c r="K3" s="105" t="n">
        <v>8</v>
      </c>
      <c r="L3" s="105" t="n">
        <v>9</v>
      </c>
      <c r="M3" s="105" t="n">
        <v>10</v>
      </c>
      <c r="N3" s="105" t="n">
        <v>11</v>
      </c>
      <c r="O3" s="105" t="n">
        <v>12</v>
      </c>
      <c r="P3" s="105" t="n">
        <v>13</v>
      </c>
      <c r="Q3" s="105" t="n">
        <v>14</v>
      </c>
      <c r="R3" s="105" t="n">
        <v>15</v>
      </c>
      <c r="S3" s="106" t="n">
        <f aca="false" ca="false" dt2D="false" dtr="false" t="normal">R2-D2+1</f>
        <v>15</v>
      </c>
    </row>
    <row customFormat="true" customHeight="true" ht="26.4500007629395" outlineLevel="0" r="4" s="107">
      <c r="B4" s="108" t="s">
        <v>146</v>
      </c>
      <c r="C4" s="109" t="s"/>
      <c r="D4" s="109" t="s"/>
      <c r="E4" s="109" t="s"/>
      <c r="F4" s="109" t="s"/>
      <c r="G4" s="109" t="s"/>
      <c r="H4" s="109" t="s"/>
      <c r="I4" s="109" t="s"/>
      <c r="J4" s="109" t="s"/>
      <c r="K4" s="109" t="s"/>
      <c r="L4" s="109" t="s"/>
      <c r="M4" s="109" t="s"/>
      <c r="N4" s="109" t="s"/>
      <c r="O4" s="109" t="s"/>
      <c r="P4" s="109" t="s"/>
      <c r="Q4" s="109" t="s"/>
      <c r="R4" s="109" t="s"/>
      <c r="S4" s="110" t="s"/>
    </row>
    <row customFormat="true" ht="16.5" outlineLevel="0" r="5" s="111">
      <c r="B5" s="112" t="n"/>
      <c r="D5" s="75" t="n"/>
      <c r="E5" s="75" t="n"/>
      <c r="F5" s="75" t="n"/>
      <c r="G5" s="75" t="n"/>
      <c r="H5" s="75" t="n"/>
      <c r="I5" s="75" t="n"/>
      <c r="J5" s="75" t="n"/>
      <c r="K5" s="75" t="n"/>
      <c r="L5" s="75" t="n"/>
      <c r="M5" s="75" t="n"/>
      <c r="N5" s="75" t="n"/>
      <c r="O5" s="75" t="n"/>
      <c r="P5" s="75" t="n"/>
      <c r="Q5" s="75" t="n"/>
      <c r="R5" s="75" t="n"/>
      <c r="S5" s="113" t="n"/>
    </row>
    <row customFormat="true" ht="16.5" outlineLevel="0" r="6" s="17">
      <c r="B6" s="17" t="s">
        <v>147</v>
      </c>
      <c r="D6" s="114" t="e">
        <f aca="false" ca="true" dt2D="false" dtr="false" t="normal">D82-(D202-C202)</f>
        <v>#VALUE!</v>
      </c>
      <c r="E6" s="114" t="e">
        <f aca="false" ca="true" dt2D="false" dtr="false" t="normal">E82-(E202-D202)</f>
        <v>#VALUE!</v>
      </c>
      <c r="F6" s="114" t="e">
        <f aca="false" ca="false" dt2D="false" dtr="false" t="normal">F82-(F202-E202)</f>
        <v>#VALUE!</v>
      </c>
      <c r="G6" s="114" t="e">
        <f aca="false" ca="false" dt2D="false" dtr="false" t="normal">G82-(G202-F202)</f>
        <v>#VALUE!</v>
      </c>
      <c r="H6" s="114" t="e">
        <f aca="false" ca="false" dt2D="false" dtr="false" t="normal">H82-(H202-G202)</f>
        <v>#VALUE!</v>
      </c>
      <c r="I6" s="114" t="e">
        <f aca="false" ca="false" dt2D="false" dtr="false" t="normal">I82-(I202-H202)</f>
        <v>#VALUE!</v>
      </c>
      <c r="J6" s="114" t="e">
        <f aca="false" ca="false" dt2D="false" dtr="false" t="normal">J82-(J202-I202)</f>
        <v>#VALUE!</v>
      </c>
      <c r="K6" s="114" t="e">
        <f aca="false" ca="false" dt2D="false" dtr="false" t="normal">K82-(K202-J202)</f>
        <v>#VALUE!</v>
      </c>
      <c r="L6" s="114" t="e">
        <f aca="false" ca="false" dt2D="false" dtr="false" t="normal">L82-(L202-K202)</f>
        <v>#VALUE!</v>
      </c>
      <c r="M6" s="114" t="e">
        <f aca="false" ca="false" dt2D="false" dtr="false" t="normal">M82-(M202-L202)</f>
        <v>#VALUE!</v>
      </c>
      <c r="N6" s="114" t="e">
        <f aca="false" ca="false" dt2D="false" dtr="false" t="normal">N82-(N202-M202)</f>
        <v>#VALUE!</v>
      </c>
      <c r="O6" s="114" t="e">
        <f aca="false" ca="false" dt2D="false" dtr="false" t="normal">O82-(O202-N202)</f>
        <v>#VALUE!</v>
      </c>
      <c r="P6" s="114" t="e">
        <f aca="false" ca="false" dt2D="false" dtr="false" t="normal">P82-(P202-O202)</f>
        <v>#VALUE!</v>
      </c>
      <c r="Q6" s="114" t="e">
        <f aca="false" ca="false" dt2D="false" dtr="false" t="normal">Q82-(Q202-P202)</f>
        <v>#VALUE!</v>
      </c>
      <c r="R6" s="114" t="e">
        <f aca="false" ca="false" dt2D="false" dtr="false" t="normal">R82-(R202-Q202)</f>
        <v>#VALUE!</v>
      </c>
      <c r="S6" s="115" t="e">
        <f aca="false" ca="true" dt2D="false" dtr="false" t="normal">SUM(D6:R6)</f>
        <v>#VALUE!</v>
      </c>
      <c r="T6" s="116" t="n"/>
    </row>
    <row outlineLevel="0" r="7">
      <c r="B7" s="1" t="s">
        <v>148</v>
      </c>
      <c r="D7" s="117" t="e">
        <f aca="false" ca="true" dt2D="false" dtr="false" t="normal">D89-(D203-C203)</f>
        <v>#VALUE!</v>
      </c>
      <c r="E7" s="117" t="e">
        <f aca="false" ca="true" dt2D="false" dtr="false" t="normal">E89-(E203-D203)</f>
        <v>#VALUE!</v>
      </c>
      <c r="F7" s="117" t="e">
        <f aca="false" ca="false" dt2D="false" dtr="false" t="normal">F89-(F203-E203)</f>
        <v>#VALUE!</v>
      </c>
      <c r="G7" s="117" t="e">
        <f aca="false" ca="false" dt2D="false" dtr="false" t="normal">G89-(G203-F203)</f>
        <v>#VALUE!</v>
      </c>
      <c r="H7" s="117" t="e">
        <f aca="false" ca="false" dt2D="false" dtr="false" t="normal">H89-(H203-G203)</f>
        <v>#VALUE!</v>
      </c>
      <c r="I7" s="117" t="e">
        <f aca="false" ca="false" dt2D="false" dtr="false" t="normal">I89-(I203-H203)</f>
        <v>#VALUE!</v>
      </c>
      <c r="J7" s="117" t="e">
        <f aca="false" ca="false" dt2D="false" dtr="false" t="normal">J89-(J203-I203)</f>
        <v>#VALUE!</v>
      </c>
      <c r="K7" s="117" t="e">
        <f aca="false" ca="false" dt2D="false" dtr="false" t="normal">K89-(K203-J203)</f>
        <v>#VALUE!</v>
      </c>
      <c r="L7" s="117" t="e">
        <f aca="false" ca="false" dt2D="false" dtr="false" t="normal">L89-(L203-K203)</f>
        <v>#VALUE!</v>
      </c>
      <c r="M7" s="117" t="e">
        <f aca="false" ca="false" dt2D="false" dtr="false" t="normal">M89-(M203-L203)</f>
        <v>#VALUE!</v>
      </c>
      <c r="N7" s="117" t="e">
        <f aca="false" ca="false" dt2D="false" dtr="false" t="normal">N89-(N203-M203)</f>
        <v>#VALUE!</v>
      </c>
      <c r="O7" s="117" t="e">
        <f aca="false" ca="false" dt2D="false" dtr="false" t="normal">O89-(O203-N203)</f>
        <v>#VALUE!</v>
      </c>
      <c r="P7" s="117" t="e">
        <f aca="false" ca="false" dt2D="false" dtr="false" t="normal">P89-(P203-O203)</f>
        <v>#VALUE!</v>
      </c>
      <c r="Q7" s="117" t="e">
        <f aca="false" ca="false" dt2D="false" dtr="false" t="normal">Q89-(Q203-P203)</f>
        <v>#VALUE!</v>
      </c>
      <c r="R7" s="117" t="e">
        <f aca="false" ca="false" dt2D="false" dtr="false" t="normal">R89-(R203-Q203)</f>
        <v>#VALUE!</v>
      </c>
      <c r="S7" s="115" t="e">
        <f aca="false" ca="true" dt2D="false" dtr="false" t="normal">SUM(D7:R7)</f>
        <v>#VALUE!</v>
      </c>
      <c r="T7" s="116" t="n"/>
    </row>
    <row outlineLevel="0" r="8">
      <c r="B8" s="1" t="s">
        <v>149</v>
      </c>
      <c r="D8" s="117" t="e">
        <f aca="false" ca="true" dt2D="false" dtr="false" t="normal">D84+(D204-C204)</f>
        <v>#VALUE!</v>
      </c>
      <c r="E8" s="117" t="e">
        <f aca="false" ca="true" dt2D="false" dtr="false" t="normal">E84+(E204-D204)</f>
        <v>#VALUE!</v>
      </c>
      <c r="F8" s="117" t="e">
        <f aca="false" ca="false" dt2D="false" dtr="false" t="normal">F84+(F204-E204)</f>
        <v>#VALUE!</v>
      </c>
      <c r="G8" s="117" t="e">
        <f aca="false" ca="false" dt2D="false" dtr="false" t="normal">G84+(G204-F204)</f>
        <v>#VALUE!</v>
      </c>
      <c r="H8" s="117" t="e">
        <f aca="false" ca="false" dt2D="false" dtr="false" t="normal">H84+(H204-G204)</f>
        <v>#VALUE!</v>
      </c>
      <c r="I8" s="117" t="e">
        <f aca="false" ca="false" dt2D="false" dtr="false" t="normal">I84+(I204-H204)</f>
        <v>#VALUE!</v>
      </c>
      <c r="J8" s="117" t="e">
        <f aca="false" ca="false" dt2D="false" dtr="false" t="normal">J84+(J204-I204)</f>
        <v>#VALUE!</v>
      </c>
      <c r="K8" s="117" t="e">
        <f aca="false" ca="false" dt2D="false" dtr="false" t="normal">K84+(K204-J204)</f>
        <v>#VALUE!</v>
      </c>
      <c r="L8" s="117" t="e">
        <f aca="false" ca="false" dt2D="false" dtr="false" t="normal">L84+(L204-K204)</f>
        <v>#VALUE!</v>
      </c>
      <c r="M8" s="117" t="e">
        <f aca="false" ca="false" dt2D="false" dtr="false" t="normal">M84+(M204-L204)</f>
        <v>#VALUE!</v>
      </c>
      <c r="N8" s="117" t="e">
        <f aca="false" ca="false" dt2D="false" dtr="false" t="normal">N84+(N204-M204)</f>
        <v>#VALUE!</v>
      </c>
      <c r="O8" s="117" t="e">
        <f aca="false" ca="false" dt2D="false" dtr="false" t="normal">O84+(O204-N204)</f>
        <v>#VALUE!</v>
      </c>
      <c r="P8" s="117" t="e">
        <f aca="false" ca="false" dt2D="false" dtr="false" t="normal">P84+(P204-O204)</f>
        <v>#VALUE!</v>
      </c>
      <c r="Q8" s="117" t="e">
        <f aca="false" ca="false" dt2D="false" dtr="false" t="normal">Q84+(Q204-P204)</f>
        <v>#VALUE!</v>
      </c>
      <c r="R8" s="117" t="e">
        <f aca="false" ca="false" dt2D="false" dtr="false" t="normal">R84+(R204-Q204)</f>
        <v>#VALUE!</v>
      </c>
      <c r="S8" s="115" t="e">
        <f aca="false" ca="true" dt2D="false" dtr="false" t="normal">SUM(D8:R8)</f>
        <v>#VALUE!</v>
      </c>
      <c r="T8" s="116" t="n"/>
    </row>
    <row outlineLevel="0" r="9">
      <c r="B9" s="1" t="s">
        <v>150</v>
      </c>
      <c r="D9" s="117" t="e">
        <f aca="false" ca="false" dt2D="false" dtr="false" t="normal">SUM(D85, D90)</f>
        <v>#VALUE!</v>
      </c>
      <c r="E9" s="117" t="e">
        <f aca="false" ca="false" dt2D="false" dtr="false" t="normal">SUM(E85, E90)</f>
        <v>#VALUE!</v>
      </c>
      <c r="F9" s="117" t="e">
        <f aca="false" ca="false" dt2D="false" dtr="false" t="normal">SUM(F85, F90)</f>
        <v>#VALUE!</v>
      </c>
      <c r="G9" s="117" t="e">
        <f aca="false" ca="false" dt2D="false" dtr="false" t="normal">SUM(G85, G90)</f>
        <v>#VALUE!</v>
      </c>
      <c r="H9" s="117" t="e">
        <f aca="false" ca="false" dt2D="false" dtr="false" t="normal">SUM(H85, H90)</f>
        <v>#VALUE!</v>
      </c>
      <c r="I9" s="117" t="e">
        <f aca="false" ca="false" dt2D="false" dtr="false" t="normal">SUM(I85, I90)</f>
        <v>#VALUE!</v>
      </c>
      <c r="J9" s="117" t="e">
        <f aca="false" ca="false" dt2D="false" dtr="false" t="normal">SUM(J85, J90)</f>
        <v>#VALUE!</v>
      </c>
      <c r="K9" s="117" t="e">
        <f aca="false" ca="false" dt2D="false" dtr="false" t="normal">SUM(K85, K90)</f>
        <v>#VALUE!</v>
      </c>
      <c r="L9" s="117" t="e">
        <f aca="false" ca="false" dt2D="false" dtr="false" t="normal">SUM(L85, L90)</f>
        <v>#VALUE!</v>
      </c>
      <c r="M9" s="117" t="e">
        <f aca="false" ca="false" dt2D="false" dtr="false" t="normal">SUM(M85, M90)</f>
        <v>#VALUE!</v>
      </c>
      <c r="N9" s="117" t="e">
        <f aca="false" ca="false" dt2D="false" dtr="false" t="normal">SUM(N85, N90)</f>
        <v>#VALUE!</v>
      </c>
      <c r="O9" s="117" t="e">
        <f aca="false" ca="false" dt2D="false" dtr="false" t="normal">SUM(O85, O90)</f>
        <v>#VALUE!</v>
      </c>
      <c r="P9" s="117" t="e">
        <f aca="false" ca="false" dt2D="false" dtr="false" t="normal">SUM(P85, P90)</f>
        <v>#VALUE!</v>
      </c>
      <c r="Q9" s="117" t="e">
        <f aca="false" ca="false" dt2D="false" dtr="false" t="normal">SUM(Q85, Q90)</f>
        <v>#VALUE!</v>
      </c>
      <c r="R9" s="117" t="e">
        <f aca="false" ca="false" dt2D="false" dtr="false" t="normal">SUM(R85, R90)</f>
        <v>#VALUE!</v>
      </c>
      <c r="S9" s="115" t="e">
        <f aca="false" ca="false" dt2D="false" dtr="false" t="normal">SUM(D9:R9)</f>
        <v>#VALUE!</v>
      </c>
      <c r="T9" s="116" t="n"/>
    </row>
    <row outlineLevel="0" r="10">
      <c r="B10" s="1" t="s">
        <v>151</v>
      </c>
      <c r="D10" s="117" t="e">
        <f aca="false" ca="false" dt2D="false" dtr="false" t="normal">SUM(D93, D98)</f>
        <v>#VALUE!</v>
      </c>
      <c r="E10" s="117" t="e">
        <f aca="false" ca="false" dt2D="false" dtr="false" t="normal">SUM(E93, E98)</f>
        <v>#VALUE!</v>
      </c>
      <c r="F10" s="117" t="e">
        <f aca="false" ca="false" dt2D="false" dtr="false" t="normal">SUM(F93, F98)</f>
        <v>#VALUE!</v>
      </c>
      <c r="G10" s="117" t="e">
        <f aca="false" ca="false" dt2D="false" dtr="false" t="normal">SUM(G93, G98)</f>
        <v>#VALUE!</v>
      </c>
      <c r="H10" s="117" t="e">
        <f aca="false" ca="false" dt2D="false" dtr="false" t="normal">SUM(H93, H98)</f>
        <v>#VALUE!</v>
      </c>
      <c r="I10" s="117" t="e">
        <f aca="false" ca="false" dt2D="false" dtr="false" t="normal">SUM(I93, I98)</f>
        <v>#VALUE!</v>
      </c>
      <c r="J10" s="117" t="e">
        <f aca="false" ca="false" dt2D="false" dtr="false" t="normal">SUM(J93, J98)</f>
        <v>#VALUE!</v>
      </c>
      <c r="K10" s="117" t="e">
        <f aca="false" ca="false" dt2D="false" dtr="false" t="normal">SUM(K93, K98)</f>
        <v>#VALUE!</v>
      </c>
      <c r="L10" s="117" t="e">
        <f aca="false" ca="false" dt2D="false" dtr="false" t="normal">SUM(L93, L98)</f>
        <v>#VALUE!</v>
      </c>
      <c r="M10" s="117" t="e">
        <f aca="false" ca="false" dt2D="false" dtr="false" t="normal">SUM(M93, M98)</f>
        <v>#VALUE!</v>
      </c>
      <c r="N10" s="117" t="e">
        <f aca="false" ca="false" dt2D="false" dtr="false" t="normal">SUM(N93, N98)</f>
        <v>#VALUE!</v>
      </c>
      <c r="O10" s="117" t="e">
        <f aca="false" ca="false" dt2D="false" dtr="false" t="normal">SUM(O93, O98)</f>
        <v>#VALUE!</v>
      </c>
      <c r="P10" s="117" t="e">
        <f aca="false" ca="false" dt2D="false" dtr="false" t="normal">SUM(P93, P98)</f>
        <v>#VALUE!</v>
      </c>
      <c r="Q10" s="117" t="e">
        <f aca="false" ca="false" dt2D="false" dtr="false" t="normal">SUM(Q93, Q98)</f>
        <v>#VALUE!</v>
      </c>
      <c r="R10" s="117" t="e">
        <f aca="false" ca="false" dt2D="false" dtr="false" t="normal">SUM(R93, R98)</f>
        <v>#VALUE!</v>
      </c>
      <c r="S10" s="115" t="e">
        <f aca="false" ca="false" dt2D="false" dtr="false" t="normal">SUM(D10:R10)</f>
        <v>#VALUE!</v>
      </c>
      <c r="T10" s="116" t="n"/>
    </row>
    <row outlineLevel="0" r="11">
      <c r="B11" s="1" t="s">
        <v>152</v>
      </c>
      <c r="D11" s="117" t="e">
        <f aca="false" ca="false" dt2D="false" dtr="false" t="normal">-D16+D97</f>
        <v>#VALUE!</v>
      </c>
      <c r="E11" s="117" t="e">
        <f aca="false" ca="false" dt2D="false" dtr="false" t="normal">-E16+E97</f>
        <v>#VALUE!</v>
      </c>
      <c r="F11" s="117" t="e">
        <f aca="false" ca="false" dt2D="false" dtr="false" t="normal">-F16+F97</f>
        <v>#VALUE!</v>
      </c>
      <c r="G11" s="117" t="e">
        <f aca="false" ca="false" dt2D="false" dtr="false" t="normal">-G16+G97</f>
        <v>#VALUE!</v>
      </c>
      <c r="H11" s="117" t="e">
        <f aca="false" ca="false" dt2D="false" dtr="false" t="normal">-H16+H97</f>
        <v>#VALUE!</v>
      </c>
      <c r="I11" s="117" t="e">
        <f aca="false" ca="false" dt2D="false" dtr="false" t="normal">-I16+I97</f>
        <v>#VALUE!</v>
      </c>
      <c r="J11" s="117" t="e">
        <f aca="false" ca="false" dt2D="false" dtr="false" t="normal">-J16+J97</f>
        <v>#VALUE!</v>
      </c>
      <c r="K11" s="117" t="e">
        <f aca="false" ca="false" dt2D="false" dtr="false" t="normal">-K16+K97</f>
        <v>#VALUE!</v>
      </c>
      <c r="L11" s="117" t="e">
        <f aca="false" ca="false" dt2D="false" dtr="false" t="normal">-L16+L97</f>
        <v>#VALUE!</v>
      </c>
      <c r="M11" s="117" t="e">
        <f aca="false" ca="false" dt2D="false" dtr="false" t="normal">-M16+M97</f>
        <v>#VALUE!</v>
      </c>
      <c r="N11" s="117" t="e">
        <f aca="false" ca="false" dt2D="false" dtr="false" t="normal">-N16+N97</f>
        <v>#VALUE!</v>
      </c>
      <c r="O11" s="117" t="e">
        <f aca="false" ca="false" dt2D="false" dtr="false" t="normal">-O16+O97</f>
        <v>#VALUE!</v>
      </c>
      <c r="P11" s="117" t="e">
        <f aca="false" ca="false" dt2D="false" dtr="false" t="normal">-P16+P97</f>
        <v>#VALUE!</v>
      </c>
      <c r="Q11" s="117" t="e">
        <f aca="false" ca="false" dt2D="false" dtr="false" t="normal">-Q16+Q97</f>
        <v>#VALUE!</v>
      </c>
      <c r="R11" s="117" t="e">
        <f aca="false" ca="false" dt2D="false" dtr="false" t="normal">-R16+R97</f>
        <v>#VALUE!</v>
      </c>
      <c r="S11" s="115" t="e">
        <f aca="false" ca="false" dt2D="false" dtr="false" t="normal">SUM(D11:R11)</f>
        <v>#VALUE!</v>
      </c>
      <c r="T11" s="116" t="n"/>
    </row>
    <row outlineLevel="0" r="12">
      <c r="B12" s="1" t="s">
        <v>153</v>
      </c>
      <c r="D12" s="117" t="e">
        <f aca="false" ca="false" dt2D="false" dtr="false" t="normal">D92</f>
        <v>#VALUE!</v>
      </c>
      <c r="E12" s="117" t="e">
        <f aca="false" ca="false" dt2D="false" dtr="false" t="normal">E92</f>
        <v>#VALUE!</v>
      </c>
      <c r="F12" s="117" t="e">
        <f aca="false" ca="false" dt2D="false" dtr="false" t="normal">F92</f>
        <v>#VALUE!</v>
      </c>
      <c r="G12" s="117" t="e">
        <f aca="false" ca="false" dt2D="false" dtr="false" t="normal">G92</f>
        <v>#VALUE!</v>
      </c>
      <c r="H12" s="117" t="e">
        <f aca="false" ca="false" dt2D="false" dtr="false" t="normal">H92</f>
        <v>#VALUE!</v>
      </c>
      <c r="I12" s="117" t="e">
        <f aca="false" ca="false" dt2D="false" dtr="false" t="normal">I92</f>
        <v>#VALUE!</v>
      </c>
      <c r="J12" s="117" t="e">
        <f aca="false" ca="false" dt2D="false" dtr="false" t="normal">J92</f>
        <v>#VALUE!</v>
      </c>
      <c r="K12" s="117" t="e">
        <f aca="false" ca="false" dt2D="false" dtr="false" t="normal">K92</f>
        <v>#VALUE!</v>
      </c>
      <c r="L12" s="117" t="e">
        <f aca="false" ca="false" dt2D="false" dtr="false" t="normal">L92</f>
        <v>#VALUE!</v>
      </c>
      <c r="M12" s="117" t="e">
        <f aca="false" ca="false" dt2D="false" dtr="false" t="normal">M92</f>
        <v>#VALUE!</v>
      </c>
      <c r="N12" s="117" t="e">
        <f aca="false" ca="false" dt2D="false" dtr="false" t="normal">N92</f>
        <v>#VALUE!</v>
      </c>
      <c r="O12" s="117" t="e">
        <f aca="false" ca="false" dt2D="false" dtr="false" t="normal">O92</f>
        <v>#VALUE!</v>
      </c>
      <c r="P12" s="117" t="e">
        <f aca="false" ca="false" dt2D="false" dtr="false" t="normal">P92</f>
        <v>#VALUE!</v>
      </c>
      <c r="Q12" s="117" t="e">
        <f aca="false" ca="false" dt2D="false" dtr="false" t="normal">Q92</f>
        <v>#VALUE!</v>
      </c>
      <c r="R12" s="117" t="e">
        <f aca="false" ca="false" dt2D="false" dtr="false" t="normal">R92</f>
        <v>#VALUE!</v>
      </c>
      <c r="S12" s="115" t="e">
        <f aca="false" ca="false" dt2D="false" dtr="false" t="normal">SUM(D12:R12)</f>
        <v>#VALUE!</v>
      </c>
      <c r="T12" s="116" t="n"/>
    </row>
    <row customFormat="true" ht="16.5" outlineLevel="0" r="13" s="85">
      <c r="B13" s="118" t="s">
        <v>154</v>
      </c>
      <c r="C13" s="118" t="n"/>
      <c r="D13" s="119" t="e">
        <f aca="false" ca="true" dt2D="false" dtr="false" t="normal">D6-SUM(D7:D12)</f>
        <v>#VALUE!</v>
      </c>
      <c r="E13" s="119" t="e">
        <f aca="false" ca="true" dt2D="false" dtr="false" t="normal">E6-SUM(E7:E12)</f>
        <v>#VALUE!</v>
      </c>
      <c r="F13" s="119" t="e">
        <f aca="false" ca="false" dt2D="false" dtr="false" t="normal">F6-SUM(F7:F12)</f>
        <v>#VALUE!</v>
      </c>
      <c r="G13" s="119" t="e">
        <f aca="false" ca="false" dt2D="false" dtr="false" t="normal">G6-SUM(G7:G12)</f>
        <v>#VALUE!</v>
      </c>
      <c r="H13" s="119" t="e">
        <f aca="false" ca="false" dt2D="false" dtr="false" t="normal">H6-SUM(H7:H12)</f>
        <v>#VALUE!</v>
      </c>
      <c r="I13" s="119" t="e">
        <f aca="false" ca="false" dt2D="false" dtr="false" t="normal">I6-SUM(I7:I12)</f>
        <v>#VALUE!</v>
      </c>
      <c r="J13" s="119" t="e">
        <f aca="false" ca="false" dt2D="false" dtr="false" t="normal">J6-SUM(J7:J12)</f>
        <v>#VALUE!</v>
      </c>
      <c r="K13" s="119" t="e">
        <f aca="false" ca="false" dt2D="false" dtr="false" t="normal">K6-SUM(K7:K12)</f>
        <v>#VALUE!</v>
      </c>
      <c r="L13" s="119" t="e">
        <f aca="false" ca="false" dt2D="false" dtr="false" t="normal">L6-SUM(L7:L12)</f>
        <v>#VALUE!</v>
      </c>
      <c r="M13" s="119" t="e">
        <f aca="false" ca="false" dt2D="false" dtr="false" t="normal">M6-SUM(M7:M12)</f>
        <v>#VALUE!</v>
      </c>
      <c r="N13" s="119" t="e">
        <f aca="false" ca="false" dt2D="false" dtr="false" t="normal">N6-SUM(N7:N12)</f>
        <v>#VALUE!</v>
      </c>
      <c r="O13" s="119" t="e">
        <f aca="false" ca="false" dt2D="false" dtr="false" t="normal">O6-SUM(O7:O12)</f>
        <v>#VALUE!</v>
      </c>
      <c r="P13" s="119" t="e">
        <f aca="false" ca="false" dt2D="false" dtr="false" t="normal">P6-SUM(P7:P12)</f>
        <v>#VALUE!</v>
      </c>
      <c r="Q13" s="119" t="e">
        <f aca="false" ca="false" dt2D="false" dtr="false" t="normal">Q6-SUM(Q7:Q12)</f>
        <v>#VALUE!</v>
      </c>
      <c r="R13" s="119" t="e">
        <f aca="false" ca="false" dt2D="false" dtr="false" t="normal">R6-SUM(R7:R12)</f>
        <v>#VALUE!</v>
      </c>
      <c r="S13" s="120" t="e">
        <f aca="false" ca="true" dt2D="false" dtr="false" t="normal">SUM(D13:R13)</f>
        <v>#VALUE!</v>
      </c>
      <c r="T13" s="121" t="n"/>
    </row>
    <row customHeight="true" ht="16.8999996185303" outlineLevel="0" r="14">
      <c r="S14" s="121" t="n"/>
      <c r="T14" s="116" t="n"/>
    </row>
    <row outlineLevel="0" r="15">
      <c r="B15" s="1" t="s">
        <v>155</v>
      </c>
      <c r="D15" s="117" t="e">
        <f aca="false" ca="false" dt2D="false" dtr="false" t="normal">SUMIF('Периоды'!$L$38:$BS$38, $D$2:$R$2, 'Фин.Модель'!$M$72:$BT$72)</f>
        <v>#VALUE!</v>
      </c>
      <c r="E15" s="117" t="e">
        <f aca="false" ca="false" dt2D="false" dtr="false" t="normal">SUMIF('Периоды'!$L$38:$BS$38, $D$2:$R$2, 'Фин.Модель'!$M$72:$BT$72)</f>
        <v>#VALUE!</v>
      </c>
      <c r="F15" s="117" t="e">
        <f aca="false" ca="false" dt2D="false" dtr="false" t="normal">SUMIF('Периоды'!$L$38:$BS$38, $D$2:$R$2, 'Фин.Модель'!$M$72:$BT$72)</f>
        <v>#VALUE!</v>
      </c>
      <c r="G15" s="117" t="e">
        <f aca="false" ca="false" dt2D="false" dtr="false" t="normal">SUMIF('Периоды'!$L$38:$BS$38, $D$2:$R$2, 'Фин.Модель'!$M$72:$BT$72)</f>
        <v>#VALUE!</v>
      </c>
      <c r="H15" s="117" t="e">
        <f aca="false" ca="false" dt2D="false" dtr="false" t="normal">SUMIF('Периоды'!$L$38:$BS$38, $D$2:$R$2, 'Фин.Модель'!$M$72:$BT$72)</f>
        <v>#VALUE!</v>
      </c>
      <c r="I15" s="117" t="e">
        <f aca="false" ca="false" dt2D="false" dtr="false" t="normal">SUMIF('Периоды'!$L$38:$BS$38, $D$2:$R$2, 'Фин.Модель'!$M$72:$BT$72)</f>
        <v>#VALUE!</v>
      </c>
      <c r="J15" s="117" t="e">
        <f aca="false" ca="false" dt2D="false" dtr="false" t="normal">SUMIF('Периоды'!$L$38:$BS$38, $D$2:$R$2, 'Фин.Модель'!$M$72:$BT$72)</f>
        <v>#VALUE!</v>
      </c>
      <c r="K15" s="117" t="e">
        <f aca="false" ca="false" dt2D="false" dtr="false" t="normal">SUMIF('Периоды'!$L$38:$BS$38, $D$2:$R$2, 'Фин.Модель'!$M$72:$BT$72)</f>
        <v>#VALUE!</v>
      </c>
      <c r="L15" s="117" t="e">
        <f aca="false" ca="false" dt2D="false" dtr="false" t="normal">SUMIF('Периоды'!$L$38:$BS$38, $D$2:$R$2, 'Фин.Модель'!$M$72:$BT$72)</f>
        <v>#VALUE!</v>
      </c>
      <c r="M15" s="117" t="e">
        <f aca="false" ca="false" dt2D="false" dtr="false" t="normal">SUMIF('Периоды'!$L$38:$BS$38, $D$2:$R$2, 'Фин.Модель'!$M$72:$BT$72)</f>
        <v>#VALUE!</v>
      </c>
      <c r="N15" s="117" t="e">
        <f aca="false" ca="false" dt2D="false" dtr="false" t="normal">SUMIF('Периоды'!$L$38:$BS$38, $D$2:$R$2, 'Фин.Модель'!$M$72:$BT$72)</f>
        <v>#VALUE!</v>
      </c>
      <c r="O15" s="117" t="e">
        <f aca="false" ca="false" dt2D="false" dtr="false" t="normal">SUMIF('Периоды'!$L$38:$BS$38, $D$2:$R$2, 'Фин.Модель'!$M$72:$BT$72)</f>
        <v>#VALUE!</v>
      </c>
      <c r="P15" s="117" t="e">
        <f aca="false" ca="false" dt2D="false" dtr="false" t="normal">SUMIF('Периоды'!$L$38:$BS$38, $D$2:$R$2, 'Фин.Модель'!$M$72:$BT$72)</f>
        <v>#VALUE!</v>
      </c>
      <c r="Q15" s="117" t="e">
        <f aca="false" ca="false" dt2D="false" dtr="false" t="normal">SUMIF('Периоды'!$L$38:$BS$38, $D$2:$R$2, 'Фин.Модель'!$M$72:$BT$72)</f>
        <v>#VALUE!</v>
      </c>
      <c r="R15" s="117" t="e">
        <f aca="false" ca="false" dt2D="false" dtr="false" t="normal">SUMIF('Периоды'!$L$38:$BS$38, $D$2:$R$2, 'Фин.Модель'!$M$72:$BT$72)</f>
        <v>#VALUE!</v>
      </c>
      <c r="S15" s="122" t="e">
        <f aca="false" ca="false" dt2D="false" dtr="false" t="normal">SUM(D15:R15)</f>
        <v>#VALUE!</v>
      </c>
      <c r="T15" s="116" t="n"/>
    </row>
    <row outlineLevel="0" r="16">
      <c r="B16" s="1" t="s">
        <v>156</v>
      </c>
      <c r="D16" s="117" t="e">
        <f aca="false" ca="false" dt2D="false" dtr="false" t="normal">SUMIF('Периоды'!$L$38:$BS$38, D2, 'Фин.Модель'!$M$77:$BT$77)</f>
        <v>#VALUE!</v>
      </c>
      <c r="E16" s="117" t="e">
        <f aca="false" ca="false" dt2D="false" dtr="false" t="normal">SUMIF('Периоды'!$L$38:$BS$38, E2, 'Фин.Модель'!$M$77:$BT$77)</f>
        <v>#VALUE!</v>
      </c>
      <c r="F16" s="117" t="e">
        <f aca="false" ca="false" dt2D="false" dtr="false" t="normal">SUMIF('Периоды'!$L$38:$BS$38, F2, 'Фин.Модель'!$M$77:$BT$77)</f>
        <v>#VALUE!</v>
      </c>
      <c r="G16" s="117" t="e">
        <f aca="false" ca="false" dt2D="false" dtr="false" t="normal">SUMIF('Периоды'!$L$38:$BS$38, G2, 'Фин.Модель'!$M$77:$BT$77)</f>
        <v>#VALUE!</v>
      </c>
      <c r="H16" s="117" t="e">
        <f aca="false" ca="false" dt2D="false" dtr="false" t="normal">SUMIF('Периоды'!$L$38:$BS$38, H2, 'Фин.Модель'!$M$77:$BT$77)</f>
        <v>#VALUE!</v>
      </c>
      <c r="I16" s="117" t="e">
        <f aca="false" ca="false" dt2D="false" dtr="false" t="normal">SUMIF('Периоды'!$L$38:$BS$38, I2, 'Фин.Модель'!$M$77:$BT$77)</f>
        <v>#VALUE!</v>
      </c>
      <c r="J16" s="117" t="e">
        <f aca="false" ca="false" dt2D="false" dtr="false" t="normal">SUMIF('Периоды'!$L$38:$BS$38, J2, 'Фин.Модель'!$M$77:$BT$77)</f>
        <v>#VALUE!</v>
      </c>
      <c r="K16" s="117" t="e">
        <f aca="false" ca="false" dt2D="false" dtr="false" t="normal">SUMIF('Периоды'!$L$38:$BS$38, K2, 'Фин.Модель'!$M$77:$BT$77)</f>
        <v>#VALUE!</v>
      </c>
      <c r="L16" s="117" t="e">
        <f aca="false" ca="false" dt2D="false" dtr="false" t="normal">SUMIF('Периоды'!$L$38:$BS$38, L2, 'Фин.Модель'!$M$77:$BT$77)</f>
        <v>#VALUE!</v>
      </c>
      <c r="M16" s="117" t="e">
        <f aca="false" ca="false" dt2D="false" dtr="false" t="normal">SUMIF('Периоды'!$L$38:$BS$38, M2, 'Фин.Модель'!$M$77:$BT$77)</f>
        <v>#VALUE!</v>
      </c>
      <c r="N16" s="117" t="e">
        <f aca="false" ca="false" dt2D="false" dtr="false" t="normal">SUMIF('Периоды'!$L$38:$BS$38, N2, 'Фин.Модель'!$M$77:$BT$77)</f>
        <v>#VALUE!</v>
      </c>
      <c r="O16" s="117" t="e">
        <f aca="false" ca="false" dt2D="false" dtr="false" t="normal">SUMIF('Периоды'!$L$38:$BS$38, O2, 'Фин.Модель'!$M$77:$BT$77)</f>
        <v>#VALUE!</v>
      </c>
      <c r="P16" s="117" t="e">
        <f aca="false" ca="false" dt2D="false" dtr="false" t="normal">SUMIF('Периоды'!$L$38:$BS$38, P2, 'Фин.Модель'!$M$77:$BT$77)</f>
        <v>#VALUE!</v>
      </c>
      <c r="Q16" s="117" t="e">
        <f aca="false" ca="false" dt2D="false" dtr="false" t="normal">SUMIF('Периоды'!$L$38:$BS$38, Q2, 'Фин.Модель'!$M$77:$BT$77)</f>
        <v>#VALUE!</v>
      </c>
      <c r="R16" s="117" t="e">
        <f aca="false" ca="false" dt2D="false" dtr="false" t="normal">SUMIF('Периоды'!$L$38:$BS$38, R2, 'Фин.Модель'!$M$77:$BT$77)</f>
        <v>#VALUE!</v>
      </c>
      <c r="S16" s="122" t="e">
        <f aca="false" ca="false" dt2D="false" dtr="false" t="normal">SUM(D16:R16)</f>
        <v>#VALUE!</v>
      </c>
      <c r="T16" s="116" t="n"/>
    </row>
    <row customFormat="true" ht="16.5" outlineLevel="0" r="17" s="44">
      <c r="B17" s="118" t="s">
        <v>157</v>
      </c>
      <c r="C17" s="118" t="n"/>
      <c r="D17" s="119" t="e">
        <f aca="false" ca="false" dt2D="false" dtr="false" t="normal">-SUM(D15:D16)</f>
        <v>#VALUE!</v>
      </c>
      <c r="E17" s="119" t="e">
        <f aca="false" ca="false" dt2D="false" dtr="false" t="normal">-SUM(E15:E16)</f>
        <v>#VALUE!</v>
      </c>
      <c r="F17" s="119" t="e">
        <f aca="false" ca="false" dt2D="false" dtr="false" t="normal">-SUM(F15:F16)</f>
        <v>#VALUE!</v>
      </c>
      <c r="G17" s="119" t="e">
        <f aca="false" ca="false" dt2D="false" dtr="false" t="normal">-SUM(G15:G16)</f>
        <v>#VALUE!</v>
      </c>
      <c r="H17" s="119" t="e">
        <f aca="false" ca="false" dt2D="false" dtr="false" t="normal">-SUM(H15:H16)</f>
        <v>#VALUE!</v>
      </c>
      <c r="I17" s="119" t="e">
        <f aca="false" ca="false" dt2D="false" dtr="false" t="normal">-SUM(I15:I16)</f>
        <v>#VALUE!</v>
      </c>
      <c r="J17" s="119" t="e">
        <f aca="false" ca="false" dt2D="false" dtr="false" t="normal">-SUM(J15:J16)</f>
        <v>#VALUE!</v>
      </c>
      <c r="K17" s="119" t="e">
        <f aca="false" ca="false" dt2D="false" dtr="false" t="normal">-SUM(K15:K16)</f>
        <v>#VALUE!</v>
      </c>
      <c r="L17" s="119" t="e">
        <f aca="false" ca="false" dt2D="false" dtr="false" t="normal">-SUM(L15:L16)</f>
        <v>#VALUE!</v>
      </c>
      <c r="M17" s="119" t="e">
        <f aca="false" ca="false" dt2D="false" dtr="false" t="normal">-SUM(M15:M16)</f>
        <v>#VALUE!</v>
      </c>
      <c r="N17" s="119" t="e">
        <f aca="false" ca="false" dt2D="false" dtr="false" t="normal">-SUM(N15:N16)</f>
        <v>#VALUE!</v>
      </c>
      <c r="O17" s="119" t="e">
        <f aca="false" ca="false" dt2D="false" dtr="false" t="normal">-SUM(O15:O16)</f>
        <v>#VALUE!</v>
      </c>
      <c r="P17" s="119" t="e">
        <f aca="false" ca="false" dt2D="false" dtr="false" t="normal">-SUM(P15:P16)</f>
        <v>#VALUE!</v>
      </c>
      <c r="Q17" s="119" t="e">
        <f aca="false" ca="false" dt2D="false" dtr="false" t="normal">-SUM(Q15:Q16)</f>
        <v>#VALUE!</v>
      </c>
      <c r="R17" s="119" t="e">
        <f aca="false" ca="false" dt2D="false" dtr="false" t="normal">-SUM(R15:R16)</f>
        <v>#VALUE!</v>
      </c>
      <c r="S17" s="120" t="e">
        <f aca="false" ca="false" dt2D="false" dtr="false" t="normal">SUM(D17:R17)</f>
        <v>#VALUE!</v>
      </c>
      <c r="T17" s="121" t="n"/>
    </row>
    <row outlineLevel="0" r="18">
      <c r="S18" s="85" t="n"/>
      <c r="T18" s="116" t="n"/>
    </row>
    <row outlineLevel="0" r="19">
      <c r="B19" s="1" t="s">
        <v>158</v>
      </c>
      <c r="C19" s="123" t="n"/>
      <c r="D19" s="117" t="e">
        <f aca="false" ca="false" dt2D="false" dtr="false" t="normal">SUMIF('Периоды'!$L$38:$BS$38, $D$2:$R$2, 'Фин.Модель'!$M$128:$BT$128)</f>
        <v>#VALUE!</v>
      </c>
      <c r="E19" s="117" t="e">
        <f aca="false" ca="false" dt2D="false" dtr="false" t="normal">SUMIF('Периоды'!$L$38:$BS$38, $D$2:$R$2, 'Фин.Модель'!$M$128:$BT$128)</f>
        <v>#VALUE!</v>
      </c>
      <c r="F19" s="117" t="e">
        <f aca="false" ca="false" dt2D="false" dtr="false" t="normal">SUMIF('Периоды'!$L$38:$BS$38, $D$2:$R$2, 'Фин.Модель'!$M$128:$BT$128)</f>
        <v>#VALUE!</v>
      </c>
      <c r="G19" s="117" t="e">
        <f aca="false" ca="false" dt2D="false" dtr="false" t="normal">SUMIF('Периоды'!$L$38:$BS$38, $D$2:$R$2, 'Фин.Модель'!$M$128:$BT$128)</f>
        <v>#VALUE!</v>
      </c>
      <c r="H19" s="117" t="e">
        <f aca="false" ca="false" dt2D="false" dtr="false" t="normal">SUMIF('Периоды'!$L$38:$BS$38, $D$2:$R$2, 'Фин.Модель'!$M$128:$BT$128)</f>
        <v>#VALUE!</v>
      </c>
      <c r="I19" s="117" t="e">
        <f aca="false" ca="false" dt2D="false" dtr="false" t="normal">SUMIF('Периоды'!$L$38:$BS$38, $D$2:$R$2, 'Фин.Модель'!$M$128:$BT$128)</f>
        <v>#VALUE!</v>
      </c>
      <c r="J19" s="117" t="e">
        <f aca="false" ca="false" dt2D="false" dtr="false" t="normal">SUMIF('Периоды'!$L$38:$BS$38, $D$2:$R$2, 'Фин.Модель'!$M$128:$BT$128)</f>
        <v>#VALUE!</v>
      </c>
      <c r="K19" s="117" t="e">
        <f aca="false" ca="false" dt2D="false" dtr="false" t="normal">SUMIF('Периоды'!$L$38:$BS$38, $D$2:$R$2, 'Фин.Модель'!$M$128:$BT$128)</f>
        <v>#VALUE!</v>
      </c>
      <c r="L19" s="117" t="e">
        <f aca="false" ca="false" dt2D="false" dtr="false" t="normal">SUMIF('Периоды'!$L$38:$BS$38, $D$2:$R$2, 'Фин.Модель'!$M$128:$BT$128)</f>
        <v>#VALUE!</v>
      </c>
      <c r="M19" s="117" t="e">
        <f aca="false" ca="false" dt2D="false" dtr="false" t="normal">SUMIF('Периоды'!$L$38:$BS$38, $D$2:$R$2, 'Фин.Модель'!$M$128:$BT$128)</f>
        <v>#VALUE!</v>
      </c>
      <c r="N19" s="117" t="e">
        <f aca="false" ca="false" dt2D="false" dtr="false" t="normal">SUMIF('Периоды'!$L$38:$BS$38, $D$2:$R$2, 'Фин.Модель'!$M$128:$BT$128)</f>
        <v>#VALUE!</v>
      </c>
      <c r="O19" s="117" t="e">
        <f aca="false" ca="false" dt2D="false" dtr="false" t="normal">SUMIF('Периоды'!$L$38:$BS$38, $D$2:$R$2, 'Фин.Модель'!$M$128:$BT$128)</f>
        <v>#VALUE!</v>
      </c>
      <c r="P19" s="117" t="e">
        <f aca="false" ca="false" dt2D="false" dtr="false" t="normal">SUMIF('Периоды'!$L$38:$BS$38, $D$2:$R$2, 'Фин.Модель'!$M$128:$BT$128)</f>
        <v>#VALUE!</v>
      </c>
      <c r="Q19" s="117" t="e">
        <f aca="false" ca="false" dt2D="false" dtr="false" t="normal">SUMIF('Периоды'!$L$38:$BS$38, $D$2:$R$2, 'Фин.Модель'!$M$128:$BT$128)</f>
        <v>#VALUE!</v>
      </c>
      <c r="R19" s="117" t="e">
        <f aca="false" ca="false" dt2D="false" dtr="false" t="normal">SUMIF('Периоды'!$L$38:$BS$38, $D$2:$R$2, 'Фин.Модель'!$M$128:$BT$128)</f>
        <v>#VALUE!</v>
      </c>
      <c r="S19" s="121" t="e">
        <f aca="false" ca="false" dt2D="false" dtr="false" t="normal">SUM(D19:R19)</f>
        <v>#VALUE!</v>
      </c>
      <c r="T19" s="116" t="n"/>
    </row>
    <row outlineLevel="0" r="20">
      <c r="B20" s="1" t="s">
        <v>159</v>
      </c>
      <c r="D20" s="117" t="e">
        <f aca="false" ca="false" dt2D="false" dtr="false" t="normal">SUMIF('Периоды'!$L$38:$BS$38, $D$2:$R$2, 'Фин.Модель'!$M$140:$BT$140)</f>
        <v>#VALUE!</v>
      </c>
      <c r="E20" s="117" t="e">
        <f aca="false" ca="false" dt2D="false" dtr="false" t="normal">SUMIF('Периоды'!$L$38:$BS$38, $D$2:$R$2, 'Фин.Модель'!$M$140:$BT$140)</f>
        <v>#VALUE!</v>
      </c>
      <c r="F20" s="117" t="e">
        <f aca="false" ca="false" dt2D="false" dtr="false" t="normal">SUMIF('Периоды'!$L$38:$BS$38, $D$2:$R$2, 'Фин.Модель'!$M$140:$BT$140)</f>
        <v>#VALUE!</v>
      </c>
      <c r="G20" s="117" t="e">
        <f aca="false" ca="false" dt2D="false" dtr="false" t="normal">SUMIF('Периоды'!$L$38:$BS$38, $D$2:$R$2, 'Фин.Модель'!$M$140:$BT$140)</f>
        <v>#VALUE!</v>
      </c>
      <c r="H20" s="117" t="e">
        <f aca="false" ca="false" dt2D="false" dtr="false" t="normal">SUMIF('Периоды'!$L$38:$BS$38, $D$2:$R$2, 'Фин.Модель'!$M$140:$BT$140)</f>
        <v>#VALUE!</v>
      </c>
      <c r="I20" s="117" t="e">
        <f aca="false" ca="false" dt2D="false" dtr="false" t="normal">SUMIF('Периоды'!$L$38:$BS$38, $D$2:$R$2, 'Фин.Модель'!$M$140:$BT$140)</f>
        <v>#VALUE!</v>
      </c>
      <c r="J20" s="117" t="e">
        <f aca="false" ca="false" dt2D="false" dtr="false" t="normal">SUMIF('Периоды'!$L$38:$BS$38, $D$2:$R$2, 'Фин.Модель'!$M$140:$BT$140)</f>
        <v>#VALUE!</v>
      </c>
      <c r="K20" s="117" t="e">
        <f aca="false" ca="false" dt2D="false" dtr="false" t="normal">SUMIF('Периоды'!$L$38:$BS$38, $D$2:$R$2, 'Фин.Модель'!$M$140:$BT$140)</f>
        <v>#VALUE!</v>
      </c>
      <c r="L20" s="117" t="e">
        <f aca="false" ca="false" dt2D="false" dtr="false" t="normal">SUMIF('Периоды'!$L$38:$BS$38, $D$2:$R$2, 'Фин.Модель'!$M$140:$BT$140)</f>
        <v>#VALUE!</v>
      </c>
      <c r="M20" s="117" t="e">
        <f aca="false" ca="false" dt2D="false" dtr="false" t="normal">SUMIF('Периоды'!$L$38:$BS$38, $D$2:$R$2, 'Фин.Модель'!$M$140:$BT$140)</f>
        <v>#VALUE!</v>
      </c>
      <c r="N20" s="117" t="e">
        <f aca="false" ca="false" dt2D="false" dtr="false" t="normal">SUMIF('Периоды'!$L$38:$BS$38, $D$2:$R$2, 'Фин.Модель'!$M$140:$BT$140)</f>
        <v>#VALUE!</v>
      </c>
      <c r="O20" s="117" t="e">
        <f aca="false" ca="false" dt2D="false" dtr="false" t="normal">SUMIF('Периоды'!$L$38:$BS$38, $D$2:$R$2, 'Фин.Модель'!$M$140:$BT$140)</f>
        <v>#VALUE!</v>
      </c>
      <c r="P20" s="117" t="e">
        <f aca="false" ca="false" dt2D="false" dtr="false" t="normal">SUMIF('Периоды'!$L$38:$BS$38, $D$2:$R$2, 'Фин.Модель'!$M$140:$BT$140)</f>
        <v>#VALUE!</v>
      </c>
      <c r="Q20" s="117" t="e">
        <f aca="false" ca="false" dt2D="false" dtr="false" t="normal">SUMIF('Периоды'!$L$38:$BS$38, $D$2:$R$2, 'Фин.Модель'!$M$140:$BT$140)</f>
        <v>#VALUE!</v>
      </c>
      <c r="R20" s="117" t="e">
        <f aca="false" ca="false" dt2D="false" dtr="false" t="normal">SUMIF('Периоды'!$L$38:$BS$38, $D$2:$R$2, 'Фин.Модель'!$M$140:$BT$140)</f>
        <v>#VALUE!</v>
      </c>
      <c r="S20" s="121" t="e">
        <f aca="false" ca="false" dt2D="false" dtr="false" t="normal">SUM(D20:R20)</f>
        <v>#VALUE!</v>
      </c>
      <c r="T20" s="116" t="n"/>
    </row>
    <row outlineLevel="0" r="21">
      <c r="B21" s="1" t="s">
        <v>160</v>
      </c>
      <c r="D21" s="117" t="e">
        <f aca="false" ca="false" dt2D="false" dtr="false" t="normal">SUMIF('Периоды'!$L$38:$BS$38, $D$2:$R$2, 'Фин.Модель'!$M$123:$BT$123)</f>
        <v>#VALUE!</v>
      </c>
      <c r="E21" s="117" t="e">
        <f aca="false" ca="false" dt2D="false" dtr="false" t="normal">SUMIF('Периоды'!$L$38:$BS$38, $D$2:$R$2, 'Фин.Модель'!$M$123:$BT$123)</f>
        <v>#VALUE!</v>
      </c>
      <c r="F21" s="117" t="e">
        <f aca="false" ca="false" dt2D="false" dtr="false" t="normal">SUMIF('Периоды'!$L$38:$BS$38, $D$2:$R$2, 'Фин.Модель'!$M$123:$BT$123)</f>
        <v>#VALUE!</v>
      </c>
      <c r="G21" s="117" t="e">
        <f aca="false" ca="false" dt2D="false" dtr="false" t="normal">SUMIF('Периоды'!$L$38:$BS$38, $D$2:$R$2, 'Фин.Модель'!$M$123:$BT$123)</f>
        <v>#VALUE!</v>
      </c>
      <c r="H21" s="117" t="e">
        <f aca="false" ca="false" dt2D="false" dtr="false" t="normal">SUMIF('Периоды'!$L$38:$BS$38, $D$2:$R$2, 'Фин.Модель'!$M$123:$BT$123)</f>
        <v>#VALUE!</v>
      </c>
      <c r="I21" s="117" t="e">
        <f aca="false" ca="false" dt2D="false" dtr="false" t="normal">SUMIF('Периоды'!$L$38:$BS$38, $D$2:$R$2, 'Фин.Модель'!$M$123:$BT$123)</f>
        <v>#VALUE!</v>
      </c>
      <c r="J21" s="117" t="e">
        <f aca="false" ca="false" dt2D="false" dtr="false" t="normal">SUMIF('Периоды'!$L$38:$BS$38, $D$2:$R$2, 'Фин.Модель'!$M$123:$BT$123)</f>
        <v>#VALUE!</v>
      </c>
      <c r="K21" s="117" t="e">
        <f aca="false" ca="false" dt2D="false" dtr="false" t="normal">SUMIF('Периоды'!$L$38:$BS$38, $D$2:$R$2, 'Фин.Модель'!$M$123:$BT$123)</f>
        <v>#VALUE!</v>
      </c>
      <c r="L21" s="117" t="e">
        <f aca="false" ca="false" dt2D="false" dtr="false" t="normal">SUMIF('Периоды'!$L$38:$BS$38, $D$2:$R$2, 'Фин.Модель'!$M$123:$BT$123)</f>
        <v>#VALUE!</v>
      </c>
      <c r="M21" s="117" t="e">
        <f aca="false" ca="false" dt2D="false" dtr="false" t="normal">SUMIF('Периоды'!$L$38:$BS$38, $D$2:$R$2, 'Фин.Модель'!$M$123:$BT$123)</f>
        <v>#VALUE!</v>
      </c>
      <c r="N21" s="117" t="e">
        <f aca="false" ca="false" dt2D="false" dtr="false" t="normal">SUMIF('Периоды'!$L$38:$BS$38, $D$2:$R$2, 'Фин.Модель'!$M$123:$BT$123)</f>
        <v>#VALUE!</v>
      </c>
      <c r="O21" s="117" t="e">
        <f aca="false" ca="false" dt2D="false" dtr="false" t="normal">SUMIF('Периоды'!$L$38:$BS$38, $D$2:$R$2, 'Фин.Модель'!$M$123:$BT$123)</f>
        <v>#VALUE!</v>
      </c>
      <c r="P21" s="117" t="e">
        <f aca="false" ca="false" dt2D="false" dtr="false" t="normal">SUMIF('Периоды'!$L$38:$BS$38, $D$2:$R$2, 'Фин.Модель'!$M$123:$BT$123)</f>
        <v>#VALUE!</v>
      </c>
      <c r="Q21" s="117" t="e">
        <f aca="false" ca="false" dt2D="false" dtr="false" t="normal">SUMIF('Периоды'!$L$38:$BS$38, $D$2:$R$2, 'Фин.Модель'!$M$123:$BT$123)</f>
        <v>#VALUE!</v>
      </c>
      <c r="R21" s="117" t="e">
        <f aca="false" ca="false" dt2D="false" dtr="false" t="normal">SUMIF('Периоды'!$L$38:$BS$38, $D$2:$R$2, 'Фин.Модель'!$M$123:$BT$123)</f>
        <v>#VALUE!</v>
      </c>
      <c r="S21" s="121" t="e">
        <f aca="false" ca="false" dt2D="false" dtr="false" t="normal">SUM(D21:R21)</f>
        <v>#VALUE!</v>
      </c>
      <c r="T21" s="116" t="n"/>
    </row>
    <row outlineLevel="0" r="22">
      <c r="B22" s="1" t="s">
        <v>161</v>
      </c>
      <c r="D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E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F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G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H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I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J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K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L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M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N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O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P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Q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R22" s="117" t="e">
        <f aca="false" ca="false" dt2D="false" dtr="false" t="normal">SUMIF('Периоды'!$L$38:$BS$38, $D$2:$R$2, 'Фин.Модель'!$M$80:$BT$80)+SUMIF('Периоды'!$L$38:$BS$38, $D$2:$R$2, 'Фин.Модель'!$M$90:$BT$90)</f>
        <v>#VALUE!</v>
      </c>
      <c r="S22" s="121" t="e">
        <f aca="false" ca="false" dt2D="false" dtr="false" t="normal">SUM(D22:R22)</f>
        <v>#VALUE!</v>
      </c>
      <c r="T22" s="116" t="n"/>
    </row>
    <row outlineLevel="0" r="23">
      <c r="B23" s="1" t="s">
        <v>162</v>
      </c>
      <c r="D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E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F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G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H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I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J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K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L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M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N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O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P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Q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R23" s="117" t="e">
        <f aca="false" ca="false" dt2D="false" dtr="false" t="normal">SUMIF('Периоды'!$L$38:$BS$38, $D$2:$R$2, 'Фин.Модель'!$M$84:$BT$84)+SUMIF('Периоды'!$L$38:$BS$38, $D$2:$R$2, 'Фин.Модель'!$M$101:$BT$101)</f>
        <v>#VALUE!</v>
      </c>
      <c r="S23" s="121" t="e">
        <f aca="false" ca="false" dt2D="false" dtr="false" t="normal">SUM(D23:R23)</f>
        <v>#VALUE!</v>
      </c>
      <c r="T23" s="116" t="n"/>
    </row>
    <row outlineLevel="0" r="24">
      <c r="B24" s="1" t="s">
        <v>163</v>
      </c>
      <c r="D24" s="117" t="e">
        <f aca="false" ca="false" dt2D="false" dtr="false" t="normal">SUMIF('Периоды'!$L$38:$BS$38, $D$2:$R$2, 'Фин.Модель'!$M$163:$BT$163)</f>
        <v>#VALUE!</v>
      </c>
      <c r="E24" s="117" t="e">
        <f aca="false" ca="false" dt2D="false" dtr="false" t="normal">SUMIF('Периоды'!$L$38:$BS$38, $D$2:$R$2, 'Фин.Модель'!$M$163:$BT$163)</f>
        <v>#VALUE!</v>
      </c>
      <c r="F24" s="117" t="e">
        <f aca="false" ca="false" dt2D="false" dtr="false" t="normal">SUMIF('Периоды'!$L$38:$BS$38, $D$2:$R$2, 'Фин.Модель'!$M$163:$BT$163)</f>
        <v>#VALUE!</v>
      </c>
      <c r="G24" s="117" t="e">
        <f aca="false" ca="false" dt2D="false" dtr="false" t="normal">SUMIF('Периоды'!$L$38:$BS$38, $D$2:$R$2, 'Фин.Модель'!$M$163:$BT$163)</f>
        <v>#VALUE!</v>
      </c>
      <c r="H24" s="117" t="e">
        <f aca="false" ca="false" dt2D="false" dtr="false" t="normal">SUMIF('Периоды'!$L$38:$BS$38, $D$2:$R$2, 'Фин.Модель'!$M$163:$BT$163)</f>
        <v>#VALUE!</v>
      </c>
      <c r="I24" s="117" t="e">
        <f aca="false" ca="false" dt2D="false" dtr="false" t="normal">SUMIF('Периоды'!$L$38:$BS$38, $D$2:$R$2, 'Фин.Модель'!$M$163:$BT$163)</f>
        <v>#VALUE!</v>
      </c>
      <c r="J24" s="117" t="e">
        <f aca="false" ca="false" dt2D="false" dtr="false" t="normal">SUMIF('Периоды'!$L$38:$BS$38, $D$2:$R$2, 'Фин.Модель'!$M$163:$BT$163)</f>
        <v>#VALUE!</v>
      </c>
      <c r="K24" s="117" t="e">
        <f aca="false" ca="false" dt2D="false" dtr="false" t="normal">SUMIF('Периоды'!$L$38:$BS$38, $D$2:$R$2, 'Фин.Модель'!$M$163:$BT$163)</f>
        <v>#VALUE!</v>
      </c>
      <c r="L24" s="117" t="e">
        <f aca="false" ca="false" dt2D="false" dtr="false" t="normal">SUMIF('Периоды'!$L$38:$BS$38, $D$2:$R$2, 'Фин.Модель'!$M$163:$BT$163)</f>
        <v>#VALUE!</v>
      </c>
      <c r="M24" s="117" t="e">
        <f aca="false" ca="false" dt2D="false" dtr="false" t="normal">SUMIF('Периоды'!$L$38:$BS$38, $D$2:$R$2, 'Фин.Модель'!$M$163:$BT$163)</f>
        <v>#VALUE!</v>
      </c>
      <c r="N24" s="117" t="e">
        <f aca="false" ca="false" dt2D="false" dtr="false" t="normal">SUMIF('Периоды'!$L$38:$BS$38, $D$2:$R$2, 'Фин.Модель'!$M$163:$BT$163)</f>
        <v>#VALUE!</v>
      </c>
      <c r="O24" s="117" t="e">
        <f aca="false" ca="false" dt2D="false" dtr="false" t="normal">SUMIF('Периоды'!$L$38:$BS$38, $D$2:$R$2, 'Фин.Модель'!$M$163:$BT$163)</f>
        <v>#VALUE!</v>
      </c>
      <c r="P24" s="117" t="e">
        <f aca="false" ca="false" dt2D="false" dtr="false" t="normal">SUMIF('Периоды'!$L$38:$BS$38, $D$2:$R$2, 'Фин.Модель'!$M$163:$BT$163)</f>
        <v>#VALUE!</v>
      </c>
      <c r="Q24" s="117" t="e">
        <f aca="false" ca="false" dt2D="false" dtr="false" t="normal">SUMIF('Периоды'!$L$38:$BS$38, $D$2:$R$2, 'Фин.Модель'!$M$163:$BT$163)</f>
        <v>#VALUE!</v>
      </c>
      <c r="R24" s="117" t="e">
        <f aca="false" ca="false" dt2D="false" dtr="false" t="normal">SUMIF('Периоды'!$L$38:$BS$38, $D$2:$R$2, 'Фин.Модель'!$M$163:$BT$163)</f>
        <v>#VALUE!</v>
      </c>
      <c r="S24" s="121" t="n"/>
      <c r="T24" s="116" t="n"/>
    </row>
    <row customFormat="true" ht="16.5" outlineLevel="0" r="25" s="44">
      <c r="B25" s="118" t="s">
        <v>164</v>
      </c>
      <c r="C25" s="118" t="n"/>
      <c r="D25" s="119" t="e">
        <f aca="false" ca="false" dt2D="false" dtr="false" t="normal">SUM(D19:D22)-SUM(D23:D24)</f>
        <v>#VALUE!</v>
      </c>
      <c r="E25" s="119" t="e">
        <f aca="false" ca="false" dt2D="false" dtr="false" t="normal">SUM(E19:E22)-SUM(E23:E24)</f>
        <v>#VALUE!</v>
      </c>
      <c r="F25" s="119" t="e">
        <f aca="false" ca="false" dt2D="false" dtr="false" t="normal">SUM(F19:F22)-SUM(F23:F24)</f>
        <v>#VALUE!</v>
      </c>
      <c r="G25" s="119" t="e">
        <f aca="false" ca="false" dt2D="false" dtr="false" t="normal">SUM(G19:G22)-SUM(G23:G24)</f>
        <v>#VALUE!</v>
      </c>
      <c r="H25" s="119" t="e">
        <f aca="false" ca="false" dt2D="false" dtr="false" t="normal">SUM(H19:H22)-SUM(H23:H24)</f>
        <v>#VALUE!</v>
      </c>
      <c r="I25" s="119" t="e">
        <f aca="false" ca="false" dt2D="false" dtr="false" t="normal">SUM(I19:I22)-SUM(I23:I24)</f>
        <v>#VALUE!</v>
      </c>
      <c r="J25" s="119" t="e">
        <f aca="false" ca="false" dt2D="false" dtr="false" t="normal">SUM(J19:J22)-SUM(J23:J24)</f>
        <v>#VALUE!</v>
      </c>
      <c r="K25" s="119" t="e">
        <f aca="false" ca="false" dt2D="false" dtr="false" t="normal">SUM(K19:K22)-SUM(K23:K24)</f>
        <v>#VALUE!</v>
      </c>
      <c r="L25" s="119" t="e">
        <f aca="false" ca="false" dt2D="false" dtr="false" t="normal">SUM(L19:L22)-SUM(L23:L24)</f>
        <v>#VALUE!</v>
      </c>
      <c r="M25" s="119" t="e">
        <f aca="false" ca="false" dt2D="false" dtr="false" t="normal">SUM(M19:M22)-SUM(M23:M24)</f>
        <v>#VALUE!</v>
      </c>
      <c r="N25" s="119" t="e">
        <f aca="false" ca="false" dt2D="false" dtr="false" t="normal">SUM(N19:N22)-SUM(N23:N24)</f>
        <v>#VALUE!</v>
      </c>
      <c r="O25" s="119" t="e">
        <f aca="false" ca="false" dt2D="false" dtr="false" t="normal">SUM(O19:O22)-SUM(O23:O24)</f>
        <v>#VALUE!</v>
      </c>
      <c r="P25" s="119" t="e">
        <f aca="false" ca="false" dt2D="false" dtr="false" t="normal">SUM(P19:P22)-SUM(P23:P24)</f>
        <v>#VALUE!</v>
      </c>
      <c r="Q25" s="119" t="e">
        <f aca="false" ca="false" dt2D="false" dtr="false" t="normal">SUM(Q19:Q22)-SUM(Q23:Q24)</f>
        <v>#VALUE!</v>
      </c>
      <c r="R25" s="119" t="e">
        <f aca="false" ca="false" dt2D="false" dtr="false" t="normal">SUM(R19:R22)-SUM(R23:R24)</f>
        <v>#VALUE!</v>
      </c>
      <c r="S25" s="120" t="e">
        <f aca="false" ca="false" dt2D="false" dtr="false" t="normal">SUM(D25:R25)</f>
        <v>#VALUE!</v>
      </c>
      <c r="T25" s="121" t="n"/>
    </row>
    <row outlineLevel="0" r="26">
      <c r="S26" s="85" t="n"/>
      <c r="T26" s="116" t="n"/>
    </row>
    <row customFormat="true" ht="15.75" outlineLevel="0" r="27" s="44">
      <c r="B27" s="85" t="s">
        <v>165</v>
      </c>
      <c r="D27" s="122" t="e">
        <f aca="false" ca="true" dt2D="false" dtr="false" t="normal">D13+D17+D25</f>
        <v>#VALUE!</v>
      </c>
      <c r="E27" s="122" t="e">
        <f aca="false" ca="true" dt2D="false" dtr="false" t="normal">E13+E17+E25</f>
        <v>#VALUE!</v>
      </c>
      <c r="F27" s="122" t="e">
        <f aca="false" ca="false" dt2D="false" dtr="false" t="normal">F13+F17+F25</f>
        <v>#VALUE!</v>
      </c>
      <c r="G27" s="122" t="e">
        <f aca="false" ca="false" dt2D="false" dtr="false" t="normal">G13+G17+G25</f>
        <v>#VALUE!</v>
      </c>
      <c r="H27" s="122" t="e">
        <f aca="false" ca="false" dt2D="false" dtr="false" t="normal">H13+H17+H25</f>
        <v>#VALUE!</v>
      </c>
      <c r="I27" s="122" t="e">
        <f aca="false" ca="false" dt2D="false" dtr="false" t="normal">I13+I17+I25</f>
        <v>#VALUE!</v>
      </c>
      <c r="J27" s="122" t="e">
        <f aca="false" ca="false" dt2D="false" dtr="false" t="normal">J13+J17+J25</f>
        <v>#VALUE!</v>
      </c>
      <c r="K27" s="122" t="e">
        <f aca="false" ca="false" dt2D="false" dtr="false" t="normal">K13+K17+K25</f>
        <v>#VALUE!</v>
      </c>
      <c r="L27" s="122" t="e">
        <f aca="false" ca="false" dt2D="false" dtr="false" t="normal">L13+L17+L25</f>
        <v>#VALUE!</v>
      </c>
      <c r="M27" s="122" t="e">
        <f aca="false" ca="false" dt2D="false" dtr="false" t="normal">M13+M17+M25</f>
        <v>#VALUE!</v>
      </c>
      <c r="N27" s="122" t="e">
        <f aca="false" ca="false" dt2D="false" dtr="false" t="normal">N13+N17+N25</f>
        <v>#VALUE!</v>
      </c>
      <c r="O27" s="122" t="e">
        <f aca="false" ca="false" dt2D="false" dtr="false" t="normal">O13+O17+O25</f>
        <v>#VALUE!</v>
      </c>
      <c r="P27" s="122" t="e">
        <f aca="false" ca="false" dt2D="false" dtr="false" t="normal">P13+P17+P25</f>
        <v>#VALUE!</v>
      </c>
      <c r="Q27" s="122" t="e">
        <f aca="false" ca="false" dt2D="false" dtr="false" t="normal">Q13+Q17+Q25</f>
        <v>#VALUE!</v>
      </c>
      <c r="R27" s="122" t="e">
        <f aca="false" ca="false" dt2D="false" dtr="false" t="normal">R13+R17+R25</f>
        <v>#VALUE!</v>
      </c>
      <c r="S27" s="122" t="e">
        <f aca="false" ca="true" dt2D="false" dtr="false" t="normal">SUM(D27:R27)</f>
        <v>#VALUE!</v>
      </c>
      <c r="T27" s="121" t="n"/>
    </row>
    <row outlineLevel="0" r="28">
      <c r="B28" s="124" t="s">
        <v>166</v>
      </c>
      <c r="C28" s="123" t="n"/>
      <c r="D28" s="125" t="e">
        <f aca="false" ca="true" dt2D="false" dtr="false" t="normal">D27+C28</f>
        <v>#VALUE!</v>
      </c>
      <c r="E28" s="125" t="e">
        <f aca="false" ca="true" dt2D="false" dtr="false" t="normal">E27+D28</f>
        <v>#VALUE!</v>
      </c>
      <c r="F28" s="125" t="e">
        <f aca="false" ca="true" dt2D="false" dtr="false" t="normal">F27+E28</f>
        <v>#VALUE!</v>
      </c>
      <c r="G28" s="125" t="e">
        <f aca="false" ca="true" dt2D="false" dtr="false" t="normal">G27+F28</f>
        <v>#VALUE!</v>
      </c>
      <c r="H28" s="125" t="e">
        <f aca="false" ca="true" dt2D="false" dtr="false" t="normal">H27+G28</f>
        <v>#VALUE!</v>
      </c>
      <c r="I28" s="125" t="e">
        <f aca="false" ca="true" dt2D="false" dtr="false" t="normal">I27+H28</f>
        <v>#VALUE!</v>
      </c>
      <c r="J28" s="125" t="e">
        <f aca="false" ca="true" dt2D="false" dtr="false" t="normal">J27+I28</f>
        <v>#VALUE!</v>
      </c>
      <c r="K28" s="125" t="e">
        <f aca="false" ca="true" dt2D="false" dtr="false" t="normal">K27+J28</f>
        <v>#VALUE!</v>
      </c>
      <c r="L28" s="125" t="e">
        <f aca="false" ca="true" dt2D="false" dtr="false" t="normal">L27+K28</f>
        <v>#VALUE!</v>
      </c>
      <c r="M28" s="125" t="e">
        <f aca="false" ca="true" dt2D="false" dtr="false" t="normal">M27+L28</f>
        <v>#VALUE!</v>
      </c>
      <c r="N28" s="125" t="e">
        <f aca="false" ca="true" dt2D="false" dtr="false" t="normal">N27+M28</f>
        <v>#VALUE!</v>
      </c>
      <c r="O28" s="125" t="e">
        <f aca="false" ca="true" dt2D="false" dtr="false" t="normal">O27+N28</f>
        <v>#VALUE!</v>
      </c>
      <c r="P28" s="125" t="e">
        <f aca="false" ca="true" dt2D="false" dtr="false" t="normal">P27+O28</f>
        <v>#VALUE!</v>
      </c>
      <c r="Q28" s="125" t="e">
        <f aca="false" ca="true" dt2D="false" dtr="false" t="normal">Q27+P28</f>
        <v>#VALUE!</v>
      </c>
      <c r="R28" s="125" t="e">
        <f aca="false" ca="true" dt2D="false" dtr="false" t="normal">R27+Q28</f>
        <v>#VALUE!</v>
      </c>
      <c r="S28" s="126" t="n"/>
      <c r="T28" s="116" t="n"/>
    </row>
    <row outlineLevel="0" r="29">
      <c r="S29" s="85" t="n"/>
      <c r="T29" s="116" t="n"/>
    </row>
    <row customFormat="true" ht="15.75" outlineLevel="0" r="30" s="44">
      <c r="B30" s="85" t="s">
        <v>167</v>
      </c>
      <c r="D30" s="122" t="e">
        <f aca="false" ca="true" dt2D="false" dtr="false" t="normal">D6-SUM(D7:D10, D24)</f>
        <v>#VALUE!</v>
      </c>
      <c r="E30" s="122" t="e">
        <f aca="false" ca="true" dt2D="false" dtr="false" t="normal">E6-SUM(E7:E10, E24)</f>
        <v>#VALUE!</v>
      </c>
      <c r="F30" s="122" t="e">
        <f aca="false" ca="false" dt2D="false" dtr="false" t="normal">F6-SUM(F7:F10, F24)</f>
        <v>#VALUE!</v>
      </c>
      <c r="G30" s="122" t="e">
        <f aca="false" ca="false" dt2D="false" dtr="false" t="normal">G6-SUM(G7:G10, G24)</f>
        <v>#VALUE!</v>
      </c>
      <c r="H30" s="122" t="e">
        <f aca="false" ca="false" dt2D="false" dtr="false" t="normal">H6-SUM(H7:H10, H24)</f>
        <v>#VALUE!</v>
      </c>
      <c r="I30" s="122" t="e">
        <f aca="false" ca="false" dt2D="false" dtr="false" t="normal">I6-SUM(I7:I10, I24)</f>
        <v>#VALUE!</v>
      </c>
      <c r="J30" s="122" t="e">
        <f aca="false" ca="false" dt2D="false" dtr="false" t="normal">J6-SUM(J7:J10, J24)</f>
        <v>#VALUE!</v>
      </c>
      <c r="K30" s="122" t="e">
        <f aca="false" ca="false" dt2D="false" dtr="false" t="normal">K6-SUM(K7:K10, K24)</f>
        <v>#VALUE!</v>
      </c>
      <c r="L30" s="122" t="e">
        <f aca="false" ca="false" dt2D="false" dtr="false" t="normal">L6-SUM(L7:L10, L24)</f>
        <v>#VALUE!</v>
      </c>
      <c r="M30" s="122" t="e">
        <f aca="false" ca="false" dt2D="false" dtr="false" t="normal">M6-SUM(M7:M10, M24)</f>
        <v>#VALUE!</v>
      </c>
      <c r="N30" s="122" t="e">
        <f aca="false" ca="false" dt2D="false" dtr="false" t="normal">N6-SUM(N7:N10, N24)</f>
        <v>#VALUE!</v>
      </c>
      <c r="O30" s="122" t="e">
        <f aca="false" ca="false" dt2D="false" dtr="false" t="normal">O6-SUM(O7:O10, O24)</f>
        <v>#VALUE!</v>
      </c>
      <c r="P30" s="122" t="e">
        <f aca="false" ca="false" dt2D="false" dtr="false" t="normal">P6-SUM(P7:P10, P24)</f>
        <v>#VALUE!</v>
      </c>
      <c r="Q30" s="122" t="e">
        <f aca="false" ca="false" dt2D="false" dtr="false" t="normal">Q6-SUM(Q7:Q10, Q24)</f>
        <v>#VALUE!</v>
      </c>
      <c r="R30" s="122" t="e">
        <f aca="false" ca="false" dt2D="false" dtr="false" t="normal">R6-SUM(R7:R10, R24)</f>
        <v>#VALUE!</v>
      </c>
      <c r="S30" s="122" t="e">
        <f aca="false" ca="true" dt2D="false" dtr="false" t="normal">SUM(D30:R30)</f>
        <v>#VALUE!</v>
      </c>
      <c r="T30" s="121" t="n"/>
    </row>
    <row customFormat="true" ht="15.75" outlineLevel="0" r="31" s="44">
      <c r="B31" s="85" t="s">
        <v>168</v>
      </c>
      <c r="D31" s="122" t="e">
        <f aca="false" ca="false" dt2D="false" dtr="false" t="normal">SUM(D94)-D98+D92+D91-D105</f>
        <v>#VALUE!</v>
      </c>
      <c r="E31" s="122" t="e">
        <f aca="false" ca="false" dt2D="false" dtr="false" t="normal">SUM(E94)-E98+E92+E91-E105</f>
        <v>#VALUE!</v>
      </c>
      <c r="F31" s="122" t="e">
        <f aca="false" ca="false" dt2D="false" dtr="false" t="normal">SUM(F94)-F98+F92+F91-F105</f>
        <v>#VALUE!</v>
      </c>
      <c r="G31" s="122" t="e">
        <f aca="false" ca="false" dt2D="false" dtr="false" t="normal">SUM(G94)-G98+G92+G91-G105</f>
        <v>#VALUE!</v>
      </c>
      <c r="H31" s="122" t="e">
        <f aca="false" ca="false" dt2D="false" dtr="false" t="normal">SUM(H94)-H98+H92+H91-H105</f>
        <v>#VALUE!</v>
      </c>
      <c r="I31" s="122" t="e">
        <f aca="false" ca="false" dt2D="false" dtr="false" t="normal">SUM(I94)-I98+I92+I91-I105</f>
        <v>#VALUE!</v>
      </c>
      <c r="J31" s="122" t="e">
        <f aca="false" ca="false" dt2D="false" dtr="false" t="normal">SUM(J94)-J98+J92+J91-J105</f>
        <v>#VALUE!</v>
      </c>
      <c r="K31" s="122" t="e">
        <f aca="false" ca="false" dt2D="false" dtr="false" t="normal">SUM(K94)-K98+K92+K91-K105</f>
        <v>#VALUE!</v>
      </c>
      <c r="L31" s="122" t="e">
        <f aca="false" ca="false" dt2D="false" dtr="false" t="normal">SUM(L94)-L98+L92+L91-L105</f>
        <v>#VALUE!</v>
      </c>
      <c r="M31" s="122" t="e">
        <f aca="false" ca="false" dt2D="false" dtr="false" t="normal">SUM(M94)-M98+M92+M91-M105</f>
        <v>#VALUE!</v>
      </c>
      <c r="N31" s="122" t="e">
        <f aca="false" ca="false" dt2D="false" dtr="false" t="normal">SUM(N94)-N98+N92+N91-N105</f>
        <v>#VALUE!</v>
      </c>
      <c r="O31" s="122" t="e">
        <f aca="false" ca="false" dt2D="false" dtr="false" t="normal">SUM(O94)-O98+O92+O91-O105</f>
        <v>#VALUE!</v>
      </c>
      <c r="P31" s="122" t="e">
        <f aca="false" ca="false" dt2D="false" dtr="false" t="normal">SUM(P94)-P98+P92+P91-P105</f>
        <v>#VALUE!</v>
      </c>
      <c r="Q31" s="122" t="e">
        <f aca="false" ca="false" dt2D="false" dtr="false" t="normal">SUM(Q94)-Q98+Q92+Q91-Q105</f>
        <v>#VALUE!</v>
      </c>
      <c r="R31" s="122" t="e">
        <f aca="false" ca="false" dt2D="false" dtr="false" t="normal">SUM(R94)-R98+R92+R91-R105</f>
        <v>#VALUE!</v>
      </c>
      <c r="S31" s="122" t="e">
        <f aca="false" ca="false" dt2D="false" dtr="false" t="normal">SUM(D31:R31)</f>
        <v>#VALUE!</v>
      </c>
      <c r="T31" s="121" t="n"/>
    </row>
    <row customFormat="true" ht="15.75" outlineLevel="0" r="32" s="44">
      <c r="B32" s="85" t="s">
        <v>169</v>
      </c>
      <c r="D32" s="127" t="e">
        <f aca="false" ca="false" dt2D="false" dtr="false" t="normal">IF(D$129&gt;0, D30/(D$129+D$92), 0)</f>
        <v>#VALUE!</v>
      </c>
      <c r="E32" s="127" t="e">
        <f aca="false" ca="false" dt2D="false" dtr="false" t="normal">IF(E$129&gt;0, E30/(E$129+E$92), 0)</f>
        <v>#VALUE!</v>
      </c>
      <c r="F32" s="127" t="e">
        <f aca="false" ca="false" dt2D="false" dtr="false" t="normal">IF(F$129&gt;0, F30/(F$129+F$92), 0)</f>
        <v>#VALUE!</v>
      </c>
      <c r="G32" s="127" t="e">
        <f aca="false" ca="false" dt2D="false" dtr="false" t="normal">IF(G$129&gt;0, G30/(G$129+G$92), 0)</f>
        <v>#VALUE!</v>
      </c>
      <c r="H32" s="127" t="e">
        <f aca="false" ca="false" dt2D="false" dtr="false" t="normal">IF(H$129&gt;0, H30/(H$129+H$92), 0)</f>
        <v>#VALUE!</v>
      </c>
      <c r="I32" s="127" t="e">
        <f aca="false" ca="false" dt2D="false" dtr="false" t="normal">IF(I$129&gt;0, I30/(I$129+I$92), 0)</f>
        <v>#VALUE!</v>
      </c>
      <c r="J32" s="127" t="e">
        <f aca="false" ca="false" dt2D="false" dtr="false" t="normal">IF(J$129&gt;0, J30/(J$129+J$92), 0)</f>
        <v>#VALUE!</v>
      </c>
      <c r="K32" s="127" t="e">
        <f aca="false" ca="false" dt2D="false" dtr="false" t="normal">IF(K$129&gt;0, K30/(K$129+K$92), 0)</f>
        <v>#VALUE!</v>
      </c>
      <c r="L32" s="127" t="e">
        <f aca="false" ca="false" dt2D="false" dtr="false" t="normal">IF(L$129&gt;0, L30/(L$129+L$92), 0)</f>
        <v>#VALUE!</v>
      </c>
      <c r="M32" s="127" t="e">
        <f aca="false" ca="false" dt2D="false" dtr="false" t="normal">IF(M$129&gt;0, M30/(M$129+M$92), 0)</f>
        <v>#VALUE!</v>
      </c>
      <c r="N32" s="127" t="e">
        <f aca="false" ca="false" dt2D="false" dtr="false" t="normal">IF(N$129&gt;0, N30/(N$129+N$92), 0)</f>
        <v>#VALUE!</v>
      </c>
      <c r="O32" s="127" t="e">
        <f aca="false" ca="false" dt2D="false" dtr="false" t="normal">IF(O$129&gt;0, O30/(O$129+O$92), 0)</f>
        <v>#VALUE!</v>
      </c>
      <c r="P32" s="127" t="e">
        <f aca="false" ca="false" dt2D="false" dtr="false" t="normal">IF(P$129&gt;0, P30/(P$129+P$92), 0)</f>
        <v>#VALUE!</v>
      </c>
      <c r="Q32" s="127" t="e">
        <f aca="false" ca="false" dt2D="false" dtr="false" t="normal">IF(Q$129&gt;0, Q30/(Q$129+Q$92), 0)</f>
        <v>#VALUE!</v>
      </c>
      <c r="R32" s="127" t="e">
        <f aca="false" ca="false" dt2D="false" dtr="false" t="normal">IF(R$129&gt;0, R30/(R$129+R$92), 0)</f>
        <v>#VALUE!</v>
      </c>
      <c r="S32" s="128" t="n"/>
      <c r="T32" s="121" t="n"/>
    </row>
    <row customFormat="true" ht="15.75" outlineLevel="0" r="33" s="44">
      <c r="B33" s="85" t="s">
        <v>170</v>
      </c>
      <c r="D33" s="127" t="e">
        <f aca="false" ca="false" dt2D="false" dtr="false" t="normal">IF(D$129&gt;0, D31/(D$129+D$92), 0)</f>
        <v>#VALUE!</v>
      </c>
      <c r="E33" s="127" t="e">
        <f aca="false" ca="false" dt2D="false" dtr="false" t="normal">IF(E$129&gt;0, E31/(E$129+E$92), 0)</f>
        <v>#VALUE!</v>
      </c>
      <c r="F33" s="127" t="e">
        <f aca="false" ca="false" dt2D="false" dtr="false" t="normal">IF(F$129&gt;0, F31/(F$129+F$92), 0)</f>
        <v>#VALUE!</v>
      </c>
      <c r="G33" s="127" t="e">
        <f aca="false" ca="false" dt2D="false" dtr="false" t="normal">IF(G$129&gt;0, G31/(G$129+G$92), 0)</f>
        <v>#VALUE!</v>
      </c>
      <c r="H33" s="127" t="e">
        <f aca="false" ca="false" dt2D="false" dtr="false" t="normal">IF(H$129&gt;0, H31/(H$129+H$92), 0)</f>
        <v>#VALUE!</v>
      </c>
      <c r="I33" s="127" t="e">
        <f aca="false" ca="false" dt2D="false" dtr="false" t="normal">IF(I$129&gt;0, I31/(I$129+I$92), 0)</f>
        <v>#VALUE!</v>
      </c>
      <c r="J33" s="127" t="e">
        <f aca="false" ca="false" dt2D="false" dtr="false" t="normal">IF(J$129&gt;0, J31/(J$129+J$92), 0)</f>
        <v>#VALUE!</v>
      </c>
      <c r="K33" s="127" t="e">
        <f aca="false" ca="false" dt2D="false" dtr="false" t="normal">IF(K$129&gt;0, K31/(K$129+K$92), 0)</f>
        <v>#VALUE!</v>
      </c>
      <c r="L33" s="127" t="e">
        <f aca="false" ca="false" dt2D="false" dtr="false" t="normal">IF(L$129&gt;0, L31/(L$129+L$92), 0)</f>
        <v>#VALUE!</v>
      </c>
      <c r="M33" s="127" t="e">
        <f aca="false" ca="false" dt2D="false" dtr="false" t="normal">IF(M$129&gt;0, M31/(M$129+M$92), 0)</f>
        <v>#VALUE!</v>
      </c>
      <c r="N33" s="127" t="e">
        <f aca="false" ca="false" dt2D="false" dtr="false" t="normal">IF(N$129&gt;0, N31/(N$129+N$92), 0)</f>
        <v>#VALUE!</v>
      </c>
      <c r="O33" s="127" t="e">
        <f aca="false" ca="false" dt2D="false" dtr="false" t="normal">IF(O$129&gt;0, O31/(O$129+O$92), 0)</f>
        <v>#VALUE!</v>
      </c>
      <c r="P33" s="127" t="e">
        <f aca="false" ca="false" dt2D="false" dtr="false" t="normal">IF(P$129&gt;0, P31/(P$129+P$92), 0)</f>
        <v>#VALUE!</v>
      </c>
      <c r="Q33" s="127" t="e">
        <f aca="false" ca="false" dt2D="false" dtr="false" t="normal">IF(Q$129&gt;0, Q31/(Q$129+Q$92), 0)</f>
        <v>#VALUE!</v>
      </c>
      <c r="R33" s="127" t="e">
        <f aca="false" ca="false" dt2D="false" dtr="false" t="normal">IF(R$129&gt;0, R31/(R$129+R$92), 0)</f>
        <v>#VALUE!</v>
      </c>
      <c r="S33" s="128" t="n"/>
      <c r="T33" s="121" t="n"/>
    </row>
    <row customFormat="true" ht="15.75" outlineLevel="0" r="34" s="44">
      <c r="B34" s="85" t="n"/>
      <c r="D34" s="122" t="n"/>
      <c r="E34" s="122" t="n"/>
      <c r="F34" s="122" t="n"/>
      <c r="G34" s="122" t="n"/>
      <c r="H34" s="122" t="n"/>
      <c r="I34" s="122" t="n"/>
      <c r="J34" s="122" t="n"/>
      <c r="K34" s="122" t="n"/>
      <c r="L34" s="122" t="n"/>
      <c r="M34" s="122" t="n"/>
      <c r="N34" s="122" t="n"/>
      <c r="O34" s="122" t="n"/>
      <c r="P34" s="122" t="n"/>
      <c r="Q34" s="122" t="n"/>
      <c r="R34" s="122" t="n"/>
      <c r="S34" s="129" t="n"/>
      <c r="T34" s="121" t="n"/>
    </row>
    <row customFormat="true" ht="17.25" outlineLevel="0" r="35" s="111">
      <c r="B35" s="45" t="s">
        <v>171</v>
      </c>
      <c r="C35" s="76" t="s"/>
      <c r="D35" s="76" t="s"/>
      <c r="E35" s="76" t="s"/>
      <c r="F35" s="76" t="s"/>
      <c r="G35" s="76" t="s"/>
      <c r="H35" s="76" t="s"/>
      <c r="I35" s="76" t="s"/>
      <c r="J35" s="76" t="s"/>
      <c r="K35" s="76" t="s"/>
      <c r="L35" s="76" t="s"/>
      <c r="M35" s="76" t="s"/>
      <c r="N35" s="76" t="s"/>
      <c r="O35" s="76" t="s"/>
      <c r="P35" s="76" t="s"/>
      <c r="Q35" s="76" t="s"/>
      <c r="R35" s="76" t="s"/>
      <c r="S35" s="77" t="s"/>
      <c r="T35" s="116" t="n"/>
    </row>
    <row outlineLevel="0" r="36">
      <c r="B36" s="130" t="s">
        <v>172</v>
      </c>
      <c r="D36" s="116" t="n"/>
      <c r="E36" s="116" t="n"/>
      <c r="F36" s="116" t="n"/>
      <c r="G36" s="116" t="n"/>
      <c r="H36" s="116" t="n"/>
      <c r="I36" s="116" t="n"/>
      <c r="J36" s="116" t="n"/>
      <c r="K36" s="116" t="n"/>
      <c r="L36" s="116" t="n"/>
      <c r="M36" s="116" t="n"/>
      <c r="N36" s="116" t="n"/>
      <c r="O36" s="116" t="n"/>
      <c r="P36" s="116" t="n"/>
      <c r="Q36" s="116" t="n"/>
      <c r="R36" s="116" t="n"/>
      <c r="T36" s="116" t="n"/>
    </row>
    <row hidden="true" ht="16.5" outlineLevel="1" r="37">
      <c r="B37" s="1" t="s">
        <v>173</v>
      </c>
      <c r="D37" s="131" t="n">
        <f aca="false" ca="false" dt2D="false" dtr="false" t="normal">'Допущения'!$C$84</f>
        <v>0</v>
      </c>
      <c r="E37" s="132" t="n">
        <f aca="false" ca="false" dt2D="false" dtr="false" t="normal">D37</f>
        <v>0</v>
      </c>
      <c r="F37" s="132" t="n">
        <f aca="false" ca="false" dt2D="false" dtr="false" t="normal">E37</f>
        <v>0</v>
      </c>
      <c r="G37" s="132" t="n">
        <f aca="false" ca="false" dt2D="false" dtr="false" t="normal">F37</f>
        <v>0</v>
      </c>
      <c r="H37" s="132" t="n">
        <f aca="false" ca="false" dt2D="false" dtr="false" t="normal">G37</f>
        <v>0</v>
      </c>
      <c r="I37" s="132" t="n">
        <f aca="false" ca="false" dt2D="false" dtr="false" t="normal">H37</f>
        <v>0</v>
      </c>
      <c r="J37" s="132" t="n">
        <f aca="false" ca="false" dt2D="false" dtr="false" t="normal">I37</f>
        <v>0</v>
      </c>
      <c r="K37" s="132" t="n">
        <f aca="false" ca="false" dt2D="false" dtr="false" t="normal">J37</f>
        <v>0</v>
      </c>
      <c r="L37" s="132" t="n">
        <f aca="false" ca="false" dt2D="false" dtr="false" t="normal">K37</f>
        <v>0</v>
      </c>
      <c r="M37" s="132" t="n">
        <f aca="false" ca="false" dt2D="false" dtr="false" t="normal">L37</f>
        <v>0</v>
      </c>
      <c r="N37" s="132" t="n">
        <f aca="false" ca="false" dt2D="false" dtr="false" t="normal">M37</f>
        <v>0</v>
      </c>
      <c r="O37" s="132" t="n">
        <f aca="false" ca="false" dt2D="false" dtr="false" t="normal">N37</f>
        <v>0</v>
      </c>
      <c r="P37" s="132" t="n">
        <f aca="false" ca="false" dt2D="false" dtr="false" t="normal">O37</f>
        <v>0</v>
      </c>
      <c r="Q37" s="132" t="n">
        <f aca="false" ca="false" dt2D="false" dtr="false" t="normal">P37</f>
        <v>0</v>
      </c>
      <c r="R37" s="132" t="n">
        <f aca="false" ca="false" dt2D="false" dtr="false" t="normal">Q37</f>
        <v>0</v>
      </c>
      <c r="T37" s="116" t="n"/>
    </row>
    <row hidden="true" ht="16.5" outlineLevel="1" r="38">
      <c r="B38" s="1" t="s">
        <v>174</v>
      </c>
      <c r="D38" s="133" t="n">
        <f aca="false" ca="false" dt2D="false" dtr="false" t="normal">1/(1+D37)^D$3</f>
        <v>1</v>
      </c>
      <c r="E38" s="133" t="n">
        <f aca="false" ca="false" dt2D="false" dtr="false" t="normal">1/(1+E37)^E$3</f>
        <v>1</v>
      </c>
      <c r="F38" s="133" t="n">
        <f aca="false" ca="false" dt2D="false" dtr="false" t="normal">1/(1+F37)^F$3</f>
        <v>1</v>
      </c>
      <c r="G38" s="133" t="n">
        <f aca="false" ca="false" dt2D="false" dtr="false" t="normal">1/(1+G37)^G$3</f>
        <v>1</v>
      </c>
      <c r="H38" s="133" t="n">
        <f aca="false" ca="false" dt2D="false" dtr="false" t="normal">1/(1+H37)^H$3</f>
        <v>1</v>
      </c>
      <c r="I38" s="133" t="n">
        <f aca="false" ca="false" dt2D="false" dtr="false" t="normal">1/(1+I37)^I$3</f>
        <v>1</v>
      </c>
      <c r="J38" s="133" t="n">
        <f aca="false" ca="false" dt2D="false" dtr="false" t="normal">1/(1+J37)^J$3</f>
        <v>1</v>
      </c>
      <c r="K38" s="133" t="n">
        <f aca="false" ca="false" dt2D="false" dtr="false" t="normal">1/(1+K37)^K$3</f>
        <v>1</v>
      </c>
      <c r="L38" s="133" t="n">
        <f aca="false" ca="false" dt2D="false" dtr="false" t="normal">1/(1+L37)^L$3</f>
        <v>1</v>
      </c>
      <c r="M38" s="133" t="n">
        <f aca="false" ca="false" dt2D="false" dtr="false" t="normal">1/(1+M37)^M$3</f>
        <v>1</v>
      </c>
      <c r="N38" s="133" t="n">
        <f aca="false" ca="false" dt2D="false" dtr="false" t="normal">1/(1+N37)^N$3</f>
        <v>1</v>
      </c>
      <c r="O38" s="133" t="n">
        <f aca="false" ca="false" dt2D="false" dtr="false" t="normal">1/(1+O37)^O$3</f>
        <v>1</v>
      </c>
      <c r="P38" s="133" t="n">
        <f aca="false" ca="false" dt2D="false" dtr="false" t="normal">1/(1+P37)^P$3</f>
        <v>1</v>
      </c>
      <c r="Q38" s="133" t="n">
        <f aca="false" ca="false" dt2D="false" dtr="false" t="normal">1/(1+Q37)^Q$3</f>
        <v>1</v>
      </c>
      <c r="R38" s="133" t="n">
        <f aca="false" ca="false" dt2D="false" dtr="false" t="normal">1/(1+R37)^R$3</f>
        <v>1</v>
      </c>
      <c r="T38" s="116" t="n"/>
    </row>
    <row outlineLevel="0" r="39">
      <c r="D39" s="133" t="n"/>
      <c r="T39" s="116" t="n"/>
    </row>
    <row ht="18" outlineLevel="0" r="40">
      <c r="B40" s="1" t="s">
        <v>175</v>
      </c>
      <c r="C40" s="134" t="s">
        <v>176</v>
      </c>
      <c r="D40" s="135" t="s">
        <v>177</v>
      </c>
      <c r="T40" s="116" t="n"/>
    </row>
    <row outlineLevel="0" r="41">
      <c r="B41" s="1" t="s">
        <v>178</v>
      </c>
      <c r="D41" s="117" t="e">
        <f aca="false" ca="true" dt2D="false" dtr="false" t="normal">IF(C40="да", D27-D19, D27-D19-D20)</f>
        <v>#VALUE!</v>
      </c>
      <c r="E41" s="117" t="e">
        <f aca="false" ca="true" dt2D="false" dtr="false" t="normal">IF(D40="да", E27-E19, E27-E19-E20)</f>
        <v>#VALUE!</v>
      </c>
      <c r="F41" s="117" t="e">
        <f aca="false" ca="false" dt2D="false" dtr="false" t="normal">IF(E40="да", F27-F19, F27-F19-F20)</f>
        <v>#VALUE!</v>
      </c>
      <c r="G41" s="117" t="e">
        <f aca="false" ca="false" dt2D="false" dtr="false" t="normal">IF(F40="да", G27-G19, G27-G19-G20)</f>
        <v>#VALUE!</v>
      </c>
      <c r="H41" s="117" t="e">
        <f aca="false" ca="false" dt2D="false" dtr="false" t="normal">IF(G40="да", H27-H19, H27-H19-H20)</f>
        <v>#VALUE!</v>
      </c>
      <c r="I41" s="117" t="e">
        <f aca="false" ca="false" dt2D="false" dtr="false" t="normal">IF(H40="да", I27-I19, I27-I19-I20)</f>
        <v>#VALUE!</v>
      </c>
      <c r="J41" s="117" t="e">
        <f aca="false" ca="false" dt2D="false" dtr="false" t="normal">IF(I40="да", J27-J19, J27-J19-J20)</f>
        <v>#VALUE!</v>
      </c>
      <c r="K41" s="117" t="e">
        <f aca="false" ca="false" dt2D="false" dtr="false" t="normal">IF(J40="да", K27-K19, K27-K19-K20)</f>
        <v>#VALUE!</v>
      </c>
      <c r="L41" s="117" t="e">
        <f aca="false" ca="false" dt2D="false" dtr="false" t="normal">IF(K40="да", L27-L19, L27-L19-L20)</f>
        <v>#VALUE!</v>
      </c>
      <c r="M41" s="117" t="e">
        <f aca="false" ca="false" dt2D="false" dtr="false" t="normal">IF(L40="да", M27-M19, M27-M19-M20)</f>
        <v>#VALUE!</v>
      </c>
      <c r="N41" s="117" t="e">
        <f aca="false" ca="false" dt2D="false" dtr="false" t="normal">IF(M40="да", N27-N19, N27-N19-N20)</f>
        <v>#VALUE!</v>
      </c>
      <c r="O41" s="117" t="e">
        <f aca="false" ca="false" dt2D="false" dtr="false" t="normal">IF(N40="да", O27-O19, O27-O19-O20)</f>
        <v>#VALUE!</v>
      </c>
      <c r="P41" s="117" t="e">
        <f aca="false" ca="false" dt2D="false" dtr="false" t="normal">IF(O40="да", P27-P19, P27-P19-P20)</f>
        <v>#VALUE!</v>
      </c>
      <c r="Q41" s="117" t="e">
        <f aca="false" ca="false" dt2D="false" dtr="false" t="normal">IF(P40="да", Q27-Q19, Q27-Q19-Q20)</f>
        <v>#VALUE!</v>
      </c>
      <c r="R41" s="117" t="e">
        <f aca="false" ca="false" dt2D="false" dtr="false" t="normal">IF(Q40="да", R27-R19, R27-R19-R20)</f>
        <v>#VALUE!</v>
      </c>
      <c r="S41" s="122" t="e">
        <f aca="false" ca="true" dt2D="false" dtr="false" t="normal">SUM(D41:R41)</f>
        <v>#VALUE!</v>
      </c>
      <c r="T41" s="116" t="n"/>
    </row>
    <row outlineLevel="0" r="42">
      <c r="B42" s="1" t="s">
        <v>179</v>
      </c>
      <c r="D42" s="117" t="e">
        <f aca="false" ca="true" dt2D="false" dtr="false" t="normal">D38*D41</f>
        <v>#VALUE!</v>
      </c>
      <c r="E42" s="117" t="e">
        <f aca="false" ca="true" dt2D="false" dtr="false" t="normal">E38*E41</f>
        <v>#VALUE!</v>
      </c>
      <c r="F42" s="117" t="e">
        <f aca="false" ca="false" dt2D="false" dtr="false" t="normal">F38*F41</f>
        <v>#VALUE!</v>
      </c>
      <c r="G42" s="117" t="e">
        <f aca="false" ca="false" dt2D="false" dtr="false" t="normal">G38*G41</f>
        <v>#VALUE!</v>
      </c>
      <c r="H42" s="117" t="e">
        <f aca="false" ca="false" dt2D="false" dtr="false" t="normal">H38*H41</f>
        <v>#VALUE!</v>
      </c>
      <c r="I42" s="117" t="e">
        <f aca="false" ca="false" dt2D="false" dtr="false" t="normal">I38*I41</f>
        <v>#VALUE!</v>
      </c>
      <c r="J42" s="117" t="e">
        <f aca="false" ca="false" dt2D="false" dtr="false" t="normal">J38*J41</f>
        <v>#VALUE!</v>
      </c>
      <c r="K42" s="117" t="e">
        <f aca="false" ca="false" dt2D="false" dtr="false" t="normal">K38*K41</f>
        <v>#VALUE!</v>
      </c>
      <c r="L42" s="117" t="e">
        <f aca="false" ca="false" dt2D="false" dtr="false" t="normal">L38*L41</f>
        <v>#VALUE!</v>
      </c>
      <c r="M42" s="117" t="e">
        <f aca="false" ca="false" dt2D="false" dtr="false" t="normal">M38*M41</f>
        <v>#VALUE!</v>
      </c>
      <c r="N42" s="117" t="e">
        <f aca="false" ca="false" dt2D="false" dtr="false" t="normal">N38*N41</f>
        <v>#VALUE!</v>
      </c>
      <c r="O42" s="117" t="e">
        <f aca="false" ca="false" dt2D="false" dtr="false" t="normal">O38*O41</f>
        <v>#VALUE!</v>
      </c>
      <c r="P42" s="117" t="e">
        <f aca="false" ca="false" dt2D="false" dtr="false" t="normal">P38*P41</f>
        <v>#VALUE!</v>
      </c>
      <c r="Q42" s="117" t="e">
        <f aca="false" ca="false" dt2D="false" dtr="false" t="normal">Q38*Q41</f>
        <v>#VALUE!</v>
      </c>
      <c r="R42" s="117" t="e">
        <f aca="false" ca="false" dt2D="false" dtr="false" t="normal">R38*R41</f>
        <v>#VALUE!</v>
      </c>
      <c r="S42" s="122" t="e">
        <f aca="false" ca="true" dt2D="false" dtr="false" t="normal">SUM(D42:R42)</f>
        <v>#VALUE!</v>
      </c>
      <c r="T42" s="116" t="n"/>
    </row>
    <row outlineLevel="0" r="43">
      <c r="D43" s="117" t="n"/>
      <c r="E43" s="117" t="n"/>
      <c r="F43" s="117" t="n"/>
      <c r="G43" s="117" t="n"/>
      <c r="H43" s="117" t="n"/>
      <c r="I43" s="117" t="n"/>
      <c r="J43" s="117" t="n"/>
      <c r="K43" s="117" t="n"/>
      <c r="L43" s="117" t="n"/>
      <c r="M43" s="117" t="n"/>
      <c r="N43" s="117" t="n"/>
      <c r="O43" s="117" t="n"/>
      <c r="P43" s="117" t="n"/>
      <c r="Q43" s="117" t="n"/>
      <c r="R43" s="117" t="n"/>
      <c r="S43" s="129" t="n"/>
      <c r="T43" s="116" t="n"/>
    </row>
    <row customFormat="true" ht="17.25" outlineLevel="0" r="44" s="44">
      <c r="B44" s="136" t="s">
        <v>180</v>
      </c>
      <c r="C44" s="137" t="e">
        <f aca="false" ca="true" dt2D="false" dtr="false" t="normal">IF(ISERROR(C46), "Нет", IF(C46&gt;=15, "Нет", IF(OR(C46=0), C46, (C46-OFFSET(D45, 0, C46-1)/(-OFFSET(D45, 0, C46-1)+OFFSET(D45, 0, C46)))*1)))</f>
        <v>#VALUE!</v>
      </c>
      <c r="D44" s="138" t="n"/>
      <c r="E44" s="138" t="n"/>
      <c r="F44" s="138" t="n"/>
      <c r="G44" s="138" t="n"/>
      <c r="H44" s="138" t="n"/>
      <c r="I44" s="138" t="n"/>
      <c r="J44" s="138" t="n"/>
      <c r="K44" s="138" t="n"/>
      <c r="L44" s="138" t="n"/>
      <c r="M44" s="138" t="n"/>
      <c r="N44" s="138" t="n"/>
      <c r="O44" s="138" t="n"/>
      <c r="P44" s="138" t="n"/>
      <c r="Q44" s="138" t="n"/>
      <c r="R44" s="138" t="n"/>
      <c r="S44" s="129" t="n"/>
      <c r="T44" s="121" t="n"/>
    </row>
    <row hidden="true" ht="16.5" outlineLevel="1" r="45">
      <c r="B45" s="1" t="s">
        <v>181</v>
      </c>
      <c r="C45" s="139" t="n"/>
      <c r="D45" s="117" t="e">
        <f aca="false" ca="true" dt2D="false" dtr="false" t="normal">D41</f>
        <v>#VALUE!</v>
      </c>
      <c r="E45" s="117" t="e">
        <f aca="false" ca="true" dt2D="false" dtr="false" t="normal">D45+E41</f>
        <v>#VALUE!</v>
      </c>
      <c r="F45" s="117" t="e">
        <f aca="false" ca="true" dt2D="false" dtr="false" t="normal">E45+F41</f>
        <v>#VALUE!</v>
      </c>
      <c r="G45" s="117" t="e">
        <f aca="false" ca="true" dt2D="false" dtr="false" t="normal">F45+G41</f>
        <v>#VALUE!</v>
      </c>
      <c r="H45" s="117" t="e">
        <f aca="false" ca="true" dt2D="false" dtr="false" t="normal">G45+H41</f>
        <v>#VALUE!</v>
      </c>
      <c r="I45" s="117" t="e">
        <f aca="false" ca="true" dt2D="false" dtr="false" t="normal">H45+I41</f>
        <v>#VALUE!</v>
      </c>
      <c r="J45" s="117" t="e">
        <f aca="false" ca="true" dt2D="false" dtr="false" t="normal">I45+J41</f>
        <v>#VALUE!</v>
      </c>
      <c r="K45" s="117" t="e">
        <f aca="false" ca="true" dt2D="false" dtr="false" t="normal">J45+K41</f>
        <v>#VALUE!</v>
      </c>
      <c r="L45" s="117" t="e">
        <f aca="false" ca="true" dt2D="false" dtr="false" t="normal">K45+L41</f>
        <v>#VALUE!</v>
      </c>
      <c r="M45" s="117" t="e">
        <f aca="false" ca="true" dt2D="false" dtr="false" t="normal">L45+M41</f>
        <v>#VALUE!</v>
      </c>
      <c r="N45" s="117" t="e">
        <f aca="false" ca="true" dt2D="false" dtr="false" t="normal">M45+N41</f>
        <v>#VALUE!</v>
      </c>
      <c r="O45" s="117" t="e">
        <f aca="false" ca="true" dt2D="false" dtr="false" t="normal">N45+O41</f>
        <v>#VALUE!</v>
      </c>
      <c r="P45" s="117" t="e">
        <f aca="false" ca="true" dt2D="false" dtr="false" t="normal">O45+P41</f>
        <v>#VALUE!</v>
      </c>
      <c r="Q45" s="117" t="e">
        <f aca="false" ca="true" dt2D="false" dtr="false" t="normal">P45+Q41</f>
        <v>#VALUE!</v>
      </c>
      <c r="R45" s="117" t="e">
        <f aca="false" ca="true" dt2D="false" dtr="false" t="normal">Q45+R41</f>
        <v>#VALUE!</v>
      </c>
      <c r="S45" s="129" t="n"/>
      <c r="T45" s="116" t="n"/>
    </row>
    <row hidden="true" ht="16.5" outlineLevel="1" r="46">
      <c r="B46" s="1" t="s">
        <v>182</v>
      </c>
      <c r="C46" s="140" t="e">
        <f aca="false" ca="true" dt2D="false" dtr="false" t="normal">'Контроль'!$D$8+1-MATCH(-1, D47:R47, 0)</f>
        <v>#VALUE!</v>
      </c>
      <c r="D46" s="117" t="e">
        <f aca="false" ca="true" dt2D="false" dtr="false" t="normal">SIGN(D45)</f>
        <v>#VALUE!</v>
      </c>
      <c r="E46" s="117" t="e">
        <f aca="false" ca="true" dt2D="false" dtr="false" t="normal">SIGN(E45)</f>
        <v>#VALUE!</v>
      </c>
      <c r="F46" s="117" t="e">
        <f aca="false" ca="true" dt2D="false" dtr="false" t="normal">SIGN(F45)</f>
        <v>#VALUE!</v>
      </c>
      <c r="G46" s="117" t="e">
        <f aca="false" ca="true" dt2D="false" dtr="false" t="normal">SIGN(G45)</f>
        <v>#VALUE!</v>
      </c>
      <c r="H46" s="117" t="e">
        <f aca="false" ca="true" dt2D="false" dtr="false" t="normal">SIGN(H45)</f>
        <v>#VALUE!</v>
      </c>
      <c r="I46" s="117" t="e">
        <f aca="false" ca="true" dt2D="false" dtr="false" t="normal">SIGN(I45)</f>
        <v>#VALUE!</v>
      </c>
      <c r="J46" s="117" t="e">
        <f aca="false" ca="true" dt2D="false" dtr="false" t="normal">SIGN(J45)</f>
        <v>#VALUE!</v>
      </c>
      <c r="K46" s="117" t="e">
        <f aca="false" ca="true" dt2D="false" dtr="false" t="normal">SIGN(K45)</f>
        <v>#VALUE!</v>
      </c>
      <c r="L46" s="117" t="e">
        <f aca="false" ca="true" dt2D="false" dtr="false" t="normal">SIGN(L45)</f>
        <v>#VALUE!</v>
      </c>
      <c r="M46" s="117" t="e">
        <f aca="false" ca="true" dt2D="false" dtr="false" t="normal">SIGN(M45)</f>
        <v>#VALUE!</v>
      </c>
      <c r="N46" s="117" t="e">
        <f aca="false" ca="true" dt2D="false" dtr="false" t="normal">SIGN(N45)</f>
        <v>#VALUE!</v>
      </c>
      <c r="O46" s="117" t="e">
        <f aca="false" ca="true" dt2D="false" dtr="false" t="normal">SIGN(O45)</f>
        <v>#VALUE!</v>
      </c>
      <c r="P46" s="117" t="e">
        <f aca="false" ca="true" dt2D="false" dtr="false" t="normal">SIGN(P45)</f>
        <v>#VALUE!</v>
      </c>
      <c r="Q46" s="117" t="e">
        <f aca="false" ca="true" dt2D="false" dtr="false" t="normal">SIGN(Q45)</f>
        <v>#VALUE!</v>
      </c>
      <c r="R46" s="117" t="e">
        <f aca="false" ca="true" dt2D="false" dtr="false" t="normal">SIGN(R45)</f>
        <v>#VALUE!</v>
      </c>
      <c r="S46" s="129" t="n"/>
      <c r="T46" s="116" t="n"/>
    </row>
    <row hidden="true" ht="16.5" outlineLevel="1" r="47">
      <c r="B47" s="1" t="s">
        <v>183</v>
      </c>
      <c r="C47" s="139" t="n"/>
      <c r="D47" s="117" t="e">
        <f aca="false" ca="true" dt2D="false" dtr="false" t="normal">OFFSET(D46, 0, $S3-D$3-D$3+1)</f>
        <v>#VALUE!</v>
      </c>
      <c r="E47" s="117" t="e">
        <f aca="false" ca="true" dt2D="false" dtr="false" t="normal">OFFSET(E46, 0, $S3-E$3-E$3+1)</f>
        <v>#VALUE!</v>
      </c>
      <c r="F47" s="117" t="e">
        <f aca="false" ca="true" dt2D="false" dtr="false" t="normal">OFFSET(F46, 0, $S3-F$3-F$3+1)</f>
        <v>#VALUE!</v>
      </c>
      <c r="G47" s="117" t="e">
        <f aca="false" ca="true" dt2D="false" dtr="false" t="normal">OFFSET(G46, 0, $S3-G$3-G$3+1)</f>
        <v>#VALUE!</v>
      </c>
      <c r="H47" s="117" t="e">
        <f aca="false" ca="true" dt2D="false" dtr="false" t="normal">OFFSET(H46, 0, $S3-H$3-H$3+1)</f>
        <v>#VALUE!</v>
      </c>
      <c r="I47" s="117" t="e">
        <f aca="false" ca="true" dt2D="false" dtr="false" t="normal">OFFSET(I46, 0, $S3-I$3-I$3+1)</f>
        <v>#VALUE!</v>
      </c>
      <c r="J47" s="117" t="e">
        <f aca="false" ca="true" dt2D="false" dtr="false" t="normal">OFFSET(J46, 0, $S3-J$3-J$3+1)</f>
        <v>#VALUE!</v>
      </c>
      <c r="K47" s="117" t="e">
        <f aca="false" ca="true" dt2D="false" dtr="false" t="normal">OFFSET(K46, 0, $S3-K$3-K$3+1)</f>
        <v>#VALUE!</v>
      </c>
      <c r="L47" s="117" t="e">
        <f aca="false" ca="true" dt2D="false" dtr="false" t="normal">OFFSET(L46, 0, $S3-L$3-L$3+1)</f>
        <v>#VALUE!</v>
      </c>
      <c r="M47" s="117" t="e">
        <f aca="false" ca="true" dt2D="false" dtr="false" t="normal">OFFSET(M46, 0, $S3-M$3-M$3+1)</f>
        <v>#VALUE!</v>
      </c>
      <c r="N47" s="117" t="e">
        <f aca="false" ca="true" dt2D="false" dtr="false" t="normal">OFFSET(N46, 0, $S3-N$3-N$3+1)</f>
        <v>#VALUE!</v>
      </c>
      <c r="O47" s="117" t="e">
        <f aca="false" ca="true" dt2D="false" dtr="false" t="normal">OFFSET(O46, 0, $S3-O$3-O$3+1)</f>
        <v>#VALUE!</v>
      </c>
      <c r="P47" s="117" t="e">
        <f aca="false" ca="true" dt2D="false" dtr="false" t="normal">OFFSET(P46, 0, $S3-P$3-P$3+1)</f>
        <v>#VALUE!</v>
      </c>
      <c r="Q47" s="117" t="e">
        <f aca="false" ca="true" dt2D="false" dtr="false" t="normal">OFFSET(Q46, 0, $S3-Q$3-Q$3+1)</f>
        <v>#VALUE!</v>
      </c>
      <c r="R47" s="117" t="e">
        <f aca="false" ca="true" dt2D="false" dtr="false" t="normal">OFFSET(R46, 0, $S3-R$3-R$3+1)</f>
        <v>#VALUE!</v>
      </c>
      <c r="S47" s="129" t="n"/>
      <c r="T47" s="116" t="n"/>
    </row>
    <row outlineLevel="0" r="48">
      <c r="C48" s="139" t="n"/>
      <c r="D48" s="141" t="n"/>
      <c r="E48" s="141" t="n"/>
      <c r="F48" s="141" t="n"/>
      <c r="G48" s="141" t="n"/>
      <c r="H48" s="141" t="n"/>
      <c r="I48" s="141" t="n"/>
      <c r="J48" s="141" t="n"/>
      <c r="K48" s="141" t="n"/>
      <c r="L48" s="141" t="n"/>
      <c r="M48" s="141" t="n"/>
      <c r="N48" s="141" t="n"/>
      <c r="O48" s="141" t="n"/>
      <c r="P48" s="141" t="n"/>
      <c r="Q48" s="141" t="n"/>
      <c r="R48" s="141" t="n"/>
      <c r="T48" s="116" t="n"/>
    </row>
    <row customFormat="true" ht="17.25" outlineLevel="0" r="49" s="44">
      <c r="B49" s="136" t="s">
        <v>184</v>
      </c>
      <c r="C49" s="142" t="e">
        <f aca="false" ca="true" dt2D="false" dtr="false" t="normal">S42</f>
        <v>#VALUE!</v>
      </c>
      <c r="D49" s="51" t="s">
        <v>185</v>
      </c>
      <c r="S49" s="99" t="n"/>
      <c r="T49" s="121" t="n"/>
    </row>
    <row customFormat="true" ht="17.25" outlineLevel="0" r="50" s="44">
      <c r="B50" s="136" t="s">
        <v>186</v>
      </c>
      <c r="C50" s="143" t="e">
        <f aca="false" ca="true" dt2D="false" dtr="false" t="normal">IF(ISERROR(IRR(D41:R41)), "Нет", IRR(D41:R41))</f>
        <v>#VALUE!</v>
      </c>
      <c r="D50" s="51" t="s">
        <v>185</v>
      </c>
      <c r="S50" s="99" t="n"/>
      <c r="T50" s="121" t="n"/>
    </row>
    <row outlineLevel="0" r="51">
      <c r="B51" s="17" t="n"/>
      <c r="C51" s="144" t="n"/>
      <c r="T51" s="116" t="n"/>
    </row>
    <row customFormat="true" ht="17.25" outlineLevel="0" r="52" s="44">
      <c r="B52" s="136" t="s">
        <v>187</v>
      </c>
      <c r="C52" s="137" t="e">
        <f aca="false" ca="true" dt2D="false" dtr="false" t="normal">IF(ISERROR(C54), "Нет", IF(C54&gt;=15, "Нет", IF(OR(C54=0), C54, (C54-OFFSET(D53, 0, C54-1)/(-OFFSET(D53, 0, C54-1)+OFFSET(D53, 0, C54)))*1)))</f>
        <v>#VALUE!</v>
      </c>
      <c r="S52" s="99" t="n"/>
      <c r="T52" s="121" t="n"/>
    </row>
    <row hidden="true" ht="16.5" outlineLevel="1" r="53">
      <c r="B53" s="1" t="s">
        <v>188</v>
      </c>
      <c r="C53" s="145" t="n"/>
      <c r="D53" s="117" t="e">
        <f aca="false" ca="true" dt2D="false" dtr="false" t="normal">D42</f>
        <v>#VALUE!</v>
      </c>
      <c r="E53" s="117" t="e">
        <f aca="false" ca="true" dt2D="false" dtr="false" t="normal">D53+E42</f>
        <v>#VALUE!</v>
      </c>
      <c r="F53" s="117" t="e">
        <f aca="false" ca="true" dt2D="false" dtr="false" t="normal">E53+F42</f>
        <v>#VALUE!</v>
      </c>
      <c r="G53" s="117" t="e">
        <f aca="false" ca="true" dt2D="false" dtr="false" t="normal">F53+G42</f>
        <v>#VALUE!</v>
      </c>
      <c r="H53" s="117" t="e">
        <f aca="false" ca="true" dt2D="false" dtr="false" t="normal">G53+H42</f>
        <v>#VALUE!</v>
      </c>
      <c r="I53" s="117" t="e">
        <f aca="false" ca="true" dt2D="false" dtr="false" t="normal">H53+I42</f>
        <v>#VALUE!</v>
      </c>
      <c r="J53" s="117" t="e">
        <f aca="false" ca="true" dt2D="false" dtr="false" t="normal">I53+J42</f>
        <v>#VALUE!</v>
      </c>
      <c r="K53" s="117" t="e">
        <f aca="false" ca="true" dt2D="false" dtr="false" t="normal">J53+K42</f>
        <v>#VALUE!</v>
      </c>
      <c r="L53" s="117" t="e">
        <f aca="false" ca="true" dt2D="false" dtr="false" t="normal">K53+L42</f>
        <v>#VALUE!</v>
      </c>
      <c r="M53" s="117" t="e">
        <f aca="false" ca="true" dt2D="false" dtr="false" t="normal">L53+M42</f>
        <v>#VALUE!</v>
      </c>
      <c r="N53" s="117" t="e">
        <f aca="false" ca="true" dt2D="false" dtr="false" t="normal">M53+N42</f>
        <v>#VALUE!</v>
      </c>
      <c r="O53" s="117" t="e">
        <f aca="false" ca="true" dt2D="false" dtr="false" t="normal">N53+O42</f>
        <v>#VALUE!</v>
      </c>
      <c r="P53" s="117" t="e">
        <f aca="false" ca="true" dt2D="false" dtr="false" t="normal">O53+P42</f>
        <v>#VALUE!</v>
      </c>
      <c r="Q53" s="117" t="e">
        <f aca="false" ca="true" dt2D="false" dtr="false" t="normal">P53+Q42</f>
        <v>#VALUE!</v>
      </c>
      <c r="R53" s="117" t="e">
        <f aca="false" ca="true" dt2D="false" dtr="false" t="normal">Q53+R42</f>
        <v>#VALUE!</v>
      </c>
      <c r="T53" s="116" t="n"/>
    </row>
    <row hidden="true" ht="16.5" outlineLevel="1" r="54">
      <c r="B54" s="1" t="s">
        <v>189</v>
      </c>
      <c r="C54" s="140" t="e">
        <f aca="false" ca="true" dt2D="false" dtr="false" t="normal">'Контроль'!$D$8+1-MATCH(-1, D55:R55, 0)</f>
        <v>#VALUE!</v>
      </c>
      <c r="D54" s="117" t="e">
        <f aca="false" ca="true" dt2D="false" dtr="false" t="normal">SIGN(D53)</f>
        <v>#VALUE!</v>
      </c>
      <c r="E54" s="117" t="e">
        <f aca="false" ca="true" dt2D="false" dtr="false" t="normal">SIGN(E53)</f>
        <v>#VALUE!</v>
      </c>
      <c r="F54" s="117" t="e">
        <f aca="false" ca="true" dt2D="false" dtr="false" t="normal">SIGN(F53)</f>
        <v>#VALUE!</v>
      </c>
      <c r="G54" s="117" t="e">
        <f aca="false" ca="true" dt2D="false" dtr="false" t="normal">SIGN(G53)</f>
        <v>#VALUE!</v>
      </c>
      <c r="H54" s="117" t="e">
        <f aca="false" ca="true" dt2D="false" dtr="false" t="normal">SIGN(H53)</f>
        <v>#VALUE!</v>
      </c>
      <c r="I54" s="117" t="e">
        <f aca="false" ca="true" dt2D="false" dtr="false" t="normal">SIGN(I53)</f>
        <v>#VALUE!</v>
      </c>
      <c r="J54" s="117" t="e">
        <f aca="false" ca="true" dt2D="false" dtr="false" t="normal">SIGN(J53)</f>
        <v>#VALUE!</v>
      </c>
      <c r="K54" s="117" t="e">
        <f aca="false" ca="true" dt2D="false" dtr="false" t="normal">SIGN(K53)</f>
        <v>#VALUE!</v>
      </c>
      <c r="L54" s="117" t="e">
        <f aca="false" ca="true" dt2D="false" dtr="false" t="normal">SIGN(L53)</f>
        <v>#VALUE!</v>
      </c>
      <c r="M54" s="117" t="e">
        <f aca="false" ca="true" dt2D="false" dtr="false" t="normal">SIGN(M53)</f>
        <v>#VALUE!</v>
      </c>
      <c r="N54" s="117" t="e">
        <f aca="false" ca="true" dt2D="false" dtr="false" t="normal">SIGN(N53)</f>
        <v>#VALUE!</v>
      </c>
      <c r="O54" s="117" t="e">
        <f aca="false" ca="true" dt2D="false" dtr="false" t="normal">SIGN(O53)</f>
        <v>#VALUE!</v>
      </c>
      <c r="P54" s="117" t="e">
        <f aca="false" ca="true" dt2D="false" dtr="false" t="normal">SIGN(P53)</f>
        <v>#VALUE!</v>
      </c>
      <c r="Q54" s="117" t="e">
        <f aca="false" ca="true" dt2D="false" dtr="false" t="normal">SIGN(Q53)</f>
        <v>#VALUE!</v>
      </c>
      <c r="R54" s="117" t="e">
        <f aca="false" ca="true" dt2D="false" dtr="false" t="normal">SIGN(R53)</f>
        <v>#VALUE!</v>
      </c>
      <c r="T54" s="116" t="n"/>
    </row>
    <row hidden="true" ht="16.5" outlineLevel="1" r="55">
      <c r="B55" s="1" t="s">
        <v>190</v>
      </c>
      <c r="C55" s="139" t="n"/>
      <c r="D55" s="117" t="e">
        <f aca="false" ca="true" dt2D="false" dtr="false" t="normal">OFFSET(D54, 0, $S$3-D$3-D$3+1)</f>
        <v>#VALUE!</v>
      </c>
      <c r="E55" s="117" t="e">
        <f aca="false" ca="true" dt2D="false" dtr="false" t="normal">OFFSET(E54, 0, $S$3-E$3-E$3+1)</f>
        <v>#VALUE!</v>
      </c>
      <c r="F55" s="117" t="e">
        <f aca="false" ca="true" dt2D="false" dtr="false" t="normal">OFFSET(F54, 0, $S$3-F$3-F$3+1)</f>
        <v>#VALUE!</v>
      </c>
      <c r="G55" s="117" t="e">
        <f aca="false" ca="true" dt2D="false" dtr="false" t="normal">OFFSET(G54, 0, $S$3-G$3-G$3+1)</f>
        <v>#VALUE!</v>
      </c>
      <c r="H55" s="117" t="e">
        <f aca="false" ca="true" dt2D="false" dtr="false" t="normal">OFFSET(H54, 0, $S$3-H$3-H$3+1)</f>
        <v>#VALUE!</v>
      </c>
      <c r="I55" s="117" t="e">
        <f aca="false" ca="true" dt2D="false" dtr="false" t="normal">OFFSET(I54, 0, $S$3-I$3-I$3+1)</f>
        <v>#VALUE!</v>
      </c>
      <c r="J55" s="117" t="e">
        <f aca="false" ca="true" dt2D="false" dtr="false" t="normal">OFFSET(J54, 0, $S$3-J$3-J$3+1)</f>
        <v>#VALUE!</v>
      </c>
      <c r="K55" s="117" t="e">
        <f aca="false" ca="true" dt2D="false" dtr="false" t="normal">OFFSET(K54, 0, $S$3-K$3-K$3+1)</f>
        <v>#VALUE!</v>
      </c>
      <c r="L55" s="117" t="e">
        <f aca="false" ca="true" dt2D="false" dtr="false" t="normal">OFFSET(L54, 0, $S$3-L$3-L$3+1)</f>
        <v>#VALUE!</v>
      </c>
      <c r="M55" s="117" t="e">
        <f aca="false" ca="true" dt2D="false" dtr="false" t="normal">OFFSET(M54, 0, $S$3-M$3-M$3+1)</f>
        <v>#VALUE!</v>
      </c>
      <c r="N55" s="117" t="e">
        <f aca="false" ca="true" dt2D="false" dtr="false" t="normal">OFFSET(N54, 0, $S$3-N$3-N$3+1)</f>
        <v>#VALUE!</v>
      </c>
      <c r="O55" s="117" t="e">
        <f aca="false" ca="true" dt2D="false" dtr="false" t="normal">OFFSET(O54, 0, $S$3-O$3-O$3+1)</f>
        <v>#VALUE!</v>
      </c>
      <c r="P55" s="117" t="e">
        <f aca="false" ca="true" dt2D="false" dtr="false" t="normal">OFFSET(P54, 0, $S$3-P$3-P$3+1)</f>
        <v>#VALUE!</v>
      </c>
      <c r="Q55" s="117" t="e">
        <f aca="false" ca="true" dt2D="false" dtr="false" t="normal">OFFSET(Q54, 0, $S$3-Q$3-Q$3+1)</f>
        <v>#VALUE!</v>
      </c>
      <c r="R55" s="117" t="e">
        <f aca="false" ca="true" dt2D="false" dtr="false" t="normal">OFFSET(R54, 0, $S$3-R$3-R$3+1)</f>
        <v>#VALUE!</v>
      </c>
      <c r="T55" s="116" t="n"/>
    </row>
    <row outlineLevel="0" r="56">
      <c r="C56" s="139" t="n"/>
      <c r="D56" s="146" t="n"/>
      <c r="E56" s="146" t="n"/>
      <c r="F56" s="146" t="n"/>
      <c r="G56" s="146" t="n"/>
      <c r="H56" s="146" t="n"/>
      <c r="I56" s="146" t="n"/>
      <c r="J56" s="146" t="n"/>
      <c r="K56" s="146" t="n"/>
      <c r="L56" s="146" t="n"/>
      <c r="M56" s="146" t="n"/>
      <c r="N56" s="146" t="n"/>
      <c r="O56" s="146" t="n"/>
      <c r="P56" s="146" t="n"/>
      <c r="Q56" s="146" t="n"/>
      <c r="R56" s="146" t="n"/>
      <c r="S56" s="147" t="n"/>
      <c r="T56" s="116" t="n"/>
    </row>
    <row customFormat="true" ht="17.25" outlineLevel="0" r="57" s="111">
      <c r="B57" s="45" t="s">
        <v>191</v>
      </c>
      <c r="C57" s="76" t="s"/>
      <c r="D57" s="76" t="s"/>
      <c r="E57" s="76" t="s"/>
      <c r="F57" s="76" t="s"/>
      <c r="G57" s="76" t="s"/>
      <c r="H57" s="76" t="s"/>
      <c r="I57" s="76" t="s"/>
      <c r="J57" s="76" t="s"/>
      <c r="K57" s="76" t="s"/>
      <c r="L57" s="76" t="s"/>
      <c r="M57" s="76" t="s"/>
      <c r="N57" s="76" t="s"/>
      <c r="O57" s="76" t="s"/>
      <c r="P57" s="76" t="s"/>
      <c r="Q57" s="76" t="s"/>
      <c r="R57" s="76" t="s"/>
      <c r="S57" s="77" t="s"/>
      <c r="T57" s="116" t="n"/>
    </row>
    <row outlineLevel="0" r="58">
      <c r="B58" s="130" t="s">
        <v>172</v>
      </c>
      <c r="D58" s="116" t="n"/>
      <c r="E58" s="116" t="n"/>
      <c r="F58" s="116" t="n"/>
      <c r="G58" s="116" t="n"/>
      <c r="H58" s="116" t="n"/>
      <c r="I58" s="116" t="n"/>
      <c r="J58" s="116" t="n"/>
      <c r="K58" s="116" t="n"/>
      <c r="L58" s="116" t="n"/>
      <c r="M58" s="116" t="n"/>
      <c r="N58" s="116" t="n"/>
      <c r="O58" s="116" t="n"/>
      <c r="P58" s="116" t="n"/>
      <c r="Q58" s="116" t="n"/>
      <c r="R58" s="116" t="n"/>
      <c r="T58" s="116" t="n"/>
    </row>
    <row hidden="true" ht="16.5" outlineLevel="1" r="59">
      <c r="B59" s="1" t="s">
        <v>173</v>
      </c>
      <c r="D59" s="131" t="n">
        <f aca="false" ca="false" dt2D="false" dtr="false" t="normal">'Допущения'!$C$85</f>
        <v>0</v>
      </c>
      <c r="E59" s="132" t="n">
        <f aca="false" ca="false" dt2D="false" dtr="false" t="normal">D59</f>
        <v>0</v>
      </c>
      <c r="F59" s="132" t="n">
        <f aca="false" ca="false" dt2D="false" dtr="false" t="normal">E59</f>
        <v>0</v>
      </c>
      <c r="G59" s="132" t="n">
        <f aca="false" ca="false" dt2D="false" dtr="false" t="normal">F59</f>
        <v>0</v>
      </c>
      <c r="H59" s="132" t="n">
        <f aca="false" ca="false" dt2D="false" dtr="false" t="normal">G59</f>
        <v>0</v>
      </c>
      <c r="I59" s="132" t="n">
        <f aca="false" ca="false" dt2D="false" dtr="false" t="normal">H59</f>
        <v>0</v>
      </c>
      <c r="J59" s="132" t="n">
        <f aca="false" ca="false" dt2D="false" dtr="false" t="normal">I59</f>
        <v>0</v>
      </c>
      <c r="K59" s="132" t="n">
        <f aca="false" ca="false" dt2D="false" dtr="false" t="normal">J59</f>
        <v>0</v>
      </c>
      <c r="L59" s="132" t="n">
        <f aca="false" ca="false" dt2D="false" dtr="false" t="normal">K59</f>
        <v>0</v>
      </c>
      <c r="M59" s="132" t="n">
        <f aca="false" ca="false" dt2D="false" dtr="false" t="normal">L59</f>
        <v>0</v>
      </c>
      <c r="N59" s="132" t="n">
        <f aca="false" ca="false" dt2D="false" dtr="false" t="normal">M59</f>
        <v>0</v>
      </c>
      <c r="O59" s="132" t="n">
        <f aca="false" ca="false" dt2D="false" dtr="false" t="normal">N59</f>
        <v>0</v>
      </c>
      <c r="P59" s="132" t="n">
        <f aca="false" ca="false" dt2D="false" dtr="false" t="normal">O59</f>
        <v>0</v>
      </c>
      <c r="Q59" s="132" t="n">
        <f aca="false" ca="false" dt2D="false" dtr="false" t="normal">P59</f>
        <v>0</v>
      </c>
      <c r="R59" s="132" t="n">
        <f aca="false" ca="false" dt2D="false" dtr="false" t="normal">Q59</f>
        <v>0</v>
      </c>
      <c r="T59" s="116" t="n"/>
    </row>
    <row hidden="true" ht="16.5" outlineLevel="1" r="60">
      <c r="B60" s="1" t="s">
        <v>174</v>
      </c>
      <c r="D60" s="133" t="n">
        <f aca="false" ca="false" dt2D="false" dtr="false" t="normal">1/(1+D59)^D$3</f>
        <v>1</v>
      </c>
      <c r="E60" s="133" t="n">
        <f aca="false" ca="false" dt2D="false" dtr="false" t="normal">1/(1+E59)^E$3</f>
        <v>1</v>
      </c>
      <c r="F60" s="133" t="n">
        <f aca="false" ca="false" dt2D="false" dtr="false" t="normal">1/(1+F59)^F$3</f>
        <v>1</v>
      </c>
      <c r="G60" s="133" t="n">
        <f aca="false" ca="false" dt2D="false" dtr="false" t="normal">1/(1+G59)^G$3</f>
        <v>1</v>
      </c>
      <c r="H60" s="133" t="n">
        <f aca="false" ca="false" dt2D="false" dtr="false" t="normal">1/(1+H59)^H$3</f>
        <v>1</v>
      </c>
      <c r="I60" s="133" t="n">
        <f aca="false" ca="false" dt2D="false" dtr="false" t="normal">1/(1+I59)^I$3</f>
        <v>1</v>
      </c>
      <c r="J60" s="133" t="n">
        <f aca="false" ca="false" dt2D="false" dtr="false" t="normal">1/(1+J59)^J$3</f>
        <v>1</v>
      </c>
      <c r="K60" s="133" t="n">
        <f aca="false" ca="false" dt2D="false" dtr="false" t="normal">1/(1+K59)^K$3</f>
        <v>1</v>
      </c>
      <c r="L60" s="133" t="n">
        <f aca="false" ca="false" dt2D="false" dtr="false" t="normal">1/(1+L59)^L$3</f>
        <v>1</v>
      </c>
      <c r="M60" s="133" t="n">
        <f aca="false" ca="false" dt2D="false" dtr="false" t="normal">1/(1+M59)^M$3</f>
        <v>1</v>
      </c>
      <c r="N60" s="133" t="n">
        <f aca="false" ca="false" dt2D="false" dtr="false" t="normal">1/(1+N59)^N$3</f>
        <v>1</v>
      </c>
      <c r="O60" s="133" t="n">
        <f aca="false" ca="false" dt2D="false" dtr="false" t="normal">1/(1+O59)^O$3</f>
        <v>1</v>
      </c>
      <c r="P60" s="133" t="n">
        <f aca="false" ca="false" dt2D="false" dtr="false" t="normal">1/(1+P59)^P$3</f>
        <v>1</v>
      </c>
      <c r="Q60" s="133" t="n">
        <f aca="false" ca="false" dt2D="false" dtr="false" t="normal">1/(1+Q59)^Q$3</f>
        <v>1</v>
      </c>
      <c r="R60" s="133" t="n">
        <f aca="false" ca="false" dt2D="false" dtr="false" t="normal">1/(1+R59)^R$3</f>
        <v>1</v>
      </c>
      <c r="T60" s="116" t="n"/>
    </row>
    <row outlineLevel="0" r="61">
      <c r="D61" s="133" t="n"/>
      <c r="T61" s="116" t="n"/>
    </row>
    <row ht="18" outlineLevel="0" r="62">
      <c r="B62" s="1" t="s">
        <v>175</v>
      </c>
      <c r="C62" s="134" t="s">
        <v>176</v>
      </c>
      <c r="D62" s="135" t="s">
        <v>177</v>
      </c>
      <c r="T62" s="116" t="n"/>
    </row>
    <row outlineLevel="0" r="63">
      <c r="B63" s="1" t="s">
        <v>192</v>
      </c>
      <c r="C63" s="139" t="n"/>
      <c r="D63" s="117" t="e">
        <f aca="false" ca="true" dt2D="false" dtr="false" t="normal">IF($C$62="да", D27-D22+D23+D12-D19, D27-D22+D23+D12-D19-D20-D21)</f>
        <v>#VALUE!</v>
      </c>
      <c r="E63" s="117" t="e">
        <f aca="false" ca="true" dt2D="false" dtr="false" t="normal">IF($C$62="да", E27-E22+E23+E12-E19, E27-E22+E23+E12-E19-E20-E21)</f>
        <v>#VALUE!</v>
      </c>
      <c r="F63" s="117" t="e">
        <f aca="false" ca="false" dt2D="false" dtr="false" t="normal">IF($C$62="да", F27-F22+F23+F12-F19, F27-F22+F23+F12-F19-F20-F21)</f>
        <v>#VALUE!</v>
      </c>
      <c r="G63" s="117" t="e">
        <f aca="false" ca="false" dt2D="false" dtr="false" t="normal">IF($C$62="да", G27-G22+G23+G12-G19, G27-G22+G23+G12-G19-G20-G21)</f>
        <v>#VALUE!</v>
      </c>
      <c r="H63" s="117" t="e">
        <f aca="false" ca="false" dt2D="false" dtr="false" t="normal">IF($C$62="да", H27-H22+H23+H12-H19, H27-H22+H23+H12-H19-H20-H21)</f>
        <v>#VALUE!</v>
      </c>
      <c r="I63" s="117" t="e">
        <f aca="false" ca="false" dt2D="false" dtr="false" t="normal">IF($C$62="да", I27-I22+I23+I12-I19, I27-I22+I23+I12-I19-I20-I21)</f>
        <v>#VALUE!</v>
      </c>
      <c r="J63" s="117" t="e">
        <f aca="false" ca="false" dt2D="false" dtr="false" t="normal">IF($C$62="да", J27-J22+J23+J12-J19, J27-J22+J23+J12-J19-J20-J21)</f>
        <v>#VALUE!</v>
      </c>
      <c r="K63" s="117" t="e">
        <f aca="false" ca="false" dt2D="false" dtr="false" t="normal">IF($C$62="да", K27-K22+K23+K12-K19, K27-K22+K23+K12-K19-K20-K21)</f>
        <v>#VALUE!</v>
      </c>
      <c r="L63" s="117" t="e">
        <f aca="false" ca="false" dt2D="false" dtr="false" t="normal">IF($C$62="да", L27-L22+L23+L12-L19, L27-L22+L23+L12-L19-L20-L21)</f>
        <v>#VALUE!</v>
      </c>
      <c r="M63" s="117" t="e">
        <f aca="false" ca="false" dt2D="false" dtr="false" t="normal">IF($C$62="да", M27-M22+M23+M12-M19, M27-M22+M23+M12-M19-M20-M21)</f>
        <v>#VALUE!</v>
      </c>
      <c r="N63" s="117" t="e">
        <f aca="false" ca="false" dt2D="false" dtr="false" t="normal">IF($C$62="да", N27-N22+N23+N12-N19, N27-N22+N23+N12-N19-N20-N21)</f>
        <v>#VALUE!</v>
      </c>
      <c r="O63" s="117" t="e">
        <f aca="false" ca="false" dt2D="false" dtr="false" t="normal">IF($C$62="да", O27-O22+O23+O12-O19, O27-O22+O23+O12-O19-O20-O21)</f>
        <v>#VALUE!</v>
      </c>
      <c r="P63" s="117" t="e">
        <f aca="false" ca="false" dt2D="false" dtr="false" t="normal">IF($C$62="да", P27-P22+P23+P12-P19, P27-P22+P23+P12-P19-P20-P21)</f>
        <v>#VALUE!</v>
      </c>
      <c r="Q63" s="117" t="e">
        <f aca="false" ca="false" dt2D="false" dtr="false" t="normal">IF($C$62="да", Q27-Q22+Q23+Q12-Q19, Q27-Q22+Q23+Q12-Q19-Q20-Q21)</f>
        <v>#VALUE!</v>
      </c>
      <c r="R63" s="117" t="e">
        <f aca="false" ca="false" dt2D="false" dtr="false" t="normal">IF($C$62="да", R27-R22+R23+R12-R19, R27-R22+R23+R12-R19-R20-R21)</f>
        <v>#VALUE!</v>
      </c>
      <c r="S63" s="122" t="e">
        <f aca="false" ca="true" dt2D="false" dtr="false" t="normal">SUM(D63:R63)</f>
        <v>#VALUE!</v>
      </c>
      <c r="T63" s="116" t="n"/>
    </row>
    <row outlineLevel="0" r="64">
      <c r="B64" s="1" t="s">
        <v>179</v>
      </c>
      <c r="C64" s="139" t="n"/>
      <c r="D64" s="117" t="e">
        <f aca="false" ca="true" dt2D="false" dtr="false" t="normal">D63*D60</f>
        <v>#VALUE!</v>
      </c>
      <c r="E64" s="117" t="e">
        <f aca="false" ca="true" dt2D="false" dtr="false" t="normal">E63*E60</f>
        <v>#VALUE!</v>
      </c>
      <c r="F64" s="117" t="e">
        <f aca="false" ca="false" dt2D="false" dtr="false" t="normal">F63*F60</f>
        <v>#VALUE!</v>
      </c>
      <c r="G64" s="117" t="e">
        <f aca="false" ca="false" dt2D="false" dtr="false" t="normal">G63*G60</f>
        <v>#VALUE!</v>
      </c>
      <c r="H64" s="117" t="e">
        <f aca="false" ca="false" dt2D="false" dtr="false" t="normal">H63*H60</f>
        <v>#VALUE!</v>
      </c>
      <c r="I64" s="117" t="e">
        <f aca="false" ca="false" dt2D="false" dtr="false" t="normal">I63*I60</f>
        <v>#VALUE!</v>
      </c>
      <c r="J64" s="117" t="e">
        <f aca="false" ca="false" dt2D="false" dtr="false" t="normal">J63*J60</f>
        <v>#VALUE!</v>
      </c>
      <c r="K64" s="117" t="e">
        <f aca="false" ca="false" dt2D="false" dtr="false" t="normal">K63*K60</f>
        <v>#VALUE!</v>
      </c>
      <c r="L64" s="117" t="e">
        <f aca="false" ca="false" dt2D="false" dtr="false" t="normal">L63*L60</f>
        <v>#VALUE!</v>
      </c>
      <c r="M64" s="117" t="e">
        <f aca="false" ca="false" dt2D="false" dtr="false" t="normal">M63*M60</f>
        <v>#VALUE!</v>
      </c>
      <c r="N64" s="117" t="e">
        <f aca="false" ca="false" dt2D="false" dtr="false" t="normal">N63*N60</f>
        <v>#VALUE!</v>
      </c>
      <c r="O64" s="117" t="e">
        <f aca="false" ca="false" dt2D="false" dtr="false" t="normal">O63*O60</f>
        <v>#VALUE!</v>
      </c>
      <c r="P64" s="117" t="e">
        <f aca="false" ca="false" dt2D="false" dtr="false" t="normal">P63*P60</f>
        <v>#VALUE!</v>
      </c>
      <c r="Q64" s="117" t="e">
        <f aca="false" ca="false" dt2D="false" dtr="false" t="normal">Q63*Q60</f>
        <v>#VALUE!</v>
      </c>
      <c r="R64" s="117" t="e">
        <f aca="false" ca="false" dt2D="false" dtr="false" t="normal">R63*R60</f>
        <v>#VALUE!</v>
      </c>
      <c r="S64" s="122" t="e">
        <f aca="false" ca="true" dt2D="false" dtr="false" t="normal">SUM(D64:R64)</f>
        <v>#VALUE!</v>
      </c>
      <c r="T64" s="116" t="n"/>
    </row>
    <row outlineLevel="0" r="65">
      <c r="C65" s="139" t="n"/>
      <c r="D65" s="117" t="n"/>
      <c r="E65" s="117" t="n"/>
      <c r="F65" s="117" t="n"/>
      <c r="G65" s="117" t="n"/>
      <c r="H65" s="117" t="n"/>
      <c r="I65" s="117" t="n"/>
      <c r="J65" s="117" t="n"/>
      <c r="K65" s="117" t="n"/>
      <c r="L65" s="117" t="n"/>
      <c r="M65" s="117" t="n"/>
      <c r="N65" s="117" t="n"/>
      <c r="O65" s="117" t="n"/>
      <c r="P65" s="117" t="n"/>
      <c r="Q65" s="117" t="n"/>
      <c r="R65" s="117" t="n"/>
      <c r="S65" s="147" t="n"/>
      <c r="T65" s="116" t="n"/>
    </row>
    <row customFormat="true" ht="17.25" outlineLevel="0" r="66" s="44">
      <c r="B66" s="136" t="s">
        <v>180</v>
      </c>
      <c r="C66" s="137" t="e">
        <f aca="false" ca="true" dt2D="false" dtr="false" t="normal">IF(ISERROR(C68), "Нет", IF(C68&gt;=15, "Нет", IF(OR(C68=0), C68, (C68-OFFSET(D67, 0, C68-1)/(-OFFSET(D67, 0, C68-1)+OFFSET(D67, 0, C68)))*1)))</f>
        <v>#VALUE!</v>
      </c>
      <c r="D66" s="117" t="n"/>
      <c r="E66" s="117" t="n"/>
      <c r="F66" s="117" t="n"/>
      <c r="G66" s="117" t="n"/>
      <c r="H66" s="117" t="n"/>
      <c r="I66" s="117" t="n"/>
      <c r="J66" s="117" t="n"/>
      <c r="K66" s="117" t="n"/>
      <c r="L66" s="117" t="n"/>
      <c r="M66" s="117" t="n"/>
      <c r="N66" s="117" t="n"/>
      <c r="O66" s="117" t="n"/>
      <c r="P66" s="117" t="n"/>
      <c r="Q66" s="117" t="n"/>
      <c r="R66" s="117" t="n"/>
      <c r="S66" s="99" t="n"/>
      <c r="T66" s="121" t="n"/>
    </row>
    <row hidden="true" ht="16.5" outlineLevel="1" r="67">
      <c r="B67" s="1" t="s">
        <v>181</v>
      </c>
      <c r="C67" s="139" t="n"/>
      <c r="D67" s="117" t="e">
        <f aca="false" ca="true" dt2D="false" dtr="false" t="normal">D63</f>
        <v>#VALUE!</v>
      </c>
      <c r="E67" s="117" t="e">
        <f aca="false" ca="true" dt2D="false" dtr="false" t="normal">D67+E63</f>
        <v>#VALUE!</v>
      </c>
      <c r="F67" s="117" t="e">
        <f aca="false" ca="true" dt2D="false" dtr="false" t="normal">E67+F63</f>
        <v>#VALUE!</v>
      </c>
      <c r="G67" s="117" t="e">
        <f aca="false" ca="true" dt2D="false" dtr="false" t="normal">F67+G63</f>
        <v>#VALUE!</v>
      </c>
      <c r="H67" s="117" t="e">
        <f aca="false" ca="true" dt2D="false" dtr="false" t="normal">G67+H63</f>
        <v>#VALUE!</v>
      </c>
      <c r="I67" s="117" t="e">
        <f aca="false" ca="true" dt2D="false" dtr="false" t="normal">H67+I63</f>
        <v>#VALUE!</v>
      </c>
      <c r="J67" s="117" t="e">
        <f aca="false" ca="true" dt2D="false" dtr="false" t="normal">I67+J63</f>
        <v>#VALUE!</v>
      </c>
      <c r="K67" s="117" t="e">
        <f aca="false" ca="true" dt2D="false" dtr="false" t="normal">J67+K63</f>
        <v>#VALUE!</v>
      </c>
      <c r="L67" s="117" t="e">
        <f aca="false" ca="true" dt2D="false" dtr="false" t="normal">K67+L63</f>
        <v>#VALUE!</v>
      </c>
      <c r="M67" s="117" t="e">
        <f aca="false" ca="true" dt2D="false" dtr="false" t="normal">L67+M63</f>
        <v>#VALUE!</v>
      </c>
      <c r="N67" s="117" t="e">
        <f aca="false" ca="true" dt2D="false" dtr="false" t="normal">M67+N63</f>
        <v>#VALUE!</v>
      </c>
      <c r="O67" s="117" t="e">
        <f aca="false" ca="true" dt2D="false" dtr="false" t="normal">N67+O63</f>
        <v>#VALUE!</v>
      </c>
      <c r="P67" s="117" t="e">
        <f aca="false" ca="true" dt2D="false" dtr="false" t="normal">O67+P63</f>
        <v>#VALUE!</v>
      </c>
      <c r="Q67" s="117" t="e">
        <f aca="false" ca="true" dt2D="false" dtr="false" t="normal">P67+Q63</f>
        <v>#VALUE!</v>
      </c>
      <c r="R67" s="117" t="e">
        <f aca="false" ca="true" dt2D="false" dtr="false" t="normal">Q67+R63</f>
        <v>#VALUE!</v>
      </c>
      <c r="T67" s="116" t="n"/>
    </row>
    <row hidden="true" ht="16.5" outlineLevel="1" r="68">
      <c r="B68" s="1" t="s">
        <v>182</v>
      </c>
      <c r="C68" s="140" t="e">
        <f aca="false" ca="true" dt2D="false" dtr="false" t="normal">'Контроль'!$D$8+1-MATCH(-1, D69:R69, 0)</f>
        <v>#VALUE!</v>
      </c>
      <c r="D68" s="117" t="e">
        <f aca="false" ca="true" dt2D="false" dtr="false" t="normal">SIGN(D67)</f>
        <v>#VALUE!</v>
      </c>
      <c r="E68" s="117" t="e">
        <f aca="false" ca="true" dt2D="false" dtr="false" t="normal">SIGN(E67)</f>
        <v>#VALUE!</v>
      </c>
      <c r="F68" s="117" t="e">
        <f aca="false" ca="true" dt2D="false" dtr="false" t="normal">SIGN(F67)</f>
        <v>#VALUE!</v>
      </c>
      <c r="G68" s="117" t="e">
        <f aca="false" ca="true" dt2D="false" dtr="false" t="normal">SIGN(G67)</f>
        <v>#VALUE!</v>
      </c>
      <c r="H68" s="117" t="e">
        <f aca="false" ca="true" dt2D="false" dtr="false" t="normal">SIGN(H67)</f>
        <v>#VALUE!</v>
      </c>
      <c r="I68" s="117" t="e">
        <f aca="false" ca="true" dt2D="false" dtr="false" t="normal">SIGN(I67)</f>
        <v>#VALUE!</v>
      </c>
      <c r="J68" s="117" t="e">
        <f aca="false" ca="true" dt2D="false" dtr="false" t="normal">SIGN(J67)</f>
        <v>#VALUE!</v>
      </c>
      <c r="K68" s="117" t="e">
        <f aca="false" ca="true" dt2D="false" dtr="false" t="normal">SIGN(K67)</f>
        <v>#VALUE!</v>
      </c>
      <c r="L68" s="117" t="e">
        <f aca="false" ca="true" dt2D="false" dtr="false" t="normal">SIGN(L67)</f>
        <v>#VALUE!</v>
      </c>
      <c r="M68" s="117" t="e">
        <f aca="false" ca="true" dt2D="false" dtr="false" t="normal">SIGN(M67)</f>
        <v>#VALUE!</v>
      </c>
      <c r="N68" s="117" t="e">
        <f aca="false" ca="true" dt2D="false" dtr="false" t="normal">SIGN(N67)</f>
        <v>#VALUE!</v>
      </c>
      <c r="O68" s="117" t="e">
        <f aca="false" ca="true" dt2D="false" dtr="false" t="normal">SIGN(O67)</f>
        <v>#VALUE!</v>
      </c>
      <c r="P68" s="117" t="e">
        <f aca="false" ca="true" dt2D="false" dtr="false" t="normal">SIGN(P67)</f>
        <v>#VALUE!</v>
      </c>
      <c r="Q68" s="117" t="e">
        <f aca="false" ca="true" dt2D="false" dtr="false" t="normal">SIGN(Q67)</f>
        <v>#VALUE!</v>
      </c>
      <c r="R68" s="117" t="e">
        <f aca="false" ca="true" dt2D="false" dtr="false" t="normal">SIGN(R67)</f>
        <v>#VALUE!</v>
      </c>
      <c r="T68" s="116" t="n"/>
    </row>
    <row hidden="true" ht="16.5" outlineLevel="1" r="69">
      <c r="B69" s="1" t="s">
        <v>183</v>
      </c>
      <c r="C69" s="139" t="n"/>
      <c r="D69" s="117" t="e">
        <f aca="false" ca="true" dt2D="false" dtr="false" t="normal">OFFSET(D68, 0, $S$3-D$3-D$3+1)</f>
        <v>#VALUE!</v>
      </c>
      <c r="E69" s="117" t="e">
        <f aca="false" ca="true" dt2D="false" dtr="false" t="normal">OFFSET(E68, 0, $S$3-E$3-E$3+1)</f>
        <v>#VALUE!</v>
      </c>
      <c r="F69" s="117" t="e">
        <f aca="false" ca="true" dt2D="false" dtr="false" t="normal">OFFSET(F68, 0, $S$3-F$3-F$3+1)</f>
        <v>#VALUE!</v>
      </c>
      <c r="G69" s="117" t="e">
        <f aca="false" ca="true" dt2D="false" dtr="false" t="normal">OFFSET(G68, 0, $S$3-G$3-G$3+1)</f>
        <v>#VALUE!</v>
      </c>
      <c r="H69" s="117" t="e">
        <f aca="false" ca="true" dt2D="false" dtr="false" t="normal">OFFSET(H68, 0, $S$3-H$3-H$3+1)</f>
        <v>#VALUE!</v>
      </c>
      <c r="I69" s="117" t="e">
        <f aca="false" ca="true" dt2D="false" dtr="false" t="normal">OFFSET(I68, 0, $S$3-I$3-I$3+1)</f>
        <v>#VALUE!</v>
      </c>
      <c r="J69" s="117" t="e">
        <f aca="false" ca="true" dt2D="false" dtr="false" t="normal">OFFSET(J68, 0, $S$3-J$3-J$3+1)</f>
        <v>#VALUE!</v>
      </c>
      <c r="K69" s="117" t="e">
        <f aca="false" ca="true" dt2D="false" dtr="false" t="normal">OFFSET(K68, 0, $S$3-K$3-K$3+1)</f>
        <v>#VALUE!</v>
      </c>
      <c r="L69" s="117" t="e">
        <f aca="false" ca="true" dt2D="false" dtr="false" t="normal">OFFSET(L68, 0, $S$3-L$3-L$3+1)</f>
        <v>#VALUE!</v>
      </c>
      <c r="M69" s="117" t="e">
        <f aca="false" ca="true" dt2D="false" dtr="false" t="normal">OFFSET(M68, 0, $S$3-M$3-M$3+1)</f>
        <v>#VALUE!</v>
      </c>
      <c r="N69" s="117" t="e">
        <f aca="false" ca="true" dt2D="false" dtr="false" t="normal">OFFSET(N68, 0, $S$3-N$3-N$3+1)</f>
        <v>#VALUE!</v>
      </c>
      <c r="O69" s="117" t="e">
        <f aca="false" ca="true" dt2D="false" dtr="false" t="normal">OFFSET(O68, 0, $S$3-O$3-O$3+1)</f>
        <v>#VALUE!</v>
      </c>
      <c r="P69" s="117" t="e">
        <f aca="false" ca="true" dt2D="false" dtr="false" t="normal">OFFSET(P68, 0, $S$3-P$3-P$3+1)</f>
        <v>#VALUE!</v>
      </c>
      <c r="Q69" s="117" t="e">
        <f aca="false" ca="true" dt2D="false" dtr="false" t="normal">OFFSET(Q68, 0, $S$3-Q$3-Q$3+1)</f>
        <v>#VALUE!</v>
      </c>
      <c r="R69" s="117" t="e">
        <f aca="false" ca="true" dt2D="false" dtr="false" t="normal">OFFSET(R68, 0, $S$3-R$3-R$3+1)</f>
        <v>#VALUE!</v>
      </c>
      <c r="T69" s="116" t="n"/>
    </row>
    <row outlineLevel="0" r="70">
      <c r="C70" s="139" t="n"/>
      <c r="D70" s="141" t="n"/>
      <c r="E70" s="141" t="n"/>
      <c r="F70" s="141" t="n"/>
      <c r="G70" s="141" t="n"/>
      <c r="H70" s="141" t="n"/>
      <c r="I70" s="141" t="n"/>
      <c r="J70" s="141" t="n"/>
      <c r="K70" s="141" t="n"/>
      <c r="L70" s="141" t="n"/>
      <c r="M70" s="141" t="n"/>
      <c r="N70" s="141" t="n"/>
      <c r="O70" s="141" t="n"/>
      <c r="P70" s="141" t="n"/>
      <c r="Q70" s="141" t="n"/>
      <c r="R70" s="141" t="n"/>
      <c r="T70" s="116" t="n"/>
    </row>
    <row customFormat="true" ht="17.25" outlineLevel="0" r="71" s="44">
      <c r="B71" s="136" t="s">
        <v>184</v>
      </c>
      <c r="C71" s="142" t="e">
        <f aca="false" ca="true" dt2D="false" dtr="false" t="normal">S64</f>
        <v>#VALUE!</v>
      </c>
      <c r="D71" s="51" t="s">
        <v>185</v>
      </c>
      <c r="S71" s="99" t="n"/>
      <c r="T71" s="121" t="n"/>
    </row>
    <row customFormat="true" ht="17.25" outlineLevel="0" r="72" s="44">
      <c r="B72" s="136" t="s">
        <v>186</v>
      </c>
      <c r="C72" s="143" t="e">
        <f aca="false" ca="true" dt2D="false" dtr="false" t="normal">IF(ISERROR(IRR(D63:R63)), "Нет", IRR(D63:R63))</f>
        <v>#VALUE!</v>
      </c>
      <c r="D72" s="51" t="s">
        <v>185</v>
      </c>
      <c r="S72" s="99" t="n"/>
      <c r="T72" s="121" t="n"/>
    </row>
    <row outlineLevel="0" r="73">
      <c r="B73" s="17" t="n"/>
      <c r="C73" s="144" t="n"/>
      <c r="T73" s="116" t="n"/>
    </row>
    <row customFormat="true" ht="17.25" outlineLevel="0" r="74" s="44">
      <c r="B74" s="136" t="s">
        <v>193</v>
      </c>
      <c r="C74" s="137" t="e">
        <f aca="false" ca="true" dt2D="false" dtr="false" t="normal">IF(ISERROR(C76), "Нет", IF(C76&gt;=15, "Нет", IF(OR(C76=0), C76, (C76-OFFSET(D75, 0, C76-1)/(-OFFSET(D75, 0, C76-1)+OFFSET(D75, 0, C76)))*1)))</f>
        <v>#VALUE!</v>
      </c>
      <c r="S74" s="99" t="n"/>
      <c r="T74" s="121" t="n"/>
    </row>
    <row hidden="true" ht="16.5" outlineLevel="1" r="75">
      <c r="B75" s="1" t="s">
        <v>188</v>
      </c>
      <c r="C75" s="148" t="n"/>
      <c r="D75" s="117" t="e">
        <f aca="false" ca="true" dt2D="false" dtr="false" t="normal">D64</f>
        <v>#VALUE!</v>
      </c>
      <c r="E75" s="117" t="e">
        <f aca="false" ca="true" dt2D="false" dtr="false" t="normal">D75+E64</f>
        <v>#VALUE!</v>
      </c>
      <c r="F75" s="117" t="e">
        <f aca="false" ca="true" dt2D="false" dtr="false" t="normal">E75+F64</f>
        <v>#VALUE!</v>
      </c>
      <c r="G75" s="117" t="e">
        <f aca="false" ca="true" dt2D="false" dtr="false" t="normal">F75+G64</f>
        <v>#VALUE!</v>
      </c>
      <c r="H75" s="117" t="e">
        <f aca="false" ca="true" dt2D="false" dtr="false" t="normal">G75+H64</f>
        <v>#VALUE!</v>
      </c>
      <c r="I75" s="117" t="e">
        <f aca="false" ca="true" dt2D="false" dtr="false" t="normal">H75+I64</f>
        <v>#VALUE!</v>
      </c>
      <c r="J75" s="117" t="e">
        <f aca="false" ca="true" dt2D="false" dtr="false" t="normal">I75+J64</f>
        <v>#VALUE!</v>
      </c>
      <c r="K75" s="117" t="e">
        <f aca="false" ca="true" dt2D="false" dtr="false" t="normal">J75+K64</f>
        <v>#VALUE!</v>
      </c>
      <c r="L75" s="117" t="e">
        <f aca="false" ca="true" dt2D="false" dtr="false" t="normal">K75+L64</f>
        <v>#VALUE!</v>
      </c>
      <c r="M75" s="117" t="e">
        <f aca="false" ca="true" dt2D="false" dtr="false" t="normal">L75+M64</f>
        <v>#VALUE!</v>
      </c>
      <c r="N75" s="117" t="e">
        <f aca="false" ca="true" dt2D="false" dtr="false" t="normal">M75+N64</f>
        <v>#VALUE!</v>
      </c>
      <c r="O75" s="117" t="e">
        <f aca="false" ca="true" dt2D="false" dtr="false" t="normal">N75+O64</f>
        <v>#VALUE!</v>
      </c>
      <c r="P75" s="117" t="e">
        <f aca="false" ca="true" dt2D="false" dtr="false" t="normal">O75+P64</f>
        <v>#VALUE!</v>
      </c>
      <c r="Q75" s="117" t="e">
        <f aca="false" ca="true" dt2D="false" dtr="false" t="normal">P75+Q64</f>
        <v>#VALUE!</v>
      </c>
      <c r="R75" s="117" t="e">
        <f aca="false" ca="true" dt2D="false" dtr="false" t="normal">Q75+R64</f>
        <v>#VALUE!</v>
      </c>
      <c r="T75" s="116" t="n"/>
    </row>
    <row hidden="true" ht="16.5" outlineLevel="1" r="76">
      <c r="B76" s="1" t="s">
        <v>189</v>
      </c>
      <c r="C76" s="149" t="e">
        <f aca="false" ca="true" dt2D="false" dtr="false" t="normal">'Контроль'!$D$8+1-MATCH(-1, D77:R77, 0)</f>
        <v>#VALUE!</v>
      </c>
      <c r="D76" s="117" t="e">
        <f aca="false" ca="true" dt2D="false" dtr="false" t="normal">SIGN(D75)</f>
        <v>#VALUE!</v>
      </c>
      <c r="E76" s="117" t="e">
        <f aca="false" ca="true" dt2D="false" dtr="false" t="normal">SIGN(E75)</f>
        <v>#VALUE!</v>
      </c>
      <c r="F76" s="117" t="e">
        <f aca="false" ca="true" dt2D="false" dtr="false" t="normal">SIGN(F75)</f>
        <v>#VALUE!</v>
      </c>
      <c r="G76" s="117" t="e">
        <f aca="false" ca="true" dt2D="false" dtr="false" t="normal">SIGN(G75)</f>
        <v>#VALUE!</v>
      </c>
      <c r="H76" s="117" t="e">
        <f aca="false" ca="true" dt2D="false" dtr="false" t="normal">SIGN(H75)</f>
        <v>#VALUE!</v>
      </c>
      <c r="I76" s="117" t="e">
        <f aca="false" ca="true" dt2D="false" dtr="false" t="normal">SIGN(I75)</f>
        <v>#VALUE!</v>
      </c>
      <c r="J76" s="117" t="e">
        <f aca="false" ca="true" dt2D="false" dtr="false" t="normal">SIGN(J75)</f>
        <v>#VALUE!</v>
      </c>
      <c r="K76" s="117" t="e">
        <f aca="false" ca="true" dt2D="false" dtr="false" t="normal">SIGN(K75)</f>
        <v>#VALUE!</v>
      </c>
      <c r="L76" s="117" t="e">
        <f aca="false" ca="true" dt2D="false" dtr="false" t="normal">SIGN(L75)</f>
        <v>#VALUE!</v>
      </c>
      <c r="M76" s="117" t="e">
        <f aca="false" ca="true" dt2D="false" dtr="false" t="normal">SIGN(M75)</f>
        <v>#VALUE!</v>
      </c>
      <c r="N76" s="117" t="e">
        <f aca="false" ca="true" dt2D="false" dtr="false" t="normal">SIGN(N75)</f>
        <v>#VALUE!</v>
      </c>
      <c r="O76" s="117" t="e">
        <f aca="false" ca="true" dt2D="false" dtr="false" t="normal">SIGN(O75)</f>
        <v>#VALUE!</v>
      </c>
      <c r="P76" s="117" t="e">
        <f aca="false" ca="true" dt2D="false" dtr="false" t="normal">SIGN(P75)</f>
        <v>#VALUE!</v>
      </c>
      <c r="Q76" s="117" t="e">
        <f aca="false" ca="true" dt2D="false" dtr="false" t="normal">SIGN(Q75)</f>
        <v>#VALUE!</v>
      </c>
      <c r="R76" s="117" t="e">
        <f aca="false" ca="true" dt2D="false" dtr="false" t="normal">SIGN(R75)</f>
        <v>#VALUE!</v>
      </c>
      <c r="T76" s="116" t="n"/>
    </row>
    <row hidden="true" ht="16.5" outlineLevel="1" r="77">
      <c r="B77" s="1" t="s">
        <v>190</v>
      </c>
      <c r="D77" s="117" t="e">
        <f aca="false" ca="true" dt2D="false" dtr="false" t="normal">OFFSET(D76, 0, $S$3-D$3-D$3+1)</f>
        <v>#VALUE!</v>
      </c>
      <c r="E77" s="117" t="e">
        <f aca="false" ca="true" dt2D="false" dtr="false" t="normal">OFFSET(E76, 0, $S$3-E$3-E$3+1)</f>
        <v>#VALUE!</v>
      </c>
      <c r="F77" s="117" t="e">
        <f aca="false" ca="true" dt2D="false" dtr="false" t="normal">OFFSET(F76, 0, $S$3-F$3-F$3+1)</f>
        <v>#VALUE!</v>
      </c>
      <c r="G77" s="117" t="e">
        <f aca="false" ca="true" dt2D="false" dtr="false" t="normal">OFFSET(G76, 0, $S$3-G$3-G$3+1)</f>
        <v>#VALUE!</v>
      </c>
      <c r="H77" s="117" t="e">
        <f aca="false" ca="true" dt2D="false" dtr="false" t="normal">OFFSET(H76, 0, $S$3-H$3-H$3+1)</f>
        <v>#VALUE!</v>
      </c>
      <c r="I77" s="117" t="e">
        <f aca="false" ca="true" dt2D="false" dtr="false" t="normal">OFFSET(I76, 0, $S$3-I$3-I$3+1)</f>
        <v>#VALUE!</v>
      </c>
      <c r="J77" s="117" t="e">
        <f aca="false" ca="true" dt2D="false" dtr="false" t="normal">OFFSET(J76, 0, $S$3-J$3-J$3+1)</f>
        <v>#VALUE!</v>
      </c>
      <c r="K77" s="117" t="e">
        <f aca="false" ca="true" dt2D="false" dtr="false" t="normal">OFFSET(K76, 0, $S$3-K$3-K$3+1)</f>
        <v>#VALUE!</v>
      </c>
      <c r="L77" s="117" t="e">
        <f aca="false" ca="true" dt2D="false" dtr="false" t="normal">OFFSET(L76, 0, $S$3-L$3-L$3+1)</f>
        <v>#VALUE!</v>
      </c>
      <c r="M77" s="117" t="e">
        <f aca="false" ca="true" dt2D="false" dtr="false" t="normal">OFFSET(M76, 0, $S$3-M$3-M$3+1)</f>
        <v>#VALUE!</v>
      </c>
      <c r="N77" s="117" t="e">
        <f aca="false" ca="true" dt2D="false" dtr="false" t="normal">OFFSET(N76, 0, $S$3-N$3-N$3+1)</f>
        <v>#VALUE!</v>
      </c>
      <c r="O77" s="117" t="e">
        <f aca="false" ca="true" dt2D="false" dtr="false" t="normal">OFFSET(O76, 0, $S$3-O$3-O$3+1)</f>
        <v>#VALUE!</v>
      </c>
      <c r="P77" s="117" t="e">
        <f aca="false" ca="true" dt2D="false" dtr="false" t="normal">OFFSET(P76, 0, $S$3-P$3-P$3+1)</f>
        <v>#VALUE!</v>
      </c>
      <c r="Q77" s="117" t="e">
        <f aca="false" ca="true" dt2D="false" dtr="false" t="normal">OFFSET(Q76, 0, $S$3-Q$3-Q$3+1)</f>
        <v>#VALUE!</v>
      </c>
      <c r="R77" s="117" t="e">
        <f aca="false" ca="true" dt2D="false" dtr="false" t="normal">OFFSET(R76, 0, $S$3-R$3-R$3+1)</f>
        <v>#VALUE!</v>
      </c>
      <c r="T77" s="116" t="n"/>
    </row>
    <row outlineLevel="0" r="78">
      <c r="B78" s="17" t="n"/>
      <c r="C78" s="150" t="n"/>
      <c r="T78" s="116" t="n"/>
    </row>
    <row outlineLevel="0" r="79">
      <c r="T79" s="116" t="n"/>
    </row>
    <row customFormat="true" customHeight="true" ht="39" outlineLevel="0" r="80" s="107">
      <c r="B80" s="108" t="s">
        <v>194</v>
      </c>
      <c r="C80" s="109" t="s"/>
      <c r="D80" s="109" t="s"/>
      <c r="E80" s="109" t="s"/>
      <c r="F80" s="109" t="s"/>
      <c r="G80" s="109" t="s"/>
      <c r="H80" s="109" t="s"/>
      <c r="I80" s="109" t="s"/>
      <c r="J80" s="109" t="s"/>
      <c r="K80" s="109" t="s"/>
      <c r="L80" s="109" t="s"/>
      <c r="M80" s="109" t="s"/>
      <c r="N80" s="109" t="s"/>
      <c r="O80" s="109" t="s"/>
      <c r="P80" s="109" t="s"/>
      <c r="Q80" s="109" t="s"/>
      <c r="R80" s="109" t="s"/>
      <c r="S80" s="110" t="s"/>
      <c r="T80" s="116" t="n"/>
    </row>
    <row customFormat="true" ht="16.5" outlineLevel="0" r="81" s="111">
      <c r="B81" s="112" t="n"/>
      <c r="D81" s="75" t="n"/>
      <c r="E81" s="75" t="n"/>
      <c r="F81" s="75" t="n"/>
      <c r="G81" s="75" t="n"/>
      <c r="H81" s="75" t="n"/>
      <c r="I81" s="75" t="n"/>
      <c r="J81" s="75" t="n"/>
      <c r="K81" s="75" t="n"/>
      <c r="L81" s="75" t="n"/>
      <c r="M81" s="75" t="n"/>
      <c r="N81" s="75" t="n"/>
      <c r="O81" s="75" t="n"/>
      <c r="P81" s="75" t="n"/>
      <c r="Q81" s="75" t="n"/>
      <c r="R81" s="75" t="n"/>
      <c r="S81" s="113" t="n"/>
      <c r="T81" s="116" t="n"/>
    </row>
    <row customFormat="true" ht="15.75" outlineLevel="0" r="82" s="44">
      <c r="A82" s="151" t="n"/>
      <c r="B82" s="85" t="s">
        <v>64</v>
      </c>
      <c r="D82" s="152" t="e">
        <f aca="false" ca="false" dt2D="false" dtr="false" t="normal">SUMIF('Периоды'!$L$38:$BS$38, $D$2:$R$2, 'Фин.Модель'!$M$10:$BT$10)</f>
        <v>#VALUE!</v>
      </c>
      <c r="E82" s="152" t="e">
        <f aca="false" ca="false" dt2D="false" dtr="false" t="normal">SUMIF('Периоды'!$L$38:$BS$38, $D$2:$R$2, 'Фин.Модель'!$M$10:$BT$10)</f>
        <v>#VALUE!</v>
      </c>
      <c r="F82" s="152" t="e">
        <f aca="false" ca="false" dt2D="false" dtr="false" t="normal">SUMIF('Периоды'!$L$38:$BS$38, $D$2:$R$2, 'Фин.Модель'!$M$10:$BT$10)</f>
        <v>#VALUE!</v>
      </c>
      <c r="G82" s="152" t="e">
        <f aca="false" ca="false" dt2D="false" dtr="false" t="normal">SUMIF('Периоды'!$L$38:$BS$38, $D$2:$R$2, 'Фин.Модель'!$M$10:$BT$10)</f>
        <v>#VALUE!</v>
      </c>
      <c r="H82" s="152" t="e">
        <f aca="false" ca="false" dt2D="false" dtr="false" t="normal">SUMIF('Периоды'!$L$38:$BS$38, $D$2:$R$2, 'Фин.Модель'!$M$10:$BT$10)</f>
        <v>#VALUE!</v>
      </c>
      <c r="I82" s="152" t="e">
        <f aca="false" ca="false" dt2D="false" dtr="false" t="normal">SUMIF('Периоды'!$L$38:$BS$38, $D$2:$R$2, 'Фин.Модель'!$M$10:$BT$10)</f>
        <v>#VALUE!</v>
      </c>
      <c r="J82" s="152" t="e">
        <f aca="false" ca="false" dt2D="false" dtr="false" t="normal">SUMIF('Периоды'!$L$38:$BS$38, $D$2:$R$2, 'Фин.Модель'!$M$10:$BT$10)</f>
        <v>#VALUE!</v>
      </c>
      <c r="K82" s="152" t="e">
        <f aca="false" ca="false" dt2D="false" dtr="false" t="normal">SUMIF('Периоды'!$L$38:$BS$38, $D$2:$R$2, 'Фин.Модель'!$M$10:$BT$10)</f>
        <v>#VALUE!</v>
      </c>
      <c r="L82" s="152" t="e">
        <f aca="false" ca="false" dt2D="false" dtr="false" t="normal">SUMIF('Периоды'!$L$38:$BS$38, $D$2:$R$2, 'Фин.Модель'!$M$10:$BT$10)</f>
        <v>#VALUE!</v>
      </c>
      <c r="M82" s="152" t="e">
        <f aca="false" ca="false" dt2D="false" dtr="false" t="normal">SUMIF('Периоды'!$L$38:$BS$38, $D$2:$R$2, 'Фин.Модель'!$M$10:$BT$10)</f>
        <v>#VALUE!</v>
      </c>
      <c r="N82" s="152" t="e">
        <f aca="false" ca="false" dt2D="false" dtr="false" t="normal">SUMIF('Периоды'!$L$38:$BS$38, $D$2:$R$2, 'Фин.Модель'!$M$10:$BT$10)</f>
        <v>#VALUE!</v>
      </c>
      <c r="O82" s="152" t="e">
        <f aca="false" ca="false" dt2D="false" dtr="false" t="normal">SUMIF('Периоды'!$L$38:$BS$38, $D$2:$R$2, 'Фин.Модель'!$M$10:$BT$10)</f>
        <v>#VALUE!</v>
      </c>
      <c r="P82" s="152" t="e">
        <f aca="false" ca="false" dt2D="false" dtr="false" t="normal">SUMIF('Периоды'!$L$38:$BS$38, $D$2:$R$2, 'Фин.Модель'!$M$10:$BT$10)</f>
        <v>#VALUE!</v>
      </c>
      <c r="Q82" s="152" t="e">
        <f aca="false" ca="false" dt2D="false" dtr="false" t="normal">SUMIF('Периоды'!$L$38:$BS$38, $D$2:$R$2, 'Фин.Модель'!$M$10:$BT$10)</f>
        <v>#VALUE!</v>
      </c>
      <c r="R82" s="152" t="e">
        <f aca="false" ca="false" dt2D="false" dtr="false" t="normal">SUMIF('Периоды'!$L$38:$BS$38, $D$2:$R$2, 'Фин.Модель'!$M$10:$BT$10)</f>
        <v>#VALUE!</v>
      </c>
      <c r="S82" s="121" t="e">
        <f aca="false" ca="false" dt2D="false" dtr="false" t="normal">SUM(D82:R82)</f>
        <v>#VALUE!</v>
      </c>
      <c r="T82" s="121" t="n"/>
    </row>
    <row customFormat="true" ht="15.75" outlineLevel="0" r="83" s="44">
      <c r="B83" s="85" t="s">
        <v>195</v>
      </c>
      <c r="C83" s="121" t="n"/>
      <c r="D83" s="121" t="e">
        <f aca="false" ca="false" dt2D="false" dtr="false" t="normal">SUM(D84:D85)</f>
        <v>#VALUE!</v>
      </c>
      <c r="E83" s="121" t="e">
        <f aca="false" ca="false" dt2D="false" dtr="false" t="normal">SUM(E84:E85)</f>
        <v>#VALUE!</v>
      </c>
      <c r="F83" s="121" t="e">
        <f aca="false" ca="false" dt2D="false" dtr="false" t="normal">SUM(F84:F85)</f>
        <v>#VALUE!</v>
      </c>
      <c r="G83" s="121" t="e">
        <f aca="false" ca="false" dt2D="false" dtr="false" t="normal">SUM(G84:G85)</f>
        <v>#VALUE!</v>
      </c>
      <c r="H83" s="121" t="e">
        <f aca="false" ca="false" dt2D="false" dtr="false" t="normal">SUM(H84:H85)</f>
        <v>#VALUE!</v>
      </c>
      <c r="I83" s="121" t="e">
        <f aca="false" ca="false" dt2D="false" dtr="false" t="normal">SUM(I84:I85)</f>
        <v>#VALUE!</v>
      </c>
      <c r="J83" s="121" t="e">
        <f aca="false" ca="false" dt2D="false" dtr="false" t="normal">SUM(J84:J85)</f>
        <v>#VALUE!</v>
      </c>
      <c r="K83" s="121" t="e">
        <f aca="false" ca="false" dt2D="false" dtr="false" t="normal">SUM(K84:K85)</f>
        <v>#VALUE!</v>
      </c>
      <c r="L83" s="121" t="e">
        <f aca="false" ca="false" dt2D="false" dtr="false" t="normal">SUM(L84:L85)</f>
        <v>#VALUE!</v>
      </c>
      <c r="M83" s="121" t="e">
        <f aca="false" ca="false" dt2D="false" dtr="false" t="normal">SUM(M84:M85)</f>
        <v>#VALUE!</v>
      </c>
      <c r="N83" s="121" t="e">
        <f aca="false" ca="false" dt2D="false" dtr="false" t="normal">SUM(N84:N85)</f>
        <v>#VALUE!</v>
      </c>
      <c r="O83" s="121" t="e">
        <f aca="false" ca="false" dt2D="false" dtr="false" t="normal">SUM(O84:O85)</f>
        <v>#VALUE!</v>
      </c>
      <c r="P83" s="121" t="e">
        <f aca="false" ca="false" dt2D="false" dtr="false" t="normal">SUM(P84:P85)</f>
        <v>#VALUE!</v>
      </c>
      <c r="Q83" s="121" t="e">
        <f aca="false" ca="false" dt2D="false" dtr="false" t="normal">SUM(Q84:Q85)</f>
        <v>#VALUE!</v>
      </c>
      <c r="R83" s="121" t="e">
        <f aca="false" ca="false" dt2D="false" dtr="false" t="normal">SUM(R84:R85)</f>
        <v>#VALUE!</v>
      </c>
      <c r="S83" s="121" t="e">
        <f aca="false" ca="false" dt2D="false" dtr="false" t="normal">SUM(D83:R83)</f>
        <v>#VALUE!</v>
      </c>
      <c r="T83" s="121" t="n"/>
    </row>
    <row outlineLevel="0" r="84">
      <c r="B84" s="153" t="s">
        <v>196</v>
      </c>
      <c r="D84" s="146" t="e">
        <f aca="false" ca="false" dt2D="false" dtr="false" t="normal">SUMIF('Периоды'!$L$38:$BS$38, $D$2:$R$2, 'Фин.Модель'!$M$15:$BT$15)</f>
        <v>#VALUE!</v>
      </c>
      <c r="E84" s="146" t="e">
        <f aca="false" ca="false" dt2D="false" dtr="false" t="normal">SUMIF('Периоды'!$L$38:$BS$38, $D$2:$R$2, 'Фин.Модель'!$M$15:$BT$15)</f>
        <v>#VALUE!</v>
      </c>
      <c r="F84" s="146" t="e">
        <f aca="false" ca="false" dt2D="false" dtr="false" t="normal">SUMIF('Периоды'!$L$38:$BS$38, $D$2:$R$2, 'Фин.Модель'!$M$15:$BT$15)</f>
        <v>#VALUE!</v>
      </c>
      <c r="G84" s="146" t="e">
        <f aca="false" ca="false" dt2D="false" dtr="false" t="normal">SUMIF('Периоды'!$L$38:$BS$38, $D$2:$R$2, 'Фин.Модель'!$M$15:$BT$15)</f>
        <v>#VALUE!</v>
      </c>
      <c r="H84" s="146" t="e">
        <f aca="false" ca="false" dt2D="false" dtr="false" t="normal">SUMIF('Периоды'!$L$38:$BS$38, $D$2:$R$2, 'Фин.Модель'!$M$15:$BT$15)</f>
        <v>#VALUE!</v>
      </c>
      <c r="I84" s="146" t="e">
        <f aca="false" ca="false" dt2D="false" dtr="false" t="normal">SUMIF('Периоды'!$L$38:$BS$38, $D$2:$R$2, 'Фин.Модель'!$M$15:$BT$15)</f>
        <v>#VALUE!</v>
      </c>
      <c r="J84" s="146" t="e">
        <f aca="false" ca="false" dt2D="false" dtr="false" t="normal">SUMIF('Периоды'!$L$38:$BS$38, $D$2:$R$2, 'Фин.Модель'!$M$15:$BT$15)</f>
        <v>#VALUE!</v>
      </c>
      <c r="K84" s="146" t="e">
        <f aca="false" ca="false" dt2D="false" dtr="false" t="normal">SUMIF('Периоды'!$L$38:$BS$38, $D$2:$R$2, 'Фин.Модель'!$M$15:$BT$15)</f>
        <v>#VALUE!</v>
      </c>
      <c r="L84" s="146" t="e">
        <f aca="false" ca="false" dt2D="false" dtr="false" t="normal">SUMIF('Периоды'!$L$38:$BS$38, $D$2:$R$2, 'Фин.Модель'!$M$15:$BT$15)</f>
        <v>#VALUE!</v>
      </c>
      <c r="M84" s="146" t="e">
        <f aca="false" ca="false" dt2D="false" dtr="false" t="normal">SUMIF('Периоды'!$L$38:$BS$38, $D$2:$R$2, 'Фин.Модель'!$M$15:$BT$15)</f>
        <v>#VALUE!</v>
      </c>
      <c r="N84" s="146" t="e">
        <f aca="false" ca="false" dt2D="false" dtr="false" t="normal">SUMIF('Периоды'!$L$38:$BS$38, $D$2:$R$2, 'Фин.Модель'!$M$15:$BT$15)</f>
        <v>#VALUE!</v>
      </c>
      <c r="O84" s="146" t="e">
        <f aca="false" ca="false" dt2D="false" dtr="false" t="normal">SUMIF('Периоды'!$L$38:$BS$38, $D$2:$R$2, 'Фин.Модель'!$M$15:$BT$15)</f>
        <v>#VALUE!</v>
      </c>
      <c r="P84" s="146" t="e">
        <f aca="false" ca="false" dt2D="false" dtr="false" t="normal">SUMIF('Периоды'!$L$38:$BS$38, $D$2:$R$2, 'Фин.Модель'!$M$15:$BT$15)</f>
        <v>#VALUE!</v>
      </c>
      <c r="Q84" s="146" t="e">
        <f aca="false" ca="false" dt2D="false" dtr="false" t="normal">SUMIF('Периоды'!$L$38:$BS$38, $D$2:$R$2, 'Фин.Модель'!$M$15:$BT$15)</f>
        <v>#VALUE!</v>
      </c>
      <c r="R84" s="146" t="e">
        <f aca="false" ca="false" dt2D="false" dtr="false" t="normal">SUMIF('Периоды'!$L$38:$BS$38, $D$2:$R$2, 'Фин.Модель'!$M$15:$BT$15)</f>
        <v>#VALUE!</v>
      </c>
      <c r="S84" s="121" t="e">
        <f aca="false" ca="false" dt2D="false" dtr="false" t="normal">SUM(D84:R84)</f>
        <v>#VALUE!</v>
      </c>
      <c r="T84" s="116" t="n"/>
    </row>
    <row outlineLevel="0" r="85">
      <c r="B85" s="153" t="s">
        <v>197</v>
      </c>
      <c r="D85" s="146" t="e">
        <f aca="false" ca="false" dt2D="false" dtr="false" t="normal">SUMIF('Периоды'!$L$38:$BS$38, $D$2:$R$2, 'Фин.Модель'!$M$30:$BT$30)</f>
        <v>#VALUE!</v>
      </c>
      <c r="E85" s="146" t="e">
        <f aca="false" ca="false" dt2D="false" dtr="false" t="normal">SUMIF('Периоды'!$L$38:$BS$38, $D$2:$R$2, 'Фин.Модель'!$M$30:$BT$30)</f>
        <v>#VALUE!</v>
      </c>
      <c r="F85" s="146" t="e">
        <f aca="false" ca="false" dt2D="false" dtr="false" t="normal">SUMIF('Периоды'!$L$38:$BS$38, $D$2:$R$2, 'Фин.Модель'!$M$30:$BT$30)</f>
        <v>#VALUE!</v>
      </c>
      <c r="G85" s="146" t="e">
        <f aca="false" ca="false" dt2D="false" dtr="false" t="normal">SUMIF('Периоды'!$L$38:$BS$38, $D$2:$R$2, 'Фин.Модель'!$M$30:$BT$30)</f>
        <v>#VALUE!</v>
      </c>
      <c r="H85" s="146" t="e">
        <f aca="false" ca="false" dt2D="false" dtr="false" t="normal">SUMIF('Периоды'!$L$38:$BS$38, $D$2:$R$2, 'Фин.Модель'!$M$30:$BT$30)</f>
        <v>#VALUE!</v>
      </c>
      <c r="I85" s="146" t="e">
        <f aca="false" ca="false" dt2D="false" dtr="false" t="normal">SUMIF('Периоды'!$L$38:$BS$38, $D$2:$R$2, 'Фин.Модель'!$M$30:$BT$30)</f>
        <v>#VALUE!</v>
      </c>
      <c r="J85" s="146" t="e">
        <f aca="false" ca="false" dt2D="false" dtr="false" t="normal">SUMIF('Периоды'!$L$38:$BS$38, $D$2:$R$2, 'Фин.Модель'!$M$30:$BT$30)</f>
        <v>#VALUE!</v>
      </c>
      <c r="K85" s="146" t="e">
        <f aca="false" ca="false" dt2D="false" dtr="false" t="normal">SUMIF('Периоды'!$L$38:$BS$38, $D$2:$R$2, 'Фин.Модель'!$M$30:$BT$30)</f>
        <v>#VALUE!</v>
      </c>
      <c r="L85" s="146" t="e">
        <f aca="false" ca="false" dt2D="false" dtr="false" t="normal">SUMIF('Периоды'!$L$38:$BS$38, $D$2:$R$2, 'Фин.Модель'!$M$30:$BT$30)</f>
        <v>#VALUE!</v>
      </c>
      <c r="M85" s="146" t="e">
        <f aca="false" ca="false" dt2D="false" dtr="false" t="normal">SUMIF('Периоды'!$L$38:$BS$38, $D$2:$R$2, 'Фин.Модель'!$M$30:$BT$30)</f>
        <v>#VALUE!</v>
      </c>
      <c r="N85" s="146" t="e">
        <f aca="false" ca="false" dt2D="false" dtr="false" t="normal">SUMIF('Периоды'!$L$38:$BS$38, $D$2:$R$2, 'Фин.Модель'!$M$30:$BT$30)</f>
        <v>#VALUE!</v>
      </c>
      <c r="O85" s="146" t="e">
        <f aca="false" ca="false" dt2D="false" dtr="false" t="normal">SUMIF('Периоды'!$L$38:$BS$38, $D$2:$R$2, 'Фин.Модель'!$M$30:$BT$30)</f>
        <v>#VALUE!</v>
      </c>
      <c r="P85" s="146" t="e">
        <f aca="false" ca="false" dt2D="false" dtr="false" t="normal">SUMIF('Периоды'!$L$38:$BS$38, $D$2:$R$2, 'Фин.Модель'!$M$30:$BT$30)</f>
        <v>#VALUE!</v>
      </c>
      <c r="Q85" s="146" t="e">
        <f aca="false" ca="false" dt2D="false" dtr="false" t="normal">SUMIF('Периоды'!$L$38:$BS$38, $D$2:$R$2, 'Фин.Модель'!$M$30:$BT$30)</f>
        <v>#VALUE!</v>
      </c>
      <c r="R85" s="146" t="e">
        <f aca="false" ca="false" dt2D="false" dtr="false" t="normal">SUMIF('Периоды'!$L$38:$BS$38, $D$2:$R$2, 'Фин.Модель'!$M$30:$BT$30)</f>
        <v>#VALUE!</v>
      </c>
      <c r="S85" s="121" t="e">
        <f aca="false" ca="false" dt2D="false" dtr="false" t="normal">SUM(D85:R85)</f>
        <v>#VALUE!</v>
      </c>
      <c r="T85" s="116" t="n"/>
    </row>
    <row customFormat="true" ht="15.75" outlineLevel="0" r="86" s="44">
      <c r="B86" s="85" t="s">
        <v>198</v>
      </c>
      <c r="C86" s="121" t="n"/>
      <c r="D86" s="115" t="e">
        <f aca="false" ca="false" dt2D="false" dtr="false" t="normal">D82-D83</f>
        <v>#VALUE!</v>
      </c>
      <c r="E86" s="115" t="e">
        <f aca="false" ca="false" dt2D="false" dtr="false" t="normal">E82-E83</f>
        <v>#VALUE!</v>
      </c>
      <c r="F86" s="115" t="e">
        <f aca="false" ca="false" dt2D="false" dtr="false" t="normal">F82-F83</f>
        <v>#VALUE!</v>
      </c>
      <c r="G86" s="115" t="e">
        <f aca="false" ca="false" dt2D="false" dtr="false" t="normal">G82-G83</f>
        <v>#VALUE!</v>
      </c>
      <c r="H86" s="115" t="e">
        <f aca="false" ca="false" dt2D="false" dtr="false" t="normal">H82-H83</f>
        <v>#VALUE!</v>
      </c>
      <c r="I86" s="115" t="e">
        <f aca="false" ca="false" dt2D="false" dtr="false" t="normal">I82-I83</f>
        <v>#VALUE!</v>
      </c>
      <c r="J86" s="115" t="e">
        <f aca="false" ca="false" dt2D="false" dtr="false" t="normal">J82-J83</f>
        <v>#VALUE!</v>
      </c>
      <c r="K86" s="115" t="e">
        <f aca="false" ca="false" dt2D="false" dtr="false" t="normal">K82-K83</f>
        <v>#VALUE!</v>
      </c>
      <c r="L86" s="115" t="e">
        <f aca="false" ca="false" dt2D="false" dtr="false" t="normal">L82-L83</f>
        <v>#VALUE!</v>
      </c>
      <c r="M86" s="115" t="e">
        <f aca="false" ca="false" dt2D="false" dtr="false" t="normal">M82-M83</f>
        <v>#VALUE!</v>
      </c>
      <c r="N86" s="115" t="e">
        <f aca="false" ca="false" dt2D="false" dtr="false" t="normal">N82-N83</f>
        <v>#VALUE!</v>
      </c>
      <c r="O86" s="115" t="e">
        <f aca="false" ca="false" dt2D="false" dtr="false" t="normal">O82-O83</f>
        <v>#VALUE!</v>
      </c>
      <c r="P86" s="115" t="e">
        <f aca="false" ca="false" dt2D="false" dtr="false" t="normal">P82-P83</f>
        <v>#VALUE!</v>
      </c>
      <c r="Q86" s="115" t="e">
        <f aca="false" ca="false" dt2D="false" dtr="false" t="normal">Q82-Q83</f>
        <v>#VALUE!</v>
      </c>
      <c r="R86" s="115" t="e">
        <f aca="false" ca="false" dt2D="false" dtr="false" t="normal">R82-R83</f>
        <v>#VALUE!</v>
      </c>
      <c r="S86" s="115" t="e">
        <f aca="false" ca="false" dt2D="false" dtr="false" t="normal">SUM(D86:R86)</f>
        <v>#VALUE!</v>
      </c>
      <c r="T86" s="121" t="n"/>
    </row>
    <row customFormat="true" ht="16.5" outlineLevel="0" r="87" s="44">
      <c r="B87" s="118" t="s">
        <v>199</v>
      </c>
      <c r="C87" s="154" t="n"/>
      <c r="D87" s="155" t="e">
        <f aca="false" ca="false" dt2D="false" dtr="false" t="normal">IFERROR(D86/D82, 0)</f>
        <v>#VALUE!</v>
      </c>
      <c r="E87" s="155" t="e">
        <f aca="false" ca="false" dt2D="false" dtr="false" t="normal">IFERROR(E86/E82, 0)</f>
        <v>#VALUE!</v>
      </c>
      <c r="F87" s="155" t="e">
        <f aca="false" ca="false" dt2D="false" dtr="false" t="normal">IFERROR(F86/F82, 0)</f>
        <v>#VALUE!</v>
      </c>
      <c r="G87" s="155" t="e">
        <f aca="false" ca="false" dt2D="false" dtr="false" t="normal">IFERROR(G86/G82, 0)</f>
        <v>#VALUE!</v>
      </c>
      <c r="H87" s="155" t="e">
        <f aca="false" ca="false" dt2D="false" dtr="false" t="normal">IFERROR(H86/H82, 0)</f>
        <v>#VALUE!</v>
      </c>
      <c r="I87" s="155" t="e">
        <f aca="false" ca="false" dt2D="false" dtr="false" t="normal">IFERROR(I86/I82, 0)</f>
        <v>#VALUE!</v>
      </c>
      <c r="J87" s="155" t="e">
        <f aca="false" ca="false" dt2D="false" dtr="false" t="normal">IFERROR(J86/J82, 0)</f>
        <v>#VALUE!</v>
      </c>
      <c r="K87" s="155" t="e">
        <f aca="false" ca="false" dt2D="false" dtr="false" t="normal">IFERROR(K86/K82, 0)</f>
        <v>#VALUE!</v>
      </c>
      <c r="L87" s="155" t="e">
        <f aca="false" ca="false" dt2D="false" dtr="false" t="normal">IFERROR(L86/L82, 0)</f>
        <v>#VALUE!</v>
      </c>
      <c r="M87" s="155" t="e">
        <f aca="false" ca="false" dt2D="false" dtr="false" t="normal">IFERROR(M86/M82, 0)</f>
        <v>#VALUE!</v>
      </c>
      <c r="N87" s="155" t="e">
        <f aca="false" ca="false" dt2D="false" dtr="false" t="normal">IFERROR(N86/N82, 0)</f>
        <v>#VALUE!</v>
      </c>
      <c r="O87" s="155" t="e">
        <f aca="false" ca="false" dt2D="false" dtr="false" t="normal">IFERROR(O86/O82, 0)</f>
        <v>#VALUE!</v>
      </c>
      <c r="P87" s="155" t="e">
        <f aca="false" ca="false" dt2D="false" dtr="false" t="normal">IFERROR(P86/P82, 0)</f>
        <v>#VALUE!</v>
      </c>
      <c r="Q87" s="155" t="e">
        <f aca="false" ca="false" dt2D="false" dtr="false" t="normal">IFERROR(Q86/Q82, 0)</f>
        <v>#VALUE!</v>
      </c>
      <c r="R87" s="155" t="e">
        <f aca="false" ca="false" dt2D="false" dtr="false" t="normal">IFERROR(R86/R82, 0)</f>
        <v>#VALUE!</v>
      </c>
      <c r="S87" s="155" t="e">
        <f aca="false" ca="false" dt2D="false" dtr="false" t="normal">IFERROR(S86/S82, 0)</f>
        <v>#VALUE!</v>
      </c>
      <c r="T87" s="121" t="n"/>
    </row>
    <row customFormat="true" ht="15.75" outlineLevel="0" r="88" s="44">
      <c r="B88" s="85" t="n"/>
      <c r="C88" s="121" t="n"/>
      <c r="D88" s="156" t="n"/>
      <c r="E88" s="156" t="n"/>
      <c r="F88" s="156" t="n"/>
      <c r="G88" s="156" t="n"/>
      <c r="H88" s="156" t="n"/>
      <c r="I88" s="156" t="n"/>
      <c r="J88" s="156" t="n"/>
      <c r="K88" s="156" t="n"/>
      <c r="L88" s="156" t="n"/>
      <c r="M88" s="156" t="n"/>
      <c r="N88" s="156" t="n"/>
      <c r="O88" s="156" t="n"/>
      <c r="P88" s="156" t="n"/>
      <c r="Q88" s="156" t="n"/>
      <c r="R88" s="156" t="n"/>
      <c r="S88" s="156" t="n"/>
      <c r="T88" s="121" t="n"/>
    </row>
    <row outlineLevel="0" r="89">
      <c r="B89" s="1" t="s">
        <v>148</v>
      </c>
      <c r="D89" s="146" t="e">
        <f aca="false" ca="false" dt2D="false" dtr="false" t="normal">SUMIF('Периоды'!$L$38:$BS$38, $D$2:$R$2, 'Фин.Модель'!$M$25:$BT$25)</f>
        <v>#VALUE!</v>
      </c>
      <c r="E89" s="146" t="e">
        <f aca="false" ca="false" dt2D="false" dtr="false" t="normal">SUMIF('Периоды'!$L$38:$BS$38, $D$2:$R$2, 'Фин.Модель'!$M$25:$BT$25)</f>
        <v>#VALUE!</v>
      </c>
      <c r="F89" s="146" t="e">
        <f aca="false" ca="false" dt2D="false" dtr="false" t="normal">SUMIF('Периоды'!$L$38:$BS$38, $D$2:$R$2, 'Фин.Модель'!$M$25:$BT$25)</f>
        <v>#VALUE!</v>
      </c>
      <c r="G89" s="146" t="e">
        <f aca="false" ca="false" dt2D="false" dtr="false" t="normal">SUMIF('Периоды'!$L$38:$BS$38, $D$2:$R$2, 'Фин.Модель'!$M$25:$BT$25)</f>
        <v>#VALUE!</v>
      </c>
      <c r="H89" s="146" t="e">
        <f aca="false" ca="false" dt2D="false" dtr="false" t="normal">SUMIF('Периоды'!$L$38:$BS$38, $D$2:$R$2, 'Фин.Модель'!$M$25:$BT$25)</f>
        <v>#VALUE!</v>
      </c>
      <c r="I89" s="146" t="e">
        <f aca="false" ca="false" dt2D="false" dtr="false" t="normal">SUMIF('Периоды'!$L$38:$BS$38, $D$2:$R$2, 'Фин.Модель'!$M$25:$BT$25)</f>
        <v>#VALUE!</v>
      </c>
      <c r="J89" s="146" t="e">
        <f aca="false" ca="false" dt2D="false" dtr="false" t="normal">SUMIF('Периоды'!$L$38:$BS$38, $D$2:$R$2, 'Фин.Модель'!$M$25:$BT$25)</f>
        <v>#VALUE!</v>
      </c>
      <c r="K89" s="146" t="e">
        <f aca="false" ca="false" dt2D="false" dtr="false" t="normal">SUMIF('Периоды'!$L$38:$BS$38, $D$2:$R$2, 'Фин.Модель'!$M$25:$BT$25)</f>
        <v>#VALUE!</v>
      </c>
      <c r="L89" s="146" t="e">
        <f aca="false" ca="false" dt2D="false" dtr="false" t="normal">SUMIF('Периоды'!$L$38:$BS$38, $D$2:$R$2, 'Фин.Модель'!$M$25:$BT$25)</f>
        <v>#VALUE!</v>
      </c>
      <c r="M89" s="146" t="e">
        <f aca="false" ca="false" dt2D="false" dtr="false" t="normal">SUMIF('Периоды'!$L$38:$BS$38, $D$2:$R$2, 'Фин.Модель'!$M$25:$BT$25)</f>
        <v>#VALUE!</v>
      </c>
      <c r="N89" s="146" t="e">
        <f aca="false" ca="false" dt2D="false" dtr="false" t="normal">SUMIF('Периоды'!$L$38:$BS$38, $D$2:$R$2, 'Фин.Модель'!$M$25:$BT$25)</f>
        <v>#VALUE!</v>
      </c>
      <c r="O89" s="146" t="e">
        <f aca="false" ca="false" dt2D="false" dtr="false" t="normal">SUMIF('Периоды'!$L$38:$BS$38, $D$2:$R$2, 'Фин.Модель'!$M$25:$BT$25)</f>
        <v>#VALUE!</v>
      </c>
      <c r="P89" s="146" t="e">
        <f aca="false" ca="false" dt2D="false" dtr="false" t="normal">SUMIF('Периоды'!$L$38:$BS$38, $D$2:$R$2, 'Фин.Модель'!$M$25:$BT$25)</f>
        <v>#VALUE!</v>
      </c>
      <c r="Q89" s="146" t="e">
        <f aca="false" ca="false" dt2D="false" dtr="false" t="normal">SUMIF('Периоды'!$L$38:$BS$38, $D$2:$R$2, 'Фин.Модель'!$M$25:$BT$25)</f>
        <v>#VALUE!</v>
      </c>
      <c r="R89" s="146" t="e">
        <f aca="false" ca="false" dt2D="false" dtr="false" t="normal">SUMIF('Периоды'!$L$38:$BS$38, $D$2:$R$2, 'Фин.Модель'!$M$25:$BT$25)</f>
        <v>#VALUE!</v>
      </c>
      <c r="S89" s="121" t="e">
        <f aca="false" ca="false" dt2D="false" dtr="false" t="normal">SUM(D89:R89)</f>
        <v>#VALUE!</v>
      </c>
      <c r="T89" s="116" t="n"/>
    </row>
    <row outlineLevel="0" r="90">
      <c r="B90" s="1" t="s">
        <v>200</v>
      </c>
      <c r="D90" s="146" t="e">
        <f aca="false" ca="false" dt2D="false" dtr="false" t="normal">SUMIF('Периоды'!$L$38:$BS$38, $D$2:$R$2, 'Фин.Модель'!$M$35:$BT$35)</f>
        <v>#VALUE!</v>
      </c>
      <c r="E90" s="146" t="e">
        <f aca="false" ca="false" dt2D="false" dtr="false" t="normal">SUMIF('Периоды'!$L$38:$BS$38, $D$2:$R$2, 'Фин.Модель'!$M$35:$BT$35)</f>
        <v>#VALUE!</v>
      </c>
      <c r="F90" s="146" t="e">
        <f aca="false" ca="false" dt2D="false" dtr="false" t="normal">SUMIF('Периоды'!$L$38:$BS$38, $D$2:$R$2, 'Фин.Модель'!$M$35:$BT$35)</f>
        <v>#VALUE!</v>
      </c>
      <c r="G90" s="146" t="e">
        <f aca="false" ca="false" dt2D="false" dtr="false" t="normal">SUMIF('Периоды'!$L$38:$BS$38, $D$2:$R$2, 'Фин.Модель'!$M$35:$BT$35)</f>
        <v>#VALUE!</v>
      </c>
      <c r="H90" s="146" t="e">
        <f aca="false" ca="false" dt2D="false" dtr="false" t="normal">SUMIF('Периоды'!$L$38:$BS$38, $D$2:$R$2, 'Фин.Модель'!$M$35:$BT$35)</f>
        <v>#VALUE!</v>
      </c>
      <c r="I90" s="146" t="e">
        <f aca="false" ca="false" dt2D="false" dtr="false" t="normal">SUMIF('Периоды'!$L$38:$BS$38, $D$2:$R$2, 'Фин.Модель'!$M$35:$BT$35)</f>
        <v>#VALUE!</v>
      </c>
      <c r="J90" s="146" t="e">
        <f aca="false" ca="false" dt2D="false" dtr="false" t="normal">SUMIF('Периоды'!$L$38:$BS$38, $D$2:$R$2, 'Фин.Модель'!$M$35:$BT$35)</f>
        <v>#VALUE!</v>
      </c>
      <c r="K90" s="146" t="e">
        <f aca="false" ca="false" dt2D="false" dtr="false" t="normal">SUMIF('Периоды'!$L$38:$BS$38, $D$2:$R$2, 'Фин.Модель'!$M$35:$BT$35)</f>
        <v>#VALUE!</v>
      </c>
      <c r="L90" s="146" t="e">
        <f aca="false" ca="false" dt2D="false" dtr="false" t="normal">SUMIF('Периоды'!$L$38:$BS$38, $D$2:$R$2, 'Фин.Модель'!$M$35:$BT$35)</f>
        <v>#VALUE!</v>
      </c>
      <c r="M90" s="146" t="e">
        <f aca="false" ca="false" dt2D="false" dtr="false" t="normal">SUMIF('Периоды'!$L$38:$BS$38, $D$2:$R$2, 'Фин.Модель'!$M$35:$BT$35)</f>
        <v>#VALUE!</v>
      </c>
      <c r="N90" s="146" t="e">
        <f aca="false" ca="false" dt2D="false" dtr="false" t="normal">SUMIF('Периоды'!$L$38:$BS$38, $D$2:$R$2, 'Фин.Модель'!$M$35:$BT$35)</f>
        <v>#VALUE!</v>
      </c>
      <c r="O90" s="146" t="e">
        <f aca="false" ca="false" dt2D="false" dtr="false" t="normal">SUMIF('Периоды'!$L$38:$BS$38, $D$2:$R$2, 'Фин.Модель'!$M$35:$BT$35)</f>
        <v>#VALUE!</v>
      </c>
      <c r="P90" s="146" t="e">
        <f aca="false" ca="false" dt2D="false" dtr="false" t="normal">SUMIF('Периоды'!$L$38:$BS$38, $D$2:$R$2, 'Фин.Модель'!$M$35:$BT$35)</f>
        <v>#VALUE!</v>
      </c>
      <c r="Q90" s="146" t="e">
        <f aca="false" ca="false" dt2D="false" dtr="false" t="normal">SUMIF('Периоды'!$L$38:$BS$38, $D$2:$R$2, 'Фин.Модель'!$M$35:$BT$35)</f>
        <v>#VALUE!</v>
      </c>
      <c r="R90" s="146" t="e">
        <f aca="false" ca="false" dt2D="false" dtr="false" t="normal">SUMIF('Периоды'!$L$38:$BS$38, $D$2:$R$2, 'Фин.Модель'!$M$35:$BT$35)</f>
        <v>#VALUE!</v>
      </c>
      <c r="S90" s="121" t="e">
        <f aca="false" ca="false" dt2D="false" dtr="false" t="normal">SUM(D90:R90)</f>
        <v>#VALUE!</v>
      </c>
      <c r="T90" s="116" t="n"/>
    </row>
    <row outlineLevel="0" r="91">
      <c r="B91" s="1" t="s">
        <v>201</v>
      </c>
      <c r="D91" s="117" t="e">
        <f aca="false" ca="false" dt2D="false" dtr="false" t="normal">SUMIF('Периоды'!$L$38:$BS$38, $D$2:$R$2, 'Фин.Модель'!$M$20:$BT$20)</f>
        <v>#VALUE!</v>
      </c>
      <c r="E91" s="117" t="e">
        <f aca="false" ca="false" dt2D="false" dtr="false" t="normal">SUMIF('Периоды'!$L$38:$BS$38, $D$2:$R$2, 'Фин.Модель'!$M$20:$BT$20)</f>
        <v>#VALUE!</v>
      </c>
      <c r="F91" s="117" t="e">
        <f aca="false" ca="false" dt2D="false" dtr="false" t="normal">SUMIF('Периоды'!$L$38:$BS$38, $D$2:$R$2, 'Фин.Модель'!$M$20:$BT$20)</f>
        <v>#VALUE!</v>
      </c>
      <c r="G91" s="117" t="e">
        <f aca="false" ca="false" dt2D="false" dtr="false" t="normal">SUMIF('Периоды'!$L$38:$BS$38, $D$2:$R$2, 'Фин.Модель'!$M$20:$BT$20)</f>
        <v>#VALUE!</v>
      </c>
      <c r="H91" s="117" t="e">
        <f aca="false" ca="false" dt2D="false" dtr="false" t="normal">SUMIF('Периоды'!$L$38:$BS$38, $D$2:$R$2, 'Фин.Модель'!$M$20:$BT$20)</f>
        <v>#VALUE!</v>
      </c>
      <c r="I91" s="117" t="e">
        <f aca="false" ca="false" dt2D="false" dtr="false" t="normal">SUMIF('Периоды'!$L$38:$BS$38, $D$2:$R$2, 'Фин.Модель'!$M$20:$BT$20)</f>
        <v>#VALUE!</v>
      </c>
      <c r="J91" s="117" t="e">
        <f aca="false" ca="false" dt2D="false" dtr="false" t="normal">SUMIF('Периоды'!$L$38:$BS$38, $D$2:$R$2, 'Фин.Модель'!$M$20:$BT$20)</f>
        <v>#VALUE!</v>
      </c>
      <c r="K91" s="117" t="e">
        <f aca="false" ca="false" dt2D="false" dtr="false" t="normal">SUMIF('Периоды'!$L$38:$BS$38, $D$2:$R$2, 'Фин.Модель'!$M$20:$BT$20)</f>
        <v>#VALUE!</v>
      </c>
      <c r="L91" s="117" t="e">
        <f aca="false" ca="false" dt2D="false" dtr="false" t="normal">SUMIF('Периоды'!$L$38:$BS$38, $D$2:$R$2, 'Фин.Модель'!$M$20:$BT$20)</f>
        <v>#VALUE!</v>
      </c>
      <c r="M91" s="117" t="e">
        <f aca="false" ca="false" dt2D="false" dtr="false" t="normal">SUMIF('Периоды'!$L$38:$BS$38, $D$2:$R$2, 'Фин.Модель'!$M$20:$BT$20)</f>
        <v>#VALUE!</v>
      </c>
      <c r="N91" s="117" t="e">
        <f aca="false" ca="false" dt2D="false" dtr="false" t="normal">SUMIF('Периоды'!$L$38:$BS$38, $D$2:$R$2, 'Фин.Модель'!$M$20:$BT$20)</f>
        <v>#VALUE!</v>
      </c>
      <c r="O91" s="117" t="e">
        <f aca="false" ca="false" dt2D="false" dtr="false" t="normal">SUMIF('Периоды'!$L$38:$BS$38, $D$2:$R$2, 'Фин.Модель'!$M$20:$BT$20)</f>
        <v>#VALUE!</v>
      </c>
      <c r="P91" s="117" t="e">
        <f aca="false" ca="false" dt2D="false" dtr="false" t="normal">SUMIF('Периоды'!$L$38:$BS$38, $D$2:$R$2, 'Фин.Модель'!$M$20:$BT$20)</f>
        <v>#VALUE!</v>
      </c>
      <c r="Q91" s="117" t="e">
        <f aca="false" ca="false" dt2D="false" dtr="false" t="normal">SUMIF('Периоды'!$L$38:$BS$38, $D$2:$R$2, 'Фин.Модель'!$M$20:$BT$20)</f>
        <v>#VALUE!</v>
      </c>
      <c r="R91" s="117" t="e">
        <f aca="false" ca="false" dt2D="false" dtr="false" t="normal">SUMIF('Периоды'!$L$38:$BS$38, $D$2:$R$2, 'Фин.Модель'!$M$20:$BT$20)</f>
        <v>#VALUE!</v>
      </c>
      <c r="S91" s="121" t="e">
        <f aca="false" ca="false" dt2D="false" dtr="false" t="normal">SUM(D91:R91)</f>
        <v>#VALUE!</v>
      </c>
      <c r="T91" s="116" t="n"/>
    </row>
    <row outlineLevel="0" r="92">
      <c r="B92" s="1" t="s">
        <v>202</v>
      </c>
      <c r="D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E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F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G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H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I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J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K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L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M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N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O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P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Q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R92" s="146" t="e">
        <f aca="false" ca="false" dt2D="false" dtr="false" t="normal">SUM(SUMIF('Периоды'!$L$38:$BS$38, $D$2:$R$2, 'Фин.Модель'!$M$40:$BT$40), SUMIF('Периоды'!$L$38:$BS$38, $D$2:$R$2, 'Фин.Модель'!$M$52:$BT$52))</f>
        <v>#VALUE!</v>
      </c>
      <c r="S92" s="121" t="e">
        <f aca="false" ca="false" dt2D="false" dtr="false" t="normal">SUM(D92:R92)</f>
        <v>#VALUE!</v>
      </c>
      <c r="T92" s="116" t="n"/>
    </row>
    <row outlineLevel="0" r="93">
      <c r="B93" s="1" t="s">
        <v>203</v>
      </c>
      <c r="C93" s="146" t="n"/>
      <c r="D93" s="146" t="e">
        <f aca="false" ca="false" dt2D="false" dtr="false" t="normal">SUMIF('Периоды'!$L$38:$BS$38, $D$2:$R$2, 'Фин.Модель'!$M$57:$BT$57)</f>
        <v>#VALUE!</v>
      </c>
      <c r="E93" s="146" t="e">
        <f aca="false" ca="false" dt2D="false" dtr="false" t="normal">SUMIF('Периоды'!$L$38:$BS$38, $D$2:$R$2, 'Фин.Модель'!$M$57:$BT$57)</f>
        <v>#VALUE!</v>
      </c>
      <c r="F93" s="146" t="e">
        <f aca="false" ca="false" dt2D="false" dtr="false" t="normal">SUMIF('Периоды'!$L$38:$BS$38, $D$2:$R$2, 'Фин.Модель'!$M$57:$BT$57)</f>
        <v>#VALUE!</v>
      </c>
      <c r="G93" s="146" t="e">
        <f aca="false" ca="false" dt2D="false" dtr="false" t="normal">SUMIF('Периоды'!$L$38:$BS$38, $D$2:$R$2, 'Фин.Модель'!$M$57:$BT$57)</f>
        <v>#VALUE!</v>
      </c>
      <c r="H93" s="146" t="e">
        <f aca="false" ca="false" dt2D="false" dtr="false" t="normal">SUMIF('Периоды'!$L$38:$BS$38, $D$2:$R$2, 'Фин.Модель'!$M$57:$BT$57)</f>
        <v>#VALUE!</v>
      </c>
      <c r="I93" s="146" t="e">
        <f aca="false" ca="false" dt2D="false" dtr="false" t="normal">SUMIF('Периоды'!$L$38:$BS$38, $D$2:$R$2, 'Фин.Модель'!$M$57:$BT$57)</f>
        <v>#VALUE!</v>
      </c>
      <c r="J93" s="146" t="e">
        <f aca="false" ca="false" dt2D="false" dtr="false" t="normal">SUMIF('Периоды'!$L$38:$BS$38, $D$2:$R$2, 'Фин.Модель'!$M$57:$BT$57)</f>
        <v>#VALUE!</v>
      </c>
      <c r="K93" s="146" t="e">
        <f aca="false" ca="false" dt2D="false" dtr="false" t="normal">SUMIF('Периоды'!$L$38:$BS$38, $D$2:$R$2, 'Фин.Модель'!$M$57:$BT$57)</f>
        <v>#VALUE!</v>
      </c>
      <c r="L93" s="146" t="e">
        <f aca="false" ca="false" dt2D="false" dtr="false" t="normal">SUMIF('Периоды'!$L$38:$BS$38, $D$2:$R$2, 'Фин.Модель'!$M$57:$BT$57)</f>
        <v>#VALUE!</v>
      </c>
      <c r="M93" s="146" t="e">
        <f aca="false" ca="false" dt2D="false" dtr="false" t="normal">SUMIF('Периоды'!$L$38:$BS$38, $D$2:$R$2, 'Фин.Модель'!$M$57:$BT$57)</f>
        <v>#VALUE!</v>
      </c>
      <c r="N93" s="146" t="e">
        <f aca="false" ca="false" dt2D="false" dtr="false" t="normal">SUMIF('Периоды'!$L$38:$BS$38, $D$2:$R$2, 'Фин.Модель'!$M$57:$BT$57)</f>
        <v>#VALUE!</v>
      </c>
      <c r="O93" s="146" t="e">
        <f aca="false" ca="false" dt2D="false" dtr="false" t="normal">SUMIF('Периоды'!$L$38:$BS$38, $D$2:$R$2, 'Фин.Модель'!$M$57:$BT$57)</f>
        <v>#VALUE!</v>
      </c>
      <c r="P93" s="146" t="e">
        <f aca="false" ca="false" dt2D="false" dtr="false" t="normal">SUMIF('Периоды'!$L$38:$BS$38, $D$2:$R$2, 'Фин.Модель'!$M$57:$BT$57)</f>
        <v>#VALUE!</v>
      </c>
      <c r="Q93" s="146" t="e">
        <f aca="false" ca="false" dt2D="false" dtr="false" t="normal">SUMIF('Периоды'!$L$38:$BS$38, $D$2:$R$2, 'Фин.Модель'!$M$57:$BT$57)</f>
        <v>#VALUE!</v>
      </c>
      <c r="R93" s="146" t="e">
        <f aca="false" ca="false" dt2D="false" dtr="false" t="normal">SUMIF('Периоды'!$L$38:$BS$38, $D$2:$R$2, 'Фин.Модель'!$M$57:$BT$57)</f>
        <v>#VALUE!</v>
      </c>
      <c r="S93" s="121" t="e">
        <f aca="false" ca="false" dt2D="false" dtr="false" t="normal">SUM(D93:R93)</f>
        <v>#VALUE!</v>
      </c>
      <c r="T93" s="116" t="n"/>
    </row>
    <row customFormat="true" ht="16.5" outlineLevel="0" r="94" s="44">
      <c r="B94" s="118" t="s">
        <v>204</v>
      </c>
      <c r="C94" s="154" t="n"/>
      <c r="D94" s="120" t="e">
        <f aca="false" ca="false" dt2D="false" dtr="false" t="normal">D86-SUM(D89:D93)</f>
        <v>#VALUE!</v>
      </c>
      <c r="E94" s="120" t="e">
        <f aca="false" ca="false" dt2D="false" dtr="false" t="normal">E86-SUM(E89:E93)</f>
        <v>#VALUE!</v>
      </c>
      <c r="F94" s="120" t="e">
        <f aca="false" ca="false" dt2D="false" dtr="false" t="normal">F86-SUM(F89:F93)</f>
        <v>#VALUE!</v>
      </c>
      <c r="G94" s="120" t="e">
        <f aca="false" ca="false" dt2D="false" dtr="false" t="normal">G86-SUM(G89:G93)</f>
        <v>#VALUE!</v>
      </c>
      <c r="H94" s="120" t="e">
        <f aca="false" ca="false" dt2D="false" dtr="false" t="normal">H86-SUM(H89:H93)</f>
        <v>#VALUE!</v>
      </c>
      <c r="I94" s="120" t="e">
        <f aca="false" ca="false" dt2D="false" dtr="false" t="normal">I86-SUM(I89:I93)</f>
        <v>#VALUE!</v>
      </c>
      <c r="J94" s="120" t="e">
        <f aca="false" ca="false" dt2D="false" dtr="false" t="normal">J86-SUM(J89:J93)</f>
        <v>#VALUE!</v>
      </c>
      <c r="K94" s="120" t="e">
        <f aca="false" ca="false" dt2D="false" dtr="false" t="normal">K86-SUM(K89:K93)</f>
        <v>#VALUE!</v>
      </c>
      <c r="L94" s="120" t="e">
        <f aca="false" ca="false" dt2D="false" dtr="false" t="normal">L86-SUM(L89:L93)</f>
        <v>#VALUE!</v>
      </c>
      <c r="M94" s="120" t="e">
        <f aca="false" ca="false" dt2D="false" dtr="false" t="normal">M86-SUM(M89:M93)</f>
        <v>#VALUE!</v>
      </c>
      <c r="N94" s="120" t="e">
        <f aca="false" ca="false" dt2D="false" dtr="false" t="normal">N86-SUM(N89:N93)</f>
        <v>#VALUE!</v>
      </c>
      <c r="O94" s="120" t="e">
        <f aca="false" ca="false" dt2D="false" dtr="false" t="normal">O86-SUM(O89:O93)</f>
        <v>#VALUE!</v>
      </c>
      <c r="P94" s="120" t="e">
        <f aca="false" ca="false" dt2D="false" dtr="false" t="normal">P86-SUM(P89:P93)</f>
        <v>#VALUE!</v>
      </c>
      <c r="Q94" s="120" t="e">
        <f aca="false" ca="false" dt2D="false" dtr="false" t="normal">Q86-SUM(Q89:Q93)</f>
        <v>#VALUE!</v>
      </c>
      <c r="R94" s="120" t="e">
        <f aca="false" ca="false" dt2D="false" dtr="false" t="normal">R86-SUM(R89:R93)</f>
        <v>#VALUE!</v>
      </c>
      <c r="S94" s="120" t="e">
        <f aca="false" ca="false" dt2D="false" dtr="false" t="normal">SUM(D94:R94)</f>
        <v>#VALUE!</v>
      </c>
      <c r="T94" s="121" t="n"/>
    </row>
    <row customFormat="true" ht="16.5" outlineLevel="0" r="95" s="44">
      <c r="B95" s="157" t="s">
        <v>205</v>
      </c>
      <c r="C95" s="158" t="n"/>
      <c r="D95" s="159" t="e">
        <f aca="false" ca="false" dt2D="false" dtr="false" t="normal">D21</f>
        <v>#VALUE!</v>
      </c>
      <c r="E95" s="159" t="e">
        <f aca="false" ca="false" dt2D="false" dtr="false" t="normal">E21</f>
        <v>#VALUE!</v>
      </c>
      <c r="F95" s="159" t="e">
        <f aca="false" ca="false" dt2D="false" dtr="false" t="normal">F21</f>
        <v>#VALUE!</v>
      </c>
      <c r="G95" s="159" t="e">
        <f aca="false" ca="false" dt2D="false" dtr="false" t="normal">G21</f>
        <v>#VALUE!</v>
      </c>
      <c r="H95" s="159" t="e">
        <f aca="false" ca="false" dt2D="false" dtr="false" t="normal">H21</f>
        <v>#VALUE!</v>
      </c>
      <c r="I95" s="159" t="e">
        <f aca="false" ca="false" dt2D="false" dtr="false" t="normal">I21</f>
        <v>#VALUE!</v>
      </c>
      <c r="J95" s="159" t="e">
        <f aca="false" ca="false" dt2D="false" dtr="false" t="normal">J21</f>
        <v>#VALUE!</v>
      </c>
      <c r="K95" s="159" t="e">
        <f aca="false" ca="false" dt2D="false" dtr="false" t="normal">K21</f>
        <v>#VALUE!</v>
      </c>
      <c r="L95" s="159" t="e">
        <f aca="false" ca="false" dt2D="false" dtr="false" t="normal">L21</f>
        <v>#VALUE!</v>
      </c>
      <c r="M95" s="159" t="e">
        <f aca="false" ca="false" dt2D="false" dtr="false" t="normal">M21</f>
        <v>#VALUE!</v>
      </c>
      <c r="N95" s="159" t="e">
        <f aca="false" ca="false" dt2D="false" dtr="false" t="normal">N21</f>
        <v>#VALUE!</v>
      </c>
      <c r="O95" s="159" t="e">
        <f aca="false" ca="false" dt2D="false" dtr="false" t="normal">O21</f>
        <v>#VALUE!</v>
      </c>
      <c r="P95" s="159" t="e">
        <f aca="false" ca="false" dt2D="false" dtr="false" t="normal">P21</f>
        <v>#VALUE!</v>
      </c>
      <c r="Q95" s="159" t="e">
        <f aca="false" ca="false" dt2D="false" dtr="false" t="normal">Q21</f>
        <v>#VALUE!</v>
      </c>
      <c r="R95" s="159" t="e">
        <f aca="false" ca="false" dt2D="false" dtr="false" t="normal">R21</f>
        <v>#VALUE!</v>
      </c>
      <c r="S95" s="147" t="e">
        <f aca="false" ca="false" dt2D="false" dtr="false" t="normal">SUM(D95:R95)</f>
        <v>#VALUE!</v>
      </c>
      <c r="T95" s="121" t="n"/>
    </row>
    <row customFormat="true" ht="16.5" outlineLevel="0" r="96" s="44">
      <c r="B96" s="160" t="s">
        <v>206</v>
      </c>
      <c r="C96" s="161" t="n"/>
      <c r="D96" s="162" t="e">
        <f aca="false" ca="false" dt2D="false" dtr="false" t="normal">SUMIF('Периоды'!$L$38:$BS$38, $D$2:$R$2, 'Фин.Модель'!$M$228:$BT$228)</f>
        <v>#VALUE!</v>
      </c>
      <c r="E96" s="162" t="e">
        <f aca="false" ca="false" dt2D="false" dtr="false" t="normal">SUMIF('Периоды'!$L$38:$BS$38, $D$2:$R$2, 'Фин.Модель'!$M$228:$BT$228)</f>
        <v>#VALUE!</v>
      </c>
      <c r="F96" s="162" t="e">
        <f aca="false" ca="false" dt2D="false" dtr="false" t="normal">SUMIF('Периоды'!$L$38:$BS$38, $D$2:$R$2, 'Фин.Модель'!$M$228:$BT$228)</f>
        <v>#VALUE!</v>
      </c>
      <c r="G96" s="162" t="e">
        <f aca="false" ca="false" dt2D="false" dtr="false" t="normal">SUMIF('Периоды'!$L$38:$BS$38, $D$2:$R$2, 'Фин.Модель'!$M$228:$BT$228)</f>
        <v>#VALUE!</v>
      </c>
      <c r="H96" s="162" t="e">
        <f aca="false" ca="false" dt2D="false" dtr="false" t="normal">SUMIF('Периоды'!$L$38:$BS$38, $D$2:$R$2, 'Фин.Модель'!$M$228:$BT$228)</f>
        <v>#VALUE!</v>
      </c>
      <c r="I96" s="162" t="e">
        <f aca="false" ca="false" dt2D="false" dtr="false" t="normal">SUMIF('Периоды'!$L$38:$BS$38, $D$2:$R$2, 'Фин.Модель'!$M$228:$BT$228)</f>
        <v>#VALUE!</v>
      </c>
      <c r="J96" s="162" t="e">
        <f aca="false" ca="false" dt2D="false" dtr="false" t="normal">SUMIF('Периоды'!$L$38:$BS$38, $D$2:$R$2, 'Фин.Модель'!$M$228:$BT$228)</f>
        <v>#VALUE!</v>
      </c>
      <c r="K96" s="162" t="e">
        <f aca="false" ca="false" dt2D="false" dtr="false" t="normal">SUMIF('Периоды'!$L$38:$BS$38, $D$2:$R$2, 'Фин.Модель'!$M$228:$BT$228)</f>
        <v>#VALUE!</v>
      </c>
      <c r="L96" s="162" t="e">
        <f aca="false" ca="false" dt2D="false" dtr="false" t="normal">SUMIF('Периоды'!$L$38:$BS$38, $D$2:$R$2, 'Фин.Модель'!$M$228:$BT$228)</f>
        <v>#VALUE!</v>
      </c>
      <c r="M96" s="162" t="e">
        <f aca="false" ca="false" dt2D="false" dtr="false" t="normal">SUMIF('Периоды'!$L$38:$BS$38, $D$2:$R$2, 'Фин.Модель'!$M$228:$BT$228)</f>
        <v>#VALUE!</v>
      </c>
      <c r="N96" s="162" t="e">
        <f aca="false" ca="false" dt2D="false" dtr="false" t="normal">SUMIF('Периоды'!$L$38:$BS$38, $D$2:$R$2, 'Фин.Модель'!$M$228:$BT$228)</f>
        <v>#VALUE!</v>
      </c>
      <c r="O96" s="162" t="e">
        <f aca="false" ca="false" dt2D="false" dtr="false" t="normal">SUMIF('Периоды'!$L$38:$BS$38, $D$2:$R$2, 'Фин.Модель'!$M$228:$BT$228)</f>
        <v>#VALUE!</v>
      </c>
      <c r="P96" s="162" t="e">
        <f aca="false" ca="false" dt2D="false" dtr="false" t="normal">SUMIF('Периоды'!$L$38:$BS$38, $D$2:$R$2, 'Фин.Модель'!$M$228:$BT$228)</f>
        <v>#VALUE!</v>
      </c>
      <c r="Q96" s="162" t="e">
        <f aca="false" ca="false" dt2D="false" dtr="false" t="normal">SUMIF('Периоды'!$L$38:$BS$38, $D$2:$R$2, 'Фин.Модель'!$M$228:$BT$228)</f>
        <v>#VALUE!</v>
      </c>
      <c r="R96" s="162" t="e">
        <f aca="false" ca="false" dt2D="false" dtr="false" t="normal">SUMIF('Периоды'!$L$38:$BS$38, $D$2:$R$2, 'Фин.Модель'!$M$228:$BT$228)</f>
        <v>#VALUE!</v>
      </c>
      <c r="S96" s="147" t="e">
        <f aca="false" ca="false" dt2D="false" dtr="false" t="normal">SUM(D96:R96)</f>
        <v>#VALUE!</v>
      </c>
      <c r="T96" s="163" t="n"/>
    </row>
    <row customFormat="true" ht="16.5" outlineLevel="0" r="97" s="44">
      <c r="B97" s="160" t="s">
        <v>207</v>
      </c>
      <c r="C97" s="161" t="n"/>
      <c r="D97" s="162" t="e">
        <f aca="false" ca="false" dt2D="false" dtr="false" t="normal">SUMIF('Периоды'!$L$38:$BS$38, $D$2:$R$2, 'Фин.Модель'!$M$233:$BT$233)</f>
        <v>#VALUE!</v>
      </c>
      <c r="E97" s="162" t="e">
        <f aca="false" ca="false" dt2D="false" dtr="false" t="normal">SUMIF('Периоды'!$L$38:$BS$38, $D$2:$R$2, 'Фин.Модель'!$M$233:$BT$233)</f>
        <v>#VALUE!</v>
      </c>
      <c r="F97" s="162" t="e">
        <f aca="false" ca="false" dt2D="false" dtr="false" t="normal">SUMIF('Периоды'!$L$38:$BS$38, $D$2:$R$2, 'Фин.Модель'!$M$233:$BT$233)</f>
        <v>#VALUE!</v>
      </c>
      <c r="G97" s="162" t="e">
        <f aca="false" ca="false" dt2D="false" dtr="false" t="normal">SUMIF('Периоды'!$L$38:$BS$38, $D$2:$R$2, 'Фин.Модель'!$M$233:$BT$233)</f>
        <v>#VALUE!</v>
      </c>
      <c r="H97" s="162" t="e">
        <f aca="false" ca="false" dt2D="false" dtr="false" t="normal">SUMIF('Периоды'!$L$38:$BS$38, $D$2:$R$2, 'Фин.Модель'!$M$233:$BT$233)</f>
        <v>#VALUE!</v>
      </c>
      <c r="I97" s="162" t="e">
        <f aca="false" ca="false" dt2D="false" dtr="false" t="normal">SUMIF('Периоды'!$L$38:$BS$38, $D$2:$R$2, 'Фин.Модель'!$M$233:$BT$233)</f>
        <v>#VALUE!</v>
      </c>
      <c r="J97" s="162" t="e">
        <f aca="false" ca="false" dt2D="false" dtr="false" t="normal">SUMIF('Периоды'!$L$38:$BS$38, $D$2:$R$2, 'Фин.Модель'!$M$233:$BT$233)</f>
        <v>#VALUE!</v>
      </c>
      <c r="K97" s="162" t="e">
        <f aca="false" ca="false" dt2D="false" dtr="false" t="normal">SUMIF('Периоды'!$L$38:$BS$38, $D$2:$R$2, 'Фин.Модель'!$M$233:$BT$233)</f>
        <v>#VALUE!</v>
      </c>
      <c r="L97" s="162" t="e">
        <f aca="false" ca="false" dt2D="false" dtr="false" t="normal">SUMIF('Периоды'!$L$38:$BS$38, $D$2:$R$2, 'Фин.Модель'!$M$233:$BT$233)</f>
        <v>#VALUE!</v>
      </c>
      <c r="M97" s="162" t="e">
        <f aca="false" ca="false" dt2D="false" dtr="false" t="normal">SUMIF('Периоды'!$L$38:$BS$38, $D$2:$R$2, 'Фин.Модель'!$M$233:$BT$233)</f>
        <v>#VALUE!</v>
      </c>
      <c r="N97" s="162" t="e">
        <f aca="false" ca="false" dt2D="false" dtr="false" t="normal">SUMIF('Периоды'!$L$38:$BS$38, $D$2:$R$2, 'Фин.Модель'!$M$233:$BT$233)</f>
        <v>#VALUE!</v>
      </c>
      <c r="O97" s="162" t="e">
        <f aca="false" ca="false" dt2D="false" dtr="false" t="normal">SUMIF('Периоды'!$L$38:$BS$38, $D$2:$R$2, 'Фин.Модель'!$M$233:$BT$233)</f>
        <v>#VALUE!</v>
      </c>
      <c r="P97" s="162" t="e">
        <f aca="false" ca="false" dt2D="false" dtr="false" t="normal">SUMIF('Периоды'!$L$38:$BS$38, $D$2:$R$2, 'Фин.Модель'!$M$233:$BT$233)</f>
        <v>#VALUE!</v>
      </c>
      <c r="Q97" s="162" t="e">
        <f aca="false" ca="false" dt2D="false" dtr="false" t="normal">SUMIF('Периоды'!$L$38:$BS$38, $D$2:$R$2, 'Фин.Модель'!$M$233:$BT$233)</f>
        <v>#VALUE!</v>
      </c>
      <c r="R97" s="162" t="e">
        <f aca="false" ca="false" dt2D="false" dtr="false" t="normal">SUMIF('Периоды'!$L$38:$BS$38, $D$2:$R$2, 'Фин.Модель'!$M$233:$BT$233)</f>
        <v>#VALUE!</v>
      </c>
      <c r="S97" s="147" t="e">
        <f aca="false" ca="false" dt2D="false" dtr="false" t="normal">SUM(D97:R97)</f>
        <v>#VALUE!</v>
      </c>
      <c r="T97" s="163" t="n"/>
    </row>
    <row outlineLevel="0" r="98">
      <c r="B98" s="1" t="s">
        <v>208</v>
      </c>
      <c r="D98" s="117" t="e">
        <f aca="false" ca="false" dt2D="false" dtr="false" t="normal">SUMIF('Периоды'!$L$38:$BS$38, $D$2:$R$2, 'Фин.Модель'!$M$67:$BT$67)</f>
        <v>#VALUE!</v>
      </c>
      <c r="E98" s="117" t="e">
        <f aca="false" ca="false" dt2D="false" dtr="false" t="normal">SUMIF('Периоды'!$L$38:$BS$38, $D$2:$R$2, 'Фин.Модель'!$M$67:$BT$67)</f>
        <v>#VALUE!</v>
      </c>
      <c r="F98" s="117" t="e">
        <f aca="false" ca="false" dt2D="false" dtr="false" t="normal">SUMIF('Периоды'!$L$38:$BS$38, $D$2:$R$2, 'Фин.Модель'!$M$67:$BT$67)</f>
        <v>#VALUE!</v>
      </c>
      <c r="G98" s="117" t="e">
        <f aca="false" ca="false" dt2D="false" dtr="false" t="normal">SUMIF('Периоды'!$L$38:$BS$38, $D$2:$R$2, 'Фин.Модель'!$M$67:$BT$67)</f>
        <v>#VALUE!</v>
      </c>
      <c r="H98" s="117" t="e">
        <f aca="false" ca="false" dt2D="false" dtr="false" t="normal">SUMIF('Периоды'!$L$38:$BS$38, $D$2:$R$2, 'Фин.Модель'!$M$67:$BT$67)</f>
        <v>#VALUE!</v>
      </c>
      <c r="I98" s="117" t="e">
        <f aca="false" ca="false" dt2D="false" dtr="false" t="normal">SUMIF('Периоды'!$L$38:$BS$38, $D$2:$R$2, 'Фин.Модель'!$M$67:$BT$67)</f>
        <v>#VALUE!</v>
      </c>
      <c r="J98" s="117" t="e">
        <f aca="false" ca="false" dt2D="false" dtr="false" t="normal">SUMIF('Периоды'!$L$38:$BS$38, $D$2:$R$2, 'Фин.Модель'!$M$67:$BT$67)</f>
        <v>#VALUE!</v>
      </c>
      <c r="K98" s="117" t="e">
        <f aca="false" ca="false" dt2D="false" dtr="false" t="normal">SUMIF('Периоды'!$L$38:$BS$38, $D$2:$R$2, 'Фин.Модель'!$M$67:$BT$67)</f>
        <v>#VALUE!</v>
      </c>
      <c r="L98" s="117" t="e">
        <f aca="false" ca="false" dt2D="false" dtr="false" t="normal">SUMIF('Периоды'!$L$38:$BS$38, $D$2:$R$2, 'Фин.Модель'!$M$67:$BT$67)</f>
        <v>#VALUE!</v>
      </c>
      <c r="M98" s="117" t="e">
        <f aca="false" ca="false" dt2D="false" dtr="false" t="normal">SUMIF('Периоды'!$L$38:$BS$38, $D$2:$R$2, 'Фин.Модель'!$M$67:$BT$67)</f>
        <v>#VALUE!</v>
      </c>
      <c r="N98" s="117" t="e">
        <f aca="false" ca="false" dt2D="false" dtr="false" t="normal">SUMIF('Периоды'!$L$38:$BS$38, $D$2:$R$2, 'Фин.Модель'!$M$67:$BT$67)</f>
        <v>#VALUE!</v>
      </c>
      <c r="O98" s="117" t="e">
        <f aca="false" ca="false" dt2D="false" dtr="false" t="normal">SUMIF('Периоды'!$L$38:$BS$38, $D$2:$R$2, 'Фин.Модель'!$M$67:$BT$67)</f>
        <v>#VALUE!</v>
      </c>
      <c r="P98" s="117" t="e">
        <f aca="false" ca="false" dt2D="false" dtr="false" t="normal">SUMIF('Периоды'!$L$38:$BS$38, $D$2:$R$2, 'Фин.Модель'!$M$67:$BT$67)</f>
        <v>#VALUE!</v>
      </c>
      <c r="Q98" s="117" t="e">
        <f aca="false" ca="false" dt2D="false" dtr="false" t="normal">SUMIF('Периоды'!$L$38:$BS$38, $D$2:$R$2, 'Фин.Модель'!$M$67:$BT$67)</f>
        <v>#VALUE!</v>
      </c>
      <c r="R98" s="117" t="e">
        <f aca="false" ca="false" dt2D="false" dtr="false" t="normal">SUMIF('Периоды'!$L$38:$BS$38, $D$2:$R$2, 'Фин.Модель'!$M$67:$BT$67)</f>
        <v>#VALUE!</v>
      </c>
      <c r="S98" s="147" t="e">
        <f aca="false" ca="false" dt2D="false" dtr="false" t="normal">SUM(D98:R98)</f>
        <v>#VALUE!</v>
      </c>
      <c r="T98" s="116" t="n"/>
    </row>
    <row customFormat="true" ht="16.5" outlineLevel="0" r="99" s="44">
      <c r="B99" s="118" t="s">
        <v>209</v>
      </c>
      <c r="C99" s="154" t="n"/>
      <c r="D99" s="120" t="e">
        <f aca="false" ca="false" dt2D="false" dtr="false" t="normal">SUM(D94:D95)-SUM(D96:D98)</f>
        <v>#VALUE!</v>
      </c>
      <c r="E99" s="120" t="e">
        <f aca="false" ca="false" dt2D="false" dtr="false" t="normal">SUM(E94:E95)-SUM(E96:E98)</f>
        <v>#VALUE!</v>
      </c>
      <c r="F99" s="120" t="e">
        <f aca="false" ca="false" dt2D="false" dtr="false" t="normal">SUM(F94:F95)-SUM(F96:F98)</f>
        <v>#VALUE!</v>
      </c>
      <c r="G99" s="120" t="e">
        <f aca="false" ca="false" dt2D="false" dtr="false" t="normal">SUM(G94:G95)-SUM(G96:G98)</f>
        <v>#VALUE!</v>
      </c>
      <c r="H99" s="120" t="e">
        <f aca="false" ca="false" dt2D="false" dtr="false" t="normal">SUM(H94:H95)-SUM(H96:H98)</f>
        <v>#VALUE!</v>
      </c>
      <c r="I99" s="120" t="e">
        <f aca="false" ca="false" dt2D="false" dtr="false" t="normal">SUM(I94:I95)-SUM(I96:I98)</f>
        <v>#VALUE!</v>
      </c>
      <c r="J99" s="120" t="e">
        <f aca="false" ca="false" dt2D="false" dtr="false" t="normal">SUM(J94:J95)-SUM(J96:J98)</f>
        <v>#VALUE!</v>
      </c>
      <c r="K99" s="120" t="e">
        <f aca="false" ca="false" dt2D="false" dtr="false" t="normal">SUM(K94:K95)-SUM(K96:K98)</f>
        <v>#VALUE!</v>
      </c>
      <c r="L99" s="120" t="e">
        <f aca="false" ca="false" dt2D="false" dtr="false" t="normal">SUM(L94:L95)-SUM(L96:L98)</f>
        <v>#VALUE!</v>
      </c>
      <c r="M99" s="120" t="e">
        <f aca="false" ca="false" dt2D="false" dtr="false" t="normal">SUM(M94:M95)-SUM(M96:M98)</f>
        <v>#VALUE!</v>
      </c>
      <c r="N99" s="120" t="e">
        <f aca="false" ca="false" dt2D="false" dtr="false" t="normal">SUM(N94:N95)-SUM(N96:N98)</f>
        <v>#VALUE!</v>
      </c>
      <c r="O99" s="120" t="e">
        <f aca="false" ca="false" dt2D="false" dtr="false" t="normal">SUM(O94:O95)-SUM(O96:O98)</f>
        <v>#VALUE!</v>
      </c>
      <c r="P99" s="120" t="e">
        <f aca="false" ca="false" dt2D="false" dtr="false" t="normal">SUM(P94:P95)-SUM(P96:P98)</f>
        <v>#VALUE!</v>
      </c>
      <c r="Q99" s="120" t="e">
        <f aca="false" ca="false" dt2D="false" dtr="false" t="normal">SUM(Q94:Q95)-SUM(Q96:Q98)</f>
        <v>#VALUE!</v>
      </c>
      <c r="R99" s="120" t="e">
        <f aca="false" ca="false" dt2D="false" dtr="false" t="normal">SUM(R94:R95)-SUM(R96:R98)</f>
        <v>#VALUE!</v>
      </c>
      <c r="S99" s="120" t="e">
        <f aca="false" ca="false" dt2D="false" dtr="false" t="normal">SUM(D99:R99)</f>
        <v>#VALUE!</v>
      </c>
      <c r="T99" s="121" t="n"/>
    </row>
    <row customFormat="true" ht="15.75" outlineLevel="0" r="100" s="44">
      <c r="B100" s="126" t="s">
        <v>210</v>
      </c>
      <c r="C100" s="164" t="n"/>
      <c r="D100" s="165" t="e">
        <f aca="false" ca="false" dt2D="false" dtr="false" t="normal">IFERROR(D99/D82, 0)</f>
        <v>#VALUE!</v>
      </c>
      <c r="E100" s="165" t="e">
        <f aca="false" ca="false" dt2D="false" dtr="false" t="normal">IFERROR(E99/E82, 0)</f>
        <v>#VALUE!</v>
      </c>
      <c r="F100" s="165" t="e">
        <f aca="false" ca="false" dt2D="false" dtr="false" t="normal">IFERROR(F99/F82, 0)</f>
        <v>#VALUE!</v>
      </c>
      <c r="G100" s="165" t="e">
        <f aca="false" ca="false" dt2D="false" dtr="false" t="normal">IFERROR(G99/G82, 0)</f>
        <v>#VALUE!</v>
      </c>
      <c r="H100" s="165" t="e">
        <f aca="false" ca="false" dt2D="false" dtr="false" t="normal">IFERROR(H99/H82, 0)</f>
        <v>#VALUE!</v>
      </c>
      <c r="I100" s="165" t="e">
        <f aca="false" ca="false" dt2D="false" dtr="false" t="normal">IFERROR(I99/I82, 0)</f>
        <v>#VALUE!</v>
      </c>
      <c r="J100" s="165" t="e">
        <f aca="false" ca="false" dt2D="false" dtr="false" t="normal">IFERROR(J99/J82, 0)</f>
        <v>#VALUE!</v>
      </c>
      <c r="K100" s="165" t="e">
        <f aca="false" ca="false" dt2D="false" dtr="false" t="normal">IFERROR(K99/K82, 0)</f>
        <v>#VALUE!</v>
      </c>
      <c r="L100" s="165" t="e">
        <f aca="false" ca="false" dt2D="false" dtr="false" t="normal">IFERROR(L99/L82, 0)</f>
        <v>#VALUE!</v>
      </c>
      <c r="M100" s="165" t="e">
        <f aca="false" ca="false" dt2D="false" dtr="false" t="normal">IFERROR(M99/M82, 0)</f>
        <v>#VALUE!</v>
      </c>
      <c r="N100" s="165" t="e">
        <f aca="false" ca="false" dt2D="false" dtr="false" t="normal">IFERROR(N99/N82, 0)</f>
        <v>#VALUE!</v>
      </c>
      <c r="O100" s="165" t="e">
        <f aca="false" ca="false" dt2D="false" dtr="false" t="normal">IFERROR(O99/O82, 0)</f>
        <v>#VALUE!</v>
      </c>
      <c r="P100" s="165" t="e">
        <f aca="false" ca="false" dt2D="false" dtr="false" t="normal">IFERROR(P99/P82, 0)</f>
        <v>#VALUE!</v>
      </c>
      <c r="Q100" s="165" t="e">
        <f aca="false" ca="false" dt2D="false" dtr="false" t="normal">IFERROR(Q99/Q82, 0)</f>
        <v>#VALUE!</v>
      </c>
      <c r="R100" s="165" t="e">
        <f aca="false" ca="false" dt2D="false" dtr="false" t="normal">IFERROR(R99/R82, 0)</f>
        <v>#VALUE!</v>
      </c>
      <c r="S100" s="165" t="e">
        <f aca="false" ca="false" dt2D="false" dtr="false" t="normal">IFERROR(S99/S82, 0)</f>
        <v>#VALUE!</v>
      </c>
      <c r="T100" s="121" t="n"/>
    </row>
    <row outlineLevel="0" r="101">
      <c r="S101" s="147" t="n"/>
      <c r="T101" s="116" t="n"/>
    </row>
    <row customFormat="true" ht="15.75" outlineLevel="0" r="102" s="44">
      <c r="B102" s="85" t="s">
        <v>211</v>
      </c>
      <c r="C102" s="121" t="n"/>
      <c r="D102" s="115" t="e">
        <f aca="false" ca="false" dt2D="false" dtr="false" t="normal">D94+D92+D91</f>
        <v>#VALUE!</v>
      </c>
      <c r="E102" s="115" t="e">
        <f aca="false" ca="false" dt2D="false" dtr="false" t="normal">E94+E92+E91</f>
        <v>#VALUE!</v>
      </c>
      <c r="F102" s="115" t="e">
        <f aca="false" ca="false" dt2D="false" dtr="false" t="normal">F94+F92+F91</f>
        <v>#VALUE!</v>
      </c>
      <c r="G102" s="115" t="e">
        <f aca="false" ca="false" dt2D="false" dtr="false" t="normal">G94+G92+G91</f>
        <v>#VALUE!</v>
      </c>
      <c r="H102" s="115" t="e">
        <f aca="false" ca="false" dt2D="false" dtr="false" t="normal">H94+H92+H91</f>
        <v>#VALUE!</v>
      </c>
      <c r="I102" s="115" t="e">
        <f aca="false" ca="false" dt2D="false" dtr="false" t="normal">I94+I92+I91</f>
        <v>#VALUE!</v>
      </c>
      <c r="J102" s="115" t="e">
        <f aca="false" ca="false" dt2D="false" dtr="false" t="normal">J94+J92+J91</f>
        <v>#VALUE!</v>
      </c>
      <c r="K102" s="115" t="e">
        <f aca="false" ca="false" dt2D="false" dtr="false" t="normal">K94+K92+K91</f>
        <v>#VALUE!</v>
      </c>
      <c r="L102" s="115" t="e">
        <f aca="false" ca="false" dt2D="false" dtr="false" t="normal">L94+L92+L91</f>
        <v>#VALUE!</v>
      </c>
      <c r="M102" s="115" t="e">
        <f aca="false" ca="false" dt2D="false" dtr="false" t="normal">M94+M92+M91</f>
        <v>#VALUE!</v>
      </c>
      <c r="N102" s="115" t="e">
        <f aca="false" ca="false" dt2D="false" dtr="false" t="normal">N94+N92+N91</f>
        <v>#VALUE!</v>
      </c>
      <c r="O102" s="115" t="e">
        <f aca="false" ca="false" dt2D="false" dtr="false" t="normal">O94+O92+O91</f>
        <v>#VALUE!</v>
      </c>
      <c r="P102" s="115" t="e">
        <f aca="false" ca="false" dt2D="false" dtr="false" t="normal">P94+P92+P91</f>
        <v>#VALUE!</v>
      </c>
      <c r="Q102" s="115" t="e">
        <f aca="false" ca="false" dt2D="false" dtr="false" t="normal">Q94+Q92+Q91</f>
        <v>#VALUE!</v>
      </c>
      <c r="R102" s="115" t="e">
        <f aca="false" ca="false" dt2D="false" dtr="false" t="normal">R94+R92+R91</f>
        <v>#VALUE!</v>
      </c>
      <c r="S102" s="115" t="e">
        <f aca="false" ca="false" dt2D="false" dtr="false" t="normal">SUM(D102:R102)</f>
        <v>#VALUE!</v>
      </c>
      <c r="T102" s="121" t="n"/>
    </row>
    <row customFormat="true" ht="15.75" outlineLevel="0" r="103" s="44">
      <c r="B103" s="85" t="s">
        <v>212</v>
      </c>
      <c r="C103" s="121" t="n"/>
      <c r="D103" s="115" t="e">
        <f aca="false" ca="false" dt2D="false" dtr="false" t="normal">D94+D92</f>
        <v>#VALUE!</v>
      </c>
      <c r="E103" s="115" t="e">
        <f aca="false" ca="false" dt2D="false" dtr="false" t="normal">E94+E92</f>
        <v>#VALUE!</v>
      </c>
      <c r="F103" s="115" t="e">
        <f aca="false" ca="false" dt2D="false" dtr="false" t="normal">F94+F92</f>
        <v>#VALUE!</v>
      </c>
      <c r="G103" s="115" t="e">
        <f aca="false" ca="false" dt2D="false" dtr="false" t="normal">G94+G92</f>
        <v>#VALUE!</v>
      </c>
      <c r="H103" s="115" t="e">
        <f aca="false" ca="false" dt2D="false" dtr="false" t="normal">H94+H92</f>
        <v>#VALUE!</v>
      </c>
      <c r="I103" s="115" t="e">
        <f aca="false" ca="false" dt2D="false" dtr="false" t="normal">I94+I92</f>
        <v>#VALUE!</v>
      </c>
      <c r="J103" s="115" t="e">
        <f aca="false" ca="false" dt2D="false" dtr="false" t="normal">J94+J92</f>
        <v>#VALUE!</v>
      </c>
      <c r="K103" s="115" t="e">
        <f aca="false" ca="false" dt2D="false" dtr="false" t="normal">K94+K92</f>
        <v>#VALUE!</v>
      </c>
      <c r="L103" s="115" t="e">
        <f aca="false" ca="false" dt2D="false" dtr="false" t="normal">L94+L92</f>
        <v>#VALUE!</v>
      </c>
      <c r="M103" s="115" t="e">
        <f aca="false" ca="false" dt2D="false" dtr="false" t="normal">M94+M92</f>
        <v>#VALUE!</v>
      </c>
      <c r="N103" s="115" t="e">
        <f aca="false" ca="false" dt2D="false" dtr="false" t="normal">N94+N92</f>
        <v>#VALUE!</v>
      </c>
      <c r="O103" s="115" t="e">
        <f aca="false" ca="false" dt2D="false" dtr="false" t="normal">O94+O92</f>
        <v>#VALUE!</v>
      </c>
      <c r="P103" s="115" t="e">
        <f aca="false" ca="false" dt2D="false" dtr="false" t="normal">P94+P92</f>
        <v>#VALUE!</v>
      </c>
      <c r="Q103" s="115" t="e">
        <f aca="false" ca="false" dt2D="false" dtr="false" t="normal">Q94+Q92</f>
        <v>#VALUE!</v>
      </c>
      <c r="R103" s="115" t="e">
        <f aca="false" ca="false" dt2D="false" dtr="false" t="normal">R94+R92</f>
        <v>#VALUE!</v>
      </c>
      <c r="S103" s="115" t="e">
        <f aca="false" ca="false" dt2D="false" dtr="false" t="normal">SUM(D103:R103)</f>
        <v>#VALUE!</v>
      </c>
      <c r="T103" s="121" t="n"/>
    </row>
    <row hidden="true" ht="16.5" outlineLevel="1" r="104">
      <c r="D104" s="146" t="n"/>
      <c r="E104" s="146" t="n"/>
      <c r="F104" s="146" t="n"/>
      <c r="G104" s="146" t="n"/>
      <c r="H104" s="146" t="n"/>
      <c r="I104" s="146" t="n"/>
      <c r="J104" s="146" t="n"/>
      <c r="K104" s="146" t="n"/>
      <c r="L104" s="146" t="n"/>
      <c r="M104" s="146" t="n"/>
      <c r="N104" s="146" t="n"/>
      <c r="O104" s="146" t="n"/>
      <c r="P104" s="146" t="n"/>
      <c r="Q104" s="146" t="n"/>
      <c r="R104" s="146" t="n"/>
      <c r="S104" s="147" t="n"/>
      <c r="T104" s="116" t="n"/>
    </row>
    <row hidden="true" ht="16.5" outlineLevel="1" r="105">
      <c r="B105" s="1" t="s">
        <v>213</v>
      </c>
      <c r="D105" s="166" t="n"/>
      <c r="E105" s="166" t="n"/>
      <c r="F105" s="166" t="n"/>
      <c r="G105" s="166" t="n"/>
      <c r="H105" s="166" t="n"/>
      <c r="I105" s="166" t="n"/>
      <c r="J105" s="166" t="n"/>
      <c r="K105" s="166" t="n"/>
      <c r="L105" s="166" t="n"/>
      <c r="M105" s="166" t="n"/>
      <c r="N105" s="166" t="n"/>
      <c r="O105" s="166" t="n"/>
      <c r="P105" s="166" t="n"/>
      <c r="Q105" s="166" t="n"/>
      <c r="R105" s="166" t="n"/>
      <c r="S105" s="147" t="n">
        <f aca="false" ca="false" dt2D="false" dtr="false" t="normal">SUM(D105:R105)</f>
        <v>0</v>
      </c>
      <c r="T105" s="116" t="n"/>
    </row>
    <row hidden="true" ht="16.5" outlineLevel="1" r="106">
      <c r="B106" s="1" t="s">
        <v>214</v>
      </c>
      <c r="D106" s="167" t="e">
        <f aca="false" ca="false" dt2D="false" dtr="false" t="normal">D99-D105</f>
        <v>#VALUE!</v>
      </c>
      <c r="E106" s="167" t="e">
        <f aca="false" ca="false" dt2D="false" dtr="false" t="normal">E99-E105</f>
        <v>#VALUE!</v>
      </c>
      <c r="F106" s="167" t="e">
        <f aca="false" ca="false" dt2D="false" dtr="false" t="normal">F99-F105</f>
        <v>#VALUE!</v>
      </c>
      <c r="G106" s="167" t="e">
        <f aca="false" ca="false" dt2D="false" dtr="false" t="normal">G99-G105</f>
        <v>#VALUE!</v>
      </c>
      <c r="H106" s="167" t="e">
        <f aca="false" ca="false" dt2D="false" dtr="false" t="normal">H99-H105</f>
        <v>#VALUE!</v>
      </c>
      <c r="I106" s="167" t="e">
        <f aca="false" ca="false" dt2D="false" dtr="false" t="normal">I99-I105</f>
        <v>#VALUE!</v>
      </c>
      <c r="J106" s="167" t="e">
        <f aca="false" ca="false" dt2D="false" dtr="false" t="normal">J99-J105</f>
        <v>#VALUE!</v>
      </c>
      <c r="K106" s="167" t="e">
        <f aca="false" ca="false" dt2D="false" dtr="false" t="normal">K99-K105</f>
        <v>#VALUE!</v>
      </c>
      <c r="L106" s="167" t="e">
        <f aca="false" ca="false" dt2D="false" dtr="false" t="normal">L99-L105</f>
        <v>#VALUE!</v>
      </c>
      <c r="M106" s="167" t="e">
        <f aca="false" ca="false" dt2D="false" dtr="false" t="normal">M99-M105</f>
        <v>#VALUE!</v>
      </c>
      <c r="N106" s="167" t="e">
        <f aca="false" ca="false" dt2D="false" dtr="false" t="normal">N99-N105</f>
        <v>#VALUE!</v>
      </c>
      <c r="O106" s="167" t="e">
        <f aca="false" ca="false" dt2D="false" dtr="false" t="normal">O99-O105</f>
        <v>#VALUE!</v>
      </c>
      <c r="P106" s="167" t="e">
        <f aca="false" ca="false" dt2D="false" dtr="false" t="normal">P99-P105</f>
        <v>#VALUE!</v>
      </c>
      <c r="Q106" s="167" t="e">
        <f aca="false" ca="false" dt2D="false" dtr="false" t="normal">Q99-Q105</f>
        <v>#VALUE!</v>
      </c>
      <c r="R106" s="167" t="e">
        <f aca="false" ca="false" dt2D="false" dtr="false" t="normal">R99-R105</f>
        <v>#VALUE!</v>
      </c>
      <c r="S106" s="115" t="e">
        <f aca="false" ca="false" dt2D="false" dtr="false" t="normal">SUM(D106:R106)</f>
        <v>#VALUE!</v>
      </c>
      <c r="T106" s="116" t="n"/>
    </row>
    <row customHeight="true" hidden="true" ht="27.6000003814697" outlineLevel="1" r="107">
      <c r="B107" s="168" t="s">
        <v>215</v>
      </c>
      <c r="C107" s="169" t="n">
        <v>0</v>
      </c>
      <c r="D107" s="167" t="e">
        <f aca="false" ca="false" dt2D="false" dtr="false" t="normal">C107+D106</f>
        <v>#VALUE!</v>
      </c>
      <c r="E107" s="167" t="e">
        <f aca="false" ca="false" dt2D="false" dtr="false" t="normal">D107+E106</f>
        <v>#VALUE!</v>
      </c>
      <c r="F107" s="167" t="e">
        <f aca="false" ca="false" dt2D="false" dtr="false" t="normal">E107+F106</f>
        <v>#VALUE!</v>
      </c>
      <c r="G107" s="167" t="e">
        <f aca="false" ca="false" dt2D="false" dtr="false" t="normal">F107+G106</f>
        <v>#VALUE!</v>
      </c>
      <c r="H107" s="167" t="e">
        <f aca="false" ca="false" dt2D="false" dtr="false" t="normal">G107+H106</f>
        <v>#VALUE!</v>
      </c>
      <c r="I107" s="167" t="e">
        <f aca="false" ca="false" dt2D="false" dtr="false" t="normal">H107+I106</f>
        <v>#VALUE!</v>
      </c>
      <c r="J107" s="167" t="e">
        <f aca="false" ca="false" dt2D="false" dtr="false" t="normal">I107+J106</f>
        <v>#VALUE!</v>
      </c>
      <c r="K107" s="167" t="e">
        <f aca="false" ca="false" dt2D="false" dtr="false" t="normal">J107+K106</f>
        <v>#VALUE!</v>
      </c>
      <c r="L107" s="167" t="e">
        <f aca="false" ca="false" dt2D="false" dtr="false" t="normal">K107+L106</f>
        <v>#VALUE!</v>
      </c>
      <c r="M107" s="167" t="e">
        <f aca="false" ca="false" dt2D="false" dtr="false" t="normal">L107+M106</f>
        <v>#VALUE!</v>
      </c>
      <c r="N107" s="167" t="e">
        <f aca="false" ca="false" dt2D="false" dtr="false" t="normal">M107+N106</f>
        <v>#VALUE!</v>
      </c>
      <c r="O107" s="167" t="e">
        <f aca="false" ca="false" dt2D="false" dtr="false" t="normal">N107+O106</f>
        <v>#VALUE!</v>
      </c>
      <c r="P107" s="167" t="e">
        <f aca="false" ca="false" dt2D="false" dtr="false" t="normal">O107+P106</f>
        <v>#VALUE!</v>
      </c>
      <c r="Q107" s="167" t="e">
        <f aca="false" ca="false" dt2D="false" dtr="false" t="normal">P107+Q106</f>
        <v>#VALUE!</v>
      </c>
      <c r="R107" s="167" t="e">
        <f aca="false" ca="false" dt2D="false" dtr="false" t="normal">Q107+R106</f>
        <v>#VALUE!</v>
      </c>
      <c r="S107" s="147" t="n"/>
      <c r="T107" s="116" t="n"/>
    </row>
    <row hidden="true" ht="16.5" outlineLevel="1" r="108">
      <c r="D108" s="167" t="n"/>
      <c r="E108" s="167" t="n"/>
      <c r="F108" s="167" t="n"/>
      <c r="G108" s="167" t="n"/>
      <c r="H108" s="167" t="n"/>
      <c r="I108" s="167" t="n"/>
      <c r="J108" s="167" t="n"/>
      <c r="K108" s="167" t="n"/>
      <c r="L108" s="167" t="n"/>
      <c r="M108" s="167" t="n"/>
      <c r="N108" s="167" t="n"/>
      <c r="O108" s="167" t="n"/>
      <c r="P108" s="167" t="n"/>
      <c r="Q108" s="167" t="n"/>
      <c r="R108" s="167" t="n"/>
      <c r="S108" s="147" t="n"/>
      <c r="T108" s="116" t="n"/>
    </row>
    <row outlineLevel="0" r="109">
      <c r="E109" s="167" t="n"/>
      <c r="T109" s="116" t="n"/>
    </row>
    <row customFormat="true" customHeight="true" ht="33.5999984741211" outlineLevel="0" r="110" s="107">
      <c r="B110" s="108" t="s">
        <v>216</v>
      </c>
      <c r="C110" s="109" t="s"/>
      <c r="D110" s="109" t="s"/>
      <c r="E110" s="109" t="s"/>
      <c r="F110" s="109" t="s"/>
      <c r="G110" s="109" t="s"/>
      <c r="H110" s="109" t="s"/>
      <c r="I110" s="109" t="s"/>
      <c r="J110" s="109" t="s"/>
      <c r="K110" s="109" t="s"/>
      <c r="L110" s="109" t="s"/>
      <c r="M110" s="109" t="s"/>
      <c r="N110" s="109" t="s"/>
      <c r="O110" s="109" t="s"/>
      <c r="P110" s="109" t="s"/>
      <c r="Q110" s="109" t="s"/>
      <c r="R110" s="109" t="s"/>
      <c r="S110" s="110" t="s"/>
      <c r="T110" s="116" t="n"/>
    </row>
    <row outlineLevel="0" r="111">
      <c r="T111" s="116" t="n"/>
    </row>
    <row outlineLevel="0" r="112">
      <c r="B112" s="1" t="s">
        <v>217</v>
      </c>
      <c r="C112" s="170" t="n"/>
      <c r="D112" s="171" t="e">
        <f aca="false" ca="true" dt2D="false" dtr="false" t="normal">D28</f>
        <v>#VALUE!</v>
      </c>
      <c r="E112" s="171" t="e">
        <f aca="false" ca="true" dt2D="false" dtr="false" t="normal">E28</f>
        <v>#VALUE!</v>
      </c>
      <c r="F112" s="171" t="e">
        <f aca="false" ca="true" dt2D="false" dtr="false" t="normal">F28</f>
        <v>#VALUE!</v>
      </c>
      <c r="G112" s="171" t="e">
        <f aca="false" ca="true" dt2D="false" dtr="false" t="normal">G28</f>
        <v>#VALUE!</v>
      </c>
      <c r="H112" s="171" t="e">
        <f aca="false" ca="true" dt2D="false" dtr="false" t="normal">H28</f>
        <v>#VALUE!</v>
      </c>
      <c r="I112" s="171" t="e">
        <f aca="false" ca="true" dt2D="false" dtr="false" t="normal">I28</f>
        <v>#VALUE!</v>
      </c>
      <c r="J112" s="171" t="e">
        <f aca="false" ca="true" dt2D="false" dtr="false" t="normal">J28</f>
        <v>#VALUE!</v>
      </c>
      <c r="K112" s="171" t="e">
        <f aca="false" ca="true" dt2D="false" dtr="false" t="normal">K28</f>
        <v>#VALUE!</v>
      </c>
      <c r="L112" s="171" t="e">
        <f aca="false" ca="true" dt2D="false" dtr="false" t="normal">L28</f>
        <v>#VALUE!</v>
      </c>
      <c r="M112" s="171" t="e">
        <f aca="false" ca="true" dt2D="false" dtr="false" t="normal">M28</f>
        <v>#VALUE!</v>
      </c>
      <c r="N112" s="171" t="e">
        <f aca="false" ca="true" dt2D="false" dtr="false" t="normal">N28</f>
        <v>#VALUE!</v>
      </c>
      <c r="O112" s="171" t="e">
        <f aca="false" ca="true" dt2D="false" dtr="false" t="normal">O28</f>
        <v>#VALUE!</v>
      </c>
      <c r="P112" s="171" t="e">
        <f aca="false" ca="true" dt2D="false" dtr="false" t="normal">P28</f>
        <v>#VALUE!</v>
      </c>
      <c r="Q112" s="171" t="e">
        <f aca="false" ca="true" dt2D="false" dtr="false" t="normal">Q28</f>
        <v>#VALUE!</v>
      </c>
      <c r="R112" s="171" t="e">
        <f aca="false" ca="true" dt2D="false" dtr="false" t="normal">R28</f>
        <v>#VALUE!</v>
      </c>
      <c r="T112" s="116" t="n"/>
    </row>
    <row outlineLevel="0" r="113">
      <c r="B113" s="1" t="s">
        <v>218</v>
      </c>
      <c r="C113" s="170" t="n"/>
      <c r="D113" s="146" t="e">
        <f aca="false" ca="true" dt2D="false" dtr="false" t="normal">D202</f>
        <v>#VALUE!</v>
      </c>
      <c r="E113" s="146" t="e">
        <f aca="false" ca="false" dt2D="false" dtr="false" t="normal">E202</f>
        <v>#VALUE!</v>
      </c>
      <c r="F113" s="146" t="e">
        <f aca="false" ca="false" dt2D="false" dtr="false" t="normal">F202</f>
        <v>#VALUE!</v>
      </c>
      <c r="G113" s="146" t="e">
        <f aca="false" ca="false" dt2D="false" dtr="false" t="normal">G202</f>
        <v>#VALUE!</v>
      </c>
      <c r="H113" s="146" t="e">
        <f aca="false" ca="false" dt2D="false" dtr="false" t="normal">H202</f>
        <v>#VALUE!</v>
      </c>
      <c r="I113" s="146" t="e">
        <f aca="false" ca="false" dt2D="false" dtr="false" t="normal">I202</f>
        <v>#VALUE!</v>
      </c>
      <c r="J113" s="146" t="e">
        <f aca="false" ca="false" dt2D="false" dtr="false" t="normal">J202</f>
        <v>#VALUE!</v>
      </c>
      <c r="K113" s="146" t="e">
        <f aca="false" ca="false" dt2D="false" dtr="false" t="normal">K202</f>
        <v>#VALUE!</v>
      </c>
      <c r="L113" s="146" t="e">
        <f aca="false" ca="false" dt2D="false" dtr="false" t="normal">L202</f>
        <v>#VALUE!</v>
      </c>
      <c r="M113" s="146" t="e">
        <f aca="false" ca="false" dt2D="false" dtr="false" t="normal">M202</f>
        <v>#VALUE!</v>
      </c>
      <c r="N113" s="146" t="e">
        <f aca="false" ca="false" dt2D="false" dtr="false" t="normal">N202</f>
        <v>#VALUE!</v>
      </c>
      <c r="O113" s="146" t="e">
        <f aca="false" ca="false" dt2D="false" dtr="false" t="normal">O202</f>
        <v>#VALUE!</v>
      </c>
      <c r="P113" s="146" t="e">
        <f aca="false" ca="false" dt2D="false" dtr="false" t="normal">P202</f>
        <v>#VALUE!</v>
      </c>
      <c r="Q113" s="146" t="e">
        <f aca="false" ca="false" dt2D="false" dtr="false" t="normal">Q202</f>
        <v>#VALUE!</v>
      </c>
      <c r="R113" s="146" t="e">
        <f aca="false" ca="false" dt2D="false" dtr="false" t="normal">R202</f>
        <v>#VALUE!</v>
      </c>
      <c r="T113" s="116" t="n"/>
    </row>
    <row outlineLevel="0" r="114">
      <c r="B114" s="1" t="s">
        <v>219</v>
      </c>
      <c r="C114" s="170" t="n"/>
      <c r="D114" s="117" t="e">
        <f aca="false" ca="true" dt2D="false" dtr="false" t="normal">D204</f>
        <v>#VALUE!</v>
      </c>
      <c r="E114" s="117" t="e">
        <f aca="false" ca="false" dt2D="false" dtr="false" t="normal">E204</f>
        <v>#VALUE!</v>
      </c>
      <c r="F114" s="117" t="e">
        <f aca="false" ca="false" dt2D="false" dtr="false" t="normal">F204</f>
        <v>#VALUE!</v>
      </c>
      <c r="G114" s="117" t="e">
        <f aca="false" ca="false" dt2D="false" dtr="false" t="normal">G204</f>
        <v>#VALUE!</v>
      </c>
      <c r="H114" s="117" t="e">
        <f aca="false" ca="false" dt2D="false" dtr="false" t="normal">H204</f>
        <v>#VALUE!</v>
      </c>
      <c r="I114" s="117" t="e">
        <f aca="false" ca="false" dt2D="false" dtr="false" t="normal">I204</f>
        <v>#VALUE!</v>
      </c>
      <c r="J114" s="117" t="e">
        <f aca="false" ca="false" dt2D="false" dtr="false" t="normal">J204</f>
        <v>#VALUE!</v>
      </c>
      <c r="K114" s="117" t="e">
        <f aca="false" ca="false" dt2D="false" dtr="false" t="normal">K204</f>
        <v>#VALUE!</v>
      </c>
      <c r="L114" s="117" t="e">
        <f aca="false" ca="false" dt2D="false" dtr="false" t="normal">L204</f>
        <v>#VALUE!</v>
      </c>
      <c r="M114" s="117" t="e">
        <f aca="false" ca="false" dt2D="false" dtr="false" t="normal">M204</f>
        <v>#VALUE!</v>
      </c>
      <c r="N114" s="117" t="e">
        <f aca="false" ca="false" dt2D="false" dtr="false" t="normal">N204</f>
        <v>#VALUE!</v>
      </c>
      <c r="O114" s="117" t="e">
        <f aca="false" ca="false" dt2D="false" dtr="false" t="normal">O204</f>
        <v>#VALUE!</v>
      </c>
      <c r="P114" s="117" t="e">
        <f aca="false" ca="false" dt2D="false" dtr="false" t="normal">P204</f>
        <v>#VALUE!</v>
      </c>
      <c r="Q114" s="117" t="e">
        <f aca="false" ca="false" dt2D="false" dtr="false" t="normal">Q204</f>
        <v>#VALUE!</v>
      </c>
      <c r="R114" s="117" t="e">
        <f aca="false" ca="false" dt2D="false" dtr="false" t="normal">R204</f>
        <v>#VALUE!</v>
      </c>
      <c r="T114" s="116" t="n"/>
    </row>
    <row outlineLevel="0" r="115">
      <c r="B115" s="1" t="s">
        <v>220</v>
      </c>
      <c r="D115" s="172" t="n"/>
      <c r="E115" s="172" t="n"/>
      <c r="F115" s="172" t="n"/>
      <c r="G115" s="172" t="n"/>
      <c r="H115" s="172" t="n"/>
      <c r="I115" s="172" t="n"/>
      <c r="J115" s="172" t="n"/>
      <c r="K115" s="172" t="n"/>
      <c r="L115" s="172" t="n"/>
      <c r="M115" s="172" t="n"/>
      <c r="N115" s="172" t="n"/>
      <c r="O115" s="172" t="n"/>
      <c r="P115" s="172" t="n"/>
      <c r="Q115" s="172" t="n"/>
      <c r="R115" s="172" t="n"/>
      <c r="T115" s="116" t="n"/>
    </row>
    <row customFormat="true" ht="16.5" outlineLevel="0" r="116" s="44">
      <c r="B116" s="118" t="s">
        <v>221</v>
      </c>
      <c r="C116" s="154" t="n"/>
      <c r="D116" s="120" t="e">
        <f aca="false" ca="true" dt2D="false" dtr="false" t="normal">SUM(D112:D115)</f>
        <v>#VALUE!</v>
      </c>
      <c r="E116" s="120" t="e">
        <f aca="false" ca="true" dt2D="false" dtr="false" t="normal">SUM(E112:E115)</f>
        <v>#VALUE!</v>
      </c>
      <c r="F116" s="120" t="e">
        <f aca="false" ca="true" dt2D="false" dtr="false" t="normal">SUM(F112:F115)</f>
        <v>#VALUE!</v>
      </c>
      <c r="G116" s="120" t="e">
        <f aca="false" ca="true" dt2D="false" dtr="false" t="normal">SUM(G112:G115)</f>
        <v>#VALUE!</v>
      </c>
      <c r="H116" s="120" t="e">
        <f aca="false" ca="true" dt2D="false" dtr="false" t="normal">SUM(H112:H115)</f>
        <v>#VALUE!</v>
      </c>
      <c r="I116" s="120" t="e">
        <f aca="false" ca="true" dt2D="false" dtr="false" t="normal">SUM(I112:I115)</f>
        <v>#VALUE!</v>
      </c>
      <c r="J116" s="120" t="e">
        <f aca="false" ca="true" dt2D="false" dtr="false" t="normal">SUM(J112:J115)</f>
        <v>#VALUE!</v>
      </c>
      <c r="K116" s="120" t="e">
        <f aca="false" ca="true" dt2D="false" dtr="false" t="normal">SUM(K112:K115)</f>
        <v>#VALUE!</v>
      </c>
      <c r="L116" s="120" t="e">
        <f aca="false" ca="true" dt2D="false" dtr="false" t="normal">SUM(L112:L115)</f>
        <v>#VALUE!</v>
      </c>
      <c r="M116" s="120" t="e">
        <f aca="false" ca="true" dt2D="false" dtr="false" t="normal">SUM(M112:M115)</f>
        <v>#VALUE!</v>
      </c>
      <c r="N116" s="120" t="e">
        <f aca="false" ca="true" dt2D="false" dtr="false" t="normal">SUM(N112:N115)</f>
        <v>#VALUE!</v>
      </c>
      <c r="O116" s="120" t="e">
        <f aca="false" ca="true" dt2D="false" dtr="false" t="normal">SUM(O112:O115)</f>
        <v>#VALUE!</v>
      </c>
      <c r="P116" s="120" t="e">
        <f aca="false" ca="true" dt2D="false" dtr="false" t="normal">SUM(P112:P115)</f>
        <v>#VALUE!</v>
      </c>
      <c r="Q116" s="120" t="e">
        <f aca="false" ca="true" dt2D="false" dtr="false" t="normal">SUM(Q112:Q115)</f>
        <v>#VALUE!</v>
      </c>
      <c r="R116" s="120" t="e">
        <f aca="false" ca="true" dt2D="false" dtr="false" t="normal">SUM(R112:R115)</f>
        <v>#VALUE!</v>
      </c>
      <c r="S116" s="99" t="n"/>
      <c r="T116" s="121" t="n"/>
    </row>
    <row outlineLevel="0" r="117">
      <c r="D117" s="170" t="n"/>
      <c r="E117" s="170" t="n"/>
      <c r="F117" s="170" t="n"/>
      <c r="G117" s="170" t="n"/>
      <c r="H117" s="170" t="n"/>
      <c r="I117" s="170" t="n"/>
      <c r="J117" s="170" t="n"/>
      <c r="K117" s="170" t="n"/>
      <c r="L117" s="170" t="n"/>
      <c r="M117" s="170" t="n"/>
      <c r="N117" s="170" t="n"/>
      <c r="O117" s="170" t="n"/>
      <c r="P117" s="170" t="n"/>
      <c r="Q117" s="170" t="n"/>
      <c r="R117" s="170" t="n"/>
      <c r="T117" s="116" t="n"/>
    </row>
    <row outlineLevel="0" r="118">
      <c r="B118" s="1" t="s">
        <v>222</v>
      </c>
      <c r="C118" s="170" t="n"/>
      <c r="D118" s="146" t="e">
        <f aca="false" ca="true" dt2D="false" dtr="false" t="normal">SUMIF('Периоды'!$L$38:$BS$38, $D$2:$R$2, 'Фин.Модель'!$M$145:$BT$145)</f>
        <v>#VALUE!</v>
      </c>
      <c r="E118" s="146" t="e">
        <f aca="false" ca="true" dt2D="false" dtr="false" t="normal">SUMIF('Периоды'!$L$38:$BS$38, $D$2:$R$2, 'Фин.Модель'!$M$145:$BT$145)</f>
        <v>#VALUE!</v>
      </c>
      <c r="F118" s="146" t="e">
        <f aca="false" ca="true" dt2D="false" dtr="false" t="normal">SUMIF('Периоды'!$L$38:$BS$38, $D$2:$R$2, 'Фин.Модель'!$M$145:$BT$145)</f>
        <v>#VALUE!</v>
      </c>
      <c r="G118" s="146" t="e">
        <f aca="false" ca="true" dt2D="false" dtr="false" t="normal">SUMIF('Периоды'!$L$38:$BS$38, $D$2:$R$2, 'Фин.Модель'!$M$145:$BT$145)</f>
        <v>#VALUE!</v>
      </c>
      <c r="H118" s="146" t="e">
        <f aca="false" ca="true" dt2D="false" dtr="false" t="normal">SUMIF('Периоды'!$L$38:$BS$38, $D$2:$R$2, 'Фин.Модель'!$M$145:$BT$145)</f>
        <v>#VALUE!</v>
      </c>
      <c r="I118" s="146" t="e">
        <f aca="false" ca="true" dt2D="false" dtr="false" t="normal">SUMIF('Периоды'!$L$38:$BS$38, $D$2:$R$2, 'Фин.Модель'!$M$145:$BT$145)</f>
        <v>#VALUE!</v>
      </c>
      <c r="J118" s="146" t="e">
        <f aca="false" ca="true" dt2D="false" dtr="false" t="normal">SUMIF('Периоды'!$L$38:$BS$38, $D$2:$R$2, 'Фин.Модель'!$M$145:$BT$145)</f>
        <v>#VALUE!</v>
      </c>
      <c r="K118" s="146" t="e">
        <f aca="false" ca="true" dt2D="false" dtr="false" t="normal">SUMIF('Периоды'!$L$38:$BS$38, $D$2:$R$2, 'Фин.Модель'!$M$145:$BT$145)</f>
        <v>#VALUE!</v>
      </c>
      <c r="L118" s="146" t="e">
        <f aca="false" ca="true" dt2D="false" dtr="false" t="normal">SUMIF('Периоды'!$L$38:$BS$38, $D$2:$R$2, 'Фин.Модель'!$M$145:$BT$145)</f>
        <v>#VALUE!</v>
      </c>
      <c r="M118" s="146" t="e">
        <f aca="false" ca="true" dt2D="false" dtr="false" t="normal">SUMIF('Периоды'!$L$38:$BS$38, $D$2:$R$2, 'Фин.Модель'!$M$145:$BT$145)</f>
        <v>#VALUE!</v>
      </c>
      <c r="N118" s="146" t="e">
        <f aca="false" ca="true" dt2D="false" dtr="false" t="normal">SUMIF('Периоды'!$L$38:$BS$38, $D$2:$R$2, 'Фин.Модель'!$M$145:$BT$145)</f>
        <v>#VALUE!</v>
      </c>
      <c r="O118" s="146" t="e">
        <f aca="false" ca="true" dt2D="false" dtr="false" t="normal">SUMIF('Периоды'!$L$38:$BS$38, $D$2:$R$2, 'Фин.Модель'!$M$145:$BT$145)</f>
        <v>#VALUE!</v>
      </c>
      <c r="P118" s="146" t="e">
        <f aca="false" ca="true" dt2D="false" dtr="false" t="normal">SUMIF('Периоды'!$L$38:$BS$38, $D$2:$R$2, 'Фин.Модель'!$M$145:$BT$145)</f>
        <v>#VALUE!</v>
      </c>
      <c r="Q118" s="146" t="e">
        <f aca="false" ca="true" dt2D="false" dtr="false" t="normal">SUMIF('Периоды'!$L$38:$BS$38, $D$2:$R$2, 'Фин.Модель'!$M$145:$BT$145)</f>
        <v>#VALUE!</v>
      </c>
      <c r="R118" s="146" t="e">
        <f aca="false" ca="true" dt2D="false" dtr="false" t="normal">SUMIF('Периоды'!$L$38:$BS$38, $D$2:$R$2, 'Фин.Модель'!$M$145:$BT$145)</f>
        <v>#VALUE!</v>
      </c>
      <c r="T118" s="116" t="n"/>
    </row>
    <row outlineLevel="0" r="119">
      <c r="B119" s="1" t="s">
        <v>223</v>
      </c>
      <c r="C119" s="170" t="n"/>
      <c r="D119" s="146" t="e">
        <f aca="false" ca="true" dt2D="false" dtr="false" t="normal">SUMIF('Периоды'!$L$38:$BS$38, $D$2:$R$2, 'Фин.Модель'!$M$150:$BT$150)</f>
        <v>#VALUE!</v>
      </c>
      <c r="E119" s="146" t="e">
        <f aca="false" ca="true" dt2D="false" dtr="false" t="normal">SUMIF('Периоды'!$L$38:$BS$38, $D$2:$R$2, 'Фин.Модель'!$M$150:$BT$150)</f>
        <v>#VALUE!</v>
      </c>
      <c r="F119" s="146" t="e">
        <f aca="false" ca="true" dt2D="false" dtr="false" t="normal">SUMIF('Периоды'!$L$38:$BS$38, $D$2:$R$2, 'Фин.Модель'!$M$150:$BT$150)</f>
        <v>#VALUE!</v>
      </c>
      <c r="G119" s="146" t="e">
        <f aca="false" ca="true" dt2D="false" dtr="false" t="normal">SUMIF('Периоды'!$L$38:$BS$38, $D$2:$R$2, 'Фин.Модель'!$M$150:$BT$150)</f>
        <v>#VALUE!</v>
      </c>
      <c r="H119" s="146" t="e">
        <f aca="false" ca="true" dt2D="false" dtr="false" t="normal">SUMIF('Периоды'!$L$38:$BS$38, $D$2:$R$2, 'Фин.Модель'!$M$150:$BT$150)</f>
        <v>#VALUE!</v>
      </c>
      <c r="I119" s="146" t="e">
        <f aca="false" ca="true" dt2D="false" dtr="false" t="normal">SUMIF('Периоды'!$L$38:$BS$38, $D$2:$R$2, 'Фин.Модель'!$M$150:$BT$150)</f>
        <v>#VALUE!</v>
      </c>
      <c r="J119" s="146" t="e">
        <f aca="false" ca="true" dt2D="false" dtr="false" t="normal">SUMIF('Периоды'!$L$38:$BS$38, $D$2:$R$2, 'Фин.Модель'!$M$150:$BT$150)</f>
        <v>#VALUE!</v>
      </c>
      <c r="K119" s="146" t="e">
        <f aca="false" ca="true" dt2D="false" dtr="false" t="normal">SUMIF('Периоды'!$L$38:$BS$38, $D$2:$R$2, 'Фин.Модель'!$M$150:$BT$150)</f>
        <v>#VALUE!</v>
      </c>
      <c r="L119" s="146" t="e">
        <f aca="false" ca="true" dt2D="false" dtr="false" t="normal">SUMIF('Периоды'!$L$38:$BS$38, $D$2:$R$2, 'Фин.Модель'!$M$150:$BT$150)</f>
        <v>#VALUE!</v>
      </c>
      <c r="M119" s="146" t="e">
        <f aca="false" ca="true" dt2D="false" dtr="false" t="normal">SUMIF('Периоды'!$L$38:$BS$38, $D$2:$R$2, 'Фин.Модель'!$M$150:$BT$150)</f>
        <v>#VALUE!</v>
      </c>
      <c r="N119" s="146" t="e">
        <f aca="false" ca="true" dt2D="false" dtr="false" t="normal">SUMIF('Периоды'!$L$38:$BS$38, $D$2:$R$2, 'Фин.Модель'!$M$150:$BT$150)</f>
        <v>#VALUE!</v>
      </c>
      <c r="O119" s="146" t="e">
        <f aca="false" ca="true" dt2D="false" dtr="false" t="normal">SUMIF('Периоды'!$L$38:$BS$38, $D$2:$R$2, 'Фин.Модель'!$M$150:$BT$150)</f>
        <v>#VALUE!</v>
      </c>
      <c r="P119" s="146" t="e">
        <f aca="false" ca="true" dt2D="false" dtr="false" t="normal">SUMIF('Периоды'!$L$38:$BS$38, $D$2:$R$2, 'Фин.Модель'!$M$150:$BT$150)</f>
        <v>#VALUE!</v>
      </c>
      <c r="Q119" s="146" t="e">
        <f aca="false" ca="true" dt2D="false" dtr="false" t="normal">SUMIF('Периоды'!$L$38:$BS$38, $D$2:$R$2, 'Фин.Модель'!$M$150:$BT$150)</f>
        <v>#VALUE!</v>
      </c>
      <c r="R119" s="146" t="e">
        <f aca="false" ca="true" dt2D="false" dtr="false" t="normal">SUMIF('Периоды'!$L$38:$BS$38, $D$2:$R$2, 'Фин.Модель'!$M$150:$BT$150)</f>
        <v>#VALUE!</v>
      </c>
      <c r="T119" s="116" t="n"/>
    </row>
    <row outlineLevel="0" r="120">
      <c r="B120" s="1" t="s">
        <v>224</v>
      </c>
      <c r="C120" s="170" t="n"/>
      <c r="D120" s="146" t="n"/>
      <c r="E120" s="146" t="n"/>
      <c r="F120" s="146" t="n"/>
      <c r="G120" s="146" t="n"/>
      <c r="H120" s="146" t="n"/>
      <c r="I120" s="146" t="n"/>
      <c r="J120" s="146" t="n"/>
      <c r="K120" s="146" t="n"/>
      <c r="L120" s="146" t="n"/>
      <c r="M120" s="146" t="n"/>
      <c r="N120" s="146" t="n"/>
      <c r="O120" s="146" t="n"/>
      <c r="P120" s="146" t="n"/>
      <c r="Q120" s="146" t="n"/>
      <c r="R120" s="146" t="n"/>
      <c r="T120" s="116" t="n"/>
    </row>
    <row customFormat="true" ht="16.5" outlineLevel="0" r="121" s="44">
      <c r="B121" s="118" t="s">
        <v>225</v>
      </c>
      <c r="C121" s="154" t="n"/>
      <c r="D121" s="120" t="e">
        <f aca="false" ca="true" dt2D="false" dtr="false" t="normal">SUM(D118:D120)</f>
        <v>#VALUE!</v>
      </c>
      <c r="E121" s="120" t="e">
        <f aca="false" ca="true" dt2D="false" dtr="false" t="normal">E118+E119+E120</f>
        <v>#VALUE!</v>
      </c>
      <c r="F121" s="120" t="e">
        <f aca="false" ca="true" dt2D="false" dtr="false" t="normal">F118+F119+F120</f>
        <v>#VALUE!</v>
      </c>
      <c r="G121" s="120" t="e">
        <f aca="false" ca="true" dt2D="false" dtr="false" t="normal">G118+G119+G120</f>
        <v>#VALUE!</v>
      </c>
      <c r="H121" s="120" t="e">
        <f aca="false" ca="true" dt2D="false" dtr="false" t="normal">H118+H119+H120</f>
        <v>#VALUE!</v>
      </c>
      <c r="I121" s="120" t="e">
        <f aca="false" ca="true" dt2D="false" dtr="false" t="normal">I118+I119+I120</f>
        <v>#VALUE!</v>
      </c>
      <c r="J121" s="120" t="e">
        <f aca="false" ca="true" dt2D="false" dtr="false" t="normal">J118+J119+J120</f>
        <v>#VALUE!</v>
      </c>
      <c r="K121" s="120" t="e">
        <f aca="false" ca="true" dt2D="false" dtr="false" t="normal">K118+K119+K120</f>
        <v>#VALUE!</v>
      </c>
      <c r="L121" s="120" t="e">
        <f aca="false" ca="true" dt2D="false" dtr="false" t="normal">L118+L119+L120</f>
        <v>#VALUE!</v>
      </c>
      <c r="M121" s="120" t="e">
        <f aca="false" ca="true" dt2D="false" dtr="false" t="normal">M118+M119+M120</f>
        <v>#VALUE!</v>
      </c>
      <c r="N121" s="120" t="e">
        <f aca="false" ca="true" dt2D="false" dtr="false" t="normal">N118+N119+N120</f>
        <v>#VALUE!</v>
      </c>
      <c r="O121" s="120" t="e">
        <f aca="false" ca="true" dt2D="false" dtr="false" t="normal">O118+O119+O120</f>
        <v>#VALUE!</v>
      </c>
      <c r="P121" s="120" t="e">
        <f aca="false" ca="true" dt2D="false" dtr="false" t="normal">P118+P119+P120</f>
        <v>#VALUE!</v>
      </c>
      <c r="Q121" s="120" t="e">
        <f aca="false" ca="true" dt2D="false" dtr="false" t="normal">Q118+Q119+Q120</f>
        <v>#VALUE!</v>
      </c>
      <c r="R121" s="120" t="e">
        <f aca="false" ca="true" dt2D="false" dtr="false" t="normal">R118+R119+R120</f>
        <v>#VALUE!</v>
      </c>
      <c r="S121" s="99" t="n"/>
      <c r="T121" s="121" t="n"/>
    </row>
    <row outlineLevel="0" r="122">
      <c r="D122" s="170" t="n"/>
      <c r="E122" s="170" t="n"/>
      <c r="F122" s="170" t="n"/>
      <c r="G122" s="170" t="n"/>
      <c r="H122" s="170" t="n"/>
      <c r="I122" s="170" t="n"/>
      <c r="J122" s="170" t="n"/>
      <c r="K122" s="170" t="n"/>
      <c r="L122" s="170" t="n"/>
      <c r="M122" s="170" t="n"/>
      <c r="N122" s="170" t="n"/>
      <c r="O122" s="170" t="n"/>
      <c r="P122" s="170" t="n"/>
      <c r="Q122" s="170" t="n"/>
      <c r="R122" s="170" t="n"/>
      <c r="T122" s="116" t="n"/>
    </row>
    <row customFormat="true" ht="16.5" outlineLevel="0" r="123" s="44">
      <c r="B123" s="118" t="s">
        <v>226</v>
      </c>
      <c r="C123" s="154" t="n"/>
      <c r="D123" s="120" t="e">
        <f aca="false" ca="true" dt2D="false" dtr="false" t="normal">D116+D121</f>
        <v>#VALUE!</v>
      </c>
      <c r="E123" s="120" t="e">
        <f aca="false" ca="true" dt2D="false" dtr="false" t="normal">E116+E121</f>
        <v>#VALUE!</v>
      </c>
      <c r="F123" s="120" t="e">
        <f aca="false" ca="true" dt2D="false" dtr="false" t="normal">F116+F121</f>
        <v>#VALUE!</v>
      </c>
      <c r="G123" s="120" t="e">
        <f aca="false" ca="true" dt2D="false" dtr="false" t="normal">G116+G121</f>
        <v>#VALUE!</v>
      </c>
      <c r="H123" s="120" t="e">
        <f aca="false" ca="true" dt2D="false" dtr="false" t="normal">H116+H121</f>
        <v>#VALUE!</v>
      </c>
      <c r="I123" s="120" t="e">
        <f aca="false" ca="true" dt2D="false" dtr="false" t="normal">I116+I121</f>
        <v>#VALUE!</v>
      </c>
      <c r="J123" s="120" t="e">
        <f aca="false" ca="true" dt2D="false" dtr="false" t="normal">J116+J121</f>
        <v>#VALUE!</v>
      </c>
      <c r="K123" s="120" t="e">
        <f aca="false" ca="true" dt2D="false" dtr="false" t="normal">K116+K121</f>
        <v>#VALUE!</v>
      </c>
      <c r="L123" s="120" t="e">
        <f aca="false" ca="true" dt2D="false" dtr="false" t="normal">L116+L121</f>
        <v>#VALUE!</v>
      </c>
      <c r="M123" s="120" t="e">
        <f aca="false" ca="true" dt2D="false" dtr="false" t="normal">M116+M121</f>
        <v>#VALUE!</v>
      </c>
      <c r="N123" s="120" t="e">
        <f aca="false" ca="true" dt2D="false" dtr="false" t="normal">N116+N121</f>
        <v>#VALUE!</v>
      </c>
      <c r="O123" s="120" t="e">
        <f aca="false" ca="true" dt2D="false" dtr="false" t="normal">O116+O121</f>
        <v>#VALUE!</v>
      </c>
      <c r="P123" s="120" t="e">
        <f aca="false" ca="true" dt2D="false" dtr="false" t="normal">P116+P121</f>
        <v>#VALUE!</v>
      </c>
      <c r="Q123" s="120" t="e">
        <f aca="false" ca="true" dt2D="false" dtr="false" t="normal">Q116+Q121</f>
        <v>#VALUE!</v>
      </c>
      <c r="R123" s="120" t="e">
        <f aca="false" ca="true" dt2D="false" dtr="false" t="normal">R116+R121</f>
        <v>#VALUE!</v>
      </c>
      <c r="S123" s="99" t="n"/>
      <c r="T123" s="121" t="n"/>
    </row>
    <row outlineLevel="0" r="124">
      <c r="D124" s="170" t="n"/>
      <c r="E124" s="170" t="n"/>
      <c r="F124" s="170" t="n"/>
      <c r="G124" s="170" t="n"/>
      <c r="H124" s="170" t="n"/>
      <c r="I124" s="170" t="n"/>
      <c r="J124" s="170" t="n"/>
      <c r="K124" s="170" t="n"/>
      <c r="L124" s="170" t="n"/>
      <c r="M124" s="170" t="n"/>
      <c r="N124" s="170" t="n"/>
      <c r="O124" s="170" t="n"/>
      <c r="P124" s="170" t="n"/>
      <c r="Q124" s="170" t="n"/>
      <c r="R124" s="170" t="n"/>
      <c r="T124" s="116" t="n"/>
    </row>
    <row outlineLevel="0" r="125">
      <c r="B125" s="1" t="s">
        <v>227</v>
      </c>
      <c r="C125" s="170" t="n"/>
      <c r="D125" s="167" t="e">
        <f aca="false" ca="true" dt2D="false" dtr="false" t="normal">D126+D127</f>
        <v>#VALUE!</v>
      </c>
      <c r="E125" s="167" t="e">
        <f aca="false" ca="false" dt2D="false" dtr="false" t="normal">E126+E127</f>
        <v>#VALUE!</v>
      </c>
      <c r="F125" s="167" t="e">
        <f aca="false" ca="false" dt2D="false" dtr="false" t="normal">F126+F127</f>
        <v>#VALUE!</v>
      </c>
      <c r="G125" s="167" t="e">
        <f aca="false" ca="false" dt2D="false" dtr="false" t="normal">G126+G127</f>
        <v>#VALUE!</v>
      </c>
      <c r="H125" s="167" t="e">
        <f aca="false" ca="false" dt2D="false" dtr="false" t="normal">H126+H127</f>
        <v>#VALUE!</v>
      </c>
      <c r="I125" s="167" t="e">
        <f aca="false" ca="false" dt2D="false" dtr="false" t="normal">I126+I127</f>
        <v>#VALUE!</v>
      </c>
      <c r="J125" s="167" t="e">
        <f aca="false" ca="false" dt2D="false" dtr="false" t="normal">J126+J127</f>
        <v>#VALUE!</v>
      </c>
      <c r="K125" s="167" t="e">
        <f aca="false" ca="false" dt2D="false" dtr="false" t="normal">K126+K127</f>
        <v>#VALUE!</v>
      </c>
      <c r="L125" s="167" t="e">
        <f aca="false" ca="false" dt2D="false" dtr="false" t="normal">L126+L127</f>
        <v>#VALUE!</v>
      </c>
      <c r="M125" s="167" t="e">
        <f aca="false" ca="false" dt2D="false" dtr="false" t="normal">M126+M127</f>
        <v>#VALUE!</v>
      </c>
      <c r="N125" s="167" t="e">
        <f aca="false" ca="false" dt2D="false" dtr="false" t="normal">N126+N127</f>
        <v>#VALUE!</v>
      </c>
      <c r="O125" s="167" t="e">
        <f aca="false" ca="false" dt2D="false" dtr="false" t="normal">O126+O127</f>
        <v>#VALUE!</v>
      </c>
      <c r="P125" s="167" t="e">
        <f aca="false" ca="false" dt2D="false" dtr="false" t="normal">P126+P127</f>
        <v>#VALUE!</v>
      </c>
      <c r="Q125" s="167" t="e">
        <f aca="false" ca="false" dt2D="false" dtr="false" t="normal">Q126+Q127</f>
        <v>#VALUE!</v>
      </c>
      <c r="R125" s="167" t="e">
        <f aca="false" ca="false" dt2D="false" dtr="false" t="normal">R126+R127</f>
        <v>#VALUE!</v>
      </c>
      <c r="T125" s="116" t="n"/>
    </row>
    <row outlineLevel="0" r="126">
      <c r="B126" s="153" t="s">
        <v>228</v>
      </c>
      <c r="C126" s="170" t="n"/>
      <c r="D126" s="117" t="e">
        <f aca="false" ca="true" dt2D="false" dtr="false" t="normal">D203</f>
        <v>#VALUE!</v>
      </c>
      <c r="E126" s="117" t="e">
        <f aca="false" ca="false" dt2D="false" dtr="false" t="normal">E203</f>
        <v>#VALUE!</v>
      </c>
      <c r="F126" s="117" t="e">
        <f aca="false" ca="false" dt2D="false" dtr="false" t="normal">F203</f>
        <v>#VALUE!</v>
      </c>
      <c r="G126" s="117" t="e">
        <f aca="false" ca="false" dt2D="false" dtr="false" t="normal">G203</f>
        <v>#VALUE!</v>
      </c>
      <c r="H126" s="117" t="e">
        <f aca="false" ca="false" dt2D="false" dtr="false" t="normal">H203</f>
        <v>#VALUE!</v>
      </c>
      <c r="I126" s="117" t="e">
        <f aca="false" ca="false" dt2D="false" dtr="false" t="normal">I203</f>
        <v>#VALUE!</v>
      </c>
      <c r="J126" s="117" t="e">
        <f aca="false" ca="false" dt2D="false" dtr="false" t="normal">J203</f>
        <v>#VALUE!</v>
      </c>
      <c r="K126" s="117" t="e">
        <f aca="false" ca="false" dt2D="false" dtr="false" t="normal">K203</f>
        <v>#VALUE!</v>
      </c>
      <c r="L126" s="117" t="e">
        <f aca="false" ca="false" dt2D="false" dtr="false" t="normal">L203</f>
        <v>#VALUE!</v>
      </c>
      <c r="M126" s="117" t="e">
        <f aca="false" ca="false" dt2D="false" dtr="false" t="normal">M203</f>
        <v>#VALUE!</v>
      </c>
      <c r="N126" s="117" t="e">
        <f aca="false" ca="false" dt2D="false" dtr="false" t="normal">N203</f>
        <v>#VALUE!</v>
      </c>
      <c r="O126" s="117" t="e">
        <f aca="false" ca="false" dt2D="false" dtr="false" t="normal">O203</f>
        <v>#VALUE!</v>
      </c>
      <c r="P126" s="117" t="e">
        <f aca="false" ca="false" dt2D="false" dtr="false" t="normal">P203</f>
        <v>#VALUE!</v>
      </c>
      <c r="Q126" s="117" t="e">
        <f aca="false" ca="false" dt2D="false" dtr="false" t="normal">Q203</f>
        <v>#VALUE!</v>
      </c>
      <c r="R126" s="117" t="e">
        <f aca="false" ca="false" dt2D="false" dtr="false" t="normal">R203</f>
        <v>#VALUE!</v>
      </c>
      <c r="T126" s="116" t="n"/>
    </row>
    <row outlineLevel="0" r="127">
      <c r="B127" s="153" t="s">
        <v>229</v>
      </c>
      <c r="C127" s="170" t="n"/>
      <c r="D127" s="117" t="n"/>
      <c r="E127" s="117" t="n"/>
      <c r="F127" s="117" t="n"/>
      <c r="G127" s="117" t="n"/>
      <c r="H127" s="117" t="n"/>
      <c r="I127" s="117" t="n"/>
      <c r="J127" s="117" t="n"/>
      <c r="K127" s="117" t="n"/>
      <c r="L127" s="117" t="n"/>
      <c r="M127" s="117" t="n"/>
      <c r="N127" s="117" t="n"/>
      <c r="O127" s="117" t="n"/>
      <c r="P127" s="117" t="n"/>
      <c r="Q127" s="117" t="n"/>
      <c r="R127" s="117" t="n"/>
      <c r="T127" s="116" t="n"/>
    </row>
    <row outlineLevel="0" r="128">
      <c r="B128" s="1" t="s">
        <v>230</v>
      </c>
      <c r="C128" s="170" t="n"/>
      <c r="D128" s="117" t="n"/>
      <c r="E128" s="117" t="n"/>
      <c r="F128" s="117" t="n"/>
      <c r="G128" s="117" t="n"/>
      <c r="H128" s="117" t="n"/>
      <c r="I128" s="117" t="n"/>
      <c r="J128" s="117" t="n"/>
      <c r="K128" s="117" t="n"/>
      <c r="L128" s="117" t="n"/>
      <c r="M128" s="117" t="n"/>
      <c r="N128" s="117" t="n"/>
      <c r="O128" s="117" t="n"/>
      <c r="P128" s="117" t="n"/>
      <c r="Q128" s="117" t="n"/>
      <c r="R128" s="117" t="n"/>
      <c r="T128" s="116" t="n"/>
    </row>
    <row outlineLevel="0" r="129">
      <c r="B129" s="1" t="s">
        <v>231</v>
      </c>
      <c r="C129" s="170" t="n"/>
      <c r="D129" s="117" t="e">
        <f aca="false" ca="false" dt2D="false" dtr="false" t="normal">C129+D22-D23</f>
        <v>#VALUE!</v>
      </c>
      <c r="E129" s="117" t="e">
        <f aca="false" ca="false" dt2D="false" dtr="false" t="normal">D129+E22-E23</f>
        <v>#VALUE!</v>
      </c>
      <c r="F129" s="117" t="e">
        <f aca="false" ca="false" dt2D="false" dtr="false" t="normal">E129+F22-F23</f>
        <v>#VALUE!</v>
      </c>
      <c r="G129" s="117" t="e">
        <f aca="false" ca="false" dt2D="false" dtr="false" t="normal">F129+G22-G23</f>
        <v>#VALUE!</v>
      </c>
      <c r="H129" s="117" t="e">
        <f aca="false" ca="false" dt2D="false" dtr="false" t="normal">G129+H22-H23</f>
        <v>#VALUE!</v>
      </c>
      <c r="I129" s="117" t="e">
        <f aca="false" ca="false" dt2D="false" dtr="false" t="normal">H129+I22-I23</f>
        <v>#VALUE!</v>
      </c>
      <c r="J129" s="117" t="e">
        <f aca="false" ca="false" dt2D="false" dtr="false" t="normal">I129+J22-J23</f>
        <v>#VALUE!</v>
      </c>
      <c r="K129" s="117" t="e">
        <f aca="false" ca="false" dt2D="false" dtr="false" t="normal">J129+K22-K23</f>
        <v>#VALUE!</v>
      </c>
      <c r="L129" s="117" t="e">
        <f aca="false" ca="false" dt2D="false" dtr="false" t="normal">K129+L22-L23</f>
        <v>#VALUE!</v>
      </c>
      <c r="M129" s="117" t="e">
        <f aca="false" ca="false" dt2D="false" dtr="false" t="normal">L129+M22-M23</f>
        <v>#VALUE!</v>
      </c>
      <c r="N129" s="117" t="e">
        <f aca="false" ca="false" dt2D="false" dtr="false" t="normal">M129+N22-N23</f>
        <v>#VALUE!</v>
      </c>
      <c r="O129" s="117" t="e">
        <f aca="false" ca="false" dt2D="false" dtr="false" t="normal">N129+O22-O23</f>
        <v>#VALUE!</v>
      </c>
      <c r="P129" s="117" t="e">
        <f aca="false" ca="false" dt2D="false" dtr="false" t="normal">O129+P22-P23</f>
        <v>#VALUE!</v>
      </c>
      <c r="Q129" s="117" t="e">
        <f aca="false" ca="false" dt2D="false" dtr="false" t="normal">P129+Q22-Q23</f>
        <v>#VALUE!</v>
      </c>
      <c r="R129" s="117" t="e">
        <f aca="false" ca="false" dt2D="false" dtr="false" t="normal">Q129+R22-R23</f>
        <v>#VALUE!</v>
      </c>
      <c r="T129" s="116" t="n"/>
    </row>
    <row outlineLevel="0" r="130">
      <c r="B130" s="1" t="s">
        <v>232</v>
      </c>
      <c r="D130" s="172" t="n"/>
      <c r="E130" s="172" t="n"/>
      <c r="F130" s="172" t="n"/>
      <c r="G130" s="172" t="n"/>
      <c r="H130" s="172" t="n"/>
      <c r="I130" s="172" t="n"/>
      <c r="J130" s="172" t="n"/>
      <c r="K130" s="172" t="n"/>
      <c r="L130" s="172" t="n"/>
      <c r="M130" s="172" t="n"/>
      <c r="N130" s="172" t="n"/>
      <c r="O130" s="172" t="n"/>
      <c r="P130" s="172" t="n"/>
      <c r="Q130" s="172" t="n"/>
      <c r="R130" s="172" t="n"/>
      <c r="T130" s="116" t="n"/>
    </row>
    <row customFormat="true" ht="16.5" outlineLevel="0" r="131" s="44">
      <c r="B131" s="118" t="s">
        <v>233</v>
      </c>
      <c r="C131" s="154" t="n"/>
      <c r="D131" s="154" t="e">
        <f aca="false" ca="true" dt2D="false" dtr="false" t="normal">D125+SUM(D128:D130)</f>
        <v>#VALUE!</v>
      </c>
      <c r="E131" s="154" t="e">
        <f aca="false" ca="false" dt2D="false" dtr="false" t="normal">E125+SUM(E128:E130)</f>
        <v>#VALUE!</v>
      </c>
      <c r="F131" s="154" t="e">
        <f aca="false" ca="false" dt2D="false" dtr="false" t="normal">F125+SUM(F128:F130)</f>
        <v>#VALUE!</v>
      </c>
      <c r="G131" s="154" t="e">
        <f aca="false" ca="false" dt2D="false" dtr="false" t="normal">G125+SUM(G128:G130)</f>
        <v>#VALUE!</v>
      </c>
      <c r="H131" s="154" t="e">
        <f aca="false" ca="false" dt2D="false" dtr="false" t="normal">H125+SUM(H128:H130)</f>
        <v>#VALUE!</v>
      </c>
      <c r="I131" s="154" t="e">
        <f aca="false" ca="false" dt2D="false" dtr="false" t="normal">I125+SUM(I128:I130)</f>
        <v>#VALUE!</v>
      </c>
      <c r="J131" s="154" t="e">
        <f aca="false" ca="false" dt2D="false" dtr="false" t="normal">J125+SUM(J128:J130)</f>
        <v>#VALUE!</v>
      </c>
      <c r="K131" s="154" t="e">
        <f aca="false" ca="false" dt2D="false" dtr="false" t="normal">K125+SUM(K128:K130)</f>
        <v>#VALUE!</v>
      </c>
      <c r="L131" s="154" t="e">
        <f aca="false" ca="false" dt2D="false" dtr="false" t="normal">L125+SUM(L128:L130)</f>
        <v>#VALUE!</v>
      </c>
      <c r="M131" s="154" t="e">
        <f aca="false" ca="false" dt2D="false" dtr="false" t="normal">M125+SUM(M128:M130)</f>
        <v>#VALUE!</v>
      </c>
      <c r="N131" s="154" t="e">
        <f aca="false" ca="false" dt2D="false" dtr="false" t="normal">N125+SUM(N128:N130)</f>
        <v>#VALUE!</v>
      </c>
      <c r="O131" s="154" t="e">
        <f aca="false" ca="false" dt2D="false" dtr="false" t="normal">O125+SUM(O128:O130)</f>
        <v>#VALUE!</v>
      </c>
      <c r="P131" s="154" t="e">
        <f aca="false" ca="false" dt2D="false" dtr="false" t="normal">P125+SUM(P128:P130)</f>
        <v>#VALUE!</v>
      </c>
      <c r="Q131" s="154" t="e">
        <f aca="false" ca="false" dt2D="false" dtr="false" t="normal">Q125+SUM(Q128:Q130)</f>
        <v>#VALUE!</v>
      </c>
      <c r="R131" s="154" t="e">
        <f aca="false" ca="false" dt2D="false" dtr="false" t="normal">R125+SUM(R128:R130)</f>
        <v>#VALUE!</v>
      </c>
      <c r="S131" s="99" t="n"/>
      <c r="T131" s="121" t="n"/>
    </row>
    <row outlineLevel="0" r="132">
      <c r="D132" s="170" t="n"/>
      <c r="E132" s="170" t="n"/>
      <c r="F132" s="170" t="n"/>
      <c r="G132" s="170" t="n"/>
      <c r="H132" s="170" t="n"/>
      <c r="I132" s="170" t="n"/>
      <c r="J132" s="170" t="n"/>
      <c r="K132" s="170" t="n"/>
      <c r="L132" s="170" t="n"/>
      <c r="M132" s="170" t="n"/>
      <c r="N132" s="170" t="n"/>
      <c r="O132" s="170" t="n"/>
      <c r="P132" s="170" t="n"/>
      <c r="Q132" s="170" t="n"/>
      <c r="R132" s="170" t="n"/>
      <c r="T132" s="116" t="n"/>
    </row>
    <row outlineLevel="0" r="133">
      <c r="B133" s="1" t="s">
        <v>234</v>
      </c>
      <c r="C133" s="170" t="n"/>
      <c r="D133" s="146" t="e">
        <f aca="false" ca="false" dt2D="false" dtr="false" t="normal">D19</f>
        <v>#VALUE!</v>
      </c>
      <c r="E133" s="146" t="e">
        <f aca="false" ca="false" dt2D="false" dtr="false" t="normal">D133</f>
        <v>#VALUE!</v>
      </c>
      <c r="F133" s="146" t="e">
        <f aca="false" ca="false" dt2D="false" dtr="false" t="normal">E133</f>
        <v>#VALUE!</v>
      </c>
      <c r="G133" s="146" t="e">
        <f aca="false" ca="false" dt2D="false" dtr="false" t="normal">F133</f>
        <v>#VALUE!</v>
      </c>
      <c r="H133" s="146" t="e">
        <f aca="false" ca="false" dt2D="false" dtr="false" t="normal">G133</f>
        <v>#VALUE!</v>
      </c>
      <c r="I133" s="146" t="e">
        <f aca="false" ca="false" dt2D="false" dtr="false" t="normal">H133</f>
        <v>#VALUE!</v>
      </c>
      <c r="J133" s="146" t="e">
        <f aca="false" ca="false" dt2D="false" dtr="false" t="normal">I133</f>
        <v>#VALUE!</v>
      </c>
      <c r="K133" s="146" t="e">
        <f aca="false" ca="false" dt2D="false" dtr="false" t="normal">J133</f>
        <v>#VALUE!</v>
      </c>
      <c r="L133" s="146" t="e">
        <f aca="false" ca="false" dt2D="false" dtr="false" t="normal">K133</f>
        <v>#VALUE!</v>
      </c>
      <c r="M133" s="146" t="e">
        <f aca="false" ca="false" dt2D="false" dtr="false" t="normal">L133</f>
        <v>#VALUE!</v>
      </c>
      <c r="N133" s="146" t="e">
        <f aca="false" ca="false" dt2D="false" dtr="false" t="normal">M133</f>
        <v>#VALUE!</v>
      </c>
      <c r="O133" s="146" t="e">
        <f aca="false" ca="false" dt2D="false" dtr="false" t="normal">N133</f>
        <v>#VALUE!</v>
      </c>
      <c r="P133" s="146" t="e">
        <f aca="false" ca="false" dt2D="false" dtr="false" t="normal">O133</f>
        <v>#VALUE!</v>
      </c>
      <c r="Q133" s="146" t="e">
        <f aca="false" ca="false" dt2D="false" dtr="false" t="normal">P133</f>
        <v>#VALUE!</v>
      </c>
      <c r="R133" s="146" t="e">
        <f aca="false" ca="false" dt2D="false" dtr="false" t="normal">Q133</f>
        <v>#VALUE!</v>
      </c>
      <c r="T133" s="116" t="n"/>
    </row>
    <row outlineLevel="0" r="134">
      <c r="B134" s="1" t="s">
        <v>235</v>
      </c>
      <c r="C134" s="170" t="n"/>
      <c r="D134" s="167" t="e">
        <f aca="false" ca="false" dt2D="false" dtr="false" t="normal">D107</f>
        <v>#VALUE!</v>
      </c>
      <c r="E134" s="167" t="e">
        <f aca="false" ca="false" dt2D="false" dtr="false" t="normal">E107</f>
        <v>#VALUE!</v>
      </c>
      <c r="F134" s="167" t="e">
        <f aca="false" ca="false" dt2D="false" dtr="false" t="normal">F107</f>
        <v>#VALUE!</v>
      </c>
      <c r="G134" s="167" t="e">
        <f aca="false" ca="false" dt2D="false" dtr="false" t="normal">G107</f>
        <v>#VALUE!</v>
      </c>
      <c r="H134" s="167" t="e">
        <f aca="false" ca="false" dt2D="false" dtr="false" t="normal">H107</f>
        <v>#VALUE!</v>
      </c>
      <c r="I134" s="167" t="e">
        <f aca="false" ca="false" dt2D="false" dtr="false" t="normal">I107</f>
        <v>#VALUE!</v>
      </c>
      <c r="J134" s="167" t="e">
        <f aca="false" ca="false" dt2D="false" dtr="false" t="normal">J107</f>
        <v>#VALUE!</v>
      </c>
      <c r="K134" s="167" t="e">
        <f aca="false" ca="false" dt2D="false" dtr="false" t="normal">K107</f>
        <v>#VALUE!</v>
      </c>
      <c r="L134" s="167" t="e">
        <f aca="false" ca="false" dt2D="false" dtr="false" t="normal">L107</f>
        <v>#VALUE!</v>
      </c>
      <c r="M134" s="167" t="e">
        <f aca="false" ca="false" dt2D="false" dtr="false" t="normal">M107</f>
        <v>#VALUE!</v>
      </c>
      <c r="N134" s="167" t="e">
        <f aca="false" ca="false" dt2D="false" dtr="false" t="normal">N107</f>
        <v>#VALUE!</v>
      </c>
      <c r="O134" s="167" t="e">
        <f aca="false" ca="false" dt2D="false" dtr="false" t="normal">O107</f>
        <v>#VALUE!</v>
      </c>
      <c r="P134" s="167" t="e">
        <f aca="false" ca="false" dt2D="false" dtr="false" t="normal">P107</f>
        <v>#VALUE!</v>
      </c>
      <c r="Q134" s="167" t="e">
        <f aca="false" ca="false" dt2D="false" dtr="false" t="normal">Q107</f>
        <v>#VALUE!</v>
      </c>
      <c r="R134" s="167" t="e">
        <f aca="false" ca="false" dt2D="false" dtr="false" t="normal">R107</f>
        <v>#VALUE!</v>
      </c>
      <c r="T134" s="116" t="n"/>
    </row>
    <row customFormat="true" ht="16.5" outlineLevel="0" r="135" s="44">
      <c r="B135" s="118" t="s">
        <v>234</v>
      </c>
      <c r="C135" s="154" t="n"/>
      <c r="D135" s="120" t="e">
        <f aca="false" ca="false" dt2D="false" dtr="false" t="normal">SUM(D133:D134)</f>
        <v>#VALUE!</v>
      </c>
      <c r="E135" s="120" t="e">
        <f aca="false" ca="false" dt2D="false" dtr="false" t="normal">SUM(E133:E134)</f>
        <v>#VALUE!</v>
      </c>
      <c r="F135" s="120" t="e">
        <f aca="false" ca="false" dt2D="false" dtr="false" t="normal">SUM(F133:F134)</f>
        <v>#VALUE!</v>
      </c>
      <c r="G135" s="120" t="e">
        <f aca="false" ca="false" dt2D="false" dtr="false" t="normal">SUM(G133:G134)</f>
        <v>#VALUE!</v>
      </c>
      <c r="H135" s="120" t="e">
        <f aca="false" ca="false" dt2D="false" dtr="false" t="normal">SUM(H133:H134)</f>
        <v>#VALUE!</v>
      </c>
      <c r="I135" s="120" t="e">
        <f aca="false" ca="false" dt2D="false" dtr="false" t="normal">SUM(I133:I134)</f>
        <v>#VALUE!</v>
      </c>
      <c r="J135" s="120" t="e">
        <f aca="false" ca="false" dt2D="false" dtr="false" t="normal">SUM(J133:J134)</f>
        <v>#VALUE!</v>
      </c>
      <c r="K135" s="120" t="e">
        <f aca="false" ca="false" dt2D="false" dtr="false" t="normal">SUM(K133:K134)</f>
        <v>#VALUE!</v>
      </c>
      <c r="L135" s="120" t="e">
        <f aca="false" ca="false" dt2D="false" dtr="false" t="normal">SUM(L133:L134)</f>
        <v>#VALUE!</v>
      </c>
      <c r="M135" s="120" t="e">
        <f aca="false" ca="false" dt2D="false" dtr="false" t="normal">SUM(M133:M134)</f>
        <v>#VALUE!</v>
      </c>
      <c r="N135" s="120" t="e">
        <f aca="false" ca="false" dt2D="false" dtr="false" t="normal">SUM(N133:N134)</f>
        <v>#VALUE!</v>
      </c>
      <c r="O135" s="120" t="e">
        <f aca="false" ca="false" dt2D="false" dtr="false" t="normal">SUM(O133:O134)</f>
        <v>#VALUE!</v>
      </c>
      <c r="P135" s="120" t="e">
        <f aca="false" ca="false" dt2D="false" dtr="false" t="normal">SUM(P133:P134)</f>
        <v>#VALUE!</v>
      </c>
      <c r="Q135" s="120" t="e">
        <f aca="false" ca="false" dt2D="false" dtr="false" t="normal">SUM(Q133:Q134)</f>
        <v>#VALUE!</v>
      </c>
      <c r="R135" s="120" t="e">
        <f aca="false" ca="false" dt2D="false" dtr="false" t="normal">SUM(R133:R134)</f>
        <v>#VALUE!</v>
      </c>
      <c r="S135" s="99" t="n"/>
      <c r="T135" s="121" t="n"/>
    </row>
    <row outlineLevel="0" r="136">
      <c r="B136" s="17" t="n"/>
      <c r="D136" s="170" t="n"/>
      <c r="E136" s="170" t="n"/>
      <c r="F136" s="170" t="n"/>
      <c r="G136" s="170" t="n"/>
      <c r="H136" s="170" t="n"/>
      <c r="I136" s="170" t="n"/>
      <c r="J136" s="170" t="n"/>
      <c r="K136" s="170" t="n"/>
      <c r="L136" s="170" t="n"/>
      <c r="M136" s="170" t="n"/>
      <c r="N136" s="170" t="n"/>
      <c r="O136" s="170" t="n"/>
      <c r="P136" s="170" t="n"/>
      <c r="Q136" s="170" t="n"/>
      <c r="R136" s="170" t="n"/>
      <c r="T136" s="116" t="n"/>
    </row>
    <row customFormat="true" ht="16.5" outlineLevel="0" r="137" s="44">
      <c r="B137" s="118" t="s">
        <v>236</v>
      </c>
      <c r="C137" s="154" t="n"/>
      <c r="D137" s="120" t="e">
        <f aca="false" ca="true" dt2D="false" dtr="false" t="normal">D131+D135</f>
        <v>#VALUE!</v>
      </c>
      <c r="E137" s="120" t="e">
        <f aca="false" ca="false" dt2D="false" dtr="false" t="normal">E131+E135</f>
        <v>#VALUE!</v>
      </c>
      <c r="F137" s="120" t="e">
        <f aca="false" ca="false" dt2D="false" dtr="false" t="normal">F131+F135</f>
        <v>#VALUE!</v>
      </c>
      <c r="G137" s="120" t="e">
        <f aca="false" ca="false" dt2D="false" dtr="false" t="normal">G131+G135</f>
        <v>#VALUE!</v>
      </c>
      <c r="H137" s="120" t="e">
        <f aca="false" ca="false" dt2D="false" dtr="false" t="normal">H131+H135</f>
        <v>#VALUE!</v>
      </c>
      <c r="I137" s="120" t="e">
        <f aca="false" ca="false" dt2D="false" dtr="false" t="normal">I131+I135</f>
        <v>#VALUE!</v>
      </c>
      <c r="J137" s="120" t="e">
        <f aca="false" ca="false" dt2D="false" dtr="false" t="normal">J131+J135</f>
        <v>#VALUE!</v>
      </c>
      <c r="K137" s="120" t="e">
        <f aca="false" ca="false" dt2D="false" dtr="false" t="normal">K131+K135</f>
        <v>#VALUE!</v>
      </c>
      <c r="L137" s="120" t="e">
        <f aca="false" ca="false" dt2D="false" dtr="false" t="normal">L131+L135</f>
        <v>#VALUE!</v>
      </c>
      <c r="M137" s="120" t="e">
        <f aca="false" ca="false" dt2D="false" dtr="false" t="normal">M131+M135</f>
        <v>#VALUE!</v>
      </c>
      <c r="N137" s="120" t="e">
        <f aca="false" ca="false" dt2D="false" dtr="false" t="normal">N131+N135</f>
        <v>#VALUE!</v>
      </c>
      <c r="O137" s="120" t="e">
        <f aca="false" ca="false" dt2D="false" dtr="false" t="normal">O131+O135</f>
        <v>#VALUE!</v>
      </c>
      <c r="P137" s="120" t="e">
        <f aca="false" ca="false" dt2D="false" dtr="false" t="normal">P131+P135</f>
        <v>#VALUE!</v>
      </c>
      <c r="Q137" s="120" t="e">
        <f aca="false" ca="false" dt2D="false" dtr="false" t="normal">Q131+Q135</f>
        <v>#VALUE!</v>
      </c>
      <c r="R137" s="120" t="e">
        <f aca="false" ca="false" dt2D="false" dtr="false" t="normal">R131+R135</f>
        <v>#VALUE!</v>
      </c>
      <c r="S137" s="99" t="n"/>
      <c r="T137" s="121" t="n"/>
    </row>
    <row customFormat="true" ht="16.5" outlineLevel="0" r="138" s="173">
      <c r="B138" s="174" t="s">
        <v>21</v>
      </c>
      <c r="C138" s="175" t="n"/>
      <c r="D138" s="175" t="e">
        <f aca="false" ca="true" dt2D="false" dtr="false" t="normal">IF(AND(0&lt;=ABS(D123-D137), ABS(D123-D137)&lt;=1), 0, D123-D137)</f>
        <v>#VALUE!</v>
      </c>
      <c r="E138" s="175" t="e">
        <f aca="false" ca="true" dt2D="false" dtr="false" t="normal">IF(AND(0&lt;=ABS(E123-E137), ABS(E123-E137)&lt;=1), 0, E123-E137)</f>
        <v>#VALUE!</v>
      </c>
      <c r="F138" s="175" t="e">
        <f aca="false" ca="true" dt2D="false" dtr="false" t="normal">IF(AND(0&lt;=ABS(F123-F137), ABS(F123-F137)&lt;=1), 0, F123-F137)</f>
        <v>#VALUE!</v>
      </c>
      <c r="G138" s="175" t="e">
        <f aca="false" ca="true" dt2D="false" dtr="false" t="normal">IF(AND(0&lt;=ABS(G123-G137), ABS(G123-G137)&lt;=1), 0, G123-G137)</f>
        <v>#VALUE!</v>
      </c>
      <c r="H138" s="175" t="e">
        <f aca="false" ca="true" dt2D="false" dtr="false" t="normal">IF(AND(0&lt;=ABS(H123-H137), ABS(H123-H137)&lt;=1), 0, H123-H137)</f>
        <v>#VALUE!</v>
      </c>
      <c r="I138" s="175" t="e">
        <f aca="false" ca="true" dt2D="false" dtr="false" t="normal">IF(AND(0&lt;=ABS(I123-I137), ABS(I123-I137)&lt;=1), 0, I123-I137)</f>
        <v>#VALUE!</v>
      </c>
      <c r="J138" s="175" t="e">
        <f aca="false" ca="true" dt2D="false" dtr="false" t="normal">IF(AND(0&lt;=ABS(J123-J137), ABS(J123-J137)&lt;=1), 0, J123-J137)</f>
        <v>#VALUE!</v>
      </c>
      <c r="K138" s="175" t="e">
        <f aca="false" ca="true" dt2D="false" dtr="false" t="normal">IF(AND(0&lt;=ABS(K123-K137), ABS(K123-K137)&lt;=1), 0, K123-K137)</f>
        <v>#VALUE!</v>
      </c>
      <c r="L138" s="175" t="e">
        <f aca="false" ca="true" dt2D="false" dtr="false" t="normal">IF(AND(0&lt;=ABS(L123-L137), ABS(L123-L137)&lt;=1), 0, L123-L137)</f>
        <v>#VALUE!</v>
      </c>
      <c r="M138" s="175" t="e">
        <f aca="false" ca="true" dt2D="false" dtr="false" t="normal">IF(AND(0&lt;=ABS(M123-M137), ABS(M123-M137)&lt;=1), 0, M123-M137)</f>
        <v>#VALUE!</v>
      </c>
      <c r="N138" s="175" t="e">
        <f aca="false" ca="true" dt2D="false" dtr="false" t="normal">IF(AND(0&lt;=ABS(N123-N137), ABS(N123-N137)&lt;=1), 0, N123-N137)</f>
        <v>#VALUE!</v>
      </c>
      <c r="O138" s="175" t="e">
        <f aca="false" ca="true" dt2D="false" dtr="false" t="normal">IF(AND(0&lt;=ABS(O123-O137), ABS(O123-O137)&lt;=1), 0, O123-O137)</f>
        <v>#VALUE!</v>
      </c>
      <c r="P138" s="175" t="e">
        <f aca="false" ca="true" dt2D="false" dtr="false" t="normal">IF(AND(0&lt;=ABS(P123-P137), ABS(P123-P137)&lt;=1), 0, P123-P137)</f>
        <v>#VALUE!</v>
      </c>
      <c r="Q138" s="175" t="e">
        <f aca="false" ca="true" dt2D="false" dtr="false" t="normal">IF(AND(0&lt;=ABS(Q123-Q137), ABS(Q123-Q137)&lt;=1), 0, Q123-Q137)</f>
        <v>#VALUE!</v>
      </c>
      <c r="R138" s="175" t="e">
        <f aca="false" ca="true" dt2D="false" dtr="false" t="normal">IF(AND(0&lt;=ABS(R123-R137), ABS(R123-R137)&lt;=1), 0, R123-R137)</f>
        <v>#VALUE!</v>
      </c>
      <c r="S138" s="176" t="n"/>
      <c r="T138" s="177" t="n"/>
    </row>
    <row customFormat="true" ht="16.5" outlineLevel="0" r="139" s="173">
      <c r="D139" s="178" t="n"/>
      <c r="E139" s="178" t="n"/>
      <c r="F139" s="178" t="n"/>
      <c r="G139" s="178" t="n"/>
      <c r="H139" s="178" t="n"/>
      <c r="I139" s="178" t="n"/>
      <c r="J139" s="178" t="n"/>
      <c r="K139" s="178" t="n"/>
      <c r="L139" s="178" t="n"/>
      <c r="M139" s="178" t="n"/>
      <c r="N139" s="178" t="n"/>
      <c r="O139" s="178" t="n"/>
      <c r="P139" s="178" t="n"/>
      <c r="Q139" s="178" t="n"/>
      <c r="R139" s="178" t="n"/>
      <c r="S139" s="176" t="n"/>
      <c r="T139" s="177" t="n"/>
    </row>
    <row customFormat="true" ht="16.5" outlineLevel="0" r="140" s="173">
      <c r="D140" s="178" t="n"/>
      <c r="E140" s="178" t="n"/>
      <c r="F140" s="178" t="n"/>
      <c r="G140" s="178" t="n"/>
      <c r="H140" s="178" t="n"/>
      <c r="I140" s="178" t="n"/>
      <c r="J140" s="178" t="n"/>
      <c r="K140" s="178" t="n"/>
      <c r="L140" s="178" t="n"/>
      <c r="M140" s="178" t="n"/>
      <c r="N140" s="178" t="n"/>
      <c r="O140" s="178" t="n"/>
      <c r="P140" s="178" t="n"/>
      <c r="Q140" s="178" t="n"/>
      <c r="R140" s="178" t="n"/>
      <c r="S140" s="176" t="n"/>
      <c r="T140" s="177" t="n"/>
    </row>
    <row customFormat="true" customHeight="true" ht="33.5999984741211" outlineLevel="0" r="141" s="107">
      <c r="B141" s="108" t="s">
        <v>237</v>
      </c>
      <c r="C141" s="109" t="s"/>
      <c r="D141" s="109" t="s"/>
      <c r="E141" s="109" t="s"/>
      <c r="F141" s="109" t="s"/>
      <c r="G141" s="109" t="s"/>
      <c r="H141" s="109" t="s"/>
      <c r="I141" s="109" t="s"/>
      <c r="J141" s="109" t="s"/>
      <c r="K141" s="109" t="s"/>
      <c r="L141" s="109" t="s"/>
      <c r="M141" s="109" t="s"/>
      <c r="N141" s="109" t="s"/>
      <c r="O141" s="109" t="s"/>
      <c r="P141" s="109" t="s"/>
      <c r="Q141" s="109" t="s"/>
      <c r="R141" s="109" t="s"/>
      <c r="S141" s="110" t="s"/>
      <c r="T141" s="116" t="n"/>
    </row>
    <row customFormat="true" ht="15.75" outlineLevel="0" r="142" s="0">
      <c r="S142" s="179" t="n"/>
      <c r="T142" s="180" t="n"/>
    </row>
    <row outlineLevel="0" r="143">
      <c r="B143" s="1" t="s">
        <v>238</v>
      </c>
      <c r="C143" s="170" t="n"/>
      <c r="D143" s="167" t="e">
        <f aca="false" ca="false" dt2D="false" dtr="false" t="normal">SUM(D144:D145)</f>
        <v>#VALUE!</v>
      </c>
      <c r="E143" s="167" t="e">
        <f aca="false" ca="false" dt2D="false" dtr="false" t="normal">SUM(E144:E145)</f>
        <v>#VALUE!</v>
      </c>
      <c r="F143" s="167" t="e">
        <f aca="false" ca="false" dt2D="false" dtr="false" t="normal">SUM(F144:F145)</f>
        <v>#VALUE!</v>
      </c>
      <c r="G143" s="167" t="e">
        <f aca="false" ca="false" dt2D="false" dtr="false" t="normal">SUM(G144:G145)</f>
        <v>#VALUE!</v>
      </c>
      <c r="H143" s="167" t="e">
        <f aca="false" ca="false" dt2D="false" dtr="false" t="normal">SUM(H144:H145)</f>
        <v>#VALUE!</v>
      </c>
      <c r="I143" s="167" t="e">
        <f aca="false" ca="false" dt2D="false" dtr="false" t="normal">SUM(I144:I145)</f>
        <v>#VALUE!</v>
      </c>
      <c r="J143" s="167" t="e">
        <f aca="false" ca="false" dt2D="false" dtr="false" t="normal">SUM(J144:J145)</f>
        <v>#VALUE!</v>
      </c>
      <c r="K143" s="167" t="e">
        <f aca="false" ca="false" dt2D="false" dtr="false" t="normal">SUM(K144:K145)</f>
        <v>#VALUE!</v>
      </c>
      <c r="L143" s="167" t="e">
        <f aca="false" ca="false" dt2D="false" dtr="false" t="normal">SUM(L144:L145)</f>
        <v>#VALUE!</v>
      </c>
      <c r="M143" s="167" t="e">
        <f aca="false" ca="false" dt2D="false" dtr="false" t="normal">SUM(M144:M145)</f>
        <v>#VALUE!</v>
      </c>
      <c r="N143" s="167" t="e">
        <f aca="false" ca="false" dt2D="false" dtr="false" t="normal">SUM(N144:N145)</f>
        <v>#VALUE!</v>
      </c>
      <c r="O143" s="167" t="e">
        <f aca="false" ca="false" dt2D="false" dtr="false" t="normal">SUM(O144:O145)</f>
        <v>#VALUE!</v>
      </c>
      <c r="P143" s="167" t="e">
        <f aca="false" ca="false" dt2D="false" dtr="false" t="normal">SUM(P144:P145)</f>
        <v>#VALUE!</v>
      </c>
      <c r="Q143" s="167" t="e">
        <f aca="false" ca="false" dt2D="false" dtr="false" t="normal">SUM(Q144:Q145)</f>
        <v>#VALUE!</v>
      </c>
      <c r="R143" s="167" t="e">
        <f aca="false" ca="false" dt2D="false" dtr="false" t="normal">SUM(R144:R145)</f>
        <v>#VALUE!</v>
      </c>
      <c r="S143" s="115" t="e">
        <f aca="false" ca="false" dt2D="false" dtr="false" t="normal">SUM(D143:R143)</f>
        <v>#VALUE!</v>
      </c>
      <c r="T143" s="116" t="n"/>
    </row>
    <row outlineLevel="0" r="144">
      <c r="B144" s="153" t="s">
        <v>239</v>
      </c>
      <c r="C144" s="170" t="n"/>
      <c r="D144" s="167" t="e">
        <f aca="false" ca="false" dt2D="false" dtr="false" t="normal">IF(D99&gt;0, D99, 0)</f>
        <v>#VALUE!</v>
      </c>
      <c r="E144" s="167" t="e">
        <f aca="false" ca="false" dt2D="false" dtr="false" t="normal">IF(E99&gt;0, E99, 0)</f>
        <v>#VALUE!</v>
      </c>
      <c r="F144" s="167" t="e">
        <f aca="false" ca="false" dt2D="false" dtr="false" t="normal">IF(F99&gt;0, F99, 0)</f>
        <v>#VALUE!</v>
      </c>
      <c r="G144" s="167" t="e">
        <f aca="false" ca="false" dt2D="false" dtr="false" t="normal">IF(G99&gt;0, G99, 0)</f>
        <v>#VALUE!</v>
      </c>
      <c r="H144" s="167" t="e">
        <f aca="false" ca="false" dt2D="false" dtr="false" t="normal">IF(H99&gt;0, H99, 0)</f>
        <v>#VALUE!</v>
      </c>
      <c r="I144" s="167" t="e">
        <f aca="false" ca="false" dt2D="false" dtr="false" t="normal">IF(I99&gt;0, I99, 0)</f>
        <v>#VALUE!</v>
      </c>
      <c r="J144" s="167" t="e">
        <f aca="false" ca="false" dt2D="false" dtr="false" t="normal">IF(J99&gt;0, J99, 0)</f>
        <v>#VALUE!</v>
      </c>
      <c r="K144" s="167" t="e">
        <f aca="false" ca="false" dt2D="false" dtr="false" t="normal">IF(K99&gt;0, K99, 0)</f>
        <v>#VALUE!</v>
      </c>
      <c r="L144" s="167" t="e">
        <f aca="false" ca="false" dt2D="false" dtr="false" t="normal">IF(L99&gt;0, L99, 0)</f>
        <v>#VALUE!</v>
      </c>
      <c r="M144" s="167" t="e">
        <f aca="false" ca="false" dt2D="false" dtr="false" t="normal">IF(M99&gt;0, M99, 0)</f>
        <v>#VALUE!</v>
      </c>
      <c r="N144" s="167" t="e">
        <f aca="false" ca="false" dt2D="false" dtr="false" t="normal">IF(N99&gt;0, N99, 0)</f>
        <v>#VALUE!</v>
      </c>
      <c r="O144" s="167" t="e">
        <f aca="false" ca="false" dt2D="false" dtr="false" t="normal">IF(O99&gt;0, O99, 0)</f>
        <v>#VALUE!</v>
      </c>
      <c r="P144" s="167" t="e">
        <f aca="false" ca="false" dt2D="false" dtr="false" t="normal">IF(P99&gt;0, P99, 0)</f>
        <v>#VALUE!</v>
      </c>
      <c r="Q144" s="167" t="e">
        <f aca="false" ca="false" dt2D="false" dtr="false" t="normal">IF(Q99&gt;0, Q99, 0)</f>
        <v>#VALUE!</v>
      </c>
      <c r="R144" s="167" t="e">
        <f aca="false" ca="false" dt2D="false" dtr="false" t="normal">IF(R99&gt;0, R99, 0)</f>
        <v>#VALUE!</v>
      </c>
      <c r="S144" s="115" t="e">
        <f aca="false" ca="false" dt2D="false" dtr="false" t="normal">SUM(D144:R144)</f>
        <v>#VALUE!</v>
      </c>
      <c r="T144" s="116" t="n"/>
    </row>
    <row outlineLevel="0" r="145">
      <c r="B145" s="153" t="s">
        <v>201</v>
      </c>
      <c r="C145" s="170" t="n"/>
      <c r="D145" s="167" t="e">
        <f aca="false" ca="false" dt2D="false" dtr="false" t="normal">D91</f>
        <v>#VALUE!</v>
      </c>
      <c r="E145" s="167" t="e">
        <f aca="false" ca="false" dt2D="false" dtr="false" t="normal">E91</f>
        <v>#VALUE!</v>
      </c>
      <c r="F145" s="167" t="e">
        <f aca="false" ca="false" dt2D="false" dtr="false" t="normal">F91</f>
        <v>#VALUE!</v>
      </c>
      <c r="G145" s="167" t="e">
        <f aca="false" ca="false" dt2D="false" dtr="false" t="normal">G91</f>
        <v>#VALUE!</v>
      </c>
      <c r="H145" s="167" t="e">
        <f aca="false" ca="false" dt2D="false" dtr="false" t="normal">H91</f>
        <v>#VALUE!</v>
      </c>
      <c r="I145" s="167" t="e">
        <f aca="false" ca="false" dt2D="false" dtr="false" t="normal">I91</f>
        <v>#VALUE!</v>
      </c>
      <c r="J145" s="167" t="e">
        <f aca="false" ca="false" dt2D="false" dtr="false" t="normal">J91</f>
        <v>#VALUE!</v>
      </c>
      <c r="K145" s="167" t="e">
        <f aca="false" ca="false" dt2D="false" dtr="false" t="normal">K91</f>
        <v>#VALUE!</v>
      </c>
      <c r="L145" s="167" t="e">
        <f aca="false" ca="false" dt2D="false" dtr="false" t="normal">L91</f>
        <v>#VALUE!</v>
      </c>
      <c r="M145" s="167" t="e">
        <f aca="false" ca="false" dt2D="false" dtr="false" t="normal">M91</f>
        <v>#VALUE!</v>
      </c>
      <c r="N145" s="167" t="e">
        <f aca="false" ca="false" dt2D="false" dtr="false" t="normal">N91</f>
        <v>#VALUE!</v>
      </c>
      <c r="O145" s="167" t="e">
        <f aca="false" ca="false" dt2D="false" dtr="false" t="normal">O91</f>
        <v>#VALUE!</v>
      </c>
      <c r="P145" s="167" t="e">
        <f aca="false" ca="false" dt2D="false" dtr="false" t="normal">P91</f>
        <v>#VALUE!</v>
      </c>
      <c r="Q145" s="167" t="e">
        <f aca="false" ca="false" dt2D="false" dtr="false" t="normal">Q91</f>
        <v>#VALUE!</v>
      </c>
      <c r="R145" s="167" t="e">
        <f aca="false" ca="false" dt2D="false" dtr="false" t="normal">R91</f>
        <v>#VALUE!</v>
      </c>
      <c r="S145" s="115" t="e">
        <f aca="false" ca="false" dt2D="false" dtr="false" t="normal">SUM(D145:R145)</f>
        <v>#VALUE!</v>
      </c>
      <c r="T145" s="116" t="n"/>
    </row>
    <row outlineLevel="0" r="146">
      <c r="B146" s="1" t="s">
        <v>240</v>
      </c>
      <c r="C146" s="170" t="n"/>
      <c r="D146" s="167" t="e">
        <f aca="false" ca="true" dt2D="false" dtr="false" t="normal">IF(D113-C113&lt;0, -(D113-C113), 0)</f>
        <v>#VALUE!</v>
      </c>
      <c r="E146" s="167" t="e">
        <f aca="false" ca="true" dt2D="false" dtr="false" t="normal">IF(E113-D113&lt;0, -(E113-D113), 0)</f>
        <v>#VALUE!</v>
      </c>
      <c r="F146" s="167" t="e">
        <f aca="false" ca="false" dt2D="false" dtr="false" t="normal">IF(F113-E113&lt;0, -(F113-E113), 0)</f>
        <v>#VALUE!</v>
      </c>
      <c r="G146" s="167" t="e">
        <f aca="false" ca="false" dt2D="false" dtr="false" t="normal">IF(G113-F113&lt;0, -(G113-F113), 0)</f>
        <v>#VALUE!</v>
      </c>
      <c r="H146" s="167" t="e">
        <f aca="false" ca="false" dt2D="false" dtr="false" t="normal">IF(H113-G113&lt;0, -(H113-G113), 0)</f>
        <v>#VALUE!</v>
      </c>
      <c r="I146" s="167" t="e">
        <f aca="false" ca="false" dt2D="false" dtr="false" t="normal">IF(I113-H113&lt;0, -(I113-H113), 0)</f>
        <v>#VALUE!</v>
      </c>
      <c r="J146" s="167" t="e">
        <f aca="false" ca="false" dt2D="false" dtr="false" t="normal">IF(J113-I113&lt;0, -(J113-I113), 0)</f>
        <v>#VALUE!</v>
      </c>
      <c r="K146" s="167" t="e">
        <f aca="false" ca="false" dt2D="false" dtr="false" t="normal">IF(K113-J113&lt;0, -(K113-J113), 0)</f>
        <v>#VALUE!</v>
      </c>
      <c r="L146" s="167" t="e">
        <f aca="false" ca="false" dt2D="false" dtr="false" t="normal">IF(L113-K113&lt;0, -(L113-K113), 0)</f>
        <v>#VALUE!</v>
      </c>
      <c r="M146" s="167" t="e">
        <f aca="false" ca="false" dt2D="false" dtr="false" t="normal">IF(M113-L113&lt;0, -(M113-L113), 0)</f>
        <v>#VALUE!</v>
      </c>
      <c r="N146" s="167" t="e">
        <f aca="false" ca="false" dt2D="false" dtr="false" t="normal">IF(N113-M113&lt;0, -(N113-M113), 0)</f>
        <v>#VALUE!</v>
      </c>
      <c r="O146" s="167" t="e">
        <f aca="false" ca="false" dt2D="false" dtr="false" t="normal">IF(O113-N113&lt;0, -(O113-N113), 0)</f>
        <v>#VALUE!</v>
      </c>
      <c r="P146" s="167" t="e">
        <f aca="false" ca="false" dt2D="false" dtr="false" t="normal">IF(P113-O113&lt;0, -(P113-O113), 0)</f>
        <v>#VALUE!</v>
      </c>
      <c r="Q146" s="167" t="e">
        <f aca="false" ca="false" dt2D="false" dtr="false" t="normal">IF(Q113-P113&lt;0, -(Q113-P113), 0)</f>
        <v>#VALUE!</v>
      </c>
      <c r="R146" s="167" t="e">
        <f aca="false" ca="false" dt2D="false" dtr="false" t="normal">IF(R113-Q113&lt;0, -(R113-Q113), 0)</f>
        <v>#VALUE!</v>
      </c>
      <c r="S146" s="115" t="e">
        <f aca="false" ca="true" dt2D="false" dtr="false" t="normal">SUM(D146:R146)</f>
        <v>#VALUE!</v>
      </c>
      <c r="T146" s="116" t="n"/>
    </row>
    <row outlineLevel="0" r="147">
      <c r="B147" s="1" t="s">
        <v>241</v>
      </c>
      <c r="C147" s="170" t="n"/>
      <c r="D147" s="167" t="e">
        <f aca="false" ca="true" dt2D="false" dtr="false" t="normal">IF(D114-C114&lt;0, -(D114-C114), 0)</f>
        <v>#VALUE!</v>
      </c>
      <c r="E147" s="167" t="e">
        <f aca="false" ca="true" dt2D="false" dtr="false" t="normal">IF(E114-D114&lt;0, -(E114-D114), 0)</f>
        <v>#VALUE!</v>
      </c>
      <c r="F147" s="167" t="e">
        <f aca="false" ca="false" dt2D="false" dtr="false" t="normal">IF(F114-E114&lt;0, -(F114-E114), 0)</f>
        <v>#VALUE!</v>
      </c>
      <c r="G147" s="167" t="e">
        <f aca="false" ca="false" dt2D="false" dtr="false" t="normal">IF(G114-F114&lt;0, -(G114-F114), 0)</f>
        <v>#VALUE!</v>
      </c>
      <c r="H147" s="167" t="e">
        <f aca="false" ca="false" dt2D="false" dtr="false" t="normal">IF(H114-G114&lt;0, -(H114-G114), 0)</f>
        <v>#VALUE!</v>
      </c>
      <c r="I147" s="167" t="e">
        <f aca="false" ca="false" dt2D="false" dtr="false" t="normal">IF(I114-H114&lt;0, -(I114-H114), 0)</f>
        <v>#VALUE!</v>
      </c>
      <c r="J147" s="167" t="e">
        <f aca="false" ca="false" dt2D="false" dtr="false" t="normal">IF(J114-I114&lt;0, -(J114-I114), 0)</f>
        <v>#VALUE!</v>
      </c>
      <c r="K147" s="167" t="e">
        <f aca="false" ca="false" dt2D="false" dtr="false" t="normal">IF(K114-J114&lt;0, -(K114-J114), 0)</f>
        <v>#VALUE!</v>
      </c>
      <c r="L147" s="167" t="e">
        <f aca="false" ca="false" dt2D="false" dtr="false" t="normal">IF(L114-K114&lt;0, -(L114-K114), 0)</f>
        <v>#VALUE!</v>
      </c>
      <c r="M147" s="167" t="e">
        <f aca="false" ca="false" dt2D="false" dtr="false" t="normal">IF(M114-L114&lt;0, -(M114-L114), 0)</f>
        <v>#VALUE!</v>
      </c>
      <c r="N147" s="167" t="e">
        <f aca="false" ca="false" dt2D="false" dtr="false" t="normal">IF(N114-M114&lt;0, -(N114-M114), 0)</f>
        <v>#VALUE!</v>
      </c>
      <c r="O147" s="167" t="e">
        <f aca="false" ca="false" dt2D="false" dtr="false" t="normal">IF(O114-N114&lt;0, -(O114-N114), 0)</f>
        <v>#VALUE!</v>
      </c>
      <c r="P147" s="167" t="e">
        <f aca="false" ca="false" dt2D="false" dtr="false" t="normal">IF(P114-O114&lt;0, -(P114-O114), 0)</f>
        <v>#VALUE!</v>
      </c>
      <c r="Q147" s="167" t="e">
        <f aca="false" ca="false" dt2D="false" dtr="false" t="normal">IF(Q114-P114&lt;0, -(Q114-P114), 0)</f>
        <v>#VALUE!</v>
      </c>
      <c r="R147" s="167" t="e">
        <f aca="false" ca="false" dt2D="false" dtr="false" t="normal">IF(R114-Q114&lt;0, -(R114-Q114), 0)</f>
        <v>#VALUE!</v>
      </c>
      <c r="S147" s="115" t="e">
        <f aca="false" ca="true" dt2D="false" dtr="false" t="normal">SUM(D147:R147)</f>
        <v>#VALUE!</v>
      </c>
      <c r="T147" s="116" t="n"/>
    </row>
    <row outlineLevel="0" r="148">
      <c r="B148" s="1" t="s">
        <v>242</v>
      </c>
      <c r="C148" s="170" t="n"/>
      <c r="D148" s="167" t="n">
        <f aca="false" ca="false" dt2D="false" dtr="false" t="normal">IF(D115-C115&lt;0, -(D115-C115), 0)</f>
        <v>0</v>
      </c>
      <c r="E148" s="167" t="n">
        <f aca="false" ca="false" dt2D="false" dtr="false" t="normal">IF(E115-D115&lt;0, -(E115-D115), 0)</f>
        <v>0</v>
      </c>
      <c r="F148" s="167" t="n">
        <f aca="false" ca="false" dt2D="false" dtr="false" t="normal">IF(F115-E115&lt;0, -(F115-E115), 0)</f>
        <v>0</v>
      </c>
      <c r="G148" s="167" t="n">
        <f aca="false" ca="false" dt2D="false" dtr="false" t="normal">IF(G115-F115&lt;0, -(G115-F115), 0)</f>
        <v>0</v>
      </c>
      <c r="H148" s="167" t="n">
        <f aca="false" ca="false" dt2D="false" dtr="false" t="normal">IF(H115-G115&lt;0, -(H115-G115), 0)</f>
        <v>0</v>
      </c>
      <c r="I148" s="167" t="n">
        <f aca="false" ca="false" dt2D="false" dtr="false" t="normal">IF(I115-H115&lt;0, -(I115-H115), 0)</f>
        <v>0</v>
      </c>
      <c r="J148" s="167" t="n">
        <f aca="false" ca="false" dt2D="false" dtr="false" t="normal">IF(J115-I115&lt;0, -(J115-I115), 0)</f>
        <v>0</v>
      </c>
      <c r="K148" s="167" t="n">
        <f aca="false" ca="false" dt2D="false" dtr="false" t="normal">IF(K115-J115&lt;0, -(K115-J115), 0)</f>
        <v>0</v>
      </c>
      <c r="L148" s="167" t="n">
        <f aca="false" ca="false" dt2D="false" dtr="false" t="normal">IF(L115-K115&lt;0, -(L115-K115), 0)</f>
        <v>0</v>
      </c>
      <c r="M148" s="167" t="n">
        <f aca="false" ca="false" dt2D="false" dtr="false" t="normal">IF(M115-L115&lt;0, -(M115-L115), 0)</f>
        <v>0</v>
      </c>
      <c r="N148" s="167" t="n">
        <f aca="false" ca="false" dt2D="false" dtr="false" t="normal">IF(N115-M115&lt;0, -(N115-M115), 0)</f>
        <v>0</v>
      </c>
      <c r="O148" s="167" t="n">
        <f aca="false" ca="false" dt2D="false" dtr="false" t="normal">IF(O115-N115&lt;0, -(O115-N115), 0)</f>
        <v>0</v>
      </c>
      <c r="P148" s="167" t="n">
        <f aca="false" ca="false" dt2D="false" dtr="false" t="normal">IF(P115-O115&lt;0, -(P115-O115), 0)</f>
        <v>0</v>
      </c>
      <c r="Q148" s="167" t="n">
        <f aca="false" ca="false" dt2D="false" dtr="false" t="normal">IF(Q115-P115&lt;0, -(Q115-P115), 0)</f>
        <v>0</v>
      </c>
      <c r="R148" s="167" t="n">
        <f aca="false" ca="false" dt2D="false" dtr="false" t="normal">IF(R115-Q115&lt;0, -(R115-Q115), 0)</f>
        <v>0</v>
      </c>
      <c r="S148" s="115" t="n">
        <f aca="false" ca="false" dt2D="false" dtr="false" t="normal">SUM(D148:R148)</f>
        <v>0</v>
      </c>
      <c r="T148" s="116" t="n"/>
    </row>
    <row outlineLevel="0" r="149">
      <c r="B149" s="1" t="s">
        <v>243</v>
      </c>
      <c r="C149" s="170" t="n"/>
      <c r="D149" s="167" t="e">
        <f aca="false" ca="false" dt2D="false" dtr="false" t="normal">IF(D129-C129&gt;0, D129-C129, 0)</f>
        <v>#VALUE!</v>
      </c>
      <c r="E149" s="167" t="e">
        <f aca="false" ca="false" dt2D="false" dtr="false" t="normal">IF(E129-D129&gt;0, E129-D129, 0)</f>
        <v>#VALUE!</v>
      </c>
      <c r="F149" s="167" t="e">
        <f aca="false" ca="false" dt2D="false" dtr="false" t="normal">IF(F129-E129&gt;0, F129-E129, 0)</f>
        <v>#VALUE!</v>
      </c>
      <c r="G149" s="167" t="e">
        <f aca="false" ca="false" dt2D="false" dtr="false" t="normal">IF(G129-F129&gt;0, G129-F129, 0)</f>
        <v>#VALUE!</v>
      </c>
      <c r="H149" s="167" t="e">
        <f aca="false" ca="false" dt2D="false" dtr="false" t="normal">IF(H129-G129&gt;0, H129-G129, 0)</f>
        <v>#VALUE!</v>
      </c>
      <c r="I149" s="167" t="e">
        <f aca="false" ca="false" dt2D="false" dtr="false" t="normal">IF(I129-H129&gt;0, I129-H129, 0)</f>
        <v>#VALUE!</v>
      </c>
      <c r="J149" s="167" t="e">
        <f aca="false" ca="false" dt2D="false" dtr="false" t="normal">IF(J129-I129&gt;0, J129-I129, 0)</f>
        <v>#VALUE!</v>
      </c>
      <c r="K149" s="167" t="e">
        <f aca="false" ca="false" dt2D="false" dtr="false" t="normal">IF(K129-J129&gt;0, K129-J129, 0)</f>
        <v>#VALUE!</v>
      </c>
      <c r="L149" s="167" t="e">
        <f aca="false" ca="false" dt2D="false" dtr="false" t="normal">IF(L129-K129&gt;0, L129-K129, 0)</f>
        <v>#VALUE!</v>
      </c>
      <c r="M149" s="167" t="e">
        <f aca="false" ca="false" dt2D="false" dtr="false" t="normal">IF(M129-L129&gt;0, M129-L129, 0)</f>
        <v>#VALUE!</v>
      </c>
      <c r="N149" s="167" t="e">
        <f aca="false" ca="false" dt2D="false" dtr="false" t="normal">IF(N129-M129&gt;0, N129-M129, 0)</f>
        <v>#VALUE!</v>
      </c>
      <c r="O149" s="167" t="e">
        <f aca="false" ca="false" dt2D="false" dtr="false" t="normal">IF(O129-N129&gt;0, O129-N129, 0)</f>
        <v>#VALUE!</v>
      </c>
      <c r="P149" s="167" t="e">
        <f aca="false" ca="false" dt2D="false" dtr="false" t="normal">IF(P129-O129&gt;0, P129-O129, 0)</f>
        <v>#VALUE!</v>
      </c>
      <c r="Q149" s="167" t="e">
        <f aca="false" ca="false" dt2D="false" dtr="false" t="normal">IF(Q129-P129&gt;0, Q129-P129, 0)</f>
        <v>#VALUE!</v>
      </c>
      <c r="R149" s="167" t="e">
        <f aca="false" ca="false" dt2D="false" dtr="false" t="normal">IF(R129-Q129&gt;0, R129-Q129, 0)</f>
        <v>#VALUE!</v>
      </c>
      <c r="S149" s="115" t="e">
        <f aca="false" ca="false" dt2D="false" dtr="false" t="normal">SUM(D149:R149)</f>
        <v>#VALUE!</v>
      </c>
      <c r="T149" s="116" t="n"/>
    </row>
    <row outlineLevel="0" r="150">
      <c r="B150" s="1" t="s">
        <v>244</v>
      </c>
      <c r="C150" s="170" t="n"/>
      <c r="D150" s="167" t="e">
        <f aca="false" ca="true" dt2D="false" dtr="false" t="normal">IF(D125-C125&gt;0, D125-C125, 0)</f>
        <v>#VALUE!</v>
      </c>
      <c r="E150" s="167" t="e">
        <f aca="false" ca="true" dt2D="false" dtr="false" t="normal">IF(E125-D125&gt;0, E125-D125, 0)</f>
        <v>#VALUE!</v>
      </c>
      <c r="F150" s="167" t="e">
        <f aca="false" ca="false" dt2D="false" dtr="false" t="normal">IF(F125-E125&gt;0, F125-E125, 0)</f>
        <v>#VALUE!</v>
      </c>
      <c r="G150" s="167" t="e">
        <f aca="false" ca="false" dt2D="false" dtr="false" t="normal">IF(G125-F125&gt;0, G125-F125, 0)</f>
        <v>#VALUE!</v>
      </c>
      <c r="H150" s="167" t="e">
        <f aca="false" ca="false" dt2D="false" dtr="false" t="normal">IF(H125-G125&gt;0, H125-G125, 0)</f>
        <v>#VALUE!</v>
      </c>
      <c r="I150" s="167" t="e">
        <f aca="false" ca="false" dt2D="false" dtr="false" t="normal">IF(I125-H125&gt;0, I125-H125, 0)</f>
        <v>#VALUE!</v>
      </c>
      <c r="J150" s="167" t="e">
        <f aca="false" ca="false" dt2D="false" dtr="false" t="normal">IF(J125-I125&gt;0, J125-I125, 0)</f>
        <v>#VALUE!</v>
      </c>
      <c r="K150" s="167" t="e">
        <f aca="false" ca="false" dt2D="false" dtr="false" t="normal">IF(K125-J125&gt;0, K125-J125, 0)</f>
        <v>#VALUE!</v>
      </c>
      <c r="L150" s="167" t="e">
        <f aca="false" ca="false" dt2D="false" dtr="false" t="normal">IF(L125-K125&gt;0, L125-K125, 0)</f>
        <v>#VALUE!</v>
      </c>
      <c r="M150" s="167" t="e">
        <f aca="false" ca="false" dt2D="false" dtr="false" t="normal">IF(M125-L125&gt;0, M125-L125, 0)</f>
        <v>#VALUE!</v>
      </c>
      <c r="N150" s="167" t="e">
        <f aca="false" ca="false" dt2D="false" dtr="false" t="normal">IF(N125-M125&gt;0, N125-M125, 0)</f>
        <v>#VALUE!</v>
      </c>
      <c r="O150" s="167" t="e">
        <f aca="false" ca="false" dt2D="false" dtr="false" t="normal">IF(O125-N125&gt;0, O125-N125, 0)</f>
        <v>#VALUE!</v>
      </c>
      <c r="P150" s="167" t="e">
        <f aca="false" ca="false" dt2D="false" dtr="false" t="normal">IF(P125-O125&gt;0, P125-O125, 0)</f>
        <v>#VALUE!</v>
      </c>
      <c r="Q150" s="167" t="e">
        <f aca="false" ca="false" dt2D="false" dtr="false" t="normal">IF(Q125-P125&gt;0, Q125-P125, 0)</f>
        <v>#VALUE!</v>
      </c>
      <c r="R150" s="167" t="e">
        <f aca="false" ca="false" dt2D="false" dtr="false" t="normal">IF(R125-Q125&gt;0, R125-Q125, 0)</f>
        <v>#VALUE!</v>
      </c>
      <c r="S150" s="115" t="e">
        <f aca="false" ca="true" dt2D="false" dtr="false" t="normal">SUM(D150:R150)</f>
        <v>#VALUE!</v>
      </c>
      <c r="T150" s="116" t="n"/>
    </row>
    <row outlineLevel="0" r="151">
      <c r="B151" s="1" t="s">
        <v>245</v>
      </c>
      <c r="C151" s="170" t="n"/>
      <c r="D151" s="167" t="n">
        <f aca="false" ca="false" dt2D="false" dtr="false" t="normal">IF(D130+D128-C130-C128&gt;0, D130+D128-C130-C128, 0)</f>
        <v>0</v>
      </c>
      <c r="E151" s="167" t="n">
        <f aca="false" ca="false" dt2D="false" dtr="false" t="normal">IF(E130+E128-D130-D128&gt;0, E130+E128-D130-D128, 0)</f>
        <v>0</v>
      </c>
      <c r="F151" s="167" t="n">
        <f aca="false" ca="false" dt2D="false" dtr="false" t="normal">IF(F130+F128-E130-E128&gt;0, F130+F128-E130-E128, 0)</f>
        <v>0</v>
      </c>
      <c r="G151" s="167" t="n">
        <f aca="false" ca="false" dt2D="false" dtr="false" t="normal">IF(G130+G128-F130-F128&gt;0, G130+G128-F130-F128, 0)</f>
        <v>0</v>
      </c>
      <c r="H151" s="167" t="n">
        <f aca="false" ca="false" dt2D="false" dtr="false" t="normal">IF(H130+H128-G130-G128&gt;0, H130+H128-G130-G128, 0)</f>
        <v>0</v>
      </c>
      <c r="I151" s="167" t="n">
        <f aca="false" ca="false" dt2D="false" dtr="false" t="normal">IF(I130+I128-H130-H128&gt;0, I130+I128-H130-H128, 0)</f>
        <v>0</v>
      </c>
      <c r="J151" s="167" t="n">
        <f aca="false" ca="false" dt2D="false" dtr="false" t="normal">IF(J130+J128-I130-I128&gt;0, J130+J128-I130-I128, 0)</f>
        <v>0</v>
      </c>
      <c r="K151" s="167" t="n">
        <f aca="false" ca="false" dt2D="false" dtr="false" t="normal">IF(K130+K128-J130-J128&gt;0, K130+K128-J130-J128, 0)</f>
        <v>0</v>
      </c>
      <c r="L151" s="167" t="n">
        <f aca="false" ca="false" dt2D="false" dtr="false" t="normal">IF(L130+L128-K130-K128&gt;0, L130+L128-K130-K128, 0)</f>
        <v>0</v>
      </c>
      <c r="M151" s="167" t="n">
        <f aca="false" ca="false" dt2D="false" dtr="false" t="normal">IF(M130+M128-L130-L128&gt;0, M130+M128-L130-L128, 0)</f>
        <v>0</v>
      </c>
      <c r="N151" s="167" t="n">
        <f aca="false" ca="false" dt2D="false" dtr="false" t="normal">IF(N130+N128-M130-M128&gt;0, N130+N128-M130-M128, 0)</f>
        <v>0</v>
      </c>
      <c r="O151" s="167" t="n">
        <f aca="false" ca="false" dt2D="false" dtr="false" t="normal">IF(O130+O128-N130-N128&gt;0, O130+O128-N130-N128, 0)</f>
        <v>0</v>
      </c>
      <c r="P151" s="167" t="n">
        <f aca="false" ca="false" dt2D="false" dtr="false" t="normal">IF(P130+P128-O130-O128&gt;0, P130+P128-O130-O128, 0)</f>
        <v>0</v>
      </c>
      <c r="Q151" s="167" t="n">
        <f aca="false" ca="false" dt2D="false" dtr="false" t="normal">IF(Q130+Q128-P130-P128&gt;0, Q130+Q128-P130-P128, 0)</f>
        <v>0</v>
      </c>
      <c r="R151" s="167" t="n">
        <f aca="false" ca="false" dt2D="false" dtr="false" t="normal">IF(R130+R128-Q130-Q128&gt;0, R130+R128-Q130-Q128, 0)</f>
        <v>0</v>
      </c>
      <c r="S151" s="115" t="n">
        <f aca="false" ca="false" dt2D="false" dtr="false" t="normal">SUM(D151:R151)</f>
        <v>0</v>
      </c>
      <c r="T151" s="116" t="n"/>
    </row>
    <row outlineLevel="0" r="152">
      <c r="B152" s="1" t="s">
        <v>246</v>
      </c>
      <c r="C152" s="170" t="n"/>
      <c r="D152" s="167" t="e">
        <f aca="false" ca="false" dt2D="false" dtr="false" t="normal">IF(D133-C133&gt;0, D133-C133, 0)</f>
        <v>#VALUE!</v>
      </c>
      <c r="E152" s="167" t="e">
        <f aca="false" ca="false" dt2D="false" dtr="false" t="normal">IF(E133-D133&gt;0, E133-D133, 0)</f>
        <v>#VALUE!</v>
      </c>
      <c r="F152" s="167" t="e">
        <f aca="false" ca="false" dt2D="false" dtr="false" t="normal">IF(F133-E133&gt;0, F133-E133, 0)</f>
        <v>#VALUE!</v>
      </c>
      <c r="G152" s="167" t="e">
        <f aca="false" ca="false" dt2D="false" dtr="false" t="normal">IF(G133-F133&gt;0, G133-F133, 0)</f>
        <v>#VALUE!</v>
      </c>
      <c r="H152" s="167" t="e">
        <f aca="false" ca="false" dt2D="false" dtr="false" t="normal">IF(H133-G133&gt;0, H133-G133, 0)</f>
        <v>#VALUE!</v>
      </c>
      <c r="I152" s="167" t="e">
        <f aca="false" ca="false" dt2D="false" dtr="false" t="normal">IF(I133-H133&gt;0, I133-H133, 0)</f>
        <v>#VALUE!</v>
      </c>
      <c r="J152" s="167" t="e">
        <f aca="false" ca="false" dt2D="false" dtr="false" t="normal">IF(J133-I133&gt;0, J133-I133, 0)</f>
        <v>#VALUE!</v>
      </c>
      <c r="K152" s="167" t="e">
        <f aca="false" ca="false" dt2D="false" dtr="false" t="normal">IF(K133-J133&gt;0, K133-J133, 0)</f>
        <v>#VALUE!</v>
      </c>
      <c r="L152" s="167" t="e">
        <f aca="false" ca="false" dt2D="false" dtr="false" t="normal">IF(L133-K133&gt;0, L133-K133, 0)</f>
        <v>#VALUE!</v>
      </c>
      <c r="M152" s="167" t="e">
        <f aca="false" ca="false" dt2D="false" dtr="false" t="normal">IF(M133-L133&gt;0, M133-L133, 0)</f>
        <v>#VALUE!</v>
      </c>
      <c r="N152" s="167" t="e">
        <f aca="false" ca="false" dt2D="false" dtr="false" t="normal">IF(N133-M133&gt;0, N133-M133, 0)</f>
        <v>#VALUE!</v>
      </c>
      <c r="O152" s="167" t="e">
        <f aca="false" ca="false" dt2D="false" dtr="false" t="normal">IF(O133-N133&gt;0, O133-N133, 0)</f>
        <v>#VALUE!</v>
      </c>
      <c r="P152" s="167" t="e">
        <f aca="false" ca="false" dt2D="false" dtr="false" t="normal">IF(P133-O133&gt;0, P133-O133, 0)</f>
        <v>#VALUE!</v>
      </c>
      <c r="Q152" s="167" t="e">
        <f aca="false" ca="false" dt2D="false" dtr="false" t="normal">IF(Q133-P133&gt;0, Q133-P133, 0)</f>
        <v>#VALUE!</v>
      </c>
      <c r="R152" s="167" t="e">
        <f aca="false" ca="false" dt2D="false" dtr="false" t="normal">IF(R133-Q133&gt;0, R133-Q133, 0)</f>
        <v>#VALUE!</v>
      </c>
      <c r="S152" s="115" t="e">
        <f aca="false" ca="false" dt2D="false" dtr="false" t="normal">SUM(D152:R152)</f>
        <v>#VALUE!</v>
      </c>
      <c r="T152" s="116" t="n"/>
    </row>
    <row outlineLevel="0" r="153">
      <c r="D153" s="181" t="n"/>
      <c r="E153" s="181" t="n"/>
      <c r="F153" s="181" t="n"/>
      <c r="G153" s="181" t="n"/>
      <c r="H153" s="181" t="n"/>
      <c r="I153" s="181" t="n"/>
      <c r="J153" s="181" t="n"/>
      <c r="K153" s="181" t="n"/>
      <c r="L153" s="181" t="n"/>
      <c r="M153" s="181" t="n"/>
      <c r="N153" s="181" t="n"/>
      <c r="O153" s="181" t="n"/>
      <c r="P153" s="181" t="n"/>
      <c r="Q153" s="181" t="n"/>
      <c r="R153" s="181" t="n"/>
      <c r="S153" s="182" t="n"/>
      <c r="T153" s="180" t="n"/>
    </row>
    <row customFormat="true" ht="16.5" outlineLevel="0" r="154" s="44">
      <c r="B154" s="118" t="s">
        <v>247</v>
      </c>
      <c r="C154" s="154" t="n"/>
      <c r="D154" s="120" t="e">
        <f aca="false" ca="true" dt2D="false" dtr="false" t="normal">SUM(D144:D153)</f>
        <v>#VALUE!</v>
      </c>
      <c r="E154" s="120" t="e">
        <f aca="false" ca="true" dt2D="false" dtr="false" t="normal">SUM(E144:E153)</f>
        <v>#VALUE!</v>
      </c>
      <c r="F154" s="120" t="e">
        <f aca="false" ca="false" dt2D="false" dtr="false" t="normal">SUM(F144:F153)</f>
        <v>#VALUE!</v>
      </c>
      <c r="G154" s="120" t="e">
        <f aca="false" ca="false" dt2D="false" dtr="false" t="normal">SUM(G144:G153)</f>
        <v>#VALUE!</v>
      </c>
      <c r="H154" s="120" t="e">
        <f aca="false" ca="false" dt2D="false" dtr="false" t="normal">SUM(H144:H153)</f>
        <v>#VALUE!</v>
      </c>
      <c r="I154" s="120" t="e">
        <f aca="false" ca="false" dt2D="false" dtr="false" t="normal">SUM(I144:I153)</f>
        <v>#VALUE!</v>
      </c>
      <c r="J154" s="120" t="e">
        <f aca="false" ca="false" dt2D="false" dtr="false" t="normal">SUM(J144:J153)</f>
        <v>#VALUE!</v>
      </c>
      <c r="K154" s="120" t="e">
        <f aca="false" ca="false" dt2D="false" dtr="false" t="normal">SUM(K144:K153)</f>
        <v>#VALUE!</v>
      </c>
      <c r="L154" s="120" t="e">
        <f aca="false" ca="false" dt2D="false" dtr="false" t="normal">SUM(L144:L153)</f>
        <v>#VALUE!</v>
      </c>
      <c r="M154" s="120" t="e">
        <f aca="false" ca="false" dt2D="false" dtr="false" t="normal">SUM(M144:M153)</f>
        <v>#VALUE!</v>
      </c>
      <c r="N154" s="120" t="e">
        <f aca="false" ca="false" dt2D="false" dtr="false" t="normal">SUM(N144:N153)</f>
        <v>#VALUE!</v>
      </c>
      <c r="O154" s="120" t="e">
        <f aca="false" ca="false" dt2D="false" dtr="false" t="normal">SUM(O144:O153)</f>
        <v>#VALUE!</v>
      </c>
      <c r="P154" s="120" t="e">
        <f aca="false" ca="false" dt2D="false" dtr="false" t="normal">SUM(P144:P153)</f>
        <v>#VALUE!</v>
      </c>
      <c r="Q154" s="120" t="e">
        <f aca="false" ca="false" dt2D="false" dtr="false" t="normal">SUM(Q144:Q153)</f>
        <v>#VALUE!</v>
      </c>
      <c r="R154" s="120" t="e">
        <f aca="false" ca="false" dt2D="false" dtr="false" t="normal">SUM(R144:R153)</f>
        <v>#VALUE!</v>
      </c>
      <c r="S154" s="183" t="e">
        <f aca="false" ca="true" dt2D="false" dtr="false" t="normal">SUM(D154:R154)</f>
        <v>#VALUE!</v>
      </c>
      <c r="T154" s="121" t="n"/>
    </row>
    <row outlineLevel="0" r="155">
      <c r="D155" s="181" t="n"/>
      <c r="E155" s="181" t="n"/>
      <c r="F155" s="181" t="n"/>
      <c r="G155" s="181" t="n"/>
      <c r="H155" s="181" t="n"/>
      <c r="I155" s="181" t="n"/>
      <c r="J155" s="181" t="n"/>
      <c r="K155" s="181" t="n"/>
      <c r="L155" s="181" t="n"/>
      <c r="M155" s="181" t="n"/>
      <c r="N155" s="181" t="n"/>
      <c r="O155" s="181" t="n"/>
      <c r="P155" s="181" t="n"/>
      <c r="Q155" s="181" t="n"/>
      <c r="R155" s="181" t="n"/>
      <c r="S155" s="182" t="n"/>
      <c r="T155" s="180" t="n"/>
    </row>
    <row outlineLevel="0" r="156">
      <c r="B156" s="1" t="s">
        <v>248</v>
      </c>
      <c r="C156" s="170" t="n"/>
      <c r="D156" s="167" t="e">
        <f aca="false" ca="true" dt2D="false" dtr="false" t="normal">D118-C118+D119-C119+D91</f>
        <v>#VALUE!</v>
      </c>
      <c r="E156" s="167" t="e">
        <f aca="false" ca="true" dt2D="false" dtr="false" t="normal">E118-D118+E119-D119+E91</f>
        <v>#VALUE!</v>
      </c>
      <c r="F156" s="167" t="e">
        <f aca="false" ca="true" dt2D="false" dtr="false" t="normal">F118-E118+F119-E119+F91</f>
        <v>#VALUE!</v>
      </c>
      <c r="G156" s="167" t="e">
        <f aca="false" ca="true" dt2D="false" dtr="false" t="normal">G118-F118+G119-F119+G91</f>
        <v>#VALUE!</v>
      </c>
      <c r="H156" s="167" t="e">
        <f aca="false" ca="true" dt2D="false" dtr="false" t="normal">H118-G118+H119-G119+H91</f>
        <v>#VALUE!</v>
      </c>
      <c r="I156" s="167" t="e">
        <f aca="false" ca="true" dt2D="false" dtr="false" t="normal">I118-H118+I119-H119+I91</f>
        <v>#VALUE!</v>
      </c>
      <c r="J156" s="167" t="e">
        <f aca="false" ca="true" dt2D="false" dtr="false" t="normal">J118-I118+J119-I119+J91</f>
        <v>#VALUE!</v>
      </c>
      <c r="K156" s="167" t="e">
        <f aca="false" ca="true" dt2D="false" dtr="false" t="normal">K118-J118+K119-J119+K91</f>
        <v>#VALUE!</v>
      </c>
      <c r="L156" s="167" t="e">
        <f aca="false" ca="true" dt2D="false" dtr="false" t="normal">L118-K118+L119-K119+L91</f>
        <v>#VALUE!</v>
      </c>
      <c r="M156" s="167" t="e">
        <f aca="false" ca="true" dt2D="false" dtr="false" t="normal">M118-L118+M119-L119+M91</f>
        <v>#VALUE!</v>
      </c>
      <c r="N156" s="167" t="e">
        <f aca="false" ca="true" dt2D="false" dtr="false" t="normal">N118-M118+N119-M119+N91</f>
        <v>#VALUE!</v>
      </c>
      <c r="O156" s="167" t="e">
        <f aca="false" ca="true" dt2D="false" dtr="false" t="normal">O118-N118+O119-N119+O91</f>
        <v>#VALUE!</v>
      </c>
      <c r="P156" s="167" t="e">
        <f aca="false" ca="true" dt2D="false" dtr="false" t="normal">P118-O118+P119-O119+P91</f>
        <v>#VALUE!</v>
      </c>
      <c r="Q156" s="167" t="e">
        <f aca="false" ca="true" dt2D="false" dtr="false" t="normal">Q118-P118+Q119-P119+Q91</f>
        <v>#VALUE!</v>
      </c>
      <c r="R156" s="167" t="e">
        <f aca="false" ca="true" dt2D="false" dtr="false" t="normal">R118-Q118+R119-Q119+R91</f>
        <v>#VALUE!</v>
      </c>
      <c r="S156" s="115" t="e">
        <f aca="false" ca="true" dt2D="false" dtr="false" t="normal">SUM(D156:R156)</f>
        <v>#VALUE!</v>
      </c>
      <c r="T156" s="116" t="n"/>
    </row>
    <row outlineLevel="0" r="157">
      <c r="B157" s="1" t="s">
        <v>249</v>
      </c>
      <c r="C157" s="170" t="n"/>
      <c r="D157" s="167" t="e">
        <f aca="false" ca="true" dt2D="false" dtr="false" t="normal">IF(D114-C114&gt;0, D114-C114, 0)</f>
        <v>#VALUE!</v>
      </c>
      <c r="E157" s="167" t="e">
        <f aca="false" ca="true" dt2D="false" dtr="false" t="normal">IF(E114-D114&gt;0, E114-D114, 0)</f>
        <v>#VALUE!</v>
      </c>
      <c r="F157" s="167" t="e">
        <f aca="false" ca="false" dt2D="false" dtr="false" t="normal">IF(F114-E114&gt;0, F114-E114, 0)</f>
        <v>#VALUE!</v>
      </c>
      <c r="G157" s="167" t="e">
        <f aca="false" ca="false" dt2D="false" dtr="false" t="normal">IF(G114-F114&gt;0, G114-F114, 0)</f>
        <v>#VALUE!</v>
      </c>
      <c r="H157" s="167" t="e">
        <f aca="false" ca="false" dt2D="false" dtr="false" t="normal">IF(H114-G114&gt;0, H114-G114, 0)</f>
        <v>#VALUE!</v>
      </c>
      <c r="I157" s="167" t="e">
        <f aca="false" ca="false" dt2D="false" dtr="false" t="normal">IF(I114-H114&gt;0, I114-H114, 0)</f>
        <v>#VALUE!</v>
      </c>
      <c r="J157" s="167" t="e">
        <f aca="false" ca="false" dt2D="false" dtr="false" t="normal">IF(J114-I114&gt;0, J114-I114, 0)</f>
        <v>#VALUE!</v>
      </c>
      <c r="K157" s="167" t="e">
        <f aca="false" ca="false" dt2D="false" dtr="false" t="normal">IF(K114-J114&gt;0, K114-J114, 0)</f>
        <v>#VALUE!</v>
      </c>
      <c r="L157" s="167" t="e">
        <f aca="false" ca="false" dt2D="false" dtr="false" t="normal">IF(L114-K114&gt;0, L114-K114, 0)</f>
        <v>#VALUE!</v>
      </c>
      <c r="M157" s="167" t="e">
        <f aca="false" ca="false" dt2D="false" dtr="false" t="normal">IF(M114-L114&gt;0, M114-L114, 0)</f>
        <v>#VALUE!</v>
      </c>
      <c r="N157" s="167" t="e">
        <f aca="false" ca="false" dt2D="false" dtr="false" t="normal">IF(N114-M114&gt;0, N114-M114, 0)</f>
        <v>#VALUE!</v>
      </c>
      <c r="O157" s="167" t="e">
        <f aca="false" ca="false" dt2D="false" dtr="false" t="normal">IF(O114-N114&gt;0, O114-N114, 0)</f>
        <v>#VALUE!</v>
      </c>
      <c r="P157" s="167" t="e">
        <f aca="false" ca="false" dt2D="false" dtr="false" t="normal">IF(P114-O114&gt;0, P114-O114, 0)</f>
        <v>#VALUE!</v>
      </c>
      <c r="Q157" s="167" t="e">
        <f aca="false" ca="false" dt2D="false" dtr="false" t="normal">IF(Q114-P114&gt;0, Q114-P114, 0)</f>
        <v>#VALUE!</v>
      </c>
      <c r="R157" s="167" t="e">
        <f aca="false" ca="false" dt2D="false" dtr="false" t="normal">IF(R114-Q114&gt;0, R114-Q114, 0)</f>
        <v>#VALUE!</v>
      </c>
      <c r="S157" s="115" t="e">
        <f aca="false" ca="true" dt2D="false" dtr="false" t="normal">SUM(D157:R157)</f>
        <v>#VALUE!</v>
      </c>
      <c r="T157" s="116" t="n"/>
    </row>
    <row outlineLevel="0" r="158">
      <c r="B158" s="1" t="s">
        <v>250</v>
      </c>
      <c r="C158" s="170" t="n"/>
      <c r="D158" s="167" t="n">
        <f aca="false" ca="false" dt2D="false" dtr="false" t="normal">IF(D115-C115&gt;0, D115-C115, 0)</f>
        <v>0</v>
      </c>
      <c r="E158" s="167" t="n">
        <f aca="false" ca="false" dt2D="false" dtr="false" t="normal">IF(E115-D115&gt;0, E115-D115, 0)</f>
        <v>0</v>
      </c>
      <c r="F158" s="167" t="n">
        <f aca="false" ca="false" dt2D="false" dtr="false" t="normal">IF(F115-E115&gt;0, F115-E115, 0)</f>
        <v>0</v>
      </c>
      <c r="G158" s="167" t="n">
        <f aca="false" ca="false" dt2D="false" dtr="false" t="normal">IF(G115-F115&gt;0, G115-F115, 0)</f>
        <v>0</v>
      </c>
      <c r="H158" s="167" t="n">
        <f aca="false" ca="false" dt2D="false" dtr="false" t="normal">IF(H115-G115&gt;0, H115-G115, 0)</f>
        <v>0</v>
      </c>
      <c r="I158" s="167" t="n">
        <f aca="false" ca="false" dt2D="false" dtr="false" t="normal">IF(I115-H115&gt;0, I115-H115, 0)</f>
        <v>0</v>
      </c>
      <c r="J158" s="167" t="n">
        <f aca="false" ca="false" dt2D="false" dtr="false" t="normal">IF(J115-I115&gt;0, J115-I115, 0)</f>
        <v>0</v>
      </c>
      <c r="K158" s="167" t="n">
        <f aca="false" ca="false" dt2D="false" dtr="false" t="normal">IF(K115-J115&gt;0, K115-J115, 0)</f>
        <v>0</v>
      </c>
      <c r="L158" s="167" t="n">
        <f aca="false" ca="false" dt2D="false" dtr="false" t="normal">IF(L115-K115&gt;0, L115-K115, 0)</f>
        <v>0</v>
      </c>
      <c r="M158" s="167" t="n">
        <f aca="false" ca="false" dt2D="false" dtr="false" t="normal">IF(M115-L115&gt;0, M115-L115, 0)</f>
        <v>0</v>
      </c>
      <c r="N158" s="167" t="n">
        <f aca="false" ca="false" dt2D="false" dtr="false" t="normal">IF(N115-M115&gt;0, N115-M115, 0)</f>
        <v>0</v>
      </c>
      <c r="O158" s="167" t="n">
        <f aca="false" ca="false" dt2D="false" dtr="false" t="normal">IF(O115-N115&gt;0, O115-N115, 0)</f>
        <v>0</v>
      </c>
      <c r="P158" s="167" t="n">
        <f aca="false" ca="false" dt2D="false" dtr="false" t="normal">IF(P115-O115&gt;0, P115-O115, 0)</f>
        <v>0</v>
      </c>
      <c r="Q158" s="167" t="n">
        <f aca="false" ca="false" dt2D="false" dtr="false" t="normal">IF(Q115-P115&gt;0, Q115-P115, 0)</f>
        <v>0</v>
      </c>
      <c r="R158" s="167" t="n">
        <f aca="false" ca="false" dt2D="false" dtr="false" t="normal">IF(R115-Q115&gt;0, R115-Q115, 0)</f>
        <v>0</v>
      </c>
      <c r="S158" s="115" t="n">
        <f aca="false" ca="false" dt2D="false" dtr="false" t="normal">SUM(D158:R158)</f>
        <v>0</v>
      </c>
      <c r="T158" s="116" t="n"/>
    </row>
    <row outlineLevel="0" r="159">
      <c r="B159" s="1" t="s">
        <v>251</v>
      </c>
      <c r="C159" s="170" t="n"/>
      <c r="D159" s="167" t="n">
        <f aca="false" ca="false" dt2D="false" dtr="false" t="normal">IF(D120-C120&gt;0, D120-C120, 0)</f>
        <v>0</v>
      </c>
      <c r="E159" s="167" t="n">
        <f aca="false" ca="false" dt2D="false" dtr="false" t="normal">IF(E120-D120&gt;0, E120-D120, 0)</f>
        <v>0</v>
      </c>
      <c r="F159" s="167" t="n">
        <f aca="false" ca="false" dt2D="false" dtr="false" t="normal">IF(F120-E120&gt;0, F120-E120, 0)</f>
        <v>0</v>
      </c>
      <c r="G159" s="167" t="n">
        <f aca="false" ca="false" dt2D="false" dtr="false" t="normal">IF(G120-F120&gt;0, G120-F120, 0)</f>
        <v>0</v>
      </c>
      <c r="H159" s="167" t="n">
        <f aca="false" ca="false" dt2D="false" dtr="false" t="normal">IF(H120-G120&gt;0, H120-G120, 0)</f>
        <v>0</v>
      </c>
      <c r="I159" s="167" t="n">
        <f aca="false" ca="false" dt2D="false" dtr="false" t="normal">IF(I120-H120&gt;0, I120-H120, 0)</f>
        <v>0</v>
      </c>
      <c r="J159" s="167" t="n">
        <f aca="false" ca="false" dt2D="false" dtr="false" t="normal">IF(J120-I120&gt;0, J120-I120, 0)</f>
        <v>0</v>
      </c>
      <c r="K159" s="167" t="n">
        <f aca="false" ca="false" dt2D="false" dtr="false" t="normal">IF(K120-J120&gt;0, K120-J120, 0)</f>
        <v>0</v>
      </c>
      <c r="L159" s="167" t="n">
        <f aca="false" ca="false" dt2D="false" dtr="false" t="normal">IF(L120-K120&gt;0, L120-K120, 0)</f>
        <v>0</v>
      </c>
      <c r="M159" s="167" t="n">
        <f aca="false" ca="false" dt2D="false" dtr="false" t="normal">IF(M120-L120&gt;0, M120-L120, 0)</f>
        <v>0</v>
      </c>
      <c r="N159" s="167" t="n">
        <f aca="false" ca="false" dt2D="false" dtr="false" t="normal">IF(N120-M120&gt;0, N120-M120, 0)</f>
        <v>0</v>
      </c>
      <c r="O159" s="167" t="n">
        <f aca="false" ca="false" dt2D="false" dtr="false" t="normal">IF(O120-N120&gt;0, O120-N120, 0)</f>
        <v>0</v>
      </c>
      <c r="P159" s="167" t="n">
        <f aca="false" ca="false" dt2D="false" dtr="false" t="normal">IF(P120-O120&gt;0, P120-O120, 0)</f>
        <v>0</v>
      </c>
      <c r="Q159" s="167" t="n">
        <f aca="false" ca="false" dt2D="false" dtr="false" t="normal">IF(Q120-P120&gt;0, Q120-P120, 0)</f>
        <v>0</v>
      </c>
      <c r="R159" s="167" t="n">
        <f aca="false" ca="false" dt2D="false" dtr="false" t="normal">IF(R120-Q120&gt;0, R120-Q120, 0)</f>
        <v>0</v>
      </c>
      <c r="S159" s="115" t="n">
        <f aca="false" ca="false" dt2D="false" dtr="false" t="normal">SUM(D159:R159)</f>
        <v>0</v>
      </c>
      <c r="T159" s="116" t="n"/>
    </row>
    <row outlineLevel="0" r="160">
      <c r="B160" s="1" t="s">
        <v>252</v>
      </c>
      <c r="C160" s="170" t="n"/>
      <c r="D160" s="167" t="e">
        <f aca="false" ca="true" dt2D="false" dtr="false" t="normal">IF(D113-C113&gt;0, D113-C113, 0)</f>
        <v>#VALUE!</v>
      </c>
      <c r="E160" s="167" t="e">
        <f aca="false" ca="true" dt2D="false" dtr="false" t="normal">IF(E113-D113&gt;0, E113-D113, 0)</f>
        <v>#VALUE!</v>
      </c>
      <c r="F160" s="167" t="e">
        <f aca="false" ca="false" dt2D="false" dtr="false" t="normal">IF(F113-E113&gt;0, F113-E113, 0)</f>
        <v>#VALUE!</v>
      </c>
      <c r="G160" s="167" t="e">
        <f aca="false" ca="false" dt2D="false" dtr="false" t="normal">IF(G113-F113&gt;0, G113-F113, 0)</f>
        <v>#VALUE!</v>
      </c>
      <c r="H160" s="167" t="e">
        <f aca="false" ca="false" dt2D="false" dtr="false" t="normal">IF(H113-G113&gt;0, H113-G113, 0)</f>
        <v>#VALUE!</v>
      </c>
      <c r="I160" s="167" t="e">
        <f aca="false" ca="false" dt2D="false" dtr="false" t="normal">IF(I113-H113&gt;0, I113-H113, 0)</f>
        <v>#VALUE!</v>
      </c>
      <c r="J160" s="167" t="e">
        <f aca="false" ca="false" dt2D="false" dtr="false" t="normal">IF(J113-I113&gt;0, J113-I113, 0)</f>
        <v>#VALUE!</v>
      </c>
      <c r="K160" s="167" t="e">
        <f aca="false" ca="false" dt2D="false" dtr="false" t="normal">IF(K113-J113&gt;0, K113-J113, 0)</f>
        <v>#VALUE!</v>
      </c>
      <c r="L160" s="167" t="e">
        <f aca="false" ca="false" dt2D="false" dtr="false" t="normal">IF(L113-K113&gt;0, L113-K113, 0)</f>
        <v>#VALUE!</v>
      </c>
      <c r="M160" s="167" t="e">
        <f aca="false" ca="false" dt2D="false" dtr="false" t="normal">IF(M113-L113&gt;0, M113-L113, 0)</f>
        <v>#VALUE!</v>
      </c>
      <c r="N160" s="167" t="e">
        <f aca="false" ca="false" dt2D="false" dtr="false" t="normal">IF(N113-M113&gt;0, N113-M113, 0)</f>
        <v>#VALUE!</v>
      </c>
      <c r="O160" s="167" t="e">
        <f aca="false" ca="false" dt2D="false" dtr="false" t="normal">IF(O113-N113&gt;0, O113-N113, 0)</f>
        <v>#VALUE!</v>
      </c>
      <c r="P160" s="167" t="e">
        <f aca="false" ca="false" dt2D="false" dtr="false" t="normal">IF(P113-O113&gt;0, P113-O113, 0)</f>
        <v>#VALUE!</v>
      </c>
      <c r="Q160" s="167" t="e">
        <f aca="false" ca="false" dt2D="false" dtr="false" t="normal">IF(Q113-P113&gt;0, Q113-P113, 0)</f>
        <v>#VALUE!</v>
      </c>
      <c r="R160" s="167" t="e">
        <f aca="false" ca="false" dt2D="false" dtr="false" t="normal">IF(R113-Q113&gt;0, R113-Q113, 0)</f>
        <v>#VALUE!</v>
      </c>
      <c r="S160" s="115" t="e">
        <f aca="false" ca="true" dt2D="false" dtr="false" t="normal">SUM(D160:R160)</f>
        <v>#VALUE!</v>
      </c>
      <c r="T160" s="116" t="n"/>
    </row>
    <row outlineLevel="0" r="161">
      <c r="B161" s="1" t="s">
        <v>253</v>
      </c>
      <c r="C161" s="170" t="n"/>
      <c r="D161" s="167" t="e">
        <f aca="false" ca="false" dt2D="false" dtr="false" t="normal">IF(D129-C129&lt;0, -(D129-C129), 0)</f>
        <v>#VALUE!</v>
      </c>
      <c r="E161" s="167" t="e">
        <f aca="false" ca="false" dt2D="false" dtr="false" t="normal">IF(E129-D129&lt;0, -(E129-D129), 0)</f>
        <v>#VALUE!</v>
      </c>
      <c r="F161" s="167" t="e">
        <f aca="false" ca="false" dt2D="false" dtr="false" t="normal">IF(F129-E129&lt;0, -(F129-E129), 0)</f>
        <v>#VALUE!</v>
      </c>
      <c r="G161" s="167" t="e">
        <f aca="false" ca="false" dt2D="false" dtr="false" t="normal">IF(G129-F129&lt;0, -(G129-F129), 0)</f>
        <v>#VALUE!</v>
      </c>
      <c r="H161" s="167" t="e">
        <f aca="false" ca="false" dt2D="false" dtr="false" t="normal">IF(H129-G129&lt;0, -(H129-G129), 0)</f>
        <v>#VALUE!</v>
      </c>
      <c r="I161" s="167" t="e">
        <f aca="false" ca="false" dt2D="false" dtr="false" t="normal">IF(I129-H129&lt;0, -(I129-H129), 0)</f>
        <v>#VALUE!</v>
      </c>
      <c r="J161" s="167" t="e">
        <f aca="false" ca="false" dt2D="false" dtr="false" t="normal">IF(J129-I129&lt;0, -(J129-I129), 0)</f>
        <v>#VALUE!</v>
      </c>
      <c r="K161" s="167" t="e">
        <f aca="false" ca="false" dt2D="false" dtr="false" t="normal">IF(K129-J129&lt;0, -(K129-J129), 0)</f>
        <v>#VALUE!</v>
      </c>
      <c r="L161" s="167" t="e">
        <f aca="false" ca="false" dt2D="false" dtr="false" t="normal">IF(L129-K129&lt;0, -(L129-K129), 0)</f>
        <v>#VALUE!</v>
      </c>
      <c r="M161" s="167" t="e">
        <f aca="false" ca="false" dt2D="false" dtr="false" t="normal">IF(M129-L129&lt;0, -(M129-L129), 0)</f>
        <v>#VALUE!</v>
      </c>
      <c r="N161" s="167" t="e">
        <f aca="false" ca="false" dt2D="false" dtr="false" t="normal">IF(N129-M129&lt;0, -(N129-M129), 0)</f>
        <v>#VALUE!</v>
      </c>
      <c r="O161" s="167" t="e">
        <f aca="false" ca="false" dt2D="false" dtr="false" t="normal">IF(O129-N129&lt;0, -(O129-N129), 0)</f>
        <v>#VALUE!</v>
      </c>
      <c r="P161" s="167" t="e">
        <f aca="false" ca="false" dt2D="false" dtr="false" t="normal">IF(P129-O129&lt;0, -(P129-O129), 0)</f>
        <v>#VALUE!</v>
      </c>
      <c r="Q161" s="167" t="e">
        <f aca="false" ca="false" dt2D="false" dtr="false" t="normal">IF(Q129-P129&lt;0, -(Q129-P129), 0)</f>
        <v>#VALUE!</v>
      </c>
      <c r="R161" s="167" t="e">
        <f aca="false" ca="false" dt2D="false" dtr="false" t="normal">IF(R129-Q129&lt;0, -(R129-Q129), 0)</f>
        <v>#VALUE!</v>
      </c>
      <c r="S161" s="115" t="e">
        <f aca="false" ca="false" dt2D="false" dtr="false" t="normal">SUM(D161:R161)</f>
        <v>#VALUE!</v>
      </c>
      <c r="T161" s="116" t="n"/>
    </row>
    <row outlineLevel="0" r="162">
      <c r="B162" s="1" t="s">
        <v>254</v>
      </c>
      <c r="C162" s="170" t="n"/>
      <c r="D162" s="167" t="e">
        <f aca="false" ca="true" dt2D="false" dtr="false" t="normal">IF(D125-C125&lt;0, -(D125-C125), 0)</f>
        <v>#VALUE!</v>
      </c>
      <c r="E162" s="167" t="e">
        <f aca="false" ca="true" dt2D="false" dtr="false" t="normal">IF(E125-D125&lt;0, -(E125-D125), 0)</f>
        <v>#VALUE!</v>
      </c>
      <c r="F162" s="167" t="e">
        <f aca="false" ca="false" dt2D="false" dtr="false" t="normal">IF(F125-E125&lt;0, -(F125-E125), 0)</f>
        <v>#VALUE!</v>
      </c>
      <c r="G162" s="167" t="e">
        <f aca="false" ca="false" dt2D="false" dtr="false" t="normal">IF(G125-F125&lt;0, -(G125-F125), 0)</f>
        <v>#VALUE!</v>
      </c>
      <c r="H162" s="167" t="e">
        <f aca="false" ca="false" dt2D="false" dtr="false" t="normal">IF(H125-G125&lt;0, -(H125-G125), 0)</f>
        <v>#VALUE!</v>
      </c>
      <c r="I162" s="167" t="e">
        <f aca="false" ca="false" dt2D="false" dtr="false" t="normal">IF(I125-H125&lt;0, -(I125-H125), 0)</f>
        <v>#VALUE!</v>
      </c>
      <c r="J162" s="167" t="e">
        <f aca="false" ca="false" dt2D="false" dtr="false" t="normal">IF(J125-I125&lt;0, -(J125-I125), 0)</f>
        <v>#VALUE!</v>
      </c>
      <c r="K162" s="167" t="e">
        <f aca="false" ca="false" dt2D="false" dtr="false" t="normal">IF(K125-J125&lt;0, -(K125-J125), 0)</f>
        <v>#VALUE!</v>
      </c>
      <c r="L162" s="167" t="e">
        <f aca="false" ca="false" dt2D="false" dtr="false" t="normal">IF(L125-K125&lt;0, -(L125-K125), 0)</f>
        <v>#VALUE!</v>
      </c>
      <c r="M162" s="167" t="e">
        <f aca="false" ca="false" dt2D="false" dtr="false" t="normal">IF(M125-L125&lt;0, -(M125-L125), 0)</f>
        <v>#VALUE!</v>
      </c>
      <c r="N162" s="167" t="e">
        <f aca="false" ca="false" dt2D="false" dtr="false" t="normal">IF(N125-M125&lt;0, -(N125-M125), 0)</f>
        <v>#VALUE!</v>
      </c>
      <c r="O162" s="167" t="e">
        <f aca="false" ca="false" dt2D="false" dtr="false" t="normal">IF(O125-N125&lt;0, -(O125-N125), 0)</f>
        <v>#VALUE!</v>
      </c>
      <c r="P162" s="167" t="e">
        <f aca="false" ca="false" dt2D="false" dtr="false" t="normal">IF(P125-O125&lt;0, -(P125-O125), 0)</f>
        <v>#VALUE!</v>
      </c>
      <c r="Q162" s="167" t="e">
        <f aca="false" ca="false" dt2D="false" dtr="false" t="normal">IF(Q125-P125&lt;0, -(Q125-P125), 0)</f>
        <v>#VALUE!</v>
      </c>
      <c r="R162" s="167" t="e">
        <f aca="false" ca="false" dt2D="false" dtr="false" t="normal">IF(R125-Q125&lt;0, -(R125-Q125), 0)</f>
        <v>#VALUE!</v>
      </c>
      <c r="S162" s="115" t="e">
        <f aca="false" ca="true" dt2D="false" dtr="false" t="normal">SUM(D162:R162)</f>
        <v>#VALUE!</v>
      </c>
      <c r="T162" s="116" t="n"/>
    </row>
    <row outlineLevel="0" r="163">
      <c r="B163" s="1" t="s">
        <v>255</v>
      </c>
      <c r="C163" s="170" t="n"/>
      <c r="D163" s="167" t="n">
        <f aca="false" ca="false" dt2D="false" dtr="false" t="normal">IF(D130-C130&lt;0, -(D130-C130), 0)</f>
        <v>0</v>
      </c>
      <c r="E163" s="167" t="n">
        <f aca="false" ca="false" dt2D="false" dtr="false" t="normal">IF(E130-D130&lt;0, -(E130-D130), 0)</f>
        <v>0</v>
      </c>
      <c r="F163" s="167" t="n">
        <f aca="false" ca="false" dt2D="false" dtr="false" t="normal">IF(F130-E130&lt;0, -(F130-E130), 0)</f>
        <v>0</v>
      </c>
      <c r="G163" s="167" t="n">
        <f aca="false" ca="false" dt2D="false" dtr="false" t="normal">IF(G130-F130&lt;0, -(G130-F130), 0)</f>
        <v>0</v>
      </c>
      <c r="H163" s="167" t="n">
        <f aca="false" ca="false" dt2D="false" dtr="false" t="normal">IF(H130-G130&lt;0, -(H130-G130), 0)</f>
        <v>0</v>
      </c>
      <c r="I163" s="167" t="n">
        <f aca="false" ca="false" dt2D="false" dtr="false" t="normal">IF(I130-H130&lt;0, -(I130-H130), 0)</f>
        <v>0</v>
      </c>
      <c r="J163" s="167" t="n">
        <f aca="false" ca="false" dt2D="false" dtr="false" t="normal">IF(J130-I130&lt;0, -(J130-I130), 0)</f>
        <v>0</v>
      </c>
      <c r="K163" s="167" t="n">
        <f aca="false" ca="false" dt2D="false" dtr="false" t="normal">IF(K130-J130&lt;0, -(K130-J130), 0)</f>
        <v>0</v>
      </c>
      <c r="L163" s="167" t="n">
        <f aca="false" ca="false" dt2D="false" dtr="false" t="normal">IF(L130-K130&lt;0, -(L130-K130), 0)</f>
        <v>0</v>
      </c>
      <c r="M163" s="167" t="n">
        <f aca="false" ca="false" dt2D="false" dtr="false" t="normal">IF(M130-L130&lt;0, -(M130-L130), 0)</f>
        <v>0</v>
      </c>
      <c r="N163" s="167" t="n">
        <f aca="false" ca="false" dt2D="false" dtr="false" t="normal">IF(N130-M130&lt;0, -(N130-M130), 0)</f>
        <v>0</v>
      </c>
      <c r="O163" s="167" t="n">
        <f aca="false" ca="false" dt2D="false" dtr="false" t="normal">IF(O130-N130&lt;0, -(O130-N130), 0)</f>
        <v>0</v>
      </c>
      <c r="P163" s="167" t="n">
        <f aca="false" ca="false" dt2D="false" dtr="false" t="normal">IF(P130-O130&lt;0, -(P130-O130), 0)</f>
        <v>0</v>
      </c>
      <c r="Q163" s="167" t="n">
        <f aca="false" ca="false" dt2D="false" dtr="false" t="normal">IF(Q130-P130&lt;0, -(Q130-P130), 0)</f>
        <v>0</v>
      </c>
      <c r="R163" s="167" t="n">
        <f aca="false" ca="false" dt2D="false" dtr="false" t="normal">IF(R130-Q130&lt;0, -(R130-Q130), 0)</f>
        <v>0</v>
      </c>
      <c r="S163" s="115" t="n">
        <f aca="false" ca="false" dt2D="false" dtr="false" t="normal">SUM(D163:R163)</f>
        <v>0</v>
      </c>
      <c r="T163" s="116" t="n"/>
    </row>
    <row outlineLevel="0" r="164">
      <c r="B164" s="1" t="s">
        <v>163</v>
      </c>
      <c r="C164" s="170" t="n"/>
      <c r="D164" s="167" t="n">
        <f aca="false" ca="false" dt2D="false" dtr="false" t="normal">D105</f>
        <v>0</v>
      </c>
      <c r="E164" s="167" t="n">
        <f aca="false" ca="false" dt2D="false" dtr="false" t="normal">E105</f>
        <v>0</v>
      </c>
      <c r="F164" s="167" t="n">
        <f aca="false" ca="false" dt2D="false" dtr="false" t="normal">F105</f>
        <v>0</v>
      </c>
      <c r="G164" s="167" t="n">
        <f aca="false" ca="false" dt2D="false" dtr="false" t="normal">G105</f>
        <v>0</v>
      </c>
      <c r="H164" s="167" t="n">
        <f aca="false" ca="false" dt2D="false" dtr="false" t="normal">H105</f>
        <v>0</v>
      </c>
      <c r="I164" s="167" t="n">
        <f aca="false" ca="false" dt2D="false" dtr="false" t="normal">I105</f>
        <v>0</v>
      </c>
      <c r="J164" s="167" t="n">
        <f aca="false" ca="false" dt2D="false" dtr="false" t="normal">J105</f>
        <v>0</v>
      </c>
      <c r="K164" s="167" t="n">
        <f aca="false" ca="false" dt2D="false" dtr="false" t="normal">K105</f>
        <v>0</v>
      </c>
      <c r="L164" s="167" t="n">
        <f aca="false" ca="false" dt2D="false" dtr="false" t="normal">L105</f>
        <v>0</v>
      </c>
      <c r="M164" s="167" t="n">
        <f aca="false" ca="false" dt2D="false" dtr="false" t="normal">M105</f>
        <v>0</v>
      </c>
      <c r="N164" s="167" t="n">
        <f aca="false" ca="false" dt2D="false" dtr="false" t="normal">N105</f>
        <v>0</v>
      </c>
      <c r="O164" s="167" t="n">
        <f aca="false" ca="false" dt2D="false" dtr="false" t="normal">O105</f>
        <v>0</v>
      </c>
      <c r="P164" s="167" t="n">
        <f aca="false" ca="false" dt2D="false" dtr="false" t="normal">P105</f>
        <v>0</v>
      </c>
      <c r="Q164" s="167" t="n">
        <f aca="false" ca="false" dt2D="false" dtr="false" t="normal">Q105</f>
        <v>0</v>
      </c>
      <c r="R164" s="167" t="n">
        <f aca="false" ca="false" dt2D="false" dtr="false" t="normal">R105</f>
        <v>0</v>
      </c>
      <c r="S164" s="115" t="n">
        <f aca="false" ca="false" dt2D="false" dtr="false" t="normal">SUM(D164:R164)</f>
        <v>0</v>
      </c>
      <c r="T164" s="116" t="n"/>
    </row>
    <row outlineLevel="0" r="165">
      <c r="B165" s="184" t="n"/>
      <c r="D165" s="181" t="n"/>
      <c r="E165" s="181" t="n"/>
      <c r="F165" s="181" t="n"/>
      <c r="G165" s="181" t="n"/>
      <c r="H165" s="181" t="n"/>
      <c r="I165" s="181" t="n"/>
      <c r="J165" s="181" t="n"/>
      <c r="K165" s="181" t="n"/>
      <c r="L165" s="181" t="n"/>
      <c r="M165" s="181" t="n"/>
      <c r="N165" s="181" t="n"/>
      <c r="O165" s="181" t="n"/>
      <c r="P165" s="181" t="n"/>
      <c r="Q165" s="181" t="n"/>
      <c r="R165" s="181" t="n"/>
      <c r="S165" s="182" t="n"/>
      <c r="T165" s="180" t="n"/>
    </row>
    <row customFormat="true" ht="16.5" outlineLevel="0" r="166" s="44">
      <c r="B166" s="118" t="s">
        <v>256</v>
      </c>
      <c r="C166" s="154" t="n"/>
      <c r="D166" s="120" t="e">
        <f aca="false" ca="true" dt2D="false" dtr="false" t="normal">SUM(D156:D165)</f>
        <v>#VALUE!</v>
      </c>
      <c r="E166" s="120" t="e">
        <f aca="false" ca="true" dt2D="false" dtr="false" t="normal">SUM(E156:E165)</f>
        <v>#VALUE!</v>
      </c>
      <c r="F166" s="120" t="e">
        <f aca="false" ca="true" dt2D="false" dtr="false" t="normal">SUM(F156:F165)</f>
        <v>#VALUE!</v>
      </c>
      <c r="G166" s="120" t="e">
        <f aca="false" ca="true" dt2D="false" dtr="false" t="normal">SUM(G156:G165)</f>
        <v>#VALUE!</v>
      </c>
      <c r="H166" s="120" t="e">
        <f aca="false" ca="true" dt2D="false" dtr="false" t="normal">SUM(H156:H165)</f>
        <v>#VALUE!</v>
      </c>
      <c r="I166" s="120" t="e">
        <f aca="false" ca="true" dt2D="false" dtr="false" t="normal">SUM(I156:I165)</f>
        <v>#VALUE!</v>
      </c>
      <c r="J166" s="120" t="e">
        <f aca="false" ca="true" dt2D="false" dtr="false" t="normal">SUM(J156:J165)</f>
        <v>#VALUE!</v>
      </c>
      <c r="K166" s="120" t="e">
        <f aca="false" ca="true" dt2D="false" dtr="false" t="normal">SUM(K156:K165)</f>
        <v>#VALUE!</v>
      </c>
      <c r="L166" s="120" t="e">
        <f aca="false" ca="true" dt2D="false" dtr="false" t="normal">SUM(L156:L165)</f>
        <v>#VALUE!</v>
      </c>
      <c r="M166" s="120" t="e">
        <f aca="false" ca="true" dt2D="false" dtr="false" t="normal">SUM(M156:M165)</f>
        <v>#VALUE!</v>
      </c>
      <c r="N166" s="120" t="e">
        <f aca="false" ca="true" dt2D="false" dtr="false" t="normal">SUM(N156:N165)</f>
        <v>#VALUE!</v>
      </c>
      <c r="O166" s="120" t="e">
        <f aca="false" ca="true" dt2D="false" dtr="false" t="normal">SUM(O156:O165)</f>
        <v>#VALUE!</v>
      </c>
      <c r="P166" s="120" t="e">
        <f aca="false" ca="true" dt2D="false" dtr="false" t="normal">SUM(P156:P165)</f>
        <v>#VALUE!</v>
      </c>
      <c r="Q166" s="120" t="e">
        <f aca="false" ca="true" dt2D="false" dtr="false" t="normal">SUM(Q156:Q165)</f>
        <v>#VALUE!</v>
      </c>
      <c r="R166" s="120" t="e">
        <f aca="false" ca="true" dt2D="false" dtr="false" t="normal">SUM(R156:R165)</f>
        <v>#VALUE!</v>
      </c>
      <c r="S166" s="183" t="e">
        <f aca="false" ca="true" dt2D="false" dtr="false" t="normal">SUM(D166:R166)</f>
        <v>#VALUE!</v>
      </c>
      <c r="T166" s="121" t="n"/>
    </row>
    <row outlineLevel="0" r="167">
      <c r="B167" s="184" t="n"/>
      <c r="C167" s="180" t="n"/>
      <c r="D167" s="181" t="n"/>
      <c r="E167" s="181" t="n"/>
      <c r="F167" s="181" t="n"/>
      <c r="G167" s="181" t="n"/>
      <c r="H167" s="181" t="n"/>
      <c r="I167" s="181" t="n"/>
      <c r="J167" s="181" t="n"/>
      <c r="K167" s="181" t="n"/>
      <c r="L167" s="181" t="n"/>
      <c r="M167" s="181" t="n"/>
      <c r="N167" s="181" t="n"/>
      <c r="O167" s="181" t="n"/>
      <c r="P167" s="181" t="n"/>
      <c r="Q167" s="181" t="n"/>
      <c r="R167" s="181" t="n"/>
      <c r="S167" s="185" t="n"/>
      <c r="T167" s="180" t="n"/>
    </row>
    <row customFormat="true" ht="16.5" outlineLevel="0" r="168" s="44">
      <c r="B168" s="118" t="s">
        <v>257</v>
      </c>
      <c r="C168" s="154" t="n"/>
      <c r="D168" s="120" t="e">
        <f aca="false" ca="true" dt2D="false" dtr="false" t="normal">D27-IF(D99&lt;0, D99, 0)</f>
        <v>#VALUE!</v>
      </c>
      <c r="E168" s="120" t="e">
        <f aca="false" ca="true" dt2D="false" dtr="false" t="normal">E27-IF(E99&lt;0, E99, 0)</f>
        <v>#VALUE!</v>
      </c>
      <c r="F168" s="120" t="e">
        <f aca="false" ca="false" dt2D="false" dtr="false" t="normal">F27-IF(F99&lt;0, F99, 0)</f>
        <v>#VALUE!</v>
      </c>
      <c r="G168" s="120" t="e">
        <f aca="false" ca="false" dt2D="false" dtr="false" t="normal">G27-IF(G99&lt;0, G99, 0)</f>
        <v>#VALUE!</v>
      </c>
      <c r="H168" s="120" t="e">
        <f aca="false" ca="false" dt2D="false" dtr="false" t="normal">H27-IF(H99&lt;0, H99, 0)</f>
        <v>#VALUE!</v>
      </c>
      <c r="I168" s="120" t="e">
        <f aca="false" ca="false" dt2D="false" dtr="false" t="normal">I27-IF(I99&lt;0, I99, 0)</f>
        <v>#VALUE!</v>
      </c>
      <c r="J168" s="120" t="e">
        <f aca="false" ca="false" dt2D="false" dtr="false" t="normal">J27-IF(J99&lt;0, J99, 0)</f>
        <v>#VALUE!</v>
      </c>
      <c r="K168" s="120" t="e">
        <f aca="false" ca="false" dt2D="false" dtr="false" t="normal">K27-IF(K99&lt;0, K99, 0)</f>
        <v>#VALUE!</v>
      </c>
      <c r="L168" s="120" t="e">
        <f aca="false" ca="false" dt2D="false" dtr="false" t="normal">L27-IF(L99&lt;0, L99, 0)</f>
        <v>#VALUE!</v>
      </c>
      <c r="M168" s="120" t="e">
        <f aca="false" ca="false" dt2D="false" dtr="false" t="normal">M27-IF(M99&lt;0, M99, 0)</f>
        <v>#VALUE!</v>
      </c>
      <c r="N168" s="120" t="e">
        <f aca="false" ca="false" dt2D="false" dtr="false" t="normal">N27-IF(N99&lt;0, N99, 0)</f>
        <v>#VALUE!</v>
      </c>
      <c r="O168" s="120" t="e">
        <f aca="false" ca="false" dt2D="false" dtr="false" t="normal">O27-IF(O99&lt;0, O99, 0)</f>
        <v>#VALUE!</v>
      </c>
      <c r="P168" s="120" t="e">
        <f aca="false" ca="false" dt2D="false" dtr="false" t="normal">P27-IF(P99&lt;0, P99, 0)</f>
        <v>#VALUE!</v>
      </c>
      <c r="Q168" s="120" t="e">
        <f aca="false" ca="false" dt2D="false" dtr="false" t="normal">Q27-IF(Q99&lt;0, Q99, 0)</f>
        <v>#VALUE!</v>
      </c>
      <c r="R168" s="120" t="e">
        <f aca="false" ca="false" dt2D="false" dtr="false" t="normal">R27-IF(R99&lt;0, R99, 0)</f>
        <v>#VALUE!</v>
      </c>
      <c r="S168" s="183" t="e">
        <f aca="false" ca="true" dt2D="false" dtr="false" t="normal">SUM(D168:R168)</f>
        <v>#VALUE!</v>
      </c>
      <c r="T168" s="121" t="n"/>
    </row>
    <row customFormat="true" ht="12.75" outlineLevel="0" r="169" s="186">
      <c r="B169" s="187" t="s">
        <v>21</v>
      </c>
      <c r="C169" s="188" t="n"/>
      <c r="D169" s="189" t="e">
        <f aca="false" ca="true" dt2D="false" dtr="false" t="normal">ROUND(SUM(D166, D168)-D154, 1)</f>
        <v>#VALUE!</v>
      </c>
      <c r="E169" s="189" t="e">
        <f aca="false" ca="true" dt2D="false" dtr="false" t="normal">ROUND(SUM(E166, E168)-E154, 1)</f>
        <v>#VALUE!</v>
      </c>
      <c r="F169" s="189" t="e">
        <f aca="false" ca="true" dt2D="false" dtr="false" t="normal">ROUND(SUM(F166, F168)-F154, 1)</f>
        <v>#VALUE!</v>
      </c>
      <c r="G169" s="189" t="e">
        <f aca="false" ca="true" dt2D="false" dtr="false" t="normal">ROUND(SUM(G166, G168)-G154, 1)</f>
        <v>#VALUE!</v>
      </c>
      <c r="H169" s="189" t="e">
        <f aca="false" ca="true" dt2D="false" dtr="false" t="normal">ROUND(SUM(H166, H168)-H154, 1)</f>
        <v>#VALUE!</v>
      </c>
      <c r="I169" s="189" t="e">
        <f aca="false" ca="true" dt2D="false" dtr="false" t="normal">ROUND(SUM(I166, I168)-I154, 1)</f>
        <v>#VALUE!</v>
      </c>
      <c r="J169" s="189" t="e">
        <f aca="false" ca="true" dt2D="false" dtr="false" t="normal">ROUND(SUM(J166, J168)-J154, 1)</f>
        <v>#VALUE!</v>
      </c>
      <c r="K169" s="189" t="e">
        <f aca="false" ca="true" dt2D="false" dtr="false" t="normal">ROUND(SUM(K166, K168)-K154, 1)</f>
        <v>#VALUE!</v>
      </c>
      <c r="L169" s="189" t="e">
        <f aca="false" ca="true" dt2D="false" dtr="false" t="normal">ROUND(SUM(L166, L168)-L154, 1)</f>
        <v>#VALUE!</v>
      </c>
      <c r="M169" s="189" t="e">
        <f aca="false" ca="true" dt2D="false" dtr="false" t="normal">ROUND(SUM(M166, M168)-M154, 1)</f>
        <v>#VALUE!</v>
      </c>
      <c r="N169" s="189" t="e">
        <f aca="false" ca="true" dt2D="false" dtr="false" t="normal">ROUND(SUM(N166, N168)-N154, 1)</f>
        <v>#VALUE!</v>
      </c>
      <c r="O169" s="189" t="e">
        <f aca="false" ca="true" dt2D="false" dtr="false" t="normal">ROUND(SUM(O166, O168)-O154, 1)</f>
        <v>#VALUE!</v>
      </c>
      <c r="P169" s="189" t="e">
        <f aca="false" ca="true" dt2D="false" dtr="false" t="normal">ROUND(SUM(P166, P168)-P154, 1)</f>
        <v>#VALUE!</v>
      </c>
      <c r="Q169" s="189" t="e">
        <f aca="false" ca="true" dt2D="false" dtr="false" t="normal">ROUND(SUM(Q166, Q168)-Q154, 1)</f>
        <v>#VALUE!</v>
      </c>
      <c r="R169" s="189" t="e">
        <f aca="false" ca="true" dt2D="false" dtr="false" t="normal">ROUND(SUM(R166, R168)-R154, 1)</f>
        <v>#VALUE!</v>
      </c>
      <c r="S169" s="190" t="n"/>
      <c r="T169" s="191" t="n"/>
    </row>
    <row customFormat="true" ht="15" outlineLevel="0" r="170" s="192">
      <c r="D170" s="193" t="n"/>
      <c r="E170" s="193" t="n"/>
      <c r="F170" s="193" t="n"/>
      <c r="G170" s="193" t="n"/>
      <c r="H170" s="193" t="n"/>
      <c r="I170" s="193" t="n"/>
      <c r="J170" s="193" t="n"/>
      <c r="K170" s="193" t="n"/>
      <c r="L170" s="193" t="n"/>
      <c r="M170" s="193" t="n"/>
      <c r="N170" s="193" t="n"/>
      <c r="O170" s="193" t="n"/>
      <c r="P170" s="193" t="n"/>
      <c r="Q170" s="193" t="n"/>
      <c r="R170" s="193" t="n"/>
      <c r="S170" s="194" t="n"/>
      <c r="T170" s="195" t="n"/>
    </row>
    <row customFormat="true" ht="15.75" outlineLevel="0" r="171" s="192">
      <c r="D171" s="193" t="n"/>
      <c r="E171" s="193" t="n"/>
      <c r="F171" s="193" t="n"/>
      <c r="G171" s="193" t="n"/>
      <c r="H171" s="193" t="n"/>
      <c r="I171" s="193" t="n"/>
      <c r="J171" s="193" t="n"/>
      <c r="K171" s="193" t="n"/>
      <c r="L171" s="193" t="n"/>
      <c r="M171" s="193" t="n"/>
      <c r="N171" s="193" t="n"/>
      <c r="O171" s="193" t="n"/>
      <c r="P171" s="193" t="n"/>
      <c r="Q171" s="193" t="n"/>
      <c r="R171" s="193" t="n"/>
      <c r="S171" s="196" t="n"/>
      <c r="T171" s="195" t="n"/>
    </row>
    <row customFormat="true" customHeight="true" ht="33.5999984741211" outlineLevel="0" r="172" s="107">
      <c r="B172" s="108" t="s">
        <v>37</v>
      </c>
      <c r="C172" s="109" t="s"/>
      <c r="D172" s="109" t="s"/>
      <c r="E172" s="109" t="s"/>
      <c r="F172" s="109" t="s"/>
      <c r="G172" s="109" t="s"/>
      <c r="H172" s="109" t="s"/>
      <c r="I172" s="109" t="s"/>
      <c r="J172" s="109" t="s"/>
      <c r="K172" s="109" t="s"/>
      <c r="L172" s="109" t="s"/>
      <c r="M172" s="109" t="s"/>
      <c r="N172" s="109" t="s"/>
      <c r="O172" s="109" t="s"/>
      <c r="P172" s="109" t="s"/>
      <c r="Q172" s="109" t="s"/>
      <c r="R172" s="109" t="s"/>
      <c r="S172" s="110" t="s"/>
      <c r="T172" s="116" t="n"/>
    </row>
    <row customFormat="true" ht="15" outlineLevel="0" r="173" s="192">
      <c r="B173" s="0" t="n"/>
      <c r="C173" s="197" t="n"/>
      <c r="D173" s="197" t="n"/>
      <c r="E173" s="197" t="n"/>
      <c r="F173" s="197" t="n"/>
      <c r="G173" s="197" t="n"/>
      <c r="H173" s="197" t="n"/>
      <c r="I173" s="197" t="n"/>
      <c r="J173" s="197" t="n"/>
      <c r="K173" s="197" t="n"/>
      <c r="L173" s="197" t="n"/>
      <c r="M173" s="197" t="n"/>
      <c r="N173" s="197" t="n"/>
      <c r="O173" s="197" t="n"/>
      <c r="P173" s="197" t="n"/>
      <c r="Q173" s="197" t="n"/>
      <c r="R173" s="197" t="n"/>
      <c r="S173" s="194" t="n"/>
      <c r="T173" s="195" t="n"/>
    </row>
    <row customFormat="true" ht="16.5" outlineLevel="0" r="174" s="44">
      <c r="B174" s="118" t="s">
        <v>258</v>
      </c>
      <c r="C174" s="154" t="s">
        <v>259</v>
      </c>
      <c r="D174" s="198" t="e">
        <f aca="false" ca="true" dt2D="false" dtr="false" t="normal">IFERROR((1+D181)*(1+D183)/(1+D182)-1, 0)</f>
        <v>#VALUE!</v>
      </c>
      <c r="E174" s="198" t="e">
        <f aca="false" ca="false" dt2D="false" dtr="false" t="normal">IFERROR((1+E181)*(1+E183)/(1+E182)-1, 0)</f>
        <v>#VALUE!</v>
      </c>
      <c r="F174" s="198" t="e">
        <f aca="false" ca="false" dt2D="false" dtr="false" t="normal">IFERROR((1+F181)*(1+F183)/(1+F182)-1, 0)</f>
        <v>#VALUE!</v>
      </c>
      <c r="G174" s="198" t="e">
        <f aca="false" ca="false" dt2D="false" dtr="false" t="normal">IFERROR((1+G181)*(1+G183)/(1+G182)-1, 0)</f>
        <v>#VALUE!</v>
      </c>
      <c r="H174" s="198" t="e">
        <f aca="false" ca="false" dt2D="false" dtr="false" t="normal">IFERROR((1+H181)*(1+H183)/(1+H182)-1, 0)</f>
        <v>#VALUE!</v>
      </c>
      <c r="I174" s="198" t="e">
        <f aca="false" ca="false" dt2D="false" dtr="false" t="normal">IFERROR((1+I181)*(1+I183)/(1+I182)-1, 0)</f>
        <v>#VALUE!</v>
      </c>
      <c r="J174" s="198" t="e">
        <f aca="false" ca="false" dt2D="false" dtr="false" t="normal">IFERROR((1+J181)*(1+J183)/(1+J182)-1, 0)</f>
        <v>#VALUE!</v>
      </c>
      <c r="K174" s="198" t="e">
        <f aca="false" ca="false" dt2D="false" dtr="false" t="normal">IFERROR((1+K181)*(1+K183)/(1+K182)-1, 0)</f>
        <v>#VALUE!</v>
      </c>
      <c r="L174" s="198" t="e">
        <f aca="false" ca="false" dt2D="false" dtr="false" t="normal">IFERROR((1+L181)*(1+L183)/(1+L182)-1, 0)</f>
        <v>#VALUE!</v>
      </c>
      <c r="M174" s="198" t="e">
        <f aca="false" ca="false" dt2D="false" dtr="false" t="normal">IFERROR((1+M181)*(1+M183)/(1+M182)-1, 0)</f>
        <v>#VALUE!</v>
      </c>
      <c r="N174" s="198" t="e">
        <f aca="false" ca="false" dt2D="false" dtr="false" t="normal">IFERROR((1+N181)*(1+N183)/(1+N182)-1, 0)</f>
        <v>#VALUE!</v>
      </c>
      <c r="O174" s="198" t="e">
        <f aca="false" ca="false" dt2D="false" dtr="false" t="normal">IFERROR((1+O181)*(1+O183)/(1+O182)-1, 0)</f>
        <v>#VALUE!</v>
      </c>
      <c r="P174" s="198" t="e">
        <f aca="false" ca="false" dt2D="false" dtr="false" t="normal">IFERROR((1+P181)*(1+P183)/(1+P182)-1, 0)</f>
        <v>#VALUE!</v>
      </c>
      <c r="Q174" s="198" t="e">
        <f aca="false" ca="false" dt2D="false" dtr="false" t="normal">IFERROR((1+Q181)*(1+Q183)/(1+Q182)-1, 0)</f>
        <v>#VALUE!</v>
      </c>
      <c r="R174" s="198" t="e">
        <f aca="false" ca="false" dt2D="false" dtr="false" t="normal">IFERROR((1+R181)*(1+R183)/(1+R182)-1, 0)</f>
        <v>#VALUE!</v>
      </c>
      <c r="S174" s="199" t="n"/>
      <c r="T174" s="121" t="n"/>
    </row>
    <row customFormat="true" ht="16.5" outlineLevel="0" r="175" s="200">
      <c r="B175" s="201" t="s">
        <v>260</v>
      </c>
      <c r="C175" s="100" t="n"/>
      <c r="D175" s="202" t="n"/>
      <c r="E175" s="202" t="n"/>
      <c r="F175" s="202" t="n"/>
      <c r="G175" s="202" t="n"/>
      <c r="H175" s="202" t="n"/>
      <c r="I175" s="202" t="n"/>
      <c r="J175" s="202" t="n"/>
      <c r="K175" s="202" t="n"/>
      <c r="L175" s="202" t="n"/>
      <c r="M175" s="202" t="n"/>
      <c r="N175" s="202" t="n"/>
      <c r="O175" s="202" t="n"/>
      <c r="P175" s="202" t="n"/>
      <c r="Q175" s="202" t="n"/>
      <c r="R175" s="202" t="n"/>
      <c r="S175" s="203" t="n"/>
      <c r="T175" s="204" t="n"/>
    </row>
    <row customFormat="true" ht="16.5" outlineLevel="0" r="176" s="200">
      <c r="B176" s="201" t="s">
        <v>261</v>
      </c>
      <c r="C176" s="205" t="n"/>
      <c r="D176" s="206" t="n"/>
      <c r="E176" s="206" t="n"/>
      <c r="F176" s="206" t="n"/>
      <c r="G176" s="206" t="n"/>
      <c r="H176" s="206" t="n"/>
      <c r="I176" s="206" t="n"/>
      <c r="J176" s="206" t="n"/>
      <c r="K176" s="206" t="n"/>
      <c r="L176" s="206" t="n"/>
      <c r="M176" s="206" t="n"/>
      <c r="N176" s="206" t="n"/>
      <c r="O176" s="206" t="n"/>
      <c r="P176" s="206" t="n"/>
      <c r="Q176" s="206" t="n"/>
      <c r="R176" s="206" t="n"/>
      <c r="S176" s="203" t="n"/>
      <c r="T176" s="204" t="n"/>
    </row>
    <row customFormat="true" ht="16.5" outlineLevel="0" r="177" s="200">
      <c r="B177" s="201" t="s">
        <v>262</v>
      </c>
      <c r="C177" s="205" t="n"/>
      <c r="D177" s="207" t="e">
        <f aca="false" ca="true" dt2D="false" dtr="false" t="normal">IFERROR(D186/D187, 0)</f>
        <v>#VALUE!</v>
      </c>
      <c r="E177" s="207" t="e">
        <f aca="false" ca="false" dt2D="false" dtr="false" t="normal">IFERROR(E186/E187, 0)</f>
        <v>#VALUE!</v>
      </c>
      <c r="F177" s="207" t="e">
        <f aca="false" ca="false" dt2D="false" dtr="false" t="normal">IFERROR(F186/F187, 0)</f>
        <v>#VALUE!</v>
      </c>
      <c r="G177" s="207" t="e">
        <f aca="false" ca="false" dt2D="false" dtr="false" t="normal">IFERROR(G186/G187, 0)</f>
        <v>#VALUE!</v>
      </c>
      <c r="H177" s="207" t="e">
        <f aca="false" ca="false" dt2D="false" dtr="false" t="normal">IFERROR(H186/H187, 0)</f>
        <v>#VALUE!</v>
      </c>
      <c r="I177" s="207" t="e">
        <f aca="false" ca="false" dt2D="false" dtr="false" t="normal">IFERROR(I186/I187, 0)</f>
        <v>#VALUE!</v>
      </c>
      <c r="J177" s="207" t="e">
        <f aca="false" ca="false" dt2D="false" dtr="false" t="normal">IFERROR(J186/J187, 0)</f>
        <v>#VALUE!</v>
      </c>
      <c r="K177" s="207" t="e">
        <f aca="false" ca="false" dt2D="false" dtr="false" t="normal">IFERROR(K186/K187, 0)</f>
        <v>#VALUE!</v>
      </c>
      <c r="L177" s="207" t="e">
        <f aca="false" ca="false" dt2D="false" dtr="false" t="normal">IFERROR(L186/L187, 0)</f>
        <v>#VALUE!</v>
      </c>
      <c r="M177" s="207" t="e">
        <f aca="false" ca="false" dt2D="false" dtr="false" t="normal">IFERROR(M186/M187, 0)</f>
        <v>#VALUE!</v>
      </c>
      <c r="N177" s="207" t="e">
        <f aca="false" ca="false" dt2D="false" dtr="false" t="normal">IFERROR(N186/N187, 0)</f>
        <v>#VALUE!</v>
      </c>
      <c r="O177" s="207" t="e">
        <f aca="false" ca="false" dt2D="false" dtr="false" t="normal">IFERROR(O186/O187, 0)</f>
        <v>#VALUE!</v>
      </c>
      <c r="P177" s="207" t="e">
        <f aca="false" ca="false" dt2D="false" dtr="false" t="normal">IFERROR(P186/P187, 0)</f>
        <v>#VALUE!</v>
      </c>
      <c r="Q177" s="207" t="e">
        <f aca="false" ca="false" dt2D="false" dtr="false" t="normal">IFERROR(Q186/Q187, 0)</f>
        <v>#VALUE!</v>
      </c>
      <c r="R177" s="207" t="e">
        <f aca="false" ca="false" dt2D="false" dtr="false" t="normal">IFERROR(R186/R187, 0)</f>
        <v>#VALUE!</v>
      </c>
      <c r="S177" s="203" t="n"/>
      <c r="T177" s="204" t="n"/>
    </row>
    <row customFormat="true" ht="16.5" outlineLevel="0" r="178" s="200">
      <c r="B178" s="201" t="s">
        <v>263</v>
      </c>
      <c r="C178" s="205" t="n"/>
      <c r="D178" s="207" t="e">
        <f aca="false" ca="true" dt2D="false" dtr="false" t="normal">D176*(1+(1-D188)*D177)</f>
        <v>#VALUE!</v>
      </c>
      <c r="E178" s="207" t="e">
        <f aca="false" ca="false" dt2D="false" dtr="false" t="normal">E176*(1+(1-E188)*E177)</f>
        <v>#VALUE!</v>
      </c>
      <c r="F178" s="207" t="e">
        <f aca="false" ca="false" dt2D="false" dtr="false" t="normal">F176*(1+(1-F188)*F177)</f>
        <v>#VALUE!</v>
      </c>
      <c r="G178" s="207" t="e">
        <f aca="false" ca="false" dt2D="false" dtr="false" t="normal">G176*(1+(1-G188)*G177)</f>
        <v>#VALUE!</v>
      </c>
      <c r="H178" s="207" t="e">
        <f aca="false" ca="false" dt2D="false" dtr="false" t="normal">H176*(1+(1-H188)*H177)</f>
        <v>#VALUE!</v>
      </c>
      <c r="I178" s="207" t="e">
        <f aca="false" ca="false" dt2D="false" dtr="false" t="normal">I176*(1+(1-I188)*I177)</f>
        <v>#VALUE!</v>
      </c>
      <c r="J178" s="207" t="e">
        <f aca="false" ca="false" dt2D="false" dtr="false" t="normal">J176*(1+(1-J188)*J177)</f>
        <v>#VALUE!</v>
      </c>
      <c r="K178" s="207" t="e">
        <f aca="false" ca="false" dt2D="false" dtr="false" t="normal">K176*(1+(1-K188)*K177)</f>
        <v>#VALUE!</v>
      </c>
      <c r="L178" s="207" t="e">
        <f aca="false" ca="false" dt2D="false" dtr="false" t="normal">L176*(1+(1-L188)*L177)</f>
        <v>#VALUE!</v>
      </c>
      <c r="M178" s="207" t="e">
        <f aca="false" ca="false" dt2D="false" dtr="false" t="normal">M176*(1+(1-M188)*M177)</f>
        <v>#VALUE!</v>
      </c>
      <c r="N178" s="207" t="e">
        <f aca="false" ca="false" dt2D="false" dtr="false" t="normal">N176*(1+(1-N188)*N177)</f>
        <v>#VALUE!</v>
      </c>
      <c r="O178" s="207" t="e">
        <f aca="false" ca="false" dt2D="false" dtr="false" t="normal">O176*(1+(1-O188)*O177)</f>
        <v>#VALUE!</v>
      </c>
      <c r="P178" s="207" t="e">
        <f aca="false" ca="false" dt2D="false" dtr="false" t="normal">P176*(1+(1-P188)*P177)</f>
        <v>#VALUE!</v>
      </c>
      <c r="Q178" s="207" t="e">
        <f aca="false" ca="false" dt2D="false" dtr="false" t="normal">Q176*(1+(1-Q188)*Q177)</f>
        <v>#VALUE!</v>
      </c>
      <c r="R178" s="207" t="e">
        <f aca="false" ca="false" dt2D="false" dtr="false" t="normal">R176*(1+(1-R188)*R177)</f>
        <v>#VALUE!</v>
      </c>
      <c r="S178" s="203" t="n"/>
      <c r="T178" s="204" t="n"/>
    </row>
    <row customFormat="true" ht="16.5" outlineLevel="0" r="179" s="200">
      <c r="B179" s="201" t="s">
        <v>264</v>
      </c>
      <c r="C179" s="208" t="s">
        <v>259</v>
      </c>
      <c r="D179" s="202" t="n"/>
      <c r="E179" s="202" t="n"/>
      <c r="F179" s="202" t="n"/>
      <c r="G179" s="202" t="n"/>
      <c r="H179" s="202" t="n"/>
      <c r="I179" s="202" t="n"/>
      <c r="J179" s="202" t="n"/>
      <c r="K179" s="202" t="n"/>
      <c r="L179" s="202" t="n"/>
      <c r="M179" s="202" t="n"/>
      <c r="N179" s="202" t="n"/>
      <c r="O179" s="202" t="n"/>
      <c r="P179" s="202" t="n"/>
      <c r="Q179" s="202" t="n"/>
      <c r="R179" s="202" t="n"/>
      <c r="S179" s="203" t="n"/>
      <c r="T179" s="204" t="n"/>
    </row>
    <row customFormat="true" ht="16.5" outlineLevel="0" r="180" s="200">
      <c r="B180" s="201" t="s">
        <v>265</v>
      </c>
      <c r="C180" s="208" t="s">
        <v>259</v>
      </c>
      <c r="D180" s="202" t="n"/>
      <c r="E180" s="202" t="n"/>
      <c r="F180" s="202" t="n"/>
      <c r="G180" s="202" t="n"/>
      <c r="H180" s="202" t="n"/>
      <c r="I180" s="202" t="n"/>
      <c r="J180" s="202" t="n"/>
      <c r="K180" s="202" t="n"/>
      <c r="L180" s="202" t="n"/>
      <c r="M180" s="202" t="n"/>
      <c r="N180" s="202" t="n"/>
      <c r="O180" s="202" t="n"/>
      <c r="P180" s="202" t="n"/>
      <c r="Q180" s="202" t="n"/>
      <c r="R180" s="202" t="n"/>
      <c r="S180" s="203" t="n"/>
      <c r="T180" s="204" t="n"/>
    </row>
    <row customFormat="true" ht="16.5" outlineLevel="0" r="181" s="200">
      <c r="B181" s="201" t="s">
        <v>266</v>
      </c>
      <c r="C181" s="208" t="s">
        <v>259</v>
      </c>
      <c r="D181" s="209" t="e">
        <f aca="false" ca="true" dt2D="false" dtr="false" t="normal">D175+D178*D179+D180</f>
        <v>#VALUE!</v>
      </c>
      <c r="E181" s="209" t="e">
        <f aca="false" ca="false" dt2D="false" dtr="false" t="normal">E175+E178*E179+E180</f>
        <v>#VALUE!</v>
      </c>
      <c r="F181" s="209" t="e">
        <f aca="false" ca="false" dt2D="false" dtr="false" t="normal">F175+F178*F179+F180</f>
        <v>#VALUE!</v>
      </c>
      <c r="G181" s="209" t="e">
        <f aca="false" ca="false" dt2D="false" dtr="false" t="normal">G175+G178*G179+G180</f>
        <v>#VALUE!</v>
      </c>
      <c r="H181" s="209" t="e">
        <f aca="false" ca="false" dt2D="false" dtr="false" t="normal">H175+H178*H179+H180</f>
        <v>#VALUE!</v>
      </c>
      <c r="I181" s="209" t="e">
        <f aca="false" ca="false" dt2D="false" dtr="false" t="normal">I175+I178*I179+I180</f>
        <v>#VALUE!</v>
      </c>
      <c r="J181" s="209" t="e">
        <f aca="false" ca="false" dt2D="false" dtr="false" t="normal">J175+J178*J179+J180</f>
        <v>#VALUE!</v>
      </c>
      <c r="K181" s="209" t="e">
        <f aca="false" ca="false" dt2D="false" dtr="false" t="normal">K175+K178*K179+K180</f>
        <v>#VALUE!</v>
      </c>
      <c r="L181" s="209" t="e">
        <f aca="false" ca="false" dt2D="false" dtr="false" t="normal">L175+L178*L179+L180</f>
        <v>#VALUE!</v>
      </c>
      <c r="M181" s="209" t="e">
        <f aca="false" ca="false" dt2D="false" dtr="false" t="normal">M175+M178*M179+M180</f>
        <v>#VALUE!</v>
      </c>
      <c r="N181" s="209" t="e">
        <f aca="false" ca="false" dt2D="false" dtr="false" t="normal">N175+N178*N179+N180</f>
        <v>#VALUE!</v>
      </c>
      <c r="O181" s="209" t="e">
        <f aca="false" ca="false" dt2D="false" dtr="false" t="normal">O175+O178*O179+O180</f>
        <v>#VALUE!</v>
      </c>
      <c r="P181" s="209" t="e">
        <f aca="false" ca="false" dt2D="false" dtr="false" t="normal">P175+P178*P179+P180</f>
        <v>#VALUE!</v>
      </c>
      <c r="Q181" s="209" t="e">
        <f aca="false" ca="false" dt2D="false" dtr="false" t="normal">Q175+Q178*Q179+Q180</f>
        <v>#VALUE!</v>
      </c>
      <c r="R181" s="209" t="e">
        <f aca="false" ca="false" dt2D="false" dtr="false" t="normal">R175+R178*R179+R180</f>
        <v>#VALUE!</v>
      </c>
      <c r="S181" s="203" t="n"/>
      <c r="T181" s="204" t="n"/>
    </row>
    <row customFormat="true" ht="16.5" outlineLevel="0" r="182" s="200">
      <c r="B182" s="201" t="s">
        <v>267</v>
      </c>
      <c r="C182" s="208" t="s">
        <v>259</v>
      </c>
      <c r="D182" s="202" t="n"/>
      <c r="E182" s="202" t="n"/>
      <c r="F182" s="202" t="n"/>
      <c r="G182" s="202" t="n"/>
      <c r="H182" s="202" t="n"/>
      <c r="I182" s="202" t="n"/>
      <c r="J182" s="202" t="n"/>
      <c r="K182" s="202" t="n"/>
      <c r="L182" s="202" t="n"/>
      <c r="M182" s="202" t="n"/>
      <c r="N182" s="202" t="n"/>
      <c r="O182" s="202" t="n"/>
      <c r="P182" s="202" t="n"/>
      <c r="Q182" s="202" t="n"/>
      <c r="R182" s="202" t="n"/>
      <c r="S182" s="203" t="n"/>
      <c r="T182" s="204" t="n"/>
    </row>
    <row customFormat="true" ht="16.5" outlineLevel="0" r="183" s="200">
      <c r="B183" s="201" t="s">
        <v>268</v>
      </c>
      <c r="C183" s="208" t="s">
        <v>259</v>
      </c>
      <c r="D183" s="202" t="n"/>
      <c r="E183" s="202" t="n"/>
      <c r="F183" s="202" t="n"/>
      <c r="G183" s="202" t="n"/>
      <c r="H183" s="202" t="n"/>
      <c r="I183" s="202" t="n"/>
      <c r="J183" s="202" t="n"/>
      <c r="K183" s="202" t="n"/>
      <c r="L183" s="202" t="n"/>
      <c r="M183" s="202" t="n"/>
      <c r="N183" s="202" t="n"/>
      <c r="O183" s="202" t="n"/>
      <c r="P183" s="202" t="n"/>
      <c r="Q183" s="202" t="n"/>
      <c r="R183" s="202" t="n"/>
      <c r="S183" s="203" t="n"/>
      <c r="T183" s="204" t="n"/>
    </row>
    <row customFormat="true" ht="16.5" outlineLevel="0" r="184" s="200">
      <c r="B184" s="100" t="n"/>
      <c r="C184" s="205" t="n"/>
      <c r="D184" s="209" t="n"/>
      <c r="E184" s="209" t="n"/>
      <c r="F184" s="209" t="n"/>
      <c r="G184" s="209" t="n"/>
      <c r="H184" s="209" t="n"/>
      <c r="I184" s="209" t="n"/>
      <c r="J184" s="209" t="n"/>
      <c r="K184" s="209" t="n"/>
      <c r="L184" s="209" t="n"/>
      <c r="M184" s="209" t="n"/>
      <c r="N184" s="209" t="n"/>
      <c r="O184" s="209" t="n"/>
      <c r="P184" s="209" t="n"/>
      <c r="Q184" s="209" t="n"/>
      <c r="R184" s="209" t="n"/>
      <c r="S184" s="203" t="n"/>
      <c r="T184" s="204" t="n"/>
    </row>
    <row customFormat="true" ht="16.5" outlineLevel="0" r="185" s="44">
      <c r="B185" s="118" t="s">
        <v>37</v>
      </c>
      <c r="C185" s="154" t="s">
        <v>259</v>
      </c>
      <c r="D185" s="198" t="e">
        <f aca="false" ca="true" dt2D="false" dtr="false" t="normal">IFERROR(SUMPRODUCT(D186:D187, D190:D191), 0)</f>
        <v>#VALUE!</v>
      </c>
      <c r="E185" s="198" t="e">
        <f aca="false" ca="false" dt2D="false" dtr="false" t="normal">IFERROR(SUMPRODUCT(E186:E187, E190:E191), 0)</f>
        <v>#VALUE!</v>
      </c>
      <c r="F185" s="198" t="e">
        <f aca="false" ca="false" dt2D="false" dtr="false" t="normal">IFERROR(SUMPRODUCT(F186:F187, F190:F191), 0)</f>
        <v>#VALUE!</v>
      </c>
      <c r="G185" s="198" t="e">
        <f aca="false" ca="false" dt2D="false" dtr="false" t="normal">IFERROR(SUMPRODUCT(G186:G187, G190:G191), 0)</f>
        <v>#VALUE!</v>
      </c>
      <c r="H185" s="198" t="e">
        <f aca="false" ca="false" dt2D="false" dtr="false" t="normal">IFERROR(SUMPRODUCT(H186:H187, H190:H191), 0)</f>
        <v>#VALUE!</v>
      </c>
      <c r="I185" s="198" t="e">
        <f aca="false" ca="false" dt2D="false" dtr="false" t="normal">IFERROR(SUMPRODUCT(I186:I187, I190:I191), 0)</f>
        <v>#VALUE!</v>
      </c>
      <c r="J185" s="198" t="e">
        <f aca="false" ca="false" dt2D="false" dtr="false" t="normal">IFERROR(SUMPRODUCT(J186:J187, J190:J191), 0)</f>
        <v>#VALUE!</v>
      </c>
      <c r="K185" s="198" t="e">
        <f aca="false" ca="false" dt2D="false" dtr="false" t="normal">IFERROR(SUMPRODUCT(K186:K187, K190:K191), 0)</f>
        <v>#VALUE!</v>
      </c>
      <c r="L185" s="198" t="e">
        <f aca="false" ca="false" dt2D="false" dtr="false" t="normal">IFERROR(SUMPRODUCT(L186:L187, L190:L191), 0)</f>
        <v>#VALUE!</v>
      </c>
      <c r="M185" s="198" t="e">
        <f aca="false" ca="false" dt2D="false" dtr="false" t="normal">IFERROR(SUMPRODUCT(M186:M187, M190:M191), 0)</f>
        <v>#VALUE!</v>
      </c>
      <c r="N185" s="198" t="e">
        <f aca="false" ca="false" dt2D="false" dtr="false" t="normal">IFERROR(SUMPRODUCT(N186:N187, N190:N191), 0)</f>
        <v>#VALUE!</v>
      </c>
      <c r="O185" s="198" t="e">
        <f aca="false" ca="false" dt2D="false" dtr="false" t="normal">IFERROR(SUMPRODUCT(O186:O187, O190:O191), 0)</f>
        <v>#VALUE!</v>
      </c>
      <c r="P185" s="198" t="e">
        <f aca="false" ca="false" dt2D="false" dtr="false" t="normal">IFERROR(SUMPRODUCT(P186:P187, P190:P191), 0)</f>
        <v>#VALUE!</v>
      </c>
      <c r="Q185" s="198" t="e">
        <f aca="false" ca="false" dt2D="false" dtr="false" t="normal">IFERROR(SUMPRODUCT(Q186:Q187, Q190:Q191), 0)</f>
        <v>#VALUE!</v>
      </c>
      <c r="R185" s="198" t="e">
        <f aca="false" ca="false" dt2D="false" dtr="false" t="normal">IFERROR(SUMPRODUCT(R186:R187, R190:R191), 0)</f>
        <v>#VALUE!</v>
      </c>
      <c r="S185" s="199" t="n"/>
      <c r="T185" s="121" t="n"/>
    </row>
    <row customFormat="true" ht="33" outlineLevel="0" r="186" s="200">
      <c r="B186" s="210" t="s">
        <v>269</v>
      </c>
      <c r="C186" s="208" t="s">
        <v>259</v>
      </c>
      <c r="D186" s="211" t="e">
        <f aca="false" ca="true" dt2D="false" dtr="false" t="normal">IFERROR(D129/D137, 0)</f>
        <v>#VALUE!</v>
      </c>
      <c r="E186" s="211" t="e">
        <f aca="false" ca="false" dt2D="false" dtr="false" t="normal">IFERROR(E129/E137, 0)</f>
        <v>#VALUE!</v>
      </c>
      <c r="F186" s="211" t="e">
        <f aca="false" ca="false" dt2D="false" dtr="false" t="normal">IFERROR(F129/F137, 0)</f>
        <v>#VALUE!</v>
      </c>
      <c r="G186" s="211" t="e">
        <f aca="false" ca="false" dt2D="false" dtr="false" t="normal">IFERROR(G129/G137, 0)</f>
        <v>#VALUE!</v>
      </c>
      <c r="H186" s="211" t="e">
        <f aca="false" ca="false" dt2D="false" dtr="false" t="normal">IFERROR(H129/H137, 0)</f>
        <v>#VALUE!</v>
      </c>
      <c r="I186" s="211" t="e">
        <f aca="false" ca="false" dt2D="false" dtr="false" t="normal">IFERROR(I129/I137, 0)</f>
        <v>#VALUE!</v>
      </c>
      <c r="J186" s="211" t="e">
        <f aca="false" ca="false" dt2D="false" dtr="false" t="normal">IFERROR(J129/J137, 0)</f>
        <v>#VALUE!</v>
      </c>
      <c r="K186" s="211" t="e">
        <f aca="false" ca="false" dt2D="false" dtr="false" t="normal">IFERROR(K129/K137, 0)</f>
        <v>#VALUE!</v>
      </c>
      <c r="L186" s="211" t="e">
        <f aca="false" ca="false" dt2D="false" dtr="false" t="normal">IFERROR(L129/L137, 0)</f>
        <v>#VALUE!</v>
      </c>
      <c r="M186" s="211" t="e">
        <f aca="false" ca="false" dt2D="false" dtr="false" t="normal">IFERROR(M129/M137, 0)</f>
        <v>#VALUE!</v>
      </c>
      <c r="N186" s="211" t="e">
        <f aca="false" ca="false" dt2D="false" dtr="false" t="normal">IFERROR(N129/N137, 0)</f>
        <v>#VALUE!</v>
      </c>
      <c r="O186" s="211" t="e">
        <f aca="false" ca="false" dt2D="false" dtr="false" t="normal">IFERROR(O129/O137, 0)</f>
        <v>#VALUE!</v>
      </c>
      <c r="P186" s="211" t="e">
        <f aca="false" ca="false" dt2D="false" dtr="false" t="normal">IFERROR(P129/P137, 0)</f>
        <v>#VALUE!</v>
      </c>
      <c r="Q186" s="211" t="e">
        <f aca="false" ca="false" dt2D="false" dtr="false" t="normal">IFERROR(Q129/Q137, 0)</f>
        <v>#VALUE!</v>
      </c>
      <c r="R186" s="211" t="e">
        <f aca="false" ca="false" dt2D="false" dtr="false" t="normal">IFERROR(R129/R137, 0)</f>
        <v>#VALUE!</v>
      </c>
      <c r="S186" s="203" t="n"/>
      <c r="T186" s="204" t="n"/>
    </row>
    <row customFormat="true" ht="16.5" outlineLevel="0" r="187" s="200">
      <c r="B187" s="201" t="s">
        <v>270</v>
      </c>
      <c r="C187" s="208" t="s">
        <v>259</v>
      </c>
      <c r="D187" s="211" t="e">
        <f aca="false" ca="true" dt2D="false" dtr="false" t="normal">1-D186</f>
        <v>#VALUE!</v>
      </c>
      <c r="E187" s="211" t="e">
        <f aca="false" ca="false" dt2D="false" dtr="false" t="normal">1-E186</f>
        <v>#VALUE!</v>
      </c>
      <c r="F187" s="211" t="e">
        <f aca="false" ca="false" dt2D="false" dtr="false" t="normal">1-F186</f>
        <v>#VALUE!</v>
      </c>
      <c r="G187" s="211" t="e">
        <f aca="false" ca="false" dt2D="false" dtr="false" t="normal">1-G186</f>
        <v>#VALUE!</v>
      </c>
      <c r="H187" s="211" t="e">
        <f aca="false" ca="false" dt2D="false" dtr="false" t="normal">1-H186</f>
        <v>#VALUE!</v>
      </c>
      <c r="I187" s="211" t="e">
        <f aca="false" ca="false" dt2D="false" dtr="false" t="normal">1-I186</f>
        <v>#VALUE!</v>
      </c>
      <c r="J187" s="211" t="e">
        <f aca="false" ca="false" dt2D="false" dtr="false" t="normal">1-J186</f>
        <v>#VALUE!</v>
      </c>
      <c r="K187" s="211" t="e">
        <f aca="false" ca="false" dt2D="false" dtr="false" t="normal">1-K186</f>
        <v>#VALUE!</v>
      </c>
      <c r="L187" s="211" t="e">
        <f aca="false" ca="false" dt2D="false" dtr="false" t="normal">1-L186</f>
        <v>#VALUE!</v>
      </c>
      <c r="M187" s="211" t="e">
        <f aca="false" ca="false" dt2D="false" dtr="false" t="normal">1-M186</f>
        <v>#VALUE!</v>
      </c>
      <c r="N187" s="211" t="e">
        <f aca="false" ca="false" dt2D="false" dtr="false" t="normal">1-N186</f>
        <v>#VALUE!</v>
      </c>
      <c r="O187" s="211" t="e">
        <f aca="false" ca="false" dt2D="false" dtr="false" t="normal">1-O186</f>
        <v>#VALUE!</v>
      </c>
      <c r="P187" s="211" t="e">
        <f aca="false" ca="false" dt2D="false" dtr="false" t="normal">1-P186</f>
        <v>#VALUE!</v>
      </c>
      <c r="Q187" s="211" t="e">
        <f aca="false" ca="false" dt2D="false" dtr="false" t="normal">1-Q186</f>
        <v>#VALUE!</v>
      </c>
      <c r="R187" s="211" t="e">
        <f aca="false" ca="false" dt2D="false" dtr="false" t="normal">1-R186</f>
        <v>#VALUE!</v>
      </c>
      <c r="S187" s="203" t="n"/>
      <c r="T187" s="204" t="n"/>
    </row>
    <row customFormat="true" ht="16.5" outlineLevel="0" r="188" s="200">
      <c r="B188" s="201" t="s">
        <v>271</v>
      </c>
      <c r="C188" s="208" t="s">
        <v>259</v>
      </c>
      <c r="D188" s="211" t="n">
        <f aca="false" ca="false" dt2D="false" dtr="false" t="normal">'Макро'!E19+'Макро'!E20</f>
        <v>0.2</v>
      </c>
      <c r="E188" s="211" t="n">
        <f aca="false" ca="false" dt2D="false" dtr="false" t="normal">'Макро'!F19+'Макро'!F20</f>
        <v>0.2</v>
      </c>
      <c r="F188" s="211" t="n">
        <f aca="false" ca="false" dt2D="false" dtr="false" t="normal">'Макро'!G19+'Макро'!G20</f>
        <v>0.2</v>
      </c>
      <c r="G188" s="211" t="n">
        <f aca="false" ca="false" dt2D="false" dtr="false" t="normal">'Макро'!H19+'Макро'!H20</f>
        <v>0.2</v>
      </c>
      <c r="H188" s="211" t="n">
        <f aca="false" ca="false" dt2D="false" dtr="false" t="normal">'Макро'!I19+'Макро'!I20</f>
        <v>0.2</v>
      </c>
      <c r="I188" s="211" t="n">
        <f aca="false" ca="false" dt2D="false" dtr="false" t="normal">'Макро'!J19+'Макро'!J20</f>
        <v>0.2</v>
      </c>
      <c r="J188" s="211" t="n">
        <f aca="false" ca="false" dt2D="false" dtr="false" t="normal">'Макро'!K19+'Макро'!K20</f>
        <v>0.2</v>
      </c>
      <c r="K188" s="211" t="n">
        <f aca="false" ca="false" dt2D="false" dtr="false" t="normal">'Макро'!L19+'Макро'!L20</f>
        <v>0.2</v>
      </c>
      <c r="L188" s="211" t="n">
        <f aca="false" ca="false" dt2D="false" dtr="false" t="normal">'Макро'!M19+'Макро'!M20</f>
        <v>0.2</v>
      </c>
      <c r="M188" s="211" t="n">
        <f aca="false" ca="false" dt2D="false" dtr="false" t="normal">'Макро'!N19+'Макро'!N20</f>
        <v>0.2</v>
      </c>
      <c r="N188" s="211" t="n">
        <f aca="false" ca="false" dt2D="false" dtr="false" t="normal">'Макро'!O19+'Макро'!O20</f>
        <v>0.2</v>
      </c>
      <c r="O188" s="211" t="n">
        <f aca="false" ca="false" dt2D="false" dtr="false" t="normal">'Макро'!P19+'Макро'!P20</f>
        <v>0.2</v>
      </c>
      <c r="P188" s="211" t="n">
        <f aca="false" ca="false" dt2D="false" dtr="false" t="normal">'Макро'!Q19+'Макро'!Q20</f>
        <v>0.2</v>
      </c>
      <c r="Q188" s="211" t="n">
        <f aca="false" ca="false" dt2D="false" dtr="false" t="normal">'Макро'!R19+'Макро'!R20</f>
        <v>0.2</v>
      </c>
      <c r="R188" s="211" t="n">
        <f aca="false" ca="false" dt2D="false" dtr="false" t="normal">'Макро'!S19+'Макро'!S20</f>
        <v>0.2</v>
      </c>
      <c r="S188" s="203" t="n"/>
      <c r="T188" s="204" t="n"/>
    </row>
    <row customFormat="true" ht="16.5" outlineLevel="0" r="189" s="200">
      <c r="B189" s="201" t="s">
        <v>272</v>
      </c>
      <c r="C189" s="208" t="s">
        <v>259</v>
      </c>
      <c r="D189" s="211" t="n">
        <f aca="false" ca="false" dt2D="false" dtr="false" t="normal">'Финансирование'!$K$23</f>
        <v>0</v>
      </c>
      <c r="E189" s="211" t="n">
        <f aca="false" ca="false" dt2D="false" dtr="false" t="normal">'Финансирование'!$K$23</f>
        <v>0</v>
      </c>
      <c r="F189" s="211" t="n">
        <f aca="false" ca="false" dt2D="false" dtr="false" t="normal">'Финансирование'!$K$23</f>
        <v>0</v>
      </c>
      <c r="G189" s="211" t="n">
        <f aca="false" ca="false" dt2D="false" dtr="false" t="normal">'Финансирование'!$K$23</f>
        <v>0</v>
      </c>
      <c r="H189" s="211" t="n">
        <f aca="false" ca="false" dt2D="false" dtr="false" t="normal">'Финансирование'!$K$23</f>
        <v>0</v>
      </c>
      <c r="I189" s="211" t="n">
        <f aca="false" ca="false" dt2D="false" dtr="false" t="normal">'Финансирование'!$K$23</f>
        <v>0</v>
      </c>
      <c r="J189" s="211" t="n">
        <f aca="false" ca="false" dt2D="false" dtr="false" t="normal">'Финансирование'!$K$23</f>
        <v>0</v>
      </c>
      <c r="K189" s="211" t="n">
        <f aca="false" ca="false" dt2D="false" dtr="false" t="normal">'Финансирование'!$K$23</f>
        <v>0</v>
      </c>
      <c r="L189" s="211" t="n">
        <f aca="false" ca="false" dt2D="false" dtr="false" t="normal">'Финансирование'!$K$23</f>
        <v>0</v>
      </c>
      <c r="M189" s="211" t="n">
        <f aca="false" ca="false" dt2D="false" dtr="false" t="normal">'Финансирование'!$K$23</f>
        <v>0</v>
      </c>
      <c r="N189" s="211" t="n">
        <f aca="false" ca="false" dt2D="false" dtr="false" t="normal">'Финансирование'!$K$23</f>
        <v>0</v>
      </c>
      <c r="O189" s="211" t="n">
        <f aca="false" ca="false" dt2D="false" dtr="false" t="normal">'Финансирование'!$K$23</f>
        <v>0</v>
      </c>
      <c r="P189" s="211" t="n">
        <f aca="false" ca="false" dt2D="false" dtr="false" t="normal">'Финансирование'!$K$23</f>
        <v>0</v>
      </c>
      <c r="Q189" s="211" t="n">
        <f aca="false" ca="false" dt2D="false" dtr="false" t="normal">'Финансирование'!$K$23</f>
        <v>0</v>
      </c>
      <c r="R189" s="211" t="n">
        <f aca="false" ca="false" dt2D="false" dtr="false" t="normal">'Финансирование'!$K$23</f>
        <v>0</v>
      </c>
      <c r="S189" s="203" t="n"/>
      <c r="T189" s="204" t="n"/>
    </row>
    <row customFormat="true" ht="16.5" outlineLevel="0" r="190" s="200">
      <c r="B190" s="201" t="s">
        <v>273</v>
      </c>
      <c r="C190" s="208" t="s">
        <v>259</v>
      </c>
      <c r="D190" s="211" t="n">
        <f aca="false" ca="false" dt2D="false" dtr="false" t="normal">D189*(1-D188)</f>
        <v>0</v>
      </c>
      <c r="E190" s="211" t="n">
        <f aca="false" ca="false" dt2D="false" dtr="false" t="normal">E189*(1-E188)</f>
        <v>0</v>
      </c>
      <c r="F190" s="211" t="n">
        <f aca="false" ca="false" dt2D="false" dtr="false" t="normal">F189*(1-F188)</f>
        <v>0</v>
      </c>
      <c r="G190" s="211" t="n">
        <f aca="false" ca="false" dt2D="false" dtr="false" t="normal">G189*(1-G188)</f>
        <v>0</v>
      </c>
      <c r="H190" s="211" t="n">
        <f aca="false" ca="false" dt2D="false" dtr="false" t="normal">H189*(1-H188)</f>
        <v>0</v>
      </c>
      <c r="I190" s="211" t="n">
        <f aca="false" ca="false" dt2D="false" dtr="false" t="normal">I189*(1-I188)</f>
        <v>0</v>
      </c>
      <c r="J190" s="211" t="n">
        <f aca="false" ca="false" dt2D="false" dtr="false" t="normal">J189*(1-J188)</f>
        <v>0</v>
      </c>
      <c r="K190" s="211" t="n">
        <f aca="false" ca="false" dt2D="false" dtr="false" t="normal">K189*(1-K188)</f>
        <v>0</v>
      </c>
      <c r="L190" s="211" t="n">
        <f aca="false" ca="false" dt2D="false" dtr="false" t="normal">L189*(1-L188)</f>
        <v>0</v>
      </c>
      <c r="M190" s="211" t="n">
        <f aca="false" ca="false" dt2D="false" dtr="false" t="normal">M189*(1-M188)</f>
        <v>0</v>
      </c>
      <c r="N190" s="211" t="n">
        <f aca="false" ca="false" dt2D="false" dtr="false" t="normal">N189*(1-N188)</f>
        <v>0</v>
      </c>
      <c r="O190" s="211" t="n">
        <f aca="false" ca="false" dt2D="false" dtr="false" t="normal">O189*(1-O188)</f>
        <v>0</v>
      </c>
      <c r="P190" s="211" t="n">
        <f aca="false" ca="false" dt2D="false" dtr="false" t="normal">P189*(1-P188)</f>
        <v>0</v>
      </c>
      <c r="Q190" s="211" t="n">
        <f aca="false" ca="false" dt2D="false" dtr="false" t="normal">Q189*(1-Q188)</f>
        <v>0</v>
      </c>
      <c r="R190" s="211" t="n">
        <f aca="false" ca="false" dt2D="false" dtr="false" t="normal">R189*(1-R188)</f>
        <v>0</v>
      </c>
      <c r="S190" s="203" t="n"/>
      <c r="T190" s="204" t="n"/>
    </row>
    <row customFormat="true" ht="16.5" outlineLevel="0" r="191" s="200">
      <c r="B191" s="201" t="s">
        <v>274</v>
      </c>
      <c r="C191" s="208" t="s">
        <v>259</v>
      </c>
      <c r="D191" s="211" t="e">
        <f aca="false" ca="true" dt2D="false" dtr="false" t="normal">D174</f>
        <v>#VALUE!</v>
      </c>
      <c r="E191" s="211" t="e">
        <f aca="false" ca="false" dt2D="false" dtr="false" t="normal">E174</f>
        <v>#VALUE!</v>
      </c>
      <c r="F191" s="211" t="e">
        <f aca="false" ca="false" dt2D="false" dtr="false" t="normal">F174</f>
        <v>#VALUE!</v>
      </c>
      <c r="G191" s="211" t="e">
        <f aca="false" ca="false" dt2D="false" dtr="false" t="normal">G174</f>
        <v>#VALUE!</v>
      </c>
      <c r="H191" s="211" t="e">
        <f aca="false" ca="false" dt2D="false" dtr="false" t="normal">H174</f>
        <v>#VALUE!</v>
      </c>
      <c r="I191" s="211" t="e">
        <f aca="false" ca="false" dt2D="false" dtr="false" t="normal">I174</f>
        <v>#VALUE!</v>
      </c>
      <c r="J191" s="211" t="e">
        <f aca="false" ca="false" dt2D="false" dtr="false" t="normal">J174</f>
        <v>#VALUE!</v>
      </c>
      <c r="K191" s="211" t="e">
        <f aca="false" ca="false" dt2D="false" dtr="false" t="normal">K174</f>
        <v>#VALUE!</v>
      </c>
      <c r="L191" s="211" t="e">
        <f aca="false" ca="false" dt2D="false" dtr="false" t="normal">L174</f>
        <v>#VALUE!</v>
      </c>
      <c r="M191" s="211" t="e">
        <f aca="false" ca="false" dt2D="false" dtr="false" t="normal">M174</f>
        <v>#VALUE!</v>
      </c>
      <c r="N191" s="211" t="e">
        <f aca="false" ca="false" dt2D="false" dtr="false" t="normal">N174</f>
        <v>#VALUE!</v>
      </c>
      <c r="O191" s="211" t="e">
        <f aca="false" ca="false" dt2D="false" dtr="false" t="normal">O174</f>
        <v>#VALUE!</v>
      </c>
      <c r="P191" s="211" t="e">
        <f aca="false" ca="false" dt2D="false" dtr="false" t="normal">P174</f>
        <v>#VALUE!</v>
      </c>
      <c r="Q191" s="211" t="e">
        <f aca="false" ca="false" dt2D="false" dtr="false" t="normal">Q174</f>
        <v>#VALUE!</v>
      </c>
      <c r="R191" s="211" t="e">
        <f aca="false" ca="false" dt2D="false" dtr="false" t="normal">R174</f>
        <v>#VALUE!</v>
      </c>
      <c r="S191" s="203" t="n"/>
      <c r="T191" s="204" t="n"/>
    </row>
    <row customFormat="true" ht="15" outlineLevel="0" r="192" s="192">
      <c r="D192" s="193" t="n"/>
      <c r="E192" s="193" t="n"/>
      <c r="F192" s="193" t="n"/>
      <c r="G192" s="193" t="n"/>
      <c r="H192" s="193" t="n"/>
      <c r="I192" s="193" t="n"/>
      <c r="J192" s="193" t="n"/>
      <c r="K192" s="193" t="n"/>
      <c r="L192" s="193" t="n"/>
      <c r="M192" s="193" t="n"/>
      <c r="N192" s="193" t="n"/>
      <c r="O192" s="193" t="n"/>
      <c r="P192" s="193" t="n"/>
      <c r="Q192" s="193" t="n"/>
      <c r="R192" s="193" t="n"/>
      <c r="S192" s="194" t="n"/>
      <c r="T192" s="195" t="n"/>
    </row>
    <row customFormat="true" ht="15" outlineLevel="0" r="193" s="192">
      <c r="D193" s="193" t="n"/>
      <c r="E193" s="193" t="n"/>
      <c r="F193" s="193" t="n"/>
      <c r="G193" s="193" t="n"/>
      <c r="H193" s="193" t="n"/>
      <c r="I193" s="193" t="n"/>
      <c r="J193" s="193" t="n"/>
      <c r="K193" s="193" t="n"/>
      <c r="L193" s="193" t="n"/>
      <c r="M193" s="193" t="n"/>
      <c r="N193" s="193" t="n"/>
      <c r="O193" s="193" t="n"/>
      <c r="P193" s="193" t="n"/>
      <c r="Q193" s="193" t="n"/>
      <c r="R193" s="193" t="n"/>
      <c r="S193" s="194" t="n"/>
      <c r="T193" s="195" t="n"/>
    </row>
    <row customFormat="true" ht="15" outlineLevel="0" r="194" s="192">
      <c r="D194" s="193" t="n"/>
      <c r="E194" s="193" t="n"/>
      <c r="F194" s="193" t="n"/>
      <c r="G194" s="193" t="n"/>
      <c r="H194" s="193" t="n"/>
      <c r="I194" s="193" t="n"/>
      <c r="J194" s="193" t="n"/>
      <c r="K194" s="193" t="n"/>
      <c r="L194" s="193" t="n"/>
      <c r="M194" s="193" t="n"/>
      <c r="N194" s="193" t="n"/>
      <c r="O194" s="193" t="n"/>
      <c r="P194" s="193" t="n"/>
      <c r="Q194" s="193" t="n"/>
      <c r="R194" s="193" t="n"/>
      <c r="S194" s="194" t="n"/>
      <c r="T194" s="195" t="n"/>
    </row>
    <row customFormat="true" ht="16.5" outlineLevel="0" r="195" s="130">
      <c r="B195" s="130" t="s">
        <v>275</v>
      </c>
      <c r="D195" s="212" t="n"/>
      <c r="E195" s="212" t="n"/>
      <c r="F195" s="212" t="n"/>
      <c r="G195" s="212" t="n"/>
      <c r="H195" s="212" t="n"/>
      <c r="I195" s="212" t="n"/>
      <c r="J195" s="212" t="n"/>
      <c r="K195" s="212" t="n"/>
      <c r="L195" s="212" t="n"/>
      <c r="M195" s="212" t="n"/>
      <c r="N195" s="212" t="n"/>
      <c r="O195" s="212" t="n"/>
      <c r="P195" s="212" t="n"/>
      <c r="Q195" s="212" t="n"/>
      <c r="R195" s="212" t="n"/>
      <c r="S195" s="99" t="n"/>
      <c r="T195" s="116" t="n"/>
    </row>
    <row outlineLevel="0" r="196">
      <c r="A196" s="1" t="n"/>
      <c r="B196" s="17" t="s">
        <v>276</v>
      </c>
      <c r="C196" s="213" t="n"/>
      <c r="D196" s="214" t="n"/>
      <c r="E196" s="214" t="n"/>
      <c r="F196" s="214" t="n"/>
      <c r="G196" s="214" t="n"/>
      <c r="H196" s="214" t="n"/>
      <c r="I196" s="214" t="n"/>
      <c r="J196" s="214" t="n"/>
      <c r="K196" s="214" t="n"/>
      <c r="L196" s="214" t="n"/>
      <c r="M196" s="214" t="n"/>
      <c r="N196" s="214" t="n"/>
      <c r="O196" s="214" t="n"/>
      <c r="P196" s="214" t="n"/>
      <c r="Q196" s="214" t="n"/>
      <c r="R196" s="214" t="n"/>
      <c r="S196" s="215" t="n"/>
      <c r="T196" s="116" t="n"/>
    </row>
    <row outlineLevel="0" r="197">
      <c r="A197" s="1" t="n"/>
      <c r="B197" s="1" t="n"/>
      <c r="C197" s="75" t="n"/>
      <c r="D197" s="75" t="n"/>
      <c r="E197" s="75" t="n"/>
      <c r="F197" s="75" t="n"/>
      <c r="G197" s="75" t="n"/>
      <c r="H197" s="75" t="n"/>
      <c r="I197" s="75" t="n"/>
      <c r="J197" s="75" t="n"/>
      <c r="K197" s="75" t="n"/>
      <c r="L197" s="75" t="n"/>
      <c r="M197" s="75" t="n"/>
      <c r="N197" s="75" t="n"/>
      <c r="O197" s="75" t="n"/>
      <c r="P197" s="75" t="n"/>
      <c r="Q197" s="75" t="n"/>
      <c r="R197" s="75" t="n"/>
      <c r="S197" s="113" t="n"/>
      <c r="T197" s="116" t="n"/>
    </row>
    <row outlineLevel="0" r="198">
      <c r="A198" s="1" t="n"/>
      <c r="B198" s="1" t="s">
        <v>277</v>
      </c>
      <c r="C198" s="216" t="n"/>
      <c r="D198" s="216" t="n">
        <f aca="false" ca="false" dt2D="false" dtr="false" t="normal">'Допущения'!C90</f>
        <v>0</v>
      </c>
      <c r="E198" s="216" t="n">
        <f aca="false" ca="false" dt2D="false" dtr="false" t="normal">D198</f>
        <v>0</v>
      </c>
      <c r="F198" s="216" t="n">
        <f aca="false" ca="false" dt2D="false" dtr="false" t="normal">E198</f>
        <v>0</v>
      </c>
      <c r="G198" s="216" t="n">
        <f aca="false" ca="false" dt2D="false" dtr="false" t="normal">F198</f>
        <v>0</v>
      </c>
      <c r="H198" s="216" t="n">
        <f aca="false" ca="false" dt2D="false" dtr="false" t="normal">G198</f>
        <v>0</v>
      </c>
      <c r="I198" s="216" t="n">
        <f aca="false" ca="false" dt2D="false" dtr="false" t="normal">H198</f>
        <v>0</v>
      </c>
      <c r="J198" s="216" t="n">
        <f aca="false" ca="false" dt2D="false" dtr="false" t="normal">I198</f>
        <v>0</v>
      </c>
      <c r="K198" s="216" t="n">
        <f aca="false" ca="false" dt2D="false" dtr="false" t="normal">J198</f>
        <v>0</v>
      </c>
      <c r="L198" s="216" t="n">
        <f aca="false" ca="false" dt2D="false" dtr="false" t="normal">K198</f>
        <v>0</v>
      </c>
      <c r="M198" s="216" t="n">
        <f aca="false" ca="false" dt2D="false" dtr="false" t="normal">L198</f>
        <v>0</v>
      </c>
      <c r="N198" s="216" t="n">
        <f aca="false" ca="false" dt2D="false" dtr="false" t="normal">M198</f>
        <v>0</v>
      </c>
      <c r="O198" s="216" t="n">
        <f aca="false" ca="false" dt2D="false" dtr="false" t="normal">N198</f>
        <v>0</v>
      </c>
      <c r="P198" s="216" t="n">
        <f aca="false" ca="false" dt2D="false" dtr="false" t="normal">O198</f>
        <v>0</v>
      </c>
      <c r="Q198" s="216" t="n">
        <f aca="false" ca="false" dt2D="false" dtr="false" t="normal">P198</f>
        <v>0</v>
      </c>
      <c r="R198" s="216" t="n">
        <f aca="false" ca="false" dt2D="false" dtr="false" t="normal">Q198</f>
        <v>0</v>
      </c>
      <c r="S198" s="217" t="n"/>
      <c r="T198" s="116" t="n"/>
    </row>
    <row outlineLevel="0" r="199">
      <c r="A199" s="1" t="n"/>
      <c r="B199" s="1" t="s">
        <v>278</v>
      </c>
      <c r="C199" s="216" t="n"/>
      <c r="D199" s="216" t="n">
        <f aca="false" ca="false" dt2D="false" dtr="false" t="normal">'Допущения'!C91</f>
        <v>0</v>
      </c>
      <c r="E199" s="216" t="n">
        <f aca="false" ca="false" dt2D="false" dtr="false" t="normal">D199</f>
        <v>0</v>
      </c>
      <c r="F199" s="216" t="n">
        <f aca="false" ca="false" dt2D="false" dtr="false" t="normal">E199</f>
        <v>0</v>
      </c>
      <c r="G199" s="216" t="n">
        <f aca="false" ca="false" dt2D="false" dtr="false" t="normal">F199</f>
        <v>0</v>
      </c>
      <c r="H199" s="216" t="n">
        <f aca="false" ca="false" dt2D="false" dtr="false" t="normal">G199</f>
        <v>0</v>
      </c>
      <c r="I199" s="216" t="n">
        <f aca="false" ca="false" dt2D="false" dtr="false" t="normal">H199</f>
        <v>0</v>
      </c>
      <c r="J199" s="216" t="n">
        <f aca="false" ca="false" dt2D="false" dtr="false" t="normal">I199</f>
        <v>0</v>
      </c>
      <c r="K199" s="216" t="n">
        <f aca="false" ca="false" dt2D="false" dtr="false" t="normal">J199</f>
        <v>0</v>
      </c>
      <c r="L199" s="216" t="n">
        <f aca="false" ca="false" dt2D="false" dtr="false" t="normal">K199</f>
        <v>0</v>
      </c>
      <c r="M199" s="216" t="n">
        <f aca="false" ca="false" dt2D="false" dtr="false" t="normal">L199</f>
        <v>0</v>
      </c>
      <c r="N199" s="216" t="n">
        <f aca="false" ca="false" dt2D="false" dtr="false" t="normal">M199</f>
        <v>0</v>
      </c>
      <c r="O199" s="216" t="n">
        <f aca="false" ca="false" dt2D="false" dtr="false" t="normal">N199</f>
        <v>0</v>
      </c>
      <c r="P199" s="216" t="n">
        <f aca="false" ca="false" dt2D="false" dtr="false" t="normal">O199</f>
        <v>0</v>
      </c>
      <c r="Q199" s="216" t="n">
        <f aca="false" ca="false" dt2D="false" dtr="false" t="normal">P199</f>
        <v>0</v>
      </c>
      <c r="R199" s="216" t="n">
        <f aca="false" ca="false" dt2D="false" dtr="false" t="normal">Q199</f>
        <v>0</v>
      </c>
      <c r="S199" s="217" t="n"/>
      <c r="T199" s="116" t="n"/>
    </row>
    <row outlineLevel="0" r="200">
      <c r="A200" s="1" t="n"/>
      <c r="B200" s="1" t="s">
        <v>279</v>
      </c>
      <c r="C200" s="216" t="n"/>
      <c r="D200" s="216" t="n">
        <f aca="false" ca="false" dt2D="false" dtr="false" t="normal">'Допущения'!C92</f>
        <v>0</v>
      </c>
      <c r="E200" s="216" t="n">
        <f aca="false" ca="false" dt2D="false" dtr="false" t="normal">D200</f>
        <v>0</v>
      </c>
      <c r="F200" s="216" t="n">
        <f aca="false" ca="false" dt2D="false" dtr="false" t="normal">E200</f>
        <v>0</v>
      </c>
      <c r="G200" s="216" t="n">
        <f aca="false" ca="false" dt2D="false" dtr="false" t="normal">F200</f>
        <v>0</v>
      </c>
      <c r="H200" s="216" t="n">
        <f aca="false" ca="false" dt2D="false" dtr="false" t="normal">G200</f>
        <v>0</v>
      </c>
      <c r="I200" s="216" t="n">
        <f aca="false" ca="false" dt2D="false" dtr="false" t="normal">H200</f>
        <v>0</v>
      </c>
      <c r="J200" s="216" t="n">
        <f aca="false" ca="false" dt2D="false" dtr="false" t="normal">I200</f>
        <v>0</v>
      </c>
      <c r="K200" s="216" t="n">
        <f aca="false" ca="false" dt2D="false" dtr="false" t="normal">J200</f>
        <v>0</v>
      </c>
      <c r="L200" s="216" t="n">
        <f aca="false" ca="false" dt2D="false" dtr="false" t="normal">K200</f>
        <v>0</v>
      </c>
      <c r="M200" s="216" t="n">
        <f aca="false" ca="false" dt2D="false" dtr="false" t="normal">L200</f>
        <v>0</v>
      </c>
      <c r="N200" s="216" t="n">
        <f aca="false" ca="false" dt2D="false" dtr="false" t="normal">M200</f>
        <v>0</v>
      </c>
      <c r="O200" s="216" t="n">
        <f aca="false" ca="false" dt2D="false" dtr="false" t="normal">N200</f>
        <v>0</v>
      </c>
      <c r="P200" s="216" t="n">
        <f aca="false" ca="false" dt2D="false" dtr="false" t="normal">O200</f>
        <v>0</v>
      </c>
      <c r="Q200" s="216" t="n">
        <f aca="false" ca="false" dt2D="false" dtr="false" t="normal">P200</f>
        <v>0</v>
      </c>
      <c r="R200" s="216" t="n">
        <f aca="false" ca="false" dt2D="false" dtr="false" t="normal">Q200</f>
        <v>0</v>
      </c>
      <c r="S200" s="217" t="n"/>
      <c r="T200" s="116" t="n"/>
    </row>
    <row outlineLevel="0" r="201">
      <c r="A201" s="1" t="n"/>
      <c r="B201" s="1" t="n"/>
      <c r="C201" s="216" t="n"/>
      <c r="D201" s="216" t="n"/>
      <c r="E201" s="216" t="n"/>
      <c r="F201" s="216" t="n"/>
      <c r="G201" s="216" t="n"/>
      <c r="H201" s="216" t="n"/>
      <c r="I201" s="216" t="n"/>
      <c r="J201" s="216" t="n"/>
      <c r="K201" s="216" t="n"/>
      <c r="L201" s="216" t="n"/>
      <c r="M201" s="216" t="n"/>
      <c r="N201" s="216" t="n"/>
      <c r="O201" s="216" t="n"/>
      <c r="P201" s="216" t="n"/>
      <c r="Q201" s="216" t="n"/>
      <c r="R201" s="216" t="n"/>
      <c r="S201" s="113" t="n"/>
      <c r="T201" s="116" t="n"/>
    </row>
    <row outlineLevel="0" r="202">
      <c r="A202" s="1" t="n"/>
      <c r="B202" s="17" t="s">
        <v>280</v>
      </c>
      <c r="C202" s="213" t="n"/>
      <c r="D202" s="214" t="e">
        <f aca="false" ca="true" dt2D="false" dtr="false" t="normal">D198*D82/SUMIF('Периоды'!$L$38:$BS$38, $D$2:$R$2, 'Периоды'!$L$39:$BS$39)</f>
        <v>#VALUE!</v>
      </c>
      <c r="E202" s="214" t="e">
        <f aca="false" ca="false" dt2D="false" dtr="false" t="normal">E198*E82/365</f>
        <v>#VALUE!</v>
      </c>
      <c r="F202" s="214" t="e">
        <f aca="false" ca="false" dt2D="false" dtr="false" t="normal">F198*F82/365</f>
        <v>#VALUE!</v>
      </c>
      <c r="G202" s="214" t="e">
        <f aca="false" ca="false" dt2D="false" dtr="false" t="normal">G198*G82/365</f>
        <v>#VALUE!</v>
      </c>
      <c r="H202" s="214" t="e">
        <f aca="false" ca="false" dt2D="false" dtr="false" t="normal">H198*H82/365</f>
        <v>#VALUE!</v>
      </c>
      <c r="I202" s="214" t="e">
        <f aca="false" ca="false" dt2D="false" dtr="false" t="normal">I198*I82/365</f>
        <v>#VALUE!</v>
      </c>
      <c r="J202" s="214" t="e">
        <f aca="false" ca="false" dt2D="false" dtr="false" t="normal">J198*J82/365</f>
        <v>#VALUE!</v>
      </c>
      <c r="K202" s="214" t="e">
        <f aca="false" ca="false" dt2D="false" dtr="false" t="normal">K198*K82/365</f>
        <v>#VALUE!</v>
      </c>
      <c r="L202" s="214" t="e">
        <f aca="false" ca="false" dt2D="false" dtr="false" t="normal">L198*L82/365</f>
        <v>#VALUE!</v>
      </c>
      <c r="M202" s="214" t="e">
        <f aca="false" ca="false" dt2D="false" dtr="false" t="normal">M198*M82/365</f>
        <v>#VALUE!</v>
      </c>
      <c r="N202" s="214" t="e">
        <f aca="false" ca="false" dt2D="false" dtr="false" t="normal">N198*N82/365</f>
        <v>#VALUE!</v>
      </c>
      <c r="O202" s="214" t="e">
        <f aca="false" ca="false" dt2D="false" dtr="false" t="normal">O198*O82/365</f>
        <v>#VALUE!</v>
      </c>
      <c r="P202" s="214" t="e">
        <f aca="false" ca="false" dt2D="false" dtr="false" t="normal">P198*P82/365</f>
        <v>#VALUE!</v>
      </c>
      <c r="Q202" s="214" t="e">
        <f aca="false" ca="false" dt2D="false" dtr="false" t="normal">Q198*Q82/365</f>
        <v>#VALUE!</v>
      </c>
      <c r="R202" s="214" t="e">
        <f aca="false" ca="false" dt2D="false" dtr="false" t="normal">R198*R82/365</f>
        <v>#VALUE!</v>
      </c>
      <c r="S202" s="215" t="n"/>
      <c r="T202" s="116" t="n"/>
    </row>
    <row outlineLevel="0" r="203">
      <c r="A203" s="1" t="n"/>
      <c r="B203" s="17" t="s">
        <v>281</v>
      </c>
      <c r="C203" s="213" t="n"/>
      <c r="D203" s="214" t="e">
        <f aca="false" ca="true" dt2D="false" dtr="false" t="normal">D199*D89/SUMIF('Периоды'!$L$38:$BS$38, $D$2:$R$2, 'Периоды'!$L$39:$BS$39)</f>
        <v>#VALUE!</v>
      </c>
      <c r="E203" s="214" t="e">
        <f aca="false" ca="false" dt2D="false" dtr="false" t="normal">E199*E89/365</f>
        <v>#VALUE!</v>
      </c>
      <c r="F203" s="214" t="e">
        <f aca="false" ca="false" dt2D="false" dtr="false" t="normal">F199*F89/365</f>
        <v>#VALUE!</v>
      </c>
      <c r="G203" s="214" t="e">
        <f aca="false" ca="false" dt2D="false" dtr="false" t="normal">G199*G89/365</f>
        <v>#VALUE!</v>
      </c>
      <c r="H203" s="214" t="e">
        <f aca="false" ca="false" dt2D="false" dtr="false" t="normal">H199*H89/365</f>
        <v>#VALUE!</v>
      </c>
      <c r="I203" s="214" t="e">
        <f aca="false" ca="false" dt2D="false" dtr="false" t="normal">I199*I89/365</f>
        <v>#VALUE!</v>
      </c>
      <c r="J203" s="214" t="e">
        <f aca="false" ca="false" dt2D="false" dtr="false" t="normal">J199*J89/365</f>
        <v>#VALUE!</v>
      </c>
      <c r="K203" s="214" t="e">
        <f aca="false" ca="false" dt2D="false" dtr="false" t="normal">K199*K89/365</f>
        <v>#VALUE!</v>
      </c>
      <c r="L203" s="214" t="e">
        <f aca="false" ca="false" dt2D="false" dtr="false" t="normal">L199*L89/365</f>
        <v>#VALUE!</v>
      </c>
      <c r="M203" s="214" t="e">
        <f aca="false" ca="false" dt2D="false" dtr="false" t="normal">M199*M89/365</f>
        <v>#VALUE!</v>
      </c>
      <c r="N203" s="214" t="e">
        <f aca="false" ca="false" dt2D="false" dtr="false" t="normal">N199*N89/365</f>
        <v>#VALUE!</v>
      </c>
      <c r="O203" s="214" t="e">
        <f aca="false" ca="false" dt2D="false" dtr="false" t="normal">O199*O89/365</f>
        <v>#VALUE!</v>
      </c>
      <c r="P203" s="214" t="e">
        <f aca="false" ca="false" dt2D="false" dtr="false" t="normal">P199*P89/365</f>
        <v>#VALUE!</v>
      </c>
      <c r="Q203" s="214" t="e">
        <f aca="false" ca="false" dt2D="false" dtr="false" t="normal">Q199*Q89/365</f>
        <v>#VALUE!</v>
      </c>
      <c r="R203" s="214" t="e">
        <f aca="false" ca="false" dt2D="false" dtr="false" t="normal">R199*R89/365</f>
        <v>#VALUE!</v>
      </c>
      <c r="S203" s="215" t="n"/>
      <c r="T203" s="116" t="n"/>
    </row>
    <row outlineLevel="0" r="204">
      <c r="A204" s="1" t="n"/>
      <c r="B204" s="17" t="s">
        <v>282</v>
      </c>
      <c r="C204" s="213" t="n"/>
      <c r="D204" s="214" t="e">
        <f aca="false" ca="true" dt2D="false" dtr="false" t="normal">D200*D84/SUMIF('Периоды'!$L$38:$BS$38, $D$2:$R$2, 'Периоды'!$L$39:$BS$39)</f>
        <v>#VALUE!</v>
      </c>
      <c r="E204" s="214" t="e">
        <f aca="false" ca="false" dt2D="false" dtr="false" t="normal">E200*E84/365</f>
        <v>#VALUE!</v>
      </c>
      <c r="F204" s="214" t="e">
        <f aca="false" ca="false" dt2D="false" dtr="false" t="normal">F200*F84/365</f>
        <v>#VALUE!</v>
      </c>
      <c r="G204" s="214" t="e">
        <f aca="false" ca="false" dt2D="false" dtr="false" t="normal">G200*G84/365</f>
        <v>#VALUE!</v>
      </c>
      <c r="H204" s="214" t="e">
        <f aca="false" ca="false" dt2D="false" dtr="false" t="normal">H200*H84/365</f>
        <v>#VALUE!</v>
      </c>
      <c r="I204" s="214" t="e">
        <f aca="false" ca="false" dt2D="false" dtr="false" t="normal">I200*I84/365</f>
        <v>#VALUE!</v>
      </c>
      <c r="J204" s="214" t="e">
        <f aca="false" ca="false" dt2D="false" dtr="false" t="normal">J200*J84/365</f>
        <v>#VALUE!</v>
      </c>
      <c r="K204" s="214" t="e">
        <f aca="false" ca="false" dt2D="false" dtr="false" t="normal">K200*K84/365</f>
        <v>#VALUE!</v>
      </c>
      <c r="L204" s="214" t="e">
        <f aca="false" ca="false" dt2D="false" dtr="false" t="normal">L200*L84/365</f>
        <v>#VALUE!</v>
      </c>
      <c r="M204" s="214" t="e">
        <f aca="false" ca="false" dt2D="false" dtr="false" t="normal">M200*M84/365</f>
        <v>#VALUE!</v>
      </c>
      <c r="N204" s="214" t="e">
        <f aca="false" ca="false" dt2D="false" dtr="false" t="normal">N200*N84/365</f>
        <v>#VALUE!</v>
      </c>
      <c r="O204" s="214" t="e">
        <f aca="false" ca="false" dt2D="false" dtr="false" t="normal">O200*O84/365</f>
        <v>#VALUE!</v>
      </c>
      <c r="P204" s="214" t="e">
        <f aca="false" ca="false" dt2D="false" dtr="false" t="normal">P200*P84/365</f>
        <v>#VALUE!</v>
      </c>
      <c r="Q204" s="214" t="e">
        <f aca="false" ca="false" dt2D="false" dtr="false" t="normal">Q200*Q84/365</f>
        <v>#VALUE!</v>
      </c>
      <c r="R204" s="214" t="e">
        <f aca="false" ca="false" dt2D="false" dtr="false" t="normal">R200*R84/365</f>
        <v>#VALUE!</v>
      </c>
      <c r="S204" s="113" t="n"/>
      <c r="T204" s="116" t="n"/>
    </row>
    <row outlineLevel="0" r="205">
      <c r="A205" s="1" t="n"/>
      <c r="B205" s="1" t="n"/>
      <c r="C205" s="216" t="n"/>
      <c r="D205" s="218" t="n"/>
      <c r="E205" s="218" t="n"/>
      <c r="F205" s="218" t="n"/>
      <c r="G205" s="218" t="n"/>
      <c r="H205" s="218" t="n"/>
      <c r="I205" s="218" t="n"/>
      <c r="J205" s="218" t="n"/>
      <c r="K205" s="218" t="n"/>
      <c r="L205" s="218" t="n"/>
      <c r="M205" s="218" t="n"/>
      <c r="N205" s="218" t="n"/>
      <c r="O205" s="218" t="n"/>
      <c r="P205" s="218" t="n"/>
      <c r="Q205" s="218" t="n"/>
      <c r="R205" s="218" t="n"/>
      <c r="S205" s="113" t="n"/>
      <c r="T205" s="116" t="n"/>
    </row>
    <row outlineLevel="0" r="206">
      <c r="A206" s="1" t="n"/>
      <c r="B206" s="1" t="s">
        <v>283</v>
      </c>
      <c r="C206" s="216" t="n"/>
      <c r="D206" s="219" t="e">
        <f aca="false" ca="true" dt2D="false" dtr="false" t="normal">D202-D203+D204</f>
        <v>#VALUE!</v>
      </c>
      <c r="E206" s="219" t="e">
        <f aca="false" ca="false" dt2D="false" dtr="false" t="normal">E202-E203+E204</f>
        <v>#VALUE!</v>
      </c>
      <c r="F206" s="219" t="e">
        <f aca="false" ca="false" dt2D="false" dtr="false" t="normal">F202-F203+F204</f>
        <v>#VALUE!</v>
      </c>
      <c r="G206" s="219" t="e">
        <f aca="false" ca="false" dt2D="false" dtr="false" t="normal">G202-G203+G204</f>
        <v>#VALUE!</v>
      </c>
      <c r="H206" s="219" t="e">
        <f aca="false" ca="false" dt2D="false" dtr="false" t="normal">H202-H203+H204</f>
        <v>#VALUE!</v>
      </c>
      <c r="I206" s="219" t="e">
        <f aca="false" ca="false" dt2D="false" dtr="false" t="normal">I202-I203+I204</f>
        <v>#VALUE!</v>
      </c>
      <c r="J206" s="219" t="e">
        <f aca="false" ca="false" dt2D="false" dtr="false" t="normal">J202-J203+J204</f>
        <v>#VALUE!</v>
      </c>
      <c r="K206" s="219" t="e">
        <f aca="false" ca="false" dt2D="false" dtr="false" t="normal">K202-K203+K204</f>
        <v>#VALUE!</v>
      </c>
      <c r="L206" s="219" t="e">
        <f aca="false" ca="false" dt2D="false" dtr="false" t="normal">L202-L203+L204</f>
        <v>#VALUE!</v>
      </c>
      <c r="M206" s="219" t="e">
        <f aca="false" ca="false" dt2D="false" dtr="false" t="normal">M202-M203+M204</f>
        <v>#VALUE!</v>
      </c>
      <c r="N206" s="219" t="e">
        <f aca="false" ca="false" dt2D="false" dtr="false" t="normal">N202-N203+N204</f>
        <v>#VALUE!</v>
      </c>
      <c r="O206" s="219" t="e">
        <f aca="false" ca="false" dt2D="false" dtr="false" t="normal">O202-O203+O204</f>
        <v>#VALUE!</v>
      </c>
      <c r="P206" s="219" t="e">
        <f aca="false" ca="false" dt2D="false" dtr="false" t="normal">P202-P203+P204</f>
        <v>#VALUE!</v>
      </c>
      <c r="Q206" s="219" t="e">
        <f aca="false" ca="false" dt2D="false" dtr="false" t="normal">Q202-Q203+Q204</f>
        <v>#VALUE!</v>
      </c>
      <c r="R206" s="219" t="e">
        <f aca="false" ca="false" dt2D="false" dtr="false" t="normal">R202-R203+R204</f>
        <v>#VALUE!</v>
      </c>
      <c r="S206" s="215" t="n"/>
      <c r="T206" s="116" t="n"/>
    </row>
    <row outlineLevel="0" r="207">
      <c r="A207" s="1" t="n"/>
      <c r="B207" s="17" t="s">
        <v>284</v>
      </c>
      <c r="C207" s="213" t="n"/>
      <c r="D207" s="220" t="e">
        <f aca="false" ca="true" dt2D="false" dtr="false" t="normal">D206-C206</f>
        <v>#VALUE!</v>
      </c>
      <c r="E207" s="220" t="e">
        <f aca="false" ca="true" dt2D="false" dtr="false" t="normal">E206-D206</f>
        <v>#VALUE!</v>
      </c>
      <c r="F207" s="220" t="e">
        <f aca="false" ca="false" dt2D="false" dtr="false" t="normal">F206-E206</f>
        <v>#VALUE!</v>
      </c>
      <c r="G207" s="220" t="e">
        <f aca="false" ca="false" dt2D="false" dtr="false" t="normal">G206-F206</f>
        <v>#VALUE!</v>
      </c>
      <c r="H207" s="220" t="e">
        <f aca="false" ca="false" dt2D="false" dtr="false" t="normal">H206-G206</f>
        <v>#VALUE!</v>
      </c>
      <c r="I207" s="220" t="e">
        <f aca="false" ca="false" dt2D="false" dtr="false" t="normal">I206-H206</f>
        <v>#VALUE!</v>
      </c>
      <c r="J207" s="220" t="e">
        <f aca="false" ca="false" dt2D="false" dtr="false" t="normal">J206-I206</f>
        <v>#VALUE!</v>
      </c>
      <c r="K207" s="220" t="e">
        <f aca="false" ca="false" dt2D="false" dtr="false" t="normal">K206-J206</f>
        <v>#VALUE!</v>
      </c>
      <c r="L207" s="220" t="e">
        <f aca="false" ca="false" dt2D="false" dtr="false" t="normal">L206-K206</f>
        <v>#VALUE!</v>
      </c>
      <c r="M207" s="220" t="e">
        <f aca="false" ca="false" dt2D="false" dtr="false" t="normal">M206-L206</f>
        <v>#VALUE!</v>
      </c>
      <c r="N207" s="220" t="e">
        <f aca="false" ca="false" dt2D="false" dtr="false" t="normal">N206-M206</f>
        <v>#VALUE!</v>
      </c>
      <c r="O207" s="220" t="e">
        <f aca="false" ca="false" dt2D="false" dtr="false" t="normal">O206-N206</f>
        <v>#VALUE!</v>
      </c>
      <c r="P207" s="220" t="e">
        <f aca="false" ca="false" dt2D="false" dtr="false" t="normal">P206-O206</f>
        <v>#VALUE!</v>
      </c>
      <c r="Q207" s="220" t="e">
        <f aca="false" ca="false" dt2D="false" dtr="false" t="normal">Q206-P206</f>
        <v>#VALUE!</v>
      </c>
      <c r="R207" s="220" t="e">
        <f aca="false" ca="false" dt2D="false" dtr="false" t="normal">R206-Q206</f>
        <v>#VALUE!</v>
      </c>
      <c r="S207" s="215" t="n"/>
      <c r="T207" s="116" t="n"/>
    </row>
  </sheetData>
  <mergeCells count="7">
    <mergeCell ref="B141:S141"/>
    <mergeCell ref="B172:S172"/>
    <mergeCell ref="B4:S4"/>
    <mergeCell ref="B35:S35"/>
    <mergeCell ref="B57:S57"/>
    <mergeCell ref="B80:S80"/>
    <mergeCell ref="B110:S110"/>
  </mergeCells>
  <conditionalFormatting pivot="false" sqref="C138 D138:R140 D195:R195">
    <cfRule aboveAverage="true" bottom="false" dxfId="0" equalAverage="false" operator="notEqual" percent="false" priority="2" stopIfTrue="false" type="cellIs">
      <formula>0</formula>
    </cfRule>
  </conditionalFormatting>
  <conditionalFormatting pivot="false" sqref="D142:R142 D169:R171 D173:R173 D192:R194">
    <cfRule aboveAverage="true" bottom="false" dxfId="0" equalAverage="false" operator="notEqual" percent="false" priority="1" stopIfTrue="false" type="cellIs">
      <formula>0</formula>
    </cfRule>
  </conditionalFormatting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6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206"/>
  <sheetViews>
    <sheetView showZeros="true" topLeftCell="C1" workbookViewId="0">
      <pane activePane="bottomRight" state="frozen" topLeftCell="F5" xSplit="3" ySplit="4"/>
    </sheetView>
  </sheetViews>
  <sheetFormatPr baseColWidth="8" customHeight="false" defaultColWidth="8.85546864361033" defaultRowHeight="15.75" zeroHeight="false"/>
  <cols>
    <col customWidth="true" max="2" min="1" outlineLevel="0" style="0" width="4.42578112907261"/>
    <col customWidth="true" hidden="true" max="3" min="3" outlineLevel="1" style="221" width="4.14062514009074"/>
    <col customWidth="true" max="4" min="4" outlineLevel="0" style="0" width="4.14062514009074"/>
    <col customWidth="true" max="5" min="5" outlineLevel="0" style="0" width="69.4257792682446"/>
    <col customWidth="true" max="6" min="6" outlineLevel="0" style="0" width="20.7109371180545"/>
    <col customWidth="true" max="7" min="7" outlineLevel="0" style="0" width="14.2851556506495"/>
    <col customWidth="true" max="21" min="8" outlineLevel="0" style="0" width="11.2851564964804"/>
    <col customWidth="true" max="22" min="22" outlineLevel="0" style="179" width="11.2851564964804"/>
    <col customWidth="true" max="23" min="23" outlineLevel="0" style="0" width="14.425781467405"/>
    <col bestFit="true" customWidth="true" max="253" min="24" outlineLevel="0" style="0" width="8.85546864361033"/>
    <col customWidth="true" max="254" min="254" outlineLevel="0" style="0" width="40.2851559889819"/>
    <col customWidth="true" max="255" min="255" outlineLevel="0" style="0" width="10.7109374563868"/>
    <col customWidth="true" max="256" min="256" outlineLevel="0" style="0" width="10.0000003383324"/>
    <col customWidth="true" max="257" min="257" outlineLevel="0" style="0" width="4"/>
    <col customWidth="true" max="258" min="258" outlineLevel="0" style="0" width="3.71093762555303"/>
    <col customWidth="true" max="273" min="259" outlineLevel="0" style="0" width="9.28515615814805"/>
    <col customWidth="true" max="274" min="274" outlineLevel="0" style="0" width="0.710937540969935"/>
    <col customWidth="true" max="275" min="275" outlineLevel="0" style="0" width="10.0000003383324"/>
    <col bestFit="true" customWidth="true" max="509" min="276" outlineLevel="0" style="0" width="8.85546864361033"/>
    <col customWidth="true" max="510" min="510" outlineLevel="0" style="0" width="40.2851559889819"/>
    <col customWidth="true" max="511" min="511" outlineLevel="0" style="0" width="10.7109374563868"/>
    <col customWidth="true" max="512" min="512" outlineLevel="0" style="0" width="10.0000003383324"/>
    <col customWidth="true" max="513" min="513" outlineLevel="0" style="0" width="4"/>
    <col customWidth="true" max="514" min="514" outlineLevel="0" style="0" width="3.71093762555303"/>
    <col customWidth="true" max="529" min="515" outlineLevel="0" style="0" width="9.28515615814805"/>
    <col customWidth="true" max="530" min="530" outlineLevel="0" style="0" width="0.710937540969935"/>
    <col customWidth="true" max="531" min="531" outlineLevel="0" style="0" width="10.0000003383324"/>
    <col bestFit="true" customWidth="true" max="765" min="532" outlineLevel="0" style="0" width="8.85546864361033"/>
    <col customWidth="true" max="766" min="766" outlineLevel="0" style="0" width="40.2851559889819"/>
    <col customWidth="true" max="767" min="767" outlineLevel="0" style="0" width="10.7109374563868"/>
    <col customWidth="true" max="768" min="768" outlineLevel="0" style="0" width="10.0000003383324"/>
    <col customWidth="true" max="769" min="769" outlineLevel="0" style="0" width="4"/>
    <col customWidth="true" max="770" min="770" outlineLevel="0" style="0" width="3.71093762555303"/>
    <col customWidth="true" max="785" min="771" outlineLevel="0" style="0" width="9.28515615814805"/>
    <col customWidth="true" max="786" min="786" outlineLevel="0" style="0" width="0.710937540969935"/>
    <col customWidth="true" max="787" min="787" outlineLevel="0" style="0" width="10.0000003383324"/>
    <col bestFit="true" customWidth="true" max="1021" min="788" outlineLevel="0" style="0" width="8.85546864361033"/>
    <col customWidth="true" max="1022" min="1022" outlineLevel="0" style="0" width="40.2851559889819"/>
    <col customWidth="true" max="1023" min="1023" outlineLevel="0" style="0" width="10.7109374563868"/>
    <col customWidth="true" max="1024" min="1024" outlineLevel="0" style="0" width="10.0000003383324"/>
  </cols>
  <sheetData>
    <row customFormat="true" ht="33.75" outlineLevel="0" r="1" s="1">
      <c r="E1" s="41" t="s">
        <v>285</v>
      </c>
      <c r="G1" s="19" t="str">
        <f aca="false" ca="false" dt2D="false" dtr="false" t="normal">'Контроль'!$D$4</f>
        <v>тыс. руб.</v>
      </c>
      <c r="V1" s="99" t="n"/>
    </row>
    <row customFormat="true" customHeight="true" ht="29.4500007629395" outlineLevel="0" r="2" s="100">
      <c r="E2" s="101" t="s">
        <v>143</v>
      </c>
      <c r="F2" s="102" t="s">
        <v>144</v>
      </c>
      <c r="G2" s="102" t="n">
        <f aca="false" ca="false" dt2D="false" dtr="false" t="normal">YEAR('Контроль'!$D$7)</f>
        <v>1899</v>
      </c>
      <c r="H2" s="103" t="n">
        <f aca="false" ca="false" dt2D="false" dtr="false" t="normal">YEAR('Контроль'!$D$7)+1</f>
        <v>1900</v>
      </c>
      <c r="I2" s="103" t="n">
        <f aca="false" ca="false" dt2D="false" dtr="false" t="normal">YEAR('Контроль'!$D$7)+2</f>
        <v>1901</v>
      </c>
      <c r="J2" s="103" t="n">
        <f aca="false" ca="false" dt2D="false" dtr="false" t="normal">YEAR('Контроль'!$D$7)+3</f>
        <v>1902</v>
      </c>
      <c r="K2" s="103" t="n">
        <f aca="false" ca="false" dt2D="false" dtr="false" t="normal">YEAR('Контроль'!$D$7)+4</f>
        <v>1903</v>
      </c>
      <c r="L2" s="103" t="n">
        <f aca="false" ca="false" dt2D="false" dtr="false" t="normal">YEAR('Контроль'!$D$7)+5</f>
        <v>1904</v>
      </c>
      <c r="M2" s="103" t="n">
        <f aca="false" ca="false" dt2D="false" dtr="false" t="normal">YEAR('Контроль'!$D$7)+6</f>
        <v>1905</v>
      </c>
      <c r="N2" s="103" t="n">
        <f aca="false" ca="false" dt2D="false" dtr="false" t="normal">YEAR('Контроль'!$D$7)+7</f>
        <v>1906</v>
      </c>
      <c r="O2" s="103" t="n">
        <f aca="false" ca="false" dt2D="false" dtr="false" t="normal">YEAR('Контроль'!$D$7)+8</f>
        <v>1907</v>
      </c>
      <c r="P2" s="103" t="n">
        <f aca="false" ca="false" dt2D="false" dtr="false" t="normal">YEAR('Контроль'!$D$7)+9</f>
        <v>1908</v>
      </c>
      <c r="Q2" s="103" t="n">
        <f aca="false" ca="false" dt2D="false" dtr="false" t="normal">YEAR('Контроль'!$D$7)+10</f>
        <v>1909</v>
      </c>
      <c r="R2" s="103" t="n">
        <f aca="false" ca="false" dt2D="false" dtr="false" t="normal">YEAR('Контроль'!$D$7)+11</f>
        <v>1910</v>
      </c>
      <c r="S2" s="103" t="n">
        <f aca="false" ca="false" dt2D="false" dtr="false" t="normal">YEAR('Контроль'!$D$7)+12</f>
        <v>1911</v>
      </c>
      <c r="T2" s="103" t="n">
        <f aca="false" ca="false" dt2D="false" dtr="false" t="normal">YEAR('Контроль'!$D$7)+13</f>
        <v>1912</v>
      </c>
      <c r="U2" s="103" t="n">
        <f aca="false" ca="false" dt2D="false" dtr="false" t="normal">YEAR('Контроль'!$D$7)+14</f>
        <v>1913</v>
      </c>
      <c r="V2" s="104" t="s">
        <v>145</v>
      </c>
    </row>
    <row customFormat="true" ht="15" outlineLevel="0" r="3" s="222">
      <c r="C3" s="221" t="n"/>
      <c r="G3" s="223" t="n">
        <v>1</v>
      </c>
      <c r="H3" s="223" t="n">
        <v>2</v>
      </c>
      <c r="I3" s="223" t="n">
        <v>3</v>
      </c>
      <c r="J3" s="223" t="n">
        <v>4</v>
      </c>
      <c r="K3" s="223" t="n">
        <v>5</v>
      </c>
      <c r="L3" s="223" t="n">
        <v>6</v>
      </c>
      <c r="M3" s="223" t="n">
        <v>7</v>
      </c>
      <c r="N3" s="223" t="n">
        <v>8</v>
      </c>
      <c r="O3" s="223" t="n">
        <v>9</v>
      </c>
      <c r="P3" s="223" t="n">
        <v>10</v>
      </c>
      <c r="Q3" s="223" t="n">
        <v>11</v>
      </c>
      <c r="R3" s="223" t="n">
        <v>12</v>
      </c>
      <c r="S3" s="223" t="n">
        <v>13</v>
      </c>
      <c r="T3" s="223" t="n">
        <v>14</v>
      </c>
      <c r="U3" s="223" t="n">
        <v>15</v>
      </c>
      <c r="V3" s="223" t="n">
        <f aca="false" ca="false" dt2D="false" dtr="false" t="normal">U2-G2+1</f>
        <v>15</v>
      </c>
    </row>
    <row customFormat="true" customHeight="true" ht="26.4500007629395" outlineLevel="0" r="4" s="107">
      <c r="C4" s="107" t="s">
        <v>39</v>
      </c>
      <c r="E4" s="108" t="s">
        <v>286</v>
      </c>
      <c r="F4" s="109" t="s"/>
      <c r="G4" s="109" t="s"/>
      <c r="H4" s="109" t="s"/>
      <c r="I4" s="109" t="s"/>
      <c r="J4" s="109" t="s"/>
      <c r="K4" s="109" t="s"/>
      <c r="L4" s="109" t="s"/>
      <c r="M4" s="109" t="s"/>
      <c r="N4" s="109" t="s"/>
      <c r="O4" s="109" t="s"/>
      <c r="P4" s="109" t="s"/>
      <c r="Q4" s="109" t="s"/>
      <c r="R4" s="109" t="s"/>
      <c r="S4" s="109" t="s"/>
      <c r="T4" s="109" t="s"/>
      <c r="U4" s="109" t="s"/>
      <c r="V4" s="110" t="s"/>
    </row>
    <row customFormat="true" ht="15.75" outlineLevel="0" r="5" s="224">
      <c r="C5" s="225" t="n"/>
      <c r="E5" s="226" t="n"/>
      <c r="G5" s="197" t="n"/>
      <c r="H5" s="197" t="n"/>
      <c r="I5" s="197" t="n"/>
      <c r="J5" s="197" t="n"/>
      <c r="K5" s="197" t="n"/>
      <c r="L5" s="197" t="n"/>
      <c r="M5" s="197" t="n"/>
      <c r="N5" s="197" t="n"/>
      <c r="O5" s="197" t="n"/>
      <c r="P5" s="197" t="n"/>
      <c r="Q5" s="197" t="n"/>
      <c r="R5" s="197" t="n"/>
      <c r="S5" s="197" t="n"/>
      <c r="T5" s="197" t="n"/>
      <c r="U5" s="197" t="n"/>
      <c r="V5" s="227" t="n"/>
    </row>
    <row customFormat="true" ht="18.75" outlineLevel="0" r="6" s="17">
      <c r="E6" s="228" t="s">
        <v>287</v>
      </c>
      <c r="G6" s="229" t="n"/>
      <c r="H6" s="229" t="n"/>
      <c r="I6" s="229" t="n"/>
      <c r="J6" s="229" t="n"/>
      <c r="K6" s="229" t="n"/>
      <c r="L6" s="229" t="n"/>
      <c r="M6" s="229" t="n"/>
      <c r="N6" s="229" t="n"/>
      <c r="O6" s="229" t="n"/>
      <c r="P6" s="229" t="n"/>
      <c r="Q6" s="229" t="n"/>
      <c r="R6" s="229" t="n"/>
      <c r="S6" s="229" t="n"/>
      <c r="T6" s="229" t="n"/>
      <c r="U6" s="229" t="n"/>
      <c r="V6" s="147" t="n"/>
      <c r="W6" s="116" t="n"/>
    </row>
    <row customFormat="true" ht="17.25" outlineLevel="0" r="7" s="111">
      <c r="E7" s="230" t="n"/>
      <c r="F7" s="230" t="n"/>
      <c r="G7" s="230" t="n"/>
      <c r="H7" s="230" t="n"/>
      <c r="I7" s="230" t="n"/>
      <c r="J7" s="230" t="n"/>
      <c r="K7" s="230" t="n"/>
      <c r="L7" s="230" t="n"/>
      <c r="M7" s="230" t="n"/>
      <c r="N7" s="230" t="n"/>
      <c r="O7" s="230" t="n"/>
      <c r="P7" s="230" t="n"/>
      <c r="Q7" s="230" t="n"/>
      <c r="R7" s="230" t="n"/>
      <c r="S7" s="230" t="n"/>
      <c r="T7" s="230" t="n"/>
      <c r="U7" s="230" t="n"/>
      <c r="V7" s="230" t="n"/>
      <c r="W7" s="116" t="n"/>
    </row>
    <row customFormat="true" ht="15.75" outlineLevel="0" r="8" s="99">
      <c r="E8" s="99" t="s">
        <v>288</v>
      </c>
      <c r="G8" s="129" t="e">
        <f aca="false" ca="false" dt2D="false" dtr="false" t="normal">SUM(G10:G16)</f>
        <v>#VALUE!</v>
      </c>
      <c r="H8" s="129" t="e">
        <f aca="false" ca="false" dt2D="false" dtr="false" t="normal">SUM(H10:H16)</f>
        <v>#VALUE!</v>
      </c>
      <c r="I8" s="129" t="e">
        <f aca="false" ca="false" dt2D="false" dtr="false" t="normal">SUM(I10:I16)</f>
        <v>#VALUE!</v>
      </c>
      <c r="J8" s="129" t="e">
        <f aca="false" ca="false" dt2D="false" dtr="false" t="normal">SUM(J10:J16)</f>
        <v>#VALUE!</v>
      </c>
      <c r="K8" s="129" t="e">
        <f aca="false" ca="false" dt2D="false" dtr="false" t="normal">SUM(K10:K16)</f>
        <v>#VALUE!</v>
      </c>
      <c r="L8" s="129" t="e">
        <f aca="false" ca="false" dt2D="false" dtr="false" t="normal">SUM(L10:L16)</f>
        <v>#VALUE!</v>
      </c>
      <c r="M8" s="129" t="e">
        <f aca="false" ca="false" dt2D="false" dtr="false" t="normal">SUM(M10:M16)</f>
        <v>#VALUE!</v>
      </c>
      <c r="N8" s="129" t="e">
        <f aca="false" ca="false" dt2D="false" dtr="false" t="normal">SUM(N10:N16)</f>
        <v>#VALUE!</v>
      </c>
      <c r="O8" s="129" t="e">
        <f aca="false" ca="false" dt2D="false" dtr="false" t="normal">SUM(O10:O16)</f>
        <v>#VALUE!</v>
      </c>
      <c r="P8" s="129" t="e">
        <f aca="false" ca="false" dt2D="false" dtr="false" t="normal">SUM(P10:P16)</f>
        <v>#VALUE!</v>
      </c>
      <c r="Q8" s="129" t="e">
        <f aca="false" ca="false" dt2D="false" dtr="false" t="normal">SUM(Q10:Q16)</f>
        <v>#VALUE!</v>
      </c>
      <c r="R8" s="129" t="e">
        <f aca="false" ca="false" dt2D="false" dtr="false" t="normal">SUM(R10:R16)</f>
        <v>#VALUE!</v>
      </c>
      <c r="S8" s="129" t="e">
        <f aca="false" ca="false" dt2D="false" dtr="false" t="normal">SUM(S10:S16)</f>
        <v>#VALUE!</v>
      </c>
      <c r="T8" s="129" t="e">
        <f aca="false" ca="false" dt2D="false" dtr="false" t="normal">SUM(T10:T16)</f>
        <v>#VALUE!</v>
      </c>
      <c r="U8" s="129" t="e">
        <f aca="false" ca="false" dt2D="false" dtr="false" t="normal">SUM(U10:U16)</f>
        <v>#VALUE!</v>
      </c>
      <c r="V8" s="199" t="e">
        <f aca="false" ca="false" dt2D="false" dtr="false" t="normal">SUM(G8:U8)</f>
        <v>#VALUE!</v>
      </c>
      <c r="W8" s="147" t="n"/>
    </row>
    <row customFormat="true" hidden="true" ht="16.5" outlineLevel="1" r="9" s="231">
      <c r="C9" s="232" t="n"/>
      <c r="E9" s="233" t="s">
        <v>289</v>
      </c>
      <c r="F9" s="130" t="n"/>
      <c r="G9" s="234" t="n"/>
      <c r="H9" s="234" t="n"/>
      <c r="I9" s="234" t="n"/>
      <c r="J9" s="234" t="n"/>
      <c r="K9" s="234" t="n"/>
      <c r="L9" s="234" t="n"/>
      <c r="M9" s="234" t="n"/>
      <c r="N9" s="234" t="n"/>
      <c r="O9" s="234" t="n"/>
      <c r="P9" s="234" t="n"/>
      <c r="Q9" s="234" t="n"/>
      <c r="R9" s="234" t="n"/>
      <c r="S9" s="234" t="n"/>
      <c r="T9" s="234" t="n"/>
      <c r="U9" s="234" t="n"/>
      <c r="V9" s="235" t="n"/>
      <c r="W9" s="236" t="n"/>
    </row>
    <row hidden="true" ht="16.5" outlineLevel="1" r="10">
      <c r="C10" s="221" t="s">
        <v>290</v>
      </c>
      <c r="E10" s="237" t="s">
        <v>291</v>
      </c>
      <c r="F10" s="1" t="n"/>
      <c r="G10" s="238" t="e">
        <f aca="false" ca="false" dt2D="false" dtr="false" t="normal">SUMIF('Периоды'!$L$38:$BS$38, $G$2:$U$2, 'Фин.Модель'!$M$60:$BT$60)</f>
        <v>#VALUE!</v>
      </c>
      <c r="H10" s="238" t="e">
        <f aca="false" ca="false" dt2D="false" dtr="false" t="normal">SUMIF('Периоды'!$L$38:$BS$38, $G$2:$U$2, 'Фин.Модель'!$M$60:$BT$60)</f>
        <v>#VALUE!</v>
      </c>
      <c r="I10" s="238" t="e">
        <f aca="false" ca="false" dt2D="false" dtr="false" t="normal">SUMIF('Периоды'!$L$38:$BS$38, $G$2:$U$2, 'Фин.Модель'!$M$60:$BT$60)</f>
        <v>#VALUE!</v>
      </c>
      <c r="J10" s="238" t="e">
        <f aca="false" ca="false" dt2D="false" dtr="false" t="normal">SUMIF('Периоды'!$L$38:$BS$38, $G$2:$U$2, 'Фин.Модель'!$M$60:$BT$60)</f>
        <v>#VALUE!</v>
      </c>
      <c r="K10" s="238" t="e">
        <f aca="false" ca="false" dt2D="false" dtr="false" t="normal">SUMIF('Периоды'!$L$38:$BS$38, $G$2:$U$2, 'Фин.Модель'!$M$60:$BT$60)</f>
        <v>#VALUE!</v>
      </c>
      <c r="L10" s="238" t="e">
        <f aca="false" ca="false" dt2D="false" dtr="false" t="normal">SUMIF('Периоды'!$L$38:$BS$38, $G$2:$U$2, 'Фин.Модель'!$M$60:$BT$60)</f>
        <v>#VALUE!</v>
      </c>
      <c r="M10" s="238" t="e">
        <f aca="false" ca="false" dt2D="false" dtr="false" t="normal">SUMIF('Периоды'!$L$38:$BS$38, $G$2:$U$2, 'Фин.Модель'!$M$60:$BT$60)</f>
        <v>#VALUE!</v>
      </c>
      <c r="N10" s="238" t="e">
        <f aca="false" ca="false" dt2D="false" dtr="false" t="normal">SUMIF('Периоды'!$L$38:$BS$38, $G$2:$U$2, 'Фин.Модель'!$M$60:$BT$60)</f>
        <v>#VALUE!</v>
      </c>
      <c r="O10" s="238" t="e">
        <f aca="false" ca="false" dt2D="false" dtr="false" t="normal">SUMIF('Периоды'!$L$38:$BS$38, $G$2:$U$2, 'Фин.Модель'!$M$60:$BT$60)</f>
        <v>#VALUE!</v>
      </c>
      <c r="P10" s="238" t="e">
        <f aca="false" ca="false" dt2D="false" dtr="false" t="normal">SUMIF('Периоды'!$L$38:$BS$38, $G$2:$U$2, 'Фин.Модель'!$M$60:$BT$60)</f>
        <v>#VALUE!</v>
      </c>
      <c r="Q10" s="238" t="e">
        <f aca="false" ca="false" dt2D="false" dtr="false" t="normal">SUMIF('Периоды'!$L$38:$BS$38, $G$2:$U$2, 'Фин.Модель'!$M$60:$BT$60)</f>
        <v>#VALUE!</v>
      </c>
      <c r="R10" s="238" t="e">
        <f aca="false" ca="false" dt2D="false" dtr="false" t="normal">SUMIF('Периоды'!$L$38:$BS$38, $G$2:$U$2, 'Фин.Модель'!$M$60:$BT$60)</f>
        <v>#VALUE!</v>
      </c>
      <c r="S10" s="238" t="e">
        <f aca="false" ca="false" dt2D="false" dtr="false" t="normal">SUMIF('Периоды'!$L$38:$BS$38, $G$2:$U$2, 'Фин.Модель'!$M$60:$BT$60)</f>
        <v>#VALUE!</v>
      </c>
      <c r="T10" s="238" t="e">
        <f aca="false" ca="false" dt2D="false" dtr="false" t="normal">SUMIF('Периоды'!$L$38:$BS$38, $G$2:$U$2, 'Фин.Модель'!$M$60:$BT$60)</f>
        <v>#VALUE!</v>
      </c>
      <c r="U10" s="238" t="e">
        <f aca="false" ca="false" dt2D="false" dtr="false" t="normal">SUMIF('Периоды'!$L$38:$BS$38, $G$2:$U$2, 'Фин.Модель'!$M$60:$BT$60)</f>
        <v>#VALUE!</v>
      </c>
      <c r="V10" s="235" t="e">
        <f aca="false" ca="false" dt2D="false" dtr="false" t="normal">SUM(G10:U10)</f>
        <v>#VALUE!</v>
      </c>
      <c r="W10" s="180" t="n"/>
    </row>
    <row hidden="true" ht="16.5" outlineLevel="1" r="11">
      <c r="C11" s="221" t="s">
        <v>292</v>
      </c>
      <c r="E11" s="237" t="s">
        <v>293</v>
      </c>
      <c r="F11" s="1" t="n"/>
      <c r="G11" s="238" t="e">
        <f aca="false" ca="false" dt2D="false" dtr="false" t="normal">SUMIF('Периоды'!$L$38:$BS$38, $G$2:$U$2, 'Фин.Модель'!$M$64:$BT$64)</f>
        <v>#VALUE!</v>
      </c>
      <c r="H11" s="238" t="e">
        <f aca="false" ca="false" dt2D="false" dtr="false" t="normal">SUMIF('Периоды'!$L$38:$BS$38, $G$2:$U$2, 'Фин.Модель'!$M$64:$BT$64)</f>
        <v>#VALUE!</v>
      </c>
      <c r="I11" s="238" t="e">
        <f aca="false" ca="false" dt2D="false" dtr="false" t="normal">SUMIF('Периоды'!$L$38:$BS$38, $G$2:$U$2, 'Фин.Модель'!$M$64:$BT$64)</f>
        <v>#VALUE!</v>
      </c>
      <c r="J11" s="238" t="e">
        <f aca="false" ca="false" dt2D="false" dtr="false" t="normal">SUMIF('Периоды'!$L$38:$BS$38, $G$2:$U$2, 'Фин.Модель'!$M$64:$BT$64)</f>
        <v>#VALUE!</v>
      </c>
      <c r="K11" s="238" t="e">
        <f aca="false" ca="false" dt2D="false" dtr="false" t="normal">SUMIF('Периоды'!$L$38:$BS$38, $G$2:$U$2, 'Фин.Модель'!$M$64:$BT$64)</f>
        <v>#VALUE!</v>
      </c>
      <c r="L11" s="238" t="e">
        <f aca="false" ca="false" dt2D="false" dtr="false" t="normal">SUMIF('Периоды'!$L$38:$BS$38, $G$2:$U$2, 'Фин.Модель'!$M$64:$BT$64)</f>
        <v>#VALUE!</v>
      </c>
      <c r="M11" s="238" t="e">
        <f aca="false" ca="false" dt2D="false" dtr="false" t="normal">SUMIF('Периоды'!$L$38:$BS$38, $G$2:$U$2, 'Фин.Модель'!$M$64:$BT$64)</f>
        <v>#VALUE!</v>
      </c>
      <c r="N11" s="238" t="e">
        <f aca="false" ca="false" dt2D="false" dtr="false" t="normal">SUMIF('Периоды'!$L$38:$BS$38, $G$2:$U$2, 'Фин.Модель'!$M$64:$BT$64)</f>
        <v>#VALUE!</v>
      </c>
      <c r="O11" s="238" t="e">
        <f aca="false" ca="false" dt2D="false" dtr="false" t="normal">SUMIF('Периоды'!$L$38:$BS$38, $G$2:$U$2, 'Фин.Модель'!$M$64:$BT$64)</f>
        <v>#VALUE!</v>
      </c>
      <c r="P11" s="238" t="e">
        <f aca="false" ca="false" dt2D="false" dtr="false" t="normal">SUMIF('Периоды'!$L$38:$BS$38, $G$2:$U$2, 'Фин.Модель'!$M$64:$BT$64)</f>
        <v>#VALUE!</v>
      </c>
      <c r="Q11" s="238" t="e">
        <f aca="false" ca="false" dt2D="false" dtr="false" t="normal">SUMIF('Периоды'!$L$38:$BS$38, $G$2:$U$2, 'Фин.Модель'!$M$64:$BT$64)</f>
        <v>#VALUE!</v>
      </c>
      <c r="R11" s="238" t="e">
        <f aca="false" ca="false" dt2D="false" dtr="false" t="normal">SUMIF('Периоды'!$L$38:$BS$38, $G$2:$U$2, 'Фин.Модель'!$M$64:$BT$64)</f>
        <v>#VALUE!</v>
      </c>
      <c r="S11" s="238" t="e">
        <f aca="false" ca="false" dt2D="false" dtr="false" t="normal">SUMIF('Периоды'!$L$38:$BS$38, $G$2:$U$2, 'Фин.Модель'!$M$64:$BT$64)</f>
        <v>#VALUE!</v>
      </c>
      <c r="T11" s="238" t="e">
        <f aca="false" ca="false" dt2D="false" dtr="false" t="normal">SUMIF('Периоды'!$L$38:$BS$38, $G$2:$U$2, 'Фин.Модель'!$M$64:$BT$64)</f>
        <v>#VALUE!</v>
      </c>
      <c r="U11" s="238" t="e">
        <f aca="false" ca="false" dt2D="false" dtr="false" t="normal">SUMIF('Периоды'!$L$38:$BS$38, $G$2:$U$2, 'Фин.Модель'!$M$64:$BT$64)</f>
        <v>#VALUE!</v>
      </c>
      <c r="V11" s="235" t="e">
        <f aca="false" ca="false" dt2D="false" dtr="false" t="normal">SUM(G11:U11)</f>
        <v>#VALUE!</v>
      </c>
      <c r="W11" s="180" t="n"/>
    </row>
    <row hidden="true" ht="16.5" outlineLevel="1" r="12">
      <c r="C12" s="221" t="s">
        <v>290</v>
      </c>
      <c r="E12" s="237" t="s">
        <v>294</v>
      </c>
      <c r="F12" s="1" t="n"/>
      <c r="G12" s="238" t="e">
        <f aca="false" ca="false" dt2D="false" dtr="false" t="normal">SUMIF('Периоды'!$L$38:$BS$38, $G$2:$U$2, 'Фин.Модель'!$M$174:$BT$174)*'Макро'!E$17</f>
        <v>#VALUE!</v>
      </c>
      <c r="H12" s="238" t="e">
        <f aca="false" ca="false" dt2D="false" dtr="false" t="normal">SUMIF('Периоды'!$L$38:$BS$38, $G$2:$U$2, 'Фин.Модель'!$M$174:$BT$174)*'Макро'!F$17</f>
        <v>#VALUE!</v>
      </c>
      <c r="I12" s="238" t="e">
        <f aca="false" ca="false" dt2D="false" dtr="false" t="normal">SUMIF('Периоды'!$L$38:$BS$38, $G$2:$U$2, 'Фин.Модель'!$M$174:$BT$174)*'Макро'!G$17</f>
        <v>#VALUE!</v>
      </c>
      <c r="J12" s="238" t="e">
        <f aca="false" ca="false" dt2D="false" dtr="false" t="normal">SUMIF('Периоды'!$L$38:$BS$38, $G$2:$U$2, 'Фин.Модель'!$M$174:$BT$174)*'Макро'!H$17</f>
        <v>#VALUE!</v>
      </c>
      <c r="K12" s="238" t="e">
        <f aca="false" ca="false" dt2D="false" dtr="false" t="normal">SUMIF('Периоды'!$L$38:$BS$38, $G$2:$U$2, 'Фин.Модель'!$M$174:$BT$174)*'Макро'!I$17</f>
        <v>#VALUE!</v>
      </c>
      <c r="L12" s="238" t="e">
        <f aca="false" ca="false" dt2D="false" dtr="false" t="normal">SUMIF('Периоды'!$L$38:$BS$38, $G$2:$U$2, 'Фин.Модель'!$M$174:$BT$174)*'Макро'!J$17</f>
        <v>#VALUE!</v>
      </c>
      <c r="M12" s="238" t="e">
        <f aca="false" ca="false" dt2D="false" dtr="false" t="normal">SUMIF('Периоды'!$L$38:$BS$38, $G$2:$U$2, 'Фин.Модель'!$M$174:$BT$174)*'Макро'!K$17</f>
        <v>#VALUE!</v>
      </c>
      <c r="N12" s="238" t="e">
        <f aca="false" ca="false" dt2D="false" dtr="false" t="normal">SUMIF('Периоды'!$L$38:$BS$38, $G$2:$U$2, 'Фин.Модель'!$M$174:$BT$174)*'Макро'!L$17</f>
        <v>#VALUE!</v>
      </c>
      <c r="O12" s="238" t="e">
        <f aca="false" ca="false" dt2D="false" dtr="false" t="normal">SUMIF('Периоды'!$L$38:$BS$38, $G$2:$U$2, 'Фин.Модель'!$M$174:$BT$174)*'Макро'!M$17</f>
        <v>#VALUE!</v>
      </c>
      <c r="P12" s="238" t="e">
        <f aca="false" ca="false" dt2D="false" dtr="false" t="normal">SUMIF('Периоды'!$L$38:$BS$38, $G$2:$U$2, 'Фин.Модель'!$M$174:$BT$174)*'Макро'!N$17</f>
        <v>#VALUE!</v>
      </c>
      <c r="Q12" s="238" t="e">
        <f aca="false" ca="false" dt2D="false" dtr="false" t="normal">SUMIF('Периоды'!$L$38:$BS$38, $G$2:$U$2, 'Фин.Модель'!$M$174:$BT$174)*'Макро'!O$17</f>
        <v>#VALUE!</v>
      </c>
      <c r="R12" s="238" t="e">
        <f aca="false" ca="false" dt2D="false" dtr="false" t="normal">SUMIF('Периоды'!$L$38:$BS$38, $G$2:$U$2, 'Фин.Модель'!$M$174:$BT$174)*'Макро'!P$17</f>
        <v>#VALUE!</v>
      </c>
      <c r="S12" s="238" t="e">
        <f aca="false" ca="false" dt2D="false" dtr="false" t="normal">SUMIF('Периоды'!$L$38:$BS$38, $G$2:$U$2, 'Фин.Модель'!$M$174:$BT$174)*'Макро'!Q$17</f>
        <v>#VALUE!</v>
      </c>
      <c r="T12" s="238" t="e">
        <f aca="false" ca="false" dt2D="false" dtr="false" t="normal">SUMIF('Периоды'!$L$38:$BS$38, $G$2:$U$2, 'Фин.Модель'!$M$174:$BT$174)*'Макро'!R$17</f>
        <v>#VALUE!</v>
      </c>
      <c r="U12" s="238" t="e">
        <f aca="false" ca="false" dt2D="false" dtr="false" t="normal">SUMIF('Периоды'!$L$38:$BS$38, $G$2:$U$2, 'Фин.Модель'!$M$174:$BT$174)*'Макро'!S$17</f>
        <v>#VALUE!</v>
      </c>
      <c r="V12" s="235" t="e">
        <f aca="false" ca="false" dt2D="false" dtr="false" t="normal">SUM(G12:U12)</f>
        <v>#VALUE!</v>
      </c>
      <c r="W12" s="180" t="n"/>
    </row>
    <row hidden="true" ht="16.5" outlineLevel="1" r="13">
      <c r="C13" s="221" t="s">
        <v>290</v>
      </c>
      <c r="E13" s="237" t="s">
        <v>295</v>
      </c>
      <c r="F13" s="1" t="n"/>
      <c r="G13" s="238" t="e">
        <f aca="false" ca="false" dt2D="false" dtr="false" t="normal">SUMIF('Периоды'!$L$38:$BS$38, $G$2:$U$2, 'Фин.Модель'!$M$238:$BT$238)</f>
        <v>#VALUE!</v>
      </c>
      <c r="H13" s="238" t="e">
        <f aca="false" ca="false" dt2D="false" dtr="false" t="normal">SUMIF('Периоды'!$L$38:$BS$38, $G$2:$U$2, 'Фин.Модель'!$M$238:$BT$238)</f>
        <v>#VALUE!</v>
      </c>
      <c r="I13" s="238" t="e">
        <f aca="false" ca="false" dt2D="false" dtr="false" t="normal">SUMIF('Периоды'!$L$38:$BS$38, $G$2:$U$2, 'Фин.Модель'!$M$238:$BT$238)</f>
        <v>#VALUE!</v>
      </c>
      <c r="J13" s="238" t="e">
        <f aca="false" ca="false" dt2D="false" dtr="false" t="normal">SUMIF('Периоды'!$L$38:$BS$38, $G$2:$U$2, 'Фин.Модель'!$M$238:$BT$238)</f>
        <v>#VALUE!</v>
      </c>
      <c r="K13" s="238" t="e">
        <f aca="false" ca="false" dt2D="false" dtr="false" t="normal">SUMIF('Периоды'!$L$38:$BS$38, $G$2:$U$2, 'Фин.Модель'!$M$238:$BT$238)</f>
        <v>#VALUE!</v>
      </c>
      <c r="L13" s="238" t="e">
        <f aca="false" ca="false" dt2D="false" dtr="false" t="normal">SUMIF('Периоды'!$L$38:$BS$38, $G$2:$U$2, 'Фин.Модель'!$M$238:$BT$238)</f>
        <v>#VALUE!</v>
      </c>
      <c r="M13" s="238" t="e">
        <f aca="false" ca="false" dt2D="false" dtr="false" t="normal">SUMIF('Периоды'!$L$38:$BS$38, $G$2:$U$2, 'Фин.Модель'!$M$238:$BT$238)</f>
        <v>#VALUE!</v>
      </c>
      <c r="N13" s="238" t="e">
        <f aca="false" ca="false" dt2D="false" dtr="false" t="normal">SUMIF('Периоды'!$L$38:$BS$38, $G$2:$U$2, 'Фин.Модель'!$M$238:$BT$238)</f>
        <v>#VALUE!</v>
      </c>
      <c r="O13" s="238" t="e">
        <f aca="false" ca="false" dt2D="false" dtr="false" t="normal">SUMIF('Периоды'!$L$38:$BS$38, $G$2:$U$2, 'Фин.Модель'!$M$238:$BT$238)</f>
        <v>#VALUE!</v>
      </c>
      <c r="P13" s="238" t="e">
        <f aca="false" ca="false" dt2D="false" dtr="false" t="normal">SUMIF('Периоды'!$L$38:$BS$38, $G$2:$U$2, 'Фин.Модель'!$M$238:$BT$238)</f>
        <v>#VALUE!</v>
      </c>
      <c r="Q13" s="238" t="e">
        <f aca="false" ca="false" dt2D="false" dtr="false" t="normal">SUMIF('Периоды'!$L$38:$BS$38, $G$2:$U$2, 'Фин.Модель'!$M$238:$BT$238)</f>
        <v>#VALUE!</v>
      </c>
      <c r="R13" s="238" t="e">
        <f aca="false" ca="false" dt2D="false" dtr="false" t="normal">SUMIF('Периоды'!$L$38:$BS$38, $G$2:$U$2, 'Фин.Модель'!$M$238:$BT$238)</f>
        <v>#VALUE!</v>
      </c>
      <c r="S13" s="238" t="e">
        <f aca="false" ca="false" dt2D="false" dtr="false" t="normal">SUMIF('Периоды'!$L$38:$BS$38, $G$2:$U$2, 'Фин.Модель'!$M$238:$BT$238)</f>
        <v>#VALUE!</v>
      </c>
      <c r="T13" s="238" t="e">
        <f aca="false" ca="false" dt2D="false" dtr="false" t="normal">SUMIF('Периоды'!$L$38:$BS$38, $G$2:$U$2, 'Фин.Модель'!$M$238:$BT$238)</f>
        <v>#VALUE!</v>
      </c>
      <c r="U13" s="238" t="e">
        <f aca="false" ca="false" dt2D="false" dtr="false" t="normal">SUMIF('Периоды'!$L$38:$BS$38, $G$2:$U$2, 'Фин.Модель'!$M$238:$BT$238)</f>
        <v>#VALUE!</v>
      </c>
      <c r="V13" s="235" t="e">
        <f aca="false" ca="false" dt2D="false" dtr="false" t="normal">SUM(G13:U13)</f>
        <v>#VALUE!</v>
      </c>
      <c r="W13" s="180" t="n"/>
    </row>
    <row hidden="true" ht="16.5" outlineLevel="1" r="14">
      <c r="C14" s="221" t="s">
        <v>292</v>
      </c>
      <c r="E14" s="237" t="s">
        <v>296</v>
      </c>
      <c r="F14" s="1" t="n"/>
      <c r="G14" s="238" t="e">
        <f aca="false" ca="false" dt2D="false" dtr="false" t="normal">SUMIF('Периоды'!$L$38:$BS$38, $G$2:$U$2, 'Фин.Модель'!$M$184:$BT$184)</f>
        <v>#VALUE!</v>
      </c>
      <c r="H14" s="238" t="e">
        <f aca="false" ca="false" dt2D="false" dtr="false" t="normal">SUMIF('Периоды'!$L$38:$BS$38, $G$2:$U$2, 'Фин.Модель'!$M$184:$BT$184)</f>
        <v>#VALUE!</v>
      </c>
      <c r="I14" s="238" t="e">
        <f aca="false" ca="false" dt2D="false" dtr="false" t="normal">SUMIF('Периоды'!$L$38:$BS$38, $G$2:$U$2, 'Фин.Модель'!$M$184:$BT$184)</f>
        <v>#VALUE!</v>
      </c>
      <c r="J14" s="238" t="e">
        <f aca="false" ca="false" dt2D="false" dtr="false" t="normal">SUMIF('Периоды'!$L$38:$BS$38, $G$2:$U$2, 'Фин.Модель'!$M$184:$BT$184)</f>
        <v>#VALUE!</v>
      </c>
      <c r="K14" s="238" t="e">
        <f aca="false" ca="false" dt2D="false" dtr="false" t="normal">SUMIF('Периоды'!$L$38:$BS$38, $G$2:$U$2, 'Фин.Модель'!$M$184:$BT$184)</f>
        <v>#VALUE!</v>
      </c>
      <c r="L14" s="238" t="e">
        <f aca="false" ca="false" dt2D="false" dtr="false" t="normal">SUMIF('Периоды'!$L$38:$BS$38, $G$2:$U$2, 'Фин.Модель'!$M$184:$BT$184)</f>
        <v>#VALUE!</v>
      </c>
      <c r="M14" s="238" t="e">
        <f aca="false" ca="false" dt2D="false" dtr="false" t="normal">SUMIF('Периоды'!$L$38:$BS$38, $G$2:$U$2, 'Фин.Модель'!$M$184:$BT$184)</f>
        <v>#VALUE!</v>
      </c>
      <c r="N14" s="238" t="e">
        <f aca="false" ca="false" dt2D="false" dtr="false" t="normal">SUMIF('Периоды'!$L$38:$BS$38, $G$2:$U$2, 'Фин.Модель'!$M$184:$BT$184)</f>
        <v>#VALUE!</v>
      </c>
      <c r="O14" s="238" t="e">
        <f aca="false" ca="false" dt2D="false" dtr="false" t="normal">SUMIF('Периоды'!$L$38:$BS$38, $G$2:$U$2, 'Фин.Модель'!$M$184:$BT$184)</f>
        <v>#VALUE!</v>
      </c>
      <c r="P14" s="238" t="e">
        <f aca="false" ca="false" dt2D="false" dtr="false" t="normal">SUMIF('Периоды'!$L$38:$BS$38, $G$2:$U$2, 'Фин.Модель'!$M$184:$BT$184)</f>
        <v>#VALUE!</v>
      </c>
      <c r="Q14" s="238" t="e">
        <f aca="false" ca="false" dt2D="false" dtr="false" t="normal">SUMIF('Периоды'!$L$38:$BS$38, $G$2:$U$2, 'Фин.Модель'!$M$184:$BT$184)</f>
        <v>#VALUE!</v>
      </c>
      <c r="R14" s="238" t="e">
        <f aca="false" ca="false" dt2D="false" dtr="false" t="normal">SUMIF('Периоды'!$L$38:$BS$38, $G$2:$U$2, 'Фин.Модель'!$M$184:$BT$184)</f>
        <v>#VALUE!</v>
      </c>
      <c r="S14" s="238" t="e">
        <f aca="false" ca="false" dt2D="false" dtr="false" t="normal">SUMIF('Периоды'!$L$38:$BS$38, $G$2:$U$2, 'Фин.Модель'!$M$184:$BT$184)</f>
        <v>#VALUE!</v>
      </c>
      <c r="T14" s="238" t="e">
        <f aca="false" ca="false" dt2D="false" dtr="false" t="normal">SUMIF('Периоды'!$L$38:$BS$38, $G$2:$U$2, 'Фин.Модель'!$M$184:$BT$184)</f>
        <v>#VALUE!</v>
      </c>
      <c r="U14" s="238" t="e">
        <f aca="false" ca="false" dt2D="false" dtr="false" t="normal">SUMIF('Периоды'!$L$38:$BS$38, $G$2:$U$2, 'Фин.Модель'!$M$184:$BT$184)</f>
        <v>#VALUE!</v>
      </c>
      <c r="V14" s="235" t="e">
        <f aca="false" ca="false" dt2D="false" dtr="false" t="normal">SUM(G14:U14)</f>
        <v>#VALUE!</v>
      </c>
      <c r="W14" s="180" t="n"/>
    </row>
    <row hidden="true" ht="16.5" outlineLevel="1" r="15">
      <c r="C15" s="221" t="s">
        <v>297</v>
      </c>
      <c r="E15" s="237" t="s">
        <v>298</v>
      </c>
      <c r="F15" s="1" t="n"/>
      <c r="G15" s="238" t="e">
        <f aca="false" ca="false" dt2D="false" dtr="false" t="normal">SUMIF('Периоды'!$L$38:$BS$38, $G$2:$U$2, 'Фин.Модель'!$M$189:$BT$189)</f>
        <v>#VALUE!</v>
      </c>
      <c r="H15" s="238" t="e">
        <f aca="false" ca="false" dt2D="false" dtr="false" t="normal">SUMIF('Периоды'!$L$38:$BS$38, $G$2:$U$2, 'Фин.Модель'!$M$189:$BT$189)</f>
        <v>#VALUE!</v>
      </c>
      <c r="I15" s="238" t="e">
        <f aca="false" ca="false" dt2D="false" dtr="false" t="normal">SUMIF('Периоды'!$L$38:$BS$38, $G$2:$U$2, 'Фин.Модель'!$M$189:$BT$189)</f>
        <v>#VALUE!</v>
      </c>
      <c r="J15" s="238" t="e">
        <f aca="false" ca="false" dt2D="false" dtr="false" t="normal">SUMIF('Периоды'!$L$38:$BS$38, $G$2:$U$2, 'Фин.Модель'!$M$189:$BT$189)</f>
        <v>#VALUE!</v>
      </c>
      <c r="K15" s="238" t="e">
        <f aca="false" ca="false" dt2D="false" dtr="false" t="normal">SUMIF('Периоды'!$L$38:$BS$38, $G$2:$U$2, 'Фин.Модель'!$M$189:$BT$189)</f>
        <v>#VALUE!</v>
      </c>
      <c r="L15" s="238" t="e">
        <f aca="false" ca="false" dt2D="false" dtr="false" t="normal">SUMIF('Периоды'!$L$38:$BS$38, $G$2:$U$2, 'Фин.Модель'!$M$189:$BT$189)</f>
        <v>#VALUE!</v>
      </c>
      <c r="M15" s="238" t="e">
        <f aca="false" ca="false" dt2D="false" dtr="false" t="normal">SUMIF('Периоды'!$L$38:$BS$38, $G$2:$U$2, 'Фин.Модель'!$M$189:$BT$189)</f>
        <v>#VALUE!</v>
      </c>
      <c r="N15" s="238" t="e">
        <f aca="false" ca="false" dt2D="false" dtr="false" t="normal">SUMIF('Периоды'!$L$38:$BS$38, $G$2:$U$2, 'Фин.Модель'!$M$189:$BT$189)</f>
        <v>#VALUE!</v>
      </c>
      <c r="O15" s="238" t="e">
        <f aca="false" ca="false" dt2D="false" dtr="false" t="normal">SUMIF('Периоды'!$L$38:$BS$38, $G$2:$U$2, 'Фин.Модель'!$M$189:$BT$189)</f>
        <v>#VALUE!</v>
      </c>
      <c r="P15" s="238" t="e">
        <f aca="false" ca="false" dt2D="false" dtr="false" t="normal">SUMIF('Периоды'!$L$38:$BS$38, $G$2:$U$2, 'Фин.Модель'!$M$189:$BT$189)</f>
        <v>#VALUE!</v>
      </c>
      <c r="Q15" s="238" t="e">
        <f aca="false" ca="false" dt2D="false" dtr="false" t="normal">SUMIF('Периоды'!$L$38:$BS$38, $G$2:$U$2, 'Фин.Модель'!$M$189:$BT$189)</f>
        <v>#VALUE!</v>
      </c>
      <c r="R15" s="238" t="e">
        <f aca="false" ca="false" dt2D="false" dtr="false" t="normal">SUMIF('Периоды'!$L$38:$BS$38, $G$2:$U$2, 'Фин.Модель'!$M$189:$BT$189)</f>
        <v>#VALUE!</v>
      </c>
      <c r="S15" s="238" t="e">
        <f aca="false" ca="false" dt2D="false" dtr="false" t="normal">SUMIF('Периоды'!$L$38:$BS$38, $G$2:$U$2, 'Фин.Модель'!$M$189:$BT$189)</f>
        <v>#VALUE!</v>
      </c>
      <c r="T15" s="238" t="e">
        <f aca="false" ca="false" dt2D="false" dtr="false" t="normal">SUMIF('Периоды'!$L$38:$BS$38, $G$2:$U$2, 'Фин.Модель'!$M$189:$BT$189)</f>
        <v>#VALUE!</v>
      </c>
      <c r="U15" s="238" t="e">
        <f aca="false" ca="false" dt2D="false" dtr="false" t="normal">SUMIF('Периоды'!$L$38:$BS$38, $G$2:$U$2, 'Фин.Модель'!$M$189:$BT$189)</f>
        <v>#VALUE!</v>
      </c>
      <c r="V15" s="235" t="e">
        <f aca="false" ca="false" dt2D="false" dtr="false" t="normal">SUM(G15:U15)</f>
        <v>#VALUE!</v>
      </c>
      <c r="W15" s="180" t="n"/>
    </row>
    <row hidden="true" ht="16.5" outlineLevel="1" r="16">
      <c r="C16" s="221" t="s">
        <v>292</v>
      </c>
      <c r="E16" s="237" t="s">
        <v>299</v>
      </c>
      <c r="F16" s="1" t="n"/>
      <c r="G16" s="238" t="e">
        <f aca="false" ca="false" dt2D="false" dtr="false" t="normal">SUMIF('Периоды'!$L$38:$BS$38, $G$2:$U$2, 'Фин.Модель'!$M$194:$BT$194)</f>
        <v>#VALUE!</v>
      </c>
      <c r="H16" s="238" t="e">
        <f aca="false" ca="false" dt2D="false" dtr="false" t="normal">SUMIF('Периоды'!$L$38:$BS$38, $G$2:$U$2, 'Фин.Модель'!$M$194:$BT$194)</f>
        <v>#VALUE!</v>
      </c>
      <c r="I16" s="238" t="e">
        <f aca="false" ca="false" dt2D="false" dtr="false" t="normal">SUMIF('Периоды'!$L$38:$BS$38, $G$2:$U$2, 'Фин.Модель'!$M$194:$BT$194)</f>
        <v>#VALUE!</v>
      </c>
      <c r="J16" s="238" t="e">
        <f aca="false" ca="false" dt2D="false" dtr="false" t="normal">SUMIF('Периоды'!$L$38:$BS$38, $G$2:$U$2, 'Фин.Модель'!$M$194:$BT$194)</f>
        <v>#VALUE!</v>
      </c>
      <c r="K16" s="238" t="e">
        <f aca="false" ca="false" dt2D="false" dtr="false" t="normal">SUMIF('Периоды'!$L$38:$BS$38, $G$2:$U$2, 'Фин.Модель'!$M$194:$BT$194)</f>
        <v>#VALUE!</v>
      </c>
      <c r="L16" s="238" t="e">
        <f aca="false" ca="false" dt2D="false" dtr="false" t="normal">SUMIF('Периоды'!$L$38:$BS$38, $G$2:$U$2, 'Фин.Модель'!$M$194:$BT$194)</f>
        <v>#VALUE!</v>
      </c>
      <c r="M16" s="238" t="e">
        <f aca="false" ca="false" dt2D="false" dtr="false" t="normal">SUMIF('Периоды'!$L$38:$BS$38, $G$2:$U$2, 'Фин.Модель'!$M$194:$BT$194)</f>
        <v>#VALUE!</v>
      </c>
      <c r="N16" s="238" t="e">
        <f aca="false" ca="false" dt2D="false" dtr="false" t="normal">SUMIF('Периоды'!$L$38:$BS$38, $G$2:$U$2, 'Фин.Модель'!$M$194:$BT$194)</f>
        <v>#VALUE!</v>
      </c>
      <c r="O16" s="238" t="e">
        <f aca="false" ca="false" dt2D="false" dtr="false" t="normal">SUMIF('Периоды'!$L$38:$BS$38, $G$2:$U$2, 'Фин.Модель'!$M$194:$BT$194)</f>
        <v>#VALUE!</v>
      </c>
      <c r="P16" s="238" t="e">
        <f aca="false" ca="false" dt2D="false" dtr="false" t="normal">SUMIF('Периоды'!$L$38:$BS$38, $G$2:$U$2, 'Фин.Модель'!$M$194:$BT$194)</f>
        <v>#VALUE!</v>
      </c>
      <c r="Q16" s="238" t="e">
        <f aca="false" ca="false" dt2D="false" dtr="false" t="normal">SUMIF('Периоды'!$L$38:$BS$38, $G$2:$U$2, 'Фин.Модель'!$M$194:$BT$194)</f>
        <v>#VALUE!</v>
      </c>
      <c r="R16" s="238" t="e">
        <f aca="false" ca="false" dt2D="false" dtr="false" t="normal">SUMIF('Периоды'!$L$38:$BS$38, $G$2:$U$2, 'Фин.Модель'!$M$194:$BT$194)</f>
        <v>#VALUE!</v>
      </c>
      <c r="S16" s="238" t="e">
        <f aca="false" ca="false" dt2D="false" dtr="false" t="normal">SUMIF('Периоды'!$L$38:$BS$38, $G$2:$U$2, 'Фин.Модель'!$M$194:$BT$194)</f>
        <v>#VALUE!</v>
      </c>
      <c r="T16" s="238" t="e">
        <f aca="false" ca="false" dt2D="false" dtr="false" t="normal">SUMIF('Периоды'!$L$38:$BS$38, $G$2:$U$2, 'Фин.Модель'!$M$194:$BT$194)</f>
        <v>#VALUE!</v>
      </c>
      <c r="U16" s="238" t="e">
        <f aca="false" ca="false" dt2D="false" dtr="false" t="normal">SUMIF('Периоды'!$L$38:$BS$38, $G$2:$U$2, 'Фин.Модель'!$M$194:$BT$194)</f>
        <v>#VALUE!</v>
      </c>
      <c r="V16" s="235" t="e">
        <f aca="false" ca="false" dt2D="false" dtr="false" t="normal">SUM(G16:U16)</f>
        <v>#VALUE!</v>
      </c>
      <c r="W16" s="180" t="n"/>
    </row>
    <row customFormat="true" hidden="true" ht="16.5" outlineLevel="1" r="17" s="231">
      <c r="C17" s="232" t="n"/>
      <c r="E17" s="233" t="s">
        <v>300</v>
      </c>
      <c r="F17" s="130" t="n"/>
      <c r="G17" s="239" t="n"/>
      <c r="H17" s="239" t="n"/>
      <c r="I17" s="239" t="n"/>
      <c r="J17" s="239" t="n"/>
      <c r="K17" s="239" t="n"/>
      <c r="L17" s="239" t="n"/>
      <c r="M17" s="239" t="n"/>
      <c r="N17" s="239" t="n"/>
      <c r="O17" s="239" t="n"/>
      <c r="P17" s="239" t="n"/>
      <c r="Q17" s="239" t="n"/>
      <c r="R17" s="239" t="n"/>
      <c r="S17" s="239" t="n"/>
      <c r="T17" s="239" t="n"/>
      <c r="U17" s="239" t="n"/>
      <c r="V17" s="235" t="n"/>
      <c r="W17" s="236" t="n"/>
    </row>
    <row hidden="true" ht="16.5" outlineLevel="1" r="18">
      <c r="E18" s="237" t="s">
        <v>301</v>
      </c>
      <c r="F18" s="1" t="n"/>
      <c r="G18" s="234" t="e">
        <f aca="false" ca="false" dt2D="false" dtr="false" t="normal">SUM(G10, G12, G13)</f>
        <v>#VALUE!</v>
      </c>
      <c r="H18" s="234" t="e">
        <f aca="false" ca="false" dt2D="false" dtr="false" t="normal">SUM(H10, H12, H13)</f>
        <v>#VALUE!</v>
      </c>
      <c r="I18" s="234" t="e">
        <f aca="false" ca="false" dt2D="false" dtr="false" t="normal">SUM(I10, I12, I13)</f>
        <v>#VALUE!</v>
      </c>
      <c r="J18" s="234" t="e">
        <f aca="false" ca="false" dt2D="false" dtr="false" t="normal">SUM(J10, J12, J13)</f>
        <v>#VALUE!</v>
      </c>
      <c r="K18" s="234" t="e">
        <f aca="false" ca="false" dt2D="false" dtr="false" t="normal">SUM(K10, K12, K13)</f>
        <v>#VALUE!</v>
      </c>
      <c r="L18" s="234" t="e">
        <f aca="false" ca="false" dt2D="false" dtr="false" t="normal">SUM(L10, L12, L13)</f>
        <v>#VALUE!</v>
      </c>
      <c r="M18" s="234" t="e">
        <f aca="false" ca="false" dt2D="false" dtr="false" t="normal">SUM(M10, M12, M13)</f>
        <v>#VALUE!</v>
      </c>
      <c r="N18" s="234" t="e">
        <f aca="false" ca="false" dt2D="false" dtr="false" t="normal">SUM(N10, N12, N13)</f>
        <v>#VALUE!</v>
      </c>
      <c r="O18" s="234" t="e">
        <f aca="false" ca="false" dt2D="false" dtr="false" t="normal">SUM(O10, O12, O13)</f>
        <v>#VALUE!</v>
      </c>
      <c r="P18" s="234" t="e">
        <f aca="false" ca="false" dt2D="false" dtr="false" t="normal">SUM(P10, P12, P13)</f>
        <v>#VALUE!</v>
      </c>
      <c r="Q18" s="234" t="e">
        <f aca="false" ca="false" dt2D="false" dtr="false" t="normal">SUM(Q10, Q12, Q13)</f>
        <v>#VALUE!</v>
      </c>
      <c r="R18" s="234" t="e">
        <f aca="false" ca="false" dt2D="false" dtr="false" t="normal">SUM(R10, R12, R13)</f>
        <v>#VALUE!</v>
      </c>
      <c r="S18" s="234" t="e">
        <f aca="false" ca="false" dt2D="false" dtr="false" t="normal">SUM(S10, S12, S13)</f>
        <v>#VALUE!</v>
      </c>
      <c r="T18" s="234" t="e">
        <f aca="false" ca="false" dt2D="false" dtr="false" t="normal">SUM(T10, T12, T13)</f>
        <v>#VALUE!</v>
      </c>
      <c r="U18" s="234" t="e">
        <f aca="false" ca="false" dt2D="false" dtr="false" t="normal">SUM(U10, U12, U13)</f>
        <v>#VALUE!</v>
      </c>
      <c r="V18" s="235" t="e">
        <f aca="false" ca="false" dt2D="false" dtr="false" t="normal">SUM(G18:U18)</f>
        <v>#VALUE!</v>
      </c>
      <c r="W18" s="180" t="n"/>
    </row>
    <row hidden="true" ht="16.5" outlineLevel="1" r="19">
      <c r="E19" s="237" t="s">
        <v>302</v>
      </c>
      <c r="F19" s="1" t="n"/>
      <c r="G19" s="238" t="e">
        <f aca="false" ca="false" dt2D="false" dtr="false" t="normal">SUM(G11, G14, G16)</f>
        <v>#VALUE!</v>
      </c>
      <c r="H19" s="238" t="e">
        <f aca="false" ca="false" dt2D="false" dtr="false" t="normal">SUM(H11, H14, H16)</f>
        <v>#VALUE!</v>
      </c>
      <c r="I19" s="238" t="e">
        <f aca="false" ca="false" dt2D="false" dtr="false" t="normal">SUM(I11, I14, I16)</f>
        <v>#VALUE!</v>
      </c>
      <c r="J19" s="238" t="e">
        <f aca="false" ca="false" dt2D="false" dtr="false" t="normal">SUM(J11, J14, J16)</f>
        <v>#VALUE!</v>
      </c>
      <c r="K19" s="238" t="e">
        <f aca="false" ca="false" dt2D="false" dtr="false" t="normal">SUM(K11, K14, K16)</f>
        <v>#VALUE!</v>
      </c>
      <c r="L19" s="238" t="e">
        <f aca="false" ca="false" dt2D="false" dtr="false" t="normal">SUM(L11, L14, L16)</f>
        <v>#VALUE!</v>
      </c>
      <c r="M19" s="238" t="e">
        <f aca="false" ca="false" dt2D="false" dtr="false" t="normal">SUM(M11, M14, M16)</f>
        <v>#VALUE!</v>
      </c>
      <c r="N19" s="238" t="e">
        <f aca="false" ca="false" dt2D="false" dtr="false" t="normal">SUM(N11, N14, N16)</f>
        <v>#VALUE!</v>
      </c>
      <c r="O19" s="238" t="e">
        <f aca="false" ca="false" dt2D="false" dtr="false" t="normal">SUM(O11, O14, O16)</f>
        <v>#VALUE!</v>
      </c>
      <c r="P19" s="238" t="e">
        <f aca="false" ca="false" dt2D="false" dtr="false" t="normal">SUM(P11, P14, P16)</f>
        <v>#VALUE!</v>
      </c>
      <c r="Q19" s="238" t="e">
        <f aca="false" ca="false" dt2D="false" dtr="false" t="normal">SUM(Q11, Q14, Q16)</f>
        <v>#VALUE!</v>
      </c>
      <c r="R19" s="238" t="e">
        <f aca="false" ca="false" dt2D="false" dtr="false" t="normal">SUM(R11, R14, R16)</f>
        <v>#VALUE!</v>
      </c>
      <c r="S19" s="238" t="e">
        <f aca="false" ca="false" dt2D="false" dtr="false" t="normal">SUM(S11, S14, S16)</f>
        <v>#VALUE!</v>
      </c>
      <c r="T19" s="238" t="e">
        <f aca="false" ca="false" dt2D="false" dtr="false" t="normal">SUM(T11, T14, T16)</f>
        <v>#VALUE!</v>
      </c>
      <c r="U19" s="238" t="e">
        <f aca="false" ca="false" dt2D="false" dtr="false" t="normal">SUM(U11, U14, U16)</f>
        <v>#VALUE!</v>
      </c>
      <c r="V19" s="235" t="e">
        <f aca="false" ca="false" dt2D="false" dtr="false" t="normal">SUM(G19:U19)</f>
        <v>#VALUE!</v>
      </c>
      <c r="W19" s="180" t="n"/>
    </row>
    <row hidden="true" ht="16.5" outlineLevel="1" r="20">
      <c r="E20" s="237" t="s">
        <v>303</v>
      </c>
      <c r="F20" s="1" t="n"/>
      <c r="G20" s="238" t="e">
        <f aca="false" ca="false" dt2D="false" dtr="false" t="normal">G15</f>
        <v>#VALUE!</v>
      </c>
      <c r="H20" s="238" t="e">
        <f aca="false" ca="false" dt2D="false" dtr="false" t="normal">H15</f>
        <v>#VALUE!</v>
      </c>
      <c r="I20" s="238" t="e">
        <f aca="false" ca="false" dt2D="false" dtr="false" t="normal">I15</f>
        <v>#VALUE!</v>
      </c>
      <c r="J20" s="238" t="e">
        <f aca="false" ca="false" dt2D="false" dtr="false" t="normal">J15</f>
        <v>#VALUE!</v>
      </c>
      <c r="K20" s="238" t="e">
        <f aca="false" ca="false" dt2D="false" dtr="false" t="normal">K15</f>
        <v>#VALUE!</v>
      </c>
      <c r="L20" s="238" t="e">
        <f aca="false" ca="false" dt2D="false" dtr="false" t="normal">L15</f>
        <v>#VALUE!</v>
      </c>
      <c r="M20" s="238" t="e">
        <f aca="false" ca="false" dt2D="false" dtr="false" t="normal">M15</f>
        <v>#VALUE!</v>
      </c>
      <c r="N20" s="238" t="e">
        <f aca="false" ca="false" dt2D="false" dtr="false" t="normal">N15</f>
        <v>#VALUE!</v>
      </c>
      <c r="O20" s="238" t="e">
        <f aca="false" ca="false" dt2D="false" dtr="false" t="normal">O15</f>
        <v>#VALUE!</v>
      </c>
      <c r="P20" s="238" t="e">
        <f aca="false" ca="false" dt2D="false" dtr="false" t="normal">P15</f>
        <v>#VALUE!</v>
      </c>
      <c r="Q20" s="238" t="e">
        <f aca="false" ca="false" dt2D="false" dtr="false" t="normal">Q15</f>
        <v>#VALUE!</v>
      </c>
      <c r="R20" s="238" t="e">
        <f aca="false" ca="false" dt2D="false" dtr="false" t="normal">R15</f>
        <v>#VALUE!</v>
      </c>
      <c r="S20" s="238" t="e">
        <f aca="false" ca="false" dt2D="false" dtr="false" t="normal">S15</f>
        <v>#VALUE!</v>
      </c>
      <c r="T20" s="238" t="e">
        <f aca="false" ca="false" dt2D="false" dtr="false" t="normal">T15</f>
        <v>#VALUE!</v>
      </c>
      <c r="U20" s="238" t="e">
        <f aca="false" ca="false" dt2D="false" dtr="false" t="normal">U15</f>
        <v>#VALUE!</v>
      </c>
      <c r="V20" s="235" t="e">
        <f aca="false" ca="false" dt2D="false" dtr="false" t="normal">SUM(G20:U20)</f>
        <v>#VALUE!</v>
      </c>
      <c r="W20" s="180" t="n"/>
    </row>
    <row ht="16.5" outlineLevel="0" r="21">
      <c r="E21" s="237" t="n"/>
      <c r="F21" s="1" t="n"/>
      <c r="G21" s="238" t="n"/>
      <c r="H21" s="238" t="n"/>
      <c r="I21" s="238" t="n"/>
      <c r="J21" s="238" t="n"/>
      <c r="K21" s="238" t="n"/>
      <c r="L21" s="238" t="n"/>
      <c r="M21" s="238" t="n"/>
      <c r="N21" s="238" t="n"/>
      <c r="O21" s="238" t="n"/>
      <c r="P21" s="238" t="n"/>
      <c r="Q21" s="238" t="n"/>
      <c r="R21" s="238" t="n"/>
      <c r="S21" s="238" t="n"/>
      <c r="T21" s="238" t="n"/>
      <c r="U21" s="238" t="n"/>
      <c r="V21" s="235" t="n"/>
      <c r="W21" s="180" t="n"/>
    </row>
    <row customFormat="true" ht="15.75" outlineLevel="0" r="22" s="99">
      <c r="E22" s="99" t="s">
        <v>304</v>
      </c>
      <c r="G22" s="129" t="e">
        <f aca="false" ca="false" dt2D="false" dtr="false" t="normal">SUMIF('Периоды'!$L$38:$BS$38, $G$2:$U$2, 'Фин.Модель'!$M$179:$BT$179)</f>
        <v>#VALUE!</v>
      </c>
      <c r="H22" s="129" t="e">
        <f aca="false" ca="false" dt2D="false" dtr="false" t="normal">SUMIF('Периоды'!$L$38:$BS$38, $G$2:$U$2, 'Фин.Модель'!$M$179:$BT$179)</f>
        <v>#VALUE!</v>
      </c>
      <c r="I22" s="129" t="e">
        <f aca="false" ca="false" dt2D="false" dtr="false" t="normal">SUMIF('Периоды'!$L$38:$BS$38, $G$2:$U$2, 'Фин.Модель'!$M$179:$BT$179)</f>
        <v>#VALUE!</v>
      </c>
      <c r="J22" s="129" t="e">
        <f aca="false" ca="false" dt2D="false" dtr="false" t="normal">SUMIF('Периоды'!$L$38:$BS$38, $G$2:$U$2, 'Фин.Модель'!$M$179:$BT$179)</f>
        <v>#VALUE!</v>
      </c>
      <c r="K22" s="129" t="e">
        <f aca="false" ca="false" dt2D="false" dtr="false" t="normal">SUMIF('Периоды'!$L$38:$BS$38, $G$2:$U$2, 'Фин.Модель'!$M$179:$BT$179)</f>
        <v>#VALUE!</v>
      </c>
      <c r="L22" s="129" t="e">
        <f aca="false" ca="false" dt2D="false" dtr="false" t="normal">SUMIF('Периоды'!$L$38:$BS$38, $G$2:$U$2, 'Фин.Модель'!$M$179:$BT$179)</f>
        <v>#VALUE!</v>
      </c>
      <c r="M22" s="129" t="e">
        <f aca="false" ca="false" dt2D="false" dtr="false" t="normal">SUMIF('Периоды'!$L$38:$BS$38, $G$2:$U$2, 'Фин.Модель'!$M$179:$BT$179)</f>
        <v>#VALUE!</v>
      </c>
      <c r="N22" s="129" t="e">
        <f aca="false" ca="false" dt2D="false" dtr="false" t="normal">SUMIF('Периоды'!$L$38:$BS$38, $G$2:$U$2, 'Фин.Модель'!$M$179:$BT$179)</f>
        <v>#VALUE!</v>
      </c>
      <c r="O22" s="129" t="e">
        <f aca="false" ca="false" dt2D="false" dtr="false" t="normal">SUMIF('Периоды'!$L$38:$BS$38, $G$2:$U$2, 'Фин.Модель'!$M$179:$BT$179)</f>
        <v>#VALUE!</v>
      </c>
      <c r="P22" s="129" t="e">
        <f aca="false" ca="false" dt2D="false" dtr="false" t="normal">SUMIF('Периоды'!$L$38:$BS$38, $G$2:$U$2, 'Фин.Модель'!$M$179:$BT$179)</f>
        <v>#VALUE!</v>
      </c>
      <c r="Q22" s="129" t="e">
        <f aca="false" ca="false" dt2D="false" dtr="false" t="normal">SUMIF('Периоды'!$L$38:$BS$38, $G$2:$U$2, 'Фин.Модель'!$M$179:$BT$179)</f>
        <v>#VALUE!</v>
      </c>
      <c r="R22" s="129" t="e">
        <f aca="false" ca="false" dt2D="false" dtr="false" t="normal">SUMIF('Периоды'!$L$38:$BS$38, $G$2:$U$2, 'Фин.Модель'!$M$179:$BT$179)</f>
        <v>#VALUE!</v>
      </c>
      <c r="S22" s="129" t="e">
        <f aca="false" ca="false" dt2D="false" dtr="false" t="normal">SUMIF('Периоды'!$L$38:$BS$38, $G$2:$U$2, 'Фин.Модель'!$M$179:$BT$179)</f>
        <v>#VALUE!</v>
      </c>
      <c r="T22" s="129" t="e">
        <f aca="false" ca="false" dt2D="false" dtr="false" t="normal">SUMIF('Периоды'!$L$38:$BS$38, $G$2:$U$2, 'Фин.Модель'!$M$179:$BT$179)</f>
        <v>#VALUE!</v>
      </c>
      <c r="U22" s="129" t="e">
        <f aca="false" ca="false" dt2D="false" dtr="false" t="normal">SUMIF('Периоды'!$L$38:$BS$38, $G$2:$U$2, 'Фин.Модель'!$M$179:$BT$179)</f>
        <v>#VALUE!</v>
      </c>
      <c r="V22" s="199" t="e">
        <f aca="false" ca="false" dt2D="false" dtr="false" t="normal">SUM(G22:U22)</f>
        <v>#VALUE!</v>
      </c>
      <c r="W22" s="147" t="n"/>
    </row>
    <row customFormat="true" ht="16.5" outlineLevel="0" r="23" s="240">
      <c r="C23" s="241" t="n"/>
      <c r="E23" s="242" t="n"/>
      <c r="F23" s="242" t="n"/>
      <c r="G23" s="234" t="n"/>
      <c r="H23" s="234" t="n"/>
      <c r="I23" s="234" t="n"/>
      <c r="J23" s="234" t="n"/>
      <c r="K23" s="234" t="n"/>
      <c r="L23" s="234" t="n"/>
      <c r="M23" s="234" t="n"/>
      <c r="N23" s="234" t="n"/>
      <c r="O23" s="234" t="n"/>
      <c r="P23" s="234" t="n"/>
      <c r="Q23" s="234" t="n"/>
      <c r="R23" s="234" t="n"/>
      <c r="S23" s="234" t="n"/>
      <c r="T23" s="234" t="n"/>
      <c r="U23" s="234" t="n"/>
      <c r="V23" s="235" t="n"/>
      <c r="W23" s="243" t="n"/>
    </row>
    <row customFormat="true" ht="15.75" outlineLevel="0" r="24" s="99">
      <c r="E24" s="99" t="s">
        <v>305</v>
      </c>
      <c r="G24" s="129" t="e">
        <f aca="false" ca="false" dt2D="false" dtr="false" t="normal">SUM(G26:G28)</f>
        <v>#VALUE!</v>
      </c>
      <c r="H24" s="129" t="e">
        <f aca="false" ca="false" dt2D="false" dtr="false" t="normal">SUM(H26:H28)</f>
        <v>#VALUE!</v>
      </c>
      <c r="I24" s="129" t="e">
        <f aca="false" ca="false" dt2D="false" dtr="false" t="normal">SUM(I26:I28)</f>
        <v>#VALUE!</v>
      </c>
      <c r="J24" s="129" t="e">
        <f aca="false" ca="false" dt2D="false" dtr="false" t="normal">SUM(J26:J28)</f>
        <v>#VALUE!</v>
      </c>
      <c r="K24" s="129" t="e">
        <f aca="false" ca="false" dt2D="false" dtr="false" t="normal">SUM(K26:K28)</f>
        <v>#VALUE!</v>
      </c>
      <c r="L24" s="129" t="e">
        <f aca="false" ca="false" dt2D="false" dtr="false" t="normal">SUM(L26:L28)</f>
        <v>#VALUE!</v>
      </c>
      <c r="M24" s="129" t="e">
        <f aca="false" ca="false" dt2D="false" dtr="false" t="normal">SUM(M26:M28)</f>
        <v>#VALUE!</v>
      </c>
      <c r="N24" s="129" t="e">
        <f aca="false" ca="false" dt2D="false" dtr="false" t="normal">SUM(N26:N28)</f>
        <v>#VALUE!</v>
      </c>
      <c r="O24" s="129" t="e">
        <f aca="false" ca="false" dt2D="false" dtr="false" t="normal">SUM(O26:O28)</f>
        <v>#VALUE!</v>
      </c>
      <c r="P24" s="129" t="e">
        <f aca="false" ca="false" dt2D="false" dtr="false" t="normal">SUM(P26:P28)</f>
        <v>#VALUE!</v>
      </c>
      <c r="Q24" s="129" t="e">
        <f aca="false" ca="false" dt2D="false" dtr="false" t="normal">SUM(Q26:Q28)</f>
        <v>#VALUE!</v>
      </c>
      <c r="R24" s="129" t="e">
        <f aca="false" ca="false" dt2D="false" dtr="false" t="normal">SUM(R26:R28)</f>
        <v>#VALUE!</v>
      </c>
      <c r="S24" s="129" t="e">
        <f aca="false" ca="false" dt2D="false" dtr="false" t="normal">SUM(S26:S28)</f>
        <v>#VALUE!</v>
      </c>
      <c r="T24" s="129" t="e">
        <f aca="false" ca="false" dt2D="false" dtr="false" t="normal">SUM(T26:T28)</f>
        <v>#VALUE!</v>
      </c>
      <c r="U24" s="129" t="e">
        <f aca="false" ca="false" dt2D="false" dtr="false" t="normal">SUM(U26:U28)</f>
        <v>#VALUE!</v>
      </c>
      <c r="V24" s="199" t="e">
        <f aca="false" ca="false" dt2D="false" dtr="false" t="normal">SUM(G24:U24)</f>
        <v>#VALUE!</v>
      </c>
      <c r="W24" s="147" t="n"/>
    </row>
    <row customFormat="true" hidden="true" ht="16.5" outlineLevel="1" r="25" s="231">
      <c r="C25" s="232" t="n"/>
      <c r="E25" s="233" t="s">
        <v>289</v>
      </c>
      <c r="F25" s="130" t="n"/>
      <c r="G25" s="234" t="n"/>
      <c r="H25" s="234" t="n"/>
      <c r="I25" s="234" t="n"/>
      <c r="J25" s="234" t="n"/>
      <c r="K25" s="234" t="n"/>
      <c r="L25" s="234" t="n"/>
      <c r="M25" s="234" t="n"/>
      <c r="N25" s="234" t="n"/>
      <c r="O25" s="234" t="n"/>
      <c r="P25" s="234" t="n"/>
      <c r="Q25" s="234" t="n"/>
      <c r="R25" s="234" t="n"/>
      <c r="S25" s="234" t="n"/>
      <c r="T25" s="234" t="n"/>
      <c r="U25" s="234" t="n"/>
      <c r="V25" s="235" t="n"/>
      <c r="W25" s="236" t="n"/>
    </row>
    <row hidden="true" ht="16.5" outlineLevel="1" r="26">
      <c r="E26" s="237" t="s">
        <v>301</v>
      </c>
      <c r="F26" s="1" t="n"/>
      <c r="G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H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I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J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K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L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M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N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O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P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Q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R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S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T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U26" s="238" t="e">
        <f aca="false" ca="false" dt2D="false" dtr="false" t="normal">SUMIF('Периоды'!$L$38:$BS$38, $G$2:$U$2, 'Фин.Модель'!$M210:$BT210)+SUMIF('Периоды'!$L$38:$BS$38, $G$2:$U$2, 'Фин.Модель'!$M215:$BT215)</f>
        <v>#VALUE!</v>
      </c>
      <c r="V26" s="235" t="e">
        <f aca="false" ca="false" dt2D="false" dtr="false" t="normal">SUM(G26:U26)</f>
        <v>#VALUE!</v>
      </c>
      <c r="W26" s="180" t="n"/>
    </row>
    <row hidden="true" ht="16.5" outlineLevel="1" r="27">
      <c r="E27" s="237" t="s">
        <v>302</v>
      </c>
      <c r="F27" s="1" t="n"/>
      <c r="G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H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I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J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K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L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M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N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O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P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Q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R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S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T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U27" s="238" t="e">
        <f aca="false" ca="false" dt2D="false" dtr="false" t="normal">SUMIF('Периоды'!$L$38:$BS$38, $G$2:$U$2, 'Фин.Модель'!$M211:$BT211)+SUMIF('Периоды'!$L$38:$BS$38, $G$2:$U$2, 'Фин.Модель'!$M216:$BT216)</f>
        <v>#VALUE!</v>
      </c>
      <c r="V27" s="235" t="e">
        <f aca="false" ca="false" dt2D="false" dtr="false" t="normal">SUM(G27:U27)</f>
        <v>#VALUE!</v>
      </c>
      <c r="W27" s="180" t="n"/>
    </row>
    <row hidden="true" ht="16.5" outlineLevel="1" r="28">
      <c r="E28" s="237" t="s">
        <v>303</v>
      </c>
      <c r="F28" s="1" t="n"/>
      <c r="G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H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I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J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K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L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M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N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O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P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Q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R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S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T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U28" s="238" t="e">
        <f aca="false" ca="false" dt2D="false" dtr="false" t="normal">SUMIF('Периоды'!$L$38:$BS$38, $G$2:$U$2, 'Фин.Модель'!$M212:$BT212)+SUMIF('Периоды'!$L$38:$BS$38, $G$2:$U$2, 'Фин.Модель'!$M217:$BT217)</f>
        <v>#VALUE!</v>
      </c>
      <c r="V28" s="235" t="e">
        <f aca="false" ca="false" dt2D="false" dtr="false" t="normal">SUM(G28:U28)</f>
        <v>#VALUE!</v>
      </c>
      <c r="W28" s="180" t="n"/>
    </row>
    <row ht="16.5" outlineLevel="0" r="29">
      <c r="E29" s="237" t="n"/>
      <c r="F29" s="1" t="n"/>
      <c r="G29" s="238" t="n"/>
      <c r="H29" s="238" t="n"/>
      <c r="I29" s="238" t="n"/>
      <c r="J29" s="238" t="n"/>
      <c r="K29" s="238" t="n"/>
      <c r="L29" s="238" t="n"/>
      <c r="M29" s="238" t="n"/>
      <c r="N29" s="238" t="n"/>
      <c r="O29" s="238" t="n"/>
      <c r="P29" s="238" t="n"/>
      <c r="Q29" s="238" t="n"/>
      <c r="R29" s="238" t="n"/>
      <c r="S29" s="238" t="n"/>
      <c r="T29" s="238" t="n"/>
      <c r="U29" s="238" t="n"/>
      <c r="V29" s="235" t="n"/>
      <c r="W29" s="180" t="n"/>
    </row>
    <row customFormat="true" ht="15.75" outlineLevel="0" r="30" s="99">
      <c r="E30" s="99" t="s">
        <v>306</v>
      </c>
      <c r="G30" s="129" t="e">
        <f aca="false" ca="false" dt2D="false" dtr="false" t="normal">SUM(G32:G34)</f>
        <v>#VALUE!</v>
      </c>
      <c r="H30" s="129" t="e">
        <f aca="false" ca="false" dt2D="false" dtr="false" t="normal">SUM(H32:H34)</f>
        <v>#VALUE!</v>
      </c>
      <c r="I30" s="129" t="e">
        <f aca="false" ca="false" dt2D="false" dtr="false" t="normal">SUM(I32:I34)</f>
        <v>#VALUE!</v>
      </c>
      <c r="J30" s="129" t="e">
        <f aca="false" ca="false" dt2D="false" dtr="false" t="normal">SUM(J32:J34)</f>
        <v>#VALUE!</v>
      </c>
      <c r="K30" s="129" t="e">
        <f aca="false" ca="false" dt2D="false" dtr="false" t="normal">SUM(K32:K34)</f>
        <v>#VALUE!</v>
      </c>
      <c r="L30" s="129" t="e">
        <f aca="false" ca="false" dt2D="false" dtr="false" t="normal">SUM(L32:L34)</f>
        <v>#VALUE!</v>
      </c>
      <c r="M30" s="129" t="e">
        <f aca="false" ca="false" dt2D="false" dtr="false" t="normal">SUM(M32:M34)</f>
        <v>#VALUE!</v>
      </c>
      <c r="N30" s="129" t="e">
        <f aca="false" ca="false" dt2D="false" dtr="false" t="normal">SUM(N32:N34)</f>
        <v>#VALUE!</v>
      </c>
      <c r="O30" s="129" t="e">
        <f aca="false" ca="false" dt2D="false" dtr="false" t="normal">SUM(O32:O34)</f>
        <v>#VALUE!</v>
      </c>
      <c r="P30" s="129" t="e">
        <f aca="false" ca="false" dt2D="false" dtr="false" t="normal">SUM(P32:P34)</f>
        <v>#VALUE!</v>
      </c>
      <c r="Q30" s="129" t="e">
        <f aca="false" ca="false" dt2D="false" dtr="false" t="normal">SUM(Q32:Q34)</f>
        <v>#VALUE!</v>
      </c>
      <c r="R30" s="129" t="e">
        <f aca="false" ca="false" dt2D="false" dtr="false" t="normal">SUM(R32:R34)</f>
        <v>#VALUE!</v>
      </c>
      <c r="S30" s="129" t="e">
        <f aca="false" ca="false" dt2D="false" dtr="false" t="normal">SUM(S32:S34)</f>
        <v>#VALUE!</v>
      </c>
      <c r="T30" s="129" t="e">
        <f aca="false" ca="false" dt2D="false" dtr="false" t="normal">SUM(T32:T34)</f>
        <v>#VALUE!</v>
      </c>
      <c r="U30" s="129" t="e">
        <f aca="false" ca="false" dt2D="false" dtr="false" t="normal">SUM(U32:U34)</f>
        <v>#VALUE!</v>
      </c>
      <c r="V30" s="199" t="e">
        <f aca="false" ca="false" dt2D="false" dtr="false" t="normal">SUM(G30:U30)</f>
        <v>#VALUE!</v>
      </c>
      <c r="W30" s="147" t="n"/>
    </row>
    <row customFormat="true" hidden="true" ht="16.5" outlineLevel="1" r="31" s="231">
      <c r="C31" s="232" t="n"/>
      <c r="E31" s="233" t="s">
        <v>289</v>
      </c>
      <c r="F31" s="130" t="n"/>
      <c r="G31" s="234" t="n"/>
      <c r="H31" s="234" t="n"/>
      <c r="I31" s="234" t="n"/>
      <c r="J31" s="234" t="n"/>
      <c r="K31" s="234" t="n"/>
      <c r="L31" s="234" t="n"/>
      <c r="M31" s="234" t="n"/>
      <c r="N31" s="234" t="n"/>
      <c r="O31" s="234" t="n"/>
      <c r="P31" s="234" t="n"/>
      <c r="Q31" s="234" t="n"/>
      <c r="R31" s="234" t="n"/>
      <c r="S31" s="234" t="n"/>
      <c r="T31" s="234" t="n"/>
      <c r="U31" s="234" t="n"/>
      <c r="V31" s="235" t="n"/>
      <c r="W31" s="236" t="n"/>
    </row>
    <row hidden="true" ht="16.5" outlineLevel="1" r="32">
      <c r="E32" s="237" t="s">
        <v>301</v>
      </c>
      <c r="F32" s="1" t="n"/>
      <c r="G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H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I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J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K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L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M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N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O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P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Q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R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S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T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U32" s="238" t="e">
        <f aca="false" ca="false" dt2D="false" dtr="false" t="normal">SUMIF('Периоды'!$L$38:$BS$38, $G$2:$U$2, 'Фин.Модель'!$M198:$BT198)+SUMIF('Периоды'!$L$38:$BS$38, $G$2:$U$2, 'Фин.Модель'!$M203:$BT203)</f>
        <v>#VALUE!</v>
      </c>
      <c r="V32" s="235" t="e">
        <f aca="false" ca="false" dt2D="false" dtr="false" t="normal">SUM(G32:U32)</f>
        <v>#VALUE!</v>
      </c>
      <c r="W32" s="180" t="n"/>
    </row>
    <row hidden="true" ht="16.5" outlineLevel="1" r="33">
      <c r="E33" s="237" t="s">
        <v>302</v>
      </c>
      <c r="F33" s="1" t="n"/>
      <c r="G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H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I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J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K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L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M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N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O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P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Q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R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S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T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U33" s="238" t="e">
        <f aca="false" ca="false" dt2D="false" dtr="false" t="normal">SUMIF('Периоды'!$L$38:$BS$38, $G$2:$U$2, 'Фин.Модель'!$M199:$BT199)+SUMIF('Периоды'!$L$38:$BS$38, $G$2:$U$2, 'Фин.Модель'!$M204:$BT204)</f>
        <v>#VALUE!</v>
      </c>
      <c r="V33" s="235" t="e">
        <f aca="false" ca="false" dt2D="false" dtr="false" t="normal">SUM(G33:U33)</f>
        <v>#VALUE!</v>
      </c>
      <c r="W33" s="180" t="n"/>
    </row>
    <row hidden="true" ht="16.5" outlineLevel="1" r="34">
      <c r="E34" s="237" t="s">
        <v>303</v>
      </c>
      <c r="F34" s="1" t="n"/>
      <c r="G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H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I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J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K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L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M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N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O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P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Q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R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S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T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U34" s="238" t="e">
        <f aca="false" ca="false" dt2D="false" dtr="false" t="normal">SUMIF('Периоды'!$L$38:$BS$38, $G$2:$U$2, 'Фин.Модель'!$M200:$BT200)+SUMIF('Периоды'!$L$38:$BS$38, $G$2:$U$2, 'Фин.Модель'!$M205:$BT205)</f>
        <v>#VALUE!</v>
      </c>
      <c r="V34" s="235" t="e">
        <f aca="false" ca="false" dt2D="false" dtr="false" t="normal">SUM(G34:U34)</f>
        <v>#VALUE!</v>
      </c>
      <c r="W34" s="180" t="n"/>
    </row>
    <row ht="16.5" outlineLevel="0" r="35">
      <c r="E35" s="237" t="n"/>
      <c r="F35" s="1" t="n"/>
      <c r="G35" s="238" t="n"/>
      <c r="H35" s="238" t="n"/>
      <c r="I35" s="238" t="n"/>
      <c r="J35" s="238" t="n"/>
      <c r="K35" s="238" t="n"/>
      <c r="L35" s="238" t="n"/>
      <c r="M35" s="238" t="n"/>
      <c r="N35" s="238" t="n"/>
      <c r="O35" s="238" t="n"/>
      <c r="P35" s="238" t="n"/>
      <c r="Q35" s="238" t="n"/>
      <c r="R35" s="238" t="n"/>
      <c r="S35" s="238" t="n"/>
      <c r="T35" s="238" t="n"/>
      <c r="U35" s="238" t="n"/>
      <c r="V35" s="235" t="n"/>
      <c r="W35" s="180" t="n"/>
    </row>
    <row customFormat="true" ht="15.75" outlineLevel="0" r="36" s="99">
      <c r="E36" s="99" t="s">
        <v>307</v>
      </c>
      <c r="G36" s="129" t="n">
        <f aca="false" ca="true" dt2D="false" dtr="false" t="normal">SUM(G38:G40)</f>
        <v>0</v>
      </c>
      <c r="H36" s="129" t="n">
        <f aca="false" ca="true" dt2D="false" dtr="false" t="normal">SUM(H38:H40)</f>
        <v>0</v>
      </c>
      <c r="I36" s="129" t="n">
        <f aca="false" ca="true" dt2D="false" dtr="false" t="normal">SUM(I38:I40)</f>
        <v>0</v>
      </c>
      <c r="J36" s="129" t="n">
        <f aca="false" ca="true" dt2D="false" dtr="false" t="normal">SUM(J38:J40)</f>
        <v>0</v>
      </c>
      <c r="K36" s="129" t="n">
        <f aca="false" ca="true" dt2D="false" dtr="false" t="normal">SUM(K38:K40)</f>
        <v>0</v>
      </c>
      <c r="L36" s="129" t="n">
        <f aca="false" ca="true" dt2D="false" dtr="false" t="normal">SUM(L38:L40)</f>
        <v>0</v>
      </c>
      <c r="M36" s="129" t="n">
        <f aca="false" ca="true" dt2D="false" dtr="false" t="normal">SUM(M38:M40)</f>
        <v>0</v>
      </c>
      <c r="N36" s="129" t="n">
        <f aca="false" ca="true" dt2D="false" dtr="false" t="normal">SUM(N38:N40)</f>
        <v>0</v>
      </c>
      <c r="O36" s="129" t="n">
        <f aca="false" ca="true" dt2D="false" dtr="false" t="normal">SUM(O38:O40)</f>
        <v>0</v>
      </c>
      <c r="P36" s="129" t="n">
        <f aca="false" ca="true" dt2D="false" dtr="false" t="normal">SUM(P38:P40)</f>
        <v>0</v>
      </c>
      <c r="Q36" s="129" t="n">
        <f aca="false" ca="true" dt2D="false" dtr="false" t="normal">SUM(Q38:Q40)</f>
        <v>0</v>
      </c>
      <c r="R36" s="129" t="n">
        <f aca="false" ca="true" dt2D="false" dtr="false" t="normal">SUM(R38:R40)</f>
        <v>0</v>
      </c>
      <c r="S36" s="129" t="n">
        <f aca="false" ca="true" dt2D="false" dtr="false" t="normal">SUM(S38:S40)</f>
        <v>0</v>
      </c>
      <c r="T36" s="129" t="n">
        <f aca="false" ca="true" dt2D="false" dtr="false" t="normal">SUM(T38:T40)</f>
        <v>0</v>
      </c>
      <c r="U36" s="129" t="n">
        <f aca="false" ca="true" dt2D="false" dtr="false" t="normal">SUM(U38:U40)</f>
        <v>0</v>
      </c>
      <c r="V36" s="199" t="n">
        <f aca="false" ca="true" dt2D="false" dtr="false" t="normal">SUM(G36:U36)</f>
        <v>0</v>
      </c>
      <c r="W36" s="147" t="n"/>
    </row>
    <row customFormat="true" hidden="true" ht="16.5" outlineLevel="1" r="37" s="231">
      <c r="C37" s="232" t="n"/>
      <c r="E37" s="233" t="s">
        <v>289</v>
      </c>
      <c r="F37" s="130" t="n"/>
      <c r="G37" s="234" t="n"/>
      <c r="H37" s="234" t="n"/>
      <c r="I37" s="234" t="n"/>
      <c r="J37" s="234" t="n"/>
      <c r="K37" s="234" t="n"/>
      <c r="L37" s="234" t="n"/>
      <c r="M37" s="234" t="n"/>
      <c r="N37" s="234" t="n"/>
      <c r="O37" s="234" t="n"/>
      <c r="P37" s="234" t="n"/>
      <c r="Q37" s="234" t="n"/>
      <c r="R37" s="234" t="n"/>
      <c r="S37" s="234" t="n"/>
      <c r="T37" s="234" t="n"/>
      <c r="U37" s="234" t="n"/>
      <c r="V37" s="235" t="n"/>
      <c r="W37" s="236" t="n"/>
    </row>
    <row hidden="true" ht="16.5" outlineLevel="1" r="38">
      <c r="E38" s="237" t="s">
        <v>301</v>
      </c>
      <c r="F38" s="1" t="n"/>
      <c r="G38" s="238" t="n">
        <f aca="false" ca="false" dt2D="false" dtr="false" t="normal">SUMIF('Периоды'!$L$38:$BS$38, $G$2:$U$2, 'Доп.Выручка'!$M$7:$BT$7)</f>
        <v>0</v>
      </c>
      <c r="H38" s="238" t="n">
        <f aca="false" ca="false" dt2D="false" dtr="false" t="normal">SUMIF('Периоды'!$L$38:$BS$38, $G$2:$U$2, 'Доп.Выручка'!$M$7:$BT$7)</f>
        <v>0</v>
      </c>
      <c r="I38" s="238" t="n">
        <f aca="false" ca="false" dt2D="false" dtr="false" t="normal">SUMIF('Периоды'!$L$38:$BS$38, $G$2:$U$2, 'Доп.Выручка'!$M$7:$BT$7)</f>
        <v>0</v>
      </c>
      <c r="J38" s="238" t="n">
        <f aca="false" ca="false" dt2D="false" dtr="false" t="normal">SUMIF('Периоды'!$L$38:$BS$38, $G$2:$U$2, 'Доп.Выручка'!$M$7:$BT$7)</f>
        <v>0</v>
      </c>
      <c r="K38" s="238" t="n">
        <f aca="false" ca="false" dt2D="false" dtr="false" t="normal">SUMIF('Периоды'!$L$38:$BS$38, $G$2:$U$2, 'Доп.Выручка'!$M$7:$BT$7)</f>
        <v>0</v>
      </c>
      <c r="L38" s="238" t="n">
        <f aca="false" ca="false" dt2D="false" dtr="false" t="normal">SUMIF('Периоды'!$L$38:$BS$38, $G$2:$U$2, 'Доп.Выручка'!$M$7:$BT$7)</f>
        <v>0</v>
      </c>
      <c r="M38" s="238" t="n">
        <f aca="false" ca="false" dt2D="false" dtr="false" t="normal">SUMIF('Периоды'!$L$38:$BS$38, $G$2:$U$2, 'Доп.Выручка'!$M$7:$BT$7)</f>
        <v>0</v>
      </c>
      <c r="N38" s="238" t="n">
        <f aca="false" ca="false" dt2D="false" dtr="false" t="normal">SUMIF('Периоды'!$L$38:$BS$38, $G$2:$U$2, 'Доп.Выручка'!$M$7:$BT$7)</f>
        <v>0</v>
      </c>
      <c r="O38" s="238" t="n">
        <f aca="false" ca="false" dt2D="false" dtr="false" t="normal">SUMIF('Периоды'!$L$38:$BS$38, $G$2:$U$2, 'Доп.Выручка'!$M$7:$BT$7)</f>
        <v>0</v>
      </c>
      <c r="P38" s="238" t="n">
        <f aca="false" ca="false" dt2D="false" dtr="false" t="normal">SUMIF('Периоды'!$L$38:$BS$38, $G$2:$U$2, 'Доп.Выручка'!$M$7:$BT$7)</f>
        <v>0</v>
      </c>
      <c r="Q38" s="238" t="n">
        <f aca="false" ca="false" dt2D="false" dtr="false" t="normal">SUMIF('Периоды'!$L$38:$BS$38, $G$2:$U$2, 'Доп.Выручка'!$M$7:$BT$7)</f>
        <v>0</v>
      </c>
      <c r="R38" s="238" t="n">
        <f aca="false" ca="false" dt2D="false" dtr="false" t="normal">SUMIF('Периоды'!$L$38:$BS$38, $G$2:$U$2, 'Доп.Выручка'!$M$7:$BT$7)</f>
        <v>0</v>
      </c>
      <c r="S38" s="238" t="n">
        <f aca="false" ca="false" dt2D="false" dtr="false" t="normal">SUMIF('Периоды'!$L$38:$BS$38, $G$2:$U$2, 'Доп.Выручка'!$M$7:$BT$7)</f>
        <v>0</v>
      </c>
      <c r="T38" s="238" t="n">
        <f aca="false" ca="false" dt2D="false" dtr="false" t="normal">SUMIF('Периоды'!$L$38:$BS$38, $G$2:$U$2, 'Доп.Выручка'!$M$7:$BT$7)</f>
        <v>0</v>
      </c>
      <c r="U38" s="238" t="n">
        <f aca="false" ca="false" dt2D="false" dtr="false" t="normal">SUMIF('Периоды'!$L$38:$BS$38, $G$2:$U$2, 'Доп.Выручка'!$M$7:$BT$7)</f>
        <v>0</v>
      </c>
      <c r="V38" s="235" t="n">
        <f aca="false" ca="false" dt2D="false" dtr="false" t="normal">SUM(G38:U38)</f>
        <v>0</v>
      </c>
      <c r="W38" s="180" t="n"/>
    </row>
    <row hidden="true" ht="16.5" outlineLevel="1" r="39">
      <c r="E39" s="237" t="s">
        <v>302</v>
      </c>
      <c r="F39" s="1" t="n"/>
      <c r="G39" s="238" t="n">
        <f aca="false" ca="true" dt2D="false" dtr="false" t="normal">SUMIF('Периоды'!$L$38:$BS$38, $G$2:$U$2, 'Доп.Выручка'!$M$13:$BT$13)</f>
        <v>0</v>
      </c>
      <c r="H39" s="238" t="n">
        <f aca="false" ca="true" dt2D="false" dtr="false" t="normal">SUMIF('Периоды'!$L$38:$BS$38, $G$2:$U$2, 'Доп.Выручка'!$M$13:$BT$13)</f>
        <v>0</v>
      </c>
      <c r="I39" s="238" t="n">
        <f aca="false" ca="true" dt2D="false" dtr="false" t="normal">SUMIF('Периоды'!$L$38:$BS$38, $G$2:$U$2, 'Доп.Выручка'!$M$13:$BT$13)</f>
        <v>0</v>
      </c>
      <c r="J39" s="238" t="n">
        <f aca="false" ca="true" dt2D="false" dtr="false" t="normal">SUMIF('Периоды'!$L$38:$BS$38, $G$2:$U$2, 'Доп.Выручка'!$M$13:$BT$13)</f>
        <v>0</v>
      </c>
      <c r="K39" s="238" t="n">
        <f aca="false" ca="true" dt2D="false" dtr="false" t="normal">SUMIF('Периоды'!$L$38:$BS$38, $G$2:$U$2, 'Доп.Выручка'!$M$13:$BT$13)</f>
        <v>0</v>
      </c>
      <c r="L39" s="238" t="n">
        <f aca="false" ca="true" dt2D="false" dtr="false" t="normal">SUMIF('Периоды'!$L$38:$BS$38, $G$2:$U$2, 'Доп.Выручка'!$M$13:$BT$13)</f>
        <v>0</v>
      </c>
      <c r="M39" s="238" t="n">
        <f aca="false" ca="true" dt2D="false" dtr="false" t="normal">SUMIF('Периоды'!$L$38:$BS$38, $G$2:$U$2, 'Доп.Выручка'!$M$13:$BT$13)</f>
        <v>0</v>
      </c>
      <c r="N39" s="238" t="n">
        <f aca="false" ca="true" dt2D="false" dtr="false" t="normal">SUMIF('Периоды'!$L$38:$BS$38, $G$2:$U$2, 'Доп.Выручка'!$M$13:$BT$13)</f>
        <v>0</v>
      </c>
      <c r="O39" s="238" t="n">
        <f aca="false" ca="true" dt2D="false" dtr="false" t="normal">SUMIF('Периоды'!$L$38:$BS$38, $G$2:$U$2, 'Доп.Выручка'!$M$13:$BT$13)</f>
        <v>0</v>
      </c>
      <c r="P39" s="238" t="n">
        <f aca="false" ca="true" dt2D="false" dtr="false" t="normal">SUMIF('Периоды'!$L$38:$BS$38, $G$2:$U$2, 'Доп.Выручка'!$M$13:$BT$13)</f>
        <v>0</v>
      </c>
      <c r="Q39" s="238" t="n">
        <f aca="false" ca="true" dt2D="false" dtr="false" t="normal">SUMIF('Периоды'!$L$38:$BS$38, $G$2:$U$2, 'Доп.Выручка'!$M$13:$BT$13)</f>
        <v>0</v>
      </c>
      <c r="R39" s="238" t="n">
        <f aca="false" ca="true" dt2D="false" dtr="false" t="normal">SUMIF('Периоды'!$L$38:$BS$38, $G$2:$U$2, 'Доп.Выручка'!$M$13:$BT$13)</f>
        <v>0</v>
      </c>
      <c r="S39" s="238" t="n">
        <f aca="false" ca="true" dt2D="false" dtr="false" t="normal">SUMIF('Периоды'!$L$38:$BS$38, $G$2:$U$2, 'Доп.Выручка'!$M$13:$BT$13)</f>
        <v>0</v>
      </c>
      <c r="T39" s="238" t="n">
        <f aca="false" ca="true" dt2D="false" dtr="false" t="normal">SUMIF('Периоды'!$L$38:$BS$38, $G$2:$U$2, 'Доп.Выручка'!$M$13:$BT$13)</f>
        <v>0</v>
      </c>
      <c r="U39" s="238" t="n">
        <f aca="false" ca="true" dt2D="false" dtr="false" t="normal">SUMIF('Периоды'!$L$38:$BS$38, $G$2:$U$2, 'Доп.Выручка'!$M$13:$BT$13)</f>
        <v>0</v>
      </c>
      <c r="V39" s="235" t="n">
        <f aca="false" ca="true" dt2D="false" dtr="false" t="normal">SUM(G39:U39)</f>
        <v>0</v>
      </c>
      <c r="W39" s="180" t="n"/>
    </row>
    <row hidden="true" ht="16.5" outlineLevel="1" r="40">
      <c r="E40" s="237" t="s">
        <v>303</v>
      </c>
      <c r="F40" s="1" t="n"/>
      <c r="G40" s="238" t="n">
        <f aca="false" ca="true" dt2D="false" dtr="false" t="normal">SUMIF('Периоды'!$L$38:$BS$38, $G$2:$U$2, 'Доп.Выручка'!$M$19:$BT$19)</f>
        <v>0</v>
      </c>
      <c r="H40" s="238" t="n">
        <f aca="false" ca="true" dt2D="false" dtr="false" t="normal">SUMIF('Периоды'!$L$38:$BS$38, $G$2:$U$2, 'Доп.Выручка'!$M$19:$BT$19)</f>
        <v>0</v>
      </c>
      <c r="I40" s="238" t="n">
        <f aca="false" ca="true" dt2D="false" dtr="false" t="normal">SUMIF('Периоды'!$L$38:$BS$38, $G$2:$U$2, 'Доп.Выручка'!$M$19:$BT$19)</f>
        <v>0</v>
      </c>
      <c r="J40" s="238" t="n">
        <f aca="false" ca="true" dt2D="false" dtr="false" t="normal">SUMIF('Периоды'!$L$38:$BS$38, $G$2:$U$2, 'Доп.Выручка'!$M$19:$BT$19)</f>
        <v>0</v>
      </c>
      <c r="K40" s="238" t="n">
        <f aca="false" ca="true" dt2D="false" dtr="false" t="normal">SUMIF('Периоды'!$L$38:$BS$38, $G$2:$U$2, 'Доп.Выручка'!$M$19:$BT$19)</f>
        <v>0</v>
      </c>
      <c r="L40" s="238" t="n">
        <f aca="false" ca="true" dt2D="false" dtr="false" t="normal">SUMIF('Периоды'!$L$38:$BS$38, $G$2:$U$2, 'Доп.Выручка'!$M$19:$BT$19)</f>
        <v>0</v>
      </c>
      <c r="M40" s="238" t="n">
        <f aca="false" ca="true" dt2D="false" dtr="false" t="normal">SUMIF('Периоды'!$L$38:$BS$38, $G$2:$U$2, 'Доп.Выручка'!$M$19:$BT$19)</f>
        <v>0</v>
      </c>
      <c r="N40" s="238" t="n">
        <f aca="false" ca="true" dt2D="false" dtr="false" t="normal">SUMIF('Периоды'!$L$38:$BS$38, $G$2:$U$2, 'Доп.Выручка'!$M$19:$BT$19)</f>
        <v>0</v>
      </c>
      <c r="O40" s="238" t="n">
        <f aca="false" ca="true" dt2D="false" dtr="false" t="normal">SUMIF('Периоды'!$L$38:$BS$38, $G$2:$U$2, 'Доп.Выручка'!$M$19:$BT$19)</f>
        <v>0</v>
      </c>
      <c r="P40" s="238" t="n">
        <f aca="false" ca="true" dt2D="false" dtr="false" t="normal">SUMIF('Периоды'!$L$38:$BS$38, $G$2:$U$2, 'Доп.Выручка'!$M$19:$BT$19)</f>
        <v>0</v>
      </c>
      <c r="Q40" s="238" t="n">
        <f aca="false" ca="true" dt2D="false" dtr="false" t="normal">SUMIF('Периоды'!$L$38:$BS$38, $G$2:$U$2, 'Доп.Выручка'!$M$19:$BT$19)</f>
        <v>0</v>
      </c>
      <c r="R40" s="238" t="n">
        <f aca="false" ca="true" dt2D="false" dtr="false" t="normal">SUMIF('Периоды'!$L$38:$BS$38, $G$2:$U$2, 'Доп.Выручка'!$M$19:$BT$19)</f>
        <v>0</v>
      </c>
      <c r="S40" s="238" t="n">
        <f aca="false" ca="true" dt2D="false" dtr="false" t="normal">SUMIF('Периоды'!$L$38:$BS$38, $G$2:$U$2, 'Доп.Выручка'!$M$19:$BT$19)</f>
        <v>0</v>
      </c>
      <c r="T40" s="238" t="n">
        <f aca="false" ca="true" dt2D="false" dtr="false" t="normal">SUMIF('Периоды'!$L$38:$BS$38, $G$2:$U$2, 'Доп.Выручка'!$M$19:$BT$19)</f>
        <v>0</v>
      </c>
      <c r="U40" s="238" t="n">
        <f aca="false" ca="true" dt2D="false" dtr="false" t="normal">SUMIF('Периоды'!$L$38:$BS$38, $G$2:$U$2, 'Доп.Выручка'!$M$19:$BT$19)</f>
        <v>0</v>
      </c>
      <c r="V40" s="235" t="n">
        <f aca="false" ca="true" dt2D="false" dtr="false" t="normal">SUM(G40:U40)</f>
        <v>0</v>
      </c>
      <c r="W40" s="180" t="n"/>
    </row>
    <row ht="16.5" outlineLevel="0" r="41">
      <c r="E41" s="237" t="n"/>
      <c r="F41" s="1" t="n"/>
      <c r="G41" s="238" t="n"/>
      <c r="H41" s="238" t="n"/>
      <c r="I41" s="238" t="n"/>
      <c r="J41" s="238" t="n"/>
      <c r="K41" s="238" t="n"/>
      <c r="L41" s="238" t="n"/>
      <c r="M41" s="238" t="n"/>
      <c r="N41" s="238" t="n"/>
      <c r="O41" s="238" t="n"/>
      <c r="P41" s="238" t="n"/>
      <c r="Q41" s="238" t="n"/>
      <c r="R41" s="238" t="n"/>
      <c r="S41" s="238" t="n"/>
      <c r="T41" s="238" t="n"/>
      <c r="U41" s="238" t="n"/>
      <c r="V41" s="235" t="n"/>
      <c r="W41" s="180" t="n"/>
    </row>
    <row customFormat="true" ht="15.75" outlineLevel="0" r="42" s="99">
      <c r="E42" s="99" t="s">
        <v>308</v>
      </c>
      <c r="G42" s="129" t="e">
        <f aca="false" ca="false" dt2D="false" dtr="false" t="normal">SUM(G44:G46)</f>
        <v>#VALUE!</v>
      </c>
      <c r="H42" s="129" t="e">
        <f aca="false" ca="false" dt2D="false" dtr="false" t="normal">SUM(H44:H46)</f>
        <v>#VALUE!</v>
      </c>
      <c r="I42" s="129" t="e">
        <f aca="false" ca="false" dt2D="false" dtr="false" t="normal">SUM(I44:I46)</f>
        <v>#VALUE!</v>
      </c>
      <c r="J42" s="129" t="e">
        <f aca="false" ca="false" dt2D="false" dtr="false" t="normal">SUM(J44:J46)</f>
        <v>#VALUE!</v>
      </c>
      <c r="K42" s="129" t="e">
        <f aca="false" ca="false" dt2D="false" dtr="false" t="normal">SUM(K44:K46)</f>
        <v>#VALUE!</v>
      </c>
      <c r="L42" s="129" t="e">
        <f aca="false" ca="false" dt2D="false" dtr="false" t="normal">SUM(L44:L46)</f>
        <v>#VALUE!</v>
      </c>
      <c r="M42" s="129" t="e">
        <f aca="false" ca="false" dt2D="false" dtr="false" t="normal">SUM(M44:M46)</f>
        <v>#VALUE!</v>
      </c>
      <c r="N42" s="129" t="e">
        <f aca="false" ca="false" dt2D="false" dtr="false" t="normal">SUM(N44:N46)</f>
        <v>#VALUE!</v>
      </c>
      <c r="O42" s="129" t="e">
        <f aca="false" ca="false" dt2D="false" dtr="false" t="normal">SUM(O44:O46)</f>
        <v>#VALUE!</v>
      </c>
      <c r="P42" s="129" t="e">
        <f aca="false" ca="false" dt2D="false" dtr="false" t="normal">SUM(P44:P46)</f>
        <v>#VALUE!</v>
      </c>
      <c r="Q42" s="129" t="e">
        <f aca="false" ca="false" dt2D="false" dtr="false" t="normal">SUM(Q44:Q46)</f>
        <v>#VALUE!</v>
      </c>
      <c r="R42" s="129" t="e">
        <f aca="false" ca="false" dt2D="false" dtr="false" t="normal">SUM(R44:R46)</f>
        <v>#VALUE!</v>
      </c>
      <c r="S42" s="129" t="e">
        <f aca="false" ca="false" dt2D="false" dtr="false" t="normal">SUM(S44:S46)</f>
        <v>#VALUE!</v>
      </c>
      <c r="T42" s="129" t="e">
        <f aca="false" ca="false" dt2D="false" dtr="false" t="normal">SUM(T44:T46)</f>
        <v>#VALUE!</v>
      </c>
      <c r="U42" s="129" t="e">
        <f aca="false" ca="false" dt2D="false" dtr="false" t="normal">SUM(U44:U46)</f>
        <v>#VALUE!</v>
      </c>
      <c r="V42" s="199" t="e">
        <f aca="false" ca="false" dt2D="false" dtr="false" t="normal">SUM(G42:U42)</f>
        <v>#VALUE!</v>
      </c>
      <c r="W42" s="147" t="n"/>
    </row>
    <row customFormat="true" hidden="true" ht="16.5" outlineLevel="1" r="43" s="231">
      <c r="C43" s="232" t="n"/>
      <c r="E43" s="233" t="s">
        <v>289</v>
      </c>
      <c r="F43" s="130" t="n"/>
      <c r="G43" s="234" t="n"/>
      <c r="H43" s="234" t="n"/>
      <c r="I43" s="234" t="n"/>
      <c r="J43" s="234" t="n"/>
      <c r="K43" s="234" t="n"/>
      <c r="L43" s="234" t="n"/>
      <c r="M43" s="234" t="n"/>
      <c r="N43" s="234" t="n"/>
      <c r="O43" s="234" t="n"/>
      <c r="P43" s="234" t="n"/>
      <c r="Q43" s="234" t="n"/>
      <c r="R43" s="234" t="n"/>
      <c r="S43" s="234" t="n"/>
      <c r="T43" s="234" t="n"/>
      <c r="U43" s="234" t="n"/>
      <c r="V43" s="235" t="n"/>
      <c r="W43" s="236" t="n"/>
    </row>
    <row hidden="true" ht="16.5" outlineLevel="1" r="44">
      <c r="E44" s="237" t="s">
        <v>301</v>
      </c>
      <c r="F44" s="1" t="n"/>
      <c r="G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H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I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J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K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L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M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N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O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P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Q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R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S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T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U44" s="238" t="e">
        <f aca="false" ca="false" dt2D="false" dtr="false" t="normal">SUMIF('Периоды'!$L$38:$BS$38, $G$2:$U$2, 'Фин.Модель'!$M44:$BT44)+SUMIF('Периоды'!$L$38:$BS$38, $G$2:$U$2, 'Фин.Модель'!$M49:$BT49)</f>
        <v>#VALUE!</v>
      </c>
      <c r="V44" s="235" t="e">
        <f aca="false" ca="false" dt2D="false" dtr="false" t="normal">SUM(G44:U44)</f>
        <v>#VALUE!</v>
      </c>
      <c r="W44" s="180" t="n"/>
    </row>
    <row hidden="true" ht="16.5" outlineLevel="1" r="45">
      <c r="E45" s="237" t="s">
        <v>302</v>
      </c>
      <c r="F45" s="1" t="n"/>
      <c r="G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H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I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J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K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L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M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N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O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P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Q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R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S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T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U45" s="238" t="e">
        <f aca="false" ca="false" dt2D="false" dtr="false" t="normal">SUMIF('Периоды'!$L$38:$BS$38, $G$2:$U$2, 'Фин.Модель'!$M45:$BT45)+SUMIF('Периоды'!$L$38:$BS$38, $G$2:$U$2, 'Фин.Модель'!$M50:$BT50)</f>
        <v>#VALUE!</v>
      </c>
      <c r="V45" s="235" t="e">
        <f aca="false" ca="false" dt2D="false" dtr="false" t="normal">SUM(G45:U45)</f>
        <v>#VALUE!</v>
      </c>
      <c r="W45" s="180" t="n"/>
    </row>
    <row hidden="true" ht="16.5" outlineLevel="1" r="46">
      <c r="E46" s="237" t="s">
        <v>303</v>
      </c>
      <c r="F46" s="1" t="n"/>
      <c r="G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H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I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J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K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L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M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N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O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P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Q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R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S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T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U46" s="238" t="e">
        <f aca="false" ca="false" dt2D="false" dtr="false" t="normal">SUMIF('Периоды'!$L$38:$BS$38, $G$2:$U$2, 'Фин.Модель'!$M46:$BT46)+SUMIF('Периоды'!$L$38:$BS$38, $G$2:$U$2, 'Фин.Модель'!$M51:$BT51)</f>
        <v>#VALUE!</v>
      </c>
      <c r="V46" s="235" t="e">
        <f aca="false" ca="false" dt2D="false" dtr="false" t="normal">SUM(G46:U46)</f>
        <v>#VALUE!</v>
      </c>
      <c r="W46" s="180" t="n"/>
    </row>
    <row ht="16.5" outlineLevel="0" r="47">
      <c r="E47" s="237" t="n"/>
      <c r="F47" s="1" t="n"/>
      <c r="G47" s="238" t="n"/>
      <c r="H47" s="238" t="n"/>
      <c r="I47" s="238" t="n"/>
      <c r="J47" s="238" t="n"/>
      <c r="K47" s="238" t="n"/>
      <c r="L47" s="238" t="n"/>
      <c r="M47" s="238" t="n"/>
      <c r="N47" s="238" t="n"/>
      <c r="O47" s="238" t="n"/>
      <c r="P47" s="238" t="n"/>
      <c r="Q47" s="238" t="n"/>
      <c r="R47" s="238" t="n"/>
      <c r="S47" s="238" t="n"/>
      <c r="T47" s="238" t="n"/>
      <c r="U47" s="238" t="n"/>
      <c r="V47" s="235" t="n"/>
      <c r="W47" s="180" t="n"/>
    </row>
    <row customFormat="true" ht="15.75" outlineLevel="0" r="48" s="99">
      <c r="E48" s="99" t="s">
        <v>309</v>
      </c>
      <c r="G48" s="129" t="e">
        <f aca="false" ca="false" dt2D="false" dtr="false" t="normal">SUM(G50:G52)</f>
        <v>#VALUE!</v>
      </c>
      <c r="H48" s="129" t="e">
        <f aca="false" ca="false" dt2D="false" dtr="false" t="normal">SUM(H50:H52)</f>
        <v>#VALUE!</v>
      </c>
      <c r="I48" s="129" t="e">
        <f aca="false" ca="false" dt2D="false" dtr="false" t="normal">SUM(I50:I52)</f>
        <v>#VALUE!</v>
      </c>
      <c r="J48" s="129" t="e">
        <f aca="false" ca="false" dt2D="false" dtr="false" t="normal">SUM(J50:J52)</f>
        <v>#VALUE!</v>
      </c>
      <c r="K48" s="129" t="e">
        <f aca="false" ca="false" dt2D="false" dtr="false" t="normal">SUM(K50:K52)</f>
        <v>#VALUE!</v>
      </c>
      <c r="L48" s="129" t="e">
        <f aca="false" ca="false" dt2D="false" dtr="false" t="normal">SUM(L50:L52)</f>
        <v>#VALUE!</v>
      </c>
      <c r="M48" s="129" t="e">
        <f aca="false" ca="false" dt2D="false" dtr="false" t="normal">SUM(M50:M52)</f>
        <v>#VALUE!</v>
      </c>
      <c r="N48" s="129" t="e">
        <f aca="false" ca="false" dt2D="false" dtr="false" t="normal">SUM(N50:N52)</f>
        <v>#VALUE!</v>
      </c>
      <c r="O48" s="129" t="e">
        <f aca="false" ca="false" dt2D="false" dtr="false" t="normal">SUM(O50:O52)</f>
        <v>#VALUE!</v>
      </c>
      <c r="P48" s="129" t="e">
        <f aca="false" ca="false" dt2D="false" dtr="false" t="normal">SUM(P50:P52)</f>
        <v>#VALUE!</v>
      </c>
      <c r="Q48" s="129" t="e">
        <f aca="false" ca="false" dt2D="false" dtr="false" t="normal">SUM(Q50:Q52)</f>
        <v>#VALUE!</v>
      </c>
      <c r="R48" s="129" t="e">
        <f aca="false" ca="false" dt2D="false" dtr="false" t="normal">SUM(R50:R52)</f>
        <v>#VALUE!</v>
      </c>
      <c r="S48" s="129" t="e">
        <f aca="false" ca="false" dt2D="false" dtr="false" t="normal">SUM(S50:S52)</f>
        <v>#VALUE!</v>
      </c>
      <c r="T48" s="129" t="e">
        <f aca="false" ca="false" dt2D="false" dtr="false" t="normal">SUM(T50:T52)</f>
        <v>#VALUE!</v>
      </c>
      <c r="U48" s="129" t="e">
        <f aca="false" ca="false" dt2D="false" dtr="false" t="normal">SUM(U50:U52)</f>
        <v>#VALUE!</v>
      </c>
      <c r="V48" s="199" t="e">
        <f aca="false" ca="false" dt2D="false" dtr="false" t="normal">SUM(G48:U48)</f>
        <v>#VALUE!</v>
      </c>
      <c r="W48" s="147" t="n"/>
    </row>
    <row customFormat="true" hidden="true" ht="16.5" outlineLevel="1" r="49" s="231">
      <c r="C49" s="232" t="n"/>
      <c r="E49" s="233" t="s">
        <v>289</v>
      </c>
      <c r="F49" s="130" t="n"/>
      <c r="G49" s="234" t="n"/>
      <c r="H49" s="234" t="n"/>
      <c r="I49" s="234" t="n"/>
      <c r="J49" s="234" t="n"/>
      <c r="K49" s="234" t="n"/>
      <c r="L49" s="234" t="n"/>
      <c r="M49" s="234" t="n"/>
      <c r="N49" s="234" t="n"/>
      <c r="O49" s="234" t="n"/>
      <c r="P49" s="234" t="n"/>
      <c r="Q49" s="234" t="n"/>
      <c r="R49" s="234" t="n"/>
      <c r="S49" s="234" t="n"/>
      <c r="T49" s="234" t="n"/>
      <c r="U49" s="234" t="n"/>
      <c r="V49" s="235" t="n"/>
      <c r="W49" s="236" t="n"/>
    </row>
    <row hidden="true" ht="16.5" outlineLevel="1" r="50">
      <c r="E50" s="237" t="s">
        <v>301</v>
      </c>
      <c r="F50" s="1" t="n"/>
      <c r="G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H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I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J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K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L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M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N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O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P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Q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R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S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T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U50" s="238" t="e">
        <f aca="false" ca="false" dt2D="false" dtr="false" t="normal">SUMIF('Периоды'!$L$38:$BS$38, $G$2:$U$2, 'Фин.Модель'!$M155:$BT155)+SUMIF('Периоды'!$L$38:$BS$38, $G$2:$U$2, 'Фин.Модель'!$M161:$BT161)</f>
        <v>#VALUE!</v>
      </c>
      <c r="V50" s="235" t="e">
        <f aca="false" ca="false" dt2D="false" dtr="false" t="normal">SUM(G50:U50)</f>
        <v>#VALUE!</v>
      </c>
      <c r="W50" s="180" t="n"/>
    </row>
    <row hidden="true" ht="16.5" outlineLevel="1" r="51">
      <c r="E51" s="237" t="s">
        <v>302</v>
      </c>
      <c r="F51" s="1" t="n"/>
      <c r="G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H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I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J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K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L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M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N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O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P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Q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R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S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T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U51" s="238" t="e">
        <f aca="false" ca="false" dt2D="false" dtr="false" t="normal">SUMIF('Периоды'!$L$38:$BS$38, $G$2:$U$2, 'Фин.Модель'!$M156:$BT156)+SUMIF('Периоды'!$L$38:$BS$38, $G$2:$U$2, 'Фин.Модель'!$M162:$BT162)</f>
        <v>#VALUE!</v>
      </c>
      <c r="V51" s="235" t="e">
        <f aca="false" ca="false" dt2D="false" dtr="false" t="normal">SUM(G51:U51)</f>
        <v>#VALUE!</v>
      </c>
      <c r="W51" s="180" t="n"/>
    </row>
    <row hidden="true" ht="16.5" outlineLevel="1" r="52">
      <c r="E52" s="237" t="s">
        <v>303</v>
      </c>
      <c r="F52" s="1" t="n"/>
      <c r="G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H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I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J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K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L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M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N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O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P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Q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R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S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T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U52" s="238" t="e">
        <f aca="false" ca="false" dt2D="false" dtr="false" t="normal">SUMIF('Периоды'!$L$38:$BS$38, $G$2:$U$2, 'Фин.Модель'!$M157:$BT157)+SUMIF('Периоды'!$L$38:$BS$38, $G$2:$U$2, 'Фин.Модель'!$M163:$BT163)</f>
        <v>#VALUE!</v>
      </c>
      <c r="V52" s="235" t="e">
        <f aca="false" ca="false" dt2D="false" dtr="false" t="normal">SUM(G52:U52)</f>
        <v>#VALUE!</v>
      </c>
      <c r="W52" s="180" t="n"/>
    </row>
    <row ht="16.5" outlineLevel="0" r="53">
      <c r="E53" s="237" t="n"/>
      <c r="F53" s="1" t="n"/>
      <c r="G53" s="238" t="n"/>
      <c r="H53" s="238" t="n"/>
      <c r="I53" s="238" t="n"/>
      <c r="J53" s="238" t="n"/>
      <c r="K53" s="238" t="n"/>
      <c r="L53" s="238" t="n"/>
      <c r="M53" s="238" t="n"/>
      <c r="N53" s="238" t="n"/>
      <c r="O53" s="238" t="n"/>
      <c r="P53" s="238" t="n"/>
      <c r="Q53" s="238" t="n"/>
      <c r="R53" s="238" t="n"/>
      <c r="S53" s="238" t="n"/>
      <c r="T53" s="238" t="n"/>
      <c r="U53" s="238" t="n"/>
      <c r="V53" s="235" t="n"/>
      <c r="W53" s="180" t="n"/>
    </row>
    <row customFormat="true" ht="16.5" outlineLevel="0" r="54" s="85">
      <c r="E54" s="118" t="s">
        <v>310</v>
      </c>
      <c r="F54" s="118" t="n"/>
      <c r="G54" s="119" t="e">
        <f aca="false" ca="true" dt2D="false" dtr="false" t="normal">SUM(G56:G59)</f>
        <v>#VALUE!</v>
      </c>
      <c r="H54" s="119" t="e">
        <f aca="false" ca="true" dt2D="false" dtr="false" t="normal">SUM(H56:H59)</f>
        <v>#VALUE!</v>
      </c>
      <c r="I54" s="119" t="e">
        <f aca="false" ca="true" dt2D="false" dtr="false" t="normal">SUM(I56:I59)</f>
        <v>#VALUE!</v>
      </c>
      <c r="J54" s="119" t="e">
        <f aca="false" ca="true" dt2D="false" dtr="false" t="normal">SUM(J56:J59)</f>
        <v>#VALUE!</v>
      </c>
      <c r="K54" s="119" t="e">
        <f aca="false" ca="true" dt2D="false" dtr="false" t="normal">SUM(K56:K59)</f>
        <v>#VALUE!</v>
      </c>
      <c r="L54" s="119" t="e">
        <f aca="false" ca="true" dt2D="false" dtr="false" t="normal">SUM(L56:L59)</f>
        <v>#VALUE!</v>
      </c>
      <c r="M54" s="119" t="e">
        <f aca="false" ca="true" dt2D="false" dtr="false" t="normal">SUM(M56:M59)</f>
        <v>#VALUE!</v>
      </c>
      <c r="N54" s="119" t="e">
        <f aca="false" ca="true" dt2D="false" dtr="false" t="normal">SUM(N56:N59)</f>
        <v>#VALUE!</v>
      </c>
      <c r="O54" s="119" t="e">
        <f aca="false" ca="true" dt2D="false" dtr="false" t="normal">SUM(O56:O59)</f>
        <v>#VALUE!</v>
      </c>
      <c r="P54" s="119" t="e">
        <f aca="false" ca="true" dt2D="false" dtr="false" t="normal">SUM(P56:P59)</f>
        <v>#VALUE!</v>
      </c>
      <c r="Q54" s="119" t="e">
        <f aca="false" ca="true" dt2D="false" dtr="false" t="normal">SUM(Q56:Q59)</f>
        <v>#VALUE!</v>
      </c>
      <c r="R54" s="119" t="e">
        <f aca="false" ca="true" dt2D="false" dtr="false" t="normal">SUM(R56:R59)</f>
        <v>#VALUE!</v>
      </c>
      <c r="S54" s="119" t="e">
        <f aca="false" ca="true" dt2D="false" dtr="false" t="normal">SUM(S56:S59)</f>
        <v>#VALUE!</v>
      </c>
      <c r="T54" s="119" t="e">
        <f aca="false" ca="true" dt2D="false" dtr="false" t="normal">SUM(T56:T59)</f>
        <v>#VALUE!</v>
      </c>
      <c r="U54" s="119" t="e">
        <f aca="false" ca="true" dt2D="false" dtr="false" t="normal">SUM(U56:U59)</f>
        <v>#VALUE!</v>
      </c>
      <c r="V54" s="120" t="e">
        <f aca="false" ca="true" dt2D="false" dtr="false" t="normal">SUM(G54:U54)</f>
        <v>#VALUE!</v>
      </c>
      <c r="W54" s="121" t="n"/>
    </row>
    <row hidden="true" ht="16.5" outlineLevel="1" r="55">
      <c r="E55" s="233" t="s">
        <v>289</v>
      </c>
      <c r="F55" s="1" t="n"/>
      <c r="G55" s="238" t="n"/>
      <c r="H55" s="238" t="n"/>
      <c r="I55" s="238" t="n"/>
      <c r="J55" s="238" t="n"/>
      <c r="K55" s="238" t="n"/>
      <c r="L55" s="238" t="n"/>
      <c r="M55" s="238" t="n"/>
      <c r="N55" s="238" t="n"/>
      <c r="O55" s="238" t="n"/>
      <c r="P55" s="238" t="n"/>
      <c r="Q55" s="238" t="n"/>
      <c r="R55" s="238" t="n"/>
      <c r="S55" s="238" t="n"/>
      <c r="T55" s="238" t="n"/>
      <c r="U55" s="238" t="n"/>
      <c r="V55" s="244" t="n"/>
      <c r="W55" s="245" t="n"/>
    </row>
    <row customFormat="true" ht="16.5" outlineLevel="0" r="56" s="1">
      <c r="E56" s="246" t="s">
        <v>311</v>
      </c>
      <c r="G56" s="114" t="e">
        <f aca="false" ca="false" dt2D="false" dtr="false" t="normal">G22</f>
        <v>#VALUE!</v>
      </c>
      <c r="H56" s="114" t="e">
        <f aca="false" ca="false" dt2D="false" dtr="false" t="normal">H22</f>
        <v>#VALUE!</v>
      </c>
      <c r="I56" s="114" t="e">
        <f aca="false" ca="false" dt2D="false" dtr="false" t="normal">I22</f>
        <v>#VALUE!</v>
      </c>
      <c r="J56" s="114" t="e">
        <f aca="false" ca="false" dt2D="false" dtr="false" t="normal">J22</f>
        <v>#VALUE!</v>
      </c>
      <c r="K56" s="114" t="e">
        <f aca="false" ca="false" dt2D="false" dtr="false" t="normal">K22</f>
        <v>#VALUE!</v>
      </c>
      <c r="L56" s="114" t="e">
        <f aca="false" ca="false" dt2D="false" dtr="false" t="normal">L22</f>
        <v>#VALUE!</v>
      </c>
      <c r="M56" s="114" t="e">
        <f aca="false" ca="false" dt2D="false" dtr="false" t="normal">M22</f>
        <v>#VALUE!</v>
      </c>
      <c r="N56" s="114" t="e">
        <f aca="false" ca="false" dt2D="false" dtr="false" t="normal">N22</f>
        <v>#VALUE!</v>
      </c>
      <c r="O56" s="114" t="e">
        <f aca="false" ca="false" dt2D="false" dtr="false" t="normal">O22</f>
        <v>#VALUE!</v>
      </c>
      <c r="P56" s="114" t="e">
        <f aca="false" ca="false" dt2D="false" dtr="false" t="normal">P22</f>
        <v>#VALUE!</v>
      </c>
      <c r="Q56" s="114" t="e">
        <f aca="false" ca="false" dt2D="false" dtr="false" t="normal">Q22</f>
        <v>#VALUE!</v>
      </c>
      <c r="R56" s="114" t="e">
        <f aca="false" ca="false" dt2D="false" dtr="false" t="normal">R22</f>
        <v>#VALUE!</v>
      </c>
      <c r="S56" s="114" t="e">
        <f aca="false" ca="false" dt2D="false" dtr="false" t="normal">S22</f>
        <v>#VALUE!</v>
      </c>
      <c r="T56" s="114" t="e">
        <f aca="false" ca="false" dt2D="false" dtr="false" t="normal">T22</f>
        <v>#VALUE!</v>
      </c>
      <c r="U56" s="114" t="e">
        <f aca="false" ca="false" dt2D="false" dtr="false" t="normal">U22</f>
        <v>#VALUE!</v>
      </c>
      <c r="V56" s="247" t="e">
        <f aca="false" ca="false" dt2D="false" dtr="false" t="normal">SUM(G56:U56)</f>
        <v>#VALUE!</v>
      </c>
      <c r="W56" s="116" t="n"/>
    </row>
    <row customFormat="true" ht="16.5" outlineLevel="0" r="57" s="1">
      <c r="E57" s="246" t="s">
        <v>301</v>
      </c>
      <c r="G57" s="114" t="e">
        <f aca="false" ca="false" dt2D="false" dtr="false" t="normal">SUM(G18, G26, G32, G38, G44, G50)</f>
        <v>#VALUE!</v>
      </c>
      <c r="H57" s="114" t="e">
        <f aca="false" ca="false" dt2D="false" dtr="false" t="normal">SUM(H18, H26, H32, H38, H44, H50)</f>
        <v>#VALUE!</v>
      </c>
      <c r="I57" s="114" t="e">
        <f aca="false" ca="false" dt2D="false" dtr="false" t="normal">SUM(I18, I26, I32, I38, I44, I50)</f>
        <v>#VALUE!</v>
      </c>
      <c r="J57" s="114" t="e">
        <f aca="false" ca="false" dt2D="false" dtr="false" t="normal">SUM(J18, J26, J32, J38, J44, J50)</f>
        <v>#VALUE!</v>
      </c>
      <c r="K57" s="114" t="e">
        <f aca="false" ca="false" dt2D="false" dtr="false" t="normal">SUM(K18, K26, K32, K38, K44, K50)</f>
        <v>#VALUE!</v>
      </c>
      <c r="L57" s="114" t="e">
        <f aca="false" ca="false" dt2D="false" dtr="false" t="normal">SUM(L18, L26, L32, L38, L44, L50)</f>
        <v>#VALUE!</v>
      </c>
      <c r="M57" s="114" t="e">
        <f aca="false" ca="false" dt2D="false" dtr="false" t="normal">SUM(M18, M26, M32, M38, M44, M50)</f>
        <v>#VALUE!</v>
      </c>
      <c r="N57" s="114" t="e">
        <f aca="false" ca="false" dt2D="false" dtr="false" t="normal">SUM(N18, N26, N32, N38, N44, N50)</f>
        <v>#VALUE!</v>
      </c>
      <c r="O57" s="114" t="e">
        <f aca="false" ca="false" dt2D="false" dtr="false" t="normal">SUM(O18, O26, O32, O38, O44, O50)</f>
        <v>#VALUE!</v>
      </c>
      <c r="P57" s="114" t="e">
        <f aca="false" ca="false" dt2D="false" dtr="false" t="normal">SUM(P18, P26, P32, P38, P44, P50)</f>
        <v>#VALUE!</v>
      </c>
      <c r="Q57" s="114" t="e">
        <f aca="false" ca="false" dt2D="false" dtr="false" t="normal">SUM(Q18, Q26, Q32, Q38, Q44, Q50)</f>
        <v>#VALUE!</v>
      </c>
      <c r="R57" s="114" t="e">
        <f aca="false" ca="false" dt2D="false" dtr="false" t="normal">SUM(R18, R26, R32, R38, R44, R50)</f>
        <v>#VALUE!</v>
      </c>
      <c r="S57" s="114" t="e">
        <f aca="false" ca="false" dt2D="false" dtr="false" t="normal">SUM(S18, S26, S32, S38, S44, S50)</f>
        <v>#VALUE!</v>
      </c>
      <c r="T57" s="114" t="e">
        <f aca="false" ca="false" dt2D="false" dtr="false" t="normal">SUM(T18, T26, T32, T38, T44, T50)</f>
        <v>#VALUE!</v>
      </c>
      <c r="U57" s="114" t="e">
        <f aca="false" ca="false" dt2D="false" dtr="false" t="normal">SUM(U18, U26, U32, U38, U44, U50)</f>
        <v>#VALUE!</v>
      </c>
      <c r="V57" s="247" t="e">
        <f aca="false" ca="false" dt2D="false" dtr="false" t="normal">SUM(G57:U57)</f>
        <v>#VALUE!</v>
      </c>
      <c r="W57" s="116" t="n"/>
    </row>
    <row customFormat="true" ht="16.5" outlineLevel="0" r="58" s="1">
      <c r="E58" s="246" t="s">
        <v>302</v>
      </c>
      <c r="G58" s="114" t="e">
        <f aca="false" ca="true" dt2D="false" dtr="false" t="normal">SUM(G19, G27, G33, G39, G45, G51)</f>
        <v>#VALUE!</v>
      </c>
      <c r="H58" s="114" t="e">
        <f aca="false" ca="true" dt2D="false" dtr="false" t="normal">SUM(H19, H27, H33, H39, H45, H51)</f>
        <v>#VALUE!</v>
      </c>
      <c r="I58" s="114" t="e">
        <f aca="false" ca="true" dt2D="false" dtr="false" t="normal">SUM(I19, I27, I33, I39, I45, I51)</f>
        <v>#VALUE!</v>
      </c>
      <c r="J58" s="114" t="e">
        <f aca="false" ca="true" dt2D="false" dtr="false" t="normal">SUM(J19, J27, J33, J39, J45, J51)</f>
        <v>#VALUE!</v>
      </c>
      <c r="K58" s="114" t="e">
        <f aca="false" ca="true" dt2D="false" dtr="false" t="normal">SUM(K19, K27, K33, K39, K45, K51)</f>
        <v>#VALUE!</v>
      </c>
      <c r="L58" s="114" t="e">
        <f aca="false" ca="true" dt2D="false" dtr="false" t="normal">SUM(L19, L27, L33, L39, L45, L51)</f>
        <v>#VALUE!</v>
      </c>
      <c r="M58" s="114" t="e">
        <f aca="false" ca="true" dt2D="false" dtr="false" t="normal">SUM(M19, M27, M33, M39, M45, M51)</f>
        <v>#VALUE!</v>
      </c>
      <c r="N58" s="114" t="e">
        <f aca="false" ca="true" dt2D="false" dtr="false" t="normal">SUM(N19, N27, N33, N39, N45, N51)</f>
        <v>#VALUE!</v>
      </c>
      <c r="O58" s="114" t="e">
        <f aca="false" ca="true" dt2D="false" dtr="false" t="normal">SUM(O19, O27, O33, O39, O45, O51)</f>
        <v>#VALUE!</v>
      </c>
      <c r="P58" s="114" t="e">
        <f aca="false" ca="true" dt2D="false" dtr="false" t="normal">SUM(P19, P27, P33, P39, P45, P51)</f>
        <v>#VALUE!</v>
      </c>
      <c r="Q58" s="114" t="e">
        <f aca="false" ca="true" dt2D="false" dtr="false" t="normal">SUM(Q19, Q27, Q33, Q39, Q45, Q51)</f>
        <v>#VALUE!</v>
      </c>
      <c r="R58" s="114" t="e">
        <f aca="false" ca="true" dt2D="false" dtr="false" t="normal">SUM(R19, R27, R33, R39, R45, R51)</f>
        <v>#VALUE!</v>
      </c>
      <c r="S58" s="114" t="e">
        <f aca="false" ca="true" dt2D="false" dtr="false" t="normal">SUM(S19, S27, S33, S39, S45, S51)</f>
        <v>#VALUE!</v>
      </c>
      <c r="T58" s="114" t="e">
        <f aca="false" ca="true" dt2D="false" dtr="false" t="normal">SUM(T19, T27, T33, T39, T45, T51)</f>
        <v>#VALUE!</v>
      </c>
      <c r="U58" s="114" t="e">
        <f aca="false" ca="true" dt2D="false" dtr="false" t="normal">SUM(U19, U27, U33, U39, U45, U51)</f>
        <v>#VALUE!</v>
      </c>
      <c r="V58" s="247" t="e">
        <f aca="false" ca="true" dt2D="false" dtr="false" t="normal">SUM(G58:U58)</f>
        <v>#VALUE!</v>
      </c>
      <c r="W58" s="116" t="n"/>
    </row>
    <row customFormat="true" ht="16.5" outlineLevel="0" r="59" s="1">
      <c r="E59" s="246" t="s">
        <v>303</v>
      </c>
      <c r="G59" s="114" t="e">
        <f aca="false" ca="true" dt2D="false" dtr="false" t="normal">SUM(G20, G28, G34, G40, G46, G52)</f>
        <v>#VALUE!</v>
      </c>
      <c r="H59" s="114" t="e">
        <f aca="false" ca="true" dt2D="false" dtr="false" t="normal">SUM(H20, H28, H34, H40, H46, H52)</f>
        <v>#VALUE!</v>
      </c>
      <c r="I59" s="114" t="e">
        <f aca="false" ca="true" dt2D="false" dtr="false" t="normal">SUM(I20, I28, I34, I40, I46, I52)</f>
        <v>#VALUE!</v>
      </c>
      <c r="J59" s="114" t="e">
        <f aca="false" ca="true" dt2D="false" dtr="false" t="normal">SUM(J20, J28, J34, J40, J46, J52)</f>
        <v>#VALUE!</v>
      </c>
      <c r="K59" s="114" t="e">
        <f aca="false" ca="true" dt2D="false" dtr="false" t="normal">SUM(K20, K28, K34, K40, K46, K52)</f>
        <v>#VALUE!</v>
      </c>
      <c r="L59" s="114" t="e">
        <f aca="false" ca="true" dt2D="false" dtr="false" t="normal">SUM(L20, L28, L34, L40, L46, L52)</f>
        <v>#VALUE!</v>
      </c>
      <c r="M59" s="114" t="e">
        <f aca="false" ca="true" dt2D="false" dtr="false" t="normal">SUM(M20, M28, M34, M40, M46, M52)</f>
        <v>#VALUE!</v>
      </c>
      <c r="N59" s="114" t="e">
        <f aca="false" ca="true" dt2D="false" dtr="false" t="normal">SUM(N20, N28, N34, N40, N46, N52)</f>
        <v>#VALUE!</v>
      </c>
      <c r="O59" s="114" t="e">
        <f aca="false" ca="true" dt2D="false" dtr="false" t="normal">SUM(O20, O28, O34, O40, O46, O52)</f>
        <v>#VALUE!</v>
      </c>
      <c r="P59" s="114" t="e">
        <f aca="false" ca="true" dt2D="false" dtr="false" t="normal">SUM(P20, P28, P34, P40, P46, P52)</f>
        <v>#VALUE!</v>
      </c>
      <c r="Q59" s="114" t="e">
        <f aca="false" ca="true" dt2D="false" dtr="false" t="normal">SUM(Q20, Q28, Q34, Q40, Q46, Q52)</f>
        <v>#VALUE!</v>
      </c>
      <c r="R59" s="114" t="e">
        <f aca="false" ca="true" dt2D="false" dtr="false" t="normal">SUM(R20, R28, R34, R40, R46, R52)</f>
        <v>#VALUE!</v>
      </c>
      <c r="S59" s="114" t="e">
        <f aca="false" ca="true" dt2D="false" dtr="false" t="normal">SUM(S20, S28, S34, S40, S46, S52)</f>
        <v>#VALUE!</v>
      </c>
      <c r="T59" s="114" t="e">
        <f aca="false" ca="true" dt2D="false" dtr="false" t="normal">SUM(T20, T28, T34, T40, T46, T52)</f>
        <v>#VALUE!</v>
      </c>
      <c r="U59" s="114" t="e">
        <f aca="false" ca="true" dt2D="false" dtr="false" t="normal">SUM(U20, U28, U34, U40, U46, U52)</f>
        <v>#VALUE!</v>
      </c>
      <c r="V59" s="247" t="e">
        <f aca="false" ca="true" dt2D="false" dtr="false" t="normal">SUM(G59:U59)</f>
        <v>#VALUE!</v>
      </c>
      <c r="W59" s="116" t="n"/>
    </row>
    <row ht="16.5" outlineLevel="0" r="60">
      <c r="E60" s="248" t="n"/>
      <c r="F60" s="248" t="n"/>
      <c r="G60" s="249" t="n"/>
      <c r="H60" s="249" t="n"/>
      <c r="I60" s="249" t="n"/>
      <c r="J60" s="249" t="n"/>
      <c r="K60" s="249" t="n"/>
      <c r="L60" s="249" t="n"/>
      <c r="M60" s="249" t="n"/>
      <c r="N60" s="249" t="n"/>
      <c r="O60" s="249" t="n"/>
      <c r="P60" s="249" t="n"/>
      <c r="Q60" s="249" t="n"/>
      <c r="R60" s="249" t="n"/>
      <c r="S60" s="249" t="n"/>
      <c r="T60" s="249" t="n"/>
      <c r="U60" s="249" t="n"/>
      <c r="V60" s="250" t="n"/>
      <c r="W60" s="180" t="n"/>
      <c r="X60" s="180" t="n"/>
    </row>
    <row customFormat="true" ht="18.75" outlineLevel="0" r="61" s="17">
      <c r="E61" s="228" t="s">
        <v>312</v>
      </c>
      <c r="G61" s="229" t="n"/>
      <c r="H61" s="229" t="n"/>
      <c r="I61" s="229" t="n"/>
      <c r="J61" s="229" t="n"/>
      <c r="K61" s="229" t="n"/>
      <c r="L61" s="229" t="n"/>
      <c r="M61" s="229" t="n"/>
      <c r="N61" s="229" t="n"/>
      <c r="O61" s="229" t="n"/>
      <c r="P61" s="229" t="n"/>
      <c r="Q61" s="229" t="n"/>
      <c r="R61" s="229" t="n"/>
      <c r="S61" s="229" t="n"/>
      <c r="T61" s="229" t="n"/>
      <c r="U61" s="229" t="n"/>
      <c r="V61" s="147" t="n">
        <f aca="false" ca="false" dt2D="false" dtr="false" t="normal">SUM(G61:U61)</f>
        <v>0</v>
      </c>
      <c r="W61" s="116" t="n"/>
    </row>
    <row customFormat="true" ht="17.25" outlineLevel="0" r="62" s="111">
      <c r="E62" s="230" t="n"/>
      <c r="F62" s="230" t="n"/>
      <c r="G62" s="230" t="n"/>
      <c r="H62" s="230" t="n"/>
      <c r="I62" s="230" t="n"/>
      <c r="J62" s="230" t="n"/>
      <c r="K62" s="230" t="n"/>
      <c r="L62" s="230" t="n"/>
      <c r="M62" s="230" t="n"/>
      <c r="N62" s="230" t="n"/>
      <c r="O62" s="230" t="n"/>
      <c r="P62" s="230" t="n"/>
      <c r="Q62" s="230" t="n"/>
      <c r="R62" s="230" t="n"/>
      <c r="S62" s="230" t="n"/>
      <c r="T62" s="230" t="n"/>
      <c r="U62" s="230" t="n"/>
      <c r="V62" s="230" t="n"/>
      <c r="W62" s="116" t="n"/>
    </row>
    <row customFormat="true" ht="15.75" outlineLevel="0" r="63" s="99">
      <c r="E63" s="99" t="s">
        <v>313</v>
      </c>
      <c r="G63" s="129" t="e">
        <f aca="false" ca="true" dt2D="false" dtr="false" t="normal">SUM(G65:G67)</f>
        <v>#VALUE!</v>
      </c>
      <c r="H63" s="129" t="e">
        <f aca="false" ca="true" dt2D="false" dtr="false" t="normal">SUM(H65:H67)</f>
        <v>#VALUE!</v>
      </c>
      <c r="I63" s="129" t="e">
        <f aca="false" ca="true" dt2D="false" dtr="false" t="normal">SUM(I65:I67)</f>
        <v>#VALUE!</v>
      </c>
      <c r="J63" s="129" t="e">
        <f aca="false" ca="true" dt2D="false" dtr="false" t="normal">SUM(J65:J67)</f>
        <v>#VALUE!</v>
      </c>
      <c r="K63" s="129" t="e">
        <f aca="false" ca="true" dt2D="false" dtr="false" t="normal">SUM(K65:K67)</f>
        <v>#VALUE!</v>
      </c>
      <c r="L63" s="129" t="e">
        <f aca="false" ca="true" dt2D="false" dtr="false" t="normal">SUM(L65:L67)</f>
        <v>#VALUE!</v>
      </c>
      <c r="M63" s="129" t="e">
        <f aca="false" ca="true" dt2D="false" dtr="false" t="normal">SUM(M65:M67)</f>
        <v>#VALUE!</v>
      </c>
      <c r="N63" s="129" t="e">
        <f aca="false" ca="true" dt2D="false" dtr="false" t="normal">SUM(N65:N67)</f>
        <v>#VALUE!</v>
      </c>
      <c r="O63" s="129" t="e">
        <f aca="false" ca="true" dt2D="false" dtr="false" t="normal">SUM(O65:O67)</f>
        <v>#VALUE!</v>
      </c>
      <c r="P63" s="129" t="e">
        <f aca="false" ca="true" dt2D="false" dtr="false" t="normal">SUM(P65:P67)</f>
        <v>#VALUE!</v>
      </c>
      <c r="Q63" s="129" t="e">
        <f aca="false" ca="true" dt2D="false" dtr="false" t="normal">SUM(Q65:Q67)</f>
        <v>#VALUE!</v>
      </c>
      <c r="R63" s="129" t="e">
        <f aca="false" ca="true" dt2D="false" dtr="false" t="normal">SUM(R65:R67)</f>
        <v>#VALUE!</v>
      </c>
      <c r="S63" s="129" t="e">
        <f aca="false" ca="true" dt2D="false" dtr="false" t="normal">SUM(S65:S67)</f>
        <v>#VALUE!</v>
      </c>
      <c r="T63" s="129" t="e">
        <f aca="false" ca="true" dt2D="false" dtr="false" t="normal">SUM(T65:T67)</f>
        <v>#VALUE!</v>
      </c>
      <c r="U63" s="129" t="e">
        <f aca="false" ca="true" dt2D="false" dtr="false" t="normal">SUM(U65:U67)</f>
        <v>#VALUE!</v>
      </c>
      <c r="V63" s="199" t="e">
        <f aca="false" ca="true" dt2D="false" dtr="false" t="normal">SUM(G63:U63)</f>
        <v>#VALUE!</v>
      </c>
      <c r="W63" s="147" t="n"/>
    </row>
    <row customFormat="true" hidden="true" ht="16.5" outlineLevel="1" r="64" s="130">
      <c r="C64" s="251" t="n"/>
      <c r="E64" s="233" t="s">
        <v>289</v>
      </c>
      <c r="G64" s="234" t="n"/>
      <c r="H64" s="234" t="n"/>
      <c r="I64" s="234" t="n"/>
      <c r="J64" s="234" t="n"/>
      <c r="K64" s="234" t="n"/>
      <c r="L64" s="234" t="n"/>
      <c r="M64" s="234" t="n"/>
      <c r="N64" s="234" t="n"/>
      <c r="O64" s="234" t="n"/>
      <c r="P64" s="234" t="n"/>
      <c r="Q64" s="234" t="n"/>
      <c r="R64" s="234" t="n"/>
      <c r="S64" s="234" t="n"/>
      <c r="T64" s="234" t="n"/>
      <c r="U64" s="234" t="n"/>
      <c r="V64" s="235" t="n"/>
      <c r="W64" s="252" t="n"/>
    </row>
    <row customFormat="true" hidden="true" ht="16.5" outlineLevel="1" r="65" s="1">
      <c r="C65" s="253" t="n"/>
      <c r="E65" s="237" t="s">
        <v>301</v>
      </c>
      <c r="G65" s="238" t="e">
        <f aca="false" ca="true" dt2D="false" dtr="false" t="normal">SUMIF('Периоды'!$L$38:$BS$38, $G$2:$U$2, 'Инфраструктура'!$M131:$BT131)</f>
        <v>#VALUE!</v>
      </c>
      <c r="H65" s="238" t="e">
        <f aca="false" ca="true" dt2D="false" dtr="false" t="normal">SUMIF('Периоды'!$L$38:$BS$38, $G$2:$U$2, 'Инфраструктура'!$M131:$BT131)</f>
        <v>#VALUE!</v>
      </c>
      <c r="I65" s="238" t="e">
        <f aca="false" ca="true" dt2D="false" dtr="false" t="normal">SUMIF('Периоды'!$L$38:$BS$38, $G$2:$U$2, 'Инфраструктура'!$M131:$BT131)</f>
        <v>#VALUE!</v>
      </c>
      <c r="J65" s="238" t="e">
        <f aca="false" ca="true" dt2D="false" dtr="false" t="normal">SUMIF('Периоды'!$L$38:$BS$38, $G$2:$U$2, 'Инфраструктура'!$M131:$BT131)</f>
        <v>#VALUE!</v>
      </c>
      <c r="K65" s="238" t="e">
        <f aca="false" ca="true" dt2D="false" dtr="false" t="normal">SUMIF('Периоды'!$L$38:$BS$38, $G$2:$U$2, 'Инфраструктура'!$M131:$BT131)</f>
        <v>#VALUE!</v>
      </c>
      <c r="L65" s="238" t="e">
        <f aca="false" ca="true" dt2D="false" dtr="false" t="normal">SUMIF('Периоды'!$L$38:$BS$38, $G$2:$U$2, 'Инфраструктура'!$M131:$BT131)</f>
        <v>#VALUE!</v>
      </c>
      <c r="M65" s="238" t="e">
        <f aca="false" ca="true" dt2D="false" dtr="false" t="normal">SUMIF('Периоды'!$L$38:$BS$38, $G$2:$U$2, 'Инфраструктура'!$M131:$BT131)</f>
        <v>#VALUE!</v>
      </c>
      <c r="N65" s="238" t="e">
        <f aca="false" ca="true" dt2D="false" dtr="false" t="normal">SUMIF('Периоды'!$L$38:$BS$38, $G$2:$U$2, 'Инфраструктура'!$M131:$BT131)</f>
        <v>#VALUE!</v>
      </c>
      <c r="O65" s="238" t="e">
        <f aca="false" ca="true" dt2D="false" dtr="false" t="normal">SUMIF('Периоды'!$L$38:$BS$38, $G$2:$U$2, 'Инфраструктура'!$M131:$BT131)</f>
        <v>#VALUE!</v>
      </c>
      <c r="P65" s="238" t="e">
        <f aca="false" ca="true" dt2D="false" dtr="false" t="normal">SUMIF('Периоды'!$L$38:$BS$38, $G$2:$U$2, 'Инфраструктура'!$M131:$BT131)</f>
        <v>#VALUE!</v>
      </c>
      <c r="Q65" s="238" t="e">
        <f aca="false" ca="true" dt2D="false" dtr="false" t="normal">SUMIF('Периоды'!$L$38:$BS$38, $G$2:$U$2, 'Инфраструктура'!$M131:$BT131)</f>
        <v>#VALUE!</v>
      </c>
      <c r="R65" s="238" t="e">
        <f aca="false" ca="true" dt2D="false" dtr="false" t="normal">SUMIF('Периоды'!$L$38:$BS$38, $G$2:$U$2, 'Инфраструктура'!$M131:$BT131)</f>
        <v>#VALUE!</v>
      </c>
      <c r="S65" s="238" t="e">
        <f aca="false" ca="true" dt2D="false" dtr="false" t="normal">SUMIF('Периоды'!$L$38:$BS$38, $G$2:$U$2, 'Инфраструктура'!$M131:$BT131)</f>
        <v>#VALUE!</v>
      </c>
      <c r="T65" s="238" t="e">
        <f aca="false" ca="true" dt2D="false" dtr="false" t="normal">SUMIF('Периоды'!$L$38:$BS$38, $G$2:$U$2, 'Инфраструктура'!$M131:$BT131)</f>
        <v>#VALUE!</v>
      </c>
      <c r="U65" s="238" t="e">
        <f aca="false" ca="true" dt2D="false" dtr="false" t="normal">SUMIF('Периоды'!$L$38:$BS$38, $G$2:$U$2, 'Инфраструктура'!$M131:$BT131)</f>
        <v>#VALUE!</v>
      </c>
      <c r="V65" s="235" t="e">
        <f aca="false" ca="true" dt2D="false" dtr="false" t="normal">SUM(G65:U65)</f>
        <v>#VALUE!</v>
      </c>
      <c r="W65" s="116" t="n"/>
    </row>
    <row customFormat="true" hidden="true" ht="16.5" outlineLevel="1" r="66" s="1">
      <c r="C66" s="253" t="n"/>
      <c r="E66" s="237" t="s">
        <v>302</v>
      </c>
      <c r="G66" s="238" t="e">
        <f aca="false" ca="true" dt2D="false" dtr="false" t="normal">SUMIF('Периоды'!$L$38:$BS$38, $G$2:$U$2, 'Инфраструктура'!$M132:$BT132)</f>
        <v>#VALUE!</v>
      </c>
      <c r="H66" s="238" t="e">
        <f aca="false" ca="true" dt2D="false" dtr="false" t="normal">SUMIF('Периоды'!$L$38:$BS$38, $G$2:$U$2, 'Инфраструктура'!$M132:$BT132)</f>
        <v>#VALUE!</v>
      </c>
      <c r="I66" s="238" t="e">
        <f aca="false" ca="true" dt2D="false" dtr="false" t="normal">SUMIF('Периоды'!$L$38:$BS$38, $G$2:$U$2, 'Инфраструктура'!$M132:$BT132)</f>
        <v>#VALUE!</v>
      </c>
      <c r="J66" s="238" t="e">
        <f aca="false" ca="true" dt2D="false" dtr="false" t="normal">SUMIF('Периоды'!$L$38:$BS$38, $G$2:$U$2, 'Инфраструктура'!$M132:$BT132)</f>
        <v>#VALUE!</v>
      </c>
      <c r="K66" s="238" t="e">
        <f aca="false" ca="true" dt2D="false" dtr="false" t="normal">SUMIF('Периоды'!$L$38:$BS$38, $G$2:$U$2, 'Инфраструктура'!$M132:$BT132)</f>
        <v>#VALUE!</v>
      </c>
      <c r="L66" s="238" t="e">
        <f aca="false" ca="true" dt2D="false" dtr="false" t="normal">SUMIF('Периоды'!$L$38:$BS$38, $G$2:$U$2, 'Инфраструктура'!$M132:$BT132)</f>
        <v>#VALUE!</v>
      </c>
      <c r="M66" s="238" t="e">
        <f aca="false" ca="true" dt2D="false" dtr="false" t="normal">SUMIF('Периоды'!$L$38:$BS$38, $G$2:$U$2, 'Инфраструктура'!$M132:$BT132)</f>
        <v>#VALUE!</v>
      </c>
      <c r="N66" s="238" t="e">
        <f aca="false" ca="true" dt2D="false" dtr="false" t="normal">SUMIF('Периоды'!$L$38:$BS$38, $G$2:$U$2, 'Инфраструктура'!$M132:$BT132)</f>
        <v>#VALUE!</v>
      </c>
      <c r="O66" s="238" t="e">
        <f aca="false" ca="true" dt2D="false" dtr="false" t="normal">SUMIF('Периоды'!$L$38:$BS$38, $G$2:$U$2, 'Инфраструктура'!$M132:$BT132)</f>
        <v>#VALUE!</v>
      </c>
      <c r="P66" s="238" t="e">
        <f aca="false" ca="true" dt2D="false" dtr="false" t="normal">SUMIF('Периоды'!$L$38:$BS$38, $G$2:$U$2, 'Инфраструктура'!$M132:$BT132)</f>
        <v>#VALUE!</v>
      </c>
      <c r="Q66" s="238" t="e">
        <f aca="false" ca="true" dt2D="false" dtr="false" t="normal">SUMIF('Периоды'!$L$38:$BS$38, $G$2:$U$2, 'Инфраструктура'!$M132:$BT132)</f>
        <v>#VALUE!</v>
      </c>
      <c r="R66" s="238" t="e">
        <f aca="false" ca="true" dt2D="false" dtr="false" t="normal">SUMIF('Периоды'!$L$38:$BS$38, $G$2:$U$2, 'Инфраструктура'!$M132:$BT132)</f>
        <v>#VALUE!</v>
      </c>
      <c r="S66" s="238" t="e">
        <f aca="false" ca="true" dt2D="false" dtr="false" t="normal">SUMIF('Периоды'!$L$38:$BS$38, $G$2:$U$2, 'Инфраструктура'!$M132:$BT132)</f>
        <v>#VALUE!</v>
      </c>
      <c r="T66" s="238" t="e">
        <f aca="false" ca="true" dt2D="false" dtr="false" t="normal">SUMIF('Периоды'!$L$38:$BS$38, $G$2:$U$2, 'Инфраструктура'!$M132:$BT132)</f>
        <v>#VALUE!</v>
      </c>
      <c r="U66" s="238" t="e">
        <f aca="false" ca="true" dt2D="false" dtr="false" t="normal">SUMIF('Периоды'!$L$38:$BS$38, $G$2:$U$2, 'Инфраструктура'!$M132:$BT132)</f>
        <v>#VALUE!</v>
      </c>
      <c r="V66" s="235" t="e">
        <f aca="false" ca="true" dt2D="false" dtr="false" t="normal">SUM(G66:U66)</f>
        <v>#VALUE!</v>
      </c>
      <c r="W66" s="116" t="n"/>
    </row>
    <row customFormat="true" hidden="true" ht="16.5" outlineLevel="1" r="67" s="1">
      <c r="C67" s="253" t="n"/>
      <c r="E67" s="237" t="s">
        <v>303</v>
      </c>
      <c r="G67" s="238" t="e">
        <f aca="false" ca="true" dt2D="false" dtr="false" t="normal">SUMIF('Периоды'!$L$38:$BS$38, $G$2:$U$2, 'Инфраструктура'!$M133:$BT133)</f>
        <v>#VALUE!</v>
      </c>
      <c r="H67" s="238" t="e">
        <f aca="false" ca="true" dt2D="false" dtr="false" t="normal">SUMIF('Периоды'!$L$38:$BS$38, $G$2:$U$2, 'Инфраструктура'!$M133:$BT133)</f>
        <v>#VALUE!</v>
      </c>
      <c r="I67" s="238" t="e">
        <f aca="false" ca="true" dt2D="false" dtr="false" t="normal">SUMIF('Периоды'!$L$38:$BS$38, $G$2:$U$2, 'Инфраструктура'!$M133:$BT133)</f>
        <v>#VALUE!</v>
      </c>
      <c r="J67" s="238" t="e">
        <f aca="false" ca="true" dt2D="false" dtr="false" t="normal">SUMIF('Периоды'!$L$38:$BS$38, $G$2:$U$2, 'Инфраструктура'!$M133:$BT133)</f>
        <v>#VALUE!</v>
      </c>
      <c r="K67" s="238" t="e">
        <f aca="false" ca="true" dt2D="false" dtr="false" t="normal">SUMIF('Периоды'!$L$38:$BS$38, $G$2:$U$2, 'Инфраструктура'!$M133:$BT133)</f>
        <v>#VALUE!</v>
      </c>
      <c r="L67" s="238" t="e">
        <f aca="false" ca="true" dt2D="false" dtr="false" t="normal">SUMIF('Периоды'!$L$38:$BS$38, $G$2:$U$2, 'Инфраструктура'!$M133:$BT133)</f>
        <v>#VALUE!</v>
      </c>
      <c r="M67" s="238" t="e">
        <f aca="false" ca="true" dt2D="false" dtr="false" t="normal">SUMIF('Периоды'!$L$38:$BS$38, $G$2:$U$2, 'Инфраструктура'!$M133:$BT133)</f>
        <v>#VALUE!</v>
      </c>
      <c r="N67" s="238" t="e">
        <f aca="false" ca="true" dt2D="false" dtr="false" t="normal">SUMIF('Периоды'!$L$38:$BS$38, $G$2:$U$2, 'Инфраструктура'!$M133:$BT133)</f>
        <v>#VALUE!</v>
      </c>
      <c r="O67" s="238" t="e">
        <f aca="false" ca="true" dt2D="false" dtr="false" t="normal">SUMIF('Периоды'!$L$38:$BS$38, $G$2:$U$2, 'Инфраструктура'!$M133:$BT133)</f>
        <v>#VALUE!</v>
      </c>
      <c r="P67" s="238" t="e">
        <f aca="false" ca="true" dt2D="false" dtr="false" t="normal">SUMIF('Периоды'!$L$38:$BS$38, $G$2:$U$2, 'Инфраструктура'!$M133:$BT133)</f>
        <v>#VALUE!</v>
      </c>
      <c r="Q67" s="238" t="e">
        <f aca="false" ca="true" dt2D="false" dtr="false" t="normal">SUMIF('Периоды'!$L$38:$BS$38, $G$2:$U$2, 'Инфраструктура'!$M133:$BT133)</f>
        <v>#VALUE!</v>
      </c>
      <c r="R67" s="238" t="e">
        <f aca="false" ca="true" dt2D="false" dtr="false" t="normal">SUMIF('Периоды'!$L$38:$BS$38, $G$2:$U$2, 'Инфраструктура'!$M133:$BT133)</f>
        <v>#VALUE!</v>
      </c>
      <c r="S67" s="238" t="e">
        <f aca="false" ca="true" dt2D="false" dtr="false" t="normal">SUMIF('Периоды'!$L$38:$BS$38, $G$2:$U$2, 'Инфраструктура'!$M133:$BT133)</f>
        <v>#VALUE!</v>
      </c>
      <c r="T67" s="238" t="e">
        <f aca="false" ca="true" dt2D="false" dtr="false" t="normal">SUMIF('Периоды'!$L$38:$BS$38, $G$2:$U$2, 'Инфраструктура'!$M133:$BT133)</f>
        <v>#VALUE!</v>
      </c>
      <c r="U67" s="238" t="e">
        <f aca="false" ca="true" dt2D="false" dtr="false" t="normal">SUMIF('Периоды'!$L$38:$BS$38, $G$2:$U$2, 'Инфраструктура'!$M133:$BT133)</f>
        <v>#VALUE!</v>
      </c>
      <c r="V67" s="235" t="e">
        <f aca="false" ca="true" dt2D="false" dtr="false" t="normal">SUM(G67:U67)</f>
        <v>#VALUE!</v>
      </c>
      <c r="W67" s="116" t="n"/>
    </row>
    <row customFormat="true" ht="16.5" outlineLevel="0" r="68" s="1">
      <c r="C68" s="253" t="n"/>
      <c r="E68" s="237" t="n"/>
      <c r="G68" s="238" t="n"/>
      <c r="H68" s="238" t="n"/>
      <c r="I68" s="238" t="n"/>
      <c r="J68" s="238" t="n"/>
      <c r="K68" s="238" t="n"/>
      <c r="L68" s="238" t="n"/>
      <c r="M68" s="238" t="n"/>
      <c r="N68" s="238" t="n"/>
      <c r="O68" s="238" t="n"/>
      <c r="P68" s="238" t="n"/>
      <c r="Q68" s="238" t="n"/>
      <c r="R68" s="238" t="n"/>
      <c r="S68" s="238" t="n"/>
      <c r="T68" s="238" t="n"/>
      <c r="U68" s="238" t="n"/>
      <c r="V68" s="235" t="n"/>
      <c r="W68" s="116" t="n"/>
    </row>
    <row customFormat="true" ht="15.75" outlineLevel="0" r="69" s="99">
      <c r="E69" s="99" t="s">
        <v>159</v>
      </c>
      <c r="G69" s="129" t="e">
        <f aca="false" ca="false" dt2D="false" dtr="false" t="normal">SUM(G71:G73)</f>
        <v>#VALUE!</v>
      </c>
      <c r="H69" s="129" t="e">
        <f aca="false" ca="false" dt2D="false" dtr="false" t="normal">SUM(H71:H73)</f>
        <v>#VALUE!</v>
      </c>
      <c r="I69" s="129" t="e">
        <f aca="false" ca="false" dt2D="false" dtr="false" t="normal">SUM(I71:I73)</f>
        <v>#VALUE!</v>
      </c>
      <c r="J69" s="129" t="e">
        <f aca="false" ca="false" dt2D="false" dtr="false" t="normal">SUM(J71:J73)</f>
        <v>#VALUE!</v>
      </c>
      <c r="K69" s="129" t="e">
        <f aca="false" ca="false" dt2D="false" dtr="false" t="normal">SUM(K71:K73)</f>
        <v>#VALUE!</v>
      </c>
      <c r="L69" s="129" t="e">
        <f aca="false" ca="false" dt2D="false" dtr="false" t="normal">SUM(L71:L73)</f>
        <v>#VALUE!</v>
      </c>
      <c r="M69" s="129" t="e">
        <f aca="false" ca="false" dt2D="false" dtr="false" t="normal">SUM(M71:M73)</f>
        <v>#VALUE!</v>
      </c>
      <c r="N69" s="129" t="e">
        <f aca="false" ca="false" dt2D="false" dtr="false" t="normal">SUM(N71:N73)</f>
        <v>#VALUE!</v>
      </c>
      <c r="O69" s="129" t="e">
        <f aca="false" ca="false" dt2D="false" dtr="false" t="normal">SUM(O71:O73)</f>
        <v>#VALUE!</v>
      </c>
      <c r="P69" s="129" t="e">
        <f aca="false" ca="false" dt2D="false" dtr="false" t="normal">SUM(P71:P73)</f>
        <v>#VALUE!</v>
      </c>
      <c r="Q69" s="129" t="e">
        <f aca="false" ca="false" dt2D="false" dtr="false" t="normal">SUM(Q71:Q73)</f>
        <v>#VALUE!</v>
      </c>
      <c r="R69" s="129" t="e">
        <f aca="false" ca="false" dt2D="false" dtr="false" t="normal">SUM(R71:R73)</f>
        <v>#VALUE!</v>
      </c>
      <c r="S69" s="129" t="e">
        <f aca="false" ca="false" dt2D="false" dtr="false" t="normal">SUM(S71:S73)</f>
        <v>#VALUE!</v>
      </c>
      <c r="T69" s="129" t="e">
        <f aca="false" ca="false" dt2D="false" dtr="false" t="normal">SUM(T71:T73)</f>
        <v>#VALUE!</v>
      </c>
      <c r="U69" s="129" t="e">
        <f aca="false" ca="false" dt2D="false" dtr="false" t="normal">SUM(U71:U73)</f>
        <v>#VALUE!</v>
      </c>
      <c r="V69" s="199" t="e">
        <f aca="false" ca="false" dt2D="false" dtr="false" t="normal">SUM(G69:U69)</f>
        <v>#VALUE!</v>
      </c>
      <c r="W69" s="147" t="n"/>
    </row>
    <row customFormat="true" hidden="true" ht="16.5" outlineLevel="1" r="70" s="130">
      <c r="C70" s="251" t="n"/>
      <c r="E70" s="233" t="s">
        <v>289</v>
      </c>
      <c r="G70" s="234" t="n"/>
      <c r="H70" s="234" t="n"/>
      <c r="I70" s="234" t="n"/>
      <c r="J70" s="234" t="n"/>
      <c r="K70" s="234" t="n"/>
      <c r="L70" s="234" t="n"/>
      <c r="M70" s="234" t="n"/>
      <c r="N70" s="234" t="n"/>
      <c r="O70" s="234" t="n"/>
      <c r="P70" s="234" t="n"/>
      <c r="Q70" s="234" t="n"/>
      <c r="R70" s="234" t="n"/>
      <c r="S70" s="234" t="n"/>
      <c r="T70" s="234" t="n"/>
      <c r="U70" s="234" t="n"/>
      <c r="V70" s="235" t="n"/>
      <c r="W70" s="252" t="n"/>
    </row>
    <row customFormat="true" hidden="true" ht="16.5" outlineLevel="1" r="71" s="1">
      <c r="C71" s="253" t="n"/>
      <c r="E71" s="237" t="s">
        <v>301</v>
      </c>
      <c r="G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H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I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J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K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L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M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N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O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P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Q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R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S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T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U71" s="238" t="e">
        <f aca="false" ca="false" dt2D="false" dtr="false" t="normal">SUMIF('Периоды'!$L$38:$BS$38, $G$2:$U$2, 'Фин.Модель'!$M132:$BT132)+SUMIF('Периоды'!$L$38:$BS$38, $G$2:$U$2, 'Фин.Модель'!$M137:$BT137)</f>
        <v>#VALUE!</v>
      </c>
      <c r="V71" s="235" t="e">
        <f aca="false" ca="false" dt2D="false" dtr="false" t="normal">SUM(G71:U71)</f>
        <v>#VALUE!</v>
      </c>
      <c r="W71" s="116" t="n"/>
    </row>
    <row customFormat="true" hidden="true" ht="16.5" outlineLevel="1" r="72" s="1">
      <c r="C72" s="253" t="n"/>
      <c r="E72" s="237" t="s">
        <v>302</v>
      </c>
      <c r="G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H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I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J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K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L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M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N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O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P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Q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R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S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T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U72" s="238" t="e">
        <f aca="false" ca="false" dt2D="false" dtr="false" t="normal">SUMIF('Периоды'!$L$38:$BS$38, $G$2:$U$2, 'Фин.Модель'!$M133:$BT133)+SUMIF('Периоды'!$L$38:$BS$38, $G$2:$U$2, 'Фин.Модель'!$M138:$BT138)</f>
        <v>#VALUE!</v>
      </c>
      <c r="V72" s="235" t="e">
        <f aca="false" ca="false" dt2D="false" dtr="false" t="normal">SUM(G72:U72)</f>
        <v>#VALUE!</v>
      </c>
      <c r="W72" s="116" t="n"/>
    </row>
    <row customFormat="true" hidden="true" ht="16.5" outlineLevel="1" r="73" s="1">
      <c r="C73" s="253" t="n"/>
      <c r="E73" s="237" t="s">
        <v>303</v>
      </c>
      <c r="G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H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I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J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K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L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M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N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O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P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Q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R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S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T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U73" s="238" t="e">
        <f aca="false" ca="false" dt2D="false" dtr="false" t="normal">SUMIF('Периоды'!$L$38:$BS$38, $G$2:$U$2, 'Фин.Модель'!$M134:$BT134)+SUMIF('Периоды'!$L$38:$BS$38, $G$2:$U$2, 'Фин.Модель'!$M139:$BT139)</f>
        <v>#VALUE!</v>
      </c>
      <c r="V73" s="235" t="e">
        <f aca="false" ca="false" dt2D="false" dtr="false" t="normal">SUM(G73:U73)</f>
        <v>#VALUE!</v>
      </c>
      <c r="W73" s="116" t="n"/>
    </row>
    <row customFormat="true" ht="16.5" outlineLevel="0" r="74" s="1">
      <c r="C74" s="253" t="n"/>
      <c r="E74" s="237" t="n"/>
      <c r="G74" s="238" t="n"/>
      <c r="H74" s="238" t="n"/>
      <c r="I74" s="238" t="n"/>
      <c r="J74" s="238" t="n"/>
      <c r="K74" s="238" t="n"/>
      <c r="L74" s="238" t="n"/>
      <c r="M74" s="238" t="n"/>
      <c r="N74" s="238" t="n"/>
      <c r="O74" s="238" t="n"/>
      <c r="P74" s="238" t="n"/>
      <c r="Q74" s="238" t="n"/>
      <c r="R74" s="238" t="n"/>
      <c r="S74" s="238" t="n"/>
      <c r="T74" s="238" t="n"/>
      <c r="U74" s="238" t="n"/>
      <c r="V74" s="235" t="n"/>
      <c r="W74" s="116" t="n"/>
    </row>
    <row customFormat="true" ht="15.75" outlineLevel="0" r="75" s="99">
      <c r="E75" s="99" t="s">
        <v>314</v>
      </c>
      <c r="G75" s="129" t="e">
        <f aca="false" ca="false" dt2D="false" dtr="false" t="normal">SUM(G77:G79)</f>
        <v>#VALUE!</v>
      </c>
      <c r="H75" s="129" t="e">
        <f aca="false" ca="false" dt2D="false" dtr="false" t="normal">SUM(H77:H79)</f>
        <v>#VALUE!</v>
      </c>
      <c r="I75" s="129" t="e">
        <f aca="false" ca="false" dt2D="false" dtr="false" t="normal">SUM(I77:I79)</f>
        <v>#VALUE!</v>
      </c>
      <c r="J75" s="129" t="e">
        <f aca="false" ca="false" dt2D="false" dtr="false" t="normal">SUM(J77:J79)</f>
        <v>#VALUE!</v>
      </c>
      <c r="K75" s="129" t="e">
        <f aca="false" ca="false" dt2D="false" dtr="false" t="normal">SUM(K77:K79)</f>
        <v>#VALUE!</v>
      </c>
      <c r="L75" s="129" t="e">
        <f aca="false" ca="false" dt2D="false" dtr="false" t="normal">SUM(L77:L79)</f>
        <v>#VALUE!</v>
      </c>
      <c r="M75" s="129" t="e">
        <f aca="false" ca="false" dt2D="false" dtr="false" t="normal">SUM(M77:M79)</f>
        <v>#VALUE!</v>
      </c>
      <c r="N75" s="129" t="e">
        <f aca="false" ca="false" dt2D="false" dtr="false" t="normal">SUM(N77:N79)</f>
        <v>#VALUE!</v>
      </c>
      <c r="O75" s="129" t="e">
        <f aca="false" ca="false" dt2D="false" dtr="false" t="normal">SUM(O77:O79)</f>
        <v>#VALUE!</v>
      </c>
      <c r="P75" s="129" t="e">
        <f aca="false" ca="false" dt2D="false" dtr="false" t="normal">SUM(P77:P79)</f>
        <v>#VALUE!</v>
      </c>
      <c r="Q75" s="129" t="e">
        <f aca="false" ca="false" dt2D="false" dtr="false" t="normal">SUM(Q77:Q79)</f>
        <v>#VALUE!</v>
      </c>
      <c r="R75" s="129" t="e">
        <f aca="false" ca="false" dt2D="false" dtr="false" t="normal">SUM(R77:R79)</f>
        <v>#VALUE!</v>
      </c>
      <c r="S75" s="129" t="e">
        <f aca="false" ca="false" dt2D="false" dtr="false" t="normal">SUM(S77:S79)</f>
        <v>#VALUE!</v>
      </c>
      <c r="T75" s="129" t="e">
        <f aca="false" ca="false" dt2D="false" dtr="false" t="normal">SUM(T77:T79)</f>
        <v>#VALUE!</v>
      </c>
      <c r="U75" s="129" t="e">
        <f aca="false" ca="false" dt2D="false" dtr="false" t="normal">SUM(U77:U79)</f>
        <v>#VALUE!</v>
      </c>
      <c r="V75" s="199" t="e">
        <f aca="false" ca="false" dt2D="false" dtr="false" t="normal">SUM(G75:U75)</f>
        <v>#VALUE!</v>
      </c>
      <c r="W75" s="147" t="n"/>
    </row>
    <row customFormat="true" hidden="true" ht="16.5" outlineLevel="1" r="76" s="130">
      <c r="C76" s="251" t="n"/>
      <c r="E76" s="233" t="s">
        <v>289</v>
      </c>
      <c r="G76" s="234" t="n"/>
      <c r="H76" s="234" t="n"/>
      <c r="I76" s="234" t="n"/>
      <c r="J76" s="234" t="n"/>
      <c r="K76" s="234" t="n"/>
      <c r="L76" s="234" t="n"/>
      <c r="M76" s="234" t="n"/>
      <c r="N76" s="234" t="n"/>
      <c r="O76" s="234" t="n"/>
      <c r="P76" s="234" t="n"/>
      <c r="Q76" s="234" t="n"/>
      <c r="R76" s="234" t="n"/>
      <c r="S76" s="234" t="n"/>
      <c r="T76" s="234" t="n"/>
      <c r="U76" s="234" t="n"/>
      <c r="V76" s="235" t="n"/>
      <c r="W76" s="252" t="n"/>
    </row>
    <row customFormat="true" hidden="true" ht="16.5" outlineLevel="1" r="77" s="1">
      <c r="C77" s="253" t="n"/>
      <c r="E77" s="237" t="s">
        <v>301</v>
      </c>
      <c r="G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H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I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J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K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L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M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N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O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P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Q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R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S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T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U77" s="238" t="e">
        <f aca="false" ca="false" dt2D="false" dtr="false" t="normal">SUMIF('Периоды'!$L$38:$BS$38, $G$2:$U$2, 'Фин.Модель'!$M115:$BT115)+SUMIF('Периоды'!$L$38:$BS$38, $G$2:$U$2, 'Фин.Модель'!$M120:$BT120)</f>
        <v>#VALUE!</v>
      </c>
      <c r="V77" s="235" t="e">
        <f aca="false" ca="false" dt2D="false" dtr="false" t="normal">SUM(G77:U77)</f>
        <v>#VALUE!</v>
      </c>
      <c r="W77" s="116" t="n"/>
    </row>
    <row customFormat="true" hidden="true" ht="16.5" outlineLevel="1" r="78" s="1">
      <c r="C78" s="253" t="n"/>
      <c r="E78" s="237" t="s">
        <v>302</v>
      </c>
      <c r="G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H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I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J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K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L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M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N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O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P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Q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R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S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T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U78" s="238" t="e">
        <f aca="false" ca="false" dt2D="false" dtr="false" t="normal">SUMIF('Периоды'!$L$38:$BS$38, $G$2:$U$2, 'Фин.Модель'!$M116:$BT116)+SUMIF('Периоды'!$L$38:$BS$38, $G$2:$U$2, 'Фин.Модель'!$M121:$BT121)</f>
        <v>#VALUE!</v>
      </c>
      <c r="V78" s="235" t="e">
        <f aca="false" ca="false" dt2D="false" dtr="false" t="normal">SUM(G78:U78)</f>
        <v>#VALUE!</v>
      </c>
      <c r="W78" s="116" t="n"/>
    </row>
    <row customFormat="true" hidden="true" ht="16.5" outlineLevel="1" r="79" s="1">
      <c r="C79" s="253" t="n"/>
      <c r="E79" s="237" t="s">
        <v>303</v>
      </c>
      <c r="G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H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I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J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K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L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M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N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O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P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Q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R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S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T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U79" s="238" t="e">
        <f aca="false" ca="false" dt2D="false" dtr="false" t="normal">SUMIF('Периоды'!$L$38:$BS$38, $G$2:$U$2, 'Фин.Модель'!$M117:$BT117)+SUMIF('Периоды'!$L$38:$BS$38, $G$2:$U$2, 'Фин.Модель'!$M122:$BT122)</f>
        <v>#VALUE!</v>
      </c>
      <c r="V79" s="235" t="e">
        <f aca="false" ca="false" dt2D="false" dtr="false" t="normal">SUM(G79:U79)</f>
        <v>#VALUE!</v>
      </c>
      <c r="W79" s="116" t="n"/>
    </row>
    <row customFormat="true" ht="16.5" outlineLevel="0" r="80" s="1">
      <c r="C80" s="253" t="n"/>
      <c r="E80" s="237" t="n"/>
      <c r="G80" s="238" t="n"/>
      <c r="H80" s="238" t="n"/>
      <c r="I80" s="238" t="n"/>
      <c r="J80" s="238" t="n"/>
      <c r="K80" s="238" t="n"/>
      <c r="L80" s="238" t="n"/>
      <c r="M80" s="238" t="n"/>
      <c r="N80" s="238" t="n"/>
      <c r="O80" s="238" t="n"/>
      <c r="P80" s="238" t="n"/>
      <c r="Q80" s="238" t="n"/>
      <c r="R80" s="238" t="n"/>
      <c r="S80" s="238" t="n"/>
      <c r="T80" s="238" t="n"/>
      <c r="U80" s="238" t="n"/>
      <c r="V80" s="235" t="n"/>
      <c r="W80" s="116" t="n"/>
    </row>
    <row customFormat="true" ht="16.5" outlineLevel="0" r="81" s="85">
      <c r="E81" s="118" t="s">
        <v>315</v>
      </c>
      <c r="F81" s="118" t="n"/>
      <c r="G81" s="119" t="e">
        <f aca="false" ca="true" dt2D="false" dtr="false" t="normal">SUM(G83:G85)</f>
        <v>#VALUE!</v>
      </c>
      <c r="H81" s="119" t="e">
        <f aca="false" ca="true" dt2D="false" dtr="false" t="normal">SUM(H83:H85)</f>
        <v>#VALUE!</v>
      </c>
      <c r="I81" s="119" t="e">
        <f aca="false" ca="true" dt2D="false" dtr="false" t="normal">SUM(I83:I85)</f>
        <v>#VALUE!</v>
      </c>
      <c r="J81" s="119" t="e">
        <f aca="false" ca="true" dt2D="false" dtr="false" t="normal">SUM(J83:J85)</f>
        <v>#VALUE!</v>
      </c>
      <c r="K81" s="119" t="e">
        <f aca="false" ca="true" dt2D="false" dtr="false" t="normal">SUM(K83:K85)</f>
        <v>#VALUE!</v>
      </c>
      <c r="L81" s="119" t="e">
        <f aca="false" ca="true" dt2D="false" dtr="false" t="normal">SUM(L83:L85)</f>
        <v>#VALUE!</v>
      </c>
      <c r="M81" s="119" t="e">
        <f aca="false" ca="true" dt2D="false" dtr="false" t="normal">SUM(M83:M85)</f>
        <v>#VALUE!</v>
      </c>
      <c r="N81" s="119" t="e">
        <f aca="false" ca="true" dt2D="false" dtr="false" t="normal">SUM(N83:N85)</f>
        <v>#VALUE!</v>
      </c>
      <c r="O81" s="119" t="e">
        <f aca="false" ca="true" dt2D="false" dtr="false" t="normal">SUM(O83:O85)</f>
        <v>#VALUE!</v>
      </c>
      <c r="P81" s="119" t="e">
        <f aca="false" ca="true" dt2D="false" dtr="false" t="normal">SUM(P83:P85)</f>
        <v>#VALUE!</v>
      </c>
      <c r="Q81" s="119" t="e">
        <f aca="false" ca="true" dt2D="false" dtr="false" t="normal">SUM(Q83:Q85)</f>
        <v>#VALUE!</v>
      </c>
      <c r="R81" s="119" t="e">
        <f aca="false" ca="true" dt2D="false" dtr="false" t="normal">SUM(R83:R85)</f>
        <v>#VALUE!</v>
      </c>
      <c r="S81" s="119" t="e">
        <f aca="false" ca="true" dt2D="false" dtr="false" t="normal">SUM(S83:S85)</f>
        <v>#VALUE!</v>
      </c>
      <c r="T81" s="119" t="e">
        <f aca="false" ca="true" dt2D="false" dtr="false" t="normal">SUM(T83:T85)</f>
        <v>#VALUE!</v>
      </c>
      <c r="U81" s="119" t="e">
        <f aca="false" ca="true" dt2D="false" dtr="false" t="normal">SUM(U83:U85)</f>
        <v>#VALUE!</v>
      </c>
      <c r="V81" s="120" t="e">
        <f aca="false" ca="true" dt2D="false" dtr="false" t="normal">SUM(G81:U81)</f>
        <v>#VALUE!</v>
      </c>
      <c r="W81" s="121" t="n"/>
    </row>
    <row customFormat="true" hidden="true" ht="16.5" outlineLevel="1" r="82" s="1">
      <c r="C82" s="253" t="n"/>
      <c r="E82" s="233" t="s">
        <v>289</v>
      </c>
      <c r="G82" s="238" t="n"/>
      <c r="H82" s="238" t="n"/>
      <c r="I82" s="238" t="n"/>
      <c r="J82" s="238" t="n"/>
      <c r="K82" s="238" t="n"/>
      <c r="L82" s="238" t="n"/>
      <c r="M82" s="238" t="n"/>
      <c r="N82" s="238" t="n"/>
      <c r="O82" s="238" t="n"/>
      <c r="P82" s="238" t="n"/>
      <c r="Q82" s="238" t="n"/>
      <c r="R82" s="238" t="n"/>
      <c r="S82" s="238" t="n"/>
      <c r="T82" s="238" t="n"/>
      <c r="U82" s="238" t="n"/>
      <c r="V82" s="244" t="n"/>
      <c r="W82" s="170" t="n"/>
    </row>
    <row customFormat="true" hidden="true" ht="16.5" outlineLevel="1" r="83" s="17">
      <c r="C83" s="254" t="n"/>
      <c r="E83" s="255" t="s">
        <v>301</v>
      </c>
      <c r="G83" s="256" t="e">
        <f aca="false" ca="true" dt2D="false" dtr="false" t="normal">SUM(G65, G71, G77)</f>
        <v>#VALUE!</v>
      </c>
      <c r="H83" s="256" t="e">
        <f aca="false" ca="true" dt2D="false" dtr="false" t="normal">SUM(H65, H71, H77)</f>
        <v>#VALUE!</v>
      </c>
      <c r="I83" s="256" t="e">
        <f aca="false" ca="true" dt2D="false" dtr="false" t="normal">SUM(I65, I71, I77)</f>
        <v>#VALUE!</v>
      </c>
      <c r="J83" s="256" t="e">
        <f aca="false" ca="true" dt2D="false" dtr="false" t="normal">SUM(J65, J71, J77)</f>
        <v>#VALUE!</v>
      </c>
      <c r="K83" s="256" t="e">
        <f aca="false" ca="true" dt2D="false" dtr="false" t="normal">SUM(K65, K71, K77)</f>
        <v>#VALUE!</v>
      </c>
      <c r="L83" s="256" t="e">
        <f aca="false" ca="true" dt2D="false" dtr="false" t="normal">SUM(L65, L71, L77)</f>
        <v>#VALUE!</v>
      </c>
      <c r="M83" s="256" t="e">
        <f aca="false" ca="true" dt2D="false" dtr="false" t="normal">SUM(M65, M71, M77)</f>
        <v>#VALUE!</v>
      </c>
      <c r="N83" s="256" t="e">
        <f aca="false" ca="true" dt2D="false" dtr="false" t="normal">SUM(N65, N71, N77)</f>
        <v>#VALUE!</v>
      </c>
      <c r="O83" s="256" t="e">
        <f aca="false" ca="true" dt2D="false" dtr="false" t="normal">SUM(O65, O71, O77)</f>
        <v>#VALUE!</v>
      </c>
      <c r="P83" s="256" t="e">
        <f aca="false" ca="true" dt2D="false" dtr="false" t="normal">SUM(P65, P71, P77)</f>
        <v>#VALUE!</v>
      </c>
      <c r="Q83" s="256" t="e">
        <f aca="false" ca="true" dt2D="false" dtr="false" t="normal">SUM(Q65, Q71, Q77)</f>
        <v>#VALUE!</v>
      </c>
      <c r="R83" s="256" t="e">
        <f aca="false" ca="true" dt2D="false" dtr="false" t="normal">SUM(R65, R71, R77)</f>
        <v>#VALUE!</v>
      </c>
      <c r="S83" s="256" t="e">
        <f aca="false" ca="true" dt2D="false" dtr="false" t="normal">SUM(S65, S71, S77)</f>
        <v>#VALUE!</v>
      </c>
      <c r="T83" s="256" t="e">
        <f aca="false" ca="true" dt2D="false" dtr="false" t="normal">SUM(T65, T71, T77)</f>
        <v>#VALUE!</v>
      </c>
      <c r="U83" s="256" t="e">
        <f aca="false" ca="true" dt2D="false" dtr="false" t="normal">SUM(U65, U71, U77)</f>
        <v>#VALUE!</v>
      </c>
      <c r="V83" s="235" t="e">
        <f aca="false" ca="true" dt2D="false" dtr="false" t="normal">SUM(G83:U83)</f>
        <v>#VALUE!</v>
      </c>
      <c r="W83" s="116" t="n"/>
    </row>
    <row customFormat="true" hidden="true" ht="16.5" outlineLevel="1" r="84" s="17">
      <c r="C84" s="254" t="n"/>
      <c r="E84" s="255" t="s">
        <v>302</v>
      </c>
      <c r="G84" s="256" t="e">
        <f aca="false" ca="true" dt2D="false" dtr="false" t="normal">SUM(G66, G72, G78)</f>
        <v>#VALUE!</v>
      </c>
      <c r="H84" s="256" t="e">
        <f aca="false" ca="true" dt2D="false" dtr="false" t="normal">SUM(H66, H72, H78)</f>
        <v>#VALUE!</v>
      </c>
      <c r="I84" s="256" t="e">
        <f aca="false" ca="true" dt2D="false" dtr="false" t="normal">SUM(I66, I72, I78)</f>
        <v>#VALUE!</v>
      </c>
      <c r="J84" s="256" t="e">
        <f aca="false" ca="true" dt2D="false" dtr="false" t="normal">SUM(J66, J72, J78)</f>
        <v>#VALUE!</v>
      </c>
      <c r="K84" s="256" t="e">
        <f aca="false" ca="true" dt2D="false" dtr="false" t="normal">SUM(K66, K72, K78)</f>
        <v>#VALUE!</v>
      </c>
      <c r="L84" s="256" t="e">
        <f aca="false" ca="true" dt2D="false" dtr="false" t="normal">SUM(L66, L72, L78)</f>
        <v>#VALUE!</v>
      </c>
      <c r="M84" s="256" t="e">
        <f aca="false" ca="true" dt2D="false" dtr="false" t="normal">SUM(M66, M72, M78)</f>
        <v>#VALUE!</v>
      </c>
      <c r="N84" s="256" t="e">
        <f aca="false" ca="true" dt2D="false" dtr="false" t="normal">SUM(N66, N72, N78)</f>
        <v>#VALUE!</v>
      </c>
      <c r="O84" s="256" t="e">
        <f aca="false" ca="true" dt2D="false" dtr="false" t="normal">SUM(O66, O72, O78)</f>
        <v>#VALUE!</v>
      </c>
      <c r="P84" s="256" t="e">
        <f aca="false" ca="true" dt2D="false" dtr="false" t="normal">SUM(P66, P72, P78)</f>
        <v>#VALUE!</v>
      </c>
      <c r="Q84" s="256" t="e">
        <f aca="false" ca="true" dt2D="false" dtr="false" t="normal">SUM(Q66, Q72, Q78)</f>
        <v>#VALUE!</v>
      </c>
      <c r="R84" s="256" t="e">
        <f aca="false" ca="true" dt2D="false" dtr="false" t="normal">SUM(R66, R72, R78)</f>
        <v>#VALUE!</v>
      </c>
      <c r="S84" s="256" t="e">
        <f aca="false" ca="true" dt2D="false" dtr="false" t="normal">SUM(S66, S72, S78)</f>
        <v>#VALUE!</v>
      </c>
      <c r="T84" s="256" t="e">
        <f aca="false" ca="true" dt2D="false" dtr="false" t="normal">SUM(T66, T72, T78)</f>
        <v>#VALUE!</v>
      </c>
      <c r="U84" s="256" t="e">
        <f aca="false" ca="true" dt2D="false" dtr="false" t="normal">SUM(U66, U72, U78)</f>
        <v>#VALUE!</v>
      </c>
      <c r="V84" s="235" t="e">
        <f aca="false" ca="true" dt2D="false" dtr="false" t="normal">SUM(G84:U84)</f>
        <v>#VALUE!</v>
      </c>
      <c r="W84" s="116" t="n"/>
    </row>
    <row customFormat="true" hidden="true" ht="16.5" outlineLevel="1" r="85" s="17">
      <c r="C85" s="254" t="n"/>
      <c r="E85" s="255" t="s">
        <v>303</v>
      </c>
      <c r="G85" s="256" t="e">
        <f aca="false" ca="true" dt2D="false" dtr="false" t="normal">SUM(G67, G73, G79)</f>
        <v>#VALUE!</v>
      </c>
      <c r="H85" s="256" t="e">
        <f aca="false" ca="true" dt2D="false" dtr="false" t="normal">SUM(H67, H73, H79)</f>
        <v>#VALUE!</v>
      </c>
      <c r="I85" s="256" t="e">
        <f aca="false" ca="true" dt2D="false" dtr="false" t="normal">SUM(I67, I73, I79)</f>
        <v>#VALUE!</v>
      </c>
      <c r="J85" s="256" t="e">
        <f aca="false" ca="true" dt2D="false" dtr="false" t="normal">SUM(J67, J73, J79)</f>
        <v>#VALUE!</v>
      </c>
      <c r="K85" s="256" t="e">
        <f aca="false" ca="true" dt2D="false" dtr="false" t="normal">SUM(K67, K73, K79)</f>
        <v>#VALUE!</v>
      </c>
      <c r="L85" s="256" t="e">
        <f aca="false" ca="true" dt2D="false" dtr="false" t="normal">SUM(L67, L73, L79)</f>
        <v>#VALUE!</v>
      </c>
      <c r="M85" s="256" t="e">
        <f aca="false" ca="true" dt2D="false" dtr="false" t="normal">SUM(M67, M73, M79)</f>
        <v>#VALUE!</v>
      </c>
      <c r="N85" s="256" t="e">
        <f aca="false" ca="true" dt2D="false" dtr="false" t="normal">SUM(N67, N73, N79)</f>
        <v>#VALUE!</v>
      </c>
      <c r="O85" s="256" t="e">
        <f aca="false" ca="true" dt2D="false" dtr="false" t="normal">SUM(O67, O73, O79)</f>
        <v>#VALUE!</v>
      </c>
      <c r="P85" s="256" t="e">
        <f aca="false" ca="true" dt2D="false" dtr="false" t="normal">SUM(P67, P73, P79)</f>
        <v>#VALUE!</v>
      </c>
      <c r="Q85" s="256" t="e">
        <f aca="false" ca="true" dt2D="false" dtr="false" t="normal">SUM(Q67, Q73, Q79)</f>
        <v>#VALUE!</v>
      </c>
      <c r="R85" s="256" t="e">
        <f aca="false" ca="true" dt2D="false" dtr="false" t="normal">SUM(R67, R73, R79)</f>
        <v>#VALUE!</v>
      </c>
      <c r="S85" s="256" t="e">
        <f aca="false" ca="true" dt2D="false" dtr="false" t="normal">SUM(S67, S73, S79)</f>
        <v>#VALUE!</v>
      </c>
      <c r="T85" s="256" t="e">
        <f aca="false" ca="true" dt2D="false" dtr="false" t="normal">SUM(T67, T73, T79)</f>
        <v>#VALUE!</v>
      </c>
      <c r="U85" s="256" t="e">
        <f aca="false" ca="true" dt2D="false" dtr="false" t="normal">SUM(U67, U73, U79)</f>
        <v>#VALUE!</v>
      </c>
      <c r="V85" s="235" t="e">
        <f aca="false" ca="true" dt2D="false" dtr="false" t="normal">SUM(G85:U85)</f>
        <v>#VALUE!</v>
      </c>
      <c r="W85" s="116" t="n"/>
    </row>
    <row customFormat="true" hidden="true" ht="16.5" outlineLevel="1" r="86" s="17">
      <c r="C86" s="254" t="n"/>
      <c r="E86" s="255" t="n"/>
      <c r="G86" s="256" t="n"/>
      <c r="H86" s="256" t="n"/>
      <c r="I86" s="256" t="n"/>
      <c r="J86" s="256" t="n"/>
      <c r="K86" s="256" t="n"/>
      <c r="L86" s="256" t="n"/>
      <c r="M86" s="256" t="n"/>
      <c r="N86" s="256" t="n"/>
      <c r="O86" s="256" t="n"/>
      <c r="P86" s="256" t="n"/>
      <c r="Q86" s="256" t="n"/>
      <c r="R86" s="256" t="n"/>
      <c r="S86" s="256" t="n"/>
      <c r="T86" s="256" t="n"/>
      <c r="U86" s="256" t="n"/>
      <c r="V86" s="235" t="n"/>
      <c r="W86" s="116" t="n"/>
    </row>
    <row customFormat="true" ht="16.5" outlineLevel="0" r="87" s="1">
      <c r="C87" s="253" t="n"/>
      <c r="E87" s="248" t="n"/>
      <c r="F87" s="248" t="n"/>
      <c r="G87" s="249" t="n"/>
      <c r="H87" s="249" t="n"/>
      <c r="I87" s="249" t="n"/>
      <c r="J87" s="249" t="n"/>
      <c r="K87" s="249" t="n"/>
      <c r="L87" s="249" t="n"/>
      <c r="M87" s="249" t="n"/>
      <c r="N87" s="249" t="n"/>
      <c r="O87" s="249" t="n"/>
      <c r="P87" s="249" t="n"/>
      <c r="Q87" s="249" t="n"/>
      <c r="R87" s="249" t="n"/>
      <c r="S87" s="249" t="n"/>
      <c r="T87" s="249" t="n"/>
      <c r="U87" s="249" t="n"/>
      <c r="V87" s="250" t="n"/>
      <c r="W87" s="116" t="n"/>
      <c r="X87" s="116" t="n"/>
    </row>
    <row customFormat="true" customHeight="true" ht="16.5" outlineLevel="0" r="88" s="257">
      <c r="A88" s="258" t="n"/>
      <c r="B88" s="258" t="n"/>
      <c r="C88" s="258" t="n"/>
      <c r="D88" s="258" t="n"/>
      <c r="E88" s="259" t="n"/>
      <c r="F88" s="259" t="n"/>
      <c r="G88" s="259" t="n"/>
      <c r="H88" s="259" t="n"/>
      <c r="I88" s="260" t="n"/>
      <c r="J88" s="260" t="n"/>
      <c r="K88" s="260" t="n"/>
      <c r="L88" s="260" t="n"/>
      <c r="M88" s="260" t="n"/>
      <c r="N88" s="260" t="n"/>
      <c r="O88" s="260" t="n"/>
      <c r="P88" s="260" t="n"/>
      <c r="Q88" s="260" t="n"/>
      <c r="R88" s="260" t="n"/>
      <c r="S88" s="260" t="n"/>
      <c r="T88" s="260" t="n"/>
      <c r="U88" s="260" t="n"/>
      <c r="V88" s="260" t="n"/>
    </row>
    <row customFormat="true" ht="16.5" outlineLevel="0" r="89" s="85">
      <c r="E89" s="118" t="s">
        <v>316</v>
      </c>
      <c r="F89" s="118" t="n"/>
      <c r="G89" s="119" t="e">
        <f aca="false" ca="true" dt2D="false" dtr="false" t="normal">SUM(G91:G94)</f>
        <v>#VALUE!</v>
      </c>
      <c r="H89" s="119" t="e">
        <f aca="false" ca="true" dt2D="false" dtr="false" t="normal">SUM(H91:H94)</f>
        <v>#VALUE!</v>
      </c>
      <c r="I89" s="119" t="e">
        <f aca="false" ca="true" dt2D="false" dtr="false" t="normal">SUM(I91:I94)</f>
        <v>#VALUE!</v>
      </c>
      <c r="J89" s="119" t="e">
        <f aca="false" ca="true" dt2D="false" dtr="false" t="normal">SUM(J91:J94)</f>
        <v>#VALUE!</v>
      </c>
      <c r="K89" s="119" t="e">
        <f aca="false" ca="true" dt2D="false" dtr="false" t="normal">SUM(K91:K94)</f>
        <v>#VALUE!</v>
      </c>
      <c r="L89" s="119" t="e">
        <f aca="false" ca="true" dt2D="false" dtr="false" t="normal">SUM(L91:L94)</f>
        <v>#VALUE!</v>
      </c>
      <c r="M89" s="119" t="e">
        <f aca="false" ca="true" dt2D="false" dtr="false" t="normal">SUM(M91:M94)</f>
        <v>#VALUE!</v>
      </c>
      <c r="N89" s="119" t="e">
        <f aca="false" ca="true" dt2D="false" dtr="false" t="normal">SUM(N91:N94)</f>
        <v>#VALUE!</v>
      </c>
      <c r="O89" s="119" t="e">
        <f aca="false" ca="true" dt2D="false" dtr="false" t="normal">SUM(O91:O94)</f>
        <v>#VALUE!</v>
      </c>
      <c r="P89" s="119" t="e">
        <f aca="false" ca="true" dt2D="false" dtr="false" t="normal">SUM(P91:P94)</f>
        <v>#VALUE!</v>
      </c>
      <c r="Q89" s="119" t="e">
        <f aca="false" ca="true" dt2D="false" dtr="false" t="normal">SUM(Q91:Q94)</f>
        <v>#VALUE!</v>
      </c>
      <c r="R89" s="119" t="e">
        <f aca="false" ca="true" dt2D="false" dtr="false" t="normal">SUM(R91:R94)</f>
        <v>#VALUE!</v>
      </c>
      <c r="S89" s="119" t="e">
        <f aca="false" ca="true" dt2D="false" dtr="false" t="normal">SUM(S91:S94)</f>
        <v>#VALUE!</v>
      </c>
      <c r="T89" s="119" t="e">
        <f aca="false" ca="true" dt2D="false" dtr="false" t="normal">SUM(T91:T94)</f>
        <v>#VALUE!</v>
      </c>
      <c r="U89" s="119" t="e">
        <f aca="false" ca="true" dt2D="false" dtr="false" t="normal">SUM(U91:U94)</f>
        <v>#VALUE!</v>
      </c>
      <c r="V89" s="120" t="e">
        <f aca="false" ca="true" dt2D="false" dtr="false" t="normal">SUM(G89:U89)</f>
        <v>#VALUE!</v>
      </c>
      <c r="W89" s="121" t="n"/>
    </row>
    <row customFormat="true" hidden="true" ht="16.5" outlineLevel="1" r="90" s="1">
      <c r="C90" s="253" t="n"/>
      <c r="E90" s="233" t="s">
        <v>289</v>
      </c>
      <c r="G90" s="238" t="n"/>
      <c r="H90" s="238" t="n"/>
      <c r="I90" s="238" t="n"/>
      <c r="J90" s="238" t="n"/>
      <c r="K90" s="238" t="n"/>
      <c r="L90" s="238" t="n"/>
      <c r="M90" s="238" t="n"/>
      <c r="N90" s="238" t="n"/>
      <c r="O90" s="238" t="n"/>
      <c r="P90" s="238" t="n"/>
      <c r="Q90" s="238" t="n"/>
      <c r="R90" s="238" t="n"/>
      <c r="S90" s="238" t="n"/>
      <c r="T90" s="238" t="n"/>
      <c r="U90" s="238" t="n"/>
      <c r="V90" s="244" t="n"/>
      <c r="W90" s="170" t="n"/>
    </row>
    <row customFormat="true" hidden="true" ht="16.5" outlineLevel="1" r="91" s="1">
      <c r="C91" s="253" t="n"/>
      <c r="E91" s="255" t="s">
        <v>311</v>
      </c>
      <c r="G91" s="256" t="e">
        <f aca="false" ca="false" dt2D="false" dtr="false" t="normal">G56</f>
        <v>#VALUE!</v>
      </c>
      <c r="H91" s="256" t="e">
        <f aca="false" ca="false" dt2D="false" dtr="false" t="normal">H56</f>
        <v>#VALUE!</v>
      </c>
      <c r="I91" s="256" t="e">
        <f aca="false" ca="false" dt2D="false" dtr="false" t="normal">I56</f>
        <v>#VALUE!</v>
      </c>
      <c r="J91" s="256" t="e">
        <f aca="false" ca="false" dt2D="false" dtr="false" t="normal">J56</f>
        <v>#VALUE!</v>
      </c>
      <c r="K91" s="256" t="e">
        <f aca="false" ca="false" dt2D="false" dtr="false" t="normal">K56</f>
        <v>#VALUE!</v>
      </c>
      <c r="L91" s="256" t="e">
        <f aca="false" ca="false" dt2D="false" dtr="false" t="normal">L56</f>
        <v>#VALUE!</v>
      </c>
      <c r="M91" s="256" t="e">
        <f aca="false" ca="false" dt2D="false" dtr="false" t="normal">M56</f>
        <v>#VALUE!</v>
      </c>
      <c r="N91" s="256" t="e">
        <f aca="false" ca="false" dt2D="false" dtr="false" t="normal">N56</f>
        <v>#VALUE!</v>
      </c>
      <c r="O91" s="256" t="e">
        <f aca="false" ca="false" dt2D="false" dtr="false" t="normal">O56</f>
        <v>#VALUE!</v>
      </c>
      <c r="P91" s="256" t="e">
        <f aca="false" ca="false" dt2D="false" dtr="false" t="normal">P56</f>
        <v>#VALUE!</v>
      </c>
      <c r="Q91" s="256" t="e">
        <f aca="false" ca="false" dt2D="false" dtr="false" t="normal">Q56</f>
        <v>#VALUE!</v>
      </c>
      <c r="R91" s="256" t="e">
        <f aca="false" ca="false" dt2D="false" dtr="false" t="normal">R56</f>
        <v>#VALUE!</v>
      </c>
      <c r="S91" s="256" t="e">
        <f aca="false" ca="false" dt2D="false" dtr="false" t="normal">S56</f>
        <v>#VALUE!</v>
      </c>
      <c r="T91" s="256" t="e">
        <f aca="false" ca="false" dt2D="false" dtr="false" t="normal">T56</f>
        <v>#VALUE!</v>
      </c>
      <c r="U91" s="256" t="e">
        <f aca="false" ca="false" dt2D="false" dtr="false" t="normal">U56</f>
        <v>#VALUE!</v>
      </c>
      <c r="V91" s="235" t="e">
        <f aca="false" ca="false" dt2D="false" dtr="false" t="normal">SUM(G91:U91)</f>
        <v>#VALUE!</v>
      </c>
      <c r="W91" s="170" t="n"/>
    </row>
    <row customFormat="true" hidden="true" ht="16.5" outlineLevel="1" r="92" s="17">
      <c r="C92" s="254" t="n"/>
      <c r="E92" s="255" t="s">
        <v>301</v>
      </c>
      <c r="G92" s="256" t="e">
        <f aca="false" ca="true" dt2D="false" dtr="false" t="normal">G57-G83</f>
        <v>#VALUE!</v>
      </c>
      <c r="H92" s="256" t="e">
        <f aca="false" ca="true" dt2D="false" dtr="false" t="normal">H57-H83</f>
        <v>#VALUE!</v>
      </c>
      <c r="I92" s="256" t="e">
        <f aca="false" ca="true" dt2D="false" dtr="false" t="normal">I57-I83</f>
        <v>#VALUE!</v>
      </c>
      <c r="J92" s="256" t="e">
        <f aca="false" ca="true" dt2D="false" dtr="false" t="normal">J57-J83</f>
        <v>#VALUE!</v>
      </c>
      <c r="K92" s="256" t="e">
        <f aca="false" ca="true" dt2D="false" dtr="false" t="normal">K57-K83</f>
        <v>#VALUE!</v>
      </c>
      <c r="L92" s="256" t="e">
        <f aca="false" ca="true" dt2D="false" dtr="false" t="normal">L57-L83</f>
        <v>#VALUE!</v>
      </c>
      <c r="M92" s="256" t="e">
        <f aca="false" ca="true" dt2D="false" dtr="false" t="normal">M57-M83</f>
        <v>#VALUE!</v>
      </c>
      <c r="N92" s="256" t="e">
        <f aca="false" ca="true" dt2D="false" dtr="false" t="normal">N57-N83</f>
        <v>#VALUE!</v>
      </c>
      <c r="O92" s="256" t="e">
        <f aca="false" ca="true" dt2D="false" dtr="false" t="normal">O57-O83</f>
        <v>#VALUE!</v>
      </c>
      <c r="P92" s="256" t="e">
        <f aca="false" ca="true" dt2D="false" dtr="false" t="normal">P57-P83</f>
        <v>#VALUE!</v>
      </c>
      <c r="Q92" s="256" t="e">
        <f aca="false" ca="true" dt2D="false" dtr="false" t="normal">Q57-Q83</f>
        <v>#VALUE!</v>
      </c>
      <c r="R92" s="256" t="e">
        <f aca="false" ca="true" dt2D="false" dtr="false" t="normal">R57-R83</f>
        <v>#VALUE!</v>
      </c>
      <c r="S92" s="256" t="e">
        <f aca="false" ca="true" dt2D="false" dtr="false" t="normal">S57-S83</f>
        <v>#VALUE!</v>
      </c>
      <c r="T92" s="256" t="e">
        <f aca="false" ca="true" dt2D="false" dtr="false" t="normal">T57-T83</f>
        <v>#VALUE!</v>
      </c>
      <c r="U92" s="256" t="e">
        <f aca="false" ca="true" dt2D="false" dtr="false" t="normal">U57-U83</f>
        <v>#VALUE!</v>
      </c>
      <c r="V92" s="235" t="e">
        <f aca="false" ca="true" dt2D="false" dtr="false" t="normal">SUM(G92:U92)</f>
        <v>#VALUE!</v>
      </c>
      <c r="W92" s="116" t="n"/>
    </row>
    <row customFormat="true" hidden="true" ht="16.5" outlineLevel="1" r="93" s="17">
      <c r="C93" s="254" t="n"/>
      <c r="E93" s="255" t="s">
        <v>302</v>
      </c>
      <c r="G93" s="256" t="e">
        <f aca="false" ca="true" dt2D="false" dtr="false" t="normal">G58-G84</f>
        <v>#VALUE!</v>
      </c>
      <c r="H93" s="256" t="e">
        <f aca="false" ca="true" dt2D="false" dtr="false" t="normal">H58-H84</f>
        <v>#VALUE!</v>
      </c>
      <c r="I93" s="256" t="e">
        <f aca="false" ca="true" dt2D="false" dtr="false" t="normal">I58-I84</f>
        <v>#VALUE!</v>
      </c>
      <c r="J93" s="256" t="e">
        <f aca="false" ca="true" dt2D="false" dtr="false" t="normal">J58-J84</f>
        <v>#VALUE!</v>
      </c>
      <c r="K93" s="256" t="e">
        <f aca="false" ca="true" dt2D="false" dtr="false" t="normal">K58-K84</f>
        <v>#VALUE!</v>
      </c>
      <c r="L93" s="256" t="e">
        <f aca="false" ca="true" dt2D="false" dtr="false" t="normal">L58-L84</f>
        <v>#VALUE!</v>
      </c>
      <c r="M93" s="256" t="e">
        <f aca="false" ca="true" dt2D="false" dtr="false" t="normal">M58-M84</f>
        <v>#VALUE!</v>
      </c>
      <c r="N93" s="256" t="e">
        <f aca="false" ca="true" dt2D="false" dtr="false" t="normal">N58-N84</f>
        <v>#VALUE!</v>
      </c>
      <c r="O93" s="256" t="e">
        <f aca="false" ca="true" dt2D="false" dtr="false" t="normal">O58-O84</f>
        <v>#VALUE!</v>
      </c>
      <c r="P93" s="256" t="e">
        <f aca="false" ca="true" dt2D="false" dtr="false" t="normal">P58-P84</f>
        <v>#VALUE!</v>
      </c>
      <c r="Q93" s="256" t="e">
        <f aca="false" ca="true" dt2D="false" dtr="false" t="normal">Q58-Q84</f>
        <v>#VALUE!</v>
      </c>
      <c r="R93" s="256" t="e">
        <f aca="false" ca="true" dt2D="false" dtr="false" t="normal">R58-R84</f>
        <v>#VALUE!</v>
      </c>
      <c r="S93" s="256" t="e">
        <f aca="false" ca="true" dt2D="false" dtr="false" t="normal">S58-S84</f>
        <v>#VALUE!</v>
      </c>
      <c r="T93" s="256" t="e">
        <f aca="false" ca="true" dt2D="false" dtr="false" t="normal">T58-T84</f>
        <v>#VALUE!</v>
      </c>
      <c r="U93" s="256" t="e">
        <f aca="false" ca="true" dt2D="false" dtr="false" t="normal">U58-U84</f>
        <v>#VALUE!</v>
      </c>
      <c r="V93" s="235" t="e">
        <f aca="false" ca="true" dt2D="false" dtr="false" t="normal">SUM(G93:U93)</f>
        <v>#VALUE!</v>
      </c>
      <c r="W93" s="116" t="n"/>
    </row>
    <row customFormat="true" hidden="true" ht="16.5" outlineLevel="1" r="94" s="17">
      <c r="C94" s="254" t="n"/>
      <c r="E94" s="255" t="s">
        <v>303</v>
      </c>
      <c r="G94" s="256" t="e">
        <f aca="false" ca="true" dt2D="false" dtr="false" t="normal">G59-G85</f>
        <v>#VALUE!</v>
      </c>
      <c r="H94" s="256" t="e">
        <f aca="false" ca="true" dt2D="false" dtr="false" t="normal">H59-H85</f>
        <v>#VALUE!</v>
      </c>
      <c r="I94" s="256" t="e">
        <f aca="false" ca="true" dt2D="false" dtr="false" t="normal">I59-I85</f>
        <v>#VALUE!</v>
      </c>
      <c r="J94" s="256" t="e">
        <f aca="false" ca="true" dt2D="false" dtr="false" t="normal">J59-J85</f>
        <v>#VALUE!</v>
      </c>
      <c r="K94" s="256" t="e">
        <f aca="false" ca="true" dt2D="false" dtr="false" t="normal">K59-K85</f>
        <v>#VALUE!</v>
      </c>
      <c r="L94" s="256" t="e">
        <f aca="false" ca="true" dt2D="false" dtr="false" t="normal">L59-L85</f>
        <v>#VALUE!</v>
      </c>
      <c r="M94" s="256" t="e">
        <f aca="false" ca="true" dt2D="false" dtr="false" t="normal">M59-M85</f>
        <v>#VALUE!</v>
      </c>
      <c r="N94" s="256" t="e">
        <f aca="false" ca="true" dt2D="false" dtr="false" t="normal">N59-N85</f>
        <v>#VALUE!</v>
      </c>
      <c r="O94" s="256" t="e">
        <f aca="false" ca="true" dt2D="false" dtr="false" t="normal">O59-O85</f>
        <v>#VALUE!</v>
      </c>
      <c r="P94" s="256" t="e">
        <f aca="false" ca="true" dt2D="false" dtr="false" t="normal">P59-P85</f>
        <v>#VALUE!</v>
      </c>
      <c r="Q94" s="256" t="e">
        <f aca="false" ca="true" dt2D="false" dtr="false" t="normal">Q59-Q85</f>
        <v>#VALUE!</v>
      </c>
      <c r="R94" s="256" t="e">
        <f aca="false" ca="true" dt2D="false" dtr="false" t="normal">R59-R85</f>
        <v>#VALUE!</v>
      </c>
      <c r="S94" s="256" t="e">
        <f aca="false" ca="true" dt2D="false" dtr="false" t="normal">S59-S85</f>
        <v>#VALUE!</v>
      </c>
      <c r="T94" s="256" t="e">
        <f aca="false" ca="true" dt2D="false" dtr="false" t="normal">T59-T85</f>
        <v>#VALUE!</v>
      </c>
      <c r="U94" s="256" t="e">
        <f aca="false" ca="true" dt2D="false" dtr="false" t="normal">U59-U85</f>
        <v>#VALUE!</v>
      </c>
      <c r="V94" s="235" t="e">
        <f aca="false" ca="true" dt2D="false" dtr="false" t="normal">SUM(G94:U94)</f>
        <v>#VALUE!</v>
      </c>
      <c r="W94" s="116" t="n"/>
    </row>
    <row customFormat="true" ht="16.5" outlineLevel="0" r="95" s="1">
      <c r="C95" s="253" t="n"/>
      <c r="E95" s="248" t="n"/>
      <c r="F95" s="248" t="n"/>
      <c r="G95" s="249" t="n"/>
      <c r="H95" s="249" t="n"/>
      <c r="I95" s="249" t="n"/>
      <c r="J95" s="249" t="n"/>
      <c r="K95" s="249" t="n"/>
      <c r="L95" s="249" t="n"/>
      <c r="M95" s="249" t="n"/>
      <c r="N95" s="249" t="n"/>
      <c r="O95" s="249" t="n"/>
      <c r="P95" s="249" t="n"/>
      <c r="Q95" s="249" t="n"/>
      <c r="R95" s="249" t="n"/>
      <c r="S95" s="249" t="n"/>
      <c r="T95" s="249" t="n"/>
      <c r="U95" s="249" t="n"/>
      <c r="V95" s="250" t="n"/>
      <c r="W95" s="116" t="n"/>
      <c r="X95" s="116" t="n"/>
    </row>
    <row customFormat="true" ht="16.5" outlineLevel="0" r="96" s="85">
      <c r="E96" s="118" t="s">
        <v>317</v>
      </c>
      <c r="F96" s="261" t="n"/>
      <c r="G96" s="119" t="e">
        <f aca="false" ca="true" dt2D="false" dtr="false" t="normal">SUM(G98:G101)</f>
        <v>#VALUE!</v>
      </c>
      <c r="H96" s="119" t="e">
        <f aca="false" ca="true" dt2D="false" dtr="false" t="normal">SUM(H98:H101)</f>
        <v>#VALUE!</v>
      </c>
      <c r="I96" s="119" t="e">
        <f aca="false" ca="true" dt2D="false" dtr="false" t="normal">SUM(I98:I101)</f>
        <v>#VALUE!</v>
      </c>
      <c r="J96" s="119" t="e">
        <f aca="false" ca="true" dt2D="false" dtr="false" t="normal">SUM(J98:J101)</f>
        <v>#VALUE!</v>
      </c>
      <c r="K96" s="119" t="e">
        <f aca="false" ca="true" dt2D="false" dtr="false" t="normal">SUM(K98:K101)</f>
        <v>#VALUE!</v>
      </c>
      <c r="L96" s="119" t="e">
        <f aca="false" ca="true" dt2D="false" dtr="false" t="normal">SUM(L98:L101)</f>
        <v>#VALUE!</v>
      </c>
      <c r="M96" s="119" t="e">
        <f aca="false" ca="true" dt2D="false" dtr="false" t="normal">SUM(M98:M101)</f>
        <v>#VALUE!</v>
      </c>
      <c r="N96" s="119" t="e">
        <f aca="false" ca="true" dt2D="false" dtr="false" t="normal">SUM(N98:N101)</f>
        <v>#VALUE!</v>
      </c>
      <c r="O96" s="119" t="e">
        <f aca="false" ca="true" dt2D="false" dtr="false" t="normal">SUM(O98:O101)</f>
        <v>#VALUE!</v>
      </c>
      <c r="P96" s="119" t="e">
        <f aca="false" ca="true" dt2D="false" dtr="false" t="normal">SUM(P98:P101)</f>
        <v>#VALUE!</v>
      </c>
      <c r="Q96" s="119" t="e">
        <f aca="false" ca="true" dt2D="false" dtr="false" t="normal">SUM(Q98:Q101)</f>
        <v>#VALUE!</v>
      </c>
      <c r="R96" s="119" t="e">
        <f aca="false" ca="true" dt2D="false" dtr="false" t="normal">SUM(R98:R101)</f>
        <v>#VALUE!</v>
      </c>
      <c r="S96" s="119" t="e">
        <f aca="false" ca="true" dt2D="false" dtr="false" t="normal">SUM(S98:S101)</f>
        <v>#VALUE!</v>
      </c>
      <c r="T96" s="119" t="e">
        <f aca="false" ca="true" dt2D="false" dtr="false" t="normal">SUM(T98:T101)</f>
        <v>#VALUE!</v>
      </c>
      <c r="U96" s="119" t="e">
        <f aca="false" ca="true" dt2D="false" dtr="false" t="normal">SUM(U98:U101)</f>
        <v>#VALUE!</v>
      </c>
      <c r="V96" s="120" t="n"/>
      <c r="W96" s="121" t="n"/>
    </row>
    <row customFormat="true" hidden="true" ht="16.5" outlineLevel="1" r="97" s="130">
      <c r="C97" s="251" t="n"/>
      <c r="E97" s="233" t="s">
        <v>289</v>
      </c>
      <c r="G97" s="234" t="n"/>
      <c r="H97" s="234" t="n"/>
      <c r="I97" s="234" t="n"/>
      <c r="J97" s="234" t="n"/>
      <c r="K97" s="234" t="n"/>
      <c r="L97" s="234" t="n"/>
      <c r="M97" s="234" t="n"/>
      <c r="N97" s="234" t="n"/>
      <c r="O97" s="234" t="n"/>
      <c r="P97" s="234" t="n"/>
      <c r="Q97" s="234" t="n"/>
      <c r="R97" s="234" t="n"/>
      <c r="S97" s="234" t="n"/>
      <c r="T97" s="234" t="n"/>
      <c r="U97" s="234" t="n"/>
      <c r="V97" s="235" t="n"/>
      <c r="W97" s="252" t="n"/>
    </row>
    <row customFormat="true" hidden="true" ht="16.5" outlineLevel="1" r="98" s="130">
      <c r="C98" s="251" t="n"/>
      <c r="E98" s="237" t="s">
        <v>311</v>
      </c>
      <c r="G98" s="234" t="e">
        <f aca="false" ca="false" dt2D="false" dtr="false" t="normal">G91</f>
        <v>#VALUE!</v>
      </c>
      <c r="H98" s="238" t="e">
        <f aca="false" ca="false" dt2D="false" dtr="false" t="normal">H91+G98</f>
        <v>#VALUE!</v>
      </c>
      <c r="I98" s="238" t="e">
        <f aca="false" ca="false" dt2D="false" dtr="false" t="normal">I91+H98</f>
        <v>#VALUE!</v>
      </c>
      <c r="J98" s="238" t="e">
        <f aca="false" ca="false" dt2D="false" dtr="false" t="normal">J91+I98</f>
        <v>#VALUE!</v>
      </c>
      <c r="K98" s="238" t="e">
        <f aca="false" ca="false" dt2D="false" dtr="false" t="normal">K91+J98</f>
        <v>#VALUE!</v>
      </c>
      <c r="L98" s="238" t="e">
        <f aca="false" ca="false" dt2D="false" dtr="false" t="normal">L91+K98</f>
        <v>#VALUE!</v>
      </c>
      <c r="M98" s="238" t="e">
        <f aca="false" ca="false" dt2D="false" dtr="false" t="normal">M91+L98</f>
        <v>#VALUE!</v>
      </c>
      <c r="N98" s="238" t="e">
        <f aca="false" ca="false" dt2D="false" dtr="false" t="normal">N91+M98</f>
        <v>#VALUE!</v>
      </c>
      <c r="O98" s="238" t="e">
        <f aca="false" ca="false" dt2D="false" dtr="false" t="normal">O91+N98</f>
        <v>#VALUE!</v>
      </c>
      <c r="P98" s="238" t="e">
        <f aca="false" ca="false" dt2D="false" dtr="false" t="normal">P91+O98</f>
        <v>#VALUE!</v>
      </c>
      <c r="Q98" s="238" t="e">
        <f aca="false" ca="false" dt2D="false" dtr="false" t="normal">Q91+P98</f>
        <v>#VALUE!</v>
      </c>
      <c r="R98" s="238" t="e">
        <f aca="false" ca="false" dt2D="false" dtr="false" t="normal">R91+Q98</f>
        <v>#VALUE!</v>
      </c>
      <c r="S98" s="238" t="e">
        <f aca="false" ca="false" dt2D="false" dtr="false" t="normal">S91+R98</f>
        <v>#VALUE!</v>
      </c>
      <c r="T98" s="238" t="e">
        <f aca="false" ca="false" dt2D="false" dtr="false" t="normal">T91+S98</f>
        <v>#VALUE!</v>
      </c>
      <c r="U98" s="238" t="e">
        <f aca="false" ca="false" dt2D="false" dtr="false" t="normal">U91+T98</f>
        <v>#VALUE!</v>
      </c>
      <c r="V98" s="235" t="n"/>
      <c r="W98" s="252" t="n"/>
    </row>
    <row customFormat="true" hidden="true" ht="16.5" outlineLevel="1" r="99" s="1">
      <c r="C99" s="253" t="n"/>
      <c r="E99" s="237" t="s">
        <v>301</v>
      </c>
      <c r="G99" s="234" t="e">
        <f aca="false" ca="true" dt2D="false" dtr="false" t="normal">G92</f>
        <v>#VALUE!</v>
      </c>
      <c r="H99" s="238" t="e">
        <f aca="false" ca="true" dt2D="false" dtr="false" t="normal">H92+G99</f>
        <v>#VALUE!</v>
      </c>
      <c r="I99" s="238" t="e">
        <f aca="false" ca="true" dt2D="false" dtr="false" t="normal">I92+H99</f>
        <v>#VALUE!</v>
      </c>
      <c r="J99" s="238" t="e">
        <f aca="false" ca="true" dt2D="false" dtr="false" t="normal">J92+I99</f>
        <v>#VALUE!</v>
      </c>
      <c r="K99" s="238" t="e">
        <f aca="false" ca="true" dt2D="false" dtr="false" t="normal">K92+J99</f>
        <v>#VALUE!</v>
      </c>
      <c r="L99" s="238" t="e">
        <f aca="false" ca="true" dt2D="false" dtr="false" t="normal">L92+K99</f>
        <v>#VALUE!</v>
      </c>
      <c r="M99" s="238" t="e">
        <f aca="false" ca="true" dt2D="false" dtr="false" t="normal">M92+L99</f>
        <v>#VALUE!</v>
      </c>
      <c r="N99" s="238" t="e">
        <f aca="false" ca="true" dt2D="false" dtr="false" t="normal">N92+M99</f>
        <v>#VALUE!</v>
      </c>
      <c r="O99" s="238" t="e">
        <f aca="false" ca="true" dt2D="false" dtr="false" t="normal">O92+N99</f>
        <v>#VALUE!</v>
      </c>
      <c r="P99" s="238" t="e">
        <f aca="false" ca="true" dt2D="false" dtr="false" t="normal">P92+O99</f>
        <v>#VALUE!</v>
      </c>
      <c r="Q99" s="238" t="e">
        <f aca="false" ca="true" dt2D="false" dtr="false" t="normal">Q92+P99</f>
        <v>#VALUE!</v>
      </c>
      <c r="R99" s="238" t="e">
        <f aca="false" ca="true" dt2D="false" dtr="false" t="normal">R92+Q99</f>
        <v>#VALUE!</v>
      </c>
      <c r="S99" s="238" t="e">
        <f aca="false" ca="true" dt2D="false" dtr="false" t="normal">S92+R99</f>
        <v>#VALUE!</v>
      </c>
      <c r="T99" s="238" t="e">
        <f aca="false" ca="true" dt2D="false" dtr="false" t="normal">T92+S99</f>
        <v>#VALUE!</v>
      </c>
      <c r="U99" s="238" t="e">
        <f aca="false" ca="true" dt2D="false" dtr="false" t="normal">U92+T99</f>
        <v>#VALUE!</v>
      </c>
      <c r="V99" s="235" t="n"/>
      <c r="W99" s="116" t="n"/>
    </row>
    <row customFormat="true" hidden="true" ht="16.5" outlineLevel="1" r="100" s="1">
      <c r="C100" s="253" t="n"/>
      <c r="E100" s="237" t="s">
        <v>302</v>
      </c>
      <c r="G100" s="234" t="e">
        <f aca="false" ca="true" dt2D="false" dtr="false" t="normal">G93</f>
        <v>#VALUE!</v>
      </c>
      <c r="H100" s="238" t="e">
        <f aca="false" ca="true" dt2D="false" dtr="false" t="normal">H93+G100</f>
        <v>#VALUE!</v>
      </c>
      <c r="I100" s="238" t="e">
        <f aca="false" ca="true" dt2D="false" dtr="false" t="normal">I93+H100</f>
        <v>#VALUE!</v>
      </c>
      <c r="J100" s="238" t="e">
        <f aca="false" ca="true" dt2D="false" dtr="false" t="normal">J93+I100</f>
        <v>#VALUE!</v>
      </c>
      <c r="K100" s="238" t="e">
        <f aca="false" ca="true" dt2D="false" dtr="false" t="normal">K93+J100</f>
        <v>#VALUE!</v>
      </c>
      <c r="L100" s="238" t="e">
        <f aca="false" ca="true" dt2D="false" dtr="false" t="normal">L93+K100</f>
        <v>#VALUE!</v>
      </c>
      <c r="M100" s="238" t="e">
        <f aca="false" ca="true" dt2D="false" dtr="false" t="normal">M93+L100</f>
        <v>#VALUE!</v>
      </c>
      <c r="N100" s="238" t="e">
        <f aca="false" ca="true" dt2D="false" dtr="false" t="normal">N93+M100</f>
        <v>#VALUE!</v>
      </c>
      <c r="O100" s="238" t="e">
        <f aca="false" ca="true" dt2D="false" dtr="false" t="normal">O93+N100</f>
        <v>#VALUE!</v>
      </c>
      <c r="P100" s="238" t="e">
        <f aca="false" ca="true" dt2D="false" dtr="false" t="normal">P93+O100</f>
        <v>#VALUE!</v>
      </c>
      <c r="Q100" s="238" t="e">
        <f aca="false" ca="true" dt2D="false" dtr="false" t="normal">Q93+P100</f>
        <v>#VALUE!</v>
      </c>
      <c r="R100" s="238" t="e">
        <f aca="false" ca="true" dt2D="false" dtr="false" t="normal">R93+Q100</f>
        <v>#VALUE!</v>
      </c>
      <c r="S100" s="238" t="e">
        <f aca="false" ca="true" dt2D="false" dtr="false" t="normal">S93+R100</f>
        <v>#VALUE!</v>
      </c>
      <c r="T100" s="238" t="e">
        <f aca="false" ca="true" dt2D="false" dtr="false" t="normal">T93+S100</f>
        <v>#VALUE!</v>
      </c>
      <c r="U100" s="238" t="e">
        <f aca="false" ca="true" dt2D="false" dtr="false" t="normal">U93+T100</f>
        <v>#VALUE!</v>
      </c>
      <c r="V100" s="235" t="n"/>
      <c r="W100" s="116" t="n"/>
    </row>
    <row customFormat="true" hidden="true" ht="16.5" outlineLevel="1" r="101" s="1">
      <c r="C101" s="253" t="n"/>
      <c r="E101" s="237" t="s">
        <v>303</v>
      </c>
      <c r="G101" s="234" t="e">
        <f aca="false" ca="true" dt2D="false" dtr="false" t="normal">G94</f>
        <v>#VALUE!</v>
      </c>
      <c r="H101" s="238" t="e">
        <f aca="false" ca="true" dt2D="false" dtr="false" t="normal">H94+G101</f>
        <v>#VALUE!</v>
      </c>
      <c r="I101" s="238" t="e">
        <f aca="false" ca="true" dt2D="false" dtr="false" t="normal">I94+H101</f>
        <v>#VALUE!</v>
      </c>
      <c r="J101" s="238" t="e">
        <f aca="false" ca="true" dt2D="false" dtr="false" t="normal">J94+I101</f>
        <v>#VALUE!</v>
      </c>
      <c r="K101" s="238" t="e">
        <f aca="false" ca="true" dt2D="false" dtr="false" t="normal">K94+J101</f>
        <v>#VALUE!</v>
      </c>
      <c r="L101" s="238" t="e">
        <f aca="false" ca="true" dt2D="false" dtr="false" t="normal">L94+K101</f>
        <v>#VALUE!</v>
      </c>
      <c r="M101" s="238" t="e">
        <f aca="false" ca="true" dt2D="false" dtr="false" t="normal">M94+L101</f>
        <v>#VALUE!</v>
      </c>
      <c r="N101" s="238" t="e">
        <f aca="false" ca="true" dt2D="false" dtr="false" t="normal">N94+M101</f>
        <v>#VALUE!</v>
      </c>
      <c r="O101" s="238" t="e">
        <f aca="false" ca="true" dt2D="false" dtr="false" t="normal">O94+N101</f>
        <v>#VALUE!</v>
      </c>
      <c r="P101" s="238" t="e">
        <f aca="false" ca="true" dt2D="false" dtr="false" t="normal">P94+O101</f>
        <v>#VALUE!</v>
      </c>
      <c r="Q101" s="238" t="e">
        <f aca="false" ca="true" dt2D="false" dtr="false" t="normal">Q94+P101</f>
        <v>#VALUE!</v>
      </c>
      <c r="R101" s="238" t="e">
        <f aca="false" ca="true" dt2D="false" dtr="false" t="normal">R94+Q101</f>
        <v>#VALUE!</v>
      </c>
      <c r="S101" s="238" t="e">
        <f aca="false" ca="true" dt2D="false" dtr="false" t="normal">S94+R101</f>
        <v>#VALUE!</v>
      </c>
      <c r="T101" s="238" t="e">
        <f aca="false" ca="true" dt2D="false" dtr="false" t="normal">T94+S101</f>
        <v>#VALUE!</v>
      </c>
      <c r="U101" s="238" t="e">
        <f aca="false" ca="true" dt2D="false" dtr="false" t="normal">U94+T101</f>
        <v>#VALUE!</v>
      </c>
      <c r="V101" s="235" t="n"/>
      <c r="W101" s="116" t="n"/>
    </row>
    <row customFormat="true" ht="16.5" outlineLevel="0" r="102" s="1">
      <c r="C102" s="253" t="n"/>
      <c r="E102" s="248" t="n"/>
      <c r="F102" s="248" t="n"/>
      <c r="G102" s="249" t="n"/>
      <c r="H102" s="249" t="n"/>
      <c r="I102" s="249" t="n"/>
      <c r="J102" s="249" t="n"/>
      <c r="K102" s="249" t="n"/>
      <c r="L102" s="249" t="n"/>
      <c r="M102" s="249" t="n"/>
      <c r="N102" s="249" t="n"/>
      <c r="O102" s="249" t="n"/>
      <c r="P102" s="249" t="n"/>
      <c r="Q102" s="249" t="n"/>
      <c r="R102" s="249" t="n"/>
      <c r="S102" s="249" t="n"/>
      <c r="T102" s="249" t="n"/>
      <c r="U102" s="249" t="n"/>
      <c r="V102" s="250" t="n"/>
      <c r="W102" s="116" t="n"/>
      <c r="X102" s="116" t="n"/>
    </row>
    <row customFormat="true" customHeight="true" hidden="true" ht="16.5" outlineLevel="2" r="103" s="257">
      <c r="A103" s="258" t="n"/>
      <c r="B103" s="258" t="n"/>
      <c r="C103" s="258" t="n"/>
      <c r="D103" s="258" t="n"/>
      <c r="E103" s="259" t="n"/>
      <c r="F103" s="259" t="n"/>
      <c r="G103" s="259" t="n"/>
      <c r="H103" s="259" t="n"/>
      <c r="I103" s="260" t="n"/>
      <c r="J103" s="260" t="n"/>
      <c r="K103" s="260" t="n"/>
      <c r="L103" s="260" t="n"/>
      <c r="M103" s="260" t="n"/>
      <c r="N103" s="260" t="n"/>
      <c r="O103" s="260" t="n"/>
      <c r="P103" s="260" t="n"/>
      <c r="Q103" s="260" t="n"/>
      <c r="R103" s="260" t="n"/>
      <c r="S103" s="260" t="n"/>
    </row>
    <row customFormat="true" customHeight="true" hidden="true" ht="16.5" outlineLevel="2" r="104" s="257">
      <c r="A104" s="258" t="n"/>
      <c r="B104" s="258" t="n"/>
      <c r="C104" s="258" t="n"/>
      <c r="D104" s="258" t="n"/>
      <c r="E104" s="262" t="n"/>
      <c r="F104" s="262" t="n"/>
      <c r="G104" s="262" t="n"/>
      <c r="H104" s="262" t="n"/>
      <c r="I104" s="263" t="n"/>
      <c r="J104" s="263" t="n"/>
      <c r="K104" s="263" t="n"/>
      <c r="L104" s="263" t="n"/>
      <c r="M104" s="263" t="n"/>
      <c r="N104" s="263" t="n"/>
      <c r="O104" s="263" t="n"/>
      <c r="P104" s="263" t="n"/>
      <c r="Q104" s="263" t="n"/>
      <c r="R104" s="263" t="n"/>
      <c r="S104" s="263" t="n"/>
    </row>
    <row customFormat="true" customHeight="true" ht="16.5" outlineLevel="0" r="105" s="257">
      <c r="A105" s="258" t="n"/>
      <c r="B105" s="258" t="n"/>
      <c r="C105" s="258" t="n"/>
      <c r="D105" s="258" t="n"/>
      <c r="E105" s="264" t="s">
        <v>318</v>
      </c>
      <c r="F105" s="264" t="n"/>
      <c r="G105" s="264" t="n"/>
      <c r="H105" s="264" t="n"/>
      <c r="I105" s="264" t="n"/>
      <c r="J105" s="264" t="n"/>
      <c r="K105" s="264" t="n"/>
      <c r="L105" s="264" t="n"/>
      <c r="M105" s="264" t="n"/>
      <c r="N105" s="264" t="n"/>
      <c r="O105" s="264" t="n"/>
      <c r="P105" s="265" t="n"/>
      <c r="Q105" s="265" t="n"/>
      <c r="R105" s="265" t="n"/>
      <c r="S105" s="265" t="n"/>
      <c r="T105" s="265" t="n"/>
      <c r="U105" s="265" t="n"/>
      <c r="V105" s="265" t="n"/>
    </row>
    <row customFormat="true" customHeight="true" ht="16.5" outlineLevel="0" r="106" s="257">
      <c r="A106" s="258" t="n"/>
      <c r="B106" s="258" t="n"/>
      <c r="C106" s="258" t="n"/>
      <c r="D106" s="258" t="n"/>
      <c r="E106" s="258" t="n"/>
      <c r="F106" s="258" t="n"/>
      <c r="G106" s="258" t="n"/>
      <c r="H106" s="258" t="n"/>
      <c r="I106" s="258" t="n"/>
      <c r="J106" s="258" t="n"/>
      <c r="K106" s="258" t="n"/>
      <c r="L106" s="258" t="n"/>
      <c r="M106" s="258" t="n"/>
      <c r="N106" s="258" t="n"/>
      <c r="O106" s="258" t="n"/>
    </row>
    <row customFormat="true" ht="16.5" outlineLevel="0" r="107" s="20">
      <c r="C107" s="266" t="n"/>
      <c r="E107" s="20" t="s">
        <v>319</v>
      </c>
      <c r="G107" s="267" t="e">
        <f aca="false" ca="false" dt2D="false" dtr="false" t="normal">SUM(G109:G111)</f>
        <v>#VALUE!</v>
      </c>
      <c r="H107" s="267" t="e">
        <f aca="false" ca="false" dt2D="false" dtr="false" t="normal">SUM(H109:H111)</f>
        <v>#VALUE!</v>
      </c>
      <c r="I107" s="267" t="e">
        <f aca="false" ca="false" dt2D="false" dtr="false" t="normal">SUM(I109:I111)</f>
        <v>#VALUE!</v>
      </c>
      <c r="J107" s="267" t="e">
        <f aca="false" ca="false" dt2D="false" dtr="false" t="normal">SUM(J109:J111)</f>
        <v>#VALUE!</v>
      </c>
      <c r="K107" s="267" t="e">
        <f aca="false" ca="false" dt2D="false" dtr="false" t="normal">SUM(K109:K111)</f>
        <v>#VALUE!</v>
      </c>
      <c r="L107" s="267" t="e">
        <f aca="false" ca="false" dt2D="false" dtr="false" t="normal">SUM(L109:L111)</f>
        <v>#VALUE!</v>
      </c>
      <c r="M107" s="267" t="e">
        <f aca="false" ca="false" dt2D="false" dtr="false" t="normal">SUM(M109:M111)</f>
        <v>#VALUE!</v>
      </c>
      <c r="N107" s="267" t="e">
        <f aca="false" ca="false" dt2D="false" dtr="false" t="normal">SUM(N109:N111)</f>
        <v>#VALUE!</v>
      </c>
      <c r="O107" s="267" t="e">
        <f aca="false" ca="false" dt2D="false" dtr="false" t="normal">SUM(O109:O111)</f>
        <v>#VALUE!</v>
      </c>
      <c r="P107" s="267" t="e">
        <f aca="false" ca="false" dt2D="false" dtr="false" t="normal">SUM(P109:P111)</f>
        <v>#VALUE!</v>
      </c>
      <c r="Q107" s="267" t="e">
        <f aca="false" ca="false" dt2D="false" dtr="false" t="normal">SUM(Q109:Q111)</f>
        <v>#VALUE!</v>
      </c>
      <c r="R107" s="267" t="e">
        <f aca="false" ca="false" dt2D="false" dtr="false" t="normal">SUM(R109:R111)</f>
        <v>#VALUE!</v>
      </c>
      <c r="S107" s="267" t="e">
        <f aca="false" ca="false" dt2D="false" dtr="false" t="normal">SUM(S109:S111)</f>
        <v>#VALUE!</v>
      </c>
      <c r="T107" s="267" t="e">
        <f aca="false" ca="false" dt2D="false" dtr="false" t="normal">SUM(T109:T111)</f>
        <v>#VALUE!</v>
      </c>
      <c r="U107" s="267" t="e">
        <f aca="false" ca="false" dt2D="false" dtr="false" t="normal">SUM(U109:U111)</f>
        <v>#VALUE!</v>
      </c>
      <c r="V107" s="235" t="e">
        <f aca="false" ca="false" dt2D="false" dtr="false" t="normal">SUM(G107:U107)</f>
        <v>#VALUE!</v>
      </c>
      <c r="W107" s="252" t="n"/>
    </row>
    <row customFormat="true" hidden="true" ht="16.5" outlineLevel="1" r="108" s="130">
      <c r="C108" s="251" t="n"/>
      <c r="E108" s="233" t="s">
        <v>289</v>
      </c>
      <c r="G108" s="234" t="n"/>
      <c r="H108" s="234" t="n"/>
      <c r="I108" s="234" t="n"/>
      <c r="J108" s="234" t="n"/>
      <c r="K108" s="234" t="n"/>
      <c r="L108" s="234" t="n"/>
      <c r="M108" s="234" t="n"/>
      <c r="N108" s="234" t="n"/>
      <c r="O108" s="234" t="n"/>
      <c r="P108" s="234" t="n"/>
      <c r="Q108" s="234" t="n"/>
      <c r="R108" s="234" t="n"/>
      <c r="S108" s="234" t="n"/>
      <c r="T108" s="234" t="n"/>
      <c r="U108" s="234" t="n"/>
      <c r="V108" s="235" t="n"/>
      <c r="W108" s="252" t="n"/>
    </row>
    <row customFormat="true" hidden="true" ht="16.5" outlineLevel="1" r="109" s="1">
      <c r="C109" s="253" t="n"/>
      <c r="E109" s="237" t="s">
        <v>301</v>
      </c>
      <c r="G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H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I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J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K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L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M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N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O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P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Q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R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S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T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U109" s="238" t="e">
        <f aca="false" ca="false" dt2D="false" dtr="false" t="normal">SUMIF('Периоды'!$L$38:$BS$38, $G$2:$U$2, 'Фин.Модель'!$M92:$BT92)+SUMIF('Периоды'!$L$38:$BS$38, $G$2:$U$2, 'Фин.Модель'!$M97:$BT97)</f>
        <v>#VALUE!</v>
      </c>
      <c r="V109" s="235" t="e">
        <f aca="false" ca="false" dt2D="false" dtr="false" t="normal">SUM(G109:U109)</f>
        <v>#VALUE!</v>
      </c>
      <c r="W109" s="116" t="n"/>
    </row>
    <row customFormat="true" hidden="true" ht="16.5" outlineLevel="1" r="110" s="1">
      <c r="C110" s="253" t="n"/>
      <c r="E110" s="237" t="s">
        <v>302</v>
      </c>
      <c r="G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H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I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J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K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L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M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N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O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P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Q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R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S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T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U110" s="238" t="e">
        <f aca="false" ca="false" dt2D="false" dtr="false" t="normal">SUMIF('Периоды'!$L$38:$BS$38, $G$2:$U$2, 'Фин.Модель'!$M93:$BT93)+SUMIF('Периоды'!$L$38:$BS$38, $G$2:$U$2, 'Фин.Модель'!$M98:$BT98)</f>
        <v>#VALUE!</v>
      </c>
      <c r="V110" s="235" t="e">
        <f aca="false" ca="false" dt2D="false" dtr="false" t="normal">SUM(G110:U110)</f>
        <v>#VALUE!</v>
      </c>
      <c r="W110" s="116" t="n"/>
    </row>
    <row customFormat="true" hidden="true" ht="16.5" outlineLevel="1" r="111" s="1">
      <c r="C111" s="253" t="n"/>
      <c r="E111" s="237" t="s">
        <v>303</v>
      </c>
      <c r="G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H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I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J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K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L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M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N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O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P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Q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R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S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T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U111" s="238" t="e">
        <f aca="false" ca="false" dt2D="false" dtr="false" t="normal">SUMIF('Периоды'!$L$38:$BS$38, $G$2:$U$2, 'Фин.Модель'!$M94:$BT94)+SUMIF('Периоды'!$L$38:$BS$38, $G$2:$U$2, 'Фин.Модель'!$M99:$BT99)</f>
        <v>#VALUE!</v>
      </c>
      <c r="V111" s="235" t="e">
        <f aca="false" ca="false" dt2D="false" dtr="false" t="normal">SUM(G111:U111)</f>
        <v>#VALUE!</v>
      </c>
      <c r="W111" s="116" t="n"/>
    </row>
    <row customFormat="true" ht="16.5" outlineLevel="0" r="112" s="1">
      <c r="C112" s="253" t="n"/>
      <c r="E112" s="237" t="n"/>
      <c r="G112" s="238" t="n"/>
      <c r="H112" s="238" t="n"/>
      <c r="I112" s="238" t="n"/>
      <c r="J112" s="238" t="n"/>
      <c r="K112" s="238" t="n"/>
      <c r="L112" s="238" t="n"/>
      <c r="M112" s="238" t="n"/>
      <c r="N112" s="238" t="n"/>
      <c r="O112" s="238" t="n"/>
      <c r="P112" s="238" t="n"/>
      <c r="Q112" s="238" t="n"/>
      <c r="R112" s="238" t="n"/>
      <c r="S112" s="238" t="n"/>
      <c r="T112" s="238" t="n"/>
      <c r="U112" s="238" t="n"/>
      <c r="V112" s="235" t="n"/>
      <c r="W112" s="116" t="n"/>
    </row>
    <row customFormat="true" ht="16.5" outlineLevel="0" r="113" s="20">
      <c r="C113" s="266" t="n"/>
      <c r="E113" s="20" t="s">
        <v>320</v>
      </c>
      <c r="G113" s="267" t="e">
        <f aca="false" ca="false" dt2D="false" dtr="false" t="normal">SUM(G115:G117)</f>
        <v>#VALUE!</v>
      </c>
      <c r="H113" s="267" t="e">
        <f aca="false" ca="false" dt2D="false" dtr="false" t="normal">SUM(H115:H117)</f>
        <v>#VALUE!</v>
      </c>
      <c r="I113" s="267" t="e">
        <f aca="false" ca="false" dt2D="false" dtr="false" t="normal">SUM(I115:I117)</f>
        <v>#VALUE!</v>
      </c>
      <c r="J113" s="267" t="e">
        <f aca="false" ca="false" dt2D="false" dtr="false" t="normal">SUM(J115:J117)</f>
        <v>#VALUE!</v>
      </c>
      <c r="K113" s="267" t="e">
        <f aca="false" ca="false" dt2D="false" dtr="false" t="normal">SUM(K115:K117)</f>
        <v>#VALUE!</v>
      </c>
      <c r="L113" s="267" t="e">
        <f aca="false" ca="false" dt2D="false" dtr="false" t="normal">SUM(L115:L117)</f>
        <v>#VALUE!</v>
      </c>
      <c r="M113" s="267" t="e">
        <f aca="false" ca="false" dt2D="false" dtr="false" t="normal">SUM(M115:M117)</f>
        <v>#VALUE!</v>
      </c>
      <c r="N113" s="267" t="e">
        <f aca="false" ca="false" dt2D="false" dtr="false" t="normal">SUM(N115:N117)</f>
        <v>#VALUE!</v>
      </c>
      <c r="O113" s="267" t="e">
        <f aca="false" ca="false" dt2D="false" dtr="false" t="normal">SUM(O115:O117)</f>
        <v>#VALUE!</v>
      </c>
      <c r="P113" s="267" t="e">
        <f aca="false" ca="false" dt2D="false" dtr="false" t="normal">SUM(P115:P117)</f>
        <v>#VALUE!</v>
      </c>
      <c r="Q113" s="267" t="e">
        <f aca="false" ca="false" dt2D="false" dtr="false" t="normal">SUM(Q115:Q117)</f>
        <v>#VALUE!</v>
      </c>
      <c r="R113" s="267" t="e">
        <f aca="false" ca="false" dt2D="false" dtr="false" t="normal">SUM(R115:R117)</f>
        <v>#VALUE!</v>
      </c>
      <c r="S113" s="267" t="e">
        <f aca="false" ca="false" dt2D="false" dtr="false" t="normal">SUM(S115:S117)</f>
        <v>#VALUE!</v>
      </c>
      <c r="T113" s="267" t="e">
        <f aca="false" ca="false" dt2D="false" dtr="false" t="normal">SUM(T115:T117)</f>
        <v>#VALUE!</v>
      </c>
      <c r="U113" s="267" t="e">
        <f aca="false" ca="false" dt2D="false" dtr="false" t="normal">SUM(U115:U117)</f>
        <v>#VALUE!</v>
      </c>
      <c r="V113" s="235" t="e">
        <f aca="false" ca="false" dt2D="false" dtr="false" t="normal">SUM(G113:U113)</f>
        <v>#VALUE!</v>
      </c>
      <c r="W113" s="252" t="n"/>
    </row>
    <row customFormat="true" hidden="true" ht="16.5" outlineLevel="1" r="114" s="130">
      <c r="C114" s="251" t="n"/>
      <c r="E114" s="233" t="s">
        <v>289</v>
      </c>
      <c r="G114" s="234" t="n"/>
      <c r="H114" s="234" t="n"/>
      <c r="I114" s="234" t="n"/>
      <c r="J114" s="234" t="n"/>
      <c r="K114" s="234" t="n"/>
      <c r="L114" s="234" t="n"/>
      <c r="M114" s="234" t="n"/>
      <c r="N114" s="234" t="n"/>
      <c r="O114" s="234" t="n"/>
      <c r="P114" s="234" t="n"/>
      <c r="Q114" s="234" t="n"/>
      <c r="R114" s="234" t="n"/>
      <c r="S114" s="234" t="n"/>
      <c r="T114" s="234" t="n"/>
      <c r="U114" s="234" t="n"/>
      <c r="V114" s="235" t="n"/>
      <c r="W114" s="252" t="n"/>
    </row>
    <row customFormat="true" hidden="true" ht="16.5" outlineLevel="1" r="115" s="1">
      <c r="C115" s="253" t="n"/>
      <c r="E115" s="237" t="s">
        <v>301</v>
      </c>
      <c r="G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H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I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J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K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L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M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N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O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P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Q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R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S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T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U115" s="238" t="e">
        <f aca="false" ca="false" dt2D="false" dtr="false" t="normal">SUMIF('Периоды'!$L$38:$BS$38, $G$2:$U$2, 'Фин.Модель'!$M108:$BT108)+SUMIF('Периоды'!$L$38:$BS$38, $G$2:$U$2, 'Фин.Модель'!$M103:$BT103)</f>
        <v>#VALUE!</v>
      </c>
      <c r="V115" s="235" t="e">
        <f aca="false" ca="false" dt2D="false" dtr="false" t="normal">SUM(G115:U115)</f>
        <v>#VALUE!</v>
      </c>
      <c r="W115" s="116" t="n"/>
    </row>
    <row customFormat="true" hidden="true" ht="16.5" outlineLevel="1" r="116" s="1">
      <c r="C116" s="253" t="n"/>
      <c r="E116" s="237" t="s">
        <v>302</v>
      </c>
      <c r="G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H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I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J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K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L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M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N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O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P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Q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R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S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T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U116" s="238" t="e">
        <f aca="false" ca="false" dt2D="false" dtr="false" t="normal">SUMIF('Периоды'!$L$38:$BS$38, $G$2:$U$2, 'Фин.Модель'!$M109:$BT109)+SUMIF('Периоды'!$L$38:$BS$38, $G$2:$U$2, 'Фин.Модель'!$M104:$BT104)</f>
        <v>#VALUE!</v>
      </c>
      <c r="V116" s="235" t="e">
        <f aca="false" ca="false" dt2D="false" dtr="false" t="normal">SUM(G116:U116)</f>
        <v>#VALUE!</v>
      </c>
      <c r="W116" s="116" t="n"/>
    </row>
    <row customFormat="true" hidden="true" ht="16.5" outlineLevel="1" r="117" s="1">
      <c r="C117" s="253" t="n"/>
      <c r="E117" s="237" t="s">
        <v>303</v>
      </c>
      <c r="G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H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I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J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K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L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M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N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O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P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Q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R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S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T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U117" s="238" t="e">
        <f aca="false" ca="false" dt2D="false" dtr="false" t="normal">SUMIF('Периоды'!$L$38:$BS$38, $G$2:$U$2, 'Фин.Модель'!$M110:$BT110)+SUMIF('Периоды'!$L$38:$BS$38, $G$2:$U$2, 'Фин.Модель'!$M105:$BT105)</f>
        <v>#VALUE!</v>
      </c>
      <c r="V117" s="235" t="e">
        <f aca="false" ca="false" dt2D="false" dtr="false" t="normal">SUM(G117:U117)</f>
        <v>#VALUE!</v>
      </c>
      <c r="W117" s="116" t="n"/>
    </row>
    <row customFormat="true" ht="16.5" outlineLevel="0" r="118" s="1">
      <c r="C118" s="253" t="n"/>
      <c r="E118" s="237" t="n"/>
      <c r="G118" s="238" t="n"/>
      <c r="H118" s="238" t="n"/>
      <c r="I118" s="238" t="n"/>
      <c r="J118" s="238" t="n"/>
      <c r="K118" s="238" t="n"/>
      <c r="L118" s="238" t="n"/>
      <c r="M118" s="238" t="n"/>
      <c r="N118" s="238" t="n"/>
      <c r="O118" s="238" t="n"/>
      <c r="P118" s="238" t="n"/>
      <c r="Q118" s="238" t="n"/>
      <c r="R118" s="238" t="n"/>
      <c r="S118" s="238" t="n"/>
      <c r="T118" s="238" t="n"/>
      <c r="U118" s="238" t="n"/>
      <c r="V118" s="235" t="n"/>
      <c r="W118" s="116" t="n"/>
    </row>
    <row customFormat="true" ht="16.5" outlineLevel="0" r="119" s="1">
      <c r="C119" s="253" t="n"/>
      <c r="E119" s="17" t="s">
        <v>321</v>
      </c>
      <c r="G119" s="238" t="e">
        <f aca="false" ca="false" dt2D="false" dtr="false" t="normal">SUM(G121:G123)</f>
        <v>#VALUE!</v>
      </c>
      <c r="H119" s="238" t="e">
        <f aca="false" ca="false" dt2D="false" dtr="false" t="normal">SUM(H121:H123)</f>
        <v>#VALUE!</v>
      </c>
      <c r="I119" s="238" t="e">
        <f aca="false" ca="false" dt2D="false" dtr="false" t="normal">SUM(I121:I123)</f>
        <v>#VALUE!</v>
      </c>
      <c r="J119" s="238" t="e">
        <f aca="false" ca="false" dt2D="false" dtr="false" t="normal">SUM(J121:J123)</f>
        <v>#VALUE!</v>
      </c>
      <c r="K119" s="238" t="e">
        <f aca="false" ca="false" dt2D="false" dtr="false" t="normal">SUM(K121:K123)</f>
        <v>#VALUE!</v>
      </c>
      <c r="L119" s="238" t="e">
        <f aca="false" ca="false" dt2D="false" dtr="false" t="normal">SUM(L121:L123)</f>
        <v>#VALUE!</v>
      </c>
      <c r="M119" s="238" t="e">
        <f aca="false" ca="false" dt2D="false" dtr="false" t="normal">SUM(M121:M123)</f>
        <v>#VALUE!</v>
      </c>
      <c r="N119" s="238" t="e">
        <f aca="false" ca="false" dt2D="false" dtr="false" t="normal">SUM(N121:N123)</f>
        <v>#VALUE!</v>
      </c>
      <c r="O119" s="238" t="e">
        <f aca="false" ca="false" dt2D="false" dtr="false" t="normal">SUM(O121:O123)</f>
        <v>#VALUE!</v>
      </c>
      <c r="P119" s="238" t="e">
        <f aca="false" ca="false" dt2D="false" dtr="false" t="normal">SUM(P121:P123)</f>
        <v>#VALUE!</v>
      </c>
      <c r="Q119" s="238" t="e">
        <f aca="false" ca="false" dt2D="false" dtr="false" t="normal">SUM(Q121:Q123)</f>
        <v>#VALUE!</v>
      </c>
      <c r="R119" s="238" t="e">
        <f aca="false" ca="false" dt2D="false" dtr="false" t="normal">SUM(R121:R123)</f>
        <v>#VALUE!</v>
      </c>
      <c r="S119" s="238" t="e">
        <f aca="false" ca="false" dt2D="false" dtr="false" t="normal">SUM(S121:S123)</f>
        <v>#VALUE!</v>
      </c>
      <c r="T119" s="238" t="e">
        <f aca="false" ca="false" dt2D="false" dtr="false" t="normal">SUM(T121:T123)</f>
        <v>#VALUE!</v>
      </c>
      <c r="U119" s="238" t="e">
        <f aca="false" ca="false" dt2D="false" dtr="false" t="normal">SUM(U121:U123)</f>
        <v>#VALUE!</v>
      </c>
      <c r="V119" s="235" t="e">
        <f aca="false" ca="false" dt2D="false" dtr="false" t="normal">SUM(G119:U119)</f>
        <v>#VALUE!</v>
      </c>
      <c r="W119" s="116" t="n"/>
    </row>
    <row customFormat="true" hidden="true" ht="16.5" outlineLevel="1" r="120" s="1">
      <c r="C120" s="253" t="n"/>
      <c r="E120" s="233" t="s">
        <v>289</v>
      </c>
      <c r="G120" s="238" t="n"/>
      <c r="H120" s="238" t="n"/>
      <c r="I120" s="238" t="n"/>
      <c r="J120" s="238" t="n"/>
      <c r="K120" s="238" t="n"/>
      <c r="L120" s="238" t="n"/>
      <c r="M120" s="238" t="n"/>
      <c r="N120" s="238" t="n"/>
      <c r="O120" s="238" t="n"/>
      <c r="P120" s="238" t="n"/>
      <c r="Q120" s="238" t="n"/>
      <c r="R120" s="238" t="n"/>
      <c r="S120" s="238" t="n"/>
      <c r="T120" s="238" t="n"/>
      <c r="U120" s="238" t="n"/>
      <c r="V120" s="244" t="n"/>
      <c r="W120" s="170" t="n"/>
    </row>
    <row customFormat="true" hidden="true" ht="16.5" outlineLevel="1" r="121" s="17">
      <c r="C121" s="254" t="n"/>
      <c r="E121" s="255" t="s">
        <v>301</v>
      </c>
      <c r="G121" s="256" t="e">
        <f aca="false" ca="false" dt2D="false" dtr="false" t="normal">G115-G109</f>
        <v>#VALUE!</v>
      </c>
      <c r="H121" s="256" t="e">
        <f aca="false" ca="false" dt2D="false" dtr="false" t="normal">H115-H109</f>
        <v>#VALUE!</v>
      </c>
      <c r="I121" s="256" t="e">
        <f aca="false" ca="false" dt2D="false" dtr="false" t="normal">I115-I109</f>
        <v>#VALUE!</v>
      </c>
      <c r="J121" s="256" t="e">
        <f aca="false" ca="false" dt2D="false" dtr="false" t="normal">J115-J109</f>
        <v>#VALUE!</v>
      </c>
      <c r="K121" s="256" t="e">
        <f aca="false" ca="false" dt2D="false" dtr="false" t="normal">K115-K109</f>
        <v>#VALUE!</v>
      </c>
      <c r="L121" s="256" t="e">
        <f aca="false" ca="false" dt2D="false" dtr="false" t="normal">L115-L109</f>
        <v>#VALUE!</v>
      </c>
      <c r="M121" s="256" t="e">
        <f aca="false" ca="false" dt2D="false" dtr="false" t="normal">M115-M109</f>
        <v>#VALUE!</v>
      </c>
      <c r="N121" s="256" t="e">
        <f aca="false" ca="false" dt2D="false" dtr="false" t="normal">N115-N109</f>
        <v>#VALUE!</v>
      </c>
      <c r="O121" s="256" t="e">
        <f aca="false" ca="false" dt2D="false" dtr="false" t="normal">O115-O109</f>
        <v>#VALUE!</v>
      </c>
      <c r="P121" s="256" t="e">
        <f aca="false" ca="false" dt2D="false" dtr="false" t="normal">P115-P109</f>
        <v>#VALUE!</v>
      </c>
      <c r="Q121" s="256" t="e">
        <f aca="false" ca="false" dt2D="false" dtr="false" t="normal">Q115-Q109</f>
        <v>#VALUE!</v>
      </c>
      <c r="R121" s="256" t="e">
        <f aca="false" ca="false" dt2D="false" dtr="false" t="normal">R115-R109</f>
        <v>#VALUE!</v>
      </c>
      <c r="S121" s="256" t="e">
        <f aca="false" ca="false" dt2D="false" dtr="false" t="normal">S115-S109</f>
        <v>#VALUE!</v>
      </c>
      <c r="T121" s="256" t="e">
        <f aca="false" ca="false" dt2D="false" dtr="false" t="normal">T115-T109</f>
        <v>#VALUE!</v>
      </c>
      <c r="U121" s="256" t="e">
        <f aca="false" ca="false" dt2D="false" dtr="false" t="normal">U115-U109</f>
        <v>#VALUE!</v>
      </c>
      <c r="V121" s="235" t="e">
        <f aca="false" ca="false" dt2D="false" dtr="false" t="normal">SUM(G121:U121)</f>
        <v>#VALUE!</v>
      </c>
      <c r="W121" s="116" t="n"/>
    </row>
    <row customFormat="true" hidden="true" ht="16.5" outlineLevel="1" r="122" s="17">
      <c r="C122" s="254" t="n"/>
      <c r="E122" s="255" t="s">
        <v>302</v>
      </c>
      <c r="G122" s="256" t="e">
        <f aca="false" ca="false" dt2D="false" dtr="false" t="normal">G116-G110</f>
        <v>#VALUE!</v>
      </c>
      <c r="H122" s="256" t="e">
        <f aca="false" ca="false" dt2D="false" dtr="false" t="normal">H116-H110</f>
        <v>#VALUE!</v>
      </c>
      <c r="I122" s="256" t="e">
        <f aca="false" ca="false" dt2D="false" dtr="false" t="normal">I116-I110</f>
        <v>#VALUE!</v>
      </c>
      <c r="J122" s="256" t="e">
        <f aca="false" ca="false" dt2D="false" dtr="false" t="normal">J116-J110</f>
        <v>#VALUE!</v>
      </c>
      <c r="K122" s="256" t="e">
        <f aca="false" ca="false" dt2D="false" dtr="false" t="normal">K116-K110</f>
        <v>#VALUE!</v>
      </c>
      <c r="L122" s="256" t="e">
        <f aca="false" ca="false" dt2D="false" dtr="false" t="normal">L116-L110</f>
        <v>#VALUE!</v>
      </c>
      <c r="M122" s="256" t="e">
        <f aca="false" ca="false" dt2D="false" dtr="false" t="normal">M116-M110</f>
        <v>#VALUE!</v>
      </c>
      <c r="N122" s="256" t="e">
        <f aca="false" ca="false" dt2D="false" dtr="false" t="normal">N116-N110</f>
        <v>#VALUE!</v>
      </c>
      <c r="O122" s="256" t="e">
        <f aca="false" ca="false" dt2D="false" dtr="false" t="normal">O116-O110</f>
        <v>#VALUE!</v>
      </c>
      <c r="P122" s="256" t="e">
        <f aca="false" ca="false" dt2D="false" dtr="false" t="normal">P116-P110</f>
        <v>#VALUE!</v>
      </c>
      <c r="Q122" s="256" t="e">
        <f aca="false" ca="false" dt2D="false" dtr="false" t="normal">Q116-Q110</f>
        <v>#VALUE!</v>
      </c>
      <c r="R122" s="256" t="e">
        <f aca="false" ca="false" dt2D="false" dtr="false" t="normal">R116-R110</f>
        <v>#VALUE!</v>
      </c>
      <c r="S122" s="256" t="e">
        <f aca="false" ca="false" dt2D="false" dtr="false" t="normal">S116-S110</f>
        <v>#VALUE!</v>
      </c>
      <c r="T122" s="256" t="e">
        <f aca="false" ca="false" dt2D="false" dtr="false" t="normal">T116-T110</f>
        <v>#VALUE!</v>
      </c>
      <c r="U122" s="256" t="e">
        <f aca="false" ca="false" dt2D="false" dtr="false" t="normal">U116-U110</f>
        <v>#VALUE!</v>
      </c>
      <c r="V122" s="235" t="e">
        <f aca="false" ca="false" dt2D="false" dtr="false" t="normal">SUM(G122:U122)</f>
        <v>#VALUE!</v>
      </c>
      <c r="W122" s="116" t="n"/>
    </row>
    <row customFormat="true" hidden="true" ht="16.5" outlineLevel="1" r="123" s="17">
      <c r="C123" s="254" t="n"/>
      <c r="E123" s="255" t="s">
        <v>303</v>
      </c>
      <c r="G123" s="256" t="e">
        <f aca="false" ca="false" dt2D="false" dtr="false" t="normal">G117-G111</f>
        <v>#VALUE!</v>
      </c>
      <c r="H123" s="256" t="e">
        <f aca="false" ca="false" dt2D="false" dtr="false" t="normal">H117-H111</f>
        <v>#VALUE!</v>
      </c>
      <c r="I123" s="256" t="e">
        <f aca="false" ca="false" dt2D="false" dtr="false" t="normal">I117-I111</f>
        <v>#VALUE!</v>
      </c>
      <c r="J123" s="256" t="e">
        <f aca="false" ca="false" dt2D="false" dtr="false" t="normal">J117-J111</f>
        <v>#VALUE!</v>
      </c>
      <c r="K123" s="256" t="e">
        <f aca="false" ca="false" dt2D="false" dtr="false" t="normal">K117-K111</f>
        <v>#VALUE!</v>
      </c>
      <c r="L123" s="256" t="e">
        <f aca="false" ca="false" dt2D="false" dtr="false" t="normal">L117-L111</f>
        <v>#VALUE!</v>
      </c>
      <c r="M123" s="256" t="e">
        <f aca="false" ca="false" dt2D="false" dtr="false" t="normal">M117-M111</f>
        <v>#VALUE!</v>
      </c>
      <c r="N123" s="256" t="e">
        <f aca="false" ca="false" dt2D="false" dtr="false" t="normal">N117-N111</f>
        <v>#VALUE!</v>
      </c>
      <c r="O123" s="256" t="e">
        <f aca="false" ca="false" dt2D="false" dtr="false" t="normal">O117-O111</f>
        <v>#VALUE!</v>
      </c>
      <c r="P123" s="256" t="e">
        <f aca="false" ca="false" dt2D="false" dtr="false" t="normal">P117-P111</f>
        <v>#VALUE!</v>
      </c>
      <c r="Q123" s="256" t="e">
        <f aca="false" ca="false" dt2D="false" dtr="false" t="normal">Q117-Q111</f>
        <v>#VALUE!</v>
      </c>
      <c r="R123" s="256" t="e">
        <f aca="false" ca="false" dt2D="false" dtr="false" t="normal">R117-R111</f>
        <v>#VALUE!</v>
      </c>
      <c r="S123" s="256" t="e">
        <f aca="false" ca="false" dt2D="false" dtr="false" t="normal">S117-S111</f>
        <v>#VALUE!</v>
      </c>
      <c r="T123" s="256" t="e">
        <f aca="false" ca="false" dt2D="false" dtr="false" t="normal">T117-T111</f>
        <v>#VALUE!</v>
      </c>
      <c r="U123" s="256" t="e">
        <f aca="false" ca="false" dt2D="false" dtr="false" t="normal">U117-U111</f>
        <v>#VALUE!</v>
      </c>
      <c r="V123" s="235" t="e">
        <f aca="false" ca="false" dt2D="false" dtr="false" t="normal">SUM(G123:U123)</f>
        <v>#VALUE!</v>
      </c>
      <c r="W123" s="116" t="n"/>
    </row>
    <row customFormat="true" ht="16.5" outlineLevel="0" r="124" s="1">
      <c r="C124" s="253" t="n"/>
      <c r="E124" s="248" t="n"/>
      <c r="F124" s="248" t="n"/>
      <c r="G124" s="249" t="n"/>
      <c r="H124" s="249" t="n"/>
      <c r="I124" s="249" t="n"/>
      <c r="J124" s="249" t="n"/>
      <c r="K124" s="249" t="n"/>
      <c r="L124" s="249" t="n"/>
      <c r="M124" s="249" t="n"/>
      <c r="N124" s="249" t="n"/>
      <c r="O124" s="249" t="n"/>
      <c r="P124" s="249" t="n"/>
      <c r="Q124" s="249" t="n"/>
      <c r="R124" s="249" t="n"/>
      <c r="S124" s="249" t="n"/>
      <c r="T124" s="249" t="n"/>
      <c r="U124" s="249" t="n"/>
      <c r="V124" s="250" t="n"/>
      <c r="W124" s="116" t="n"/>
      <c r="X124" s="116" t="n"/>
    </row>
    <row customFormat="true" customHeight="true" ht="16.5" outlineLevel="0" r="125" s="257">
      <c r="A125" s="258" t="n"/>
      <c r="B125" s="258" t="n"/>
      <c r="C125" s="258" t="n"/>
      <c r="D125" s="258" t="n"/>
      <c r="E125" s="259" t="n"/>
      <c r="F125" s="259" t="n"/>
      <c r="G125" s="259" t="n"/>
      <c r="H125" s="259" t="n"/>
      <c r="I125" s="260" t="n"/>
      <c r="J125" s="260" t="n"/>
      <c r="K125" s="260" t="n"/>
      <c r="L125" s="260" t="n"/>
      <c r="M125" s="260" t="n"/>
      <c r="N125" s="260" t="n"/>
      <c r="O125" s="260" t="n"/>
      <c r="P125" s="260" t="n"/>
      <c r="Q125" s="260" t="n"/>
      <c r="R125" s="260" t="n"/>
      <c r="S125" s="260" t="n"/>
      <c r="T125" s="260" t="n"/>
      <c r="U125" s="260" t="n"/>
      <c r="V125" s="260" t="n"/>
    </row>
    <row customFormat="true" ht="33" outlineLevel="0" r="126" s="1">
      <c r="C126" s="253" t="n"/>
      <c r="E126" s="268" t="s">
        <v>322</v>
      </c>
      <c r="G126" s="256" t="e">
        <f aca="false" ca="true" dt2D="false" dtr="false" t="normal">SUM(G128:G131)</f>
        <v>#VALUE!</v>
      </c>
      <c r="H126" s="256" t="e">
        <f aca="false" ca="true" dt2D="false" dtr="false" t="normal">SUM(H128:H131)</f>
        <v>#VALUE!</v>
      </c>
      <c r="I126" s="256" t="e">
        <f aca="false" ca="true" dt2D="false" dtr="false" t="normal">SUM(I128:I131)</f>
        <v>#VALUE!</v>
      </c>
      <c r="J126" s="256" t="e">
        <f aca="false" ca="true" dt2D="false" dtr="false" t="normal">SUM(J128:J131)</f>
        <v>#VALUE!</v>
      </c>
      <c r="K126" s="256" t="e">
        <f aca="false" ca="true" dt2D="false" dtr="false" t="normal">SUM(K128:K131)</f>
        <v>#VALUE!</v>
      </c>
      <c r="L126" s="256" t="e">
        <f aca="false" ca="true" dt2D="false" dtr="false" t="normal">SUM(L128:L131)</f>
        <v>#VALUE!</v>
      </c>
      <c r="M126" s="256" t="e">
        <f aca="false" ca="true" dt2D="false" dtr="false" t="normal">SUM(M128:M131)</f>
        <v>#VALUE!</v>
      </c>
      <c r="N126" s="256" t="e">
        <f aca="false" ca="true" dt2D="false" dtr="false" t="normal">SUM(N128:N131)</f>
        <v>#VALUE!</v>
      </c>
      <c r="O126" s="256" t="e">
        <f aca="false" ca="true" dt2D="false" dtr="false" t="normal">SUM(O128:O131)</f>
        <v>#VALUE!</v>
      </c>
      <c r="P126" s="256" t="e">
        <f aca="false" ca="true" dt2D="false" dtr="false" t="normal">SUM(P128:P131)</f>
        <v>#VALUE!</v>
      </c>
      <c r="Q126" s="256" t="e">
        <f aca="false" ca="true" dt2D="false" dtr="false" t="normal">SUM(Q128:Q131)</f>
        <v>#VALUE!</v>
      </c>
      <c r="R126" s="256" t="e">
        <f aca="false" ca="true" dt2D="false" dtr="false" t="normal">SUM(R128:R131)</f>
        <v>#VALUE!</v>
      </c>
      <c r="S126" s="256" t="e">
        <f aca="false" ca="true" dt2D="false" dtr="false" t="normal">SUM(S128:S131)</f>
        <v>#VALUE!</v>
      </c>
      <c r="T126" s="256" t="e">
        <f aca="false" ca="true" dt2D="false" dtr="false" t="normal">SUM(T128:T131)</f>
        <v>#VALUE!</v>
      </c>
      <c r="U126" s="256" t="e">
        <f aca="false" ca="true" dt2D="false" dtr="false" t="normal">SUM(U128:U131)</f>
        <v>#VALUE!</v>
      </c>
      <c r="V126" s="269" t="e">
        <f aca="false" ca="true" dt2D="false" dtr="false" t="normal">SUM(G126:U126)</f>
        <v>#VALUE!</v>
      </c>
      <c r="W126" s="116" t="n"/>
    </row>
    <row customFormat="true" hidden="true" ht="16.5" outlineLevel="1" r="127" s="1">
      <c r="C127" s="253" t="n"/>
      <c r="E127" s="233" t="s">
        <v>289</v>
      </c>
      <c r="G127" s="238" t="n"/>
      <c r="H127" s="238" t="n"/>
      <c r="I127" s="238" t="n"/>
      <c r="J127" s="238" t="n"/>
      <c r="K127" s="238" t="n"/>
      <c r="L127" s="238" t="n"/>
      <c r="M127" s="238" t="n"/>
      <c r="N127" s="238" t="n"/>
      <c r="O127" s="238" t="n"/>
      <c r="P127" s="238" t="n"/>
      <c r="Q127" s="238" t="n"/>
      <c r="R127" s="238" t="n"/>
      <c r="S127" s="238" t="n"/>
      <c r="T127" s="238" t="n"/>
      <c r="U127" s="238" t="n"/>
      <c r="V127" s="244" t="n"/>
      <c r="W127" s="170" t="n"/>
    </row>
    <row customFormat="true" hidden="true" ht="16.5" outlineLevel="1" r="128" s="1">
      <c r="C128" s="253" t="n"/>
      <c r="E128" s="255" t="s">
        <v>311</v>
      </c>
      <c r="G128" s="256" t="e">
        <f aca="false" ca="false" dt2D="false" dtr="false" t="normal">G91</f>
        <v>#VALUE!</v>
      </c>
      <c r="H128" s="256" t="e">
        <f aca="false" ca="false" dt2D="false" dtr="false" t="normal">H91</f>
        <v>#VALUE!</v>
      </c>
      <c r="I128" s="256" t="e">
        <f aca="false" ca="false" dt2D="false" dtr="false" t="normal">I91</f>
        <v>#VALUE!</v>
      </c>
      <c r="J128" s="256" t="e">
        <f aca="false" ca="false" dt2D="false" dtr="false" t="normal">J91</f>
        <v>#VALUE!</v>
      </c>
      <c r="K128" s="256" t="e">
        <f aca="false" ca="false" dt2D="false" dtr="false" t="normal">K91</f>
        <v>#VALUE!</v>
      </c>
      <c r="L128" s="256" t="e">
        <f aca="false" ca="false" dt2D="false" dtr="false" t="normal">L91</f>
        <v>#VALUE!</v>
      </c>
      <c r="M128" s="256" t="e">
        <f aca="false" ca="false" dt2D="false" dtr="false" t="normal">M91</f>
        <v>#VALUE!</v>
      </c>
      <c r="N128" s="256" t="e">
        <f aca="false" ca="false" dt2D="false" dtr="false" t="normal">N91</f>
        <v>#VALUE!</v>
      </c>
      <c r="O128" s="256" t="e">
        <f aca="false" ca="false" dt2D="false" dtr="false" t="normal">O91</f>
        <v>#VALUE!</v>
      </c>
      <c r="P128" s="256" t="e">
        <f aca="false" ca="false" dt2D="false" dtr="false" t="normal">P91</f>
        <v>#VALUE!</v>
      </c>
      <c r="Q128" s="256" t="e">
        <f aca="false" ca="false" dt2D="false" dtr="false" t="normal">Q91</f>
        <v>#VALUE!</v>
      </c>
      <c r="R128" s="256" t="e">
        <f aca="false" ca="false" dt2D="false" dtr="false" t="normal">R91</f>
        <v>#VALUE!</v>
      </c>
      <c r="S128" s="256" t="e">
        <f aca="false" ca="false" dt2D="false" dtr="false" t="normal">S91</f>
        <v>#VALUE!</v>
      </c>
      <c r="T128" s="256" t="e">
        <f aca="false" ca="false" dt2D="false" dtr="false" t="normal">T91</f>
        <v>#VALUE!</v>
      </c>
      <c r="U128" s="256" t="e">
        <f aca="false" ca="false" dt2D="false" dtr="false" t="normal">U91</f>
        <v>#VALUE!</v>
      </c>
      <c r="V128" s="235" t="e">
        <f aca="false" ca="false" dt2D="false" dtr="false" t="normal">SUM(G128:U128)</f>
        <v>#VALUE!</v>
      </c>
      <c r="W128" s="170" t="n"/>
    </row>
    <row customFormat="true" hidden="true" ht="16.5" outlineLevel="1" r="129" s="17">
      <c r="C129" s="254" t="n"/>
      <c r="E129" s="255" t="s">
        <v>301</v>
      </c>
      <c r="G129" s="256" t="e">
        <f aca="false" ca="true" dt2D="false" dtr="false" t="normal">SUM(G121, G92)</f>
        <v>#VALUE!</v>
      </c>
      <c r="H129" s="256" t="e">
        <f aca="false" ca="true" dt2D="false" dtr="false" t="normal">SUM(H121, H92)</f>
        <v>#VALUE!</v>
      </c>
      <c r="I129" s="256" t="e">
        <f aca="false" ca="true" dt2D="false" dtr="false" t="normal">SUM(I121, I92)</f>
        <v>#VALUE!</v>
      </c>
      <c r="J129" s="256" t="e">
        <f aca="false" ca="true" dt2D="false" dtr="false" t="normal">SUM(J121, J92)</f>
        <v>#VALUE!</v>
      </c>
      <c r="K129" s="256" t="e">
        <f aca="false" ca="true" dt2D="false" dtr="false" t="normal">SUM(K121, K92)</f>
        <v>#VALUE!</v>
      </c>
      <c r="L129" s="256" t="e">
        <f aca="false" ca="true" dt2D="false" dtr="false" t="normal">SUM(L121, L92)</f>
        <v>#VALUE!</v>
      </c>
      <c r="M129" s="256" t="e">
        <f aca="false" ca="true" dt2D="false" dtr="false" t="normal">SUM(M121, M92)</f>
        <v>#VALUE!</v>
      </c>
      <c r="N129" s="256" t="e">
        <f aca="false" ca="true" dt2D="false" dtr="false" t="normal">SUM(N121, N92)</f>
        <v>#VALUE!</v>
      </c>
      <c r="O129" s="256" t="e">
        <f aca="false" ca="true" dt2D="false" dtr="false" t="normal">SUM(O121, O92)</f>
        <v>#VALUE!</v>
      </c>
      <c r="P129" s="256" t="e">
        <f aca="false" ca="true" dt2D="false" dtr="false" t="normal">SUM(P121, P92)</f>
        <v>#VALUE!</v>
      </c>
      <c r="Q129" s="256" t="e">
        <f aca="false" ca="true" dt2D="false" dtr="false" t="normal">SUM(Q121, Q92)</f>
        <v>#VALUE!</v>
      </c>
      <c r="R129" s="256" t="e">
        <f aca="false" ca="true" dt2D="false" dtr="false" t="normal">SUM(R121, R92)</f>
        <v>#VALUE!</v>
      </c>
      <c r="S129" s="256" t="e">
        <f aca="false" ca="true" dt2D="false" dtr="false" t="normal">SUM(S121, S92)</f>
        <v>#VALUE!</v>
      </c>
      <c r="T129" s="256" t="e">
        <f aca="false" ca="true" dt2D="false" dtr="false" t="normal">SUM(T121, T92)</f>
        <v>#VALUE!</v>
      </c>
      <c r="U129" s="256" t="e">
        <f aca="false" ca="true" dt2D="false" dtr="false" t="normal">SUM(U121, U92)</f>
        <v>#VALUE!</v>
      </c>
      <c r="V129" s="235" t="e">
        <f aca="false" ca="true" dt2D="false" dtr="false" t="normal">SUM(G129:U129)</f>
        <v>#VALUE!</v>
      </c>
      <c r="W129" s="116" t="n"/>
    </row>
    <row customFormat="true" hidden="true" ht="16.5" outlineLevel="1" r="130" s="17">
      <c r="C130" s="254" t="n"/>
      <c r="E130" s="255" t="s">
        <v>302</v>
      </c>
      <c r="G130" s="256" t="e">
        <f aca="false" ca="true" dt2D="false" dtr="false" t="normal">SUM(G122, G93)</f>
        <v>#VALUE!</v>
      </c>
      <c r="H130" s="256" t="e">
        <f aca="false" ca="true" dt2D="false" dtr="false" t="normal">SUM(H122, H93)</f>
        <v>#VALUE!</v>
      </c>
      <c r="I130" s="256" t="e">
        <f aca="false" ca="true" dt2D="false" dtr="false" t="normal">SUM(I122, I93)</f>
        <v>#VALUE!</v>
      </c>
      <c r="J130" s="256" t="e">
        <f aca="false" ca="true" dt2D="false" dtr="false" t="normal">SUM(J122, J93)</f>
        <v>#VALUE!</v>
      </c>
      <c r="K130" s="256" t="e">
        <f aca="false" ca="true" dt2D="false" dtr="false" t="normal">SUM(K122, K93)</f>
        <v>#VALUE!</v>
      </c>
      <c r="L130" s="256" t="e">
        <f aca="false" ca="true" dt2D="false" dtr="false" t="normal">SUM(L122, L93)</f>
        <v>#VALUE!</v>
      </c>
      <c r="M130" s="256" t="e">
        <f aca="false" ca="true" dt2D="false" dtr="false" t="normal">SUM(M122, M93)</f>
        <v>#VALUE!</v>
      </c>
      <c r="N130" s="256" t="e">
        <f aca="false" ca="true" dt2D="false" dtr="false" t="normal">SUM(N122, N93)</f>
        <v>#VALUE!</v>
      </c>
      <c r="O130" s="256" t="e">
        <f aca="false" ca="true" dt2D="false" dtr="false" t="normal">SUM(O122, O93)</f>
        <v>#VALUE!</v>
      </c>
      <c r="P130" s="256" t="e">
        <f aca="false" ca="true" dt2D="false" dtr="false" t="normal">SUM(P122, P93)</f>
        <v>#VALUE!</v>
      </c>
      <c r="Q130" s="256" t="e">
        <f aca="false" ca="true" dt2D="false" dtr="false" t="normal">SUM(Q122, Q93)</f>
        <v>#VALUE!</v>
      </c>
      <c r="R130" s="256" t="e">
        <f aca="false" ca="true" dt2D="false" dtr="false" t="normal">SUM(R122, R93)</f>
        <v>#VALUE!</v>
      </c>
      <c r="S130" s="256" t="e">
        <f aca="false" ca="true" dt2D="false" dtr="false" t="normal">SUM(S122, S93)</f>
        <v>#VALUE!</v>
      </c>
      <c r="T130" s="256" t="e">
        <f aca="false" ca="true" dt2D="false" dtr="false" t="normal">SUM(T122, T93)</f>
        <v>#VALUE!</v>
      </c>
      <c r="U130" s="256" t="e">
        <f aca="false" ca="true" dt2D="false" dtr="false" t="normal">SUM(U122, U93)</f>
        <v>#VALUE!</v>
      </c>
      <c r="V130" s="235" t="e">
        <f aca="false" ca="true" dt2D="false" dtr="false" t="normal">SUM(G130:U130)</f>
        <v>#VALUE!</v>
      </c>
      <c r="W130" s="116" t="n"/>
    </row>
    <row customFormat="true" hidden="true" ht="16.5" outlineLevel="1" r="131" s="17">
      <c r="C131" s="254" t="n"/>
      <c r="E131" s="255" t="s">
        <v>303</v>
      </c>
      <c r="G131" s="256" t="e">
        <f aca="false" ca="true" dt2D="false" dtr="false" t="normal">SUM(G123, G94)</f>
        <v>#VALUE!</v>
      </c>
      <c r="H131" s="256" t="e">
        <f aca="false" ca="true" dt2D="false" dtr="false" t="normal">SUM(H123, H94)</f>
        <v>#VALUE!</v>
      </c>
      <c r="I131" s="256" t="e">
        <f aca="false" ca="true" dt2D="false" dtr="false" t="normal">SUM(I123, I94)</f>
        <v>#VALUE!</v>
      </c>
      <c r="J131" s="256" t="e">
        <f aca="false" ca="true" dt2D="false" dtr="false" t="normal">SUM(J123, J94)</f>
        <v>#VALUE!</v>
      </c>
      <c r="K131" s="256" t="e">
        <f aca="false" ca="true" dt2D="false" dtr="false" t="normal">SUM(K123, K94)</f>
        <v>#VALUE!</v>
      </c>
      <c r="L131" s="256" t="e">
        <f aca="false" ca="true" dt2D="false" dtr="false" t="normal">SUM(L123, L94)</f>
        <v>#VALUE!</v>
      </c>
      <c r="M131" s="256" t="e">
        <f aca="false" ca="true" dt2D="false" dtr="false" t="normal">SUM(M123, M94)</f>
        <v>#VALUE!</v>
      </c>
      <c r="N131" s="256" t="e">
        <f aca="false" ca="true" dt2D="false" dtr="false" t="normal">SUM(N123, N94)</f>
        <v>#VALUE!</v>
      </c>
      <c r="O131" s="256" t="e">
        <f aca="false" ca="true" dt2D="false" dtr="false" t="normal">SUM(O123, O94)</f>
        <v>#VALUE!</v>
      </c>
      <c r="P131" s="256" t="e">
        <f aca="false" ca="true" dt2D="false" dtr="false" t="normal">SUM(P123, P94)</f>
        <v>#VALUE!</v>
      </c>
      <c r="Q131" s="256" t="e">
        <f aca="false" ca="true" dt2D="false" dtr="false" t="normal">SUM(Q123, Q94)</f>
        <v>#VALUE!</v>
      </c>
      <c r="R131" s="256" t="e">
        <f aca="false" ca="true" dt2D="false" dtr="false" t="normal">SUM(R123, R94)</f>
        <v>#VALUE!</v>
      </c>
      <c r="S131" s="256" t="e">
        <f aca="false" ca="true" dt2D="false" dtr="false" t="normal">SUM(S123, S94)</f>
        <v>#VALUE!</v>
      </c>
      <c r="T131" s="256" t="e">
        <f aca="false" ca="true" dt2D="false" dtr="false" t="normal">SUM(T123, T94)</f>
        <v>#VALUE!</v>
      </c>
      <c r="U131" s="256" t="e">
        <f aca="false" ca="true" dt2D="false" dtr="false" t="normal">SUM(U123, U94)</f>
        <v>#VALUE!</v>
      </c>
      <c r="V131" s="235" t="e">
        <f aca="false" ca="true" dt2D="false" dtr="false" t="normal">SUM(G131:U131)</f>
        <v>#VALUE!</v>
      </c>
      <c r="W131" s="116" t="n"/>
    </row>
    <row customFormat="true" ht="16.5" outlineLevel="0" r="132" s="1">
      <c r="C132" s="253" t="n"/>
      <c r="E132" s="248" t="n"/>
      <c r="F132" s="248" t="n"/>
      <c r="G132" s="249" t="n"/>
      <c r="H132" s="249" t="n"/>
      <c r="I132" s="249" t="n"/>
      <c r="J132" s="249" t="n"/>
      <c r="K132" s="249" t="n"/>
      <c r="L132" s="249" t="n"/>
      <c r="M132" s="249" t="n"/>
      <c r="N132" s="249" t="n"/>
      <c r="O132" s="249" t="n"/>
      <c r="P132" s="249" t="n"/>
      <c r="Q132" s="249" t="n"/>
      <c r="R132" s="249" t="n"/>
      <c r="S132" s="249" t="n"/>
      <c r="T132" s="249" t="n"/>
      <c r="U132" s="249" t="n"/>
      <c r="V132" s="250" t="n"/>
      <c r="W132" s="116" t="n"/>
      <c r="X132" s="116" t="n"/>
    </row>
    <row customFormat="true" ht="16.5" outlineLevel="0" r="133" s="20">
      <c r="C133" s="266" t="n"/>
      <c r="E133" s="20" t="s">
        <v>166</v>
      </c>
      <c r="F133" s="270" t="n"/>
      <c r="G133" s="267" t="e">
        <f aca="false" ca="true" dt2D="false" dtr="false" t="normal">SUM(G135:G138)</f>
        <v>#VALUE!</v>
      </c>
      <c r="H133" s="267" t="e">
        <f aca="false" ca="true" dt2D="false" dtr="false" t="normal">SUM(H135:H138)</f>
        <v>#VALUE!</v>
      </c>
      <c r="I133" s="267" t="e">
        <f aca="false" ca="true" dt2D="false" dtr="false" t="normal">SUM(I135:I138)</f>
        <v>#VALUE!</v>
      </c>
      <c r="J133" s="267" t="e">
        <f aca="false" ca="true" dt2D="false" dtr="false" t="normal">SUM(J135:J138)</f>
        <v>#VALUE!</v>
      </c>
      <c r="K133" s="267" t="e">
        <f aca="false" ca="true" dt2D="false" dtr="false" t="normal">SUM(K135:K138)</f>
        <v>#VALUE!</v>
      </c>
      <c r="L133" s="267" t="e">
        <f aca="false" ca="true" dt2D="false" dtr="false" t="normal">SUM(L135:L138)</f>
        <v>#VALUE!</v>
      </c>
      <c r="M133" s="267" t="e">
        <f aca="false" ca="true" dt2D="false" dtr="false" t="normal">SUM(M135:M138)</f>
        <v>#VALUE!</v>
      </c>
      <c r="N133" s="267" t="e">
        <f aca="false" ca="true" dt2D="false" dtr="false" t="normal">SUM(N135:N138)</f>
        <v>#VALUE!</v>
      </c>
      <c r="O133" s="267" t="e">
        <f aca="false" ca="true" dt2D="false" dtr="false" t="normal">SUM(O135:O138)</f>
        <v>#VALUE!</v>
      </c>
      <c r="P133" s="267" t="e">
        <f aca="false" ca="true" dt2D="false" dtr="false" t="normal">SUM(P135:P138)</f>
        <v>#VALUE!</v>
      </c>
      <c r="Q133" s="267" t="e">
        <f aca="false" ca="true" dt2D="false" dtr="false" t="normal">SUM(Q135:Q138)</f>
        <v>#VALUE!</v>
      </c>
      <c r="R133" s="267" t="e">
        <f aca="false" ca="true" dt2D="false" dtr="false" t="normal">SUM(R135:R138)</f>
        <v>#VALUE!</v>
      </c>
      <c r="S133" s="267" t="e">
        <f aca="false" ca="true" dt2D="false" dtr="false" t="normal">SUM(S135:S138)</f>
        <v>#VALUE!</v>
      </c>
      <c r="T133" s="267" t="e">
        <f aca="false" ca="true" dt2D="false" dtr="false" t="normal">SUM(T135:T138)</f>
        <v>#VALUE!</v>
      </c>
      <c r="U133" s="267" t="e">
        <f aca="false" ca="true" dt2D="false" dtr="false" t="normal">SUM(U135:U138)</f>
        <v>#VALUE!</v>
      </c>
      <c r="V133" s="235" t="n"/>
      <c r="W133" s="252" t="n"/>
    </row>
    <row customFormat="true" hidden="true" ht="16.5" outlineLevel="1" r="134" s="130">
      <c r="C134" s="251" t="n"/>
      <c r="E134" s="233" t="s">
        <v>289</v>
      </c>
      <c r="G134" s="234" t="n"/>
      <c r="H134" s="234" t="n"/>
      <c r="I134" s="234" t="n"/>
      <c r="J134" s="234" t="n"/>
      <c r="K134" s="234" t="n"/>
      <c r="L134" s="234" t="n"/>
      <c r="M134" s="234" t="n"/>
      <c r="N134" s="234" t="n"/>
      <c r="O134" s="234" t="n"/>
      <c r="P134" s="234" t="n"/>
      <c r="Q134" s="234" t="n"/>
      <c r="R134" s="234" t="n"/>
      <c r="S134" s="234" t="n"/>
      <c r="T134" s="234" t="n"/>
      <c r="U134" s="234" t="n"/>
      <c r="V134" s="235" t="n"/>
      <c r="W134" s="252" t="n"/>
    </row>
    <row customFormat="true" hidden="true" ht="16.5" outlineLevel="1" r="135" s="130">
      <c r="C135" s="251" t="n"/>
      <c r="E135" s="237" t="s">
        <v>311</v>
      </c>
      <c r="G135" s="238" t="e">
        <f aca="false" ca="false" dt2D="false" dtr="false" t="normal">G128</f>
        <v>#VALUE!</v>
      </c>
      <c r="H135" s="238" t="e">
        <f aca="false" ca="false" dt2D="false" dtr="false" t="normal">H128+G135</f>
        <v>#VALUE!</v>
      </c>
      <c r="I135" s="238" t="e">
        <f aca="false" ca="false" dt2D="false" dtr="false" t="normal">I128+H135</f>
        <v>#VALUE!</v>
      </c>
      <c r="J135" s="238" t="e">
        <f aca="false" ca="false" dt2D="false" dtr="false" t="normal">J128+I135</f>
        <v>#VALUE!</v>
      </c>
      <c r="K135" s="238" t="e">
        <f aca="false" ca="false" dt2D="false" dtr="false" t="normal">K128+J135</f>
        <v>#VALUE!</v>
      </c>
      <c r="L135" s="238" t="e">
        <f aca="false" ca="false" dt2D="false" dtr="false" t="normal">L128+K135</f>
        <v>#VALUE!</v>
      </c>
      <c r="M135" s="238" t="e">
        <f aca="false" ca="false" dt2D="false" dtr="false" t="normal">M128+L135</f>
        <v>#VALUE!</v>
      </c>
      <c r="N135" s="238" t="e">
        <f aca="false" ca="false" dt2D="false" dtr="false" t="normal">N128+M135</f>
        <v>#VALUE!</v>
      </c>
      <c r="O135" s="238" t="e">
        <f aca="false" ca="false" dt2D="false" dtr="false" t="normal">O128+N135</f>
        <v>#VALUE!</v>
      </c>
      <c r="P135" s="238" t="e">
        <f aca="false" ca="false" dt2D="false" dtr="false" t="normal">P128+O135</f>
        <v>#VALUE!</v>
      </c>
      <c r="Q135" s="238" t="e">
        <f aca="false" ca="false" dt2D="false" dtr="false" t="normal">Q128+P135</f>
        <v>#VALUE!</v>
      </c>
      <c r="R135" s="238" t="e">
        <f aca="false" ca="false" dt2D="false" dtr="false" t="normal">R128+Q135</f>
        <v>#VALUE!</v>
      </c>
      <c r="S135" s="238" t="e">
        <f aca="false" ca="false" dt2D="false" dtr="false" t="normal">S128+R135</f>
        <v>#VALUE!</v>
      </c>
      <c r="T135" s="238" t="e">
        <f aca="false" ca="false" dt2D="false" dtr="false" t="normal">T128+S135</f>
        <v>#VALUE!</v>
      </c>
      <c r="U135" s="238" t="e">
        <f aca="false" ca="false" dt2D="false" dtr="false" t="normal">U128+T135</f>
        <v>#VALUE!</v>
      </c>
      <c r="V135" s="235" t="n"/>
      <c r="W135" s="252" t="n"/>
    </row>
    <row customFormat="true" hidden="true" ht="16.5" outlineLevel="1" r="136" s="1">
      <c r="C136" s="253" t="n"/>
      <c r="E136" s="237" t="s">
        <v>301</v>
      </c>
      <c r="G136" s="238" t="e">
        <f aca="false" ca="true" dt2D="false" dtr="false" t="normal">G129</f>
        <v>#VALUE!</v>
      </c>
      <c r="H136" s="238" t="e">
        <f aca="false" ca="true" dt2D="false" dtr="false" t="normal">H129+G136</f>
        <v>#VALUE!</v>
      </c>
      <c r="I136" s="238" t="e">
        <f aca="false" ca="true" dt2D="false" dtr="false" t="normal">I129+H136</f>
        <v>#VALUE!</v>
      </c>
      <c r="J136" s="238" t="e">
        <f aca="false" ca="true" dt2D="false" dtr="false" t="normal">J129+I136</f>
        <v>#VALUE!</v>
      </c>
      <c r="K136" s="238" t="e">
        <f aca="false" ca="true" dt2D="false" dtr="false" t="normal">K129+J136</f>
        <v>#VALUE!</v>
      </c>
      <c r="L136" s="238" t="e">
        <f aca="false" ca="true" dt2D="false" dtr="false" t="normal">L129+K136</f>
        <v>#VALUE!</v>
      </c>
      <c r="M136" s="238" t="e">
        <f aca="false" ca="true" dt2D="false" dtr="false" t="normal">M129+L136</f>
        <v>#VALUE!</v>
      </c>
      <c r="N136" s="238" t="e">
        <f aca="false" ca="true" dt2D="false" dtr="false" t="normal">N129+M136</f>
        <v>#VALUE!</v>
      </c>
      <c r="O136" s="238" t="e">
        <f aca="false" ca="true" dt2D="false" dtr="false" t="normal">O129+N136</f>
        <v>#VALUE!</v>
      </c>
      <c r="P136" s="238" t="e">
        <f aca="false" ca="true" dt2D="false" dtr="false" t="normal">P129+O136</f>
        <v>#VALUE!</v>
      </c>
      <c r="Q136" s="238" t="e">
        <f aca="false" ca="true" dt2D="false" dtr="false" t="normal">Q129+P136</f>
        <v>#VALUE!</v>
      </c>
      <c r="R136" s="238" t="e">
        <f aca="false" ca="true" dt2D="false" dtr="false" t="normal">R129+Q136</f>
        <v>#VALUE!</v>
      </c>
      <c r="S136" s="238" t="e">
        <f aca="false" ca="true" dt2D="false" dtr="false" t="normal">S129+R136</f>
        <v>#VALUE!</v>
      </c>
      <c r="T136" s="238" t="e">
        <f aca="false" ca="true" dt2D="false" dtr="false" t="normal">T129+S136</f>
        <v>#VALUE!</v>
      </c>
      <c r="U136" s="238" t="e">
        <f aca="false" ca="true" dt2D="false" dtr="false" t="normal">U129+T136</f>
        <v>#VALUE!</v>
      </c>
      <c r="V136" s="235" t="n"/>
      <c r="W136" s="116" t="n"/>
    </row>
    <row customFormat="true" hidden="true" ht="16.5" outlineLevel="1" r="137" s="1">
      <c r="C137" s="253" t="n"/>
      <c r="E137" s="237" t="s">
        <v>302</v>
      </c>
      <c r="G137" s="238" t="e">
        <f aca="false" ca="true" dt2D="false" dtr="false" t="normal">G130</f>
        <v>#VALUE!</v>
      </c>
      <c r="H137" s="238" t="e">
        <f aca="false" ca="true" dt2D="false" dtr="false" t="normal">H130+G137</f>
        <v>#VALUE!</v>
      </c>
      <c r="I137" s="238" t="e">
        <f aca="false" ca="true" dt2D="false" dtr="false" t="normal">I130+H137</f>
        <v>#VALUE!</v>
      </c>
      <c r="J137" s="238" t="e">
        <f aca="false" ca="true" dt2D="false" dtr="false" t="normal">J130+I137</f>
        <v>#VALUE!</v>
      </c>
      <c r="K137" s="238" t="e">
        <f aca="false" ca="true" dt2D="false" dtr="false" t="normal">K130+J137</f>
        <v>#VALUE!</v>
      </c>
      <c r="L137" s="238" t="e">
        <f aca="false" ca="true" dt2D="false" dtr="false" t="normal">L130+K137</f>
        <v>#VALUE!</v>
      </c>
      <c r="M137" s="238" t="e">
        <f aca="false" ca="true" dt2D="false" dtr="false" t="normal">M130+L137</f>
        <v>#VALUE!</v>
      </c>
      <c r="N137" s="238" t="e">
        <f aca="false" ca="true" dt2D="false" dtr="false" t="normal">N130+M137</f>
        <v>#VALUE!</v>
      </c>
      <c r="O137" s="238" t="e">
        <f aca="false" ca="true" dt2D="false" dtr="false" t="normal">O130+N137</f>
        <v>#VALUE!</v>
      </c>
      <c r="P137" s="238" t="e">
        <f aca="false" ca="true" dt2D="false" dtr="false" t="normal">P130+O137</f>
        <v>#VALUE!</v>
      </c>
      <c r="Q137" s="238" t="e">
        <f aca="false" ca="true" dt2D="false" dtr="false" t="normal">Q130+P137</f>
        <v>#VALUE!</v>
      </c>
      <c r="R137" s="238" t="e">
        <f aca="false" ca="true" dt2D="false" dtr="false" t="normal">R130+Q137</f>
        <v>#VALUE!</v>
      </c>
      <c r="S137" s="238" t="e">
        <f aca="false" ca="true" dt2D="false" dtr="false" t="normal">S130+R137</f>
        <v>#VALUE!</v>
      </c>
      <c r="T137" s="238" t="e">
        <f aca="false" ca="true" dt2D="false" dtr="false" t="normal">T130+S137</f>
        <v>#VALUE!</v>
      </c>
      <c r="U137" s="238" t="e">
        <f aca="false" ca="true" dt2D="false" dtr="false" t="normal">U130+T137</f>
        <v>#VALUE!</v>
      </c>
      <c r="V137" s="235" t="n"/>
      <c r="W137" s="116" t="n"/>
    </row>
    <row customFormat="true" hidden="true" ht="16.5" outlineLevel="1" r="138" s="1">
      <c r="C138" s="253" t="n"/>
      <c r="E138" s="237" t="s">
        <v>303</v>
      </c>
      <c r="G138" s="238" t="e">
        <f aca="false" ca="true" dt2D="false" dtr="false" t="normal">G131</f>
        <v>#VALUE!</v>
      </c>
      <c r="H138" s="238" t="e">
        <f aca="false" ca="true" dt2D="false" dtr="false" t="normal">H131+G138</f>
        <v>#VALUE!</v>
      </c>
      <c r="I138" s="238" t="e">
        <f aca="false" ca="true" dt2D="false" dtr="false" t="normal">I131+H138</f>
        <v>#VALUE!</v>
      </c>
      <c r="J138" s="238" t="e">
        <f aca="false" ca="true" dt2D="false" dtr="false" t="normal">J131+I138</f>
        <v>#VALUE!</v>
      </c>
      <c r="K138" s="238" t="e">
        <f aca="false" ca="true" dt2D="false" dtr="false" t="normal">K131+J138</f>
        <v>#VALUE!</v>
      </c>
      <c r="L138" s="238" t="e">
        <f aca="false" ca="true" dt2D="false" dtr="false" t="normal">L131+K138</f>
        <v>#VALUE!</v>
      </c>
      <c r="M138" s="238" t="e">
        <f aca="false" ca="true" dt2D="false" dtr="false" t="normal">M131+L138</f>
        <v>#VALUE!</v>
      </c>
      <c r="N138" s="238" t="e">
        <f aca="false" ca="true" dt2D="false" dtr="false" t="normal">N131+M138</f>
        <v>#VALUE!</v>
      </c>
      <c r="O138" s="238" t="e">
        <f aca="false" ca="true" dt2D="false" dtr="false" t="normal">O131+N138</f>
        <v>#VALUE!</v>
      </c>
      <c r="P138" s="238" t="e">
        <f aca="false" ca="true" dt2D="false" dtr="false" t="normal">P131+O138</f>
        <v>#VALUE!</v>
      </c>
      <c r="Q138" s="238" t="e">
        <f aca="false" ca="true" dt2D="false" dtr="false" t="normal">Q131+P138</f>
        <v>#VALUE!</v>
      </c>
      <c r="R138" s="238" t="e">
        <f aca="false" ca="true" dt2D="false" dtr="false" t="normal">R131+Q138</f>
        <v>#VALUE!</v>
      </c>
      <c r="S138" s="238" t="e">
        <f aca="false" ca="true" dt2D="false" dtr="false" t="normal">S131+R138</f>
        <v>#VALUE!</v>
      </c>
      <c r="T138" s="238" t="e">
        <f aca="false" ca="true" dt2D="false" dtr="false" t="normal">T131+S138</f>
        <v>#VALUE!</v>
      </c>
      <c r="U138" s="238" t="e">
        <f aca="false" ca="true" dt2D="false" dtr="false" t="normal">U131+T138</f>
        <v>#VALUE!</v>
      </c>
      <c r="V138" s="235" t="n"/>
      <c r="W138" s="116" t="n"/>
    </row>
    <row customFormat="true" ht="16.5" outlineLevel="0" r="139" s="1">
      <c r="C139" s="253" t="n"/>
      <c r="E139" s="248" t="n"/>
      <c r="F139" s="248" t="n"/>
      <c r="G139" s="248" t="n"/>
      <c r="H139" s="248" t="n"/>
      <c r="I139" s="248" t="n"/>
      <c r="J139" s="248" t="n"/>
      <c r="K139" s="248" t="n"/>
      <c r="L139" s="248" t="n"/>
      <c r="M139" s="248" t="n"/>
      <c r="N139" s="248" t="n"/>
      <c r="O139" s="248" t="n"/>
      <c r="P139" s="248" t="n"/>
      <c r="Q139" s="248" t="n"/>
      <c r="R139" s="248" t="n"/>
      <c r="S139" s="248" t="n"/>
      <c r="T139" s="248" t="n"/>
      <c r="U139" s="248" t="n"/>
      <c r="V139" s="271" t="n"/>
      <c r="W139" s="116" t="n"/>
      <c r="X139" s="116" t="n"/>
    </row>
    <row customFormat="true" ht="16.5" outlineLevel="0" r="140" s="1">
      <c r="C140" s="253" t="n"/>
      <c r="V140" s="252" t="n"/>
      <c r="W140" s="116" t="n"/>
      <c r="X140" s="116" t="n"/>
    </row>
    <row customFormat="true" ht="16.5" outlineLevel="0" r="141" s="1">
      <c r="C141" s="253" t="n"/>
      <c r="G141" s="116" t="n"/>
      <c r="H141" s="116" t="n"/>
      <c r="I141" s="116" t="n"/>
      <c r="J141" s="116" t="n"/>
      <c r="K141" s="116" t="n"/>
      <c r="L141" s="116" t="n"/>
      <c r="M141" s="116" t="n"/>
      <c r="N141" s="116" t="n"/>
      <c r="O141" s="116" t="n"/>
      <c r="P141" s="116" t="n"/>
      <c r="Q141" s="116" t="n"/>
      <c r="R141" s="116" t="n"/>
      <c r="S141" s="116" t="n"/>
      <c r="T141" s="116" t="n"/>
      <c r="U141" s="116" t="n"/>
      <c r="V141" s="20" t="n"/>
      <c r="W141" s="116" t="n"/>
    </row>
    <row customFormat="true" ht="17.25" outlineLevel="0" r="142" s="111">
      <c r="E142" s="45" t="s">
        <v>285</v>
      </c>
      <c r="F142" s="76" t="s"/>
      <c r="G142" s="76" t="s"/>
      <c r="H142" s="76" t="s"/>
      <c r="I142" s="76" t="s"/>
      <c r="J142" s="76" t="s"/>
      <c r="K142" s="76" t="s"/>
      <c r="L142" s="76" t="s"/>
      <c r="M142" s="76" t="s"/>
      <c r="N142" s="76" t="s"/>
      <c r="O142" s="76" t="s"/>
      <c r="P142" s="76" t="s"/>
      <c r="Q142" s="76" t="s"/>
      <c r="R142" s="76" t="s"/>
      <c r="S142" s="76" t="s"/>
      <c r="T142" s="76" t="s"/>
      <c r="U142" s="76" t="s"/>
      <c r="V142" s="77" t="s"/>
      <c r="W142" s="116" t="n"/>
    </row>
    <row customFormat="true" ht="18" outlineLevel="0" r="143" s="111">
      <c r="C143" s="272" t="n"/>
      <c r="E143" s="1" t="s">
        <v>323</v>
      </c>
      <c r="F143" s="134" t="s">
        <v>176</v>
      </c>
      <c r="G143" s="135" t="s">
        <v>177</v>
      </c>
      <c r="H143" s="75" t="n"/>
      <c r="I143" s="75" t="n"/>
      <c r="J143" s="75" t="n"/>
      <c r="K143" s="75" t="n"/>
      <c r="L143" s="75" t="n"/>
      <c r="M143" s="75" t="n"/>
      <c r="N143" s="75" t="n"/>
      <c r="O143" s="75" t="n"/>
      <c r="P143" s="75" t="n"/>
      <c r="Q143" s="75" t="n"/>
      <c r="R143" s="75" t="n"/>
      <c r="S143" s="75" t="n"/>
      <c r="T143" s="75" t="n"/>
      <c r="U143" s="75" t="n"/>
      <c r="V143" s="273" t="n"/>
      <c r="W143" s="116" t="n"/>
    </row>
    <row customFormat="true" ht="16.5" outlineLevel="0" r="144" s="111">
      <c r="C144" s="272" t="n"/>
      <c r="E144" s="1" t="s">
        <v>172</v>
      </c>
      <c r="G144" s="75" t="n"/>
      <c r="H144" s="75" t="n"/>
      <c r="I144" s="75" t="n"/>
      <c r="J144" s="75" t="n"/>
      <c r="K144" s="75" t="n"/>
      <c r="L144" s="75" t="n"/>
      <c r="M144" s="75" t="n"/>
      <c r="N144" s="75" t="n"/>
      <c r="O144" s="75" t="n"/>
      <c r="P144" s="75" t="n"/>
      <c r="Q144" s="75" t="n"/>
      <c r="R144" s="75" t="n"/>
      <c r="S144" s="75" t="n"/>
      <c r="T144" s="75" t="n"/>
      <c r="U144" s="75" t="n"/>
      <c r="V144" s="273" t="n"/>
      <c r="W144" s="116" t="n"/>
    </row>
    <row customFormat="true" hidden="true" ht="16.5" outlineLevel="1" r="145" s="1">
      <c r="C145" s="253" t="n"/>
      <c r="E145" s="1" t="s">
        <v>173</v>
      </c>
      <c r="G145" s="131" t="n">
        <f aca="false" ca="false" dt2D="false" dtr="false" t="normal">'Допущения'!$C$86</f>
        <v>0</v>
      </c>
      <c r="H145" s="132" t="n">
        <f aca="false" ca="false" dt2D="false" dtr="false" t="normal">G145</f>
        <v>0</v>
      </c>
      <c r="I145" s="132" t="n">
        <f aca="false" ca="false" dt2D="false" dtr="false" t="normal">H145</f>
        <v>0</v>
      </c>
      <c r="J145" s="132" t="n">
        <f aca="false" ca="false" dt2D="false" dtr="false" t="normal">I145</f>
        <v>0</v>
      </c>
      <c r="K145" s="132" t="n">
        <f aca="false" ca="false" dt2D="false" dtr="false" t="normal">J145</f>
        <v>0</v>
      </c>
      <c r="L145" s="132" t="n">
        <f aca="false" ca="false" dt2D="false" dtr="false" t="normal">K145</f>
        <v>0</v>
      </c>
      <c r="M145" s="132" t="n">
        <f aca="false" ca="false" dt2D="false" dtr="false" t="normal">L145</f>
        <v>0</v>
      </c>
      <c r="N145" s="132" t="n">
        <f aca="false" ca="false" dt2D="false" dtr="false" t="normal">M145</f>
        <v>0</v>
      </c>
      <c r="O145" s="132" t="n">
        <f aca="false" ca="false" dt2D="false" dtr="false" t="normal">N145</f>
        <v>0</v>
      </c>
      <c r="P145" s="132" t="n">
        <f aca="false" ca="false" dt2D="false" dtr="false" t="normal">O145</f>
        <v>0</v>
      </c>
      <c r="Q145" s="132" t="n">
        <f aca="false" ca="false" dt2D="false" dtr="false" t="normal">P145</f>
        <v>0</v>
      </c>
      <c r="R145" s="132" t="n">
        <f aca="false" ca="false" dt2D="false" dtr="false" t="normal">Q145</f>
        <v>0</v>
      </c>
      <c r="S145" s="132" t="n">
        <f aca="false" ca="false" dt2D="false" dtr="false" t="normal">R145</f>
        <v>0</v>
      </c>
      <c r="T145" s="132" t="n">
        <f aca="false" ca="false" dt2D="false" dtr="false" t="normal">S145</f>
        <v>0</v>
      </c>
      <c r="U145" s="132" t="n">
        <f aca="false" ca="false" dt2D="false" dtr="false" t="normal">T145</f>
        <v>0</v>
      </c>
      <c r="V145" s="20" t="n"/>
      <c r="W145" s="116" t="n"/>
    </row>
    <row customFormat="true" hidden="true" ht="16.5" outlineLevel="1" r="146" s="1">
      <c r="C146" s="253" t="n"/>
      <c r="E146" s="1" t="s">
        <v>174</v>
      </c>
      <c r="G146" s="133" t="n">
        <f aca="false" ca="false" dt2D="false" dtr="false" t="normal">1/(1+$G$145)^G$3</f>
        <v>1</v>
      </c>
      <c r="H146" s="133" t="n">
        <f aca="false" ca="false" dt2D="false" dtr="false" t="normal">1/(1+$G$145)^H$3</f>
        <v>1</v>
      </c>
      <c r="I146" s="133" t="n">
        <f aca="false" ca="false" dt2D="false" dtr="false" t="normal">1/(1+$G$145)^I$3</f>
        <v>1</v>
      </c>
      <c r="J146" s="133" t="n">
        <f aca="false" ca="false" dt2D="false" dtr="false" t="normal">1/(1+$G$145)^J$3</f>
        <v>1</v>
      </c>
      <c r="K146" s="133" t="n">
        <f aca="false" ca="false" dt2D="false" dtr="false" t="normal">1/(1+$G$145)^K$3</f>
        <v>1</v>
      </c>
      <c r="L146" s="133" t="n">
        <f aca="false" ca="false" dt2D="false" dtr="false" t="normal">1/(1+$G$145)^L$3</f>
        <v>1</v>
      </c>
      <c r="M146" s="133" t="n">
        <f aca="false" ca="false" dt2D="false" dtr="false" t="normal">1/(1+$G$145)^M$3</f>
        <v>1</v>
      </c>
      <c r="N146" s="133" t="n">
        <f aca="false" ca="false" dt2D="false" dtr="false" t="normal">1/(1+$G$145)^N$3</f>
        <v>1</v>
      </c>
      <c r="O146" s="133" t="n">
        <f aca="false" ca="false" dt2D="false" dtr="false" t="normal">1/(1+$G$145)^O$3</f>
        <v>1</v>
      </c>
      <c r="P146" s="133" t="n">
        <f aca="false" ca="false" dt2D="false" dtr="false" t="normal">1/(1+$G$145)^P$3</f>
        <v>1</v>
      </c>
      <c r="Q146" s="133" t="n">
        <f aca="false" ca="false" dt2D="false" dtr="false" t="normal">1/(1+$G$145)^Q$3</f>
        <v>1</v>
      </c>
      <c r="R146" s="133" t="n">
        <f aca="false" ca="false" dt2D="false" dtr="false" t="normal">1/(1+$G$145)^R$3</f>
        <v>1</v>
      </c>
      <c r="S146" s="133" t="n">
        <f aca="false" ca="false" dt2D="false" dtr="false" t="normal">1/(1+$G$145)^S$3</f>
        <v>1</v>
      </c>
      <c r="T146" s="133" t="n">
        <f aca="false" ca="false" dt2D="false" dtr="false" t="normal">1/(1+$G$145)^T$3</f>
        <v>1</v>
      </c>
      <c r="U146" s="133" t="n">
        <f aca="false" ca="false" dt2D="false" dtr="false" t="normal">1/(1+$G$145)^U$3</f>
        <v>1</v>
      </c>
      <c r="V146" s="20" t="n"/>
      <c r="W146" s="116" t="n"/>
    </row>
    <row customFormat="true" ht="16.5" outlineLevel="0" r="147" s="1">
      <c r="C147" s="253" t="n"/>
      <c r="G147" s="133" t="n"/>
      <c r="V147" s="20" t="n"/>
      <c r="W147" s="116" t="n"/>
    </row>
    <row customFormat="true" hidden="true" ht="16.5" outlineLevel="1" r="148" s="1">
      <c r="C148" s="253" t="n"/>
      <c r="E148" s="1" t="s">
        <v>324</v>
      </c>
      <c r="G148" s="117" t="e">
        <f aca="false" ca="true" dt2D="false" dtr="false" t="normal">IF($F$143="нет", G89, G126)</f>
        <v>#VALUE!</v>
      </c>
      <c r="H148" s="117" t="e">
        <f aca="false" ca="true" dt2D="false" dtr="false" t="normal">IF($F$143="нет", H89, H126)</f>
        <v>#VALUE!</v>
      </c>
      <c r="I148" s="117" t="e">
        <f aca="false" ca="true" dt2D="false" dtr="false" t="normal">IF($F$143="нет", I89, I126)</f>
        <v>#VALUE!</v>
      </c>
      <c r="J148" s="117" t="e">
        <f aca="false" ca="true" dt2D="false" dtr="false" t="normal">IF($F$143="нет", J89, J126)</f>
        <v>#VALUE!</v>
      </c>
      <c r="K148" s="117" t="e">
        <f aca="false" ca="true" dt2D="false" dtr="false" t="normal">IF($F$143="нет", K89, K126)</f>
        <v>#VALUE!</v>
      </c>
      <c r="L148" s="117" t="e">
        <f aca="false" ca="true" dt2D="false" dtr="false" t="normal">IF($F$143="нет", L89, L126)</f>
        <v>#VALUE!</v>
      </c>
      <c r="M148" s="117" t="e">
        <f aca="false" ca="true" dt2D="false" dtr="false" t="normal">IF($F$143="нет", M89, M126)</f>
        <v>#VALUE!</v>
      </c>
      <c r="N148" s="117" t="e">
        <f aca="false" ca="true" dt2D="false" dtr="false" t="normal">IF($F$143="нет", N89, N126)</f>
        <v>#VALUE!</v>
      </c>
      <c r="O148" s="117" t="e">
        <f aca="false" ca="true" dt2D="false" dtr="false" t="normal">IF($F$143="нет", O89, O126)</f>
        <v>#VALUE!</v>
      </c>
      <c r="P148" s="117" t="e">
        <f aca="false" ca="true" dt2D="false" dtr="false" t="normal">IF($F$143="нет", P89, P126)</f>
        <v>#VALUE!</v>
      </c>
      <c r="Q148" s="117" t="e">
        <f aca="false" ca="true" dt2D="false" dtr="false" t="normal">IF($F$143="нет", Q89, Q126)</f>
        <v>#VALUE!</v>
      </c>
      <c r="R148" s="117" t="e">
        <f aca="false" ca="true" dt2D="false" dtr="false" t="normal">IF($F$143="нет", R89, R126)</f>
        <v>#VALUE!</v>
      </c>
      <c r="S148" s="117" t="e">
        <f aca="false" ca="true" dt2D="false" dtr="false" t="normal">IF($F$143="нет", S89, S126)</f>
        <v>#VALUE!</v>
      </c>
      <c r="T148" s="117" t="e">
        <f aca="false" ca="true" dt2D="false" dtr="false" t="normal">IF($F$143="нет", T89, T126)</f>
        <v>#VALUE!</v>
      </c>
      <c r="U148" s="117" t="e">
        <f aca="false" ca="true" dt2D="false" dtr="false" t="normal">IF($F$143="нет", U89, U126)</f>
        <v>#VALUE!</v>
      </c>
      <c r="V148" s="247" t="e">
        <f aca="false" ca="true" dt2D="false" dtr="false" t="normal">SUM(G148:U148)</f>
        <v>#VALUE!</v>
      </c>
      <c r="W148" s="116" t="n"/>
    </row>
    <row customFormat="true" hidden="true" ht="16.5" outlineLevel="1" r="149" s="1">
      <c r="C149" s="253" t="n"/>
      <c r="E149" s="1" t="s">
        <v>325</v>
      </c>
      <c r="G149" s="117" t="e">
        <f aca="false" ca="true" dt2D="false" dtr="false" t="normal">G$146*G148</f>
        <v>#VALUE!</v>
      </c>
      <c r="H149" s="117" t="e">
        <f aca="false" ca="true" dt2D="false" dtr="false" t="normal">H$146*H148</f>
        <v>#VALUE!</v>
      </c>
      <c r="I149" s="117" t="e">
        <f aca="false" ca="true" dt2D="false" dtr="false" t="normal">I$146*I148</f>
        <v>#VALUE!</v>
      </c>
      <c r="J149" s="117" t="e">
        <f aca="false" ca="true" dt2D="false" dtr="false" t="normal">J$146*J148</f>
        <v>#VALUE!</v>
      </c>
      <c r="K149" s="117" t="e">
        <f aca="false" ca="true" dt2D="false" dtr="false" t="normal">K$146*K148</f>
        <v>#VALUE!</v>
      </c>
      <c r="L149" s="117" t="e">
        <f aca="false" ca="true" dt2D="false" dtr="false" t="normal">L$146*L148</f>
        <v>#VALUE!</v>
      </c>
      <c r="M149" s="117" t="e">
        <f aca="false" ca="true" dt2D="false" dtr="false" t="normal">M$146*M148</f>
        <v>#VALUE!</v>
      </c>
      <c r="N149" s="117" t="e">
        <f aca="false" ca="true" dt2D="false" dtr="false" t="normal">N$146*N148</f>
        <v>#VALUE!</v>
      </c>
      <c r="O149" s="117" t="e">
        <f aca="false" ca="true" dt2D="false" dtr="false" t="normal">O$146*O148</f>
        <v>#VALUE!</v>
      </c>
      <c r="P149" s="117" t="e">
        <f aca="false" ca="true" dt2D="false" dtr="false" t="normal">P$146*P148</f>
        <v>#VALUE!</v>
      </c>
      <c r="Q149" s="117" t="e">
        <f aca="false" ca="true" dt2D="false" dtr="false" t="normal">Q$146*Q148</f>
        <v>#VALUE!</v>
      </c>
      <c r="R149" s="117" t="e">
        <f aca="false" ca="true" dt2D="false" dtr="false" t="normal">R$146*R148</f>
        <v>#VALUE!</v>
      </c>
      <c r="S149" s="117" t="e">
        <f aca="false" ca="true" dt2D="false" dtr="false" t="normal">S$146*S148</f>
        <v>#VALUE!</v>
      </c>
      <c r="T149" s="117" t="e">
        <f aca="false" ca="true" dt2D="false" dtr="false" t="normal">T$146*T148</f>
        <v>#VALUE!</v>
      </c>
      <c r="U149" s="117" t="e">
        <f aca="false" ca="true" dt2D="false" dtr="false" t="normal">U$146*U148</f>
        <v>#VALUE!</v>
      </c>
      <c r="V149" s="247" t="e">
        <f aca="false" ca="true" dt2D="false" dtr="false" t="normal">SUM(G149:U149)</f>
        <v>#VALUE!</v>
      </c>
      <c r="W149" s="116" t="n"/>
    </row>
    <row customFormat="true" hidden="true" ht="16.5" outlineLevel="1" r="150" s="1">
      <c r="C150" s="253" t="n"/>
      <c r="E150" s="1" t="s">
        <v>326</v>
      </c>
      <c r="G150" s="117" t="e">
        <f aca="false" ca="true" dt2D="false" dtr="false" t="normal">F150+G149</f>
        <v>#VALUE!</v>
      </c>
      <c r="H150" s="117" t="e">
        <f aca="false" ca="true" dt2D="false" dtr="false" t="normal">G150+H149</f>
        <v>#VALUE!</v>
      </c>
      <c r="I150" s="117" t="e">
        <f aca="false" ca="true" dt2D="false" dtr="false" t="normal">H150+I149</f>
        <v>#VALUE!</v>
      </c>
      <c r="J150" s="117" t="e">
        <f aca="false" ca="true" dt2D="false" dtr="false" t="normal">I150+J149</f>
        <v>#VALUE!</v>
      </c>
      <c r="K150" s="117" t="e">
        <f aca="false" ca="true" dt2D="false" dtr="false" t="normal">J150+K149</f>
        <v>#VALUE!</v>
      </c>
      <c r="L150" s="117" t="e">
        <f aca="false" ca="true" dt2D="false" dtr="false" t="normal">K150+L149</f>
        <v>#VALUE!</v>
      </c>
      <c r="M150" s="117" t="e">
        <f aca="false" ca="true" dt2D="false" dtr="false" t="normal">L150+M149</f>
        <v>#VALUE!</v>
      </c>
      <c r="N150" s="117" t="e">
        <f aca="false" ca="true" dt2D="false" dtr="false" t="normal">M150+N149</f>
        <v>#VALUE!</v>
      </c>
      <c r="O150" s="117" t="e">
        <f aca="false" ca="true" dt2D="false" dtr="false" t="normal">N150+O149</f>
        <v>#VALUE!</v>
      </c>
      <c r="P150" s="117" t="e">
        <f aca="false" ca="true" dt2D="false" dtr="false" t="normal">O150+P149</f>
        <v>#VALUE!</v>
      </c>
      <c r="Q150" s="117" t="e">
        <f aca="false" ca="true" dt2D="false" dtr="false" t="normal">P150+Q149</f>
        <v>#VALUE!</v>
      </c>
      <c r="R150" s="117" t="e">
        <f aca="false" ca="true" dt2D="false" dtr="false" t="normal">Q150+R149</f>
        <v>#VALUE!</v>
      </c>
      <c r="S150" s="117" t="e">
        <f aca="false" ca="true" dt2D="false" dtr="false" t="normal">R150+S149</f>
        <v>#VALUE!</v>
      </c>
      <c r="T150" s="117" t="e">
        <f aca="false" ca="true" dt2D="false" dtr="false" t="normal">S150+T149</f>
        <v>#VALUE!</v>
      </c>
      <c r="U150" s="117" t="e">
        <f aca="false" ca="true" dt2D="false" dtr="false" t="normal">T150+U149</f>
        <v>#VALUE!</v>
      </c>
      <c r="V150" s="247" t="n"/>
      <c r="W150" s="116" t="n"/>
    </row>
    <row customFormat="true" hidden="true" ht="16.5" outlineLevel="1" r="151" s="1">
      <c r="C151" s="253" t="n"/>
      <c r="G151" s="117" t="n"/>
      <c r="H151" s="117" t="n"/>
      <c r="I151" s="117" t="n"/>
      <c r="J151" s="117" t="n"/>
      <c r="K151" s="117" t="n"/>
      <c r="L151" s="117" t="n"/>
      <c r="M151" s="117" t="n"/>
      <c r="N151" s="117" t="n"/>
      <c r="O151" s="117" t="n"/>
      <c r="P151" s="117" t="n"/>
      <c r="Q151" s="117" t="n"/>
      <c r="R151" s="117" t="n"/>
      <c r="S151" s="117" t="n"/>
      <c r="T151" s="117" t="n"/>
      <c r="U151" s="117" t="n"/>
      <c r="V151" s="247" t="n"/>
      <c r="W151" s="116" t="n"/>
    </row>
    <row customFormat="true" hidden="true" ht="16.5" outlineLevel="1" r="152" s="1">
      <c r="C152" s="253" t="n"/>
      <c r="E152" s="1" t="s">
        <v>327</v>
      </c>
      <c r="G152" s="117" t="e">
        <f aca="false" ca="true" dt2D="false" dtr="false" t="normal">G$146*G54</f>
        <v>#VALUE!</v>
      </c>
      <c r="H152" s="117" t="e">
        <f aca="false" ca="true" dt2D="false" dtr="false" t="normal">H$146*H54</f>
        <v>#VALUE!</v>
      </c>
      <c r="I152" s="117" t="e">
        <f aca="false" ca="true" dt2D="false" dtr="false" t="normal">I$146*I54</f>
        <v>#VALUE!</v>
      </c>
      <c r="J152" s="117" t="e">
        <f aca="false" ca="true" dt2D="false" dtr="false" t="normal">J$146*J54</f>
        <v>#VALUE!</v>
      </c>
      <c r="K152" s="117" t="e">
        <f aca="false" ca="true" dt2D="false" dtr="false" t="normal">K$146*K54</f>
        <v>#VALUE!</v>
      </c>
      <c r="L152" s="117" t="e">
        <f aca="false" ca="true" dt2D="false" dtr="false" t="normal">L$146*L54</f>
        <v>#VALUE!</v>
      </c>
      <c r="M152" s="117" t="e">
        <f aca="false" ca="true" dt2D="false" dtr="false" t="normal">M$146*M54</f>
        <v>#VALUE!</v>
      </c>
      <c r="N152" s="117" t="e">
        <f aca="false" ca="true" dt2D="false" dtr="false" t="normal">N$146*N54</f>
        <v>#VALUE!</v>
      </c>
      <c r="O152" s="117" t="e">
        <f aca="false" ca="true" dt2D="false" dtr="false" t="normal">O$146*O54</f>
        <v>#VALUE!</v>
      </c>
      <c r="P152" s="117" t="e">
        <f aca="false" ca="true" dt2D="false" dtr="false" t="normal">P$146*P54</f>
        <v>#VALUE!</v>
      </c>
      <c r="Q152" s="117" t="e">
        <f aca="false" ca="true" dt2D="false" dtr="false" t="normal">Q$146*Q54</f>
        <v>#VALUE!</v>
      </c>
      <c r="R152" s="117" t="e">
        <f aca="false" ca="true" dt2D="false" dtr="false" t="normal">R$146*R54</f>
        <v>#VALUE!</v>
      </c>
      <c r="S152" s="117" t="e">
        <f aca="false" ca="true" dt2D="false" dtr="false" t="normal">S$146*S54</f>
        <v>#VALUE!</v>
      </c>
      <c r="T152" s="117" t="e">
        <f aca="false" ca="true" dt2D="false" dtr="false" t="normal">T$146*T54</f>
        <v>#VALUE!</v>
      </c>
      <c r="U152" s="117" t="e">
        <f aca="false" ca="true" dt2D="false" dtr="false" t="normal">U$146*U54</f>
        <v>#VALUE!</v>
      </c>
      <c r="V152" s="247" t="e">
        <f aca="false" ca="true" dt2D="false" dtr="false" t="normal">SUM(G152:U152)</f>
        <v>#VALUE!</v>
      </c>
      <c r="W152" s="116" t="n"/>
    </row>
    <row customFormat="true" hidden="true" ht="16.5" outlineLevel="1" r="153" s="1">
      <c r="C153" s="253" t="n"/>
      <c r="E153" s="1" t="s">
        <v>326</v>
      </c>
      <c r="G153" s="117" t="e">
        <f aca="false" ca="true" dt2D="false" dtr="false" t="normal">F153+G152</f>
        <v>#VALUE!</v>
      </c>
      <c r="H153" s="117" t="e">
        <f aca="false" ca="true" dt2D="false" dtr="false" t="normal">G153+H152</f>
        <v>#VALUE!</v>
      </c>
      <c r="I153" s="117" t="e">
        <f aca="false" ca="true" dt2D="false" dtr="false" t="normal">H153+I152</f>
        <v>#VALUE!</v>
      </c>
      <c r="J153" s="117" t="e">
        <f aca="false" ca="true" dt2D="false" dtr="false" t="normal">I153+J152</f>
        <v>#VALUE!</v>
      </c>
      <c r="K153" s="117" t="e">
        <f aca="false" ca="true" dt2D="false" dtr="false" t="normal">J153+K152</f>
        <v>#VALUE!</v>
      </c>
      <c r="L153" s="117" t="e">
        <f aca="false" ca="true" dt2D="false" dtr="false" t="normal">K153+L152</f>
        <v>#VALUE!</v>
      </c>
      <c r="M153" s="117" t="e">
        <f aca="false" ca="true" dt2D="false" dtr="false" t="normal">L153+M152</f>
        <v>#VALUE!</v>
      </c>
      <c r="N153" s="117" t="e">
        <f aca="false" ca="true" dt2D="false" dtr="false" t="normal">M153+N152</f>
        <v>#VALUE!</v>
      </c>
      <c r="O153" s="117" t="e">
        <f aca="false" ca="true" dt2D="false" dtr="false" t="normal">N153+O152</f>
        <v>#VALUE!</v>
      </c>
      <c r="P153" s="117" t="e">
        <f aca="false" ca="true" dt2D="false" dtr="false" t="normal">O153+P152</f>
        <v>#VALUE!</v>
      </c>
      <c r="Q153" s="117" t="e">
        <f aca="false" ca="true" dt2D="false" dtr="false" t="normal">P153+Q152</f>
        <v>#VALUE!</v>
      </c>
      <c r="R153" s="117" t="e">
        <f aca="false" ca="true" dt2D="false" dtr="false" t="normal">Q153+R152</f>
        <v>#VALUE!</v>
      </c>
      <c r="S153" s="117" t="e">
        <f aca="false" ca="true" dt2D="false" dtr="false" t="normal">R153+S152</f>
        <v>#VALUE!</v>
      </c>
      <c r="T153" s="117" t="e">
        <f aca="false" ca="true" dt2D="false" dtr="false" t="normal">S153+T152</f>
        <v>#VALUE!</v>
      </c>
      <c r="U153" s="117" t="e">
        <f aca="false" ca="true" dt2D="false" dtr="false" t="normal">T153+U152</f>
        <v>#VALUE!</v>
      </c>
      <c r="V153" s="247" t="n"/>
      <c r="W153" s="116" t="n"/>
    </row>
    <row customFormat="true" hidden="true" ht="16.5" outlineLevel="1" r="154" s="1">
      <c r="C154" s="253" t="n"/>
      <c r="G154" s="117" t="n"/>
      <c r="H154" s="117" t="n"/>
      <c r="I154" s="117" t="n"/>
      <c r="J154" s="117" t="n"/>
      <c r="K154" s="117" t="n"/>
      <c r="L154" s="117" t="n"/>
      <c r="M154" s="117" t="n"/>
      <c r="N154" s="117" t="n"/>
      <c r="O154" s="117" t="n"/>
      <c r="P154" s="117" t="n"/>
      <c r="Q154" s="117" t="n"/>
      <c r="R154" s="117" t="n"/>
      <c r="S154" s="117" t="n"/>
      <c r="T154" s="117" t="n"/>
      <c r="U154" s="117" t="n"/>
      <c r="V154" s="247" t="n"/>
      <c r="W154" s="116" t="n"/>
    </row>
    <row customFormat="true" hidden="true" ht="16.5" outlineLevel="1" r="155" s="1">
      <c r="C155" s="253" t="n"/>
      <c r="E155" s="1" t="s">
        <v>328</v>
      </c>
      <c r="G155" s="117" t="e">
        <f aca="false" ca="true" dt2D="false" dtr="false" t="normal">G$146*G81</f>
        <v>#VALUE!</v>
      </c>
      <c r="H155" s="117" t="e">
        <f aca="false" ca="true" dt2D="false" dtr="false" t="normal">H$146*H81</f>
        <v>#VALUE!</v>
      </c>
      <c r="I155" s="117" t="e">
        <f aca="false" ca="true" dt2D="false" dtr="false" t="normal">I$146*I81</f>
        <v>#VALUE!</v>
      </c>
      <c r="J155" s="117" t="e">
        <f aca="false" ca="true" dt2D="false" dtr="false" t="normal">J$146*J81</f>
        <v>#VALUE!</v>
      </c>
      <c r="K155" s="117" t="e">
        <f aca="false" ca="true" dt2D="false" dtr="false" t="normal">K$146*K81</f>
        <v>#VALUE!</v>
      </c>
      <c r="L155" s="117" t="e">
        <f aca="false" ca="true" dt2D="false" dtr="false" t="normal">L$146*L81</f>
        <v>#VALUE!</v>
      </c>
      <c r="M155" s="117" t="e">
        <f aca="false" ca="true" dt2D="false" dtr="false" t="normal">M$146*M81</f>
        <v>#VALUE!</v>
      </c>
      <c r="N155" s="117" t="e">
        <f aca="false" ca="true" dt2D="false" dtr="false" t="normal">N$146*N81</f>
        <v>#VALUE!</v>
      </c>
      <c r="O155" s="117" t="e">
        <f aca="false" ca="true" dt2D="false" dtr="false" t="normal">O$146*O81</f>
        <v>#VALUE!</v>
      </c>
      <c r="P155" s="117" t="e">
        <f aca="false" ca="true" dt2D="false" dtr="false" t="normal">P$146*P81</f>
        <v>#VALUE!</v>
      </c>
      <c r="Q155" s="117" t="e">
        <f aca="false" ca="true" dt2D="false" dtr="false" t="normal">Q$146*Q81</f>
        <v>#VALUE!</v>
      </c>
      <c r="R155" s="117" t="e">
        <f aca="false" ca="true" dt2D="false" dtr="false" t="normal">R$146*R81</f>
        <v>#VALUE!</v>
      </c>
      <c r="S155" s="117" t="e">
        <f aca="false" ca="true" dt2D="false" dtr="false" t="normal">S$146*S81</f>
        <v>#VALUE!</v>
      </c>
      <c r="T155" s="117" t="e">
        <f aca="false" ca="true" dt2D="false" dtr="false" t="normal">T$146*T81</f>
        <v>#VALUE!</v>
      </c>
      <c r="U155" s="117" t="e">
        <f aca="false" ca="true" dt2D="false" dtr="false" t="normal">U$146*U81</f>
        <v>#VALUE!</v>
      </c>
      <c r="V155" s="247" t="e">
        <f aca="false" ca="true" dt2D="false" dtr="false" t="normal">SUM(G155:U155)</f>
        <v>#VALUE!</v>
      </c>
      <c r="W155" s="116" t="n"/>
    </row>
    <row customFormat="true" hidden="true" ht="16.5" outlineLevel="1" r="156" s="1">
      <c r="C156" s="253" t="n"/>
      <c r="E156" s="1" t="s">
        <v>326</v>
      </c>
      <c r="G156" s="117" t="e">
        <f aca="false" ca="true" dt2D="false" dtr="false" t="normal">F156+G155</f>
        <v>#VALUE!</v>
      </c>
      <c r="H156" s="117" t="e">
        <f aca="false" ca="true" dt2D="false" dtr="false" t="normal">G156+H155</f>
        <v>#VALUE!</v>
      </c>
      <c r="I156" s="117" t="e">
        <f aca="false" ca="true" dt2D="false" dtr="false" t="normal">H156+I155</f>
        <v>#VALUE!</v>
      </c>
      <c r="J156" s="117" t="e">
        <f aca="false" ca="true" dt2D="false" dtr="false" t="normal">I156+J155</f>
        <v>#VALUE!</v>
      </c>
      <c r="K156" s="117" t="e">
        <f aca="false" ca="true" dt2D="false" dtr="false" t="normal">J156+K155</f>
        <v>#VALUE!</v>
      </c>
      <c r="L156" s="117" t="e">
        <f aca="false" ca="true" dt2D="false" dtr="false" t="normal">K156+L155</f>
        <v>#VALUE!</v>
      </c>
      <c r="M156" s="117" t="e">
        <f aca="false" ca="true" dt2D="false" dtr="false" t="normal">L156+M155</f>
        <v>#VALUE!</v>
      </c>
      <c r="N156" s="117" t="e">
        <f aca="false" ca="true" dt2D="false" dtr="false" t="normal">M156+N155</f>
        <v>#VALUE!</v>
      </c>
      <c r="O156" s="117" t="e">
        <f aca="false" ca="true" dt2D="false" dtr="false" t="normal">N156+O155</f>
        <v>#VALUE!</v>
      </c>
      <c r="P156" s="117" t="e">
        <f aca="false" ca="true" dt2D="false" dtr="false" t="normal">O156+P155</f>
        <v>#VALUE!</v>
      </c>
      <c r="Q156" s="117" t="e">
        <f aca="false" ca="true" dt2D="false" dtr="false" t="normal">P156+Q155</f>
        <v>#VALUE!</v>
      </c>
      <c r="R156" s="117" t="e">
        <f aca="false" ca="true" dt2D="false" dtr="false" t="normal">Q156+R155</f>
        <v>#VALUE!</v>
      </c>
      <c r="S156" s="117" t="e">
        <f aca="false" ca="true" dt2D="false" dtr="false" t="normal">R156+S155</f>
        <v>#VALUE!</v>
      </c>
      <c r="T156" s="117" t="e">
        <f aca="false" ca="true" dt2D="false" dtr="false" t="normal">S156+T155</f>
        <v>#VALUE!</v>
      </c>
      <c r="U156" s="117" t="e">
        <f aca="false" ca="true" dt2D="false" dtr="false" t="normal">T156+U155</f>
        <v>#VALUE!</v>
      </c>
      <c r="V156" s="247" t="n"/>
      <c r="W156" s="116" t="n"/>
    </row>
    <row customFormat="true" ht="16.5" outlineLevel="0" r="157" s="1">
      <c r="C157" s="253" t="n"/>
      <c r="G157" s="117" t="n"/>
      <c r="H157" s="117" t="n"/>
      <c r="I157" s="117" t="n"/>
      <c r="J157" s="117" t="n"/>
      <c r="K157" s="117" t="n"/>
      <c r="L157" s="117" t="n"/>
      <c r="M157" s="117" t="n"/>
      <c r="N157" s="117" t="n"/>
      <c r="O157" s="117" t="n"/>
      <c r="P157" s="117" t="n"/>
      <c r="Q157" s="117" t="n"/>
      <c r="R157" s="117" t="n"/>
      <c r="S157" s="117" t="n"/>
      <c r="T157" s="117" t="n"/>
      <c r="U157" s="117" t="n"/>
      <c r="V157" s="247" t="n"/>
      <c r="W157" s="116" t="n"/>
    </row>
    <row customFormat="true" ht="17.25" outlineLevel="0" r="158" s="44">
      <c r="E158" s="136" t="s">
        <v>329</v>
      </c>
      <c r="F158" s="137" t="e">
        <f aca="false" ca="true" dt2D="false" dtr="false" t="normal">IF(ISERROR(F160), "Нет", IF(F160&gt;=15, "Нет", IF(OR(F160=0), F160, (F160-OFFSET(G159, 0, F160-1)/(-OFFSET(G159, 0, F160-1)+OFFSET(G159, 0, F160)))*1)))</f>
        <v>#VALUE!</v>
      </c>
      <c r="G158" s="117" t="n"/>
      <c r="H158" s="117" t="n"/>
      <c r="I158" s="117" t="n"/>
      <c r="J158" s="117" t="n"/>
      <c r="K158" s="117" t="n"/>
      <c r="L158" s="117" t="n"/>
      <c r="M158" s="117" t="n"/>
      <c r="N158" s="117" t="n"/>
      <c r="O158" s="117" t="n"/>
      <c r="P158" s="117" t="n"/>
      <c r="Q158" s="117" t="n"/>
      <c r="R158" s="117" t="n"/>
      <c r="S158" s="117" t="n"/>
      <c r="T158" s="117" t="n"/>
      <c r="U158" s="117" t="n"/>
      <c r="V158" s="99" t="n"/>
      <c r="W158" s="121" t="n"/>
    </row>
    <row customFormat="true" hidden="true" ht="16.5" outlineLevel="1" r="159" s="1">
      <c r="C159" s="253" t="n"/>
      <c r="E159" s="1" t="s">
        <v>330</v>
      </c>
      <c r="F159" s="139" t="n"/>
      <c r="G159" s="117" t="e">
        <f aca="false" ca="true" dt2D="false" dtr="false" t="normal">G148</f>
        <v>#VALUE!</v>
      </c>
      <c r="H159" s="117" t="e">
        <f aca="false" ca="true" dt2D="false" dtr="false" t="normal">G159+H148</f>
        <v>#VALUE!</v>
      </c>
      <c r="I159" s="117" t="e">
        <f aca="false" ca="true" dt2D="false" dtr="false" t="normal">H159+I148</f>
        <v>#VALUE!</v>
      </c>
      <c r="J159" s="117" t="e">
        <f aca="false" ca="true" dt2D="false" dtr="false" t="normal">I159+J148</f>
        <v>#VALUE!</v>
      </c>
      <c r="K159" s="117" t="e">
        <f aca="false" ca="true" dt2D="false" dtr="false" t="normal">J159+K148</f>
        <v>#VALUE!</v>
      </c>
      <c r="L159" s="117" t="e">
        <f aca="false" ca="true" dt2D="false" dtr="false" t="normal">K159+L148</f>
        <v>#VALUE!</v>
      </c>
      <c r="M159" s="117" t="e">
        <f aca="false" ca="true" dt2D="false" dtr="false" t="normal">L159+M148</f>
        <v>#VALUE!</v>
      </c>
      <c r="N159" s="117" t="e">
        <f aca="false" ca="true" dt2D="false" dtr="false" t="normal">M159+N148</f>
        <v>#VALUE!</v>
      </c>
      <c r="O159" s="117" t="e">
        <f aca="false" ca="true" dt2D="false" dtr="false" t="normal">N159+O148</f>
        <v>#VALUE!</v>
      </c>
      <c r="P159" s="117" t="e">
        <f aca="false" ca="true" dt2D="false" dtr="false" t="normal">O159+P148</f>
        <v>#VALUE!</v>
      </c>
      <c r="Q159" s="117" t="e">
        <f aca="false" ca="true" dt2D="false" dtr="false" t="normal">P159+Q148</f>
        <v>#VALUE!</v>
      </c>
      <c r="R159" s="117" t="e">
        <f aca="false" ca="true" dt2D="false" dtr="false" t="normal">Q159+R148</f>
        <v>#VALUE!</v>
      </c>
      <c r="S159" s="117" t="e">
        <f aca="false" ca="true" dt2D="false" dtr="false" t="normal">R159+S148</f>
        <v>#VALUE!</v>
      </c>
      <c r="T159" s="117" t="e">
        <f aca="false" ca="true" dt2D="false" dtr="false" t="normal">S159+T148</f>
        <v>#VALUE!</v>
      </c>
      <c r="U159" s="117" t="e">
        <f aca="false" ca="true" dt2D="false" dtr="false" t="normal">T159+U148</f>
        <v>#VALUE!</v>
      </c>
      <c r="V159" s="247" t="n"/>
      <c r="W159" s="116" t="n"/>
    </row>
    <row customFormat="true" hidden="true" ht="16.5" outlineLevel="1" r="160" s="1">
      <c r="C160" s="253" t="n"/>
      <c r="E160" s="1" t="s">
        <v>182</v>
      </c>
      <c r="F160" s="140" t="e">
        <f aca="false" ca="true" dt2D="false" dtr="false" t="normal">IFERROR('Контроль'!$D$8+1-MATCH(-1, G161:U161, 0), 0)</f>
        <v>#VALUE!</v>
      </c>
      <c r="G160" s="117" t="e">
        <f aca="false" ca="true" dt2D="false" dtr="false" t="normal">SIGN(G159)</f>
        <v>#VALUE!</v>
      </c>
      <c r="H160" s="117" t="e">
        <f aca="false" ca="true" dt2D="false" dtr="false" t="normal">SIGN(H159)</f>
        <v>#VALUE!</v>
      </c>
      <c r="I160" s="117" t="e">
        <f aca="false" ca="true" dt2D="false" dtr="false" t="normal">SIGN(I159)</f>
        <v>#VALUE!</v>
      </c>
      <c r="J160" s="117" t="e">
        <f aca="false" ca="true" dt2D="false" dtr="false" t="normal">SIGN(J159)</f>
        <v>#VALUE!</v>
      </c>
      <c r="K160" s="117" t="e">
        <f aca="false" ca="true" dt2D="false" dtr="false" t="normal">SIGN(K159)</f>
        <v>#VALUE!</v>
      </c>
      <c r="L160" s="117" t="e">
        <f aca="false" ca="true" dt2D="false" dtr="false" t="normal">SIGN(L159)</f>
        <v>#VALUE!</v>
      </c>
      <c r="M160" s="117" t="e">
        <f aca="false" ca="true" dt2D="false" dtr="false" t="normal">SIGN(M159)</f>
        <v>#VALUE!</v>
      </c>
      <c r="N160" s="117" t="e">
        <f aca="false" ca="true" dt2D="false" dtr="false" t="normal">SIGN(N159)</f>
        <v>#VALUE!</v>
      </c>
      <c r="O160" s="117" t="e">
        <f aca="false" ca="true" dt2D="false" dtr="false" t="normal">SIGN(O159)</f>
        <v>#VALUE!</v>
      </c>
      <c r="P160" s="117" t="e">
        <f aca="false" ca="true" dt2D="false" dtr="false" t="normal">SIGN(P159)</f>
        <v>#VALUE!</v>
      </c>
      <c r="Q160" s="117" t="e">
        <f aca="false" ca="true" dt2D="false" dtr="false" t="normal">SIGN(Q159)</f>
        <v>#VALUE!</v>
      </c>
      <c r="R160" s="117" t="e">
        <f aca="false" ca="true" dt2D="false" dtr="false" t="normal">SIGN(R159)</f>
        <v>#VALUE!</v>
      </c>
      <c r="S160" s="117" t="e">
        <f aca="false" ca="true" dt2D="false" dtr="false" t="normal">SIGN(S159)</f>
        <v>#VALUE!</v>
      </c>
      <c r="T160" s="117" t="e">
        <f aca="false" ca="true" dt2D="false" dtr="false" t="normal">SIGN(T159)</f>
        <v>#VALUE!</v>
      </c>
      <c r="U160" s="117" t="e">
        <f aca="false" ca="true" dt2D="false" dtr="false" t="normal">SIGN(U159)</f>
        <v>#VALUE!</v>
      </c>
      <c r="V160" s="247" t="n"/>
      <c r="W160" s="116" t="n"/>
    </row>
    <row customFormat="true" hidden="true" ht="16.5" outlineLevel="1" r="161" s="1">
      <c r="C161" s="253" t="n"/>
      <c r="E161" s="1" t="s">
        <v>183</v>
      </c>
      <c r="F161" s="139" t="n"/>
      <c r="G161" s="117" t="e">
        <f aca="false" ca="true" dt2D="false" dtr="false" t="normal">OFFSET(G160, 0, $V$3-G$3-G$3+1)</f>
        <v>#VALUE!</v>
      </c>
      <c r="H161" s="117" t="e">
        <f aca="false" ca="true" dt2D="false" dtr="false" t="normal">OFFSET(H160, 0, 15-H$3-H$3+1)</f>
        <v>#VALUE!</v>
      </c>
      <c r="I161" s="117" t="e">
        <f aca="false" ca="true" dt2D="false" dtr="false" t="normal">OFFSET(I160, 0, 15-I$3-I$3+1)</f>
        <v>#VALUE!</v>
      </c>
      <c r="J161" s="117" t="e">
        <f aca="false" ca="true" dt2D="false" dtr="false" t="normal">OFFSET(J160, 0, 15-J$3-J$3+1)</f>
        <v>#VALUE!</v>
      </c>
      <c r="K161" s="117" t="e">
        <f aca="false" ca="true" dt2D="false" dtr="false" t="normal">OFFSET(K160, 0, 15-K$3-K$3+1)</f>
        <v>#VALUE!</v>
      </c>
      <c r="L161" s="117" t="e">
        <f aca="false" ca="true" dt2D="false" dtr="false" t="normal">OFFSET(L160, 0, 15-L$3-L$3+1)</f>
        <v>#VALUE!</v>
      </c>
      <c r="M161" s="117" t="e">
        <f aca="false" ca="true" dt2D="false" dtr="false" t="normal">OFFSET(M160, 0, 15-M$3-M$3+1)</f>
        <v>#VALUE!</v>
      </c>
      <c r="N161" s="117" t="e">
        <f aca="false" ca="true" dt2D="false" dtr="false" t="normal">OFFSET(N160, 0, 15-N$3-N$3+1)</f>
        <v>#VALUE!</v>
      </c>
      <c r="O161" s="117" t="e">
        <f aca="false" ca="true" dt2D="false" dtr="false" t="normal">OFFSET(O160, 0, 15-O$3-O$3+1)</f>
        <v>#VALUE!</v>
      </c>
      <c r="P161" s="117" t="e">
        <f aca="false" ca="true" dt2D="false" dtr="false" t="normal">OFFSET(P160, 0, 15-P$3-P$3+1)</f>
        <v>#VALUE!</v>
      </c>
      <c r="Q161" s="117" t="e">
        <f aca="false" ca="true" dt2D="false" dtr="false" t="normal">OFFSET(Q160, 0, 15-Q$3-Q$3+1)</f>
        <v>#VALUE!</v>
      </c>
      <c r="R161" s="117" t="e">
        <f aca="false" ca="true" dt2D="false" dtr="false" t="normal">OFFSET(R160, 0, 15-R$3-R$3+1)</f>
        <v>#VALUE!</v>
      </c>
      <c r="S161" s="117" t="e">
        <f aca="false" ca="true" dt2D="false" dtr="false" t="normal">OFFSET(S160, 0, 15-S$3-S$3+1)</f>
        <v>#VALUE!</v>
      </c>
      <c r="T161" s="117" t="e">
        <f aca="false" ca="true" dt2D="false" dtr="false" t="normal">OFFSET(T160, 0, 15-T$3-T$3+1)</f>
        <v>#VALUE!</v>
      </c>
      <c r="U161" s="117" t="e">
        <f aca="false" ca="true" dt2D="false" dtr="false" t="normal">OFFSET(U160, 0, 15-U$3-U$3+1)</f>
        <v>#VALUE!</v>
      </c>
      <c r="V161" s="247" t="n"/>
      <c r="W161" s="116" t="n"/>
    </row>
    <row customFormat="true" ht="16.5" outlineLevel="0" r="162" s="1">
      <c r="C162" s="253" t="n"/>
      <c r="F162" s="139" t="n"/>
      <c r="G162" s="141" t="n"/>
      <c r="H162" s="141" t="n"/>
      <c r="I162" s="141" t="n"/>
      <c r="J162" s="141" t="n"/>
      <c r="K162" s="141" t="n"/>
      <c r="L162" s="141" t="n"/>
      <c r="M162" s="141" t="n"/>
      <c r="N162" s="141" t="n"/>
      <c r="O162" s="141" t="n"/>
      <c r="P162" s="141" t="n"/>
      <c r="Q162" s="141" t="n"/>
      <c r="R162" s="141" t="n"/>
      <c r="S162" s="141" t="n"/>
      <c r="T162" s="141" t="n"/>
      <c r="U162" s="141" t="n"/>
      <c r="V162" s="20" t="n"/>
      <c r="W162" s="116" t="n"/>
    </row>
    <row customFormat="true" ht="17.25" outlineLevel="0" r="163" s="44">
      <c r="E163" s="136" t="s">
        <v>331</v>
      </c>
      <c r="F163" s="274" t="e">
        <f aca="false" ca="true" dt2D="false" dtr="false" t="normal">SUMPRODUCT(G146:U146, G148:U148)</f>
        <v>#VALUE!</v>
      </c>
      <c r="G163" s="117" t="n"/>
      <c r="H163" s="117" t="n"/>
      <c r="I163" s="117" t="n"/>
      <c r="J163" s="117" t="n"/>
      <c r="K163" s="117" t="n"/>
      <c r="L163" s="117" t="n"/>
      <c r="M163" s="117" t="n"/>
      <c r="N163" s="117" t="n"/>
      <c r="O163" s="117" t="n"/>
      <c r="P163" s="117" t="n"/>
      <c r="Q163" s="117" t="n"/>
      <c r="R163" s="117" t="n"/>
      <c r="S163" s="117" t="n"/>
      <c r="T163" s="117" t="n"/>
      <c r="U163" s="117" t="n"/>
      <c r="V163" s="99" t="n"/>
      <c r="W163" s="121" t="n"/>
    </row>
    <row customFormat="true" ht="17.25" outlineLevel="0" r="164" s="1">
      <c r="C164" s="253" t="n"/>
      <c r="E164" s="136" t="s">
        <v>186</v>
      </c>
      <c r="F164" s="143" t="e">
        <f aca="false" ca="true" dt2D="false" dtr="false" t="normal">IF(ISERROR(IRR(G148:U148)), "Нет", IRR(G148:U148))</f>
        <v>#VALUE!</v>
      </c>
      <c r="G164" s="111" t="n"/>
      <c r="V164" s="20" t="n"/>
      <c r="W164" s="116" t="n"/>
    </row>
    <row customFormat="true" ht="16.5" outlineLevel="0" r="165" s="1">
      <c r="C165" s="253" t="n"/>
      <c r="E165" s="275" t="n"/>
      <c r="F165" s="144" t="n"/>
      <c r="G165" s="111" t="n"/>
      <c r="V165" s="20" t="n"/>
      <c r="W165" s="116" t="n"/>
    </row>
    <row customFormat="true" ht="16.5" outlineLevel="0" r="166" s="1">
      <c r="C166" s="253" t="n"/>
      <c r="E166" s="275" t="n"/>
      <c r="F166" s="150" t="s">
        <v>332</v>
      </c>
      <c r="G166" s="276" t="s">
        <v>333</v>
      </c>
      <c r="V166" s="20" t="n"/>
      <c r="W166" s="116" t="n"/>
    </row>
    <row customFormat="true" ht="17.25" outlineLevel="0" r="167" s="1">
      <c r="C167" s="253" t="n"/>
      <c r="E167" s="136" t="s">
        <v>334</v>
      </c>
      <c r="F167" s="143" t="e">
        <f aca="false" ca="true" dt2D="false" dtr="false" t="normal">IFERROR(V54/V81, 0)</f>
        <v>#VALUE!</v>
      </c>
      <c r="G167" s="143" t="e">
        <f aca="false" ca="true" dt2D="false" dtr="false" t="normal">IFERROR(V152/V155, 0)</f>
        <v>#VALUE!</v>
      </c>
      <c r="V167" s="20" t="n"/>
      <c r="W167" s="116" t="n"/>
    </row>
    <row customFormat="true" ht="17.25" outlineLevel="0" r="168" s="1">
      <c r="C168" s="253" t="n"/>
      <c r="E168" s="136" t="s">
        <v>335</v>
      </c>
      <c r="F168" s="143" t="e">
        <f aca="false" ca="true" dt2D="false" dtr="false" t="normal">IFERROR(V89/V81, 0)</f>
        <v>#VALUE!</v>
      </c>
      <c r="G168" s="143" t="e">
        <f aca="false" ca="true" dt2D="false" dtr="false" t="normal">IFERROR(V149/V155, 0)</f>
        <v>#VALUE!</v>
      </c>
      <c r="V168" s="20" t="n"/>
      <c r="W168" s="116" t="n"/>
    </row>
    <row customFormat="true" ht="16.5" outlineLevel="0" r="169" s="1">
      <c r="C169" s="253" t="n"/>
      <c r="E169" s="275" t="n"/>
      <c r="F169" s="144" t="n"/>
      <c r="G169" s="111" t="n"/>
      <c r="V169" s="20" t="n"/>
      <c r="W169" s="116" t="n"/>
    </row>
    <row customFormat="true" ht="17.25" outlineLevel="0" r="170" s="1">
      <c r="C170" s="253" t="n"/>
      <c r="E170" s="136" t="s">
        <v>336</v>
      </c>
      <c r="F170" s="137" t="e">
        <f aca="false" ca="true" dt2D="false" dtr="false" t="normal">IF(ISERROR(F172), "Нет", IF(F172&gt;=15, "Нет", IF(OR(F172=0), F172, (F172-OFFSET(G171, 0, F172-1)/(-OFFSET(G171, 0, F172-1)+OFFSET(G171, 0, F172)))*1)))</f>
        <v>#VALUE!</v>
      </c>
      <c r="G170" s="111" t="n"/>
      <c r="V170" s="20" t="n"/>
      <c r="W170" s="116" t="n"/>
    </row>
    <row customFormat="true" hidden="true" ht="16.5" outlineLevel="1" r="171" s="1">
      <c r="C171" s="253" t="n"/>
      <c r="E171" s="1" t="s">
        <v>188</v>
      </c>
      <c r="F171" s="145" t="n"/>
      <c r="G171" s="117" t="e">
        <f aca="false" ca="true" dt2D="false" dtr="false" t="normal">G150</f>
        <v>#VALUE!</v>
      </c>
      <c r="H171" s="117" t="e">
        <f aca="false" ca="true" dt2D="false" dtr="false" t="normal">H150</f>
        <v>#VALUE!</v>
      </c>
      <c r="I171" s="117" t="e">
        <f aca="false" ca="true" dt2D="false" dtr="false" t="normal">I150</f>
        <v>#VALUE!</v>
      </c>
      <c r="J171" s="117" t="e">
        <f aca="false" ca="true" dt2D="false" dtr="false" t="normal">J150</f>
        <v>#VALUE!</v>
      </c>
      <c r="K171" s="117" t="e">
        <f aca="false" ca="true" dt2D="false" dtr="false" t="normal">K150</f>
        <v>#VALUE!</v>
      </c>
      <c r="L171" s="117" t="e">
        <f aca="false" ca="true" dt2D="false" dtr="false" t="normal">L150</f>
        <v>#VALUE!</v>
      </c>
      <c r="M171" s="117" t="e">
        <f aca="false" ca="true" dt2D="false" dtr="false" t="normal">M150</f>
        <v>#VALUE!</v>
      </c>
      <c r="N171" s="117" t="e">
        <f aca="false" ca="true" dt2D="false" dtr="false" t="normal">N150</f>
        <v>#VALUE!</v>
      </c>
      <c r="O171" s="117" t="e">
        <f aca="false" ca="true" dt2D="false" dtr="false" t="normal">O150</f>
        <v>#VALUE!</v>
      </c>
      <c r="P171" s="117" t="e">
        <f aca="false" ca="true" dt2D="false" dtr="false" t="normal">P150</f>
        <v>#VALUE!</v>
      </c>
      <c r="Q171" s="117" t="e">
        <f aca="false" ca="true" dt2D="false" dtr="false" t="normal">Q150</f>
        <v>#VALUE!</v>
      </c>
      <c r="R171" s="117" t="e">
        <f aca="false" ca="true" dt2D="false" dtr="false" t="normal">R150</f>
        <v>#VALUE!</v>
      </c>
      <c r="S171" s="117" t="e">
        <f aca="false" ca="true" dt2D="false" dtr="false" t="normal">S150</f>
        <v>#VALUE!</v>
      </c>
      <c r="T171" s="117" t="e">
        <f aca="false" ca="true" dt2D="false" dtr="false" t="normal">T150</f>
        <v>#VALUE!</v>
      </c>
      <c r="U171" s="117" t="e">
        <f aca="false" ca="true" dt2D="false" dtr="false" t="normal">U150</f>
        <v>#VALUE!</v>
      </c>
      <c r="V171" s="20" t="n"/>
      <c r="W171" s="116" t="n"/>
    </row>
    <row customFormat="true" hidden="true" ht="16.5" outlineLevel="1" r="172" s="1">
      <c r="C172" s="253" t="n"/>
      <c r="E172" s="1" t="s">
        <v>189</v>
      </c>
      <c r="F172" s="140" t="e">
        <f aca="false" ca="true" dt2D="false" dtr="false" t="normal">IFERROR('Контроль'!$D$8+1-MATCH(-1, G173:U173, 0), 0)</f>
        <v>#VALUE!</v>
      </c>
      <c r="G172" s="117" t="e">
        <f aca="false" ca="true" dt2D="false" dtr="false" t="normal">SIGN(G171)</f>
        <v>#VALUE!</v>
      </c>
      <c r="H172" s="117" t="e">
        <f aca="false" ca="true" dt2D="false" dtr="false" t="normal">SIGN(H171)</f>
        <v>#VALUE!</v>
      </c>
      <c r="I172" s="117" t="e">
        <f aca="false" ca="true" dt2D="false" dtr="false" t="normal">SIGN(I171)</f>
        <v>#VALUE!</v>
      </c>
      <c r="J172" s="117" t="e">
        <f aca="false" ca="true" dt2D="false" dtr="false" t="normal">SIGN(J171)</f>
        <v>#VALUE!</v>
      </c>
      <c r="K172" s="117" t="e">
        <f aca="false" ca="true" dt2D="false" dtr="false" t="normal">SIGN(K171)</f>
        <v>#VALUE!</v>
      </c>
      <c r="L172" s="117" t="e">
        <f aca="false" ca="true" dt2D="false" dtr="false" t="normal">SIGN(L171)</f>
        <v>#VALUE!</v>
      </c>
      <c r="M172" s="117" t="e">
        <f aca="false" ca="true" dt2D="false" dtr="false" t="normal">SIGN(M171)</f>
        <v>#VALUE!</v>
      </c>
      <c r="N172" s="117" t="e">
        <f aca="false" ca="true" dt2D="false" dtr="false" t="normal">SIGN(N171)</f>
        <v>#VALUE!</v>
      </c>
      <c r="O172" s="117" t="e">
        <f aca="false" ca="true" dt2D="false" dtr="false" t="normal">SIGN(O171)</f>
        <v>#VALUE!</v>
      </c>
      <c r="P172" s="117" t="e">
        <f aca="false" ca="true" dt2D="false" dtr="false" t="normal">SIGN(P171)</f>
        <v>#VALUE!</v>
      </c>
      <c r="Q172" s="117" t="e">
        <f aca="false" ca="true" dt2D="false" dtr="false" t="normal">SIGN(Q171)</f>
        <v>#VALUE!</v>
      </c>
      <c r="R172" s="117" t="e">
        <f aca="false" ca="true" dt2D="false" dtr="false" t="normal">SIGN(R171)</f>
        <v>#VALUE!</v>
      </c>
      <c r="S172" s="117" t="e">
        <f aca="false" ca="true" dt2D="false" dtr="false" t="normal">SIGN(S171)</f>
        <v>#VALUE!</v>
      </c>
      <c r="T172" s="117" t="e">
        <f aca="false" ca="true" dt2D="false" dtr="false" t="normal">SIGN(T171)</f>
        <v>#VALUE!</v>
      </c>
      <c r="U172" s="117" t="e">
        <f aca="false" ca="true" dt2D="false" dtr="false" t="normal">SIGN(U171)</f>
        <v>#VALUE!</v>
      </c>
      <c r="V172" s="20" t="n"/>
      <c r="W172" s="116" t="n"/>
    </row>
    <row customFormat="true" hidden="true" ht="16.5" outlineLevel="1" r="173" s="1">
      <c r="C173" s="253" t="n"/>
      <c r="E173" s="1" t="s">
        <v>190</v>
      </c>
      <c r="F173" s="139" t="n"/>
      <c r="G173" s="117" t="e">
        <f aca="false" ca="true" dt2D="false" dtr="false" t="normal">OFFSET(G172, 0, 15-G$3-G$3+1)</f>
        <v>#VALUE!</v>
      </c>
      <c r="H173" s="117" t="e">
        <f aca="false" ca="true" dt2D="false" dtr="false" t="normal">OFFSET(H172, 0, 15-H$3-H$3+1)</f>
        <v>#VALUE!</v>
      </c>
      <c r="I173" s="117" t="e">
        <f aca="false" ca="true" dt2D="false" dtr="false" t="normal">OFFSET(I172, 0, 15-I$3-I$3+1)</f>
        <v>#VALUE!</v>
      </c>
      <c r="J173" s="117" t="e">
        <f aca="false" ca="true" dt2D="false" dtr="false" t="normal">OFFSET(J172, 0, 15-J$3-J$3+1)</f>
        <v>#VALUE!</v>
      </c>
      <c r="K173" s="117" t="e">
        <f aca="false" ca="true" dt2D="false" dtr="false" t="normal">OFFSET(K172, 0, 15-K$3-K$3+1)</f>
        <v>#VALUE!</v>
      </c>
      <c r="L173" s="117" t="e">
        <f aca="false" ca="true" dt2D="false" dtr="false" t="normal">OFFSET(L172, 0, 15-L$3-L$3+1)</f>
        <v>#VALUE!</v>
      </c>
      <c r="M173" s="117" t="e">
        <f aca="false" ca="true" dt2D="false" dtr="false" t="normal">OFFSET(M172, 0, 15-M$3-M$3+1)</f>
        <v>#VALUE!</v>
      </c>
      <c r="N173" s="117" t="e">
        <f aca="false" ca="true" dt2D="false" dtr="false" t="normal">OFFSET(N172, 0, 15-N$3-N$3+1)</f>
        <v>#VALUE!</v>
      </c>
      <c r="O173" s="117" t="e">
        <f aca="false" ca="true" dt2D="false" dtr="false" t="normal">OFFSET(O172, 0, 15-O$3-O$3+1)</f>
        <v>#VALUE!</v>
      </c>
      <c r="P173" s="117" t="e">
        <f aca="false" ca="true" dt2D="false" dtr="false" t="normal">OFFSET(P172, 0, 15-P$3-P$3+1)</f>
        <v>#VALUE!</v>
      </c>
      <c r="Q173" s="117" t="e">
        <f aca="false" ca="true" dt2D="false" dtr="false" t="normal">OFFSET(Q172, 0, 15-Q$3-Q$3+1)</f>
        <v>#VALUE!</v>
      </c>
      <c r="R173" s="117" t="e">
        <f aca="false" ca="true" dt2D="false" dtr="false" t="normal">OFFSET(R172, 0, 15-R$3-R$3+1)</f>
        <v>#VALUE!</v>
      </c>
      <c r="S173" s="117" t="e">
        <f aca="false" ca="true" dt2D="false" dtr="false" t="normal">OFFSET(S172, 0, 15-S$3-S$3+1)</f>
        <v>#VALUE!</v>
      </c>
      <c r="T173" s="117" t="e">
        <f aca="false" ca="true" dt2D="false" dtr="false" t="normal">OFFSET(T172, 0, 15-T$3-T$3+1)</f>
        <v>#VALUE!</v>
      </c>
      <c r="U173" s="117" t="e">
        <f aca="false" ca="true" dt2D="false" dtr="false" t="normal">OFFSET(U172, 0, 15-U$3-U$3+1)</f>
        <v>#VALUE!</v>
      </c>
      <c r="V173" s="20" t="n"/>
      <c r="W173" s="116" t="n"/>
    </row>
    <row customFormat="true" ht="16.5" outlineLevel="0" r="174" s="1">
      <c r="C174" s="253" t="n"/>
      <c r="E174" s="124" t="n"/>
      <c r="F174" s="277" t="n"/>
      <c r="G174" s="278" t="n"/>
      <c r="H174" s="278" t="n"/>
      <c r="I174" s="278" t="n"/>
      <c r="J174" s="278" t="n"/>
      <c r="K174" s="278" t="n"/>
      <c r="L174" s="278" t="n"/>
      <c r="M174" s="278" t="n"/>
      <c r="N174" s="278" t="n"/>
      <c r="O174" s="278" t="n"/>
      <c r="P174" s="278" t="n"/>
      <c r="Q174" s="278" t="n"/>
      <c r="R174" s="278" t="n"/>
      <c r="S174" s="278" t="n"/>
      <c r="T174" s="278" t="n"/>
      <c r="U174" s="278" t="n"/>
      <c r="V174" s="279" t="n"/>
      <c r="W174" s="116" t="n"/>
    </row>
    <row customFormat="true" ht="16.5" outlineLevel="0" r="175" s="1">
      <c r="C175" s="253" t="n"/>
      <c r="V175" s="20" t="n"/>
    </row>
    <row customFormat="true" ht="16.5" outlineLevel="0" r="176" s="1">
      <c r="C176" s="253" t="n"/>
      <c r="V176" s="20" t="n"/>
    </row>
    <row customFormat="true" ht="17.25" outlineLevel="0" r="177" s="111">
      <c r="E177" s="45" t="s">
        <v>337</v>
      </c>
      <c r="F177" s="76" t="s"/>
      <c r="G177" s="76" t="s"/>
      <c r="H177" s="76" t="s"/>
      <c r="I177" s="76" t="s"/>
      <c r="J177" s="76" t="s"/>
      <c r="K177" s="76" t="s"/>
      <c r="L177" s="76" t="s"/>
      <c r="M177" s="76" t="s"/>
      <c r="N177" s="76" t="s"/>
      <c r="O177" s="76" t="s"/>
      <c r="P177" s="76" t="s"/>
      <c r="Q177" s="76" t="s"/>
      <c r="R177" s="76" t="s"/>
      <c r="S177" s="76" t="s"/>
      <c r="T177" s="76" t="s"/>
      <c r="U177" s="76" t="s"/>
      <c r="V177" s="77" t="s"/>
      <c r="W177" s="116" t="n"/>
    </row>
    <row customFormat="true" ht="16.5" outlineLevel="0" r="178" s="1">
      <c r="C178" s="253" t="n"/>
      <c r="V178" s="20" t="n"/>
    </row>
    <row customFormat="true" ht="16.5" outlineLevel="0" r="179" s="1">
      <c r="E179" s="280" t="s">
        <v>127</v>
      </c>
      <c r="F179" s="281" t="n"/>
      <c r="G179" s="282" t="n"/>
      <c r="H179" s="282" t="n"/>
      <c r="I179" s="282" t="n"/>
      <c r="J179" s="282" t="n"/>
      <c r="K179" s="282" t="n"/>
      <c r="L179" s="282" t="n"/>
      <c r="M179" s="282" t="n"/>
      <c r="N179" s="282" t="n"/>
      <c r="O179" s="282" t="n"/>
      <c r="P179" s="282" t="n"/>
      <c r="Q179" s="282" t="n"/>
      <c r="R179" s="282" t="n"/>
      <c r="S179" s="282" t="n"/>
      <c r="T179" s="282" t="n"/>
      <c r="U179" s="282" t="n"/>
      <c r="V179" s="282" t="n"/>
    </row>
    <row customFormat="true" ht="16.5" outlineLevel="0" r="180" s="20">
      <c r="C180" s="266" t="n"/>
      <c r="E180" s="20" t="s">
        <v>129</v>
      </c>
      <c r="G180" s="283" t="e">
        <f aca="false" ca="false" dt2D="false" dtr="false" t="normal">SUM(G182:G183)</f>
        <v>#VALUE!</v>
      </c>
      <c r="H180" s="283" t="e">
        <f aca="false" ca="false" dt2D="false" dtr="false" t="normal">SUM(H182:H183)</f>
        <v>#VALUE!</v>
      </c>
      <c r="I180" s="283" t="e">
        <f aca="false" ca="false" dt2D="false" dtr="false" t="normal">SUM(I182:I183)</f>
        <v>#VALUE!</v>
      </c>
      <c r="J180" s="283" t="e">
        <f aca="false" ca="false" dt2D="false" dtr="false" t="normal">SUM(J182:J183)</f>
        <v>#VALUE!</v>
      </c>
      <c r="K180" s="283" t="e">
        <f aca="false" ca="false" dt2D="false" dtr="false" t="normal">SUM(K182:K183)</f>
        <v>#VALUE!</v>
      </c>
      <c r="L180" s="283" t="e">
        <f aca="false" ca="false" dt2D="false" dtr="false" t="normal">SUM(L182:L183)</f>
        <v>#VALUE!</v>
      </c>
      <c r="M180" s="283" t="e">
        <f aca="false" ca="false" dt2D="false" dtr="false" t="normal">SUM(M182:M183)</f>
        <v>#VALUE!</v>
      </c>
      <c r="N180" s="283" t="e">
        <f aca="false" ca="false" dt2D="false" dtr="false" t="normal">SUM(N182:N183)</f>
        <v>#VALUE!</v>
      </c>
      <c r="O180" s="283" t="e">
        <f aca="false" ca="false" dt2D="false" dtr="false" t="normal">SUM(O182:O183)</f>
        <v>#VALUE!</v>
      </c>
      <c r="P180" s="283" t="e">
        <f aca="false" ca="false" dt2D="false" dtr="false" t="normal">SUM(P182:P183)</f>
        <v>#VALUE!</v>
      </c>
      <c r="Q180" s="283" t="e">
        <f aca="false" ca="false" dt2D="false" dtr="false" t="normal">SUM(Q182:Q183)</f>
        <v>#VALUE!</v>
      </c>
      <c r="R180" s="283" t="e">
        <f aca="false" ca="false" dt2D="false" dtr="false" t="normal">SUM(R182:R183)</f>
        <v>#VALUE!</v>
      </c>
      <c r="S180" s="283" t="e">
        <f aca="false" ca="false" dt2D="false" dtr="false" t="normal">SUM(S182:S183)</f>
        <v>#VALUE!</v>
      </c>
      <c r="T180" s="283" t="e">
        <f aca="false" ca="false" dt2D="false" dtr="false" t="normal">SUM(T182:T183)</f>
        <v>#VALUE!</v>
      </c>
      <c r="U180" s="283" t="e">
        <f aca="false" ca="false" dt2D="false" dtr="false" t="normal">SUM(U182:U183)</f>
        <v>#VALUE!</v>
      </c>
    </row>
    <row customFormat="true" hidden="true" ht="16.5" outlineLevel="1" r="181" s="1">
      <c r="C181" s="253" t="n"/>
      <c r="E181" s="153" t="s">
        <v>289</v>
      </c>
      <c r="V181" s="20" t="n"/>
    </row>
    <row customFormat="true" hidden="true" ht="16.5" outlineLevel="1" r="182" s="1">
      <c r="C182" s="253" t="n"/>
      <c r="E182" s="153" t="s">
        <v>338</v>
      </c>
      <c r="G182" s="117" t="e">
        <f aca="false" ca="false" dt2D="false" dtr="false" t="normal">SUMIF('Периоды'!$L$38:$BS$38, $G$2:$U$2, 'Фин.Модель'!$M221:$BT221)</f>
        <v>#VALUE!</v>
      </c>
      <c r="H182" s="117" t="e">
        <f aca="false" ca="false" dt2D="false" dtr="false" t="normal">SUMIF('Периоды'!$L$38:$BS$38, $G$2:$U$2, 'Фин.Модель'!$M221:$BT221)</f>
        <v>#VALUE!</v>
      </c>
      <c r="I182" s="117" t="e">
        <f aca="false" ca="false" dt2D="false" dtr="false" t="normal">SUMIF('Периоды'!$L$38:$BS$38, $G$2:$U$2, 'Фин.Модель'!$M221:$BT221)</f>
        <v>#VALUE!</v>
      </c>
      <c r="J182" s="117" t="e">
        <f aca="false" ca="false" dt2D="false" dtr="false" t="normal">SUMIF('Периоды'!$L$38:$BS$38, $G$2:$U$2, 'Фин.Модель'!$M221:$BT221)</f>
        <v>#VALUE!</v>
      </c>
      <c r="K182" s="117" t="e">
        <f aca="false" ca="false" dt2D="false" dtr="false" t="normal">SUMIF('Периоды'!$L$38:$BS$38, $G$2:$U$2, 'Фин.Модель'!$M221:$BT221)</f>
        <v>#VALUE!</v>
      </c>
      <c r="L182" s="117" t="e">
        <f aca="false" ca="false" dt2D="false" dtr="false" t="normal">SUMIF('Периоды'!$L$38:$BS$38, $G$2:$U$2, 'Фин.Модель'!$M221:$BT221)</f>
        <v>#VALUE!</v>
      </c>
      <c r="M182" s="117" t="e">
        <f aca="false" ca="false" dt2D="false" dtr="false" t="normal">SUMIF('Периоды'!$L$38:$BS$38, $G$2:$U$2, 'Фин.Модель'!$M221:$BT221)</f>
        <v>#VALUE!</v>
      </c>
      <c r="N182" s="117" t="e">
        <f aca="false" ca="false" dt2D="false" dtr="false" t="normal">SUMIF('Периоды'!$L$38:$BS$38, $G$2:$U$2, 'Фин.Модель'!$M221:$BT221)</f>
        <v>#VALUE!</v>
      </c>
      <c r="O182" s="117" t="e">
        <f aca="false" ca="false" dt2D="false" dtr="false" t="normal">SUMIF('Периоды'!$L$38:$BS$38, $G$2:$U$2, 'Фин.Модель'!$M221:$BT221)</f>
        <v>#VALUE!</v>
      </c>
      <c r="P182" s="117" t="e">
        <f aca="false" ca="false" dt2D="false" dtr="false" t="normal">SUMIF('Периоды'!$L$38:$BS$38, $G$2:$U$2, 'Фин.Модель'!$M221:$BT221)</f>
        <v>#VALUE!</v>
      </c>
      <c r="Q182" s="117" t="e">
        <f aca="false" ca="false" dt2D="false" dtr="false" t="normal">SUMIF('Периоды'!$L$38:$BS$38, $G$2:$U$2, 'Фин.Модель'!$M221:$BT221)</f>
        <v>#VALUE!</v>
      </c>
      <c r="R182" s="117" t="e">
        <f aca="false" ca="false" dt2D="false" dtr="false" t="normal">SUMIF('Периоды'!$L$38:$BS$38, $G$2:$U$2, 'Фин.Модель'!$M221:$BT221)</f>
        <v>#VALUE!</v>
      </c>
      <c r="S182" s="117" t="e">
        <f aca="false" ca="false" dt2D="false" dtr="false" t="normal">SUMIF('Периоды'!$L$38:$BS$38, $G$2:$U$2, 'Фин.Модель'!$M221:$BT221)</f>
        <v>#VALUE!</v>
      </c>
      <c r="T182" s="117" t="e">
        <f aca="false" ca="false" dt2D="false" dtr="false" t="normal">SUMIF('Периоды'!$L$38:$BS$38, $G$2:$U$2, 'Фин.Модель'!$M221:$BT221)</f>
        <v>#VALUE!</v>
      </c>
      <c r="U182" s="117" t="e">
        <f aca="false" ca="false" dt2D="false" dtr="false" t="normal">SUMIF('Периоды'!$L$38:$BS$38, $G$2:$U$2, 'Фин.Модель'!$M221:$BT221)</f>
        <v>#VALUE!</v>
      </c>
      <c r="V182" s="20" t="n"/>
    </row>
    <row customFormat="true" hidden="true" ht="16.5" outlineLevel="1" r="183" s="1">
      <c r="C183" s="253" t="n"/>
      <c r="E183" s="153" t="s">
        <v>339</v>
      </c>
      <c r="G183" s="117" t="e">
        <f aca="false" ca="false" dt2D="false" dtr="false" t="normal">SUMIF('Периоды'!$L$38:$BS$38, $G$2:$U$2, 'Фин.Модель'!$M222:$BT222)</f>
        <v>#VALUE!</v>
      </c>
      <c r="H183" s="117" t="e">
        <f aca="false" ca="false" dt2D="false" dtr="false" t="normal">SUMIF('Периоды'!$L$38:$BS$38, $G$2:$U$2, 'Фин.Модель'!$M222:$BT222)</f>
        <v>#VALUE!</v>
      </c>
      <c r="I183" s="117" t="e">
        <f aca="false" ca="false" dt2D="false" dtr="false" t="normal">SUMIF('Периоды'!$L$38:$BS$38, $G$2:$U$2, 'Фин.Модель'!$M222:$BT222)</f>
        <v>#VALUE!</v>
      </c>
      <c r="J183" s="117" t="e">
        <f aca="false" ca="false" dt2D="false" dtr="false" t="normal">SUMIF('Периоды'!$L$38:$BS$38, $G$2:$U$2, 'Фин.Модель'!$M222:$BT222)</f>
        <v>#VALUE!</v>
      </c>
      <c r="K183" s="117" t="e">
        <f aca="false" ca="false" dt2D="false" dtr="false" t="normal">SUMIF('Периоды'!$L$38:$BS$38, $G$2:$U$2, 'Фин.Модель'!$M222:$BT222)</f>
        <v>#VALUE!</v>
      </c>
      <c r="L183" s="117" t="e">
        <f aca="false" ca="false" dt2D="false" dtr="false" t="normal">SUMIF('Периоды'!$L$38:$BS$38, $G$2:$U$2, 'Фин.Модель'!$M222:$BT222)</f>
        <v>#VALUE!</v>
      </c>
      <c r="M183" s="117" t="e">
        <f aca="false" ca="false" dt2D="false" dtr="false" t="normal">SUMIF('Периоды'!$L$38:$BS$38, $G$2:$U$2, 'Фин.Модель'!$M222:$BT222)</f>
        <v>#VALUE!</v>
      </c>
      <c r="N183" s="117" t="e">
        <f aca="false" ca="false" dt2D="false" dtr="false" t="normal">SUMIF('Периоды'!$L$38:$BS$38, $G$2:$U$2, 'Фин.Модель'!$M222:$BT222)</f>
        <v>#VALUE!</v>
      </c>
      <c r="O183" s="117" t="e">
        <f aca="false" ca="false" dt2D="false" dtr="false" t="normal">SUMIF('Периоды'!$L$38:$BS$38, $G$2:$U$2, 'Фин.Модель'!$M222:$BT222)</f>
        <v>#VALUE!</v>
      </c>
      <c r="P183" s="117" t="e">
        <f aca="false" ca="false" dt2D="false" dtr="false" t="normal">SUMIF('Периоды'!$L$38:$BS$38, $G$2:$U$2, 'Фин.Модель'!$M222:$BT222)</f>
        <v>#VALUE!</v>
      </c>
      <c r="Q183" s="117" t="e">
        <f aca="false" ca="false" dt2D="false" dtr="false" t="normal">SUMIF('Периоды'!$L$38:$BS$38, $G$2:$U$2, 'Фин.Модель'!$M222:$BT222)</f>
        <v>#VALUE!</v>
      </c>
      <c r="R183" s="117" t="e">
        <f aca="false" ca="false" dt2D="false" dtr="false" t="normal">SUMIF('Периоды'!$L$38:$BS$38, $G$2:$U$2, 'Фин.Модель'!$M222:$BT222)</f>
        <v>#VALUE!</v>
      </c>
      <c r="S183" s="117" t="e">
        <f aca="false" ca="false" dt2D="false" dtr="false" t="normal">SUMIF('Периоды'!$L$38:$BS$38, $G$2:$U$2, 'Фин.Модель'!$M222:$BT222)</f>
        <v>#VALUE!</v>
      </c>
      <c r="T183" s="117" t="e">
        <f aca="false" ca="false" dt2D="false" dtr="false" t="normal">SUMIF('Периоды'!$L$38:$BS$38, $G$2:$U$2, 'Фин.Модель'!$M222:$BT222)</f>
        <v>#VALUE!</v>
      </c>
      <c r="U183" s="117" t="e">
        <f aca="false" ca="false" dt2D="false" dtr="false" t="normal">SUMIF('Периоды'!$L$38:$BS$38, $G$2:$U$2, 'Фин.Модель'!$M222:$BT222)</f>
        <v>#VALUE!</v>
      </c>
      <c r="V183" s="20" t="n"/>
    </row>
    <row customFormat="true" ht="16.5" outlineLevel="0" r="184" s="1">
      <c r="C184" s="253" t="n"/>
      <c r="V184" s="20" t="n"/>
    </row>
    <row customFormat="true" ht="16.5" outlineLevel="0" r="185" s="1">
      <c r="E185" s="280" t="s">
        <v>128</v>
      </c>
      <c r="F185" s="281" t="n"/>
      <c r="G185" s="282" t="n"/>
      <c r="H185" s="282" t="n"/>
      <c r="I185" s="282" t="n"/>
      <c r="J185" s="282" t="n"/>
      <c r="K185" s="282" t="n"/>
      <c r="L185" s="282" t="n"/>
      <c r="M185" s="282" t="n"/>
      <c r="N185" s="282" t="n"/>
      <c r="O185" s="282" t="n"/>
      <c r="P185" s="282" t="n"/>
      <c r="Q185" s="282" t="n"/>
      <c r="R185" s="282" t="n"/>
      <c r="S185" s="282" t="n"/>
      <c r="T185" s="282" t="n"/>
      <c r="U185" s="282" t="n"/>
      <c r="V185" s="282" t="n"/>
    </row>
    <row customFormat="true" ht="16.5" outlineLevel="0" r="186" s="20">
      <c r="C186" s="266" t="n"/>
      <c r="E186" s="20" t="s">
        <v>340</v>
      </c>
      <c r="G186" s="247" t="n">
        <f aca="false" ca="true" dt2D="false" dtr="false" t="normal">IFERROR(G188/G187, 0)</f>
        <v>0</v>
      </c>
      <c r="H186" s="247" t="n">
        <f aca="false" ca="true" dt2D="false" dtr="false" t="normal">IFERROR(H188/H187, 0)</f>
        <v>0</v>
      </c>
      <c r="I186" s="247" t="n">
        <f aca="false" ca="true" dt2D="false" dtr="false" t="normal">IFERROR(I188/I187, 0)</f>
        <v>0</v>
      </c>
      <c r="J186" s="247" t="n">
        <f aca="false" ca="true" dt2D="false" dtr="false" t="normal">IFERROR(J188/J187, 0)</f>
        <v>0</v>
      </c>
      <c r="K186" s="247" t="n">
        <f aca="false" ca="true" dt2D="false" dtr="false" t="normal">IFERROR(K188/K187, 0)</f>
        <v>0</v>
      </c>
      <c r="L186" s="247" t="n">
        <f aca="false" ca="true" dt2D="false" dtr="false" t="normal">IFERROR(L188/L187, 0)</f>
        <v>0</v>
      </c>
      <c r="M186" s="247" t="n">
        <f aca="false" ca="true" dt2D="false" dtr="false" t="normal">IFERROR(M188/M187, 0)</f>
        <v>0</v>
      </c>
      <c r="N186" s="247" t="n">
        <f aca="false" ca="true" dt2D="false" dtr="false" t="normal">IFERROR(N188/N187, 0)</f>
        <v>0</v>
      </c>
      <c r="O186" s="247" t="n">
        <f aca="false" ca="true" dt2D="false" dtr="false" t="normal">IFERROR(O188/O187, 0)</f>
        <v>0</v>
      </c>
      <c r="P186" s="247" t="n">
        <f aca="false" ca="true" dt2D="false" dtr="false" t="normal">IFERROR(P188/P187, 0)</f>
        <v>0</v>
      </c>
      <c r="Q186" s="247" t="n">
        <f aca="false" ca="true" dt2D="false" dtr="false" t="normal">IFERROR(Q188/Q187, 0)</f>
        <v>0</v>
      </c>
      <c r="R186" s="247" t="n">
        <f aca="false" ca="true" dt2D="false" dtr="false" t="normal">IFERROR(R188/R187, 0)</f>
        <v>0</v>
      </c>
      <c r="S186" s="247" t="n">
        <f aca="false" ca="true" dt2D="false" dtr="false" t="normal">IFERROR(S188/S187, 0)</f>
        <v>0</v>
      </c>
      <c r="T186" s="247" t="n">
        <f aca="false" ca="true" dt2D="false" dtr="false" t="normal">IFERROR(T188/T187, 0)</f>
        <v>0</v>
      </c>
      <c r="U186" s="247" t="n">
        <f aca="false" ca="true" dt2D="false" dtr="false" t="normal">IFERROR(U188/U187, 0)</f>
        <v>0</v>
      </c>
    </row>
    <row customFormat="true" hidden="true" ht="16.5" outlineLevel="1" r="187" s="1">
      <c r="C187" s="253" t="n"/>
      <c r="E187" s="153" t="s">
        <v>341</v>
      </c>
      <c r="G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H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I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J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K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L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M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N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O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P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Q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R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S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T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U187" s="117" t="e">
        <f aca="false" ca="false" dt2D="false" dtr="false" t="normal">SUMIF('Периоды'!$L$38:$BS$38, $G$2:$U$2, 'Выручка'!$M$26:$BT$26)/SUMIF('Периоды'!$L$38:$BS$38, $G$2:$U$2, 'Периоды'!$L$43:$BS$43)</f>
        <v>#DIV/0!</v>
      </c>
      <c r="V187" s="17" t="n"/>
    </row>
    <row customFormat="true" hidden="true" ht="16.5" outlineLevel="1" r="188" s="1">
      <c r="C188" s="253" t="n"/>
      <c r="E188" s="153" t="s">
        <v>342</v>
      </c>
      <c r="G188" s="117" t="n">
        <f aca="false" ca="true" dt2D="false" dtr="false" t="normal">SUMIF('Периоды'!$L$38:$BS$38, $G$2:$U$2, 'Выручка'!$M27:$BT27)</f>
        <v>0</v>
      </c>
      <c r="H188" s="117" t="n">
        <f aca="false" ca="true" dt2D="false" dtr="false" t="normal">SUMIF('Периоды'!$L$38:$BS$38, $G$2:$U$2, 'Выручка'!$M27:$BT27)</f>
        <v>0</v>
      </c>
      <c r="I188" s="117" t="n">
        <f aca="false" ca="true" dt2D="false" dtr="false" t="normal">SUMIF('Периоды'!$L$38:$BS$38, $G$2:$U$2, 'Выручка'!$M27:$BT27)</f>
        <v>0</v>
      </c>
      <c r="J188" s="117" t="n">
        <f aca="false" ca="true" dt2D="false" dtr="false" t="normal">SUMIF('Периоды'!$L$38:$BS$38, $G$2:$U$2, 'Выручка'!$M27:$BT27)</f>
        <v>0</v>
      </c>
      <c r="K188" s="117" t="n">
        <f aca="false" ca="true" dt2D="false" dtr="false" t="normal">SUMIF('Периоды'!$L$38:$BS$38, $G$2:$U$2, 'Выручка'!$M27:$BT27)</f>
        <v>0</v>
      </c>
      <c r="L188" s="117" t="n">
        <f aca="false" ca="true" dt2D="false" dtr="false" t="normal">SUMIF('Периоды'!$L$38:$BS$38, $G$2:$U$2, 'Выручка'!$M27:$BT27)</f>
        <v>0</v>
      </c>
      <c r="M188" s="117" t="n">
        <f aca="false" ca="true" dt2D="false" dtr="false" t="normal">SUMIF('Периоды'!$L$38:$BS$38, $G$2:$U$2, 'Выручка'!$M27:$BT27)</f>
        <v>0</v>
      </c>
      <c r="N188" s="117" t="n">
        <f aca="false" ca="true" dt2D="false" dtr="false" t="normal">SUMIF('Периоды'!$L$38:$BS$38, $G$2:$U$2, 'Выручка'!$M27:$BT27)</f>
        <v>0</v>
      </c>
      <c r="O188" s="117" t="n">
        <f aca="false" ca="true" dt2D="false" dtr="false" t="normal">SUMIF('Периоды'!$L$38:$BS$38, $G$2:$U$2, 'Выручка'!$M27:$BT27)</f>
        <v>0</v>
      </c>
      <c r="P188" s="117" t="n">
        <f aca="false" ca="true" dt2D="false" dtr="false" t="normal">SUMIF('Периоды'!$L$38:$BS$38, $G$2:$U$2, 'Выручка'!$M27:$BT27)</f>
        <v>0</v>
      </c>
      <c r="Q188" s="117" t="n">
        <f aca="false" ca="true" dt2D="false" dtr="false" t="normal">SUMIF('Периоды'!$L$38:$BS$38, $G$2:$U$2, 'Выручка'!$M27:$BT27)</f>
        <v>0</v>
      </c>
      <c r="R188" s="117" t="n">
        <f aca="false" ca="true" dt2D="false" dtr="false" t="normal">SUMIF('Периоды'!$L$38:$BS$38, $G$2:$U$2, 'Выручка'!$M27:$BT27)</f>
        <v>0</v>
      </c>
      <c r="S188" s="117" t="n">
        <f aca="false" ca="true" dt2D="false" dtr="false" t="normal">SUMIF('Периоды'!$L$38:$BS$38, $G$2:$U$2, 'Выручка'!$M27:$BT27)</f>
        <v>0</v>
      </c>
      <c r="T188" s="117" t="n">
        <f aca="false" ca="true" dt2D="false" dtr="false" t="normal">SUMIF('Периоды'!$L$38:$BS$38, $G$2:$U$2, 'Выручка'!$M27:$BT27)</f>
        <v>0</v>
      </c>
      <c r="U188" s="117" t="n">
        <f aca="false" ca="true" dt2D="false" dtr="false" t="normal">SUMIF('Периоды'!$L$38:$BS$38, $G$2:$U$2, 'Выручка'!$M27:$BT27)</f>
        <v>0</v>
      </c>
      <c r="V188" s="17" t="n"/>
    </row>
    <row customFormat="true" ht="16.5" outlineLevel="0" r="189" s="1">
      <c r="C189" s="253" t="n"/>
      <c r="E189" s="153" t="n"/>
      <c r="V189" s="17" t="n"/>
    </row>
    <row customFormat="true" ht="16.5" outlineLevel="0" r="190" s="20">
      <c r="C190" s="266" t="n"/>
      <c r="E190" s="20" t="s">
        <v>343</v>
      </c>
      <c r="G190" s="284" t="n">
        <f aca="false" ca="false" dt2D="false" dtr="false" t="normal">IFERROR(G192/G191, 0)</f>
        <v>0</v>
      </c>
      <c r="H190" s="284" t="n">
        <f aca="false" ca="false" dt2D="false" dtr="false" t="normal">IFERROR(H192/H191, 0)</f>
        <v>0</v>
      </c>
      <c r="I190" s="284" t="n">
        <f aca="false" ca="false" dt2D="false" dtr="false" t="normal">IFERROR(I192/I191, 0)</f>
        <v>0</v>
      </c>
      <c r="J190" s="284" t="n">
        <f aca="false" ca="false" dt2D="false" dtr="false" t="normal">IFERROR(J192/J191, 0)</f>
        <v>0</v>
      </c>
      <c r="K190" s="284" t="n">
        <f aca="false" ca="false" dt2D="false" dtr="false" t="normal">IFERROR(K192/K191, 0)</f>
        <v>0</v>
      </c>
      <c r="L190" s="284" t="n">
        <f aca="false" ca="false" dt2D="false" dtr="false" t="normal">IFERROR(L192/L191, 0)</f>
        <v>0</v>
      </c>
      <c r="M190" s="284" t="n">
        <f aca="false" ca="false" dt2D="false" dtr="false" t="normal">IFERROR(M192/M191, 0)</f>
        <v>0</v>
      </c>
      <c r="N190" s="284" t="n">
        <f aca="false" ca="false" dt2D="false" dtr="false" t="normal">IFERROR(N192/N191, 0)</f>
        <v>0</v>
      </c>
      <c r="O190" s="284" t="n">
        <f aca="false" ca="false" dt2D="false" dtr="false" t="normal">IFERROR(O192/O191, 0)</f>
        <v>0</v>
      </c>
      <c r="P190" s="284" t="n">
        <f aca="false" ca="false" dt2D="false" dtr="false" t="normal">IFERROR(P192/P191, 0)</f>
        <v>0</v>
      </c>
      <c r="Q190" s="284" t="n">
        <f aca="false" ca="false" dt2D="false" dtr="false" t="normal">IFERROR(Q192/Q191, 0)</f>
        <v>0</v>
      </c>
      <c r="R190" s="284" t="n">
        <f aca="false" ca="false" dt2D="false" dtr="false" t="normal">IFERROR(R192/R191, 0)</f>
        <v>0</v>
      </c>
      <c r="S190" s="284" t="n">
        <f aca="false" ca="false" dt2D="false" dtr="false" t="normal">IFERROR(S192/S191, 0)</f>
        <v>0</v>
      </c>
      <c r="T190" s="284" t="n">
        <f aca="false" ca="false" dt2D="false" dtr="false" t="normal">IFERROR(T192/T191, 0)</f>
        <v>0</v>
      </c>
      <c r="U190" s="284" t="n">
        <f aca="false" ca="false" dt2D="false" dtr="false" t="normal">IFERROR(U192/U191, 0)</f>
        <v>0</v>
      </c>
    </row>
    <row customFormat="true" hidden="true" ht="16.5" outlineLevel="1" r="191" s="1">
      <c r="C191" s="253" t="n"/>
      <c r="E191" s="153" t="s">
        <v>344</v>
      </c>
      <c r="G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H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I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J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K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L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M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N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O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P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Q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R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S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T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U191" s="117" t="e">
        <f aca="false" ca="false" dt2D="false" dtr="false" t="normal">SUMIF('Периоды'!$L$38:$BS$38, $G$2:$U$2, 'Выручка'!$M30:$BT30)/SUMIF('Периоды'!$L$38:$BS$38, $G$2:$U$2, 'Периоды'!$L$43:$BS$43)</f>
        <v>#DIV/0!</v>
      </c>
      <c r="V191" s="17" t="n"/>
    </row>
    <row customFormat="true" hidden="true" ht="16.5" outlineLevel="1" r="192" s="1">
      <c r="C192" s="253" t="n"/>
      <c r="E192" s="153" t="s">
        <v>345</v>
      </c>
      <c r="G192" s="117" t="n">
        <f aca="false" ca="false" dt2D="false" dtr="false" t="normal">SUMIF('Периоды'!$L$38:$BS$38, $G$2:$U$2, 'Выручка'!$M31:$BT31)</f>
        <v>0</v>
      </c>
      <c r="H192" s="117" t="n">
        <f aca="false" ca="false" dt2D="false" dtr="false" t="normal">SUMIF('Периоды'!$L$38:$BS$38, $G$2:$U$2, 'Выручка'!$M31:$BT31)</f>
        <v>0</v>
      </c>
      <c r="I192" s="117" t="n">
        <f aca="false" ca="false" dt2D="false" dtr="false" t="normal">SUMIF('Периоды'!$L$38:$BS$38, $G$2:$U$2, 'Выручка'!$M31:$BT31)</f>
        <v>0</v>
      </c>
      <c r="J192" s="117" t="n">
        <f aca="false" ca="false" dt2D="false" dtr="false" t="normal">SUMIF('Периоды'!$L$38:$BS$38, $G$2:$U$2, 'Выручка'!$M31:$BT31)</f>
        <v>0</v>
      </c>
      <c r="K192" s="117" t="n">
        <f aca="false" ca="false" dt2D="false" dtr="false" t="normal">SUMIF('Периоды'!$L$38:$BS$38, $G$2:$U$2, 'Выручка'!$M31:$BT31)</f>
        <v>0</v>
      </c>
      <c r="L192" s="117" t="n">
        <f aca="false" ca="false" dt2D="false" dtr="false" t="normal">SUMIF('Периоды'!$L$38:$BS$38, $G$2:$U$2, 'Выручка'!$M31:$BT31)</f>
        <v>0</v>
      </c>
      <c r="M192" s="117" t="n">
        <f aca="false" ca="false" dt2D="false" dtr="false" t="normal">SUMIF('Периоды'!$L$38:$BS$38, $G$2:$U$2, 'Выручка'!$M31:$BT31)</f>
        <v>0</v>
      </c>
      <c r="N192" s="117" t="n">
        <f aca="false" ca="false" dt2D="false" dtr="false" t="normal">SUMIF('Периоды'!$L$38:$BS$38, $G$2:$U$2, 'Выручка'!$M31:$BT31)</f>
        <v>0</v>
      </c>
      <c r="O192" s="117" t="n">
        <f aca="false" ca="false" dt2D="false" dtr="false" t="normal">SUMIF('Периоды'!$L$38:$BS$38, $G$2:$U$2, 'Выручка'!$M31:$BT31)</f>
        <v>0</v>
      </c>
      <c r="P192" s="117" t="n">
        <f aca="false" ca="false" dt2D="false" dtr="false" t="normal">SUMIF('Периоды'!$L$38:$BS$38, $G$2:$U$2, 'Выручка'!$M31:$BT31)</f>
        <v>0</v>
      </c>
      <c r="Q192" s="117" t="n">
        <f aca="false" ca="false" dt2D="false" dtr="false" t="normal">SUMIF('Периоды'!$L$38:$BS$38, $G$2:$U$2, 'Выручка'!$M31:$BT31)</f>
        <v>0</v>
      </c>
      <c r="R192" s="117" t="n">
        <f aca="false" ca="false" dt2D="false" dtr="false" t="normal">SUMIF('Периоды'!$L$38:$BS$38, $G$2:$U$2, 'Выручка'!$M31:$BT31)</f>
        <v>0</v>
      </c>
      <c r="S192" s="117" t="n">
        <f aca="false" ca="false" dt2D="false" dtr="false" t="normal">SUMIF('Периоды'!$L$38:$BS$38, $G$2:$U$2, 'Выручка'!$M31:$BT31)</f>
        <v>0</v>
      </c>
      <c r="T192" s="117" t="n">
        <f aca="false" ca="false" dt2D="false" dtr="false" t="normal">SUMIF('Периоды'!$L$38:$BS$38, $G$2:$U$2, 'Выручка'!$M31:$BT31)</f>
        <v>0</v>
      </c>
      <c r="U192" s="117" t="n">
        <f aca="false" ca="false" dt2D="false" dtr="false" t="normal">SUMIF('Периоды'!$L$38:$BS$38, $G$2:$U$2, 'Выручка'!$M31:$BT31)</f>
        <v>0</v>
      </c>
      <c r="V192" s="17" t="n"/>
    </row>
    <row customFormat="true" ht="16.5" outlineLevel="0" r="193" s="1">
      <c r="C193" s="253" t="n"/>
      <c r="E193" s="153" t="n"/>
      <c r="V193" s="17" t="n"/>
    </row>
    <row customFormat="true" ht="33" outlineLevel="0" r="194" s="20">
      <c r="C194" s="266" t="n"/>
      <c r="E194" s="285" t="s">
        <v>346</v>
      </c>
      <c r="G194" s="286" t="n"/>
      <c r="H194" s="286" t="n"/>
      <c r="I194" s="286" t="n"/>
      <c r="J194" s="286" t="n"/>
      <c r="K194" s="286" t="n"/>
      <c r="L194" s="286" t="n"/>
      <c r="M194" s="286" t="n"/>
      <c r="N194" s="286" t="n"/>
      <c r="O194" s="286" t="n"/>
      <c r="P194" s="286" t="n"/>
      <c r="Q194" s="286" t="n"/>
      <c r="R194" s="286" t="n"/>
      <c r="S194" s="286" t="n"/>
      <c r="T194" s="286" t="n"/>
      <c r="U194" s="286" t="n"/>
    </row>
    <row customFormat="true" ht="16.5" outlineLevel="0" r="195" s="1">
      <c r="C195" s="253" t="n"/>
      <c r="E195" s="153" t="n"/>
      <c r="V195" s="17" t="n"/>
    </row>
    <row customFormat="true" ht="33" outlineLevel="0" r="196" s="17">
      <c r="C196" s="254" t="n"/>
      <c r="E196" s="285" t="s">
        <v>347</v>
      </c>
      <c r="G196" s="247" t="n"/>
      <c r="H196" s="247" t="n"/>
      <c r="I196" s="247" t="n"/>
      <c r="J196" s="247" t="n"/>
      <c r="K196" s="247" t="n"/>
      <c r="L196" s="247" t="n"/>
      <c r="M196" s="247" t="n"/>
      <c r="N196" s="247" t="n"/>
      <c r="O196" s="247" t="n"/>
      <c r="P196" s="247" t="n"/>
      <c r="Q196" s="247" t="n"/>
      <c r="R196" s="247" t="n"/>
      <c r="S196" s="247" t="n"/>
      <c r="T196" s="247" t="n"/>
      <c r="U196" s="247" t="n"/>
      <c r="V196" s="20" t="n"/>
    </row>
    <row customFormat="true" ht="16.5" outlineLevel="0" r="197" s="1">
      <c r="C197" s="253" t="n"/>
      <c r="E197" s="153" t="n"/>
      <c r="V197" s="17" t="n"/>
    </row>
    <row customFormat="true" ht="16.5" outlineLevel="0" r="198" s="20">
      <c r="C198" s="266" t="n"/>
      <c r="E198" s="20" t="s">
        <v>348</v>
      </c>
      <c r="G198" s="287" t="n">
        <f aca="false" ca="false" dt2D="false" dtr="false" t="normal">IFERROR((G200-G201)/G199, 0)</f>
        <v>0</v>
      </c>
      <c r="H198" s="287" t="n">
        <f aca="false" ca="false" dt2D="false" dtr="false" t="normal">IFERROR((H200-H201)/H199, 0)</f>
        <v>0</v>
      </c>
      <c r="I198" s="287" t="n">
        <f aca="false" ca="false" dt2D="false" dtr="false" t="normal">IFERROR((I200-I201)/I199, 0)</f>
        <v>0</v>
      </c>
      <c r="J198" s="287" t="n">
        <f aca="false" ca="false" dt2D="false" dtr="false" t="normal">IFERROR((J200-J201)/J199, 0)</f>
        <v>0</v>
      </c>
      <c r="K198" s="287" t="n">
        <f aca="false" ca="false" dt2D="false" dtr="false" t="normal">IFERROR((K200-K201)/K199, 0)</f>
        <v>0</v>
      </c>
      <c r="L198" s="287" t="n">
        <f aca="false" ca="false" dt2D="false" dtr="false" t="normal">IFERROR((L200-L201)/L199, 0)</f>
        <v>0</v>
      </c>
      <c r="M198" s="287" t="n">
        <f aca="false" ca="false" dt2D="false" dtr="false" t="normal">IFERROR((M200-M201)/M199, 0)</f>
        <v>0</v>
      </c>
      <c r="N198" s="287" t="n">
        <f aca="false" ca="false" dt2D="false" dtr="false" t="normal">IFERROR((N200-N201)/N199, 0)</f>
        <v>0</v>
      </c>
      <c r="O198" s="287" t="n">
        <f aca="false" ca="false" dt2D="false" dtr="false" t="normal">IFERROR((O200-O201)/O199, 0)</f>
        <v>0</v>
      </c>
      <c r="P198" s="287" t="n">
        <f aca="false" ca="false" dt2D="false" dtr="false" t="normal">IFERROR((P200-P201)/P199, 0)</f>
        <v>0</v>
      </c>
      <c r="Q198" s="287" t="n">
        <f aca="false" ca="false" dt2D="false" dtr="false" t="normal">IFERROR((Q200-Q201)/Q199, 0)</f>
        <v>0</v>
      </c>
      <c r="R198" s="287" t="n">
        <f aca="false" ca="false" dt2D="false" dtr="false" t="normal">IFERROR((R200-R201)/R199, 0)</f>
        <v>0</v>
      </c>
      <c r="S198" s="287" t="n">
        <f aca="false" ca="false" dt2D="false" dtr="false" t="normal">IFERROR((S200-S201)/S199, 0)</f>
        <v>0</v>
      </c>
      <c r="T198" s="287" t="n">
        <f aca="false" ca="false" dt2D="false" dtr="false" t="normal">IFERROR((T200-T201)/T199, 0)</f>
        <v>0</v>
      </c>
      <c r="U198" s="287" t="n">
        <f aca="false" ca="false" dt2D="false" dtr="false" t="normal">IFERROR((U200-U201)/U199, 0)</f>
        <v>0</v>
      </c>
    </row>
    <row customFormat="true" hidden="true" ht="16.5" outlineLevel="1" r="199" s="1">
      <c r="C199" s="253" t="n"/>
      <c r="E199" s="153" t="s">
        <v>344</v>
      </c>
      <c r="G199" s="167" t="e">
        <f aca="false" ca="false" dt2D="false" dtr="false" t="normal">G191</f>
        <v>#DIV/0!</v>
      </c>
      <c r="H199" s="167" t="e">
        <f aca="false" ca="false" dt2D="false" dtr="false" t="normal">H191</f>
        <v>#DIV/0!</v>
      </c>
      <c r="I199" s="167" t="e">
        <f aca="false" ca="false" dt2D="false" dtr="false" t="normal">I191</f>
        <v>#DIV/0!</v>
      </c>
      <c r="J199" s="167" t="e">
        <f aca="false" ca="false" dt2D="false" dtr="false" t="normal">J191</f>
        <v>#DIV/0!</v>
      </c>
      <c r="K199" s="167" t="e">
        <f aca="false" ca="false" dt2D="false" dtr="false" t="normal">K191</f>
        <v>#DIV/0!</v>
      </c>
      <c r="L199" s="167" t="e">
        <f aca="false" ca="false" dt2D="false" dtr="false" t="normal">L191</f>
        <v>#DIV/0!</v>
      </c>
      <c r="M199" s="167" t="e">
        <f aca="false" ca="false" dt2D="false" dtr="false" t="normal">M191</f>
        <v>#DIV/0!</v>
      </c>
      <c r="N199" s="167" t="e">
        <f aca="false" ca="false" dt2D="false" dtr="false" t="normal">N191</f>
        <v>#DIV/0!</v>
      </c>
      <c r="O199" s="167" t="e">
        <f aca="false" ca="false" dt2D="false" dtr="false" t="normal">O191</f>
        <v>#DIV/0!</v>
      </c>
      <c r="P199" s="167" t="e">
        <f aca="false" ca="false" dt2D="false" dtr="false" t="normal">P191</f>
        <v>#DIV/0!</v>
      </c>
      <c r="Q199" s="167" t="e">
        <f aca="false" ca="false" dt2D="false" dtr="false" t="normal">Q191</f>
        <v>#DIV/0!</v>
      </c>
      <c r="R199" s="167" t="e">
        <f aca="false" ca="false" dt2D="false" dtr="false" t="normal">R191</f>
        <v>#DIV/0!</v>
      </c>
      <c r="S199" s="167" t="e">
        <f aca="false" ca="false" dt2D="false" dtr="false" t="normal">S191</f>
        <v>#DIV/0!</v>
      </c>
      <c r="T199" s="167" t="e">
        <f aca="false" ca="false" dt2D="false" dtr="false" t="normal">T191</f>
        <v>#DIV/0!</v>
      </c>
      <c r="U199" s="167" t="e">
        <f aca="false" ca="false" dt2D="false" dtr="false" t="normal">U191</f>
        <v>#DIV/0!</v>
      </c>
      <c r="V199" s="17" t="n"/>
    </row>
    <row customFormat="true" hidden="true" ht="16.5" outlineLevel="1" r="200" s="1">
      <c r="C200" s="253" t="n"/>
      <c r="E200" s="153" t="s">
        <v>349</v>
      </c>
      <c r="G200" s="167" t="n">
        <f aca="false" ca="false" dt2D="false" dtr="false" t="normal">G192</f>
        <v>0</v>
      </c>
      <c r="H200" s="167" t="n">
        <f aca="false" ca="false" dt2D="false" dtr="false" t="normal">H192</f>
        <v>0</v>
      </c>
      <c r="I200" s="167" t="n">
        <f aca="false" ca="false" dt2D="false" dtr="false" t="normal">I192</f>
        <v>0</v>
      </c>
      <c r="J200" s="167" t="n">
        <f aca="false" ca="false" dt2D="false" dtr="false" t="normal">J192</f>
        <v>0</v>
      </c>
      <c r="K200" s="167" t="n">
        <f aca="false" ca="false" dt2D="false" dtr="false" t="normal">K192</f>
        <v>0</v>
      </c>
      <c r="L200" s="167" t="n">
        <f aca="false" ca="false" dt2D="false" dtr="false" t="normal">L192</f>
        <v>0</v>
      </c>
      <c r="M200" s="167" t="n">
        <f aca="false" ca="false" dt2D="false" dtr="false" t="normal">M192</f>
        <v>0</v>
      </c>
      <c r="N200" s="167" t="n">
        <f aca="false" ca="false" dt2D="false" dtr="false" t="normal">N192</f>
        <v>0</v>
      </c>
      <c r="O200" s="167" t="n">
        <f aca="false" ca="false" dt2D="false" dtr="false" t="normal">O192</f>
        <v>0</v>
      </c>
      <c r="P200" s="167" t="n">
        <f aca="false" ca="false" dt2D="false" dtr="false" t="normal">P192</f>
        <v>0</v>
      </c>
      <c r="Q200" s="167" t="n">
        <f aca="false" ca="false" dt2D="false" dtr="false" t="normal">Q192</f>
        <v>0</v>
      </c>
      <c r="R200" s="167" t="n">
        <f aca="false" ca="false" dt2D="false" dtr="false" t="normal">R192</f>
        <v>0</v>
      </c>
      <c r="S200" s="167" t="n">
        <f aca="false" ca="false" dt2D="false" dtr="false" t="normal">S192</f>
        <v>0</v>
      </c>
      <c r="T200" s="167" t="n">
        <f aca="false" ca="false" dt2D="false" dtr="false" t="normal">T192</f>
        <v>0</v>
      </c>
      <c r="U200" s="167" t="n">
        <f aca="false" ca="false" dt2D="false" dtr="false" t="normal">U192</f>
        <v>0</v>
      </c>
      <c r="V200" s="17" t="n"/>
    </row>
    <row customFormat="true" hidden="true" ht="16.5" outlineLevel="1" r="201" s="1">
      <c r="C201" s="253" t="n"/>
      <c r="E201" s="153" t="s">
        <v>350</v>
      </c>
      <c r="G201" s="117" t="n">
        <f aca="false" ca="false" dt2D="false" dtr="false" t="normal">SUMIF('Периоды'!$L$38:$BS$38, $G$2:$U$2, 'Выручка'!$M40:$BT40)</f>
        <v>0</v>
      </c>
      <c r="H201" s="117" t="n">
        <f aca="false" ca="false" dt2D="false" dtr="false" t="normal">SUMIF('Периоды'!$L$38:$BS$38, $G$2:$U$2, 'Выручка'!$M40:$BT40)</f>
        <v>0</v>
      </c>
      <c r="I201" s="117" t="n">
        <f aca="false" ca="false" dt2D="false" dtr="false" t="normal">SUMIF('Периоды'!$L$38:$BS$38, $G$2:$U$2, 'Выручка'!$M40:$BT40)</f>
        <v>0</v>
      </c>
      <c r="J201" s="117" t="n">
        <f aca="false" ca="false" dt2D="false" dtr="false" t="normal">SUMIF('Периоды'!$L$38:$BS$38, $G$2:$U$2, 'Выручка'!$M40:$BT40)</f>
        <v>0</v>
      </c>
      <c r="K201" s="117" t="n">
        <f aca="false" ca="false" dt2D="false" dtr="false" t="normal">SUMIF('Периоды'!$L$38:$BS$38, $G$2:$U$2, 'Выручка'!$M40:$BT40)</f>
        <v>0</v>
      </c>
      <c r="L201" s="117" t="n">
        <f aca="false" ca="false" dt2D="false" dtr="false" t="normal">SUMIF('Периоды'!$L$38:$BS$38, $G$2:$U$2, 'Выручка'!$M40:$BT40)</f>
        <v>0</v>
      </c>
      <c r="M201" s="117" t="n">
        <f aca="false" ca="false" dt2D="false" dtr="false" t="normal">SUMIF('Периоды'!$L$38:$BS$38, $G$2:$U$2, 'Выручка'!$M40:$BT40)</f>
        <v>0</v>
      </c>
      <c r="N201" s="117" t="n">
        <f aca="false" ca="false" dt2D="false" dtr="false" t="normal">SUMIF('Периоды'!$L$38:$BS$38, $G$2:$U$2, 'Выручка'!$M40:$BT40)</f>
        <v>0</v>
      </c>
      <c r="O201" s="117" t="n">
        <f aca="false" ca="false" dt2D="false" dtr="false" t="normal">SUMIF('Периоды'!$L$38:$BS$38, $G$2:$U$2, 'Выручка'!$M40:$BT40)</f>
        <v>0</v>
      </c>
      <c r="P201" s="117" t="n">
        <f aca="false" ca="false" dt2D="false" dtr="false" t="normal">SUMIF('Периоды'!$L$38:$BS$38, $G$2:$U$2, 'Выручка'!$M40:$BT40)</f>
        <v>0</v>
      </c>
      <c r="Q201" s="117" t="n">
        <f aca="false" ca="false" dt2D="false" dtr="false" t="normal">SUMIF('Периоды'!$L$38:$BS$38, $G$2:$U$2, 'Выручка'!$M40:$BT40)</f>
        <v>0</v>
      </c>
      <c r="R201" s="117" t="n">
        <f aca="false" ca="false" dt2D="false" dtr="false" t="normal">SUMIF('Периоды'!$L$38:$BS$38, $G$2:$U$2, 'Выручка'!$M40:$BT40)</f>
        <v>0</v>
      </c>
      <c r="S201" s="117" t="n">
        <f aca="false" ca="false" dt2D="false" dtr="false" t="normal">SUMIF('Периоды'!$L$38:$BS$38, $G$2:$U$2, 'Выручка'!$M40:$BT40)</f>
        <v>0</v>
      </c>
      <c r="T201" s="117" t="n">
        <f aca="false" ca="false" dt2D="false" dtr="false" t="normal">SUMIF('Периоды'!$L$38:$BS$38, $G$2:$U$2, 'Выручка'!$M40:$BT40)</f>
        <v>0</v>
      </c>
      <c r="U201" s="117" t="n">
        <f aca="false" ca="false" dt2D="false" dtr="false" t="normal">SUMIF('Периоды'!$L$38:$BS$38, $G$2:$U$2, 'Выручка'!$M40:$BT40)</f>
        <v>0</v>
      </c>
      <c r="V201" s="17" t="n"/>
    </row>
    <row customFormat="true" ht="16.5" outlineLevel="0" r="202" s="1">
      <c r="C202" s="253" t="n"/>
      <c r="E202" s="153" t="n"/>
      <c r="V202" s="17" t="n"/>
    </row>
    <row customFormat="true" ht="33" outlineLevel="0" r="203" s="20">
      <c r="C203" s="266" t="n"/>
      <c r="E203" s="285" t="s">
        <v>351</v>
      </c>
      <c r="G203" s="284" t="n">
        <f aca="false" ca="true" dt2D="false" dtr="false" t="normal">IFERROR(G204/G205, 0)</f>
        <v>0</v>
      </c>
      <c r="H203" s="284" t="n">
        <f aca="false" ca="true" dt2D="false" dtr="false" t="normal">IFERROR(H204/H205, 0)</f>
        <v>0</v>
      </c>
      <c r="I203" s="284" t="n">
        <f aca="false" ca="true" dt2D="false" dtr="false" t="normal">IFERROR(I204/I205, 0)</f>
        <v>0</v>
      </c>
      <c r="J203" s="284" t="n">
        <f aca="false" ca="true" dt2D="false" dtr="false" t="normal">IFERROR(J204/J205, 0)</f>
        <v>0</v>
      </c>
      <c r="K203" s="284" t="n">
        <f aca="false" ca="true" dt2D="false" dtr="false" t="normal">IFERROR(K204/K205, 0)</f>
        <v>0</v>
      </c>
      <c r="L203" s="284" t="n">
        <f aca="false" ca="true" dt2D="false" dtr="false" t="normal">IFERROR(L204/L205, 0)</f>
        <v>0</v>
      </c>
      <c r="M203" s="284" t="n">
        <f aca="false" ca="true" dt2D="false" dtr="false" t="normal">IFERROR(M204/M205, 0)</f>
        <v>0</v>
      </c>
      <c r="N203" s="284" t="n">
        <f aca="false" ca="true" dt2D="false" dtr="false" t="normal">IFERROR(N204/N205, 0)</f>
        <v>0</v>
      </c>
      <c r="O203" s="284" t="n">
        <f aca="false" ca="true" dt2D="false" dtr="false" t="normal">IFERROR(O204/O205, 0)</f>
        <v>0</v>
      </c>
      <c r="P203" s="284" t="n">
        <f aca="false" ca="true" dt2D="false" dtr="false" t="normal">IFERROR(P204/P205, 0)</f>
        <v>0</v>
      </c>
      <c r="Q203" s="284" t="n">
        <f aca="false" ca="true" dt2D="false" dtr="false" t="normal">IFERROR(Q204/Q205, 0)</f>
        <v>0</v>
      </c>
      <c r="R203" s="284" t="n">
        <f aca="false" ca="true" dt2D="false" dtr="false" t="normal">IFERROR(R204/R205, 0)</f>
        <v>0</v>
      </c>
      <c r="S203" s="284" t="n">
        <f aca="false" ca="true" dt2D="false" dtr="false" t="normal">IFERROR(S204/S205, 0)</f>
        <v>0</v>
      </c>
      <c r="T203" s="284" t="n">
        <f aca="false" ca="true" dt2D="false" dtr="false" t="normal">IFERROR(T204/T205, 0)</f>
        <v>0</v>
      </c>
      <c r="U203" s="284" t="n">
        <f aca="false" ca="true" dt2D="false" dtr="false" t="normal">IFERROR(U204/U205, 0)</f>
        <v>0</v>
      </c>
    </row>
    <row customFormat="true" hidden="true" ht="16.5" outlineLevel="1" r="204" s="1">
      <c r="C204" s="253" t="n"/>
      <c r="E204" s="288" t="s">
        <v>352</v>
      </c>
      <c r="G204" s="117" t="n">
        <f aca="false" ca="true" dt2D="false" dtr="false" t="normal">SUMIF('Периоды'!$L$38:$BS$38, $G$2:$U$2, 'Выручка'!$M43:$BT43)</f>
        <v>0</v>
      </c>
      <c r="H204" s="117" t="n">
        <f aca="false" ca="true" dt2D="false" dtr="false" t="normal">SUMIF('Периоды'!$L$38:$BS$38, $G$2:$U$2, 'Выручка'!$M43:$BT43)</f>
        <v>0</v>
      </c>
      <c r="I204" s="117" t="n">
        <f aca="false" ca="true" dt2D="false" dtr="false" t="normal">SUMIF('Периоды'!$L$38:$BS$38, $G$2:$U$2, 'Выручка'!$M43:$BT43)</f>
        <v>0</v>
      </c>
      <c r="J204" s="117" t="n">
        <f aca="false" ca="true" dt2D="false" dtr="false" t="normal">SUMIF('Периоды'!$L$38:$BS$38, $G$2:$U$2, 'Выручка'!$M43:$BT43)</f>
        <v>0</v>
      </c>
      <c r="K204" s="117" t="n">
        <f aca="false" ca="true" dt2D="false" dtr="false" t="normal">SUMIF('Периоды'!$L$38:$BS$38, $G$2:$U$2, 'Выручка'!$M43:$BT43)</f>
        <v>0</v>
      </c>
      <c r="L204" s="117" t="n">
        <f aca="false" ca="true" dt2D="false" dtr="false" t="normal">SUMIF('Периоды'!$L$38:$BS$38, $G$2:$U$2, 'Выручка'!$M43:$BT43)</f>
        <v>0</v>
      </c>
      <c r="M204" s="117" t="n">
        <f aca="false" ca="true" dt2D="false" dtr="false" t="normal">SUMIF('Периоды'!$L$38:$BS$38, $G$2:$U$2, 'Выручка'!$M43:$BT43)</f>
        <v>0</v>
      </c>
      <c r="N204" s="117" t="n">
        <f aca="false" ca="true" dt2D="false" dtr="false" t="normal">SUMIF('Периоды'!$L$38:$BS$38, $G$2:$U$2, 'Выручка'!$M43:$BT43)</f>
        <v>0</v>
      </c>
      <c r="O204" s="117" t="n">
        <f aca="false" ca="true" dt2D="false" dtr="false" t="normal">SUMIF('Периоды'!$L$38:$BS$38, $G$2:$U$2, 'Выручка'!$M43:$BT43)</f>
        <v>0</v>
      </c>
      <c r="P204" s="117" t="n">
        <f aca="false" ca="true" dt2D="false" dtr="false" t="normal">SUMIF('Периоды'!$L$38:$BS$38, $G$2:$U$2, 'Выручка'!$M43:$BT43)</f>
        <v>0</v>
      </c>
      <c r="Q204" s="117" t="n">
        <f aca="false" ca="true" dt2D="false" dtr="false" t="normal">SUMIF('Периоды'!$L$38:$BS$38, $G$2:$U$2, 'Выручка'!$M43:$BT43)</f>
        <v>0</v>
      </c>
      <c r="R204" s="117" t="n">
        <f aca="false" ca="true" dt2D="false" dtr="false" t="normal">SUMIF('Периоды'!$L$38:$BS$38, $G$2:$U$2, 'Выручка'!$M43:$BT43)</f>
        <v>0</v>
      </c>
      <c r="S204" s="117" t="n">
        <f aca="false" ca="true" dt2D="false" dtr="false" t="normal">SUMIF('Периоды'!$L$38:$BS$38, $G$2:$U$2, 'Выручка'!$M43:$BT43)</f>
        <v>0</v>
      </c>
      <c r="T204" s="117" t="n">
        <f aca="false" ca="true" dt2D="false" dtr="false" t="normal">SUMIF('Периоды'!$L$38:$BS$38, $G$2:$U$2, 'Выручка'!$M43:$BT43)</f>
        <v>0</v>
      </c>
      <c r="U204" s="117" t="n">
        <f aca="false" ca="true" dt2D="false" dtr="false" t="normal">SUMIF('Периоды'!$L$38:$BS$38, $G$2:$U$2, 'Выручка'!$M43:$BT43)</f>
        <v>0</v>
      </c>
      <c r="V204" s="20" t="n"/>
    </row>
    <row customFormat="true" hidden="true" ht="16.5" outlineLevel="1" r="205" s="1">
      <c r="C205" s="253" t="n"/>
      <c r="E205" s="153" t="s">
        <v>344</v>
      </c>
      <c r="G205" s="167" t="e">
        <f aca="false" ca="false" dt2D="false" dtr="false" t="normal">G199</f>
        <v>#DIV/0!</v>
      </c>
      <c r="H205" s="167" t="e">
        <f aca="false" ca="false" dt2D="false" dtr="false" t="normal">H199</f>
        <v>#DIV/0!</v>
      </c>
      <c r="I205" s="167" t="e">
        <f aca="false" ca="false" dt2D="false" dtr="false" t="normal">I199</f>
        <v>#DIV/0!</v>
      </c>
      <c r="J205" s="167" t="e">
        <f aca="false" ca="false" dt2D="false" dtr="false" t="normal">J199</f>
        <v>#DIV/0!</v>
      </c>
      <c r="K205" s="167" t="e">
        <f aca="false" ca="false" dt2D="false" dtr="false" t="normal">K199</f>
        <v>#DIV/0!</v>
      </c>
      <c r="L205" s="167" t="e">
        <f aca="false" ca="false" dt2D="false" dtr="false" t="normal">L199</f>
        <v>#DIV/0!</v>
      </c>
      <c r="M205" s="167" t="e">
        <f aca="false" ca="false" dt2D="false" dtr="false" t="normal">M199</f>
        <v>#DIV/0!</v>
      </c>
      <c r="N205" s="167" t="e">
        <f aca="false" ca="false" dt2D="false" dtr="false" t="normal">N199</f>
        <v>#DIV/0!</v>
      </c>
      <c r="O205" s="167" t="e">
        <f aca="false" ca="false" dt2D="false" dtr="false" t="normal">O199</f>
        <v>#DIV/0!</v>
      </c>
      <c r="P205" s="167" t="e">
        <f aca="false" ca="false" dt2D="false" dtr="false" t="normal">P199</f>
        <v>#DIV/0!</v>
      </c>
      <c r="Q205" s="167" t="e">
        <f aca="false" ca="false" dt2D="false" dtr="false" t="normal">Q199</f>
        <v>#DIV/0!</v>
      </c>
      <c r="R205" s="167" t="e">
        <f aca="false" ca="false" dt2D="false" dtr="false" t="normal">R199</f>
        <v>#DIV/0!</v>
      </c>
      <c r="S205" s="167" t="e">
        <f aca="false" ca="false" dt2D="false" dtr="false" t="normal">S199</f>
        <v>#DIV/0!</v>
      </c>
      <c r="T205" s="167" t="e">
        <f aca="false" ca="false" dt2D="false" dtr="false" t="normal">T199</f>
        <v>#DIV/0!</v>
      </c>
      <c r="U205" s="167" t="e">
        <f aca="false" ca="false" dt2D="false" dtr="false" t="normal">U199</f>
        <v>#DIV/0!</v>
      </c>
      <c r="V205" s="20" t="n"/>
    </row>
    <row customFormat="true" ht="16.5" outlineLevel="0" r="206" s="1">
      <c r="C206" s="253" t="n"/>
      <c r="V206" s="20" t="n"/>
    </row>
  </sheetData>
  <mergeCells count="3">
    <mergeCell ref="E4:V4"/>
    <mergeCell ref="E142:V142"/>
    <mergeCell ref="E177:V177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7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154"/>
  <sheetViews>
    <sheetView showZeros="true" workbookViewId="0">
      <pane activePane="bottomLeft" state="frozen" topLeftCell="A2" xSplit="0" ySplit="1"/>
    </sheetView>
  </sheetViews>
  <sheetFormatPr baseColWidth="8" customHeight="false" defaultColWidth="8.85546864361033" defaultRowHeight="16.5" zeroHeight="false"/>
  <cols>
    <col customWidth="true" max="1" min="1" outlineLevel="0" style="1" width="1.28515624273114"/>
    <col customWidth="true" max="2" min="2" outlineLevel="0" style="1" width="57.5703101171357"/>
    <col customWidth="true" max="3" min="3" outlineLevel="0" style="1" width="16.140624463426"/>
    <col customWidth="true" max="4" min="4" outlineLevel="0" style="1" width="12.4257811290726"/>
    <col customWidth="true" max="5" min="5" outlineLevel="0" style="1" width="13.8554681361118"/>
    <col customWidth="true" max="6" min="6" outlineLevel="0" style="1" width="13.285156158148"/>
    <col customWidth="true" max="7" min="7" outlineLevel="0" style="1" width="11.710937625553"/>
    <col customWidth="true" max="8" min="8" outlineLevel="0" style="1" width="10.7109374563868"/>
    <col customWidth="true" max="9" min="9" outlineLevel="0" style="1" width="13.7109379638854"/>
    <col customWidth="true" max="12" min="10" outlineLevel="0" style="1" width="11.710937625553"/>
    <col customWidth="true" max="13" min="13" outlineLevel="0" style="1" width="11.1406249709246"/>
    <col customWidth="true" max="14" min="14" outlineLevel="0" style="1" width="13.5703121471299"/>
    <col customWidth="true" max="18" min="15" outlineLevel="0" style="1" width="11.710937625553"/>
    <col customWidth="true" max="19" min="19" outlineLevel="0" style="244" width="13.285156158148"/>
    <col customWidth="true" max="21" min="20" outlineLevel="0" style="1" width="12.2851566656466"/>
    <col bestFit="true" customWidth="true" max="1024" min="22" outlineLevel="0" style="1" width="8.85546864361033"/>
  </cols>
  <sheetData>
    <row customFormat="true" ht="33.75" outlineLevel="0" r="1" s="1">
      <c r="B1" s="18" t="s">
        <v>353</v>
      </c>
    </row>
    <row customHeight="true" ht="14.4499998092651" outlineLevel="0" r="2">
      <c r="C2" s="40" t="n"/>
      <c r="D2" s="40" t="n"/>
      <c r="E2" s="40" t="n"/>
      <c r="K2" s="289" t="n"/>
    </row>
    <row ht="17.25" outlineLevel="0" r="3">
      <c r="B3" s="45" t="s">
        <v>354</v>
      </c>
      <c r="C3" s="290" t="n"/>
      <c r="D3" s="290" t="n"/>
      <c r="E3" s="291" t="n"/>
      <c r="F3" s="291" t="n"/>
      <c r="G3" s="291" t="n"/>
      <c r="H3" s="291" t="n"/>
      <c r="I3" s="291" t="n"/>
      <c r="J3" s="291" t="n"/>
      <c r="K3" s="291" t="n"/>
      <c r="L3" s="291" t="n"/>
      <c r="M3" s="291" t="n"/>
      <c r="N3" s="291" t="n"/>
      <c r="O3" s="291" t="n"/>
      <c r="P3" s="291" t="n"/>
      <c r="Q3" s="291" t="n"/>
      <c r="R3" s="291" t="n"/>
      <c r="S3" s="291" t="n"/>
      <c r="T3" s="291" t="n"/>
      <c r="U3" s="291" t="n"/>
    </row>
    <row ht="17.25" outlineLevel="0" r="4">
      <c r="B4" s="230" t="n"/>
      <c r="C4" s="230" t="n"/>
      <c r="D4" s="230" t="n"/>
      <c r="E4" s="230" t="n"/>
      <c r="F4" s="230" t="n"/>
      <c r="G4" s="230" t="n"/>
      <c r="I4" s="230" t="n"/>
      <c r="J4" s="230" t="n"/>
      <c r="K4" s="230" t="n"/>
      <c r="L4" s="230" t="n"/>
      <c r="M4" s="230" t="n"/>
      <c r="N4" s="292" t="s">
        <v>5</v>
      </c>
      <c r="O4" s="230" t="n"/>
      <c r="P4" s="230" t="n"/>
      <c r="Q4" s="230" t="n"/>
      <c r="R4" s="230" t="n"/>
      <c r="S4" s="230" t="n"/>
      <c r="T4" s="230" t="n"/>
      <c r="U4" s="230" t="n"/>
    </row>
    <row outlineLevel="0" r="5">
      <c r="D5" s="40" t="n"/>
      <c r="E5" s="40" t="n"/>
      <c r="H5" s="293" t="n"/>
    </row>
    <row customHeight="true" ht="39" outlineLevel="0" r="6">
      <c r="B6" s="294" t="str">
        <f aca="false" ca="false" dt2D="false" dtr="false" t="normal">'Контроль'!D3</f>
        <v>Базовый</v>
      </c>
      <c r="C6" s="295" t="s">
        <v>355</v>
      </c>
      <c r="D6" s="296" t="s"/>
      <c r="E6" s="296" t="s"/>
      <c r="F6" s="297" t="s"/>
      <c r="H6" s="295" t="s">
        <v>356</v>
      </c>
      <c r="I6" s="296" t="s"/>
      <c r="J6" s="296" t="s"/>
      <c r="K6" s="297" t="s"/>
      <c r="M6" s="295" t="s">
        <v>357</v>
      </c>
      <c r="N6" s="296" t="s"/>
      <c r="O6" s="296" t="s"/>
      <c r="P6" s="297" t="s"/>
      <c r="R6" s="295" t="s">
        <v>88</v>
      </c>
      <c r="S6" s="296" t="s"/>
      <c r="T6" s="296" t="s"/>
      <c r="U6" s="297" t="s"/>
    </row>
    <row ht="27" outlineLevel="0" r="7">
      <c r="B7" s="298" t="s">
        <v>358</v>
      </c>
      <c r="C7" s="299" t="s">
        <v>64</v>
      </c>
      <c r="D7" s="300" t="s">
        <v>359</v>
      </c>
      <c r="E7" s="300" t="s">
        <v>155</v>
      </c>
      <c r="F7" s="300" t="s">
        <v>360</v>
      </c>
      <c r="H7" s="299" t="s">
        <v>64</v>
      </c>
      <c r="I7" s="300" t="s">
        <v>359</v>
      </c>
      <c r="J7" s="300" t="s">
        <v>155</v>
      </c>
      <c r="K7" s="300" t="s">
        <v>360</v>
      </c>
      <c r="M7" s="299" t="s">
        <v>64</v>
      </c>
      <c r="N7" s="300" t="s">
        <v>359</v>
      </c>
      <c r="O7" s="300" t="s">
        <v>155</v>
      </c>
      <c r="P7" s="300" t="s">
        <v>360</v>
      </c>
      <c r="R7" s="299" t="s">
        <v>64</v>
      </c>
      <c r="S7" s="300" t="s">
        <v>359</v>
      </c>
      <c r="T7" s="300" t="s">
        <v>155</v>
      </c>
      <c r="U7" s="300" t="s">
        <v>360</v>
      </c>
    </row>
    <row outlineLevel="0" r="8">
      <c r="B8" s="301" t="str">
        <f aca="false" ca="false" dt2D="false" dtr="false" t="normal">'Допущения'!B9</f>
        <v>Гостиничный комплекс (в т.ч. СПА-комплекс) (Размещение)</v>
      </c>
      <c r="C8" s="302" t="n">
        <f aca="false" ca="false" dt2D="false" dtr="false" t="normal">_XLFN.IFS($B$6=$H$6, 1*(1+H8), $B$6=$M$6, 1*(1+M8), $B$6=$R$6, 1*(1+R8))</f>
        <v>1</v>
      </c>
      <c r="D8" s="303" t="n">
        <f aca="false" ca="false" dt2D="false" dtr="false" t="normal">_XLFN.IFS($B$6=$H$6, 1*(1+I8), $B$6=$M$6, 1*(1+N8), $B$6=$R$6, 1*(1+S8))</f>
        <v>1</v>
      </c>
      <c r="E8" s="303" t="n">
        <f aca="false" ca="false" dt2D="false" dtr="false" t="normal">_XLFN.IFS($B$6=$H$6, 1*(1+J8), $B$6=$M$6, 1*(1+O8), $B$6=$R$6, 1*(1+T8))</f>
        <v>1</v>
      </c>
      <c r="F8" s="303" t="n">
        <f aca="false" ca="false" dt2D="false" dtr="false" t="normal">_XLFN.IFS($B$6=$H$6, 1*(1+K8), $B$6=$M$6, 1*(1+P8), $B$6=$R$6, 1*(1+U8))</f>
        <v>1</v>
      </c>
      <c r="G8" s="304" t="n"/>
      <c r="H8" s="305" t="n"/>
      <c r="I8" s="305" t="n"/>
      <c r="J8" s="305" t="n"/>
      <c r="K8" s="305" t="n"/>
      <c r="L8" s="306" t="n"/>
      <c r="M8" s="307" t="n"/>
      <c r="N8" s="305" t="n"/>
      <c r="O8" s="305" t="n"/>
      <c r="P8" s="308" t="n"/>
      <c r="R8" s="309" t="n">
        <v>0</v>
      </c>
      <c r="S8" s="309" t="n">
        <v>0</v>
      </c>
      <c r="T8" s="309" t="n">
        <v>0</v>
      </c>
      <c r="U8" s="309" t="n">
        <v>0</v>
      </c>
    </row>
    <row outlineLevel="0" r="9">
      <c r="B9" s="301" t="str">
        <f aca="false" ca="false" dt2D="false" dtr="false" t="normal">'Допущения'!B10</f>
        <v>Бары (Общественное питание)</v>
      </c>
      <c r="C9" s="310" t="n">
        <f aca="false" ca="false" dt2D="false" dtr="false" t="normal">_XLFN.IFS($B$6=$H$6, 1*(1+H9), $B$6=$M$6, 1*(1+M9), $B$6=$R$6, 1*(1+R9))</f>
        <v>1</v>
      </c>
      <c r="D9" s="311" t="n">
        <f aca="false" ca="false" dt2D="false" dtr="false" t="normal">_XLFN.IFS($B$6=$H$6, 1*(1+I9), $B$6=$M$6, 1*(1+N9), $B$6=$R$6, 1*(1+S9))</f>
        <v>1</v>
      </c>
      <c r="E9" s="311" t="n">
        <f aca="false" ca="false" dt2D="false" dtr="false" t="normal">_XLFN.IFS($B$6=$H$6, 1*(1+J9), $B$6=$M$6, 1*(1+O9), $B$6=$R$6, 1*(1+T9))</f>
        <v>1</v>
      </c>
      <c r="F9" s="311" t="n">
        <f aca="false" ca="false" dt2D="false" dtr="false" t="normal">_XLFN.IFS($B$6=$H$6, 1*(1+K9), $B$6=$M$6, 1*(1+P9), $B$6=$R$6, 1*(1+U9))</f>
        <v>1</v>
      </c>
      <c r="G9" s="312" t="n"/>
      <c r="H9" s="313" t="n"/>
      <c r="I9" s="313" t="n"/>
      <c r="J9" s="313" t="n"/>
      <c r="K9" s="313" t="n"/>
      <c r="L9" s="314" t="n"/>
      <c r="M9" s="315" t="n"/>
      <c r="N9" s="313" t="n"/>
      <c r="O9" s="313" t="n"/>
      <c r="P9" s="316" t="n"/>
      <c r="R9" s="309" t="n">
        <v>0</v>
      </c>
      <c r="S9" s="309" t="n">
        <v>0</v>
      </c>
      <c r="T9" s="309" t="n">
        <v>0</v>
      </c>
      <c r="U9" s="309" t="n">
        <v>0</v>
      </c>
    </row>
    <row ht="33" outlineLevel="0" r="10">
      <c r="B10" s="301" t="str">
        <f aca="false" ca="false" dt2D="false" dtr="false" t="normal">'Допущения'!B11</f>
        <v>Ботанические сады (Познавательный, культурно-развлекательный, деловой)</v>
      </c>
      <c r="C10" s="310" t="n">
        <f aca="false" ca="false" dt2D="false" dtr="false" t="normal">_XLFN.IFS($B$6=$H$6, 1*(1+H10), $B$6=$M$6, 1*(1+M10), $B$6=$R$6, 1*(1+R10))</f>
        <v>1</v>
      </c>
      <c r="D10" s="311" t="n">
        <f aca="false" ca="false" dt2D="false" dtr="false" t="normal">_XLFN.IFS($B$6=$H$6, 1*(1+I10), $B$6=$M$6, 1*(1+N10), $B$6=$R$6, 1*(1+S10))</f>
        <v>1</v>
      </c>
      <c r="E10" s="311" t="n">
        <f aca="false" ca="false" dt2D="false" dtr="false" t="normal">_XLFN.IFS($B$6=$H$6, 1*(1+J10), $B$6=$M$6, 1*(1+O10), $B$6=$R$6, 1*(1+T10))</f>
        <v>1</v>
      </c>
      <c r="F10" s="311" t="n">
        <f aca="false" ca="false" dt2D="false" dtr="false" t="normal">_XLFN.IFS($B$6=$H$6, 1*(1+K10), $B$6=$M$6, 1*(1+P10), $B$6=$R$6, 1*(1+U10))</f>
        <v>1</v>
      </c>
      <c r="G10" s="312" t="n"/>
      <c r="H10" s="313" t="n"/>
      <c r="I10" s="313" t="n"/>
      <c r="J10" s="313" t="n"/>
      <c r="K10" s="313" t="n"/>
      <c r="L10" s="314" t="n"/>
      <c r="M10" s="315" t="n"/>
      <c r="N10" s="313" t="n"/>
      <c r="O10" s="313" t="n"/>
      <c r="P10" s="316" t="n"/>
      <c r="R10" s="309" t="n">
        <v>0</v>
      </c>
      <c r="S10" s="309" t="n">
        <v>0</v>
      </c>
      <c r="T10" s="309" t="n">
        <v>0</v>
      </c>
      <c r="U10" s="309" t="n">
        <v>0</v>
      </c>
    </row>
    <row outlineLevel="0" r="11">
      <c r="B11" s="301" t="str">
        <f aca="false" ca="false" dt2D="false" dtr="false" t="normal">'Допущения'!B12</f>
        <v>Аквапарки (Рекреационный, водный, круизный)</v>
      </c>
      <c r="C11" s="310" t="n">
        <f aca="false" ca="false" dt2D="false" dtr="false" t="normal">_XLFN.IFS($B$6=$H$6, 1*(1+H11), $B$6=$M$6, 1*(1+M11), $B$6=$R$6, 1*(1+R11))</f>
        <v>1</v>
      </c>
      <c r="D11" s="311" t="n">
        <f aca="false" ca="false" dt2D="false" dtr="false" t="normal">_XLFN.IFS($B$6=$H$6, 1*(1+I11), $B$6=$M$6, 1*(1+N11), $B$6=$R$6, 1*(1+S11))</f>
        <v>1</v>
      </c>
      <c r="E11" s="311" t="n">
        <f aca="false" ca="false" dt2D="false" dtr="false" t="normal">_XLFN.IFS($B$6=$H$6, 1*(1+J11), $B$6=$M$6, 1*(1+O11), $B$6=$R$6, 1*(1+T11))</f>
        <v>1</v>
      </c>
      <c r="F11" s="311" t="n">
        <f aca="false" ca="false" dt2D="false" dtr="false" t="normal">_XLFN.IFS($B$6=$H$6, 1*(1+K11), $B$6=$M$6, 1*(1+P11), $B$6=$R$6, 1*(1+U11))</f>
        <v>1</v>
      </c>
      <c r="G11" s="312" t="n"/>
      <c r="H11" s="313" t="n"/>
      <c r="I11" s="313" t="n"/>
      <c r="J11" s="313" t="n"/>
      <c r="K11" s="313" t="n"/>
      <c r="L11" s="314" t="n"/>
      <c r="M11" s="315" t="n"/>
      <c r="N11" s="313" t="n"/>
      <c r="O11" s="313" t="n"/>
      <c r="P11" s="316" t="n"/>
      <c r="R11" s="309" t="n">
        <v>0</v>
      </c>
      <c r="S11" s="309" t="n">
        <v>0</v>
      </c>
      <c r="T11" s="309" t="n">
        <v>0</v>
      </c>
      <c r="U11" s="309" t="n">
        <v>0</v>
      </c>
    </row>
    <row outlineLevel="0" r="12">
      <c r="B12" s="317" t="n">
        <f aca="false" ca="false" dt2D="false" dtr="false" t="normal">'Допущения'!B13</f>
        <v>0</v>
      </c>
      <c r="C12" s="310" t="n">
        <f aca="false" ca="false" dt2D="false" dtr="false" t="normal">_XLFN.IFS($B$6=$H$6, 1*(1+H12), $B$6=$M$6, 1*(1+M12), $B$6=$R$6, 1*(1+R12))</f>
        <v>1</v>
      </c>
      <c r="D12" s="311" t="n">
        <f aca="false" ca="false" dt2D="false" dtr="false" t="normal">_XLFN.IFS($B$6=$H$6, 1*(1+I12), $B$6=$M$6, 1*(1+N12), $B$6=$R$6, 1*(1+S12))</f>
        <v>1</v>
      </c>
      <c r="E12" s="311" t="n">
        <f aca="false" ca="false" dt2D="false" dtr="false" t="normal">_XLFN.IFS($B$6=$H$6, 1*(1+J12), $B$6=$M$6, 1*(1+O12), $B$6=$R$6, 1*(1+T12))</f>
        <v>1</v>
      </c>
      <c r="F12" s="311" t="n">
        <f aca="false" ca="false" dt2D="false" dtr="false" t="normal">_XLFN.IFS($B$6=$H$6, 1*(1+K12), $B$6=$M$6, 1*(1+P12), $B$6=$R$6, 1*(1+U12))</f>
        <v>1</v>
      </c>
      <c r="G12" s="312" t="n"/>
      <c r="H12" s="313" t="n"/>
      <c r="I12" s="313" t="n"/>
      <c r="J12" s="313" t="n"/>
      <c r="K12" s="313" t="n"/>
      <c r="L12" s="314" t="n"/>
      <c r="M12" s="315" t="n"/>
      <c r="N12" s="313" t="n"/>
      <c r="O12" s="313" t="n"/>
      <c r="P12" s="316" t="n"/>
      <c r="R12" s="309" t="n">
        <v>0</v>
      </c>
      <c r="S12" s="309" t="n">
        <v>0</v>
      </c>
      <c r="T12" s="309" t="n">
        <v>0</v>
      </c>
      <c r="U12" s="309" t="n">
        <v>0</v>
      </c>
    </row>
    <row outlineLevel="0" r="13">
      <c r="B13" s="317" t="n">
        <f aca="false" ca="false" dt2D="false" dtr="false" t="normal">'Допущения'!B14</f>
        <v>0</v>
      </c>
      <c r="C13" s="310" t="n">
        <f aca="false" ca="false" dt2D="false" dtr="false" t="normal">_XLFN.IFS($B$6=$H$6, 1*(1+H13), $B$6=$M$6, 1*(1+M13), $B$6=$R$6, 1*(1+R13))</f>
        <v>1</v>
      </c>
      <c r="D13" s="311" t="n">
        <f aca="false" ca="false" dt2D="false" dtr="false" t="normal">_XLFN.IFS($B$6=$H$6, 1*(1+I13), $B$6=$M$6, 1*(1+N13), $B$6=$R$6, 1*(1+S13))</f>
        <v>1</v>
      </c>
      <c r="E13" s="311" t="n">
        <f aca="false" ca="false" dt2D="false" dtr="false" t="normal">_XLFN.IFS($B$6=$H$6, 1*(1+J13), $B$6=$M$6, 1*(1+O13), $B$6=$R$6, 1*(1+T13))</f>
        <v>1</v>
      </c>
      <c r="F13" s="311" t="n">
        <f aca="false" ca="false" dt2D="false" dtr="false" t="normal">_XLFN.IFS($B$6=$H$6, 1*(1+K13), $B$6=$M$6, 1*(1+P13), $B$6=$R$6, 1*(1+U13))</f>
        <v>1</v>
      </c>
      <c r="G13" s="312" t="n"/>
      <c r="H13" s="313" t="n"/>
      <c r="I13" s="313" t="n"/>
      <c r="J13" s="313" t="n"/>
      <c r="K13" s="313" t="n"/>
      <c r="L13" s="314" t="n"/>
      <c r="M13" s="315" t="n"/>
      <c r="N13" s="313" t="n"/>
      <c r="O13" s="313" t="n"/>
      <c r="P13" s="316" t="n"/>
      <c r="R13" s="309" t="n">
        <v>0</v>
      </c>
      <c r="S13" s="309" t="n">
        <v>0</v>
      </c>
      <c r="T13" s="309" t="n">
        <v>0</v>
      </c>
      <c r="U13" s="309" t="n">
        <v>0</v>
      </c>
    </row>
    <row outlineLevel="0" r="14">
      <c r="B14" s="317" t="n">
        <f aca="false" ca="false" dt2D="false" dtr="false" t="normal">'Допущения'!B15</f>
        <v>0</v>
      </c>
      <c r="C14" s="310" t="n">
        <f aca="false" ca="false" dt2D="false" dtr="false" t="normal">_XLFN.IFS($B$6=$H$6, 1*(1+H14), $B$6=$M$6, 1*(1+M14), $B$6=$R$6, 1*(1+R14))</f>
        <v>1</v>
      </c>
      <c r="D14" s="311" t="n">
        <f aca="false" ca="false" dt2D="false" dtr="false" t="normal">_XLFN.IFS($B$6=$H$6, 1*(1+I14), $B$6=$M$6, 1*(1+N14), $B$6=$R$6, 1*(1+S14))</f>
        <v>1</v>
      </c>
      <c r="E14" s="311" t="n">
        <f aca="false" ca="false" dt2D="false" dtr="false" t="normal">_XLFN.IFS($B$6=$H$6, 1*(1+J14), $B$6=$M$6, 1*(1+O14), $B$6=$R$6, 1*(1+T14))</f>
        <v>1</v>
      </c>
      <c r="F14" s="311" t="n">
        <f aca="false" ca="false" dt2D="false" dtr="false" t="normal">_XLFN.IFS($B$6=$H$6, 1*(1+K14), $B$6=$M$6, 1*(1+P14), $B$6=$R$6, 1*(1+U14))</f>
        <v>1</v>
      </c>
      <c r="G14" s="312" t="n"/>
      <c r="H14" s="313" t="n"/>
      <c r="I14" s="313" t="n"/>
      <c r="J14" s="313" t="n"/>
      <c r="K14" s="313" t="n"/>
      <c r="L14" s="314" t="n"/>
      <c r="M14" s="315" t="n"/>
      <c r="N14" s="313" t="n"/>
      <c r="O14" s="313" t="n"/>
      <c r="P14" s="316" t="n"/>
      <c r="R14" s="309" t="n">
        <v>0</v>
      </c>
      <c r="S14" s="309" t="n">
        <v>0</v>
      </c>
      <c r="T14" s="309" t="n">
        <v>0</v>
      </c>
      <c r="U14" s="309" t="n">
        <v>0</v>
      </c>
    </row>
    <row outlineLevel="0" r="15">
      <c r="C15" s="310" t="n"/>
      <c r="D15" s="311" t="n"/>
      <c r="E15" s="311" t="n"/>
      <c r="F15" s="312" t="n"/>
      <c r="G15" s="312" t="n"/>
      <c r="H15" s="311" t="n"/>
      <c r="I15" s="311" t="n"/>
      <c r="J15" s="311" t="n"/>
      <c r="K15" s="314" t="n"/>
      <c r="L15" s="314" t="n"/>
      <c r="M15" s="314" t="n"/>
      <c r="N15" s="314" t="n"/>
      <c r="O15" s="314" t="n"/>
      <c r="P15" s="318" t="n"/>
      <c r="R15" s="40" t="n"/>
      <c r="S15" s="40" t="n"/>
      <c r="T15" s="40" t="n"/>
      <c r="U15" s="40" t="n"/>
    </row>
    <row outlineLevel="0" r="16">
      <c r="B16" s="17" t="s">
        <v>361</v>
      </c>
      <c r="C16" s="319" t="n">
        <f aca="false" ca="false" dt2D="false" dtr="false" t="normal">_XLFN.IFS($B$6=$H$6, 1*(1+H16), $B$6=$M$6, 1*(1+M16), $B$6=$R$6, 1*(1+R16))</f>
        <v>1</v>
      </c>
      <c r="D16" s="320" t="n">
        <f aca="false" ca="false" dt2D="false" dtr="false" t="normal">_XLFN.IFS($B$6=$H$6, 1*(1+I16), $B$6=$M$6, 1*(1+N16), $B$6=$R$6, 1*(1+S16))</f>
        <v>1</v>
      </c>
      <c r="E16" s="320" t="n">
        <f aca="false" ca="false" dt2D="false" dtr="false" t="normal">_XLFN.IFS($B$6=$H$6, 1*(1+J16), $B$6=$M$6, 1*(1+O16), $B$6=$R$6, 1*(1+T16))</f>
        <v>1</v>
      </c>
      <c r="F16" s="320" t="n">
        <f aca="false" ca="false" dt2D="false" dtr="false" t="normal">_XLFN.IFS($B$6=$H$6, 1*(1+K16), $B$6=$M$6, 1*(1+P16), $B$6=$R$6, 1*(1+U16))</f>
        <v>1</v>
      </c>
      <c r="G16" s="321" t="n"/>
      <c r="H16" s="322" t="n"/>
      <c r="I16" s="322" t="n"/>
      <c r="J16" s="322" t="n"/>
      <c r="K16" s="322" t="n"/>
      <c r="L16" s="323" t="n"/>
      <c r="M16" s="324" t="n"/>
      <c r="N16" s="322" t="n"/>
      <c r="O16" s="322" t="n"/>
      <c r="P16" s="325" t="n"/>
      <c r="R16" s="309" t="n">
        <v>0</v>
      </c>
      <c r="S16" s="309" t="n">
        <v>0</v>
      </c>
      <c r="T16" s="309" t="n">
        <v>0</v>
      </c>
      <c r="U16" s="309" t="n">
        <v>0</v>
      </c>
    </row>
    <row outlineLevel="0" r="17">
      <c r="C17" s="40" t="n"/>
      <c r="D17" s="40" t="n"/>
      <c r="E17" s="40" t="n"/>
    </row>
    <row outlineLevel="0" r="18">
      <c r="C18" s="40" t="n"/>
      <c r="D18" s="40" t="n"/>
      <c r="E18" s="40" t="n"/>
    </row>
    <row ht="17.25" outlineLevel="0" r="19">
      <c r="B19" s="45" t="s">
        <v>362</v>
      </c>
      <c r="C19" s="290" t="n"/>
      <c r="D19" s="290" t="n"/>
      <c r="E19" s="291" t="n"/>
      <c r="F19" s="291" t="n"/>
      <c r="G19" s="291" t="n"/>
      <c r="H19" s="291" t="n"/>
      <c r="I19" s="291" t="n"/>
      <c r="J19" s="291" t="n"/>
      <c r="K19" s="291" t="n"/>
      <c r="L19" s="291" t="n"/>
      <c r="M19" s="291" t="n"/>
      <c r="N19" s="291" t="n"/>
      <c r="O19" s="291" t="n"/>
      <c r="P19" s="291" t="n"/>
      <c r="Q19" s="291" t="n"/>
      <c r="R19" s="291" t="n"/>
      <c r="S19" s="291" t="n"/>
      <c r="T19" s="291" t="n"/>
      <c r="U19" s="291" t="n"/>
    </row>
    <row outlineLevel="0" r="20">
      <c r="B20" s="112" t="n"/>
      <c r="C20" s="40" t="n"/>
      <c r="D20" s="40" t="n"/>
      <c r="E20" s="40" t="n"/>
    </row>
    <row ht="17.25" outlineLevel="0" r="21">
      <c r="B21" s="45" t="s">
        <v>363</v>
      </c>
      <c r="C21" s="291" t="s">
        <v>364</v>
      </c>
      <c r="E21" s="45" t="s">
        <v>365</v>
      </c>
      <c r="F21" s="45" t="n"/>
      <c r="G21" s="45" t="n"/>
      <c r="H21" s="45" t="n"/>
      <c r="I21" s="45" t="n"/>
      <c r="J21" s="45" t="n"/>
      <c r="L21" s="45" t="s">
        <v>366</v>
      </c>
      <c r="M21" s="45" t="n"/>
      <c r="N21" s="45" t="n"/>
      <c r="O21" s="45" t="n"/>
      <c r="P21" s="45" t="n"/>
      <c r="Q21" s="45" t="n"/>
    </row>
    <row outlineLevel="0" r="22">
      <c r="B22" s="326" t="n"/>
      <c r="C22" s="132" t="n"/>
      <c r="D22" s="40" t="n"/>
      <c r="I22" s="327" t="s">
        <v>88</v>
      </c>
      <c r="J22" s="327" t="s">
        <v>367</v>
      </c>
      <c r="P22" s="327" t="s">
        <v>88</v>
      </c>
      <c r="Q22" s="327" t="s">
        <v>367</v>
      </c>
    </row>
    <row ht="33" outlineLevel="0" r="23">
      <c r="B23" s="328" t="s">
        <v>368</v>
      </c>
      <c r="C23" s="329" t="n">
        <v>0.5</v>
      </c>
      <c r="D23" s="40" t="n"/>
      <c r="E23" s="330" t="s">
        <v>180</v>
      </c>
      <c r="F23" s="331" t="n"/>
      <c r="G23" s="331" t="n"/>
      <c r="H23" s="331" t="n"/>
      <c r="I23" s="332" t="e">
        <f aca="false" ca="true" dt2D="false" dtr="false" t="normal">'Отчеты'!C44</f>
        <v>#VALUE!</v>
      </c>
      <c r="J23" s="332" t="e">
        <f aca="false" ca="true" dt2D="false" dtr="false" t="normal">C67</f>
        <v>#VALUE!</v>
      </c>
      <c r="L23" s="333" t="s">
        <v>180</v>
      </c>
      <c r="M23" s="333" t="n"/>
      <c r="N23" s="333" t="n"/>
      <c r="O23" s="333" t="n"/>
      <c r="P23" s="332" t="e">
        <f aca="false" ca="true" dt2D="false" dtr="false" t="normal">'Отчеты'!C66</f>
        <v>#VALUE!</v>
      </c>
      <c r="Q23" s="332" t="e">
        <f aca="false" ca="true" dt2D="false" dtr="false" t="normal">C85</f>
        <v>#VALUE!</v>
      </c>
    </row>
    <row ht="33" outlineLevel="0" r="24">
      <c r="B24" s="334" t="s">
        <v>369</v>
      </c>
      <c r="C24" s="335" t="n">
        <v>0.2</v>
      </c>
      <c r="D24" s="40" t="n"/>
      <c r="E24" s="336" t="s">
        <v>184</v>
      </c>
      <c r="F24" s="337" t="n"/>
      <c r="G24" s="337" t="n"/>
      <c r="H24" s="337" t="n"/>
      <c r="I24" s="338" t="e">
        <f aca="false" ca="true" dt2D="false" dtr="false" t="normal">'Отчеты'!C49</f>
        <v>#VALUE!</v>
      </c>
      <c r="J24" s="338" t="e">
        <f aca="false" ca="true" dt2D="false" dtr="false" t="normal">C72</f>
        <v>#VALUE!</v>
      </c>
      <c r="L24" s="336" t="s">
        <v>184</v>
      </c>
      <c r="M24" s="336" t="n"/>
      <c r="N24" s="336" t="n"/>
      <c r="O24" s="336" t="n"/>
      <c r="P24" s="338" t="e">
        <f aca="false" ca="true" dt2D="false" dtr="false" t="normal">'Отчеты'!C71</f>
        <v>#VALUE!</v>
      </c>
      <c r="Q24" s="338" t="e">
        <f aca="false" ca="true" dt2D="false" dtr="false" t="normal">C90</f>
        <v>#VALUE!</v>
      </c>
    </row>
    <row customHeight="true" ht="25.8999996185303" outlineLevel="0" r="25">
      <c r="B25" s="334" t="s">
        <v>370</v>
      </c>
      <c r="C25" s="335" t="n">
        <v>-0.3</v>
      </c>
      <c r="D25" s="40" t="n"/>
      <c r="E25" s="336" t="s">
        <v>186</v>
      </c>
      <c r="F25" s="337" t="n"/>
      <c r="G25" s="337" t="n"/>
      <c r="H25" s="337" t="n"/>
      <c r="I25" s="339" t="e">
        <f aca="false" ca="true" dt2D="false" dtr="false" t="normal">'Отчеты'!C50</f>
        <v>#VALUE!</v>
      </c>
      <c r="J25" s="339" t="e">
        <f aca="false" ca="true" dt2D="false" dtr="false" t="normal">C73</f>
        <v>#VALUE!</v>
      </c>
      <c r="L25" s="336" t="s">
        <v>186</v>
      </c>
      <c r="M25" s="336" t="n"/>
      <c r="N25" s="336" t="n"/>
      <c r="O25" s="336" t="n"/>
      <c r="P25" s="339" t="e">
        <f aca="false" ca="true" dt2D="false" dtr="false" t="normal">'Отчеты'!C72</f>
        <v>#VALUE!</v>
      </c>
      <c r="Q25" s="339" t="e">
        <f aca="false" ca="true" dt2D="false" dtr="false" t="normal">C91</f>
        <v>#VALUE!</v>
      </c>
    </row>
    <row customHeight="true" ht="79.5" outlineLevel="0" r="26">
      <c r="B26" s="334" t="s">
        <v>371</v>
      </c>
      <c r="C26" s="335" t="n">
        <v>-0.2</v>
      </c>
      <c r="D26" s="40" t="n"/>
      <c r="E26" s="340" t="s">
        <v>187</v>
      </c>
      <c r="F26" s="341" t="n"/>
      <c r="G26" s="341" t="n"/>
      <c r="H26" s="341" t="n"/>
      <c r="I26" s="342" t="e">
        <f aca="false" ca="true" dt2D="false" dtr="false" t="normal">'Отчеты'!C52</f>
        <v>#VALUE!</v>
      </c>
      <c r="J26" s="342" t="e">
        <f aca="false" ca="true" dt2D="false" dtr="false" t="normal">C75</f>
        <v>#VALUE!</v>
      </c>
      <c r="L26" s="340" t="s">
        <v>193</v>
      </c>
      <c r="M26" s="340" t="n"/>
      <c r="N26" s="340" t="n"/>
      <c r="O26" s="340" t="n"/>
      <c r="P26" s="342" t="e">
        <f aca="false" ca="true" dt2D="false" dtr="false" t="normal">'Отчеты'!C74</f>
        <v>#VALUE!</v>
      </c>
      <c r="Q26" s="342" t="e">
        <f aca="false" ca="true" dt2D="false" dtr="false" t="normal">C93</f>
        <v>#VALUE!</v>
      </c>
    </row>
    <row customHeight="true" ht="31.1499996185303" outlineLevel="0" r="27">
      <c r="B27" s="334" t="s">
        <v>372</v>
      </c>
      <c r="C27" s="335" t="n">
        <v>-0.1</v>
      </c>
      <c r="D27" s="40" t="n"/>
      <c r="E27" s="40" t="n"/>
    </row>
    <row customHeight="true" ht="19.1499996185303" outlineLevel="0" r="28">
      <c r="B28" s="343" t="s">
        <v>373</v>
      </c>
      <c r="C28" s="344" t="n">
        <v>0.02</v>
      </c>
      <c r="E28" s="45" t="s">
        <v>115</v>
      </c>
      <c r="F28" s="45" t="n"/>
      <c r="G28" s="45" t="n"/>
      <c r="H28" s="45" t="n"/>
      <c r="I28" s="45" t="n"/>
      <c r="J28" s="45" t="n"/>
    </row>
    <row outlineLevel="0" r="29">
      <c r="C29" s="40" t="n"/>
      <c r="D29" s="40" t="n"/>
      <c r="I29" s="327" t="s">
        <v>88</v>
      </c>
      <c r="J29" s="327" t="s">
        <v>367</v>
      </c>
    </row>
    <row customHeight="true" ht="27.6000003814697" outlineLevel="0" r="30">
      <c r="C30" s="40" t="n"/>
      <c r="D30" s="40" t="n"/>
      <c r="E30" s="345" t="s">
        <v>180</v>
      </c>
      <c r="F30" s="346" t="s"/>
      <c r="G30" s="346" t="s"/>
      <c r="H30" s="347" t="s"/>
      <c r="I30" s="348" t="e">
        <f aca="false" ca="true" dt2D="false" dtr="false" t="normal">'Бюджет'!F158</f>
        <v>#VALUE!</v>
      </c>
      <c r="J30" s="349" t="e">
        <f aca="false" ca="true" dt2D="false" dtr="false" t="normal">C138</f>
        <v>#VALUE!</v>
      </c>
    </row>
    <row customHeight="true" ht="27.6000003814697" outlineLevel="0" r="31">
      <c r="C31" s="40" t="n"/>
      <c r="D31" s="40" t="n"/>
      <c r="E31" s="350" t="s">
        <v>331</v>
      </c>
      <c r="F31" s="351" t="s"/>
      <c r="G31" s="351" t="s"/>
      <c r="H31" s="352" t="s"/>
      <c r="I31" s="353" t="e">
        <f aca="false" ca="true" dt2D="false" dtr="false" t="normal">'Бюджет'!F163</f>
        <v>#VALUE!</v>
      </c>
      <c r="J31" s="353" t="e">
        <f aca="false" ca="true" dt2D="false" dtr="false" t="normal">C143</f>
        <v>#VALUE!</v>
      </c>
    </row>
    <row customHeight="true" ht="27.6000003814697" outlineLevel="0" r="32">
      <c r="C32" s="40" t="n"/>
      <c r="D32" s="40" t="n"/>
      <c r="E32" s="350" t="s">
        <v>186</v>
      </c>
      <c r="F32" s="351" t="s"/>
      <c r="G32" s="351" t="s"/>
      <c r="H32" s="352" t="s"/>
      <c r="I32" s="354" t="e">
        <f aca="false" ca="true" dt2D="false" dtr="false" t="normal">'Бюджет'!F164</f>
        <v>#VALUE!</v>
      </c>
      <c r="J32" s="354" t="e">
        <f aca="false" ca="true" dt2D="false" dtr="false" t="normal">C144</f>
        <v>#VALUE!</v>
      </c>
    </row>
    <row customHeight="true" ht="27.6000003814697" outlineLevel="0" r="33">
      <c r="C33" s="40" t="n"/>
      <c r="D33" s="40" t="n"/>
      <c r="E33" s="350" t="s">
        <v>336</v>
      </c>
      <c r="F33" s="351" t="s"/>
      <c r="G33" s="351" t="s"/>
      <c r="H33" s="352" t="s"/>
      <c r="I33" s="355" t="e">
        <f aca="false" ca="true" dt2D="false" dtr="false" t="normal">'Бюджет'!F170</f>
        <v>#VALUE!</v>
      </c>
      <c r="J33" s="355" t="e">
        <f aca="false" ca="true" dt2D="false" dtr="false" t="normal">C150</f>
        <v>#VALUE!</v>
      </c>
    </row>
    <row customHeight="true" ht="27.6000003814697" outlineLevel="0" r="34">
      <c r="C34" s="40" t="n"/>
      <c r="D34" s="40" t="n"/>
      <c r="E34" s="350" t="s">
        <v>374</v>
      </c>
      <c r="F34" s="351" t="s"/>
      <c r="G34" s="351" t="s"/>
      <c r="H34" s="352" t="s"/>
      <c r="I34" s="354" t="e">
        <f aca="false" ca="true" dt2D="false" dtr="false" t="normal">'Бюджет'!G167</f>
        <v>#VALUE!</v>
      </c>
      <c r="J34" s="354" t="e">
        <f aca="false" ca="true" dt2D="false" dtr="false" t="normal">D147</f>
        <v>#VALUE!</v>
      </c>
    </row>
    <row customHeight="true" ht="27.6000003814697" outlineLevel="0" r="35">
      <c r="C35" s="40" t="n"/>
      <c r="D35" s="40" t="n"/>
      <c r="E35" s="356" t="s">
        <v>375</v>
      </c>
      <c r="F35" s="357" t="s"/>
      <c r="G35" s="357" t="s"/>
      <c r="H35" s="358" t="s"/>
      <c r="I35" s="359" t="e">
        <f aca="false" ca="true" dt2D="false" dtr="false" t="normal">'Бюджет'!G168</f>
        <v>#VALUE!</v>
      </c>
      <c r="J35" s="359" t="e">
        <f aca="false" ca="true" dt2D="false" dtr="false" t="normal">D148</f>
        <v>#VALUE!</v>
      </c>
    </row>
    <row outlineLevel="0" r="36">
      <c r="C36" s="40" t="n"/>
      <c r="D36" s="40" t="n"/>
      <c r="E36" s="40" t="n"/>
    </row>
    <row outlineLevel="0" r="37">
      <c r="C37" s="40" t="n"/>
      <c r="D37" s="40" t="n"/>
      <c r="E37" s="40" t="n"/>
    </row>
    <row ht="17.25" outlineLevel="0" r="38">
      <c r="B38" s="45" t="s">
        <v>376</v>
      </c>
      <c r="C38" s="290" t="n"/>
      <c r="D38" s="290" t="n"/>
      <c r="E38" s="291" t="n"/>
      <c r="F38" s="291" t="n"/>
      <c r="G38" s="291" t="n"/>
      <c r="H38" s="291" t="n"/>
      <c r="I38" s="291" t="n"/>
      <c r="J38" s="291" t="n"/>
      <c r="K38" s="291" t="n"/>
      <c r="L38" s="291" t="n"/>
      <c r="M38" s="291" t="n"/>
      <c r="N38" s="291" t="n"/>
      <c r="O38" s="291" t="n"/>
      <c r="P38" s="291" t="n"/>
      <c r="Q38" s="291" t="n"/>
      <c r="R38" s="291" t="n"/>
      <c r="S38" s="291" t="n"/>
      <c r="T38" s="291" t="n"/>
      <c r="U38" s="291" t="n"/>
    </row>
    <row outlineLevel="0" r="39">
      <c r="D39" s="19" t="str">
        <f aca="false" ca="false" dt2D="false" dtr="false" t="normal">'Контроль'!$D$4</f>
        <v>тыс. руб.</v>
      </c>
      <c r="S39" s="235" t="n"/>
    </row>
    <row outlineLevel="0" r="40">
      <c r="C40" s="102" t="s">
        <v>377</v>
      </c>
      <c r="D40" s="102" t="n">
        <f aca="false" ca="false" dt2D="false" dtr="false" t="normal">YEAR('Контроль'!$D$7)</f>
        <v>1899</v>
      </c>
      <c r="E40" s="103" t="n">
        <f aca="false" ca="false" dt2D="false" dtr="false" t="normal">YEAR('Контроль'!$D$7)+1</f>
        <v>1900</v>
      </c>
      <c r="F40" s="103" t="n">
        <f aca="false" ca="false" dt2D="false" dtr="false" t="normal">YEAR('Контроль'!$D$7)+2</f>
        <v>1901</v>
      </c>
      <c r="G40" s="103" t="n">
        <f aca="false" ca="false" dt2D="false" dtr="false" t="normal">YEAR('Контроль'!$D$7)+3</f>
        <v>1902</v>
      </c>
      <c r="H40" s="103" t="n">
        <f aca="false" ca="false" dt2D="false" dtr="false" t="normal">YEAR('Контроль'!$D$7)+4</f>
        <v>1903</v>
      </c>
      <c r="I40" s="103" t="n">
        <f aca="false" ca="false" dt2D="false" dtr="false" t="normal">YEAR('Контроль'!$D$7)+5</f>
        <v>1904</v>
      </c>
      <c r="J40" s="103" t="n">
        <f aca="false" ca="false" dt2D="false" dtr="false" t="normal">YEAR('Контроль'!$D$7)+6</f>
        <v>1905</v>
      </c>
      <c r="K40" s="103" t="n">
        <f aca="false" ca="false" dt2D="false" dtr="false" t="normal">YEAR('Контроль'!$D$7)+7</f>
        <v>1906</v>
      </c>
      <c r="L40" s="103" t="n">
        <f aca="false" ca="false" dt2D="false" dtr="false" t="normal">YEAR('Контроль'!$D$7)+8</f>
        <v>1907</v>
      </c>
      <c r="M40" s="103" t="n">
        <f aca="false" ca="false" dt2D="false" dtr="false" t="normal">YEAR('Контроль'!$D$7)+9</f>
        <v>1908</v>
      </c>
      <c r="N40" s="103" t="n">
        <f aca="false" ca="false" dt2D="false" dtr="false" t="normal">YEAR('Контроль'!$D$7)+10</f>
        <v>1909</v>
      </c>
      <c r="O40" s="103" t="n">
        <f aca="false" ca="false" dt2D="false" dtr="false" t="normal">YEAR('Контроль'!$D$7)+11</f>
        <v>1910</v>
      </c>
      <c r="P40" s="103" t="n">
        <f aca="false" ca="false" dt2D="false" dtr="false" t="normal">YEAR('Контроль'!$D$7)+12</f>
        <v>1911</v>
      </c>
      <c r="Q40" s="103" t="n">
        <f aca="false" ca="false" dt2D="false" dtr="false" t="normal">YEAR('Контроль'!$D$7)+13</f>
        <v>1912</v>
      </c>
      <c r="R40" s="103" t="n">
        <f aca="false" ca="false" dt2D="false" dtr="false" t="normal">YEAR('Контроль'!$D$7)+14</f>
        <v>1913</v>
      </c>
      <c r="S40" s="360" t="s">
        <v>145</v>
      </c>
    </row>
    <row customFormat="true" ht="16.5" outlineLevel="0" r="41" s="361">
      <c r="C41" s="362" t="n"/>
      <c r="D41" s="361" t="n">
        <v>1</v>
      </c>
      <c r="E41" s="361" t="n">
        <v>2</v>
      </c>
      <c r="F41" s="361" t="n">
        <v>3</v>
      </c>
      <c r="G41" s="361" t="n">
        <v>4</v>
      </c>
      <c r="H41" s="361" t="n">
        <v>5</v>
      </c>
      <c r="I41" s="361" t="n">
        <v>6</v>
      </c>
      <c r="J41" s="361" t="n">
        <v>7</v>
      </c>
      <c r="K41" s="361" t="n">
        <v>8</v>
      </c>
      <c r="L41" s="361" t="n">
        <v>9</v>
      </c>
      <c r="M41" s="361" t="n">
        <v>10</v>
      </c>
      <c r="N41" s="361" t="n">
        <v>11</v>
      </c>
      <c r="O41" s="361" t="n">
        <v>12</v>
      </c>
      <c r="P41" s="361" t="n">
        <v>13</v>
      </c>
      <c r="Q41" s="361" t="n">
        <v>14</v>
      </c>
      <c r="R41" s="361" t="n">
        <v>15</v>
      </c>
      <c r="S41" s="363" t="n">
        <f aca="false" ca="false" dt2D="false" dtr="false" t="normal">R41</f>
        <v>15</v>
      </c>
    </row>
    <row outlineLevel="0" r="42">
      <c r="B42" s="17" t="s">
        <v>147</v>
      </c>
      <c r="C42" s="364" t="n">
        <f aca="false" ca="false" dt2D="false" dtr="false" t="normal">100%*(1+C23)*(1+C24)</f>
        <v>1.8</v>
      </c>
      <c r="D42" s="117" t="e">
        <f aca="false" ca="true" dt2D="false" dtr="false" t="normal">'Отчеты'!D6*$C42</f>
        <v>#VALUE!</v>
      </c>
      <c r="E42" s="117" t="e">
        <f aca="false" ca="true" dt2D="false" dtr="false" t="normal">'Отчеты'!E6*$C42</f>
        <v>#VALUE!</v>
      </c>
      <c r="F42" s="117" t="e">
        <f aca="false" ca="false" dt2D="false" dtr="false" t="normal">'Отчеты'!F6*$C42</f>
        <v>#VALUE!</v>
      </c>
      <c r="G42" s="117" t="e">
        <f aca="false" ca="false" dt2D="false" dtr="false" t="normal">'Отчеты'!G6*$C42</f>
        <v>#VALUE!</v>
      </c>
      <c r="H42" s="117" t="e">
        <f aca="false" ca="false" dt2D="false" dtr="false" t="normal">'Отчеты'!H6*$C42</f>
        <v>#VALUE!</v>
      </c>
      <c r="I42" s="117" t="e">
        <f aca="false" ca="false" dt2D="false" dtr="false" t="normal">'Отчеты'!I6*$C42</f>
        <v>#VALUE!</v>
      </c>
      <c r="J42" s="117" t="e">
        <f aca="false" ca="false" dt2D="false" dtr="false" t="normal">'Отчеты'!J6*$C42</f>
        <v>#VALUE!</v>
      </c>
      <c r="K42" s="117" t="e">
        <f aca="false" ca="false" dt2D="false" dtr="false" t="normal">'Отчеты'!K6*$C42</f>
        <v>#VALUE!</v>
      </c>
      <c r="L42" s="117" t="e">
        <f aca="false" ca="false" dt2D="false" dtr="false" t="normal">'Отчеты'!L6*$C42</f>
        <v>#VALUE!</v>
      </c>
      <c r="M42" s="117" t="e">
        <f aca="false" ca="false" dt2D="false" dtr="false" t="normal">'Отчеты'!M6*$C42</f>
        <v>#VALUE!</v>
      </c>
      <c r="N42" s="117" t="e">
        <f aca="false" ca="false" dt2D="false" dtr="false" t="normal">'Отчеты'!N6*$C42</f>
        <v>#VALUE!</v>
      </c>
      <c r="O42" s="117" t="e">
        <f aca="false" ca="false" dt2D="false" dtr="false" t="normal">'Отчеты'!O6*$C42</f>
        <v>#VALUE!</v>
      </c>
      <c r="P42" s="117" t="e">
        <f aca="false" ca="false" dt2D="false" dtr="false" t="normal">'Отчеты'!P6*$C42</f>
        <v>#VALUE!</v>
      </c>
      <c r="Q42" s="117" t="e">
        <f aca="false" ca="false" dt2D="false" dtr="false" t="normal">'Отчеты'!Q6*$C42</f>
        <v>#VALUE!</v>
      </c>
      <c r="R42" s="117" t="e">
        <f aca="false" ca="false" dt2D="false" dtr="false" t="normal">'Отчеты'!R6*$C42</f>
        <v>#VALUE!</v>
      </c>
      <c r="S42" s="283" t="e">
        <f aca="false" ca="true" dt2D="false" dtr="false" t="normal">SUM(D42:R42)</f>
        <v>#VALUE!</v>
      </c>
      <c r="T42" s="170" t="n"/>
    </row>
    <row outlineLevel="0" r="43">
      <c r="B43" s="1" t="s">
        <v>148</v>
      </c>
      <c r="C43" s="364" t="n">
        <f aca="false" ca="false" dt2D="false" dtr="false" t="normal">100%*(1+C25)</f>
        <v>0.7</v>
      </c>
      <c r="D43" s="117" t="e">
        <f aca="false" ca="true" dt2D="false" dtr="false" t="normal">'Отчеты'!D7*$C43</f>
        <v>#VALUE!</v>
      </c>
      <c r="E43" s="117" t="e">
        <f aca="false" ca="true" dt2D="false" dtr="false" t="normal">'Отчеты'!E7*$C43</f>
        <v>#VALUE!</v>
      </c>
      <c r="F43" s="117" t="e">
        <f aca="false" ca="false" dt2D="false" dtr="false" t="normal">'Отчеты'!F7*$C43</f>
        <v>#VALUE!</v>
      </c>
      <c r="G43" s="117" t="e">
        <f aca="false" ca="false" dt2D="false" dtr="false" t="normal">'Отчеты'!G7*$C43</f>
        <v>#VALUE!</v>
      </c>
      <c r="H43" s="117" t="e">
        <f aca="false" ca="false" dt2D="false" dtr="false" t="normal">'Отчеты'!H7*$C43</f>
        <v>#VALUE!</v>
      </c>
      <c r="I43" s="117" t="e">
        <f aca="false" ca="false" dt2D="false" dtr="false" t="normal">'Отчеты'!I7*$C43</f>
        <v>#VALUE!</v>
      </c>
      <c r="J43" s="117" t="e">
        <f aca="false" ca="false" dt2D="false" dtr="false" t="normal">'Отчеты'!J7*$C43</f>
        <v>#VALUE!</v>
      </c>
      <c r="K43" s="117" t="e">
        <f aca="false" ca="false" dt2D="false" dtr="false" t="normal">'Отчеты'!K7*$C43</f>
        <v>#VALUE!</v>
      </c>
      <c r="L43" s="117" t="e">
        <f aca="false" ca="false" dt2D="false" dtr="false" t="normal">'Отчеты'!L7*$C43</f>
        <v>#VALUE!</v>
      </c>
      <c r="M43" s="117" t="e">
        <f aca="false" ca="false" dt2D="false" dtr="false" t="normal">'Отчеты'!M7*$C43</f>
        <v>#VALUE!</v>
      </c>
      <c r="N43" s="117" t="e">
        <f aca="false" ca="false" dt2D="false" dtr="false" t="normal">'Отчеты'!N7*$C43</f>
        <v>#VALUE!</v>
      </c>
      <c r="O43" s="117" t="e">
        <f aca="false" ca="false" dt2D="false" dtr="false" t="normal">'Отчеты'!O7*$C43</f>
        <v>#VALUE!</v>
      </c>
      <c r="P43" s="117" t="e">
        <f aca="false" ca="false" dt2D="false" dtr="false" t="normal">'Отчеты'!P7*$C43</f>
        <v>#VALUE!</v>
      </c>
      <c r="Q43" s="117" t="e">
        <f aca="false" ca="false" dt2D="false" dtr="false" t="normal">'Отчеты'!Q7*$C43</f>
        <v>#VALUE!</v>
      </c>
      <c r="R43" s="117" t="e">
        <f aca="false" ca="false" dt2D="false" dtr="false" t="normal">'Отчеты'!R7*$C43</f>
        <v>#VALUE!</v>
      </c>
      <c r="S43" s="283" t="e">
        <f aca="false" ca="true" dt2D="false" dtr="false" t="normal">SUM(D43:R43)</f>
        <v>#VALUE!</v>
      </c>
      <c r="T43" s="116" t="n"/>
    </row>
    <row outlineLevel="0" r="44">
      <c r="B44" s="1" t="s">
        <v>149</v>
      </c>
      <c r="C44" s="364" t="n">
        <f aca="false" ca="false" dt2D="false" dtr="false" t="normal">100%*(1+C25)</f>
        <v>0.7</v>
      </c>
      <c r="D44" s="117" t="e">
        <f aca="false" ca="true" dt2D="false" dtr="false" t="normal">'Отчеты'!D8*$C44</f>
        <v>#VALUE!</v>
      </c>
      <c r="E44" s="117" t="e">
        <f aca="false" ca="true" dt2D="false" dtr="false" t="normal">'Отчеты'!E8*$C44</f>
        <v>#VALUE!</v>
      </c>
      <c r="F44" s="117" t="e">
        <f aca="false" ca="false" dt2D="false" dtr="false" t="normal">'Отчеты'!F8*$C44</f>
        <v>#VALUE!</v>
      </c>
      <c r="G44" s="117" t="e">
        <f aca="false" ca="false" dt2D="false" dtr="false" t="normal">'Отчеты'!G8*$C44</f>
        <v>#VALUE!</v>
      </c>
      <c r="H44" s="117" t="e">
        <f aca="false" ca="false" dt2D="false" dtr="false" t="normal">'Отчеты'!H8*$C44</f>
        <v>#VALUE!</v>
      </c>
      <c r="I44" s="117" t="e">
        <f aca="false" ca="false" dt2D="false" dtr="false" t="normal">'Отчеты'!I8*$C44</f>
        <v>#VALUE!</v>
      </c>
      <c r="J44" s="117" t="e">
        <f aca="false" ca="false" dt2D="false" dtr="false" t="normal">'Отчеты'!J8*$C44</f>
        <v>#VALUE!</v>
      </c>
      <c r="K44" s="117" t="e">
        <f aca="false" ca="false" dt2D="false" dtr="false" t="normal">'Отчеты'!K8*$C44</f>
        <v>#VALUE!</v>
      </c>
      <c r="L44" s="117" t="e">
        <f aca="false" ca="false" dt2D="false" dtr="false" t="normal">'Отчеты'!L8*$C44</f>
        <v>#VALUE!</v>
      </c>
      <c r="M44" s="117" t="e">
        <f aca="false" ca="false" dt2D="false" dtr="false" t="normal">'Отчеты'!M8*$C44</f>
        <v>#VALUE!</v>
      </c>
      <c r="N44" s="117" t="e">
        <f aca="false" ca="false" dt2D="false" dtr="false" t="normal">'Отчеты'!N8*$C44</f>
        <v>#VALUE!</v>
      </c>
      <c r="O44" s="117" t="e">
        <f aca="false" ca="false" dt2D="false" dtr="false" t="normal">'Отчеты'!O8*$C44</f>
        <v>#VALUE!</v>
      </c>
      <c r="P44" s="117" t="e">
        <f aca="false" ca="false" dt2D="false" dtr="false" t="normal">'Отчеты'!P8*$C44</f>
        <v>#VALUE!</v>
      </c>
      <c r="Q44" s="117" t="e">
        <f aca="false" ca="false" dt2D="false" dtr="false" t="normal">'Отчеты'!Q8*$C44</f>
        <v>#VALUE!</v>
      </c>
      <c r="R44" s="117" t="e">
        <f aca="false" ca="false" dt2D="false" dtr="false" t="normal">'Отчеты'!R8*$C44</f>
        <v>#VALUE!</v>
      </c>
      <c r="S44" s="283" t="e">
        <f aca="false" ca="true" dt2D="false" dtr="false" t="normal">SUM(D44:R44)</f>
        <v>#VALUE!</v>
      </c>
      <c r="T44" s="116" t="n"/>
    </row>
    <row outlineLevel="0" r="45">
      <c r="B45" s="1" t="s">
        <v>150</v>
      </c>
      <c r="D45" s="117" t="e">
        <f aca="false" ca="false" dt2D="false" dtr="false" t="normal">'Отчеты'!D9</f>
        <v>#VALUE!</v>
      </c>
      <c r="E45" s="117" t="e">
        <f aca="false" ca="false" dt2D="false" dtr="false" t="normal">'Отчеты'!E9</f>
        <v>#VALUE!</v>
      </c>
      <c r="F45" s="117" t="e">
        <f aca="false" ca="false" dt2D="false" dtr="false" t="normal">'Отчеты'!F9</f>
        <v>#VALUE!</v>
      </c>
      <c r="G45" s="117" t="e">
        <f aca="false" ca="false" dt2D="false" dtr="false" t="normal">'Отчеты'!G9</f>
        <v>#VALUE!</v>
      </c>
      <c r="H45" s="117" t="e">
        <f aca="false" ca="false" dt2D="false" dtr="false" t="normal">'Отчеты'!H9</f>
        <v>#VALUE!</v>
      </c>
      <c r="I45" s="117" t="e">
        <f aca="false" ca="false" dt2D="false" dtr="false" t="normal">'Отчеты'!I9</f>
        <v>#VALUE!</v>
      </c>
      <c r="J45" s="117" t="e">
        <f aca="false" ca="false" dt2D="false" dtr="false" t="normal">'Отчеты'!J9</f>
        <v>#VALUE!</v>
      </c>
      <c r="K45" s="117" t="e">
        <f aca="false" ca="false" dt2D="false" dtr="false" t="normal">'Отчеты'!K9</f>
        <v>#VALUE!</v>
      </c>
      <c r="L45" s="117" t="e">
        <f aca="false" ca="false" dt2D="false" dtr="false" t="normal">'Отчеты'!L9</f>
        <v>#VALUE!</v>
      </c>
      <c r="M45" s="117" t="e">
        <f aca="false" ca="false" dt2D="false" dtr="false" t="normal">'Отчеты'!M9</f>
        <v>#VALUE!</v>
      </c>
      <c r="N45" s="117" t="e">
        <f aca="false" ca="false" dt2D="false" dtr="false" t="normal">'Отчеты'!N9</f>
        <v>#VALUE!</v>
      </c>
      <c r="O45" s="117" t="e">
        <f aca="false" ca="false" dt2D="false" dtr="false" t="normal">'Отчеты'!O9</f>
        <v>#VALUE!</v>
      </c>
      <c r="P45" s="117" t="e">
        <f aca="false" ca="false" dt2D="false" dtr="false" t="normal">'Отчеты'!P9</f>
        <v>#VALUE!</v>
      </c>
      <c r="Q45" s="117" t="e">
        <f aca="false" ca="false" dt2D="false" dtr="false" t="normal">'Отчеты'!Q9</f>
        <v>#VALUE!</v>
      </c>
      <c r="R45" s="117" t="e">
        <f aca="false" ca="false" dt2D="false" dtr="false" t="normal">'Отчеты'!R9</f>
        <v>#VALUE!</v>
      </c>
      <c r="S45" s="283" t="e">
        <f aca="false" ca="false" dt2D="false" dtr="false" t="normal">SUM(D45:R45)</f>
        <v>#VALUE!</v>
      </c>
      <c r="T45" s="116" t="n"/>
    </row>
    <row outlineLevel="0" r="46">
      <c r="B46" s="1" t="s">
        <v>151</v>
      </c>
      <c r="D46" s="117" t="e">
        <f aca="false" ca="false" dt2D="false" dtr="false" t="normal">SUM(D107:D109)</f>
        <v>#VALUE!</v>
      </c>
      <c r="E46" s="117" t="e">
        <f aca="false" ca="false" dt2D="false" dtr="false" t="normal">SUM(E107:E109)</f>
        <v>#VALUE!</v>
      </c>
      <c r="F46" s="117" t="e">
        <f aca="false" ca="false" dt2D="false" dtr="false" t="normal">SUM(F107:F109)</f>
        <v>#VALUE!</v>
      </c>
      <c r="G46" s="117" t="e">
        <f aca="false" ca="false" dt2D="false" dtr="false" t="normal">SUM(G107:G109)</f>
        <v>#VALUE!</v>
      </c>
      <c r="H46" s="117" t="e">
        <f aca="false" ca="false" dt2D="false" dtr="false" t="normal">SUM(H107:H109)</f>
        <v>#VALUE!</v>
      </c>
      <c r="I46" s="117" t="e">
        <f aca="false" ca="false" dt2D="false" dtr="false" t="normal">SUM(I107:I109)</f>
        <v>#VALUE!</v>
      </c>
      <c r="J46" s="117" t="e">
        <f aca="false" ca="false" dt2D="false" dtr="false" t="normal">SUM(J107:J109)</f>
        <v>#VALUE!</v>
      </c>
      <c r="K46" s="117" t="e">
        <f aca="false" ca="false" dt2D="false" dtr="false" t="normal">SUM(K107:K109)</f>
        <v>#VALUE!</v>
      </c>
      <c r="L46" s="117" t="e">
        <f aca="false" ca="false" dt2D="false" dtr="false" t="normal">SUM(L107:L109)</f>
        <v>#VALUE!</v>
      </c>
      <c r="M46" s="117" t="e">
        <f aca="false" ca="false" dt2D="false" dtr="false" t="normal">SUM(M107:M109)</f>
        <v>#VALUE!</v>
      </c>
      <c r="N46" s="117" t="e">
        <f aca="false" ca="false" dt2D="false" dtr="false" t="normal">SUM(N107:N109)</f>
        <v>#VALUE!</v>
      </c>
      <c r="O46" s="117" t="e">
        <f aca="false" ca="false" dt2D="false" dtr="false" t="normal">SUM(O107:O109)</f>
        <v>#VALUE!</v>
      </c>
      <c r="P46" s="117" t="e">
        <f aca="false" ca="false" dt2D="false" dtr="false" t="normal">SUM(P107:P109)</f>
        <v>#VALUE!</v>
      </c>
      <c r="Q46" s="117" t="e">
        <f aca="false" ca="false" dt2D="false" dtr="false" t="normal">SUM(Q107:Q109)</f>
        <v>#VALUE!</v>
      </c>
      <c r="R46" s="117" t="e">
        <f aca="false" ca="false" dt2D="false" dtr="false" t="normal">SUM(R107:R109)</f>
        <v>#VALUE!</v>
      </c>
      <c r="S46" s="283" t="e">
        <f aca="false" ca="false" dt2D="false" dtr="false" t="normal">SUM(D46:R46)</f>
        <v>#VALUE!</v>
      </c>
      <c r="T46" s="116" t="n"/>
    </row>
    <row outlineLevel="0" r="47">
      <c r="B47" s="1" t="s">
        <v>153</v>
      </c>
      <c r="D47" s="117" t="e">
        <f aca="false" ca="false" dt2D="false" dtr="false" t="normal">'Отчеты'!D12</f>
        <v>#VALUE!</v>
      </c>
      <c r="E47" s="117" t="e">
        <f aca="false" ca="false" dt2D="false" dtr="false" t="normal">'Отчеты'!E12</f>
        <v>#VALUE!</v>
      </c>
      <c r="F47" s="117" t="e">
        <f aca="false" ca="false" dt2D="false" dtr="false" t="normal">'Отчеты'!F12</f>
        <v>#VALUE!</v>
      </c>
      <c r="G47" s="117" t="e">
        <f aca="false" ca="false" dt2D="false" dtr="false" t="normal">'Отчеты'!G12</f>
        <v>#VALUE!</v>
      </c>
      <c r="H47" s="117" t="e">
        <f aca="false" ca="false" dt2D="false" dtr="false" t="normal">'Отчеты'!H12</f>
        <v>#VALUE!</v>
      </c>
      <c r="I47" s="117" t="e">
        <f aca="false" ca="false" dt2D="false" dtr="false" t="normal">'Отчеты'!I12</f>
        <v>#VALUE!</v>
      </c>
      <c r="J47" s="117" t="e">
        <f aca="false" ca="false" dt2D="false" dtr="false" t="normal">'Отчеты'!J12</f>
        <v>#VALUE!</v>
      </c>
      <c r="K47" s="117" t="e">
        <f aca="false" ca="false" dt2D="false" dtr="false" t="normal">'Отчеты'!K12</f>
        <v>#VALUE!</v>
      </c>
      <c r="L47" s="117" t="e">
        <f aca="false" ca="false" dt2D="false" dtr="false" t="normal">'Отчеты'!L12</f>
        <v>#VALUE!</v>
      </c>
      <c r="M47" s="117" t="e">
        <f aca="false" ca="false" dt2D="false" dtr="false" t="normal">'Отчеты'!M12</f>
        <v>#VALUE!</v>
      </c>
      <c r="N47" s="117" t="e">
        <f aca="false" ca="false" dt2D="false" dtr="false" t="normal">'Отчеты'!N12</f>
        <v>#VALUE!</v>
      </c>
      <c r="O47" s="117" t="e">
        <f aca="false" ca="false" dt2D="false" dtr="false" t="normal">'Отчеты'!O12</f>
        <v>#VALUE!</v>
      </c>
      <c r="P47" s="117" t="e">
        <f aca="false" ca="false" dt2D="false" dtr="false" t="normal">'Отчеты'!P12</f>
        <v>#VALUE!</v>
      </c>
      <c r="Q47" s="117" t="e">
        <f aca="false" ca="false" dt2D="false" dtr="false" t="normal">'Отчеты'!Q12</f>
        <v>#VALUE!</v>
      </c>
      <c r="R47" s="117" t="e">
        <f aca="false" ca="false" dt2D="false" dtr="false" t="normal">'Отчеты'!R12</f>
        <v>#VALUE!</v>
      </c>
      <c r="S47" s="283" t="e">
        <f aca="false" ca="false" dt2D="false" dtr="false" t="normal">SUM(D47:R47)</f>
        <v>#VALUE!</v>
      </c>
      <c r="T47" s="116" t="n"/>
    </row>
    <row ht="33" outlineLevel="0" r="48">
      <c r="B48" s="16" t="s">
        <v>378</v>
      </c>
      <c r="C48" s="364" t="n">
        <f aca="false" ca="false" dt2D="false" dtr="false" t="normal">100%*(1+C27)</f>
        <v>0.9</v>
      </c>
      <c r="D48" s="117" t="e">
        <f aca="false" ca="false" dt2D="false" dtr="false" t="normal">'Отчеты'!D15*$C48-D49</f>
        <v>#VALUE!</v>
      </c>
      <c r="E48" s="117" t="e">
        <f aca="false" ca="false" dt2D="false" dtr="false" t="normal">'Отчеты'!E15*$C48-E49</f>
        <v>#VALUE!</v>
      </c>
      <c r="F48" s="117" t="e">
        <f aca="false" ca="false" dt2D="false" dtr="false" t="normal">'Отчеты'!F15*$C48-F49</f>
        <v>#VALUE!</v>
      </c>
      <c r="G48" s="117" t="e">
        <f aca="false" ca="false" dt2D="false" dtr="false" t="normal">'Отчеты'!G15*$C48-G49</f>
        <v>#VALUE!</v>
      </c>
      <c r="H48" s="117" t="e">
        <f aca="false" ca="false" dt2D="false" dtr="false" t="normal">'Отчеты'!H15*$C48-H49</f>
        <v>#VALUE!</v>
      </c>
      <c r="I48" s="117" t="e">
        <f aca="false" ca="false" dt2D="false" dtr="false" t="normal">'Отчеты'!I15*$C48-I49</f>
        <v>#VALUE!</v>
      </c>
      <c r="J48" s="117" t="e">
        <f aca="false" ca="false" dt2D="false" dtr="false" t="normal">'Отчеты'!J15*$C48-J49</f>
        <v>#VALUE!</v>
      </c>
      <c r="K48" s="117" t="e">
        <f aca="false" ca="false" dt2D="false" dtr="false" t="normal">'Отчеты'!K15*$C48-K49</f>
        <v>#VALUE!</v>
      </c>
      <c r="L48" s="117" t="e">
        <f aca="false" ca="false" dt2D="false" dtr="false" t="normal">'Отчеты'!L15*$C48-L49</f>
        <v>#VALUE!</v>
      </c>
      <c r="M48" s="117" t="e">
        <f aca="false" ca="false" dt2D="false" dtr="false" t="normal">'Отчеты'!M15*$C48-M49</f>
        <v>#VALUE!</v>
      </c>
      <c r="N48" s="117" t="e">
        <f aca="false" ca="false" dt2D="false" dtr="false" t="normal">'Отчеты'!N15*$C48-N49</f>
        <v>#VALUE!</v>
      </c>
      <c r="O48" s="117" t="e">
        <f aca="false" ca="false" dt2D="false" dtr="false" t="normal">'Отчеты'!O15*$C48-O49</f>
        <v>#VALUE!</v>
      </c>
      <c r="P48" s="117" t="e">
        <f aca="false" ca="false" dt2D="false" dtr="false" t="normal">'Отчеты'!P15*$C48-P49</f>
        <v>#VALUE!</v>
      </c>
      <c r="Q48" s="117" t="e">
        <f aca="false" ca="false" dt2D="false" dtr="false" t="normal">'Отчеты'!Q15*$C48-Q49</f>
        <v>#VALUE!</v>
      </c>
      <c r="R48" s="117" t="e">
        <f aca="false" ca="false" dt2D="false" dtr="false" t="normal">'Отчеты'!R15*$C48-R49</f>
        <v>#VALUE!</v>
      </c>
      <c r="S48" s="283" t="e">
        <f aca="false" ca="false" dt2D="false" dtr="false" t="normal">SUM(D48:R48)</f>
        <v>#VALUE!</v>
      </c>
      <c r="T48" s="116" t="n"/>
    </row>
    <row outlineLevel="0" r="49">
      <c r="B49" s="1" t="s">
        <v>379</v>
      </c>
      <c r="C49" s="364" t="n">
        <f aca="false" ca="false" dt2D="false" dtr="false" t="normal">100%*(1+C26)</f>
        <v>0.8</v>
      </c>
      <c r="D49" s="117" t="e">
        <f aca="false" ca="false" dt2D="false" dtr="false" t="normal">SUMIF('Периоды'!$L$38:$BS$38, $D$40:$R$40, 'Фин.Модель'!$M$228:$BT$228)</f>
        <v>#VALUE!</v>
      </c>
      <c r="E49" s="117" t="e">
        <f aca="false" ca="false" dt2D="false" dtr="false" t="normal">SUMIF('Периоды'!$L$38:$BS$38, $D$40:$R$40, 'Фин.Модель'!$M$228:$BT$228)</f>
        <v>#VALUE!</v>
      </c>
      <c r="F49" s="117" t="e">
        <f aca="false" ca="false" dt2D="false" dtr="false" t="normal">SUMIF('Периоды'!$L$38:$BS$38, $D$40:$R$40, 'Фин.Модель'!$M$228:$BT$228)</f>
        <v>#VALUE!</v>
      </c>
      <c r="G49" s="117" t="e">
        <f aca="false" ca="false" dt2D="false" dtr="false" t="normal">SUMIF('Периоды'!$L$38:$BS$38, $D$40:$R$40, 'Фин.Модель'!$M$228:$BT$228)</f>
        <v>#VALUE!</v>
      </c>
      <c r="H49" s="117" t="e">
        <f aca="false" ca="false" dt2D="false" dtr="false" t="normal">SUMIF('Периоды'!$L$38:$BS$38, $D$40:$R$40, 'Фин.Модель'!$M$228:$BT$228)</f>
        <v>#VALUE!</v>
      </c>
      <c r="I49" s="117" t="e">
        <f aca="false" ca="false" dt2D="false" dtr="false" t="normal">SUMIF('Периоды'!$L$38:$BS$38, $D$40:$R$40, 'Фин.Модель'!$M$228:$BT$228)</f>
        <v>#VALUE!</v>
      </c>
      <c r="J49" s="117" t="e">
        <f aca="false" ca="false" dt2D="false" dtr="false" t="normal">SUMIF('Периоды'!$L$38:$BS$38, $D$40:$R$40, 'Фин.Модель'!$M$228:$BT$228)</f>
        <v>#VALUE!</v>
      </c>
      <c r="K49" s="117" t="e">
        <f aca="false" ca="false" dt2D="false" dtr="false" t="normal">SUMIF('Периоды'!$L$38:$BS$38, $D$40:$R$40, 'Фин.Модель'!$M$228:$BT$228)</f>
        <v>#VALUE!</v>
      </c>
      <c r="L49" s="117" t="e">
        <f aca="false" ca="false" dt2D="false" dtr="false" t="normal">SUMIF('Периоды'!$L$38:$BS$38, $D$40:$R$40, 'Фин.Модель'!$M$228:$BT$228)</f>
        <v>#VALUE!</v>
      </c>
      <c r="M49" s="117" t="e">
        <f aca="false" ca="false" dt2D="false" dtr="false" t="normal">SUMIF('Периоды'!$L$38:$BS$38, $D$40:$R$40, 'Фин.Модель'!$M$228:$BT$228)</f>
        <v>#VALUE!</v>
      </c>
      <c r="N49" s="117" t="e">
        <f aca="false" ca="false" dt2D="false" dtr="false" t="normal">SUMIF('Периоды'!$L$38:$BS$38, $D$40:$R$40, 'Фин.Модель'!$M$228:$BT$228)</f>
        <v>#VALUE!</v>
      </c>
      <c r="O49" s="117" t="e">
        <f aca="false" ca="false" dt2D="false" dtr="false" t="normal">SUMIF('Периоды'!$L$38:$BS$38, $D$40:$R$40, 'Фин.Модель'!$M$228:$BT$228)</f>
        <v>#VALUE!</v>
      </c>
      <c r="P49" s="117" t="e">
        <f aca="false" ca="false" dt2D="false" dtr="false" t="normal">SUMIF('Периоды'!$L$38:$BS$38, $D$40:$R$40, 'Фин.Модель'!$M$228:$BT$228)</f>
        <v>#VALUE!</v>
      </c>
      <c r="Q49" s="117" t="e">
        <f aca="false" ca="false" dt2D="false" dtr="false" t="normal">SUMIF('Периоды'!$L$38:$BS$38, $D$40:$R$40, 'Фин.Модель'!$M$228:$BT$228)</f>
        <v>#VALUE!</v>
      </c>
      <c r="R49" s="117" t="e">
        <f aca="false" ca="false" dt2D="false" dtr="false" t="normal">SUMIF('Периоды'!$L$38:$BS$38, $D$40:$R$40, 'Фин.Модель'!$M$228:$BT$228)</f>
        <v>#VALUE!</v>
      </c>
      <c r="S49" s="283" t="e">
        <f aca="false" ca="false" dt2D="false" dtr="false" t="normal">SUM(D49:R49)</f>
        <v>#VALUE!</v>
      </c>
      <c r="T49" s="116" t="n"/>
    </row>
    <row outlineLevel="0" r="50">
      <c r="B50" s="1" t="s">
        <v>380</v>
      </c>
      <c r="D50" s="117" t="e">
        <f aca="false" ca="false" dt2D="false" dtr="false" t="normal">'Отчеты'!D19+'Отчеты'!D20</f>
        <v>#VALUE!</v>
      </c>
      <c r="E50" s="117" t="e">
        <f aca="false" ca="false" dt2D="false" dtr="false" t="normal">'Отчеты'!E19+'Отчеты'!E20</f>
        <v>#VALUE!</v>
      </c>
      <c r="F50" s="117" t="e">
        <f aca="false" ca="false" dt2D="false" dtr="false" t="normal">'Отчеты'!F19+'Отчеты'!F20</f>
        <v>#VALUE!</v>
      </c>
      <c r="G50" s="117" t="e">
        <f aca="false" ca="false" dt2D="false" dtr="false" t="normal">'Отчеты'!G19+'Отчеты'!G20</f>
        <v>#VALUE!</v>
      </c>
      <c r="H50" s="117" t="e">
        <f aca="false" ca="false" dt2D="false" dtr="false" t="normal">'Отчеты'!H19+'Отчеты'!H20</f>
        <v>#VALUE!</v>
      </c>
      <c r="I50" s="117" t="e">
        <f aca="false" ca="false" dt2D="false" dtr="false" t="normal">'Отчеты'!I19+'Отчеты'!I20</f>
        <v>#VALUE!</v>
      </c>
      <c r="J50" s="117" t="e">
        <f aca="false" ca="false" dt2D="false" dtr="false" t="normal">'Отчеты'!J19+'Отчеты'!J20</f>
        <v>#VALUE!</v>
      </c>
      <c r="K50" s="117" t="e">
        <f aca="false" ca="false" dt2D="false" dtr="false" t="normal">'Отчеты'!K19+'Отчеты'!K20</f>
        <v>#VALUE!</v>
      </c>
      <c r="L50" s="117" t="e">
        <f aca="false" ca="false" dt2D="false" dtr="false" t="normal">'Отчеты'!L19+'Отчеты'!L20</f>
        <v>#VALUE!</v>
      </c>
      <c r="M50" s="117" t="e">
        <f aca="false" ca="false" dt2D="false" dtr="false" t="normal">'Отчеты'!M19+'Отчеты'!M20</f>
        <v>#VALUE!</v>
      </c>
      <c r="N50" s="117" t="e">
        <f aca="false" ca="false" dt2D="false" dtr="false" t="normal">'Отчеты'!N19+'Отчеты'!N20</f>
        <v>#VALUE!</v>
      </c>
      <c r="O50" s="117" t="e">
        <f aca="false" ca="false" dt2D="false" dtr="false" t="normal">'Отчеты'!O19+'Отчеты'!O20</f>
        <v>#VALUE!</v>
      </c>
      <c r="P50" s="117" t="e">
        <f aca="false" ca="false" dt2D="false" dtr="false" t="normal">'Отчеты'!P19+'Отчеты'!P20</f>
        <v>#VALUE!</v>
      </c>
      <c r="Q50" s="117" t="e">
        <f aca="false" ca="false" dt2D="false" dtr="false" t="normal">'Отчеты'!Q19+'Отчеты'!Q20</f>
        <v>#VALUE!</v>
      </c>
      <c r="R50" s="117" t="e">
        <f aca="false" ca="false" dt2D="false" dtr="false" t="normal">'Отчеты'!R19+'Отчеты'!R20</f>
        <v>#VALUE!</v>
      </c>
      <c r="S50" s="283" t="e">
        <f aca="false" ca="false" dt2D="false" dtr="false" t="normal">SUM(D50:R50)</f>
        <v>#VALUE!</v>
      </c>
      <c r="T50" s="116" t="n"/>
    </row>
    <row outlineLevel="0" r="51">
      <c r="B51" s="1" t="s">
        <v>160</v>
      </c>
      <c r="D51" s="117" t="e">
        <f aca="false" ca="false" dt2D="false" dtr="false" t="normal">'Отчеты'!D21</f>
        <v>#VALUE!</v>
      </c>
      <c r="E51" s="117" t="e">
        <f aca="false" ca="false" dt2D="false" dtr="false" t="normal">'Отчеты'!E21</f>
        <v>#VALUE!</v>
      </c>
      <c r="F51" s="117" t="e">
        <f aca="false" ca="false" dt2D="false" dtr="false" t="normal">'Отчеты'!F21</f>
        <v>#VALUE!</v>
      </c>
      <c r="G51" s="117" t="e">
        <f aca="false" ca="false" dt2D="false" dtr="false" t="normal">'Отчеты'!G21</f>
        <v>#VALUE!</v>
      </c>
      <c r="H51" s="117" t="e">
        <f aca="false" ca="false" dt2D="false" dtr="false" t="normal">'Отчеты'!H21</f>
        <v>#VALUE!</v>
      </c>
      <c r="I51" s="117" t="e">
        <f aca="false" ca="false" dt2D="false" dtr="false" t="normal">'Отчеты'!I21</f>
        <v>#VALUE!</v>
      </c>
      <c r="J51" s="117" t="e">
        <f aca="false" ca="false" dt2D="false" dtr="false" t="normal">'Отчеты'!J21</f>
        <v>#VALUE!</v>
      </c>
      <c r="K51" s="117" t="e">
        <f aca="false" ca="false" dt2D="false" dtr="false" t="normal">'Отчеты'!K21</f>
        <v>#VALUE!</v>
      </c>
      <c r="L51" s="117" t="e">
        <f aca="false" ca="false" dt2D="false" dtr="false" t="normal">'Отчеты'!L21</f>
        <v>#VALUE!</v>
      </c>
      <c r="M51" s="117" t="e">
        <f aca="false" ca="false" dt2D="false" dtr="false" t="normal">'Отчеты'!M21</f>
        <v>#VALUE!</v>
      </c>
      <c r="N51" s="117" t="e">
        <f aca="false" ca="false" dt2D="false" dtr="false" t="normal">'Отчеты'!N21</f>
        <v>#VALUE!</v>
      </c>
      <c r="O51" s="117" t="e">
        <f aca="false" ca="false" dt2D="false" dtr="false" t="normal">'Отчеты'!O21</f>
        <v>#VALUE!</v>
      </c>
      <c r="P51" s="117" t="e">
        <f aca="false" ca="false" dt2D="false" dtr="false" t="normal">'Отчеты'!P21</f>
        <v>#VALUE!</v>
      </c>
      <c r="Q51" s="117" t="e">
        <f aca="false" ca="false" dt2D="false" dtr="false" t="normal">'Отчеты'!Q21</f>
        <v>#VALUE!</v>
      </c>
      <c r="R51" s="117" t="e">
        <f aca="false" ca="false" dt2D="false" dtr="false" t="normal">'Отчеты'!R21</f>
        <v>#VALUE!</v>
      </c>
      <c r="S51" s="283" t="e">
        <f aca="false" ca="false" dt2D="false" dtr="false" t="normal">SUM(D51:R51)</f>
        <v>#VALUE!</v>
      </c>
      <c r="T51" s="116" t="n"/>
    </row>
    <row outlineLevel="0" r="52">
      <c r="B52" s="1" t="s">
        <v>381</v>
      </c>
      <c r="D52" s="117" t="e">
        <f aca="false" ca="false" dt2D="false" dtr="false" t="normal">'Отчеты'!D22-'Отчеты'!D23</f>
        <v>#VALUE!</v>
      </c>
      <c r="E52" s="117" t="e">
        <f aca="false" ca="false" dt2D="false" dtr="false" t="normal">'Отчеты'!E22-'Отчеты'!E23</f>
        <v>#VALUE!</v>
      </c>
      <c r="F52" s="117" t="e">
        <f aca="false" ca="false" dt2D="false" dtr="false" t="normal">'Отчеты'!F22-'Отчеты'!F23</f>
        <v>#VALUE!</v>
      </c>
      <c r="G52" s="117" t="e">
        <f aca="false" ca="false" dt2D="false" dtr="false" t="normal">'Отчеты'!G22-'Отчеты'!G23</f>
        <v>#VALUE!</v>
      </c>
      <c r="H52" s="117" t="e">
        <f aca="false" ca="false" dt2D="false" dtr="false" t="normal">'Отчеты'!H22-'Отчеты'!H23</f>
        <v>#VALUE!</v>
      </c>
      <c r="I52" s="117" t="e">
        <f aca="false" ca="false" dt2D="false" dtr="false" t="normal">'Отчеты'!I22-'Отчеты'!I23</f>
        <v>#VALUE!</v>
      </c>
      <c r="J52" s="117" t="e">
        <f aca="false" ca="false" dt2D="false" dtr="false" t="normal">'Отчеты'!J22-'Отчеты'!J23</f>
        <v>#VALUE!</v>
      </c>
      <c r="K52" s="117" t="e">
        <f aca="false" ca="false" dt2D="false" dtr="false" t="normal">'Отчеты'!K22-'Отчеты'!K23</f>
        <v>#VALUE!</v>
      </c>
      <c r="L52" s="117" t="e">
        <f aca="false" ca="false" dt2D="false" dtr="false" t="normal">'Отчеты'!L22-'Отчеты'!L23</f>
        <v>#VALUE!</v>
      </c>
      <c r="M52" s="117" t="e">
        <f aca="false" ca="false" dt2D="false" dtr="false" t="normal">'Отчеты'!M22-'Отчеты'!M23</f>
        <v>#VALUE!</v>
      </c>
      <c r="N52" s="117" t="e">
        <f aca="false" ca="false" dt2D="false" dtr="false" t="normal">'Отчеты'!N22-'Отчеты'!N23</f>
        <v>#VALUE!</v>
      </c>
      <c r="O52" s="117" t="e">
        <f aca="false" ca="false" dt2D="false" dtr="false" t="normal">'Отчеты'!O22-'Отчеты'!O23</f>
        <v>#VALUE!</v>
      </c>
      <c r="P52" s="117" t="e">
        <f aca="false" ca="false" dt2D="false" dtr="false" t="normal">'Отчеты'!P22-'Отчеты'!P23</f>
        <v>#VALUE!</v>
      </c>
      <c r="Q52" s="117" t="e">
        <f aca="false" ca="false" dt2D="false" dtr="false" t="normal">'Отчеты'!Q22-'Отчеты'!Q23</f>
        <v>#VALUE!</v>
      </c>
      <c r="R52" s="117" t="e">
        <f aca="false" ca="false" dt2D="false" dtr="false" t="normal">'Отчеты'!R22-'Отчеты'!R23</f>
        <v>#VALUE!</v>
      </c>
      <c r="S52" s="283" t="e">
        <f aca="false" ca="false" dt2D="false" dtr="false" t="normal">SUM(D52:R52)</f>
        <v>#VALUE!</v>
      </c>
      <c r="T52" s="116" t="n"/>
    </row>
    <row outlineLevel="0" r="53">
      <c r="B53" s="1" t="s">
        <v>163</v>
      </c>
      <c r="D53" s="117" t="e">
        <f aca="false" ca="false" dt2D="false" dtr="false" t="normal">'Отчеты'!D24</f>
        <v>#VALUE!</v>
      </c>
      <c r="E53" s="117" t="e">
        <f aca="false" ca="false" dt2D="false" dtr="false" t="normal">'Отчеты'!E24</f>
        <v>#VALUE!</v>
      </c>
      <c r="F53" s="117" t="e">
        <f aca="false" ca="false" dt2D="false" dtr="false" t="normal">'Отчеты'!F24</f>
        <v>#VALUE!</v>
      </c>
      <c r="G53" s="117" t="e">
        <f aca="false" ca="false" dt2D="false" dtr="false" t="normal">'Отчеты'!G24</f>
        <v>#VALUE!</v>
      </c>
      <c r="H53" s="117" t="e">
        <f aca="false" ca="false" dt2D="false" dtr="false" t="normal">'Отчеты'!H24</f>
        <v>#VALUE!</v>
      </c>
      <c r="I53" s="117" t="e">
        <f aca="false" ca="false" dt2D="false" dtr="false" t="normal">'Отчеты'!I24</f>
        <v>#VALUE!</v>
      </c>
      <c r="J53" s="117" t="e">
        <f aca="false" ca="false" dt2D="false" dtr="false" t="normal">'Отчеты'!J24</f>
        <v>#VALUE!</v>
      </c>
      <c r="K53" s="117" t="e">
        <f aca="false" ca="false" dt2D="false" dtr="false" t="normal">'Отчеты'!K24</f>
        <v>#VALUE!</v>
      </c>
      <c r="L53" s="117" t="e">
        <f aca="false" ca="false" dt2D="false" dtr="false" t="normal">'Отчеты'!L24</f>
        <v>#VALUE!</v>
      </c>
      <c r="M53" s="117" t="e">
        <f aca="false" ca="false" dt2D="false" dtr="false" t="normal">'Отчеты'!M24</f>
        <v>#VALUE!</v>
      </c>
      <c r="N53" s="117" t="e">
        <f aca="false" ca="false" dt2D="false" dtr="false" t="normal">'Отчеты'!N24</f>
        <v>#VALUE!</v>
      </c>
      <c r="O53" s="117" t="e">
        <f aca="false" ca="false" dt2D="false" dtr="false" t="normal">'Отчеты'!O24</f>
        <v>#VALUE!</v>
      </c>
      <c r="P53" s="117" t="e">
        <f aca="false" ca="false" dt2D="false" dtr="false" t="normal">'Отчеты'!P24</f>
        <v>#VALUE!</v>
      </c>
      <c r="Q53" s="117" t="e">
        <f aca="false" ca="false" dt2D="false" dtr="false" t="normal">'Отчеты'!Q24</f>
        <v>#VALUE!</v>
      </c>
      <c r="R53" s="117" t="e">
        <f aca="false" ca="false" dt2D="false" dtr="false" t="normal">'Отчеты'!R24</f>
        <v>#VALUE!</v>
      </c>
      <c r="S53" s="283" t="e">
        <f aca="false" ca="false" dt2D="false" dtr="false" t="normal">SUM(D53:R53)</f>
        <v>#VALUE!</v>
      </c>
      <c r="T53" s="116" t="n"/>
    </row>
    <row outlineLevel="0" r="54">
      <c r="D54" s="167" t="n"/>
      <c r="E54" s="167" t="n"/>
      <c r="F54" s="167" t="n"/>
      <c r="G54" s="167" t="n"/>
      <c r="H54" s="167" t="n"/>
      <c r="I54" s="167" t="n"/>
      <c r="J54" s="167" t="n"/>
      <c r="K54" s="167" t="n"/>
      <c r="L54" s="167" t="n"/>
      <c r="M54" s="167" t="n"/>
      <c r="N54" s="167" t="n"/>
      <c r="O54" s="167" t="n"/>
      <c r="P54" s="167" t="n"/>
      <c r="Q54" s="167" t="n"/>
      <c r="R54" s="167" t="n"/>
      <c r="S54" s="283" t="n"/>
      <c r="T54" s="116" t="n"/>
    </row>
    <row outlineLevel="0" r="55">
      <c r="B55" s="17" t="s">
        <v>165</v>
      </c>
      <c r="D55" s="114" t="e">
        <f aca="false" ca="true" dt2D="false" dtr="false" t="normal">SUM(D42, D50:D52)-SUM(D43:D49, D53)</f>
        <v>#VALUE!</v>
      </c>
      <c r="E55" s="114" t="e">
        <f aca="false" ca="true" dt2D="false" dtr="false" t="normal">SUM(E42, E50:E52)-SUM(E43:E49, E53)</f>
        <v>#VALUE!</v>
      </c>
      <c r="F55" s="114" t="e">
        <f aca="false" ca="false" dt2D="false" dtr="false" t="normal">SUM(F42, F50:F52)-SUM(F43:F49, F53)</f>
        <v>#VALUE!</v>
      </c>
      <c r="G55" s="114" t="e">
        <f aca="false" ca="false" dt2D="false" dtr="false" t="normal">SUM(G42, G50:G52)-SUM(G43:G49, G53)</f>
        <v>#VALUE!</v>
      </c>
      <c r="H55" s="114" t="e">
        <f aca="false" ca="false" dt2D="false" dtr="false" t="normal">SUM(H42, H50:H52)-SUM(H43:H49, H53)</f>
        <v>#VALUE!</v>
      </c>
      <c r="I55" s="114" t="e">
        <f aca="false" ca="false" dt2D="false" dtr="false" t="normal">SUM(I42, I50:I52)-SUM(I43:I49, I53)</f>
        <v>#VALUE!</v>
      </c>
      <c r="J55" s="114" t="e">
        <f aca="false" ca="false" dt2D="false" dtr="false" t="normal">SUM(J42, J50:J52)-SUM(J43:J49, J53)</f>
        <v>#VALUE!</v>
      </c>
      <c r="K55" s="114" t="e">
        <f aca="false" ca="false" dt2D="false" dtr="false" t="normal">SUM(K42, K50:K52)-SUM(K43:K49, K53)</f>
        <v>#VALUE!</v>
      </c>
      <c r="L55" s="114" t="e">
        <f aca="false" ca="false" dt2D="false" dtr="false" t="normal">SUM(L42, L50:L52)-SUM(L43:L49, L53)</f>
        <v>#VALUE!</v>
      </c>
      <c r="M55" s="114" t="e">
        <f aca="false" ca="false" dt2D="false" dtr="false" t="normal">SUM(M42, M50:M52)-SUM(M43:M49, M53)</f>
        <v>#VALUE!</v>
      </c>
      <c r="N55" s="114" t="e">
        <f aca="false" ca="false" dt2D="false" dtr="false" t="normal">SUM(N42, N50:N52)-SUM(N43:N49, N53)</f>
        <v>#VALUE!</v>
      </c>
      <c r="O55" s="114" t="e">
        <f aca="false" ca="false" dt2D="false" dtr="false" t="normal">SUM(O42, O50:O52)-SUM(O43:O49, O53)</f>
        <v>#VALUE!</v>
      </c>
      <c r="P55" s="114" t="e">
        <f aca="false" ca="false" dt2D="false" dtr="false" t="normal">SUM(P42, P50:P52)-SUM(P43:P49, P53)</f>
        <v>#VALUE!</v>
      </c>
      <c r="Q55" s="114" t="e">
        <f aca="false" ca="false" dt2D="false" dtr="false" t="normal">SUM(Q42, Q50:Q52)-SUM(Q43:Q49, Q53)</f>
        <v>#VALUE!</v>
      </c>
      <c r="R55" s="114" t="e">
        <f aca="false" ca="false" dt2D="false" dtr="false" t="normal">SUM(R42, R50:R52)-SUM(R43:R49, R53)</f>
        <v>#VALUE!</v>
      </c>
      <c r="S55" s="247" t="e">
        <f aca="false" ca="true" dt2D="false" dtr="false" t="normal">SUM(D55:R55)</f>
        <v>#VALUE!</v>
      </c>
      <c r="T55" s="116" t="n"/>
    </row>
    <row outlineLevel="0" r="56">
      <c r="B56" s="124" t="s">
        <v>166</v>
      </c>
      <c r="C56" s="123" t="n"/>
      <c r="D56" s="125" t="e">
        <f aca="false" ca="true" dt2D="false" dtr="false" t="normal">D55+C56</f>
        <v>#VALUE!</v>
      </c>
      <c r="E56" s="125" t="e">
        <f aca="false" ca="true" dt2D="false" dtr="false" t="normal">E55+D56</f>
        <v>#VALUE!</v>
      </c>
      <c r="F56" s="125" t="e">
        <f aca="false" ca="true" dt2D="false" dtr="false" t="normal">F55+E56</f>
        <v>#VALUE!</v>
      </c>
      <c r="G56" s="125" t="e">
        <f aca="false" ca="true" dt2D="false" dtr="false" t="normal">G55+F56</f>
        <v>#VALUE!</v>
      </c>
      <c r="H56" s="125" t="e">
        <f aca="false" ca="true" dt2D="false" dtr="false" t="normal">H55+G56</f>
        <v>#VALUE!</v>
      </c>
      <c r="I56" s="125" t="e">
        <f aca="false" ca="true" dt2D="false" dtr="false" t="normal">I55+H56</f>
        <v>#VALUE!</v>
      </c>
      <c r="J56" s="125" t="e">
        <f aca="false" ca="true" dt2D="false" dtr="false" t="normal">J55+I56</f>
        <v>#VALUE!</v>
      </c>
      <c r="K56" s="125" t="e">
        <f aca="false" ca="true" dt2D="false" dtr="false" t="normal">K55+J56</f>
        <v>#VALUE!</v>
      </c>
      <c r="L56" s="125" t="e">
        <f aca="false" ca="true" dt2D="false" dtr="false" t="normal">L55+K56</f>
        <v>#VALUE!</v>
      </c>
      <c r="M56" s="125" t="e">
        <f aca="false" ca="true" dt2D="false" dtr="false" t="normal">M55+L56</f>
        <v>#VALUE!</v>
      </c>
      <c r="N56" s="125" t="e">
        <f aca="false" ca="true" dt2D="false" dtr="false" t="normal">N55+M56</f>
        <v>#VALUE!</v>
      </c>
      <c r="O56" s="125" t="e">
        <f aca="false" ca="true" dt2D="false" dtr="false" t="normal">O55+N56</f>
        <v>#VALUE!</v>
      </c>
      <c r="P56" s="125" t="e">
        <f aca="false" ca="true" dt2D="false" dtr="false" t="normal">P55+O56</f>
        <v>#VALUE!</v>
      </c>
      <c r="Q56" s="125" t="e">
        <f aca="false" ca="true" dt2D="false" dtr="false" t="normal">Q55+P56</f>
        <v>#VALUE!</v>
      </c>
      <c r="R56" s="125" t="e">
        <f aca="false" ca="true" dt2D="false" dtr="false" t="normal">R55+Q56</f>
        <v>#VALUE!</v>
      </c>
      <c r="S56" s="365" t="n"/>
      <c r="T56" s="116" t="n"/>
    </row>
    <row outlineLevel="0" r="57">
      <c r="D57" s="116" t="n"/>
      <c r="E57" s="116" t="n"/>
      <c r="F57" s="116" t="n"/>
      <c r="G57" s="116" t="n"/>
      <c r="H57" s="116" t="n"/>
      <c r="I57" s="116" t="n"/>
      <c r="J57" s="116" t="n"/>
      <c r="K57" s="116" t="n"/>
      <c r="L57" s="116" t="n"/>
      <c r="M57" s="116" t="n"/>
      <c r="N57" s="116" t="n"/>
      <c r="O57" s="116" t="n"/>
      <c r="P57" s="116" t="n"/>
      <c r="Q57" s="116" t="n"/>
      <c r="R57" s="116" t="n"/>
      <c r="S57" s="235" t="n"/>
      <c r="T57" s="116" t="n"/>
    </row>
    <row outlineLevel="0" r="58">
      <c r="B58" s="130" t="s">
        <v>172</v>
      </c>
      <c r="D58" s="116" t="n"/>
      <c r="E58" s="116" t="n"/>
      <c r="F58" s="116" t="n"/>
      <c r="G58" s="116" t="n"/>
      <c r="H58" s="116" t="n"/>
      <c r="I58" s="116" t="n"/>
      <c r="J58" s="116" t="n"/>
      <c r="K58" s="116" t="n"/>
      <c r="L58" s="116" t="n"/>
      <c r="M58" s="116" t="n"/>
      <c r="N58" s="116" t="n"/>
      <c r="O58" s="116" t="n"/>
      <c r="P58" s="116" t="n"/>
      <c r="Q58" s="116" t="n"/>
      <c r="R58" s="116" t="n"/>
      <c r="S58" s="235" t="n"/>
      <c r="T58" s="116" t="n"/>
    </row>
    <row hidden="true" ht="16.5" outlineLevel="1" r="59">
      <c r="B59" s="1" t="s">
        <v>173</v>
      </c>
      <c r="D59" s="366" t="n">
        <f aca="false" ca="false" dt2D="false" dtr="false" t="normal">'Допущения'!$C$84*(1+$C$28)</f>
        <v>0</v>
      </c>
      <c r="E59" s="132" t="n">
        <f aca="false" ca="false" dt2D="false" dtr="false" t="normal">D59</f>
        <v>0</v>
      </c>
      <c r="F59" s="132" t="n">
        <f aca="false" ca="false" dt2D="false" dtr="false" t="normal">E59</f>
        <v>0</v>
      </c>
      <c r="G59" s="132" t="n">
        <f aca="false" ca="false" dt2D="false" dtr="false" t="normal">F59</f>
        <v>0</v>
      </c>
      <c r="H59" s="132" t="n">
        <f aca="false" ca="false" dt2D="false" dtr="false" t="normal">G59</f>
        <v>0</v>
      </c>
      <c r="I59" s="132" t="n">
        <f aca="false" ca="false" dt2D="false" dtr="false" t="normal">H59</f>
        <v>0</v>
      </c>
      <c r="J59" s="132" t="n">
        <f aca="false" ca="false" dt2D="false" dtr="false" t="normal">I59</f>
        <v>0</v>
      </c>
      <c r="K59" s="132" t="n">
        <f aca="false" ca="false" dt2D="false" dtr="false" t="normal">J59</f>
        <v>0</v>
      </c>
      <c r="L59" s="132" t="n">
        <f aca="false" ca="false" dt2D="false" dtr="false" t="normal">K59</f>
        <v>0</v>
      </c>
      <c r="M59" s="132" t="n">
        <f aca="false" ca="false" dt2D="false" dtr="false" t="normal">L59</f>
        <v>0</v>
      </c>
      <c r="N59" s="132" t="n">
        <f aca="false" ca="false" dt2D="false" dtr="false" t="normal">M59</f>
        <v>0</v>
      </c>
      <c r="O59" s="132" t="n">
        <f aca="false" ca="false" dt2D="false" dtr="false" t="normal">N59</f>
        <v>0</v>
      </c>
      <c r="P59" s="132" t="n">
        <f aca="false" ca="false" dt2D="false" dtr="false" t="normal">O59</f>
        <v>0</v>
      </c>
      <c r="Q59" s="132" t="n">
        <f aca="false" ca="false" dt2D="false" dtr="false" t="normal">P59</f>
        <v>0</v>
      </c>
      <c r="R59" s="132" t="n">
        <f aca="false" ca="false" dt2D="false" dtr="false" t="normal">Q59</f>
        <v>0</v>
      </c>
      <c r="S59" s="235" t="n"/>
      <c r="T59" s="116" t="n"/>
    </row>
    <row hidden="true" ht="16.5" outlineLevel="1" r="60">
      <c r="B60" s="1" t="s">
        <v>174</v>
      </c>
      <c r="D60" s="133" t="n">
        <f aca="false" ca="false" dt2D="false" dtr="false" t="normal">1/(1+$D$59)^D$41</f>
        <v>1</v>
      </c>
      <c r="E60" s="133" t="n">
        <f aca="false" ca="false" dt2D="false" dtr="false" t="normal">1/(1+$D$59)^E$41</f>
        <v>1</v>
      </c>
      <c r="F60" s="133" t="n">
        <f aca="false" ca="false" dt2D="false" dtr="false" t="normal">1/(1+$D$59)^F$41</f>
        <v>1</v>
      </c>
      <c r="G60" s="133" t="n">
        <f aca="false" ca="false" dt2D="false" dtr="false" t="normal">1/(1+$D$59)^G$41</f>
        <v>1</v>
      </c>
      <c r="H60" s="133" t="n">
        <f aca="false" ca="false" dt2D="false" dtr="false" t="normal">1/(1+$D$59)^H$41</f>
        <v>1</v>
      </c>
      <c r="I60" s="133" t="n">
        <f aca="false" ca="false" dt2D="false" dtr="false" t="normal">1/(1+$D$59)^I$41</f>
        <v>1</v>
      </c>
      <c r="J60" s="133" t="n">
        <f aca="false" ca="false" dt2D="false" dtr="false" t="normal">1/(1+$D$59)^J$41</f>
        <v>1</v>
      </c>
      <c r="K60" s="133" t="n">
        <f aca="false" ca="false" dt2D="false" dtr="false" t="normal">1/(1+$D$59)^K$41</f>
        <v>1</v>
      </c>
      <c r="L60" s="133" t="n">
        <f aca="false" ca="false" dt2D="false" dtr="false" t="normal">1/(1+$D$59)^L$41</f>
        <v>1</v>
      </c>
      <c r="M60" s="133" t="n">
        <f aca="false" ca="false" dt2D="false" dtr="false" t="normal">1/(1+$D$59)^M$41</f>
        <v>1</v>
      </c>
      <c r="N60" s="133" t="n">
        <f aca="false" ca="false" dt2D="false" dtr="false" t="normal">1/(1+$D$59)^N$41</f>
        <v>1</v>
      </c>
      <c r="O60" s="133" t="n">
        <f aca="false" ca="false" dt2D="false" dtr="false" t="normal">1/(1+$D$59)^O$41</f>
        <v>1</v>
      </c>
      <c r="P60" s="133" t="n">
        <f aca="false" ca="false" dt2D="false" dtr="false" t="normal">1/(1+$D$59)^P$41</f>
        <v>1</v>
      </c>
      <c r="Q60" s="133" t="n">
        <f aca="false" ca="false" dt2D="false" dtr="false" t="normal">1/(1+$D$59)^Q$41</f>
        <v>1</v>
      </c>
      <c r="R60" s="133" t="n">
        <f aca="false" ca="false" dt2D="false" dtr="false" t="normal">1/(1+$D$59)^R$41</f>
        <v>1</v>
      </c>
      <c r="S60" s="235" t="n"/>
      <c r="T60" s="116" t="n"/>
    </row>
    <row outlineLevel="0" r="61">
      <c r="D61" s="133" t="n"/>
      <c r="S61" s="235" t="n"/>
      <c r="T61" s="116" t="n"/>
    </row>
    <row ht="17.25" outlineLevel="0" r="62">
      <c r="B62" s="45" t="s">
        <v>365</v>
      </c>
      <c r="C62" s="290" t="n"/>
      <c r="D62" s="290" t="n"/>
      <c r="E62" s="291" t="n"/>
      <c r="F62" s="291" t="n"/>
      <c r="G62" s="291" t="n"/>
      <c r="H62" s="291" t="n"/>
      <c r="I62" s="291" t="n"/>
      <c r="J62" s="291" t="n"/>
      <c r="K62" s="291" t="n"/>
      <c r="L62" s="291" t="n"/>
      <c r="M62" s="291" t="n"/>
      <c r="N62" s="291" t="n"/>
      <c r="O62" s="291" t="n"/>
      <c r="P62" s="291" t="n"/>
      <c r="Q62" s="291" t="n"/>
      <c r="R62" s="291" t="n"/>
      <c r="S62" s="291" t="n"/>
      <c r="T62" s="291" t="n"/>
      <c r="U62" s="291" t="n"/>
    </row>
    <row outlineLevel="0" r="63">
      <c r="D63" s="133" t="n"/>
      <c r="S63" s="235" t="n"/>
      <c r="T63" s="116" t="n"/>
    </row>
    <row hidden="true" ht="16.5" outlineLevel="1" r="64">
      <c r="B64" s="1" t="s">
        <v>382</v>
      </c>
      <c r="D64" s="117" t="e">
        <f aca="false" ca="true" dt2D="false" dtr="false" t="normal">D55-D50</f>
        <v>#VALUE!</v>
      </c>
      <c r="E64" s="117" t="e">
        <f aca="false" ca="true" dt2D="false" dtr="false" t="normal">E55-E50</f>
        <v>#VALUE!</v>
      </c>
      <c r="F64" s="117" t="e">
        <f aca="false" ca="false" dt2D="false" dtr="false" t="normal">F55-F50</f>
        <v>#VALUE!</v>
      </c>
      <c r="G64" s="117" t="e">
        <f aca="false" ca="false" dt2D="false" dtr="false" t="normal">G55-G50</f>
        <v>#VALUE!</v>
      </c>
      <c r="H64" s="117" t="e">
        <f aca="false" ca="false" dt2D="false" dtr="false" t="normal">H55-H50</f>
        <v>#VALUE!</v>
      </c>
      <c r="I64" s="117" t="e">
        <f aca="false" ca="false" dt2D="false" dtr="false" t="normal">I55-I50</f>
        <v>#VALUE!</v>
      </c>
      <c r="J64" s="117" t="e">
        <f aca="false" ca="false" dt2D="false" dtr="false" t="normal">J55-J50</f>
        <v>#VALUE!</v>
      </c>
      <c r="K64" s="117" t="e">
        <f aca="false" ca="false" dt2D="false" dtr="false" t="normal">K55-K50</f>
        <v>#VALUE!</v>
      </c>
      <c r="L64" s="117" t="e">
        <f aca="false" ca="false" dt2D="false" dtr="false" t="normal">L55-L50</f>
        <v>#VALUE!</v>
      </c>
      <c r="M64" s="117" t="e">
        <f aca="false" ca="false" dt2D="false" dtr="false" t="normal">M55-M50</f>
        <v>#VALUE!</v>
      </c>
      <c r="N64" s="117" t="e">
        <f aca="false" ca="false" dt2D="false" dtr="false" t="normal">N55-N50</f>
        <v>#VALUE!</v>
      </c>
      <c r="O64" s="117" t="e">
        <f aca="false" ca="false" dt2D="false" dtr="false" t="normal">O55-O50</f>
        <v>#VALUE!</v>
      </c>
      <c r="P64" s="117" t="e">
        <f aca="false" ca="false" dt2D="false" dtr="false" t="normal">P55-P50</f>
        <v>#VALUE!</v>
      </c>
      <c r="Q64" s="117" t="e">
        <f aca="false" ca="false" dt2D="false" dtr="false" t="normal">Q55-Q50</f>
        <v>#VALUE!</v>
      </c>
      <c r="R64" s="117" t="e">
        <f aca="false" ca="false" dt2D="false" dtr="false" t="normal">R55-R50</f>
        <v>#VALUE!</v>
      </c>
      <c r="S64" s="283" t="e">
        <f aca="false" ca="true" dt2D="false" dtr="false" t="normal">SUM(D64:R64)</f>
        <v>#VALUE!</v>
      </c>
      <c r="T64" s="116" t="n"/>
    </row>
    <row hidden="true" ht="16.5" outlineLevel="1" r="65">
      <c r="B65" s="1" t="s">
        <v>179</v>
      </c>
      <c r="D65" s="117" t="e">
        <f aca="false" ca="true" dt2D="false" dtr="false" t="normal">D60*D64</f>
        <v>#VALUE!</v>
      </c>
      <c r="E65" s="117" t="e">
        <f aca="false" ca="true" dt2D="false" dtr="false" t="normal">E60*E64</f>
        <v>#VALUE!</v>
      </c>
      <c r="F65" s="117" t="e">
        <f aca="false" ca="false" dt2D="false" dtr="false" t="normal">F60*F64</f>
        <v>#VALUE!</v>
      </c>
      <c r="G65" s="117" t="e">
        <f aca="false" ca="false" dt2D="false" dtr="false" t="normal">G60*G64</f>
        <v>#VALUE!</v>
      </c>
      <c r="H65" s="117" t="e">
        <f aca="false" ca="false" dt2D="false" dtr="false" t="normal">H60*H64</f>
        <v>#VALUE!</v>
      </c>
      <c r="I65" s="117" t="e">
        <f aca="false" ca="false" dt2D="false" dtr="false" t="normal">I60*I64</f>
        <v>#VALUE!</v>
      </c>
      <c r="J65" s="117" t="e">
        <f aca="false" ca="false" dt2D="false" dtr="false" t="normal">J60*J64</f>
        <v>#VALUE!</v>
      </c>
      <c r="K65" s="117" t="e">
        <f aca="false" ca="false" dt2D="false" dtr="false" t="normal">K60*K64</f>
        <v>#VALUE!</v>
      </c>
      <c r="L65" s="117" t="e">
        <f aca="false" ca="false" dt2D="false" dtr="false" t="normal">L60*L64</f>
        <v>#VALUE!</v>
      </c>
      <c r="M65" s="117" t="e">
        <f aca="false" ca="false" dt2D="false" dtr="false" t="normal">M60*M64</f>
        <v>#VALUE!</v>
      </c>
      <c r="N65" s="117" t="e">
        <f aca="false" ca="false" dt2D="false" dtr="false" t="normal">N60*N64</f>
        <v>#VALUE!</v>
      </c>
      <c r="O65" s="117" t="e">
        <f aca="false" ca="false" dt2D="false" dtr="false" t="normal">O60*O64</f>
        <v>#VALUE!</v>
      </c>
      <c r="P65" s="117" t="e">
        <f aca="false" ca="false" dt2D="false" dtr="false" t="normal">P60*P64</f>
        <v>#VALUE!</v>
      </c>
      <c r="Q65" s="117" t="e">
        <f aca="false" ca="false" dt2D="false" dtr="false" t="normal">Q60*Q64</f>
        <v>#VALUE!</v>
      </c>
      <c r="R65" s="117" t="e">
        <f aca="false" ca="false" dt2D="false" dtr="false" t="normal">R60*R64</f>
        <v>#VALUE!</v>
      </c>
      <c r="S65" s="247" t="e">
        <f aca="false" ca="true" dt2D="false" dtr="false" t="normal">SUM(D65:R65)</f>
        <v>#VALUE!</v>
      </c>
      <c r="T65" s="116" t="n"/>
    </row>
    <row outlineLevel="0" r="66">
      <c r="D66" s="117" t="n"/>
      <c r="E66" s="117" t="n"/>
      <c r="F66" s="117" t="n"/>
      <c r="G66" s="117" t="n"/>
      <c r="H66" s="117" t="n"/>
      <c r="I66" s="117" t="n"/>
      <c r="J66" s="117" t="n"/>
      <c r="K66" s="117" t="n"/>
      <c r="L66" s="117" t="n"/>
      <c r="M66" s="117" t="n"/>
      <c r="N66" s="117" t="n"/>
      <c r="O66" s="117" t="n"/>
      <c r="P66" s="117" t="n"/>
      <c r="Q66" s="117" t="n"/>
      <c r="R66" s="117" t="n"/>
      <c r="S66" s="247" t="n"/>
      <c r="T66" s="116" t="n"/>
    </row>
    <row ht="17.25" outlineLevel="0" r="67">
      <c r="B67" s="136" t="s">
        <v>180</v>
      </c>
      <c r="C67" s="137" t="e">
        <f aca="false" ca="true" dt2D="false" dtr="false" t="normal">IF(ISERROR(C69), "Нет", IF(C69&gt;=15, "Нет", IF(OR(C69=0), C69, (C69-OFFSET(D68, 0, C69-1)/(-OFFSET(D68, 0, C69-1)+OFFSET(D68, 0, C69)))*1)))</f>
        <v>#VALUE!</v>
      </c>
      <c r="D67" s="117" t="n"/>
      <c r="E67" s="117" t="n"/>
      <c r="F67" s="117" t="n"/>
      <c r="G67" s="117" t="n"/>
      <c r="H67" s="117" t="n"/>
      <c r="I67" s="117" t="n"/>
      <c r="J67" s="117" t="n"/>
      <c r="K67" s="117" t="n"/>
      <c r="L67" s="117" t="n"/>
      <c r="M67" s="117" t="n"/>
      <c r="N67" s="117" t="n"/>
      <c r="O67" s="117" t="n"/>
      <c r="P67" s="117" t="n"/>
      <c r="Q67" s="117" t="n"/>
      <c r="R67" s="117" t="n"/>
      <c r="S67" s="247" t="n"/>
      <c r="T67" s="116" t="n"/>
    </row>
    <row hidden="true" ht="16.5" outlineLevel="1" r="68">
      <c r="B68" s="1" t="s">
        <v>181</v>
      </c>
      <c r="C68" s="139" t="n"/>
      <c r="D68" s="117" t="e">
        <f aca="false" ca="true" dt2D="false" dtr="false" t="normal">D64</f>
        <v>#VALUE!</v>
      </c>
      <c r="E68" s="117" t="e">
        <f aca="false" ca="true" dt2D="false" dtr="false" t="normal">D68+E64</f>
        <v>#VALUE!</v>
      </c>
      <c r="F68" s="117" t="e">
        <f aca="false" ca="true" dt2D="false" dtr="false" t="normal">E68+F64</f>
        <v>#VALUE!</v>
      </c>
      <c r="G68" s="117" t="e">
        <f aca="false" ca="true" dt2D="false" dtr="false" t="normal">F68+G64</f>
        <v>#VALUE!</v>
      </c>
      <c r="H68" s="117" t="e">
        <f aca="false" ca="true" dt2D="false" dtr="false" t="normal">G68+H64</f>
        <v>#VALUE!</v>
      </c>
      <c r="I68" s="117" t="e">
        <f aca="false" ca="true" dt2D="false" dtr="false" t="normal">H68+I64</f>
        <v>#VALUE!</v>
      </c>
      <c r="J68" s="117" t="e">
        <f aca="false" ca="true" dt2D="false" dtr="false" t="normal">I68+J64</f>
        <v>#VALUE!</v>
      </c>
      <c r="K68" s="117" t="e">
        <f aca="false" ca="true" dt2D="false" dtr="false" t="normal">J68+K64</f>
        <v>#VALUE!</v>
      </c>
      <c r="L68" s="117" t="e">
        <f aca="false" ca="true" dt2D="false" dtr="false" t="normal">K68+L64</f>
        <v>#VALUE!</v>
      </c>
      <c r="M68" s="117" t="e">
        <f aca="false" ca="true" dt2D="false" dtr="false" t="normal">L68+M64</f>
        <v>#VALUE!</v>
      </c>
      <c r="N68" s="117" t="e">
        <f aca="false" ca="true" dt2D="false" dtr="false" t="normal">M68+N64</f>
        <v>#VALUE!</v>
      </c>
      <c r="O68" s="117" t="e">
        <f aca="false" ca="true" dt2D="false" dtr="false" t="normal">N68+O64</f>
        <v>#VALUE!</v>
      </c>
      <c r="P68" s="117" t="e">
        <f aca="false" ca="true" dt2D="false" dtr="false" t="normal">O68+P64</f>
        <v>#VALUE!</v>
      </c>
      <c r="Q68" s="117" t="e">
        <f aca="false" ca="true" dt2D="false" dtr="false" t="normal">P68+Q64</f>
        <v>#VALUE!</v>
      </c>
      <c r="R68" s="117" t="e">
        <f aca="false" ca="true" dt2D="false" dtr="false" t="normal">Q68+R64</f>
        <v>#VALUE!</v>
      </c>
      <c r="S68" s="247" t="n"/>
      <c r="T68" s="116" t="n"/>
    </row>
    <row hidden="true" ht="16.5" outlineLevel="1" r="69">
      <c r="B69" s="1" t="s">
        <v>182</v>
      </c>
      <c r="C69" s="140" t="e">
        <f aca="false" ca="true" dt2D="false" dtr="false" t="normal">IFERROR('Контроль'!$D$8+1-MATCH(-1, D70:R70, 0), 0)</f>
        <v>#VALUE!</v>
      </c>
      <c r="D69" s="117" t="e">
        <f aca="false" ca="true" dt2D="false" dtr="false" t="normal">SIGN(D68)</f>
        <v>#VALUE!</v>
      </c>
      <c r="E69" s="117" t="e">
        <f aca="false" ca="true" dt2D="false" dtr="false" t="normal">SIGN(E68)</f>
        <v>#VALUE!</v>
      </c>
      <c r="F69" s="117" t="e">
        <f aca="false" ca="true" dt2D="false" dtr="false" t="normal">SIGN(F68)</f>
        <v>#VALUE!</v>
      </c>
      <c r="G69" s="117" t="e">
        <f aca="false" ca="true" dt2D="false" dtr="false" t="normal">SIGN(G68)</f>
        <v>#VALUE!</v>
      </c>
      <c r="H69" s="117" t="e">
        <f aca="false" ca="true" dt2D="false" dtr="false" t="normal">SIGN(H68)</f>
        <v>#VALUE!</v>
      </c>
      <c r="I69" s="117" t="e">
        <f aca="false" ca="true" dt2D="false" dtr="false" t="normal">SIGN(I68)</f>
        <v>#VALUE!</v>
      </c>
      <c r="J69" s="117" t="e">
        <f aca="false" ca="true" dt2D="false" dtr="false" t="normal">SIGN(J68)</f>
        <v>#VALUE!</v>
      </c>
      <c r="K69" s="117" t="e">
        <f aca="false" ca="true" dt2D="false" dtr="false" t="normal">SIGN(K68)</f>
        <v>#VALUE!</v>
      </c>
      <c r="L69" s="117" t="e">
        <f aca="false" ca="true" dt2D="false" dtr="false" t="normal">SIGN(L68)</f>
        <v>#VALUE!</v>
      </c>
      <c r="M69" s="117" t="e">
        <f aca="false" ca="true" dt2D="false" dtr="false" t="normal">SIGN(M68)</f>
        <v>#VALUE!</v>
      </c>
      <c r="N69" s="117" t="e">
        <f aca="false" ca="true" dt2D="false" dtr="false" t="normal">SIGN(N68)</f>
        <v>#VALUE!</v>
      </c>
      <c r="O69" s="117" t="e">
        <f aca="false" ca="true" dt2D="false" dtr="false" t="normal">SIGN(O68)</f>
        <v>#VALUE!</v>
      </c>
      <c r="P69" s="117" t="e">
        <f aca="false" ca="true" dt2D="false" dtr="false" t="normal">SIGN(P68)</f>
        <v>#VALUE!</v>
      </c>
      <c r="Q69" s="117" t="e">
        <f aca="false" ca="true" dt2D="false" dtr="false" t="normal">SIGN(Q68)</f>
        <v>#VALUE!</v>
      </c>
      <c r="R69" s="117" t="e">
        <f aca="false" ca="true" dt2D="false" dtr="false" t="normal">SIGN(R68)</f>
        <v>#VALUE!</v>
      </c>
      <c r="S69" s="247" t="n"/>
      <c r="T69" s="116" t="n"/>
    </row>
    <row hidden="true" ht="16.5" outlineLevel="1" r="70">
      <c r="B70" s="1" t="s">
        <v>183</v>
      </c>
      <c r="C70" s="139" t="n"/>
      <c r="D70" s="117" t="e">
        <f aca="false" ca="true" dt2D="false" dtr="false" t="normal">OFFSET(D69, 0, 15-D$41-D$41+1)</f>
        <v>#VALUE!</v>
      </c>
      <c r="E70" s="117" t="e">
        <f aca="false" ca="true" dt2D="false" dtr="false" t="normal">OFFSET(E69, 0, 15-E$41-E$41+1)</f>
        <v>#VALUE!</v>
      </c>
      <c r="F70" s="117" t="e">
        <f aca="false" ca="true" dt2D="false" dtr="false" t="normal">OFFSET(F69, 0, 15-F$41-F$41+1)</f>
        <v>#VALUE!</v>
      </c>
      <c r="G70" s="117" t="e">
        <f aca="false" ca="true" dt2D="false" dtr="false" t="normal">OFFSET(G69, 0, 15-G$41-G$41+1)</f>
        <v>#VALUE!</v>
      </c>
      <c r="H70" s="117" t="e">
        <f aca="false" ca="true" dt2D="false" dtr="false" t="normal">OFFSET(H69, 0, 15-H$41-H$41+1)</f>
        <v>#VALUE!</v>
      </c>
      <c r="I70" s="117" t="e">
        <f aca="false" ca="true" dt2D="false" dtr="false" t="normal">OFFSET(I69, 0, 15-I$41-I$41+1)</f>
        <v>#VALUE!</v>
      </c>
      <c r="J70" s="117" t="e">
        <f aca="false" ca="true" dt2D="false" dtr="false" t="normal">OFFSET(J69, 0, 15-J$41-J$41+1)</f>
        <v>#VALUE!</v>
      </c>
      <c r="K70" s="117" t="e">
        <f aca="false" ca="true" dt2D="false" dtr="false" t="normal">OFFSET(K69, 0, 15-K$41-K$41+1)</f>
        <v>#VALUE!</v>
      </c>
      <c r="L70" s="117" t="e">
        <f aca="false" ca="true" dt2D="false" dtr="false" t="normal">OFFSET(L69, 0, 15-L$41-L$41+1)</f>
        <v>#VALUE!</v>
      </c>
      <c r="M70" s="117" t="e">
        <f aca="false" ca="true" dt2D="false" dtr="false" t="normal">OFFSET(M69, 0, 15-M$41-M$41+1)</f>
        <v>#VALUE!</v>
      </c>
      <c r="N70" s="117" t="e">
        <f aca="false" ca="true" dt2D="false" dtr="false" t="normal">OFFSET(N69, 0, 15-N$41-N$41+1)</f>
        <v>#VALUE!</v>
      </c>
      <c r="O70" s="117" t="e">
        <f aca="false" ca="true" dt2D="false" dtr="false" t="normal">OFFSET(O69, 0, 15-O$41-O$41+1)</f>
        <v>#VALUE!</v>
      </c>
      <c r="P70" s="117" t="e">
        <f aca="false" ca="true" dt2D="false" dtr="false" t="normal">OFFSET(P69, 0, 15-P$41-P$41+1)</f>
        <v>#VALUE!</v>
      </c>
      <c r="Q70" s="117" t="e">
        <f aca="false" ca="true" dt2D="false" dtr="false" t="normal">OFFSET(Q69, 0, 15-Q$41-Q$41+1)</f>
        <v>#VALUE!</v>
      </c>
      <c r="R70" s="117" t="e">
        <f aca="false" ca="true" dt2D="false" dtr="false" t="normal">OFFSET(R69, 0, 15-R$41-R$41+1)</f>
        <v>#VALUE!</v>
      </c>
      <c r="S70" s="247" t="n"/>
      <c r="T70" s="116" t="n"/>
    </row>
    <row outlineLevel="0" r="71">
      <c r="C71" s="139" t="n"/>
      <c r="D71" s="117" t="n"/>
      <c r="E71" s="117" t="n"/>
      <c r="F71" s="117" t="n"/>
      <c r="G71" s="117" t="n"/>
      <c r="H71" s="117" t="n"/>
      <c r="I71" s="117" t="n"/>
      <c r="J71" s="117" t="n"/>
      <c r="K71" s="117" t="n"/>
      <c r="L71" s="117" t="n"/>
      <c r="M71" s="117" t="n"/>
      <c r="N71" s="117" t="n"/>
      <c r="O71" s="117" t="n"/>
      <c r="P71" s="117" t="n"/>
      <c r="Q71" s="117" t="n"/>
      <c r="R71" s="117" t="n"/>
      <c r="S71" s="283" t="n"/>
      <c r="T71" s="116" t="n"/>
    </row>
    <row ht="17.25" outlineLevel="0" r="72">
      <c r="B72" s="136" t="s">
        <v>184</v>
      </c>
      <c r="C72" s="142" t="e">
        <f aca="false" ca="true" dt2D="false" dtr="false" t="normal">S65</f>
        <v>#VALUE!</v>
      </c>
      <c r="D72" s="167" t="s">
        <v>185</v>
      </c>
      <c r="E72" s="167" t="n"/>
      <c r="F72" s="167" t="n"/>
      <c r="G72" s="167" t="n"/>
      <c r="H72" s="167" t="n"/>
      <c r="I72" s="167" t="n"/>
      <c r="J72" s="167" t="n"/>
      <c r="K72" s="167" t="n"/>
      <c r="L72" s="167" t="n"/>
      <c r="M72" s="167" t="n"/>
      <c r="N72" s="167" t="n"/>
      <c r="O72" s="167" t="n"/>
      <c r="P72" s="167" t="n"/>
      <c r="Q72" s="167" t="n"/>
      <c r="R72" s="167" t="n"/>
      <c r="S72" s="283" t="n"/>
      <c r="T72" s="116" t="n"/>
    </row>
    <row ht="17.25" outlineLevel="0" r="73">
      <c r="B73" s="136" t="s">
        <v>186</v>
      </c>
      <c r="C73" s="143" t="e">
        <f aca="false" ca="true" dt2D="false" dtr="false" t="normal">IF(ISERROR(IRR(D64:R64)), "Нет", IRR(D64:R64))</f>
        <v>#VALUE!</v>
      </c>
      <c r="D73" s="167" t="s">
        <v>185</v>
      </c>
      <c r="E73" s="167" t="n"/>
      <c r="F73" s="167" t="n"/>
      <c r="G73" s="167" t="n"/>
      <c r="H73" s="167" t="n"/>
      <c r="I73" s="167" t="n"/>
      <c r="J73" s="167" t="n"/>
      <c r="K73" s="167" t="n"/>
      <c r="L73" s="167" t="n"/>
      <c r="M73" s="167" t="n"/>
      <c r="N73" s="167" t="n"/>
      <c r="O73" s="167" t="n"/>
      <c r="P73" s="167" t="n"/>
      <c r="Q73" s="167" t="n"/>
      <c r="R73" s="167" t="n"/>
      <c r="S73" s="283" t="n"/>
      <c r="T73" s="116" t="n"/>
    </row>
    <row outlineLevel="0" r="74">
      <c r="B74" s="17" t="n"/>
      <c r="C74" s="144" t="n"/>
      <c r="D74" s="167" t="n"/>
      <c r="E74" s="167" t="n"/>
      <c r="F74" s="167" t="n"/>
      <c r="G74" s="167" t="n"/>
      <c r="H74" s="167" t="n"/>
      <c r="I74" s="167" t="n"/>
      <c r="J74" s="167" t="n"/>
      <c r="K74" s="167" t="n"/>
      <c r="L74" s="167" t="n"/>
      <c r="M74" s="167" t="n"/>
      <c r="N74" s="167" t="n"/>
      <c r="O74" s="167" t="n"/>
      <c r="P74" s="167" t="n"/>
      <c r="Q74" s="167" t="n"/>
      <c r="R74" s="167" t="n"/>
      <c r="S74" s="283" t="n"/>
      <c r="T74" s="116" t="n"/>
    </row>
    <row ht="17.25" outlineLevel="0" r="75">
      <c r="B75" s="136" t="s">
        <v>187</v>
      </c>
      <c r="C75" s="137" t="e">
        <f aca="false" ca="true" dt2D="false" dtr="false" t="normal">IF(ISERROR(C77), "Нет", IF(C77&gt;=15, "Нет", IF(OR(C77=0), C77, (C77-OFFSET(D76, 0, C77-1)/(-OFFSET(D76, 0, C77-1)+OFFSET(D76, 0, C77)))*1)))</f>
        <v>#VALUE!</v>
      </c>
      <c r="D75" s="167" t="n"/>
      <c r="E75" s="167" t="n"/>
      <c r="F75" s="167" t="n"/>
      <c r="G75" s="167" t="n"/>
      <c r="H75" s="167" t="n"/>
      <c r="I75" s="167" t="n"/>
      <c r="J75" s="167" t="n"/>
      <c r="K75" s="167" t="n"/>
      <c r="L75" s="167" t="n"/>
      <c r="M75" s="167" t="n"/>
      <c r="N75" s="167" t="n"/>
      <c r="O75" s="167" t="n"/>
      <c r="P75" s="167" t="n"/>
      <c r="Q75" s="167" t="n"/>
      <c r="R75" s="167" t="n"/>
      <c r="S75" s="283" t="n"/>
      <c r="T75" s="116" t="n"/>
    </row>
    <row hidden="true" ht="16.5" outlineLevel="1" r="76">
      <c r="B76" s="1" t="s">
        <v>188</v>
      </c>
      <c r="C76" s="145" t="n"/>
      <c r="D76" s="117" t="e">
        <f aca="false" ca="true" dt2D="false" dtr="false" t="normal">D65</f>
        <v>#VALUE!</v>
      </c>
      <c r="E76" s="117" t="e">
        <f aca="false" ca="true" dt2D="false" dtr="false" t="normal">D76+E65</f>
        <v>#VALUE!</v>
      </c>
      <c r="F76" s="117" t="e">
        <f aca="false" ca="true" dt2D="false" dtr="false" t="normal">E76+F65</f>
        <v>#VALUE!</v>
      </c>
      <c r="G76" s="117" t="e">
        <f aca="false" ca="true" dt2D="false" dtr="false" t="normal">F76+G65</f>
        <v>#VALUE!</v>
      </c>
      <c r="H76" s="117" t="e">
        <f aca="false" ca="true" dt2D="false" dtr="false" t="normal">G76+H65</f>
        <v>#VALUE!</v>
      </c>
      <c r="I76" s="117" t="e">
        <f aca="false" ca="true" dt2D="false" dtr="false" t="normal">H76+I65</f>
        <v>#VALUE!</v>
      </c>
      <c r="J76" s="117" t="e">
        <f aca="false" ca="true" dt2D="false" dtr="false" t="normal">I76+J65</f>
        <v>#VALUE!</v>
      </c>
      <c r="K76" s="117" t="e">
        <f aca="false" ca="true" dt2D="false" dtr="false" t="normal">J76+K65</f>
        <v>#VALUE!</v>
      </c>
      <c r="L76" s="117" t="e">
        <f aca="false" ca="true" dt2D="false" dtr="false" t="normal">K76+L65</f>
        <v>#VALUE!</v>
      </c>
      <c r="M76" s="117" t="e">
        <f aca="false" ca="true" dt2D="false" dtr="false" t="normal">L76+M65</f>
        <v>#VALUE!</v>
      </c>
      <c r="N76" s="117" t="e">
        <f aca="false" ca="true" dt2D="false" dtr="false" t="normal">M76+N65</f>
        <v>#VALUE!</v>
      </c>
      <c r="O76" s="117" t="e">
        <f aca="false" ca="true" dt2D="false" dtr="false" t="normal">N76+O65</f>
        <v>#VALUE!</v>
      </c>
      <c r="P76" s="117" t="e">
        <f aca="false" ca="true" dt2D="false" dtr="false" t="normal">O76+P65</f>
        <v>#VALUE!</v>
      </c>
      <c r="Q76" s="117" t="e">
        <f aca="false" ca="true" dt2D="false" dtr="false" t="normal">P76+Q65</f>
        <v>#VALUE!</v>
      </c>
      <c r="R76" s="117" t="e">
        <f aca="false" ca="true" dt2D="false" dtr="false" t="normal">Q76+R65</f>
        <v>#VALUE!</v>
      </c>
      <c r="S76" s="283" t="n"/>
      <c r="T76" s="116" t="n"/>
    </row>
    <row hidden="true" ht="16.5" outlineLevel="1" r="77">
      <c r="B77" s="1" t="s">
        <v>189</v>
      </c>
      <c r="C77" s="367" t="e">
        <f aca="false" ca="true" dt2D="false" dtr="false" t="normal">IFERROR('Контроль'!$D$8+1-MATCH(-1, D78:R78, 0), 0)</f>
        <v>#VALUE!</v>
      </c>
      <c r="D77" s="117" t="e">
        <f aca="false" ca="true" dt2D="false" dtr="false" t="normal">SIGN(D76)</f>
        <v>#VALUE!</v>
      </c>
      <c r="E77" s="117" t="e">
        <f aca="false" ca="true" dt2D="false" dtr="false" t="normal">SIGN(E76)</f>
        <v>#VALUE!</v>
      </c>
      <c r="F77" s="117" t="e">
        <f aca="false" ca="true" dt2D="false" dtr="false" t="normal">SIGN(F76)</f>
        <v>#VALUE!</v>
      </c>
      <c r="G77" s="117" t="e">
        <f aca="false" ca="true" dt2D="false" dtr="false" t="normal">SIGN(G76)</f>
        <v>#VALUE!</v>
      </c>
      <c r="H77" s="117" t="e">
        <f aca="false" ca="true" dt2D="false" dtr="false" t="normal">SIGN(H76)</f>
        <v>#VALUE!</v>
      </c>
      <c r="I77" s="117" t="e">
        <f aca="false" ca="true" dt2D="false" dtr="false" t="normal">SIGN(I76)</f>
        <v>#VALUE!</v>
      </c>
      <c r="J77" s="117" t="e">
        <f aca="false" ca="true" dt2D="false" dtr="false" t="normal">SIGN(J76)</f>
        <v>#VALUE!</v>
      </c>
      <c r="K77" s="117" t="e">
        <f aca="false" ca="true" dt2D="false" dtr="false" t="normal">SIGN(K76)</f>
        <v>#VALUE!</v>
      </c>
      <c r="L77" s="117" t="e">
        <f aca="false" ca="true" dt2D="false" dtr="false" t="normal">SIGN(L76)</f>
        <v>#VALUE!</v>
      </c>
      <c r="M77" s="117" t="e">
        <f aca="false" ca="true" dt2D="false" dtr="false" t="normal">SIGN(M76)</f>
        <v>#VALUE!</v>
      </c>
      <c r="N77" s="117" t="e">
        <f aca="false" ca="true" dt2D="false" dtr="false" t="normal">SIGN(N76)</f>
        <v>#VALUE!</v>
      </c>
      <c r="O77" s="117" t="e">
        <f aca="false" ca="true" dt2D="false" dtr="false" t="normal">SIGN(O76)</f>
        <v>#VALUE!</v>
      </c>
      <c r="P77" s="117" t="e">
        <f aca="false" ca="true" dt2D="false" dtr="false" t="normal">SIGN(P76)</f>
        <v>#VALUE!</v>
      </c>
      <c r="Q77" s="117" t="e">
        <f aca="false" ca="true" dt2D="false" dtr="false" t="normal">SIGN(Q76)</f>
        <v>#VALUE!</v>
      </c>
      <c r="R77" s="117" t="e">
        <f aca="false" ca="true" dt2D="false" dtr="false" t="normal">SIGN(R76)</f>
        <v>#VALUE!</v>
      </c>
      <c r="S77" s="283" t="n"/>
      <c r="T77" s="116" t="n"/>
    </row>
    <row hidden="true" ht="16.5" outlineLevel="1" r="78">
      <c r="B78" s="1" t="s">
        <v>190</v>
      </c>
      <c r="C78" s="139" t="n"/>
      <c r="D78" s="117" t="e">
        <f aca="false" ca="true" dt2D="false" dtr="false" t="normal">OFFSET(D77, 0, 15-D$41-D$41+1)</f>
        <v>#VALUE!</v>
      </c>
      <c r="E78" s="117" t="e">
        <f aca="false" ca="true" dt2D="false" dtr="false" t="normal">OFFSET(E77, 0, 15-E$41-E$41+1)</f>
        <v>#VALUE!</v>
      </c>
      <c r="F78" s="117" t="e">
        <f aca="false" ca="true" dt2D="false" dtr="false" t="normal">OFFSET(F77, 0, 15-F$41-F$41+1)</f>
        <v>#VALUE!</v>
      </c>
      <c r="G78" s="117" t="e">
        <f aca="false" ca="true" dt2D="false" dtr="false" t="normal">OFFSET(G77, 0, 15-G$41-G$41+1)</f>
        <v>#VALUE!</v>
      </c>
      <c r="H78" s="117" t="e">
        <f aca="false" ca="true" dt2D="false" dtr="false" t="normal">OFFSET(H77, 0, 15-H$41-H$41+1)</f>
        <v>#VALUE!</v>
      </c>
      <c r="I78" s="117" t="e">
        <f aca="false" ca="true" dt2D="false" dtr="false" t="normal">OFFSET(I77, 0, 15-I$41-I$41+1)</f>
        <v>#VALUE!</v>
      </c>
      <c r="J78" s="117" t="e">
        <f aca="false" ca="true" dt2D="false" dtr="false" t="normal">OFFSET(J77, 0, 15-J$41-J$41+1)</f>
        <v>#VALUE!</v>
      </c>
      <c r="K78" s="117" t="e">
        <f aca="false" ca="true" dt2D="false" dtr="false" t="normal">OFFSET(K77, 0, 15-K$41-K$41+1)</f>
        <v>#VALUE!</v>
      </c>
      <c r="L78" s="117" t="e">
        <f aca="false" ca="true" dt2D="false" dtr="false" t="normal">OFFSET(L77, 0, 15-L$41-L$41+1)</f>
        <v>#VALUE!</v>
      </c>
      <c r="M78" s="117" t="e">
        <f aca="false" ca="true" dt2D="false" dtr="false" t="normal">OFFSET(M77, 0, 15-M$41-M$41+1)</f>
        <v>#VALUE!</v>
      </c>
      <c r="N78" s="117" t="e">
        <f aca="false" ca="true" dt2D="false" dtr="false" t="normal">OFFSET(N77, 0, 15-N$41-N$41+1)</f>
        <v>#VALUE!</v>
      </c>
      <c r="O78" s="117" t="e">
        <f aca="false" ca="true" dt2D="false" dtr="false" t="normal">OFFSET(O77, 0, 15-O$41-O$41+1)</f>
        <v>#VALUE!</v>
      </c>
      <c r="P78" s="117" t="e">
        <f aca="false" ca="true" dt2D="false" dtr="false" t="normal">OFFSET(P77, 0, 15-P$41-P$41+1)</f>
        <v>#VALUE!</v>
      </c>
      <c r="Q78" s="117" t="e">
        <f aca="false" ca="true" dt2D="false" dtr="false" t="normal">OFFSET(Q77, 0, 15-Q$41-Q$41+1)</f>
        <v>#VALUE!</v>
      </c>
      <c r="R78" s="117" t="e">
        <f aca="false" ca="true" dt2D="false" dtr="false" t="normal">OFFSET(R77, 0, 15-R$41-R$41+1)</f>
        <v>#VALUE!</v>
      </c>
      <c r="S78" s="283" t="n"/>
      <c r="T78" s="116" t="n"/>
    </row>
    <row outlineLevel="0" r="79">
      <c r="C79" s="139" t="n"/>
      <c r="D79" s="117" t="n"/>
      <c r="E79" s="117" t="n"/>
      <c r="F79" s="117" t="n"/>
      <c r="G79" s="117" t="n"/>
      <c r="H79" s="117" t="n"/>
      <c r="I79" s="117" t="n"/>
      <c r="J79" s="117" t="n"/>
      <c r="K79" s="117" t="n"/>
      <c r="L79" s="117" t="n"/>
      <c r="M79" s="117" t="n"/>
      <c r="N79" s="117" t="n"/>
      <c r="O79" s="117" t="n"/>
      <c r="P79" s="117" t="n"/>
      <c r="Q79" s="117" t="n"/>
      <c r="R79" s="117" t="n"/>
      <c r="S79" s="283" t="n"/>
      <c r="T79" s="116" t="n"/>
    </row>
    <row ht="17.25" outlineLevel="0" r="80">
      <c r="B80" s="45" t="s">
        <v>108</v>
      </c>
      <c r="C80" s="290" t="n"/>
      <c r="D80" s="290" t="n"/>
      <c r="E80" s="291" t="n"/>
      <c r="F80" s="291" t="n"/>
      <c r="G80" s="291" t="n"/>
      <c r="H80" s="291" t="n"/>
      <c r="I80" s="291" t="n"/>
      <c r="J80" s="291" t="n"/>
      <c r="K80" s="291" t="n"/>
      <c r="L80" s="291" t="n"/>
      <c r="M80" s="291" t="n"/>
      <c r="N80" s="291" t="n"/>
      <c r="O80" s="291" t="n"/>
      <c r="P80" s="291" t="n"/>
      <c r="Q80" s="291" t="n"/>
      <c r="R80" s="291" t="n"/>
      <c r="S80" s="291" t="n"/>
      <c r="T80" s="291" t="n"/>
      <c r="U80" s="291" t="n"/>
    </row>
    <row outlineLevel="0" r="81">
      <c r="C81" s="139" t="n"/>
      <c r="D81" s="368" t="n"/>
      <c r="E81" s="167" t="n"/>
      <c r="F81" s="167" t="n"/>
      <c r="G81" s="167" t="n"/>
      <c r="H81" s="167" t="n"/>
      <c r="I81" s="167" t="n"/>
      <c r="J81" s="167" t="n"/>
      <c r="K81" s="167" t="n"/>
      <c r="L81" s="167" t="n"/>
      <c r="M81" s="167" t="n"/>
      <c r="N81" s="167" t="n"/>
      <c r="O81" s="167" t="n"/>
      <c r="P81" s="167" t="n"/>
      <c r="Q81" s="167" t="n"/>
      <c r="R81" s="167" t="n"/>
      <c r="S81" s="283" t="n"/>
      <c r="T81" s="116" t="n"/>
    </row>
    <row hidden="true" ht="16.5" outlineLevel="1" r="82">
      <c r="B82" s="1" t="s">
        <v>382</v>
      </c>
      <c r="C82" s="139" t="n"/>
      <c r="D82" s="117" t="e">
        <f aca="false" ca="true" dt2D="false" dtr="false" t="normal">D64-D52+D47</f>
        <v>#VALUE!</v>
      </c>
      <c r="E82" s="117" t="e">
        <f aca="false" ca="true" dt2D="false" dtr="false" t="normal">E64-E52+E47</f>
        <v>#VALUE!</v>
      </c>
      <c r="F82" s="117" t="e">
        <f aca="false" ca="false" dt2D="false" dtr="false" t="normal">F64-F52+F47</f>
        <v>#VALUE!</v>
      </c>
      <c r="G82" s="117" t="e">
        <f aca="false" ca="false" dt2D="false" dtr="false" t="normal">G64-G52+G47</f>
        <v>#VALUE!</v>
      </c>
      <c r="H82" s="117" t="e">
        <f aca="false" ca="false" dt2D="false" dtr="false" t="normal">H64-H52+H47</f>
        <v>#VALUE!</v>
      </c>
      <c r="I82" s="117" t="e">
        <f aca="false" ca="false" dt2D="false" dtr="false" t="normal">I64-I52+I47</f>
        <v>#VALUE!</v>
      </c>
      <c r="J82" s="117" t="e">
        <f aca="false" ca="false" dt2D="false" dtr="false" t="normal">J64-J52+J47</f>
        <v>#VALUE!</v>
      </c>
      <c r="K82" s="117" t="e">
        <f aca="false" ca="false" dt2D="false" dtr="false" t="normal">K64-K52+K47</f>
        <v>#VALUE!</v>
      </c>
      <c r="L82" s="117" t="e">
        <f aca="false" ca="false" dt2D="false" dtr="false" t="normal">L64-L52+L47</f>
        <v>#VALUE!</v>
      </c>
      <c r="M82" s="117" t="e">
        <f aca="false" ca="false" dt2D="false" dtr="false" t="normal">M64-M52+M47</f>
        <v>#VALUE!</v>
      </c>
      <c r="N82" s="117" t="e">
        <f aca="false" ca="false" dt2D="false" dtr="false" t="normal">N64-N52+N47</f>
        <v>#VALUE!</v>
      </c>
      <c r="O82" s="117" t="e">
        <f aca="false" ca="false" dt2D="false" dtr="false" t="normal">O64-O52+O47</f>
        <v>#VALUE!</v>
      </c>
      <c r="P82" s="117" t="e">
        <f aca="false" ca="false" dt2D="false" dtr="false" t="normal">P64-P52+P47</f>
        <v>#VALUE!</v>
      </c>
      <c r="Q82" s="117" t="e">
        <f aca="false" ca="false" dt2D="false" dtr="false" t="normal">Q64-Q52+Q47</f>
        <v>#VALUE!</v>
      </c>
      <c r="R82" s="117" t="e">
        <f aca="false" ca="false" dt2D="false" dtr="false" t="normal">R64-R52+R47</f>
        <v>#VALUE!</v>
      </c>
      <c r="S82" s="283" t="e">
        <f aca="false" ca="true" dt2D="false" dtr="false" t="normal">SUM(D82:R82)</f>
        <v>#VALUE!</v>
      </c>
      <c r="T82" s="116" t="n"/>
    </row>
    <row hidden="true" ht="16.5" outlineLevel="1" r="83">
      <c r="B83" s="1" t="s">
        <v>179</v>
      </c>
      <c r="C83" s="139" t="n"/>
      <c r="D83" s="369" t="e">
        <f aca="false" ca="true" dt2D="false" dtr="false" t="normal">D82*D60</f>
        <v>#VALUE!</v>
      </c>
      <c r="E83" s="369" t="e">
        <f aca="false" ca="true" dt2D="false" dtr="false" t="normal">E82*E60</f>
        <v>#VALUE!</v>
      </c>
      <c r="F83" s="369" t="e">
        <f aca="false" ca="false" dt2D="false" dtr="false" t="normal">F82*F60</f>
        <v>#VALUE!</v>
      </c>
      <c r="G83" s="369" t="e">
        <f aca="false" ca="false" dt2D="false" dtr="false" t="normal">G82*G60</f>
        <v>#VALUE!</v>
      </c>
      <c r="H83" s="369" t="e">
        <f aca="false" ca="false" dt2D="false" dtr="false" t="normal">H82*H60</f>
        <v>#VALUE!</v>
      </c>
      <c r="I83" s="369" t="e">
        <f aca="false" ca="false" dt2D="false" dtr="false" t="normal">I82*I60</f>
        <v>#VALUE!</v>
      </c>
      <c r="J83" s="369" t="e">
        <f aca="false" ca="false" dt2D="false" dtr="false" t="normal">J82*J60</f>
        <v>#VALUE!</v>
      </c>
      <c r="K83" s="369" t="e">
        <f aca="false" ca="false" dt2D="false" dtr="false" t="normal">K82*K60</f>
        <v>#VALUE!</v>
      </c>
      <c r="L83" s="369" t="e">
        <f aca="false" ca="false" dt2D="false" dtr="false" t="normal">L82*L60</f>
        <v>#VALUE!</v>
      </c>
      <c r="M83" s="369" t="e">
        <f aca="false" ca="false" dt2D="false" dtr="false" t="normal">M82*M60</f>
        <v>#VALUE!</v>
      </c>
      <c r="N83" s="369" t="e">
        <f aca="false" ca="false" dt2D="false" dtr="false" t="normal">N82*N60</f>
        <v>#VALUE!</v>
      </c>
      <c r="O83" s="369" t="e">
        <f aca="false" ca="false" dt2D="false" dtr="false" t="normal">O82*O60</f>
        <v>#VALUE!</v>
      </c>
      <c r="P83" s="369" t="e">
        <f aca="false" ca="false" dt2D="false" dtr="false" t="normal">P82*P60</f>
        <v>#VALUE!</v>
      </c>
      <c r="Q83" s="369" t="e">
        <f aca="false" ca="false" dt2D="false" dtr="false" t="normal">Q82*Q60</f>
        <v>#VALUE!</v>
      </c>
      <c r="R83" s="369" t="e">
        <f aca="false" ca="false" dt2D="false" dtr="false" t="normal">R82*R60</f>
        <v>#VALUE!</v>
      </c>
      <c r="S83" s="283" t="e">
        <f aca="false" ca="true" dt2D="false" dtr="false" t="normal">SUM(D83:R83)</f>
        <v>#VALUE!</v>
      </c>
      <c r="T83" s="116" t="n"/>
    </row>
    <row outlineLevel="0" r="84">
      <c r="C84" s="139" t="n"/>
      <c r="D84" s="369" t="n"/>
      <c r="E84" s="369" t="n"/>
      <c r="F84" s="369" t="n"/>
      <c r="G84" s="369" t="n"/>
      <c r="H84" s="369" t="n"/>
      <c r="I84" s="369" t="n"/>
      <c r="J84" s="369" t="n"/>
      <c r="K84" s="369" t="n"/>
      <c r="L84" s="369" t="n"/>
      <c r="M84" s="369" t="n"/>
      <c r="N84" s="369" t="n"/>
      <c r="O84" s="369" t="n"/>
      <c r="P84" s="369" t="n"/>
      <c r="Q84" s="369" t="n"/>
      <c r="R84" s="369" t="n"/>
      <c r="S84" s="283" t="n"/>
      <c r="T84" s="116" t="n"/>
    </row>
    <row ht="17.25" outlineLevel="0" r="85">
      <c r="B85" s="136" t="s">
        <v>180</v>
      </c>
      <c r="C85" s="137" t="e">
        <f aca="false" ca="true" dt2D="false" dtr="false" t="normal">IF(ISERROR(C87), "Нет", IF(C87&gt;=15, "Нет", IF(OR(C87=0), C87, (C87-OFFSET(D86, 0, C87-1)/(-OFFSET(D86, 0, C87-1)+OFFSET(D86, 0, C87)))*1)))</f>
        <v>#VALUE!</v>
      </c>
      <c r="D85" s="167" t="n"/>
      <c r="E85" s="167" t="n"/>
      <c r="F85" s="167" t="n"/>
      <c r="G85" s="167" t="n"/>
      <c r="H85" s="167" t="n"/>
      <c r="I85" s="167" t="n"/>
      <c r="J85" s="167" t="n"/>
      <c r="K85" s="167" t="n"/>
      <c r="L85" s="167" t="n"/>
      <c r="M85" s="167" t="n"/>
      <c r="N85" s="167" t="n"/>
      <c r="O85" s="167" t="n"/>
      <c r="P85" s="167" t="n"/>
      <c r="Q85" s="167" t="n"/>
      <c r="R85" s="167" t="n"/>
      <c r="S85" s="283" t="n"/>
      <c r="T85" s="116" t="n"/>
    </row>
    <row hidden="true" ht="16.5" outlineLevel="1" r="86">
      <c r="B86" s="1" t="s">
        <v>181</v>
      </c>
      <c r="C86" s="139" t="n"/>
      <c r="D86" s="117" t="e">
        <f aca="false" ca="true" dt2D="false" dtr="false" t="normal">D82</f>
        <v>#VALUE!</v>
      </c>
      <c r="E86" s="117" t="e">
        <f aca="false" ca="true" dt2D="false" dtr="false" t="normal">D86+E82</f>
        <v>#VALUE!</v>
      </c>
      <c r="F86" s="117" t="e">
        <f aca="false" ca="true" dt2D="false" dtr="false" t="normal">E86+F82</f>
        <v>#VALUE!</v>
      </c>
      <c r="G86" s="117" t="e">
        <f aca="false" ca="true" dt2D="false" dtr="false" t="normal">F86+G82</f>
        <v>#VALUE!</v>
      </c>
      <c r="H86" s="117" t="e">
        <f aca="false" ca="true" dt2D="false" dtr="false" t="normal">G86+H82</f>
        <v>#VALUE!</v>
      </c>
      <c r="I86" s="117" t="e">
        <f aca="false" ca="true" dt2D="false" dtr="false" t="normal">H86+I82</f>
        <v>#VALUE!</v>
      </c>
      <c r="J86" s="117" t="e">
        <f aca="false" ca="true" dt2D="false" dtr="false" t="normal">I86+J82</f>
        <v>#VALUE!</v>
      </c>
      <c r="K86" s="117" t="e">
        <f aca="false" ca="true" dt2D="false" dtr="false" t="normal">J86+K82</f>
        <v>#VALUE!</v>
      </c>
      <c r="L86" s="117" t="e">
        <f aca="false" ca="true" dt2D="false" dtr="false" t="normal">K86+L82</f>
        <v>#VALUE!</v>
      </c>
      <c r="M86" s="117" t="e">
        <f aca="false" ca="true" dt2D="false" dtr="false" t="normal">L86+M82</f>
        <v>#VALUE!</v>
      </c>
      <c r="N86" s="117" t="e">
        <f aca="false" ca="true" dt2D="false" dtr="false" t="normal">M86+N82</f>
        <v>#VALUE!</v>
      </c>
      <c r="O86" s="117" t="e">
        <f aca="false" ca="true" dt2D="false" dtr="false" t="normal">N86+O82</f>
        <v>#VALUE!</v>
      </c>
      <c r="P86" s="117" t="e">
        <f aca="false" ca="true" dt2D="false" dtr="false" t="normal">O86+P82</f>
        <v>#VALUE!</v>
      </c>
      <c r="Q86" s="117" t="e">
        <f aca="false" ca="true" dt2D="false" dtr="false" t="normal">P86+Q82</f>
        <v>#VALUE!</v>
      </c>
      <c r="R86" s="117" t="e">
        <f aca="false" ca="true" dt2D="false" dtr="false" t="normal">Q86+R82</f>
        <v>#VALUE!</v>
      </c>
      <c r="S86" s="283" t="n"/>
      <c r="T86" s="116" t="n"/>
    </row>
    <row hidden="true" ht="16.5" outlineLevel="1" r="87">
      <c r="B87" s="1" t="s">
        <v>182</v>
      </c>
      <c r="C87" s="367" t="e">
        <f aca="false" ca="true" dt2D="false" dtr="false" t="normal">IFERROR(S41+1-MATCH(-1, D88:R88, 0), 0)</f>
        <v>#VALUE!</v>
      </c>
      <c r="D87" s="117" t="e">
        <f aca="false" ca="true" dt2D="false" dtr="false" t="normal">SIGN(D86)</f>
        <v>#VALUE!</v>
      </c>
      <c r="E87" s="117" t="e">
        <f aca="false" ca="true" dt2D="false" dtr="false" t="normal">SIGN(E86)</f>
        <v>#VALUE!</v>
      </c>
      <c r="F87" s="117" t="e">
        <f aca="false" ca="true" dt2D="false" dtr="false" t="normal">SIGN(F86)</f>
        <v>#VALUE!</v>
      </c>
      <c r="G87" s="117" t="e">
        <f aca="false" ca="true" dt2D="false" dtr="false" t="normal">SIGN(G86)</f>
        <v>#VALUE!</v>
      </c>
      <c r="H87" s="117" t="e">
        <f aca="false" ca="true" dt2D="false" dtr="false" t="normal">SIGN(H86)</f>
        <v>#VALUE!</v>
      </c>
      <c r="I87" s="117" t="e">
        <f aca="false" ca="true" dt2D="false" dtr="false" t="normal">SIGN(I86)</f>
        <v>#VALUE!</v>
      </c>
      <c r="J87" s="117" t="e">
        <f aca="false" ca="true" dt2D="false" dtr="false" t="normal">SIGN(J86)</f>
        <v>#VALUE!</v>
      </c>
      <c r="K87" s="117" t="e">
        <f aca="false" ca="true" dt2D="false" dtr="false" t="normal">SIGN(K86)</f>
        <v>#VALUE!</v>
      </c>
      <c r="L87" s="117" t="e">
        <f aca="false" ca="true" dt2D="false" dtr="false" t="normal">SIGN(L86)</f>
        <v>#VALUE!</v>
      </c>
      <c r="M87" s="117" t="e">
        <f aca="false" ca="true" dt2D="false" dtr="false" t="normal">SIGN(M86)</f>
        <v>#VALUE!</v>
      </c>
      <c r="N87" s="117" t="e">
        <f aca="false" ca="true" dt2D="false" dtr="false" t="normal">SIGN(N86)</f>
        <v>#VALUE!</v>
      </c>
      <c r="O87" s="117" t="e">
        <f aca="false" ca="true" dt2D="false" dtr="false" t="normal">SIGN(O86)</f>
        <v>#VALUE!</v>
      </c>
      <c r="P87" s="117" t="e">
        <f aca="false" ca="true" dt2D="false" dtr="false" t="normal">SIGN(P86)</f>
        <v>#VALUE!</v>
      </c>
      <c r="Q87" s="117" t="e">
        <f aca="false" ca="true" dt2D="false" dtr="false" t="normal">SIGN(Q86)</f>
        <v>#VALUE!</v>
      </c>
      <c r="R87" s="117" t="e">
        <f aca="false" ca="true" dt2D="false" dtr="false" t="normal">SIGN(R86)</f>
        <v>#VALUE!</v>
      </c>
      <c r="S87" s="283" t="n"/>
      <c r="T87" s="116" t="n"/>
    </row>
    <row hidden="true" ht="16.5" outlineLevel="1" r="88">
      <c r="B88" s="1" t="s">
        <v>183</v>
      </c>
      <c r="C88" s="139" t="n"/>
      <c r="D88" s="117" t="e">
        <f aca="false" ca="true" dt2D="false" dtr="false" t="normal">OFFSET(D87, 0, 15-D$41-D$41+1)</f>
        <v>#VALUE!</v>
      </c>
      <c r="E88" s="117" t="e">
        <f aca="false" ca="true" dt2D="false" dtr="false" t="normal">OFFSET(E87, 0, 15-E$41-E$41+1)</f>
        <v>#VALUE!</v>
      </c>
      <c r="F88" s="117" t="e">
        <f aca="false" ca="true" dt2D="false" dtr="false" t="normal">OFFSET(F87, 0, 15-F$41-F$41+1)</f>
        <v>#VALUE!</v>
      </c>
      <c r="G88" s="117" t="e">
        <f aca="false" ca="true" dt2D="false" dtr="false" t="normal">OFFSET(G87, 0, 15-G$41-G$41+1)</f>
        <v>#VALUE!</v>
      </c>
      <c r="H88" s="117" t="e">
        <f aca="false" ca="true" dt2D="false" dtr="false" t="normal">OFFSET(H87, 0, 15-H$41-H$41+1)</f>
        <v>#VALUE!</v>
      </c>
      <c r="I88" s="117" t="e">
        <f aca="false" ca="true" dt2D="false" dtr="false" t="normal">OFFSET(I87, 0, 15-I$41-I$41+1)</f>
        <v>#VALUE!</v>
      </c>
      <c r="J88" s="117" t="e">
        <f aca="false" ca="true" dt2D="false" dtr="false" t="normal">OFFSET(J87, 0, 15-J$41-J$41+1)</f>
        <v>#VALUE!</v>
      </c>
      <c r="K88" s="117" t="e">
        <f aca="false" ca="true" dt2D="false" dtr="false" t="normal">OFFSET(K87, 0, 15-K$41-K$41+1)</f>
        <v>#VALUE!</v>
      </c>
      <c r="L88" s="117" t="e">
        <f aca="false" ca="true" dt2D="false" dtr="false" t="normal">OFFSET(L87, 0, 15-L$41-L$41+1)</f>
        <v>#VALUE!</v>
      </c>
      <c r="M88" s="117" t="e">
        <f aca="false" ca="true" dt2D="false" dtr="false" t="normal">OFFSET(M87, 0, 15-M$41-M$41+1)</f>
        <v>#VALUE!</v>
      </c>
      <c r="N88" s="117" t="e">
        <f aca="false" ca="true" dt2D="false" dtr="false" t="normal">OFFSET(N87, 0, 15-N$41-N$41+1)</f>
        <v>#VALUE!</v>
      </c>
      <c r="O88" s="117" t="e">
        <f aca="false" ca="true" dt2D="false" dtr="false" t="normal">OFFSET(O87, 0, 15-O$41-O$41+1)</f>
        <v>#VALUE!</v>
      </c>
      <c r="P88" s="117" t="e">
        <f aca="false" ca="true" dt2D="false" dtr="false" t="normal">OFFSET(P87, 0, 15-P$41-P$41+1)</f>
        <v>#VALUE!</v>
      </c>
      <c r="Q88" s="117" t="e">
        <f aca="false" ca="true" dt2D="false" dtr="false" t="normal">OFFSET(Q87, 0, 15-Q$41-Q$41+1)</f>
        <v>#VALUE!</v>
      </c>
      <c r="R88" s="117" t="e">
        <f aca="false" ca="true" dt2D="false" dtr="false" t="normal">OFFSET(R87, 0, 15-R$41-R$41+1)</f>
        <v>#VALUE!</v>
      </c>
      <c r="S88" s="283" t="n"/>
      <c r="T88" s="116" t="n"/>
    </row>
    <row outlineLevel="0" r="89">
      <c r="C89" s="139" t="n"/>
      <c r="D89" s="117" t="n"/>
      <c r="E89" s="117" t="n"/>
      <c r="F89" s="117" t="n"/>
      <c r="G89" s="117" t="n"/>
      <c r="H89" s="117" t="n"/>
      <c r="I89" s="117" t="n"/>
      <c r="J89" s="117" t="n"/>
      <c r="K89" s="117" t="n"/>
      <c r="L89" s="117" t="n"/>
      <c r="M89" s="117" t="n"/>
      <c r="N89" s="117" t="n"/>
      <c r="O89" s="117" t="n"/>
      <c r="P89" s="117" t="n"/>
      <c r="Q89" s="117" t="n"/>
      <c r="R89" s="117" t="n"/>
      <c r="S89" s="283" t="n"/>
      <c r="T89" s="116" t="n"/>
    </row>
    <row ht="17.25" outlineLevel="0" r="90">
      <c r="B90" s="136" t="s">
        <v>184</v>
      </c>
      <c r="C90" s="142" t="e">
        <f aca="false" ca="true" dt2D="false" dtr="false" t="normal">S83</f>
        <v>#VALUE!</v>
      </c>
      <c r="D90" s="167" t="s">
        <v>185</v>
      </c>
      <c r="E90" s="167" t="n"/>
      <c r="F90" s="167" t="n"/>
      <c r="G90" s="167" t="n"/>
      <c r="H90" s="167" t="n"/>
      <c r="I90" s="167" t="n"/>
      <c r="J90" s="167" t="n"/>
      <c r="K90" s="167" t="n"/>
      <c r="L90" s="167" t="n"/>
      <c r="M90" s="167" t="n"/>
      <c r="N90" s="167" t="n"/>
      <c r="O90" s="167" t="n"/>
      <c r="P90" s="167" t="n"/>
      <c r="Q90" s="167" t="n"/>
      <c r="R90" s="167" t="n"/>
      <c r="S90" s="283" t="n"/>
      <c r="T90" s="116" t="n"/>
    </row>
    <row ht="17.25" outlineLevel="0" r="91">
      <c r="B91" s="136" t="s">
        <v>186</v>
      </c>
      <c r="C91" s="143" t="e">
        <f aca="false" ca="true" dt2D="false" dtr="false" t="normal">IF(ISERROR(IRR(D82:R82)), "Нет", IRR(D82:R82))</f>
        <v>#VALUE!</v>
      </c>
      <c r="D91" s="167" t="s">
        <v>185</v>
      </c>
      <c r="E91" s="167" t="n"/>
      <c r="F91" s="167" t="n"/>
      <c r="G91" s="167" t="n"/>
      <c r="H91" s="167" t="n"/>
      <c r="I91" s="167" t="n"/>
      <c r="J91" s="167" t="n"/>
      <c r="K91" s="167" t="n"/>
      <c r="L91" s="167" t="n"/>
      <c r="M91" s="167" t="n"/>
      <c r="N91" s="167" t="n"/>
      <c r="O91" s="167" t="n"/>
      <c r="P91" s="167" t="n"/>
      <c r="Q91" s="167" t="n"/>
      <c r="R91" s="167" t="n"/>
      <c r="S91" s="283" t="n"/>
      <c r="T91" s="116" t="n"/>
    </row>
    <row outlineLevel="0" r="92">
      <c r="B92" s="17" t="n"/>
      <c r="C92" s="144" t="n"/>
      <c r="D92" s="167" t="n"/>
      <c r="E92" s="167" t="n"/>
      <c r="F92" s="167" t="n"/>
      <c r="G92" s="167" t="n"/>
      <c r="H92" s="167" t="n"/>
      <c r="I92" s="167" t="n"/>
      <c r="J92" s="167" t="n"/>
      <c r="K92" s="167" t="n"/>
      <c r="L92" s="167" t="n"/>
      <c r="M92" s="167" t="n"/>
      <c r="N92" s="167" t="n"/>
      <c r="O92" s="167" t="n"/>
      <c r="P92" s="167" t="n"/>
      <c r="Q92" s="167" t="n"/>
      <c r="R92" s="167" t="n"/>
      <c r="S92" s="283" t="n"/>
      <c r="T92" s="116" t="n"/>
    </row>
    <row ht="17.25" outlineLevel="0" r="93">
      <c r="B93" s="136" t="s">
        <v>193</v>
      </c>
      <c r="C93" s="137" t="e">
        <f aca="false" ca="true" dt2D="false" dtr="false" t="normal">IF(ISERROR(C95), "Нет", IF(C95&gt;=15, "Нет", IF(OR(C95=0), C95, (C95-OFFSET(D94, 0, C95-1)/(-OFFSET(D94, 0, C95-1)+OFFSET(D94, 0, C95)))*1)))</f>
        <v>#VALUE!</v>
      </c>
      <c r="D93" s="167" t="n"/>
      <c r="E93" s="167" t="n"/>
      <c r="F93" s="167" t="n"/>
      <c r="G93" s="167" t="n"/>
      <c r="H93" s="167" t="n"/>
      <c r="I93" s="167" t="n"/>
      <c r="J93" s="167" t="n"/>
      <c r="K93" s="167" t="n"/>
      <c r="L93" s="167" t="n"/>
      <c r="M93" s="167" t="n"/>
      <c r="N93" s="167" t="n"/>
      <c r="O93" s="167" t="n"/>
      <c r="P93" s="167" t="n"/>
      <c r="Q93" s="167" t="n"/>
      <c r="R93" s="167" t="n"/>
      <c r="S93" s="283" t="n"/>
      <c r="T93" s="116" t="n"/>
    </row>
    <row hidden="true" ht="16.5" outlineLevel="1" r="94">
      <c r="B94" s="1" t="s">
        <v>188</v>
      </c>
      <c r="C94" s="148" t="n"/>
      <c r="D94" s="117" t="e">
        <f aca="false" ca="true" dt2D="false" dtr="false" t="normal">D83</f>
        <v>#VALUE!</v>
      </c>
      <c r="E94" s="117" t="e">
        <f aca="false" ca="true" dt2D="false" dtr="false" t="normal">D94+E83</f>
        <v>#VALUE!</v>
      </c>
      <c r="F94" s="117" t="e">
        <f aca="false" ca="true" dt2D="false" dtr="false" t="normal">E94+F83</f>
        <v>#VALUE!</v>
      </c>
      <c r="G94" s="117" t="e">
        <f aca="false" ca="true" dt2D="false" dtr="false" t="normal">F94+G83</f>
        <v>#VALUE!</v>
      </c>
      <c r="H94" s="117" t="e">
        <f aca="false" ca="true" dt2D="false" dtr="false" t="normal">G94+H83</f>
        <v>#VALUE!</v>
      </c>
      <c r="I94" s="117" t="e">
        <f aca="false" ca="true" dt2D="false" dtr="false" t="normal">H94+I83</f>
        <v>#VALUE!</v>
      </c>
      <c r="J94" s="117" t="e">
        <f aca="false" ca="true" dt2D="false" dtr="false" t="normal">I94+J83</f>
        <v>#VALUE!</v>
      </c>
      <c r="K94" s="117" t="e">
        <f aca="false" ca="true" dt2D="false" dtr="false" t="normal">J94+K83</f>
        <v>#VALUE!</v>
      </c>
      <c r="L94" s="117" t="e">
        <f aca="false" ca="true" dt2D="false" dtr="false" t="normal">K94+L83</f>
        <v>#VALUE!</v>
      </c>
      <c r="M94" s="117" t="e">
        <f aca="false" ca="true" dt2D="false" dtr="false" t="normal">L94+M83</f>
        <v>#VALUE!</v>
      </c>
      <c r="N94" s="117" t="e">
        <f aca="false" ca="true" dt2D="false" dtr="false" t="normal">M94+N83</f>
        <v>#VALUE!</v>
      </c>
      <c r="O94" s="117" t="e">
        <f aca="false" ca="true" dt2D="false" dtr="false" t="normal">N94+O83</f>
        <v>#VALUE!</v>
      </c>
      <c r="P94" s="117" t="e">
        <f aca="false" ca="true" dt2D="false" dtr="false" t="normal">O94+P83</f>
        <v>#VALUE!</v>
      </c>
      <c r="Q94" s="117" t="e">
        <f aca="false" ca="true" dt2D="false" dtr="false" t="normal">P94+Q83</f>
        <v>#VALUE!</v>
      </c>
      <c r="R94" s="117" t="e">
        <f aca="false" ca="true" dt2D="false" dtr="false" t="normal">Q94+R83</f>
        <v>#VALUE!</v>
      </c>
      <c r="S94" s="283" t="n"/>
      <c r="T94" s="116" t="n"/>
    </row>
    <row hidden="true" ht="16.5" outlineLevel="1" r="95">
      <c r="B95" s="1" t="s">
        <v>189</v>
      </c>
      <c r="C95" s="367" t="e">
        <f aca="false" ca="true" dt2D="false" dtr="false" t="normal">IFERROR(S41+1-MATCH(-1, D96:R96, 0), 0)</f>
        <v>#VALUE!</v>
      </c>
      <c r="D95" s="117" t="e">
        <f aca="false" ca="true" dt2D="false" dtr="false" t="normal">SIGN(D94)</f>
        <v>#VALUE!</v>
      </c>
      <c r="E95" s="117" t="e">
        <f aca="false" ca="true" dt2D="false" dtr="false" t="normal">SIGN(E94)</f>
        <v>#VALUE!</v>
      </c>
      <c r="F95" s="117" t="e">
        <f aca="false" ca="true" dt2D="false" dtr="false" t="normal">SIGN(F94)</f>
        <v>#VALUE!</v>
      </c>
      <c r="G95" s="117" t="e">
        <f aca="false" ca="true" dt2D="false" dtr="false" t="normal">SIGN(G94)</f>
        <v>#VALUE!</v>
      </c>
      <c r="H95" s="117" t="e">
        <f aca="false" ca="true" dt2D="false" dtr="false" t="normal">SIGN(H94)</f>
        <v>#VALUE!</v>
      </c>
      <c r="I95" s="117" t="e">
        <f aca="false" ca="true" dt2D="false" dtr="false" t="normal">SIGN(I94)</f>
        <v>#VALUE!</v>
      </c>
      <c r="J95" s="117" t="e">
        <f aca="false" ca="true" dt2D="false" dtr="false" t="normal">SIGN(J94)</f>
        <v>#VALUE!</v>
      </c>
      <c r="K95" s="117" t="e">
        <f aca="false" ca="true" dt2D="false" dtr="false" t="normal">SIGN(K94)</f>
        <v>#VALUE!</v>
      </c>
      <c r="L95" s="117" t="e">
        <f aca="false" ca="true" dt2D="false" dtr="false" t="normal">SIGN(L94)</f>
        <v>#VALUE!</v>
      </c>
      <c r="M95" s="117" t="e">
        <f aca="false" ca="true" dt2D="false" dtr="false" t="normal">SIGN(M94)</f>
        <v>#VALUE!</v>
      </c>
      <c r="N95" s="117" t="e">
        <f aca="false" ca="true" dt2D="false" dtr="false" t="normal">SIGN(N94)</f>
        <v>#VALUE!</v>
      </c>
      <c r="O95" s="117" t="e">
        <f aca="false" ca="true" dt2D="false" dtr="false" t="normal">SIGN(O94)</f>
        <v>#VALUE!</v>
      </c>
      <c r="P95" s="117" t="e">
        <f aca="false" ca="true" dt2D="false" dtr="false" t="normal">SIGN(P94)</f>
        <v>#VALUE!</v>
      </c>
      <c r="Q95" s="117" t="e">
        <f aca="false" ca="true" dt2D="false" dtr="false" t="normal">SIGN(Q94)</f>
        <v>#VALUE!</v>
      </c>
      <c r="R95" s="117" t="e">
        <f aca="false" ca="true" dt2D="false" dtr="false" t="normal">SIGN(R94)</f>
        <v>#VALUE!</v>
      </c>
      <c r="S95" s="283" t="n"/>
      <c r="T95" s="116" t="n"/>
    </row>
    <row hidden="true" ht="16.5" outlineLevel="1" r="96">
      <c r="B96" s="1" t="s">
        <v>190</v>
      </c>
      <c r="C96" s="139" t="n"/>
      <c r="D96" s="117" t="e">
        <f aca="false" ca="true" dt2D="false" dtr="false" t="normal">OFFSET(D95, 0, 15-D$41-D$41+1)</f>
        <v>#VALUE!</v>
      </c>
      <c r="E96" s="117" t="e">
        <f aca="false" ca="true" dt2D="false" dtr="false" t="normal">OFFSET(E95, 0, 15-E$41-E$41+1)</f>
        <v>#VALUE!</v>
      </c>
      <c r="F96" s="117" t="e">
        <f aca="false" ca="true" dt2D="false" dtr="false" t="normal">OFFSET(F95, 0, 15-F$41-F$41+1)</f>
        <v>#VALUE!</v>
      </c>
      <c r="G96" s="117" t="e">
        <f aca="false" ca="true" dt2D="false" dtr="false" t="normal">OFFSET(G95, 0, 15-G$41-G$41+1)</f>
        <v>#VALUE!</v>
      </c>
      <c r="H96" s="117" t="e">
        <f aca="false" ca="true" dt2D="false" dtr="false" t="normal">OFFSET(H95, 0, 15-H$41-H$41+1)</f>
        <v>#VALUE!</v>
      </c>
      <c r="I96" s="117" t="e">
        <f aca="false" ca="true" dt2D="false" dtr="false" t="normal">OFFSET(I95, 0, 15-I$41-I$41+1)</f>
        <v>#VALUE!</v>
      </c>
      <c r="J96" s="117" t="e">
        <f aca="false" ca="true" dt2D="false" dtr="false" t="normal">OFFSET(J95, 0, 15-J$41-J$41+1)</f>
        <v>#VALUE!</v>
      </c>
      <c r="K96" s="117" t="e">
        <f aca="false" ca="true" dt2D="false" dtr="false" t="normal">OFFSET(K95, 0, 15-K$41-K$41+1)</f>
        <v>#VALUE!</v>
      </c>
      <c r="L96" s="117" t="e">
        <f aca="false" ca="true" dt2D="false" dtr="false" t="normal">OFFSET(L95, 0, 15-L$41-L$41+1)</f>
        <v>#VALUE!</v>
      </c>
      <c r="M96" s="117" t="e">
        <f aca="false" ca="true" dt2D="false" dtr="false" t="normal">OFFSET(M95, 0, 15-M$41-M$41+1)</f>
        <v>#VALUE!</v>
      </c>
      <c r="N96" s="117" t="e">
        <f aca="false" ca="true" dt2D="false" dtr="false" t="normal">OFFSET(N95, 0, 15-N$41-N$41+1)</f>
        <v>#VALUE!</v>
      </c>
      <c r="O96" s="117" t="e">
        <f aca="false" ca="true" dt2D="false" dtr="false" t="normal">OFFSET(O95, 0, 15-O$41-O$41+1)</f>
        <v>#VALUE!</v>
      </c>
      <c r="P96" s="117" t="e">
        <f aca="false" ca="true" dt2D="false" dtr="false" t="normal">OFFSET(P95, 0, 15-P$41-P$41+1)</f>
        <v>#VALUE!</v>
      </c>
      <c r="Q96" s="117" t="e">
        <f aca="false" ca="true" dt2D="false" dtr="false" t="normal">OFFSET(Q95, 0, 15-Q$41-Q$41+1)</f>
        <v>#VALUE!</v>
      </c>
      <c r="R96" s="117" t="e">
        <f aca="false" ca="true" dt2D="false" dtr="false" t="normal">OFFSET(R95, 0, 15-R$41-R$41+1)</f>
        <v>#VALUE!</v>
      </c>
      <c r="S96" s="283" t="n"/>
      <c r="T96" s="116" t="n"/>
    </row>
    <row outlineLevel="0" r="97">
      <c r="B97" s="17" t="n"/>
      <c r="C97" s="150" t="n"/>
      <c r="S97" s="235" t="n"/>
      <c r="T97" s="116" t="n"/>
    </row>
    <row outlineLevel="0" r="100">
      <c r="D100" s="170" t="n"/>
    </row>
    <row ht="17.25" outlineLevel="0" r="101">
      <c r="B101" s="45" t="s">
        <v>383</v>
      </c>
      <c r="C101" s="290" t="n"/>
      <c r="D101" s="290" t="n"/>
      <c r="E101" s="291" t="n"/>
      <c r="F101" s="291" t="n"/>
      <c r="G101" s="291" t="n"/>
      <c r="H101" s="291" t="n"/>
      <c r="I101" s="291" t="n"/>
      <c r="J101" s="291" t="n"/>
      <c r="K101" s="291" t="n"/>
      <c r="L101" s="291" t="n"/>
      <c r="M101" s="291" t="n"/>
      <c r="N101" s="291" t="n"/>
      <c r="O101" s="291" t="n"/>
      <c r="P101" s="291" t="n"/>
      <c r="Q101" s="291" t="n"/>
      <c r="R101" s="291" t="n"/>
      <c r="S101" s="291" t="n"/>
      <c r="T101" s="291" t="n"/>
      <c r="U101" s="291" t="n"/>
    </row>
    <row outlineLevel="0" r="102">
      <c r="D102" s="19" t="str">
        <f aca="false" ca="false" dt2D="false" dtr="false" t="normal">'Контроль'!$D$4</f>
        <v>тыс. руб.</v>
      </c>
      <c r="S102" s="235" t="n"/>
    </row>
    <row outlineLevel="0" r="103">
      <c r="C103" s="102" t="s">
        <v>377</v>
      </c>
      <c r="D103" s="102" t="n">
        <f aca="false" ca="false" dt2D="false" dtr="false" t="normal">YEAR('Контроль'!$D$7)</f>
        <v>1899</v>
      </c>
      <c r="E103" s="103" t="n">
        <f aca="false" ca="false" dt2D="false" dtr="false" t="normal">YEAR('Контроль'!$D$7)+1</f>
        <v>1900</v>
      </c>
      <c r="F103" s="103" t="n">
        <f aca="false" ca="false" dt2D="false" dtr="false" t="normal">YEAR('Контроль'!$D$7)+2</f>
        <v>1901</v>
      </c>
      <c r="G103" s="103" t="n">
        <f aca="false" ca="false" dt2D="false" dtr="false" t="normal">YEAR('Контроль'!$D$7)+3</f>
        <v>1902</v>
      </c>
      <c r="H103" s="103" t="n">
        <f aca="false" ca="false" dt2D="false" dtr="false" t="normal">YEAR('Контроль'!$D$7)+4</f>
        <v>1903</v>
      </c>
      <c r="I103" s="103" t="n">
        <f aca="false" ca="false" dt2D="false" dtr="false" t="normal">YEAR('Контроль'!$D$7)+5</f>
        <v>1904</v>
      </c>
      <c r="J103" s="103" t="n">
        <f aca="false" ca="false" dt2D="false" dtr="false" t="normal">YEAR('Контроль'!$D$7)+6</f>
        <v>1905</v>
      </c>
      <c r="K103" s="103" t="n">
        <f aca="false" ca="false" dt2D="false" dtr="false" t="normal">YEAR('Контроль'!$D$7)+7</f>
        <v>1906</v>
      </c>
      <c r="L103" s="103" t="n">
        <f aca="false" ca="false" dt2D="false" dtr="false" t="normal">YEAR('Контроль'!$D$7)+8</f>
        <v>1907</v>
      </c>
      <c r="M103" s="103" t="n">
        <f aca="false" ca="false" dt2D="false" dtr="false" t="normal">YEAR('Контроль'!$D$7)+9</f>
        <v>1908</v>
      </c>
      <c r="N103" s="103" t="n">
        <f aca="false" ca="false" dt2D="false" dtr="false" t="normal">YEAR('Контроль'!$D$7)+10</f>
        <v>1909</v>
      </c>
      <c r="O103" s="103" t="n">
        <f aca="false" ca="false" dt2D="false" dtr="false" t="normal">YEAR('Контроль'!$D$7)+11</f>
        <v>1910</v>
      </c>
      <c r="P103" s="103" t="n">
        <f aca="false" ca="false" dt2D="false" dtr="false" t="normal">YEAR('Контроль'!$D$7)+12</f>
        <v>1911</v>
      </c>
      <c r="Q103" s="103" t="n">
        <f aca="false" ca="false" dt2D="false" dtr="false" t="normal">YEAR('Контроль'!$D$7)+13</f>
        <v>1912</v>
      </c>
      <c r="R103" s="103" t="n">
        <f aca="false" ca="false" dt2D="false" dtr="false" t="normal">YEAR('Контроль'!$D$7)+14</f>
        <v>1913</v>
      </c>
      <c r="S103" s="360" t="s">
        <v>145</v>
      </c>
    </row>
    <row outlineLevel="0" r="104">
      <c r="B104" s="361" t="n"/>
      <c r="C104" s="362" t="n"/>
      <c r="D104" s="361" t="n">
        <v>1</v>
      </c>
      <c r="E104" s="361" t="n">
        <v>2</v>
      </c>
      <c r="F104" s="361" t="n">
        <v>3</v>
      </c>
      <c r="G104" s="361" t="n">
        <v>4</v>
      </c>
      <c r="H104" s="361" t="n">
        <v>5</v>
      </c>
      <c r="I104" s="361" t="n">
        <v>6</v>
      </c>
      <c r="J104" s="361" t="n">
        <v>7</v>
      </c>
      <c r="K104" s="361" t="n">
        <v>8</v>
      </c>
      <c r="L104" s="361" t="n">
        <v>9</v>
      </c>
      <c r="M104" s="361" t="n">
        <v>10</v>
      </c>
      <c r="N104" s="361" t="n">
        <v>11</v>
      </c>
      <c r="O104" s="361" t="n">
        <v>12</v>
      </c>
      <c r="P104" s="361" t="n">
        <v>13</v>
      </c>
      <c r="Q104" s="361" t="n">
        <v>14</v>
      </c>
      <c r="R104" s="361" t="n">
        <v>15</v>
      </c>
      <c r="S104" s="363" t="n">
        <f aca="false" ca="false" dt2D="false" dtr="false" t="normal">R104</f>
        <v>15</v>
      </c>
    </row>
    <row outlineLevel="0" r="105">
      <c r="B105" s="1" t="s">
        <v>384</v>
      </c>
      <c r="C105" s="364" t="n"/>
      <c r="D105" s="238" t="e">
        <f aca="false" ca="false" dt2D="false" dtr="false" t="normal">SUM(D106:D110)</f>
        <v>#VALUE!</v>
      </c>
      <c r="E105" s="238" t="e">
        <f aca="false" ca="false" dt2D="false" dtr="false" t="normal">SUM(E106:E110)</f>
        <v>#VALUE!</v>
      </c>
      <c r="F105" s="238" t="e">
        <f aca="false" ca="false" dt2D="false" dtr="false" t="normal">SUM(F106:F110)</f>
        <v>#VALUE!</v>
      </c>
      <c r="G105" s="238" t="e">
        <f aca="false" ca="false" dt2D="false" dtr="false" t="normal">SUM(G106:G110)</f>
        <v>#VALUE!</v>
      </c>
      <c r="H105" s="238" t="e">
        <f aca="false" ca="false" dt2D="false" dtr="false" t="normal">SUM(H106:H110)</f>
        <v>#VALUE!</v>
      </c>
      <c r="I105" s="238" t="e">
        <f aca="false" ca="false" dt2D="false" dtr="false" t="normal">SUM(I106:I110)</f>
        <v>#VALUE!</v>
      </c>
      <c r="J105" s="238" t="e">
        <f aca="false" ca="false" dt2D="false" dtr="false" t="normal">SUM(J106:J110)</f>
        <v>#VALUE!</v>
      </c>
      <c r="K105" s="238" t="e">
        <f aca="false" ca="false" dt2D="false" dtr="false" t="normal">SUM(K106:K110)</f>
        <v>#VALUE!</v>
      </c>
      <c r="L105" s="238" t="e">
        <f aca="false" ca="false" dt2D="false" dtr="false" t="normal">SUM(L106:L110)</f>
        <v>#VALUE!</v>
      </c>
      <c r="M105" s="238" t="e">
        <f aca="false" ca="false" dt2D="false" dtr="false" t="normal">SUM(M106:M110)</f>
        <v>#VALUE!</v>
      </c>
      <c r="N105" s="238" t="e">
        <f aca="false" ca="false" dt2D="false" dtr="false" t="normal">SUM(N106:N110)</f>
        <v>#VALUE!</v>
      </c>
      <c r="O105" s="238" t="e">
        <f aca="false" ca="false" dt2D="false" dtr="false" t="normal">SUM(O106:O110)</f>
        <v>#VALUE!</v>
      </c>
      <c r="P105" s="238" t="e">
        <f aca="false" ca="false" dt2D="false" dtr="false" t="normal">SUM(P106:P110)</f>
        <v>#VALUE!</v>
      </c>
      <c r="Q105" s="238" t="e">
        <f aca="false" ca="false" dt2D="false" dtr="false" t="normal">SUM(Q106:Q110)</f>
        <v>#VALUE!</v>
      </c>
      <c r="R105" s="238" t="e">
        <f aca="false" ca="false" dt2D="false" dtr="false" t="normal">SUM(R106:R110)</f>
        <v>#VALUE!</v>
      </c>
      <c r="S105" s="235" t="e">
        <f aca="false" ca="false" dt2D="false" dtr="false" t="normal">SUM(D105:R105)</f>
        <v>#VALUE!</v>
      </c>
    </row>
    <row outlineLevel="0" r="106">
      <c r="B106" s="153" t="s">
        <v>295</v>
      </c>
      <c r="C106" s="364" t="n">
        <f aca="false" ca="false" dt2D="false" dtr="false" t="normal">C42</f>
        <v>1.8</v>
      </c>
      <c r="D106" s="238" t="e">
        <f aca="false" ca="false" dt2D="false" dtr="false" t="normal">'Бюджет'!G13*$C106</f>
        <v>#VALUE!</v>
      </c>
      <c r="E106" s="238" t="e">
        <f aca="false" ca="false" dt2D="false" dtr="false" t="normal">'Бюджет'!H13*$C106</f>
        <v>#VALUE!</v>
      </c>
      <c r="F106" s="238" t="e">
        <f aca="false" ca="false" dt2D="false" dtr="false" t="normal">'Бюджет'!I13*$C106</f>
        <v>#VALUE!</v>
      </c>
      <c r="G106" s="238" t="e">
        <f aca="false" ca="false" dt2D="false" dtr="false" t="normal">'Бюджет'!J13*$C106</f>
        <v>#VALUE!</v>
      </c>
      <c r="H106" s="238" t="e">
        <f aca="false" ca="false" dt2D="false" dtr="false" t="normal">'Бюджет'!K13*$C106</f>
        <v>#VALUE!</v>
      </c>
      <c r="I106" s="238" t="e">
        <f aca="false" ca="false" dt2D="false" dtr="false" t="normal">'Бюджет'!L13*$C106</f>
        <v>#VALUE!</v>
      </c>
      <c r="J106" s="238" t="e">
        <f aca="false" ca="false" dt2D="false" dtr="false" t="normal">'Бюджет'!M13*$C106</f>
        <v>#VALUE!</v>
      </c>
      <c r="K106" s="238" t="e">
        <f aca="false" ca="false" dt2D="false" dtr="false" t="normal">'Бюджет'!N13*$C106</f>
        <v>#VALUE!</v>
      </c>
      <c r="L106" s="238" t="e">
        <f aca="false" ca="false" dt2D="false" dtr="false" t="normal">'Бюджет'!O13*$C106</f>
        <v>#VALUE!</v>
      </c>
      <c r="M106" s="238" t="e">
        <f aca="false" ca="false" dt2D="false" dtr="false" t="normal">'Бюджет'!P13*$C106</f>
        <v>#VALUE!</v>
      </c>
      <c r="N106" s="238" t="e">
        <f aca="false" ca="false" dt2D="false" dtr="false" t="normal">'Бюджет'!Q13*$C106</f>
        <v>#VALUE!</v>
      </c>
      <c r="O106" s="238" t="e">
        <f aca="false" ca="false" dt2D="false" dtr="false" t="normal">'Бюджет'!R13*$C106</f>
        <v>#VALUE!</v>
      </c>
      <c r="P106" s="238" t="e">
        <f aca="false" ca="false" dt2D="false" dtr="false" t="normal">'Бюджет'!S13*$C106</f>
        <v>#VALUE!</v>
      </c>
      <c r="Q106" s="238" t="e">
        <f aca="false" ca="false" dt2D="false" dtr="false" t="normal">'Бюджет'!T13*$C106</f>
        <v>#VALUE!</v>
      </c>
      <c r="R106" s="238" t="e">
        <f aca="false" ca="false" dt2D="false" dtr="false" t="normal">'Бюджет'!U13*$C106</f>
        <v>#VALUE!</v>
      </c>
      <c r="S106" s="235" t="e">
        <f aca="false" ca="false" dt2D="false" dtr="false" t="normal">SUM(D106:R106)</f>
        <v>#VALUE!</v>
      </c>
    </row>
    <row outlineLevel="0" r="107">
      <c r="B107" s="153" t="s">
        <v>296</v>
      </c>
      <c r="C107" s="364" t="n">
        <f aca="false" ca="false" dt2D="false" dtr="false" t="normal">C48</f>
        <v>0.9</v>
      </c>
      <c r="D107" s="238" t="e">
        <f aca="false" ca="false" dt2D="false" dtr="false" t="normal">'Бюджет'!G14*$C107</f>
        <v>#VALUE!</v>
      </c>
      <c r="E107" s="238" t="e">
        <f aca="false" ca="false" dt2D="false" dtr="false" t="normal">'Бюджет'!H14*$C107</f>
        <v>#VALUE!</v>
      </c>
      <c r="F107" s="238" t="e">
        <f aca="false" ca="false" dt2D="false" dtr="false" t="normal">'Бюджет'!I14*$C107</f>
        <v>#VALUE!</v>
      </c>
      <c r="G107" s="238" t="e">
        <f aca="false" ca="false" dt2D="false" dtr="false" t="normal">'Бюджет'!J14*$C107</f>
        <v>#VALUE!</v>
      </c>
      <c r="H107" s="238" t="e">
        <f aca="false" ca="false" dt2D="false" dtr="false" t="normal">'Бюджет'!K14*$C107</f>
        <v>#VALUE!</v>
      </c>
      <c r="I107" s="238" t="e">
        <f aca="false" ca="false" dt2D="false" dtr="false" t="normal">'Бюджет'!L14*$C107</f>
        <v>#VALUE!</v>
      </c>
      <c r="J107" s="238" t="e">
        <f aca="false" ca="false" dt2D="false" dtr="false" t="normal">'Бюджет'!M14*$C107</f>
        <v>#VALUE!</v>
      </c>
      <c r="K107" s="238" t="e">
        <f aca="false" ca="false" dt2D="false" dtr="false" t="normal">'Бюджет'!N14*$C107</f>
        <v>#VALUE!</v>
      </c>
      <c r="L107" s="238" t="e">
        <f aca="false" ca="false" dt2D="false" dtr="false" t="normal">'Бюджет'!O14*$C107</f>
        <v>#VALUE!</v>
      </c>
      <c r="M107" s="238" t="e">
        <f aca="false" ca="false" dt2D="false" dtr="false" t="normal">'Бюджет'!P14*$C107</f>
        <v>#VALUE!</v>
      </c>
      <c r="N107" s="238" t="e">
        <f aca="false" ca="false" dt2D="false" dtr="false" t="normal">'Бюджет'!Q14*$C107</f>
        <v>#VALUE!</v>
      </c>
      <c r="O107" s="238" t="e">
        <f aca="false" ca="false" dt2D="false" dtr="false" t="normal">'Бюджет'!R14*$C107</f>
        <v>#VALUE!</v>
      </c>
      <c r="P107" s="238" t="e">
        <f aca="false" ca="false" dt2D="false" dtr="false" t="normal">'Бюджет'!S14*$C107</f>
        <v>#VALUE!</v>
      </c>
      <c r="Q107" s="238" t="e">
        <f aca="false" ca="false" dt2D="false" dtr="false" t="normal">'Бюджет'!T14*$C107</f>
        <v>#VALUE!</v>
      </c>
      <c r="R107" s="238" t="e">
        <f aca="false" ca="false" dt2D="false" dtr="false" t="normal">'Бюджет'!U14*$C107</f>
        <v>#VALUE!</v>
      </c>
      <c r="S107" s="235" t="e">
        <f aca="false" ca="false" dt2D="false" dtr="false" t="normal">SUM(D107:R107)</f>
        <v>#VALUE!</v>
      </c>
    </row>
    <row outlineLevel="0" r="108">
      <c r="B108" s="153" t="s">
        <v>298</v>
      </c>
      <c r="C108" s="364" t="n">
        <f aca="false" ca="false" dt2D="false" dtr="false" t="normal">C48</f>
        <v>0.9</v>
      </c>
      <c r="D108" s="238" t="e">
        <f aca="false" ca="false" dt2D="false" dtr="false" t="normal">'Бюджет'!G15*$C108</f>
        <v>#VALUE!</v>
      </c>
      <c r="E108" s="238" t="e">
        <f aca="false" ca="false" dt2D="false" dtr="false" t="normal">'Бюджет'!H15*$C108</f>
        <v>#VALUE!</v>
      </c>
      <c r="F108" s="238" t="e">
        <f aca="false" ca="false" dt2D="false" dtr="false" t="normal">'Бюджет'!I15*$C108</f>
        <v>#VALUE!</v>
      </c>
      <c r="G108" s="238" t="e">
        <f aca="false" ca="false" dt2D="false" dtr="false" t="normal">'Бюджет'!J15*$C108</f>
        <v>#VALUE!</v>
      </c>
      <c r="H108" s="238" t="e">
        <f aca="false" ca="false" dt2D="false" dtr="false" t="normal">'Бюджет'!K15*$C108</f>
        <v>#VALUE!</v>
      </c>
      <c r="I108" s="238" t="e">
        <f aca="false" ca="false" dt2D="false" dtr="false" t="normal">'Бюджет'!L15*$C108</f>
        <v>#VALUE!</v>
      </c>
      <c r="J108" s="238" t="e">
        <f aca="false" ca="false" dt2D="false" dtr="false" t="normal">'Бюджет'!M15*$C108</f>
        <v>#VALUE!</v>
      </c>
      <c r="K108" s="238" t="e">
        <f aca="false" ca="false" dt2D="false" dtr="false" t="normal">'Бюджет'!N15*$C108</f>
        <v>#VALUE!</v>
      </c>
      <c r="L108" s="238" t="e">
        <f aca="false" ca="false" dt2D="false" dtr="false" t="normal">'Бюджет'!O15*$C108</f>
        <v>#VALUE!</v>
      </c>
      <c r="M108" s="238" t="e">
        <f aca="false" ca="false" dt2D="false" dtr="false" t="normal">'Бюджет'!P15*$C108</f>
        <v>#VALUE!</v>
      </c>
      <c r="N108" s="238" t="e">
        <f aca="false" ca="false" dt2D="false" dtr="false" t="normal">'Бюджет'!Q15*$C108</f>
        <v>#VALUE!</v>
      </c>
      <c r="O108" s="238" t="e">
        <f aca="false" ca="false" dt2D="false" dtr="false" t="normal">'Бюджет'!R15*$C108</f>
        <v>#VALUE!</v>
      </c>
      <c r="P108" s="238" t="e">
        <f aca="false" ca="false" dt2D="false" dtr="false" t="normal">'Бюджет'!S15*$C108</f>
        <v>#VALUE!</v>
      </c>
      <c r="Q108" s="238" t="e">
        <f aca="false" ca="false" dt2D="false" dtr="false" t="normal">'Бюджет'!T15*$C108</f>
        <v>#VALUE!</v>
      </c>
      <c r="R108" s="238" t="e">
        <f aca="false" ca="false" dt2D="false" dtr="false" t="normal">'Бюджет'!U15*$C108</f>
        <v>#VALUE!</v>
      </c>
      <c r="S108" s="235" t="e">
        <f aca="false" ca="false" dt2D="false" dtr="false" t="normal">SUM(D108:R108)</f>
        <v>#VALUE!</v>
      </c>
    </row>
    <row outlineLevel="0" r="109">
      <c r="B109" s="153" t="s">
        <v>385</v>
      </c>
      <c r="D109" s="238" t="e">
        <f aca="false" ca="false" dt2D="false" dtr="false" t="normal">SUM('Бюджет'!G10:G11, 'Бюджет'!G16)</f>
        <v>#VALUE!</v>
      </c>
      <c r="E109" s="238" t="e">
        <f aca="false" ca="false" dt2D="false" dtr="false" t="normal">SUM('Бюджет'!H10:H11, 'Бюджет'!H16)</f>
        <v>#VALUE!</v>
      </c>
      <c r="F109" s="238" t="e">
        <f aca="false" ca="false" dt2D="false" dtr="false" t="normal">SUM('Бюджет'!I10:I11, 'Бюджет'!I16)</f>
        <v>#VALUE!</v>
      </c>
      <c r="G109" s="238" t="e">
        <f aca="false" ca="false" dt2D="false" dtr="false" t="normal">SUM('Бюджет'!J10:J11, 'Бюджет'!J16)</f>
        <v>#VALUE!</v>
      </c>
      <c r="H109" s="238" t="e">
        <f aca="false" ca="false" dt2D="false" dtr="false" t="normal">SUM('Бюджет'!K10:K11, 'Бюджет'!K16)</f>
        <v>#VALUE!</v>
      </c>
      <c r="I109" s="238" t="e">
        <f aca="false" ca="false" dt2D="false" dtr="false" t="normal">SUM('Бюджет'!L10:L11, 'Бюджет'!L16)</f>
        <v>#VALUE!</v>
      </c>
      <c r="J109" s="238" t="e">
        <f aca="false" ca="false" dt2D="false" dtr="false" t="normal">SUM('Бюджет'!M10:M11, 'Бюджет'!M16)</f>
        <v>#VALUE!</v>
      </c>
      <c r="K109" s="238" t="e">
        <f aca="false" ca="false" dt2D="false" dtr="false" t="normal">SUM('Бюджет'!N10:N11, 'Бюджет'!N16)</f>
        <v>#VALUE!</v>
      </c>
      <c r="L109" s="238" t="e">
        <f aca="false" ca="false" dt2D="false" dtr="false" t="normal">SUM('Бюджет'!O10:O11, 'Бюджет'!O16)</f>
        <v>#VALUE!</v>
      </c>
      <c r="M109" s="238" t="e">
        <f aca="false" ca="false" dt2D="false" dtr="false" t="normal">SUM('Бюджет'!P10:P11, 'Бюджет'!P16)</f>
        <v>#VALUE!</v>
      </c>
      <c r="N109" s="238" t="e">
        <f aca="false" ca="false" dt2D="false" dtr="false" t="normal">SUM('Бюджет'!Q10:Q11, 'Бюджет'!Q16)</f>
        <v>#VALUE!</v>
      </c>
      <c r="O109" s="238" t="e">
        <f aca="false" ca="false" dt2D="false" dtr="false" t="normal">SUM('Бюджет'!R10:R11, 'Бюджет'!R16)</f>
        <v>#VALUE!</v>
      </c>
      <c r="P109" s="238" t="e">
        <f aca="false" ca="false" dt2D="false" dtr="false" t="normal">SUM('Бюджет'!S10:S11, 'Бюджет'!S16)</f>
        <v>#VALUE!</v>
      </c>
      <c r="Q109" s="238" t="e">
        <f aca="false" ca="false" dt2D="false" dtr="false" t="normal">SUM('Бюджет'!T10:T11, 'Бюджет'!T16)</f>
        <v>#VALUE!</v>
      </c>
      <c r="R109" s="238" t="e">
        <f aca="false" ca="false" dt2D="false" dtr="false" t="normal">SUM('Бюджет'!U10:U11, 'Бюджет'!U16)</f>
        <v>#VALUE!</v>
      </c>
      <c r="S109" s="235" t="e">
        <f aca="false" ca="false" dt2D="false" dtr="false" t="normal">SUM(D109:R109)</f>
        <v>#VALUE!</v>
      </c>
    </row>
    <row outlineLevel="0" r="110">
      <c r="B110" s="153" t="s">
        <v>386</v>
      </c>
      <c r="D110" s="238" t="e">
        <f aca="false" ca="false" dt2D="false" dtr="false" t="normal">SUM('Бюджет'!G12, 'Бюджет'!G22)</f>
        <v>#VALUE!</v>
      </c>
      <c r="E110" s="238" t="e">
        <f aca="false" ca="false" dt2D="false" dtr="false" t="normal">SUM('Бюджет'!H12, 'Бюджет'!H22)</f>
        <v>#VALUE!</v>
      </c>
      <c r="F110" s="238" t="e">
        <f aca="false" ca="false" dt2D="false" dtr="false" t="normal">SUM('Бюджет'!I12, 'Бюджет'!I22)</f>
        <v>#VALUE!</v>
      </c>
      <c r="G110" s="238" t="e">
        <f aca="false" ca="false" dt2D="false" dtr="false" t="normal">SUM('Бюджет'!J12, 'Бюджет'!J22)</f>
        <v>#VALUE!</v>
      </c>
      <c r="H110" s="238" t="e">
        <f aca="false" ca="false" dt2D="false" dtr="false" t="normal">SUM('Бюджет'!K12, 'Бюджет'!K22)</f>
        <v>#VALUE!</v>
      </c>
      <c r="I110" s="238" t="e">
        <f aca="false" ca="false" dt2D="false" dtr="false" t="normal">SUM('Бюджет'!L12, 'Бюджет'!L22)</f>
        <v>#VALUE!</v>
      </c>
      <c r="J110" s="238" t="e">
        <f aca="false" ca="false" dt2D="false" dtr="false" t="normal">SUM('Бюджет'!M12, 'Бюджет'!M22)</f>
        <v>#VALUE!</v>
      </c>
      <c r="K110" s="238" t="e">
        <f aca="false" ca="false" dt2D="false" dtr="false" t="normal">SUM('Бюджет'!N12, 'Бюджет'!N22)</f>
        <v>#VALUE!</v>
      </c>
      <c r="L110" s="238" t="e">
        <f aca="false" ca="false" dt2D="false" dtr="false" t="normal">SUM('Бюджет'!O12, 'Бюджет'!O22)</f>
        <v>#VALUE!</v>
      </c>
      <c r="M110" s="238" t="e">
        <f aca="false" ca="false" dt2D="false" dtr="false" t="normal">SUM('Бюджет'!P12, 'Бюджет'!P22)</f>
        <v>#VALUE!</v>
      </c>
      <c r="N110" s="238" t="e">
        <f aca="false" ca="false" dt2D="false" dtr="false" t="normal">SUM('Бюджет'!Q12, 'Бюджет'!Q22)</f>
        <v>#VALUE!</v>
      </c>
      <c r="O110" s="238" t="e">
        <f aca="false" ca="false" dt2D="false" dtr="false" t="normal">SUM('Бюджет'!R12, 'Бюджет'!R22)</f>
        <v>#VALUE!</v>
      </c>
      <c r="P110" s="238" t="e">
        <f aca="false" ca="false" dt2D="false" dtr="false" t="normal">SUM('Бюджет'!S12, 'Бюджет'!S22)</f>
        <v>#VALUE!</v>
      </c>
      <c r="Q110" s="238" t="e">
        <f aca="false" ca="false" dt2D="false" dtr="false" t="normal">SUM('Бюджет'!T12, 'Бюджет'!T22)</f>
        <v>#VALUE!</v>
      </c>
      <c r="R110" s="238" t="e">
        <f aca="false" ca="false" dt2D="false" dtr="false" t="normal">SUM('Бюджет'!U12, 'Бюджет'!U22)</f>
        <v>#VALUE!</v>
      </c>
      <c r="S110" s="235" t="e">
        <f aca="false" ca="false" dt2D="false" dtr="false" t="normal">SUM(D110:R110)</f>
        <v>#VALUE!</v>
      </c>
    </row>
    <row outlineLevel="0" r="111">
      <c r="B111" s="1" t="s">
        <v>387</v>
      </c>
      <c r="D111" s="238" t="e">
        <f aca="false" ca="true" dt2D="false" dtr="false" t="normal">SUM('Бюджет'!G24, 'Бюджет'!G30, 'Бюджет'!G36, 'Бюджет'!G42, 'Бюджет'!G48)</f>
        <v>#VALUE!</v>
      </c>
      <c r="E111" s="238" t="e">
        <f aca="false" ca="true" dt2D="false" dtr="false" t="normal">SUM('Бюджет'!H24, 'Бюджет'!H30, 'Бюджет'!H36, 'Бюджет'!H42, 'Бюджет'!H48)</f>
        <v>#VALUE!</v>
      </c>
      <c r="F111" s="238" t="e">
        <f aca="false" ca="true" dt2D="false" dtr="false" t="normal">SUM('Бюджет'!I24, 'Бюджет'!I30, 'Бюджет'!I36, 'Бюджет'!I42, 'Бюджет'!I48)</f>
        <v>#VALUE!</v>
      </c>
      <c r="G111" s="238" t="e">
        <f aca="false" ca="true" dt2D="false" dtr="false" t="normal">SUM('Бюджет'!J24, 'Бюджет'!J30, 'Бюджет'!J36, 'Бюджет'!J42, 'Бюджет'!J48)</f>
        <v>#VALUE!</v>
      </c>
      <c r="H111" s="238" t="e">
        <f aca="false" ca="true" dt2D="false" dtr="false" t="normal">SUM('Бюджет'!K24, 'Бюджет'!K30, 'Бюджет'!K36, 'Бюджет'!K42, 'Бюджет'!K48)</f>
        <v>#VALUE!</v>
      </c>
      <c r="I111" s="238" t="e">
        <f aca="false" ca="true" dt2D="false" dtr="false" t="normal">SUM('Бюджет'!L24, 'Бюджет'!L30, 'Бюджет'!L36, 'Бюджет'!L42, 'Бюджет'!L48)</f>
        <v>#VALUE!</v>
      </c>
      <c r="J111" s="238" t="e">
        <f aca="false" ca="true" dt2D="false" dtr="false" t="normal">SUM('Бюджет'!M24, 'Бюджет'!M30, 'Бюджет'!M36, 'Бюджет'!M42, 'Бюджет'!M48)</f>
        <v>#VALUE!</v>
      </c>
      <c r="K111" s="238" t="e">
        <f aca="false" ca="true" dt2D="false" dtr="false" t="normal">SUM('Бюджет'!N24, 'Бюджет'!N30, 'Бюджет'!N36, 'Бюджет'!N42, 'Бюджет'!N48)</f>
        <v>#VALUE!</v>
      </c>
      <c r="L111" s="238" t="e">
        <f aca="false" ca="true" dt2D="false" dtr="false" t="normal">SUM('Бюджет'!O24, 'Бюджет'!O30, 'Бюджет'!O36, 'Бюджет'!O42, 'Бюджет'!O48)</f>
        <v>#VALUE!</v>
      </c>
      <c r="M111" s="238" t="e">
        <f aca="false" ca="true" dt2D="false" dtr="false" t="normal">SUM('Бюджет'!P24, 'Бюджет'!P30, 'Бюджет'!P36, 'Бюджет'!P42, 'Бюджет'!P48)</f>
        <v>#VALUE!</v>
      </c>
      <c r="N111" s="238" t="e">
        <f aca="false" ca="true" dt2D="false" dtr="false" t="normal">SUM('Бюджет'!Q24, 'Бюджет'!Q30, 'Бюджет'!Q36, 'Бюджет'!Q42, 'Бюджет'!Q48)</f>
        <v>#VALUE!</v>
      </c>
      <c r="O111" s="238" t="e">
        <f aca="false" ca="true" dt2D="false" dtr="false" t="normal">SUM('Бюджет'!R24, 'Бюджет'!R30, 'Бюджет'!R36, 'Бюджет'!R42, 'Бюджет'!R48)</f>
        <v>#VALUE!</v>
      </c>
      <c r="P111" s="238" t="e">
        <f aca="false" ca="true" dt2D="false" dtr="false" t="normal">SUM('Бюджет'!S24, 'Бюджет'!S30, 'Бюджет'!S36, 'Бюджет'!S42, 'Бюджет'!S48)</f>
        <v>#VALUE!</v>
      </c>
      <c r="Q111" s="238" t="e">
        <f aca="false" ca="true" dt2D="false" dtr="false" t="normal">SUM('Бюджет'!T24, 'Бюджет'!T30, 'Бюджет'!T36, 'Бюджет'!T42, 'Бюджет'!T48)</f>
        <v>#VALUE!</v>
      </c>
      <c r="R111" s="238" t="e">
        <f aca="false" ca="true" dt2D="false" dtr="false" t="normal">SUM('Бюджет'!U24, 'Бюджет'!U30, 'Бюджет'!U36, 'Бюджет'!U42, 'Бюджет'!U48)</f>
        <v>#VALUE!</v>
      </c>
      <c r="S111" s="235" t="e">
        <f aca="false" ca="true" dt2D="false" dtr="false" t="normal">SUM(D111:R111)</f>
        <v>#VALUE!</v>
      </c>
    </row>
    <row outlineLevel="0" r="112">
      <c r="B112" s="16" t="n"/>
      <c r="C112" s="364" t="n"/>
      <c r="D112" s="238" t="n"/>
      <c r="E112" s="238" t="n"/>
      <c r="F112" s="238" t="n"/>
      <c r="G112" s="238" t="n"/>
      <c r="H112" s="238" t="n"/>
      <c r="I112" s="238" t="n"/>
      <c r="J112" s="238" t="n"/>
      <c r="K112" s="238" t="n"/>
      <c r="L112" s="238" t="n"/>
      <c r="M112" s="238" t="n"/>
      <c r="N112" s="238" t="n"/>
      <c r="O112" s="238" t="n"/>
      <c r="P112" s="238" t="n"/>
      <c r="Q112" s="238" t="n"/>
      <c r="R112" s="238" t="n"/>
      <c r="S112" s="267" t="n"/>
    </row>
    <row outlineLevel="0" r="113">
      <c r="B113" s="1" t="s">
        <v>379</v>
      </c>
      <c r="C113" s="364" t="n">
        <f aca="false" ca="false" dt2D="false" dtr="false" t="normal">C49</f>
        <v>0.8</v>
      </c>
      <c r="D113" s="238" t="e">
        <f aca="false" ca="true" dt2D="false" dtr="false" t="normal">'Бюджет'!G63*$C113</f>
        <v>#VALUE!</v>
      </c>
      <c r="E113" s="238" t="e">
        <f aca="false" ca="true" dt2D="false" dtr="false" t="normal">'Бюджет'!H63*$C113</f>
        <v>#VALUE!</v>
      </c>
      <c r="F113" s="238" t="e">
        <f aca="false" ca="true" dt2D="false" dtr="false" t="normal">'Бюджет'!I63*$C113</f>
        <v>#VALUE!</v>
      </c>
      <c r="G113" s="238" t="e">
        <f aca="false" ca="true" dt2D="false" dtr="false" t="normal">'Бюджет'!J63*$C113</f>
        <v>#VALUE!</v>
      </c>
      <c r="H113" s="238" t="e">
        <f aca="false" ca="true" dt2D="false" dtr="false" t="normal">'Бюджет'!K63*$C113</f>
        <v>#VALUE!</v>
      </c>
      <c r="I113" s="238" t="e">
        <f aca="false" ca="true" dt2D="false" dtr="false" t="normal">'Бюджет'!L63*$C113</f>
        <v>#VALUE!</v>
      </c>
      <c r="J113" s="238" t="e">
        <f aca="false" ca="true" dt2D="false" dtr="false" t="normal">'Бюджет'!M63*$C113</f>
        <v>#VALUE!</v>
      </c>
      <c r="K113" s="238" t="e">
        <f aca="false" ca="true" dt2D="false" dtr="false" t="normal">'Бюджет'!N63*$C113</f>
        <v>#VALUE!</v>
      </c>
      <c r="L113" s="238" t="e">
        <f aca="false" ca="true" dt2D="false" dtr="false" t="normal">'Бюджет'!O63*$C113</f>
        <v>#VALUE!</v>
      </c>
      <c r="M113" s="238" t="e">
        <f aca="false" ca="true" dt2D="false" dtr="false" t="normal">'Бюджет'!P63*$C113</f>
        <v>#VALUE!</v>
      </c>
      <c r="N113" s="238" t="e">
        <f aca="false" ca="true" dt2D="false" dtr="false" t="normal">'Бюджет'!Q63*$C113</f>
        <v>#VALUE!</v>
      </c>
      <c r="O113" s="238" t="e">
        <f aca="false" ca="true" dt2D="false" dtr="false" t="normal">'Бюджет'!R63*$C113</f>
        <v>#VALUE!</v>
      </c>
      <c r="P113" s="238" t="e">
        <f aca="false" ca="true" dt2D="false" dtr="false" t="normal">'Бюджет'!S63*$C113</f>
        <v>#VALUE!</v>
      </c>
      <c r="Q113" s="238" t="e">
        <f aca="false" ca="true" dt2D="false" dtr="false" t="normal">'Бюджет'!T63*$C113</f>
        <v>#VALUE!</v>
      </c>
      <c r="R113" s="238" t="e">
        <f aca="false" ca="true" dt2D="false" dtr="false" t="normal">'Бюджет'!U63*$C113</f>
        <v>#VALUE!</v>
      </c>
      <c r="S113" s="235" t="e">
        <f aca="false" ca="true" dt2D="false" dtr="false" t="normal">SUM(D113:R113)</f>
        <v>#VALUE!</v>
      </c>
    </row>
    <row outlineLevel="0" r="114">
      <c r="B114" s="1" t="s">
        <v>388</v>
      </c>
      <c r="D114" s="238" t="e">
        <f aca="false" ca="false" dt2D="false" dtr="false" t="normal">'Бюджет'!G69</f>
        <v>#VALUE!</v>
      </c>
      <c r="E114" s="238" t="e">
        <f aca="false" ca="false" dt2D="false" dtr="false" t="normal">'Бюджет'!H69</f>
        <v>#VALUE!</v>
      </c>
      <c r="F114" s="238" t="e">
        <f aca="false" ca="false" dt2D="false" dtr="false" t="normal">'Бюджет'!I69</f>
        <v>#VALUE!</v>
      </c>
      <c r="G114" s="238" t="e">
        <f aca="false" ca="false" dt2D="false" dtr="false" t="normal">'Бюджет'!J69</f>
        <v>#VALUE!</v>
      </c>
      <c r="H114" s="238" t="e">
        <f aca="false" ca="false" dt2D="false" dtr="false" t="normal">'Бюджет'!K69</f>
        <v>#VALUE!</v>
      </c>
      <c r="I114" s="238" t="e">
        <f aca="false" ca="false" dt2D="false" dtr="false" t="normal">'Бюджет'!L69</f>
        <v>#VALUE!</v>
      </c>
      <c r="J114" s="238" t="e">
        <f aca="false" ca="false" dt2D="false" dtr="false" t="normal">'Бюджет'!M69</f>
        <v>#VALUE!</v>
      </c>
      <c r="K114" s="238" t="e">
        <f aca="false" ca="false" dt2D="false" dtr="false" t="normal">'Бюджет'!N69</f>
        <v>#VALUE!</v>
      </c>
      <c r="L114" s="238" t="e">
        <f aca="false" ca="false" dt2D="false" dtr="false" t="normal">'Бюджет'!O69</f>
        <v>#VALUE!</v>
      </c>
      <c r="M114" s="238" t="e">
        <f aca="false" ca="false" dt2D="false" dtr="false" t="normal">'Бюджет'!P69</f>
        <v>#VALUE!</v>
      </c>
      <c r="N114" s="238" t="e">
        <f aca="false" ca="false" dt2D="false" dtr="false" t="normal">'Бюджет'!Q69</f>
        <v>#VALUE!</v>
      </c>
      <c r="O114" s="238" t="e">
        <f aca="false" ca="false" dt2D="false" dtr="false" t="normal">'Бюджет'!R69</f>
        <v>#VALUE!</v>
      </c>
      <c r="P114" s="238" t="e">
        <f aca="false" ca="false" dt2D="false" dtr="false" t="normal">'Бюджет'!S69</f>
        <v>#VALUE!</v>
      </c>
      <c r="Q114" s="238" t="e">
        <f aca="false" ca="false" dt2D="false" dtr="false" t="normal">'Бюджет'!T69</f>
        <v>#VALUE!</v>
      </c>
      <c r="R114" s="238" t="e">
        <f aca="false" ca="false" dt2D="false" dtr="false" t="normal">'Бюджет'!U69</f>
        <v>#VALUE!</v>
      </c>
      <c r="S114" s="235" t="e">
        <f aca="false" ca="false" dt2D="false" dtr="false" t="normal">SUM(D114:R114)</f>
        <v>#VALUE!</v>
      </c>
    </row>
    <row outlineLevel="0" r="115">
      <c r="B115" s="1" t="s">
        <v>160</v>
      </c>
      <c r="D115" s="238" t="e">
        <f aca="false" ca="false" dt2D="false" dtr="false" t="normal">'Бюджет'!G75</f>
        <v>#VALUE!</v>
      </c>
      <c r="E115" s="238" t="e">
        <f aca="false" ca="false" dt2D="false" dtr="false" t="normal">'Бюджет'!H75</f>
        <v>#VALUE!</v>
      </c>
      <c r="F115" s="238" t="e">
        <f aca="false" ca="false" dt2D="false" dtr="false" t="normal">'Бюджет'!I75</f>
        <v>#VALUE!</v>
      </c>
      <c r="G115" s="238" t="e">
        <f aca="false" ca="false" dt2D="false" dtr="false" t="normal">'Бюджет'!J75</f>
        <v>#VALUE!</v>
      </c>
      <c r="H115" s="238" t="e">
        <f aca="false" ca="false" dt2D="false" dtr="false" t="normal">'Бюджет'!K75</f>
        <v>#VALUE!</v>
      </c>
      <c r="I115" s="238" t="e">
        <f aca="false" ca="false" dt2D="false" dtr="false" t="normal">'Бюджет'!L75</f>
        <v>#VALUE!</v>
      </c>
      <c r="J115" s="238" t="e">
        <f aca="false" ca="false" dt2D="false" dtr="false" t="normal">'Бюджет'!M75</f>
        <v>#VALUE!</v>
      </c>
      <c r="K115" s="238" t="e">
        <f aca="false" ca="false" dt2D="false" dtr="false" t="normal">'Бюджет'!N75</f>
        <v>#VALUE!</v>
      </c>
      <c r="L115" s="238" t="e">
        <f aca="false" ca="false" dt2D="false" dtr="false" t="normal">'Бюджет'!O75</f>
        <v>#VALUE!</v>
      </c>
      <c r="M115" s="238" t="e">
        <f aca="false" ca="false" dt2D="false" dtr="false" t="normal">'Бюджет'!P75</f>
        <v>#VALUE!</v>
      </c>
      <c r="N115" s="238" t="e">
        <f aca="false" ca="false" dt2D="false" dtr="false" t="normal">'Бюджет'!Q75</f>
        <v>#VALUE!</v>
      </c>
      <c r="O115" s="238" t="e">
        <f aca="false" ca="false" dt2D="false" dtr="false" t="normal">'Бюджет'!R75</f>
        <v>#VALUE!</v>
      </c>
      <c r="P115" s="238" t="e">
        <f aca="false" ca="false" dt2D="false" dtr="false" t="normal">'Бюджет'!S75</f>
        <v>#VALUE!</v>
      </c>
      <c r="Q115" s="238" t="e">
        <f aca="false" ca="false" dt2D="false" dtr="false" t="normal">'Бюджет'!T75</f>
        <v>#VALUE!</v>
      </c>
      <c r="R115" s="238" t="e">
        <f aca="false" ca="false" dt2D="false" dtr="false" t="normal">'Бюджет'!U75</f>
        <v>#VALUE!</v>
      </c>
      <c r="S115" s="235" t="e">
        <f aca="false" ca="false" dt2D="false" dtr="false" t="normal">SUM(D115:R115)</f>
        <v>#VALUE!</v>
      </c>
    </row>
    <row outlineLevel="0" r="116">
      <c r="D116" s="238" t="n"/>
      <c r="E116" s="238" t="n"/>
      <c r="F116" s="238" t="n"/>
      <c r="G116" s="238" t="n"/>
      <c r="H116" s="238" t="n"/>
      <c r="I116" s="238" t="n"/>
      <c r="J116" s="238" t="n"/>
      <c r="K116" s="238" t="n"/>
      <c r="L116" s="238" t="n"/>
      <c r="M116" s="238" t="n"/>
      <c r="N116" s="238" t="n"/>
      <c r="O116" s="238" t="n"/>
      <c r="P116" s="238" t="n"/>
      <c r="Q116" s="238" t="n"/>
      <c r="R116" s="238" t="n"/>
      <c r="S116" s="235" t="n"/>
    </row>
    <row outlineLevel="0" r="117">
      <c r="B117" s="1" t="s">
        <v>318</v>
      </c>
      <c r="D117" s="238" t="e">
        <f aca="false" ca="false" dt2D="false" dtr="false" t="normal">'Бюджет'!G113-'Бюджет'!G107</f>
        <v>#VALUE!</v>
      </c>
      <c r="E117" s="238" t="e">
        <f aca="false" ca="false" dt2D="false" dtr="false" t="normal">'Бюджет'!H113-'Бюджет'!H107</f>
        <v>#VALUE!</v>
      </c>
      <c r="F117" s="238" t="e">
        <f aca="false" ca="false" dt2D="false" dtr="false" t="normal">'Бюджет'!I113-'Бюджет'!I107</f>
        <v>#VALUE!</v>
      </c>
      <c r="G117" s="238" t="e">
        <f aca="false" ca="false" dt2D="false" dtr="false" t="normal">'Бюджет'!J113-'Бюджет'!J107</f>
        <v>#VALUE!</v>
      </c>
      <c r="H117" s="238" t="e">
        <f aca="false" ca="false" dt2D="false" dtr="false" t="normal">'Бюджет'!K113-'Бюджет'!K107</f>
        <v>#VALUE!</v>
      </c>
      <c r="I117" s="238" t="e">
        <f aca="false" ca="false" dt2D="false" dtr="false" t="normal">'Бюджет'!L113-'Бюджет'!L107</f>
        <v>#VALUE!</v>
      </c>
      <c r="J117" s="238" t="e">
        <f aca="false" ca="false" dt2D="false" dtr="false" t="normal">'Бюджет'!M113-'Бюджет'!M107</f>
        <v>#VALUE!</v>
      </c>
      <c r="K117" s="238" t="e">
        <f aca="false" ca="false" dt2D="false" dtr="false" t="normal">'Бюджет'!N113-'Бюджет'!N107</f>
        <v>#VALUE!</v>
      </c>
      <c r="L117" s="238" t="e">
        <f aca="false" ca="false" dt2D="false" dtr="false" t="normal">'Бюджет'!O113-'Бюджет'!O107</f>
        <v>#VALUE!</v>
      </c>
      <c r="M117" s="238" t="e">
        <f aca="false" ca="false" dt2D="false" dtr="false" t="normal">'Бюджет'!P113-'Бюджет'!P107</f>
        <v>#VALUE!</v>
      </c>
      <c r="N117" s="238" t="e">
        <f aca="false" ca="false" dt2D="false" dtr="false" t="normal">'Бюджет'!Q113-'Бюджет'!Q107</f>
        <v>#VALUE!</v>
      </c>
      <c r="O117" s="238" t="e">
        <f aca="false" ca="false" dt2D="false" dtr="false" t="normal">'Бюджет'!R113-'Бюджет'!R107</f>
        <v>#VALUE!</v>
      </c>
      <c r="P117" s="238" t="e">
        <f aca="false" ca="false" dt2D="false" dtr="false" t="normal">'Бюджет'!S113-'Бюджет'!S107</f>
        <v>#VALUE!</v>
      </c>
      <c r="Q117" s="238" t="e">
        <f aca="false" ca="false" dt2D="false" dtr="false" t="normal">'Бюджет'!T113-'Бюджет'!T107</f>
        <v>#VALUE!</v>
      </c>
      <c r="R117" s="238" t="e">
        <f aca="false" ca="false" dt2D="false" dtr="false" t="normal">'Бюджет'!U113-'Бюджет'!U107</f>
        <v>#VALUE!</v>
      </c>
      <c r="S117" s="235" t="e">
        <f aca="false" ca="false" dt2D="false" dtr="false" t="normal">SUM(D117:R117)</f>
        <v>#VALUE!</v>
      </c>
    </row>
    <row outlineLevel="0" r="118">
      <c r="D118" s="244" t="n"/>
      <c r="E118" s="244" t="n"/>
      <c r="F118" s="244" t="n"/>
      <c r="G118" s="244" t="n"/>
      <c r="H118" s="244" t="n"/>
      <c r="I118" s="244" t="n"/>
      <c r="J118" s="244" t="n"/>
      <c r="K118" s="244" t="n"/>
      <c r="L118" s="244" t="n"/>
      <c r="M118" s="244" t="n"/>
      <c r="N118" s="244" t="n"/>
      <c r="O118" s="244" t="n"/>
      <c r="P118" s="244" t="n"/>
      <c r="Q118" s="244" t="n"/>
      <c r="R118" s="244" t="n"/>
      <c r="S118" s="235" t="n"/>
    </row>
    <row outlineLevel="0" r="119">
      <c r="B119" s="17" t="s">
        <v>165</v>
      </c>
      <c r="D119" s="256" t="e">
        <f aca="false" ca="true" dt2D="false" dtr="false" t="normal">SUM(D105, D111, D117)-SUM(D113:D115)</f>
        <v>#VALUE!</v>
      </c>
      <c r="E119" s="256" t="e">
        <f aca="false" ca="true" dt2D="false" dtr="false" t="normal">SUM(E105, E111, E117)-SUM(E113:E115)</f>
        <v>#VALUE!</v>
      </c>
      <c r="F119" s="256" t="e">
        <f aca="false" ca="true" dt2D="false" dtr="false" t="normal">SUM(F105, F111, F117)-SUM(F113:F115)</f>
        <v>#VALUE!</v>
      </c>
      <c r="G119" s="256" t="e">
        <f aca="false" ca="true" dt2D="false" dtr="false" t="normal">SUM(G105, G111, G117)-SUM(G113:G115)</f>
        <v>#VALUE!</v>
      </c>
      <c r="H119" s="256" t="e">
        <f aca="false" ca="true" dt2D="false" dtr="false" t="normal">SUM(H105, H111, H117)-SUM(H113:H115)</f>
        <v>#VALUE!</v>
      </c>
      <c r="I119" s="256" t="e">
        <f aca="false" ca="true" dt2D="false" dtr="false" t="normal">SUM(I105, I111, I117)-SUM(I113:I115)</f>
        <v>#VALUE!</v>
      </c>
      <c r="J119" s="256" t="e">
        <f aca="false" ca="true" dt2D="false" dtr="false" t="normal">SUM(J105, J111, J117)-SUM(J113:J115)</f>
        <v>#VALUE!</v>
      </c>
      <c r="K119" s="256" t="e">
        <f aca="false" ca="true" dt2D="false" dtr="false" t="normal">SUM(K105, K111, K117)-SUM(K113:K115)</f>
        <v>#VALUE!</v>
      </c>
      <c r="L119" s="256" t="e">
        <f aca="false" ca="true" dt2D="false" dtr="false" t="normal">SUM(L105, L111, L117)-SUM(L113:L115)</f>
        <v>#VALUE!</v>
      </c>
      <c r="M119" s="256" t="e">
        <f aca="false" ca="true" dt2D="false" dtr="false" t="normal">SUM(M105, M111, M117)-SUM(M113:M115)</f>
        <v>#VALUE!</v>
      </c>
      <c r="N119" s="256" t="e">
        <f aca="false" ca="true" dt2D="false" dtr="false" t="normal">SUM(N105, N111, N117)-SUM(N113:N115)</f>
        <v>#VALUE!</v>
      </c>
      <c r="O119" s="256" t="e">
        <f aca="false" ca="true" dt2D="false" dtr="false" t="normal">SUM(O105, O111, O117)-SUM(O113:O115)</f>
        <v>#VALUE!</v>
      </c>
      <c r="P119" s="256" t="e">
        <f aca="false" ca="true" dt2D="false" dtr="false" t="normal">SUM(P105, P111, P117)-SUM(P113:P115)</f>
        <v>#VALUE!</v>
      </c>
      <c r="Q119" s="256" t="e">
        <f aca="false" ca="true" dt2D="false" dtr="false" t="normal">SUM(Q105, Q111, Q117)-SUM(Q113:Q115)</f>
        <v>#VALUE!</v>
      </c>
      <c r="R119" s="256" t="e">
        <f aca="false" ca="true" dt2D="false" dtr="false" t="normal">SUM(R105, R111, R117)-SUM(R113:R115)</f>
        <v>#VALUE!</v>
      </c>
      <c r="S119" s="267" t="e">
        <f aca="false" ca="true" dt2D="false" dtr="false" t="normal">SUM(D119:R119)</f>
        <v>#VALUE!</v>
      </c>
    </row>
    <row outlineLevel="0" r="120">
      <c r="B120" s="124" t="s">
        <v>166</v>
      </c>
      <c r="C120" s="123" t="n"/>
      <c r="D120" s="370" t="e">
        <f aca="false" ca="true" dt2D="false" dtr="false" t="normal">D119+C120</f>
        <v>#VALUE!</v>
      </c>
      <c r="E120" s="370" t="e">
        <f aca="false" ca="true" dt2D="false" dtr="false" t="normal">E119+D120</f>
        <v>#VALUE!</v>
      </c>
      <c r="F120" s="370" t="e">
        <f aca="false" ca="true" dt2D="false" dtr="false" t="normal">F119+E120</f>
        <v>#VALUE!</v>
      </c>
      <c r="G120" s="370" t="e">
        <f aca="false" ca="true" dt2D="false" dtr="false" t="normal">G119+F120</f>
        <v>#VALUE!</v>
      </c>
      <c r="H120" s="370" t="e">
        <f aca="false" ca="true" dt2D="false" dtr="false" t="normal">H119+G120</f>
        <v>#VALUE!</v>
      </c>
      <c r="I120" s="370" t="e">
        <f aca="false" ca="true" dt2D="false" dtr="false" t="normal">I119+H120</f>
        <v>#VALUE!</v>
      </c>
      <c r="J120" s="370" t="e">
        <f aca="false" ca="true" dt2D="false" dtr="false" t="normal">J119+I120</f>
        <v>#VALUE!</v>
      </c>
      <c r="K120" s="370" t="e">
        <f aca="false" ca="true" dt2D="false" dtr="false" t="normal">K119+J120</f>
        <v>#VALUE!</v>
      </c>
      <c r="L120" s="370" t="e">
        <f aca="false" ca="true" dt2D="false" dtr="false" t="normal">L119+K120</f>
        <v>#VALUE!</v>
      </c>
      <c r="M120" s="370" t="e">
        <f aca="false" ca="true" dt2D="false" dtr="false" t="normal">M119+L120</f>
        <v>#VALUE!</v>
      </c>
      <c r="N120" s="370" t="e">
        <f aca="false" ca="true" dt2D="false" dtr="false" t="normal">N119+M120</f>
        <v>#VALUE!</v>
      </c>
      <c r="O120" s="370" t="e">
        <f aca="false" ca="true" dt2D="false" dtr="false" t="normal">O119+N120</f>
        <v>#VALUE!</v>
      </c>
      <c r="P120" s="370" t="e">
        <f aca="false" ca="true" dt2D="false" dtr="false" t="normal">P119+O120</f>
        <v>#VALUE!</v>
      </c>
      <c r="Q120" s="370" t="e">
        <f aca="false" ca="true" dt2D="false" dtr="false" t="normal">Q119+P120</f>
        <v>#VALUE!</v>
      </c>
      <c r="R120" s="370" t="e">
        <f aca="false" ca="true" dt2D="false" dtr="false" t="normal">R119+Q120</f>
        <v>#VALUE!</v>
      </c>
      <c r="S120" s="371" t="n"/>
    </row>
    <row outlineLevel="0" r="121">
      <c r="D121" s="116" t="n"/>
      <c r="E121" s="116" t="n"/>
      <c r="F121" s="116" t="n"/>
      <c r="G121" s="116" t="n"/>
      <c r="H121" s="116" t="n"/>
      <c r="I121" s="116" t="n"/>
      <c r="J121" s="116" t="n"/>
      <c r="K121" s="116" t="n"/>
      <c r="L121" s="116" t="n"/>
      <c r="M121" s="116" t="n"/>
      <c r="N121" s="116" t="n"/>
      <c r="O121" s="116" t="n"/>
      <c r="P121" s="116" t="n"/>
      <c r="Q121" s="116" t="n"/>
      <c r="R121" s="116" t="n"/>
      <c r="S121" s="235" t="n"/>
    </row>
    <row outlineLevel="0" r="122">
      <c r="B122" s="130" t="s">
        <v>172</v>
      </c>
      <c r="D122" s="116" t="n"/>
      <c r="E122" s="116" t="n"/>
      <c r="F122" s="116" t="n"/>
      <c r="G122" s="116" t="n"/>
      <c r="H122" s="116" t="n"/>
      <c r="I122" s="116" t="n"/>
      <c r="J122" s="116" t="n"/>
      <c r="K122" s="116" t="n"/>
      <c r="L122" s="116" t="n"/>
      <c r="M122" s="116" t="n"/>
      <c r="N122" s="116" t="n"/>
      <c r="O122" s="116" t="n"/>
      <c r="P122" s="116" t="n"/>
      <c r="Q122" s="116" t="n"/>
      <c r="R122" s="116" t="n"/>
      <c r="S122" s="235" t="n"/>
    </row>
    <row hidden="true" ht="16.5" outlineLevel="1" r="123">
      <c r="B123" s="1" t="s">
        <v>173</v>
      </c>
      <c r="D123" s="366" t="n">
        <f aca="false" ca="false" dt2D="false" dtr="false" t="normal">'Допущения'!$C$86*(1+$C$28)</f>
        <v>0</v>
      </c>
      <c r="E123" s="132" t="n">
        <f aca="false" ca="false" dt2D="false" dtr="false" t="normal">D123</f>
        <v>0</v>
      </c>
      <c r="F123" s="132" t="n">
        <f aca="false" ca="false" dt2D="false" dtr="false" t="normal">E123</f>
        <v>0</v>
      </c>
      <c r="G123" s="132" t="n">
        <f aca="false" ca="false" dt2D="false" dtr="false" t="normal">F123</f>
        <v>0</v>
      </c>
      <c r="H123" s="132" t="n">
        <f aca="false" ca="false" dt2D="false" dtr="false" t="normal">G123</f>
        <v>0</v>
      </c>
      <c r="I123" s="132" t="n">
        <f aca="false" ca="false" dt2D="false" dtr="false" t="normal">H123</f>
        <v>0</v>
      </c>
      <c r="J123" s="132" t="n">
        <f aca="false" ca="false" dt2D="false" dtr="false" t="normal">I123</f>
        <v>0</v>
      </c>
      <c r="K123" s="132" t="n">
        <f aca="false" ca="false" dt2D="false" dtr="false" t="normal">J123</f>
        <v>0</v>
      </c>
      <c r="L123" s="132" t="n">
        <f aca="false" ca="false" dt2D="false" dtr="false" t="normal">K123</f>
        <v>0</v>
      </c>
      <c r="M123" s="132" t="n">
        <f aca="false" ca="false" dt2D="false" dtr="false" t="normal">L123</f>
        <v>0</v>
      </c>
      <c r="N123" s="132" t="n">
        <f aca="false" ca="false" dt2D="false" dtr="false" t="normal">M123</f>
        <v>0</v>
      </c>
      <c r="O123" s="132" t="n">
        <f aca="false" ca="false" dt2D="false" dtr="false" t="normal">N123</f>
        <v>0</v>
      </c>
      <c r="P123" s="132" t="n">
        <f aca="false" ca="false" dt2D="false" dtr="false" t="normal">O123</f>
        <v>0</v>
      </c>
      <c r="Q123" s="132" t="n">
        <f aca="false" ca="false" dt2D="false" dtr="false" t="normal">P123</f>
        <v>0</v>
      </c>
      <c r="R123" s="132" t="n">
        <f aca="false" ca="false" dt2D="false" dtr="false" t="normal">Q123</f>
        <v>0</v>
      </c>
      <c r="S123" s="235" t="n"/>
    </row>
    <row hidden="true" ht="16.5" outlineLevel="1" r="124">
      <c r="B124" s="1" t="s">
        <v>174</v>
      </c>
      <c r="D124" s="133" t="n">
        <f aca="false" ca="false" dt2D="false" dtr="false" t="normal">1/(1+$D$123)^D$104</f>
        <v>1</v>
      </c>
      <c r="E124" s="133" t="n">
        <f aca="false" ca="false" dt2D="false" dtr="false" t="normal">1/(1+$D$123)^E$104</f>
        <v>1</v>
      </c>
      <c r="F124" s="133" t="n">
        <f aca="false" ca="false" dt2D="false" dtr="false" t="normal">1/(1+$D$123)^F$104</f>
        <v>1</v>
      </c>
      <c r="G124" s="133" t="n">
        <f aca="false" ca="false" dt2D="false" dtr="false" t="normal">1/(1+$D$123)^G$104</f>
        <v>1</v>
      </c>
      <c r="H124" s="133" t="n">
        <f aca="false" ca="false" dt2D="false" dtr="false" t="normal">1/(1+$D$123)^H$104</f>
        <v>1</v>
      </c>
      <c r="I124" s="133" t="n">
        <f aca="false" ca="false" dt2D="false" dtr="false" t="normal">1/(1+$D$123)^I$104</f>
        <v>1</v>
      </c>
      <c r="J124" s="133" t="n">
        <f aca="false" ca="false" dt2D="false" dtr="false" t="normal">1/(1+$D$123)^J$104</f>
        <v>1</v>
      </c>
      <c r="K124" s="133" t="n">
        <f aca="false" ca="false" dt2D="false" dtr="false" t="normal">1/(1+$D$123)^K$104</f>
        <v>1</v>
      </c>
      <c r="L124" s="133" t="n">
        <f aca="false" ca="false" dt2D="false" dtr="false" t="normal">1/(1+$D$123)^L$104</f>
        <v>1</v>
      </c>
      <c r="M124" s="133" t="n">
        <f aca="false" ca="false" dt2D="false" dtr="false" t="normal">1/(1+$D$123)^M$104</f>
        <v>1</v>
      </c>
      <c r="N124" s="133" t="n">
        <f aca="false" ca="false" dt2D="false" dtr="false" t="normal">1/(1+$D$123)^N$104</f>
        <v>1</v>
      </c>
      <c r="O124" s="133" t="n">
        <f aca="false" ca="false" dt2D="false" dtr="false" t="normal">1/(1+$D$123)^O$104</f>
        <v>1</v>
      </c>
      <c r="P124" s="133" t="n">
        <f aca="false" ca="false" dt2D="false" dtr="false" t="normal">1/(1+$D$123)^P$104</f>
        <v>1</v>
      </c>
      <c r="Q124" s="133" t="n">
        <f aca="false" ca="false" dt2D="false" dtr="false" t="normal">1/(1+$D$123)^Q$104</f>
        <v>1</v>
      </c>
      <c r="R124" s="133" t="n">
        <f aca="false" ca="false" dt2D="false" dtr="false" t="normal">1/(1+$D$123)^R$104</f>
        <v>1</v>
      </c>
      <c r="S124" s="235" t="n"/>
    </row>
    <row outlineLevel="0" r="125">
      <c r="D125" s="133" t="n"/>
      <c r="S125" s="235" t="n"/>
    </row>
    <row outlineLevel="0" r="126">
      <c r="B126" s="372" t="s">
        <v>285</v>
      </c>
      <c r="C126" s="111" t="n"/>
      <c r="D126" s="75" t="n"/>
      <c r="E126" s="75" t="n"/>
      <c r="F126" s="75" t="n"/>
      <c r="G126" s="75" t="n"/>
      <c r="H126" s="75" t="n"/>
      <c r="I126" s="75" t="n"/>
      <c r="J126" s="75" t="n"/>
      <c r="K126" s="75" t="n"/>
      <c r="L126" s="75" t="n"/>
      <c r="M126" s="75" t="n"/>
      <c r="N126" s="75" t="n"/>
      <c r="O126" s="75" t="n"/>
      <c r="P126" s="75" t="n"/>
      <c r="Q126" s="75" t="n"/>
      <c r="R126" s="75" t="n"/>
      <c r="S126" s="373" t="n"/>
    </row>
    <row outlineLevel="0" r="127">
      <c r="D127" s="133" t="n"/>
      <c r="S127" s="235" t="n"/>
    </row>
    <row hidden="true" ht="16.5" outlineLevel="1" r="128">
      <c r="B128" s="1" t="s">
        <v>324</v>
      </c>
      <c r="D128" s="238" t="e">
        <f aca="false" ca="true" dt2D="false" dtr="false" t="normal">D119-D117</f>
        <v>#VALUE!</v>
      </c>
      <c r="E128" s="238" t="e">
        <f aca="false" ca="true" dt2D="false" dtr="false" t="normal">E119-E117</f>
        <v>#VALUE!</v>
      </c>
      <c r="F128" s="238" t="e">
        <f aca="false" ca="true" dt2D="false" dtr="false" t="normal">F119-F117</f>
        <v>#VALUE!</v>
      </c>
      <c r="G128" s="238" t="e">
        <f aca="false" ca="true" dt2D="false" dtr="false" t="normal">G119-G117</f>
        <v>#VALUE!</v>
      </c>
      <c r="H128" s="238" t="e">
        <f aca="false" ca="true" dt2D="false" dtr="false" t="normal">H119-H117</f>
        <v>#VALUE!</v>
      </c>
      <c r="I128" s="238" t="e">
        <f aca="false" ca="true" dt2D="false" dtr="false" t="normal">I119-I117</f>
        <v>#VALUE!</v>
      </c>
      <c r="J128" s="238" t="e">
        <f aca="false" ca="true" dt2D="false" dtr="false" t="normal">J119-J117</f>
        <v>#VALUE!</v>
      </c>
      <c r="K128" s="238" t="e">
        <f aca="false" ca="true" dt2D="false" dtr="false" t="normal">K119-K117</f>
        <v>#VALUE!</v>
      </c>
      <c r="L128" s="238" t="e">
        <f aca="false" ca="true" dt2D="false" dtr="false" t="normal">L119-L117</f>
        <v>#VALUE!</v>
      </c>
      <c r="M128" s="238" t="e">
        <f aca="false" ca="true" dt2D="false" dtr="false" t="normal">M119-M117</f>
        <v>#VALUE!</v>
      </c>
      <c r="N128" s="238" t="e">
        <f aca="false" ca="true" dt2D="false" dtr="false" t="normal">N119-N117</f>
        <v>#VALUE!</v>
      </c>
      <c r="O128" s="238" t="e">
        <f aca="false" ca="true" dt2D="false" dtr="false" t="normal">O119-O117</f>
        <v>#VALUE!</v>
      </c>
      <c r="P128" s="238" t="e">
        <f aca="false" ca="true" dt2D="false" dtr="false" t="normal">P119-P117</f>
        <v>#VALUE!</v>
      </c>
      <c r="Q128" s="238" t="e">
        <f aca="false" ca="true" dt2D="false" dtr="false" t="normal">Q119-Q117</f>
        <v>#VALUE!</v>
      </c>
      <c r="R128" s="238" t="e">
        <f aca="false" ca="true" dt2D="false" dtr="false" t="normal">R119-R117</f>
        <v>#VALUE!</v>
      </c>
      <c r="S128" s="267" t="e">
        <f aca="false" ca="true" dt2D="false" dtr="false" t="normal">SUM(D128:R128)</f>
        <v>#VALUE!</v>
      </c>
    </row>
    <row hidden="true" ht="16.5" outlineLevel="1" r="129">
      <c r="B129" s="1" t="s">
        <v>325</v>
      </c>
      <c r="D129" s="238" t="e">
        <f aca="false" ca="true" dt2D="false" dtr="false" t="normal">D$124*D128</f>
        <v>#VALUE!</v>
      </c>
      <c r="E129" s="238" t="e">
        <f aca="false" ca="true" dt2D="false" dtr="false" t="normal">E$124*E128</f>
        <v>#VALUE!</v>
      </c>
      <c r="F129" s="238" t="e">
        <f aca="false" ca="true" dt2D="false" dtr="false" t="normal">F$124*F128</f>
        <v>#VALUE!</v>
      </c>
      <c r="G129" s="238" t="e">
        <f aca="false" ca="true" dt2D="false" dtr="false" t="normal">G$124*G128</f>
        <v>#VALUE!</v>
      </c>
      <c r="H129" s="238" t="e">
        <f aca="false" ca="true" dt2D="false" dtr="false" t="normal">H$124*H128</f>
        <v>#VALUE!</v>
      </c>
      <c r="I129" s="238" t="e">
        <f aca="false" ca="true" dt2D="false" dtr="false" t="normal">I$124*I128</f>
        <v>#VALUE!</v>
      </c>
      <c r="J129" s="238" t="e">
        <f aca="false" ca="true" dt2D="false" dtr="false" t="normal">J$124*J128</f>
        <v>#VALUE!</v>
      </c>
      <c r="K129" s="238" t="e">
        <f aca="false" ca="true" dt2D="false" dtr="false" t="normal">K$124*K128</f>
        <v>#VALUE!</v>
      </c>
      <c r="L129" s="238" t="e">
        <f aca="false" ca="true" dt2D="false" dtr="false" t="normal">L$124*L128</f>
        <v>#VALUE!</v>
      </c>
      <c r="M129" s="238" t="e">
        <f aca="false" ca="true" dt2D="false" dtr="false" t="normal">M$124*M128</f>
        <v>#VALUE!</v>
      </c>
      <c r="N129" s="238" t="e">
        <f aca="false" ca="true" dt2D="false" dtr="false" t="normal">N$124*N128</f>
        <v>#VALUE!</v>
      </c>
      <c r="O129" s="238" t="e">
        <f aca="false" ca="true" dt2D="false" dtr="false" t="normal">O$124*O128</f>
        <v>#VALUE!</v>
      </c>
      <c r="P129" s="238" t="e">
        <f aca="false" ca="true" dt2D="false" dtr="false" t="normal">P$124*P128</f>
        <v>#VALUE!</v>
      </c>
      <c r="Q129" s="238" t="e">
        <f aca="false" ca="true" dt2D="false" dtr="false" t="normal">Q$124*Q128</f>
        <v>#VALUE!</v>
      </c>
      <c r="R129" s="238" t="e">
        <f aca="false" ca="true" dt2D="false" dtr="false" t="normal">R$124*R128</f>
        <v>#VALUE!</v>
      </c>
      <c r="S129" s="267" t="e">
        <f aca="false" ca="true" dt2D="false" dtr="false" t="normal">SUM(D129:R129)</f>
        <v>#VALUE!</v>
      </c>
    </row>
    <row hidden="true" ht="16.5" outlineLevel="1" r="130">
      <c r="B130" s="1" t="s">
        <v>326</v>
      </c>
      <c r="D130" s="238" t="e">
        <f aca="false" ca="true" dt2D="false" dtr="false" t="normal">C130+D129</f>
        <v>#VALUE!</v>
      </c>
      <c r="E130" s="238" t="e">
        <f aca="false" ca="true" dt2D="false" dtr="false" t="normal">D130+E129</f>
        <v>#VALUE!</v>
      </c>
      <c r="F130" s="238" t="e">
        <f aca="false" ca="true" dt2D="false" dtr="false" t="normal">E130+F129</f>
        <v>#VALUE!</v>
      </c>
      <c r="G130" s="238" t="e">
        <f aca="false" ca="true" dt2D="false" dtr="false" t="normal">F130+G129</f>
        <v>#VALUE!</v>
      </c>
      <c r="H130" s="238" t="e">
        <f aca="false" ca="true" dt2D="false" dtr="false" t="normal">G130+H129</f>
        <v>#VALUE!</v>
      </c>
      <c r="I130" s="238" t="e">
        <f aca="false" ca="true" dt2D="false" dtr="false" t="normal">H130+I129</f>
        <v>#VALUE!</v>
      </c>
      <c r="J130" s="238" t="e">
        <f aca="false" ca="true" dt2D="false" dtr="false" t="normal">I130+J129</f>
        <v>#VALUE!</v>
      </c>
      <c r="K130" s="238" t="e">
        <f aca="false" ca="true" dt2D="false" dtr="false" t="normal">J130+K129</f>
        <v>#VALUE!</v>
      </c>
      <c r="L130" s="238" t="e">
        <f aca="false" ca="true" dt2D="false" dtr="false" t="normal">K130+L129</f>
        <v>#VALUE!</v>
      </c>
      <c r="M130" s="238" t="e">
        <f aca="false" ca="true" dt2D="false" dtr="false" t="normal">L130+M129</f>
        <v>#VALUE!</v>
      </c>
      <c r="N130" s="238" t="e">
        <f aca="false" ca="true" dt2D="false" dtr="false" t="normal">M130+N129</f>
        <v>#VALUE!</v>
      </c>
      <c r="O130" s="238" t="e">
        <f aca="false" ca="true" dt2D="false" dtr="false" t="normal">N130+O129</f>
        <v>#VALUE!</v>
      </c>
      <c r="P130" s="238" t="e">
        <f aca="false" ca="true" dt2D="false" dtr="false" t="normal">O130+P129</f>
        <v>#VALUE!</v>
      </c>
      <c r="Q130" s="238" t="e">
        <f aca="false" ca="true" dt2D="false" dtr="false" t="normal">P130+Q129</f>
        <v>#VALUE!</v>
      </c>
      <c r="R130" s="238" t="e">
        <f aca="false" ca="true" dt2D="false" dtr="false" t="normal">Q130+R129</f>
        <v>#VALUE!</v>
      </c>
      <c r="S130" s="267" t="n"/>
    </row>
    <row hidden="true" ht="16.5" outlineLevel="1" r="131">
      <c r="D131" s="238" t="n"/>
      <c r="E131" s="238" t="n"/>
      <c r="F131" s="238" t="n"/>
      <c r="G131" s="238" t="n"/>
      <c r="H131" s="238" t="n"/>
      <c r="I131" s="238" t="n"/>
      <c r="J131" s="238" t="n"/>
      <c r="K131" s="238" t="n"/>
      <c r="L131" s="238" t="n"/>
      <c r="M131" s="238" t="n"/>
      <c r="N131" s="238" t="n"/>
      <c r="O131" s="238" t="n"/>
      <c r="P131" s="238" t="n"/>
      <c r="Q131" s="238" t="n"/>
      <c r="R131" s="238" t="n"/>
      <c r="S131" s="267" t="n"/>
    </row>
    <row hidden="true" ht="16.5" outlineLevel="1" r="132">
      <c r="B132" s="1" t="s">
        <v>327</v>
      </c>
      <c r="D132" s="238" t="e">
        <f aca="false" ca="true" dt2D="false" dtr="false" t="normal">D$124*SUM(D105, D111)</f>
        <v>#VALUE!</v>
      </c>
      <c r="E132" s="238" t="e">
        <f aca="false" ca="true" dt2D="false" dtr="false" t="normal">E$124*SUM(E105, E111)</f>
        <v>#VALUE!</v>
      </c>
      <c r="F132" s="238" t="e">
        <f aca="false" ca="true" dt2D="false" dtr="false" t="normal">F$124*SUM(F105, F111)</f>
        <v>#VALUE!</v>
      </c>
      <c r="G132" s="238" t="e">
        <f aca="false" ca="true" dt2D="false" dtr="false" t="normal">G$124*SUM(G105, G111)</f>
        <v>#VALUE!</v>
      </c>
      <c r="H132" s="238" t="e">
        <f aca="false" ca="true" dt2D="false" dtr="false" t="normal">H$124*SUM(H105, H111)</f>
        <v>#VALUE!</v>
      </c>
      <c r="I132" s="238" t="e">
        <f aca="false" ca="true" dt2D="false" dtr="false" t="normal">I$124*SUM(I105, I111)</f>
        <v>#VALUE!</v>
      </c>
      <c r="J132" s="238" t="e">
        <f aca="false" ca="true" dt2D="false" dtr="false" t="normal">J$124*SUM(J105, J111)</f>
        <v>#VALUE!</v>
      </c>
      <c r="K132" s="238" t="e">
        <f aca="false" ca="true" dt2D="false" dtr="false" t="normal">K$124*SUM(K105, K111)</f>
        <v>#VALUE!</v>
      </c>
      <c r="L132" s="238" t="e">
        <f aca="false" ca="true" dt2D="false" dtr="false" t="normal">L$124*SUM(L105, L111)</f>
        <v>#VALUE!</v>
      </c>
      <c r="M132" s="238" t="e">
        <f aca="false" ca="true" dt2D="false" dtr="false" t="normal">M$124*SUM(M105, M111)</f>
        <v>#VALUE!</v>
      </c>
      <c r="N132" s="238" t="e">
        <f aca="false" ca="true" dt2D="false" dtr="false" t="normal">N$124*SUM(N105, N111)</f>
        <v>#VALUE!</v>
      </c>
      <c r="O132" s="238" t="e">
        <f aca="false" ca="true" dt2D="false" dtr="false" t="normal">O$124*SUM(O105, O111)</f>
        <v>#VALUE!</v>
      </c>
      <c r="P132" s="238" t="e">
        <f aca="false" ca="true" dt2D="false" dtr="false" t="normal">P$124*SUM(P105, P111)</f>
        <v>#VALUE!</v>
      </c>
      <c r="Q132" s="238" t="e">
        <f aca="false" ca="true" dt2D="false" dtr="false" t="normal">Q$124*SUM(Q105, Q111)</f>
        <v>#VALUE!</v>
      </c>
      <c r="R132" s="238" t="e">
        <f aca="false" ca="true" dt2D="false" dtr="false" t="normal">R$124*SUM(R105, R111)</f>
        <v>#VALUE!</v>
      </c>
      <c r="S132" s="267" t="e">
        <f aca="false" ca="true" dt2D="false" dtr="false" t="normal">SUM(D132:R132)</f>
        <v>#VALUE!</v>
      </c>
    </row>
    <row hidden="true" ht="16.5" outlineLevel="1" r="133">
      <c r="B133" s="1" t="s">
        <v>326</v>
      </c>
      <c r="D133" s="238" t="e">
        <f aca="false" ca="true" dt2D="false" dtr="false" t="normal">C133+D132</f>
        <v>#VALUE!</v>
      </c>
      <c r="E133" s="238" t="e">
        <f aca="false" ca="true" dt2D="false" dtr="false" t="normal">D133+E132</f>
        <v>#VALUE!</v>
      </c>
      <c r="F133" s="238" t="e">
        <f aca="false" ca="true" dt2D="false" dtr="false" t="normal">E133+F132</f>
        <v>#VALUE!</v>
      </c>
      <c r="G133" s="238" t="e">
        <f aca="false" ca="true" dt2D="false" dtr="false" t="normal">F133+G132</f>
        <v>#VALUE!</v>
      </c>
      <c r="H133" s="238" t="e">
        <f aca="false" ca="true" dt2D="false" dtr="false" t="normal">G133+H132</f>
        <v>#VALUE!</v>
      </c>
      <c r="I133" s="238" t="e">
        <f aca="false" ca="true" dt2D="false" dtr="false" t="normal">H133+I132</f>
        <v>#VALUE!</v>
      </c>
      <c r="J133" s="238" t="e">
        <f aca="false" ca="true" dt2D="false" dtr="false" t="normal">I133+J132</f>
        <v>#VALUE!</v>
      </c>
      <c r="K133" s="238" t="e">
        <f aca="false" ca="true" dt2D="false" dtr="false" t="normal">J133+K132</f>
        <v>#VALUE!</v>
      </c>
      <c r="L133" s="238" t="e">
        <f aca="false" ca="true" dt2D="false" dtr="false" t="normal">K133+L132</f>
        <v>#VALUE!</v>
      </c>
      <c r="M133" s="238" t="e">
        <f aca="false" ca="true" dt2D="false" dtr="false" t="normal">L133+M132</f>
        <v>#VALUE!</v>
      </c>
      <c r="N133" s="238" t="e">
        <f aca="false" ca="true" dt2D="false" dtr="false" t="normal">M133+N132</f>
        <v>#VALUE!</v>
      </c>
      <c r="O133" s="238" t="e">
        <f aca="false" ca="true" dt2D="false" dtr="false" t="normal">N133+O132</f>
        <v>#VALUE!</v>
      </c>
      <c r="P133" s="238" t="e">
        <f aca="false" ca="true" dt2D="false" dtr="false" t="normal">O133+P132</f>
        <v>#VALUE!</v>
      </c>
      <c r="Q133" s="238" t="e">
        <f aca="false" ca="true" dt2D="false" dtr="false" t="normal">P133+Q132</f>
        <v>#VALUE!</v>
      </c>
      <c r="R133" s="238" t="e">
        <f aca="false" ca="true" dt2D="false" dtr="false" t="normal">Q133+R132</f>
        <v>#VALUE!</v>
      </c>
      <c r="S133" s="267" t="n"/>
    </row>
    <row hidden="true" ht="16.5" outlineLevel="1" r="134">
      <c r="D134" s="238" t="n"/>
      <c r="E134" s="238" t="n"/>
      <c r="F134" s="238" t="n"/>
      <c r="G134" s="238" t="n"/>
      <c r="H134" s="238" t="n"/>
      <c r="I134" s="238" t="n"/>
      <c r="J134" s="238" t="n"/>
      <c r="K134" s="238" t="n"/>
      <c r="L134" s="238" t="n"/>
      <c r="M134" s="238" t="n"/>
      <c r="N134" s="238" t="n"/>
      <c r="O134" s="238" t="n"/>
      <c r="P134" s="238" t="n"/>
      <c r="Q134" s="238" t="n"/>
      <c r="R134" s="238" t="n"/>
      <c r="S134" s="267" t="n"/>
    </row>
    <row hidden="true" ht="16.5" outlineLevel="1" r="135">
      <c r="B135" s="1" t="s">
        <v>328</v>
      </c>
      <c r="D135" s="238" t="e">
        <f aca="false" ca="true" dt2D="false" dtr="false" t="normal">D$124*SUM(D113:D115)</f>
        <v>#VALUE!</v>
      </c>
      <c r="E135" s="238" t="e">
        <f aca="false" ca="true" dt2D="false" dtr="false" t="normal">E$124*SUM(E113:E115)</f>
        <v>#VALUE!</v>
      </c>
      <c r="F135" s="238" t="e">
        <f aca="false" ca="true" dt2D="false" dtr="false" t="normal">F$124*SUM(F113:F115)</f>
        <v>#VALUE!</v>
      </c>
      <c r="G135" s="238" t="e">
        <f aca="false" ca="true" dt2D="false" dtr="false" t="normal">G$124*SUM(G113:G115)</f>
        <v>#VALUE!</v>
      </c>
      <c r="H135" s="238" t="e">
        <f aca="false" ca="true" dt2D="false" dtr="false" t="normal">H$124*SUM(H113:H115)</f>
        <v>#VALUE!</v>
      </c>
      <c r="I135" s="238" t="e">
        <f aca="false" ca="true" dt2D="false" dtr="false" t="normal">I$124*SUM(I113:I115)</f>
        <v>#VALUE!</v>
      </c>
      <c r="J135" s="238" t="e">
        <f aca="false" ca="true" dt2D="false" dtr="false" t="normal">J$124*SUM(J113:J115)</f>
        <v>#VALUE!</v>
      </c>
      <c r="K135" s="238" t="e">
        <f aca="false" ca="true" dt2D="false" dtr="false" t="normal">K$124*SUM(K113:K115)</f>
        <v>#VALUE!</v>
      </c>
      <c r="L135" s="238" t="e">
        <f aca="false" ca="true" dt2D="false" dtr="false" t="normal">L$124*SUM(L113:L115)</f>
        <v>#VALUE!</v>
      </c>
      <c r="M135" s="238" t="e">
        <f aca="false" ca="true" dt2D="false" dtr="false" t="normal">M$124*SUM(M113:M115)</f>
        <v>#VALUE!</v>
      </c>
      <c r="N135" s="238" t="e">
        <f aca="false" ca="true" dt2D="false" dtr="false" t="normal">N$124*SUM(N113:N115)</f>
        <v>#VALUE!</v>
      </c>
      <c r="O135" s="238" t="e">
        <f aca="false" ca="true" dt2D="false" dtr="false" t="normal">O$124*SUM(O113:O115)</f>
        <v>#VALUE!</v>
      </c>
      <c r="P135" s="238" t="e">
        <f aca="false" ca="true" dt2D="false" dtr="false" t="normal">P$124*SUM(P113:P115)</f>
        <v>#VALUE!</v>
      </c>
      <c r="Q135" s="238" t="e">
        <f aca="false" ca="true" dt2D="false" dtr="false" t="normal">Q$124*SUM(Q113:Q115)</f>
        <v>#VALUE!</v>
      </c>
      <c r="R135" s="238" t="e">
        <f aca="false" ca="true" dt2D="false" dtr="false" t="normal">R$124*SUM(R113:R115)</f>
        <v>#VALUE!</v>
      </c>
      <c r="S135" s="267" t="e">
        <f aca="false" ca="true" dt2D="false" dtr="false" t="normal">SUM(D135:R135)</f>
        <v>#VALUE!</v>
      </c>
    </row>
    <row hidden="true" ht="16.5" outlineLevel="1" r="136">
      <c r="B136" s="1" t="s">
        <v>326</v>
      </c>
      <c r="D136" s="238" t="e">
        <f aca="false" ca="true" dt2D="false" dtr="false" t="normal">C136+D135</f>
        <v>#VALUE!</v>
      </c>
      <c r="E136" s="238" t="e">
        <f aca="false" ca="true" dt2D="false" dtr="false" t="normal">D136+E135</f>
        <v>#VALUE!</v>
      </c>
      <c r="F136" s="238" t="e">
        <f aca="false" ca="true" dt2D="false" dtr="false" t="normal">E136+F135</f>
        <v>#VALUE!</v>
      </c>
      <c r="G136" s="238" t="e">
        <f aca="false" ca="true" dt2D="false" dtr="false" t="normal">F136+G135</f>
        <v>#VALUE!</v>
      </c>
      <c r="H136" s="238" t="e">
        <f aca="false" ca="true" dt2D="false" dtr="false" t="normal">G136+H135</f>
        <v>#VALUE!</v>
      </c>
      <c r="I136" s="238" t="e">
        <f aca="false" ca="true" dt2D="false" dtr="false" t="normal">H136+I135</f>
        <v>#VALUE!</v>
      </c>
      <c r="J136" s="238" t="e">
        <f aca="false" ca="true" dt2D="false" dtr="false" t="normal">I136+J135</f>
        <v>#VALUE!</v>
      </c>
      <c r="K136" s="238" t="e">
        <f aca="false" ca="true" dt2D="false" dtr="false" t="normal">J136+K135</f>
        <v>#VALUE!</v>
      </c>
      <c r="L136" s="238" t="e">
        <f aca="false" ca="true" dt2D="false" dtr="false" t="normal">K136+L135</f>
        <v>#VALUE!</v>
      </c>
      <c r="M136" s="238" t="e">
        <f aca="false" ca="true" dt2D="false" dtr="false" t="normal">L136+M135</f>
        <v>#VALUE!</v>
      </c>
      <c r="N136" s="238" t="e">
        <f aca="false" ca="true" dt2D="false" dtr="false" t="normal">M136+N135</f>
        <v>#VALUE!</v>
      </c>
      <c r="O136" s="238" t="e">
        <f aca="false" ca="true" dt2D="false" dtr="false" t="normal">N136+O135</f>
        <v>#VALUE!</v>
      </c>
      <c r="P136" s="238" t="e">
        <f aca="false" ca="true" dt2D="false" dtr="false" t="normal">O136+P135</f>
        <v>#VALUE!</v>
      </c>
      <c r="Q136" s="238" t="e">
        <f aca="false" ca="true" dt2D="false" dtr="false" t="normal">P136+Q135</f>
        <v>#VALUE!</v>
      </c>
      <c r="R136" s="238" t="e">
        <f aca="false" ca="true" dt2D="false" dtr="false" t="normal">Q136+R135</f>
        <v>#VALUE!</v>
      </c>
      <c r="S136" s="267" t="n"/>
    </row>
    <row outlineLevel="0" r="137">
      <c r="D137" s="238" t="n"/>
      <c r="E137" s="238" t="n"/>
      <c r="F137" s="238" t="n"/>
      <c r="G137" s="238" t="n"/>
      <c r="H137" s="238" t="n"/>
      <c r="I137" s="238" t="n"/>
      <c r="J137" s="238" t="n"/>
      <c r="K137" s="238" t="n"/>
      <c r="L137" s="238" t="n"/>
      <c r="M137" s="238" t="n"/>
      <c r="N137" s="238" t="n"/>
      <c r="O137" s="238" t="n"/>
      <c r="P137" s="238" t="n"/>
      <c r="Q137" s="238" t="n"/>
      <c r="R137" s="238" t="n"/>
      <c r="S137" s="267" t="n"/>
    </row>
    <row ht="17.25" outlineLevel="0" r="138">
      <c r="B138" s="136" t="s">
        <v>329</v>
      </c>
      <c r="C138" s="137" t="e">
        <f aca="false" ca="true" dt2D="false" dtr="false" t="normal">IF(ISERROR(C140), "Нет", IF(C140&gt;=15, "Нет", IF(OR(C140=0), C140, (C140-OFFSET(D139, 0, C140-1)/(-OFFSET(D139, 0, C140-1)+OFFSET(D139, 0, C140)))*1)))</f>
        <v>#VALUE!</v>
      </c>
      <c r="D138" s="238" t="n"/>
      <c r="E138" s="238" t="n"/>
      <c r="F138" s="238" t="n"/>
      <c r="G138" s="238" t="n"/>
      <c r="H138" s="238" t="n"/>
      <c r="I138" s="238" t="n"/>
      <c r="J138" s="238" t="n"/>
      <c r="K138" s="238" t="n"/>
      <c r="L138" s="238" t="n"/>
      <c r="M138" s="238" t="n"/>
      <c r="N138" s="238" t="n"/>
      <c r="O138" s="238" t="n"/>
      <c r="P138" s="238" t="n"/>
      <c r="Q138" s="238" t="n"/>
      <c r="R138" s="238" t="n"/>
      <c r="S138" s="267" t="n"/>
    </row>
    <row hidden="true" ht="16.5" outlineLevel="1" r="139">
      <c r="B139" s="1" t="s">
        <v>330</v>
      </c>
      <c r="C139" s="139" t="n"/>
      <c r="D139" s="238" t="e">
        <f aca="false" ca="true" dt2D="false" dtr="false" t="normal">D128</f>
        <v>#VALUE!</v>
      </c>
      <c r="E139" s="238" t="e">
        <f aca="false" ca="true" dt2D="false" dtr="false" t="normal">D139+E128</f>
        <v>#VALUE!</v>
      </c>
      <c r="F139" s="238" t="e">
        <f aca="false" ca="true" dt2D="false" dtr="false" t="normal">E139+F128</f>
        <v>#VALUE!</v>
      </c>
      <c r="G139" s="238" t="e">
        <f aca="false" ca="true" dt2D="false" dtr="false" t="normal">F139+G128</f>
        <v>#VALUE!</v>
      </c>
      <c r="H139" s="238" t="e">
        <f aca="false" ca="true" dt2D="false" dtr="false" t="normal">G139+H128</f>
        <v>#VALUE!</v>
      </c>
      <c r="I139" s="238" t="e">
        <f aca="false" ca="true" dt2D="false" dtr="false" t="normal">H139+I128</f>
        <v>#VALUE!</v>
      </c>
      <c r="J139" s="238" t="e">
        <f aca="false" ca="true" dt2D="false" dtr="false" t="normal">I139+J128</f>
        <v>#VALUE!</v>
      </c>
      <c r="K139" s="238" t="e">
        <f aca="false" ca="true" dt2D="false" dtr="false" t="normal">J139+K128</f>
        <v>#VALUE!</v>
      </c>
      <c r="L139" s="238" t="e">
        <f aca="false" ca="true" dt2D="false" dtr="false" t="normal">K139+L128</f>
        <v>#VALUE!</v>
      </c>
      <c r="M139" s="238" t="e">
        <f aca="false" ca="true" dt2D="false" dtr="false" t="normal">L139+M128</f>
        <v>#VALUE!</v>
      </c>
      <c r="N139" s="238" t="e">
        <f aca="false" ca="true" dt2D="false" dtr="false" t="normal">M139+N128</f>
        <v>#VALUE!</v>
      </c>
      <c r="O139" s="238" t="e">
        <f aca="false" ca="true" dt2D="false" dtr="false" t="normal">N139+O128</f>
        <v>#VALUE!</v>
      </c>
      <c r="P139" s="238" t="e">
        <f aca="false" ca="true" dt2D="false" dtr="false" t="normal">O139+P128</f>
        <v>#VALUE!</v>
      </c>
      <c r="Q139" s="238" t="e">
        <f aca="false" ca="true" dt2D="false" dtr="false" t="normal">P139+Q128</f>
        <v>#VALUE!</v>
      </c>
      <c r="R139" s="238" t="e">
        <f aca="false" ca="true" dt2D="false" dtr="false" t="normal">Q139+R128</f>
        <v>#VALUE!</v>
      </c>
      <c r="S139" s="267" t="n"/>
    </row>
    <row hidden="true" ht="16.5" outlineLevel="1" r="140">
      <c r="B140" s="1" t="s">
        <v>182</v>
      </c>
      <c r="C140" s="367" t="e">
        <f aca="false" ca="true" dt2D="false" dtr="false" t="normal">IFERROR('Контроль'!$D$8+1-MATCH(-1, D141:R141, 0), 0)</f>
        <v>#VALUE!</v>
      </c>
      <c r="D140" s="238" t="e">
        <f aca="false" ca="true" dt2D="false" dtr="false" t="normal">SIGN(D139)</f>
        <v>#VALUE!</v>
      </c>
      <c r="E140" s="238" t="e">
        <f aca="false" ca="true" dt2D="false" dtr="false" t="normal">SIGN(E139)</f>
        <v>#VALUE!</v>
      </c>
      <c r="F140" s="238" t="e">
        <f aca="false" ca="true" dt2D="false" dtr="false" t="normal">SIGN(F139)</f>
        <v>#VALUE!</v>
      </c>
      <c r="G140" s="238" t="e">
        <f aca="false" ca="true" dt2D="false" dtr="false" t="normal">SIGN(G139)</f>
        <v>#VALUE!</v>
      </c>
      <c r="H140" s="238" t="e">
        <f aca="false" ca="true" dt2D="false" dtr="false" t="normal">SIGN(H139)</f>
        <v>#VALUE!</v>
      </c>
      <c r="I140" s="238" t="e">
        <f aca="false" ca="true" dt2D="false" dtr="false" t="normal">SIGN(I139)</f>
        <v>#VALUE!</v>
      </c>
      <c r="J140" s="238" t="e">
        <f aca="false" ca="true" dt2D="false" dtr="false" t="normal">SIGN(J139)</f>
        <v>#VALUE!</v>
      </c>
      <c r="K140" s="238" t="e">
        <f aca="false" ca="true" dt2D="false" dtr="false" t="normal">SIGN(K139)</f>
        <v>#VALUE!</v>
      </c>
      <c r="L140" s="238" t="e">
        <f aca="false" ca="true" dt2D="false" dtr="false" t="normal">SIGN(L139)</f>
        <v>#VALUE!</v>
      </c>
      <c r="M140" s="238" t="e">
        <f aca="false" ca="true" dt2D="false" dtr="false" t="normal">SIGN(M139)</f>
        <v>#VALUE!</v>
      </c>
      <c r="N140" s="238" t="e">
        <f aca="false" ca="true" dt2D="false" dtr="false" t="normal">SIGN(N139)</f>
        <v>#VALUE!</v>
      </c>
      <c r="O140" s="238" t="e">
        <f aca="false" ca="true" dt2D="false" dtr="false" t="normal">SIGN(O139)</f>
        <v>#VALUE!</v>
      </c>
      <c r="P140" s="238" t="e">
        <f aca="false" ca="true" dt2D="false" dtr="false" t="normal">SIGN(P139)</f>
        <v>#VALUE!</v>
      </c>
      <c r="Q140" s="238" t="e">
        <f aca="false" ca="true" dt2D="false" dtr="false" t="normal">SIGN(Q139)</f>
        <v>#VALUE!</v>
      </c>
      <c r="R140" s="238" t="e">
        <f aca="false" ca="true" dt2D="false" dtr="false" t="normal">SIGN(R139)</f>
        <v>#VALUE!</v>
      </c>
      <c r="S140" s="267" t="n"/>
    </row>
    <row hidden="true" ht="16.5" outlineLevel="1" r="141">
      <c r="B141" s="1" t="s">
        <v>183</v>
      </c>
      <c r="C141" s="139" t="n"/>
      <c r="D141" s="238" t="e">
        <f aca="false" ca="true" dt2D="false" dtr="false" t="normal">OFFSET(D140, 0, $S$104-D$104-D$104+1)</f>
        <v>#VALUE!</v>
      </c>
      <c r="E141" s="238" t="e">
        <f aca="false" ca="true" dt2D="false" dtr="false" t="normal">OFFSET(E140, 0, $S$104-E$104-E$104+1)</f>
        <v>#VALUE!</v>
      </c>
      <c r="F141" s="238" t="e">
        <f aca="false" ca="true" dt2D="false" dtr="false" t="normal">OFFSET(F140, 0, $S$104-F$104-F$104+1)</f>
        <v>#VALUE!</v>
      </c>
      <c r="G141" s="238" t="e">
        <f aca="false" ca="true" dt2D="false" dtr="false" t="normal">OFFSET(G140, 0, $S$104-G$104-G$104+1)</f>
        <v>#VALUE!</v>
      </c>
      <c r="H141" s="238" t="e">
        <f aca="false" ca="true" dt2D="false" dtr="false" t="normal">OFFSET(H140, 0, $S$104-H$104-H$104+1)</f>
        <v>#VALUE!</v>
      </c>
      <c r="I141" s="238" t="e">
        <f aca="false" ca="true" dt2D="false" dtr="false" t="normal">OFFSET(I140, 0, $S$104-I$104-I$104+1)</f>
        <v>#VALUE!</v>
      </c>
      <c r="J141" s="238" t="e">
        <f aca="false" ca="true" dt2D="false" dtr="false" t="normal">OFFSET(J140, 0, $S$104-J$104-J$104+1)</f>
        <v>#VALUE!</v>
      </c>
      <c r="K141" s="238" t="e">
        <f aca="false" ca="true" dt2D="false" dtr="false" t="normal">OFFSET(K140, 0, $S$104-K$104-K$104+1)</f>
        <v>#VALUE!</v>
      </c>
      <c r="L141" s="238" t="e">
        <f aca="false" ca="true" dt2D="false" dtr="false" t="normal">OFFSET(L140, 0, $S$104-L$104-L$104+1)</f>
        <v>#VALUE!</v>
      </c>
      <c r="M141" s="238" t="e">
        <f aca="false" ca="true" dt2D="false" dtr="false" t="normal">OFFSET(M140, 0, $S$104-M$104-M$104+1)</f>
        <v>#VALUE!</v>
      </c>
      <c r="N141" s="238" t="e">
        <f aca="false" ca="true" dt2D="false" dtr="false" t="normal">OFFSET(N140, 0, $S$104-N$104-N$104+1)</f>
        <v>#VALUE!</v>
      </c>
      <c r="O141" s="238" t="e">
        <f aca="false" ca="true" dt2D="false" dtr="false" t="normal">OFFSET(O140, 0, $S$104-O$104-O$104+1)</f>
        <v>#VALUE!</v>
      </c>
      <c r="P141" s="238" t="e">
        <f aca="false" ca="true" dt2D="false" dtr="false" t="normal">OFFSET(P140, 0, $S$104-P$104-P$104+1)</f>
        <v>#VALUE!</v>
      </c>
      <c r="Q141" s="238" t="e">
        <f aca="false" ca="true" dt2D="false" dtr="false" t="normal">OFFSET(Q140, 0, $S$104-Q$104-Q$104+1)</f>
        <v>#VALUE!</v>
      </c>
      <c r="R141" s="238" t="e">
        <f aca="false" ca="true" dt2D="false" dtr="false" t="normal">OFFSET(R140, 0, $S$104-R$104-R$104+1)</f>
        <v>#VALUE!</v>
      </c>
      <c r="S141" s="267" t="n"/>
    </row>
    <row outlineLevel="0" r="142">
      <c r="C142" s="139" t="n"/>
      <c r="D142" s="238" t="n"/>
      <c r="E142" s="238" t="n"/>
      <c r="F142" s="238" t="n"/>
      <c r="G142" s="238" t="n"/>
      <c r="H142" s="238" t="n"/>
      <c r="I142" s="238" t="n"/>
      <c r="J142" s="238" t="n"/>
      <c r="K142" s="238" t="n"/>
      <c r="L142" s="238" t="n"/>
      <c r="M142" s="238" t="n"/>
      <c r="N142" s="238" t="n"/>
      <c r="O142" s="238" t="n"/>
      <c r="P142" s="238" t="n"/>
      <c r="Q142" s="238" t="n"/>
      <c r="R142" s="238" t="n"/>
      <c r="S142" s="235" t="n"/>
    </row>
    <row ht="17.25" outlineLevel="0" r="143">
      <c r="B143" s="136" t="s">
        <v>331</v>
      </c>
      <c r="C143" s="274" t="e">
        <f aca="false" ca="true" dt2D="false" dtr="false" t="normal">SUMPRODUCT(D124:R124, D128:R128)</f>
        <v>#VALUE!</v>
      </c>
      <c r="D143" s="117" t="n"/>
      <c r="E143" s="244" t="n"/>
      <c r="F143" s="244" t="n"/>
      <c r="G143" s="244" t="n"/>
      <c r="H143" s="244" t="n"/>
      <c r="I143" s="244" t="n"/>
      <c r="J143" s="244" t="n"/>
      <c r="K143" s="244" t="n"/>
      <c r="L143" s="244" t="n"/>
      <c r="M143" s="244" t="n"/>
      <c r="N143" s="244" t="n"/>
      <c r="O143" s="244" t="n"/>
      <c r="P143" s="244" t="n"/>
      <c r="Q143" s="244" t="n"/>
      <c r="R143" s="244" t="n"/>
      <c r="S143" s="235" t="n"/>
    </row>
    <row ht="17.25" outlineLevel="0" r="144">
      <c r="B144" s="136" t="s">
        <v>186</v>
      </c>
      <c r="C144" s="143" t="e">
        <f aca="false" ca="true" dt2D="false" dtr="false" t="normal">IF(ISERROR(IRR(D128:R128)), "Нет", IRR(D128:R128))</f>
        <v>#VALUE!</v>
      </c>
      <c r="D144" s="111" t="n"/>
      <c r="E144" s="244" t="n"/>
      <c r="F144" s="244" t="n"/>
      <c r="G144" s="244" t="n"/>
      <c r="H144" s="244" t="n"/>
      <c r="I144" s="244" t="n"/>
      <c r="J144" s="244" t="n"/>
      <c r="K144" s="244" t="n"/>
      <c r="L144" s="244" t="n"/>
      <c r="M144" s="244" t="n"/>
      <c r="N144" s="244" t="n"/>
      <c r="O144" s="244" t="n"/>
      <c r="P144" s="244" t="n"/>
      <c r="Q144" s="244" t="n"/>
      <c r="R144" s="244" t="n"/>
      <c r="S144" s="235" t="n"/>
    </row>
    <row outlineLevel="0" r="145">
      <c r="B145" s="275" t="n"/>
      <c r="C145" s="144" t="n"/>
      <c r="D145" s="111" t="n"/>
      <c r="S145" s="235" t="n"/>
    </row>
    <row outlineLevel="0" r="146">
      <c r="B146" s="275" t="n"/>
      <c r="C146" s="150" t="s">
        <v>332</v>
      </c>
      <c r="D146" s="276" t="s">
        <v>333</v>
      </c>
      <c r="S146" s="235" t="n"/>
    </row>
    <row ht="17.25" outlineLevel="0" r="147">
      <c r="B147" s="136" t="s">
        <v>334</v>
      </c>
      <c r="C147" s="143" t="e">
        <f aca="false" ca="true" dt2D="false" dtr="false" t="normal">IFERROR(SUM(S105, S111)/SUM(S113:S115), 0)</f>
        <v>#VALUE!</v>
      </c>
      <c r="D147" s="143" t="e">
        <f aca="false" ca="true" dt2D="false" dtr="false" t="normal">IFERROR(S132/S135, 0)</f>
        <v>#VALUE!</v>
      </c>
      <c r="S147" s="235" t="n"/>
    </row>
    <row ht="17.25" outlineLevel="0" r="148">
      <c r="B148" s="136" t="s">
        <v>335</v>
      </c>
      <c r="C148" s="143" t="e">
        <f aca="false" ca="true" dt2D="false" dtr="false" t="normal">IFERROR(S119/SUM(S113:S115), 0)</f>
        <v>#VALUE!</v>
      </c>
      <c r="D148" s="143" t="e">
        <f aca="false" ca="true" dt2D="false" dtr="false" t="normal">IFERROR(S129/S135, 0)</f>
        <v>#VALUE!</v>
      </c>
      <c r="S148" s="235" t="n"/>
    </row>
    <row outlineLevel="0" r="149">
      <c r="B149" s="275" t="n"/>
      <c r="C149" s="144" t="n"/>
      <c r="D149" s="111" t="n"/>
      <c r="S149" s="235" t="n"/>
    </row>
    <row ht="17.25" outlineLevel="0" r="150">
      <c r="B150" s="136" t="s">
        <v>336</v>
      </c>
      <c r="C150" s="137" t="e">
        <f aca="false" ca="true" dt2D="false" dtr="false" t="normal">IF(ISERROR(C152), "Нет", IF(C152&gt;=15, "Нет", IF(OR(C152=0), C152, (C152-OFFSET(D151, 0, C152-1)/(-OFFSET(D151, 0, C152-1)+OFFSET(D151, 0, C152)))*1)))</f>
        <v>#VALUE!</v>
      </c>
      <c r="D150" s="111" t="n"/>
      <c r="S150" s="235" t="n"/>
    </row>
    <row hidden="true" ht="16.5" outlineLevel="1" r="151">
      <c r="B151" s="1" t="s">
        <v>188</v>
      </c>
      <c r="C151" s="145" t="n"/>
      <c r="D151" s="238" t="e">
        <f aca="false" ca="true" dt2D="false" dtr="false" t="normal">D130</f>
        <v>#VALUE!</v>
      </c>
      <c r="E151" s="238" t="e">
        <f aca="false" ca="true" dt2D="false" dtr="false" t="normal">E130</f>
        <v>#VALUE!</v>
      </c>
      <c r="F151" s="238" t="e">
        <f aca="false" ca="true" dt2D="false" dtr="false" t="normal">F130</f>
        <v>#VALUE!</v>
      </c>
      <c r="G151" s="238" t="e">
        <f aca="false" ca="true" dt2D="false" dtr="false" t="normal">G130</f>
        <v>#VALUE!</v>
      </c>
      <c r="H151" s="238" t="e">
        <f aca="false" ca="true" dt2D="false" dtr="false" t="normal">H130</f>
        <v>#VALUE!</v>
      </c>
      <c r="I151" s="238" t="e">
        <f aca="false" ca="true" dt2D="false" dtr="false" t="normal">I130</f>
        <v>#VALUE!</v>
      </c>
      <c r="J151" s="238" t="e">
        <f aca="false" ca="true" dt2D="false" dtr="false" t="normal">J130</f>
        <v>#VALUE!</v>
      </c>
      <c r="K151" s="238" t="e">
        <f aca="false" ca="true" dt2D="false" dtr="false" t="normal">K130</f>
        <v>#VALUE!</v>
      </c>
      <c r="L151" s="238" t="e">
        <f aca="false" ca="true" dt2D="false" dtr="false" t="normal">L130</f>
        <v>#VALUE!</v>
      </c>
      <c r="M151" s="238" t="e">
        <f aca="false" ca="true" dt2D="false" dtr="false" t="normal">M130</f>
        <v>#VALUE!</v>
      </c>
      <c r="N151" s="238" t="e">
        <f aca="false" ca="true" dt2D="false" dtr="false" t="normal">N130</f>
        <v>#VALUE!</v>
      </c>
      <c r="O151" s="238" t="e">
        <f aca="false" ca="true" dt2D="false" dtr="false" t="normal">O130</f>
        <v>#VALUE!</v>
      </c>
      <c r="P151" s="238" t="e">
        <f aca="false" ca="true" dt2D="false" dtr="false" t="normal">P130</f>
        <v>#VALUE!</v>
      </c>
      <c r="Q151" s="238" t="e">
        <f aca="false" ca="true" dt2D="false" dtr="false" t="normal">Q130</f>
        <v>#VALUE!</v>
      </c>
      <c r="R151" s="238" t="e">
        <f aca="false" ca="true" dt2D="false" dtr="false" t="normal">R130</f>
        <v>#VALUE!</v>
      </c>
      <c r="S151" s="235" t="n"/>
    </row>
    <row hidden="true" ht="16.5" outlineLevel="1" r="152">
      <c r="B152" s="1" t="s">
        <v>189</v>
      </c>
      <c r="C152" s="367" t="e">
        <f aca="false" ca="true" dt2D="false" dtr="false" t="normal">IFERROR('Контроль'!$D$8+1-MATCH(-1, D153:R153, 0), 0)</f>
        <v>#VALUE!</v>
      </c>
      <c r="D152" s="238" t="e">
        <f aca="false" ca="true" dt2D="false" dtr="false" t="normal">SIGN(D151)</f>
        <v>#VALUE!</v>
      </c>
      <c r="E152" s="238" t="e">
        <f aca="false" ca="true" dt2D="false" dtr="false" t="normal">SIGN(E151)</f>
        <v>#VALUE!</v>
      </c>
      <c r="F152" s="238" t="e">
        <f aca="false" ca="true" dt2D="false" dtr="false" t="normal">SIGN(F151)</f>
        <v>#VALUE!</v>
      </c>
      <c r="G152" s="238" t="e">
        <f aca="false" ca="true" dt2D="false" dtr="false" t="normal">SIGN(G151)</f>
        <v>#VALUE!</v>
      </c>
      <c r="H152" s="238" t="e">
        <f aca="false" ca="true" dt2D="false" dtr="false" t="normal">SIGN(H151)</f>
        <v>#VALUE!</v>
      </c>
      <c r="I152" s="238" t="e">
        <f aca="false" ca="true" dt2D="false" dtr="false" t="normal">SIGN(I151)</f>
        <v>#VALUE!</v>
      </c>
      <c r="J152" s="238" t="e">
        <f aca="false" ca="true" dt2D="false" dtr="false" t="normal">SIGN(J151)</f>
        <v>#VALUE!</v>
      </c>
      <c r="K152" s="238" t="e">
        <f aca="false" ca="true" dt2D="false" dtr="false" t="normal">SIGN(K151)</f>
        <v>#VALUE!</v>
      </c>
      <c r="L152" s="238" t="e">
        <f aca="false" ca="true" dt2D="false" dtr="false" t="normal">SIGN(L151)</f>
        <v>#VALUE!</v>
      </c>
      <c r="M152" s="238" t="e">
        <f aca="false" ca="true" dt2D="false" dtr="false" t="normal">SIGN(M151)</f>
        <v>#VALUE!</v>
      </c>
      <c r="N152" s="238" t="e">
        <f aca="false" ca="true" dt2D="false" dtr="false" t="normal">SIGN(N151)</f>
        <v>#VALUE!</v>
      </c>
      <c r="O152" s="238" t="e">
        <f aca="false" ca="true" dt2D="false" dtr="false" t="normal">SIGN(O151)</f>
        <v>#VALUE!</v>
      </c>
      <c r="P152" s="238" t="e">
        <f aca="false" ca="true" dt2D="false" dtr="false" t="normal">SIGN(P151)</f>
        <v>#VALUE!</v>
      </c>
      <c r="Q152" s="238" t="e">
        <f aca="false" ca="true" dt2D="false" dtr="false" t="normal">SIGN(Q151)</f>
        <v>#VALUE!</v>
      </c>
      <c r="R152" s="238" t="e">
        <f aca="false" ca="true" dt2D="false" dtr="false" t="normal">SIGN(R151)</f>
        <v>#VALUE!</v>
      </c>
      <c r="S152" s="235" t="n"/>
    </row>
    <row hidden="true" ht="16.5" outlineLevel="1" r="153">
      <c r="B153" s="1" t="s">
        <v>190</v>
      </c>
      <c r="C153" s="139" t="n"/>
      <c r="D153" s="238" t="e">
        <f aca="false" ca="true" dt2D="false" dtr="false" t="normal">OFFSET(D152, 0, $S$104-D$104-D$104+1)</f>
        <v>#VALUE!</v>
      </c>
      <c r="E153" s="238" t="e">
        <f aca="false" ca="true" dt2D="false" dtr="false" t="normal">OFFSET(E152, 0, $S$104-E$104-E$104+1)</f>
        <v>#VALUE!</v>
      </c>
      <c r="F153" s="238" t="e">
        <f aca="false" ca="true" dt2D="false" dtr="false" t="normal">OFFSET(F152, 0, $S$104-F$104-F$104+1)</f>
        <v>#VALUE!</v>
      </c>
      <c r="G153" s="238" t="e">
        <f aca="false" ca="true" dt2D="false" dtr="false" t="normal">OFFSET(G152, 0, $S$104-G$104-G$104+1)</f>
        <v>#VALUE!</v>
      </c>
      <c r="H153" s="238" t="e">
        <f aca="false" ca="true" dt2D="false" dtr="false" t="normal">OFFSET(H152, 0, $S$104-H$104-H$104+1)</f>
        <v>#VALUE!</v>
      </c>
      <c r="I153" s="238" t="e">
        <f aca="false" ca="true" dt2D="false" dtr="false" t="normal">OFFSET(I152, 0, $S$104-I$104-I$104+1)</f>
        <v>#VALUE!</v>
      </c>
      <c r="J153" s="238" t="e">
        <f aca="false" ca="true" dt2D="false" dtr="false" t="normal">OFFSET(J152, 0, $S$104-J$104-J$104+1)</f>
        <v>#VALUE!</v>
      </c>
      <c r="K153" s="238" t="e">
        <f aca="false" ca="true" dt2D="false" dtr="false" t="normal">OFFSET(K152, 0, $S$104-K$104-K$104+1)</f>
        <v>#VALUE!</v>
      </c>
      <c r="L153" s="238" t="e">
        <f aca="false" ca="true" dt2D="false" dtr="false" t="normal">OFFSET(L152, 0, $S$104-L$104-L$104+1)</f>
        <v>#VALUE!</v>
      </c>
      <c r="M153" s="238" t="e">
        <f aca="false" ca="true" dt2D="false" dtr="false" t="normal">OFFSET(M152, 0, $S$104-M$104-M$104+1)</f>
        <v>#VALUE!</v>
      </c>
      <c r="N153" s="238" t="e">
        <f aca="false" ca="true" dt2D="false" dtr="false" t="normal">OFFSET(N152, 0, $S$104-N$104-N$104+1)</f>
        <v>#VALUE!</v>
      </c>
      <c r="O153" s="238" t="e">
        <f aca="false" ca="true" dt2D="false" dtr="false" t="normal">OFFSET(O152, 0, $S$104-O$104-O$104+1)</f>
        <v>#VALUE!</v>
      </c>
      <c r="P153" s="238" t="e">
        <f aca="false" ca="true" dt2D="false" dtr="false" t="normal">OFFSET(P152, 0, $S$104-P$104-P$104+1)</f>
        <v>#VALUE!</v>
      </c>
      <c r="Q153" s="238" t="e">
        <f aca="false" ca="true" dt2D="false" dtr="false" t="normal">OFFSET(Q152, 0, $S$104-Q$104-Q$104+1)</f>
        <v>#VALUE!</v>
      </c>
      <c r="R153" s="238" t="e">
        <f aca="false" ca="true" dt2D="false" dtr="false" t="normal">OFFSET(R152, 0, $S$104-R$104-R$104+1)</f>
        <v>#VALUE!</v>
      </c>
      <c r="S153" s="235" t="n"/>
    </row>
    <row outlineLevel="0" r="154">
      <c r="B154" s="124" t="n"/>
      <c r="C154" s="277" t="n"/>
      <c r="D154" s="278" t="n"/>
      <c r="E154" s="278" t="n"/>
      <c r="F154" s="278" t="n"/>
      <c r="G154" s="278" t="n"/>
      <c r="H154" s="278" t="n"/>
      <c r="I154" s="278" t="n"/>
      <c r="J154" s="278" t="n"/>
      <c r="K154" s="278" t="n"/>
      <c r="L154" s="278" t="n"/>
      <c r="M154" s="278" t="n"/>
      <c r="N154" s="278" t="n"/>
      <c r="O154" s="278" t="n"/>
      <c r="P154" s="278" t="n"/>
      <c r="Q154" s="278" t="n"/>
      <c r="R154" s="278" t="n"/>
      <c r="S154" s="371" t="n"/>
    </row>
  </sheetData>
  <mergeCells count="10">
    <mergeCell ref="C6:F6"/>
    <mergeCell ref="H6:K6"/>
    <mergeCell ref="M6:P6"/>
    <mergeCell ref="R6:U6"/>
    <mergeCell ref="E30:H30"/>
    <mergeCell ref="E31:H31"/>
    <mergeCell ref="E32:H32"/>
    <mergeCell ref="E33:H33"/>
    <mergeCell ref="E34:H34"/>
    <mergeCell ref="E35:H35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xl/worksheets/sheet8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"/>
  <sheetViews>
    <sheetView showZeros="true" workbookViewId="0"/>
  </sheetViews>
  <sheetFormatPr baseColWidth="8" customHeight="false" defaultColWidth="8.85546864361033" defaultRowHeight="15" zeroHeight="false"/>
  <sheetData/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</worksheet>
</file>

<file path=xl/worksheets/sheet9.xml><?xml version="1.0" encoding="utf-8"?>
<worksheet xmlns="http://schemas.openxmlformats.org/spreadsheetml/2006/main" xmlns:a="http://schemas.openxmlformats.org/drawingml/2006/main" xmlns:asvg="http://schemas.microsoft.com/office/drawing/2016/SVG/main" xmlns:c="http://schemas.openxmlformats.org/drawingml/2006/chart" xmlns:co="http://ncloudtech.com" xmlns:m="http://schemas.openxmlformats.org/officeDocument/2006/math" xmlns:mc="http://schemas.openxmlformats.org/markup-compatibility/2006" xmlns:o="urn:schemas-microsoft-com:office:office" xmlns:p="http://schemas.openxmlformats.org/presentationml/2006/main" xmlns:pic="http://schemas.openxmlformats.org/drawingml/2006/picture" xmlns:r="http://schemas.openxmlformats.org/officeDocument/2006/relationships" xmlns:s="http://schemas.openxmlformats.org/officeDocument/2006/sharedTypes" xmlns:sl="http://schemas.openxmlformats.org/schemaLibrary/2006/main" xmlns:v="urn:schemas-microsoft-com:vml" xmlns:w="http://schemas.openxmlformats.org/wordprocessingml/2006/main" xmlns:w14="http://schemas.microsoft.com/office/word/2010/wordml" xmlns:w15="http://schemas.microsoft.com/office/word/2012/wordml" xmlns:wp="http://schemas.openxmlformats.org/drawingml/2006/wordprocessingDrawing" xmlns:wpg="http://schemas.microsoft.com/office/word/2010/wordprocessingGroup" xmlns:wps="http://schemas.microsoft.com/office/word/2010/wordprocessingShape" xmlns:x14="http://schemas.microsoft.com/office/spreadsheetml/2009/9/main" xmlns:xdr="http://schemas.openxmlformats.org/drawingml/2006/spreadsheetDrawing" xmlns:xm="http://schemas.microsoft.com/office/excel/2006/main" mc:Ignorable="co w14 x14 w15">
  <sheetPr>
    <outlinePr summaryBelow="true" summaryRight="true"/>
  </sheetPr>
  <dimension ref="A1:AMJ349"/>
  <sheetViews>
    <sheetView showZeros="true" workbookViewId="0">
      <pane activePane="bottomRight" state="frozen" topLeftCell="K6" xSplit="10" ySplit="5"/>
    </sheetView>
  </sheetViews>
  <sheetFormatPr baseColWidth="8" customHeight="false" defaultColWidth="10.2851563273142" defaultRowHeight="16.5" zeroHeight="false"/>
  <cols>
    <col customWidth="true" hidden="true" max="1" min="1" outlineLevel="1" style="374" width="3.28515615814805"/>
    <col customWidth="true" hidden="true" max="2" min="2" outlineLevel="1" style="374" width="5.00000016916618"/>
    <col customWidth="true" hidden="true" max="3" min="3" outlineLevel="1" style="374" width="3.71093762555303"/>
    <col customWidth="true" hidden="true" max="4" min="4" outlineLevel="1" style="374" width="6.28515632731423"/>
    <col customWidth="true" hidden="true" max="5" min="5" outlineLevel="1" style="374" width="4.28515632731423"/>
    <col customWidth="true" hidden="true" max="7" min="6" outlineLevel="1" style="374" width="6.28515632731423"/>
    <col customWidth="true" max="8" min="8" outlineLevel="0" style="1" width="3.14062497092456"/>
    <col customWidth="true" max="9" min="9" outlineLevel="0" style="1" width="60.7109384713839"/>
    <col customWidth="true" max="10" min="10" outlineLevel="0" style="1" width="21.1406246325922"/>
    <col bestFit="true" customWidth="true" max="11" min="11" outlineLevel="0" style="1" width="10.2851563273142"/>
    <col customWidth="true" max="12" min="12" outlineLevel="0" style="20" width="13.7109379638854"/>
    <col customWidth="true" max="13" min="13" outlineLevel="0" style="1" width="13.0000001691662"/>
    <col customWidth="true" max="14" min="14" outlineLevel="0" style="1" width="11.570313162127"/>
    <col customWidth="true" max="15" min="15" outlineLevel="0" style="1" width="14.2851556506495"/>
    <col customWidth="true" max="16" min="16" outlineLevel="0" style="1" width="13.4257806215741"/>
    <col customWidth="true" max="17" min="17" outlineLevel="0" style="1" width="12.7109371180545"/>
    <col customWidth="true" max="18" min="18" outlineLevel="0" style="1" width="13.7109379638854"/>
    <col customWidth="true" max="19" min="19" outlineLevel="0" style="1" width="12.2851566656466"/>
    <col customWidth="true" max="20" min="20" outlineLevel="0" style="1" width="13.7109379638854"/>
    <col customWidth="true" max="21" min="21" outlineLevel="0" style="1" width="10.5703123162961"/>
    <col customWidth="true" max="22" min="22" outlineLevel="0" style="1" width="12.5703126546285"/>
    <col customWidth="true" max="23" min="23" outlineLevel="0" style="1" width="10.425781467405"/>
    <col customWidth="true" max="24" min="24" outlineLevel="0" style="1" width="10.7109374563868"/>
    <col customWidth="true" max="30" min="25" outlineLevel="0" style="1" width="14.5703129929608"/>
    <col customWidth="true" max="72" min="31" outlineLevel="0" style="1" width="11.1406249709246"/>
    <col bestFit="true" customWidth="true" max="1024" min="73" outlineLevel="0" style="1" width="10.2851563273142"/>
  </cols>
  <sheetData>
    <row customFormat="true" ht="33.75" outlineLevel="0" r="1" s="17">
      <c r="A1" s="375" t="n"/>
      <c r="B1" s="375" t="n"/>
      <c r="C1" s="375" t="n"/>
      <c r="D1" s="375" t="n"/>
      <c r="E1" s="375" t="n"/>
      <c r="F1" s="376" t="n"/>
      <c r="G1" s="375" t="n"/>
      <c r="I1" s="18" t="s">
        <v>389</v>
      </c>
      <c r="L1" s="19" t="str">
        <f aca="false" ca="false" dt2D="false" dtr="false" t="normal">'Контроль'!$D$4</f>
        <v>тыс. руб.</v>
      </c>
    </row>
    <row customHeight="true" ht="14.4499998092651" outlineLevel="0" r="2">
      <c r="I2" s="377" t="s">
        <v>390</v>
      </c>
      <c r="J2" s="378" t="s">
        <v>391</v>
      </c>
      <c r="K2" s="378" t="s">
        <v>392</v>
      </c>
      <c r="L2" s="379" t="s">
        <v>393</v>
      </c>
      <c r="M2" s="380" t="s">
        <v>394</v>
      </c>
      <c r="N2" s="381" t="s"/>
      <c r="O2" s="381" t="s"/>
      <c r="P2" s="381" t="s"/>
      <c r="Q2" s="381" t="s"/>
      <c r="R2" s="381" t="s"/>
      <c r="S2" s="381" t="s"/>
      <c r="T2" s="381" t="s"/>
      <c r="U2" s="381" t="s"/>
      <c r="V2" s="381" t="s"/>
      <c r="W2" s="381" t="s"/>
      <c r="X2" s="381" t="s"/>
      <c r="Y2" s="381" t="s"/>
      <c r="Z2" s="381" t="s"/>
      <c r="AA2" s="382" t="s"/>
      <c r="AB2" s="383" t="n"/>
      <c r="AC2" s="383" t="n"/>
      <c r="AD2" s="383" t="n"/>
      <c r="AE2" s="383" t="n"/>
      <c r="AF2" s="383" t="n"/>
      <c r="AG2" s="383" t="n"/>
      <c r="AH2" s="383" t="n"/>
      <c r="AI2" s="383" t="n"/>
      <c r="AJ2" s="383" t="n"/>
      <c r="AK2" s="383" t="n"/>
      <c r="AL2" s="383" t="n"/>
      <c r="AM2" s="383" t="n"/>
      <c r="AN2" s="383" t="n"/>
      <c r="AO2" s="383" t="n"/>
      <c r="AP2" s="383" t="n"/>
      <c r="AQ2" s="383" t="n"/>
      <c r="AR2" s="383" t="n"/>
      <c r="AS2" s="383" t="n"/>
      <c r="AT2" s="383" t="n"/>
      <c r="AU2" s="383" t="n"/>
      <c r="AV2" s="383" t="n"/>
      <c r="AW2" s="383" t="n"/>
      <c r="AX2" s="383" t="n"/>
      <c r="AY2" s="383" t="n"/>
      <c r="AZ2" s="383" t="n"/>
      <c r="BA2" s="383" t="n"/>
      <c r="BB2" s="383" t="n"/>
      <c r="BC2" s="383" t="n"/>
      <c r="BD2" s="383" t="n"/>
      <c r="BE2" s="383" t="n"/>
      <c r="BF2" s="383" t="n"/>
      <c r="BG2" s="383" t="n"/>
      <c r="BH2" s="383" t="n"/>
      <c r="BI2" s="383" t="n"/>
      <c r="BJ2" s="383" t="n"/>
      <c r="BK2" s="383" t="n"/>
      <c r="BL2" s="383" t="n"/>
      <c r="BM2" s="383" t="n"/>
      <c r="BN2" s="383" t="n"/>
      <c r="BO2" s="383" t="n"/>
      <c r="BP2" s="383" t="n"/>
      <c r="BQ2" s="383" t="n"/>
      <c r="BR2" s="383" t="n"/>
      <c r="BS2" s="383" t="n"/>
      <c r="BT2" s="383" t="n"/>
    </row>
    <row outlineLevel="0" r="3">
      <c r="A3" s="374" t="s">
        <v>395</v>
      </c>
      <c r="B3" s="374" t="s">
        <v>396</v>
      </c>
      <c r="C3" s="374" t="s">
        <v>397</v>
      </c>
      <c r="D3" s="384" t="s">
        <v>39</v>
      </c>
      <c r="E3" s="384" t="s">
        <v>391</v>
      </c>
      <c r="F3" s="384" t="s">
        <v>398</v>
      </c>
      <c r="G3" s="384" t="s">
        <v>399</v>
      </c>
      <c r="H3" s="100" t="n"/>
      <c r="I3" s="385" t="s"/>
      <c r="J3" s="386" t="s"/>
      <c r="K3" s="386" t="s"/>
      <c r="L3" s="387" t="s"/>
      <c r="M3" s="380" t="str">
        <f aca="false" ca="false" dt2D="false" dtr="false" t="normal">'Периоды'!L37</f>
        <v>декабрь 1899</v>
      </c>
      <c r="N3" s="380" t="str">
        <f aca="false" ca="false" dt2D="false" dtr="false" t="normal">'Периоды'!M37</f>
        <v>январь 1900</v>
      </c>
      <c r="O3" s="380" t="str">
        <f aca="false" ca="false" dt2D="false" dtr="false" t="normal">'Периоды'!N37</f>
        <v>февраль 1900</v>
      </c>
      <c r="P3" s="380" t="str">
        <f aca="false" ca="false" dt2D="false" dtr="false" t="normal">'Периоды'!O37</f>
        <v>март 1900</v>
      </c>
      <c r="Q3" s="380" t="str">
        <f aca="false" ca="false" dt2D="false" dtr="false" t="normal">'Периоды'!P37</f>
        <v>апрель 1900</v>
      </c>
      <c r="R3" s="380" t="str">
        <f aca="false" ca="false" dt2D="false" dtr="false" t="normal">'Периоды'!Q37</f>
        <v>май 1900</v>
      </c>
      <c r="S3" s="380" t="str">
        <f aca="false" ca="false" dt2D="false" dtr="false" t="normal">'Периоды'!R37</f>
        <v>июнь 1900</v>
      </c>
      <c r="T3" s="380" t="str">
        <f aca="false" ca="false" dt2D="false" dtr="false" t="normal">'Периоды'!S37</f>
        <v>июль 1900</v>
      </c>
      <c r="U3" s="380" t="str">
        <f aca="false" ca="false" dt2D="false" dtr="false" t="normal">'Периоды'!T37</f>
        <v>август 1900</v>
      </c>
      <c r="V3" s="380" t="str">
        <f aca="false" ca="false" dt2D="false" dtr="false" t="normal">'Периоды'!U37</f>
        <v>сентябрь 1900</v>
      </c>
      <c r="W3" s="380" t="str">
        <f aca="false" ca="false" dt2D="false" dtr="false" t="normal">'Периоды'!V37</f>
        <v>октябрь 1900</v>
      </c>
      <c r="X3" s="380" t="str">
        <f aca="false" ca="false" dt2D="false" dtr="false" t="normal">'Периоды'!W37</f>
        <v>ноябрь 1900</v>
      </c>
      <c r="Y3" s="380" t="str">
        <f aca="false" ca="false" dt2D="false" dtr="false" t="normal">'Периоды'!X37</f>
        <v>1 квартал 1901</v>
      </c>
      <c r="Z3" s="380" t="str">
        <f aca="false" ca="false" dt2D="false" dtr="false" t="normal">'Периоды'!Y37</f>
        <v>2 квартал 1901</v>
      </c>
      <c r="AA3" s="380" t="str">
        <f aca="false" ca="false" dt2D="false" dtr="false" t="normal">'Периоды'!Z37</f>
        <v>3 квартал 1901</v>
      </c>
      <c r="AB3" s="380" t="str">
        <f aca="false" ca="false" dt2D="false" dtr="false" t="normal">'Периоды'!AA37</f>
        <v>4 квартал 1901</v>
      </c>
      <c r="AC3" s="383" t="n">
        <f aca="false" ca="false" dt2D="false" dtr="false" t="normal">'Периоды'!AB37</f>
        <v>1902</v>
      </c>
      <c r="AD3" s="383" t="n">
        <f aca="false" ca="false" dt2D="false" dtr="false" t="normal">'Периоды'!AC37</f>
        <v>1903</v>
      </c>
      <c r="AE3" s="383" t="n">
        <f aca="false" ca="false" dt2D="false" dtr="false" t="normal">'Периоды'!AD37</f>
        <v>1904</v>
      </c>
      <c r="AF3" s="383" t="n">
        <f aca="false" ca="false" dt2D="false" dtr="false" t="normal">'Периоды'!AE37</f>
        <v>1905</v>
      </c>
      <c r="AG3" s="383" t="n">
        <f aca="false" ca="false" dt2D="false" dtr="false" t="normal">'Периоды'!AF37</f>
        <v>1906</v>
      </c>
      <c r="AH3" s="383" t="n">
        <f aca="false" ca="false" dt2D="false" dtr="false" t="normal">'Периоды'!AG37</f>
        <v>1907</v>
      </c>
      <c r="AI3" s="383" t="n">
        <f aca="false" ca="false" dt2D="false" dtr="false" t="normal">'Периоды'!AH37</f>
        <v>1908</v>
      </c>
      <c r="AJ3" s="383" t="n">
        <f aca="false" ca="false" dt2D="false" dtr="false" t="normal">'Периоды'!AI37</f>
        <v>1909</v>
      </c>
      <c r="AK3" s="383" t="n">
        <f aca="false" ca="false" dt2D="false" dtr="false" t="normal">'Периоды'!AJ37</f>
        <v>1910</v>
      </c>
      <c r="AL3" s="383" t="n">
        <f aca="false" ca="false" dt2D="false" dtr="false" t="normal">'Периоды'!AK37</f>
        <v>1911</v>
      </c>
      <c r="AM3" s="383" t="n">
        <f aca="false" ca="false" dt2D="false" dtr="false" t="normal">'Периоды'!AL37</f>
        <v>1912</v>
      </c>
      <c r="AN3" s="383" t="n">
        <f aca="false" ca="false" dt2D="false" dtr="false" t="normal">'Периоды'!AM37</f>
        <v>1913</v>
      </c>
      <c r="AO3" s="383" t="n">
        <f aca="false" ca="false" dt2D="false" dtr="false" t="normal">'Периоды'!AN37</f>
        <v>1914</v>
      </c>
      <c r="AP3" s="383" t="n">
        <f aca="false" ca="false" dt2D="false" dtr="false" t="normal">'Периоды'!AO37</f>
        <v>1915</v>
      </c>
      <c r="AQ3" s="383" t="n">
        <f aca="false" ca="false" dt2D="false" dtr="false" t="normal">'Периоды'!AP37</f>
        <v>1916</v>
      </c>
      <c r="AR3" s="383" t="n">
        <f aca="false" ca="false" dt2D="false" dtr="false" t="normal">'Периоды'!AQ37</f>
        <v>1917</v>
      </c>
      <c r="AS3" s="383" t="n">
        <f aca="false" ca="false" dt2D="false" dtr="false" t="normal">'Периоды'!AR37</f>
        <v>1918</v>
      </c>
      <c r="AT3" s="383" t="n">
        <f aca="false" ca="false" dt2D="false" dtr="false" t="normal">'Периоды'!AS37</f>
        <v>1919</v>
      </c>
      <c r="AU3" s="383" t="n">
        <f aca="false" ca="false" dt2D="false" dtr="false" t="normal">'Периоды'!AT37</f>
        <v>1920</v>
      </c>
      <c r="AV3" s="383" t="n">
        <f aca="false" ca="false" dt2D="false" dtr="false" t="normal">'Периоды'!AU37</f>
        <v>1921</v>
      </c>
      <c r="AW3" s="383" t="n">
        <f aca="false" ca="false" dt2D="false" dtr="false" t="normal">'Периоды'!AV37</f>
        <v>1922</v>
      </c>
      <c r="AX3" s="383" t="n">
        <f aca="false" ca="false" dt2D="false" dtr="false" t="normal">'Периоды'!AW37</f>
        <v>1923</v>
      </c>
      <c r="AY3" s="383" t="n">
        <f aca="false" ca="false" dt2D="false" dtr="false" t="normal">'Периоды'!AX37</f>
        <v>1924</v>
      </c>
      <c r="AZ3" s="383" t="n">
        <f aca="false" ca="false" dt2D="false" dtr="false" t="normal">'Периоды'!AY37</f>
        <v>1925</v>
      </c>
      <c r="BA3" s="383" t="n">
        <f aca="false" ca="false" dt2D="false" dtr="false" t="normal">'Периоды'!AZ37</f>
        <v>1926</v>
      </c>
      <c r="BB3" s="383" t="n">
        <f aca="false" ca="false" dt2D="false" dtr="false" t="normal">'Периоды'!BA37</f>
        <v>1927</v>
      </c>
      <c r="BC3" s="383" t="n">
        <f aca="false" ca="false" dt2D="false" dtr="false" t="normal">'Периоды'!BB37</f>
        <v>1928</v>
      </c>
      <c r="BD3" s="383" t="n">
        <f aca="false" ca="false" dt2D="false" dtr="false" t="normal">'Периоды'!BC37</f>
        <v>1929</v>
      </c>
      <c r="BE3" s="383" t="n">
        <f aca="false" ca="false" dt2D="false" dtr="false" t="normal">'Периоды'!BD37</f>
        <v>1930</v>
      </c>
      <c r="BF3" s="383" t="n">
        <f aca="false" ca="false" dt2D="false" dtr="false" t="normal">'Периоды'!BE37</f>
        <v>1931</v>
      </c>
      <c r="BG3" s="383" t="n">
        <f aca="false" ca="false" dt2D="false" dtr="false" t="normal">'Периоды'!BF37</f>
        <v>1932</v>
      </c>
      <c r="BH3" s="383" t="n">
        <f aca="false" ca="false" dt2D="false" dtr="false" t="normal">'Периоды'!BG37</f>
        <v>1933</v>
      </c>
      <c r="BI3" s="383" t="n">
        <f aca="false" ca="false" dt2D="false" dtr="false" t="normal">'Периоды'!BH37</f>
        <v>1934</v>
      </c>
      <c r="BJ3" s="383" t="n">
        <f aca="false" ca="false" dt2D="false" dtr="false" t="normal">'Периоды'!BI37</f>
        <v>1935</v>
      </c>
      <c r="BK3" s="383" t="n">
        <f aca="false" ca="false" dt2D="false" dtr="false" t="normal">'Периоды'!BJ37</f>
        <v>1936</v>
      </c>
      <c r="BL3" s="383" t="n">
        <f aca="false" ca="false" dt2D="false" dtr="false" t="normal">'Периоды'!BK37</f>
        <v>1937</v>
      </c>
      <c r="BM3" s="383" t="n">
        <f aca="false" ca="false" dt2D="false" dtr="false" t="normal">'Периоды'!BL37</f>
        <v>1938</v>
      </c>
      <c r="BN3" s="383" t="n">
        <f aca="false" ca="false" dt2D="false" dtr="false" t="normal">'Периоды'!BM37</f>
        <v>1939</v>
      </c>
      <c r="BO3" s="383" t="n">
        <f aca="false" ca="false" dt2D="false" dtr="false" t="normal">'Периоды'!BN37</f>
        <v>1940</v>
      </c>
      <c r="BP3" s="383" t="n">
        <f aca="false" ca="false" dt2D="false" dtr="false" t="normal">'Периоды'!BO37</f>
        <v>1941</v>
      </c>
      <c r="BQ3" s="383" t="n">
        <f aca="false" ca="false" dt2D="false" dtr="false" t="normal">'Периоды'!BP37</f>
        <v>1942</v>
      </c>
      <c r="BR3" s="383" t="n">
        <f aca="false" ca="false" dt2D="false" dtr="false" t="normal">'Периоды'!BQ37</f>
        <v>1943</v>
      </c>
      <c r="BS3" s="383" t="n">
        <f aca="false" ca="false" dt2D="false" dtr="false" t="normal">'Периоды'!BR37</f>
        <v>1944</v>
      </c>
      <c r="BT3" s="383" t="n">
        <f aca="false" ca="false" dt2D="false" dtr="false" t="normal">'Периоды'!BS37</f>
        <v>1945</v>
      </c>
    </row>
    <row customFormat="true" ht="16.5" outlineLevel="0" r="4" s="388">
      <c r="A4" s="374" t="n"/>
      <c r="B4" s="374" t="n"/>
      <c r="C4" s="374" t="n"/>
      <c r="D4" s="374" t="n"/>
      <c r="E4" s="374" t="n"/>
      <c r="F4" s="374" t="n"/>
      <c r="G4" s="374" t="n"/>
      <c r="I4" s="389" t="n"/>
      <c r="J4" s="390" t="n"/>
      <c r="K4" s="390" t="n"/>
      <c r="L4" s="391" t="n"/>
      <c r="M4" s="392" t="n"/>
      <c r="N4" s="392" t="n"/>
      <c r="O4" s="392" t="n"/>
      <c r="P4" s="392" t="n"/>
      <c r="Q4" s="392" t="n"/>
      <c r="R4" s="392" t="n"/>
      <c r="S4" s="392" t="n"/>
      <c r="T4" s="392" t="n"/>
      <c r="U4" s="392" t="n"/>
      <c r="V4" s="392" t="n"/>
      <c r="W4" s="392" t="n"/>
      <c r="X4" s="392" t="n"/>
      <c r="Y4" s="392" t="n"/>
      <c r="Z4" s="392" t="n"/>
      <c r="AA4" s="392" t="n"/>
      <c r="AB4" s="393" t="n"/>
      <c r="AC4" s="394" t="n"/>
      <c r="AD4" s="394" t="n"/>
      <c r="AE4" s="394" t="n"/>
      <c r="AF4" s="394" t="n"/>
      <c r="AG4" s="394" t="n"/>
      <c r="AH4" s="394" t="n"/>
      <c r="AI4" s="394" t="n"/>
      <c r="AJ4" s="394" t="n"/>
      <c r="AK4" s="394" t="n"/>
      <c r="AL4" s="394" t="n"/>
      <c r="AM4" s="394" t="n"/>
      <c r="AN4" s="394" t="n"/>
      <c r="AO4" s="394" t="n"/>
      <c r="AP4" s="394" t="n"/>
      <c r="AQ4" s="394" t="n"/>
      <c r="AR4" s="394" t="n"/>
      <c r="AS4" s="394" t="n"/>
      <c r="AT4" s="394" t="n"/>
      <c r="AU4" s="394" t="n"/>
      <c r="AV4" s="394" t="n"/>
      <c r="AW4" s="394" t="n"/>
      <c r="AX4" s="394" t="n"/>
      <c r="AY4" s="394" t="n"/>
      <c r="AZ4" s="394" t="n"/>
      <c r="BA4" s="394" t="n"/>
      <c r="BB4" s="394" t="n"/>
      <c r="BC4" s="394" t="n"/>
      <c r="BD4" s="394" t="n"/>
      <c r="BE4" s="394" t="n"/>
      <c r="BF4" s="394" t="n"/>
      <c r="BG4" s="394" t="n"/>
      <c r="BH4" s="394" t="n"/>
      <c r="BI4" s="394" t="n"/>
      <c r="BJ4" s="394" t="n"/>
      <c r="BK4" s="394" t="n"/>
      <c r="BL4" s="394" t="n"/>
      <c r="BM4" s="394" t="n"/>
      <c r="BN4" s="394" t="n"/>
      <c r="BO4" s="394" t="n"/>
      <c r="BP4" s="394" t="n"/>
      <c r="BQ4" s="394" t="n"/>
      <c r="BR4" s="394" t="n"/>
      <c r="BS4" s="394" t="n"/>
      <c r="BT4" s="394" t="n"/>
    </row>
    <row ht="27" outlineLevel="0" r="5">
      <c r="A5" s="395" t="n"/>
      <c r="B5" s="395" t="n"/>
      <c r="C5" s="395" t="n"/>
      <c r="D5" s="395" t="n"/>
      <c r="E5" s="395" t="n"/>
      <c r="F5" s="100" t="n"/>
      <c r="G5" s="395" t="n"/>
      <c r="I5" s="108" t="s">
        <v>400</v>
      </c>
      <c r="J5" s="396" t="n"/>
      <c r="K5" s="396" t="n"/>
      <c r="L5" s="397" t="n"/>
      <c r="M5" s="398" t="n"/>
      <c r="N5" s="124" t="n"/>
      <c r="O5" s="124" t="n"/>
      <c r="P5" s="124" t="n"/>
      <c r="Q5" s="124" t="n"/>
      <c r="R5" s="124" t="n"/>
      <c r="S5" s="124" t="n"/>
      <c r="T5" s="124" t="n"/>
      <c r="U5" s="124" t="n"/>
      <c r="V5" s="124" t="n"/>
      <c r="W5" s="124" t="n"/>
      <c r="X5" s="124" t="n"/>
      <c r="Y5" s="124" t="n"/>
      <c r="Z5" s="124" t="n"/>
      <c r="AA5" s="124" t="n"/>
      <c r="AB5" s="399" t="n"/>
      <c r="AC5" s="124" t="n"/>
      <c r="AD5" s="124" t="n"/>
      <c r="AE5" s="124" t="n"/>
      <c r="AF5" s="124" t="n"/>
      <c r="AG5" s="124" t="n"/>
      <c r="AH5" s="124" t="n"/>
      <c r="AI5" s="124" t="n"/>
      <c r="AJ5" s="124" t="n"/>
      <c r="AK5" s="124" t="n"/>
      <c r="AL5" s="124" t="n"/>
      <c r="AM5" s="124" t="n"/>
      <c r="AN5" s="124" t="n"/>
      <c r="AO5" s="124" t="n"/>
      <c r="AP5" s="124" t="n"/>
      <c r="AQ5" s="399" t="n"/>
      <c r="AR5" s="124" t="n"/>
      <c r="AS5" s="124" t="n"/>
      <c r="AT5" s="124" t="n"/>
      <c r="AU5" s="124" t="n"/>
      <c r="AV5" s="124" t="n"/>
      <c r="AW5" s="124" t="n"/>
      <c r="AX5" s="124" t="n"/>
      <c r="AY5" s="124" t="n"/>
      <c r="AZ5" s="124" t="n"/>
      <c r="BA5" s="124" t="n"/>
      <c r="BB5" s="124" t="n"/>
      <c r="BC5" s="124" t="n"/>
      <c r="BD5" s="124" t="n"/>
      <c r="BE5" s="124" t="n"/>
      <c r="BF5" s="399" t="n"/>
      <c r="BG5" s="124" t="n"/>
      <c r="BH5" s="124" t="n"/>
      <c r="BI5" s="124" t="n"/>
      <c r="BJ5" s="124" t="n"/>
      <c r="BK5" s="124" t="n"/>
      <c r="BL5" s="124" t="n"/>
      <c r="BM5" s="124" t="n"/>
      <c r="BN5" s="124" t="n"/>
      <c r="BO5" s="124" t="n"/>
      <c r="BP5" s="124" t="n"/>
      <c r="BQ5" s="124" t="n"/>
      <c r="BR5" s="124" t="n"/>
      <c r="BS5" s="124" t="n"/>
      <c r="BT5" s="124" t="n"/>
    </row>
    <row ht="18.75" outlineLevel="0" r="6">
      <c r="I6" s="228" t="n"/>
      <c r="J6" s="400" t="n"/>
      <c r="K6" s="400" t="n"/>
      <c r="L6" s="252" t="n"/>
      <c r="M6" s="368" t="n"/>
      <c r="N6" s="167" t="n"/>
      <c r="O6" s="167" t="n"/>
      <c r="P6" s="167" t="n"/>
      <c r="Q6" s="167" t="n"/>
      <c r="R6" s="167" t="n"/>
      <c r="S6" s="167" t="n"/>
      <c r="T6" s="167" t="n"/>
      <c r="U6" s="167" t="n"/>
      <c r="V6" s="167" t="n"/>
      <c r="W6" s="167" t="n"/>
      <c r="X6" s="167" t="n"/>
      <c r="Y6" s="167" t="n"/>
      <c r="Z6" s="167" t="n"/>
      <c r="AA6" s="167" t="n"/>
      <c r="AB6" s="401" t="n"/>
      <c r="AC6" s="167" t="n"/>
      <c r="AD6" s="167" t="n"/>
      <c r="AE6" s="167" t="n"/>
      <c r="AF6" s="167" t="n"/>
      <c r="AG6" s="167" t="n"/>
      <c r="AH6" s="167" t="n"/>
      <c r="AI6" s="167" t="n"/>
      <c r="AJ6" s="167" t="n"/>
      <c r="AK6" s="167" t="n"/>
      <c r="AL6" s="167" t="n"/>
      <c r="AM6" s="167" t="n"/>
      <c r="AN6" s="167" t="n"/>
      <c r="AO6" s="167" t="n"/>
      <c r="AP6" s="167" t="n"/>
      <c r="AQ6" s="401" t="n"/>
      <c r="AR6" s="167" t="n"/>
      <c r="AS6" s="167" t="n"/>
      <c r="AT6" s="167" t="n"/>
      <c r="AU6" s="167" t="n"/>
      <c r="AV6" s="167" t="n"/>
      <c r="AW6" s="167" t="n"/>
      <c r="AX6" s="167" t="n"/>
      <c r="AY6" s="167" t="n"/>
      <c r="AZ6" s="167" t="n"/>
      <c r="BA6" s="167" t="n"/>
      <c r="BB6" s="167" t="n"/>
      <c r="BC6" s="167" t="n"/>
      <c r="BD6" s="167" t="n"/>
      <c r="BE6" s="167" t="n"/>
      <c r="BF6" s="401" t="n"/>
      <c r="BG6" s="167" t="n"/>
      <c r="BH6" s="167" t="n"/>
      <c r="BI6" s="167" t="n"/>
      <c r="BJ6" s="167" t="n"/>
      <c r="BK6" s="167" t="n"/>
      <c r="BL6" s="167" t="n"/>
      <c r="BM6" s="167" t="n"/>
      <c r="BN6" s="167" t="n"/>
      <c r="BO6" s="167" t="n"/>
      <c r="BP6" s="167" t="n"/>
      <c r="BQ6" s="167" t="n"/>
      <c r="BR6" s="167" t="n"/>
      <c r="BS6" s="167" t="n"/>
      <c r="BT6" s="167" t="n"/>
    </row>
    <row customFormat="true" ht="17.25" outlineLevel="0" r="7" s="44">
      <c r="A7" s="374" t="n"/>
      <c r="B7" s="374" t="n"/>
      <c r="C7" s="374" t="n"/>
      <c r="D7" s="374" t="n"/>
      <c r="E7" s="374" t="n"/>
      <c r="F7" s="374" t="n"/>
      <c r="G7" s="374" t="n"/>
      <c r="I7" s="4" t="s">
        <v>64</v>
      </c>
      <c r="J7" s="402" t="n"/>
      <c r="K7" s="402" t="n"/>
      <c r="L7" s="402" t="n"/>
      <c r="M7" s="402" t="n"/>
      <c r="N7" s="402" t="n"/>
      <c r="O7" s="402" t="n"/>
      <c r="P7" s="402" t="n"/>
      <c r="Q7" s="402" t="n"/>
      <c r="R7" s="402" t="n"/>
      <c r="S7" s="402" t="n"/>
      <c r="T7" s="402" t="n"/>
      <c r="U7" s="402" t="n"/>
      <c r="V7" s="402" t="n"/>
      <c r="W7" s="402" t="n"/>
      <c r="X7" s="402" t="n"/>
      <c r="Y7" s="402" t="n"/>
      <c r="Z7" s="402" t="n"/>
      <c r="AA7" s="403" t="n"/>
      <c r="AB7" s="403" t="n"/>
      <c r="AC7" s="403" t="n"/>
      <c r="AD7" s="403" t="n"/>
      <c r="AE7" s="403" t="n"/>
      <c r="AF7" s="403" t="n"/>
      <c r="AG7" s="403" t="n"/>
      <c r="AH7" s="403" t="n"/>
      <c r="AI7" s="403" t="n"/>
      <c r="AJ7" s="403" t="n"/>
      <c r="AK7" s="403" t="n"/>
      <c r="AL7" s="403" t="n"/>
      <c r="AM7" s="403" t="n"/>
      <c r="AN7" s="403" t="n"/>
      <c r="AO7" s="403" t="n"/>
      <c r="AP7" s="403" t="n"/>
      <c r="AQ7" s="403" t="n"/>
      <c r="AR7" s="403" t="n"/>
      <c r="AS7" s="403" t="n"/>
      <c r="AT7" s="403" t="n"/>
      <c r="AU7" s="403" t="n"/>
      <c r="AV7" s="403" t="n"/>
      <c r="AW7" s="403" t="n"/>
      <c r="AX7" s="403" t="n"/>
      <c r="AY7" s="403" t="n"/>
      <c r="AZ7" s="403" t="n"/>
      <c r="BA7" s="403" t="n"/>
      <c r="BB7" s="403" t="n"/>
      <c r="BC7" s="403" t="n"/>
      <c r="BD7" s="403" t="n"/>
      <c r="BE7" s="403" t="n"/>
      <c r="BF7" s="403" t="n"/>
      <c r="BG7" s="403" t="n"/>
      <c r="BH7" s="403" t="n"/>
      <c r="BI7" s="403" t="n"/>
      <c r="BJ7" s="403" t="n"/>
      <c r="BK7" s="403" t="n"/>
      <c r="BL7" s="403" t="n"/>
      <c r="BM7" s="403" t="n"/>
      <c r="BN7" s="403" t="n"/>
      <c r="BO7" s="403" t="n"/>
      <c r="BP7" s="403" t="n"/>
      <c r="BQ7" s="403" t="n"/>
      <c r="BR7" s="403" t="n"/>
      <c r="BS7" s="403" t="n"/>
      <c r="BT7" s="403" t="n"/>
    </row>
    <row hidden="true" ht="16.5" outlineLevel="1" r="8">
      <c r="A8" s="374" t="str">
        <f aca="false" ca="false" dt2D="false" dtr="false" t="normal">I7</f>
        <v>Выручка</v>
      </c>
      <c r="F8" s="374" t="str">
        <f aca="false" ca="false" dt2D="false" dtr="false" t="normal">I8</f>
        <v>Якорная туристическая инфраструктура</v>
      </c>
      <c r="I8" s="237" t="s">
        <v>338</v>
      </c>
      <c r="L8" s="283" t="e">
        <f aca="false" ca="false" dt2D="false" dtr="false" t="normal">SUM(M8:BT8)</f>
        <v>#VALUE!</v>
      </c>
      <c r="M8" s="167" t="e">
        <f aca="false" ca="false" dt2D="false" dtr="false" t="normal">SUMIFS(M:M, $F:$F, $F8, $A:$A, $A8, $E:$E, "Да")</f>
        <v>#VALUE!</v>
      </c>
      <c r="N8" s="167" t="e">
        <f aca="false" ca="false" dt2D="false" dtr="false" t="normal">SUMIFS(N:N, $F:$F, $F8, $A:$A, $A8, $E:$E, "Да")</f>
        <v>#VALUE!</v>
      </c>
      <c r="O8" s="167" t="e">
        <f aca="false" ca="false" dt2D="false" dtr="false" t="normal">SUMIFS(O:O, $F:$F, $F8, $A:$A, $A8, $E:$E, "Да")</f>
        <v>#VALUE!</v>
      </c>
      <c r="P8" s="167" t="e">
        <f aca="false" ca="false" dt2D="false" dtr="false" t="normal">SUMIFS(P:P, $F:$F, $F8, $A:$A, $A8, $E:$E, "Да")</f>
        <v>#VALUE!</v>
      </c>
      <c r="Q8" s="167" t="e">
        <f aca="false" ca="false" dt2D="false" dtr="false" t="normal">SUMIFS(Q:Q, $F:$F, $F8, $A:$A, $A8, $E:$E, "Да")</f>
        <v>#VALUE!</v>
      </c>
      <c r="R8" s="167" t="e">
        <f aca="false" ca="false" dt2D="false" dtr="false" t="normal">SUMIFS(R:R, $F:$F, $F8, $A:$A, $A8, $E:$E, "Да")</f>
        <v>#VALUE!</v>
      </c>
      <c r="S8" s="167" t="e">
        <f aca="false" ca="false" dt2D="false" dtr="false" t="normal">SUMIFS(S:S, $F:$F, $F8, $A:$A, $A8, $E:$E, "Да")</f>
        <v>#VALUE!</v>
      </c>
      <c r="T8" s="167" t="e">
        <f aca="false" ca="false" dt2D="false" dtr="false" t="normal">SUMIFS(T:T, $F:$F, $F8, $A:$A, $A8, $E:$E, "Да")</f>
        <v>#VALUE!</v>
      </c>
      <c r="U8" s="167" t="e">
        <f aca="false" ca="false" dt2D="false" dtr="false" t="normal">SUMIFS(U:U, $F:$F, $F8, $A:$A, $A8, $E:$E, "Да")</f>
        <v>#VALUE!</v>
      </c>
      <c r="V8" s="167" t="e">
        <f aca="false" ca="false" dt2D="false" dtr="false" t="normal">SUMIFS(V:V, $F:$F, $F8, $A:$A, $A8, $E:$E, "Да")</f>
        <v>#VALUE!</v>
      </c>
      <c r="W8" s="167" t="e">
        <f aca="false" ca="false" dt2D="false" dtr="false" t="normal">SUMIFS(W:W, $F:$F, $F8, $A:$A, $A8, $E:$E, "Да")</f>
        <v>#VALUE!</v>
      </c>
      <c r="X8" s="167" t="e">
        <f aca="false" ca="false" dt2D="false" dtr="false" t="normal">SUMIFS(X:X, $F:$F, $F8, $A:$A, $A8, $E:$E, "Да")</f>
        <v>#VALUE!</v>
      </c>
      <c r="Y8" s="167" t="e">
        <f aca="false" ca="false" dt2D="false" dtr="false" t="normal">SUMIFS(Y:Y, $F:$F, $F8, $A:$A, $A8, $E:$E, "Да")</f>
        <v>#VALUE!</v>
      </c>
      <c r="Z8" s="167" t="e">
        <f aca="false" ca="false" dt2D="false" dtr="false" t="normal">SUMIFS(Z:Z, $F:$F, $F8, $A:$A, $A8, $E:$E, "Да")</f>
        <v>#VALUE!</v>
      </c>
      <c r="AA8" s="167" t="e">
        <f aca="false" ca="false" dt2D="false" dtr="false" t="normal">SUMIFS(AA:AA, $F:$F, $F8, $A:$A, $A8, $E:$E, "Да")</f>
        <v>#VALUE!</v>
      </c>
      <c r="AB8" s="167" t="e">
        <f aca="false" ca="false" dt2D="false" dtr="false" t="normal">SUMIFS(AB:AB, $F:$F, $F8, $A:$A, $A8, $E:$E, "Да")</f>
        <v>#VALUE!</v>
      </c>
      <c r="AC8" s="167" t="e">
        <f aca="false" ca="false" dt2D="false" dtr="false" t="normal">SUMIFS(AC:AC, $F:$F, $F8, $A:$A, $A8, $E:$E, "Да")</f>
        <v>#VALUE!</v>
      </c>
      <c r="AD8" s="167" t="e">
        <f aca="false" ca="false" dt2D="false" dtr="false" t="normal">SUMIFS(AD:AD, $F:$F, $F8, $A:$A, $A8, $E:$E, "Да")</f>
        <v>#VALUE!</v>
      </c>
      <c r="AE8" s="167" t="e">
        <f aca="false" ca="false" dt2D="false" dtr="false" t="normal">SUMIFS(AE:AE, $F:$F, $F8, $A:$A, $A8, $E:$E, "Да")</f>
        <v>#VALUE!</v>
      </c>
      <c r="AF8" s="167" t="e">
        <f aca="false" ca="false" dt2D="false" dtr="false" t="normal">SUMIFS(AF:AF, $F:$F, $F8, $A:$A, $A8, $E:$E, "Да")</f>
        <v>#VALUE!</v>
      </c>
      <c r="AG8" s="167" t="e">
        <f aca="false" ca="false" dt2D="false" dtr="false" t="normal">SUMIFS(AG:AG, $F:$F, $F8, $A:$A, $A8, $E:$E, "Да")</f>
        <v>#VALUE!</v>
      </c>
      <c r="AH8" s="167" t="e">
        <f aca="false" ca="false" dt2D="false" dtr="false" t="normal">SUMIFS(AH:AH, $F:$F, $F8, $A:$A, $A8, $E:$E, "Да")</f>
        <v>#VALUE!</v>
      </c>
      <c r="AI8" s="167" t="e">
        <f aca="false" ca="false" dt2D="false" dtr="false" t="normal">SUMIFS(AI:AI, $F:$F, $F8, $A:$A, $A8, $E:$E, "Да")</f>
        <v>#VALUE!</v>
      </c>
      <c r="AJ8" s="167" t="e">
        <f aca="false" ca="false" dt2D="false" dtr="false" t="normal">SUMIFS(AJ:AJ, $F:$F, $F8, $A:$A, $A8, $E:$E, "Да")</f>
        <v>#VALUE!</v>
      </c>
      <c r="AK8" s="167" t="e">
        <f aca="false" ca="false" dt2D="false" dtr="false" t="normal">SUMIFS(AK:AK, $F:$F, $F8, $A:$A, $A8, $E:$E, "Да")</f>
        <v>#VALUE!</v>
      </c>
      <c r="AL8" s="167" t="e">
        <f aca="false" ca="false" dt2D="false" dtr="false" t="normal">SUMIFS(AL:AL, $F:$F, $F8, $A:$A, $A8, $E:$E, "Да")</f>
        <v>#VALUE!</v>
      </c>
      <c r="AM8" s="167" t="e">
        <f aca="false" ca="false" dt2D="false" dtr="false" t="normal">SUMIFS(AM:AM, $F:$F, $F8, $A:$A, $A8, $E:$E, "Да")</f>
        <v>#VALUE!</v>
      </c>
      <c r="AN8" s="167" t="e">
        <f aca="false" ca="false" dt2D="false" dtr="false" t="normal">SUMIFS(AN:AN, $F:$F, $F8, $A:$A, $A8, $E:$E, "Да")</f>
        <v>#VALUE!</v>
      </c>
      <c r="AO8" s="167" t="e">
        <f aca="false" ca="false" dt2D="false" dtr="false" t="normal">SUMIFS(AO:AO, $F:$F, $F8, $A:$A, $A8, $E:$E, "Да")</f>
        <v>#VALUE!</v>
      </c>
      <c r="AP8" s="167" t="e">
        <f aca="false" ca="false" dt2D="false" dtr="false" t="normal">SUMIFS(AP:AP, $F:$F, $F8, $A:$A, $A8, $E:$E, "Да")</f>
        <v>#VALUE!</v>
      </c>
      <c r="AQ8" s="167" t="e">
        <f aca="false" ca="false" dt2D="false" dtr="false" t="normal">SUMIFS(AQ:AQ, $F:$F, $F8, $A:$A, $A8, $E:$E, "Да")</f>
        <v>#VALUE!</v>
      </c>
      <c r="AR8" s="167" t="e">
        <f aca="false" ca="false" dt2D="false" dtr="false" t="normal">SUMIFS(AR:AR, $F:$F, $F8, $A:$A, $A8, $E:$E, "Да")</f>
        <v>#VALUE!</v>
      </c>
      <c r="AS8" s="167" t="e">
        <f aca="false" ca="false" dt2D="false" dtr="false" t="normal">SUMIFS(AS:AS, $F:$F, $F8, $A:$A, $A8, $E:$E, "Да")</f>
        <v>#VALUE!</v>
      </c>
      <c r="AT8" s="167" t="e">
        <f aca="false" ca="false" dt2D="false" dtr="false" t="normal">SUMIFS(AT:AT, $F:$F, $F8, $A:$A, $A8, $E:$E, "Да")</f>
        <v>#VALUE!</v>
      </c>
      <c r="AU8" s="167" t="e">
        <f aca="false" ca="false" dt2D="false" dtr="false" t="normal">SUMIFS(AU:AU, $F:$F, $F8, $A:$A, $A8, $E:$E, "Да")</f>
        <v>#VALUE!</v>
      </c>
      <c r="AV8" s="167" t="e">
        <f aca="false" ca="false" dt2D="false" dtr="false" t="normal">SUMIFS(AV:AV, $F:$F, $F8, $A:$A, $A8, $E:$E, "Да")</f>
        <v>#VALUE!</v>
      </c>
      <c r="AW8" s="167" t="e">
        <f aca="false" ca="false" dt2D="false" dtr="false" t="normal">SUMIFS(AW:AW, $F:$F, $F8, $A:$A, $A8, $E:$E, "Да")</f>
        <v>#VALUE!</v>
      </c>
      <c r="AX8" s="167" t="e">
        <f aca="false" ca="false" dt2D="false" dtr="false" t="normal">SUMIFS(AX:AX, $F:$F, $F8, $A:$A, $A8, $E:$E, "Да")</f>
        <v>#VALUE!</v>
      </c>
      <c r="AY8" s="167" t="e">
        <f aca="false" ca="false" dt2D="false" dtr="false" t="normal">SUMIFS(AY:AY, $F:$F, $F8, $A:$A, $A8, $E:$E, "Да")</f>
        <v>#VALUE!</v>
      </c>
      <c r="AZ8" s="167" t="e">
        <f aca="false" ca="false" dt2D="false" dtr="false" t="normal">SUMIFS(AZ:AZ, $F:$F, $F8, $A:$A, $A8, $E:$E, "Да")</f>
        <v>#VALUE!</v>
      </c>
      <c r="BA8" s="167" t="e">
        <f aca="false" ca="false" dt2D="false" dtr="false" t="normal">SUMIFS(BA:BA, $F:$F, $F8, $A:$A, $A8, $E:$E, "Да")</f>
        <v>#VALUE!</v>
      </c>
      <c r="BB8" s="167" t="e">
        <f aca="false" ca="false" dt2D="false" dtr="false" t="normal">SUMIFS(BB:BB, $F:$F, $F8, $A:$A, $A8, $E:$E, "Да")</f>
        <v>#VALUE!</v>
      </c>
      <c r="BC8" s="167" t="e">
        <f aca="false" ca="false" dt2D="false" dtr="false" t="normal">SUMIFS(BC:BC, $F:$F, $F8, $A:$A, $A8, $E:$E, "Да")</f>
        <v>#VALUE!</v>
      </c>
      <c r="BD8" s="167" t="e">
        <f aca="false" ca="false" dt2D="false" dtr="false" t="normal">SUMIFS(BD:BD, $F:$F, $F8, $A:$A, $A8, $E:$E, "Да")</f>
        <v>#VALUE!</v>
      </c>
      <c r="BE8" s="167" t="e">
        <f aca="false" ca="false" dt2D="false" dtr="false" t="normal">SUMIFS(BE:BE, $F:$F, $F8, $A:$A, $A8, $E:$E, "Да")</f>
        <v>#VALUE!</v>
      </c>
      <c r="BF8" s="167" t="e">
        <f aca="false" ca="false" dt2D="false" dtr="false" t="normal">SUMIFS(BF:BF, $F:$F, $F8, $A:$A, $A8, $E:$E, "Да")</f>
        <v>#VALUE!</v>
      </c>
      <c r="BG8" s="167" t="e">
        <f aca="false" ca="false" dt2D="false" dtr="false" t="normal">SUMIFS(BG:BG, $F:$F, $F8, $A:$A, $A8, $E:$E, "Да")</f>
        <v>#VALUE!</v>
      </c>
      <c r="BH8" s="167" t="e">
        <f aca="false" ca="false" dt2D="false" dtr="false" t="normal">SUMIFS(BH:BH, $F:$F, $F8, $A:$A, $A8, $E:$E, "Да")</f>
        <v>#VALUE!</v>
      </c>
      <c r="BI8" s="167" t="e">
        <f aca="false" ca="false" dt2D="false" dtr="false" t="normal">SUMIFS(BI:BI, $F:$F, $F8, $A:$A, $A8, $E:$E, "Да")</f>
        <v>#VALUE!</v>
      </c>
      <c r="BJ8" s="167" t="e">
        <f aca="false" ca="false" dt2D="false" dtr="false" t="normal">SUMIFS(BJ:BJ, $F:$F, $F8, $A:$A, $A8, $E:$E, "Да")</f>
        <v>#VALUE!</v>
      </c>
      <c r="BK8" s="167" t="e">
        <f aca="false" ca="false" dt2D="false" dtr="false" t="normal">SUMIFS(BK:BK, $F:$F, $F8, $A:$A, $A8, $E:$E, "Да")</f>
        <v>#VALUE!</v>
      </c>
      <c r="BL8" s="167" t="e">
        <f aca="false" ca="false" dt2D="false" dtr="false" t="normal">SUMIFS(BL:BL, $F:$F, $F8, $A:$A, $A8, $E:$E, "Да")</f>
        <v>#VALUE!</v>
      </c>
      <c r="BM8" s="167" t="e">
        <f aca="false" ca="false" dt2D="false" dtr="false" t="normal">SUMIFS(BM:BM, $F:$F, $F8, $A:$A, $A8, $E:$E, "Да")</f>
        <v>#VALUE!</v>
      </c>
      <c r="BN8" s="167" t="e">
        <f aca="false" ca="false" dt2D="false" dtr="false" t="normal">SUMIFS(BN:BN, $F:$F, $F8, $A:$A, $A8, $E:$E, "Да")</f>
        <v>#VALUE!</v>
      </c>
      <c r="BO8" s="167" t="e">
        <f aca="false" ca="false" dt2D="false" dtr="false" t="normal">SUMIFS(BO:BO, $F:$F, $F8, $A:$A, $A8, $E:$E, "Да")</f>
        <v>#VALUE!</v>
      </c>
      <c r="BP8" s="167" t="e">
        <f aca="false" ca="false" dt2D="false" dtr="false" t="normal">SUMIFS(BP:BP, $F:$F, $F8, $A:$A, $A8, $E:$E, "Да")</f>
        <v>#VALUE!</v>
      </c>
      <c r="BQ8" s="167" t="e">
        <f aca="false" ca="false" dt2D="false" dtr="false" t="normal">SUMIFS(BQ:BQ, $F:$F, $F8, $A:$A, $A8, $E:$E, "Да")</f>
        <v>#VALUE!</v>
      </c>
      <c r="BR8" s="167" t="e">
        <f aca="false" ca="false" dt2D="false" dtr="false" t="normal">SUMIFS(BR:BR, $F:$F, $F8, $A:$A, $A8, $E:$E, "Да")</f>
        <v>#VALUE!</v>
      </c>
      <c r="BS8" s="167" t="e">
        <f aca="false" ca="false" dt2D="false" dtr="false" t="normal">SUMIFS(BS:BS, $F:$F, $F8, $A:$A, $A8, $E:$E, "Да")</f>
        <v>#VALUE!</v>
      </c>
      <c r="BT8" s="167" t="e">
        <f aca="false" ca="false" dt2D="false" dtr="false" t="normal">SUMIFS(BT:BT, $F:$F, $F8, $A:$A, $A8, $E:$E, "Да")</f>
        <v>#VALUE!</v>
      </c>
    </row>
    <row hidden="true" ht="16.5" outlineLevel="1" r="9">
      <c r="A9" s="374" t="str">
        <f aca="false" ca="false" dt2D="false" dtr="false" t="normal">A8</f>
        <v>Выручка</v>
      </c>
      <c r="F9" s="374" t="str">
        <f aca="false" ca="false" dt2D="false" dtr="false" t="normal">I9</f>
        <v>Дополнительная туристическая инфраструктура</v>
      </c>
      <c r="I9" s="237" t="s">
        <v>339</v>
      </c>
      <c r="L9" s="283" t="e">
        <f aca="false" ca="false" dt2D="false" dtr="false" t="normal">SUM(M9:BT9)</f>
        <v>#VALUE!</v>
      </c>
      <c r="M9" s="167" t="e">
        <f aca="false" ca="false" dt2D="false" dtr="false" t="normal">SUMIFS(M:M, $F:$F, $F9, $A:$A, $A9, $E:$E, "Да")</f>
        <v>#VALUE!</v>
      </c>
      <c r="N9" s="167" t="e">
        <f aca="false" ca="false" dt2D="false" dtr="false" t="normal">SUMIFS(N:N, $F:$F, $F9, $A:$A, $A9, $E:$E, "Да")</f>
        <v>#VALUE!</v>
      </c>
      <c r="O9" s="167" t="e">
        <f aca="false" ca="false" dt2D="false" dtr="false" t="normal">SUMIFS(O:O, $F:$F, $F9, $A:$A, $A9, $E:$E, "Да")</f>
        <v>#VALUE!</v>
      </c>
      <c r="P9" s="167" t="e">
        <f aca="false" ca="false" dt2D="false" dtr="false" t="normal">SUMIFS(P:P, $F:$F, $F9, $A:$A, $A9, $E:$E, "Да")</f>
        <v>#VALUE!</v>
      </c>
      <c r="Q9" s="167" t="e">
        <f aca="false" ca="false" dt2D="false" dtr="false" t="normal">SUMIFS(Q:Q, $F:$F, $F9, $A:$A, $A9, $E:$E, "Да")</f>
        <v>#VALUE!</v>
      </c>
      <c r="R9" s="167" t="e">
        <f aca="false" ca="false" dt2D="false" dtr="false" t="normal">SUMIFS(R:R, $F:$F, $F9, $A:$A, $A9, $E:$E, "Да")</f>
        <v>#VALUE!</v>
      </c>
      <c r="S9" s="167" t="e">
        <f aca="false" ca="false" dt2D="false" dtr="false" t="normal">SUMIFS(S:S, $F:$F, $F9, $A:$A, $A9, $E:$E, "Да")</f>
        <v>#VALUE!</v>
      </c>
      <c r="T9" s="167" t="e">
        <f aca="false" ca="false" dt2D="false" dtr="false" t="normal">SUMIFS(T:T, $F:$F, $F9, $A:$A, $A9, $E:$E, "Да")</f>
        <v>#VALUE!</v>
      </c>
      <c r="U9" s="167" t="e">
        <f aca="false" ca="false" dt2D="false" dtr="false" t="normal">SUMIFS(U:U, $F:$F, $F9, $A:$A, $A9, $E:$E, "Да")</f>
        <v>#VALUE!</v>
      </c>
      <c r="V9" s="167" t="e">
        <f aca="false" ca="false" dt2D="false" dtr="false" t="normal">SUMIFS(V:V, $F:$F, $F9, $A:$A, $A9, $E:$E, "Да")</f>
        <v>#VALUE!</v>
      </c>
      <c r="W9" s="167" t="e">
        <f aca="false" ca="false" dt2D="false" dtr="false" t="normal">SUMIFS(W:W, $F:$F, $F9, $A:$A, $A9, $E:$E, "Да")</f>
        <v>#VALUE!</v>
      </c>
      <c r="X9" s="167" t="e">
        <f aca="false" ca="false" dt2D="false" dtr="false" t="normal">SUMIFS(X:X, $F:$F, $F9, $A:$A, $A9, $E:$E, "Да")</f>
        <v>#VALUE!</v>
      </c>
      <c r="Y9" s="167" t="e">
        <f aca="false" ca="false" dt2D="false" dtr="false" t="normal">SUMIFS(Y:Y, $F:$F, $F9, $A:$A, $A9, $E:$E, "Да")</f>
        <v>#VALUE!</v>
      </c>
      <c r="Z9" s="167" t="e">
        <f aca="false" ca="false" dt2D="false" dtr="false" t="normal">SUMIFS(Z:Z, $F:$F, $F9, $A:$A, $A9, $E:$E, "Да")</f>
        <v>#VALUE!</v>
      </c>
      <c r="AA9" s="167" t="e">
        <f aca="false" ca="false" dt2D="false" dtr="false" t="normal">SUMIFS(AA:AA, $F:$F, $F9, $A:$A, $A9, $E:$E, "Да")</f>
        <v>#VALUE!</v>
      </c>
      <c r="AB9" s="167" t="e">
        <f aca="false" ca="false" dt2D="false" dtr="false" t="normal">SUMIFS(AB:AB, $F:$F, $F9, $A:$A, $A9, $E:$E, "Да")</f>
        <v>#VALUE!</v>
      </c>
      <c r="AC9" s="167" t="e">
        <f aca="false" ca="false" dt2D="false" dtr="false" t="normal">SUMIFS(AC:AC, $F:$F, $F9, $A:$A, $A9, $E:$E, "Да")</f>
        <v>#VALUE!</v>
      </c>
      <c r="AD9" s="167" t="e">
        <f aca="false" ca="false" dt2D="false" dtr="false" t="normal">SUMIFS(AD:AD, $F:$F, $F9, $A:$A, $A9, $E:$E, "Да")</f>
        <v>#VALUE!</v>
      </c>
      <c r="AE9" s="167" t="e">
        <f aca="false" ca="false" dt2D="false" dtr="false" t="normal">SUMIFS(AE:AE, $F:$F, $F9, $A:$A, $A9, $E:$E, "Да")</f>
        <v>#VALUE!</v>
      </c>
      <c r="AF9" s="167" t="e">
        <f aca="false" ca="false" dt2D="false" dtr="false" t="normal">SUMIFS(AF:AF, $F:$F, $F9, $A:$A, $A9, $E:$E, "Да")</f>
        <v>#VALUE!</v>
      </c>
      <c r="AG9" s="167" t="e">
        <f aca="false" ca="false" dt2D="false" dtr="false" t="normal">SUMIFS(AG:AG, $F:$F, $F9, $A:$A, $A9, $E:$E, "Да")</f>
        <v>#VALUE!</v>
      </c>
      <c r="AH9" s="167" t="e">
        <f aca="false" ca="false" dt2D="false" dtr="false" t="normal">SUMIFS(AH:AH, $F:$F, $F9, $A:$A, $A9, $E:$E, "Да")</f>
        <v>#VALUE!</v>
      </c>
      <c r="AI9" s="167" t="e">
        <f aca="false" ca="false" dt2D="false" dtr="false" t="normal">SUMIFS(AI:AI, $F:$F, $F9, $A:$A, $A9, $E:$E, "Да")</f>
        <v>#VALUE!</v>
      </c>
      <c r="AJ9" s="167" t="e">
        <f aca="false" ca="false" dt2D="false" dtr="false" t="normal">SUMIFS(AJ:AJ, $F:$F, $F9, $A:$A, $A9, $E:$E, "Да")</f>
        <v>#VALUE!</v>
      </c>
      <c r="AK9" s="167" t="e">
        <f aca="false" ca="false" dt2D="false" dtr="false" t="normal">SUMIFS(AK:AK, $F:$F, $F9, $A:$A, $A9, $E:$E, "Да")</f>
        <v>#VALUE!</v>
      </c>
      <c r="AL9" s="167" t="e">
        <f aca="false" ca="false" dt2D="false" dtr="false" t="normal">SUMIFS(AL:AL, $F:$F, $F9, $A:$A, $A9, $E:$E, "Да")</f>
        <v>#VALUE!</v>
      </c>
      <c r="AM9" s="167" t="e">
        <f aca="false" ca="false" dt2D="false" dtr="false" t="normal">SUMIFS(AM:AM, $F:$F, $F9, $A:$A, $A9, $E:$E, "Да")</f>
        <v>#VALUE!</v>
      </c>
      <c r="AN9" s="167" t="e">
        <f aca="false" ca="false" dt2D="false" dtr="false" t="normal">SUMIFS(AN:AN, $F:$F, $F9, $A:$A, $A9, $E:$E, "Да")</f>
        <v>#VALUE!</v>
      </c>
      <c r="AO9" s="167" t="e">
        <f aca="false" ca="false" dt2D="false" dtr="false" t="normal">SUMIFS(AO:AO, $F:$F, $F9, $A:$A, $A9, $E:$E, "Да")</f>
        <v>#VALUE!</v>
      </c>
      <c r="AP9" s="167" t="e">
        <f aca="false" ca="false" dt2D="false" dtr="false" t="normal">SUMIFS(AP:AP, $F:$F, $F9, $A:$A, $A9, $E:$E, "Да")</f>
        <v>#VALUE!</v>
      </c>
      <c r="AQ9" s="167" t="e">
        <f aca="false" ca="false" dt2D="false" dtr="false" t="normal">SUMIFS(AQ:AQ, $F:$F, $F9, $A:$A, $A9, $E:$E, "Да")</f>
        <v>#VALUE!</v>
      </c>
      <c r="AR9" s="167" t="e">
        <f aca="false" ca="false" dt2D="false" dtr="false" t="normal">SUMIFS(AR:AR, $F:$F, $F9, $A:$A, $A9, $E:$E, "Да")</f>
        <v>#VALUE!</v>
      </c>
      <c r="AS9" s="167" t="e">
        <f aca="false" ca="false" dt2D="false" dtr="false" t="normal">SUMIFS(AS:AS, $F:$F, $F9, $A:$A, $A9, $E:$E, "Да")</f>
        <v>#VALUE!</v>
      </c>
      <c r="AT9" s="167" t="e">
        <f aca="false" ca="false" dt2D="false" dtr="false" t="normal">SUMIFS(AT:AT, $F:$F, $F9, $A:$A, $A9, $E:$E, "Да")</f>
        <v>#VALUE!</v>
      </c>
      <c r="AU9" s="167" t="e">
        <f aca="false" ca="false" dt2D="false" dtr="false" t="normal">SUMIFS(AU:AU, $F:$F, $F9, $A:$A, $A9, $E:$E, "Да")</f>
        <v>#VALUE!</v>
      </c>
      <c r="AV9" s="167" t="e">
        <f aca="false" ca="false" dt2D="false" dtr="false" t="normal">SUMIFS(AV:AV, $F:$F, $F9, $A:$A, $A9, $E:$E, "Да")</f>
        <v>#VALUE!</v>
      </c>
      <c r="AW9" s="167" t="e">
        <f aca="false" ca="false" dt2D="false" dtr="false" t="normal">SUMIFS(AW:AW, $F:$F, $F9, $A:$A, $A9, $E:$E, "Да")</f>
        <v>#VALUE!</v>
      </c>
      <c r="AX9" s="167" t="e">
        <f aca="false" ca="false" dt2D="false" dtr="false" t="normal">SUMIFS(AX:AX, $F:$F, $F9, $A:$A, $A9, $E:$E, "Да")</f>
        <v>#VALUE!</v>
      </c>
      <c r="AY9" s="167" t="e">
        <f aca="false" ca="false" dt2D="false" dtr="false" t="normal">SUMIFS(AY:AY, $F:$F, $F9, $A:$A, $A9, $E:$E, "Да")</f>
        <v>#VALUE!</v>
      </c>
      <c r="AZ9" s="167" t="e">
        <f aca="false" ca="false" dt2D="false" dtr="false" t="normal">SUMIFS(AZ:AZ, $F:$F, $F9, $A:$A, $A9, $E:$E, "Да")</f>
        <v>#VALUE!</v>
      </c>
      <c r="BA9" s="167" t="e">
        <f aca="false" ca="false" dt2D="false" dtr="false" t="normal">SUMIFS(BA:BA, $F:$F, $F9, $A:$A, $A9, $E:$E, "Да")</f>
        <v>#VALUE!</v>
      </c>
      <c r="BB9" s="167" t="e">
        <f aca="false" ca="false" dt2D="false" dtr="false" t="normal">SUMIFS(BB:BB, $F:$F, $F9, $A:$A, $A9, $E:$E, "Да")</f>
        <v>#VALUE!</v>
      </c>
      <c r="BC9" s="167" t="e">
        <f aca="false" ca="false" dt2D="false" dtr="false" t="normal">SUMIFS(BC:BC, $F:$F, $F9, $A:$A, $A9, $E:$E, "Да")</f>
        <v>#VALUE!</v>
      </c>
      <c r="BD9" s="167" t="e">
        <f aca="false" ca="false" dt2D="false" dtr="false" t="normal">SUMIFS(BD:BD, $F:$F, $F9, $A:$A, $A9, $E:$E, "Да")</f>
        <v>#VALUE!</v>
      </c>
      <c r="BE9" s="167" t="e">
        <f aca="false" ca="false" dt2D="false" dtr="false" t="normal">SUMIFS(BE:BE, $F:$F, $F9, $A:$A, $A9, $E:$E, "Да")</f>
        <v>#VALUE!</v>
      </c>
      <c r="BF9" s="167" t="e">
        <f aca="false" ca="false" dt2D="false" dtr="false" t="normal">SUMIFS(BF:BF, $F:$F, $F9, $A:$A, $A9, $E:$E, "Да")</f>
        <v>#VALUE!</v>
      </c>
      <c r="BG9" s="167" t="e">
        <f aca="false" ca="false" dt2D="false" dtr="false" t="normal">SUMIFS(BG:BG, $F:$F, $F9, $A:$A, $A9, $E:$E, "Да")</f>
        <v>#VALUE!</v>
      </c>
      <c r="BH9" s="167" t="e">
        <f aca="false" ca="false" dt2D="false" dtr="false" t="normal">SUMIFS(BH:BH, $F:$F, $F9, $A:$A, $A9, $E:$E, "Да")</f>
        <v>#VALUE!</v>
      </c>
      <c r="BI9" s="167" t="e">
        <f aca="false" ca="false" dt2D="false" dtr="false" t="normal">SUMIFS(BI:BI, $F:$F, $F9, $A:$A, $A9, $E:$E, "Да")</f>
        <v>#VALUE!</v>
      </c>
      <c r="BJ9" s="167" t="e">
        <f aca="false" ca="false" dt2D="false" dtr="false" t="normal">SUMIFS(BJ:BJ, $F:$F, $F9, $A:$A, $A9, $E:$E, "Да")</f>
        <v>#VALUE!</v>
      </c>
      <c r="BK9" s="167" t="e">
        <f aca="false" ca="false" dt2D="false" dtr="false" t="normal">SUMIFS(BK:BK, $F:$F, $F9, $A:$A, $A9, $E:$E, "Да")</f>
        <v>#VALUE!</v>
      </c>
      <c r="BL9" s="167" t="e">
        <f aca="false" ca="false" dt2D="false" dtr="false" t="normal">SUMIFS(BL:BL, $F:$F, $F9, $A:$A, $A9, $E:$E, "Да")</f>
        <v>#VALUE!</v>
      </c>
      <c r="BM9" s="167" t="e">
        <f aca="false" ca="false" dt2D="false" dtr="false" t="normal">SUMIFS(BM:BM, $F:$F, $F9, $A:$A, $A9, $E:$E, "Да")</f>
        <v>#VALUE!</v>
      </c>
      <c r="BN9" s="167" t="e">
        <f aca="false" ca="false" dt2D="false" dtr="false" t="normal">SUMIFS(BN:BN, $F:$F, $F9, $A:$A, $A9, $E:$E, "Да")</f>
        <v>#VALUE!</v>
      </c>
      <c r="BO9" s="167" t="e">
        <f aca="false" ca="false" dt2D="false" dtr="false" t="normal">SUMIFS(BO:BO, $F:$F, $F9, $A:$A, $A9, $E:$E, "Да")</f>
        <v>#VALUE!</v>
      </c>
      <c r="BP9" s="167" t="e">
        <f aca="false" ca="false" dt2D="false" dtr="false" t="normal">SUMIFS(BP:BP, $F:$F, $F9, $A:$A, $A9, $E:$E, "Да")</f>
        <v>#VALUE!</v>
      </c>
      <c r="BQ9" s="167" t="e">
        <f aca="false" ca="false" dt2D="false" dtr="false" t="normal">SUMIFS(BQ:BQ, $F:$F, $F9, $A:$A, $A9, $E:$E, "Да")</f>
        <v>#VALUE!</v>
      </c>
      <c r="BR9" s="167" t="e">
        <f aca="false" ca="false" dt2D="false" dtr="false" t="normal">SUMIFS(BR:BR, $F:$F, $F9, $A:$A, $A9, $E:$E, "Да")</f>
        <v>#VALUE!</v>
      </c>
      <c r="BS9" s="167" t="e">
        <f aca="false" ca="false" dt2D="false" dtr="false" t="normal">SUMIFS(BS:BS, $F:$F, $F9, $A:$A, $A9, $E:$E, "Да")</f>
        <v>#VALUE!</v>
      </c>
      <c r="BT9" s="167" t="e">
        <f aca="false" ca="false" dt2D="false" dtr="false" t="normal">SUMIFS(BT:BT, $F:$F, $F9, $A:$A, $A9, $E:$E, "Да")</f>
        <v>#VALUE!</v>
      </c>
    </row>
    <row customFormat="true" ht="15.75" outlineLevel="0" r="10" s="85">
      <c r="A10" s="404" t="n"/>
      <c r="B10" s="404" t="n"/>
      <c r="C10" s="374" t="n"/>
      <c r="D10" s="404" t="n"/>
      <c r="E10" s="404" t="n"/>
      <c r="F10" s="404" t="n"/>
      <c r="G10" s="404" t="n"/>
      <c r="I10" s="126" t="s">
        <v>401</v>
      </c>
      <c r="J10" s="126" t="n"/>
      <c r="K10" s="126" t="n"/>
      <c r="L10" s="405" t="e">
        <f aca="false" ca="false" dt2D="false" dtr="false" t="normal">SUM(M10:BT10)</f>
        <v>#VALUE!</v>
      </c>
      <c r="M10" s="406" t="e">
        <f aca="false" ca="false" dt2D="false" dtr="false" t="normal">SUM(M8:M9)</f>
        <v>#VALUE!</v>
      </c>
      <c r="N10" s="406" t="e">
        <f aca="false" ca="false" dt2D="false" dtr="false" t="normal">SUM(N8:N9)</f>
        <v>#VALUE!</v>
      </c>
      <c r="O10" s="406" t="e">
        <f aca="false" ca="false" dt2D="false" dtr="false" t="normal">SUM(O8:O9)</f>
        <v>#VALUE!</v>
      </c>
      <c r="P10" s="406" t="e">
        <f aca="false" ca="false" dt2D="false" dtr="false" t="normal">SUM(P8:P9)</f>
        <v>#VALUE!</v>
      </c>
      <c r="Q10" s="406" t="e">
        <f aca="false" ca="false" dt2D="false" dtr="false" t="normal">SUM(Q8:Q9)</f>
        <v>#VALUE!</v>
      </c>
      <c r="R10" s="406" t="e">
        <f aca="false" ca="false" dt2D="false" dtr="false" t="normal">SUM(R8:R9)</f>
        <v>#VALUE!</v>
      </c>
      <c r="S10" s="406" t="e">
        <f aca="false" ca="false" dt2D="false" dtr="false" t="normal">SUM(S8:S9)</f>
        <v>#VALUE!</v>
      </c>
      <c r="T10" s="406" t="e">
        <f aca="false" ca="false" dt2D="false" dtr="false" t="normal">SUM(T8:T9)</f>
        <v>#VALUE!</v>
      </c>
      <c r="U10" s="406" t="e">
        <f aca="false" ca="false" dt2D="false" dtr="false" t="normal">SUM(U8:U9)</f>
        <v>#VALUE!</v>
      </c>
      <c r="V10" s="406" t="e">
        <f aca="false" ca="false" dt2D="false" dtr="false" t="normal">SUM(V8:V9)</f>
        <v>#VALUE!</v>
      </c>
      <c r="W10" s="406" t="e">
        <f aca="false" ca="false" dt2D="false" dtr="false" t="normal">SUM(W8:W9)</f>
        <v>#VALUE!</v>
      </c>
      <c r="X10" s="406" t="e">
        <f aca="false" ca="false" dt2D="false" dtr="false" t="normal">SUM(X8:X9)</f>
        <v>#VALUE!</v>
      </c>
      <c r="Y10" s="406" t="e">
        <f aca="false" ca="false" dt2D="false" dtr="false" t="normal">SUM(Y8:Y9)</f>
        <v>#VALUE!</v>
      </c>
      <c r="Z10" s="406" t="e">
        <f aca="false" ca="false" dt2D="false" dtr="false" t="normal">SUM(Z8:Z9)</f>
        <v>#VALUE!</v>
      </c>
      <c r="AA10" s="406" t="e">
        <f aca="false" ca="false" dt2D="false" dtr="false" t="normal">SUM(AA8:AA9)</f>
        <v>#VALUE!</v>
      </c>
      <c r="AB10" s="406" t="e">
        <f aca="false" ca="false" dt2D="false" dtr="false" t="normal">SUM(AB8:AB9)</f>
        <v>#VALUE!</v>
      </c>
      <c r="AC10" s="406" t="e">
        <f aca="false" ca="false" dt2D="false" dtr="false" t="normal">SUM(AC8:AC9)</f>
        <v>#VALUE!</v>
      </c>
      <c r="AD10" s="406" t="e">
        <f aca="false" ca="false" dt2D="false" dtr="false" t="normal">SUM(AD8:AD9)</f>
        <v>#VALUE!</v>
      </c>
      <c r="AE10" s="406" t="e">
        <f aca="false" ca="false" dt2D="false" dtr="false" t="normal">SUM(AE8:AE9)</f>
        <v>#VALUE!</v>
      </c>
      <c r="AF10" s="406" t="e">
        <f aca="false" ca="false" dt2D="false" dtr="false" t="normal">SUM(AF8:AF9)</f>
        <v>#VALUE!</v>
      </c>
      <c r="AG10" s="406" t="e">
        <f aca="false" ca="false" dt2D="false" dtr="false" t="normal">SUM(AG8:AG9)</f>
        <v>#VALUE!</v>
      </c>
      <c r="AH10" s="406" t="e">
        <f aca="false" ca="false" dt2D="false" dtr="false" t="normal">SUM(AH8:AH9)</f>
        <v>#VALUE!</v>
      </c>
      <c r="AI10" s="406" t="e">
        <f aca="false" ca="false" dt2D="false" dtr="false" t="normal">SUM(AI8:AI9)</f>
        <v>#VALUE!</v>
      </c>
      <c r="AJ10" s="406" t="e">
        <f aca="false" ca="false" dt2D="false" dtr="false" t="normal">SUM(AJ8:AJ9)</f>
        <v>#VALUE!</v>
      </c>
      <c r="AK10" s="406" t="e">
        <f aca="false" ca="false" dt2D="false" dtr="false" t="normal">SUM(AK8:AK9)</f>
        <v>#VALUE!</v>
      </c>
      <c r="AL10" s="406" t="e">
        <f aca="false" ca="false" dt2D="false" dtr="false" t="normal">SUM(AL8:AL9)</f>
        <v>#VALUE!</v>
      </c>
      <c r="AM10" s="406" t="e">
        <f aca="false" ca="false" dt2D="false" dtr="false" t="normal">SUM(AM8:AM9)</f>
        <v>#VALUE!</v>
      </c>
      <c r="AN10" s="406" t="e">
        <f aca="false" ca="false" dt2D="false" dtr="false" t="normal">SUM(AN8:AN9)</f>
        <v>#VALUE!</v>
      </c>
      <c r="AO10" s="406" t="e">
        <f aca="false" ca="false" dt2D="false" dtr="false" t="normal">SUM(AO8:AO9)</f>
        <v>#VALUE!</v>
      </c>
      <c r="AP10" s="406" t="e">
        <f aca="false" ca="false" dt2D="false" dtr="false" t="normal">SUM(AP8:AP9)</f>
        <v>#VALUE!</v>
      </c>
      <c r="AQ10" s="406" t="e">
        <f aca="false" ca="false" dt2D="false" dtr="false" t="normal">SUM(AQ8:AQ9)</f>
        <v>#VALUE!</v>
      </c>
      <c r="AR10" s="406" t="e">
        <f aca="false" ca="false" dt2D="false" dtr="false" t="normal">SUM(AR8:AR9)</f>
        <v>#VALUE!</v>
      </c>
      <c r="AS10" s="406" t="e">
        <f aca="false" ca="false" dt2D="false" dtr="false" t="normal">SUM(AS8:AS9)</f>
        <v>#VALUE!</v>
      </c>
      <c r="AT10" s="406" t="e">
        <f aca="false" ca="false" dt2D="false" dtr="false" t="normal">SUM(AT8:AT9)</f>
        <v>#VALUE!</v>
      </c>
      <c r="AU10" s="406" t="e">
        <f aca="false" ca="false" dt2D="false" dtr="false" t="normal">SUM(AU8:AU9)</f>
        <v>#VALUE!</v>
      </c>
      <c r="AV10" s="406" t="e">
        <f aca="false" ca="false" dt2D="false" dtr="false" t="normal">SUM(AV8:AV9)</f>
        <v>#VALUE!</v>
      </c>
      <c r="AW10" s="406" t="e">
        <f aca="false" ca="false" dt2D="false" dtr="false" t="normal">SUM(AW8:AW9)</f>
        <v>#VALUE!</v>
      </c>
      <c r="AX10" s="406" t="e">
        <f aca="false" ca="false" dt2D="false" dtr="false" t="normal">SUM(AX8:AX9)</f>
        <v>#VALUE!</v>
      </c>
      <c r="AY10" s="406" t="e">
        <f aca="false" ca="false" dt2D="false" dtr="false" t="normal">SUM(AY8:AY9)</f>
        <v>#VALUE!</v>
      </c>
      <c r="AZ10" s="406" t="e">
        <f aca="false" ca="false" dt2D="false" dtr="false" t="normal">SUM(AZ8:AZ9)</f>
        <v>#VALUE!</v>
      </c>
      <c r="BA10" s="406" t="e">
        <f aca="false" ca="false" dt2D="false" dtr="false" t="normal">SUM(BA8:BA9)</f>
        <v>#VALUE!</v>
      </c>
      <c r="BB10" s="406" t="e">
        <f aca="false" ca="false" dt2D="false" dtr="false" t="normal">SUM(BB8:BB9)</f>
        <v>#VALUE!</v>
      </c>
      <c r="BC10" s="406" t="e">
        <f aca="false" ca="false" dt2D="false" dtr="false" t="normal">SUM(BC8:BC9)</f>
        <v>#VALUE!</v>
      </c>
      <c r="BD10" s="406" t="e">
        <f aca="false" ca="false" dt2D="false" dtr="false" t="normal">SUM(BD8:BD9)</f>
        <v>#VALUE!</v>
      </c>
      <c r="BE10" s="406" t="e">
        <f aca="false" ca="false" dt2D="false" dtr="false" t="normal">SUM(BE8:BE9)</f>
        <v>#VALUE!</v>
      </c>
      <c r="BF10" s="406" t="e">
        <f aca="false" ca="false" dt2D="false" dtr="false" t="normal">SUM(BF8:BF9)</f>
        <v>#VALUE!</v>
      </c>
      <c r="BG10" s="406" t="e">
        <f aca="false" ca="false" dt2D="false" dtr="false" t="normal">SUM(BG8:BG9)</f>
        <v>#VALUE!</v>
      </c>
      <c r="BH10" s="406" t="e">
        <f aca="false" ca="false" dt2D="false" dtr="false" t="normal">SUM(BH8:BH9)</f>
        <v>#VALUE!</v>
      </c>
      <c r="BI10" s="406" t="e">
        <f aca="false" ca="false" dt2D="false" dtr="false" t="normal">SUM(BI8:BI9)</f>
        <v>#VALUE!</v>
      </c>
      <c r="BJ10" s="406" t="e">
        <f aca="false" ca="false" dt2D="false" dtr="false" t="normal">SUM(BJ8:BJ9)</f>
        <v>#VALUE!</v>
      </c>
      <c r="BK10" s="406" t="e">
        <f aca="false" ca="false" dt2D="false" dtr="false" t="normal">SUM(BK8:BK9)</f>
        <v>#VALUE!</v>
      </c>
      <c r="BL10" s="406" t="e">
        <f aca="false" ca="false" dt2D="false" dtr="false" t="normal">SUM(BL8:BL9)</f>
        <v>#VALUE!</v>
      </c>
      <c r="BM10" s="406" t="e">
        <f aca="false" ca="false" dt2D="false" dtr="false" t="normal">SUM(BM8:BM9)</f>
        <v>#VALUE!</v>
      </c>
      <c r="BN10" s="406" t="e">
        <f aca="false" ca="false" dt2D="false" dtr="false" t="normal">SUM(BN8:BN9)</f>
        <v>#VALUE!</v>
      </c>
      <c r="BO10" s="406" t="e">
        <f aca="false" ca="false" dt2D="false" dtr="false" t="normal">SUM(BO8:BO9)</f>
        <v>#VALUE!</v>
      </c>
      <c r="BP10" s="406" t="e">
        <f aca="false" ca="false" dt2D="false" dtr="false" t="normal">SUM(BP8:BP9)</f>
        <v>#VALUE!</v>
      </c>
      <c r="BQ10" s="406" t="e">
        <f aca="false" ca="false" dt2D="false" dtr="false" t="normal">SUM(BQ8:BQ9)</f>
        <v>#VALUE!</v>
      </c>
      <c r="BR10" s="406" t="e">
        <f aca="false" ca="false" dt2D="false" dtr="false" t="normal">SUM(BR8:BR9)</f>
        <v>#VALUE!</v>
      </c>
      <c r="BS10" s="406" t="e">
        <f aca="false" ca="false" dt2D="false" dtr="false" t="normal">SUM(BS8:BS9)</f>
        <v>#VALUE!</v>
      </c>
      <c r="BT10" s="406" t="e">
        <f aca="false" ca="false" dt2D="false" dtr="false" t="normal">SUM(BT8:BT9)</f>
        <v>#VALUE!</v>
      </c>
    </row>
    <row outlineLevel="0" r="11">
      <c r="L11" s="283" t="n"/>
      <c r="M11" s="167" t="n"/>
      <c r="N11" s="167" t="n"/>
      <c r="O11" s="167" t="n"/>
      <c r="P11" s="167" t="n"/>
      <c r="Q11" s="167" t="n"/>
      <c r="R11" s="167" t="n"/>
      <c r="S11" s="167" t="n"/>
      <c r="T11" s="167" t="n"/>
      <c r="U11" s="167" t="n"/>
      <c r="V11" s="167" t="n"/>
      <c r="W11" s="167" t="n"/>
      <c r="X11" s="167" t="n"/>
      <c r="Y11" s="167" t="n"/>
      <c r="Z11" s="167" t="n"/>
      <c r="AA11" s="167" t="n"/>
      <c r="AB11" s="167" t="n"/>
      <c r="AC11" s="167" t="n"/>
      <c r="AD11" s="167" t="n"/>
      <c r="AE11" s="167" t="n"/>
      <c r="AF11" s="167" t="n"/>
      <c r="AG11" s="167" t="n"/>
      <c r="AH11" s="167" t="n"/>
      <c r="AI11" s="167" t="n"/>
      <c r="AJ11" s="167" t="n"/>
      <c r="AK11" s="167" t="n"/>
      <c r="AL11" s="167" t="n"/>
      <c r="AM11" s="167" t="n"/>
      <c r="AN11" s="167" t="n"/>
      <c r="AO11" s="167" t="n"/>
      <c r="AP11" s="167" t="n"/>
      <c r="AQ11" s="167" t="n"/>
      <c r="AR11" s="167" t="n"/>
      <c r="AS11" s="167" t="n"/>
      <c r="AT11" s="167" t="n"/>
      <c r="AU11" s="167" t="n"/>
      <c r="AV11" s="167" t="n"/>
      <c r="AW11" s="167" t="n"/>
      <c r="AX11" s="167" t="n"/>
      <c r="AY11" s="167" t="n"/>
      <c r="AZ11" s="167" t="n"/>
      <c r="BA11" s="167" t="n"/>
      <c r="BB11" s="167" t="n"/>
      <c r="BC11" s="167" t="n"/>
      <c r="BD11" s="167" t="n"/>
      <c r="BE11" s="167" t="n"/>
      <c r="BF11" s="167" t="n"/>
      <c r="BG11" s="167" t="n"/>
      <c r="BH11" s="167" t="n"/>
      <c r="BI11" s="167" t="n"/>
      <c r="BJ11" s="167" t="n"/>
      <c r="BK11" s="167" t="n"/>
      <c r="BL11" s="167" t="n"/>
      <c r="BM11" s="167" t="n"/>
      <c r="BN11" s="167" t="n"/>
      <c r="BO11" s="167" t="n"/>
      <c r="BP11" s="167" t="n"/>
      <c r="BQ11" s="167" t="n"/>
      <c r="BR11" s="167" t="n"/>
      <c r="BS11" s="167" t="n"/>
      <c r="BT11" s="167" t="n"/>
    </row>
    <row customFormat="true" ht="17.25" outlineLevel="0" r="12" s="44">
      <c r="A12" s="374" t="n"/>
      <c r="B12" s="374" t="n"/>
      <c r="C12" s="374" t="n"/>
      <c r="D12" s="374" t="n"/>
      <c r="E12" s="374" t="n"/>
      <c r="F12" s="374" t="n"/>
      <c r="G12" s="374" t="n"/>
      <c r="I12" s="4" t="s">
        <v>402</v>
      </c>
      <c r="L12" s="199" t="n"/>
      <c r="M12" s="403" t="n"/>
      <c r="N12" s="403" t="n"/>
      <c r="O12" s="403" t="n"/>
      <c r="P12" s="403" t="n"/>
      <c r="Q12" s="403" t="n"/>
      <c r="R12" s="403" t="n"/>
      <c r="S12" s="403" t="n"/>
      <c r="T12" s="403" t="n"/>
      <c r="U12" s="403" t="n"/>
      <c r="V12" s="403" t="n"/>
      <c r="W12" s="403" t="n"/>
      <c r="X12" s="403" t="n"/>
      <c r="Y12" s="403" t="n"/>
      <c r="Z12" s="403" t="n"/>
      <c r="AA12" s="403" t="n"/>
      <c r="AB12" s="403" t="n"/>
      <c r="AC12" s="403" t="n"/>
      <c r="AD12" s="403" t="n"/>
      <c r="AE12" s="403" t="n"/>
      <c r="AF12" s="403" t="n"/>
      <c r="AG12" s="403" t="n"/>
      <c r="AH12" s="403" t="n"/>
      <c r="AI12" s="403" t="n"/>
      <c r="AJ12" s="403" t="n"/>
      <c r="AK12" s="403" t="n"/>
      <c r="AL12" s="403" t="n"/>
      <c r="AM12" s="403" t="n"/>
      <c r="AN12" s="403" t="n"/>
      <c r="AO12" s="403" t="n"/>
      <c r="AP12" s="403" t="n"/>
      <c r="AQ12" s="403" t="n"/>
      <c r="AR12" s="403" t="n"/>
      <c r="AS12" s="403" t="n"/>
      <c r="AT12" s="403" t="n"/>
      <c r="AU12" s="403" t="n"/>
      <c r="AV12" s="403" t="n"/>
      <c r="AW12" s="403" t="n"/>
      <c r="AX12" s="403" t="n"/>
      <c r="AY12" s="403" t="n"/>
      <c r="AZ12" s="403" t="n"/>
      <c r="BA12" s="403" t="n"/>
      <c r="BB12" s="403" t="n"/>
      <c r="BC12" s="403" t="n"/>
      <c r="BD12" s="403" t="n"/>
      <c r="BE12" s="403" t="n"/>
      <c r="BF12" s="403" t="n"/>
      <c r="BG12" s="403" t="n"/>
      <c r="BH12" s="403" t="n"/>
      <c r="BI12" s="403" t="n"/>
      <c r="BJ12" s="403" t="n"/>
      <c r="BK12" s="403" t="n"/>
      <c r="BL12" s="403" t="n"/>
      <c r="BM12" s="403" t="n"/>
      <c r="BN12" s="403" t="n"/>
      <c r="BO12" s="403" t="n"/>
      <c r="BP12" s="403" t="n"/>
      <c r="BQ12" s="403" t="n"/>
      <c r="BR12" s="403" t="n"/>
      <c r="BS12" s="403" t="n"/>
      <c r="BT12" s="403" t="n"/>
    </row>
    <row hidden="true" ht="16.5" outlineLevel="1" r="13">
      <c r="A13" s="374" t="str">
        <f aca="false" ca="false" dt2D="false" dtr="false" t="normal">I12</f>
        <v>Прямые материальные затраты</v>
      </c>
      <c r="F13" s="374" t="str">
        <f aca="false" ca="false" dt2D="false" dtr="false" t="normal">I13</f>
        <v>Якорная туристическая инфраструктура</v>
      </c>
      <c r="I13" s="237" t="s">
        <v>338</v>
      </c>
      <c r="L13" s="283" t="e">
        <f aca="false" ca="false" dt2D="false" dtr="false" t="normal">SUM(M13:BT13)</f>
        <v>#VALUE!</v>
      </c>
      <c r="M13" s="167" t="e">
        <f aca="false" ca="false" dt2D="false" dtr="false" t="normal">SUMIFS(M:M, $F:$F, $F13, $A:$A, $A13, $E:$E, "Да")</f>
        <v>#VALUE!</v>
      </c>
      <c r="N13" s="167" t="e">
        <f aca="false" ca="false" dt2D="false" dtr="false" t="normal">SUMIFS(N:N, $F:$F, $F13, $A:$A, $A13, $E:$E, "Да")</f>
        <v>#VALUE!</v>
      </c>
      <c r="O13" s="167" t="e">
        <f aca="false" ca="false" dt2D="false" dtr="false" t="normal">SUMIFS(O:O, $F:$F, $F13, $A:$A, $A13, $E:$E, "Да")</f>
        <v>#VALUE!</v>
      </c>
      <c r="P13" s="167" t="e">
        <f aca="false" ca="false" dt2D="false" dtr="false" t="normal">SUMIFS(P:P, $F:$F, $F13, $A:$A, $A13, $E:$E, "Да")</f>
        <v>#VALUE!</v>
      </c>
      <c r="Q13" s="167" t="e">
        <f aca="false" ca="false" dt2D="false" dtr="false" t="normal">SUMIFS(Q:Q, $F:$F, $F13, $A:$A, $A13, $E:$E, "Да")</f>
        <v>#VALUE!</v>
      </c>
      <c r="R13" s="167" t="e">
        <f aca="false" ca="false" dt2D="false" dtr="false" t="normal">SUMIFS(R:R, $F:$F, $F13, $A:$A, $A13, $E:$E, "Да")</f>
        <v>#VALUE!</v>
      </c>
      <c r="S13" s="167" t="e">
        <f aca="false" ca="false" dt2D="false" dtr="false" t="normal">SUMIFS(S:S, $F:$F, $F13, $A:$A, $A13, $E:$E, "Да")</f>
        <v>#VALUE!</v>
      </c>
      <c r="T13" s="167" t="e">
        <f aca="false" ca="false" dt2D="false" dtr="false" t="normal">SUMIFS(T:T, $F:$F, $F13, $A:$A, $A13, $E:$E, "Да")</f>
        <v>#VALUE!</v>
      </c>
      <c r="U13" s="167" t="e">
        <f aca="false" ca="false" dt2D="false" dtr="false" t="normal">SUMIFS(U:U, $F:$F, $F13, $A:$A, $A13, $E:$E, "Да")</f>
        <v>#VALUE!</v>
      </c>
      <c r="V13" s="167" t="e">
        <f aca="false" ca="false" dt2D="false" dtr="false" t="normal">SUMIFS(V:V, $F:$F, $F13, $A:$A, $A13, $E:$E, "Да")</f>
        <v>#VALUE!</v>
      </c>
      <c r="W13" s="167" t="e">
        <f aca="false" ca="false" dt2D="false" dtr="false" t="normal">SUMIFS(W:W, $F:$F, $F13, $A:$A, $A13, $E:$E, "Да")</f>
        <v>#VALUE!</v>
      </c>
      <c r="X13" s="167" t="e">
        <f aca="false" ca="false" dt2D="false" dtr="false" t="normal">SUMIFS(X:X, $F:$F, $F13, $A:$A, $A13, $E:$E, "Да")</f>
        <v>#VALUE!</v>
      </c>
      <c r="Y13" s="167" t="e">
        <f aca="false" ca="false" dt2D="false" dtr="false" t="normal">SUMIFS(Y:Y, $F:$F, $F13, $A:$A, $A13, $E:$E, "Да")</f>
        <v>#VALUE!</v>
      </c>
      <c r="Z13" s="167" t="e">
        <f aca="false" ca="false" dt2D="false" dtr="false" t="normal">SUMIFS(Z:Z, $F:$F, $F13, $A:$A, $A13, $E:$E, "Да")</f>
        <v>#VALUE!</v>
      </c>
      <c r="AA13" s="167" t="e">
        <f aca="false" ca="false" dt2D="false" dtr="false" t="normal">SUMIFS(AA:AA, $F:$F, $F13, $A:$A, $A13, $E:$E, "Да")</f>
        <v>#VALUE!</v>
      </c>
      <c r="AB13" s="167" t="e">
        <f aca="false" ca="false" dt2D="false" dtr="false" t="normal">SUMIFS(AB:AB, $F:$F, $F13, $A:$A, $A13, $E:$E, "Да")</f>
        <v>#VALUE!</v>
      </c>
      <c r="AC13" s="167" t="e">
        <f aca="false" ca="false" dt2D="false" dtr="false" t="normal">SUMIFS(AC:AC, $F:$F, $F13, $A:$A, $A13, $E:$E, "Да")</f>
        <v>#VALUE!</v>
      </c>
      <c r="AD13" s="167" t="e">
        <f aca="false" ca="false" dt2D="false" dtr="false" t="normal">SUMIFS(AD:AD, $F:$F, $F13, $A:$A, $A13, $E:$E, "Да")</f>
        <v>#VALUE!</v>
      </c>
      <c r="AE13" s="167" t="e">
        <f aca="false" ca="false" dt2D="false" dtr="false" t="normal">SUMIFS(AE:AE, $F:$F, $F13, $A:$A, $A13, $E:$E, "Да")</f>
        <v>#VALUE!</v>
      </c>
      <c r="AF13" s="167" t="e">
        <f aca="false" ca="false" dt2D="false" dtr="false" t="normal">SUMIFS(AF:AF, $F:$F, $F13, $A:$A, $A13, $E:$E, "Да")</f>
        <v>#VALUE!</v>
      </c>
      <c r="AG13" s="167" t="e">
        <f aca="false" ca="false" dt2D="false" dtr="false" t="normal">SUMIFS(AG:AG, $F:$F, $F13, $A:$A, $A13, $E:$E, "Да")</f>
        <v>#VALUE!</v>
      </c>
      <c r="AH13" s="167" t="e">
        <f aca="false" ca="false" dt2D="false" dtr="false" t="normal">SUMIFS(AH:AH, $F:$F, $F13, $A:$A, $A13, $E:$E, "Да")</f>
        <v>#VALUE!</v>
      </c>
      <c r="AI13" s="167" t="e">
        <f aca="false" ca="false" dt2D="false" dtr="false" t="normal">SUMIFS(AI:AI, $F:$F, $F13, $A:$A, $A13, $E:$E, "Да")</f>
        <v>#VALUE!</v>
      </c>
      <c r="AJ13" s="167" t="e">
        <f aca="false" ca="false" dt2D="false" dtr="false" t="normal">SUMIFS(AJ:AJ, $F:$F, $F13, $A:$A, $A13, $E:$E, "Да")</f>
        <v>#VALUE!</v>
      </c>
      <c r="AK13" s="167" t="e">
        <f aca="false" ca="false" dt2D="false" dtr="false" t="normal">SUMIFS(AK:AK, $F:$F, $F13, $A:$A, $A13, $E:$E, "Да")</f>
        <v>#VALUE!</v>
      </c>
      <c r="AL13" s="167" t="e">
        <f aca="false" ca="false" dt2D="false" dtr="false" t="normal">SUMIFS(AL:AL, $F:$F, $F13, $A:$A, $A13, $E:$E, "Да")</f>
        <v>#VALUE!</v>
      </c>
      <c r="AM13" s="167" t="e">
        <f aca="false" ca="false" dt2D="false" dtr="false" t="normal">SUMIFS(AM:AM, $F:$F, $F13, $A:$A, $A13, $E:$E, "Да")</f>
        <v>#VALUE!</v>
      </c>
      <c r="AN13" s="167" t="e">
        <f aca="false" ca="false" dt2D="false" dtr="false" t="normal">SUMIFS(AN:AN, $F:$F, $F13, $A:$A, $A13, $E:$E, "Да")</f>
        <v>#VALUE!</v>
      </c>
      <c r="AO13" s="167" t="e">
        <f aca="false" ca="false" dt2D="false" dtr="false" t="normal">SUMIFS(AO:AO, $F:$F, $F13, $A:$A, $A13, $E:$E, "Да")</f>
        <v>#VALUE!</v>
      </c>
      <c r="AP13" s="167" t="e">
        <f aca="false" ca="false" dt2D="false" dtr="false" t="normal">SUMIFS(AP:AP, $F:$F, $F13, $A:$A, $A13, $E:$E, "Да")</f>
        <v>#VALUE!</v>
      </c>
      <c r="AQ13" s="167" t="e">
        <f aca="false" ca="false" dt2D="false" dtr="false" t="normal">SUMIFS(AQ:AQ, $F:$F, $F13, $A:$A, $A13, $E:$E, "Да")</f>
        <v>#VALUE!</v>
      </c>
      <c r="AR13" s="167" t="e">
        <f aca="false" ca="false" dt2D="false" dtr="false" t="normal">SUMIFS(AR:AR, $F:$F, $F13, $A:$A, $A13, $E:$E, "Да")</f>
        <v>#VALUE!</v>
      </c>
      <c r="AS13" s="167" t="e">
        <f aca="false" ca="false" dt2D="false" dtr="false" t="normal">SUMIFS(AS:AS, $F:$F, $F13, $A:$A, $A13, $E:$E, "Да")</f>
        <v>#VALUE!</v>
      </c>
      <c r="AT13" s="167" t="e">
        <f aca="false" ca="false" dt2D="false" dtr="false" t="normal">SUMIFS(AT:AT, $F:$F, $F13, $A:$A, $A13, $E:$E, "Да")</f>
        <v>#VALUE!</v>
      </c>
      <c r="AU13" s="167" t="e">
        <f aca="false" ca="false" dt2D="false" dtr="false" t="normal">SUMIFS(AU:AU, $F:$F, $F13, $A:$A, $A13, $E:$E, "Да")</f>
        <v>#VALUE!</v>
      </c>
      <c r="AV13" s="167" t="e">
        <f aca="false" ca="false" dt2D="false" dtr="false" t="normal">SUMIFS(AV:AV, $F:$F, $F13, $A:$A, $A13, $E:$E, "Да")</f>
        <v>#VALUE!</v>
      </c>
      <c r="AW13" s="167" t="e">
        <f aca="false" ca="false" dt2D="false" dtr="false" t="normal">SUMIFS(AW:AW, $F:$F, $F13, $A:$A, $A13, $E:$E, "Да")</f>
        <v>#VALUE!</v>
      </c>
      <c r="AX13" s="167" t="e">
        <f aca="false" ca="false" dt2D="false" dtr="false" t="normal">SUMIFS(AX:AX, $F:$F, $F13, $A:$A, $A13, $E:$E, "Да")</f>
        <v>#VALUE!</v>
      </c>
      <c r="AY13" s="167" t="e">
        <f aca="false" ca="false" dt2D="false" dtr="false" t="normal">SUMIFS(AY:AY, $F:$F, $F13, $A:$A, $A13, $E:$E, "Да")</f>
        <v>#VALUE!</v>
      </c>
      <c r="AZ13" s="167" t="e">
        <f aca="false" ca="false" dt2D="false" dtr="false" t="normal">SUMIFS(AZ:AZ, $F:$F, $F13, $A:$A, $A13, $E:$E, "Да")</f>
        <v>#VALUE!</v>
      </c>
      <c r="BA13" s="167" t="e">
        <f aca="false" ca="false" dt2D="false" dtr="false" t="normal">SUMIFS(BA:BA, $F:$F, $F13, $A:$A, $A13, $E:$E, "Да")</f>
        <v>#VALUE!</v>
      </c>
      <c r="BB13" s="167" t="e">
        <f aca="false" ca="false" dt2D="false" dtr="false" t="normal">SUMIFS(BB:BB, $F:$F, $F13, $A:$A, $A13, $E:$E, "Да")</f>
        <v>#VALUE!</v>
      </c>
      <c r="BC13" s="167" t="e">
        <f aca="false" ca="false" dt2D="false" dtr="false" t="normal">SUMIFS(BC:BC, $F:$F, $F13, $A:$A, $A13, $E:$E, "Да")</f>
        <v>#VALUE!</v>
      </c>
      <c r="BD13" s="167" t="e">
        <f aca="false" ca="false" dt2D="false" dtr="false" t="normal">SUMIFS(BD:BD, $F:$F, $F13, $A:$A, $A13, $E:$E, "Да")</f>
        <v>#VALUE!</v>
      </c>
      <c r="BE13" s="167" t="e">
        <f aca="false" ca="false" dt2D="false" dtr="false" t="normal">SUMIFS(BE:BE, $F:$F, $F13, $A:$A, $A13, $E:$E, "Да")</f>
        <v>#VALUE!</v>
      </c>
      <c r="BF13" s="167" t="e">
        <f aca="false" ca="false" dt2D="false" dtr="false" t="normal">SUMIFS(BF:BF, $F:$F, $F13, $A:$A, $A13, $E:$E, "Да")</f>
        <v>#VALUE!</v>
      </c>
      <c r="BG13" s="167" t="e">
        <f aca="false" ca="false" dt2D="false" dtr="false" t="normal">SUMIFS(BG:BG, $F:$F, $F13, $A:$A, $A13, $E:$E, "Да")</f>
        <v>#VALUE!</v>
      </c>
      <c r="BH13" s="167" t="e">
        <f aca="false" ca="false" dt2D="false" dtr="false" t="normal">SUMIFS(BH:BH, $F:$F, $F13, $A:$A, $A13, $E:$E, "Да")</f>
        <v>#VALUE!</v>
      </c>
      <c r="BI13" s="167" t="e">
        <f aca="false" ca="false" dt2D="false" dtr="false" t="normal">SUMIFS(BI:BI, $F:$F, $F13, $A:$A, $A13, $E:$E, "Да")</f>
        <v>#VALUE!</v>
      </c>
      <c r="BJ13" s="167" t="e">
        <f aca="false" ca="false" dt2D="false" dtr="false" t="normal">SUMIFS(BJ:BJ, $F:$F, $F13, $A:$A, $A13, $E:$E, "Да")</f>
        <v>#VALUE!</v>
      </c>
      <c r="BK13" s="167" t="e">
        <f aca="false" ca="false" dt2D="false" dtr="false" t="normal">SUMIFS(BK:BK, $F:$F, $F13, $A:$A, $A13, $E:$E, "Да")</f>
        <v>#VALUE!</v>
      </c>
      <c r="BL13" s="167" t="e">
        <f aca="false" ca="false" dt2D="false" dtr="false" t="normal">SUMIFS(BL:BL, $F:$F, $F13, $A:$A, $A13, $E:$E, "Да")</f>
        <v>#VALUE!</v>
      </c>
      <c r="BM13" s="167" t="e">
        <f aca="false" ca="false" dt2D="false" dtr="false" t="normal">SUMIFS(BM:BM, $F:$F, $F13, $A:$A, $A13, $E:$E, "Да")</f>
        <v>#VALUE!</v>
      </c>
      <c r="BN13" s="167" t="e">
        <f aca="false" ca="false" dt2D="false" dtr="false" t="normal">SUMIFS(BN:BN, $F:$F, $F13, $A:$A, $A13, $E:$E, "Да")</f>
        <v>#VALUE!</v>
      </c>
      <c r="BO13" s="167" t="e">
        <f aca="false" ca="false" dt2D="false" dtr="false" t="normal">SUMIFS(BO:BO, $F:$F, $F13, $A:$A, $A13, $E:$E, "Да")</f>
        <v>#VALUE!</v>
      </c>
      <c r="BP13" s="167" t="e">
        <f aca="false" ca="false" dt2D="false" dtr="false" t="normal">SUMIFS(BP:BP, $F:$F, $F13, $A:$A, $A13, $E:$E, "Да")</f>
        <v>#VALUE!</v>
      </c>
      <c r="BQ13" s="167" t="e">
        <f aca="false" ca="false" dt2D="false" dtr="false" t="normal">SUMIFS(BQ:BQ, $F:$F, $F13, $A:$A, $A13, $E:$E, "Да")</f>
        <v>#VALUE!</v>
      </c>
      <c r="BR13" s="167" t="e">
        <f aca="false" ca="false" dt2D="false" dtr="false" t="normal">SUMIFS(BR:BR, $F:$F, $F13, $A:$A, $A13, $E:$E, "Да")</f>
        <v>#VALUE!</v>
      </c>
      <c r="BS13" s="167" t="e">
        <f aca="false" ca="false" dt2D="false" dtr="false" t="normal">SUMIFS(BS:BS, $F:$F, $F13, $A:$A, $A13, $E:$E, "Да")</f>
        <v>#VALUE!</v>
      </c>
      <c r="BT13" s="167" t="e">
        <f aca="false" ca="false" dt2D="false" dtr="false" t="normal">SUMIFS(BT:BT, $F:$F, $F13, $A:$A, $A13, $E:$E, "Да")</f>
        <v>#VALUE!</v>
      </c>
    </row>
    <row hidden="true" ht="16.5" outlineLevel="1" r="14">
      <c r="A14" s="374" t="str">
        <f aca="false" ca="false" dt2D="false" dtr="false" t="normal">A13</f>
        <v>Прямые материальные затраты</v>
      </c>
      <c r="F14" s="374" t="str">
        <f aca="false" ca="false" dt2D="false" dtr="false" t="normal">I14</f>
        <v>Дополнительная туристическая инфраструктура</v>
      </c>
      <c r="I14" s="237" t="s">
        <v>339</v>
      </c>
      <c r="L14" s="283" t="e">
        <f aca="false" ca="false" dt2D="false" dtr="false" t="normal">SUM(M14:BT14)</f>
        <v>#VALUE!</v>
      </c>
      <c r="M14" s="167" t="e">
        <f aca="false" ca="false" dt2D="false" dtr="false" t="normal">SUMIFS(M:M, $F:$F, $F14, $A:$A, $A14, $E:$E, "Да")</f>
        <v>#VALUE!</v>
      </c>
      <c r="N14" s="167" t="e">
        <f aca="false" ca="false" dt2D="false" dtr="false" t="normal">SUMIFS(N:N, $F:$F, $F14, $A:$A, $A14, $E:$E, "Да")</f>
        <v>#VALUE!</v>
      </c>
      <c r="O14" s="167" t="e">
        <f aca="false" ca="false" dt2D="false" dtr="false" t="normal">SUMIFS(O:O, $F:$F, $F14, $A:$A, $A14, $E:$E, "Да")</f>
        <v>#VALUE!</v>
      </c>
      <c r="P14" s="167" t="e">
        <f aca="false" ca="false" dt2D="false" dtr="false" t="normal">SUMIFS(P:P, $F:$F, $F14, $A:$A, $A14, $E:$E, "Да")</f>
        <v>#VALUE!</v>
      </c>
      <c r="Q14" s="167" t="e">
        <f aca="false" ca="false" dt2D="false" dtr="false" t="normal">SUMIFS(Q:Q, $F:$F, $F14, $A:$A, $A14, $E:$E, "Да")</f>
        <v>#VALUE!</v>
      </c>
      <c r="R14" s="167" t="e">
        <f aca="false" ca="false" dt2D="false" dtr="false" t="normal">SUMIFS(R:R, $F:$F, $F14, $A:$A, $A14, $E:$E, "Да")</f>
        <v>#VALUE!</v>
      </c>
      <c r="S14" s="167" t="e">
        <f aca="false" ca="false" dt2D="false" dtr="false" t="normal">SUMIFS(S:S, $F:$F, $F14, $A:$A, $A14, $E:$E, "Да")</f>
        <v>#VALUE!</v>
      </c>
      <c r="T14" s="167" t="e">
        <f aca="false" ca="false" dt2D="false" dtr="false" t="normal">SUMIFS(T:T, $F:$F, $F14, $A:$A, $A14, $E:$E, "Да")</f>
        <v>#VALUE!</v>
      </c>
      <c r="U14" s="167" t="e">
        <f aca="false" ca="false" dt2D="false" dtr="false" t="normal">SUMIFS(U:U, $F:$F, $F14, $A:$A, $A14, $E:$E, "Да")</f>
        <v>#VALUE!</v>
      </c>
      <c r="V14" s="167" t="e">
        <f aca="false" ca="false" dt2D="false" dtr="false" t="normal">SUMIFS(V:V, $F:$F, $F14, $A:$A, $A14, $E:$E, "Да")</f>
        <v>#VALUE!</v>
      </c>
      <c r="W14" s="167" t="e">
        <f aca="false" ca="false" dt2D="false" dtr="false" t="normal">SUMIFS(W:W, $F:$F, $F14, $A:$A, $A14, $E:$E, "Да")</f>
        <v>#VALUE!</v>
      </c>
      <c r="X14" s="167" t="e">
        <f aca="false" ca="false" dt2D="false" dtr="false" t="normal">SUMIFS(X:X, $F:$F, $F14, $A:$A, $A14, $E:$E, "Да")</f>
        <v>#VALUE!</v>
      </c>
      <c r="Y14" s="167" t="e">
        <f aca="false" ca="false" dt2D="false" dtr="false" t="normal">SUMIFS(Y:Y, $F:$F, $F14, $A:$A, $A14, $E:$E, "Да")</f>
        <v>#VALUE!</v>
      </c>
      <c r="Z14" s="167" t="e">
        <f aca="false" ca="false" dt2D="false" dtr="false" t="normal">SUMIFS(Z:Z, $F:$F, $F14, $A:$A, $A14, $E:$E, "Да")</f>
        <v>#VALUE!</v>
      </c>
      <c r="AA14" s="167" t="e">
        <f aca="false" ca="false" dt2D="false" dtr="false" t="normal">SUMIFS(AA:AA, $F:$F, $F14, $A:$A, $A14, $E:$E, "Да")</f>
        <v>#VALUE!</v>
      </c>
      <c r="AB14" s="167" t="e">
        <f aca="false" ca="false" dt2D="false" dtr="false" t="normal">SUMIFS(AB:AB, $F:$F, $F14, $A:$A, $A14, $E:$E, "Да")</f>
        <v>#VALUE!</v>
      </c>
      <c r="AC14" s="167" t="e">
        <f aca="false" ca="false" dt2D="false" dtr="false" t="normal">SUMIFS(AC:AC, $F:$F, $F14, $A:$A, $A14, $E:$E, "Да")</f>
        <v>#VALUE!</v>
      </c>
      <c r="AD14" s="167" t="e">
        <f aca="false" ca="false" dt2D="false" dtr="false" t="normal">SUMIFS(AD:AD, $F:$F, $F14, $A:$A, $A14, $E:$E, "Да")</f>
        <v>#VALUE!</v>
      </c>
      <c r="AE14" s="167" t="e">
        <f aca="false" ca="false" dt2D="false" dtr="false" t="normal">SUMIFS(AE:AE, $F:$F, $F14, $A:$A, $A14, $E:$E, "Да")</f>
        <v>#VALUE!</v>
      </c>
      <c r="AF14" s="167" t="e">
        <f aca="false" ca="false" dt2D="false" dtr="false" t="normal">SUMIFS(AF:AF, $F:$F, $F14, $A:$A, $A14, $E:$E, "Да")</f>
        <v>#VALUE!</v>
      </c>
      <c r="AG14" s="167" t="e">
        <f aca="false" ca="false" dt2D="false" dtr="false" t="normal">SUMIFS(AG:AG, $F:$F, $F14, $A:$A, $A14, $E:$E, "Да")</f>
        <v>#VALUE!</v>
      </c>
      <c r="AH14" s="167" t="e">
        <f aca="false" ca="false" dt2D="false" dtr="false" t="normal">SUMIFS(AH:AH, $F:$F, $F14, $A:$A, $A14, $E:$E, "Да")</f>
        <v>#VALUE!</v>
      </c>
      <c r="AI14" s="167" t="e">
        <f aca="false" ca="false" dt2D="false" dtr="false" t="normal">SUMIFS(AI:AI, $F:$F, $F14, $A:$A, $A14, $E:$E, "Да")</f>
        <v>#VALUE!</v>
      </c>
      <c r="AJ14" s="167" t="e">
        <f aca="false" ca="false" dt2D="false" dtr="false" t="normal">SUMIFS(AJ:AJ, $F:$F, $F14, $A:$A, $A14, $E:$E, "Да")</f>
        <v>#VALUE!</v>
      </c>
      <c r="AK14" s="167" t="e">
        <f aca="false" ca="false" dt2D="false" dtr="false" t="normal">SUMIFS(AK:AK, $F:$F, $F14, $A:$A, $A14, $E:$E, "Да")</f>
        <v>#VALUE!</v>
      </c>
      <c r="AL14" s="167" t="e">
        <f aca="false" ca="false" dt2D="false" dtr="false" t="normal">SUMIFS(AL:AL, $F:$F, $F14, $A:$A, $A14, $E:$E, "Да")</f>
        <v>#VALUE!</v>
      </c>
      <c r="AM14" s="167" t="e">
        <f aca="false" ca="false" dt2D="false" dtr="false" t="normal">SUMIFS(AM:AM, $F:$F, $F14, $A:$A, $A14, $E:$E, "Да")</f>
        <v>#VALUE!</v>
      </c>
      <c r="AN14" s="167" t="e">
        <f aca="false" ca="false" dt2D="false" dtr="false" t="normal">SUMIFS(AN:AN, $F:$F, $F14, $A:$A, $A14, $E:$E, "Да")</f>
        <v>#VALUE!</v>
      </c>
      <c r="AO14" s="167" t="e">
        <f aca="false" ca="false" dt2D="false" dtr="false" t="normal">SUMIFS(AO:AO, $F:$F, $F14, $A:$A, $A14, $E:$E, "Да")</f>
        <v>#VALUE!</v>
      </c>
      <c r="AP14" s="167" t="e">
        <f aca="false" ca="false" dt2D="false" dtr="false" t="normal">SUMIFS(AP:AP, $F:$F, $F14, $A:$A, $A14, $E:$E, "Да")</f>
        <v>#VALUE!</v>
      </c>
      <c r="AQ14" s="167" t="e">
        <f aca="false" ca="false" dt2D="false" dtr="false" t="normal">SUMIFS(AQ:AQ, $F:$F, $F14, $A:$A, $A14, $E:$E, "Да")</f>
        <v>#VALUE!</v>
      </c>
      <c r="AR14" s="167" t="e">
        <f aca="false" ca="false" dt2D="false" dtr="false" t="normal">SUMIFS(AR:AR, $F:$F, $F14, $A:$A, $A14, $E:$E, "Да")</f>
        <v>#VALUE!</v>
      </c>
      <c r="AS14" s="167" t="e">
        <f aca="false" ca="false" dt2D="false" dtr="false" t="normal">SUMIFS(AS:AS, $F:$F, $F14, $A:$A, $A14, $E:$E, "Да")</f>
        <v>#VALUE!</v>
      </c>
      <c r="AT14" s="167" t="e">
        <f aca="false" ca="false" dt2D="false" dtr="false" t="normal">SUMIFS(AT:AT, $F:$F, $F14, $A:$A, $A14, $E:$E, "Да")</f>
        <v>#VALUE!</v>
      </c>
      <c r="AU14" s="167" t="e">
        <f aca="false" ca="false" dt2D="false" dtr="false" t="normal">SUMIFS(AU:AU, $F:$F, $F14, $A:$A, $A14, $E:$E, "Да")</f>
        <v>#VALUE!</v>
      </c>
      <c r="AV14" s="167" t="e">
        <f aca="false" ca="false" dt2D="false" dtr="false" t="normal">SUMIFS(AV:AV, $F:$F, $F14, $A:$A, $A14, $E:$E, "Да")</f>
        <v>#VALUE!</v>
      </c>
      <c r="AW14" s="167" t="e">
        <f aca="false" ca="false" dt2D="false" dtr="false" t="normal">SUMIFS(AW:AW, $F:$F, $F14, $A:$A, $A14, $E:$E, "Да")</f>
        <v>#VALUE!</v>
      </c>
      <c r="AX14" s="167" t="e">
        <f aca="false" ca="false" dt2D="false" dtr="false" t="normal">SUMIFS(AX:AX, $F:$F, $F14, $A:$A, $A14, $E:$E, "Да")</f>
        <v>#VALUE!</v>
      </c>
      <c r="AY14" s="167" t="e">
        <f aca="false" ca="false" dt2D="false" dtr="false" t="normal">SUMIFS(AY:AY, $F:$F, $F14, $A:$A, $A14, $E:$E, "Да")</f>
        <v>#VALUE!</v>
      </c>
      <c r="AZ14" s="167" t="e">
        <f aca="false" ca="false" dt2D="false" dtr="false" t="normal">SUMIFS(AZ:AZ, $F:$F, $F14, $A:$A, $A14, $E:$E, "Да")</f>
        <v>#VALUE!</v>
      </c>
      <c r="BA14" s="167" t="e">
        <f aca="false" ca="false" dt2D="false" dtr="false" t="normal">SUMIFS(BA:BA, $F:$F, $F14, $A:$A, $A14, $E:$E, "Да")</f>
        <v>#VALUE!</v>
      </c>
      <c r="BB14" s="167" t="e">
        <f aca="false" ca="false" dt2D="false" dtr="false" t="normal">SUMIFS(BB:BB, $F:$F, $F14, $A:$A, $A14, $E:$E, "Да")</f>
        <v>#VALUE!</v>
      </c>
      <c r="BC14" s="167" t="e">
        <f aca="false" ca="false" dt2D="false" dtr="false" t="normal">SUMIFS(BC:BC, $F:$F, $F14, $A:$A, $A14, $E:$E, "Да")</f>
        <v>#VALUE!</v>
      </c>
      <c r="BD14" s="167" t="e">
        <f aca="false" ca="false" dt2D="false" dtr="false" t="normal">SUMIFS(BD:BD, $F:$F, $F14, $A:$A, $A14, $E:$E, "Да")</f>
        <v>#VALUE!</v>
      </c>
      <c r="BE14" s="167" t="e">
        <f aca="false" ca="false" dt2D="false" dtr="false" t="normal">SUMIFS(BE:BE, $F:$F, $F14, $A:$A, $A14, $E:$E, "Да")</f>
        <v>#VALUE!</v>
      </c>
      <c r="BF14" s="167" t="e">
        <f aca="false" ca="false" dt2D="false" dtr="false" t="normal">SUMIFS(BF:BF, $F:$F, $F14, $A:$A, $A14, $E:$E, "Да")</f>
        <v>#VALUE!</v>
      </c>
      <c r="BG14" s="167" t="e">
        <f aca="false" ca="false" dt2D="false" dtr="false" t="normal">SUMIFS(BG:BG, $F:$F, $F14, $A:$A, $A14, $E:$E, "Да")</f>
        <v>#VALUE!</v>
      </c>
      <c r="BH14" s="167" t="e">
        <f aca="false" ca="false" dt2D="false" dtr="false" t="normal">SUMIFS(BH:BH, $F:$F, $F14, $A:$A, $A14, $E:$E, "Да")</f>
        <v>#VALUE!</v>
      </c>
      <c r="BI14" s="167" t="e">
        <f aca="false" ca="false" dt2D="false" dtr="false" t="normal">SUMIFS(BI:BI, $F:$F, $F14, $A:$A, $A14, $E:$E, "Да")</f>
        <v>#VALUE!</v>
      </c>
      <c r="BJ14" s="167" t="e">
        <f aca="false" ca="false" dt2D="false" dtr="false" t="normal">SUMIFS(BJ:BJ, $F:$F, $F14, $A:$A, $A14, $E:$E, "Да")</f>
        <v>#VALUE!</v>
      </c>
      <c r="BK14" s="167" t="e">
        <f aca="false" ca="false" dt2D="false" dtr="false" t="normal">SUMIFS(BK:BK, $F:$F, $F14, $A:$A, $A14, $E:$E, "Да")</f>
        <v>#VALUE!</v>
      </c>
      <c r="BL14" s="167" t="e">
        <f aca="false" ca="false" dt2D="false" dtr="false" t="normal">SUMIFS(BL:BL, $F:$F, $F14, $A:$A, $A14, $E:$E, "Да")</f>
        <v>#VALUE!</v>
      </c>
      <c r="BM14" s="167" t="e">
        <f aca="false" ca="false" dt2D="false" dtr="false" t="normal">SUMIFS(BM:BM, $F:$F, $F14, $A:$A, $A14, $E:$E, "Да")</f>
        <v>#VALUE!</v>
      </c>
      <c r="BN14" s="167" t="e">
        <f aca="false" ca="false" dt2D="false" dtr="false" t="normal">SUMIFS(BN:BN, $F:$F, $F14, $A:$A, $A14, $E:$E, "Да")</f>
        <v>#VALUE!</v>
      </c>
      <c r="BO14" s="167" t="e">
        <f aca="false" ca="false" dt2D="false" dtr="false" t="normal">SUMIFS(BO:BO, $F:$F, $F14, $A:$A, $A14, $E:$E, "Да")</f>
        <v>#VALUE!</v>
      </c>
      <c r="BP14" s="167" t="e">
        <f aca="false" ca="false" dt2D="false" dtr="false" t="normal">SUMIFS(BP:BP, $F:$F, $F14, $A:$A, $A14, $E:$E, "Да")</f>
        <v>#VALUE!</v>
      </c>
      <c r="BQ14" s="167" t="e">
        <f aca="false" ca="false" dt2D="false" dtr="false" t="normal">SUMIFS(BQ:BQ, $F:$F, $F14, $A:$A, $A14, $E:$E, "Да")</f>
        <v>#VALUE!</v>
      </c>
      <c r="BR14" s="167" t="e">
        <f aca="false" ca="false" dt2D="false" dtr="false" t="normal">SUMIFS(BR:BR, $F:$F, $F14, $A:$A, $A14, $E:$E, "Да")</f>
        <v>#VALUE!</v>
      </c>
      <c r="BS14" s="167" t="e">
        <f aca="false" ca="false" dt2D="false" dtr="false" t="normal">SUMIFS(BS:BS, $F:$F, $F14, $A:$A, $A14, $E:$E, "Да")</f>
        <v>#VALUE!</v>
      </c>
      <c r="BT14" s="167" t="e">
        <f aca="false" ca="false" dt2D="false" dtr="false" t="normal">SUMIFS(BT:BT, $F:$F, $F14, $A:$A, $A14, $E:$E, "Да")</f>
        <v>#VALUE!</v>
      </c>
    </row>
    <row customFormat="true" ht="15.75" outlineLevel="0" r="15" s="85">
      <c r="A15" s="404" t="n"/>
      <c r="B15" s="404" t="n"/>
      <c r="C15" s="374" t="n"/>
      <c r="D15" s="404" t="n"/>
      <c r="E15" s="404" t="n"/>
      <c r="F15" s="404" t="n"/>
      <c r="G15" s="404" t="n"/>
      <c r="I15" s="126" t="s">
        <v>403</v>
      </c>
      <c r="J15" s="126" t="n"/>
      <c r="K15" s="126" t="n"/>
      <c r="L15" s="405" t="e">
        <f aca="false" ca="false" dt2D="false" dtr="false" t="normal">SUM(M15:BT15)</f>
        <v>#VALUE!</v>
      </c>
      <c r="M15" s="406" t="e">
        <f aca="false" ca="false" dt2D="false" dtr="false" t="normal">SUM(M13:M14)</f>
        <v>#VALUE!</v>
      </c>
      <c r="N15" s="406" t="e">
        <f aca="false" ca="false" dt2D="false" dtr="false" t="normal">SUM(N13:N14)</f>
        <v>#VALUE!</v>
      </c>
      <c r="O15" s="406" t="e">
        <f aca="false" ca="false" dt2D="false" dtr="false" t="normal">SUM(O13:O14)</f>
        <v>#VALUE!</v>
      </c>
      <c r="P15" s="406" t="e">
        <f aca="false" ca="false" dt2D="false" dtr="false" t="normal">SUM(P13:P14)</f>
        <v>#VALUE!</v>
      </c>
      <c r="Q15" s="406" t="e">
        <f aca="false" ca="false" dt2D="false" dtr="false" t="normal">SUM(Q13:Q14)</f>
        <v>#VALUE!</v>
      </c>
      <c r="R15" s="406" t="e">
        <f aca="false" ca="false" dt2D="false" dtr="false" t="normal">SUM(R13:R14)</f>
        <v>#VALUE!</v>
      </c>
      <c r="S15" s="406" t="e">
        <f aca="false" ca="false" dt2D="false" dtr="false" t="normal">SUM(S13:S14)</f>
        <v>#VALUE!</v>
      </c>
      <c r="T15" s="406" t="e">
        <f aca="false" ca="false" dt2D="false" dtr="false" t="normal">SUM(T13:T14)</f>
        <v>#VALUE!</v>
      </c>
      <c r="U15" s="406" t="e">
        <f aca="false" ca="false" dt2D="false" dtr="false" t="normal">SUM(U13:U14)</f>
        <v>#VALUE!</v>
      </c>
      <c r="V15" s="406" t="e">
        <f aca="false" ca="false" dt2D="false" dtr="false" t="normal">SUM(V13:V14)</f>
        <v>#VALUE!</v>
      </c>
      <c r="W15" s="406" t="e">
        <f aca="false" ca="false" dt2D="false" dtr="false" t="normal">SUM(W13:W14)</f>
        <v>#VALUE!</v>
      </c>
      <c r="X15" s="406" t="e">
        <f aca="false" ca="false" dt2D="false" dtr="false" t="normal">SUM(X13:X14)</f>
        <v>#VALUE!</v>
      </c>
      <c r="Y15" s="406" t="e">
        <f aca="false" ca="false" dt2D="false" dtr="false" t="normal">SUM(Y13:Y14)</f>
        <v>#VALUE!</v>
      </c>
      <c r="Z15" s="406" t="e">
        <f aca="false" ca="false" dt2D="false" dtr="false" t="normal">SUM(Z13:Z14)</f>
        <v>#VALUE!</v>
      </c>
      <c r="AA15" s="406" t="e">
        <f aca="false" ca="false" dt2D="false" dtr="false" t="normal">SUM(AA13:AA14)</f>
        <v>#VALUE!</v>
      </c>
      <c r="AB15" s="406" t="e">
        <f aca="false" ca="false" dt2D="false" dtr="false" t="normal">SUM(AB13:AB14)</f>
        <v>#VALUE!</v>
      </c>
      <c r="AC15" s="406" t="e">
        <f aca="false" ca="false" dt2D="false" dtr="false" t="normal">SUM(AC13:AC14)</f>
        <v>#VALUE!</v>
      </c>
      <c r="AD15" s="406" t="e">
        <f aca="false" ca="false" dt2D="false" dtr="false" t="normal">SUM(AD13:AD14)</f>
        <v>#VALUE!</v>
      </c>
      <c r="AE15" s="406" t="e">
        <f aca="false" ca="false" dt2D="false" dtr="false" t="normal">SUM(AE13:AE14)</f>
        <v>#VALUE!</v>
      </c>
      <c r="AF15" s="406" t="e">
        <f aca="false" ca="false" dt2D="false" dtr="false" t="normal">SUM(AF13:AF14)</f>
        <v>#VALUE!</v>
      </c>
      <c r="AG15" s="406" t="e">
        <f aca="false" ca="false" dt2D="false" dtr="false" t="normal">SUM(AG13:AG14)</f>
        <v>#VALUE!</v>
      </c>
      <c r="AH15" s="406" t="e">
        <f aca="false" ca="false" dt2D="false" dtr="false" t="normal">SUM(AH13:AH14)</f>
        <v>#VALUE!</v>
      </c>
      <c r="AI15" s="406" t="e">
        <f aca="false" ca="false" dt2D="false" dtr="false" t="normal">SUM(AI13:AI14)</f>
        <v>#VALUE!</v>
      </c>
      <c r="AJ15" s="406" t="e">
        <f aca="false" ca="false" dt2D="false" dtr="false" t="normal">SUM(AJ13:AJ14)</f>
        <v>#VALUE!</v>
      </c>
      <c r="AK15" s="406" t="e">
        <f aca="false" ca="false" dt2D="false" dtr="false" t="normal">SUM(AK13:AK14)</f>
        <v>#VALUE!</v>
      </c>
      <c r="AL15" s="406" t="e">
        <f aca="false" ca="false" dt2D="false" dtr="false" t="normal">SUM(AL13:AL14)</f>
        <v>#VALUE!</v>
      </c>
      <c r="AM15" s="406" t="e">
        <f aca="false" ca="false" dt2D="false" dtr="false" t="normal">SUM(AM13:AM14)</f>
        <v>#VALUE!</v>
      </c>
      <c r="AN15" s="406" t="e">
        <f aca="false" ca="false" dt2D="false" dtr="false" t="normal">SUM(AN13:AN14)</f>
        <v>#VALUE!</v>
      </c>
      <c r="AO15" s="406" t="e">
        <f aca="false" ca="false" dt2D="false" dtr="false" t="normal">SUM(AO13:AO14)</f>
        <v>#VALUE!</v>
      </c>
      <c r="AP15" s="406" t="e">
        <f aca="false" ca="false" dt2D="false" dtr="false" t="normal">SUM(AP13:AP14)</f>
        <v>#VALUE!</v>
      </c>
      <c r="AQ15" s="406" t="e">
        <f aca="false" ca="false" dt2D="false" dtr="false" t="normal">SUM(AQ13:AQ14)</f>
        <v>#VALUE!</v>
      </c>
      <c r="AR15" s="406" t="e">
        <f aca="false" ca="false" dt2D="false" dtr="false" t="normal">SUM(AR13:AR14)</f>
        <v>#VALUE!</v>
      </c>
      <c r="AS15" s="406" t="e">
        <f aca="false" ca="false" dt2D="false" dtr="false" t="normal">SUM(AS13:AS14)</f>
        <v>#VALUE!</v>
      </c>
      <c r="AT15" s="406" t="e">
        <f aca="false" ca="false" dt2D="false" dtr="false" t="normal">SUM(AT13:AT14)</f>
        <v>#VALUE!</v>
      </c>
      <c r="AU15" s="406" t="e">
        <f aca="false" ca="false" dt2D="false" dtr="false" t="normal">SUM(AU13:AU14)</f>
        <v>#VALUE!</v>
      </c>
      <c r="AV15" s="406" t="e">
        <f aca="false" ca="false" dt2D="false" dtr="false" t="normal">SUM(AV13:AV14)</f>
        <v>#VALUE!</v>
      </c>
      <c r="AW15" s="406" t="e">
        <f aca="false" ca="false" dt2D="false" dtr="false" t="normal">SUM(AW13:AW14)</f>
        <v>#VALUE!</v>
      </c>
      <c r="AX15" s="406" t="e">
        <f aca="false" ca="false" dt2D="false" dtr="false" t="normal">SUM(AX13:AX14)</f>
        <v>#VALUE!</v>
      </c>
      <c r="AY15" s="406" t="e">
        <f aca="false" ca="false" dt2D="false" dtr="false" t="normal">SUM(AY13:AY14)</f>
        <v>#VALUE!</v>
      </c>
      <c r="AZ15" s="406" t="e">
        <f aca="false" ca="false" dt2D="false" dtr="false" t="normal">SUM(AZ13:AZ14)</f>
        <v>#VALUE!</v>
      </c>
      <c r="BA15" s="406" t="e">
        <f aca="false" ca="false" dt2D="false" dtr="false" t="normal">SUM(BA13:BA14)</f>
        <v>#VALUE!</v>
      </c>
      <c r="BB15" s="406" t="e">
        <f aca="false" ca="false" dt2D="false" dtr="false" t="normal">SUM(BB13:BB14)</f>
        <v>#VALUE!</v>
      </c>
      <c r="BC15" s="406" t="e">
        <f aca="false" ca="false" dt2D="false" dtr="false" t="normal">SUM(BC13:BC14)</f>
        <v>#VALUE!</v>
      </c>
      <c r="BD15" s="406" t="e">
        <f aca="false" ca="false" dt2D="false" dtr="false" t="normal">SUM(BD13:BD14)</f>
        <v>#VALUE!</v>
      </c>
      <c r="BE15" s="406" t="e">
        <f aca="false" ca="false" dt2D="false" dtr="false" t="normal">SUM(BE13:BE14)</f>
        <v>#VALUE!</v>
      </c>
      <c r="BF15" s="406" t="e">
        <f aca="false" ca="false" dt2D="false" dtr="false" t="normal">SUM(BF13:BF14)</f>
        <v>#VALUE!</v>
      </c>
      <c r="BG15" s="406" t="e">
        <f aca="false" ca="false" dt2D="false" dtr="false" t="normal">SUM(BG13:BG14)</f>
        <v>#VALUE!</v>
      </c>
      <c r="BH15" s="406" t="e">
        <f aca="false" ca="false" dt2D="false" dtr="false" t="normal">SUM(BH13:BH14)</f>
        <v>#VALUE!</v>
      </c>
      <c r="BI15" s="406" t="e">
        <f aca="false" ca="false" dt2D="false" dtr="false" t="normal">SUM(BI13:BI14)</f>
        <v>#VALUE!</v>
      </c>
      <c r="BJ15" s="406" t="e">
        <f aca="false" ca="false" dt2D="false" dtr="false" t="normal">SUM(BJ13:BJ14)</f>
        <v>#VALUE!</v>
      </c>
      <c r="BK15" s="406" t="e">
        <f aca="false" ca="false" dt2D="false" dtr="false" t="normal">SUM(BK13:BK14)</f>
        <v>#VALUE!</v>
      </c>
      <c r="BL15" s="406" t="e">
        <f aca="false" ca="false" dt2D="false" dtr="false" t="normal">SUM(BL13:BL14)</f>
        <v>#VALUE!</v>
      </c>
      <c r="BM15" s="406" t="e">
        <f aca="false" ca="false" dt2D="false" dtr="false" t="normal">SUM(BM13:BM14)</f>
        <v>#VALUE!</v>
      </c>
      <c r="BN15" s="406" t="e">
        <f aca="false" ca="false" dt2D="false" dtr="false" t="normal">SUM(BN13:BN14)</f>
        <v>#VALUE!</v>
      </c>
      <c r="BO15" s="406" t="e">
        <f aca="false" ca="false" dt2D="false" dtr="false" t="normal">SUM(BO13:BO14)</f>
        <v>#VALUE!</v>
      </c>
      <c r="BP15" s="406" t="e">
        <f aca="false" ca="false" dt2D="false" dtr="false" t="normal">SUM(BP13:BP14)</f>
        <v>#VALUE!</v>
      </c>
      <c r="BQ15" s="406" t="e">
        <f aca="false" ca="false" dt2D="false" dtr="false" t="normal">SUM(BQ13:BQ14)</f>
        <v>#VALUE!</v>
      </c>
      <c r="BR15" s="406" t="e">
        <f aca="false" ca="false" dt2D="false" dtr="false" t="normal">SUM(BR13:BR14)</f>
        <v>#VALUE!</v>
      </c>
      <c r="BS15" s="406" t="e">
        <f aca="false" ca="false" dt2D="false" dtr="false" t="normal">SUM(BS13:BS14)</f>
        <v>#VALUE!</v>
      </c>
      <c r="BT15" s="406" t="e">
        <f aca="false" ca="false" dt2D="false" dtr="false" t="normal">SUM(BT13:BT14)</f>
        <v>#VALUE!</v>
      </c>
    </row>
    <row outlineLevel="0" r="16">
      <c r="L16" s="283" t="n"/>
      <c r="M16" s="167" t="n"/>
      <c r="N16" s="167" t="n"/>
      <c r="O16" s="167" t="n"/>
      <c r="P16" s="167" t="n"/>
      <c r="Q16" s="167" t="n"/>
      <c r="R16" s="167" t="n"/>
      <c r="S16" s="167" t="n"/>
      <c r="T16" s="167" t="n"/>
      <c r="U16" s="167" t="n"/>
      <c r="V16" s="167" t="n"/>
      <c r="W16" s="167" t="n"/>
      <c r="X16" s="167" t="n"/>
      <c r="Y16" s="167" t="n"/>
      <c r="Z16" s="167" t="n"/>
      <c r="AA16" s="167" t="n"/>
      <c r="AB16" s="167" t="n"/>
      <c r="AC16" s="167" t="n"/>
      <c r="AD16" s="167" t="n"/>
      <c r="AE16" s="167" t="n"/>
      <c r="AF16" s="167" t="n"/>
      <c r="AG16" s="167" t="n"/>
      <c r="AH16" s="167" t="n"/>
      <c r="AI16" s="167" t="n"/>
      <c r="AJ16" s="167" t="n"/>
      <c r="AK16" s="167" t="n"/>
      <c r="AL16" s="167" t="n"/>
      <c r="AM16" s="167" t="n"/>
      <c r="AN16" s="167" t="n"/>
      <c r="AO16" s="167" t="n"/>
      <c r="AP16" s="167" t="n"/>
      <c r="AQ16" s="167" t="n"/>
      <c r="AR16" s="167" t="n"/>
      <c r="AS16" s="167" t="n"/>
      <c r="AT16" s="167" t="n"/>
      <c r="AU16" s="167" t="n"/>
      <c r="AV16" s="167" t="n"/>
      <c r="AW16" s="167" t="n"/>
      <c r="AX16" s="167" t="n"/>
      <c r="AY16" s="167" t="n"/>
      <c r="AZ16" s="167" t="n"/>
      <c r="BA16" s="167" t="n"/>
      <c r="BB16" s="167" t="n"/>
      <c r="BC16" s="167" t="n"/>
      <c r="BD16" s="167" t="n"/>
      <c r="BE16" s="167" t="n"/>
      <c r="BF16" s="167" t="n"/>
      <c r="BG16" s="167" t="n"/>
      <c r="BH16" s="167" t="n"/>
      <c r="BI16" s="167" t="n"/>
      <c r="BJ16" s="167" t="n"/>
      <c r="BK16" s="167" t="n"/>
      <c r="BL16" s="167" t="n"/>
      <c r="BM16" s="167" t="n"/>
      <c r="BN16" s="167" t="n"/>
      <c r="BO16" s="167" t="n"/>
      <c r="BP16" s="167" t="n"/>
      <c r="BQ16" s="167" t="n"/>
      <c r="BR16" s="167" t="n"/>
      <c r="BS16" s="167" t="n"/>
      <c r="BT16" s="167" t="n"/>
    </row>
    <row customFormat="true" ht="17.25" outlineLevel="0" r="17" s="44">
      <c r="A17" s="374" t="n"/>
      <c r="B17" s="374" t="n"/>
      <c r="C17" s="374" t="n"/>
      <c r="D17" s="374" t="n"/>
      <c r="E17" s="374" t="n"/>
      <c r="F17" s="374" t="n"/>
      <c r="G17" s="374" t="n"/>
      <c r="I17" s="4" t="s">
        <v>201</v>
      </c>
      <c r="L17" s="199" t="n"/>
      <c r="M17" s="403" t="n"/>
      <c r="N17" s="403" t="n"/>
      <c r="O17" s="403" t="n"/>
      <c r="P17" s="403" t="n"/>
      <c r="Q17" s="403" t="n"/>
      <c r="R17" s="403" t="n"/>
      <c r="S17" s="403" t="n"/>
      <c r="T17" s="403" t="n"/>
      <c r="U17" s="403" t="n"/>
      <c r="V17" s="403" t="n"/>
      <c r="W17" s="403" t="n"/>
      <c r="X17" s="403" t="n"/>
      <c r="Y17" s="403" t="n"/>
      <c r="Z17" s="403" t="n"/>
      <c r="AA17" s="403" t="n"/>
      <c r="AB17" s="403" t="n"/>
      <c r="AC17" s="403" t="n"/>
      <c r="AD17" s="403" t="n"/>
      <c r="AE17" s="403" t="n"/>
      <c r="AF17" s="403" t="n"/>
      <c r="AG17" s="403" t="n"/>
      <c r="AH17" s="403" t="n"/>
      <c r="AI17" s="403" t="n"/>
      <c r="AJ17" s="403" t="n"/>
      <c r="AK17" s="403" t="n"/>
      <c r="AL17" s="403" t="n"/>
      <c r="AM17" s="403" t="n"/>
      <c r="AN17" s="403" t="n"/>
      <c r="AO17" s="403" t="n"/>
      <c r="AP17" s="403" t="n"/>
      <c r="AQ17" s="403" t="n"/>
      <c r="AR17" s="403" t="n"/>
      <c r="AS17" s="403" t="n"/>
      <c r="AT17" s="403" t="n"/>
      <c r="AU17" s="403" t="n"/>
      <c r="AV17" s="403" t="n"/>
      <c r="AW17" s="403" t="n"/>
      <c r="AX17" s="403" t="n"/>
      <c r="AY17" s="403" t="n"/>
      <c r="AZ17" s="403" t="n"/>
      <c r="BA17" s="403" t="n"/>
      <c r="BB17" s="403" t="n"/>
      <c r="BC17" s="403" t="n"/>
      <c r="BD17" s="403" t="n"/>
      <c r="BE17" s="403" t="n"/>
      <c r="BF17" s="403" t="n"/>
      <c r="BG17" s="403" t="n"/>
      <c r="BH17" s="403" t="n"/>
      <c r="BI17" s="403" t="n"/>
      <c r="BJ17" s="403" t="n"/>
      <c r="BK17" s="403" t="n"/>
      <c r="BL17" s="403" t="n"/>
      <c r="BM17" s="403" t="n"/>
      <c r="BN17" s="403" t="n"/>
      <c r="BO17" s="403" t="n"/>
      <c r="BP17" s="403" t="n"/>
      <c r="BQ17" s="403" t="n"/>
      <c r="BR17" s="403" t="n"/>
      <c r="BS17" s="403" t="n"/>
      <c r="BT17" s="403" t="n"/>
    </row>
    <row hidden="true" ht="16.5" outlineLevel="1" r="18">
      <c r="A18" s="374" t="str">
        <f aca="false" ca="false" dt2D="false" dtr="false" t="normal">I17</f>
        <v>Амортизация и списание прочих ВНА</v>
      </c>
      <c r="F18" s="374" t="str">
        <f aca="false" ca="false" dt2D="false" dtr="false" t="normal">I18</f>
        <v>Якорная туристическая инфраструктура</v>
      </c>
      <c r="I18" s="237" t="s">
        <v>338</v>
      </c>
      <c r="L18" s="283" t="e">
        <f aca="false" ca="false" dt2D="false" dtr="false" t="normal">SUM(M18:BT18)</f>
        <v>#VALUE!</v>
      </c>
      <c r="M18" s="167" t="e">
        <f aca="false" ca="false" dt2D="false" dtr="false" t="normal">SUMIFS(M:M, $F:$F, $F18, $A:$A, $A18, $E:$E, "Да")</f>
        <v>#VALUE!</v>
      </c>
      <c r="N18" s="167" t="e">
        <f aca="false" ca="false" dt2D="false" dtr="false" t="normal">SUMIFS(N:N, $F:$F, $F18, $A:$A, $A18, $E:$E, "Да")</f>
        <v>#VALUE!</v>
      </c>
      <c r="O18" s="167" t="e">
        <f aca="false" ca="false" dt2D="false" dtr="false" t="normal">SUMIFS(O:O, $F:$F, $F18, $A:$A, $A18, $E:$E, "Да")</f>
        <v>#VALUE!</v>
      </c>
      <c r="P18" s="167" t="e">
        <f aca="false" ca="false" dt2D="false" dtr="false" t="normal">SUMIFS(P:P, $F:$F, $F18, $A:$A, $A18, $E:$E, "Да")</f>
        <v>#VALUE!</v>
      </c>
      <c r="Q18" s="167" t="e">
        <f aca="false" ca="false" dt2D="false" dtr="false" t="normal">SUMIFS(Q:Q, $F:$F, $F18, $A:$A, $A18, $E:$E, "Да")</f>
        <v>#VALUE!</v>
      </c>
      <c r="R18" s="167" t="e">
        <f aca="false" ca="false" dt2D="false" dtr="false" t="normal">SUMIFS(R:R, $F:$F, $F18, $A:$A, $A18, $E:$E, "Да")</f>
        <v>#VALUE!</v>
      </c>
      <c r="S18" s="167" t="e">
        <f aca="false" ca="false" dt2D="false" dtr="false" t="normal">SUMIFS(S:S, $F:$F, $F18, $A:$A, $A18, $E:$E, "Да")</f>
        <v>#VALUE!</v>
      </c>
      <c r="T18" s="167" t="e">
        <f aca="false" ca="false" dt2D="false" dtr="false" t="normal">SUMIFS(T:T, $F:$F, $F18, $A:$A, $A18, $E:$E, "Да")</f>
        <v>#VALUE!</v>
      </c>
      <c r="U18" s="167" t="e">
        <f aca="false" ca="false" dt2D="false" dtr="false" t="normal">SUMIFS(U:U, $F:$F, $F18, $A:$A, $A18, $E:$E, "Да")</f>
        <v>#VALUE!</v>
      </c>
      <c r="V18" s="167" t="e">
        <f aca="false" ca="false" dt2D="false" dtr="false" t="normal">SUMIFS(V:V, $F:$F, $F18, $A:$A, $A18, $E:$E, "Да")</f>
        <v>#VALUE!</v>
      </c>
      <c r="W18" s="167" t="e">
        <f aca="false" ca="false" dt2D="false" dtr="false" t="normal">SUMIFS(W:W, $F:$F, $F18, $A:$A, $A18, $E:$E, "Да")</f>
        <v>#VALUE!</v>
      </c>
      <c r="X18" s="167" t="e">
        <f aca="false" ca="false" dt2D="false" dtr="false" t="normal">SUMIFS(X:X, $F:$F, $F18, $A:$A, $A18, $E:$E, "Да")</f>
        <v>#VALUE!</v>
      </c>
      <c r="Y18" s="167" t="e">
        <f aca="false" ca="false" dt2D="false" dtr="false" t="normal">SUMIFS(Y:Y, $F:$F, $F18, $A:$A, $A18, $E:$E, "Да")</f>
        <v>#VALUE!</v>
      </c>
      <c r="Z18" s="167" t="e">
        <f aca="false" ca="false" dt2D="false" dtr="false" t="normal">SUMIFS(Z:Z, $F:$F, $F18, $A:$A, $A18, $E:$E, "Да")</f>
        <v>#VALUE!</v>
      </c>
      <c r="AA18" s="167" t="e">
        <f aca="false" ca="false" dt2D="false" dtr="false" t="normal">SUMIFS(AA:AA, $F:$F, $F18, $A:$A, $A18, $E:$E, "Да")</f>
        <v>#VALUE!</v>
      </c>
      <c r="AB18" s="167" t="e">
        <f aca="false" ca="false" dt2D="false" dtr="false" t="normal">SUMIFS(AB:AB, $F:$F, $F18, $A:$A, $A18, $E:$E, "Да")</f>
        <v>#VALUE!</v>
      </c>
      <c r="AC18" s="167" t="e">
        <f aca="false" ca="false" dt2D="false" dtr="false" t="normal">SUMIFS(AC:AC, $F:$F, $F18, $A:$A, $A18, $E:$E, "Да")</f>
        <v>#VALUE!</v>
      </c>
      <c r="AD18" s="167" t="e">
        <f aca="false" ca="false" dt2D="false" dtr="false" t="normal">SUMIFS(AD:AD, $F:$F, $F18, $A:$A, $A18, $E:$E, "Да")</f>
        <v>#VALUE!</v>
      </c>
      <c r="AE18" s="167" t="e">
        <f aca="false" ca="false" dt2D="false" dtr="false" t="normal">SUMIFS(AE:AE, $F:$F, $F18, $A:$A, $A18, $E:$E, "Да")</f>
        <v>#VALUE!</v>
      </c>
      <c r="AF18" s="167" t="e">
        <f aca="false" ca="false" dt2D="false" dtr="false" t="normal">SUMIFS(AF:AF, $F:$F, $F18, $A:$A, $A18, $E:$E, "Да")</f>
        <v>#VALUE!</v>
      </c>
      <c r="AG18" s="167" t="e">
        <f aca="false" ca="false" dt2D="false" dtr="false" t="normal">SUMIFS(AG:AG, $F:$F, $F18, $A:$A, $A18, $E:$E, "Да")</f>
        <v>#VALUE!</v>
      </c>
      <c r="AH18" s="167" t="e">
        <f aca="false" ca="false" dt2D="false" dtr="false" t="normal">SUMIFS(AH:AH, $F:$F, $F18, $A:$A, $A18, $E:$E, "Да")</f>
        <v>#VALUE!</v>
      </c>
      <c r="AI18" s="167" t="e">
        <f aca="false" ca="false" dt2D="false" dtr="false" t="normal">SUMIFS(AI:AI, $F:$F, $F18, $A:$A, $A18, $E:$E, "Да")</f>
        <v>#VALUE!</v>
      </c>
      <c r="AJ18" s="167" t="e">
        <f aca="false" ca="false" dt2D="false" dtr="false" t="normal">SUMIFS(AJ:AJ, $F:$F, $F18, $A:$A, $A18, $E:$E, "Да")</f>
        <v>#VALUE!</v>
      </c>
      <c r="AK18" s="167" t="e">
        <f aca="false" ca="false" dt2D="false" dtr="false" t="normal">SUMIFS(AK:AK, $F:$F, $F18, $A:$A, $A18, $E:$E, "Да")</f>
        <v>#VALUE!</v>
      </c>
      <c r="AL18" s="167" t="e">
        <f aca="false" ca="false" dt2D="false" dtr="false" t="normal">SUMIFS(AL:AL, $F:$F, $F18, $A:$A, $A18, $E:$E, "Да")</f>
        <v>#VALUE!</v>
      </c>
      <c r="AM18" s="167" t="e">
        <f aca="false" ca="false" dt2D="false" dtr="false" t="normal">SUMIFS(AM:AM, $F:$F, $F18, $A:$A, $A18, $E:$E, "Да")</f>
        <v>#VALUE!</v>
      </c>
      <c r="AN18" s="167" t="e">
        <f aca="false" ca="false" dt2D="false" dtr="false" t="normal">SUMIFS(AN:AN, $F:$F, $F18, $A:$A, $A18, $E:$E, "Да")</f>
        <v>#VALUE!</v>
      </c>
      <c r="AO18" s="167" t="e">
        <f aca="false" ca="false" dt2D="false" dtr="false" t="normal">SUMIFS(AO:AO, $F:$F, $F18, $A:$A, $A18, $E:$E, "Да")</f>
        <v>#VALUE!</v>
      </c>
      <c r="AP18" s="167" t="e">
        <f aca="false" ca="false" dt2D="false" dtr="false" t="normal">SUMIFS(AP:AP, $F:$F, $F18, $A:$A, $A18, $E:$E, "Да")</f>
        <v>#VALUE!</v>
      </c>
      <c r="AQ18" s="167" t="e">
        <f aca="false" ca="false" dt2D="false" dtr="false" t="normal">SUMIFS(AQ:AQ, $F:$F, $F18, $A:$A, $A18, $E:$E, "Да")</f>
        <v>#VALUE!</v>
      </c>
      <c r="AR18" s="167" t="e">
        <f aca="false" ca="false" dt2D="false" dtr="false" t="normal">SUMIFS(AR:AR, $F:$F, $F18, $A:$A, $A18, $E:$E, "Да")</f>
        <v>#VALUE!</v>
      </c>
      <c r="AS18" s="167" t="e">
        <f aca="false" ca="false" dt2D="false" dtr="false" t="normal">SUMIFS(AS:AS, $F:$F, $F18, $A:$A, $A18, $E:$E, "Да")</f>
        <v>#VALUE!</v>
      </c>
      <c r="AT18" s="167" t="e">
        <f aca="false" ca="false" dt2D="false" dtr="false" t="normal">SUMIFS(AT:AT, $F:$F, $F18, $A:$A, $A18, $E:$E, "Да")</f>
        <v>#VALUE!</v>
      </c>
      <c r="AU18" s="167" t="e">
        <f aca="false" ca="false" dt2D="false" dtr="false" t="normal">SUMIFS(AU:AU, $F:$F, $F18, $A:$A, $A18, $E:$E, "Да")</f>
        <v>#VALUE!</v>
      </c>
      <c r="AV18" s="167" t="e">
        <f aca="false" ca="false" dt2D="false" dtr="false" t="normal">SUMIFS(AV:AV, $F:$F, $F18, $A:$A, $A18, $E:$E, "Да")</f>
        <v>#VALUE!</v>
      </c>
      <c r="AW18" s="167" t="e">
        <f aca="false" ca="false" dt2D="false" dtr="false" t="normal">SUMIFS(AW:AW, $F:$F, $F18, $A:$A, $A18, $E:$E, "Да")</f>
        <v>#VALUE!</v>
      </c>
      <c r="AX18" s="167" t="e">
        <f aca="false" ca="false" dt2D="false" dtr="false" t="normal">SUMIFS(AX:AX, $F:$F, $F18, $A:$A, $A18, $E:$E, "Да")</f>
        <v>#VALUE!</v>
      </c>
      <c r="AY18" s="167" t="e">
        <f aca="false" ca="false" dt2D="false" dtr="false" t="normal">SUMIFS(AY:AY, $F:$F, $F18, $A:$A, $A18, $E:$E, "Да")</f>
        <v>#VALUE!</v>
      </c>
      <c r="AZ18" s="167" t="e">
        <f aca="false" ca="false" dt2D="false" dtr="false" t="normal">SUMIFS(AZ:AZ, $F:$F, $F18, $A:$A, $A18, $E:$E, "Да")</f>
        <v>#VALUE!</v>
      </c>
      <c r="BA18" s="167" t="e">
        <f aca="false" ca="false" dt2D="false" dtr="false" t="normal">SUMIFS(BA:BA, $F:$F, $F18, $A:$A, $A18, $E:$E, "Да")</f>
        <v>#VALUE!</v>
      </c>
      <c r="BB18" s="167" t="e">
        <f aca="false" ca="false" dt2D="false" dtr="false" t="normal">SUMIFS(BB:BB, $F:$F, $F18, $A:$A, $A18, $E:$E, "Да")</f>
        <v>#VALUE!</v>
      </c>
      <c r="BC18" s="167" t="e">
        <f aca="false" ca="false" dt2D="false" dtr="false" t="normal">SUMIFS(BC:BC, $F:$F, $F18, $A:$A, $A18, $E:$E, "Да")</f>
        <v>#VALUE!</v>
      </c>
      <c r="BD18" s="167" t="e">
        <f aca="false" ca="false" dt2D="false" dtr="false" t="normal">SUMIFS(BD:BD, $F:$F, $F18, $A:$A, $A18, $E:$E, "Да")</f>
        <v>#VALUE!</v>
      </c>
      <c r="BE18" s="167" t="e">
        <f aca="false" ca="false" dt2D="false" dtr="false" t="normal">SUMIFS(BE:BE, $F:$F, $F18, $A:$A, $A18, $E:$E, "Да")</f>
        <v>#VALUE!</v>
      </c>
      <c r="BF18" s="167" t="e">
        <f aca="false" ca="false" dt2D="false" dtr="false" t="normal">SUMIFS(BF:BF, $F:$F, $F18, $A:$A, $A18, $E:$E, "Да")</f>
        <v>#VALUE!</v>
      </c>
      <c r="BG18" s="167" t="e">
        <f aca="false" ca="false" dt2D="false" dtr="false" t="normal">SUMIFS(BG:BG, $F:$F, $F18, $A:$A, $A18, $E:$E, "Да")</f>
        <v>#VALUE!</v>
      </c>
      <c r="BH18" s="167" t="e">
        <f aca="false" ca="false" dt2D="false" dtr="false" t="normal">SUMIFS(BH:BH, $F:$F, $F18, $A:$A, $A18, $E:$E, "Да")</f>
        <v>#VALUE!</v>
      </c>
      <c r="BI18" s="167" t="e">
        <f aca="false" ca="false" dt2D="false" dtr="false" t="normal">SUMIFS(BI:BI, $F:$F, $F18, $A:$A, $A18, $E:$E, "Да")</f>
        <v>#VALUE!</v>
      </c>
      <c r="BJ18" s="167" t="e">
        <f aca="false" ca="false" dt2D="false" dtr="false" t="normal">SUMIFS(BJ:BJ, $F:$F, $F18, $A:$A, $A18, $E:$E, "Да")</f>
        <v>#VALUE!</v>
      </c>
      <c r="BK18" s="167" t="e">
        <f aca="false" ca="false" dt2D="false" dtr="false" t="normal">SUMIFS(BK:BK, $F:$F, $F18, $A:$A, $A18, $E:$E, "Да")</f>
        <v>#VALUE!</v>
      </c>
      <c r="BL18" s="167" t="e">
        <f aca="false" ca="false" dt2D="false" dtr="false" t="normal">SUMIFS(BL:BL, $F:$F, $F18, $A:$A, $A18, $E:$E, "Да")</f>
        <v>#VALUE!</v>
      </c>
      <c r="BM18" s="167" t="e">
        <f aca="false" ca="false" dt2D="false" dtr="false" t="normal">SUMIFS(BM:BM, $F:$F, $F18, $A:$A, $A18, $E:$E, "Да")</f>
        <v>#VALUE!</v>
      </c>
      <c r="BN18" s="167" t="e">
        <f aca="false" ca="false" dt2D="false" dtr="false" t="normal">SUMIFS(BN:BN, $F:$F, $F18, $A:$A, $A18, $E:$E, "Да")</f>
        <v>#VALUE!</v>
      </c>
      <c r="BO18" s="167" t="e">
        <f aca="false" ca="false" dt2D="false" dtr="false" t="normal">SUMIFS(BO:BO, $F:$F, $F18, $A:$A, $A18, $E:$E, "Да")</f>
        <v>#VALUE!</v>
      </c>
      <c r="BP18" s="167" t="e">
        <f aca="false" ca="false" dt2D="false" dtr="false" t="normal">SUMIFS(BP:BP, $F:$F, $F18, $A:$A, $A18, $E:$E, "Да")</f>
        <v>#VALUE!</v>
      </c>
      <c r="BQ18" s="167" t="e">
        <f aca="false" ca="false" dt2D="false" dtr="false" t="normal">SUMIFS(BQ:BQ, $F:$F, $F18, $A:$A, $A18, $E:$E, "Да")</f>
        <v>#VALUE!</v>
      </c>
      <c r="BR18" s="167" t="e">
        <f aca="false" ca="false" dt2D="false" dtr="false" t="normal">SUMIFS(BR:BR, $F:$F, $F18, $A:$A, $A18, $E:$E, "Да")</f>
        <v>#VALUE!</v>
      </c>
      <c r="BS18" s="167" t="e">
        <f aca="false" ca="false" dt2D="false" dtr="false" t="normal">SUMIFS(BS:BS, $F:$F, $F18, $A:$A, $A18, $E:$E, "Да")</f>
        <v>#VALUE!</v>
      </c>
      <c r="BT18" s="167" t="e">
        <f aca="false" ca="false" dt2D="false" dtr="false" t="normal">SUMIFS(BT:BT, $F:$F, $F18, $A:$A, $A18, $E:$E, "Да")</f>
        <v>#VALUE!</v>
      </c>
    </row>
    <row hidden="true" ht="16.5" outlineLevel="1" r="19">
      <c r="A19" s="374" t="str">
        <f aca="false" ca="false" dt2D="false" dtr="false" t="normal">A18</f>
        <v>Амортизация и списание прочих ВНА</v>
      </c>
      <c r="F19" s="374" t="str">
        <f aca="false" ca="false" dt2D="false" dtr="false" t="normal">I19</f>
        <v>Дополнительная туристическая инфраструктура</v>
      </c>
      <c r="I19" s="237" t="s">
        <v>339</v>
      </c>
      <c r="L19" s="283" t="e">
        <f aca="false" ca="false" dt2D="false" dtr="false" t="normal">SUM(M19:BT19)</f>
        <v>#VALUE!</v>
      </c>
      <c r="M19" s="167" t="e">
        <f aca="false" ca="false" dt2D="false" dtr="false" t="normal">SUMIFS(M:M, $F:$F, $F19, $A:$A, $A19, $E:$E, "Да")</f>
        <v>#VALUE!</v>
      </c>
      <c r="N19" s="167" t="e">
        <f aca="false" ca="false" dt2D="false" dtr="false" t="normal">SUMIFS(N:N, $F:$F, $F19, $A:$A, $A19, $E:$E, "Да")</f>
        <v>#VALUE!</v>
      </c>
      <c r="O19" s="167" t="e">
        <f aca="false" ca="false" dt2D="false" dtr="false" t="normal">SUMIFS(O:O, $F:$F, $F19, $A:$A, $A19, $E:$E, "Да")</f>
        <v>#VALUE!</v>
      </c>
      <c r="P19" s="167" t="e">
        <f aca="false" ca="false" dt2D="false" dtr="false" t="normal">SUMIFS(P:P, $F:$F, $F19, $A:$A, $A19, $E:$E, "Да")</f>
        <v>#VALUE!</v>
      </c>
      <c r="Q19" s="167" t="e">
        <f aca="false" ca="false" dt2D="false" dtr="false" t="normal">SUMIFS(Q:Q, $F:$F, $F19, $A:$A, $A19, $E:$E, "Да")</f>
        <v>#VALUE!</v>
      </c>
      <c r="R19" s="167" t="e">
        <f aca="false" ca="false" dt2D="false" dtr="false" t="normal">SUMIFS(R:R, $F:$F, $F19, $A:$A, $A19, $E:$E, "Да")</f>
        <v>#VALUE!</v>
      </c>
      <c r="S19" s="167" t="e">
        <f aca="false" ca="false" dt2D="false" dtr="false" t="normal">SUMIFS(S:S, $F:$F, $F19, $A:$A, $A19, $E:$E, "Да")</f>
        <v>#VALUE!</v>
      </c>
      <c r="T19" s="167" t="e">
        <f aca="false" ca="false" dt2D="false" dtr="false" t="normal">SUMIFS(T:T, $F:$F, $F19, $A:$A, $A19, $E:$E, "Да")</f>
        <v>#VALUE!</v>
      </c>
      <c r="U19" s="167" t="e">
        <f aca="false" ca="false" dt2D="false" dtr="false" t="normal">SUMIFS(U:U, $F:$F, $F19, $A:$A, $A19, $E:$E, "Да")</f>
        <v>#VALUE!</v>
      </c>
      <c r="V19" s="167" t="e">
        <f aca="false" ca="false" dt2D="false" dtr="false" t="normal">SUMIFS(V:V, $F:$F, $F19, $A:$A, $A19, $E:$E, "Да")</f>
        <v>#VALUE!</v>
      </c>
      <c r="W19" s="167" t="e">
        <f aca="false" ca="false" dt2D="false" dtr="false" t="normal">SUMIFS(W:W, $F:$F, $F19, $A:$A, $A19, $E:$E, "Да")</f>
        <v>#VALUE!</v>
      </c>
      <c r="X19" s="167" t="e">
        <f aca="false" ca="false" dt2D="false" dtr="false" t="normal">SUMIFS(X:X, $F:$F, $F19, $A:$A, $A19, $E:$E, "Да")</f>
        <v>#VALUE!</v>
      </c>
      <c r="Y19" s="167" t="e">
        <f aca="false" ca="false" dt2D="false" dtr="false" t="normal">SUMIFS(Y:Y, $F:$F, $F19, $A:$A, $A19, $E:$E, "Да")</f>
        <v>#VALUE!</v>
      </c>
      <c r="Z19" s="167" t="e">
        <f aca="false" ca="false" dt2D="false" dtr="false" t="normal">SUMIFS(Z:Z, $F:$F, $F19, $A:$A, $A19, $E:$E, "Да")</f>
        <v>#VALUE!</v>
      </c>
      <c r="AA19" s="167" t="e">
        <f aca="false" ca="false" dt2D="false" dtr="false" t="normal">SUMIFS(AA:AA, $F:$F, $F19, $A:$A, $A19, $E:$E, "Да")</f>
        <v>#VALUE!</v>
      </c>
      <c r="AB19" s="167" t="e">
        <f aca="false" ca="false" dt2D="false" dtr="false" t="normal">SUMIFS(AB:AB, $F:$F, $F19, $A:$A, $A19, $E:$E, "Да")</f>
        <v>#VALUE!</v>
      </c>
      <c r="AC19" s="167" t="e">
        <f aca="false" ca="false" dt2D="false" dtr="false" t="normal">SUMIFS(AC:AC, $F:$F, $F19, $A:$A, $A19, $E:$E, "Да")</f>
        <v>#VALUE!</v>
      </c>
      <c r="AD19" s="167" t="e">
        <f aca="false" ca="false" dt2D="false" dtr="false" t="normal">SUMIFS(AD:AD, $F:$F, $F19, $A:$A, $A19, $E:$E, "Да")</f>
        <v>#VALUE!</v>
      </c>
      <c r="AE19" s="167" t="e">
        <f aca="false" ca="false" dt2D="false" dtr="false" t="normal">SUMIFS(AE:AE, $F:$F, $F19, $A:$A, $A19, $E:$E, "Да")</f>
        <v>#VALUE!</v>
      </c>
      <c r="AF19" s="167" t="e">
        <f aca="false" ca="false" dt2D="false" dtr="false" t="normal">SUMIFS(AF:AF, $F:$F, $F19, $A:$A, $A19, $E:$E, "Да")</f>
        <v>#VALUE!</v>
      </c>
      <c r="AG19" s="167" t="e">
        <f aca="false" ca="false" dt2D="false" dtr="false" t="normal">SUMIFS(AG:AG, $F:$F, $F19, $A:$A, $A19, $E:$E, "Да")</f>
        <v>#VALUE!</v>
      </c>
      <c r="AH19" s="167" t="e">
        <f aca="false" ca="false" dt2D="false" dtr="false" t="normal">SUMIFS(AH:AH, $F:$F, $F19, $A:$A, $A19, $E:$E, "Да")</f>
        <v>#VALUE!</v>
      </c>
      <c r="AI19" s="167" t="e">
        <f aca="false" ca="false" dt2D="false" dtr="false" t="normal">SUMIFS(AI:AI, $F:$F, $F19, $A:$A, $A19, $E:$E, "Да")</f>
        <v>#VALUE!</v>
      </c>
      <c r="AJ19" s="167" t="e">
        <f aca="false" ca="false" dt2D="false" dtr="false" t="normal">SUMIFS(AJ:AJ, $F:$F, $F19, $A:$A, $A19, $E:$E, "Да")</f>
        <v>#VALUE!</v>
      </c>
      <c r="AK19" s="167" t="e">
        <f aca="false" ca="false" dt2D="false" dtr="false" t="normal">SUMIFS(AK:AK, $F:$F, $F19, $A:$A, $A19, $E:$E, "Да")</f>
        <v>#VALUE!</v>
      </c>
      <c r="AL19" s="167" t="e">
        <f aca="false" ca="false" dt2D="false" dtr="false" t="normal">SUMIFS(AL:AL, $F:$F, $F19, $A:$A, $A19, $E:$E, "Да")</f>
        <v>#VALUE!</v>
      </c>
      <c r="AM19" s="167" t="e">
        <f aca="false" ca="false" dt2D="false" dtr="false" t="normal">SUMIFS(AM:AM, $F:$F, $F19, $A:$A, $A19, $E:$E, "Да")</f>
        <v>#VALUE!</v>
      </c>
      <c r="AN19" s="167" t="e">
        <f aca="false" ca="false" dt2D="false" dtr="false" t="normal">SUMIFS(AN:AN, $F:$F, $F19, $A:$A, $A19, $E:$E, "Да")</f>
        <v>#VALUE!</v>
      </c>
      <c r="AO19" s="167" t="e">
        <f aca="false" ca="false" dt2D="false" dtr="false" t="normal">SUMIFS(AO:AO, $F:$F, $F19, $A:$A, $A19, $E:$E, "Да")</f>
        <v>#VALUE!</v>
      </c>
      <c r="AP19" s="167" t="e">
        <f aca="false" ca="false" dt2D="false" dtr="false" t="normal">SUMIFS(AP:AP, $F:$F, $F19, $A:$A, $A19, $E:$E, "Да")</f>
        <v>#VALUE!</v>
      </c>
      <c r="AQ19" s="167" t="e">
        <f aca="false" ca="false" dt2D="false" dtr="false" t="normal">SUMIFS(AQ:AQ, $F:$F, $F19, $A:$A, $A19, $E:$E, "Да")</f>
        <v>#VALUE!</v>
      </c>
      <c r="AR19" s="167" t="e">
        <f aca="false" ca="false" dt2D="false" dtr="false" t="normal">SUMIFS(AR:AR, $F:$F, $F19, $A:$A, $A19, $E:$E, "Да")</f>
        <v>#VALUE!</v>
      </c>
      <c r="AS19" s="167" t="e">
        <f aca="false" ca="false" dt2D="false" dtr="false" t="normal">SUMIFS(AS:AS, $F:$F, $F19, $A:$A, $A19, $E:$E, "Да")</f>
        <v>#VALUE!</v>
      </c>
      <c r="AT19" s="167" t="e">
        <f aca="false" ca="false" dt2D="false" dtr="false" t="normal">SUMIFS(AT:AT, $F:$F, $F19, $A:$A, $A19, $E:$E, "Да")</f>
        <v>#VALUE!</v>
      </c>
      <c r="AU19" s="167" t="e">
        <f aca="false" ca="false" dt2D="false" dtr="false" t="normal">SUMIFS(AU:AU, $F:$F, $F19, $A:$A, $A19, $E:$E, "Да")</f>
        <v>#VALUE!</v>
      </c>
      <c r="AV19" s="167" t="e">
        <f aca="false" ca="false" dt2D="false" dtr="false" t="normal">SUMIFS(AV:AV, $F:$F, $F19, $A:$A, $A19, $E:$E, "Да")</f>
        <v>#VALUE!</v>
      </c>
      <c r="AW19" s="167" t="e">
        <f aca="false" ca="false" dt2D="false" dtr="false" t="normal">SUMIFS(AW:AW, $F:$F, $F19, $A:$A, $A19, $E:$E, "Да")</f>
        <v>#VALUE!</v>
      </c>
      <c r="AX19" s="167" t="e">
        <f aca="false" ca="false" dt2D="false" dtr="false" t="normal">SUMIFS(AX:AX, $F:$F, $F19, $A:$A, $A19, $E:$E, "Да")</f>
        <v>#VALUE!</v>
      </c>
      <c r="AY19" s="167" t="e">
        <f aca="false" ca="false" dt2D="false" dtr="false" t="normal">SUMIFS(AY:AY, $F:$F, $F19, $A:$A, $A19, $E:$E, "Да")</f>
        <v>#VALUE!</v>
      </c>
      <c r="AZ19" s="167" t="e">
        <f aca="false" ca="false" dt2D="false" dtr="false" t="normal">SUMIFS(AZ:AZ, $F:$F, $F19, $A:$A, $A19, $E:$E, "Да")</f>
        <v>#VALUE!</v>
      </c>
      <c r="BA19" s="167" t="e">
        <f aca="false" ca="false" dt2D="false" dtr="false" t="normal">SUMIFS(BA:BA, $F:$F, $F19, $A:$A, $A19, $E:$E, "Да")</f>
        <v>#VALUE!</v>
      </c>
      <c r="BB19" s="167" t="e">
        <f aca="false" ca="false" dt2D="false" dtr="false" t="normal">SUMIFS(BB:BB, $F:$F, $F19, $A:$A, $A19, $E:$E, "Да")</f>
        <v>#VALUE!</v>
      </c>
      <c r="BC19" s="167" t="e">
        <f aca="false" ca="false" dt2D="false" dtr="false" t="normal">SUMIFS(BC:BC, $F:$F, $F19, $A:$A, $A19, $E:$E, "Да")</f>
        <v>#VALUE!</v>
      </c>
      <c r="BD19" s="167" t="e">
        <f aca="false" ca="false" dt2D="false" dtr="false" t="normal">SUMIFS(BD:BD, $F:$F, $F19, $A:$A, $A19, $E:$E, "Да")</f>
        <v>#VALUE!</v>
      </c>
      <c r="BE19" s="167" t="e">
        <f aca="false" ca="false" dt2D="false" dtr="false" t="normal">SUMIFS(BE:BE, $F:$F, $F19, $A:$A, $A19, $E:$E, "Да")</f>
        <v>#VALUE!</v>
      </c>
      <c r="BF19" s="167" t="e">
        <f aca="false" ca="false" dt2D="false" dtr="false" t="normal">SUMIFS(BF:BF, $F:$F, $F19, $A:$A, $A19, $E:$E, "Да")</f>
        <v>#VALUE!</v>
      </c>
      <c r="BG19" s="167" t="e">
        <f aca="false" ca="false" dt2D="false" dtr="false" t="normal">SUMIFS(BG:BG, $F:$F, $F19, $A:$A, $A19, $E:$E, "Да")</f>
        <v>#VALUE!</v>
      </c>
      <c r="BH19" s="167" t="e">
        <f aca="false" ca="false" dt2D="false" dtr="false" t="normal">SUMIFS(BH:BH, $F:$F, $F19, $A:$A, $A19, $E:$E, "Да")</f>
        <v>#VALUE!</v>
      </c>
      <c r="BI19" s="167" t="e">
        <f aca="false" ca="false" dt2D="false" dtr="false" t="normal">SUMIFS(BI:BI, $F:$F, $F19, $A:$A, $A19, $E:$E, "Да")</f>
        <v>#VALUE!</v>
      </c>
      <c r="BJ19" s="167" t="e">
        <f aca="false" ca="false" dt2D="false" dtr="false" t="normal">SUMIFS(BJ:BJ, $F:$F, $F19, $A:$A, $A19, $E:$E, "Да")</f>
        <v>#VALUE!</v>
      </c>
      <c r="BK19" s="167" t="e">
        <f aca="false" ca="false" dt2D="false" dtr="false" t="normal">SUMIFS(BK:BK, $F:$F, $F19, $A:$A, $A19, $E:$E, "Да")</f>
        <v>#VALUE!</v>
      </c>
      <c r="BL19" s="167" t="e">
        <f aca="false" ca="false" dt2D="false" dtr="false" t="normal">SUMIFS(BL:BL, $F:$F, $F19, $A:$A, $A19, $E:$E, "Да")</f>
        <v>#VALUE!</v>
      </c>
      <c r="BM19" s="167" t="e">
        <f aca="false" ca="false" dt2D="false" dtr="false" t="normal">SUMIFS(BM:BM, $F:$F, $F19, $A:$A, $A19, $E:$E, "Да")</f>
        <v>#VALUE!</v>
      </c>
      <c r="BN19" s="167" t="e">
        <f aca="false" ca="false" dt2D="false" dtr="false" t="normal">SUMIFS(BN:BN, $F:$F, $F19, $A:$A, $A19, $E:$E, "Да")</f>
        <v>#VALUE!</v>
      </c>
      <c r="BO19" s="167" t="e">
        <f aca="false" ca="false" dt2D="false" dtr="false" t="normal">SUMIFS(BO:BO, $F:$F, $F19, $A:$A, $A19, $E:$E, "Да")</f>
        <v>#VALUE!</v>
      </c>
      <c r="BP19" s="167" t="e">
        <f aca="false" ca="false" dt2D="false" dtr="false" t="normal">SUMIFS(BP:BP, $F:$F, $F19, $A:$A, $A19, $E:$E, "Да")</f>
        <v>#VALUE!</v>
      </c>
      <c r="BQ19" s="167" t="e">
        <f aca="false" ca="false" dt2D="false" dtr="false" t="normal">SUMIFS(BQ:BQ, $F:$F, $F19, $A:$A, $A19, $E:$E, "Да")</f>
        <v>#VALUE!</v>
      </c>
      <c r="BR19" s="167" t="e">
        <f aca="false" ca="false" dt2D="false" dtr="false" t="normal">SUMIFS(BR:BR, $F:$F, $F19, $A:$A, $A19, $E:$E, "Да")</f>
        <v>#VALUE!</v>
      </c>
      <c r="BS19" s="167" t="e">
        <f aca="false" ca="false" dt2D="false" dtr="false" t="normal">SUMIFS(BS:BS, $F:$F, $F19, $A:$A, $A19, $E:$E, "Да")</f>
        <v>#VALUE!</v>
      </c>
      <c r="BT19" s="167" t="e">
        <f aca="false" ca="false" dt2D="false" dtr="false" t="normal">SUMIFS(BT:BT, $F:$F, $F19, $A:$A, $A19, $E:$E, "Да")</f>
        <v>#VALUE!</v>
      </c>
    </row>
    <row customFormat="true" ht="15.75" outlineLevel="0" r="20" s="85">
      <c r="A20" s="404" t="n"/>
      <c r="B20" s="404" t="n"/>
      <c r="C20" s="374" t="n"/>
      <c r="D20" s="404" t="n"/>
      <c r="E20" s="404" t="n"/>
      <c r="F20" s="404" t="n"/>
      <c r="G20" s="404" t="n"/>
      <c r="I20" s="126" t="s">
        <v>404</v>
      </c>
      <c r="J20" s="126" t="n"/>
      <c r="K20" s="126" t="n"/>
      <c r="L20" s="405" t="e">
        <f aca="false" ca="false" dt2D="false" dtr="false" t="normal">SUM(M20:BT20)</f>
        <v>#VALUE!</v>
      </c>
      <c r="M20" s="406" t="e">
        <f aca="false" ca="false" dt2D="false" dtr="false" t="normal">SUM(M18:M19)</f>
        <v>#VALUE!</v>
      </c>
      <c r="N20" s="406" t="e">
        <f aca="false" ca="false" dt2D="false" dtr="false" t="normal">SUM(N18:N19)</f>
        <v>#VALUE!</v>
      </c>
      <c r="O20" s="406" t="e">
        <f aca="false" ca="false" dt2D="false" dtr="false" t="normal">SUM(O18:O19)</f>
        <v>#VALUE!</v>
      </c>
      <c r="P20" s="406" t="e">
        <f aca="false" ca="false" dt2D="false" dtr="false" t="normal">SUM(P18:P19)</f>
        <v>#VALUE!</v>
      </c>
      <c r="Q20" s="406" t="e">
        <f aca="false" ca="false" dt2D="false" dtr="false" t="normal">SUM(Q18:Q19)</f>
        <v>#VALUE!</v>
      </c>
      <c r="R20" s="406" t="e">
        <f aca="false" ca="false" dt2D="false" dtr="false" t="normal">SUM(R18:R19)</f>
        <v>#VALUE!</v>
      </c>
      <c r="S20" s="406" t="e">
        <f aca="false" ca="false" dt2D="false" dtr="false" t="normal">SUM(S18:S19)</f>
        <v>#VALUE!</v>
      </c>
      <c r="T20" s="406" t="e">
        <f aca="false" ca="false" dt2D="false" dtr="false" t="normal">SUM(T18:T19)</f>
        <v>#VALUE!</v>
      </c>
      <c r="U20" s="406" t="e">
        <f aca="false" ca="false" dt2D="false" dtr="false" t="normal">SUM(U18:U19)</f>
        <v>#VALUE!</v>
      </c>
      <c r="V20" s="406" t="e">
        <f aca="false" ca="false" dt2D="false" dtr="false" t="normal">SUM(V18:V19)</f>
        <v>#VALUE!</v>
      </c>
      <c r="W20" s="406" t="e">
        <f aca="false" ca="false" dt2D="false" dtr="false" t="normal">SUM(W18:W19)</f>
        <v>#VALUE!</v>
      </c>
      <c r="X20" s="406" t="e">
        <f aca="false" ca="false" dt2D="false" dtr="false" t="normal">SUM(X18:X19)</f>
        <v>#VALUE!</v>
      </c>
      <c r="Y20" s="406" t="e">
        <f aca="false" ca="false" dt2D="false" dtr="false" t="normal">SUM(Y18:Y19)</f>
        <v>#VALUE!</v>
      </c>
      <c r="Z20" s="406" t="e">
        <f aca="false" ca="false" dt2D="false" dtr="false" t="normal">SUM(Z18:Z19)</f>
        <v>#VALUE!</v>
      </c>
      <c r="AA20" s="406" t="e">
        <f aca="false" ca="false" dt2D="false" dtr="false" t="normal">SUM(AA18:AA19)</f>
        <v>#VALUE!</v>
      </c>
      <c r="AB20" s="406" t="e">
        <f aca="false" ca="false" dt2D="false" dtr="false" t="normal">SUM(AB18:AB19)</f>
        <v>#VALUE!</v>
      </c>
      <c r="AC20" s="406" t="e">
        <f aca="false" ca="false" dt2D="false" dtr="false" t="normal">SUM(AC18:AC19)</f>
        <v>#VALUE!</v>
      </c>
      <c r="AD20" s="406" t="e">
        <f aca="false" ca="false" dt2D="false" dtr="false" t="normal">SUM(AD18:AD19)</f>
        <v>#VALUE!</v>
      </c>
      <c r="AE20" s="406" t="e">
        <f aca="false" ca="false" dt2D="false" dtr="false" t="normal">SUM(AE18:AE19)</f>
        <v>#VALUE!</v>
      </c>
      <c r="AF20" s="406" t="e">
        <f aca="false" ca="false" dt2D="false" dtr="false" t="normal">SUM(AF18:AF19)</f>
        <v>#VALUE!</v>
      </c>
      <c r="AG20" s="406" t="e">
        <f aca="false" ca="false" dt2D="false" dtr="false" t="normal">SUM(AG18:AG19)</f>
        <v>#VALUE!</v>
      </c>
      <c r="AH20" s="406" t="e">
        <f aca="false" ca="false" dt2D="false" dtr="false" t="normal">SUM(AH18:AH19)</f>
        <v>#VALUE!</v>
      </c>
      <c r="AI20" s="406" t="e">
        <f aca="false" ca="false" dt2D="false" dtr="false" t="normal">SUM(AI18:AI19)</f>
        <v>#VALUE!</v>
      </c>
      <c r="AJ20" s="406" t="e">
        <f aca="false" ca="false" dt2D="false" dtr="false" t="normal">SUM(AJ18:AJ19)</f>
        <v>#VALUE!</v>
      </c>
      <c r="AK20" s="406" t="e">
        <f aca="false" ca="false" dt2D="false" dtr="false" t="normal">SUM(AK18:AK19)</f>
        <v>#VALUE!</v>
      </c>
      <c r="AL20" s="406" t="e">
        <f aca="false" ca="false" dt2D="false" dtr="false" t="normal">SUM(AL18:AL19)</f>
        <v>#VALUE!</v>
      </c>
      <c r="AM20" s="406" t="e">
        <f aca="false" ca="false" dt2D="false" dtr="false" t="normal">SUM(AM18:AM19)</f>
        <v>#VALUE!</v>
      </c>
      <c r="AN20" s="406" t="e">
        <f aca="false" ca="false" dt2D="false" dtr="false" t="normal">SUM(AN18:AN19)</f>
        <v>#VALUE!</v>
      </c>
      <c r="AO20" s="406" t="e">
        <f aca="false" ca="false" dt2D="false" dtr="false" t="normal">SUM(AO18:AO19)</f>
        <v>#VALUE!</v>
      </c>
      <c r="AP20" s="406" t="e">
        <f aca="false" ca="false" dt2D="false" dtr="false" t="normal">SUM(AP18:AP19)</f>
        <v>#VALUE!</v>
      </c>
      <c r="AQ20" s="406" t="e">
        <f aca="false" ca="false" dt2D="false" dtr="false" t="normal">SUM(AQ18:AQ19)</f>
        <v>#VALUE!</v>
      </c>
      <c r="AR20" s="406" t="e">
        <f aca="false" ca="false" dt2D="false" dtr="false" t="normal">SUM(AR18:AR19)</f>
        <v>#VALUE!</v>
      </c>
      <c r="AS20" s="406" t="e">
        <f aca="false" ca="false" dt2D="false" dtr="false" t="normal">SUM(AS18:AS19)</f>
        <v>#VALUE!</v>
      </c>
      <c r="AT20" s="406" t="e">
        <f aca="false" ca="false" dt2D="false" dtr="false" t="normal">SUM(AT18:AT19)</f>
        <v>#VALUE!</v>
      </c>
      <c r="AU20" s="406" t="e">
        <f aca="false" ca="false" dt2D="false" dtr="false" t="normal">SUM(AU18:AU19)</f>
        <v>#VALUE!</v>
      </c>
      <c r="AV20" s="406" t="e">
        <f aca="false" ca="false" dt2D="false" dtr="false" t="normal">SUM(AV18:AV19)</f>
        <v>#VALUE!</v>
      </c>
      <c r="AW20" s="406" t="e">
        <f aca="false" ca="false" dt2D="false" dtr="false" t="normal">SUM(AW18:AW19)</f>
        <v>#VALUE!</v>
      </c>
      <c r="AX20" s="406" t="e">
        <f aca="false" ca="false" dt2D="false" dtr="false" t="normal">SUM(AX18:AX19)</f>
        <v>#VALUE!</v>
      </c>
      <c r="AY20" s="406" t="e">
        <f aca="false" ca="false" dt2D="false" dtr="false" t="normal">SUM(AY18:AY19)</f>
        <v>#VALUE!</v>
      </c>
      <c r="AZ20" s="406" t="e">
        <f aca="false" ca="false" dt2D="false" dtr="false" t="normal">SUM(AZ18:AZ19)</f>
        <v>#VALUE!</v>
      </c>
      <c r="BA20" s="406" t="e">
        <f aca="false" ca="false" dt2D="false" dtr="false" t="normal">SUM(BA18:BA19)</f>
        <v>#VALUE!</v>
      </c>
      <c r="BB20" s="406" t="e">
        <f aca="false" ca="false" dt2D="false" dtr="false" t="normal">SUM(BB18:BB19)</f>
        <v>#VALUE!</v>
      </c>
      <c r="BC20" s="406" t="e">
        <f aca="false" ca="false" dt2D="false" dtr="false" t="normal">SUM(BC18:BC19)</f>
        <v>#VALUE!</v>
      </c>
      <c r="BD20" s="406" t="e">
        <f aca="false" ca="false" dt2D="false" dtr="false" t="normal">SUM(BD18:BD19)</f>
        <v>#VALUE!</v>
      </c>
      <c r="BE20" s="406" t="e">
        <f aca="false" ca="false" dt2D="false" dtr="false" t="normal">SUM(BE18:BE19)</f>
        <v>#VALUE!</v>
      </c>
      <c r="BF20" s="406" t="e">
        <f aca="false" ca="false" dt2D="false" dtr="false" t="normal">SUM(BF18:BF19)</f>
        <v>#VALUE!</v>
      </c>
      <c r="BG20" s="406" t="e">
        <f aca="false" ca="false" dt2D="false" dtr="false" t="normal">SUM(BG18:BG19)</f>
        <v>#VALUE!</v>
      </c>
      <c r="BH20" s="406" t="e">
        <f aca="false" ca="false" dt2D="false" dtr="false" t="normal">SUM(BH18:BH19)</f>
        <v>#VALUE!</v>
      </c>
      <c r="BI20" s="406" t="e">
        <f aca="false" ca="false" dt2D="false" dtr="false" t="normal">SUM(BI18:BI19)</f>
        <v>#VALUE!</v>
      </c>
      <c r="BJ20" s="406" t="e">
        <f aca="false" ca="false" dt2D="false" dtr="false" t="normal">SUM(BJ18:BJ19)</f>
        <v>#VALUE!</v>
      </c>
      <c r="BK20" s="406" t="e">
        <f aca="false" ca="false" dt2D="false" dtr="false" t="normal">SUM(BK18:BK19)</f>
        <v>#VALUE!</v>
      </c>
      <c r="BL20" s="406" t="e">
        <f aca="false" ca="false" dt2D="false" dtr="false" t="normal">SUM(BL18:BL19)</f>
        <v>#VALUE!</v>
      </c>
      <c r="BM20" s="406" t="e">
        <f aca="false" ca="false" dt2D="false" dtr="false" t="normal">SUM(BM18:BM19)</f>
        <v>#VALUE!</v>
      </c>
      <c r="BN20" s="406" t="e">
        <f aca="false" ca="false" dt2D="false" dtr="false" t="normal">SUM(BN18:BN19)</f>
        <v>#VALUE!</v>
      </c>
      <c r="BO20" s="406" t="e">
        <f aca="false" ca="false" dt2D="false" dtr="false" t="normal">SUM(BO18:BO19)</f>
        <v>#VALUE!</v>
      </c>
      <c r="BP20" s="406" t="e">
        <f aca="false" ca="false" dt2D="false" dtr="false" t="normal">SUM(BP18:BP19)</f>
        <v>#VALUE!</v>
      </c>
      <c r="BQ20" s="406" t="e">
        <f aca="false" ca="false" dt2D="false" dtr="false" t="normal">SUM(BQ18:BQ19)</f>
        <v>#VALUE!</v>
      </c>
      <c r="BR20" s="406" t="e">
        <f aca="false" ca="false" dt2D="false" dtr="false" t="normal">SUM(BR18:BR19)</f>
        <v>#VALUE!</v>
      </c>
      <c r="BS20" s="406" t="e">
        <f aca="false" ca="false" dt2D="false" dtr="false" t="normal">SUM(BS18:BS19)</f>
        <v>#VALUE!</v>
      </c>
      <c r="BT20" s="406" t="e">
        <f aca="false" ca="false" dt2D="false" dtr="false" t="normal">SUM(BT18:BT19)</f>
        <v>#VALUE!</v>
      </c>
    </row>
    <row outlineLevel="0" r="21">
      <c r="L21" s="283" t="n"/>
      <c r="M21" s="167" t="n"/>
      <c r="N21" s="167" t="n"/>
      <c r="O21" s="167" t="n"/>
      <c r="P21" s="167" t="n"/>
      <c r="Q21" s="167" t="n"/>
      <c r="R21" s="167" t="n"/>
      <c r="S21" s="167" t="n"/>
      <c r="T21" s="167" t="n"/>
      <c r="U21" s="167" t="n"/>
      <c r="V21" s="167" t="n"/>
      <c r="W21" s="167" t="n"/>
      <c r="X21" s="167" t="n"/>
      <c r="Y21" s="167" t="n"/>
      <c r="Z21" s="167" t="n"/>
      <c r="AA21" s="167" t="n"/>
      <c r="AB21" s="167" t="n"/>
      <c r="AC21" s="167" t="n"/>
      <c r="AD21" s="167" t="n"/>
      <c r="AE21" s="167" t="n"/>
      <c r="AF21" s="167" t="n"/>
      <c r="AG21" s="167" t="n"/>
      <c r="AH21" s="167" t="n"/>
      <c r="AI21" s="167" t="n"/>
      <c r="AJ21" s="167" t="n"/>
      <c r="AK21" s="167" t="n"/>
      <c r="AL21" s="167" t="n"/>
      <c r="AM21" s="167" t="n"/>
      <c r="AN21" s="167" t="n"/>
      <c r="AO21" s="167" t="n"/>
      <c r="AP21" s="167" t="n"/>
      <c r="AQ21" s="167" t="n"/>
      <c r="AR21" s="167" t="n"/>
      <c r="AS21" s="167" t="n"/>
      <c r="AT21" s="167" t="n"/>
      <c r="AU21" s="167" t="n"/>
      <c r="AV21" s="167" t="n"/>
      <c r="AW21" s="167" t="n"/>
      <c r="AX21" s="167" t="n"/>
      <c r="AY21" s="167" t="n"/>
      <c r="AZ21" s="167" t="n"/>
      <c r="BA21" s="167" t="n"/>
      <c r="BB21" s="167" t="n"/>
      <c r="BC21" s="167" t="n"/>
      <c r="BD21" s="167" t="n"/>
      <c r="BE21" s="167" t="n"/>
      <c r="BF21" s="167" t="n"/>
      <c r="BG21" s="167" t="n"/>
      <c r="BH21" s="167" t="n"/>
      <c r="BI21" s="167" t="n"/>
      <c r="BJ21" s="167" t="n"/>
      <c r="BK21" s="167" t="n"/>
      <c r="BL21" s="167" t="n"/>
      <c r="BM21" s="167" t="n"/>
      <c r="BN21" s="167" t="n"/>
      <c r="BO21" s="167" t="n"/>
      <c r="BP21" s="167" t="n"/>
      <c r="BQ21" s="167" t="n"/>
      <c r="BR21" s="167" t="n"/>
      <c r="BS21" s="167" t="n"/>
      <c r="BT21" s="167" t="n"/>
    </row>
    <row customFormat="true" ht="17.25" outlineLevel="0" r="22" s="44">
      <c r="A22" s="374" t="n"/>
      <c r="B22" s="374" t="n"/>
      <c r="C22" s="374" t="n"/>
      <c r="D22" s="374" t="n"/>
      <c r="E22" s="374" t="n"/>
      <c r="F22" s="374" t="n"/>
      <c r="G22" s="374" t="n"/>
      <c r="I22" s="4" t="s">
        <v>148</v>
      </c>
      <c r="L22" s="199" t="n"/>
      <c r="M22" s="403" t="n"/>
      <c r="N22" s="403" t="n"/>
      <c r="O22" s="403" t="n"/>
      <c r="P22" s="403" t="n"/>
      <c r="Q22" s="403" t="n"/>
      <c r="R22" s="403" t="n"/>
      <c r="S22" s="403" t="n"/>
      <c r="T22" s="403" t="n"/>
      <c r="U22" s="403" t="n"/>
      <c r="V22" s="403" t="n"/>
      <c r="W22" s="403" t="n"/>
      <c r="X22" s="403" t="n"/>
      <c r="Y22" s="403" t="n"/>
      <c r="Z22" s="403" t="n"/>
      <c r="AA22" s="403" t="n"/>
      <c r="AB22" s="403" t="n"/>
      <c r="AC22" s="403" t="n"/>
      <c r="AD22" s="403" t="n"/>
      <c r="AE22" s="403" t="n"/>
      <c r="AF22" s="403" t="n"/>
      <c r="AG22" s="403" t="n"/>
      <c r="AH22" s="403" t="n"/>
      <c r="AI22" s="403" t="n"/>
      <c r="AJ22" s="403" t="n"/>
      <c r="AK22" s="403" t="n"/>
      <c r="AL22" s="403" t="n"/>
      <c r="AM22" s="403" t="n"/>
      <c r="AN22" s="403" t="n"/>
      <c r="AO22" s="403" t="n"/>
      <c r="AP22" s="403" t="n"/>
      <c r="AQ22" s="403" t="n"/>
      <c r="AR22" s="403" t="n"/>
      <c r="AS22" s="403" t="n"/>
      <c r="AT22" s="403" t="n"/>
      <c r="AU22" s="403" t="n"/>
      <c r="AV22" s="403" t="n"/>
      <c r="AW22" s="403" t="n"/>
      <c r="AX22" s="403" t="n"/>
      <c r="AY22" s="403" t="n"/>
      <c r="AZ22" s="403" t="n"/>
      <c r="BA22" s="403" t="n"/>
      <c r="BB22" s="403" t="n"/>
      <c r="BC22" s="403" t="n"/>
      <c r="BD22" s="403" t="n"/>
      <c r="BE22" s="403" t="n"/>
      <c r="BF22" s="403" t="n"/>
      <c r="BG22" s="403" t="n"/>
      <c r="BH22" s="403" t="n"/>
      <c r="BI22" s="403" t="n"/>
      <c r="BJ22" s="403" t="n"/>
      <c r="BK22" s="403" t="n"/>
      <c r="BL22" s="403" t="n"/>
      <c r="BM22" s="403" t="n"/>
      <c r="BN22" s="403" t="n"/>
      <c r="BO22" s="403" t="n"/>
      <c r="BP22" s="403" t="n"/>
      <c r="BQ22" s="403" t="n"/>
      <c r="BR22" s="403" t="n"/>
      <c r="BS22" s="403" t="n"/>
      <c r="BT22" s="403" t="n"/>
    </row>
    <row hidden="true" ht="16.5" outlineLevel="1" r="23">
      <c r="A23" s="374" t="str">
        <f aca="false" ca="false" dt2D="false" dtr="false" t="normal">I22</f>
        <v>Операционные расходы</v>
      </c>
      <c r="F23" s="374" t="str">
        <f aca="false" ca="false" dt2D="false" dtr="false" t="normal">I23</f>
        <v>Якорная туристическая инфраструктура</v>
      </c>
      <c r="I23" s="237" t="s">
        <v>338</v>
      </c>
      <c r="L23" s="283" t="e">
        <f aca="false" ca="false" dt2D="false" dtr="false" t="normal">SUM(M23:BT23)</f>
        <v>#VALUE!</v>
      </c>
      <c r="M23" s="167" t="e">
        <f aca="false" ca="false" dt2D="false" dtr="false" t="normal">SUMIFS(M:M, $F:$F, $F23, $A:$A, $A23, $E:$E, "Да")</f>
        <v>#VALUE!</v>
      </c>
      <c r="N23" s="167" t="e">
        <f aca="false" ca="false" dt2D="false" dtr="false" t="normal">SUMIFS(N:N, $F:$F, $F23, $A:$A, $A23, $E:$E, "Да")</f>
        <v>#VALUE!</v>
      </c>
      <c r="O23" s="167" t="e">
        <f aca="false" ca="false" dt2D="false" dtr="false" t="normal">SUMIFS(O:O, $F:$F, $F23, $A:$A, $A23, $E:$E, "Да")</f>
        <v>#VALUE!</v>
      </c>
      <c r="P23" s="167" t="e">
        <f aca="false" ca="false" dt2D="false" dtr="false" t="normal">SUMIFS(P:P, $F:$F, $F23, $A:$A, $A23, $E:$E, "Да")</f>
        <v>#VALUE!</v>
      </c>
      <c r="Q23" s="167" t="e">
        <f aca="false" ca="false" dt2D="false" dtr="false" t="normal">SUMIFS(Q:Q, $F:$F, $F23, $A:$A, $A23, $E:$E, "Да")</f>
        <v>#VALUE!</v>
      </c>
      <c r="R23" s="167" t="e">
        <f aca="false" ca="false" dt2D="false" dtr="false" t="normal">SUMIFS(R:R, $F:$F, $F23, $A:$A, $A23, $E:$E, "Да")</f>
        <v>#VALUE!</v>
      </c>
      <c r="S23" s="167" t="e">
        <f aca="false" ca="false" dt2D="false" dtr="false" t="normal">SUMIFS(S:S, $F:$F, $F23, $A:$A, $A23, $E:$E, "Да")</f>
        <v>#VALUE!</v>
      </c>
      <c r="T23" s="167" t="e">
        <f aca="false" ca="false" dt2D="false" dtr="false" t="normal">SUMIFS(T:T, $F:$F, $F23, $A:$A, $A23, $E:$E, "Да")</f>
        <v>#VALUE!</v>
      </c>
      <c r="U23" s="167" t="e">
        <f aca="false" ca="false" dt2D="false" dtr="false" t="normal">SUMIFS(U:U, $F:$F, $F23, $A:$A, $A23, $E:$E, "Да")</f>
        <v>#VALUE!</v>
      </c>
      <c r="V23" s="167" t="e">
        <f aca="false" ca="false" dt2D="false" dtr="false" t="normal">SUMIFS(V:V, $F:$F, $F23, $A:$A, $A23, $E:$E, "Да")</f>
        <v>#VALUE!</v>
      </c>
      <c r="W23" s="167" t="e">
        <f aca="false" ca="false" dt2D="false" dtr="false" t="normal">SUMIFS(W:W, $F:$F, $F23, $A:$A, $A23, $E:$E, "Да")</f>
        <v>#VALUE!</v>
      </c>
      <c r="X23" s="167" t="e">
        <f aca="false" ca="false" dt2D="false" dtr="false" t="normal">SUMIFS(X:X, $F:$F, $F23, $A:$A, $A23, $E:$E, "Да")</f>
        <v>#VALUE!</v>
      </c>
      <c r="Y23" s="167" t="e">
        <f aca="false" ca="false" dt2D="false" dtr="false" t="normal">SUMIFS(Y:Y, $F:$F, $F23, $A:$A, $A23, $E:$E, "Да")</f>
        <v>#VALUE!</v>
      </c>
      <c r="Z23" s="167" t="e">
        <f aca="false" ca="false" dt2D="false" dtr="false" t="normal">SUMIFS(Z:Z, $F:$F, $F23, $A:$A, $A23, $E:$E, "Да")</f>
        <v>#VALUE!</v>
      </c>
      <c r="AA23" s="167" t="e">
        <f aca="false" ca="false" dt2D="false" dtr="false" t="normal">SUMIFS(AA:AA, $F:$F, $F23, $A:$A, $A23, $E:$E, "Да")</f>
        <v>#VALUE!</v>
      </c>
      <c r="AB23" s="167" t="e">
        <f aca="false" ca="false" dt2D="false" dtr="false" t="normal">SUMIFS(AB:AB, $F:$F, $F23, $A:$A, $A23, $E:$E, "Да")</f>
        <v>#VALUE!</v>
      </c>
      <c r="AC23" s="167" t="e">
        <f aca="false" ca="false" dt2D="false" dtr="false" t="normal">SUMIFS(AC:AC, $F:$F, $F23, $A:$A, $A23, $E:$E, "Да")</f>
        <v>#VALUE!</v>
      </c>
      <c r="AD23" s="167" t="e">
        <f aca="false" ca="false" dt2D="false" dtr="false" t="normal">SUMIFS(AD:AD, $F:$F, $F23, $A:$A, $A23, $E:$E, "Да")</f>
        <v>#VALUE!</v>
      </c>
      <c r="AE23" s="167" t="e">
        <f aca="false" ca="false" dt2D="false" dtr="false" t="normal">SUMIFS(AE:AE, $F:$F, $F23, $A:$A, $A23, $E:$E, "Да")</f>
        <v>#VALUE!</v>
      </c>
      <c r="AF23" s="167" t="e">
        <f aca="false" ca="false" dt2D="false" dtr="false" t="normal">SUMIFS(AF:AF, $F:$F, $F23, $A:$A, $A23, $E:$E, "Да")</f>
        <v>#VALUE!</v>
      </c>
      <c r="AG23" s="167" t="e">
        <f aca="false" ca="false" dt2D="false" dtr="false" t="normal">SUMIFS(AG:AG, $F:$F, $F23, $A:$A, $A23, $E:$E, "Да")</f>
        <v>#VALUE!</v>
      </c>
      <c r="AH23" s="167" t="e">
        <f aca="false" ca="false" dt2D="false" dtr="false" t="normal">SUMIFS(AH:AH, $F:$F, $F23, $A:$A, $A23, $E:$E, "Да")</f>
        <v>#VALUE!</v>
      </c>
      <c r="AI23" s="167" t="e">
        <f aca="false" ca="false" dt2D="false" dtr="false" t="normal">SUMIFS(AI:AI, $F:$F, $F23, $A:$A, $A23, $E:$E, "Да")</f>
        <v>#VALUE!</v>
      </c>
      <c r="AJ23" s="167" t="e">
        <f aca="false" ca="false" dt2D="false" dtr="false" t="normal">SUMIFS(AJ:AJ, $F:$F, $F23, $A:$A, $A23, $E:$E, "Да")</f>
        <v>#VALUE!</v>
      </c>
      <c r="AK23" s="167" t="e">
        <f aca="false" ca="false" dt2D="false" dtr="false" t="normal">SUMIFS(AK:AK, $F:$F, $F23, $A:$A, $A23, $E:$E, "Да")</f>
        <v>#VALUE!</v>
      </c>
      <c r="AL23" s="167" t="e">
        <f aca="false" ca="false" dt2D="false" dtr="false" t="normal">SUMIFS(AL:AL, $F:$F, $F23, $A:$A, $A23, $E:$E, "Да")</f>
        <v>#VALUE!</v>
      </c>
      <c r="AM23" s="167" t="e">
        <f aca="false" ca="false" dt2D="false" dtr="false" t="normal">SUMIFS(AM:AM, $F:$F, $F23, $A:$A, $A23, $E:$E, "Да")</f>
        <v>#VALUE!</v>
      </c>
      <c r="AN23" s="167" t="e">
        <f aca="false" ca="false" dt2D="false" dtr="false" t="normal">SUMIFS(AN:AN, $F:$F, $F23, $A:$A, $A23, $E:$E, "Да")</f>
        <v>#VALUE!</v>
      </c>
      <c r="AO23" s="167" t="e">
        <f aca="false" ca="false" dt2D="false" dtr="false" t="normal">SUMIFS(AO:AO, $F:$F, $F23, $A:$A, $A23, $E:$E, "Да")</f>
        <v>#VALUE!</v>
      </c>
      <c r="AP23" s="167" t="e">
        <f aca="false" ca="false" dt2D="false" dtr="false" t="normal">SUMIFS(AP:AP, $F:$F, $F23, $A:$A, $A23, $E:$E, "Да")</f>
        <v>#VALUE!</v>
      </c>
      <c r="AQ23" s="167" t="e">
        <f aca="false" ca="false" dt2D="false" dtr="false" t="normal">SUMIFS(AQ:AQ, $F:$F, $F23, $A:$A, $A23, $E:$E, "Да")</f>
        <v>#VALUE!</v>
      </c>
      <c r="AR23" s="167" t="e">
        <f aca="false" ca="false" dt2D="false" dtr="false" t="normal">SUMIFS(AR:AR, $F:$F, $F23, $A:$A, $A23, $E:$E, "Да")</f>
        <v>#VALUE!</v>
      </c>
      <c r="AS23" s="167" t="e">
        <f aca="false" ca="false" dt2D="false" dtr="false" t="normal">SUMIFS(AS:AS, $F:$F, $F23, $A:$A, $A23, $E:$E, "Да")</f>
        <v>#VALUE!</v>
      </c>
      <c r="AT23" s="167" t="e">
        <f aca="false" ca="false" dt2D="false" dtr="false" t="normal">SUMIFS(AT:AT, $F:$F, $F23, $A:$A, $A23, $E:$E, "Да")</f>
        <v>#VALUE!</v>
      </c>
      <c r="AU23" s="167" t="e">
        <f aca="false" ca="false" dt2D="false" dtr="false" t="normal">SUMIFS(AU:AU, $F:$F, $F23, $A:$A, $A23, $E:$E, "Да")</f>
        <v>#VALUE!</v>
      </c>
      <c r="AV23" s="167" t="e">
        <f aca="false" ca="false" dt2D="false" dtr="false" t="normal">SUMIFS(AV:AV, $F:$F, $F23, $A:$A, $A23, $E:$E, "Да")</f>
        <v>#VALUE!</v>
      </c>
      <c r="AW23" s="167" t="e">
        <f aca="false" ca="false" dt2D="false" dtr="false" t="normal">SUMIFS(AW:AW, $F:$F, $F23, $A:$A, $A23, $E:$E, "Да")</f>
        <v>#VALUE!</v>
      </c>
      <c r="AX23" s="167" t="e">
        <f aca="false" ca="false" dt2D="false" dtr="false" t="normal">SUMIFS(AX:AX, $F:$F, $F23, $A:$A, $A23, $E:$E, "Да")</f>
        <v>#VALUE!</v>
      </c>
      <c r="AY23" s="167" t="e">
        <f aca="false" ca="false" dt2D="false" dtr="false" t="normal">SUMIFS(AY:AY, $F:$F, $F23, $A:$A, $A23, $E:$E, "Да")</f>
        <v>#VALUE!</v>
      </c>
      <c r="AZ23" s="167" t="e">
        <f aca="false" ca="false" dt2D="false" dtr="false" t="normal">SUMIFS(AZ:AZ, $F:$F, $F23, $A:$A, $A23, $E:$E, "Да")</f>
        <v>#VALUE!</v>
      </c>
      <c r="BA23" s="167" t="e">
        <f aca="false" ca="false" dt2D="false" dtr="false" t="normal">SUMIFS(BA:BA, $F:$F, $F23, $A:$A, $A23, $E:$E, "Да")</f>
        <v>#VALUE!</v>
      </c>
      <c r="BB23" s="167" t="e">
        <f aca="false" ca="false" dt2D="false" dtr="false" t="normal">SUMIFS(BB:BB, $F:$F, $F23, $A:$A, $A23, $E:$E, "Да")</f>
        <v>#VALUE!</v>
      </c>
      <c r="BC23" s="167" t="e">
        <f aca="false" ca="false" dt2D="false" dtr="false" t="normal">SUMIFS(BC:BC, $F:$F, $F23, $A:$A, $A23, $E:$E, "Да")</f>
        <v>#VALUE!</v>
      </c>
      <c r="BD23" s="167" t="e">
        <f aca="false" ca="false" dt2D="false" dtr="false" t="normal">SUMIFS(BD:BD, $F:$F, $F23, $A:$A, $A23, $E:$E, "Да")</f>
        <v>#VALUE!</v>
      </c>
      <c r="BE23" s="167" t="e">
        <f aca="false" ca="false" dt2D="false" dtr="false" t="normal">SUMIFS(BE:BE, $F:$F, $F23, $A:$A, $A23, $E:$E, "Да")</f>
        <v>#VALUE!</v>
      </c>
      <c r="BF23" s="167" t="e">
        <f aca="false" ca="false" dt2D="false" dtr="false" t="normal">SUMIFS(BF:BF, $F:$F, $F23, $A:$A, $A23, $E:$E, "Да")</f>
        <v>#VALUE!</v>
      </c>
      <c r="BG23" s="167" t="e">
        <f aca="false" ca="false" dt2D="false" dtr="false" t="normal">SUMIFS(BG:BG, $F:$F, $F23, $A:$A, $A23, $E:$E, "Да")</f>
        <v>#VALUE!</v>
      </c>
      <c r="BH23" s="167" t="e">
        <f aca="false" ca="false" dt2D="false" dtr="false" t="normal">SUMIFS(BH:BH, $F:$F, $F23, $A:$A, $A23, $E:$E, "Да")</f>
        <v>#VALUE!</v>
      </c>
      <c r="BI23" s="167" t="e">
        <f aca="false" ca="false" dt2D="false" dtr="false" t="normal">SUMIFS(BI:BI, $F:$F, $F23, $A:$A, $A23, $E:$E, "Да")</f>
        <v>#VALUE!</v>
      </c>
      <c r="BJ23" s="167" t="e">
        <f aca="false" ca="false" dt2D="false" dtr="false" t="normal">SUMIFS(BJ:BJ, $F:$F, $F23, $A:$A, $A23, $E:$E, "Да")</f>
        <v>#VALUE!</v>
      </c>
      <c r="BK23" s="167" t="e">
        <f aca="false" ca="false" dt2D="false" dtr="false" t="normal">SUMIFS(BK:BK, $F:$F, $F23, $A:$A, $A23, $E:$E, "Да")</f>
        <v>#VALUE!</v>
      </c>
      <c r="BL23" s="167" t="e">
        <f aca="false" ca="false" dt2D="false" dtr="false" t="normal">SUMIFS(BL:BL, $F:$F, $F23, $A:$A, $A23, $E:$E, "Да")</f>
        <v>#VALUE!</v>
      </c>
      <c r="BM23" s="167" t="e">
        <f aca="false" ca="false" dt2D="false" dtr="false" t="normal">SUMIFS(BM:BM, $F:$F, $F23, $A:$A, $A23, $E:$E, "Да")</f>
        <v>#VALUE!</v>
      </c>
      <c r="BN23" s="167" t="e">
        <f aca="false" ca="false" dt2D="false" dtr="false" t="normal">SUMIFS(BN:BN, $F:$F, $F23, $A:$A, $A23, $E:$E, "Да")</f>
        <v>#VALUE!</v>
      </c>
      <c r="BO23" s="167" t="e">
        <f aca="false" ca="false" dt2D="false" dtr="false" t="normal">SUMIFS(BO:BO, $F:$F, $F23, $A:$A, $A23, $E:$E, "Да")</f>
        <v>#VALUE!</v>
      </c>
      <c r="BP23" s="167" t="e">
        <f aca="false" ca="false" dt2D="false" dtr="false" t="normal">SUMIFS(BP:BP, $F:$F, $F23, $A:$A, $A23, $E:$E, "Да")</f>
        <v>#VALUE!</v>
      </c>
      <c r="BQ23" s="167" t="e">
        <f aca="false" ca="false" dt2D="false" dtr="false" t="normal">SUMIFS(BQ:BQ, $F:$F, $F23, $A:$A, $A23, $E:$E, "Да")</f>
        <v>#VALUE!</v>
      </c>
      <c r="BR23" s="167" t="e">
        <f aca="false" ca="false" dt2D="false" dtr="false" t="normal">SUMIFS(BR:BR, $F:$F, $F23, $A:$A, $A23, $E:$E, "Да")</f>
        <v>#VALUE!</v>
      </c>
      <c r="BS23" s="167" t="e">
        <f aca="false" ca="false" dt2D="false" dtr="false" t="normal">SUMIFS(BS:BS, $F:$F, $F23, $A:$A, $A23, $E:$E, "Да")</f>
        <v>#VALUE!</v>
      </c>
      <c r="BT23" s="167" t="e">
        <f aca="false" ca="false" dt2D="false" dtr="false" t="normal">SUMIFS(BT:BT, $F:$F, $F23, $A:$A, $A23, $E:$E, "Да")</f>
        <v>#VALUE!</v>
      </c>
    </row>
    <row hidden="true" ht="16.5" outlineLevel="1" r="24">
      <c r="A24" s="374" t="str">
        <f aca="false" ca="false" dt2D="false" dtr="false" t="normal">A23</f>
        <v>Операционные расходы</v>
      </c>
      <c r="F24" s="374" t="str">
        <f aca="false" ca="false" dt2D="false" dtr="false" t="normal">I24</f>
        <v>Дополнительная туристическая инфраструктура</v>
      </c>
      <c r="I24" s="237" t="s">
        <v>339</v>
      </c>
      <c r="L24" s="283" t="e">
        <f aca="false" ca="false" dt2D="false" dtr="false" t="normal">SUM(M24:BT24)</f>
        <v>#VALUE!</v>
      </c>
      <c r="M24" s="167" t="e">
        <f aca="false" ca="false" dt2D="false" dtr="false" t="normal">SUMIFS(M:M, $F:$F, $F24, $A:$A, $A24, $E:$E, "Да")</f>
        <v>#VALUE!</v>
      </c>
      <c r="N24" s="167" t="e">
        <f aca="false" ca="false" dt2D="false" dtr="false" t="normal">SUMIFS(N:N, $F:$F, $F24, $A:$A, $A24, $E:$E, "Да")</f>
        <v>#VALUE!</v>
      </c>
      <c r="O24" s="167" t="e">
        <f aca="false" ca="false" dt2D="false" dtr="false" t="normal">SUMIFS(O:O, $F:$F, $F24, $A:$A, $A24, $E:$E, "Да")</f>
        <v>#VALUE!</v>
      </c>
      <c r="P24" s="167" t="e">
        <f aca="false" ca="false" dt2D="false" dtr="false" t="normal">SUMIFS(P:P, $F:$F, $F24, $A:$A, $A24, $E:$E, "Да")</f>
        <v>#VALUE!</v>
      </c>
      <c r="Q24" s="167" t="e">
        <f aca="false" ca="false" dt2D="false" dtr="false" t="normal">SUMIFS(Q:Q, $F:$F, $F24, $A:$A, $A24, $E:$E, "Да")</f>
        <v>#VALUE!</v>
      </c>
      <c r="R24" s="167" t="e">
        <f aca="false" ca="false" dt2D="false" dtr="false" t="normal">SUMIFS(R:R, $F:$F, $F24, $A:$A, $A24, $E:$E, "Да")</f>
        <v>#VALUE!</v>
      </c>
      <c r="S24" s="167" t="e">
        <f aca="false" ca="false" dt2D="false" dtr="false" t="normal">SUMIFS(S:S, $F:$F, $F24, $A:$A, $A24, $E:$E, "Да")</f>
        <v>#VALUE!</v>
      </c>
      <c r="T24" s="167" t="e">
        <f aca="false" ca="false" dt2D="false" dtr="false" t="normal">SUMIFS(T:T, $F:$F, $F24, $A:$A, $A24, $E:$E, "Да")</f>
        <v>#VALUE!</v>
      </c>
      <c r="U24" s="167" t="e">
        <f aca="false" ca="false" dt2D="false" dtr="false" t="normal">SUMIFS(U:U, $F:$F, $F24, $A:$A, $A24, $E:$E, "Да")</f>
        <v>#VALUE!</v>
      </c>
      <c r="V24" s="167" t="e">
        <f aca="false" ca="false" dt2D="false" dtr="false" t="normal">SUMIFS(V:V, $F:$F, $F24, $A:$A, $A24, $E:$E, "Да")</f>
        <v>#VALUE!</v>
      </c>
      <c r="W24" s="167" t="e">
        <f aca="false" ca="false" dt2D="false" dtr="false" t="normal">SUMIFS(W:W, $F:$F, $F24, $A:$A, $A24, $E:$E, "Да")</f>
        <v>#VALUE!</v>
      </c>
      <c r="X24" s="167" t="e">
        <f aca="false" ca="false" dt2D="false" dtr="false" t="normal">SUMIFS(X:X, $F:$F, $F24, $A:$A, $A24, $E:$E, "Да")</f>
        <v>#VALUE!</v>
      </c>
      <c r="Y24" s="167" t="e">
        <f aca="false" ca="false" dt2D="false" dtr="false" t="normal">SUMIFS(Y:Y, $F:$F, $F24, $A:$A, $A24, $E:$E, "Да")</f>
        <v>#VALUE!</v>
      </c>
      <c r="Z24" s="167" t="e">
        <f aca="false" ca="false" dt2D="false" dtr="false" t="normal">SUMIFS(Z:Z, $F:$F, $F24, $A:$A, $A24, $E:$E, "Да")</f>
        <v>#VALUE!</v>
      </c>
      <c r="AA24" s="167" t="e">
        <f aca="false" ca="false" dt2D="false" dtr="false" t="normal">SUMIFS(AA:AA, $F:$F, $F24, $A:$A, $A24, $E:$E, "Да")</f>
        <v>#VALUE!</v>
      </c>
      <c r="AB24" s="167" t="e">
        <f aca="false" ca="false" dt2D="false" dtr="false" t="normal">SUMIFS(AB:AB, $F:$F, $F24, $A:$A, $A24, $E:$E, "Да")</f>
        <v>#VALUE!</v>
      </c>
      <c r="AC24" s="167" t="e">
        <f aca="false" ca="false" dt2D="false" dtr="false" t="normal">SUMIFS(AC:AC, $F:$F, $F24, $A:$A, $A24, $E:$E, "Да")</f>
        <v>#VALUE!</v>
      </c>
      <c r="AD24" s="167" t="e">
        <f aca="false" ca="false" dt2D="false" dtr="false" t="normal">SUMIFS(AD:AD, $F:$F, $F24, $A:$A, $A24, $E:$E, "Да")</f>
        <v>#VALUE!</v>
      </c>
      <c r="AE24" s="167" t="e">
        <f aca="false" ca="false" dt2D="false" dtr="false" t="normal">SUMIFS(AE:AE, $F:$F, $F24, $A:$A, $A24, $E:$E, "Да")</f>
        <v>#VALUE!</v>
      </c>
      <c r="AF24" s="167" t="e">
        <f aca="false" ca="false" dt2D="false" dtr="false" t="normal">SUMIFS(AF:AF, $F:$F, $F24, $A:$A, $A24, $E:$E, "Да")</f>
        <v>#VALUE!</v>
      </c>
      <c r="AG24" s="167" t="e">
        <f aca="false" ca="false" dt2D="false" dtr="false" t="normal">SUMIFS(AG:AG, $F:$F, $F24, $A:$A, $A24, $E:$E, "Да")</f>
        <v>#VALUE!</v>
      </c>
      <c r="AH24" s="167" t="e">
        <f aca="false" ca="false" dt2D="false" dtr="false" t="normal">SUMIFS(AH:AH, $F:$F, $F24, $A:$A, $A24, $E:$E, "Да")</f>
        <v>#VALUE!</v>
      </c>
      <c r="AI24" s="167" t="e">
        <f aca="false" ca="false" dt2D="false" dtr="false" t="normal">SUMIFS(AI:AI, $F:$F, $F24, $A:$A, $A24, $E:$E, "Да")</f>
        <v>#VALUE!</v>
      </c>
      <c r="AJ24" s="167" t="e">
        <f aca="false" ca="false" dt2D="false" dtr="false" t="normal">SUMIFS(AJ:AJ, $F:$F, $F24, $A:$A, $A24, $E:$E, "Да")</f>
        <v>#VALUE!</v>
      </c>
      <c r="AK24" s="167" t="e">
        <f aca="false" ca="false" dt2D="false" dtr="false" t="normal">SUMIFS(AK:AK, $F:$F, $F24, $A:$A, $A24, $E:$E, "Да")</f>
        <v>#VALUE!</v>
      </c>
      <c r="AL24" s="167" t="e">
        <f aca="false" ca="false" dt2D="false" dtr="false" t="normal">SUMIFS(AL:AL, $F:$F, $F24, $A:$A, $A24, $E:$E, "Да")</f>
        <v>#VALUE!</v>
      </c>
      <c r="AM24" s="167" t="e">
        <f aca="false" ca="false" dt2D="false" dtr="false" t="normal">SUMIFS(AM:AM, $F:$F, $F24, $A:$A, $A24, $E:$E, "Да")</f>
        <v>#VALUE!</v>
      </c>
      <c r="AN24" s="167" t="e">
        <f aca="false" ca="false" dt2D="false" dtr="false" t="normal">SUMIFS(AN:AN, $F:$F, $F24, $A:$A, $A24, $E:$E, "Да")</f>
        <v>#VALUE!</v>
      </c>
      <c r="AO24" s="167" t="e">
        <f aca="false" ca="false" dt2D="false" dtr="false" t="normal">SUMIFS(AO:AO, $F:$F, $F24, $A:$A, $A24, $E:$E, "Да")</f>
        <v>#VALUE!</v>
      </c>
      <c r="AP24" s="167" t="e">
        <f aca="false" ca="false" dt2D="false" dtr="false" t="normal">SUMIFS(AP:AP, $F:$F, $F24, $A:$A, $A24, $E:$E, "Да")</f>
        <v>#VALUE!</v>
      </c>
      <c r="AQ24" s="167" t="e">
        <f aca="false" ca="false" dt2D="false" dtr="false" t="normal">SUMIFS(AQ:AQ, $F:$F, $F24, $A:$A, $A24, $E:$E, "Да")</f>
        <v>#VALUE!</v>
      </c>
      <c r="AR24" s="167" t="e">
        <f aca="false" ca="false" dt2D="false" dtr="false" t="normal">SUMIFS(AR:AR, $F:$F, $F24, $A:$A, $A24, $E:$E, "Да")</f>
        <v>#VALUE!</v>
      </c>
      <c r="AS24" s="167" t="e">
        <f aca="false" ca="false" dt2D="false" dtr="false" t="normal">SUMIFS(AS:AS, $F:$F, $F24, $A:$A, $A24, $E:$E, "Да")</f>
        <v>#VALUE!</v>
      </c>
      <c r="AT24" s="167" t="e">
        <f aca="false" ca="false" dt2D="false" dtr="false" t="normal">SUMIFS(AT:AT, $F:$F, $F24, $A:$A, $A24, $E:$E, "Да")</f>
        <v>#VALUE!</v>
      </c>
      <c r="AU24" s="167" t="e">
        <f aca="false" ca="false" dt2D="false" dtr="false" t="normal">SUMIFS(AU:AU, $F:$F, $F24, $A:$A, $A24, $E:$E, "Да")</f>
        <v>#VALUE!</v>
      </c>
      <c r="AV24" s="167" t="e">
        <f aca="false" ca="false" dt2D="false" dtr="false" t="normal">SUMIFS(AV:AV, $F:$F, $F24, $A:$A, $A24, $E:$E, "Да")</f>
        <v>#VALUE!</v>
      </c>
      <c r="AW24" s="167" t="e">
        <f aca="false" ca="false" dt2D="false" dtr="false" t="normal">SUMIFS(AW:AW, $F:$F, $F24, $A:$A, $A24, $E:$E, "Да")</f>
        <v>#VALUE!</v>
      </c>
      <c r="AX24" s="167" t="e">
        <f aca="false" ca="false" dt2D="false" dtr="false" t="normal">SUMIFS(AX:AX, $F:$F, $F24, $A:$A, $A24, $E:$E, "Да")</f>
        <v>#VALUE!</v>
      </c>
      <c r="AY24" s="167" t="e">
        <f aca="false" ca="false" dt2D="false" dtr="false" t="normal">SUMIFS(AY:AY, $F:$F, $F24, $A:$A, $A24, $E:$E, "Да")</f>
        <v>#VALUE!</v>
      </c>
      <c r="AZ24" s="167" t="e">
        <f aca="false" ca="false" dt2D="false" dtr="false" t="normal">SUMIFS(AZ:AZ, $F:$F, $F24, $A:$A, $A24, $E:$E, "Да")</f>
        <v>#VALUE!</v>
      </c>
      <c r="BA24" s="167" t="e">
        <f aca="false" ca="false" dt2D="false" dtr="false" t="normal">SUMIFS(BA:BA, $F:$F, $F24, $A:$A, $A24, $E:$E, "Да")</f>
        <v>#VALUE!</v>
      </c>
      <c r="BB24" s="167" t="e">
        <f aca="false" ca="false" dt2D="false" dtr="false" t="normal">SUMIFS(BB:BB, $F:$F, $F24, $A:$A, $A24, $E:$E, "Да")</f>
        <v>#VALUE!</v>
      </c>
      <c r="BC24" s="167" t="e">
        <f aca="false" ca="false" dt2D="false" dtr="false" t="normal">SUMIFS(BC:BC, $F:$F, $F24, $A:$A, $A24, $E:$E, "Да")</f>
        <v>#VALUE!</v>
      </c>
      <c r="BD24" s="167" t="e">
        <f aca="false" ca="false" dt2D="false" dtr="false" t="normal">SUMIFS(BD:BD, $F:$F, $F24, $A:$A, $A24, $E:$E, "Да")</f>
        <v>#VALUE!</v>
      </c>
      <c r="BE24" s="167" t="e">
        <f aca="false" ca="false" dt2D="false" dtr="false" t="normal">SUMIFS(BE:BE, $F:$F, $F24, $A:$A, $A24, $E:$E, "Да")</f>
        <v>#VALUE!</v>
      </c>
      <c r="BF24" s="167" t="e">
        <f aca="false" ca="false" dt2D="false" dtr="false" t="normal">SUMIFS(BF:BF, $F:$F, $F24, $A:$A, $A24, $E:$E, "Да")</f>
        <v>#VALUE!</v>
      </c>
      <c r="BG24" s="167" t="e">
        <f aca="false" ca="false" dt2D="false" dtr="false" t="normal">SUMIFS(BG:BG, $F:$F, $F24, $A:$A, $A24, $E:$E, "Да")</f>
        <v>#VALUE!</v>
      </c>
      <c r="BH24" s="167" t="e">
        <f aca="false" ca="false" dt2D="false" dtr="false" t="normal">SUMIFS(BH:BH, $F:$F, $F24, $A:$A, $A24, $E:$E, "Да")</f>
        <v>#VALUE!</v>
      </c>
      <c r="BI24" s="167" t="e">
        <f aca="false" ca="false" dt2D="false" dtr="false" t="normal">SUMIFS(BI:BI, $F:$F, $F24, $A:$A, $A24, $E:$E, "Да")</f>
        <v>#VALUE!</v>
      </c>
      <c r="BJ24" s="167" t="e">
        <f aca="false" ca="false" dt2D="false" dtr="false" t="normal">SUMIFS(BJ:BJ, $F:$F, $F24, $A:$A, $A24, $E:$E, "Да")</f>
        <v>#VALUE!</v>
      </c>
      <c r="BK24" s="167" t="e">
        <f aca="false" ca="false" dt2D="false" dtr="false" t="normal">SUMIFS(BK:BK, $F:$F, $F24, $A:$A, $A24, $E:$E, "Да")</f>
        <v>#VALUE!</v>
      </c>
      <c r="BL24" s="167" t="e">
        <f aca="false" ca="false" dt2D="false" dtr="false" t="normal">SUMIFS(BL:BL, $F:$F, $F24, $A:$A, $A24, $E:$E, "Да")</f>
        <v>#VALUE!</v>
      </c>
      <c r="BM24" s="167" t="e">
        <f aca="false" ca="false" dt2D="false" dtr="false" t="normal">SUMIFS(BM:BM, $F:$F, $F24, $A:$A, $A24, $E:$E, "Да")</f>
        <v>#VALUE!</v>
      </c>
      <c r="BN24" s="167" t="e">
        <f aca="false" ca="false" dt2D="false" dtr="false" t="normal">SUMIFS(BN:BN, $F:$F, $F24, $A:$A, $A24, $E:$E, "Да")</f>
        <v>#VALUE!</v>
      </c>
      <c r="BO24" s="167" t="e">
        <f aca="false" ca="false" dt2D="false" dtr="false" t="normal">SUMIFS(BO:BO, $F:$F, $F24, $A:$A, $A24, $E:$E, "Да")</f>
        <v>#VALUE!</v>
      </c>
      <c r="BP24" s="167" t="e">
        <f aca="false" ca="false" dt2D="false" dtr="false" t="normal">SUMIFS(BP:BP, $F:$F, $F24, $A:$A, $A24, $E:$E, "Да")</f>
        <v>#VALUE!</v>
      </c>
      <c r="BQ24" s="167" t="e">
        <f aca="false" ca="false" dt2D="false" dtr="false" t="normal">SUMIFS(BQ:BQ, $F:$F, $F24, $A:$A, $A24, $E:$E, "Да")</f>
        <v>#VALUE!</v>
      </c>
      <c r="BR24" s="167" t="e">
        <f aca="false" ca="false" dt2D="false" dtr="false" t="normal">SUMIFS(BR:BR, $F:$F, $F24, $A:$A, $A24, $E:$E, "Да")</f>
        <v>#VALUE!</v>
      </c>
      <c r="BS24" s="167" t="e">
        <f aca="false" ca="false" dt2D="false" dtr="false" t="normal">SUMIFS(BS:BS, $F:$F, $F24, $A:$A, $A24, $E:$E, "Да")</f>
        <v>#VALUE!</v>
      </c>
      <c r="BT24" s="167" t="e">
        <f aca="false" ca="false" dt2D="false" dtr="false" t="normal">SUMIFS(BT:BT, $F:$F, $F24, $A:$A, $A24, $E:$E, "Да")</f>
        <v>#VALUE!</v>
      </c>
    </row>
    <row customFormat="true" ht="15.75" outlineLevel="0" r="25" s="85">
      <c r="A25" s="404" t="n"/>
      <c r="B25" s="404" t="n"/>
      <c r="C25" s="374" t="n"/>
      <c r="D25" s="404" t="n"/>
      <c r="E25" s="404" t="n"/>
      <c r="F25" s="404" t="n"/>
      <c r="G25" s="404" t="n"/>
      <c r="I25" s="126" t="s">
        <v>405</v>
      </c>
      <c r="J25" s="126" t="n"/>
      <c r="K25" s="126" t="n"/>
      <c r="L25" s="405" t="e">
        <f aca="false" ca="false" dt2D="false" dtr="false" t="normal">SUM(M25:BT25)</f>
        <v>#VALUE!</v>
      </c>
      <c r="M25" s="406" t="e">
        <f aca="false" ca="false" dt2D="false" dtr="false" t="normal">SUM(M23:M24)</f>
        <v>#VALUE!</v>
      </c>
      <c r="N25" s="406" t="e">
        <f aca="false" ca="false" dt2D="false" dtr="false" t="normal">SUM(N23:N24)</f>
        <v>#VALUE!</v>
      </c>
      <c r="O25" s="406" t="e">
        <f aca="false" ca="false" dt2D="false" dtr="false" t="normal">SUM(O23:O24)</f>
        <v>#VALUE!</v>
      </c>
      <c r="P25" s="406" t="e">
        <f aca="false" ca="false" dt2D="false" dtr="false" t="normal">SUM(P23:P24)</f>
        <v>#VALUE!</v>
      </c>
      <c r="Q25" s="406" t="e">
        <f aca="false" ca="false" dt2D="false" dtr="false" t="normal">SUM(Q23:Q24)</f>
        <v>#VALUE!</v>
      </c>
      <c r="R25" s="406" t="e">
        <f aca="false" ca="false" dt2D="false" dtr="false" t="normal">SUM(R23:R24)</f>
        <v>#VALUE!</v>
      </c>
      <c r="S25" s="406" t="e">
        <f aca="false" ca="false" dt2D="false" dtr="false" t="normal">SUM(S23:S24)</f>
        <v>#VALUE!</v>
      </c>
      <c r="T25" s="406" t="e">
        <f aca="false" ca="false" dt2D="false" dtr="false" t="normal">SUM(T23:T24)</f>
        <v>#VALUE!</v>
      </c>
      <c r="U25" s="406" t="e">
        <f aca="false" ca="false" dt2D="false" dtr="false" t="normal">SUM(U23:U24)</f>
        <v>#VALUE!</v>
      </c>
      <c r="V25" s="406" t="e">
        <f aca="false" ca="false" dt2D="false" dtr="false" t="normal">SUM(V23:V24)</f>
        <v>#VALUE!</v>
      </c>
      <c r="W25" s="406" t="e">
        <f aca="false" ca="false" dt2D="false" dtr="false" t="normal">SUM(W23:W24)</f>
        <v>#VALUE!</v>
      </c>
      <c r="X25" s="406" t="e">
        <f aca="false" ca="false" dt2D="false" dtr="false" t="normal">SUM(X23:X24)</f>
        <v>#VALUE!</v>
      </c>
      <c r="Y25" s="406" t="e">
        <f aca="false" ca="false" dt2D="false" dtr="false" t="normal">SUM(Y23:Y24)</f>
        <v>#VALUE!</v>
      </c>
      <c r="Z25" s="406" t="e">
        <f aca="false" ca="false" dt2D="false" dtr="false" t="normal">SUM(Z23:Z24)</f>
        <v>#VALUE!</v>
      </c>
      <c r="AA25" s="406" t="e">
        <f aca="false" ca="false" dt2D="false" dtr="false" t="normal">SUM(AA23:AA24)</f>
        <v>#VALUE!</v>
      </c>
      <c r="AB25" s="406" t="e">
        <f aca="false" ca="false" dt2D="false" dtr="false" t="normal">SUM(AB23:AB24)</f>
        <v>#VALUE!</v>
      </c>
      <c r="AC25" s="406" t="e">
        <f aca="false" ca="false" dt2D="false" dtr="false" t="normal">SUM(AC23:AC24)</f>
        <v>#VALUE!</v>
      </c>
      <c r="AD25" s="406" t="e">
        <f aca="false" ca="false" dt2D="false" dtr="false" t="normal">SUM(AD23:AD24)</f>
        <v>#VALUE!</v>
      </c>
      <c r="AE25" s="406" t="e">
        <f aca="false" ca="false" dt2D="false" dtr="false" t="normal">SUM(AE23:AE24)</f>
        <v>#VALUE!</v>
      </c>
      <c r="AF25" s="406" t="e">
        <f aca="false" ca="false" dt2D="false" dtr="false" t="normal">SUM(AF23:AF24)</f>
        <v>#VALUE!</v>
      </c>
      <c r="AG25" s="406" t="e">
        <f aca="false" ca="false" dt2D="false" dtr="false" t="normal">SUM(AG23:AG24)</f>
        <v>#VALUE!</v>
      </c>
      <c r="AH25" s="406" t="e">
        <f aca="false" ca="false" dt2D="false" dtr="false" t="normal">SUM(AH23:AH24)</f>
        <v>#VALUE!</v>
      </c>
      <c r="AI25" s="406" t="e">
        <f aca="false" ca="false" dt2D="false" dtr="false" t="normal">SUM(AI23:AI24)</f>
        <v>#VALUE!</v>
      </c>
      <c r="AJ25" s="406" t="e">
        <f aca="false" ca="false" dt2D="false" dtr="false" t="normal">SUM(AJ23:AJ24)</f>
        <v>#VALUE!</v>
      </c>
      <c r="AK25" s="406" t="e">
        <f aca="false" ca="false" dt2D="false" dtr="false" t="normal">SUM(AK23:AK24)</f>
        <v>#VALUE!</v>
      </c>
      <c r="AL25" s="406" t="e">
        <f aca="false" ca="false" dt2D="false" dtr="false" t="normal">SUM(AL23:AL24)</f>
        <v>#VALUE!</v>
      </c>
      <c r="AM25" s="406" t="e">
        <f aca="false" ca="false" dt2D="false" dtr="false" t="normal">SUM(AM23:AM24)</f>
        <v>#VALUE!</v>
      </c>
      <c r="AN25" s="406" t="e">
        <f aca="false" ca="false" dt2D="false" dtr="false" t="normal">SUM(AN23:AN24)</f>
        <v>#VALUE!</v>
      </c>
      <c r="AO25" s="406" t="e">
        <f aca="false" ca="false" dt2D="false" dtr="false" t="normal">SUM(AO23:AO24)</f>
        <v>#VALUE!</v>
      </c>
      <c r="AP25" s="406" t="e">
        <f aca="false" ca="false" dt2D="false" dtr="false" t="normal">SUM(AP23:AP24)</f>
        <v>#VALUE!</v>
      </c>
      <c r="AQ25" s="406" t="e">
        <f aca="false" ca="false" dt2D="false" dtr="false" t="normal">SUM(AQ23:AQ24)</f>
        <v>#VALUE!</v>
      </c>
      <c r="AR25" s="406" t="e">
        <f aca="false" ca="false" dt2D="false" dtr="false" t="normal">SUM(AR23:AR24)</f>
        <v>#VALUE!</v>
      </c>
      <c r="AS25" s="406" t="e">
        <f aca="false" ca="false" dt2D="false" dtr="false" t="normal">SUM(AS23:AS24)</f>
        <v>#VALUE!</v>
      </c>
      <c r="AT25" s="406" t="e">
        <f aca="false" ca="false" dt2D="false" dtr="false" t="normal">SUM(AT23:AT24)</f>
        <v>#VALUE!</v>
      </c>
      <c r="AU25" s="406" t="e">
        <f aca="false" ca="false" dt2D="false" dtr="false" t="normal">SUM(AU23:AU24)</f>
        <v>#VALUE!</v>
      </c>
      <c r="AV25" s="406" t="e">
        <f aca="false" ca="false" dt2D="false" dtr="false" t="normal">SUM(AV23:AV24)</f>
        <v>#VALUE!</v>
      </c>
      <c r="AW25" s="406" t="e">
        <f aca="false" ca="false" dt2D="false" dtr="false" t="normal">SUM(AW23:AW24)</f>
        <v>#VALUE!</v>
      </c>
      <c r="AX25" s="406" t="e">
        <f aca="false" ca="false" dt2D="false" dtr="false" t="normal">SUM(AX23:AX24)</f>
        <v>#VALUE!</v>
      </c>
      <c r="AY25" s="406" t="e">
        <f aca="false" ca="false" dt2D="false" dtr="false" t="normal">SUM(AY23:AY24)</f>
        <v>#VALUE!</v>
      </c>
      <c r="AZ25" s="406" t="e">
        <f aca="false" ca="false" dt2D="false" dtr="false" t="normal">SUM(AZ23:AZ24)</f>
        <v>#VALUE!</v>
      </c>
      <c r="BA25" s="406" t="e">
        <f aca="false" ca="false" dt2D="false" dtr="false" t="normal">SUM(BA23:BA24)</f>
        <v>#VALUE!</v>
      </c>
      <c r="BB25" s="406" t="e">
        <f aca="false" ca="false" dt2D="false" dtr="false" t="normal">SUM(BB23:BB24)</f>
        <v>#VALUE!</v>
      </c>
      <c r="BC25" s="406" t="e">
        <f aca="false" ca="false" dt2D="false" dtr="false" t="normal">SUM(BC23:BC24)</f>
        <v>#VALUE!</v>
      </c>
      <c r="BD25" s="406" t="e">
        <f aca="false" ca="false" dt2D="false" dtr="false" t="normal">SUM(BD23:BD24)</f>
        <v>#VALUE!</v>
      </c>
      <c r="BE25" s="406" t="e">
        <f aca="false" ca="false" dt2D="false" dtr="false" t="normal">SUM(BE23:BE24)</f>
        <v>#VALUE!</v>
      </c>
      <c r="BF25" s="406" t="e">
        <f aca="false" ca="false" dt2D="false" dtr="false" t="normal">SUM(BF23:BF24)</f>
        <v>#VALUE!</v>
      </c>
      <c r="BG25" s="406" t="e">
        <f aca="false" ca="false" dt2D="false" dtr="false" t="normal">SUM(BG23:BG24)</f>
        <v>#VALUE!</v>
      </c>
      <c r="BH25" s="406" t="e">
        <f aca="false" ca="false" dt2D="false" dtr="false" t="normal">SUM(BH23:BH24)</f>
        <v>#VALUE!</v>
      </c>
      <c r="BI25" s="406" t="e">
        <f aca="false" ca="false" dt2D="false" dtr="false" t="normal">SUM(BI23:BI24)</f>
        <v>#VALUE!</v>
      </c>
      <c r="BJ25" s="406" t="e">
        <f aca="false" ca="false" dt2D="false" dtr="false" t="normal">SUM(BJ23:BJ24)</f>
        <v>#VALUE!</v>
      </c>
      <c r="BK25" s="406" t="e">
        <f aca="false" ca="false" dt2D="false" dtr="false" t="normal">SUM(BK23:BK24)</f>
        <v>#VALUE!</v>
      </c>
      <c r="BL25" s="406" t="e">
        <f aca="false" ca="false" dt2D="false" dtr="false" t="normal">SUM(BL23:BL24)</f>
        <v>#VALUE!</v>
      </c>
      <c r="BM25" s="406" t="e">
        <f aca="false" ca="false" dt2D="false" dtr="false" t="normal">SUM(BM23:BM24)</f>
        <v>#VALUE!</v>
      </c>
      <c r="BN25" s="406" t="e">
        <f aca="false" ca="false" dt2D="false" dtr="false" t="normal">SUM(BN23:BN24)</f>
        <v>#VALUE!</v>
      </c>
      <c r="BO25" s="406" t="e">
        <f aca="false" ca="false" dt2D="false" dtr="false" t="normal">SUM(BO23:BO24)</f>
        <v>#VALUE!</v>
      </c>
      <c r="BP25" s="406" t="e">
        <f aca="false" ca="false" dt2D="false" dtr="false" t="normal">SUM(BP23:BP24)</f>
        <v>#VALUE!</v>
      </c>
      <c r="BQ25" s="406" t="e">
        <f aca="false" ca="false" dt2D="false" dtr="false" t="normal">SUM(BQ23:BQ24)</f>
        <v>#VALUE!</v>
      </c>
      <c r="BR25" s="406" t="e">
        <f aca="false" ca="false" dt2D="false" dtr="false" t="normal">SUM(BR23:BR24)</f>
        <v>#VALUE!</v>
      </c>
      <c r="BS25" s="406" t="e">
        <f aca="false" ca="false" dt2D="false" dtr="false" t="normal">SUM(BS23:BS24)</f>
        <v>#VALUE!</v>
      </c>
      <c r="BT25" s="406" t="e">
        <f aca="false" ca="false" dt2D="false" dtr="false" t="normal">SUM(BT23:BT24)</f>
        <v>#VALUE!</v>
      </c>
    </row>
    <row outlineLevel="0" r="26">
      <c r="L26" s="283" t="n"/>
      <c r="M26" s="167" t="n"/>
      <c r="N26" s="167" t="n"/>
      <c r="O26" s="167" t="n"/>
      <c r="P26" s="167" t="n"/>
      <c r="Q26" s="167" t="n"/>
      <c r="R26" s="167" t="n"/>
      <c r="S26" s="167" t="n"/>
      <c r="T26" s="167" t="n"/>
      <c r="U26" s="167" t="n"/>
      <c r="V26" s="167" t="n"/>
      <c r="W26" s="167" t="n"/>
      <c r="X26" s="167" t="n"/>
      <c r="Y26" s="167" t="n"/>
      <c r="Z26" s="167" t="n"/>
      <c r="AA26" s="167" t="n"/>
      <c r="AB26" s="167" t="n"/>
      <c r="AC26" s="167" t="n"/>
      <c r="AD26" s="167" t="n"/>
      <c r="AE26" s="167" t="n"/>
      <c r="AF26" s="167" t="n"/>
      <c r="AG26" s="167" t="n"/>
      <c r="AH26" s="167" t="n"/>
      <c r="AI26" s="167" t="n"/>
      <c r="AJ26" s="167" t="n"/>
      <c r="AK26" s="167" t="n"/>
      <c r="AL26" s="167" t="n"/>
      <c r="AM26" s="167" t="n"/>
      <c r="AN26" s="167" t="n"/>
      <c r="AO26" s="167" t="n"/>
      <c r="AP26" s="167" t="n"/>
      <c r="AQ26" s="167" t="n"/>
      <c r="AR26" s="167" t="n"/>
      <c r="AS26" s="167" t="n"/>
      <c r="AT26" s="167" t="n"/>
      <c r="AU26" s="167" t="n"/>
      <c r="AV26" s="167" t="n"/>
      <c r="AW26" s="167" t="n"/>
      <c r="AX26" s="167" t="n"/>
      <c r="AY26" s="167" t="n"/>
      <c r="AZ26" s="167" t="n"/>
      <c r="BA26" s="167" t="n"/>
      <c r="BB26" s="167" t="n"/>
      <c r="BC26" s="167" t="n"/>
      <c r="BD26" s="167" t="n"/>
      <c r="BE26" s="167" t="n"/>
      <c r="BF26" s="167" t="n"/>
      <c r="BG26" s="167" t="n"/>
      <c r="BH26" s="167" t="n"/>
      <c r="BI26" s="167" t="n"/>
      <c r="BJ26" s="167" t="n"/>
      <c r="BK26" s="167" t="n"/>
      <c r="BL26" s="167" t="n"/>
      <c r="BM26" s="167" t="n"/>
      <c r="BN26" s="167" t="n"/>
      <c r="BO26" s="167" t="n"/>
      <c r="BP26" s="167" t="n"/>
      <c r="BQ26" s="167" t="n"/>
      <c r="BR26" s="167" t="n"/>
      <c r="BS26" s="167" t="n"/>
      <c r="BT26" s="167" t="n"/>
    </row>
    <row customFormat="true" ht="17.25" outlineLevel="0" r="27" s="44">
      <c r="A27" s="374" t="n"/>
      <c r="B27" s="374" t="n"/>
      <c r="C27" s="374" t="n"/>
      <c r="D27" s="374" t="n"/>
      <c r="E27" s="374" t="n"/>
      <c r="F27" s="374" t="n"/>
      <c r="G27" s="374" t="n"/>
      <c r="I27" s="4" t="s">
        <v>197</v>
      </c>
      <c r="L27" s="199" t="n"/>
      <c r="M27" s="403" t="n"/>
      <c r="N27" s="403" t="n"/>
      <c r="O27" s="403" t="n"/>
      <c r="P27" s="403" t="n"/>
      <c r="Q27" s="403" t="n"/>
      <c r="R27" s="403" t="n"/>
      <c r="S27" s="403" t="n"/>
      <c r="T27" s="403" t="n"/>
      <c r="U27" s="403" t="n"/>
      <c r="V27" s="403" t="n"/>
      <c r="W27" s="403" t="n"/>
      <c r="X27" s="403" t="n"/>
      <c r="Y27" s="403" t="n"/>
      <c r="Z27" s="403" t="n"/>
      <c r="AA27" s="403" t="n"/>
      <c r="AB27" s="403" t="n"/>
      <c r="AC27" s="403" t="n"/>
      <c r="AD27" s="403" t="n"/>
      <c r="AE27" s="403" t="n"/>
      <c r="AF27" s="403" t="n"/>
      <c r="AG27" s="403" t="n"/>
      <c r="AH27" s="403" t="n"/>
      <c r="AI27" s="403" t="n"/>
      <c r="AJ27" s="403" t="n"/>
      <c r="AK27" s="403" t="n"/>
      <c r="AL27" s="403" t="n"/>
      <c r="AM27" s="403" t="n"/>
      <c r="AN27" s="403" t="n"/>
      <c r="AO27" s="403" t="n"/>
      <c r="AP27" s="403" t="n"/>
      <c r="AQ27" s="403" t="n"/>
      <c r="AR27" s="403" t="n"/>
      <c r="AS27" s="403" t="n"/>
      <c r="AT27" s="403" t="n"/>
      <c r="AU27" s="403" t="n"/>
      <c r="AV27" s="403" t="n"/>
      <c r="AW27" s="403" t="n"/>
      <c r="AX27" s="403" t="n"/>
      <c r="AY27" s="403" t="n"/>
      <c r="AZ27" s="403" t="n"/>
      <c r="BA27" s="403" t="n"/>
      <c r="BB27" s="403" t="n"/>
      <c r="BC27" s="403" t="n"/>
      <c r="BD27" s="403" t="n"/>
      <c r="BE27" s="403" t="n"/>
      <c r="BF27" s="403" t="n"/>
      <c r="BG27" s="403" t="n"/>
      <c r="BH27" s="403" t="n"/>
      <c r="BI27" s="403" t="n"/>
      <c r="BJ27" s="403" t="n"/>
      <c r="BK27" s="403" t="n"/>
      <c r="BL27" s="403" t="n"/>
      <c r="BM27" s="403" t="n"/>
      <c r="BN27" s="403" t="n"/>
      <c r="BO27" s="403" t="n"/>
      <c r="BP27" s="403" t="n"/>
      <c r="BQ27" s="403" t="n"/>
      <c r="BR27" s="403" t="n"/>
      <c r="BS27" s="403" t="n"/>
      <c r="BT27" s="403" t="n"/>
    </row>
    <row hidden="true" ht="16.5" outlineLevel="1" r="28">
      <c r="A28" s="374" t="str">
        <f aca="false" ca="false" dt2D="false" dtr="false" t="normal">I27</f>
        <v>Оплата труда основного персонала</v>
      </c>
      <c r="F28" s="374" t="str">
        <f aca="false" ca="false" dt2D="false" dtr="false" t="normal">I28</f>
        <v>Якорная туристическая  инфраструктура</v>
      </c>
      <c r="I28" s="237" t="s">
        <v>406</v>
      </c>
      <c r="L28" s="283" t="e">
        <f aca="false" ca="false" dt2D="false" dtr="false" t="normal">SUM(M28:BT28)</f>
        <v>#VALUE!</v>
      </c>
      <c r="M28" s="167" t="e">
        <f aca="false" ca="false" dt2D="false" dtr="false" t="normal">SUMIFS(M:M, $F:$F, $F28, $A:$A, $A28, $E:$E, "Да")</f>
        <v>#VALUE!</v>
      </c>
      <c r="N28" s="167" t="e">
        <f aca="false" ca="false" dt2D="false" dtr="false" t="normal">SUMIFS(N:N, $F:$F, $F28, $A:$A, $A28, $E:$E, "Да")</f>
        <v>#VALUE!</v>
      </c>
      <c r="O28" s="167" t="e">
        <f aca="false" ca="false" dt2D="false" dtr="false" t="normal">SUMIFS(O:O, $F:$F, $F28, $A:$A, $A28, $E:$E, "Да")</f>
        <v>#VALUE!</v>
      </c>
      <c r="P28" s="167" t="e">
        <f aca="false" ca="false" dt2D="false" dtr="false" t="normal">SUMIFS(P:P, $F:$F, $F28, $A:$A, $A28, $E:$E, "Да")</f>
        <v>#VALUE!</v>
      </c>
      <c r="Q28" s="167" t="e">
        <f aca="false" ca="false" dt2D="false" dtr="false" t="normal">SUMIFS(Q:Q, $F:$F, $F28, $A:$A, $A28, $E:$E, "Да")</f>
        <v>#VALUE!</v>
      </c>
      <c r="R28" s="167" t="e">
        <f aca="false" ca="false" dt2D="false" dtr="false" t="normal">SUMIFS(R:R, $F:$F, $F28, $A:$A, $A28, $E:$E, "Да")</f>
        <v>#VALUE!</v>
      </c>
      <c r="S28" s="167" t="e">
        <f aca="false" ca="false" dt2D="false" dtr="false" t="normal">SUMIFS(S:S, $F:$F, $F28, $A:$A, $A28, $E:$E, "Да")</f>
        <v>#VALUE!</v>
      </c>
      <c r="T28" s="167" t="e">
        <f aca="false" ca="false" dt2D="false" dtr="false" t="normal">SUMIFS(T:T, $F:$F, $F28, $A:$A, $A28, $E:$E, "Да")</f>
        <v>#VALUE!</v>
      </c>
      <c r="U28" s="167" t="e">
        <f aca="false" ca="false" dt2D="false" dtr="false" t="normal">SUMIFS(U:U, $F:$F, $F28, $A:$A, $A28, $E:$E, "Да")</f>
        <v>#VALUE!</v>
      </c>
      <c r="V28" s="167" t="e">
        <f aca="false" ca="false" dt2D="false" dtr="false" t="normal">SUMIFS(V:V, $F:$F, $F28, $A:$A, $A28, $E:$E, "Да")</f>
        <v>#VALUE!</v>
      </c>
      <c r="W28" s="167" t="e">
        <f aca="false" ca="false" dt2D="false" dtr="false" t="normal">SUMIFS(W:W, $F:$F, $F28, $A:$A, $A28, $E:$E, "Да")</f>
        <v>#VALUE!</v>
      </c>
      <c r="X28" s="167" t="e">
        <f aca="false" ca="false" dt2D="false" dtr="false" t="normal">SUMIFS(X:X, $F:$F, $F28, $A:$A, $A28, $E:$E, "Да")</f>
        <v>#VALUE!</v>
      </c>
      <c r="Y28" s="167" t="e">
        <f aca="false" ca="false" dt2D="false" dtr="false" t="normal">SUMIFS(Y:Y, $F:$F, $F28, $A:$A, $A28, $E:$E, "Да")</f>
        <v>#VALUE!</v>
      </c>
      <c r="Z28" s="167" t="e">
        <f aca="false" ca="false" dt2D="false" dtr="false" t="normal">SUMIFS(Z:Z, $F:$F, $F28, $A:$A, $A28, $E:$E, "Да")</f>
        <v>#VALUE!</v>
      </c>
      <c r="AA28" s="167" t="e">
        <f aca="false" ca="false" dt2D="false" dtr="false" t="normal">SUMIFS(AA:AA, $F:$F, $F28, $A:$A, $A28, $E:$E, "Да")</f>
        <v>#VALUE!</v>
      </c>
      <c r="AB28" s="167" t="e">
        <f aca="false" ca="false" dt2D="false" dtr="false" t="normal">SUMIFS(AB:AB, $F:$F, $F28, $A:$A, $A28, $E:$E, "Да")</f>
        <v>#VALUE!</v>
      </c>
      <c r="AC28" s="167" t="e">
        <f aca="false" ca="false" dt2D="false" dtr="false" t="normal">SUMIFS(AC:AC, $F:$F, $F28, $A:$A, $A28, $E:$E, "Да")</f>
        <v>#VALUE!</v>
      </c>
      <c r="AD28" s="167" t="e">
        <f aca="false" ca="false" dt2D="false" dtr="false" t="normal">SUMIFS(AD:AD, $F:$F, $F28, $A:$A, $A28, $E:$E, "Да")</f>
        <v>#VALUE!</v>
      </c>
      <c r="AE28" s="167" t="e">
        <f aca="false" ca="false" dt2D="false" dtr="false" t="normal">SUMIFS(AE:AE, $F:$F, $F28, $A:$A, $A28, $E:$E, "Да")</f>
        <v>#VALUE!</v>
      </c>
      <c r="AF28" s="167" t="e">
        <f aca="false" ca="false" dt2D="false" dtr="false" t="normal">SUMIFS(AF:AF, $F:$F, $F28, $A:$A, $A28, $E:$E, "Да")</f>
        <v>#VALUE!</v>
      </c>
      <c r="AG28" s="167" t="e">
        <f aca="false" ca="false" dt2D="false" dtr="false" t="normal">SUMIFS(AG:AG, $F:$F, $F28, $A:$A, $A28, $E:$E, "Да")</f>
        <v>#VALUE!</v>
      </c>
      <c r="AH28" s="167" t="e">
        <f aca="false" ca="false" dt2D="false" dtr="false" t="normal">SUMIFS(AH:AH, $F:$F, $F28, $A:$A, $A28, $E:$E, "Да")</f>
        <v>#VALUE!</v>
      </c>
      <c r="AI28" s="167" t="e">
        <f aca="false" ca="false" dt2D="false" dtr="false" t="normal">SUMIFS(AI:AI, $F:$F, $F28, $A:$A, $A28, $E:$E, "Да")</f>
        <v>#VALUE!</v>
      </c>
      <c r="AJ28" s="167" t="e">
        <f aca="false" ca="false" dt2D="false" dtr="false" t="normal">SUMIFS(AJ:AJ, $F:$F, $F28, $A:$A, $A28, $E:$E, "Да")</f>
        <v>#VALUE!</v>
      </c>
      <c r="AK28" s="167" t="e">
        <f aca="false" ca="false" dt2D="false" dtr="false" t="normal">SUMIFS(AK:AK, $F:$F, $F28, $A:$A, $A28, $E:$E, "Да")</f>
        <v>#VALUE!</v>
      </c>
      <c r="AL28" s="167" t="e">
        <f aca="false" ca="false" dt2D="false" dtr="false" t="normal">SUMIFS(AL:AL, $F:$F, $F28, $A:$A, $A28, $E:$E, "Да")</f>
        <v>#VALUE!</v>
      </c>
      <c r="AM28" s="167" t="e">
        <f aca="false" ca="false" dt2D="false" dtr="false" t="normal">SUMIFS(AM:AM, $F:$F, $F28, $A:$A, $A28, $E:$E, "Да")</f>
        <v>#VALUE!</v>
      </c>
      <c r="AN28" s="167" t="e">
        <f aca="false" ca="false" dt2D="false" dtr="false" t="normal">SUMIFS(AN:AN, $F:$F, $F28, $A:$A, $A28, $E:$E, "Да")</f>
        <v>#VALUE!</v>
      </c>
      <c r="AO28" s="167" t="e">
        <f aca="false" ca="false" dt2D="false" dtr="false" t="normal">SUMIFS(AO:AO, $F:$F, $F28, $A:$A, $A28, $E:$E, "Да")</f>
        <v>#VALUE!</v>
      </c>
      <c r="AP28" s="167" t="e">
        <f aca="false" ca="false" dt2D="false" dtr="false" t="normal">SUMIFS(AP:AP, $F:$F, $F28, $A:$A, $A28, $E:$E, "Да")</f>
        <v>#VALUE!</v>
      </c>
      <c r="AQ28" s="167" t="e">
        <f aca="false" ca="false" dt2D="false" dtr="false" t="normal">SUMIFS(AQ:AQ, $F:$F, $F28, $A:$A, $A28, $E:$E, "Да")</f>
        <v>#VALUE!</v>
      </c>
      <c r="AR28" s="167" t="e">
        <f aca="false" ca="false" dt2D="false" dtr="false" t="normal">SUMIFS(AR:AR, $F:$F, $F28, $A:$A, $A28, $E:$E, "Да")</f>
        <v>#VALUE!</v>
      </c>
      <c r="AS28" s="167" t="e">
        <f aca="false" ca="false" dt2D="false" dtr="false" t="normal">SUMIFS(AS:AS, $F:$F, $F28, $A:$A, $A28, $E:$E, "Да")</f>
        <v>#VALUE!</v>
      </c>
      <c r="AT28" s="167" t="e">
        <f aca="false" ca="false" dt2D="false" dtr="false" t="normal">SUMIFS(AT:AT, $F:$F, $F28, $A:$A, $A28, $E:$E, "Да")</f>
        <v>#VALUE!</v>
      </c>
      <c r="AU28" s="167" t="e">
        <f aca="false" ca="false" dt2D="false" dtr="false" t="normal">SUMIFS(AU:AU, $F:$F, $F28, $A:$A, $A28, $E:$E, "Да")</f>
        <v>#VALUE!</v>
      </c>
      <c r="AV28" s="167" t="e">
        <f aca="false" ca="false" dt2D="false" dtr="false" t="normal">SUMIFS(AV:AV, $F:$F, $F28, $A:$A, $A28, $E:$E, "Да")</f>
        <v>#VALUE!</v>
      </c>
      <c r="AW28" s="167" t="e">
        <f aca="false" ca="false" dt2D="false" dtr="false" t="normal">SUMIFS(AW:AW, $F:$F, $F28, $A:$A, $A28, $E:$E, "Да")</f>
        <v>#VALUE!</v>
      </c>
      <c r="AX28" s="167" t="e">
        <f aca="false" ca="false" dt2D="false" dtr="false" t="normal">SUMIFS(AX:AX, $F:$F, $F28, $A:$A, $A28, $E:$E, "Да")</f>
        <v>#VALUE!</v>
      </c>
      <c r="AY28" s="167" t="e">
        <f aca="false" ca="false" dt2D="false" dtr="false" t="normal">SUMIFS(AY:AY, $F:$F, $F28, $A:$A, $A28, $E:$E, "Да")</f>
        <v>#VALUE!</v>
      </c>
      <c r="AZ28" s="167" t="e">
        <f aca="false" ca="false" dt2D="false" dtr="false" t="normal">SUMIFS(AZ:AZ, $F:$F, $F28, $A:$A, $A28, $E:$E, "Да")</f>
        <v>#VALUE!</v>
      </c>
      <c r="BA28" s="167" t="e">
        <f aca="false" ca="false" dt2D="false" dtr="false" t="normal">SUMIFS(BA:BA, $F:$F, $F28, $A:$A, $A28, $E:$E, "Да")</f>
        <v>#VALUE!</v>
      </c>
      <c r="BB28" s="167" t="e">
        <f aca="false" ca="false" dt2D="false" dtr="false" t="normal">SUMIFS(BB:BB, $F:$F, $F28, $A:$A, $A28, $E:$E, "Да")</f>
        <v>#VALUE!</v>
      </c>
      <c r="BC28" s="167" t="e">
        <f aca="false" ca="false" dt2D="false" dtr="false" t="normal">SUMIFS(BC:BC, $F:$F, $F28, $A:$A, $A28, $E:$E, "Да")</f>
        <v>#VALUE!</v>
      </c>
      <c r="BD28" s="167" t="e">
        <f aca="false" ca="false" dt2D="false" dtr="false" t="normal">SUMIFS(BD:BD, $F:$F, $F28, $A:$A, $A28, $E:$E, "Да")</f>
        <v>#VALUE!</v>
      </c>
      <c r="BE28" s="167" t="e">
        <f aca="false" ca="false" dt2D="false" dtr="false" t="normal">SUMIFS(BE:BE, $F:$F, $F28, $A:$A, $A28, $E:$E, "Да")</f>
        <v>#VALUE!</v>
      </c>
      <c r="BF28" s="167" t="e">
        <f aca="false" ca="false" dt2D="false" dtr="false" t="normal">SUMIFS(BF:BF, $F:$F, $F28, $A:$A, $A28, $E:$E, "Да")</f>
        <v>#VALUE!</v>
      </c>
      <c r="BG28" s="167" t="e">
        <f aca="false" ca="false" dt2D="false" dtr="false" t="normal">SUMIFS(BG:BG, $F:$F, $F28, $A:$A, $A28, $E:$E, "Да")</f>
        <v>#VALUE!</v>
      </c>
      <c r="BH28" s="167" t="e">
        <f aca="false" ca="false" dt2D="false" dtr="false" t="normal">SUMIFS(BH:BH, $F:$F, $F28, $A:$A, $A28, $E:$E, "Да")</f>
        <v>#VALUE!</v>
      </c>
      <c r="BI28" s="167" t="e">
        <f aca="false" ca="false" dt2D="false" dtr="false" t="normal">SUMIFS(BI:BI, $F:$F, $F28, $A:$A, $A28, $E:$E, "Да")</f>
        <v>#VALUE!</v>
      </c>
      <c r="BJ28" s="167" t="e">
        <f aca="false" ca="false" dt2D="false" dtr="false" t="normal">SUMIFS(BJ:BJ, $F:$F, $F28, $A:$A, $A28, $E:$E, "Да")</f>
        <v>#VALUE!</v>
      </c>
      <c r="BK28" s="167" t="e">
        <f aca="false" ca="false" dt2D="false" dtr="false" t="normal">SUMIFS(BK:BK, $F:$F, $F28, $A:$A, $A28, $E:$E, "Да")</f>
        <v>#VALUE!</v>
      </c>
      <c r="BL28" s="167" t="e">
        <f aca="false" ca="false" dt2D="false" dtr="false" t="normal">SUMIFS(BL:BL, $F:$F, $F28, $A:$A, $A28, $E:$E, "Да")</f>
        <v>#VALUE!</v>
      </c>
      <c r="BM28" s="167" t="e">
        <f aca="false" ca="false" dt2D="false" dtr="false" t="normal">SUMIFS(BM:BM, $F:$F, $F28, $A:$A, $A28, $E:$E, "Да")</f>
        <v>#VALUE!</v>
      </c>
      <c r="BN28" s="167" t="e">
        <f aca="false" ca="false" dt2D="false" dtr="false" t="normal">SUMIFS(BN:BN, $F:$F, $F28, $A:$A, $A28, $E:$E, "Да")</f>
        <v>#VALUE!</v>
      </c>
      <c r="BO28" s="167" t="e">
        <f aca="false" ca="false" dt2D="false" dtr="false" t="normal">SUMIFS(BO:BO, $F:$F, $F28, $A:$A, $A28, $E:$E, "Да")</f>
        <v>#VALUE!</v>
      </c>
      <c r="BP28" s="167" t="e">
        <f aca="false" ca="false" dt2D="false" dtr="false" t="normal">SUMIFS(BP:BP, $F:$F, $F28, $A:$A, $A28, $E:$E, "Да")</f>
        <v>#VALUE!</v>
      </c>
      <c r="BQ28" s="167" t="e">
        <f aca="false" ca="false" dt2D="false" dtr="false" t="normal">SUMIFS(BQ:BQ, $F:$F, $F28, $A:$A, $A28, $E:$E, "Да")</f>
        <v>#VALUE!</v>
      </c>
      <c r="BR28" s="167" t="e">
        <f aca="false" ca="false" dt2D="false" dtr="false" t="normal">SUMIFS(BR:BR, $F:$F, $F28, $A:$A, $A28, $E:$E, "Да")</f>
        <v>#VALUE!</v>
      </c>
      <c r="BS28" s="167" t="e">
        <f aca="false" ca="false" dt2D="false" dtr="false" t="normal">SUMIFS(BS:BS, $F:$F, $F28, $A:$A, $A28, $E:$E, "Да")</f>
        <v>#VALUE!</v>
      </c>
      <c r="BT28" s="167" t="e">
        <f aca="false" ca="false" dt2D="false" dtr="false" t="normal">SUMIFS(BT:BT, $F:$F, $F28, $A:$A, $A28, $E:$E, "Да")</f>
        <v>#VALUE!</v>
      </c>
    </row>
    <row hidden="true" ht="16.5" outlineLevel="1" r="29">
      <c r="A29" s="374" t="str">
        <f aca="false" ca="false" dt2D="false" dtr="false" t="normal">A28</f>
        <v>Оплата труда основного персонала</v>
      </c>
      <c r="F29" s="374" t="str">
        <f aca="false" ca="false" dt2D="false" dtr="false" t="normal">I29</f>
        <v>Дополнительная туристическая  инфраструктура</v>
      </c>
      <c r="I29" s="237" t="s">
        <v>407</v>
      </c>
      <c r="L29" s="283" t="e">
        <f aca="false" ca="false" dt2D="false" dtr="false" t="normal">SUM(M29:BT29)</f>
        <v>#VALUE!</v>
      </c>
      <c r="M29" s="167" t="e">
        <f aca="false" ca="false" dt2D="false" dtr="false" t="normal">SUMIFS(M:M, $F:$F, $F29, $A:$A, $A29, $E:$E, "Да")</f>
        <v>#VALUE!</v>
      </c>
      <c r="N29" s="167" t="e">
        <f aca="false" ca="false" dt2D="false" dtr="false" t="normal">SUMIFS(N:N, $F:$F, $F29, $A:$A, $A29, $E:$E, "Да")</f>
        <v>#VALUE!</v>
      </c>
      <c r="O29" s="167" t="e">
        <f aca="false" ca="false" dt2D="false" dtr="false" t="normal">SUMIFS(O:O, $F:$F, $F29, $A:$A, $A29, $E:$E, "Да")</f>
        <v>#VALUE!</v>
      </c>
      <c r="P29" s="167" t="e">
        <f aca="false" ca="false" dt2D="false" dtr="false" t="normal">SUMIFS(P:P, $F:$F, $F29, $A:$A, $A29, $E:$E, "Да")</f>
        <v>#VALUE!</v>
      </c>
      <c r="Q29" s="167" t="e">
        <f aca="false" ca="false" dt2D="false" dtr="false" t="normal">SUMIFS(Q:Q, $F:$F, $F29, $A:$A, $A29, $E:$E, "Да")</f>
        <v>#VALUE!</v>
      </c>
      <c r="R29" s="167" t="e">
        <f aca="false" ca="false" dt2D="false" dtr="false" t="normal">SUMIFS(R:R, $F:$F, $F29, $A:$A, $A29, $E:$E, "Да")</f>
        <v>#VALUE!</v>
      </c>
      <c r="S29" s="167" t="e">
        <f aca="false" ca="false" dt2D="false" dtr="false" t="normal">SUMIFS(S:S, $F:$F, $F29, $A:$A, $A29, $E:$E, "Да")</f>
        <v>#VALUE!</v>
      </c>
      <c r="T29" s="167" t="e">
        <f aca="false" ca="false" dt2D="false" dtr="false" t="normal">SUMIFS(T:T, $F:$F, $F29, $A:$A, $A29, $E:$E, "Да")</f>
        <v>#VALUE!</v>
      </c>
      <c r="U29" s="167" t="e">
        <f aca="false" ca="false" dt2D="false" dtr="false" t="normal">SUMIFS(U:U, $F:$F, $F29, $A:$A, $A29, $E:$E, "Да")</f>
        <v>#VALUE!</v>
      </c>
      <c r="V29" s="167" t="e">
        <f aca="false" ca="false" dt2D="false" dtr="false" t="normal">SUMIFS(V:V, $F:$F, $F29, $A:$A, $A29, $E:$E, "Да")</f>
        <v>#VALUE!</v>
      </c>
      <c r="W29" s="167" t="e">
        <f aca="false" ca="false" dt2D="false" dtr="false" t="normal">SUMIFS(W:W, $F:$F, $F29, $A:$A, $A29, $E:$E, "Да")</f>
        <v>#VALUE!</v>
      </c>
      <c r="X29" s="167" t="e">
        <f aca="false" ca="false" dt2D="false" dtr="false" t="normal">SUMIFS(X:X, $F:$F, $F29, $A:$A, $A29, $E:$E, "Да")</f>
        <v>#VALUE!</v>
      </c>
      <c r="Y29" s="167" t="e">
        <f aca="false" ca="false" dt2D="false" dtr="false" t="normal">SUMIFS(Y:Y, $F:$F, $F29, $A:$A, $A29, $E:$E, "Да")</f>
        <v>#VALUE!</v>
      </c>
      <c r="Z29" s="167" t="e">
        <f aca="false" ca="false" dt2D="false" dtr="false" t="normal">SUMIFS(Z:Z, $F:$F, $F29, $A:$A, $A29, $E:$E, "Да")</f>
        <v>#VALUE!</v>
      </c>
      <c r="AA29" s="167" t="e">
        <f aca="false" ca="false" dt2D="false" dtr="false" t="normal">SUMIFS(AA:AA, $F:$F, $F29, $A:$A, $A29, $E:$E, "Да")</f>
        <v>#VALUE!</v>
      </c>
      <c r="AB29" s="167" t="e">
        <f aca="false" ca="false" dt2D="false" dtr="false" t="normal">SUMIFS(AB:AB, $F:$F, $F29, $A:$A, $A29, $E:$E, "Да")</f>
        <v>#VALUE!</v>
      </c>
      <c r="AC29" s="167" t="e">
        <f aca="false" ca="false" dt2D="false" dtr="false" t="normal">SUMIFS(AC:AC, $F:$F, $F29, $A:$A, $A29, $E:$E, "Да")</f>
        <v>#VALUE!</v>
      </c>
      <c r="AD29" s="167" t="e">
        <f aca="false" ca="false" dt2D="false" dtr="false" t="normal">SUMIFS(AD:AD, $F:$F, $F29, $A:$A, $A29, $E:$E, "Да")</f>
        <v>#VALUE!</v>
      </c>
      <c r="AE29" s="167" t="e">
        <f aca="false" ca="false" dt2D="false" dtr="false" t="normal">SUMIFS(AE:AE, $F:$F, $F29, $A:$A, $A29, $E:$E, "Да")</f>
        <v>#VALUE!</v>
      </c>
      <c r="AF29" s="167" t="e">
        <f aca="false" ca="false" dt2D="false" dtr="false" t="normal">SUMIFS(AF:AF, $F:$F, $F29, $A:$A, $A29, $E:$E, "Да")</f>
        <v>#VALUE!</v>
      </c>
      <c r="AG29" s="167" t="e">
        <f aca="false" ca="false" dt2D="false" dtr="false" t="normal">SUMIFS(AG:AG, $F:$F, $F29, $A:$A, $A29, $E:$E, "Да")</f>
        <v>#VALUE!</v>
      </c>
      <c r="AH29" s="167" t="e">
        <f aca="false" ca="false" dt2D="false" dtr="false" t="normal">SUMIFS(AH:AH, $F:$F, $F29, $A:$A, $A29, $E:$E, "Да")</f>
        <v>#VALUE!</v>
      </c>
      <c r="AI29" s="167" t="e">
        <f aca="false" ca="false" dt2D="false" dtr="false" t="normal">SUMIFS(AI:AI, $F:$F, $F29, $A:$A, $A29, $E:$E, "Да")</f>
        <v>#VALUE!</v>
      </c>
      <c r="AJ29" s="167" t="e">
        <f aca="false" ca="false" dt2D="false" dtr="false" t="normal">SUMIFS(AJ:AJ, $F:$F, $F29, $A:$A, $A29, $E:$E, "Да")</f>
        <v>#VALUE!</v>
      </c>
      <c r="AK29" s="167" t="e">
        <f aca="false" ca="false" dt2D="false" dtr="false" t="normal">SUMIFS(AK:AK, $F:$F, $F29, $A:$A, $A29, $E:$E, "Да")</f>
        <v>#VALUE!</v>
      </c>
      <c r="AL29" s="167" t="e">
        <f aca="false" ca="false" dt2D="false" dtr="false" t="normal">SUMIFS(AL:AL, $F:$F, $F29, $A:$A, $A29, $E:$E, "Да")</f>
        <v>#VALUE!</v>
      </c>
      <c r="AM29" s="167" t="e">
        <f aca="false" ca="false" dt2D="false" dtr="false" t="normal">SUMIFS(AM:AM, $F:$F, $F29, $A:$A, $A29, $E:$E, "Да")</f>
        <v>#VALUE!</v>
      </c>
      <c r="AN29" s="167" t="e">
        <f aca="false" ca="false" dt2D="false" dtr="false" t="normal">SUMIFS(AN:AN, $F:$F, $F29, $A:$A, $A29, $E:$E, "Да")</f>
        <v>#VALUE!</v>
      </c>
      <c r="AO29" s="167" t="e">
        <f aca="false" ca="false" dt2D="false" dtr="false" t="normal">SUMIFS(AO:AO, $F:$F, $F29, $A:$A, $A29, $E:$E, "Да")</f>
        <v>#VALUE!</v>
      </c>
      <c r="AP29" s="167" t="e">
        <f aca="false" ca="false" dt2D="false" dtr="false" t="normal">SUMIFS(AP:AP, $F:$F, $F29, $A:$A, $A29, $E:$E, "Да")</f>
        <v>#VALUE!</v>
      </c>
      <c r="AQ29" s="167" t="e">
        <f aca="false" ca="false" dt2D="false" dtr="false" t="normal">SUMIFS(AQ:AQ, $F:$F, $F29, $A:$A, $A29, $E:$E, "Да")</f>
        <v>#VALUE!</v>
      </c>
      <c r="AR29" s="167" t="e">
        <f aca="false" ca="false" dt2D="false" dtr="false" t="normal">SUMIFS(AR:AR, $F:$F, $F29, $A:$A, $A29, $E:$E, "Да")</f>
        <v>#VALUE!</v>
      </c>
      <c r="AS29" s="167" t="e">
        <f aca="false" ca="false" dt2D="false" dtr="false" t="normal">SUMIFS(AS:AS, $F:$F, $F29, $A:$A, $A29, $E:$E, "Да")</f>
        <v>#VALUE!</v>
      </c>
      <c r="AT29" s="167" t="e">
        <f aca="false" ca="false" dt2D="false" dtr="false" t="normal">SUMIFS(AT:AT, $F:$F, $F29, $A:$A, $A29, $E:$E, "Да")</f>
        <v>#VALUE!</v>
      </c>
      <c r="AU29" s="167" t="e">
        <f aca="false" ca="false" dt2D="false" dtr="false" t="normal">SUMIFS(AU:AU, $F:$F, $F29, $A:$A, $A29, $E:$E, "Да")</f>
        <v>#VALUE!</v>
      </c>
      <c r="AV29" s="167" t="e">
        <f aca="false" ca="false" dt2D="false" dtr="false" t="normal">SUMIFS(AV:AV, $F:$F, $F29, $A:$A, $A29, $E:$E, "Да")</f>
        <v>#VALUE!</v>
      </c>
      <c r="AW29" s="167" t="e">
        <f aca="false" ca="false" dt2D="false" dtr="false" t="normal">SUMIFS(AW:AW, $F:$F, $F29, $A:$A, $A29, $E:$E, "Да")</f>
        <v>#VALUE!</v>
      </c>
      <c r="AX29" s="167" t="e">
        <f aca="false" ca="false" dt2D="false" dtr="false" t="normal">SUMIFS(AX:AX, $F:$F, $F29, $A:$A, $A29, $E:$E, "Да")</f>
        <v>#VALUE!</v>
      </c>
      <c r="AY29" s="167" t="e">
        <f aca="false" ca="false" dt2D="false" dtr="false" t="normal">SUMIFS(AY:AY, $F:$F, $F29, $A:$A, $A29, $E:$E, "Да")</f>
        <v>#VALUE!</v>
      </c>
      <c r="AZ29" s="167" t="e">
        <f aca="false" ca="false" dt2D="false" dtr="false" t="normal">SUMIFS(AZ:AZ, $F:$F, $F29, $A:$A, $A29, $E:$E, "Да")</f>
        <v>#VALUE!</v>
      </c>
      <c r="BA29" s="167" t="e">
        <f aca="false" ca="false" dt2D="false" dtr="false" t="normal">SUMIFS(BA:BA, $F:$F, $F29, $A:$A, $A29, $E:$E, "Да")</f>
        <v>#VALUE!</v>
      </c>
      <c r="BB29" s="167" t="e">
        <f aca="false" ca="false" dt2D="false" dtr="false" t="normal">SUMIFS(BB:BB, $F:$F, $F29, $A:$A, $A29, $E:$E, "Да")</f>
        <v>#VALUE!</v>
      </c>
      <c r="BC29" s="167" t="e">
        <f aca="false" ca="false" dt2D="false" dtr="false" t="normal">SUMIFS(BC:BC, $F:$F, $F29, $A:$A, $A29, $E:$E, "Да")</f>
        <v>#VALUE!</v>
      </c>
      <c r="BD29" s="167" t="e">
        <f aca="false" ca="false" dt2D="false" dtr="false" t="normal">SUMIFS(BD:BD, $F:$F, $F29, $A:$A, $A29, $E:$E, "Да")</f>
        <v>#VALUE!</v>
      </c>
      <c r="BE29" s="167" t="e">
        <f aca="false" ca="false" dt2D="false" dtr="false" t="normal">SUMIFS(BE:BE, $F:$F, $F29, $A:$A, $A29, $E:$E, "Да")</f>
        <v>#VALUE!</v>
      </c>
      <c r="BF29" s="167" t="e">
        <f aca="false" ca="false" dt2D="false" dtr="false" t="normal">SUMIFS(BF:BF, $F:$F, $F29, $A:$A, $A29, $E:$E, "Да")</f>
        <v>#VALUE!</v>
      </c>
      <c r="BG29" s="167" t="e">
        <f aca="false" ca="false" dt2D="false" dtr="false" t="normal">SUMIFS(BG:BG, $F:$F, $F29, $A:$A, $A29, $E:$E, "Да")</f>
        <v>#VALUE!</v>
      </c>
      <c r="BH29" s="167" t="e">
        <f aca="false" ca="false" dt2D="false" dtr="false" t="normal">SUMIFS(BH:BH, $F:$F, $F29, $A:$A, $A29, $E:$E, "Да")</f>
        <v>#VALUE!</v>
      </c>
      <c r="BI29" s="167" t="e">
        <f aca="false" ca="false" dt2D="false" dtr="false" t="normal">SUMIFS(BI:BI, $F:$F, $F29, $A:$A, $A29, $E:$E, "Да")</f>
        <v>#VALUE!</v>
      </c>
      <c r="BJ29" s="167" t="e">
        <f aca="false" ca="false" dt2D="false" dtr="false" t="normal">SUMIFS(BJ:BJ, $F:$F, $F29, $A:$A, $A29, $E:$E, "Да")</f>
        <v>#VALUE!</v>
      </c>
      <c r="BK29" s="167" t="e">
        <f aca="false" ca="false" dt2D="false" dtr="false" t="normal">SUMIFS(BK:BK, $F:$F, $F29, $A:$A, $A29, $E:$E, "Да")</f>
        <v>#VALUE!</v>
      </c>
      <c r="BL29" s="167" t="e">
        <f aca="false" ca="false" dt2D="false" dtr="false" t="normal">SUMIFS(BL:BL, $F:$F, $F29, $A:$A, $A29, $E:$E, "Да")</f>
        <v>#VALUE!</v>
      </c>
      <c r="BM29" s="167" t="e">
        <f aca="false" ca="false" dt2D="false" dtr="false" t="normal">SUMIFS(BM:BM, $F:$F, $F29, $A:$A, $A29, $E:$E, "Да")</f>
        <v>#VALUE!</v>
      </c>
      <c r="BN29" s="167" t="e">
        <f aca="false" ca="false" dt2D="false" dtr="false" t="normal">SUMIFS(BN:BN, $F:$F, $F29, $A:$A, $A29, $E:$E, "Да")</f>
        <v>#VALUE!</v>
      </c>
      <c r="BO29" s="167" t="e">
        <f aca="false" ca="false" dt2D="false" dtr="false" t="normal">SUMIFS(BO:BO, $F:$F, $F29, $A:$A, $A29, $E:$E, "Да")</f>
        <v>#VALUE!</v>
      </c>
      <c r="BP29" s="167" t="e">
        <f aca="false" ca="false" dt2D="false" dtr="false" t="normal">SUMIFS(BP:BP, $F:$F, $F29, $A:$A, $A29, $E:$E, "Да")</f>
        <v>#VALUE!</v>
      </c>
      <c r="BQ29" s="167" t="e">
        <f aca="false" ca="false" dt2D="false" dtr="false" t="normal">SUMIFS(BQ:BQ, $F:$F, $F29, $A:$A, $A29, $E:$E, "Да")</f>
        <v>#VALUE!</v>
      </c>
      <c r="BR29" s="167" t="e">
        <f aca="false" ca="false" dt2D="false" dtr="false" t="normal">SUMIFS(BR:BR, $F:$F, $F29, $A:$A, $A29, $E:$E, "Да")</f>
        <v>#VALUE!</v>
      </c>
      <c r="BS29" s="167" t="e">
        <f aca="false" ca="false" dt2D="false" dtr="false" t="normal">SUMIFS(BS:BS, $F:$F, $F29, $A:$A, $A29, $E:$E, "Да")</f>
        <v>#VALUE!</v>
      </c>
      <c r="BT29" s="167" t="e">
        <f aca="false" ca="false" dt2D="false" dtr="false" t="normal">SUMIFS(BT:BT, $F:$F, $F29, $A:$A, $A29, $E:$E, "Да")</f>
        <v>#VALUE!</v>
      </c>
    </row>
    <row customFormat="true" ht="15.75" outlineLevel="0" r="30" s="85">
      <c r="A30" s="404" t="n"/>
      <c r="B30" s="404" t="n"/>
      <c r="C30" s="374" t="n"/>
      <c r="D30" s="404" t="n"/>
      <c r="E30" s="404" t="n"/>
      <c r="F30" s="404" t="n"/>
      <c r="G30" s="404" t="n"/>
      <c r="I30" s="126" t="s">
        <v>408</v>
      </c>
      <c r="J30" s="126" t="n"/>
      <c r="K30" s="126" t="n"/>
      <c r="L30" s="405" t="e">
        <f aca="false" ca="false" dt2D="false" dtr="false" t="normal">SUM(M30:BT30)</f>
        <v>#VALUE!</v>
      </c>
      <c r="M30" s="406" t="e">
        <f aca="false" ca="false" dt2D="false" dtr="false" t="normal">SUM(M28:M29)</f>
        <v>#VALUE!</v>
      </c>
      <c r="N30" s="406" t="e">
        <f aca="false" ca="false" dt2D="false" dtr="false" t="normal">SUM(N28:N29)</f>
        <v>#VALUE!</v>
      </c>
      <c r="O30" s="406" t="e">
        <f aca="false" ca="false" dt2D="false" dtr="false" t="normal">SUM(O28:O29)</f>
        <v>#VALUE!</v>
      </c>
      <c r="P30" s="406" t="e">
        <f aca="false" ca="false" dt2D="false" dtr="false" t="normal">SUM(P28:P29)</f>
        <v>#VALUE!</v>
      </c>
      <c r="Q30" s="406" t="e">
        <f aca="false" ca="false" dt2D="false" dtr="false" t="normal">SUM(Q28:Q29)</f>
        <v>#VALUE!</v>
      </c>
      <c r="R30" s="406" t="e">
        <f aca="false" ca="false" dt2D="false" dtr="false" t="normal">SUM(R28:R29)</f>
        <v>#VALUE!</v>
      </c>
      <c r="S30" s="406" t="e">
        <f aca="false" ca="false" dt2D="false" dtr="false" t="normal">SUM(S28:S29)</f>
        <v>#VALUE!</v>
      </c>
      <c r="T30" s="406" t="e">
        <f aca="false" ca="false" dt2D="false" dtr="false" t="normal">SUM(T28:T29)</f>
        <v>#VALUE!</v>
      </c>
      <c r="U30" s="406" t="e">
        <f aca="false" ca="false" dt2D="false" dtr="false" t="normal">SUM(U28:U29)</f>
        <v>#VALUE!</v>
      </c>
      <c r="V30" s="406" t="e">
        <f aca="false" ca="false" dt2D="false" dtr="false" t="normal">SUM(V28:V29)</f>
        <v>#VALUE!</v>
      </c>
      <c r="W30" s="406" t="e">
        <f aca="false" ca="false" dt2D="false" dtr="false" t="normal">SUM(W28:W29)</f>
        <v>#VALUE!</v>
      </c>
      <c r="X30" s="406" t="e">
        <f aca="false" ca="false" dt2D="false" dtr="false" t="normal">SUM(X28:X29)</f>
        <v>#VALUE!</v>
      </c>
      <c r="Y30" s="406" t="e">
        <f aca="false" ca="false" dt2D="false" dtr="false" t="normal">SUM(Y28:Y29)</f>
        <v>#VALUE!</v>
      </c>
      <c r="Z30" s="406" t="e">
        <f aca="false" ca="false" dt2D="false" dtr="false" t="normal">SUM(Z28:Z29)</f>
        <v>#VALUE!</v>
      </c>
      <c r="AA30" s="406" t="e">
        <f aca="false" ca="false" dt2D="false" dtr="false" t="normal">SUM(AA28:AA29)</f>
        <v>#VALUE!</v>
      </c>
      <c r="AB30" s="406" t="e">
        <f aca="false" ca="false" dt2D="false" dtr="false" t="normal">SUM(AB28:AB29)</f>
        <v>#VALUE!</v>
      </c>
      <c r="AC30" s="406" t="e">
        <f aca="false" ca="false" dt2D="false" dtr="false" t="normal">SUM(AC28:AC29)</f>
        <v>#VALUE!</v>
      </c>
      <c r="AD30" s="406" t="e">
        <f aca="false" ca="false" dt2D="false" dtr="false" t="normal">SUM(AD28:AD29)</f>
        <v>#VALUE!</v>
      </c>
      <c r="AE30" s="406" t="e">
        <f aca="false" ca="false" dt2D="false" dtr="false" t="normal">SUM(AE28:AE29)</f>
        <v>#VALUE!</v>
      </c>
      <c r="AF30" s="406" t="e">
        <f aca="false" ca="false" dt2D="false" dtr="false" t="normal">SUM(AF28:AF29)</f>
        <v>#VALUE!</v>
      </c>
      <c r="AG30" s="406" t="e">
        <f aca="false" ca="false" dt2D="false" dtr="false" t="normal">SUM(AG28:AG29)</f>
        <v>#VALUE!</v>
      </c>
      <c r="AH30" s="406" t="e">
        <f aca="false" ca="false" dt2D="false" dtr="false" t="normal">SUM(AH28:AH29)</f>
        <v>#VALUE!</v>
      </c>
      <c r="AI30" s="406" t="e">
        <f aca="false" ca="false" dt2D="false" dtr="false" t="normal">SUM(AI28:AI29)</f>
        <v>#VALUE!</v>
      </c>
      <c r="AJ30" s="406" t="e">
        <f aca="false" ca="false" dt2D="false" dtr="false" t="normal">SUM(AJ28:AJ29)</f>
        <v>#VALUE!</v>
      </c>
      <c r="AK30" s="406" t="e">
        <f aca="false" ca="false" dt2D="false" dtr="false" t="normal">SUM(AK28:AK29)</f>
        <v>#VALUE!</v>
      </c>
      <c r="AL30" s="406" t="e">
        <f aca="false" ca="false" dt2D="false" dtr="false" t="normal">SUM(AL28:AL29)</f>
        <v>#VALUE!</v>
      </c>
      <c r="AM30" s="406" t="e">
        <f aca="false" ca="false" dt2D="false" dtr="false" t="normal">SUM(AM28:AM29)</f>
        <v>#VALUE!</v>
      </c>
      <c r="AN30" s="406" t="e">
        <f aca="false" ca="false" dt2D="false" dtr="false" t="normal">SUM(AN28:AN29)</f>
        <v>#VALUE!</v>
      </c>
      <c r="AO30" s="406" t="e">
        <f aca="false" ca="false" dt2D="false" dtr="false" t="normal">SUM(AO28:AO29)</f>
        <v>#VALUE!</v>
      </c>
      <c r="AP30" s="406" t="e">
        <f aca="false" ca="false" dt2D="false" dtr="false" t="normal">SUM(AP28:AP29)</f>
        <v>#VALUE!</v>
      </c>
      <c r="AQ30" s="406" t="e">
        <f aca="false" ca="false" dt2D="false" dtr="false" t="normal">SUM(AQ28:AQ29)</f>
        <v>#VALUE!</v>
      </c>
      <c r="AR30" s="406" t="e">
        <f aca="false" ca="false" dt2D="false" dtr="false" t="normal">SUM(AR28:AR29)</f>
        <v>#VALUE!</v>
      </c>
      <c r="AS30" s="406" t="e">
        <f aca="false" ca="false" dt2D="false" dtr="false" t="normal">SUM(AS28:AS29)</f>
        <v>#VALUE!</v>
      </c>
      <c r="AT30" s="406" t="e">
        <f aca="false" ca="false" dt2D="false" dtr="false" t="normal">SUM(AT28:AT29)</f>
        <v>#VALUE!</v>
      </c>
      <c r="AU30" s="406" t="e">
        <f aca="false" ca="false" dt2D="false" dtr="false" t="normal">SUM(AU28:AU29)</f>
        <v>#VALUE!</v>
      </c>
      <c r="AV30" s="406" t="e">
        <f aca="false" ca="false" dt2D="false" dtr="false" t="normal">SUM(AV28:AV29)</f>
        <v>#VALUE!</v>
      </c>
      <c r="AW30" s="406" t="e">
        <f aca="false" ca="false" dt2D="false" dtr="false" t="normal">SUM(AW28:AW29)</f>
        <v>#VALUE!</v>
      </c>
      <c r="AX30" s="406" t="e">
        <f aca="false" ca="false" dt2D="false" dtr="false" t="normal">SUM(AX28:AX29)</f>
        <v>#VALUE!</v>
      </c>
      <c r="AY30" s="406" t="e">
        <f aca="false" ca="false" dt2D="false" dtr="false" t="normal">SUM(AY28:AY29)</f>
        <v>#VALUE!</v>
      </c>
      <c r="AZ30" s="406" t="e">
        <f aca="false" ca="false" dt2D="false" dtr="false" t="normal">SUM(AZ28:AZ29)</f>
        <v>#VALUE!</v>
      </c>
      <c r="BA30" s="406" t="e">
        <f aca="false" ca="false" dt2D="false" dtr="false" t="normal">SUM(BA28:BA29)</f>
        <v>#VALUE!</v>
      </c>
      <c r="BB30" s="406" t="e">
        <f aca="false" ca="false" dt2D="false" dtr="false" t="normal">SUM(BB28:BB29)</f>
        <v>#VALUE!</v>
      </c>
      <c r="BC30" s="406" t="e">
        <f aca="false" ca="false" dt2D="false" dtr="false" t="normal">SUM(BC28:BC29)</f>
        <v>#VALUE!</v>
      </c>
      <c r="BD30" s="406" t="e">
        <f aca="false" ca="false" dt2D="false" dtr="false" t="normal">SUM(BD28:BD29)</f>
        <v>#VALUE!</v>
      </c>
      <c r="BE30" s="406" t="e">
        <f aca="false" ca="false" dt2D="false" dtr="false" t="normal">SUM(BE28:BE29)</f>
        <v>#VALUE!</v>
      </c>
      <c r="BF30" s="406" t="e">
        <f aca="false" ca="false" dt2D="false" dtr="false" t="normal">SUM(BF28:BF29)</f>
        <v>#VALUE!</v>
      </c>
      <c r="BG30" s="406" t="e">
        <f aca="false" ca="false" dt2D="false" dtr="false" t="normal">SUM(BG28:BG29)</f>
        <v>#VALUE!</v>
      </c>
      <c r="BH30" s="406" t="e">
        <f aca="false" ca="false" dt2D="false" dtr="false" t="normal">SUM(BH28:BH29)</f>
        <v>#VALUE!</v>
      </c>
      <c r="BI30" s="406" t="e">
        <f aca="false" ca="false" dt2D="false" dtr="false" t="normal">SUM(BI28:BI29)</f>
        <v>#VALUE!</v>
      </c>
      <c r="BJ30" s="406" t="e">
        <f aca="false" ca="false" dt2D="false" dtr="false" t="normal">SUM(BJ28:BJ29)</f>
        <v>#VALUE!</v>
      </c>
      <c r="BK30" s="406" t="e">
        <f aca="false" ca="false" dt2D="false" dtr="false" t="normal">SUM(BK28:BK29)</f>
        <v>#VALUE!</v>
      </c>
      <c r="BL30" s="406" t="e">
        <f aca="false" ca="false" dt2D="false" dtr="false" t="normal">SUM(BL28:BL29)</f>
        <v>#VALUE!</v>
      </c>
      <c r="BM30" s="406" t="e">
        <f aca="false" ca="false" dt2D="false" dtr="false" t="normal">SUM(BM28:BM29)</f>
        <v>#VALUE!</v>
      </c>
      <c r="BN30" s="406" t="e">
        <f aca="false" ca="false" dt2D="false" dtr="false" t="normal">SUM(BN28:BN29)</f>
        <v>#VALUE!</v>
      </c>
      <c r="BO30" s="406" t="e">
        <f aca="false" ca="false" dt2D="false" dtr="false" t="normal">SUM(BO28:BO29)</f>
        <v>#VALUE!</v>
      </c>
      <c r="BP30" s="406" t="e">
        <f aca="false" ca="false" dt2D="false" dtr="false" t="normal">SUM(BP28:BP29)</f>
        <v>#VALUE!</v>
      </c>
      <c r="BQ30" s="406" t="e">
        <f aca="false" ca="false" dt2D="false" dtr="false" t="normal">SUM(BQ28:BQ29)</f>
        <v>#VALUE!</v>
      </c>
      <c r="BR30" s="406" t="e">
        <f aca="false" ca="false" dt2D="false" dtr="false" t="normal">SUM(BR28:BR29)</f>
        <v>#VALUE!</v>
      </c>
      <c r="BS30" s="406" t="e">
        <f aca="false" ca="false" dt2D="false" dtr="false" t="normal">SUM(BS28:BS29)</f>
        <v>#VALUE!</v>
      </c>
      <c r="BT30" s="406" t="e">
        <f aca="false" ca="false" dt2D="false" dtr="false" t="normal">SUM(BT28:BT29)</f>
        <v>#VALUE!</v>
      </c>
    </row>
    <row outlineLevel="0" r="31">
      <c r="L31" s="283" t="n"/>
      <c r="M31" s="167" t="n"/>
      <c r="N31" s="167" t="n"/>
      <c r="O31" s="167" t="n"/>
      <c r="P31" s="167" t="n"/>
      <c r="Q31" s="167" t="n"/>
      <c r="R31" s="167" t="n"/>
      <c r="S31" s="167" t="n"/>
      <c r="T31" s="167" t="n"/>
      <c r="U31" s="167" t="n"/>
      <c r="V31" s="167" t="n"/>
      <c r="W31" s="167" t="n"/>
      <c r="X31" s="167" t="n"/>
      <c r="Y31" s="167" t="n"/>
      <c r="Z31" s="167" t="n"/>
      <c r="AA31" s="167" t="n"/>
      <c r="AB31" s="167" t="n"/>
      <c r="AC31" s="167" t="n"/>
      <c r="AD31" s="167" t="n"/>
      <c r="AE31" s="167" t="n"/>
      <c r="AF31" s="167" t="n"/>
      <c r="AG31" s="167" t="n"/>
      <c r="AH31" s="167" t="n"/>
      <c r="AI31" s="167" t="n"/>
      <c r="AJ31" s="167" t="n"/>
      <c r="AK31" s="167" t="n"/>
      <c r="AL31" s="167" t="n"/>
      <c r="AM31" s="167" t="n"/>
      <c r="AN31" s="167" t="n"/>
      <c r="AO31" s="167" t="n"/>
      <c r="AP31" s="167" t="n"/>
      <c r="AQ31" s="167" t="n"/>
      <c r="AR31" s="167" t="n"/>
      <c r="AS31" s="167" t="n"/>
      <c r="AT31" s="167" t="n"/>
      <c r="AU31" s="167" t="n"/>
      <c r="AV31" s="167" t="n"/>
      <c r="AW31" s="167" t="n"/>
      <c r="AX31" s="167" t="n"/>
      <c r="AY31" s="167" t="n"/>
      <c r="AZ31" s="167" t="n"/>
      <c r="BA31" s="167" t="n"/>
      <c r="BB31" s="167" t="n"/>
      <c r="BC31" s="167" t="n"/>
      <c r="BD31" s="167" t="n"/>
      <c r="BE31" s="167" t="n"/>
      <c r="BF31" s="167" t="n"/>
      <c r="BG31" s="167" t="n"/>
      <c r="BH31" s="167" t="n"/>
      <c r="BI31" s="167" t="n"/>
      <c r="BJ31" s="167" t="n"/>
      <c r="BK31" s="167" t="n"/>
      <c r="BL31" s="167" t="n"/>
      <c r="BM31" s="167" t="n"/>
      <c r="BN31" s="167" t="n"/>
      <c r="BO31" s="167" t="n"/>
      <c r="BP31" s="167" t="n"/>
      <c r="BQ31" s="167" t="n"/>
      <c r="BR31" s="167" t="n"/>
      <c r="BS31" s="167" t="n"/>
      <c r="BT31" s="167" t="n"/>
    </row>
    <row customFormat="true" ht="17.25" outlineLevel="0" r="32" s="44">
      <c r="A32" s="374" t="n"/>
      <c r="B32" s="374" t="n"/>
      <c r="C32" s="374" t="n"/>
      <c r="D32" s="374" t="n"/>
      <c r="E32" s="374" t="n"/>
      <c r="F32" s="374" t="n"/>
      <c r="G32" s="374" t="n"/>
      <c r="I32" s="4" t="s">
        <v>200</v>
      </c>
      <c r="L32" s="199" t="n"/>
      <c r="M32" s="403" t="n"/>
      <c r="N32" s="403" t="n"/>
      <c r="O32" s="403" t="n"/>
      <c r="P32" s="403" t="n"/>
      <c r="Q32" s="403" t="n"/>
      <c r="R32" s="403" t="n"/>
      <c r="S32" s="403" t="n"/>
      <c r="T32" s="403" t="n"/>
      <c r="U32" s="403" t="n"/>
      <c r="V32" s="403" t="n"/>
      <c r="W32" s="403" t="n"/>
      <c r="X32" s="403" t="n"/>
      <c r="Y32" s="403" t="n"/>
      <c r="Z32" s="403" t="n"/>
      <c r="AA32" s="403" t="n"/>
      <c r="AB32" s="403" t="n"/>
      <c r="AC32" s="403" t="n"/>
      <c r="AD32" s="403" t="n"/>
      <c r="AE32" s="403" t="n"/>
      <c r="AF32" s="403" t="n"/>
      <c r="AG32" s="403" t="n"/>
      <c r="AH32" s="403" t="n"/>
      <c r="AI32" s="403" t="n"/>
      <c r="AJ32" s="403" t="n"/>
      <c r="AK32" s="403" t="n"/>
      <c r="AL32" s="403" t="n"/>
      <c r="AM32" s="403" t="n"/>
      <c r="AN32" s="403" t="n"/>
      <c r="AO32" s="403" t="n"/>
      <c r="AP32" s="403" t="n"/>
      <c r="AQ32" s="403" t="n"/>
      <c r="AR32" s="403" t="n"/>
      <c r="AS32" s="403" t="n"/>
      <c r="AT32" s="403" t="n"/>
      <c r="AU32" s="403" t="n"/>
      <c r="AV32" s="403" t="n"/>
      <c r="AW32" s="403" t="n"/>
      <c r="AX32" s="403" t="n"/>
      <c r="AY32" s="403" t="n"/>
      <c r="AZ32" s="403" t="n"/>
      <c r="BA32" s="403" t="n"/>
      <c r="BB32" s="403" t="n"/>
      <c r="BC32" s="403" t="n"/>
      <c r="BD32" s="403" t="n"/>
      <c r="BE32" s="403" t="n"/>
      <c r="BF32" s="403" t="n"/>
      <c r="BG32" s="403" t="n"/>
      <c r="BH32" s="403" t="n"/>
      <c r="BI32" s="403" t="n"/>
      <c r="BJ32" s="403" t="n"/>
      <c r="BK32" s="403" t="n"/>
      <c r="BL32" s="403" t="n"/>
      <c r="BM32" s="403" t="n"/>
      <c r="BN32" s="403" t="n"/>
      <c r="BO32" s="403" t="n"/>
      <c r="BP32" s="403" t="n"/>
      <c r="BQ32" s="403" t="n"/>
      <c r="BR32" s="403" t="n"/>
      <c r="BS32" s="403" t="n"/>
      <c r="BT32" s="403" t="n"/>
    </row>
    <row hidden="true" ht="16.5" outlineLevel="1" r="33">
      <c r="A33" s="374" t="str">
        <f aca="false" ca="false" dt2D="false" dtr="false" t="normal">I32</f>
        <v>Оплата труда управленческого и коммерческого персонала</v>
      </c>
      <c r="F33" s="374" t="str">
        <f aca="false" ca="false" dt2D="false" dtr="false" t="normal">I33</f>
        <v>Якорная туристическая  инфраструктура</v>
      </c>
      <c r="I33" s="237" t="s">
        <v>406</v>
      </c>
      <c r="L33" s="283" t="e">
        <f aca="false" ca="false" dt2D="false" dtr="false" t="normal">SUM(M33:BT33)</f>
        <v>#VALUE!</v>
      </c>
      <c r="M33" s="167" t="e">
        <f aca="false" ca="false" dt2D="false" dtr="false" t="normal">SUMIFS(M:M, $F:$F, $F33, $A:$A, $A33, $E:$E, "Да")</f>
        <v>#VALUE!</v>
      </c>
      <c r="N33" s="167" t="e">
        <f aca="false" ca="false" dt2D="false" dtr="false" t="normal">SUMIFS(N:N, $F:$F, $F33, $A:$A, $A33, $E:$E, "Да")</f>
        <v>#VALUE!</v>
      </c>
      <c r="O33" s="167" t="e">
        <f aca="false" ca="false" dt2D="false" dtr="false" t="normal">SUMIFS(O:O, $F:$F, $F33, $A:$A, $A33, $E:$E, "Да")</f>
        <v>#VALUE!</v>
      </c>
      <c r="P33" s="167" t="e">
        <f aca="false" ca="false" dt2D="false" dtr="false" t="normal">SUMIFS(P:P, $F:$F, $F33, $A:$A, $A33, $E:$E, "Да")</f>
        <v>#VALUE!</v>
      </c>
      <c r="Q33" s="167" t="e">
        <f aca="false" ca="false" dt2D="false" dtr="false" t="normal">SUMIFS(Q:Q, $F:$F, $F33, $A:$A, $A33, $E:$E, "Да")</f>
        <v>#VALUE!</v>
      </c>
      <c r="R33" s="167" t="e">
        <f aca="false" ca="false" dt2D="false" dtr="false" t="normal">SUMIFS(R:R, $F:$F, $F33, $A:$A, $A33, $E:$E, "Да")</f>
        <v>#VALUE!</v>
      </c>
      <c r="S33" s="167" t="e">
        <f aca="false" ca="false" dt2D="false" dtr="false" t="normal">SUMIFS(S:S, $F:$F, $F33, $A:$A, $A33, $E:$E, "Да")</f>
        <v>#VALUE!</v>
      </c>
      <c r="T33" s="167" t="e">
        <f aca="false" ca="false" dt2D="false" dtr="false" t="normal">SUMIFS(T:T, $F:$F, $F33, $A:$A, $A33, $E:$E, "Да")</f>
        <v>#VALUE!</v>
      </c>
      <c r="U33" s="167" t="e">
        <f aca="false" ca="false" dt2D="false" dtr="false" t="normal">SUMIFS(U:U, $F:$F, $F33, $A:$A, $A33, $E:$E, "Да")</f>
        <v>#VALUE!</v>
      </c>
      <c r="V33" s="167" t="e">
        <f aca="false" ca="false" dt2D="false" dtr="false" t="normal">SUMIFS(V:V, $F:$F, $F33, $A:$A, $A33, $E:$E, "Да")</f>
        <v>#VALUE!</v>
      </c>
      <c r="W33" s="167" t="e">
        <f aca="false" ca="false" dt2D="false" dtr="false" t="normal">SUMIFS(W:W, $F:$F, $F33, $A:$A, $A33, $E:$E, "Да")</f>
        <v>#VALUE!</v>
      </c>
      <c r="X33" s="167" t="e">
        <f aca="false" ca="false" dt2D="false" dtr="false" t="normal">SUMIFS(X:X, $F:$F, $F33, $A:$A, $A33, $E:$E, "Да")</f>
        <v>#VALUE!</v>
      </c>
      <c r="Y33" s="167" t="e">
        <f aca="false" ca="false" dt2D="false" dtr="false" t="normal">SUMIFS(Y:Y, $F:$F, $F33, $A:$A, $A33, $E:$E, "Да")</f>
        <v>#VALUE!</v>
      </c>
      <c r="Z33" s="167" t="e">
        <f aca="false" ca="false" dt2D="false" dtr="false" t="normal">SUMIFS(Z:Z, $F:$F, $F33, $A:$A, $A33, $E:$E, "Да")</f>
        <v>#VALUE!</v>
      </c>
      <c r="AA33" s="167" t="e">
        <f aca="false" ca="false" dt2D="false" dtr="false" t="normal">SUMIFS(AA:AA, $F:$F, $F33, $A:$A, $A33, $E:$E, "Да")</f>
        <v>#VALUE!</v>
      </c>
      <c r="AB33" s="167" t="e">
        <f aca="false" ca="false" dt2D="false" dtr="false" t="normal">SUMIFS(AB:AB, $F:$F, $F33, $A:$A, $A33, $E:$E, "Да")</f>
        <v>#VALUE!</v>
      </c>
      <c r="AC33" s="167" t="e">
        <f aca="false" ca="false" dt2D="false" dtr="false" t="normal">SUMIFS(AC:AC, $F:$F, $F33, $A:$A, $A33, $E:$E, "Да")</f>
        <v>#VALUE!</v>
      </c>
      <c r="AD33" s="167" t="e">
        <f aca="false" ca="false" dt2D="false" dtr="false" t="normal">SUMIFS(AD:AD, $F:$F, $F33, $A:$A, $A33, $E:$E, "Да")</f>
        <v>#VALUE!</v>
      </c>
      <c r="AE33" s="167" t="e">
        <f aca="false" ca="false" dt2D="false" dtr="false" t="normal">SUMIFS(AE:AE, $F:$F, $F33, $A:$A, $A33, $E:$E, "Да")</f>
        <v>#VALUE!</v>
      </c>
      <c r="AF33" s="167" t="e">
        <f aca="false" ca="false" dt2D="false" dtr="false" t="normal">SUMIFS(AF:AF, $F:$F, $F33, $A:$A, $A33, $E:$E, "Да")</f>
        <v>#VALUE!</v>
      </c>
      <c r="AG33" s="167" t="e">
        <f aca="false" ca="false" dt2D="false" dtr="false" t="normal">SUMIFS(AG:AG, $F:$F, $F33, $A:$A, $A33, $E:$E, "Да")</f>
        <v>#VALUE!</v>
      </c>
      <c r="AH33" s="167" t="e">
        <f aca="false" ca="false" dt2D="false" dtr="false" t="normal">SUMIFS(AH:AH, $F:$F, $F33, $A:$A, $A33, $E:$E, "Да")</f>
        <v>#VALUE!</v>
      </c>
      <c r="AI33" s="167" t="e">
        <f aca="false" ca="false" dt2D="false" dtr="false" t="normal">SUMIFS(AI:AI, $F:$F, $F33, $A:$A, $A33, $E:$E, "Да")</f>
        <v>#VALUE!</v>
      </c>
      <c r="AJ33" s="167" t="e">
        <f aca="false" ca="false" dt2D="false" dtr="false" t="normal">SUMIFS(AJ:AJ, $F:$F, $F33, $A:$A, $A33, $E:$E, "Да")</f>
        <v>#VALUE!</v>
      </c>
      <c r="AK33" s="167" t="e">
        <f aca="false" ca="false" dt2D="false" dtr="false" t="normal">SUMIFS(AK:AK, $F:$F, $F33, $A:$A, $A33, $E:$E, "Да")</f>
        <v>#VALUE!</v>
      </c>
      <c r="AL33" s="167" t="e">
        <f aca="false" ca="false" dt2D="false" dtr="false" t="normal">SUMIFS(AL:AL, $F:$F, $F33, $A:$A, $A33, $E:$E, "Да")</f>
        <v>#VALUE!</v>
      </c>
      <c r="AM33" s="167" t="e">
        <f aca="false" ca="false" dt2D="false" dtr="false" t="normal">SUMIFS(AM:AM, $F:$F, $F33, $A:$A, $A33, $E:$E, "Да")</f>
        <v>#VALUE!</v>
      </c>
      <c r="AN33" s="167" t="e">
        <f aca="false" ca="false" dt2D="false" dtr="false" t="normal">SUMIFS(AN:AN, $F:$F, $F33, $A:$A, $A33, $E:$E, "Да")</f>
        <v>#VALUE!</v>
      </c>
      <c r="AO33" s="167" t="e">
        <f aca="false" ca="false" dt2D="false" dtr="false" t="normal">SUMIFS(AO:AO, $F:$F, $F33, $A:$A, $A33, $E:$E, "Да")</f>
        <v>#VALUE!</v>
      </c>
      <c r="AP33" s="167" t="e">
        <f aca="false" ca="false" dt2D="false" dtr="false" t="normal">SUMIFS(AP:AP, $F:$F, $F33, $A:$A, $A33, $E:$E, "Да")</f>
        <v>#VALUE!</v>
      </c>
      <c r="AQ33" s="167" t="e">
        <f aca="false" ca="false" dt2D="false" dtr="false" t="normal">SUMIFS(AQ:AQ, $F:$F, $F33, $A:$A, $A33, $E:$E, "Да")</f>
        <v>#VALUE!</v>
      </c>
      <c r="AR33" s="167" t="e">
        <f aca="false" ca="false" dt2D="false" dtr="false" t="normal">SUMIFS(AR:AR, $F:$F, $F33, $A:$A, $A33, $E:$E, "Да")</f>
        <v>#VALUE!</v>
      </c>
      <c r="AS33" s="167" t="e">
        <f aca="false" ca="false" dt2D="false" dtr="false" t="normal">SUMIFS(AS:AS, $F:$F, $F33, $A:$A, $A33, $E:$E, "Да")</f>
        <v>#VALUE!</v>
      </c>
      <c r="AT33" s="167" t="e">
        <f aca="false" ca="false" dt2D="false" dtr="false" t="normal">SUMIFS(AT:AT, $F:$F, $F33, $A:$A, $A33, $E:$E, "Да")</f>
        <v>#VALUE!</v>
      </c>
      <c r="AU33" s="167" t="e">
        <f aca="false" ca="false" dt2D="false" dtr="false" t="normal">SUMIFS(AU:AU, $F:$F, $F33, $A:$A, $A33, $E:$E, "Да")</f>
        <v>#VALUE!</v>
      </c>
      <c r="AV33" s="167" t="e">
        <f aca="false" ca="false" dt2D="false" dtr="false" t="normal">SUMIFS(AV:AV, $F:$F, $F33, $A:$A, $A33, $E:$E, "Да")</f>
        <v>#VALUE!</v>
      </c>
      <c r="AW33" s="167" t="e">
        <f aca="false" ca="false" dt2D="false" dtr="false" t="normal">SUMIFS(AW:AW, $F:$F, $F33, $A:$A, $A33, $E:$E, "Да")</f>
        <v>#VALUE!</v>
      </c>
      <c r="AX33" s="167" t="e">
        <f aca="false" ca="false" dt2D="false" dtr="false" t="normal">SUMIFS(AX:AX, $F:$F, $F33, $A:$A, $A33, $E:$E, "Да")</f>
        <v>#VALUE!</v>
      </c>
      <c r="AY33" s="167" t="e">
        <f aca="false" ca="false" dt2D="false" dtr="false" t="normal">SUMIFS(AY:AY, $F:$F, $F33, $A:$A, $A33, $E:$E, "Да")</f>
        <v>#VALUE!</v>
      </c>
      <c r="AZ33" s="167" t="e">
        <f aca="false" ca="false" dt2D="false" dtr="false" t="normal">SUMIFS(AZ:AZ, $F:$F, $F33, $A:$A, $A33, $E:$E, "Да")</f>
        <v>#VALUE!</v>
      </c>
      <c r="BA33" s="167" t="e">
        <f aca="false" ca="false" dt2D="false" dtr="false" t="normal">SUMIFS(BA:BA, $F:$F, $F33, $A:$A, $A33, $E:$E, "Да")</f>
        <v>#VALUE!</v>
      </c>
      <c r="BB33" s="167" t="e">
        <f aca="false" ca="false" dt2D="false" dtr="false" t="normal">SUMIFS(BB:BB, $F:$F, $F33, $A:$A, $A33, $E:$E, "Да")</f>
        <v>#VALUE!</v>
      </c>
      <c r="BC33" s="167" t="e">
        <f aca="false" ca="false" dt2D="false" dtr="false" t="normal">SUMIFS(BC:BC, $F:$F, $F33, $A:$A, $A33, $E:$E, "Да")</f>
        <v>#VALUE!</v>
      </c>
      <c r="BD33" s="167" t="e">
        <f aca="false" ca="false" dt2D="false" dtr="false" t="normal">SUMIFS(BD:BD, $F:$F, $F33, $A:$A, $A33, $E:$E, "Да")</f>
        <v>#VALUE!</v>
      </c>
      <c r="BE33" s="167" t="e">
        <f aca="false" ca="false" dt2D="false" dtr="false" t="normal">SUMIFS(BE:BE, $F:$F, $F33, $A:$A, $A33, $E:$E, "Да")</f>
        <v>#VALUE!</v>
      </c>
      <c r="BF33" s="167" t="e">
        <f aca="false" ca="false" dt2D="false" dtr="false" t="normal">SUMIFS(BF:BF, $F:$F, $F33, $A:$A, $A33, $E:$E, "Да")</f>
        <v>#VALUE!</v>
      </c>
      <c r="BG33" s="167" t="e">
        <f aca="false" ca="false" dt2D="false" dtr="false" t="normal">SUMIFS(BG:BG, $F:$F, $F33, $A:$A, $A33, $E:$E, "Да")</f>
        <v>#VALUE!</v>
      </c>
      <c r="BH33" s="167" t="e">
        <f aca="false" ca="false" dt2D="false" dtr="false" t="normal">SUMIFS(BH:BH, $F:$F, $F33, $A:$A, $A33, $E:$E, "Да")</f>
        <v>#VALUE!</v>
      </c>
      <c r="BI33" s="167" t="e">
        <f aca="false" ca="false" dt2D="false" dtr="false" t="normal">SUMIFS(BI:BI, $F:$F, $F33, $A:$A, $A33, $E:$E, "Да")</f>
        <v>#VALUE!</v>
      </c>
      <c r="BJ33" s="167" t="e">
        <f aca="false" ca="false" dt2D="false" dtr="false" t="normal">SUMIFS(BJ:BJ, $F:$F, $F33, $A:$A, $A33, $E:$E, "Да")</f>
        <v>#VALUE!</v>
      </c>
      <c r="BK33" s="167" t="e">
        <f aca="false" ca="false" dt2D="false" dtr="false" t="normal">SUMIFS(BK:BK, $F:$F, $F33, $A:$A, $A33, $E:$E, "Да")</f>
        <v>#VALUE!</v>
      </c>
      <c r="BL33" s="167" t="e">
        <f aca="false" ca="false" dt2D="false" dtr="false" t="normal">SUMIFS(BL:BL, $F:$F, $F33, $A:$A, $A33, $E:$E, "Да")</f>
        <v>#VALUE!</v>
      </c>
      <c r="BM33" s="167" t="e">
        <f aca="false" ca="false" dt2D="false" dtr="false" t="normal">SUMIFS(BM:BM, $F:$F, $F33, $A:$A, $A33, $E:$E, "Да")</f>
        <v>#VALUE!</v>
      </c>
      <c r="BN33" s="167" t="e">
        <f aca="false" ca="false" dt2D="false" dtr="false" t="normal">SUMIFS(BN:BN, $F:$F, $F33, $A:$A, $A33, $E:$E, "Да")</f>
        <v>#VALUE!</v>
      </c>
      <c r="BO33" s="167" t="e">
        <f aca="false" ca="false" dt2D="false" dtr="false" t="normal">SUMIFS(BO:BO, $F:$F, $F33, $A:$A, $A33, $E:$E, "Да")</f>
        <v>#VALUE!</v>
      </c>
      <c r="BP33" s="167" t="e">
        <f aca="false" ca="false" dt2D="false" dtr="false" t="normal">SUMIFS(BP:BP, $F:$F, $F33, $A:$A, $A33, $E:$E, "Да")</f>
        <v>#VALUE!</v>
      </c>
      <c r="BQ33" s="167" t="e">
        <f aca="false" ca="false" dt2D="false" dtr="false" t="normal">SUMIFS(BQ:BQ, $F:$F, $F33, $A:$A, $A33, $E:$E, "Да")</f>
        <v>#VALUE!</v>
      </c>
      <c r="BR33" s="167" t="e">
        <f aca="false" ca="false" dt2D="false" dtr="false" t="normal">SUMIFS(BR:BR, $F:$F, $F33, $A:$A, $A33, $E:$E, "Да")</f>
        <v>#VALUE!</v>
      </c>
      <c r="BS33" s="167" t="e">
        <f aca="false" ca="false" dt2D="false" dtr="false" t="normal">SUMIFS(BS:BS, $F:$F, $F33, $A:$A, $A33, $E:$E, "Да")</f>
        <v>#VALUE!</v>
      </c>
      <c r="BT33" s="167" t="e">
        <f aca="false" ca="false" dt2D="false" dtr="false" t="normal">SUMIFS(BT:BT, $F:$F, $F33, $A:$A, $A33, $E:$E, "Да")</f>
        <v>#VALUE!</v>
      </c>
    </row>
    <row hidden="true" ht="16.5" outlineLevel="1" r="34">
      <c r="A34" s="374" t="str">
        <f aca="false" ca="false" dt2D="false" dtr="false" t="normal">A33</f>
        <v>Оплата труда управленческого и коммерческого персонала</v>
      </c>
      <c r="F34" s="374" t="str">
        <f aca="false" ca="false" dt2D="false" dtr="false" t="normal">I34</f>
        <v>Дополнительная туристическая  инфраструктура</v>
      </c>
      <c r="I34" s="237" t="s">
        <v>407</v>
      </c>
      <c r="L34" s="283" t="e">
        <f aca="false" ca="false" dt2D="false" dtr="false" t="normal">SUM(M34:BT34)</f>
        <v>#VALUE!</v>
      </c>
      <c r="M34" s="167" t="e">
        <f aca="false" ca="false" dt2D="false" dtr="false" t="normal">SUMIFS(M:M, $F:$F, $F34, $A:$A, $A34, $E:$E, "Да")</f>
        <v>#VALUE!</v>
      </c>
      <c r="N34" s="167" t="e">
        <f aca="false" ca="false" dt2D="false" dtr="false" t="normal">SUMIFS(N:N, $F:$F, $F34, $A:$A, $A34, $E:$E, "Да")</f>
        <v>#VALUE!</v>
      </c>
      <c r="O34" s="167" t="e">
        <f aca="false" ca="false" dt2D="false" dtr="false" t="normal">SUMIFS(O:O, $F:$F, $F34, $A:$A, $A34, $E:$E, "Да")</f>
        <v>#VALUE!</v>
      </c>
      <c r="P34" s="167" t="e">
        <f aca="false" ca="false" dt2D="false" dtr="false" t="normal">SUMIFS(P:P, $F:$F, $F34, $A:$A, $A34, $E:$E, "Да")</f>
        <v>#VALUE!</v>
      </c>
      <c r="Q34" s="167" t="e">
        <f aca="false" ca="false" dt2D="false" dtr="false" t="normal">SUMIFS(Q:Q, $F:$F, $F34, $A:$A, $A34, $E:$E, "Да")</f>
        <v>#VALUE!</v>
      </c>
      <c r="R34" s="167" t="e">
        <f aca="false" ca="false" dt2D="false" dtr="false" t="normal">SUMIFS(R:R, $F:$F, $F34, $A:$A, $A34, $E:$E, "Да")</f>
        <v>#VALUE!</v>
      </c>
      <c r="S34" s="167" t="e">
        <f aca="false" ca="false" dt2D="false" dtr="false" t="normal">SUMIFS(S:S, $F:$F, $F34, $A:$A, $A34, $E:$E, "Да")</f>
        <v>#VALUE!</v>
      </c>
      <c r="T34" s="167" t="e">
        <f aca="false" ca="false" dt2D="false" dtr="false" t="normal">SUMIFS(T:T, $F:$F, $F34, $A:$A, $A34, $E:$E, "Да")</f>
        <v>#VALUE!</v>
      </c>
      <c r="U34" s="167" t="e">
        <f aca="false" ca="false" dt2D="false" dtr="false" t="normal">SUMIFS(U:U, $F:$F, $F34, $A:$A, $A34, $E:$E, "Да")</f>
        <v>#VALUE!</v>
      </c>
      <c r="V34" s="167" t="e">
        <f aca="false" ca="false" dt2D="false" dtr="false" t="normal">SUMIFS(V:V, $F:$F, $F34, $A:$A, $A34, $E:$E, "Да")</f>
        <v>#VALUE!</v>
      </c>
      <c r="W34" s="167" t="e">
        <f aca="false" ca="false" dt2D="false" dtr="false" t="normal">SUMIFS(W:W, $F:$F, $F34, $A:$A, $A34, $E:$E, "Да")</f>
        <v>#VALUE!</v>
      </c>
      <c r="X34" s="167" t="e">
        <f aca="false" ca="false" dt2D="false" dtr="false" t="normal">SUMIFS(X:X, $F:$F, $F34, $A:$A, $A34, $E:$E, "Да")</f>
        <v>#VALUE!</v>
      </c>
      <c r="Y34" s="167" t="e">
        <f aca="false" ca="false" dt2D="false" dtr="false" t="normal">SUMIFS(Y:Y, $F:$F, $F34, $A:$A, $A34, $E:$E, "Да")</f>
        <v>#VALUE!</v>
      </c>
      <c r="Z34" s="167" t="e">
        <f aca="false" ca="false" dt2D="false" dtr="false" t="normal">SUMIFS(Z:Z, $F:$F, $F34, $A:$A, $A34, $E:$E, "Да")</f>
        <v>#VALUE!</v>
      </c>
      <c r="AA34" s="167" t="e">
        <f aca="false" ca="false" dt2D="false" dtr="false" t="normal">SUMIFS(AA:AA, $F:$F, $F34, $A:$A, $A34, $E:$E, "Да")</f>
        <v>#VALUE!</v>
      </c>
      <c r="AB34" s="167" t="e">
        <f aca="false" ca="false" dt2D="false" dtr="false" t="normal">SUMIFS(AB:AB, $F:$F, $F34, $A:$A, $A34, $E:$E, "Да")</f>
        <v>#VALUE!</v>
      </c>
      <c r="AC34" s="167" t="e">
        <f aca="false" ca="false" dt2D="false" dtr="false" t="normal">SUMIFS(AC:AC, $F:$F, $F34, $A:$A, $A34, $E:$E, "Да")</f>
        <v>#VALUE!</v>
      </c>
      <c r="AD34" s="167" t="e">
        <f aca="false" ca="false" dt2D="false" dtr="false" t="normal">SUMIFS(AD:AD, $F:$F, $F34, $A:$A, $A34, $E:$E, "Да")</f>
        <v>#VALUE!</v>
      </c>
      <c r="AE34" s="167" t="e">
        <f aca="false" ca="false" dt2D="false" dtr="false" t="normal">SUMIFS(AE:AE, $F:$F, $F34, $A:$A, $A34, $E:$E, "Да")</f>
        <v>#VALUE!</v>
      </c>
      <c r="AF34" s="167" t="e">
        <f aca="false" ca="false" dt2D="false" dtr="false" t="normal">SUMIFS(AF:AF, $F:$F, $F34, $A:$A, $A34, $E:$E, "Да")</f>
        <v>#VALUE!</v>
      </c>
      <c r="AG34" s="167" t="e">
        <f aca="false" ca="false" dt2D="false" dtr="false" t="normal">SUMIFS(AG:AG, $F:$F, $F34, $A:$A, $A34, $E:$E, "Да")</f>
        <v>#VALUE!</v>
      </c>
      <c r="AH34" s="167" t="e">
        <f aca="false" ca="false" dt2D="false" dtr="false" t="normal">SUMIFS(AH:AH, $F:$F, $F34, $A:$A, $A34, $E:$E, "Да")</f>
        <v>#VALUE!</v>
      </c>
      <c r="AI34" s="167" t="e">
        <f aca="false" ca="false" dt2D="false" dtr="false" t="normal">SUMIFS(AI:AI, $F:$F, $F34, $A:$A, $A34, $E:$E, "Да")</f>
        <v>#VALUE!</v>
      </c>
      <c r="AJ34" s="167" t="e">
        <f aca="false" ca="false" dt2D="false" dtr="false" t="normal">SUMIFS(AJ:AJ, $F:$F, $F34, $A:$A, $A34, $E:$E, "Да")</f>
        <v>#VALUE!</v>
      </c>
      <c r="AK34" s="167" t="e">
        <f aca="false" ca="false" dt2D="false" dtr="false" t="normal">SUMIFS(AK:AK, $F:$F, $F34, $A:$A, $A34, $E:$E, "Да")</f>
        <v>#VALUE!</v>
      </c>
      <c r="AL34" s="167" t="e">
        <f aca="false" ca="false" dt2D="false" dtr="false" t="normal">SUMIFS(AL:AL, $F:$F, $F34, $A:$A, $A34, $E:$E, "Да")</f>
        <v>#VALUE!</v>
      </c>
      <c r="AM34" s="167" t="e">
        <f aca="false" ca="false" dt2D="false" dtr="false" t="normal">SUMIFS(AM:AM, $F:$F, $F34, $A:$A, $A34, $E:$E, "Да")</f>
        <v>#VALUE!</v>
      </c>
      <c r="AN34" s="167" t="e">
        <f aca="false" ca="false" dt2D="false" dtr="false" t="normal">SUMIFS(AN:AN, $F:$F, $F34, $A:$A, $A34, $E:$E, "Да")</f>
        <v>#VALUE!</v>
      </c>
      <c r="AO34" s="167" t="e">
        <f aca="false" ca="false" dt2D="false" dtr="false" t="normal">SUMIFS(AO:AO, $F:$F, $F34, $A:$A, $A34, $E:$E, "Да")</f>
        <v>#VALUE!</v>
      </c>
      <c r="AP34" s="167" t="e">
        <f aca="false" ca="false" dt2D="false" dtr="false" t="normal">SUMIFS(AP:AP, $F:$F, $F34, $A:$A, $A34, $E:$E, "Да")</f>
        <v>#VALUE!</v>
      </c>
      <c r="AQ34" s="167" t="e">
        <f aca="false" ca="false" dt2D="false" dtr="false" t="normal">SUMIFS(AQ:AQ, $F:$F, $F34, $A:$A, $A34, $E:$E, "Да")</f>
        <v>#VALUE!</v>
      </c>
      <c r="AR34" s="167" t="e">
        <f aca="false" ca="false" dt2D="false" dtr="false" t="normal">SUMIFS(AR:AR, $F:$F, $F34, $A:$A, $A34, $E:$E, "Да")</f>
        <v>#VALUE!</v>
      </c>
      <c r="AS34" s="167" t="e">
        <f aca="false" ca="false" dt2D="false" dtr="false" t="normal">SUMIFS(AS:AS, $F:$F, $F34, $A:$A, $A34, $E:$E, "Да")</f>
        <v>#VALUE!</v>
      </c>
      <c r="AT34" s="167" t="e">
        <f aca="false" ca="false" dt2D="false" dtr="false" t="normal">SUMIFS(AT:AT, $F:$F, $F34, $A:$A, $A34, $E:$E, "Да")</f>
        <v>#VALUE!</v>
      </c>
      <c r="AU34" s="167" t="e">
        <f aca="false" ca="false" dt2D="false" dtr="false" t="normal">SUMIFS(AU:AU, $F:$F, $F34, $A:$A, $A34, $E:$E, "Да")</f>
        <v>#VALUE!</v>
      </c>
      <c r="AV34" s="167" t="e">
        <f aca="false" ca="false" dt2D="false" dtr="false" t="normal">SUMIFS(AV:AV, $F:$F, $F34, $A:$A, $A34, $E:$E, "Да")</f>
        <v>#VALUE!</v>
      </c>
      <c r="AW34" s="167" t="e">
        <f aca="false" ca="false" dt2D="false" dtr="false" t="normal">SUMIFS(AW:AW, $F:$F, $F34, $A:$A, $A34, $E:$E, "Да")</f>
        <v>#VALUE!</v>
      </c>
      <c r="AX34" s="167" t="e">
        <f aca="false" ca="false" dt2D="false" dtr="false" t="normal">SUMIFS(AX:AX, $F:$F, $F34, $A:$A, $A34, $E:$E, "Да")</f>
        <v>#VALUE!</v>
      </c>
      <c r="AY34" s="167" t="e">
        <f aca="false" ca="false" dt2D="false" dtr="false" t="normal">SUMIFS(AY:AY, $F:$F, $F34, $A:$A, $A34, $E:$E, "Да")</f>
        <v>#VALUE!</v>
      </c>
      <c r="AZ34" s="167" t="e">
        <f aca="false" ca="false" dt2D="false" dtr="false" t="normal">SUMIFS(AZ:AZ, $F:$F, $F34, $A:$A, $A34, $E:$E, "Да")</f>
        <v>#VALUE!</v>
      </c>
      <c r="BA34" s="167" t="e">
        <f aca="false" ca="false" dt2D="false" dtr="false" t="normal">SUMIFS(BA:BA, $F:$F, $F34, $A:$A, $A34, $E:$E, "Да")</f>
        <v>#VALUE!</v>
      </c>
      <c r="BB34" s="167" t="e">
        <f aca="false" ca="false" dt2D="false" dtr="false" t="normal">SUMIFS(BB:BB, $F:$F, $F34, $A:$A, $A34, $E:$E, "Да")</f>
        <v>#VALUE!</v>
      </c>
      <c r="BC34" s="167" t="e">
        <f aca="false" ca="false" dt2D="false" dtr="false" t="normal">SUMIFS(BC:BC, $F:$F, $F34, $A:$A, $A34, $E:$E, "Да")</f>
        <v>#VALUE!</v>
      </c>
      <c r="BD34" s="167" t="e">
        <f aca="false" ca="false" dt2D="false" dtr="false" t="normal">SUMIFS(BD:BD, $F:$F, $F34, $A:$A, $A34, $E:$E, "Да")</f>
        <v>#VALUE!</v>
      </c>
      <c r="BE34" s="167" t="e">
        <f aca="false" ca="false" dt2D="false" dtr="false" t="normal">SUMIFS(BE:BE, $F:$F, $F34, $A:$A, $A34, $E:$E, "Да")</f>
        <v>#VALUE!</v>
      </c>
      <c r="BF34" s="167" t="e">
        <f aca="false" ca="false" dt2D="false" dtr="false" t="normal">SUMIFS(BF:BF, $F:$F, $F34, $A:$A, $A34, $E:$E, "Да")</f>
        <v>#VALUE!</v>
      </c>
      <c r="BG34" s="167" t="e">
        <f aca="false" ca="false" dt2D="false" dtr="false" t="normal">SUMIFS(BG:BG, $F:$F, $F34, $A:$A, $A34, $E:$E, "Да")</f>
        <v>#VALUE!</v>
      </c>
      <c r="BH34" s="167" t="e">
        <f aca="false" ca="false" dt2D="false" dtr="false" t="normal">SUMIFS(BH:BH, $F:$F, $F34, $A:$A, $A34, $E:$E, "Да")</f>
        <v>#VALUE!</v>
      </c>
      <c r="BI34" s="167" t="e">
        <f aca="false" ca="false" dt2D="false" dtr="false" t="normal">SUMIFS(BI:BI, $F:$F, $F34, $A:$A, $A34, $E:$E, "Да")</f>
        <v>#VALUE!</v>
      </c>
      <c r="BJ34" s="167" t="e">
        <f aca="false" ca="false" dt2D="false" dtr="false" t="normal">SUMIFS(BJ:BJ, $F:$F, $F34, $A:$A, $A34, $E:$E, "Да")</f>
        <v>#VALUE!</v>
      </c>
      <c r="BK34" s="167" t="e">
        <f aca="false" ca="false" dt2D="false" dtr="false" t="normal">SUMIFS(BK:BK, $F:$F, $F34, $A:$A, $A34, $E:$E, "Да")</f>
        <v>#VALUE!</v>
      </c>
      <c r="BL34" s="167" t="e">
        <f aca="false" ca="false" dt2D="false" dtr="false" t="normal">SUMIFS(BL:BL, $F:$F, $F34, $A:$A, $A34, $E:$E, "Да")</f>
        <v>#VALUE!</v>
      </c>
      <c r="BM34" s="167" t="e">
        <f aca="false" ca="false" dt2D="false" dtr="false" t="normal">SUMIFS(BM:BM, $F:$F, $F34, $A:$A, $A34, $E:$E, "Да")</f>
        <v>#VALUE!</v>
      </c>
      <c r="BN34" s="167" t="e">
        <f aca="false" ca="false" dt2D="false" dtr="false" t="normal">SUMIFS(BN:BN, $F:$F, $F34, $A:$A, $A34, $E:$E, "Да")</f>
        <v>#VALUE!</v>
      </c>
      <c r="BO34" s="167" t="e">
        <f aca="false" ca="false" dt2D="false" dtr="false" t="normal">SUMIFS(BO:BO, $F:$F, $F34, $A:$A, $A34, $E:$E, "Да")</f>
        <v>#VALUE!</v>
      </c>
      <c r="BP34" s="167" t="e">
        <f aca="false" ca="false" dt2D="false" dtr="false" t="normal">SUMIFS(BP:BP, $F:$F, $F34, $A:$A, $A34, $E:$E, "Да")</f>
        <v>#VALUE!</v>
      </c>
      <c r="BQ34" s="167" t="e">
        <f aca="false" ca="false" dt2D="false" dtr="false" t="normal">SUMIFS(BQ:BQ, $F:$F, $F34, $A:$A, $A34, $E:$E, "Да")</f>
        <v>#VALUE!</v>
      </c>
      <c r="BR34" s="167" t="e">
        <f aca="false" ca="false" dt2D="false" dtr="false" t="normal">SUMIFS(BR:BR, $F:$F, $F34, $A:$A, $A34, $E:$E, "Да")</f>
        <v>#VALUE!</v>
      </c>
      <c r="BS34" s="167" t="e">
        <f aca="false" ca="false" dt2D="false" dtr="false" t="normal">SUMIFS(BS:BS, $F:$F, $F34, $A:$A, $A34, $E:$E, "Да")</f>
        <v>#VALUE!</v>
      </c>
      <c r="BT34" s="167" t="e">
        <f aca="false" ca="false" dt2D="false" dtr="false" t="normal">SUMIFS(BT:BT, $F:$F, $F34, $A:$A, $A34, $E:$E, "Да")</f>
        <v>#VALUE!</v>
      </c>
    </row>
    <row customFormat="true" ht="15.75" outlineLevel="0" r="35" s="85">
      <c r="A35" s="404" t="n"/>
      <c r="B35" s="404" t="n"/>
      <c r="C35" s="374" t="n"/>
      <c r="D35" s="404" t="n"/>
      <c r="E35" s="404" t="n"/>
      <c r="F35" s="404" t="n"/>
      <c r="G35" s="404" t="n"/>
      <c r="I35" s="126" t="s">
        <v>409</v>
      </c>
      <c r="J35" s="126" t="n"/>
      <c r="K35" s="126" t="n"/>
      <c r="L35" s="405" t="e">
        <f aca="false" ca="false" dt2D="false" dtr="false" t="normal">SUM(M35:BT35)</f>
        <v>#VALUE!</v>
      </c>
      <c r="M35" s="406" t="e">
        <f aca="false" ca="false" dt2D="false" dtr="false" t="normal">SUM(M33:M34)</f>
        <v>#VALUE!</v>
      </c>
      <c r="N35" s="406" t="e">
        <f aca="false" ca="false" dt2D="false" dtr="false" t="normal">SUM(N33:N34)</f>
        <v>#VALUE!</v>
      </c>
      <c r="O35" s="406" t="e">
        <f aca="false" ca="false" dt2D="false" dtr="false" t="normal">SUM(O33:O34)</f>
        <v>#VALUE!</v>
      </c>
      <c r="P35" s="406" t="e">
        <f aca="false" ca="false" dt2D="false" dtr="false" t="normal">SUM(P33:P34)</f>
        <v>#VALUE!</v>
      </c>
      <c r="Q35" s="406" t="e">
        <f aca="false" ca="false" dt2D="false" dtr="false" t="normal">SUM(Q33:Q34)</f>
        <v>#VALUE!</v>
      </c>
      <c r="R35" s="406" t="e">
        <f aca="false" ca="false" dt2D="false" dtr="false" t="normal">SUM(R33:R34)</f>
        <v>#VALUE!</v>
      </c>
      <c r="S35" s="406" t="e">
        <f aca="false" ca="false" dt2D="false" dtr="false" t="normal">SUM(S33:S34)</f>
        <v>#VALUE!</v>
      </c>
      <c r="T35" s="406" t="e">
        <f aca="false" ca="false" dt2D="false" dtr="false" t="normal">SUM(T33:T34)</f>
        <v>#VALUE!</v>
      </c>
      <c r="U35" s="406" t="e">
        <f aca="false" ca="false" dt2D="false" dtr="false" t="normal">SUM(U33:U34)</f>
        <v>#VALUE!</v>
      </c>
      <c r="V35" s="406" t="e">
        <f aca="false" ca="false" dt2D="false" dtr="false" t="normal">SUM(V33:V34)</f>
        <v>#VALUE!</v>
      </c>
      <c r="W35" s="406" t="e">
        <f aca="false" ca="false" dt2D="false" dtr="false" t="normal">SUM(W33:W34)</f>
        <v>#VALUE!</v>
      </c>
      <c r="X35" s="406" t="e">
        <f aca="false" ca="false" dt2D="false" dtr="false" t="normal">SUM(X33:X34)</f>
        <v>#VALUE!</v>
      </c>
      <c r="Y35" s="406" t="e">
        <f aca="false" ca="false" dt2D="false" dtr="false" t="normal">SUM(Y33:Y34)</f>
        <v>#VALUE!</v>
      </c>
      <c r="Z35" s="406" t="e">
        <f aca="false" ca="false" dt2D="false" dtr="false" t="normal">SUM(Z33:Z34)</f>
        <v>#VALUE!</v>
      </c>
      <c r="AA35" s="406" t="e">
        <f aca="false" ca="false" dt2D="false" dtr="false" t="normal">SUM(AA33:AA34)</f>
        <v>#VALUE!</v>
      </c>
      <c r="AB35" s="406" t="e">
        <f aca="false" ca="false" dt2D="false" dtr="false" t="normal">SUM(AB33:AB34)</f>
        <v>#VALUE!</v>
      </c>
      <c r="AC35" s="406" t="e">
        <f aca="false" ca="false" dt2D="false" dtr="false" t="normal">SUM(AC33:AC34)</f>
        <v>#VALUE!</v>
      </c>
      <c r="AD35" s="406" t="e">
        <f aca="false" ca="false" dt2D="false" dtr="false" t="normal">SUM(AD33:AD34)</f>
        <v>#VALUE!</v>
      </c>
      <c r="AE35" s="406" t="e">
        <f aca="false" ca="false" dt2D="false" dtr="false" t="normal">SUM(AE33:AE34)</f>
        <v>#VALUE!</v>
      </c>
      <c r="AF35" s="406" t="e">
        <f aca="false" ca="false" dt2D="false" dtr="false" t="normal">SUM(AF33:AF34)</f>
        <v>#VALUE!</v>
      </c>
      <c r="AG35" s="406" t="e">
        <f aca="false" ca="false" dt2D="false" dtr="false" t="normal">SUM(AG33:AG34)</f>
        <v>#VALUE!</v>
      </c>
      <c r="AH35" s="406" t="e">
        <f aca="false" ca="false" dt2D="false" dtr="false" t="normal">SUM(AH33:AH34)</f>
        <v>#VALUE!</v>
      </c>
      <c r="AI35" s="406" t="e">
        <f aca="false" ca="false" dt2D="false" dtr="false" t="normal">SUM(AI33:AI34)</f>
        <v>#VALUE!</v>
      </c>
      <c r="AJ35" s="406" t="e">
        <f aca="false" ca="false" dt2D="false" dtr="false" t="normal">SUM(AJ33:AJ34)</f>
        <v>#VALUE!</v>
      </c>
      <c r="AK35" s="406" t="e">
        <f aca="false" ca="false" dt2D="false" dtr="false" t="normal">SUM(AK33:AK34)</f>
        <v>#VALUE!</v>
      </c>
      <c r="AL35" s="406" t="e">
        <f aca="false" ca="false" dt2D="false" dtr="false" t="normal">SUM(AL33:AL34)</f>
        <v>#VALUE!</v>
      </c>
      <c r="AM35" s="406" t="e">
        <f aca="false" ca="false" dt2D="false" dtr="false" t="normal">SUM(AM33:AM34)</f>
        <v>#VALUE!</v>
      </c>
      <c r="AN35" s="406" t="e">
        <f aca="false" ca="false" dt2D="false" dtr="false" t="normal">SUM(AN33:AN34)</f>
        <v>#VALUE!</v>
      </c>
      <c r="AO35" s="406" t="e">
        <f aca="false" ca="false" dt2D="false" dtr="false" t="normal">SUM(AO33:AO34)</f>
        <v>#VALUE!</v>
      </c>
      <c r="AP35" s="406" t="e">
        <f aca="false" ca="false" dt2D="false" dtr="false" t="normal">SUM(AP33:AP34)</f>
        <v>#VALUE!</v>
      </c>
      <c r="AQ35" s="406" t="e">
        <f aca="false" ca="false" dt2D="false" dtr="false" t="normal">SUM(AQ33:AQ34)</f>
        <v>#VALUE!</v>
      </c>
      <c r="AR35" s="406" t="e">
        <f aca="false" ca="false" dt2D="false" dtr="false" t="normal">SUM(AR33:AR34)</f>
        <v>#VALUE!</v>
      </c>
      <c r="AS35" s="406" t="e">
        <f aca="false" ca="false" dt2D="false" dtr="false" t="normal">SUM(AS33:AS34)</f>
        <v>#VALUE!</v>
      </c>
      <c r="AT35" s="406" t="e">
        <f aca="false" ca="false" dt2D="false" dtr="false" t="normal">SUM(AT33:AT34)</f>
        <v>#VALUE!</v>
      </c>
      <c r="AU35" s="406" t="e">
        <f aca="false" ca="false" dt2D="false" dtr="false" t="normal">SUM(AU33:AU34)</f>
        <v>#VALUE!</v>
      </c>
      <c r="AV35" s="406" t="e">
        <f aca="false" ca="false" dt2D="false" dtr="false" t="normal">SUM(AV33:AV34)</f>
        <v>#VALUE!</v>
      </c>
      <c r="AW35" s="406" t="e">
        <f aca="false" ca="false" dt2D="false" dtr="false" t="normal">SUM(AW33:AW34)</f>
        <v>#VALUE!</v>
      </c>
      <c r="AX35" s="406" t="e">
        <f aca="false" ca="false" dt2D="false" dtr="false" t="normal">SUM(AX33:AX34)</f>
        <v>#VALUE!</v>
      </c>
      <c r="AY35" s="406" t="e">
        <f aca="false" ca="false" dt2D="false" dtr="false" t="normal">SUM(AY33:AY34)</f>
        <v>#VALUE!</v>
      </c>
      <c r="AZ35" s="406" t="e">
        <f aca="false" ca="false" dt2D="false" dtr="false" t="normal">SUM(AZ33:AZ34)</f>
        <v>#VALUE!</v>
      </c>
      <c r="BA35" s="406" t="e">
        <f aca="false" ca="false" dt2D="false" dtr="false" t="normal">SUM(BA33:BA34)</f>
        <v>#VALUE!</v>
      </c>
      <c r="BB35" s="406" t="e">
        <f aca="false" ca="false" dt2D="false" dtr="false" t="normal">SUM(BB33:BB34)</f>
        <v>#VALUE!</v>
      </c>
      <c r="BC35" s="406" t="e">
        <f aca="false" ca="false" dt2D="false" dtr="false" t="normal">SUM(BC33:BC34)</f>
        <v>#VALUE!</v>
      </c>
      <c r="BD35" s="406" t="e">
        <f aca="false" ca="false" dt2D="false" dtr="false" t="normal">SUM(BD33:BD34)</f>
        <v>#VALUE!</v>
      </c>
      <c r="BE35" s="406" t="e">
        <f aca="false" ca="false" dt2D="false" dtr="false" t="normal">SUM(BE33:BE34)</f>
        <v>#VALUE!</v>
      </c>
      <c r="BF35" s="406" t="e">
        <f aca="false" ca="false" dt2D="false" dtr="false" t="normal">SUM(BF33:BF34)</f>
        <v>#VALUE!</v>
      </c>
      <c r="BG35" s="406" t="e">
        <f aca="false" ca="false" dt2D="false" dtr="false" t="normal">SUM(BG33:BG34)</f>
        <v>#VALUE!</v>
      </c>
      <c r="BH35" s="406" t="e">
        <f aca="false" ca="false" dt2D="false" dtr="false" t="normal">SUM(BH33:BH34)</f>
        <v>#VALUE!</v>
      </c>
      <c r="BI35" s="406" t="e">
        <f aca="false" ca="false" dt2D="false" dtr="false" t="normal">SUM(BI33:BI34)</f>
        <v>#VALUE!</v>
      </c>
      <c r="BJ35" s="406" t="e">
        <f aca="false" ca="false" dt2D="false" dtr="false" t="normal">SUM(BJ33:BJ34)</f>
        <v>#VALUE!</v>
      </c>
      <c r="BK35" s="406" t="e">
        <f aca="false" ca="false" dt2D="false" dtr="false" t="normal">SUM(BK33:BK34)</f>
        <v>#VALUE!</v>
      </c>
      <c r="BL35" s="406" t="e">
        <f aca="false" ca="false" dt2D="false" dtr="false" t="normal">SUM(BL33:BL34)</f>
        <v>#VALUE!</v>
      </c>
      <c r="BM35" s="406" t="e">
        <f aca="false" ca="false" dt2D="false" dtr="false" t="normal">SUM(BM33:BM34)</f>
        <v>#VALUE!</v>
      </c>
      <c r="BN35" s="406" t="e">
        <f aca="false" ca="false" dt2D="false" dtr="false" t="normal">SUM(BN33:BN34)</f>
        <v>#VALUE!</v>
      </c>
      <c r="BO35" s="406" t="e">
        <f aca="false" ca="false" dt2D="false" dtr="false" t="normal">SUM(BO33:BO34)</f>
        <v>#VALUE!</v>
      </c>
      <c r="BP35" s="406" t="e">
        <f aca="false" ca="false" dt2D="false" dtr="false" t="normal">SUM(BP33:BP34)</f>
        <v>#VALUE!</v>
      </c>
      <c r="BQ35" s="406" t="e">
        <f aca="false" ca="false" dt2D="false" dtr="false" t="normal">SUM(BQ33:BQ34)</f>
        <v>#VALUE!</v>
      </c>
      <c r="BR35" s="406" t="e">
        <f aca="false" ca="false" dt2D="false" dtr="false" t="normal">SUM(BR33:BR34)</f>
        <v>#VALUE!</v>
      </c>
      <c r="BS35" s="406" t="e">
        <f aca="false" ca="false" dt2D="false" dtr="false" t="normal">SUM(BS33:BS34)</f>
        <v>#VALUE!</v>
      </c>
      <c r="BT35" s="406" t="e">
        <f aca="false" ca="false" dt2D="false" dtr="false" t="normal">SUM(BT33:BT34)</f>
        <v>#VALUE!</v>
      </c>
    </row>
    <row outlineLevel="0" r="36">
      <c r="L36" s="283" t="n"/>
      <c r="M36" s="167" t="n"/>
      <c r="N36" s="167" t="n"/>
      <c r="O36" s="167" t="n"/>
      <c r="P36" s="167" t="n"/>
      <c r="Q36" s="167" t="n"/>
      <c r="R36" s="167" t="n"/>
      <c r="S36" s="167" t="n"/>
      <c r="T36" s="167" t="n"/>
      <c r="U36" s="167" t="n"/>
      <c r="V36" s="167" t="n"/>
      <c r="W36" s="167" t="n"/>
      <c r="X36" s="167" t="n"/>
      <c r="Y36" s="167" t="n"/>
      <c r="Z36" s="167" t="n"/>
      <c r="AA36" s="167" t="n"/>
      <c r="AB36" s="167" t="n"/>
      <c r="AC36" s="167" t="n"/>
      <c r="AD36" s="167" t="n"/>
      <c r="AE36" s="167" t="n"/>
      <c r="AF36" s="167" t="n"/>
      <c r="AG36" s="167" t="n"/>
      <c r="AH36" s="167" t="n"/>
      <c r="AI36" s="167" t="n"/>
      <c r="AJ36" s="167" t="n"/>
      <c r="AK36" s="167" t="n"/>
      <c r="AL36" s="167" t="n"/>
      <c r="AM36" s="167" t="n"/>
      <c r="AN36" s="167" t="n"/>
      <c r="AO36" s="167" t="n"/>
      <c r="AP36" s="167" t="n"/>
      <c r="AQ36" s="167" t="n"/>
      <c r="AR36" s="167" t="n"/>
      <c r="AS36" s="167" t="n"/>
      <c r="AT36" s="167" t="n"/>
      <c r="AU36" s="167" t="n"/>
      <c r="AV36" s="167" t="n"/>
      <c r="AW36" s="167" t="n"/>
      <c r="AX36" s="167" t="n"/>
      <c r="AY36" s="167" t="n"/>
      <c r="AZ36" s="167" t="n"/>
      <c r="BA36" s="167" t="n"/>
      <c r="BB36" s="167" t="n"/>
      <c r="BC36" s="167" t="n"/>
      <c r="BD36" s="167" t="n"/>
      <c r="BE36" s="167" t="n"/>
      <c r="BF36" s="167" t="n"/>
      <c r="BG36" s="167" t="n"/>
      <c r="BH36" s="167" t="n"/>
      <c r="BI36" s="167" t="n"/>
      <c r="BJ36" s="167" t="n"/>
      <c r="BK36" s="167" t="n"/>
      <c r="BL36" s="167" t="n"/>
      <c r="BM36" s="167" t="n"/>
      <c r="BN36" s="167" t="n"/>
      <c r="BO36" s="167" t="n"/>
      <c r="BP36" s="167" t="n"/>
      <c r="BQ36" s="167" t="n"/>
      <c r="BR36" s="167" t="n"/>
      <c r="BS36" s="167" t="n"/>
      <c r="BT36" s="167" t="n"/>
    </row>
    <row customFormat="true" ht="17.25" outlineLevel="0" r="37" s="44">
      <c r="A37" s="374" t="n"/>
      <c r="B37" s="374" t="n"/>
      <c r="C37" s="374" t="n"/>
      <c r="D37" s="374" t="n"/>
      <c r="E37" s="374" t="n"/>
      <c r="F37" s="374" t="n"/>
      <c r="G37" s="374" t="n"/>
      <c r="I37" s="4" t="s">
        <v>410</v>
      </c>
      <c r="L37" s="199" t="n"/>
      <c r="M37" s="403" t="n"/>
      <c r="N37" s="403" t="n"/>
      <c r="O37" s="403" t="n"/>
      <c r="P37" s="403" t="n"/>
      <c r="Q37" s="403" t="n"/>
      <c r="R37" s="403" t="n"/>
      <c r="S37" s="403" t="n"/>
      <c r="T37" s="403" t="n"/>
      <c r="U37" s="403" t="n"/>
      <c r="V37" s="403" t="n"/>
      <c r="W37" s="403" t="n"/>
      <c r="X37" s="403" t="n"/>
      <c r="Y37" s="403" t="n"/>
      <c r="Z37" s="403" t="n"/>
      <c r="AA37" s="403" t="n"/>
      <c r="AB37" s="403" t="n"/>
      <c r="AC37" s="403" t="n"/>
      <c r="AD37" s="403" t="n"/>
      <c r="AE37" s="403" t="n"/>
      <c r="AF37" s="403" t="n"/>
      <c r="AG37" s="403" t="n"/>
      <c r="AH37" s="403" t="n"/>
      <c r="AI37" s="403" t="n"/>
      <c r="AJ37" s="403" t="n"/>
      <c r="AK37" s="403" t="n"/>
      <c r="AL37" s="403" t="n"/>
      <c r="AM37" s="403" t="n"/>
      <c r="AN37" s="403" t="n"/>
      <c r="AO37" s="403" t="n"/>
      <c r="AP37" s="403" t="n"/>
      <c r="AQ37" s="403" t="n"/>
      <c r="AR37" s="403" t="n"/>
      <c r="AS37" s="403" t="n"/>
      <c r="AT37" s="403" t="n"/>
      <c r="AU37" s="403" t="n"/>
      <c r="AV37" s="403" t="n"/>
      <c r="AW37" s="403" t="n"/>
      <c r="AX37" s="403" t="n"/>
      <c r="AY37" s="403" t="n"/>
      <c r="AZ37" s="403" t="n"/>
      <c r="BA37" s="403" t="n"/>
      <c r="BB37" s="403" t="n"/>
      <c r="BC37" s="403" t="n"/>
      <c r="BD37" s="403" t="n"/>
      <c r="BE37" s="403" t="n"/>
      <c r="BF37" s="403" t="n"/>
      <c r="BG37" s="403" t="n"/>
      <c r="BH37" s="403" t="n"/>
      <c r="BI37" s="403" t="n"/>
      <c r="BJ37" s="403" t="n"/>
      <c r="BK37" s="403" t="n"/>
      <c r="BL37" s="403" t="n"/>
      <c r="BM37" s="403" t="n"/>
      <c r="BN37" s="403" t="n"/>
      <c r="BO37" s="403" t="n"/>
      <c r="BP37" s="403" t="n"/>
      <c r="BQ37" s="403" t="n"/>
      <c r="BR37" s="403" t="n"/>
      <c r="BS37" s="403" t="n"/>
      <c r="BT37" s="403" t="n"/>
    </row>
    <row hidden="true" ht="16.5" outlineLevel="1" r="38">
      <c r="A38" s="374" t="str">
        <f aca="false" ca="false" dt2D="false" dtr="false" t="normal">I37</f>
        <v>Проценты по займам/кредитам, кроме бюджетных</v>
      </c>
      <c r="F38" s="374" t="str">
        <f aca="false" ca="false" dt2D="false" dtr="false" t="normal">I38</f>
        <v>Якорная туристическая  инфраструктура</v>
      </c>
      <c r="I38" s="237" t="s">
        <v>406</v>
      </c>
      <c r="L38" s="283" t="e">
        <f aca="false" ca="false" dt2D="false" dtr="false" t="normal">SUM(M38:BT38)</f>
        <v>#VALUE!</v>
      </c>
      <c r="M38" s="167" t="e">
        <f aca="false" ca="false" dt2D="false" dtr="false" t="normal">SUMIFS(M:M, $F:$F, $F38, $A:$A, $A38, $E:$E, "Да")</f>
        <v>#VALUE!</v>
      </c>
      <c r="N38" s="167" t="e">
        <f aca="false" ca="false" dt2D="false" dtr="false" t="normal">SUMIFS(N:N, $F:$F, $F38, $A:$A, $A38, $E:$E, "Да")</f>
        <v>#VALUE!</v>
      </c>
      <c r="O38" s="167" t="e">
        <f aca="false" ca="false" dt2D="false" dtr="false" t="normal">SUMIFS(O:O, $F:$F, $F38, $A:$A, $A38, $E:$E, "Да")</f>
        <v>#VALUE!</v>
      </c>
      <c r="P38" s="167" t="e">
        <f aca="false" ca="false" dt2D="false" dtr="false" t="normal">SUMIFS(P:P, $F:$F, $F38, $A:$A, $A38, $E:$E, "Да")</f>
        <v>#VALUE!</v>
      </c>
      <c r="Q38" s="167" t="e">
        <f aca="false" ca="false" dt2D="false" dtr="false" t="normal">SUMIFS(Q:Q, $F:$F, $F38, $A:$A, $A38, $E:$E, "Да")</f>
        <v>#VALUE!</v>
      </c>
      <c r="R38" s="167" t="e">
        <f aca="false" ca="false" dt2D="false" dtr="false" t="normal">SUMIFS(R:R, $F:$F, $F38, $A:$A, $A38, $E:$E, "Да")</f>
        <v>#VALUE!</v>
      </c>
      <c r="S38" s="167" t="e">
        <f aca="false" ca="false" dt2D="false" dtr="false" t="normal">SUMIFS(S:S, $F:$F, $F38, $A:$A, $A38, $E:$E, "Да")</f>
        <v>#VALUE!</v>
      </c>
      <c r="T38" s="167" t="e">
        <f aca="false" ca="false" dt2D="false" dtr="false" t="normal">SUMIFS(T:T, $F:$F, $F38, $A:$A, $A38, $E:$E, "Да")</f>
        <v>#VALUE!</v>
      </c>
      <c r="U38" s="167" t="e">
        <f aca="false" ca="false" dt2D="false" dtr="false" t="normal">SUMIFS(U:U, $F:$F, $F38, $A:$A, $A38, $E:$E, "Да")</f>
        <v>#VALUE!</v>
      </c>
      <c r="V38" s="167" t="e">
        <f aca="false" ca="false" dt2D="false" dtr="false" t="normal">SUMIFS(V:V, $F:$F, $F38, $A:$A, $A38, $E:$E, "Да")</f>
        <v>#VALUE!</v>
      </c>
      <c r="W38" s="167" t="e">
        <f aca="false" ca="false" dt2D="false" dtr="false" t="normal">SUMIFS(W:W, $F:$F, $F38, $A:$A, $A38, $E:$E, "Да")</f>
        <v>#VALUE!</v>
      </c>
      <c r="X38" s="167" t="e">
        <f aca="false" ca="false" dt2D="false" dtr="false" t="normal">SUMIFS(X:X, $F:$F, $F38, $A:$A, $A38, $E:$E, "Да")</f>
        <v>#VALUE!</v>
      </c>
      <c r="Y38" s="167" t="e">
        <f aca="false" ca="false" dt2D="false" dtr="false" t="normal">SUMIFS(Y:Y, $F:$F, $F38, $A:$A, $A38, $E:$E, "Да")</f>
        <v>#VALUE!</v>
      </c>
      <c r="Z38" s="167" t="e">
        <f aca="false" ca="false" dt2D="false" dtr="false" t="normal">SUMIFS(Z:Z, $F:$F, $F38, $A:$A, $A38, $E:$E, "Да")</f>
        <v>#VALUE!</v>
      </c>
      <c r="AA38" s="167" t="e">
        <f aca="false" ca="false" dt2D="false" dtr="false" t="normal">SUMIFS(AA:AA, $F:$F, $F38, $A:$A, $A38, $E:$E, "Да")</f>
        <v>#VALUE!</v>
      </c>
      <c r="AB38" s="167" t="e">
        <f aca="false" ca="false" dt2D="false" dtr="false" t="normal">SUMIFS(AB:AB, $F:$F, $F38, $A:$A, $A38, $E:$E, "Да")</f>
        <v>#VALUE!</v>
      </c>
      <c r="AC38" s="167" t="e">
        <f aca="false" ca="false" dt2D="false" dtr="false" t="normal">SUMIFS(AC:AC, $F:$F, $F38, $A:$A, $A38, $E:$E, "Да")</f>
        <v>#VALUE!</v>
      </c>
      <c r="AD38" s="167" t="e">
        <f aca="false" ca="false" dt2D="false" dtr="false" t="normal">SUMIFS(AD:AD, $F:$F, $F38, $A:$A, $A38, $E:$E, "Да")</f>
        <v>#VALUE!</v>
      </c>
      <c r="AE38" s="167" t="e">
        <f aca="false" ca="false" dt2D="false" dtr="false" t="normal">SUMIFS(AE:AE, $F:$F, $F38, $A:$A, $A38, $E:$E, "Да")</f>
        <v>#VALUE!</v>
      </c>
      <c r="AF38" s="167" t="e">
        <f aca="false" ca="false" dt2D="false" dtr="false" t="normal">SUMIFS(AF:AF, $F:$F, $F38, $A:$A, $A38, $E:$E, "Да")</f>
        <v>#VALUE!</v>
      </c>
      <c r="AG38" s="167" t="e">
        <f aca="false" ca="false" dt2D="false" dtr="false" t="normal">SUMIFS(AG:AG, $F:$F, $F38, $A:$A, $A38, $E:$E, "Да")</f>
        <v>#VALUE!</v>
      </c>
      <c r="AH38" s="167" t="e">
        <f aca="false" ca="false" dt2D="false" dtr="false" t="normal">SUMIFS(AH:AH, $F:$F, $F38, $A:$A, $A38, $E:$E, "Да")</f>
        <v>#VALUE!</v>
      </c>
      <c r="AI38" s="167" t="e">
        <f aca="false" ca="false" dt2D="false" dtr="false" t="normal">SUMIFS(AI:AI, $F:$F, $F38, $A:$A, $A38, $E:$E, "Да")</f>
        <v>#VALUE!</v>
      </c>
      <c r="AJ38" s="167" t="e">
        <f aca="false" ca="false" dt2D="false" dtr="false" t="normal">SUMIFS(AJ:AJ, $F:$F, $F38, $A:$A, $A38, $E:$E, "Да")</f>
        <v>#VALUE!</v>
      </c>
      <c r="AK38" s="167" t="e">
        <f aca="false" ca="false" dt2D="false" dtr="false" t="normal">SUMIFS(AK:AK, $F:$F, $F38, $A:$A, $A38, $E:$E, "Да")</f>
        <v>#VALUE!</v>
      </c>
      <c r="AL38" s="167" t="e">
        <f aca="false" ca="false" dt2D="false" dtr="false" t="normal">SUMIFS(AL:AL, $F:$F, $F38, $A:$A, $A38, $E:$E, "Да")</f>
        <v>#VALUE!</v>
      </c>
      <c r="AM38" s="167" t="e">
        <f aca="false" ca="false" dt2D="false" dtr="false" t="normal">SUMIFS(AM:AM, $F:$F, $F38, $A:$A, $A38, $E:$E, "Да")</f>
        <v>#VALUE!</v>
      </c>
      <c r="AN38" s="167" t="e">
        <f aca="false" ca="false" dt2D="false" dtr="false" t="normal">SUMIFS(AN:AN, $F:$F, $F38, $A:$A, $A38, $E:$E, "Да")</f>
        <v>#VALUE!</v>
      </c>
      <c r="AO38" s="167" t="e">
        <f aca="false" ca="false" dt2D="false" dtr="false" t="normal">SUMIFS(AO:AO, $F:$F, $F38, $A:$A, $A38, $E:$E, "Да")</f>
        <v>#VALUE!</v>
      </c>
      <c r="AP38" s="167" t="e">
        <f aca="false" ca="false" dt2D="false" dtr="false" t="normal">SUMIFS(AP:AP, $F:$F, $F38, $A:$A, $A38, $E:$E, "Да")</f>
        <v>#VALUE!</v>
      </c>
      <c r="AQ38" s="167" t="e">
        <f aca="false" ca="false" dt2D="false" dtr="false" t="normal">SUMIFS(AQ:AQ, $F:$F, $F38, $A:$A, $A38, $E:$E, "Да")</f>
        <v>#VALUE!</v>
      </c>
      <c r="AR38" s="167" t="e">
        <f aca="false" ca="false" dt2D="false" dtr="false" t="normal">SUMIFS(AR:AR, $F:$F, $F38, $A:$A, $A38, $E:$E, "Да")</f>
        <v>#VALUE!</v>
      </c>
      <c r="AS38" s="167" t="e">
        <f aca="false" ca="false" dt2D="false" dtr="false" t="normal">SUMIFS(AS:AS, $F:$F, $F38, $A:$A, $A38, $E:$E, "Да")</f>
        <v>#VALUE!</v>
      </c>
      <c r="AT38" s="167" t="e">
        <f aca="false" ca="false" dt2D="false" dtr="false" t="normal">SUMIFS(AT:AT, $F:$F, $F38, $A:$A, $A38, $E:$E, "Да")</f>
        <v>#VALUE!</v>
      </c>
      <c r="AU38" s="167" t="e">
        <f aca="false" ca="false" dt2D="false" dtr="false" t="normal">SUMIFS(AU:AU, $F:$F, $F38, $A:$A, $A38, $E:$E, "Да")</f>
        <v>#VALUE!</v>
      </c>
      <c r="AV38" s="167" t="e">
        <f aca="false" ca="false" dt2D="false" dtr="false" t="normal">SUMIFS(AV:AV, $F:$F, $F38, $A:$A, $A38, $E:$E, "Да")</f>
        <v>#VALUE!</v>
      </c>
      <c r="AW38" s="167" t="e">
        <f aca="false" ca="false" dt2D="false" dtr="false" t="normal">SUMIFS(AW:AW, $F:$F, $F38, $A:$A, $A38, $E:$E, "Да")</f>
        <v>#VALUE!</v>
      </c>
      <c r="AX38" s="167" t="e">
        <f aca="false" ca="false" dt2D="false" dtr="false" t="normal">SUMIFS(AX:AX, $F:$F, $F38, $A:$A, $A38, $E:$E, "Да")</f>
        <v>#VALUE!</v>
      </c>
      <c r="AY38" s="167" t="e">
        <f aca="false" ca="false" dt2D="false" dtr="false" t="normal">SUMIFS(AY:AY, $F:$F, $F38, $A:$A, $A38, $E:$E, "Да")</f>
        <v>#VALUE!</v>
      </c>
      <c r="AZ38" s="167" t="e">
        <f aca="false" ca="false" dt2D="false" dtr="false" t="normal">SUMIFS(AZ:AZ, $F:$F, $F38, $A:$A, $A38, $E:$E, "Да")</f>
        <v>#VALUE!</v>
      </c>
      <c r="BA38" s="167" t="e">
        <f aca="false" ca="false" dt2D="false" dtr="false" t="normal">SUMIFS(BA:BA, $F:$F, $F38, $A:$A, $A38, $E:$E, "Да")</f>
        <v>#VALUE!</v>
      </c>
      <c r="BB38" s="167" t="e">
        <f aca="false" ca="false" dt2D="false" dtr="false" t="normal">SUMIFS(BB:BB, $F:$F, $F38, $A:$A, $A38, $E:$E, "Да")</f>
        <v>#VALUE!</v>
      </c>
      <c r="BC38" s="167" t="e">
        <f aca="false" ca="false" dt2D="false" dtr="false" t="normal">SUMIFS(BC:BC, $F:$F, $F38, $A:$A, $A38, $E:$E, "Да")</f>
        <v>#VALUE!</v>
      </c>
      <c r="BD38" s="167" t="e">
        <f aca="false" ca="false" dt2D="false" dtr="false" t="normal">SUMIFS(BD:BD, $F:$F, $F38, $A:$A, $A38, $E:$E, "Да")</f>
        <v>#VALUE!</v>
      </c>
      <c r="BE38" s="167" t="e">
        <f aca="false" ca="false" dt2D="false" dtr="false" t="normal">SUMIFS(BE:BE, $F:$F, $F38, $A:$A, $A38, $E:$E, "Да")</f>
        <v>#VALUE!</v>
      </c>
      <c r="BF38" s="167" t="e">
        <f aca="false" ca="false" dt2D="false" dtr="false" t="normal">SUMIFS(BF:BF, $F:$F, $F38, $A:$A, $A38, $E:$E, "Да")</f>
        <v>#VALUE!</v>
      </c>
      <c r="BG38" s="167" t="e">
        <f aca="false" ca="false" dt2D="false" dtr="false" t="normal">SUMIFS(BG:BG, $F:$F, $F38, $A:$A, $A38, $E:$E, "Да")</f>
        <v>#VALUE!</v>
      </c>
      <c r="BH38" s="167" t="e">
        <f aca="false" ca="false" dt2D="false" dtr="false" t="normal">SUMIFS(BH:BH, $F:$F, $F38, $A:$A, $A38, $E:$E, "Да")</f>
        <v>#VALUE!</v>
      </c>
      <c r="BI38" s="167" t="e">
        <f aca="false" ca="false" dt2D="false" dtr="false" t="normal">SUMIFS(BI:BI, $F:$F, $F38, $A:$A, $A38, $E:$E, "Да")</f>
        <v>#VALUE!</v>
      </c>
      <c r="BJ38" s="167" t="e">
        <f aca="false" ca="false" dt2D="false" dtr="false" t="normal">SUMIFS(BJ:BJ, $F:$F, $F38, $A:$A, $A38, $E:$E, "Да")</f>
        <v>#VALUE!</v>
      </c>
      <c r="BK38" s="167" t="e">
        <f aca="false" ca="false" dt2D="false" dtr="false" t="normal">SUMIFS(BK:BK, $F:$F, $F38, $A:$A, $A38, $E:$E, "Да")</f>
        <v>#VALUE!</v>
      </c>
      <c r="BL38" s="167" t="e">
        <f aca="false" ca="false" dt2D="false" dtr="false" t="normal">SUMIFS(BL:BL, $F:$F, $F38, $A:$A, $A38, $E:$E, "Да")</f>
        <v>#VALUE!</v>
      </c>
      <c r="BM38" s="167" t="e">
        <f aca="false" ca="false" dt2D="false" dtr="false" t="normal">SUMIFS(BM:BM, $F:$F, $F38, $A:$A, $A38, $E:$E, "Да")</f>
        <v>#VALUE!</v>
      </c>
      <c r="BN38" s="167" t="e">
        <f aca="false" ca="false" dt2D="false" dtr="false" t="normal">SUMIFS(BN:BN, $F:$F, $F38, $A:$A, $A38, $E:$E, "Да")</f>
        <v>#VALUE!</v>
      </c>
      <c r="BO38" s="167" t="e">
        <f aca="false" ca="false" dt2D="false" dtr="false" t="normal">SUMIFS(BO:BO, $F:$F, $F38, $A:$A, $A38, $E:$E, "Да")</f>
        <v>#VALUE!</v>
      </c>
      <c r="BP38" s="167" t="e">
        <f aca="false" ca="false" dt2D="false" dtr="false" t="normal">SUMIFS(BP:BP, $F:$F, $F38, $A:$A, $A38, $E:$E, "Да")</f>
        <v>#VALUE!</v>
      </c>
      <c r="BQ38" s="167" t="e">
        <f aca="false" ca="false" dt2D="false" dtr="false" t="normal">SUMIFS(BQ:BQ, $F:$F, $F38, $A:$A, $A38, $E:$E, "Да")</f>
        <v>#VALUE!</v>
      </c>
      <c r="BR38" s="167" t="e">
        <f aca="false" ca="false" dt2D="false" dtr="false" t="normal">SUMIFS(BR:BR, $F:$F, $F38, $A:$A, $A38, $E:$E, "Да")</f>
        <v>#VALUE!</v>
      </c>
      <c r="BS38" s="167" t="e">
        <f aca="false" ca="false" dt2D="false" dtr="false" t="normal">SUMIFS(BS:BS, $F:$F, $F38, $A:$A, $A38, $E:$E, "Да")</f>
        <v>#VALUE!</v>
      </c>
      <c r="BT38" s="167" t="e">
        <f aca="false" ca="false" dt2D="false" dtr="false" t="normal">SUMIFS(BT:BT, $F:$F, $F38, $A:$A, $A38, $E:$E, "Да")</f>
        <v>#VALUE!</v>
      </c>
    </row>
    <row hidden="true" ht="16.5" outlineLevel="1" r="39">
      <c r="A39" s="374" t="str">
        <f aca="false" ca="false" dt2D="false" dtr="false" t="normal">A38</f>
        <v>Проценты по займам/кредитам, кроме бюджетных</v>
      </c>
      <c r="F39" s="374" t="str">
        <f aca="false" ca="false" dt2D="false" dtr="false" t="normal">I39</f>
        <v>Дополнительная туристическая  инфраструктура</v>
      </c>
      <c r="I39" s="237" t="s">
        <v>407</v>
      </c>
      <c r="L39" s="283" t="e">
        <f aca="false" ca="false" dt2D="false" dtr="false" t="normal">SUM(M39:BT39)</f>
        <v>#VALUE!</v>
      </c>
      <c r="M39" s="167" t="e">
        <f aca="false" ca="false" dt2D="false" dtr="false" t="normal">SUMIFS(M:M, $F:$F, $F39, $A:$A, $A39, $E:$E, "Да")</f>
        <v>#VALUE!</v>
      </c>
      <c r="N39" s="167" t="e">
        <f aca="false" ca="false" dt2D="false" dtr="false" t="normal">SUMIFS(N:N, $F:$F, $F39, $A:$A, $A39, $E:$E, "Да")</f>
        <v>#VALUE!</v>
      </c>
      <c r="O39" s="167" t="e">
        <f aca="false" ca="false" dt2D="false" dtr="false" t="normal">SUMIFS(O:O, $F:$F, $F39, $A:$A, $A39, $E:$E, "Да")</f>
        <v>#VALUE!</v>
      </c>
      <c r="P39" s="167" t="e">
        <f aca="false" ca="false" dt2D="false" dtr="false" t="normal">SUMIFS(P:P, $F:$F, $F39, $A:$A, $A39, $E:$E, "Да")</f>
        <v>#VALUE!</v>
      </c>
      <c r="Q39" s="167" t="e">
        <f aca="false" ca="false" dt2D="false" dtr="false" t="normal">SUMIFS(Q:Q, $F:$F, $F39, $A:$A, $A39, $E:$E, "Да")</f>
        <v>#VALUE!</v>
      </c>
      <c r="R39" s="167" t="e">
        <f aca="false" ca="false" dt2D="false" dtr="false" t="normal">SUMIFS(R:R, $F:$F, $F39, $A:$A, $A39, $E:$E, "Да")</f>
        <v>#VALUE!</v>
      </c>
      <c r="S39" s="167" t="e">
        <f aca="false" ca="false" dt2D="false" dtr="false" t="normal">SUMIFS(S:S, $F:$F, $F39, $A:$A, $A39, $E:$E, "Да")</f>
        <v>#VALUE!</v>
      </c>
      <c r="T39" s="167" t="e">
        <f aca="false" ca="false" dt2D="false" dtr="false" t="normal">SUMIFS(T:T, $F:$F, $F39, $A:$A, $A39, $E:$E, "Да")</f>
        <v>#VALUE!</v>
      </c>
      <c r="U39" s="167" t="e">
        <f aca="false" ca="false" dt2D="false" dtr="false" t="normal">SUMIFS(U:U, $F:$F, $F39, $A:$A, $A39, $E:$E, "Да")</f>
        <v>#VALUE!</v>
      </c>
      <c r="V39" s="167" t="e">
        <f aca="false" ca="false" dt2D="false" dtr="false" t="normal">SUMIFS(V:V, $F:$F, $F39, $A:$A, $A39, $E:$E, "Да")</f>
        <v>#VALUE!</v>
      </c>
      <c r="W39" s="167" t="e">
        <f aca="false" ca="false" dt2D="false" dtr="false" t="normal">SUMIFS(W:W, $F:$F, $F39, $A:$A, $A39, $E:$E, "Да")</f>
        <v>#VALUE!</v>
      </c>
      <c r="X39" s="167" t="e">
        <f aca="false" ca="false" dt2D="false" dtr="false" t="normal">SUMIFS(X:X, $F:$F, $F39, $A:$A, $A39, $E:$E, "Да")</f>
        <v>#VALUE!</v>
      </c>
      <c r="Y39" s="167" t="e">
        <f aca="false" ca="false" dt2D="false" dtr="false" t="normal">SUMIFS(Y:Y, $F:$F, $F39, $A:$A, $A39, $E:$E, "Да")</f>
        <v>#VALUE!</v>
      </c>
      <c r="Z39" s="167" t="e">
        <f aca="false" ca="false" dt2D="false" dtr="false" t="normal">SUMIFS(Z:Z, $F:$F, $F39, $A:$A, $A39, $E:$E, "Да")</f>
        <v>#VALUE!</v>
      </c>
      <c r="AA39" s="167" t="e">
        <f aca="false" ca="false" dt2D="false" dtr="false" t="normal">SUMIFS(AA:AA, $F:$F, $F39, $A:$A, $A39, $E:$E, "Да")</f>
        <v>#VALUE!</v>
      </c>
      <c r="AB39" s="167" t="e">
        <f aca="false" ca="false" dt2D="false" dtr="false" t="normal">SUMIFS(AB:AB, $F:$F, $F39, $A:$A, $A39, $E:$E, "Да")</f>
        <v>#VALUE!</v>
      </c>
      <c r="AC39" s="167" t="e">
        <f aca="false" ca="false" dt2D="false" dtr="false" t="normal">SUMIFS(AC:AC, $F:$F, $F39, $A:$A, $A39, $E:$E, "Да")</f>
        <v>#VALUE!</v>
      </c>
      <c r="AD39" s="167" t="e">
        <f aca="false" ca="false" dt2D="false" dtr="false" t="normal">SUMIFS(AD:AD, $F:$F, $F39, $A:$A, $A39, $E:$E, "Да")</f>
        <v>#VALUE!</v>
      </c>
      <c r="AE39" s="167" t="e">
        <f aca="false" ca="false" dt2D="false" dtr="false" t="normal">SUMIFS(AE:AE, $F:$F, $F39, $A:$A, $A39, $E:$E, "Да")</f>
        <v>#VALUE!</v>
      </c>
      <c r="AF39" s="167" t="e">
        <f aca="false" ca="false" dt2D="false" dtr="false" t="normal">SUMIFS(AF:AF, $F:$F, $F39, $A:$A, $A39, $E:$E, "Да")</f>
        <v>#VALUE!</v>
      </c>
      <c r="AG39" s="167" t="e">
        <f aca="false" ca="false" dt2D="false" dtr="false" t="normal">SUMIFS(AG:AG, $F:$F, $F39, $A:$A, $A39, $E:$E, "Да")</f>
        <v>#VALUE!</v>
      </c>
      <c r="AH39" s="167" t="e">
        <f aca="false" ca="false" dt2D="false" dtr="false" t="normal">SUMIFS(AH:AH, $F:$F, $F39, $A:$A, $A39, $E:$E, "Да")</f>
        <v>#VALUE!</v>
      </c>
      <c r="AI39" s="167" t="e">
        <f aca="false" ca="false" dt2D="false" dtr="false" t="normal">SUMIFS(AI:AI, $F:$F, $F39, $A:$A, $A39, $E:$E, "Да")</f>
        <v>#VALUE!</v>
      </c>
      <c r="AJ39" s="167" t="e">
        <f aca="false" ca="false" dt2D="false" dtr="false" t="normal">SUMIFS(AJ:AJ, $F:$F, $F39, $A:$A, $A39, $E:$E, "Да")</f>
        <v>#VALUE!</v>
      </c>
      <c r="AK39" s="167" t="e">
        <f aca="false" ca="false" dt2D="false" dtr="false" t="normal">SUMIFS(AK:AK, $F:$F, $F39, $A:$A, $A39, $E:$E, "Да")</f>
        <v>#VALUE!</v>
      </c>
      <c r="AL39" s="167" t="e">
        <f aca="false" ca="false" dt2D="false" dtr="false" t="normal">SUMIFS(AL:AL, $F:$F, $F39, $A:$A, $A39, $E:$E, "Да")</f>
        <v>#VALUE!</v>
      </c>
      <c r="AM39" s="167" t="e">
        <f aca="false" ca="false" dt2D="false" dtr="false" t="normal">SUMIFS(AM:AM, $F:$F, $F39, $A:$A, $A39, $E:$E, "Да")</f>
        <v>#VALUE!</v>
      </c>
      <c r="AN39" s="167" t="e">
        <f aca="false" ca="false" dt2D="false" dtr="false" t="normal">SUMIFS(AN:AN, $F:$F, $F39, $A:$A, $A39, $E:$E, "Да")</f>
        <v>#VALUE!</v>
      </c>
      <c r="AO39" s="167" t="e">
        <f aca="false" ca="false" dt2D="false" dtr="false" t="normal">SUMIFS(AO:AO, $F:$F, $F39, $A:$A, $A39, $E:$E, "Да")</f>
        <v>#VALUE!</v>
      </c>
      <c r="AP39" s="167" t="e">
        <f aca="false" ca="false" dt2D="false" dtr="false" t="normal">SUMIFS(AP:AP, $F:$F, $F39, $A:$A, $A39, $E:$E, "Да")</f>
        <v>#VALUE!</v>
      </c>
      <c r="AQ39" s="167" t="e">
        <f aca="false" ca="false" dt2D="false" dtr="false" t="normal">SUMIFS(AQ:AQ, $F:$F, $F39, $A:$A, $A39, $E:$E, "Да")</f>
        <v>#VALUE!</v>
      </c>
      <c r="AR39" s="167" t="e">
        <f aca="false" ca="false" dt2D="false" dtr="false" t="normal">SUMIFS(AR:AR, $F:$F, $F39, $A:$A, $A39, $E:$E, "Да")</f>
        <v>#VALUE!</v>
      </c>
      <c r="AS39" s="167" t="e">
        <f aca="false" ca="false" dt2D="false" dtr="false" t="normal">SUMIFS(AS:AS, $F:$F, $F39, $A:$A, $A39, $E:$E, "Да")</f>
        <v>#VALUE!</v>
      </c>
      <c r="AT39" s="167" t="e">
        <f aca="false" ca="false" dt2D="false" dtr="false" t="normal">SUMIFS(AT:AT, $F:$F, $F39, $A:$A, $A39, $E:$E, "Да")</f>
        <v>#VALUE!</v>
      </c>
      <c r="AU39" s="167" t="e">
        <f aca="false" ca="false" dt2D="false" dtr="false" t="normal">SUMIFS(AU:AU, $F:$F, $F39, $A:$A, $A39, $E:$E, "Да")</f>
        <v>#VALUE!</v>
      </c>
      <c r="AV39" s="167" t="e">
        <f aca="false" ca="false" dt2D="false" dtr="false" t="normal">SUMIFS(AV:AV, $F:$F, $F39, $A:$A, $A39, $E:$E, "Да")</f>
        <v>#VALUE!</v>
      </c>
      <c r="AW39" s="167" t="e">
        <f aca="false" ca="false" dt2D="false" dtr="false" t="normal">SUMIFS(AW:AW, $F:$F, $F39, $A:$A, $A39, $E:$E, "Да")</f>
        <v>#VALUE!</v>
      </c>
      <c r="AX39" s="167" t="e">
        <f aca="false" ca="false" dt2D="false" dtr="false" t="normal">SUMIFS(AX:AX, $F:$F, $F39, $A:$A, $A39, $E:$E, "Да")</f>
        <v>#VALUE!</v>
      </c>
      <c r="AY39" s="167" t="e">
        <f aca="false" ca="false" dt2D="false" dtr="false" t="normal">SUMIFS(AY:AY, $F:$F, $F39, $A:$A, $A39, $E:$E, "Да")</f>
        <v>#VALUE!</v>
      </c>
      <c r="AZ39" s="167" t="e">
        <f aca="false" ca="false" dt2D="false" dtr="false" t="normal">SUMIFS(AZ:AZ, $F:$F, $F39, $A:$A, $A39, $E:$E, "Да")</f>
        <v>#VALUE!</v>
      </c>
      <c r="BA39" s="167" t="e">
        <f aca="false" ca="false" dt2D="false" dtr="false" t="normal">SUMIFS(BA:BA, $F:$F, $F39, $A:$A, $A39, $E:$E, "Да")</f>
        <v>#VALUE!</v>
      </c>
      <c r="BB39" s="167" t="e">
        <f aca="false" ca="false" dt2D="false" dtr="false" t="normal">SUMIFS(BB:BB, $F:$F, $F39, $A:$A, $A39, $E:$E, "Да")</f>
        <v>#VALUE!</v>
      </c>
      <c r="BC39" s="167" t="e">
        <f aca="false" ca="false" dt2D="false" dtr="false" t="normal">SUMIFS(BC:BC, $F:$F, $F39, $A:$A, $A39, $E:$E, "Да")</f>
        <v>#VALUE!</v>
      </c>
      <c r="BD39" s="167" t="e">
        <f aca="false" ca="false" dt2D="false" dtr="false" t="normal">SUMIFS(BD:BD, $F:$F, $F39, $A:$A, $A39, $E:$E, "Да")</f>
        <v>#VALUE!</v>
      </c>
      <c r="BE39" s="167" t="e">
        <f aca="false" ca="false" dt2D="false" dtr="false" t="normal">SUMIFS(BE:BE, $F:$F, $F39, $A:$A, $A39, $E:$E, "Да")</f>
        <v>#VALUE!</v>
      </c>
      <c r="BF39" s="167" t="e">
        <f aca="false" ca="false" dt2D="false" dtr="false" t="normal">SUMIFS(BF:BF, $F:$F, $F39, $A:$A, $A39, $E:$E, "Да")</f>
        <v>#VALUE!</v>
      </c>
      <c r="BG39" s="167" t="e">
        <f aca="false" ca="false" dt2D="false" dtr="false" t="normal">SUMIFS(BG:BG, $F:$F, $F39, $A:$A, $A39, $E:$E, "Да")</f>
        <v>#VALUE!</v>
      </c>
      <c r="BH39" s="167" t="e">
        <f aca="false" ca="false" dt2D="false" dtr="false" t="normal">SUMIFS(BH:BH, $F:$F, $F39, $A:$A, $A39, $E:$E, "Да")</f>
        <v>#VALUE!</v>
      </c>
      <c r="BI39" s="167" t="e">
        <f aca="false" ca="false" dt2D="false" dtr="false" t="normal">SUMIFS(BI:BI, $F:$F, $F39, $A:$A, $A39, $E:$E, "Да")</f>
        <v>#VALUE!</v>
      </c>
      <c r="BJ39" s="167" t="e">
        <f aca="false" ca="false" dt2D="false" dtr="false" t="normal">SUMIFS(BJ:BJ, $F:$F, $F39, $A:$A, $A39, $E:$E, "Да")</f>
        <v>#VALUE!</v>
      </c>
      <c r="BK39" s="167" t="e">
        <f aca="false" ca="false" dt2D="false" dtr="false" t="normal">SUMIFS(BK:BK, $F:$F, $F39, $A:$A, $A39, $E:$E, "Да")</f>
        <v>#VALUE!</v>
      </c>
      <c r="BL39" s="167" t="e">
        <f aca="false" ca="false" dt2D="false" dtr="false" t="normal">SUMIFS(BL:BL, $F:$F, $F39, $A:$A, $A39, $E:$E, "Да")</f>
        <v>#VALUE!</v>
      </c>
      <c r="BM39" s="167" t="e">
        <f aca="false" ca="false" dt2D="false" dtr="false" t="normal">SUMIFS(BM:BM, $F:$F, $F39, $A:$A, $A39, $E:$E, "Да")</f>
        <v>#VALUE!</v>
      </c>
      <c r="BN39" s="167" t="e">
        <f aca="false" ca="false" dt2D="false" dtr="false" t="normal">SUMIFS(BN:BN, $F:$F, $F39, $A:$A, $A39, $E:$E, "Да")</f>
        <v>#VALUE!</v>
      </c>
      <c r="BO39" s="167" t="e">
        <f aca="false" ca="false" dt2D="false" dtr="false" t="normal">SUMIFS(BO:BO, $F:$F, $F39, $A:$A, $A39, $E:$E, "Да")</f>
        <v>#VALUE!</v>
      </c>
      <c r="BP39" s="167" t="e">
        <f aca="false" ca="false" dt2D="false" dtr="false" t="normal">SUMIFS(BP:BP, $F:$F, $F39, $A:$A, $A39, $E:$E, "Да")</f>
        <v>#VALUE!</v>
      </c>
      <c r="BQ39" s="167" t="e">
        <f aca="false" ca="false" dt2D="false" dtr="false" t="normal">SUMIFS(BQ:BQ, $F:$F, $F39, $A:$A, $A39, $E:$E, "Да")</f>
        <v>#VALUE!</v>
      </c>
      <c r="BR39" s="167" t="e">
        <f aca="false" ca="false" dt2D="false" dtr="false" t="normal">SUMIFS(BR:BR, $F:$F, $F39, $A:$A, $A39, $E:$E, "Да")</f>
        <v>#VALUE!</v>
      </c>
      <c r="BS39" s="167" t="e">
        <f aca="false" ca="false" dt2D="false" dtr="false" t="normal">SUMIFS(BS:BS, $F:$F, $F39, $A:$A, $A39, $E:$E, "Да")</f>
        <v>#VALUE!</v>
      </c>
      <c r="BT39" s="167" t="e">
        <f aca="false" ca="false" dt2D="false" dtr="false" t="normal">SUMIFS(BT:BT, $F:$F, $F39, $A:$A, $A39, $E:$E, "Да")</f>
        <v>#VALUE!</v>
      </c>
    </row>
    <row customFormat="true" ht="15.75" outlineLevel="0" r="40" s="44">
      <c r="A40" s="374" t="n"/>
      <c r="B40" s="374" t="n"/>
      <c r="C40" s="374" t="n"/>
      <c r="D40" s="374" t="n"/>
      <c r="E40" s="374" t="n"/>
      <c r="F40" s="374" t="n"/>
      <c r="G40" s="374" t="n"/>
      <c r="I40" s="126" t="s">
        <v>411</v>
      </c>
      <c r="J40" s="407" t="n"/>
      <c r="K40" s="407" t="n"/>
      <c r="L40" s="405" t="e">
        <f aca="false" ca="false" dt2D="false" dtr="false" t="normal">SUM(M40:BT40)</f>
        <v>#VALUE!</v>
      </c>
      <c r="M40" s="406" t="e">
        <f aca="false" ca="false" dt2D="false" dtr="false" t="normal">SUM(M38:M39)</f>
        <v>#VALUE!</v>
      </c>
      <c r="N40" s="406" t="e">
        <f aca="false" ca="false" dt2D="false" dtr="false" t="normal">SUM(N38:N39)</f>
        <v>#VALUE!</v>
      </c>
      <c r="O40" s="406" t="e">
        <f aca="false" ca="false" dt2D="false" dtr="false" t="normal">SUM(O38:O39)</f>
        <v>#VALUE!</v>
      </c>
      <c r="P40" s="406" t="e">
        <f aca="false" ca="false" dt2D="false" dtr="false" t="normal">SUM(P38:P39)</f>
        <v>#VALUE!</v>
      </c>
      <c r="Q40" s="406" t="e">
        <f aca="false" ca="false" dt2D="false" dtr="false" t="normal">SUM(Q38:Q39)</f>
        <v>#VALUE!</v>
      </c>
      <c r="R40" s="406" t="e">
        <f aca="false" ca="false" dt2D="false" dtr="false" t="normal">SUM(R38:R39)</f>
        <v>#VALUE!</v>
      </c>
      <c r="S40" s="406" t="e">
        <f aca="false" ca="false" dt2D="false" dtr="false" t="normal">SUM(S38:S39)</f>
        <v>#VALUE!</v>
      </c>
      <c r="T40" s="406" t="e">
        <f aca="false" ca="false" dt2D="false" dtr="false" t="normal">SUM(T38:T39)</f>
        <v>#VALUE!</v>
      </c>
      <c r="U40" s="406" t="e">
        <f aca="false" ca="false" dt2D="false" dtr="false" t="normal">SUM(U38:U39)</f>
        <v>#VALUE!</v>
      </c>
      <c r="V40" s="406" t="e">
        <f aca="false" ca="false" dt2D="false" dtr="false" t="normal">SUM(V38:V39)</f>
        <v>#VALUE!</v>
      </c>
      <c r="W40" s="406" t="e">
        <f aca="false" ca="false" dt2D="false" dtr="false" t="normal">SUM(W38:W39)</f>
        <v>#VALUE!</v>
      </c>
      <c r="X40" s="406" t="e">
        <f aca="false" ca="false" dt2D="false" dtr="false" t="normal">SUM(X38:X39)</f>
        <v>#VALUE!</v>
      </c>
      <c r="Y40" s="406" t="e">
        <f aca="false" ca="false" dt2D="false" dtr="false" t="normal">SUM(Y38:Y39)</f>
        <v>#VALUE!</v>
      </c>
      <c r="Z40" s="406" t="e">
        <f aca="false" ca="false" dt2D="false" dtr="false" t="normal">SUM(Z38:Z39)</f>
        <v>#VALUE!</v>
      </c>
      <c r="AA40" s="406" t="e">
        <f aca="false" ca="false" dt2D="false" dtr="false" t="normal">SUM(AA38:AA39)</f>
        <v>#VALUE!</v>
      </c>
      <c r="AB40" s="406" t="e">
        <f aca="false" ca="false" dt2D="false" dtr="false" t="normal">SUM(AB38:AB39)</f>
        <v>#VALUE!</v>
      </c>
      <c r="AC40" s="406" t="e">
        <f aca="false" ca="false" dt2D="false" dtr="false" t="normal">SUM(AC38:AC39)</f>
        <v>#VALUE!</v>
      </c>
      <c r="AD40" s="406" t="e">
        <f aca="false" ca="false" dt2D="false" dtr="false" t="normal">SUM(AD38:AD39)</f>
        <v>#VALUE!</v>
      </c>
      <c r="AE40" s="406" t="e">
        <f aca="false" ca="false" dt2D="false" dtr="false" t="normal">SUM(AE38:AE39)</f>
        <v>#VALUE!</v>
      </c>
      <c r="AF40" s="406" t="e">
        <f aca="false" ca="false" dt2D="false" dtr="false" t="normal">SUM(AF38:AF39)</f>
        <v>#VALUE!</v>
      </c>
      <c r="AG40" s="406" t="e">
        <f aca="false" ca="false" dt2D="false" dtr="false" t="normal">SUM(AG38:AG39)</f>
        <v>#VALUE!</v>
      </c>
      <c r="AH40" s="406" t="e">
        <f aca="false" ca="false" dt2D="false" dtr="false" t="normal">SUM(AH38:AH39)</f>
        <v>#VALUE!</v>
      </c>
      <c r="AI40" s="406" t="e">
        <f aca="false" ca="false" dt2D="false" dtr="false" t="normal">SUM(AI38:AI39)</f>
        <v>#VALUE!</v>
      </c>
      <c r="AJ40" s="406" t="e">
        <f aca="false" ca="false" dt2D="false" dtr="false" t="normal">SUM(AJ38:AJ39)</f>
        <v>#VALUE!</v>
      </c>
      <c r="AK40" s="406" t="e">
        <f aca="false" ca="false" dt2D="false" dtr="false" t="normal">SUM(AK38:AK39)</f>
        <v>#VALUE!</v>
      </c>
      <c r="AL40" s="406" t="e">
        <f aca="false" ca="false" dt2D="false" dtr="false" t="normal">SUM(AL38:AL39)</f>
        <v>#VALUE!</v>
      </c>
      <c r="AM40" s="406" t="e">
        <f aca="false" ca="false" dt2D="false" dtr="false" t="normal">SUM(AM38:AM39)</f>
        <v>#VALUE!</v>
      </c>
      <c r="AN40" s="406" t="e">
        <f aca="false" ca="false" dt2D="false" dtr="false" t="normal">SUM(AN38:AN39)</f>
        <v>#VALUE!</v>
      </c>
      <c r="AO40" s="406" t="e">
        <f aca="false" ca="false" dt2D="false" dtr="false" t="normal">SUM(AO38:AO39)</f>
        <v>#VALUE!</v>
      </c>
      <c r="AP40" s="406" t="e">
        <f aca="false" ca="false" dt2D="false" dtr="false" t="normal">SUM(AP38:AP39)</f>
        <v>#VALUE!</v>
      </c>
      <c r="AQ40" s="406" t="e">
        <f aca="false" ca="false" dt2D="false" dtr="false" t="normal">SUM(AQ38:AQ39)</f>
        <v>#VALUE!</v>
      </c>
      <c r="AR40" s="406" t="e">
        <f aca="false" ca="false" dt2D="false" dtr="false" t="normal">SUM(AR38:AR39)</f>
        <v>#VALUE!</v>
      </c>
      <c r="AS40" s="406" t="e">
        <f aca="false" ca="false" dt2D="false" dtr="false" t="normal">SUM(AS38:AS39)</f>
        <v>#VALUE!</v>
      </c>
      <c r="AT40" s="406" t="e">
        <f aca="false" ca="false" dt2D="false" dtr="false" t="normal">SUM(AT38:AT39)</f>
        <v>#VALUE!</v>
      </c>
      <c r="AU40" s="406" t="e">
        <f aca="false" ca="false" dt2D="false" dtr="false" t="normal">SUM(AU38:AU39)</f>
        <v>#VALUE!</v>
      </c>
      <c r="AV40" s="406" t="e">
        <f aca="false" ca="false" dt2D="false" dtr="false" t="normal">SUM(AV38:AV39)</f>
        <v>#VALUE!</v>
      </c>
      <c r="AW40" s="406" t="e">
        <f aca="false" ca="false" dt2D="false" dtr="false" t="normal">SUM(AW38:AW39)</f>
        <v>#VALUE!</v>
      </c>
      <c r="AX40" s="406" t="e">
        <f aca="false" ca="false" dt2D="false" dtr="false" t="normal">SUM(AX38:AX39)</f>
        <v>#VALUE!</v>
      </c>
      <c r="AY40" s="406" t="e">
        <f aca="false" ca="false" dt2D="false" dtr="false" t="normal">SUM(AY38:AY39)</f>
        <v>#VALUE!</v>
      </c>
      <c r="AZ40" s="406" t="e">
        <f aca="false" ca="false" dt2D="false" dtr="false" t="normal">SUM(AZ38:AZ39)</f>
        <v>#VALUE!</v>
      </c>
      <c r="BA40" s="406" t="e">
        <f aca="false" ca="false" dt2D="false" dtr="false" t="normal">SUM(BA38:BA39)</f>
        <v>#VALUE!</v>
      </c>
      <c r="BB40" s="406" t="e">
        <f aca="false" ca="false" dt2D="false" dtr="false" t="normal">SUM(BB38:BB39)</f>
        <v>#VALUE!</v>
      </c>
      <c r="BC40" s="406" t="e">
        <f aca="false" ca="false" dt2D="false" dtr="false" t="normal">SUM(BC38:BC39)</f>
        <v>#VALUE!</v>
      </c>
      <c r="BD40" s="406" t="e">
        <f aca="false" ca="false" dt2D="false" dtr="false" t="normal">SUM(BD38:BD39)</f>
        <v>#VALUE!</v>
      </c>
      <c r="BE40" s="406" t="e">
        <f aca="false" ca="false" dt2D="false" dtr="false" t="normal">SUM(BE38:BE39)</f>
        <v>#VALUE!</v>
      </c>
      <c r="BF40" s="406" t="e">
        <f aca="false" ca="false" dt2D="false" dtr="false" t="normal">SUM(BF38:BF39)</f>
        <v>#VALUE!</v>
      </c>
      <c r="BG40" s="406" t="e">
        <f aca="false" ca="false" dt2D="false" dtr="false" t="normal">SUM(BG38:BG39)</f>
        <v>#VALUE!</v>
      </c>
      <c r="BH40" s="406" t="e">
        <f aca="false" ca="false" dt2D="false" dtr="false" t="normal">SUM(BH38:BH39)</f>
        <v>#VALUE!</v>
      </c>
      <c r="BI40" s="406" t="e">
        <f aca="false" ca="false" dt2D="false" dtr="false" t="normal">SUM(BI38:BI39)</f>
        <v>#VALUE!</v>
      </c>
      <c r="BJ40" s="406" t="e">
        <f aca="false" ca="false" dt2D="false" dtr="false" t="normal">SUM(BJ38:BJ39)</f>
        <v>#VALUE!</v>
      </c>
      <c r="BK40" s="406" t="e">
        <f aca="false" ca="false" dt2D="false" dtr="false" t="normal">SUM(BK38:BK39)</f>
        <v>#VALUE!</v>
      </c>
      <c r="BL40" s="406" t="e">
        <f aca="false" ca="false" dt2D="false" dtr="false" t="normal">SUM(BL38:BL39)</f>
        <v>#VALUE!</v>
      </c>
      <c r="BM40" s="406" t="e">
        <f aca="false" ca="false" dt2D="false" dtr="false" t="normal">SUM(BM38:BM39)</f>
        <v>#VALUE!</v>
      </c>
      <c r="BN40" s="406" t="e">
        <f aca="false" ca="false" dt2D="false" dtr="false" t="normal">SUM(BN38:BN39)</f>
        <v>#VALUE!</v>
      </c>
      <c r="BO40" s="406" t="e">
        <f aca="false" ca="false" dt2D="false" dtr="false" t="normal">SUM(BO38:BO39)</f>
        <v>#VALUE!</v>
      </c>
      <c r="BP40" s="406" t="e">
        <f aca="false" ca="false" dt2D="false" dtr="false" t="normal">SUM(BP38:BP39)</f>
        <v>#VALUE!</v>
      </c>
      <c r="BQ40" s="406" t="e">
        <f aca="false" ca="false" dt2D="false" dtr="false" t="normal">SUM(BQ38:BQ39)</f>
        <v>#VALUE!</v>
      </c>
      <c r="BR40" s="406" t="e">
        <f aca="false" ca="false" dt2D="false" dtr="false" t="normal">SUM(BR38:BR39)</f>
        <v>#VALUE!</v>
      </c>
      <c r="BS40" s="406" t="e">
        <f aca="false" ca="false" dt2D="false" dtr="false" t="normal">SUM(BS38:BS39)</f>
        <v>#VALUE!</v>
      </c>
      <c r="BT40" s="406" t="e">
        <f aca="false" ca="false" dt2D="false" dtr="false" t="normal">SUM(BT38:BT39)</f>
        <v>#VALUE!</v>
      </c>
    </row>
    <row outlineLevel="0" r="41">
      <c r="L41" s="283" t="n"/>
      <c r="M41" s="167" t="n"/>
      <c r="N41" s="167" t="n"/>
      <c r="O41" s="167" t="n"/>
      <c r="P41" s="167" t="n"/>
      <c r="Q41" s="167" t="n"/>
      <c r="R41" s="167" t="n"/>
      <c r="S41" s="167" t="n"/>
      <c r="T41" s="167" t="n"/>
      <c r="U41" s="167" t="n"/>
      <c r="V41" s="167" t="n"/>
      <c r="W41" s="167" t="n"/>
      <c r="X41" s="167" t="n"/>
      <c r="Y41" s="167" t="n"/>
      <c r="Z41" s="167" t="n"/>
      <c r="AA41" s="167" t="n"/>
      <c r="AB41" s="167" t="n"/>
      <c r="AC41" s="167" t="n"/>
      <c r="AD41" s="167" t="n"/>
      <c r="AE41" s="167" t="n"/>
      <c r="AF41" s="167" t="n"/>
      <c r="AG41" s="167" t="n"/>
      <c r="AH41" s="167" t="n"/>
      <c r="AI41" s="167" t="n"/>
      <c r="AJ41" s="167" t="n"/>
      <c r="AK41" s="167" t="n"/>
      <c r="AL41" s="167" t="n"/>
      <c r="AM41" s="167" t="n"/>
      <c r="AN41" s="167" t="n"/>
      <c r="AO41" s="167" t="n"/>
      <c r="AP41" s="167" t="n"/>
      <c r="AQ41" s="167" t="n"/>
      <c r="AR41" s="167" t="n"/>
      <c r="AS41" s="167" t="n"/>
      <c r="AT41" s="167" t="n"/>
      <c r="AU41" s="167" t="n"/>
      <c r="AV41" s="167" t="n"/>
      <c r="AW41" s="167" t="n"/>
      <c r="AX41" s="167" t="n"/>
      <c r="AY41" s="167" t="n"/>
      <c r="AZ41" s="167" t="n"/>
      <c r="BA41" s="167" t="n"/>
      <c r="BB41" s="167" t="n"/>
      <c r="BC41" s="167" t="n"/>
      <c r="BD41" s="167" t="n"/>
      <c r="BE41" s="167" t="n"/>
      <c r="BF41" s="167" t="n"/>
      <c r="BG41" s="167" t="n"/>
      <c r="BH41" s="167" t="n"/>
      <c r="BI41" s="167" t="n"/>
      <c r="BJ41" s="167" t="n"/>
      <c r="BK41" s="167" t="n"/>
      <c r="BL41" s="167" t="n"/>
      <c r="BM41" s="167" t="n"/>
      <c r="BN41" s="167" t="n"/>
      <c r="BO41" s="167" t="n"/>
      <c r="BP41" s="167" t="n"/>
      <c r="BQ41" s="167" t="n"/>
      <c r="BR41" s="167" t="n"/>
      <c r="BS41" s="167" t="n"/>
      <c r="BT41" s="167" t="n"/>
    </row>
    <row customFormat="true" ht="17.25" outlineLevel="0" r="42" s="44">
      <c r="A42" s="374" t="n"/>
      <c r="B42" s="374" t="n"/>
      <c r="C42" s="374" t="n"/>
      <c r="D42" s="374" t="n"/>
      <c r="E42" s="374" t="n"/>
      <c r="F42" s="374" t="n"/>
      <c r="G42" s="374" t="n"/>
      <c r="I42" s="4" t="s">
        <v>412</v>
      </c>
      <c r="L42" s="199" t="n"/>
      <c r="M42" s="403" t="n"/>
      <c r="N42" s="403" t="n"/>
      <c r="O42" s="403" t="n"/>
      <c r="P42" s="403" t="n"/>
      <c r="Q42" s="403" t="n"/>
      <c r="R42" s="403" t="n"/>
      <c r="S42" s="403" t="n"/>
      <c r="T42" s="403" t="n"/>
      <c r="U42" s="403" t="n"/>
      <c r="V42" s="403" t="n"/>
      <c r="W42" s="403" t="n"/>
      <c r="X42" s="403" t="n"/>
      <c r="Y42" s="403" t="n"/>
      <c r="Z42" s="403" t="n"/>
      <c r="AA42" s="403" t="n"/>
      <c r="AB42" s="403" t="n"/>
      <c r="AC42" s="403" t="n"/>
      <c r="AD42" s="403" t="n"/>
      <c r="AE42" s="403" t="n"/>
      <c r="AF42" s="403" t="n"/>
      <c r="AG42" s="403" t="n"/>
      <c r="AH42" s="403" t="n"/>
      <c r="AI42" s="403" t="n"/>
      <c r="AJ42" s="403" t="n"/>
      <c r="AK42" s="403" t="n"/>
      <c r="AL42" s="403" t="n"/>
      <c r="AM42" s="403" t="n"/>
      <c r="AN42" s="403" t="n"/>
      <c r="AO42" s="403" t="n"/>
      <c r="AP42" s="403" t="n"/>
      <c r="AQ42" s="403" t="n"/>
      <c r="AR42" s="403" t="n"/>
      <c r="AS42" s="403" t="n"/>
      <c r="AT42" s="403" t="n"/>
      <c r="AU42" s="403" t="n"/>
      <c r="AV42" s="403" t="n"/>
      <c r="AW42" s="403" t="n"/>
      <c r="AX42" s="403" t="n"/>
      <c r="AY42" s="403" t="n"/>
      <c r="AZ42" s="403" t="n"/>
      <c r="BA42" s="403" t="n"/>
      <c r="BB42" s="403" t="n"/>
      <c r="BC42" s="403" t="n"/>
      <c r="BD42" s="403" t="n"/>
      <c r="BE42" s="403" t="n"/>
      <c r="BF42" s="403" t="n"/>
      <c r="BG42" s="403" t="n"/>
      <c r="BH42" s="403" t="n"/>
      <c r="BI42" s="403" t="n"/>
      <c r="BJ42" s="403" t="n"/>
      <c r="BK42" s="403" t="n"/>
      <c r="BL42" s="403" t="n"/>
      <c r="BM42" s="403" t="n"/>
      <c r="BN42" s="403" t="n"/>
      <c r="BO42" s="403" t="n"/>
      <c r="BP42" s="403" t="n"/>
      <c r="BQ42" s="403" t="n"/>
      <c r="BR42" s="403" t="n"/>
      <c r="BS42" s="403" t="n"/>
      <c r="BT42" s="403" t="n"/>
    </row>
    <row customFormat="true" hidden="true" ht="16.5" outlineLevel="1" r="43" s="130">
      <c r="A43" s="408" t="str">
        <f aca="false" ca="false" dt2D="false" dtr="false" t="normal">I42</f>
        <v>Проценты по бюджетным кредитам</v>
      </c>
      <c r="B43" s="408" t="n"/>
      <c r="C43" s="408" t="n"/>
      <c r="D43" s="408" t="n"/>
      <c r="E43" s="408" t="n"/>
      <c r="F43" s="374" t="str">
        <f aca="false" ca="false" dt2D="false" dtr="false" t="normal">I43</f>
        <v>Якорная туристическая  инфраструктура</v>
      </c>
      <c r="G43" s="408" t="n"/>
      <c r="I43" s="242" t="s">
        <v>406</v>
      </c>
      <c r="L43" s="283" t="e">
        <f aca="false" ca="false" dt2D="false" dtr="false" t="normal">SUM(M43:BT43)</f>
        <v>#VALUE!</v>
      </c>
      <c r="M43" s="167" t="e">
        <f aca="false" ca="false" dt2D="false" dtr="false" t="normal">SUM(M44:M46)</f>
        <v>#VALUE!</v>
      </c>
      <c r="N43" s="167" t="e">
        <f aca="false" ca="false" dt2D="false" dtr="false" t="normal">SUM(N44:N46)</f>
        <v>#VALUE!</v>
      </c>
      <c r="O43" s="167" t="e">
        <f aca="false" ca="false" dt2D="false" dtr="false" t="normal">SUM(O44:O46)</f>
        <v>#VALUE!</v>
      </c>
      <c r="P43" s="167" t="e">
        <f aca="false" ca="false" dt2D="false" dtr="false" t="normal">SUM(P44:P46)</f>
        <v>#VALUE!</v>
      </c>
      <c r="Q43" s="167" t="e">
        <f aca="false" ca="false" dt2D="false" dtr="false" t="normal">SUM(Q44:Q46)</f>
        <v>#VALUE!</v>
      </c>
      <c r="R43" s="167" t="e">
        <f aca="false" ca="false" dt2D="false" dtr="false" t="normal">SUM(R44:R46)</f>
        <v>#VALUE!</v>
      </c>
      <c r="S43" s="167" t="e">
        <f aca="false" ca="false" dt2D="false" dtr="false" t="normal">SUM(S44:S46)</f>
        <v>#VALUE!</v>
      </c>
      <c r="T43" s="167" t="e">
        <f aca="false" ca="false" dt2D="false" dtr="false" t="normal">SUM(T44:T46)</f>
        <v>#VALUE!</v>
      </c>
      <c r="U43" s="167" t="e">
        <f aca="false" ca="false" dt2D="false" dtr="false" t="normal">SUM(U44:U46)</f>
        <v>#VALUE!</v>
      </c>
      <c r="V43" s="167" t="e">
        <f aca="false" ca="false" dt2D="false" dtr="false" t="normal">SUM(V44:V46)</f>
        <v>#VALUE!</v>
      </c>
      <c r="W43" s="167" t="e">
        <f aca="false" ca="false" dt2D="false" dtr="false" t="normal">SUM(W44:W46)</f>
        <v>#VALUE!</v>
      </c>
      <c r="X43" s="167" t="e">
        <f aca="false" ca="false" dt2D="false" dtr="false" t="normal">SUM(X44:X46)</f>
        <v>#VALUE!</v>
      </c>
      <c r="Y43" s="167" t="e">
        <f aca="false" ca="false" dt2D="false" dtr="false" t="normal">SUM(Y44:Y46)</f>
        <v>#VALUE!</v>
      </c>
      <c r="Z43" s="167" t="e">
        <f aca="false" ca="false" dt2D="false" dtr="false" t="normal">SUM(Z44:Z46)</f>
        <v>#VALUE!</v>
      </c>
      <c r="AA43" s="167" t="e">
        <f aca="false" ca="false" dt2D="false" dtr="false" t="normal">SUM(AA44:AA46)</f>
        <v>#VALUE!</v>
      </c>
      <c r="AB43" s="167" t="e">
        <f aca="false" ca="false" dt2D="false" dtr="false" t="normal">SUM(AB44:AB46)</f>
        <v>#VALUE!</v>
      </c>
      <c r="AC43" s="167" t="e">
        <f aca="false" ca="false" dt2D="false" dtr="false" t="normal">SUM(AC44:AC46)</f>
        <v>#VALUE!</v>
      </c>
      <c r="AD43" s="167" t="e">
        <f aca="false" ca="false" dt2D="false" dtr="false" t="normal">SUM(AD44:AD46)</f>
        <v>#VALUE!</v>
      </c>
      <c r="AE43" s="167" t="e">
        <f aca="false" ca="false" dt2D="false" dtr="false" t="normal">SUM(AE44:AE46)</f>
        <v>#VALUE!</v>
      </c>
      <c r="AF43" s="167" t="e">
        <f aca="false" ca="false" dt2D="false" dtr="false" t="normal">SUM(AF44:AF46)</f>
        <v>#VALUE!</v>
      </c>
      <c r="AG43" s="167" t="e">
        <f aca="false" ca="false" dt2D="false" dtr="false" t="normal">SUM(AG44:AG46)</f>
        <v>#VALUE!</v>
      </c>
      <c r="AH43" s="167" t="e">
        <f aca="false" ca="false" dt2D="false" dtr="false" t="normal">SUM(AH44:AH46)</f>
        <v>#VALUE!</v>
      </c>
      <c r="AI43" s="167" t="e">
        <f aca="false" ca="false" dt2D="false" dtr="false" t="normal">SUM(AI44:AI46)</f>
        <v>#VALUE!</v>
      </c>
      <c r="AJ43" s="167" t="e">
        <f aca="false" ca="false" dt2D="false" dtr="false" t="normal">SUM(AJ44:AJ46)</f>
        <v>#VALUE!</v>
      </c>
      <c r="AK43" s="167" t="e">
        <f aca="false" ca="false" dt2D="false" dtr="false" t="normal">SUM(AK44:AK46)</f>
        <v>#VALUE!</v>
      </c>
      <c r="AL43" s="167" t="e">
        <f aca="false" ca="false" dt2D="false" dtr="false" t="normal">SUM(AL44:AL46)</f>
        <v>#VALUE!</v>
      </c>
      <c r="AM43" s="167" t="e">
        <f aca="false" ca="false" dt2D="false" dtr="false" t="normal">SUM(AM44:AM46)</f>
        <v>#VALUE!</v>
      </c>
      <c r="AN43" s="167" t="e">
        <f aca="false" ca="false" dt2D="false" dtr="false" t="normal">SUM(AN44:AN46)</f>
        <v>#VALUE!</v>
      </c>
      <c r="AO43" s="167" t="e">
        <f aca="false" ca="false" dt2D="false" dtr="false" t="normal">SUM(AO44:AO46)</f>
        <v>#VALUE!</v>
      </c>
      <c r="AP43" s="167" t="e">
        <f aca="false" ca="false" dt2D="false" dtr="false" t="normal">SUM(AP44:AP46)</f>
        <v>#VALUE!</v>
      </c>
      <c r="AQ43" s="167" t="e">
        <f aca="false" ca="false" dt2D="false" dtr="false" t="normal">SUM(AQ44:AQ46)</f>
        <v>#VALUE!</v>
      </c>
      <c r="AR43" s="167" t="e">
        <f aca="false" ca="false" dt2D="false" dtr="false" t="normal">SUM(AR44:AR46)</f>
        <v>#VALUE!</v>
      </c>
      <c r="AS43" s="167" t="e">
        <f aca="false" ca="false" dt2D="false" dtr="false" t="normal">SUM(AS44:AS46)</f>
        <v>#VALUE!</v>
      </c>
      <c r="AT43" s="167" t="e">
        <f aca="false" ca="false" dt2D="false" dtr="false" t="normal">SUM(AT44:AT46)</f>
        <v>#VALUE!</v>
      </c>
      <c r="AU43" s="167" t="e">
        <f aca="false" ca="false" dt2D="false" dtr="false" t="normal">SUM(AU44:AU46)</f>
        <v>#VALUE!</v>
      </c>
      <c r="AV43" s="167" t="e">
        <f aca="false" ca="false" dt2D="false" dtr="false" t="normal">SUM(AV44:AV46)</f>
        <v>#VALUE!</v>
      </c>
      <c r="AW43" s="167" t="e">
        <f aca="false" ca="false" dt2D="false" dtr="false" t="normal">SUM(AW44:AW46)</f>
        <v>#VALUE!</v>
      </c>
      <c r="AX43" s="167" t="e">
        <f aca="false" ca="false" dt2D="false" dtr="false" t="normal">SUM(AX44:AX46)</f>
        <v>#VALUE!</v>
      </c>
      <c r="AY43" s="167" t="e">
        <f aca="false" ca="false" dt2D="false" dtr="false" t="normal">SUM(AY44:AY46)</f>
        <v>#VALUE!</v>
      </c>
      <c r="AZ43" s="167" t="e">
        <f aca="false" ca="false" dt2D="false" dtr="false" t="normal">SUM(AZ44:AZ46)</f>
        <v>#VALUE!</v>
      </c>
      <c r="BA43" s="167" t="e">
        <f aca="false" ca="false" dt2D="false" dtr="false" t="normal">SUM(BA44:BA46)</f>
        <v>#VALUE!</v>
      </c>
      <c r="BB43" s="167" t="e">
        <f aca="false" ca="false" dt2D="false" dtr="false" t="normal">SUM(BB44:BB46)</f>
        <v>#VALUE!</v>
      </c>
      <c r="BC43" s="167" t="e">
        <f aca="false" ca="false" dt2D="false" dtr="false" t="normal">SUM(BC44:BC46)</f>
        <v>#VALUE!</v>
      </c>
      <c r="BD43" s="167" t="e">
        <f aca="false" ca="false" dt2D="false" dtr="false" t="normal">SUM(BD44:BD46)</f>
        <v>#VALUE!</v>
      </c>
      <c r="BE43" s="167" t="e">
        <f aca="false" ca="false" dt2D="false" dtr="false" t="normal">SUM(BE44:BE46)</f>
        <v>#VALUE!</v>
      </c>
      <c r="BF43" s="167" t="e">
        <f aca="false" ca="false" dt2D="false" dtr="false" t="normal">SUM(BF44:BF46)</f>
        <v>#VALUE!</v>
      </c>
      <c r="BG43" s="167" t="e">
        <f aca="false" ca="false" dt2D="false" dtr="false" t="normal">SUM(BG44:BG46)</f>
        <v>#VALUE!</v>
      </c>
      <c r="BH43" s="167" t="e">
        <f aca="false" ca="false" dt2D="false" dtr="false" t="normal">SUM(BH44:BH46)</f>
        <v>#VALUE!</v>
      </c>
      <c r="BI43" s="167" t="e">
        <f aca="false" ca="false" dt2D="false" dtr="false" t="normal">SUM(BI44:BI46)</f>
        <v>#VALUE!</v>
      </c>
      <c r="BJ43" s="167" t="e">
        <f aca="false" ca="false" dt2D="false" dtr="false" t="normal">SUM(BJ44:BJ46)</f>
        <v>#VALUE!</v>
      </c>
      <c r="BK43" s="167" t="e">
        <f aca="false" ca="false" dt2D="false" dtr="false" t="normal">SUM(BK44:BK46)</f>
        <v>#VALUE!</v>
      </c>
      <c r="BL43" s="167" t="e">
        <f aca="false" ca="false" dt2D="false" dtr="false" t="normal">SUM(BL44:BL46)</f>
        <v>#VALUE!</v>
      </c>
      <c r="BM43" s="167" t="e">
        <f aca="false" ca="false" dt2D="false" dtr="false" t="normal">SUM(BM44:BM46)</f>
        <v>#VALUE!</v>
      </c>
      <c r="BN43" s="167" t="e">
        <f aca="false" ca="false" dt2D="false" dtr="false" t="normal">SUM(BN44:BN46)</f>
        <v>#VALUE!</v>
      </c>
      <c r="BO43" s="167" t="e">
        <f aca="false" ca="false" dt2D="false" dtr="false" t="normal">SUM(BO44:BO46)</f>
        <v>#VALUE!</v>
      </c>
      <c r="BP43" s="167" t="e">
        <f aca="false" ca="false" dt2D="false" dtr="false" t="normal">SUM(BP44:BP46)</f>
        <v>#VALUE!</v>
      </c>
      <c r="BQ43" s="167" t="e">
        <f aca="false" ca="false" dt2D="false" dtr="false" t="normal">SUM(BQ44:BQ46)</f>
        <v>#VALUE!</v>
      </c>
      <c r="BR43" s="167" t="e">
        <f aca="false" ca="false" dt2D="false" dtr="false" t="normal">SUM(BR44:BR46)</f>
        <v>#VALUE!</v>
      </c>
      <c r="BS43" s="167" t="e">
        <f aca="false" ca="false" dt2D="false" dtr="false" t="normal">SUM(BS44:BS46)</f>
        <v>#VALUE!</v>
      </c>
      <c r="BT43" s="167" t="e">
        <f aca="false" ca="false" dt2D="false" dtr="false" t="normal">SUM(BT44:BT46)</f>
        <v>#VALUE!</v>
      </c>
    </row>
    <row hidden="true" ht="16.5" outlineLevel="1" r="44">
      <c r="A44" s="408" t="str">
        <f aca="false" ca="false" dt2D="false" dtr="false" t="normal">A43</f>
        <v>Проценты по бюджетным кредитам</v>
      </c>
      <c r="D44" s="408" t="str">
        <f aca="false" ca="false" dt2D="false" dtr="false" t="normal">I44</f>
        <v>Федеральный бюджет</v>
      </c>
      <c r="F44" s="374" t="str">
        <f aca="false" ca="false" dt2D="false" dtr="false" t="normal">F43</f>
        <v>Якорная туристическая  инфраструктура</v>
      </c>
      <c r="I44" s="237" t="s">
        <v>301</v>
      </c>
      <c r="L44" s="283" t="e">
        <f aca="false" ca="false" dt2D="false" dtr="false" t="normal">SUM(M44:BT44)</f>
        <v>#VALUE!</v>
      </c>
      <c r="M44" s="167" t="e">
        <f aca="false" ca="false" dt2D="false" dtr="false" t="normal">SUMIFS(M:M, $D:$D, $D44, $A:$A, $A44, $F:$F, $F44, $E:$E, "Да")</f>
        <v>#VALUE!</v>
      </c>
      <c r="N44" s="167" t="e">
        <f aca="false" ca="false" dt2D="false" dtr="false" t="normal">SUMIFS(N:N, $D:$D, $D44, $A:$A, $A44, $F:$F, $F44, $E:$E, "Да")</f>
        <v>#VALUE!</v>
      </c>
      <c r="O44" s="167" t="e">
        <f aca="false" ca="false" dt2D="false" dtr="false" t="normal">SUMIFS(O:O, $D:$D, $D44, $A:$A, $A44, $F:$F, $F44, $E:$E, "Да")</f>
        <v>#VALUE!</v>
      </c>
      <c r="P44" s="167" t="e">
        <f aca="false" ca="false" dt2D="false" dtr="false" t="normal">SUMIFS(P:P, $D:$D, $D44, $A:$A, $A44, $F:$F, $F44, $E:$E, "Да")</f>
        <v>#VALUE!</v>
      </c>
      <c r="Q44" s="167" t="e">
        <f aca="false" ca="false" dt2D="false" dtr="false" t="normal">SUMIFS(Q:Q, $D:$D, $D44, $A:$A, $A44, $F:$F, $F44, $E:$E, "Да")</f>
        <v>#VALUE!</v>
      </c>
      <c r="R44" s="167" t="e">
        <f aca="false" ca="false" dt2D="false" dtr="false" t="normal">SUMIFS(R:R, $D:$D, $D44, $A:$A, $A44, $F:$F, $F44, $E:$E, "Да")</f>
        <v>#VALUE!</v>
      </c>
      <c r="S44" s="167" t="e">
        <f aca="false" ca="false" dt2D="false" dtr="false" t="normal">SUMIFS(S:S, $D:$D, $D44, $A:$A, $A44, $F:$F, $F44, $E:$E, "Да")</f>
        <v>#VALUE!</v>
      </c>
      <c r="T44" s="167" t="e">
        <f aca="false" ca="false" dt2D="false" dtr="false" t="normal">SUMIFS(T:T, $D:$D, $D44, $A:$A, $A44, $F:$F, $F44, $E:$E, "Да")</f>
        <v>#VALUE!</v>
      </c>
      <c r="U44" s="167" t="e">
        <f aca="false" ca="false" dt2D="false" dtr="false" t="normal">SUMIFS(U:U, $D:$D, $D44, $A:$A, $A44, $F:$F, $F44, $E:$E, "Да")</f>
        <v>#VALUE!</v>
      </c>
      <c r="V44" s="167" t="e">
        <f aca="false" ca="false" dt2D="false" dtr="false" t="normal">SUMIFS(V:V, $D:$D, $D44, $A:$A, $A44, $F:$F, $F44, $E:$E, "Да")</f>
        <v>#VALUE!</v>
      </c>
      <c r="W44" s="167" t="e">
        <f aca="false" ca="false" dt2D="false" dtr="false" t="normal">SUMIFS(W:W, $D:$D, $D44, $A:$A, $A44, $F:$F, $F44, $E:$E, "Да")</f>
        <v>#VALUE!</v>
      </c>
      <c r="X44" s="167" t="e">
        <f aca="false" ca="false" dt2D="false" dtr="false" t="normal">SUMIFS(X:X, $D:$D, $D44, $A:$A, $A44, $F:$F, $F44, $E:$E, "Да")</f>
        <v>#VALUE!</v>
      </c>
      <c r="Y44" s="167" t="e">
        <f aca="false" ca="false" dt2D="false" dtr="false" t="normal">SUMIFS(Y:Y, $D:$D, $D44, $A:$A, $A44, $F:$F, $F44, $E:$E, "Да")</f>
        <v>#VALUE!</v>
      </c>
      <c r="Z44" s="167" t="e">
        <f aca="false" ca="false" dt2D="false" dtr="false" t="normal">SUMIFS(Z:Z, $D:$D, $D44, $A:$A, $A44, $F:$F, $F44, $E:$E, "Да")</f>
        <v>#VALUE!</v>
      </c>
      <c r="AA44" s="167" t="e">
        <f aca="false" ca="false" dt2D="false" dtr="false" t="normal">SUMIFS(AA:AA, $D:$D, $D44, $A:$A, $A44, $F:$F, $F44, $E:$E, "Да")</f>
        <v>#VALUE!</v>
      </c>
      <c r="AB44" s="167" t="e">
        <f aca="false" ca="false" dt2D="false" dtr="false" t="normal">SUMIFS(AB:AB, $D:$D, $D44, $A:$A, $A44, $F:$F, $F44, $E:$E, "Да")</f>
        <v>#VALUE!</v>
      </c>
      <c r="AC44" s="167" t="e">
        <f aca="false" ca="false" dt2D="false" dtr="false" t="normal">SUMIFS(AC:AC, $D:$D, $D44, $A:$A, $A44, $F:$F, $F44, $E:$E, "Да")</f>
        <v>#VALUE!</v>
      </c>
      <c r="AD44" s="167" t="e">
        <f aca="false" ca="false" dt2D="false" dtr="false" t="normal">SUMIFS(AD:AD, $D:$D, $D44, $A:$A, $A44, $F:$F, $F44, $E:$E, "Да")</f>
        <v>#VALUE!</v>
      </c>
      <c r="AE44" s="167" t="e">
        <f aca="false" ca="false" dt2D="false" dtr="false" t="normal">SUMIFS(AE:AE, $D:$D, $D44, $A:$A, $A44, $F:$F, $F44, $E:$E, "Да")</f>
        <v>#VALUE!</v>
      </c>
      <c r="AF44" s="167" t="e">
        <f aca="false" ca="false" dt2D="false" dtr="false" t="normal">SUMIFS(AF:AF, $D:$D, $D44, $A:$A, $A44, $F:$F, $F44, $E:$E, "Да")</f>
        <v>#VALUE!</v>
      </c>
      <c r="AG44" s="167" t="e">
        <f aca="false" ca="false" dt2D="false" dtr="false" t="normal">SUMIFS(AG:AG, $D:$D, $D44, $A:$A, $A44, $F:$F, $F44, $E:$E, "Да")</f>
        <v>#VALUE!</v>
      </c>
      <c r="AH44" s="167" t="e">
        <f aca="false" ca="false" dt2D="false" dtr="false" t="normal">SUMIFS(AH:AH, $D:$D, $D44, $A:$A, $A44, $F:$F, $F44, $E:$E, "Да")</f>
        <v>#VALUE!</v>
      </c>
      <c r="AI44" s="167" t="e">
        <f aca="false" ca="false" dt2D="false" dtr="false" t="normal">SUMIFS(AI:AI, $D:$D, $D44, $A:$A, $A44, $F:$F, $F44, $E:$E, "Да")</f>
        <v>#VALUE!</v>
      </c>
      <c r="AJ44" s="167" t="e">
        <f aca="false" ca="false" dt2D="false" dtr="false" t="normal">SUMIFS(AJ:AJ, $D:$D, $D44, $A:$A, $A44, $F:$F, $F44, $E:$E, "Да")</f>
        <v>#VALUE!</v>
      </c>
      <c r="AK44" s="167" t="e">
        <f aca="false" ca="false" dt2D="false" dtr="false" t="normal">SUMIFS(AK:AK, $D:$D, $D44, $A:$A, $A44, $F:$F, $F44, $E:$E, "Да")</f>
        <v>#VALUE!</v>
      </c>
      <c r="AL44" s="167" t="e">
        <f aca="false" ca="false" dt2D="false" dtr="false" t="normal">SUMIFS(AL:AL, $D:$D, $D44, $A:$A, $A44, $F:$F, $F44, $E:$E, "Да")</f>
        <v>#VALUE!</v>
      </c>
      <c r="AM44" s="167" t="e">
        <f aca="false" ca="false" dt2D="false" dtr="false" t="normal">SUMIFS(AM:AM, $D:$D, $D44, $A:$A, $A44, $F:$F, $F44, $E:$E, "Да")</f>
        <v>#VALUE!</v>
      </c>
      <c r="AN44" s="167" t="e">
        <f aca="false" ca="false" dt2D="false" dtr="false" t="normal">SUMIFS(AN:AN, $D:$D, $D44, $A:$A, $A44, $F:$F, $F44, $E:$E, "Да")</f>
        <v>#VALUE!</v>
      </c>
      <c r="AO44" s="167" t="e">
        <f aca="false" ca="false" dt2D="false" dtr="false" t="normal">SUMIFS(AO:AO, $D:$D, $D44, $A:$A, $A44, $F:$F, $F44, $E:$E, "Да")</f>
        <v>#VALUE!</v>
      </c>
      <c r="AP44" s="167" t="e">
        <f aca="false" ca="false" dt2D="false" dtr="false" t="normal">SUMIFS(AP:AP, $D:$D, $D44, $A:$A, $A44, $F:$F, $F44, $E:$E, "Да")</f>
        <v>#VALUE!</v>
      </c>
      <c r="AQ44" s="167" t="e">
        <f aca="false" ca="false" dt2D="false" dtr="false" t="normal">SUMIFS(AQ:AQ, $D:$D, $D44, $A:$A, $A44, $F:$F, $F44, $E:$E, "Да")</f>
        <v>#VALUE!</v>
      </c>
      <c r="AR44" s="167" t="e">
        <f aca="false" ca="false" dt2D="false" dtr="false" t="normal">SUMIFS(AR:AR, $D:$D, $D44, $A:$A, $A44, $F:$F, $F44, $E:$E, "Да")</f>
        <v>#VALUE!</v>
      </c>
      <c r="AS44" s="167" t="e">
        <f aca="false" ca="false" dt2D="false" dtr="false" t="normal">SUMIFS(AS:AS, $D:$D, $D44, $A:$A, $A44, $F:$F, $F44, $E:$E, "Да")</f>
        <v>#VALUE!</v>
      </c>
      <c r="AT44" s="167" t="e">
        <f aca="false" ca="false" dt2D="false" dtr="false" t="normal">SUMIFS(AT:AT, $D:$D, $D44, $A:$A, $A44, $F:$F, $F44, $E:$E, "Да")</f>
        <v>#VALUE!</v>
      </c>
      <c r="AU44" s="167" t="e">
        <f aca="false" ca="false" dt2D="false" dtr="false" t="normal">SUMIFS(AU:AU, $D:$D, $D44, $A:$A, $A44, $F:$F, $F44, $E:$E, "Да")</f>
        <v>#VALUE!</v>
      </c>
      <c r="AV44" s="167" t="e">
        <f aca="false" ca="false" dt2D="false" dtr="false" t="normal">SUMIFS(AV:AV, $D:$D, $D44, $A:$A, $A44, $F:$F, $F44, $E:$E, "Да")</f>
        <v>#VALUE!</v>
      </c>
      <c r="AW44" s="167" t="e">
        <f aca="false" ca="false" dt2D="false" dtr="false" t="normal">SUMIFS(AW:AW, $D:$D, $D44, $A:$A, $A44, $F:$F, $F44, $E:$E, "Да")</f>
        <v>#VALUE!</v>
      </c>
      <c r="AX44" s="167" t="e">
        <f aca="false" ca="false" dt2D="false" dtr="false" t="normal">SUMIFS(AX:AX, $D:$D, $D44, $A:$A, $A44, $F:$F, $F44, $E:$E, "Да")</f>
        <v>#VALUE!</v>
      </c>
      <c r="AY44" s="167" t="e">
        <f aca="false" ca="false" dt2D="false" dtr="false" t="normal">SUMIFS(AY:AY, $D:$D, $D44, $A:$A, $A44, $F:$F, $F44, $E:$E, "Да")</f>
        <v>#VALUE!</v>
      </c>
      <c r="AZ44" s="167" t="e">
        <f aca="false" ca="false" dt2D="false" dtr="false" t="normal">SUMIFS(AZ:AZ, $D:$D, $D44, $A:$A, $A44, $F:$F, $F44, $E:$E, "Да")</f>
        <v>#VALUE!</v>
      </c>
      <c r="BA44" s="167" t="e">
        <f aca="false" ca="false" dt2D="false" dtr="false" t="normal">SUMIFS(BA:BA, $D:$D, $D44, $A:$A, $A44, $F:$F, $F44, $E:$E, "Да")</f>
        <v>#VALUE!</v>
      </c>
      <c r="BB44" s="167" t="e">
        <f aca="false" ca="false" dt2D="false" dtr="false" t="normal">SUMIFS(BB:BB, $D:$D, $D44, $A:$A, $A44, $F:$F, $F44, $E:$E, "Да")</f>
        <v>#VALUE!</v>
      </c>
      <c r="BC44" s="167" t="e">
        <f aca="false" ca="false" dt2D="false" dtr="false" t="normal">SUMIFS(BC:BC, $D:$D, $D44, $A:$A, $A44, $F:$F, $F44, $E:$E, "Да")</f>
        <v>#VALUE!</v>
      </c>
      <c r="BD44" s="167" t="e">
        <f aca="false" ca="false" dt2D="false" dtr="false" t="normal">SUMIFS(BD:BD, $D:$D, $D44, $A:$A, $A44, $F:$F, $F44, $E:$E, "Да")</f>
        <v>#VALUE!</v>
      </c>
      <c r="BE44" s="167" t="e">
        <f aca="false" ca="false" dt2D="false" dtr="false" t="normal">SUMIFS(BE:BE, $D:$D, $D44, $A:$A, $A44, $F:$F, $F44, $E:$E, "Да")</f>
        <v>#VALUE!</v>
      </c>
      <c r="BF44" s="167" t="e">
        <f aca="false" ca="false" dt2D="false" dtr="false" t="normal">SUMIFS(BF:BF, $D:$D, $D44, $A:$A, $A44, $F:$F, $F44, $E:$E, "Да")</f>
        <v>#VALUE!</v>
      </c>
      <c r="BG44" s="167" t="e">
        <f aca="false" ca="false" dt2D="false" dtr="false" t="normal">SUMIFS(BG:BG, $D:$D, $D44, $A:$A, $A44, $F:$F, $F44, $E:$E, "Да")</f>
        <v>#VALUE!</v>
      </c>
      <c r="BH44" s="167" t="e">
        <f aca="false" ca="false" dt2D="false" dtr="false" t="normal">SUMIFS(BH:BH, $D:$D, $D44, $A:$A, $A44, $F:$F, $F44, $E:$E, "Да")</f>
        <v>#VALUE!</v>
      </c>
      <c r="BI44" s="167" t="e">
        <f aca="false" ca="false" dt2D="false" dtr="false" t="normal">SUMIFS(BI:BI, $D:$D, $D44, $A:$A, $A44, $F:$F, $F44, $E:$E, "Да")</f>
        <v>#VALUE!</v>
      </c>
      <c r="BJ44" s="167" t="e">
        <f aca="false" ca="false" dt2D="false" dtr="false" t="normal">SUMIFS(BJ:BJ, $D:$D, $D44, $A:$A, $A44, $F:$F, $F44, $E:$E, "Да")</f>
        <v>#VALUE!</v>
      </c>
      <c r="BK44" s="167" t="e">
        <f aca="false" ca="false" dt2D="false" dtr="false" t="normal">SUMIFS(BK:BK, $D:$D, $D44, $A:$A, $A44, $F:$F, $F44, $E:$E, "Да")</f>
        <v>#VALUE!</v>
      </c>
      <c r="BL44" s="167" t="e">
        <f aca="false" ca="false" dt2D="false" dtr="false" t="normal">SUMIFS(BL:BL, $D:$D, $D44, $A:$A, $A44, $F:$F, $F44, $E:$E, "Да")</f>
        <v>#VALUE!</v>
      </c>
      <c r="BM44" s="167" t="e">
        <f aca="false" ca="false" dt2D="false" dtr="false" t="normal">SUMIFS(BM:BM, $D:$D, $D44, $A:$A, $A44, $F:$F, $F44, $E:$E, "Да")</f>
        <v>#VALUE!</v>
      </c>
      <c r="BN44" s="167" t="e">
        <f aca="false" ca="false" dt2D="false" dtr="false" t="normal">SUMIFS(BN:BN, $D:$D, $D44, $A:$A, $A44, $F:$F, $F44, $E:$E, "Да")</f>
        <v>#VALUE!</v>
      </c>
      <c r="BO44" s="167" t="e">
        <f aca="false" ca="false" dt2D="false" dtr="false" t="normal">SUMIFS(BO:BO, $D:$D, $D44, $A:$A, $A44, $F:$F, $F44, $E:$E, "Да")</f>
        <v>#VALUE!</v>
      </c>
      <c r="BP44" s="167" t="e">
        <f aca="false" ca="false" dt2D="false" dtr="false" t="normal">SUMIFS(BP:BP, $D:$D, $D44, $A:$A, $A44, $F:$F, $F44, $E:$E, "Да")</f>
        <v>#VALUE!</v>
      </c>
      <c r="BQ44" s="167" t="e">
        <f aca="false" ca="false" dt2D="false" dtr="false" t="normal">SUMIFS(BQ:BQ, $D:$D, $D44, $A:$A, $A44, $F:$F, $F44, $E:$E, "Да")</f>
        <v>#VALUE!</v>
      </c>
      <c r="BR44" s="167" t="e">
        <f aca="false" ca="false" dt2D="false" dtr="false" t="normal">SUMIFS(BR:BR, $D:$D, $D44, $A:$A, $A44, $F:$F, $F44, $E:$E, "Да")</f>
        <v>#VALUE!</v>
      </c>
      <c r="BS44" s="167" t="e">
        <f aca="false" ca="false" dt2D="false" dtr="false" t="normal">SUMIFS(BS:BS, $D:$D, $D44, $A:$A, $A44, $F:$F, $F44, $E:$E, "Да")</f>
        <v>#VALUE!</v>
      </c>
      <c r="BT44" s="167" t="e">
        <f aca="false" ca="false" dt2D="false" dtr="false" t="normal">SUMIFS(BT:BT, $D:$D, $D44, $A:$A, $A44, $F:$F, $F44, $E:$E, "Да")</f>
        <v>#VALUE!</v>
      </c>
    </row>
    <row hidden="true" ht="16.5" outlineLevel="1" r="45">
      <c r="A45" s="408" t="str">
        <f aca="false" ca="false" dt2D="false" dtr="false" t="normal">A44</f>
        <v>Проценты по бюджетным кредитам</v>
      </c>
      <c r="D45" s="408" t="str">
        <f aca="false" ca="false" dt2D="false" dtr="false" t="normal">I45</f>
        <v>Бюджет СФ</v>
      </c>
      <c r="F45" s="374" t="str">
        <f aca="false" ca="false" dt2D="false" dtr="false" t="normal">F44</f>
        <v>Якорная туристическая  инфраструктура</v>
      </c>
      <c r="I45" s="237" t="s">
        <v>302</v>
      </c>
      <c r="L45" s="283" t="e">
        <f aca="false" ca="false" dt2D="false" dtr="false" t="normal">SUM(M45:BT45)</f>
        <v>#VALUE!</v>
      </c>
      <c r="M45" s="167" t="e">
        <f aca="false" ca="false" dt2D="false" dtr="false" t="normal">SUMIFS(M:M, $D:$D, $D45, $A:$A, $A45, $F:$F, $F45, $E:$E, "Да")</f>
        <v>#VALUE!</v>
      </c>
      <c r="N45" s="167" t="e">
        <f aca="false" ca="false" dt2D="false" dtr="false" t="normal">SUMIFS(N:N, $D:$D, $D45, $A:$A, $A45, $F:$F, $F45, $E:$E, "Да")</f>
        <v>#VALUE!</v>
      </c>
      <c r="O45" s="167" t="e">
        <f aca="false" ca="false" dt2D="false" dtr="false" t="normal">SUMIFS(O:O, $D:$D, $D45, $A:$A, $A45, $F:$F, $F45, $E:$E, "Да")</f>
        <v>#VALUE!</v>
      </c>
      <c r="P45" s="167" t="e">
        <f aca="false" ca="false" dt2D="false" dtr="false" t="normal">SUMIFS(P:P, $D:$D, $D45, $A:$A, $A45, $F:$F, $F45, $E:$E, "Да")</f>
        <v>#VALUE!</v>
      </c>
      <c r="Q45" s="167" t="e">
        <f aca="false" ca="false" dt2D="false" dtr="false" t="normal">SUMIFS(Q:Q, $D:$D, $D45, $A:$A, $A45, $F:$F, $F45, $E:$E, "Да")</f>
        <v>#VALUE!</v>
      </c>
      <c r="R45" s="167" t="e">
        <f aca="false" ca="false" dt2D="false" dtr="false" t="normal">SUMIFS(R:R, $D:$D, $D45, $A:$A, $A45, $F:$F, $F45, $E:$E, "Да")</f>
        <v>#VALUE!</v>
      </c>
      <c r="S45" s="167" t="e">
        <f aca="false" ca="false" dt2D="false" dtr="false" t="normal">SUMIFS(S:S, $D:$D, $D45, $A:$A, $A45, $F:$F, $F45, $E:$E, "Да")</f>
        <v>#VALUE!</v>
      </c>
      <c r="T45" s="167" t="e">
        <f aca="false" ca="false" dt2D="false" dtr="false" t="normal">SUMIFS(T:T, $D:$D, $D45, $A:$A, $A45, $F:$F, $F45, $E:$E, "Да")</f>
        <v>#VALUE!</v>
      </c>
      <c r="U45" s="167" t="e">
        <f aca="false" ca="false" dt2D="false" dtr="false" t="normal">SUMIFS(U:U, $D:$D, $D45, $A:$A, $A45, $F:$F, $F45, $E:$E, "Да")</f>
        <v>#VALUE!</v>
      </c>
      <c r="V45" s="167" t="e">
        <f aca="false" ca="false" dt2D="false" dtr="false" t="normal">SUMIFS(V:V, $D:$D, $D45, $A:$A, $A45, $F:$F, $F45, $E:$E, "Да")</f>
        <v>#VALUE!</v>
      </c>
      <c r="W45" s="167" t="e">
        <f aca="false" ca="false" dt2D="false" dtr="false" t="normal">SUMIFS(W:W, $D:$D, $D45, $A:$A, $A45, $F:$F, $F45, $E:$E, "Да")</f>
        <v>#VALUE!</v>
      </c>
      <c r="X45" s="167" t="e">
        <f aca="false" ca="false" dt2D="false" dtr="false" t="normal">SUMIFS(X:X, $D:$D, $D45, $A:$A, $A45, $F:$F, $F45, $E:$E, "Да")</f>
        <v>#VALUE!</v>
      </c>
      <c r="Y45" s="167" t="e">
        <f aca="false" ca="false" dt2D="false" dtr="false" t="normal">SUMIFS(Y:Y, $D:$D, $D45, $A:$A, $A45, $F:$F, $F45, $E:$E, "Да")</f>
        <v>#VALUE!</v>
      </c>
      <c r="Z45" s="167" t="e">
        <f aca="false" ca="false" dt2D="false" dtr="false" t="normal">SUMIFS(Z:Z, $D:$D, $D45, $A:$A, $A45, $F:$F, $F45, $E:$E, "Да")</f>
        <v>#VALUE!</v>
      </c>
      <c r="AA45" s="167" t="e">
        <f aca="false" ca="false" dt2D="false" dtr="false" t="normal">SUMIFS(AA:AA, $D:$D, $D45, $A:$A, $A45, $F:$F, $F45, $E:$E, "Да")</f>
        <v>#VALUE!</v>
      </c>
      <c r="AB45" s="167" t="e">
        <f aca="false" ca="false" dt2D="false" dtr="false" t="normal">SUMIFS(AB:AB, $D:$D, $D45, $A:$A, $A45, $F:$F, $F45, $E:$E, "Да")</f>
        <v>#VALUE!</v>
      </c>
      <c r="AC45" s="167" t="e">
        <f aca="false" ca="false" dt2D="false" dtr="false" t="normal">SUMIFS(AC:AC, $D:$D, $D45, $A:$A, $A45, $F:$F, $F45, $E:$E, "Да")</f>
        <v>#VALUE!</v>
      </c>
      <c r="AD45" s="167" t="e">
        <f aca="false" ca="false" dt2D="false" dtr="false" t="normal">SUMIFS(AD:AD, $D:$D, $D45, $A:$A, $A45, $F:$F, $F45, $E:$E, "Да")</f>
        <v>#VALUE!</v>
      </c>
      <c r="AE45" s="167" t="e">
        <f aca="false" ca="false" dt2D="false" dtr="false" t="normal">SUMIFS(AE:AE, $D:$D, $D45, $A:$A, $A45, $F:$F, $F45, $E:$E, "Да")</f>
        <v>#VALUE!</v>
      </c>
      <c r="AF45" s="167" t="e">
        <f aca="false" ca="false" dt2D="false" dtr="false" t="normal">SUMIFS(AF:AF, $D:$D, $D45, $A:$A, $A45, $F:$F, $F45, $E:$E, "Да")</f>
        <v>#VALUE!</v>
      </c>
      <c r="AG45" s="167" t="e">
        <f aca="false" ca="false" dt2D="false" dtr="false" t="normal">SUMIFS(AG:AG, $D:$D, $D45, $A:$A, $A45, $F:$F, $F45, $E:$E, "Да")</f>
        <v>#VALUE!</v>
      </c>
      <c r="AH45" s="167" t="e">
        <f aca="false" ca="false" dt2D="false" dtr="false" t="normal">SUMIFS(AH:AH, $D:$D, $D45, $A:$A, $A45, $F:$F, $F45, $E:$E, "Да")</f>
        <v>#VALUE!</v>
      </c>
      <c r="AI45" s="167" t="e">
        <f aca="false" ca="false" dt2D="false" dtr="false" t="normal">SUMIFS(AI:AI, $D:$D, $D45, $A:$A, $A45, $F:$F, $F45, $E:$E, "Да")</f>
        <v>#VALUE!</v>
      </c>
      <c r="AJ45" s="167" t="e">
        <f aca="false" ca="false" dt2D="false" dtr="false" t="normal">SUMIFS(AJ:AJ, $D:$D, $D45, $A:$A, $A45, $F:$F, $F45, $E:$E, "Да")</f>
        <v>#VALUE!</v>
      </c>
      <c r="AK45" s="167" t="e">
        <f aca="false" ca="false" dt2D="false" dtr="false" t="normal">SUMIFS(AK:AK, $D:$D, $D45, $A:$A, $A45, $F:$F, $F45, $E:$E, "Да")</f>
        <v>#VALUE!</v>
      </c>
      <c r="AL45" s="167" t="e">
        <f aca="false" ca="false" dt2D="false" dtr="false" t="normal">SUMIFS(AL:AL, $D:$D, $D45, $A:$A, $A45, $F:$F, $F45, $E:$E, "Да")</f>
        <v>#VALUE!</v>
      </c>
      <c r="AM45" s="167" t="e">
        <f aca="false" ca="false" dt2D="false" dtr="false" t="normal">SUMIFS(AM:AM, $D:$D, $D45, $A:$A, $A45, $F:$F, $F45, $E:$E, "Да")</f>
        <v>#VALUE!</v>
      </c>
      <c r="AN45" s="167" t="e">
        <f aca="false" ca="false" dt2D="false" dtr="false" t="normal">SUMIFS(AN:AN, $D:$D, $D45, $A:$A, $A45, $F:$F, $F45, $E:$E, "Да")</f>
        <v>#VALUE!</v>
      </c>
      <c r="AO45" s="167" t="e">
        <f aca="false" ca="false" dt2D="false" dtr="false" t="normal">SUMIFS(AO:AO, $D:$D, $D45, $A:$A, $A45, $F:$F, $F45, $E:$E, "Да")</f>
        <v>#VALUE!</v>
      </c>
      <c r="AP45" s="167" t="e">
        <f aca="false" ca="false" dt2D="false" dtr="false" t="normal">SUMIFS(AP:AP, $D:$D, $D45, $A:$A, $A45, $F:$F, $F45, $E:$E, "Да")</f>
        <v>#VALUE!</v>
      </c>
      <c r="AQ45" s="167" t="e">
        <f aca="false" ca="false" dt2D="false" dtr="false" t="normal">SUMIFS(AQ:AQ, $D:$D, $D45, $A:$A, $A45, $F:$F, $F45, $E:$E, "Да")</f>
        <v>#VALUE!</v>
      </c>
      <c r="AR45" s="167" t="e">
        <f aca="false" ca="false" dt2D="false" dtr="false" t="normal">SUMIFS(AR:AR, $D:$D, $D45, $A:$A, $A45, $F:$F, $F45, $E:$E, "Да")</f>
        <v>#VALUE!</v>
      </c>
      <c r="AS45" s="167" t="e">
        <f aca="false" ca="false" dt2D="false" dtr="false" t="normal">SUMIFS(AS:AS, $D:$D, $D45, $A:$A, $A45, $F:$F, $F45, $E:$E, "Да")</f>
        <v>#VALUE!</v>
      </c>
      <c r="AT45" s="167" t="e">
        <f aca="false" ca="false" dt2D="false" dtr="false" t="normal">SUMIFS(AT:AT, $D:$D, $D45, $A:$A, $A45, $F:$F, $F45, $E:$E, "Да")</f>
        <v>#VALUE!</v>
      </c>
      <c r="AU45" s="167" t="e">
        <f aca="false" ca="false" dt2D="false" dtr="false" t="normal">SUMIFS(AU:AU, $D:$D, $D45, $A:$A, $A45, $F:$F, $F45, $E:$E, "Да")</f>
        <v>#VALUE!</v>
      </c>
      <c r="AV45" s="167" t="e">
        <f aca="false" ca="false" dt2D="false" dtr="false" t="normal">SUMIFS(AV:AV, $D:$D, $D45, $A:$A, $A45, $F:$F, $F45, $E:$E, "Да")</f>
        <v>#VALUE!</v>
      </c>
      <c r="AW45" s="167" t="e">
        <f aca="false" ca="false" dt2D="false" dtr="false" t="normal">SUMIFS(AW:AW, $D:$D, $D45, $A:$A, $A45, $F:$F, $F45, $E:$E, "Да")</f>
        <v>#VALUE!</v>
      </c>
      <c r="AX45" s="167" t="e">
        <f aca="false" ca="false" dt2D="false" dtr="false" t="normal">SUMIFS(AX:AX, $D:$D, $D45, $A:$A, $A45, $F:$F, $F45, $E:$E, "Да")</f>
        <v>#VALUE!</v>
      </c>
      <c r="AY45" s="167" t="e">
        <f aca="false" ca="false" dt2D="false" dtr="false" t="normal">SUMIFS(AY:AY, $D:$D, $D45, $A:$A, $A45, $F:$F, $F45, $E:$E, "Да")</f>
        <v>#VALUE!</v>
      </c>
      <c r="AZ45" s="167" t="e">
        <f aca="false" ca="false" dt2D="false" dtr="false" t="normal">SUMIFS(AZ:AZ, $D:$D, $D45, $A:$A, $A45, $F:$F, $F45, $E:$E, "Да")</f>
        <v>#VALUE!</v>
      </c>
      <c r="BA45" s="167" t="e">
        <f aca="false" ca="false" dt2D="false" dtr="false" t="normal">SUMIFS(BA:BA, $D:$D, $D45, $A:$A, $A45, $F:$F, $F45, $E:$E, "Да")</f>
        <v>#VALUE!</v>
      </c>
      <c r="BB45" s="167" t="e">
        <f aca="false" ca="false" dt2D="false" dtr="false" t="normal">SUMIFS(BB:BB, $D:$D, $D45, $A:$A, $A45, $F:$F, $F45, $E:$E, "Да")</f>
        <v>#VALUE!</v>
      </c>
      <c r="BC45" s="167" t="e">
        <f aca="false" ca="false" dt2D="false" dtr="false" t="normal">SUMIFS(BC:BC, $D:$D, $D45, $A:$A, $A45, $F:$F, $F45, $E:$E, "Да")</f>
        <v>#VALUE!</v>
      </c>
      <c r="BD45" s="167" t="e">
        <f aca="false" ca="false" dt2D="false" dtr="false" t="normal">SUMIFS(BD:BD, $D:$D, $D45, $A:$A, $A45, $F:$F, $F45, $E:$E, "Да")</f>
        <v>#VALUE!</v>
      </c>
      <c r="BE45" s="167" t="e">
        <f aca="false" ca="false" dt2D="false" dtr="false" t="normal">SUMIFS(BE:BE, $D:$D, $D45, $A:$A, $A45, $F:$F, $F45, $E:$E, "Да")</f>
        <v>#VALUE!</v>
      </c>
      <c r="BF45" s="167" t="e">
        <f aca="false" ca="false" dt2D="false" dtr="false" t="normal">SUMIFS(BF:BF, $D:$D, $D45, $A:$A, $A45, $F:$F, $F45, $E:$E, "Да")</f>
        <v>#VALUE!</v>
      </c>
      <c r="BG45" s="167" t="e">
        <f aca="false" ca="false" dt2D="false" dtr="false" t="normal">SUMIFS(BG:BG, $D:$D, $D45, $A:$A, $A45, $F:$F, $F45, $E:$E, "Да")</f>
        <v>#VALUE!</v>
      </c>
      <c r="BH45" s="167" t="e">
        <f aca="false" ca="false" dt2D="false" dtr="false" t="normal">SUMIFS(BH:BH, $D:$D, $D45, $A:$A, $A45, $F:$F, $F45, $E:$E, "Да")</f>
        <v>#VALUE!</v>
      </c>
      <c r="BI45" s="167" t="e">
        <f aca="false" ca="false" dt2D="false" dtr="false" t="normal">SUMIFS(BI:BI, $D:$D, $D45, $A:$A, $A45, $F:$F, $F45, $E:$E, "Да")</f>
        <v>#VALUE!</v>
      </c>
      <c r="BJ45" s="167" t="e">
        <f aca="false" ca="false" dt2D="false" dtr="false" t="normal">SUMIFS(BJ:BJ, $D:$D, $D45, $A:$A, $A45, $F:$F, $F45, $E:$E, "Да")</f>
        <v>#VALUE!</v>
      </c>
      <c r="BK45" s="167" t="e">
        <f aca="false" ca="false" dt2D="false" dtr="false" t="normal">SUMIFS(BK:BK, $D:$D, $D45, $A:$A, $A45, $F:$F, $F45, $E:$E, "Да")</f>
        <v>#VALUE!</v>
      </c>
      <c r="BL45" s="167" t="e">
        <f aca="false" ca="false" dt2D="false" dtr="false" t="normal">SUMIFS(BL:BL, $D:$D, $D45, $A:$A, $A45, $F:$F, $F45, $E:$E, "Да")</f>
        <v>#VALUE!</v>
      </c>
      <c r="BM45" s="167" t="e">
        <f aca="false" ca="false" dt2D="false" dtr="false" t="normal">SUMIFS(BM:BM, $D:$D, $D45, $A:$A, $A45, $F:$F, $F45, $E:$E, "Да")</f>
        <v>#VALUE!</v>
      </c>
      <c r="BN45" s="167" t="e">
        <f aca="false" ca="false" dt2D="false" dtr="false" t="normal">SUMIFS(BN:BN, $D:$D, $D45, $A:$A, $A45, $F:$F, $F45, $E:$E, "Да")</f>
        <v>#VALUE!</v>
      </c>
      <c r="BO45" s="167" t="e">
        <f aca="false" ca="false" dt2D="false" dtr="false" t="normal">SUMIFS(BO:BO, $D:$D, $D45, $A:$A, $A45, $F:$F, $F45, $E:$E, "Да")</f>
        <v>#VALUE!</v>
      </c>
      <c r="BP45" s="167" t="e">
        <f aca="false" ca="false" dt2D="false" dtr="false" t="normal">SUMIFS(BP:BP, $D:$D, $D45, $A:$A, $A45, $F:$F, $F45, $E:$E, "Да")</f>
        <v>#VALUE!</v>
      </c>
      <c r="BQ45" s="167" t="e">
        <f aca="false" ca="false" dt2D="false" dtr="false" t="normal">SUMIFS(BQ:BQ, $D:$D, $D45, $A:$A, $A45, $F:$F, $F45, $E:$E, "Да")</f>
        <v>#VALUE!</v>
      </c>
      <c r="BR45" s="167" t="e">
        <f aca="false" ca="false" dt2D="false" dtr="false" t="normal">SUMIFS(BR:BR, $D:$D, $D45, $A:$A, $A45, $F:$F, $F45, $E:$E, "Да")</f>
        <v>#VALUE!</v>
      </c>
      <c r="BS45" s="167" t="e">
        <f aca="false" ca="false" dt2D="false" dtr="false" t="normal">SUMIFS(BS:BS, $D:$D, $D45, $A:$A, $A45, $F:$F, $F45, $E:$E, "Да")</f>
        <v>#VALUE!</v>
      </c>
      <c r="BT45" s="167" t="e">
        <f aca="false" ca="false" dt2D="false" dtr="false" t="normal">SUMIFS(BT:BT, $D:$D, $D45, $A:$A, $A45, $F:$F, $F45, $E:$E, "Да")</f>
        <v>#VALUE!</v>
      </c>
    </row>
    <row hidden="true" ht="16.5" outlineLevel="1" r="46">
      <c r="A46" s="408" t="str">
        <f aca="false" ca="false" dt2D="false" dtr="false" t="normal">A45</f>
        <v>Проценты по бюджетным кредитам</v>
      </c>
      <c r="D46" s="408" t="str">
        <f aca="false" ca="false" dt2D="false" dtr="false" t="normal">I46</f>
        <v>Местный бюджет</v>
      </c>
      <c r="F46" s="374" t="str">
        <f aca="false" ca="false" dt2D="false" dtr="false" t="normal">F45</f>
        <v>Якорная туристическая  инфраструктура</v>
      </c>
      <c r="I46" s="237" t="s">
        <v>303</v>
      </c>
      <c r="L46" s="283" t="e">
        <f aca="false" ca="false" dt2D="false" dtr="false" t="normal">SUM(M46:BT46)</f>
        <v>#VALUE!</v>
      </c>
      <c r="M46" s="167" t="e">
        <f aca="false" ca="false" dt2D="false" dtr="false" t="normal">SUMIFS(M:M, $D:$D, $D46, $A:$A, $A46, $F:$F, $F46, $E:$E, "Да")</f>
        <v>#VALUE!</v>
      </c>
      <c r="N46" s="167" t="e">
        <f aca="false" ca="false" dt2D="false" dtr="false" t="normal">SUMIFS(N:N, $D:$D, $D46, $A:$A, $A46, $F:$F, $F46, $E:$E, "Да")</f>
        <v>#VALUE!</v>
      </c>
      <c r="O46" s="167" t="e">
        <f aca="false" ca="false" dt2D="false" dtr="false" t="normal">SUMIFS(O:O, $D:$D, $D46, $A:$A, $A46, $F:$F, $F46, $E:$E, "Да")</f>
        <v>#VALUE!</v>
      </c>
      <c r="P46" s="167" t="e">
        <f aca="false" ca="false" dt2D="false" dtr="false" t="normal">SUMIFS(P:P, $D:$D, $D46, $A:$A, $A46, $F:$F, $F46, $E:$E, "Да")</f>
        <v>#VALUE!</v>
      </c>
      <c r="Q46" s="167" t="e">
        <f aca="false" ca="false" dt2D="false" dtr="false" t="normal">SUMIFS(Q:Q, $D:$D, $D46, $A:$A, $A46, $F:$F, $F46, $E:$E, "Да")</f>
        <v>#VALUE!</v>
      </c>
      <c r="R46" s="167" t="e">
        <f aca="false" ca="false" dt2D="false" dtr="false" t="normal">SUMIFS(R:R, $D:$D, $D46, $A:$A, $A46, $F:$F, $F46, $E:$E, "Да")</f>
        <v>#VALUE!</v>
      </c>
      <c r="S46" s="167" t="e">
        <f aca="false" ca="false" dt2D="false" dtr="false" t="normal">SUMIFS(S:S, $D:$D, $D46, $A:$A, $A46, $F:$F, $F46, $E:$E, "Да")</f>
        <v>#VALUE!</v>
      </c>
      <c r="T46" s="167" t="e">
        <f aca="false" ca="false" dt2D="false" dtr="false" t="normal">SUMIFS(T:T, $D:$D, $D46, $A:$A, $A46, $F:$F, $F46, $E:$E, "Да")</f>
        <v>#VALUE!</v>
      </c>
      <c r="U46" s="167" t="e">
        <f aca="false" ca="false" dt2D="false" dtr="false" t="normal">SUMIFS(U:U, $D:$D, $D46, $A:$A, $A46, $F:$F, $F46, $E:$E, "Да")</f>
        <v>#VALUE!</v>
      </c>
      <c r="V46" s="167" t="e">
        <f aca="false" ca="false" dt2D="false" dtr="false" t="normal">SUMIFS(V:V, $D:$D, $D46, $A:$A, $A46, $F:$F, $F46, $E:$E, "Да")</f>
        <v>#VALUE!</v>
      </c>
      <c r="W46" s="167" t="e">
        <f aca="false" ca="false" dt2D="false" dtr="false" t="normal">SUMIFS(W:W, $D:$D, $D46, $A:$A, $A46, $F:$F, $F46, $E:$E, "Да")</f>
        <v>#VALUE!</v>
      </c>
      <c r="X46" s="167" t="e">
        <f aca="false" ca="false" dt2D="false" dtr="false" t="normal">SUMIFS(X:X, $D:$D, $D46, $A:$A, $A46, $F:$F, $F46, $E:$E, "Да")</f>
        <v>#VALUE!</v>
      </c>
      <c r="Y46" s="167" t="e">
        <f aca="false" ca="false" dt2D="false" dtr="false" t="normal">SUMIFS(Y:Y, $D:$D, $D46, $A:$A, $A46, $F:$F, $F46, $E:$E, "Да")</f>
        <v>#VALUE!</v>
      </c>
      <c r="Z46" s="167" t="e">
        <f aca="false" ca="false" dt2D="false" dtr="false" t="normal">SUMIFS(Z:Z, $D:$D, $D46, $A:$A, $A46, $F:$F, $F46, $E:$E, "Да")</f>
        <v>#VALUE!</v>
      </c>
      <c r="AA46" s="167" t="e">
        <f aca="false" ca="false" dt2D="false" dtr="false" t="normal">SUMIFS(AA:AA, $D:$D, $D46, $A:$A, $A46, $F:$F, $F46, $E:$E, "Да")</f>
        <v>#VALUE!</v>
      </c>
      <c r="AB46" s="167" t="e">
        <f aca="false" ca="false" dt2D="false" dtr="false" t="normal">SUMIFS(AB:AB, $D:$D, $D46, $A:$A, $A46, $F:$F, $F46, $E:$E, "Да")</f>
        <v>#VALUE!</v>
      </c>
      <c r="AC46" s="167" t="e">
        <f aca="false" ca="false" dt2D="false" dtr="false" t="normal">SUMIFS(AC:AC, $D:$D, $D46, $A:$A, $A46, $F:$F, $F46, $E:$E, "Да")</f>
        <v>#VALUE!</v>
      </c>
      <c r="AD46" s="167" t="e">
        <f aca="false" ca="false" dt2D="false" dtr="false" t="normal">SUMIFS(AD:AD, $D:$D, $D46, $A:$A, $A46, $F:$F, $F46, $E:$E, "Да")</f>
        <v>#VALUE!</v>
      </c>
      <c r="AE46" s="167" t="e">
        <f aca="false" ca="false" dt2D="false" dtr="false" t="normal">SUMIFS(AE:AE, $D:$D, $D46, $A:$A, $A46, $F:$F, $F46, $E:$E, "Да")</f>
        <v>#VALUE!</v>
      </c>
      <c r="AF46" s="167" t="e">
        <f aca="false" ca="false" dt2D="false" dtr="false" t="normal">SUMIFS(AF:AF, $D:$D, $D46, $A:$A, $A46, $F:$F, $F46, $E:$E, "Да")</f>
        <v>#VALUE!</v>
      </c>
      <c r="AG46" s="167" t="e">
        <f aca="false" ca="false" dt2D="false" dtr="false" t="normal">SUMIFS(AG:AG, $D:$D, $D46, $A:$A, $A46, $F:$F, $F46, $E:$E, "Да")</f>
        <v>#VALUE!</v>
      </c>
      <c r="AH46" s="167" t="e">
        <f aca="false" ca="false" dt2D="false" dtr="false" t="normal">SUMIFS(AH:AH, $D:$D, $D46, $A:$A, $A46, $F:$F, $F46, $E:$E, "Да")</f>
        <v>#VALUE!</v>
      </c>
      <c r="AI46" s="167" t="e">
        <f aca="false" ca="false" dt2D="false" dtr="false" t="normal">SUMIFS(AI:AI, $D:$D, $D46, $A:$A, $A46, $F:$F, $F46, $E:$E, "Да")</f>
        <v>#VALUE!</v>
      </c>
      <c r="AJ46" s="167" t="e">
        <f aca="false" ca="false" dt2D="false" dtr="false" t="normal">SUMIFS(AJ:AJ, $D:$D, $D46, $A:$A, $A46, $F:$F, $F46, $E:$E, "Да")</f>
        <v>#VALUE!</v>
      </c>
      <c r="AK46" s="167" t="e">
        <f aca="false" ca="false" dt2D="false" dtr="false" t="normal">SUMIFS(AK:AK, $D:$D, $D46, $A:$A, $A46, $F:$F, $F46, $E:$E, "Да")</f>
        <v>#VALUE!</v>
      </c>
      <c r="AL46" s="167" t="e">
        <f aca="false" ca="false" dt2D="false" dtr="false" t="normal">SUMIFS(AL:AL, $D:$D, $D46, $A:$A, $A46, $F:$F, $F46, $E:$E, "Да")</f>
        <v>#VALUE!</v>
      </c>
      <c r="AM46" s="167" t="e">
        <f aca="false" ca="false" dt2D="false" dtr="false" t="normal">SUMIFS(AM:AM, $D:$D, $D46, $A:$A, $A46, $F:$F, $F46, $E:$E, "Да")</f>
        <v>#VALUE!</v>
      </c>
      <c r="AN46" s="167" t="e">
        <f aca="false" ca="false" dt2D="false" dtr="false" t="normal">SUMIFS(AN:AN, $D:$D, $D46, $A:$A, $A46, $F:$F, $F46, $E:$E, "Да")</f>
        <v>#VALUE!</v>
      </c>
      <c r="AO46" s="167" t="e">
        <f aca="false" ca="false" dt2D="false" dtr="false" t="normal">SUMIFS(AO:AO, $D:$D, $D46, $A:$A, $A46, $F:$F, $F46, $E:$E, "Да")</f>
        <v>#VALUE!</v>
      </c>
      <c r="AP46" s="167" t="e">
        <f aca="false" ca="false" dt2D="false" dtr="false" t="normal">SUMIFS(AP:AP, $D:$D, $D46, $A:$A, $A46, $F:$F, $F46, $E:$E, "Да")</f>
        <v>#VALUE!</v>
      </c>
      <c r="AQ46" s="167" t="e">
        <f aca="false" ca="false" dt2D="false" dtr="false" t="normal">SUMIFS(AQ:AQ, $D:$D, $D46, $A:$A, $A46, $F:$F, $F46, $E:$E, "Да")</f>
        <v>#VALUE!</v>
      </c>
      <c r="AR46" s="167" t="e">
        <f aca="false" ca="false" dt2D="false" dtr="false" t="normal">SUMIFS(AR:AR, $D:$D, $D46, $A:$A, $A46, $F:$F, $F46, $E:$E, "Да")</f>
        <v>#VALUE!</v>
      </c>
      <c r="AS46" s="167" t="e">
        <f aca="false" ca="false" dt2D="false" dtr="false" t="normal">SUMIFS(AS:AS, $D:$D, $D46, $A:$A, $A46, $F:$F, $F46, $E:$E, "Да")</f>
        <v>#VALUE!</v>
      </c>
      <c r="AT46" s="167" t="e">
        <f aca="false" ca="false" dt2D="false" dtr="false" t="normal">SUMIFS(AT:AT, $D:$D, $D46, $A:$A, $A46, $F:$F, $F46, $E:$E, "Да")</f>
        <v>#VALUE!</v>
      </c>
      <c r="AU46" s="167" t="e">
        <f aca="false" ca="false" dt2D="false" dtr="false" t="normal">SUMIFS(AU:AU, $D:$D, $D46, $A:$A, $A46, $F:$F, $F46, $E:$E, "Да")</f>
        <v>#VALUE!</v>
      </c>
      <c r="AV46" s="167" t="e">
        <f aca="false" ca="false" dt2D="false" dtr="false" t="normal">SUMIFS(AV:AV, $D:$D, $D46, $A:$A, $A46, $F:$F, $F46, $E:$E, "Да")</f>
        <v>#VALUE!</v>
      </c>
      <c r="AW46" s="167" t="e">
        <f aca="false" ca="false" dt2D="false" dtr="false" t="normal">SUMIFS(AW:AW, $D:$D, $D46, $A:$A, $A46, $F:$F, $F46, $E:$E, "Да")</f>
        <v>#VALUE!</v>
      </c>
      <c r="AX46" s="167" t="e">
        <f aca="false" ca="false" dt2D="false" dtr="false" t="normal">SUMIFS(AX:AX, $D:$D, $D46, $A:$A, $A46, $F:$F, $F46, $E:$E, "Да")</f>
        <v>#VALUE!</v>
      </c>
      <c r="AY46" s="167" t="e">
        <f aca="false" ca="false" dt2D="false" dtr="false" t="normal">SUMIFS(AY:AY, $D:$D, $D46, $A:$A, $A46, $F:$F, $F46, $E:$E, "Да")</f>
        <v>#VALUE!</v>
      </c>
      <c r="AZ46" s="167" t="e">
        <f aca="false" ca="false" dt2D="false" dtr="false" t="normal">SUMIFS(AZ:AZ, $D:$D, $D46, $A:$A, $A46, $F:$F, $F46, $E:$E, "Да")</f>
        <v>#VALUE!</v>
      </c>
      <c r="BA46" s="167" t="e">
        <f aca="false" ca="false" dt2D="false" dtr="false" t="normal">SUMIFS(BA:BA, $D:$D, $D46, $A:$A, $A46, $F:$F, $F46, $E:$E, "Да")</f>
        <v>#VALUE!</v>
      </c>
      <c r="BB46" s="167" t="e">
        <f aca="false" ca="false" dt2D="false" dtr="false" t="normal">SUMIFS(BB:BB, $D:$D, $D46, $A:$A, $A46, $F:$F, $F46, $E:$E, "Да")</f>
        <v>#VALUE!</v>
      </c>
      <c r="BC46" s="167" t="e">
        <f aca="false" ca="false" dt2D="false" dtr="false" t="normal">SUMIFS(BC:BC, $D:$D, $D46, $A:$A, $A46, $F:$F, $F46, $E:$E, "Да")</f>
        <v>#VALUE!</v>
      </c>
      <c r="BD46" s="167" t="e">
        <f aca="false" ca="false" dt2D="false" dtr="false" t="normal">SUMIFS(BD:BD, $D:$D, $D46, $A:$A, $A46, $F:$F, $F46, $E:$E, "Да")</f>
        <v>#VALUE!</v>
      </c>
      <c r="BE46" s="167" t="e">
        <f aca="false" ca="false" dt2D="false" dtr="false" t="normal">SUMIFS(BE:BE, $D:$D, $D46, $A:$A, $A46, $F:$F, $F46, $E:$E, "Да")</f>
        <v>#VALUE!</v>
      </c>
      <c r="BF46" s="167" t="e">
        <f aca="false" ca="false" dt2D="false" dtr="false" t="normal">SUMIFS(BF:BF, $D:$D, $D46, $A:$A, $A46, $F:$F, $F46, $E:$E, "Да")</f>
        <v>#VALUE!</v>
      </c>
      <c r="BG46" s="167" t="e">
        <f aca="false" ca="false" dt2D="false" dtr="false" t="normal">SUMIFS(BG:BG, $D:$D, $D46, $A:$A, $A46, $F:$F, $F46, $E:$E, "Да")</f>
        <v>#VALUE!</v>
      </c>
      <c r="BH46" s="167" t="e">
        <f aca="false" ca="false" dt2D="false" dtr="false" t="normal">SUMIFS(BH:BH, $D:$D, $D46, $A:$A, $A46, $F:$F, $F46, $E:$E, "Да")</f>
        <v>#VALUE!</v>
      </c>
      <c r="BI46" s="167" t="e">
        <f aca="false" ca="false" dt2D="false" dtr="false" t="normal">SUMIFS(BI:BI, $D:$D, $D46, $A:$A, $A46, $F:$F, $F46, $E:$E, "Да")</f>
        <v>#VALUE!</v>
      </c>
      <c r="BJ46" s="167" t="e">
        <f aca="false" ca="false" dt2D="false" dtr="false" t="normal">SUMIFS(BJ:BJ, $D:$D, $D46, $A:$A, $A46, $F:$F, $F46, $E:$E, "Да")</f>
        <v>#VALUE!</v>
      </c>
      <c r="BK46" s="167" t="e">
        <f aca="false" ca="false" dt2D="false" dtr="false" t="normal">SUMIFS(BK:BK, $D:$D, $D46, $A:$A, $A46, $F:$F, $F46, $E:$E, "Да")</f>
        <v>#VALUE!</v>
      </c>
      <c r="BL46" s="167" t="e">
        <f aca="false" ca="false" dt2D="false" dtr="false" t="normal">SUMIFS(BL:BL, $D:$D, $D46, $A:$A, $A46, $F:$F, $F46, $E:$E, "Да")</f>
        <v>#VALUE!</v>
      </c>
      <c r="BM46" s="167" t="e">
        <f aca="false" ca="false" dt2D="false" dtr="false" t="normal">SUMIFS(BM:BM, $D:$D, $D46, $A:$A, $A46, $F:$F, $F46, $E:$E, "Да")</f>
        <v>#VALUE!</v>
      </c>
      <c r="BN46" s="167" t="e">
        <f aca="false" ca="false" dt2D="false" dtr="false" t="normal">SUMIFS(BN:BN, $D:$D, $D46, $A:$A, $A46, $F:$F, $F46, $E:$E, "Да")</f>
        <v>#VALUE!</v>
      </c>
      <c r="BO46" s="167" t="e">
        <f aca="false" ca="false" dt2D="false" dtr="false" t="normal">SUMIFS(BO:BO, $D:$D, $D46, $A:$A, $A46, $F:$F, $F46, $E:$E, "Да")</f>
        <v>#VALUE!</v>
      </c>
      <c r="BP46" s="167" t="e">
        <f aca="false" ca="false" dt2D="false" dtr="false" t="normal">SUMIFS(BP:BP, $D:$D, $D46, $A:$A, $A46, $F:$F, $F46, $E:$E, "Да")</f>
        <v>#VALUE!</v>
      </c>
      <c r="BQ46" s="167" t="e">
        <f aca="false" ca="false" dt2D="false" dtr="false" t="normal">SUMIFS(BQ:BQ, $D:$D, $D46, $A:$A, $A46, $F:$F, $F46, $E:$E, "Да")</f>
        <v>#VALUE!</v>
      </c>
      <c r="BR46" s="167" t="e">
        <f aca="false" ca="false" dt2D="false" dtr="false" t="normal">SUMIFS(BR:BR, $D:$D, $D46, $A:$A, $A46, $F:$F, $F46, $E:$E, "Да")</f>
        <v>#VALUE!</v>
      </c>
      <c r="BS46" s="167" t="e">
        <f aca="false" ca="false" dt2D="false" dtr="false" t="normal">SUMIFS(BS:BS, $D:$D, $D46, $A:$A, $A46, $F:$F, $F46, $E:$E, "Да")</f>
        <v>#VALUE!</v>
      </c>
      <c r="BT46" s="167" t="e">
        <f aca="false" ca="false" dt2D="false" dtr="false" t="normal">SUMIFS(BT:BT, $D:$D, $D46, $A:$A, $A46, $F:$F, $F46, $E:$E, "Да")</f>
        <v>#VALUE!</v>
      </c>
    </row>
    <row customHeight="true" hidden="true" ht="7.90000009536743" outlineLevel="1" r="47">
      <c r="K47" s="252" t="n"/>
      <c r="L47" s="283" t="n"/>
      <c r="M47" s="167" t="n"/>
      <c r="N47" s="167" t="n"/>
      <c r="O47" s="167" t="n"/>
      <c r="P47" s="167" t="n"/>
      <c r="Q47" s="167" t="n"/>
      <c r="R47" s="167" t="n"/>
      <c r="S47" s="167" t="n"/>
      <c r="T47" s="167" t="n"/>
      <c r="U47" s="167" t="n"/>
      <c r="V47" s="167" t="n"/>
      <c r="W47" s="167" t="n"/>
      <c r="X47" s="167" t="n"/>
      <c r="Y47" s="167" t="n"/>
      <c r="Z47" s="167" t="n"/>
      <c r="AA47" s="167" t="n"/>
      <c r="AB47" s="167" t="n"/>
      <c r="AC47" s="167" t="n"/>
      <c r="AD47" s="167" t="n"/>
      <c r="AE47" s="167" t="n"/>
      <c r="AF47" s="167" t="n"/>
      <c r="AG47" s="167" t="n"/>
      <c r="AH47" s="167" t="n"/>
      <c r="AI47" s="167" t="n"/>
      <c r="AJ47" s="167" t="n"/>
      <c r="AK47" s="167" t="n"/>
      <c r="AL47" s="167" t="n"/>
      <c r="AM47" s="167" t="n"/>
      <c r="AN47" s="167" t="n"/>
      <c r="AO47" s="167" t="n"/>
      <c r="AP47" s="167" t="n"/>
      <c r="AQ47" s="167" t="n"/>
      <c r="AR47" s="167" t="n"/>
      <c r="AS47" s="167" t="n"/>
      <c r="AT47" s="167" t="n"/>
      <c r="AU47" s="167" t="n"/>
      <c r="AV47" s="167" t="n"/>
      <c r="AW47" s="167" t="n"/>
      <c r="AX47" s="167" t="n"/>
      <c r="AY47" s="167" t="n"/>
      <c r="AZ47" s="167" t="n"/>
      <c r="BA47" s="167" t="n"/>
      <c r="BB47" s="167" t="n"/>
      <c r="BC47" s="167" t="n"/>
      <c r="BD47" s="167" t="n"/>
      <c r="BE47" s="167" t="n"/>
      <c r="BF47" s="167" t="n"/>
      <c r="BG47" s="167" t="n"/>
      <c r="BH47" s="167" t="n"/>
      <c r="BI47" s="167" t="n"/>
      <c r="BJ47" s="167" t="n"/>
      <c r="BK47" s="167" t="n"/>
      <c r="BL47" s="167" t="n"/>
      <c r="BM47" s="167" t="n"/>
      <c r="BN47" s="167" t="n"/>
      <c r="BO47" s="167" t="n"/>
      <c r="BP47" s="167" t="n"/>
      <c r="BQ47" s="167" t="n"/>
      <c r="BR47" s="167" t="n"/>
      <c r="BS47" s="167" t="n"/>
      <c r="BT47" s="167" t="n"/>
    </row>
    <row customFormat="true" hidden="true" ht="16.5" outlineLevel="1" r="48" s="130">
      <c r="A48" s="408" t="n"/>
      <c r="B48" s="408" t="n"/>
      <c r="C48" s="408" t="n"/>
      <c r="D48" s="408" t="n"/>
      <c r="E48" s="408" t="n"/>
      <c r="F48" s="374" t="str">
        <f aca="false" ca="false" dt2D="false" dtr="false" t="normal">I48</f>
        <v>Дополнительная туристическая  инфраструктура</v>
      </c>
      <c r="G48" s="408" t="n"/>
      <c r="I48" s="242" t="s">
        <v>407</v>
      </c>
      <c r="L48" s="283" t="e">
        <f aca="false" ca="false" dt2D="false" dtr="false" t="normal">SUM(M48:BT48)</f>
        <v>#VALUE!</v>
      </c>
      <c r="M48" s="167" t="e">
        <f aca="false" ca="false" dt2D="false" dtr="false" t="normal">SUM(M49:M51)</f>
        <v>#VALUE!</v>
      </c>
      <c r="N48" s="167" t="e">
        <f aca="false" ca="false" dt2D="false" dtr="false" t="normal">SUM(N49:N51)</f>
        <v>#VALUE!</v>
      </c>
      <c r="O48" s="167" t="e">
        <f aca="false" ca="false" dt2D="false" dtr="false" t="normal">SUM(O49:O51)</f>
        <v>#VALUE!</v>
      </c>
      <c r="P48" s="167" t="e">
        <f aca="false" ca="false" dt2D="false" dtr="false" t="normal">SUM(P49:P51)</f>
        <v>#VALUE!</v>
      </c>
      <c r="Q48" s="167" t="e">
        <f aca="false" ca="false" dt2D="false" dtr="false" t="normal">SUM(Q49:Q51)</f>
        <v>#VALUE!</v>
      </c>
      <c r="R48" s="167" t="e">
        <f aca="false" ca="false" dt2D="false" dtr="false" t="normal">SUM(R49:R51)</f>
        <v>#VALUE!</v>
      </c>
      <c r="S48" s="167" t="e">
        <f aca="false" ca="false" dt2D="false" dtr="false" t="normal">SUM(S49:S51)</f>
        <v>#VALUE!</v>
      </c>
      <c r="T48" s="167" t="e">
        <f aca="false" ca="false" dt2D="false" dtr="false" t="normal">SUM(T49:T51)</f>
        <v>#VALUE!</v>
      </c>
      <c r="U48" s="167" t="e">
        <f aca="false" ca="false" dt2D="false" dtr="false" t="normal">SUM(U49:U51)</f>
        <v>#VALUE!</v>
      </c>
      <c r="V48" s="167" t="e">
        <f aca="false" ca="false" dt2D="false" dtr="false" t="normal">SUM(V49:V51)</f>
        <v>#VALUE!</v>
      </c>
      <c r="W48" s="167" t="e">
        <f aca="false" ca="false" dt2D="false" dtr="false" t="normal">SUM(W49:W51)</f>
        <v>#VALUE!</v>
      </c>
      <c r="X48" s="167" t="e">
        <f aca="false" ca="false" dt2D="false" dtr="false" t="normal">SUM(X49:X51)</f>
        <v>#VALUE!</v>
      </c>
      <c r="Y48" s="167" t="e">
        <f aca="false" ca="false" dt2D="false" dtr="false" t="normal">SUM(Y49:Y51)</f>
        <v>#VALUE!</v>
      </c>
      <c r="Z48" s="167" t="e">
        <f aca="false" ca="false" dt2D="false" dtr="false" t="normal">SUM(Z49:Z51)</f>
        <v>#VALUE!</v>
      </c>
      <c r="AA48" s="167" t="e">
        <f aca="false" ca="false" dt2D="false" dtr="false" t="normal">SUM(AA49:AA51)</f>
        <v>#VALUE!</v>
      </c>
      <c r="AB48" s="167" t="e">
        <f aca="false" ca="false" dt2D="false" dtr="false" t="normal">SUM(AB49:AB51)</f>
        <v>#VALUE!</v>
      </c>
      <c r="AC48" s="167" t="e">
        <f aca="false" ca="false" dt2D="false" dtr="false" t="normal">SUM(AC49:AC51)</f>
        <v>#VALUE!</v>
      </c>
      <c r="AD48" s="167" t="e">
        <f aca="false" ca="false" dt2D="false" dtr="false" t="normal">SUM(AD49:AD51)</f>
        <v>#VALUE!</v>
      </c>
      <c r="AE48" s="167" t="e">
        <f aca="false" ca="false" dt2D="false" dtr="false" t="normal">SUM(AE49:AE51)</f>
        <v>#VALUE!</v>
      </c>
      <c r="AF48" s="167" t="e">
        <f aca="false" ca="false" dt2D="false" dtr="false" t="normal">SUM(AF49:AF51)</f>
        <v>#VALUE!</v>
      </c>
      <c r="AG48" s="167" t="e">
        <f aca="false" ca="false" dt2D="false" dtr="false" t="normal">SUM(AG49:AG51)</f>
        <v>#VALUE!</v>
      </c>
      <c r="AH48" s="167" t="e">
        <f aca="false" ca="false" dt2D="false" dtr="false" t="normal">SUM(AH49:AH51)</f>
        <v>#VALUE!</v>
      </c>
      <c r="AI48" s="167" t="e">
        <f aca="false" ca="false" dt2D="false" dtr="false" t="normal">SUM(AI49:AI51)</f>
        <v>#VALUE!</v>
      </c>
      <c r="AJ48" s="167" t="e">
        <f aca="false" ca="false" dt2D="false" dtr="false" t="normal">SUM(AJ49:AJ51)</f>
        <v>#VALUE!</v>
      </c>
      <c r="AK48" s="167" t="e">
        <f aca="false" ca="false" dt2D="false" dtr="false" t="normal">SUM(AK49:AK51)</f>
        <v>#VALUE!</v>
      </c>
      <c r="AL48" s="167" t="e">
        <f aca="false" ca="false" dt2D="false" dtr="false" t="normal">SUM(AL49:AL51)</f>
        <v>#VALUE!</v>
      </c>
      <c r="AM48" s="167" t="e">
        <f aca="false" ca="false" dt2D="false" dtr="false" t="normal">SUM(AM49:AM51)</f>
        <v>#VALUE!</v>
      </c>
      <c r="AN48" s="167" t="e">
        <f aca="false" ca="false" dt2D="false" dtr="false" t="normal">SUM(AN49:AN51)</f>
        <v>#VALUE!</v>
      </c>
      <c r="AO48" s="167" t="e">
        <f aca="false" ca="false" dt2D="false" dtr="false" t="normal">SUM(AO49:AO51)</f>
        <v>#VALUE!</v>
      </c>
      <c r="AP48" s="167" t="e">
        <f aca="false" ca="false" dt2D="false" dtr="false" t="normal">SUM(AP49:AP51)</f>
        <v>#VALUE!</v>
      </c>
      <c r="AQ48" s="167" t="e">
        <f aca="false" ca="false" dt2D="false" dtr="false" t="normal">SUM(AQ49:AQ51)</f>
        <v>#VALUE!</v>
      </c>
      <c r="AR48" s="167" t="e">
        <f aca="false" ca="false" dt2D="false" dtr="false" t="normal">SUM(AR49:AR51)</f>
        <v>#VALUE!</v>
      </c>
      <c r="AS48" s="167" t="e">
        <f aca="false" ca="false" dt2D="false" dtr="false" t="normal">SUM(AS49:AS51)</f>
        <v>#VALUE!</v>
      </c>
      <c r="AT48" s="167" t="e">
        <f aca="false" ca="false" dt2D="false" dtr="false" t="normal">SUM(AT49:AT51)</f>
        <v>#VALUE!</v>
      </c>
      <c r="AU48" s="167" t="e">
        <f aca="false" ca="false" dt2D="false" dtr="false" t="normal">SUM(AU49:AU51)</f>
        <v>#VALUE!</v>
      </c>
      <c r="AV48" s="167" t="e">
        <f aca="false" ca="false" dt2D="false" dtr="false" t="normal">SUM(AV49:AV51)</f>
        <v>#VALUE!</v>
      </c>
      <c r="AW48" s="167" t="e">
        <f aca="false" ca="false" dt2D="false" dtr="false" t="normal">SUM(AW49:AW51)</f>
        <v>#VALUE!</v>
      </c>
      <c r="AX48" s="167" t="e">
        <f aca="false" ca="false" dt2D="false" dtr="false" t="normal">SUM(AX49:AX51)</f>
        <v>#VALUE!</v>
      </c>
      <c r="AY48" s="167" t="e">
        <f aca="false" ca="false" dt2D="false" dtr="false" t="normal">SUM(AY49:AY51)</f>
        <v>#VALUE!</v>
      </c>
      <c r="AZ48" s="167" t="e">
        <f aca="false" ca="false" dt2D="false" dtr="false" t="normal">SUM(AZ49:AZ51)</f>
        <v>#VALUE!</v>
      </c>
      <c r="BA48" s="167" t="e">
        <f aca="false" ca="false" dt2D="false" dtr="false" t="normal">SUM(BA49:BA51)</f>
        <v>#VALUE!</v>
      </c>
      <c r="BB48" s="167" t="e">
        <f aca="false" ca="false" dt2D="false" dtr="false" t="normal">SUM(BB49:BB51)</f>
        <v>#VALUE!</v>
      </c>
      <c r="BC48" s="167" t="e">
        <f aca="false" ca="false" dt2D="false" dtr="false" t="normal">SUM(BC49:BC51)</f>
        <v>#VALUE!</v>
      </c>
      <c r="BD48" s="167" t="e">
        <f aca="false" ca="false" dt2D="false" dtr="false" t="normal">SUM(BD49:BD51)</f>
        <v>#VALUE!</v>
      </c>
      <c r="BE48" s="167" t="e">
        <f aca="false" ca="false" dt2D="false" dtr="false" t="normal">SUM(BE49:BE51)</f>
        <v>#VALUE!</v>
      </c>
      <c r="BF48" s="167" t="e">
        <f aca="false" ca="false" dt2D="false" dtr="false" t="normal">SUM(BF49:BF51)</f>
        <v>#VALUE!</v>
      </c>
      <c r="BG48" s="167" t="e">
        <f aca="false" ca="false" dt2D="false" dtr="false" t="normal">SUM(BG49:BG51)</f>
        <v>#VALUE!</v>
      </c>
      <c r="BH48" s="167" t="e">
        <f aca="false" ca="false" dt2D="false" dtr="false" t="normal">SUM(BH49:BH51)</f>
        <v>#VALUE!</v>
      </c>
      <c r="BI48" s="167" t="e">
        <f aca="false" ca="false" dt2D="false" dtr="false" t="normal">SUM(BI49:BI51)</f>
        <v>#VALUE!</v>
      </c>
      <c r="BJ48" s="167" t="e">
        <f aca="false" ca="false" dt2D="false" dtr="false" t="normal">SUM(BJ49:BJ51)</f>
        <v>#VALUE!</v>
      </c>
      <c r="BK48" s="167" t="e">
        <f aca="false" ca="false" dt2D="false" dtr="false" t="normal">SUM(BK49:BK51)</f>
        <v>#VALUE!</v>
      </c>
      <c r="BL48" s="167" t="e">
        <f aca="false" ca="false" dt2D="false" dtr="false" t="normal">SUM(BL49:BL51)</f>
        <v>#VALUE!</v>
      </c>
      <c r="BM48" s="167" t="e">
        <f aca="false" ca="false" dt2D="false" dtr="false" t="normal">SUM(BM49:BM51)</f>
        <v>#VALUE!</v>
      </c>
      <c r="BN48" s="167" t="e">
        <f aca="false" ca="false" dt2D="false" dtr="false" t="normal">SUM(BN49:BN51)</f>
        <v>#VALUE!</v>
      </c>
      <c r="BO48" s="167" t="e">
        <f aca="false" ca="false" dt2D="false" dtr="false" t="normal">SUM(BO49:BO51)</f>
        <v>#VALUE!</v>
      </c>
      <c r="BP48" s="167" t="e">
        <f aca="false" ca="false" dt2D="false" dtr="false" t="normal">SUM(BP49:BP51)</f>
        <v>#VALUE!</v>
      </c>
      <c r="BQ48" s="167" t="e">
        <f aca="false" ca="false" dt2D="false" dtr="false" t="normal">SUM(BQ49:BQ51)</f>
        <v>#VALUE!</v>
      </c>
      <c r="BR48" s="167" t="e">
        <f aca="false" ca="false" dt2D="false" dtr="false" t="normal">SUM(BR49:BR51)</f>
        <v>#VALUE!</v>
      </c>
      <c r="BS48" s="167" t="e">
        <f aca="false" ca="false" dt2D="false" dtr="false" t="normal">SUM(BS49:BS51)</f>
        <v>#VALUE!</v>
      </c>
      <c r="BT48" s="167" t="e">
        <f aca="false" ca="false" dt2D="false" dtr="false" t="normal">SUM(BT49:BT51)</f>
        <v>#VALUE!</v>
      </c>
    </row>
    <row hidden="true" ht="16.5" outlineLevel="1" r="49">
      <c r="A49" s="408" t="str">
        <f aca="false" ca="false" dt2D="false" dtr="false" t="normal">I42</f>
        <v>Проценты по бюджетным кредитам</v>
      </c>
      <c r="D49" s="408" t="str">
        <f aca="false" ca="false" dt2D="false" dtr="false" t="normal">I49</f>
        <v>Федеральный бюджет</v>
      </c>
      <c r="F49" s="374" t="str">
        <f aca="false" ca="false" dt2D="false" dtr="false" t="normal">F48</f>
        <v>Дополнительная туристическая  инфраструктура</v>
      </c>
      <c r="I49" s="237" t="s">
        <v>301</v>
      </c>
      <c r="L49" s="283" t="e">
        <f aca="false" ca="false" dt2D="false" dtr="false" t="normal">SUM(M49:BT49)</f>
        <v>#VALUE!</v>
      </c>
      <c r="M49" s="167" t="e">
        <f aca="false" ca="false" dt2D="false" dtr="false" t="normal">SUMIFS(M:M, $D:$D, $D49, $A:$A, $A49, $F:$F, $F49, $E:$E, "Да")</f>
        <v>#VALUE!</v>
      </c>
      <c r="N49" s="167" t="e">
        <f aca="false" ca="false" dt2D="false" dtr="false" t="normal">SUMIFS(N:N, $D:$D, $D49, $A:$A, $A49, $F:$F, $F49, $E:$E, "Да")</f>
        <v>#VALUE!</v>
      </c>
      <c r="O49" s="167" t="e">
        <f aca="false" ca="false" dt2D="false" dtr="false" t="normal">SUMIFS(O:O, $D:$D, $D49, $A:$A, $A49, $F:$F, $F49, $E:$E, "Да")</f>
        <v>#VALUE!</v>
      </c>
      <c r="P49" s="167" t="e">
        <f aca="false" ca="false" dt2D="false" dtr="false" t="normal">SUMIFS(P:P, $D:$D, $D49, $A:$A, $A49, $F:$F, $F49, $E:$E, "Да")</f>
        <v>#VALUE!</v>
      </c>
      <c r="Q49" s="167" t="e">
        <f aca="false" ca="false" dt2D="false" dtr="false" t="normal">SUMIFS(Q:Q, $D:$D, $D49, $A:$A, $A49, $F:$F, $F49, $E:$E, "Да")</f>
        <v>#VALUE!</v>
      </c>
      <c r="R49" s="167" t="e">
        <f aca="false" ca="false" dt2D="false" dtr="false" t="normal">SUMIFS(R:R, $D:$D, $D49, $A:$A, $A49, $F:$F, $F49, $E:$E, "Да")</f>
        <v>#VALUE!</v>
      </c>
      <c r="S49" s="167" t="e">
        <f aca="false" ca="false" dt2D="false" dtr="false" t="normal">SUMIFS(S:S, $D:$D, $D49, $A:$A, $A49, $F:$F, $F49, $E:$E, "Да")</f>
        <v>#VALUE!</v>
      </c>
      <c r="T49" s="167" t="e">
        <f aca="false" ca="false" dt2D="false" dtr="false" t="normal">SUMIFS(T:T, $D:$D, $D49, $A:$A, $A49, $F:$F, $F49, $E:$E, "Да")</f>
        <v>#VALUE!</v>
      </c>
      <c r="U49" s="167" t="e">
        <f aca="false" ca="false" dt2D="false" dtr="false" t="normal">SUMIFS(U:U, $D:$D, $D49, $A:$A, $A49, $F:$F, $F49, $E:$E, "Да")</f>
        <v>#VALUE!</v>
      </c>
      <c r="V49" s="167" t="e">
        <f aca="false" ca="false" dt2D="false" dtr="false" t="normal">SUMIFS(V:V, $D:$D, $D49, $A:$A, $A49, $F:$F, $F49, $E:$E, "Да")</f>
        <v>#VALUE!</v>
      </c>
      <c r="W49" s="167" t="e">
        <f aca="false" ca="false" dt2D="false" dtr="false" t="normal">SUMIFS(W:W, $D:$D, $D49, $A:$A, $A49, $F:$F, $F49, $E:$E, "Да")</f>
        <v>#VALUE!</v>
      </c>
      <c r="X49" s="167" t="e">
        <f aca="false" ca="false" dt2D="false" dtr="false" t="normal">SUMIFS(X:X, $D:$D, $D49, $A:$A, $A49, $F:$F, $F49, $E:$E, "Да")</f>
        <v>#VALUE!</v>
      </c>
      <c r="Y49" s="167" t="e">
        <f aca="false" ca="false" dt2D="false" dtr="false" t="normal">SUMIFS(Y:Y, $D:$D, $D49, $A:$A, $A49, $F:$F, $F49, $E:$E, "Да")</f>
        <v>#VALUE!</v>
      </c>
      <c r="Z49" s="167" t="e">
        <f aca="false" ca="false" dt2D="false" dtr="false" t="normal">SUMIFS(Z:Z, $D:$D, $D49, $A:$A, $A49, $F:$F, $F49, $E:$E, "Да")</f>
        <v>#VALUE!</v>
      </c>
      <c r="AA49" s="167" t="e">
        <f aca="false" ca="false" dt2D="false" dtr="false" t="normal">SUMIFS(AA:AA, $D:$D, $D49, $A:$A, $A49, $F:$F, $F49, $E:$E, "Да")</f>
        <v>#VALUE!</v>
      </c>
      <c r="AB49" s="167" t="e">
        <f aca="false" ca="false" dt2D="false" dtr="false" t="normal">SUMIFS(AB:AB, $D:$D, $D49, $A:$A, $A49, $F:$F, $F49, $E:$E, "Да")</f>
        <v>#VALUE!</v>
      </c>
      <c r="AC49" s="167" t="e">
        <f aca="false" ca="false" dt2D="false" dtr="false" t="normal">SUMIFS(AC:AC, $D:$D, $D49, $A:$A, $A49, $F:$F, $F49, $E:$E, "Да")</f>
        <v>#VALUE!</v>
      </c>
      <c r="AD49" s="167" t="e">
        <f aca="false" ca="false" dt2D="false" dtr="false" t="normal">SUMIFS(AD:AD, $D:$D, $D49, $A:$A, $A49, $F:$F, $F49, $E:$E, "Да")</f>
        <v>#VALUE!</v>
      </c>
      <c r="AE49" s="167" t="e">
        <f aca="false" ca="false" dt2D="false" dtr="false" t="normal">SUMIFS(AE:AE, $D:$D, $D49, $A:$A, $A49, $F:$F, $F49, $E:$E, "Да")</f>
        <v>#VALUE!</v>
      </c>
      <c r="AF49" s="167" t="e">
        <f aca="false" ca="false" dt2D="false" dtr="false" t="normal">SUMIFS(AF:AF, $D:$D, $D49, $A:$A, $A49, $F:$F, $F49, $E:$E, "Да")</f>
        <v>#VALUE!</v>
      </c>
      <c r="AG49" s="167" t="e">
        <f aca="false" ca="false" dt2D="false" dtr="false" t="normal">SUMIFS(AG:AG, $D:$D, $D49, $A:$A, $A49, $F:$F, $F49, $E:$E, "Да")</f>
        <v>#VALUE!</v>
      </c>
      <c r="AH49" s="167" t="e">
        <f aca="false" ca="false" dt2D="false" dtr="false" t="normal">SUMIFS(AH:AH, $D:$D, $D49, $A:$A, $A49, $F:$F, $F49, $E:$E, "Да")</f>
        <v>#VALUE!</v>
      </c>
      <c r="AI49" s="167" t="e">
        <f aca="false" ca="false" dt2D="false" dtr="false" t="normal">SUMIFS(AI:AI, $D:$D, $D49, $A:$A, $A49, $F:$F, $F49, $E:$E, "Да")</f>
        <v>#VALUE!</v>
      </c>
      <c r="AJ49" s="167" t="e">
        <f aca="false" ca="false" dt2D="false" dtr="false" t="normal">SUMIFS(AJ:AJ, $D:$D, $D49, $A:$A, $A49, $F:$F, $F49, $E:$E, "Да")</f>
        <v>#VALUE!</v>
      </c>
      <c r="AK49" s="167" t="e">
        <f aca="false" ca="false" dt2D="false" dtr="false" t="normal">SUMIFS(AK:AK, $D:$D, $D49, $A:$A, $A49, $F:$F, $F49, $E:$E, "Да")</f>
        <v>#VALUE!</v>
      </c>
      <c r="AL49" s="167" t="e">
        <f aca="false" ca="false" dt2D="false" dtr="false" t="normal">SUMIFS(AL:AL, $D:$D, $D49, $A:$A, $A49, $F:$F, $F49, $E:$E, "Да")</f>
        <v>#VALUE!</v>
      </c>
      <c r="AM49" s="167" t="e">
        <f aca="false" ca="false" dt2D="false" dtr="false" t="normal">SUMIFS(AM:AM, $D:$D, $D49, $A:$A, $A49, $F:$F, $F49, $E:$E, "Да")</f>
        <v>#VALUE!</v>
      </c>
      <c r="AN49" s="167" t="e">
        <f aca="false" ca="false" dt2D="false" dtr="false" t="normal">SUMIFS(AN:AN, $D:$D, $D49, $A:$A, $A49, $F:$F, $F49, $E:$E, "Да")</f>
        <v>#VALUE!</v>
      </c>
      <c r="AO49" s="167" t="e">
        <f aca="false" ca="false" dt2D="false" dtr="false" t="normal">SUMIFS(AO:AO, $D:$D, $D49, $A:$A, $A49, $F:$F, $F49, $E:$E, "Да")</f>
        <v>#VALUE!</v>
      </c>
      <c r="AP49" s="167" t="e">
        <f aca="false" ca="false" dt2D="false" dtr="false" t="normal">SUMIFS(AP:AP, $D:$D, $D49, $A:$A, $A49, $F:$F, $F49, $E:$E, "Да")</f>
        <v>#VALUE!</v>
      </c>
      <c r="AQ49" s="167" t="e">
        <f aca="false" ca="false" dt2D="false" dtr="false" t="normal">SUMIFS(AQ:AQ, $D:$D, $D49, $A:$A, $A49, $F:$F, $F49, $E:$E, "Да")</f>
        <v>#VALUE!</v>
      </c>
      <c r="AR49" s="167" t="e">
        <f aca="false" ca="false" dt2D="false" dtr="false" t="normal">SUMIFS(AR:AR, $D:$D, $D49, $A:$A, $A49, $F:$F, $F49, $E:$E, "Да")</f>
        <v>#VALUE!</v>
      </c>
      <c r="AS49" s="167" t="e">
        <f aca="false" ca="false" dt2D="false" dtr="false" t="normal">SUMIFS(AS:AS, $D:$D, $D49, $A:$A, $A49, $F:$F, $F49, $E:$E, "Да")</f>
        <v>#VALUE!</v>
      </c>
      <c r="AT49" s="167" t="e">
        <f aca="false" ca="false" dt2D="false" dtr="false" t="normal">SUMIFS(AT:AT, $D:$D, $D49, $A:$A, $A49, $F:$F, $F49, $E:$E, "Да")</f>
        <v>#VALUE!</v>
      </c>
      <c r="AU49" s="167" t="e">
        <f aca="false" ca="false" dt2D="false" dtr="false" t="normal">SUMIFS(AU:AU, $D:$D, $D49, $A:$A, $A49, $F:$F, $F49, $E:$E, "Да")</f>
        <v>#VALUE!</v>
      </c>
      <c r="AV49" s="167" t="e">
        <f aca="false" ca="false" dt2D="false" dtr="false" t="normal">SUMIFS(AV:AV, $D:$D, $D49, $A:$A, $A49, $F:$F, $F49, $E:$E, "Да")</f>
        <v>#VALUE!</v>
      </c>
      <c r="AW49" s="167" t="e">
        <f aca="false" ca="false" dt2D="false" dtr="false" t="normal">SUMIFS(AW:AW, $D:$D, $D49, $A:$A, $A49, $F:$F, $F49, $E:$E, "Да")</f>
        <v>#VALUE!</v>
      </c>
      <c r="AX49" s="167" t="e">
        <f aca="false" ca="false" dt2D="false" dtr="false" t="normal">SUMIFS(AX:AX, $D:$D, $D49, $A:$A, $A49, $F:$F, $F49, $E:$E, "Да")</f>
        <v>#VALUE!</v>
      </c>
      <c r="AY49" s="167" t="e">
        <f aca="false" ca="false" dt2D="false" dtr="false" t="normal">SUMIFS(AY:AY, $D:$D, $D49, $A:$A, $A49, $F:$F, $F49, $E:$E, "Да")</f>
        <v>#VALUE!</v>
      </c>
      <c r="AZ49" s="167" t="e">
        <f aca="false" ca="false" dt2D="false" dtr="false" t="normal">SUMIFS(AZ:AZ, $D:$D, $D49, $A:$A, $A49, $F:$F, $F49, $E:$E, "Да")</f>
        <v>#VALUE!</v>
      </c>
      <c r="BA49" s="167" t="e">
        <f aca="false" ca="false" dt2D="false" dtr="false" t="normal">SUMIFS(BA:BA, $D:$D, $D49, $A:$A, $A49, $F:$F, $F49, $E:$E, "Да")</f>
        <v>#VALUE!</v>
      </c>
      <c r="BB49" s="167" t="e">
        <f aca="false" ca="false" dt2D="false" dtr="false" t="normal">SUMIFS(BB:BB, $D:$D, $D49, $A:$A, $A49, $F:$F, $F49, $E:$E, "Да")</f>
        <v>#VALUE!</v>
      </c>
      <c r="BC49" s="167" t="e">
        <f aca="false" ca="false" dt2D="false" dtr="false" t="normal">SUMIFS(BC:BC, $D:$D, $D49, $A:$A, $A49, $F:$F, $F49, $E:$E, "Да")</f>
        <v>#VALUE!</v>
      </c>
      <c r="BD49" s="167" t="e">
        <f aca="false" ca="false" dt2D="false" dtr="false" t="normal">SUMIFS(BD:BD, $D:$D, $D49, $A:$A, $A49, $F:$F, $F49, $E:$E, "Да")</f>
        <v>#VALUE!</v>
      </c>
      <c r="BE49" s="167" t="e">
        <f aca="false" ca="false" dt2D="false" dtr="false" t="normal">SUMIFS(BE:BE, $D:$D, $D49, $A:$A, $A49, $F:$F, $F49, $E:$E, "Да")</f>
        <v>#VALUE!</v>
      </c>
      <c r="BF49" s="167" t="e">
        <f aca="false" ca="false" dt2D="false" dtr="false" t="normal">SUMIFS(BF:BF, $D:$D, $D49, $A:$A, $A49, $F:$F, $F49, $E:$E, "Да")</f>
        <v>#VALUE!</v>
      </c>
      <c r="BG49" s="167" t="e">
        <f aca="false" ca="false" dt2D="false" dtr="false" t="normal">SUMIFS(BG:BG, $D:$D, $D49, $A:$A, $A49, $F:$F, $F49, $E:$E, "Да")</f>
        <v>#VALUE!</v>
      </c>
      <c r="BH49" s="167" t="e">
        <f aca="false" ca="false" dt2D="false" dtr="false" t="normal">SUMIFS(BH:BH, $D:$D, $D49, $A:$A, $A49, $F:$F, $F49, $E:$E, "Да")</f>
        <v>#VALUE!</v>
      </c>
      <c r="BI49" s="167" t="e">
        <f aca="false" ca="false" dt2D="false" dtr="false" t="normal">SUMIFS(BI:BI, $D:$D, $D49, $A:$A, $A49, $F:$F, $F49, $E:$E, "Да")</f>
        <v>#VALUE!</v>
      </c>
      <c r="BJ49" s="167" t="e">
        <f aca="false" ca="false" dt2D="false" dtr="false" t="normal">SUMIFS(BJ:BJ, $D:$D, $D49, $A:$A, $A49, $F:$F, $F49, $E:$E, "Да")</f>
        <v>#VALUE!</v>
      </c>
      <c r="BK49" s="167" t="e">
        <f aca="false" ca="false" dt2D="false" dtr="false" t="normal">SUMIFS(BK:BK, $D:$D, $D49, $A:$A, $A49, $F:$F, $F49, $E:$E, "Да")</f>
        <v>#VALUE!</v>
      </c>
      <c r="BL49" s="167" t="e">
        <f aca="false" ca="false" dt2D="false" dtr="false" t="normal">SUMIFS(BL:BL, $D:$D, $D49, $A:$A, $A49, $F:$F, $F49, $E:$E, "Да")</f>
        <v>#VALUE!</v>
      </c>
      <c r="BM49" s="167" t="e">
        <f aca="false" ca="false" dt2D="false" dtr="false" t="normal">SUMIFS(BM:BM, $D:$D, $D49, $A:$A, $A49, $F:$F, $F49, $E:$E, "Да")</f>
        <v>#VALUE!</v>
      </c>
      <c r="BN49" s="167" t="e">
        <f aca="false" ca="false" dt2D="false" dtr="false" t="normal">SUMIFS(BN:BN, $D:$D, $D49, $A:$A, $A49, $F:$F, $F49, $E:$E, "Да")</f>
        <v>#VALUE!</v>
      </c>
      <c r="BO49" s="167" t="e">
        <f aca="false" ca="false" dt2D="false" dtr="false" t="normal">SUMIFS(BO:BO, $D:$D, $D49, $A:$A, $A49, $F:$F, $F49, $E:$E, "Да")</f>
        <v>#VALUE!</v>
      </c>
      <c r="BP49" s="167" t="e">
        <f aca="false" ca="false" dt2D="false" dtr="false" t="normal">SUMIFS(BP:BP, $D:$D, $D49, $A:$A, $A49, $F:$F, $F49, $E:$E, "Да")</f>
        <v>#VALUE!</v>
      </c>
      <c r="BQ49" s="167" t="e">
        <f aca="false" ca="false" dt2D="false" dtr="false" t="normal">SUMIFS(BQ:BQ, $D:$D, $D49, $A:$A, $A49, $F:$F, $F49, $E:$E, "Да")</f>
        <v>#VALUE!</v>
      </c>
      <c r="BR49" s="167" t="e">
        <f aca="false" ca="false" dt2D="false" dtr="false" t="normal">SUMIFS(BR:BR, $D:$D, $D49, $A:$A, $A49, $F:$F, $F49, $E:$E, "Да")</f>
        <v>#VALUE!</v>
      </c>
      <c r="BS49" s="167" t="e">
        <f aca="false" ca="false" dt2D="false" dtr="false" t="normal">SUMIFS(BS:BS, $D:$D, $D49, $A:$A, $A49, $F:$F, $F49, $E:$E, "Да")</f>
        <v>#VALUE!</v>
      </c>
      <c r="BT49" s="167" t="e">
        <f aca="false" ca="false" dt2D="false" dtr="false" t="normal">SUMIFS(BT:BT, $D:$D, $D49, $A:$A, $A49, $F:$F, $F49, $E:$E, "Да")</f>
        <v>#VALUE!</v>
      </c>
    </row>
    <row hidden="true" ht="16.5" outlineLevel="1" r="50">
      <c r="A50" s="408" t="str">
        <f aca="false" ca="false" dt2D="false" dtr="false" t="normal">A49</f>
        <v>Проценты по бюджетным кредитам</v>
      </c>
      <c r="D50" s="408" t="str">
        <f aca="false" ca="false" dt2D="false" dtr="false" t="normal">I50</f>
        <v>Бюджет СФ</v>
      </c>
      <c r="F50" s="374" t="str">
        <f aca="false" ca="false" dt2D="false" dtr="false" t="normal">F49</f>
        <v>Дополнительная туристическая  инфраструктура</v>
      </c>
      <c r="I50" s="237" t="s">
        <v>302</v>
      </c>
      <c r="L50" s="283" t="e">
        <f aca="false" ca="false" dt2D="false" dtr="false" t="normal">SUM(M50:BT50)</f>
        <v>#VALUE!</v>
      </c>
      <c r="M50" s="167" t="e">
        <f aca="false" ca="false" dt2D="false" dtr="false" t="normal">SUMIFS(M:M, $D:$D, $D50, $A:$A, $A50, $F:$F, $F50, $E:$E, "Да")</f>
        <v>#VALUE!</v>
      </c>
      <c r="N50" s="167" t="e">
        <f aca="false" ca="false" dt2D="false" dtr="false" t="normal">SUMIFS(N:N, $D:$D, $D50, $A:$A, $A50, $F:$F, $F50, $E:$E, "Да")</f>
        <v>#VALUE!</v>
      </c>
      <c r="O50" s="167" t="e">
        <f aca="false" ca="false" dt2D="false" dtr="false" t="normal">SUMIFS(O:O, $D:$D, $D50, $A:$A, $A50, $F:$F, $F50, $E:$E, "Да")</f>
        <v>#VALUE!</v>
      </c>
      <c r="P50" s="167" t="e">
        <f aca="false" ca="false" dt2D="false" dtr="false" t="normal">SUMIFS(P:P, $D:$D, $D50, $A:$A, $A50, $F:$F, $F50, $E:$E, "Да")</f>
        <v>#VALUE!</v>
      </c>
      <c r="Q50" s="167" t="e">
        <f aca="false" ca="false" dt2D="false" dtr="false" t="normal">SUMIFS(Q:Q, $D:$D, $D50, $A:$A, $A50, $F:$F, $F50, $E:$E, "Да")</f>
        <v>#VALUE!</v>
      </c>
      <c r="R50" s="167" t="e">
        <f aca="false" ca="false" dt2D="false" dtr="false" t="normal">SUMIFS(R:R, $D:$D, $D50, $A:$A, $A50, $F:$F, $F50, $E:$E, "Да")</f>
        <v>#VALUE!</v>
      </c>
      <c r="S50" s="167" t="e">
        <f aca="false" ca="false" dt2D="false" dtr="false" t="normal">SUMIFS(S:S, $D:$D, $D50, $A:$A, $A50, $F:$F, $F50, $E:$E, "Да")</f>
        <v>#VALUE!</v>
      </c>
      <c r="T50" s="167" t="e">
        <f aca="false" ca="false" dt2D="false" dtr="false" t="normal">SUMIFS(T:T, $D:$D, $D50, $A:$A, $A50, $F:$F, $F50, $E:$E, "Да")</f>
        <v>#VALUE!</v>
      </c>
      <c r="U50" s="167" t="e">
        <f aca="false" ca="false" dt2D="false" dtr="false" t="normal">SUMIFS(U:U, $D:$D, $D50, $A:$A, $A50, $F:$F, $F50, $E:$E, "Да")</f>
        <v>#VALUE!</v>
      </c>
      <c r="V50" s="167" t="e">
        <f aca="false" ca="false" dt2D="false" dtr="false" t="normal">SUMIFS(V:V, $D:$D, $D50, $A:$A, $A50, $F:$F, $F50, $E:$E, "Да")</f>
        <v>#VALUE!</v>
      </c>
      <c r="W50" s="167" t="e">
        <f aca="false" ca="false" dt2D="false" dtr="false" t="normal">SUMIFS(W:W, $D:$D, $D50, $A:$A, $A50, $F:$F, $F50, $E:$E, "Да")</f>
        <v>#VALUE!</v>
      </c>
      <c r="X50" s="167" t="e">
        <f aca="false" ca="false" dt2D="false" dtr="false" t="normal">SUMIFS(X:X, $D:$D, $D50, $A:$A, $A50, $F:$F, $F50, $E:$E, "Да")</f>
        <v>#VALUE!</v>
      </c>
      <c r="Y50" s="167" t="e">
        <f aca="false" ca="false" dt2D="false" dtr="false" t="normal">SUMIFS(Y:Y, $D:$D, $D50, $A:$A, $A50, $F:$F, $F50, $E:$E, "Да")</f>
        <v>#VALUE!</v>
      </c>
      <c r="Z50" s="167" t="e">
        <f aca="false" ca="false" dt2D="false" dtr="false" t="normal">SUMIFS(Z:Z, $D:$D, $D50, $A:$A, $A50, $F:$F, $F50, $E:$E, "Да")</f>
        <v>#VALUE!</v>
      </c>
      <c r="AA50" s="167" t="e">
        <f aca="false" ca="false" dt2D="false" dtr="false" t="normal">SUMIFS(AA:AA, $D:$D, $D50, $A:$A, $A50, $F:$F, $F50, $E:$E, "Да")</f>
        <v>#VALUE!</v>
      </c>
      <c r="AB50" s="167" t="e">
        <f aca="false" ca="false" dt2D="false" dtr="false" t="normal">SUMIFS(AB:AB, $D:$D, $D50, $A:$A, $A50, $F:$F, $F50, $E:$E, "Да")</f>
        <v>#VALUE!</v>
      </c>
      <c r="AC50" s="167" t="e">
        <f aca="false" ca="false" dt2D="false" dtr="false" t="normal">SUMIFS(AC:AC, $D:$D, $D50, $A:$A, $A50, $F:$F, $F50, $E:$E, "Да")</f>
        <v>#VALUE!</v>
      </c>
      <c r="AD50" s="167" t="e">
        <f aca="false" ca="false" dt2D="false" dtr="false" t="normal">SUMIFS(AD:AD, $D:$D, $D50, $A:$A, $A50, $F:$F, $F50, $E:$E, "Да")</f>
        <v>#VALUE!</v>
      </c>
      <c r="AE50" s="167" t="e">
        <f aca="false" ca="false" dt2D="false" dtr="false" t="normal">SUMIFS(AE:AE, $D:$D, $D50, $A:$A, $A50, $F:$F, $F50, $E:$E, "Да")</f>
        <v>#VALUE!</v>
      </c>
      <c r="AF50" s="167" t="e">
        <f aca="false" ca="false" dt2D="false" dtr="false" t="normal">SUMIFS(AF:AF, $D:$D, $D50, $A:$A, $A50, $F:$F, $F50, $E:$E, "Да")</f>
        <v>#VALUE!</v>
      </c>
      <c r="AG50" s="167" t="e">
        <f aca="false" ca="false" dt2D="false" dtr="false" t="normal">SUMIFS(AG:AG, $D:$D, $D50, $A:$A, $A50, $F:$F, $F50, $E:$E, "Да")</f>
        <v>#VALUE!</v>
      </c>
      <c r="AH50" s="167" t="e">
        <f aca="false" ca="false" dt2D="false" dtr="false" t="normal">SUMIFS(AH:AH, $D:$D, $D50, $A:$A, $A50, $F:$F, $F50, $E:$E, "Да")</f>
        <v>#VALUE!</v>
      </c>
      <c r="AI50" s="167" t="e">
        <f aca="false" ca="false" dt2D="false" dtr="false" t="normal">SUMIFS(AI:AI, $D:$D, $D50, $A:$A, $A50, $F:$F, $F50, $E:$E, "Да")</f>
        <v>#VALUE!</v>
      </c>
      <c r="AJ50" s="167" t="e">
        <f aca="false" ca="false" dt2D="false" dtr="false" t="normal">SUMIFS(AJ:AJ, $D:$D, $D50, $A:$A, $A50, $F:$F, $F50, $E:$E, "Да")</f>
        <v>#VALUE!</v>
      </c>
      <c r="AK50" s="167" t="e">
        <f aca="false" ca="false" dt2D="false" dtr="false" t="normal">SUMIFS(AK:AK, $D:$D, $D50, $A:$A, $A50, $F:$F, $F50, $E:$E, "Да")</f>
        <v>#VALUE!</v>
      </c>
      <c r="AL50" s="167" t="e">
        <f aca="false" ca="false" dt2D="false" dtr="false" t="normal">SUMIFS(AL:AL, $D:$D, $D50, $A:$A, $A50, $F:$F, $F50, $E:$E, "Да")</f>
        <v>#VALUE!</v>
      </c>
      <c r="AM50" s="167" t="e">
        <f aca="false" ca="false" dt2D="false" dtr="false" t="normal">SUMIFS(AM:AM, $D:$D, $D50, $A:$A, $A50, $F:$F, $F50, $E:$E, "Да")</f>
        <v>#VALUE!</v>
      </c>
      <c r="AN50" s="167" t="e">
        <f aca="false" ca="false" dt2D="false" dtr="false" t="normal">SUMIFS(AN:AN, $D:$D, $D50, $A:$A, $A50, $F:$F, $F50, $E:$E, "Да")</f>
        <v>#VALUE!</v>
      </c>
      <c r="AO50" s="167" t="e">
        <f aca="false" ca="false" dt2D="false" dtr="false" t="normal">SUMIFS(AO:AO, $D:$D, $D50, $A:$A, $A50, $F:$F, $F50, $E:$E, "Да")</f>
        <v>#VALUE!</v>
      </c>
      <c r="AP50" s="167" t="e">
        <f aca="false" ca="false" dt2D="false" dtr="false" t="normal">SUMIFS(AP:AP, $D:$D, $D50, $A:$A, $A50, $F:$F, $F50, $E:$E, "Да")</f>
        <v>#VALUE!</v>
      </c>
      <c r="AQ50" s="167" t="e">
        <f aca="false" ca="false" dt2D="false" dtr="false" t="normal">SUMIFS(AQ:AQ, $D:$D, $D50, $A:$A, $A50, $F:$F, $F50, $E:$E, "Да")</f>
        <v>#VALUE!</v>
      </c>
      <c r="AR50" s="167" t="e">
        <f aca="false" ca="false" dt2D="false" dtr="false" t="normal">SUMIFS(AR:AR, $D:$D, $D50, $A:$A, $A50, $F:$F, $F50, $E:$E, "Да")</f>
        <v>#VALUE!</v>
      </c>
      <c r="AS50" s="167" t="e">
        <f aca="false" ca="false" dt2D="false" dtr="false" t="normal">SUMIFS(AS:AS, $D:$D, $D50, $A:$A, $A50, $F:$F, $F50, $E:$E, "Да")</f>
        <v>#VALUE!</v>
      </c>
      <c r="AT50" s="167" t="e">
        <f aca="false" ca="false" dt2D="false" dtr="false" t="normal">SUMIFS(AT:AT, $D:$D, $D50, $A:$A, $A50, $F:$F, $F50, $E:$E, "Да")</f>
        <v>#VALUE!</v>
      </c>
      <c r="AU50" s="167" t="e">
        <f aca="false" ca="false" dt2D="false" dtr="false" t="normal">SUMIFS(AU:AU, $D:$D, $D50, $A:$A, $A50, $F:$F, $F50, $E:$E, "Да")</f>
        <v>#VALUE!</v>
      </c>
      <c r="AV50" s="167" t="e">
        <f aca="false" ca="false" dt2D="false" dtr="false" t="normal">SUMIFS(AV:AV, $D:$D, $D50, $A:$A, $A50, $F:$F, $F50, $E:$E, "Да")</f>
        <v>#VALUE!</v>
      </c>
      <c r="AW50" s="167" t="e">
        <f aca="false" ca="false" dt2D="false" dtr="false" t="normal">SUMIFS(AW:AW, $D:$D, $D50, $A:$A, $A50, $F:$F, $F50, $E:$E, "Да")</f>
        <v>#VALUE!</v>
      </c>
      <c r="AX50" s="167" t="e">
        <f aca="false" ca="false" dt2D="false" dtr="false" t="normal">SUMIFS(AX:AX, $D:$D, $D50, $A:$A, $A50, $F:$F, $F50, $E:$E, "Да")</f>
        <v>#VALUE!</v>
      </c>
      <c r="AY50" s="167" t="e">
        <f aca="false" ca="false" dt2D="false" dtr="false" t="normal">SUMIFS(AY:AY, $D:$D, $D50, $A:$A, $A50, $F:$F, $F50, $E:$E, "Да")</f>
        <v>#VALUE!</v>
      </c>
      <c r="AZ50" s="167" t="e">
        <f aca="false" ca="false" dt2D="false" dtr="false" t="normal">SUMIFS(AZ:AZ, $D:$D, $D50, $A:$A, $A50, $F:$F, $F50, $E:$E, "Да")</f>
        <v>#VALUE!</v>
      </c>
      <c r="BA50" s="167" t="e">
        <f aca="false" ca="false" dt2D="false" dtr="false" t="normal">SUMIFS(BA:BA, $D:$D, $D50, $A:$A, $A50, $F:$F, $F50, $E:$E, "Да")</f>
        <v>#VALUE!</v>
      </c>
      <c r="BB50" s="167" t="e">
        <f aca="false" ca="false" dt2D="false" dtr="false" t="normal">SUMIFS(BB:BB, $D:$D, $D50, $A:$A, $A50, $F:$F, $F50, $E:$E, "Да")</f>
        <v>#VALUE!</v>
      </c>
      <c r="BC50" s="167" t="e">
        <f aca="false" ca="false" dt2D="false" dtr="false" t="normal">SUMIFS(BC:BC, $D:$D, $D50, $A:$A, $A50, $F:$F, $F50, $E:$E, "Да")</f>
        <v>#VALUE!</v>
      </c>
      <c r="BD50" s="167" t="e">
        <f aca="false" ca="false" dt2D="false" dtr="false" t="normal">SUMIFS(BD:BD, $D:$D, $D50, $A:$A, $A50, $F:$F, $F50, $E:$E, "Да")</f>
        <v>#VALUE!</v>
      </c>
      <c r="BE50" s="167" t="e">
        <f aca="false" ca="false" dt2D="false" dtr="false" t="normal">SUMIFS(BE:BE, $D:$D, $D50, $A:$A, $A50, $F:$F, $F50, $E:$E, "Да")</f>
        <v>#VALUE!</v>
      </c>
      <c r="BF50" s="167" t="e">
        <f aca="false" ca="false" dt2D="false" dtr="false" t="normal">SUMIFS(BF:BF, $D:$D, $D50, $A:$A, $A50, $F:$F, $F50, $E:$E, "Да")</f>
        <v>#VALUE!</v>
      </c>
      <c r="BG50" s="167" t="e">
        <f aca="false" ca="false" dt2D="false" dtr="false" t="normal">SUMIFS(BG:BG, $D:$D, $D50, $A:$A, $A50, $F:$F, $F50, $E:$E, "Да")</f>
        <v>#VALUE!</v>
      </c>
      <c r="BH50" s="167" t="e">
        <f aca="false" ca="false" dt2D="false" dtr="false" t="normal">SUMIFS(BH:BH, $D:$D, $D50, $A:$A, $A50, $F:$F, $F50, $E:$E, "Да")</f>
        <v>#VALUE!</v>
      </c>
      <c r="BI50" s="167" t="e">
        <f aca="false" ca="false" dt2D="false" dtr="false" t="normal">SUMIFS(BI:BI, $D:$D, $D50, $A:$A, $A50, $F:$F, $F50, $E:$E, "Да")</f>
        <v>#VALUE!</v>
      </c>
      <c r="BJ50" s="167" t="e">
        <f aca="false" ca="false" dt2D="false" dtr="false" t="normal">SUMIFS(BJ:BJ, $D:$D, $D50, $A:$A, $A50, $F:$F, $F50, $E:$E, "Да")</f>
        <v>#VALUE!</v>
      </c>
      <c r="BK50" s="167" t="e">
        <f aca="false" ca="false" dt2D="false" dtr="false" t="normal">SUMIFS(BK:BK, $D:$D, $D50, $A:$A, $A50, $F:$F, $F50, $E:$E, "Да")</f>
        <v>#VALUE!</v>
      </c>
      <c r="BL50" s="167" t="e">
        <f aca="false" ca="false" dt2D="false" dtr="false" t="normal">SUMIFS(BL:BL, $D:$D, $D50, $A:$A, $A50, $F:$F, $F50, $E:$E, "Да")</f>
        <v>#VALUE!</v>
      </c>
      <c r="BM50" s="167" t="e">
        <f aca="false" ca="false" dt2D="false" dtr="false" t="normal">SUMIFS(BM:BM, $D:$D, $D50, $A:$A, $A50, $F:$F, $F50, $E:$E, "Да")</f>
        <v>#VALUE!</v>
      </c>
      <c r="BN50" s="167" t="e">
        <f aca="false" ca="false" dt2D="false" dtr="false" t="normal">SUMIFS(BN:BN, $D:$D, $D50, $A:$A, $A50, $F:$F, $F50, $E:$E, "Да")</f>
        <v>#VALUE!</v>
      </c>
      <c r="BO50" s="167" t="e">
        <f aca="false" ca="false" dt2D="false" dtr="false" t="normal">SUMIFS(BO:BO, $D:$D, $D50, $A:$A, $A50, $F:$F, $F50, $E:$E, "Да")</f>
        <v>#VALUE!</v>
      </c>
      <c r="BP50" s="167" t="e">
        <f aca="false" ca="false" dt2D="false" dtr="false" t="normal">SUMIFS(BP:BP, $D:$D, $D50, $A:$A, $A50, $F:$F, $F50, $E:$E, "Да")</f>
        <v>#VALUE!</v>
      </c>
      <c r="BQ50" s="167" t="e">
        <f aca="false" ca="false" dt2D="false" dtr="false" t="normal">SUMIFS(BQ:BQ, $D:$D, $D50, $A:$A, $A50, $F:$F, $F50, $E:$E, "Да")</f>
        <v>#VALUE!</v>
      </c>
      <c r="BR50" s="167" t="e">
        <f aca="false" ca="false" dt2D="false" dtr="false" t="normal">SUMIFS(BR:BR, $D:$D, $D50, $A:$A, $A50, $F:$F, $F50, $E:$E, "Да")</f>
        <v>#VALUE!</v>
      </c>
      <c r="BS50" s="167" t="e">
        <f aca="false" ca="false" dt2D="false" dtr="false" t="normal">SUMIFS(BS:BS, $D:$D, $D50, $A:$A, $A50, $F:$F, $F50, $E:$E, "Да")</f>
        <v>#VALUE!</v>
      </c>
      <c r="BT50" s="167" t="e">
        <f aca="false" ca="false" dt2D="false" dtr="false" t="normal">SUMIFS(BT:BT, $D:$D, $D50, $A:$A, $A50, $F:$F, $F50, $E:$E, "Да")</f>
        <v>#VALUE!</v>
      </c>
    </row>
    <row hidden="true" ht="16.5" outlineLevel="1" r="51">
      <c r="A51" s="408" t="str">
        <f aca="false" ca="false" dt2D="false" dtr="false" t="normal">A50</f>
        <v>Проценты по бюджетным кредитам</v>
      </c>
      <c r="D51" s="408" t="str">
        <f aca="false" ca="false" dt2D="false" dtr="false" t="normal">I51</f>
        <v>Местный бюджет</v>
      </c>
      <c r="F51" s="374" t="str">
        <f aca="false" ca="false" dt2D="false" dtr="false" t="normal">F50</f>
        <v>Дополнительная туристическая  инфраструктура</v>
      </c>
      <c r="I51" s="237" t="s">
        <v>303</v>
      </c>
      <c r="L51" s="283" t="e">
        <f aca="false" ca="false" dt2D="false" dtr="false" t="normal">SUM(M51:BT51)</f>
        <v>#VALUE!</v>
      </c>
      <c r="M51" s="167" t="e">
        <f aca="false" ca="false" dt2D="false" dtr="false" t="normal">SUMIFS(M:M, $D:$D, $D51, $A:$A, $A51, $F:$F, $F51, $E:$E, "Да")</f>
        <v>#VALUE!</v>
      </c>
      <c r="N51" s="167" t="e">
        <f aca="false" ca="false" dt2D="false" dtr="false" t="normal">SUMIFS(N:N, $D:$D, $D51, $A:$A, $A51, $F:$F, $F51, $E:$E, "Да")</f>
        <v>#VALUE!</v>
      </c>
      <c r="O51" s="167" t="e">
        <f aca="false" ca="false" dt2D="false" dtr="false" t="normal">SUMIFS(O:O, $D:$D, $D51, $A:$A, $A51, $F:$F, $F51, $E:$E, "Да")</f>
        <v>#VALUE!</v>
      </c>
      <c r="P51" s="167" t="e">
        <f aca="false" ca="false" dt2D="false" dtr="false" t="normal">SUMIFS(P:P, $D:$D, $D51, $A:$A, $A51, $F:$F, $F51, $E:$E, "Да")</f>
        <v>#VALUE!</v>
      </c>
      <c r="Q51" s="167" t="e">
        <f aca="false" ca="false" dt2D="false" dtr="false" t="normal">SUMIFS(Q:Q, $D:$D, $D51, $A:$A, $A51, $F:$F, $F51, $E:$E, "Да")</f>
        <v>#VALUE!</v>
      </c>
      <c r="R51" s="167" t="e">
        <f aca="false" ca="false" dt2D="false" dtr="false" t="normal">SUMIFS(R:R, $D:$D, $D51, $A:$A, $A51, $F:$F, $F51, $E:$E, "Да")</f>
        <v>#VALUE!</v>
      </c>
      <c r="S51" s="167" t="e">
        <f aca="false" ca="false" dt2D="false" dtr="false" t="normal">SUMIFS(S:S, $D:$D, $D51, $A:$A, $A51, $F:$F, $F51, $E:$E, "Да")</f>
        <v>#VALUE!</v>
      </c>
      <c r="T51" s="167" t="e">
        <f aca="false" ca="false" dt2D="false" dtr="false" t="normal">SUMIFS(T:T, $D:$D, $D51, $A:$A, $A51, $F:$F, $F51, $E:$E, "Да")</f>
        <v>#VALUE!</v>
      </c>
      <c r="U51" s="167" t="e">
        <f aca="false" ca="false" dt2D="false" dtr="false" t="normal">SUMIFS(U:U, $D:$D, $D51, $A:$A, $A51, $F:$F, $F51, $E:$E, "Да")</f>
        <v>#VALUE!</v>
      </c>
      <c r="V51" s="167" t="e">
        <f aca="false" ca="false" dt2D="false" dtr="false" t="normal">SUMIFS(V:V, $D:$D, $D51, $A:$A, $A51, $F:$F, $F51, $E:$E, "Да")</f>
        <v>#VALUE!</v>
      </c>
      <c r="W51" s="167" t="e">
        <f aca="false" ca="false" dt2D="false" dtr="false" t="normal">SUMIFS(W:W, $D:$D, $D51, $A:$A, $A51, $F:$F, $F51, $E:$E, "Да")</f>
        <v>#VALUE!</v>
      </c>
      <c r="X51" s="167" t="e">
        <f aca="false" ca="false" dt2D="false" dtr="false" t="normal">SUMIFS(X:X, $D:$D, $D51, $A:$A, $A51, $F:$F, $F51, $E:$E, "Да")</f>
        <v>#VALUE!</v>
      </c>
      <c r="Y51" s="167" t="e">
        <f aca="false" ca="false" dt2D="false" dtr="false" t="normal">SUMIFS(Y:Y, $D:$D, $D51, $A:$A, $A51, $F:$F, $F51, $E:$E, "Да")</f>
        <v>#VALUE!</v>
      </c>
      <c r="Z51" s="167" t="e">
        <f aca="false" ca="false" dt2D="false" dtr="false" t="normal">SUMIFS(Z:Z, $D:$D, $D51, $A:$A, $A51, $F:$F, $F51, $E:$E, "Да")</f>
        <v>#VALUE!</v>
      </c>
      <c r="AA51" s="167" t="e">
        <f aca="false" ca="false" dt2D="false" dtr="false" t="normal">SUMIFS(AA:AA, $D:$D, $D51, $A:$A, $A51, $F:$F, $F51, $E:$E, "Да")</f>
        <v>#VALUE!</v>
      </c>
      <c r="AB51" s="167" t="e">
        <f aca="false" ca="false" dt2D="false" dtr="false" t="normal">SUMIFS(AB:AB, $D:$D, $D51, $A:$A, $A51, $F:$F, $F51, $E:$E, "Да")</f>
        <v>#VALUE!</v>
      </c>
      <c r="AC51" s="167" t="e">
        <f aca="false" ca="false" dt2D="false" dtr="false" t="normal">SUMIFS(AC:AC, $D:$D, $D51, $A:$A, $A51, $F:$F, $F51, $E:$E, "Да")</f>
        <v>#VALUE!</v>
      </c>
      <c r="AD51" s="167" t="e">
        <f aca="false" ca="false" dt2D="false" dtr="false" t="normal">SUMIFS(AD:AD, $D:$D, $D51, $A:$A, $A51, $F:$F, $F51, $E:$E, "Да")</f>
        <v>#VALUE!</v>
      </c>
      <c r="AE51" s="167" t="e">
        <f aca="false" ca="false" dt2D="false" dtr="false" t="normal">SUMIFS(AE:AE, $D:$D, $D51, $A:$A, $A51, $F:$F, $F51, $E:$E, "Да")</f>
        <v>#VALUE!</v>
      </c>
      <c r="AF51" s="167" t="e">
        <f aca="false" ca="false" dt2D="false" dtr="false" t="normal">SUMIFS(AF:AF, $D:$D, $D51, $A:$A, $A51, $F:$F, $F51, $E:$E, "Да")</f>
        <v>#VALUE!</v>
      </c>
      <c r="AG51" s="167" t="e">
        <f aca="false" ca="false" dt2D="false" dtr="false" t="normal">SUMIFS(AG:AG, $D:$D, $D51, $A:$A, $A51, $F:$F, $F51, $E:$E, "Да")</f>
        <v>#VALUE!</v>
      </c>
      <c r="AH51" s="167" t="e">
        <f aca="false" ca="false" dt2D="false" dtr="false" t="normal">SUMIFS(AH:AH, $D:$D, $D51, $A:$A, $A51, $F:$F, $F51, $E:$E, "Да")</f>
        <v>#VALUE!</v>
      </c>
      <c r="AI51" s="167" t="e">
        <f aca="false" ca="false" dt2D="false" dtr="false" t="normal">SUMIFS(AI:AI, $D:$D, $D51, $A:$A, $A51, $F:$F, $F51, $E:$E, "Да")</f>
        <v>#VALUE!</v>
      </c>
      <c r="AJ51" s="167" t="e">
        <f aca="false" ca="false" dt2D="false" dtr="false" t="normal">SUMIFS(AJ:AJ, $D:$D, $D51, $A:$A, $A51, $F:$F, $F51, $E:$E, "Да")</f>
        <v>#VALUE!</v>
      </c>
      <c r="AK51" s="167" t="e">
        <f aca="false" ca="false" dt2D="false" dtr="false" t="normal">SUMIFS(AK:AK, $D:$D, $D51, $A:$A, $A51, $F:$F, $F51, $E:$E, "Да")</f>
        <v>#VALUE!</v>
      </c>
      <c r="AL51" s="167" t="e">
        <f aca="false" ca="false" dt2D="false" dtr="false" t="normal">SUMIFS(AL:AL, $D:$D, $D51, $A:$A, $A51, $F:$F, $F51, $E:$E, "Да")</f>
        <v>#VALUE!</v>
      </c>
      <c r="AM51" s="167" t="e">
        <f aca="false" ca="false" dt2D="false" dtr="false" t="normal">SUMIFS(AM:AM, $D:$D, $D51, $A:$A, $A51, $F:$F, $F51, $E:$E, "Да")</f>
        <v>#VALUE!</v>
      </c>
      <c r="AN51" s="167" t="e">
        <f aca="false" ca="false" dt2D="false" dtr="false" t="normal">SUMIFS(AN:AN, $D:$D, $D51, $A:$A, $A51, $F:$F, $F51, $E:$E, "Да")</f>
        <v>#VALUE!</v>
      </c>
      <c r="AO51" s="167" t="e">
        <f aca="false" ca="false" dt2D="false" dtr="false" t="normal">SUMIFS(AO:AO, $D:$D, $D51, $A:$A, $A51, $F:$F, $F51, $E:$E, "Да")</f>
        <v>#VALUE!</v>
      </c>
      <c r="AP51" s="167" t="e">
        <f aca="false" ca="false" dt2D="false" dtr="false" t="normal">SUMIFS(AP:AP, $D:$D, $D51, $A:$A, $A51, $F:$F, $F51, $E:$E, "Да")</f>
        <v>#VALUE!</v>
      </c>
      <c r="AQ51" s="167" t="e">
        <f aca="false" ca="false" dt2D="false" dtr="false" t="normal">SUMIFS(AQ:AQ, $D:$D, $D51, $A:$A, $A51, $F:$F, $F51, $E:$E, "Да")</f>
        <v>#VALUE!</v>
      </c>
      <c r="AR51" s="167" t="e">
        <f aca="false" ca="false" dt2D="false" dtr="false" t="normal">SUMIFS(AR:AR, $D:$D, $D51, $A:$A, $A51, $F:$F, $F51, $E:$E, "Да")</f>
        <v>#VALUE!</v>
      </c>
      <c r="AS51" s="167" t="e">
        <f aca="false" ca="false" dt2D="false" dtr="false" t="normal">SUMIFS(AS:AS, $D:$D, $D51, $A:$A, $A51, $F:$F, $F51, $E:$E, "Да")</f>
        <v>#VALUE!</v>
      </c>
      <c r="AT51" s="167" t="e">
        <f aca="false" ca="false" dt2D="false" dtr="false" t="normal">SUMIFS(AT:AT, $D:$D, $D51, $A:$A, $A51, $F:$F, $F51, $E:$E, "Да")</f>
        <v>#VALUE!</v>
      </c>
      <c r="AU51" s="167" t="e">
        <f aca="false" ca="false" dt2D="false" dtr="false" t="normal">SUMIFS(AU:AU, $D:$D, $D51, $A:$A, $A51, $F:$F, $F51, $E:$E, "Да")</f>
        <v>#VALUE!</v>
      </c>
      <c r="AV51" s="167" t="e">
        <f aca="false" ca="false" dt2D="false" dtr="false" t="normal">SUMIFS(AV:AV, $D:$D, $D51, $A:$A, $A51, $F:$F, $F51, $E:$E, "Да")</f>
        <v>#VALUE!</v>
      </c>
      <c r="AW51" s="167" t="e">
        <f aca="false" ca="false" dt2D="false" dtr="false" t="normal">SUMIFS(AW:AW, $D:$D, $D51, $A:$A, $A51, $F:$F, $F51, $E:$E, "Да")</f>
        <v>#VALUE!</v>
      </c>
      <c r="AX51" s="167" t="e">
        <f aca="false" ca="false" dt2D="false" dtr="false" t="normal">SUMIFS(AX:AX, $D:$D, $D51, $A:$A, $A51, $F:$F, $F51, $E:$E, "Да")</f>
        <v>#VALUE!</v>
      </c>
      <c r="AY51" s="167" t="e">
        <f aca="false" ca="false" dt2D="false" dtr="false" t="normal">SUMIFS(AY:AY, $D:$D, $D51, $A:$A, $A51, $F:$F, $F51, $E:$E, "Да")</f>
        <v>#VALUE!</v>
      </c>
      <c r="AZ51" s="167" t="e">
        <f aca="false" ca="false" dt2D="false" dtr="false" t="normal">SUMIFS(AZ:AZ, $D:$D, $D51, $A:$A, $A51, $F:$F, $F51, $E:$E, "Да")</f>
        <v>#VALUE!</v>
      </c>
      <c r="BA51" s="167" t="e">
        <f aca="false" ca="false" dt2D="false" dtr="false" t="normal">SUMIFS(BA:BA, $D:$D, $D51, $A:$A, $A51, $F:$F, $F51, $E:$E, "Да")</f>
        <v>#VALUE!</v>
      </c>
      <c r="BB51" s="167" t="e">
        <f aca="false" ca="false" dt2D="false" dtr="false" t="normal">SUMIFS(BB:BB, $D:$D, $D51, $A:$A, $A51, $F:$F, $F51, $E:$E, "Да")</f>
        <v>#VALUE!</v>
      </c>
      <c r="BC51" s="167" t="e">
        <f aca="false" ca="false" dt2D="false" dtr="false" t="normal">SUMIFS(BC:BC, $D:$D, $D51, $A:$A, $A51, $F:$F, $F51, $E:$E, "Да")</f>
        <v>#VALUE!</v>
      </c>
      <c r="BD51" s="167" t="e">
        <f aca="false" ca="false" dt2D="false" dtr="false" t="normal">SUMIFS(BD:BD, $D:$D, $D51, $A:$A, $A51, $F:$F, $F51, $E:$E, "Да")</f>
        <v>#VALUE!</v>
      </c>
      <c r="BE51" s="167" t="e">
        <f aca="false" ca="false" dt2D="false" dtr="false" t="normal">SUMIFS(BE:BE, $D:$D, $D51, $A:$A, $A51, $F:$F, $F51, $E:$E, "Да")</f>
        <v>#VALUE!</v>
      </c>
      <c r="BF51" s="167" t="e">
        <f aca="false" ca="false" dt2D="false" dtr="false" t="normal">SUMIFS(BF:BF, $D:$D, $D51, $A:$A, $A51, $F:$F, $F51, $E:$E, "Да")</f>
        <v>#VALUE!</v>
      </c>
      <c r="BG51" s="167" t="e">
        <f aca="false" ca="false" dt2D="false" dtr="false" t="normal">SUMIFS(BG:BG, $D:$D, $D51, $A:$A, $A51, $F:$F, $F51, $E:$E, "Да")</f>
        <v>#VALUE!</v>
      </c>
      <c r="BH51" s="167" t="e">
        <f aca="false" ca="false" dt2D="false" dtr="false" t="normal">SUMIFS(BH:BH, $D:$D, $D51, $A:$A, $A51, $F:$F, $F51, $E:$E, "Да")</f>
        <v>#VALUE!</v>
      </c>
      <c r="BI51" s="167" t="e">
        <f aca="false" ca="false" dt2D="false" dtr="false" t="normal">SUMIFS(BI:BI, $D:$D, $D51, $A:$A, $A51, $F:$F, $F51, $E:$E, "Да")</f>
        <v>#VALUE!</v>
      </c>
      <c r="BJ51" s="167" t="e">
        <f aca="false" ca="false" dt2D="false" dtr="false" t="normal">SUMIFS(BJ:BJ, $D:$D, $D51, $A:$A, $A51, $F:$F, $F51, $E:$E, "Да")</f>
        <v>#VALUE!</v>
      </c>
      <c r="BK51" s="167" t="e">
        <f aca="false" ca="false" dt2D="false" dtr="false" t="normal">SUMIFS(BK:BK, $D:$D, $D51, $A:$A, $A51, $F:$F, $F51, $E:$E, "Да")</f>
        <v>#VALUE!</v>
      </c>
      <c r="BL51" s="167" t="e">
        <f aca="false" ca="false" dt2D="false" dtr="false" t="normal">SUMIFS(BL:BL, $D:$D, $D51, $A:$A, $A51, $F:$F, $F51, $E:$E, "Да")</f>
        <v>#VALUE!</v>
      </c>
      <c r="BM51" s="167" t="e">
        <f aca="false" ca="false" dt2D="false" dtr="false" t="normal">SUMIFS(BM:BM, $D:$D, $D51, $A:$A, $A51, $F:$F, $F51, $E:$E, "Да")</f>
        <v>#VALUE!</v>
      </c>
      <c r="BN51" s="167" t="e">
        <f aca="false" ca="false" dt2D="false" dtr="false" t="normal">SUMIFS(BN:BN, $D:$D, $D51, $A:$A, $A51, $F:$F, $F51, $E:$E, "Да")</f>
        <v>#VALUE!</v>
      </c>
      <c r="BO51" s="167" t="e">
        <f aca="false" ca="false" dt2D="false" dtr="false" t="normal">SUMIFS(BO:BO, $D:$D, $D51, $A:$A, $A51, $F:$F, $F51, $E:$E, "Да")</f>
        <v>#VALUE!</v>
      </c>
      <c r="BP51" s="167" t="e">
        <f aca="false" ca="false" dt2D="false" dtr="false" t="normal">SUMIFS(BP:BP, $D:$D, $D51, $A:$A, $A51, $F:$F, $F51, $E:$E, "Да")</f>
        <v>#VALUE!</v>
      </c>
      <c r="BQ51" s="167" t="e">
        <f aca="false" ca="false" dt2D="false" dtr="false" t="normal">SUMIFS(BQ:BQ, $D:$D, $D51, $A:$A, $A51, $F:$F, $F51, $E:$E, "Да")</f>
        <v>#VALUE!</v>
      </c>
      <c r="BR51" s="167" t="e">
        <f aca="false" ca="false" dt2D="false" dtr="false" t="normal">SUMIFS(BR:BR, $D:$D, $D51, $A:$A, $A51, $F:$F, $F51, $E:$E, "Да")</f>
        <v>#VALUE!</v>
      </c>
      <c r="BS51" s="167" t="e">
        <f aca="false" ca="false" dt2D="false" dtr="false" t="normal">SUMIFS(BS:BS, $D:$D, $D51, $A:$A, $A51, $F:$F, $F51, $E:$E, "Да")</f>
        <v>#VALUE!</v>
      </c>
      <c r="BT51" s="167" t="e">
        <f aca="false" ca="false" dt2D="false" dtr="false" t="normal">SUMIFS(BT:BT, $D:$D, $D51, $A:$A, $A51, $F:$F, $F51, $E:$E, "Да")</f>
        <v>#VALUE!</v>
      </c>
    </row>
    <row customFormat="true" ht="15.75" outlineLevel="0" r="52" s="85">
      <c r="A52" s="408" t="str">
        <f aca="false" ca="false" dt2D="false" dtr="false" t="normal">A51</f>
        <v>Проценты по бюджетным кредитам</v>
      </c>
      <c r="B52" s="404" t="n"/>
      <c r="C52" s="374" t="n"/>
      <c r="D52" s="374" t="n"/>
      <c r="E52" s="404" t="n"/>
      <c r="F52" s="374" t="str">
        <f aca="false" ca="false" dt2D="false" dtr="false" t="normal">F51</f>
        <v>Дополнительная туристическая  инфраструктура</v>
      </c>
      <c r="G52" s="404" t="n"/>
      <c r="I52" s="126" t="s">
        <v>413</v>
      </c>
      <c r="J52" s="126" t="n"/>
      <c r="K52" s="126" t="n"/>
      <c r="L52" s="405" t="e">
        <f aca="false" ca="false" dt2D="false" dtr="false" t="normal">SUM(M52:BT52)</f>
        <v>#VALUE!</v>
      </c>
      <c r="M52" s="406" t="e">
        <f aca="false" ca="false" dt2D="false" dtr="false" t="normal">SUM(M43, M48)</f>
        <v>#VALUE!</v>
      </c>
      <c r="N52" s="406" t="e">
        <f aca="false" ca="false" dt2D="false" dtr="false" t="normal">SUM(N43, N48)</f>
        <v>#VALUE!</v>
      </c>
      <c r="O52" s="406" t="e">
        <f aca="false" ca="false" dt2D="false" dtr="false" t="normal">SUM(O43, O48)</f>
        <v>#VALUE!</v>
      </c>
      <c r="P52" s="406" t="e">
        <f aca="false" ca="false" dt2D="false" dtr="false" t="normal">SUM(P43, P48)</f>
        <v>#VALUE!</v>
      </c>
      <c r="Q52" s="406" t="e">
        <f aca="false" ca="false" dt2D="false" dtr="false" t="normal">SUM(Q43, Q48)</f>
        <v>#VALUE!</v>
      </c>
      <c r="R52" s="406" t="e">
        <f aca="false" ca="false" dt2D="false" dtr="false" t="normal">SUM(R43, R48)</f>
        <v>#VALUE!</v>
      </c>
      <c r="S52" s="406" t="e">
        <f aca="false" ca="false" dt2D="false" dtr="false" t="normal">SUM(S43, S48)</f>
        <v>#VALUE!</v>
      </c>
      <c r="T52" s="406" t="e">
        <f aca="false" ca="false" dt2D="false" dtr="false" t="normal">SUM(T43, T48)</f>
        <v>#VALUE!</v>
      </c>
      <c r="U52" s="406" t="e">
        <f aca="false" ca="false" dt2D="false" dtr="false" t="normal">SUM(U43, U48)</f>
        <v>#VALUE!</v>
      </c>
      <c r="V52" s="406" t="e">
        <f aca="false" ca="false" dt2D="false" dtr="false" t="normal">SUM(V43, V48)</f>
        <v>#VALUE!</v>
      </c>
      <c r="W52" s="406" t="e">
        <f aca="false" ca="false" dt2D="false" dtr="false" t="normal">SUM(W43, W48)</f>
        <v>#VALUE!</v>
      </c>
      <c r="X52" s="406" t="e">
        <f aca="false" ca="false" dt2D="false" dtr="false" t="normal">SUM(X43, X48)</f>
        <v>#VALUE!</v>
      </c>
      <c r="Y52" s="406" t="e">
        <f aca="false" ca="false" dt2D="false" dtr="false" t="normal">SUM(Y43, Y48)</f>
        <v>#VALUE!</v>
      </c>
      <c r="Z52" s="406" t="e">
        <f aca="false" ca="false" dt2D="false" dtr="false" t="normal">SUM(Z43, Z48)</f>
        <v>#VALUE!</v>
      </c>
      <c r="AA52" s="406" t="e">
        <f aca="false" ca="false" dt2D="false" dtr="false" t="normal">SUM(AA43, AA48)</f>
        <v>#VALUE!</v>
      </c>
      <c r="AB52" s="406" t="e">
        <f aca="false" ca="false" dt2D="false" dtr="false" t="normal">SUM(AB43, AB48)</f>
        <v>#VALUE!</v>
      </c>
      <c r="AC52" s="406" t="e">
        <f aca="false" ca="false" dt2D="false" dtr="false" t="normal">SUM(AC43, AC48)</f>
        <v>#VALUE!</v>
      </c>
      <c r="AD52" s="406" t="e">
        <f aca="false" ca="false" dt2D="false" dtr="false" t="normal">SUM(AD43, AD48)</f>
        <v>#VALUE!</v>
      </c>
      <c r="AE52" s="406" t="e">
        <f aca="false" ca="false" dt2D="false" dtr="false" t="normal">SUM(AE43, AE48)</f>
        <v>#VALUE!</v>
      </c>
      <c r="AF52" s="406" t="e">
        <f aca="false" ca="false" dt2D="false" dtr="false" t="normal">SUM(AF43, AF48)</f>
        <v>#VALUE!</v>
      </c>
      <c r="AG52" s="406" t="e">
        <f aca="false" ca="false" dt2D="false" dtr="false" t="normal">SUM(AG43, AG48)</f>
        <v>#VALUE!</v>
      </c>
      <c r="AH52" s="406" t="e">
        <f aca="false" ca="false" dt2D="false" dtr="false" t="normal">SUM(AH43, AH48)</f>
        <v>#VALUE!</v>
      </c>
      <c r="AI52" s="406" t="e">
        <f aca="false" ca="false" dt2D="false" dtr="false" t="normal">SUM(AI43, AI48)</f>
        <v>#VALUE!</v>
      </c>
      <c r="AJ52" s="406" t="e">
        <f aca="false" ca="false" dt2D="false" dtr="false" t="normal">SUM(AJ43, AJ48)</f>
        <v>#VALUE!</v>
      </c>
      <c r="AK52" s="406" t="e">
        <f aca="false" ca="false" dt2D="false" dtr="false" t="normal">SUM(AK43, AK48)</f>
        <v>#VALUE!</v>
      </c>
      <c r="AL52" s="406" t="e">
        <f aca="false" ca="false" dt2D="false" dtr="false" t="normal">SUM(AL43, AL48)</f>
        <v>#VALUE!</v>
      </c>
      <c r="AM52" s="406" t="e">
        <f aca="false" ca="false" dt2D="false" dtr="false" t="normal">SUM(AM43, AM48)</f>
        <v>#VALUE!</v>
      </c>
      <c r="AN52" s="406" t="e">
        <f aca="false" ca="false" dt2D="false" dtr="false" t="normal">SUM(AN43, AN48)</f>
        <v>#VALUE!</v>
      </c>
      <c r="AO52" s="406" t="e">
        <f aca="false" ca="false" dt2D="false" dtr="false" t="normal">SUM(AO43, AO48)</f>
        <v>#VALUE!</v>
      </c>
      <c r="AP52" s="406" t="e">
        <f aca="false" ca="false" dt2D="false" dtr="false" t="normal">SUM(AP43, AP48)</f>
        <v>#VALUE!</v>
      </c>
      <c r="AQ52" s="406" t="e">
        <f aca="false" ca="false" dt2D="false" dtr="false" t="normal">SUM(AQ43, AQ48)</f>
        <v>#VALUE!</v>
      </c>
      <c r="AR52" s="406" t="e">
        <f aca="false" ca="false" dt2D="false" dtr="false" t="normal">SUM(AR43, AR48)</f>
        <v>#VALUE!</v>
      </c>
      <c r="AS52" s="406" t="e">
        <f aca="false" ca="false" dt2D="false" dtr="false" t="normal">SUM(AS43, AS48)</f>
        <v>#VALUE!</v>
      </c>
      <c r="AT52" s="406" t="e">
        <f aca="false" ca="false" dt2D="false" dtr="false" t="normal">SUM(AT43, AT48)</f>
        <v>#VALUE!</v>
      </c>
      <c r="AU52" s="406" t="e">
        <f aca="false" ca="false" dt2D="false" dtr="false" t="normal">SUM(AU43, AU48)</f>
        <v>#VALUE!</v>
      </c>
      <c r="AV52" s="406" t="e">
        <f aca="false" ca="false" dt2D="false" dtr="false" t="normal">SUM(AV43, AV48)</f>
        <v>#VALUE!</v>
      </c>
      <c r="AW52" s="406" t="e">
        <f aca="false" ca="false" dt2D="false" dtr="false" t="normal">SUM(AW43, AW48)</f>
        <v>#VALUE!</v>
      </c>
      <c r="AX52" s="406" t="e">
        <f aca="false" ca="false" dt2D="false" dtr="false" t="normal">SUM(AX43, AX48)</f>
        <v>#VALUE!</v>
      </c>
      <c r="AY52" s="406" t="e">
        <f aca="false" ca="false" dt2D="false" dtr="false" t="normal">SUM(AY43, AY48)</f>
        <v>#VALUE!</v>
      </c>
      <c r="AZ52" s="406" t="e">
        <f aca="false" ca="false" dt2D="false" dtr="false" t="normal">SUM(AZ43, AZ48)</f>
        <v>#VALUE!</v>
      </c>
      <c r="BA52" s="406" t="e">
        <f aca="false" ca="false" dt2D="false" dtr="false" t="normal">SUM(BA43, BA48)</f>
        <v>#VALUE!</v>
      </c>
      <c r="BB52" s="406" t="e">
        <f aca="false" ca="false" dt2D="false" dtr="false" t="normal">SUM(BB43, BB48)</f>
        <v>#VALUE!</v>
      </c>
      <c r="BC52" s="406" t="e">
        <f aca="false" ca="false" dt2D="false" dtr="false" t="normal">SUM(BC43, BC48)</f>
        <v>#VALUE!</v>
      </c>
      <c r="BD52" s="406" t="e">
        <f aca="false" ca="false" dt2D="false" dtr="false" t="normal">SUM(BD43, BD48)</f>
        <v>#VALUE!</v>
      </c>
      <c r="BE52" s="406" t="e">
        <f aca="false" ca="false" dt2D="false" dtr="false" t="normal">SUM(BE43, BE48)</f>
        <v>#VALUE!</v>
      </c>
      <c r="BF52" s="406" t="e">
        <f aca="false" ca="false" dt2D="false" dtr="false" t="normal">SUM(BF43, BF48)</f>
        <v>#VALUE!</v>
      </c>
      <c r="BG52" s="406" t="e">
        <f aca="false" ca="false" dt2D="false" dtr="false" t="normal">SUM(BG43, BG48)</f>
        <v>#VALUE!</v>
      </c>
      <c r="BH52" s="406" t="e">
        <f aca="false" ca="false" dt2D="false" dtr="false" t="normal">SUM(BH43, BH48)</f>
        <v>#VALUE!</v>
      </c>
      <c r="BI52" s="406" t="e">
        <f aca="false" ca="false" dt2D="false" dtr="false" t="normal">SUM(BI43, BI48)</f>
        <v>#VALUE!</v>
      </c>
      <c r="BJ52" s="406" t="e">
        <f aca="false" ca="false" dt2D="false" dtr="false" t="normal">SUM(BJ43, BJ48)</f>
        <v>#VALUE!</v>
      </c>
      <c r="BK52" s="406" t="e">
        <f aca="false" ca="false" dt2D="false" dtr="false" t="normal">SUM(BK43, BK48)</f>
        <v>#VALUE!</v>
      </c>
      <c r="BL52" s="406" t="e">
        <f aca="false" ca="false" dt2D="false" dtr="false" t="normal">SUM(BL43, BL48)</f>
        <v>#VALUE!</v>
      </c>
      <c r="BM52" s="406" t="e">
        <f aca="false" ca="false" dt2D="false" dtr="false" t="normal">SUM(BM43, BM48)</f>
        <v>#VALUE!</v>
      </c>
      <c r="BN52" s="406" t="e">
        <f aca="false" ca="false" dt2D="false" dtr="false" t="normal">SUM(BN43, BN48)</f>
        <v>#VALUE!</v>
      </c>
      <c r="BO52" s="406" t="e">
        <f aca="false" ca="false" dt2D="false" dtr="false" t="normal">SUM(BO43, BO48)</f>
        <v>#VALUE!</v>
      </c>
      <c r="BP52" s="406" t="e">
        <f aca="false" ca="false" dt2D="false" dtr="false" t="normal">SUM(BP43, BP48)</f>
        <v>#VALUE!</v>
      </c>
      <c r="BQ52" s="406" t="e">
        <f aca="false" ca="false" dt2D="false" dtr="false" t="normal">SUM(BQ43, BQ48)</f>
        <v>#VALUE!</v>
      </c>
      <c r="BR52" s="406" t="e">
        <f aca="false" ca="false" dt2D="false" dtr="false" t="normal">SUM(BR43, BR48)</f>
        <v>#VALUE!</v>
      </c>
      <c r="BS52" s="406" t="e">
        <f aca="false" ca="false" dt2D="false" dtr="false" t="normal">SUM(BS43, BS48)</f>
        <v>#VALUE!</v>
      </c>
      <c r="BT52" s="406" t="e">
        <f aca="false" ca="false" dt2D="false" dtr="false" t="normal">SUM(BT43, BT48)</f>
        <v>#VALUE!</v>
      </c>
    </row>
    <row outlineLevel="0" r="53">
      <c r="L53" s="283" t="n"/>
      <c r="M53" s="167" t="n"/>
      <c r="N53" s="167" t="n"/>
      <c r="O53" s="167" t="n"/>
      <c r="P53" s="167" t="n"/>
      <c r="Q53" s="167" t="n"/>
      <c r="R53" s="167" t="n"/>
      <c r="S53" s="167" t="n"/>
      <c r="T53" s="167" t="n"/>
      <c r="U53" s="167" t="n"/>
      <c r="V53" s="167" t="n"/>
      <c r="W53" s="167" t="n"/>
      <c r="X53" s="167" t="n"/>
      <c r="Y53" s="167" t="n"/>
      <c r="Z53" s="167" t="n"/>
      <c r="AA53" s="167" t="n"/>
      <c r="AB53" s="167" t="n"/>
      <c r="AC53" s="167" t="n"/>
      <c r="AD53" s="167" t="n"/>
      <c r="AE53" s="167" t="n"/>
      <c r="AF53" s="167" t="n"/>
      <c r="AG53" s="167" t="n"/>
      <c r="AH53" s="167" t="n"/>
      <c r="AI53" s="167" t="n"/>
      <c r="AJ53" s="167" t="n"/>
      <c r="AK53" s="167" t="n"/>
      <c r="AL53" s="167" t="n"/>
      <c r="AM53" s="167" t="n"/>
      <c r="AN53" s="167" t="n"/>
      <c r="AO53" s="167" t="n"/>
      <c r="AP53" s="167" t="n"/>
      <c r="AQ53" s="167" t="n"/>
      <c r="AR53" s="167" t="n"/>
      <c r="AS53" s="167" t="n"/>
      <c r="AT53" s="167" t="n"/>
      <c r="AU53" s="167" t="n"/>
      <c r="AV53" s="167" t="n"/>
      <c r="AW53" s="167" t="n"/>
      <c r="AX53" s="167" t="n"/>
      <c r="AY53" s="167" t="n"/>
      <c r="AZ53" s="167" t="n"/>
      <c r="BA53" s="167" t="n"/>
      <c r="BB53" s="167" t="n"/>
      <c r="BC53" s="167" t="n"/>
      <c r="BD53" s="167" t="n"/>
      <c r="BE53" s="167" t="n"/>
      <c r="BF53" s="167" t="n"/>
      <c r="BG53" s="167" t="n"/>
      <c r="BH53" s="167" t="n"/>
      <c r="BI53" s="167" t="n"/>
      <c r="BJ53" s="167" t="n"/>
      <c r="BK53" s="167" t="n"/>
      <c r="BL53" s="167" t="n"/>
      <c r="BM53" s="167" t="n"/>
      <c r="BN53" s="167" t="n"/>
      <c r="BO53" s="167" t="n"/>
      <c r="BP53" s="167" t="n"/>
      <c r="BQ53" s="167" t="n"/>
      <c r="BR53" s="167" t="n"/>
      <c r="BS53" s="167" t="n"/>
      <c r="BT53" s="167" t="n"/>
    </row>
    <row customFormat="true" ht="17.25" outlineLevel="0" r="54" s="44">
      <c r="A54" s="374" t="n"/>
      <c r="B54" s="374" t="n"/>
      <c r="C54" s="374" t="n"/>
      <c r="D54" s="374" t="n"/>
      <c r="E54" s="374" t="n"/>
      <c r="F54" s="374" t="n"/>
      <c r="G54" s="374" t="n"/>
      <c r="I54" s="4" t="s">
        <v>414</v>
      </c>
      <c r="L54" s="199" t="n"/>
      <c r="M54" s="403" t="n"/>
      <c r="N54" s="403" t="n"/>
      <c r="O54" s="403" t="n"/>
      <c r="P54" s="403" t="n"/>
      <c r="Q54" s="403" t="n"/>
      <c r="R54" s="403" t="n"/>
      <c r="S54" s="403" t="n"/>
      <c r="T54" s="403" t="n"/>
      <c r="U54" s="403" t="n"/>
      <c r="V54" s="403" t="n"/>
      <c r="W54" s="403" t="n"/>
      <c r="X54" s="403" t="n"/>
      <c r="Y54" s="403" t="n"/>
      <c r="Z54" s="403" t="n"/>
      <c r="AA54" s="403" t="n"/>
      <c r="AB54" s="403" t="n"/>
      <c r="AC54" s="403" t="n"/>
      <c r="AD54" s="403" t="n"/>
      <c r="AE54" s="403" t="n"/>
      <c r="AF54" s="403" t="n"/>
      <c r="AG54" s="403" t="n"/>
      <c r="AH54" s="403" t="n"/>
      <c r="AI54" s="403" t="n"/>
      <c r="AJ54" s="403" t="n"/>
      <c r="AK54" s="403" t="n"/>
      <c r="AL54" s="403" t="n"/>
      <c r="AM54" s="403" t="n"/>
      <c r="AN54" s="403" t="n"/>
      <c r="AO54" s="403" t="n"/>
      <c r="AP54" s="403" t="n"/>
      <c r="AQ54" s="403" t="n"/>
      <c r="AR54" s="403" t="n"/>
      <c r="AS54" s="403" t="n"/>
      <c r="AT54" s="403" t="n"/>
      <c r="AU54" s="403" t="n"/>
      <c r="AV54" s="403" t="n"/>
      <c r="AW54" s="403" t="n"/>
      <c r="AX54" s="403" t="n"/>
      <c r="AY54" s="403" t="n"/>
      <c r="AZ54" s="403" t="n"/>
      <c r="BA54" s="403" t="n"/>
      <c r="BB54" s="403" t="n"/>
      <c r="BC54" s="403" t="n"/>
      <c r="BD54" s="403" t="n"/>
      <c r="BE54" s="403" t="n"/>
      <c r="BF54" s="403" t="n"/>
      <c r="BG54" s="403" t="n"/>
      <c r="BH54" s="403" t="n"/>
      <c r="BI54" s="403" t="n"/>
      <c r="BJ54" s="403" t="n"/>
      <c r="BK54" s="403" t="n"/>
      <c r="BL54" s="403" t="n"/>
      <c r="BM54" s="403" t="n"/>
      <c r="BN54" s="403" t="n"/>
      <c r="BO54" s="403" t="n"/>
      <c r="BP54" s="403" t="n"/>
      <c r="BQ54" s="403" t="n"/>
      <c r="BR54" s="403" t="n"/>
      <c r="BS54" s="403" t="n"/>
      <c r="BT54" s="403" t="n"/>
    </row>
    <row hidden="true" ht="16.5" outlineLevel="1" r="55">
      <c r="A55" s="374" t="str">
        <f aca="false" ca="false" dt2D="false" dtr="false" t="normal">I54</f>
        <v>Налоги, кроме взносов с ФОТ и налога на прибыль</v>
      </c>
      <c r="F55" s="374" t="str">
        <f aca="false" ca="false" dt2D="false" dtr="false" t="normal">I55</f>
        <v>Якорная туристическая  инфраструктура</v>
      </c>
      <c r="I55" s="237" t="s">
        <v>406</v>
      </c>
      <c r="L55" s="283" t="e">
        <f aca="false" ca="false" dt2D="false" dtr="false" t="normal">SUM(M55:BT55)</f>
        <v>#VALUE!</v>
      </c>
      <c r="M55" s="167" t="e">
        <f aca="false" ca="false" dt2D="false" dtr="false" t="normal">SUMIFS(M:M, $F:$F, $F55, $A:$A, $A55, $E:$E, "Да")</f>
        <v>#VALUE!</v>
      </c>
      <c r="N55" s="167" t="e">
        <f aca="false" ca="false" dt2D="false" dtr="false" t="normal">SUMIFS(N:N, $F:$F, $F55, $A:$A, $A55, $E:$E, "Да")</f>
        <v>#VALUE!</v>
      </c>
      <c r="O55" s="167" t="e">
        <f aca="false" ca="false" dt2D="false" dtr="false" t="normal">SUMIFS(O:O, $F:$F, $F55, $A:$A, $A55, $E:$E, "Да")</f>
        <v>#VALUE!</v>
      </c>
      <c r="P55" s="167" t="e">
        <f aca="false" ca="false" dt2D="false" dtr="false" t="normal">SUMIFS(P:P, $F:$F, $F55, $A:$A, $A55, $E:$E, "Да")</f>
        <v>#VALUE!</v>
      </c>
      <c r="Q55" s="167" t="e">
        <f aca="false" ca="false" dt2D="false" dtr="false" t="normal">SUMIFS(Q:Q, $F:$F, $F55, $A:$A, $A55, $E:$E, "Да")</f>
        <v>#VALUE!</v>
      </c>
      <c r="R55" s="167" t="e">
        <f aca="false" ca="false" dt2D="false" dtr="false" t="normal">SUMIFS(R:R, $F:$F, $F55, $A:$A, $A55, $E:$E, "Да")</f>
        <v>#VALUE!</v>
      </c>
      <c r="S55" s="167" t="e">
        <f aca="false" ca="false" dt2D="false" dtr="false" t="normal">SUMIFS(S:S, $F:$F, $F55, $A:$A, $A55, $E:$E, "Да")</f>
        <v>#VALUE!</v>
      </c>
      <c r="T55" s="167" t="e">
        <f aca="false" ca="false" dt2D="false" dtr="false" t="normal">SUMIFS(T:T, $F:$F, $F55, $A:$A, $A55, $E:$E, "Да")</f>
        <v>#VALUE!</v>
      </c>
      <c r="U55" s="167" t="e">
        <f aca="false" ca="false" dt2D="false" dtr="false" t="normal">SUMIFS(U:U, $F:$F, $F55, $A:$A, $A55, $E:$E, "Да")</f>
        <v>#VALUE!</v>
      </c>
      <c r="V55" s="167" t="e">
        <f aca="false" ca="false" dt2D="false" dtr="false" t="normal">SUMIFS(V:V, $F:$F, $F55, $A:$A, $A55, $E:$E, "Да")</f>
        <v>#VALUE!</v>
      </c>
      <c r="W55" s="167" t="e">
        <f aca="false" ca="false" dt2D="false" dtr="false" t="normal">SUMIFS(W:W, $F:$F, $F55, $A:$A, $A55, $E:$E, "Да")</f>
        <v>#VALUE!</v>
      </c>
      <c r="X55" s="167" t="e">
        <f aca="false" ca="false" dt2D="false" dtr="false" t="normal">SUMIFS(X:X, $F:$F, $F55, $A:$A, $A55, $E:$E, "Да")</f>
        <v>#VALUE!</v>
      </c>
      <c r="Y55" s="167" t="e">
        <f aca="false" ca="false" dt2D="false" dtr="false" t="normal">SUMIFS(Y:Y, $F:$F, $F55, $A:$A, $A55, $E:$E, "Да")</f>
        <v>#VALUE!</v>
      </c>
      <c r="Z55" s="167" t="e">
        <f aca="false" ca="false" dt2D="false" dtr="false" t="normal">SUMIFS(Z:Z, $F:$F, $F55, $A:$A, $A55, $E:$E, "Да")</f>
        <v>#VALUE!</v>
      </c>
      <c r="AA55" s="167" t="e">
        <f aca="false" ca="false" dt2D="false" dtr="false" t="normal">SUMIFS(AA:AA, $F:$F, $F55, $A:$A, $A55, $E:$E, "Да")</f>
        <v>#VALUE!</v>
      </c>
      <c r="AB55" s="167" t="e">
        <f aca="false" ca="false" dt2D="false" dtr="false" t="normal">SUMIFS(AB:AB, $F:$F, $F55, $A:$A, $A55, $E:$E, "Да")</f>
        <v>#VALUE!</v>
      </c>
      <c r="AC55" s="167" t="e">
        <f aca="false" ca="false" dt2D="false" dtr="false" t="normal">SUMIFS(AC:AC, $F:$F, $F55, $A:$A, $A55, $E:$E, "Да")</f>
        <v>#VALUE!</v>
      </c>
      <c r="AD55" s="167" t="e">
        <f aca="false" ca="false" dt2D="false" dtr="false" t="normal">SUMIFS(AD:AD, $F:$F, $F55, $A:$A, $A55, $E:$E, "Да")</f>
        <v>#VALUE!</v>
      </c>
      <c r="AE55" s="167" t="e">
        <f aca="false" ca="false" dt2D="false" dtr="false" t="normal">SUMIFS(AE:AE, $F:$F, $F55, $A:$A, $A55, $E:$E, "Да")</f>
        <v>#VALUE!</v>
      </c>
      <c r="AF55" s="167" t="e">
        <f aca="false" ca="false" dt2D="false" dtr="false" t="normal">SUMIFS(AF:AF, $F:$F, $F55, $A:$A, $A55, $E:$E, "Да")</f>
        <v>#VALUE!</v>
      </c>
      <c r="AG55" s="167" t="e">
        <f aca="false" ca="false" dt2D="false" dtr="false" t="normal">SUMIFS(AG:AG, $F:$F, $F55, $A:$A, $A55, $E:$E, "Да")</f>
        <v>#VALUE!</v>
      </c>
      <c r="AH55" s="167" t="e">
        <f aca="false" ca="false" dt2D="false" dtr="false" t="normal">SUMIFS(AH:AH, $F:$F, $F55, $A:$A, $A55, $E:$E, "Да")</f>
        <v>#VALUE!</v>
      </c>
      <c r="AI55" s="167" t="e">
        <f aca="false" ca="false" dt2D="false" dtr="false" t="normal">SUMIFS(AI:AI, $F:$F, $F55, $A:$A, $A55, $E:$E, "Да")</f>
        <v>#VALUE!</v>
      </c>
      <c r="AJ55" s="167" t="e">
        <f aca="false" ca="false" dt2D="false" dtr="false" t="normal">SUMIFS(AJ:AJ, $F:$F, $F55, $A:$A, $A55, $E:$E, "Да")</f>
        <v>#VALUE!</v>
      </c>
      <c r="AK55" s="167" t="e">
        <f aca="false" ca="false" dt2D="false" dtr="false" t="normal">SUMIFS(AK:AK, $F:$F, $F55, $A:$A, $A55, $E:$E, "Да")</f>
        <v>#VALUE!</v>
      </c>
      <c r="AL55" s="167" t="e">
        <f aca="false" ca="false" dt2D="false" dtr="false" t="normal">SUMIFS(AL:AL, $F:$F, $F55, $A:$A, $A55, $E:$E, "Да")</f>
        <v>#VALUE!</v>
      </c>
      <c r="AM55" s="167" t="e">
        <f aca="false" ca="false" dt2D="false" dtr="false" t="normal">SUMIFS(AM:AM, $F:$F, $F55, $A:$A, $A55, $E:$E, "Да")</f>
        <v>#VALUE!</v>
      </c>
      <c r="AN55" s="167" t="e">
        <f aca="false" ca="false" dt2D="false" dtr="false" t="normal">SUMIFS(AN:AN, $F:$F, $F55, $A:$A, $A55, $E:$E, "Да")</f>
        <v>#VALUE!</v>
      </c>
      <c r="AO55" s="167" t="e">
        <f aca="false" ca="false" dt2D="false" dtr="false" t="normal">SUMIFS(AO:AO, $F:$F, $F55, $A:$A, $A55, $E:$E, "Да")</f>
        <v>#VALUE!</v>
      </c>
      <c r="AP55" s="167" t="e">
        <f aca="false" ca="false" dt2D="false" dtr="false" t="normal">SUMIFS(AP:AP, $F:$F, $F55, $A:$A, $A55, $E:$E, "Да")</f>
        <v>#VALUE!</v>
      </c>
      <c r="AQ55" s="167" t="e">
        <f aca="false" ca="false" dt2D="false" dtr="false" t="normal">SUMIFS(AQ:AQ, $F:$F, $F55, $A:$A, $A55, $E:$E, "Да")</f>
        <v>#VALUE!</v>
      </c>
      <c r="AR55" s="167" t="e">
        <f aca="false" ca="false" dt2D="false" dtr="false" t="normal">SUMIFS(AR:AR, $F:$F, $F55, $A:$A, $A55, $E:$E, "Да")</f>
        <v>#VALUE!</v>
      </c>
      <c r="AS55" s="167" t="e">
        <f aca="false" ca="false" dt2D="false" dtr="false" t="normal">SUMIFS(AS:AS, $F:$F, $F55, $A:$A, $A55, $E:$E, "Да")</f>
        <v>#VALUE!</v>
      </c>
      <c r="AT55" s="167" t="e">
        <f aca="false" ca="false" dt2D="false" dtr="false" t="normal">SUMIFS(AT:AT, $F:$F, $F55, $A:$A, $A55, $E:$E, "Да")</f>
        <v>#VALUE!</v>
      </c>
      <c r="AU55" s="167" t="e">
        <f aca="false" ca="false" dt2D="false" dtr="false" t="normal">SUMIFS(AU:AU, $F:$F, $F55, $A:$A, $A55, $E:$E, "Да")</f>
        <v>#VALUE!</v>
      </c>
      <c r="AV55" s="167" t="e">
        <f aca="false" ca="false" dt2D="false" dtr="false" t="normal">SUMIFS(AV:AV, $F:$F, $F55, $A:$A, $A55, $E:$E, "Да")</f>
        <v>#VALUE!</v>
      </c>
      <c r="AW55" s="167" t="e">
        <f aca="false" ca="false" dt2D="false" dtr="false" t="normal">SUMIFS(AW:AW, $F:$F, $F55, $A:$A, $A55, $E:$E, "Да")</f>
        <v>#VALUE!</v>
      </c>
      <c r="AX55" s="167" t="e">
        <f aca="false" ca="false" dt2D="false" dtr="false" t="normal">SUMIFS(AX:AX, $F:$F, $F55, $A:$A, $A55, $E:$E, "Да")</f>
        <v>#VALUE!</v>
      </c>
      <c r="AY55" s="167" t="e">
        <f aca="false" ca="false" dt2D="false" dtr="false" t="normal">SUMIFS(AY:AY, $F:$F, $F55, $A:$A, $A55, $E:$E, "Да")</f>
        <v>#VALUE!</v>
      </c>
      <c r="AZ55" s="167" t="e">
        <f aca="false" ca="false" dt2D="false" dtr="false" t="normal">SUMIFS(AZ:AZ, $F:$F, $F55, $A:$A, $A55, $E:$E, "Да")</f>
        <v>#VALUE!</v>
      </c>
      <c r="BA55" s="167" t="e">
        <f aca="false" ca="false" dt2D="false" dtr="false" t="normal">SUMIFS(BA:BA, $F:$F, $F55, $A:$A, $A55, $E:$E, "Да")</f>
        <v>#VALUE!</v>
      </c>
      <c r="BB55" s="167" t="e">
        <f aca="false" ca="false" dt2D="false" dtr="false" t="normal">SUMIFS(BB:BB, $F:$F, $F55, $A:$A, $A55, $E:$E, "Да")</f>
        <v>#VALUE!</v>
      </c>
      <c r="BC55" s="167" t="e">
        <f aca="false" ca="false" dt2D="false" dtr="false" t="normal">SUMIFS(BC:BC, $F:$F, $F55, $A:$A, $A55, $E:$E, "Да")</f>
        <v>#VALUE!</v>
      </c>
      <c r="BD55" s="167" t="e">
        <f aca="false" ca="false" dt2D="false" dtr="false" t="normal">SUMIFS(BD:BD, $F:$F, $F55, $A:$A, $A55, $E:$E, "Да")</f>
        <v>#VALUE!</v>
      </c>
      <c r="BE55" s="167" t="e">
        <f aca="false" ca="false" dt2D="false" dtr="false" t="normal">SUMIFS(BE:BE, $F:$F, $F55, $A:$A, $A55, $E:$E, "Да")</f>
        <v>#VALUE!</v>
      </c>
      <c r="BF55" s="167" t="e">
        <f aca="false" ca="false" dt2D="false" dtr="false" t="normal">SUMIFS(BF:BF, $F:$F, $F55, $A:$A, $A55, $E:$E, "Да")</f>
        <v>#VALUE!</v>
      </c>
      <c r="BG55" s="167" t="e">
        <f aca="false" ca="false" dt2D="false" dtr="false" t="normal">SUMIFS(BG:BG, $F:$F, $F55, $A:$A, $A55, $E:$E, "Да")</f>
        <v>#VALUE!</v>
      </c>
      <c r="BH55" s="167" t="e">
        <f aca="false" ca="false" dt2D="false" dtr="false" t="normal">SUMIFS(BH:BH, $F:$F, $F55, $A:$A, $A55, $E:$E, "Да")</f>
        <v>#VALUE!</v>
      </c>
      <c r="BI55" s="167" t="e">
        <f aca="false" ca="false" dt2D="false" dtr="false" t="normal">SUMIFS(BI:BI, $F:$F, $F55, $A:$A, $A55, $E:$E, "Да")</f>
        <v>#VALUE!</v>
      </c>
      <c r="BJ55" s="167" t="e">
        <f aca="false" ca="false" dt2D="false" dtr="false" t="normal">SUMIFS(BJ:BJ, $F:$F, $F55, $A:$A, $A55, $E:$E, "Да")</f>
        <v>#VALUE!</v>
      </c>
      <c r="BK55" s="167" t="e">
        <f aca="false" ca="false" dt2D="false" dtr="false" t="normal">SUMIFS(BK:BK, $F:$F, $F55, $A:$A, $A55, $E:$E, "Да")</f>
        <v>#VALUE!</v>
      </c>
      <c r="BL55" s="167" t="e">
        <f aca="false" ca="false" dt2D="false" dtr="false" t="normal">SUMIFS(BL:BL, $F:$F, $F55, $A:$A, $A55, $E:$E, "Да")</f>
        <v>#VALUE!</v>
      </c>
      <c r="BM55" s="167" t="e">
        <f aca="false" ca="false" dt2D="false" dtr="false" t="normal">SUMIFS(BM:BM, $F:$F, $F55, $A:$A, $A55, $E:$E, "Да")</f>
        <v>#VALUE!</v>
      </c>
      <c r="BN55" s="167" t="e">
        <f aca="false" ca="false" dt2D="false" dtr="false" t="normal">SUMIFS(BN:BN, $F:$F, $F55, $A:$A, $A55, $E:$E, "Да")</f>
        <v>#VALUE!</v>
      </c>
      <c r="BO55" s="167" t="e">
        <f aca="false" ca="false" dt2D="false" dtr="false" t="normal">SUMIFS(BO:BO, $F:$F, $F55, $A:$A, $A55, $E:$E, "Да")</f>
        <v>#VALUE!</v>
      </c>
      <c r="BP55" s="167" t="e">
        <f aca="false" ca="false" dt2D="false" dtr="false" t="normal">SUMIFS(BP:BP, $F:$F, $F55, $A:$A, $A55, $E:$E, "Да")</f>
        <v>#VALUE!</v>
      </c>
      <c r="BQ55" s="167" t="e">
        <f aca="false" ca="false" dt2D="false" dtr="false" t="normal">SUMIFS(BQ:BQ, $F:$F, $F55, $A:$A, $A55, $E:$E, "Да")</f>
        <v>#VALUE!</v>
      </c>
      <c r="BR55" s="167" t="e">
        <f aca="false" ca="false" dt2D="false" dtr="false" t="normal">SUMIFS(BR:BR, $F:$F, $F55, $A:$A, $A55, $E:$E, "Да")</f>
        <v>#VALUE!</v>
      </c>
      <c r="BS55" s="167" t="e">
        <f aca="false" ca="false" dt2D="false" dtr="false" t="normal">SUMIFS(BS:BS, $F:$F, $F55, $A:$A, $A55, $E:$E, "Да")</f>
        <v>#VALUE!</v>
      </c>
      <c r="BT55" s="167" t="e">
        <f aca="false" ca="false" dt2D="false" dtr="false" t="normal">SUMIFS(BT:BT, $F:$F, $F55, $A:$A, $A55, $E:$E, "Да")</f>
        <v>#VALUE!</v>
      </c>
    </row>
    <row hidden="true" ht="16.5" outlineLevel="1" r="56">
      <c r="A56" s="374" t="str">
        <f aca="false" ca="false" dt2D="false" dtr="false" t="normal">A55</f>
        <v>Налоги, кроме взносов с ФОТ и налога на прибыль</v>
      </c>
      <c r="F56" s="374" t="str">
        <f aca="false" ca="false" dt2D="false" dtr="false" t="normal">I56</f>
        <v>Дополнительная туристическая  инфраструктура</v>
      </c>
      <c r="I56" s="237" t="s">
        <v>407</v>
      </c>
      <c r="L56" s="283" t="e">
        <f aca="false" ca="false" dt2D="false" dtr="false" t="normal">SUM(M56:BT56)</f>
        <v>#VALUE!</v>
      </c>
      <c r="M56" s="167" t="e">
        <f aca="false" ca="false" dt2D="false" dtr="false" t="normal">SUMIFS(M:M, $F:$F, $F56, $A:$A, $A56, $E:$E, "Да")</f>
        <v>#VALUE!</v>
      </c>
      <c r="N56" s="167" t="e">
        <f aca="false" ca="false" dt2D="false" dtr="false" t="normal">SUMIFS(N:N, $F:$F, $F56, $A:$A, $A56, $E:$E, "Да")</f>
        <v>#VALUE!</v>
      </c>
      <c r="O56" s="167" t="e">
        <f aca="false" ca="false" dt2D="false" dtr="false" t="normal">SUMIFS(O:O, $F:$F, $F56, $A:$A, $A56, $E:$E, "Да")</f>
        <v>#VALUE!</v>
      </c>
      <c r="P56" s="167" t="e">
        <f aca="false" ca="false" dt2D="false" dtr="false" t="normal">SUMIFS(P:P, $F:$F, $F56, $A:$A, $A56, $E:$E, "Да")</f>
        <v>#VALUE!</v>
      </c>
      <c r="Q56" s="167" t="e">
        <f aca="false" ca="false" dt2D="false" dtr="false" t="normal">SUMIFS(Q:Q, $F:$F, $F56, $A:$A, $A56, $E:$E, "Да")</f>
        <v>#VALUE!</v>
      </c>
      <c r="R56" s="167" t="e">
        <f aca="false" ca="false" dt2D="false" dtr="false" t="normal">SUMIFS(R:R, $F:$F, $F56, $A:$A, $A56, $E:$E, "Да")</f>
        <v>#VALUE!</v>
      </c>
      <c r="S56" s="167" t="e">
        <f aca="false" ca="false" dt2D="false" dtr="false" t="normal">SUMIFS(S:S, $F:$F, $F56, $A:$A, $A56, $E:$E, "Да")</f>
        <v>#VALUE!</v>
      </c>
      <c r="T56" s="167" t="e">
        <f aca="false" ca="false" dt2D="false" dtr="false" t="normal">SUMIFS(T:T, $F:$F, $F56, $A:$A, $A56, $E:$E, "Да")</f>
        <v>#VALUE!</v>
      </c>
      <c r="U56" s="167" t="e">
        <f aca="false" ca="false" dt2D="false" dtr="false" t="normal">SUMIFS(U:U, $F:$F, $F56, $A:$A, $A56, $E:$E, "Да")</f>
        <v>#VALUE!</v>
      </c>
      <c r="V56" s="167" t="e">
        <f aca="false" ca="false" dt2D="false" dtr="false" t="normal">SUMIFS(V:V, $F:$F, $F56, $A:$A, $A56, $E:$E, "Да")</f>
        <v>#VALUE!</v>
      </c>
      <c r="W56" s="167" t="e">
        <f aca="false" ca="false" dt2D="false" dtr="false" t="normal">SUMIFS(W:W, $F:$F, $F56, $A:$A, $A56, $E:$E, "Да")</f>
        <v>#VALUE!</v>
      </c>
      <c r="X56" s="167" t="e">
        <f aca="false" ca="false" dt2D="false" dtr="false" t="normal">SUMIFS(X:X, $F:$F, $F56, $A:$A, $A56, $E:$E, "Да")</f>
        <v>#VALUE!</v>
      </c>
      <c r="Y56" s="167" t="e">
        <f aca="false" ca="false" dt2D="false" dtr="false" t="normal">SUMIFS(Y:Y, $F:$F, $F56, $A:$A, $A56, $E:$E, "Да")</f>
        <v>#VALUE!</v>
      </c>
      <c r="Z56" s="167" t="e">
        <f aca="false" ca="false" dt2D="false" dtr="false" t="normal">SUMIFS(Z:Z, $F:$F, $F56, $A:$A, $A56, $E:$E, "Да")</f>
        <v>#VALUE!</v>
      </c>
      <c r="AA56" s="167" t="e">
        <f aca="false" ca="false" dt2D="false" dtr="false" t="normal">SUMIFS(AA:AA, $F:$F, $F56, $A:$A, $A56, $E:$E, "Да")</f>
        <v>#VALUE!</v>
      </c>
      <c r="AB56" s="167" t="e">
        <f aca="false" ca="false" dt2D="false" dtr="false" t="normal">SUMIFS(AB:AB, $F:$F, $F56, $A:$A, $A56, $E:$E, "Да")</f>
        <v>#VALUE!</v>
      </c>
      <c r="AC56" s="167" t="e">
        <f aca="false" ca="false" dt2D="false" dtr="false" t="normal">SUMIFS(AC:AC, $F:$F, $F56, $A:$A, $A56, $E:$E, "Да")</f>
        <v>#VALUE!</v>
      </c>
      <c r="AD56" s="167" t="e">
        <f aca="false" ca="false" dt2D="false" dtr="false" t="normal">SUMIFS(AD:AD, $F:$F, $F56, $A:$A, $A56, $E:$E, "Да")</f>
        <v>#VALUE!</v>
      </c>
      <c r="AE56" s="167" t="e">
        <f aca="false" ca="false" dt2D="false" dtr="false" t="normal">SUMIFS(AE:AE, $F:$F, $F56, $A:$A, $A56, $E:$E, "Да")</f>
        <v>#VALUE!</v>
      </c>
      <c r="AF56" s="167" t="e">
        <f aca="false" ca="false" dt2D="false" dtr="false" t="normal">SUMIFS(AF:AF, $F:$F, $F56, $A:$A, $A56, $E:$E, "Да")</f>
        <v>#VALUE!</v>
      </c>
      <c r="AG56" s="167" t="e">
        <f aca="false" ca="false" dt2D="false" dtr="false" t="normal">SUMIFS(AG:AG, $F:$F, $F56, $A:$A, $A56, $E:$E, "Да")</f>
        <v>#VALUE!</v>
      </c>
      <c r="AH56" s="167" t="e">
        <f aca="false" ca="false" dt2D="false" dtr="false" t="normal">SUMIFS(AH:AH, $F:$F, $F56, $A:$A, $A56, $E:$E, "Да")</f>
        <v>#VALUE!</v>
      </c>
      <c r="AI56" s="167" t="e">
        <f aca="false" ca="false" dt2D="false" dtr="false" t="normal">SUMIFS(AI:AI, $F:$F, $F56, $A:$A, $A56, $E:$E, "Да")</f>
        <v>#VALUE!</v>
      </c>
      <c r="AJ56" s="167" t="e">
        <f aca="false" ca="false" dt2D="false" dtr="false" t="normal">SUMIFS(AJ:AJ, $F:$F, $F56, $A:$A, $A56, $E:$E, "Да")</f>
        <v>#VALUE!</v>
      </c>
      <c r="AK56" s="167" t="e">
        <f aca="false" ca="false" dt2D="false" dtr="false" t="normal">SUMIFS(AK:AK, $F:$F, $F56, $A:$A, $A56, $E:$E, "Да")</f>
        <v>#VALUE!</v>
      </c>
      <c r="AL56" s="167" t="e">
        <f aca="false" ca="false" dt2D="false" dtr="false" t="normal">SUMIFS(AL:AL, $F:$F, $F56, $A:$A, $A56, $E:$E, "Да")</f>
        <v>#VALUE!</v>
      </c>
      <c r="AM56" s="167" t="e">
        <f aca="false" ca="false" dt2D="false" dtr="false" t="normal">SUMIFS(AM:AM, $F:$F, $F56, $A:$A, $A56, $E:$E, "Да")</f>
        <v>#VALUE!</v>
      </c>
      <c r="AN56" s="167" t="e">
        <f aca="false" ca="false" dt2D="false" dtr="false" t="normal">SUMIFS(AN:AN, $F:$F, $F56, $A:$A, $A56, $E:$E, "Да")</f>
        <v>#VALUE!</v>
      </c>
      <c r="AO56" s="167" t="e">
        <f aca="false" ca="false" dt2D="false" dtr="false" t="normal">SUMIFS(AO:AO, $F:$F, $F56, $A:$A, $A56, $E:$E, "Да")</f>
        <v>#VALUE!</v>
      </c>
      <c r="AP56" s="167" t="e">
        <f aca="false" ca="false" dt2D="false" dtr="false" t="normal">SUMIFS(AP:AP, $F:$F, $F56, $A:$A, $A56, $E:$E, "Да")</f>
        <v>#VALUE!</v>
      </c>
      <c r="AQ56" s="167" t="e">
        <f aca="false" ca="false" dt2D="false" dtr="false" t="normal">SUMIFS(AQ:AQ, $F:$F, $F56, $A:$A, $A56, $E:$E, "Да")</f>
        <v>#VALUE!</v>
      </c>
      <c r="AR56" s="167" t="e">
        <f aca="false" ca="false" dt2D="false" dtr="false" t="normal">SUMIFS(AR:AR, $F:$F, $F56, $A:$A, $A56, $E:$E, "Да")</f>
        <v>#VALUE!</v>
      </c>
      <c r="AS56" s="167" t="e">
        <f aca="false" ca="false" dt2D="false" dtr="false" t="normal">SUMIFS(AS:AS, $F:$F, $F56, $A:$A, $A56, $E:$E, "Да")</f>
        <v>#VALUE!</v>
      </c>
      <c r="AT56" s="167" t="e">
        <f aca="false" ca="false" dt2D="false" dtr="false" t="normal">SUMIFS(AT:AT, $F:$F, $F56, $A:$A, $A56, $E:$E, "Да")</f>
        <v>#VALUE!</v>
      </c>
      <c r="AU56" s="167" t="e">
        <f aca="false" ca="false" dt2D="false" dtr="false" t="normal">SUMIFS(AU:AU, $F:$F, $F56, $A:$A, $A56, $E:$E, "Да")</f>
        <v>#VALUE!</v>
      </c>
      <c r="AV56" s="167" t="e">
        <f aca="false" ca="false" dt2D="false" dtr="false" t="normal">SUMIFS(AV:AV, $F:$F, $F56, $A:$A, $A56, $E:$E, "Да")</f>
        <v>#VALUE!</v>
      </c>
      <c r="AW56" s="167" t="e">
        <f aca="false" ca="false" dt2D="false" dtr="false" t="normal">SUMIFS(AW:AW, $F:$F, $F56, $A:$A, $A56, $E:$E, "Да")</f>
        <v>#VALUE!</v>
      </c>
      <c r="AX56" s="167" t="e">
        <f aca="false" ca="false" dt2D="false" dtr="false" t="normal">SUMIFS(AX:AX, $F:$F, $F56, $A:$A, $A56, $E:$E, "Да")</f>
        <v>#VALUE!</v>
      </c>
      <c r="AY56" s="167" t="e">
        <f aca="false" ca="false" dt2D="false" dtr="false" t="normal">SUMIFS(AY:AY, $F:$F, $F56, $A:$A, $A56, $E:$E, "Да")</f>
        <v>#VALUE!</v>
      </c>
      <c r="AZ56" s="167" t="e">
        <f aca="false" ca="false" dt2D="false" dtr="false" t="normal">SUMIFS(AZ:AZ, $F:$F, $F56, $A:$A, $A56, $E:$E, "Да")</f>
        <v>#VALUE!</v>
      </c>
      <c r="BA56" s="167" t="e">
        <f aca="false" ca="false" dt2D="false" dtr="false" t="normal">SUMIFS(BA:BA, $F:$F, $F56, $A:$A, $A56, $E:$E, "Да")</f>
        <v>#VALUE!</v>
      </c>
      <c r="BB56" s="167" t="e">
        <f aca="false" ca="false" dt2D="false" dtr="false" t="normal">SUMIFS(BB:BB, $F:$F, $F56, $A:$A, $A56, $E:$E, "Да")</f>
        <v>#VALUE!</v>
      </c>
      <c r="BC56" s="167" t="e">
        <f aca="false" ca="false" dt2D="false" dtr="false" t="normal">SUMIFS(BC:BC, $F:$F, $F56, $A:$A, $A56, $E:$E, "Да")</f>
        <v>#VALUE!</v>
      </c>
      <c r="BD56" s="167" t="e">
        <f aca="false" ca="false" dt2D="false" dtr="false" t="normal">SUMIFS(BD:BD, $F:$F, $F56, $A:$A, $A56, $E:$E, "Да")</f>
        <v>#VALUE!</v>
      </c>
      <c r="BE56" s="167" t="e">
        <f aca="false" ca="false" dt2D="false" dtr="false" t="normal">SUMIFS(BE:BE, $F:$F, $F56, $A:$A, $A56, $E:$E, "Да")</f>
        <v>#VALUE!</v>
      </c>
      <c r="BF56" s="167" t="e">
        <f aca="false" ca="false" dt2D="false" dtr="false" t="normal">SUMIFS(BF:BF, $F:$F, $F56, $A:$A, $A56, $E:$E, "Да")</f>
        <v>#VALUE!</v>
      </c>
      <c r="BG56" s="167" t="e">
        <f aca="false" ca="false" dt2D="false" dtr="false" t="normal">SUMIFS(BG:BG, $F:$F, $F56, $A:$A, $A56, $E:$E, "Да")</f>
        <v>#VALUE!</v>
      </c>
      <c r="BH56" s="167" t="e">
        <f aca="false" ca="false" dt2D="false" dtr="false" t="normal">SUMIFS(BH:BH, $F:$F, $F56, $A:$A, $A56, $E:$E, "Да")</f>
        <v>#VALUE!</v>
      </c>
      <c r="BI56" s="167" t="e">
        <f aca="false" ca="false" dt2D="false" dtr="false" t="normal">SUMIFS(BI:BI, $F:$F, $F56, $A:$A, $A56, $E:$E, "Да")</f>
        <v>#VALUE!</v>
      </c>
      <c r="BJ56" s="167" t="e">
        <f aca="false" ca="false" dt2D="false" dtr="false" t="normal">SUMIFS(BJ:BJ, $F:$F, $F56, $A:$A, $A56, $E:$E, "Да")</f>
        <v>#VALUE!</v>
      </c>
      <c r="BK56" s="167" t="e">
        <f aca="false" ca="false" dt2D="false" dtr="false" t="normal">SUMIFS(BK:BK, $F:$F, $F56, $A:$A, $A56, $E:$E, "Да")</f>
        <v>#VALUE!</v>
      </c>
      <c r="BL56" s="167" t="e">
        <f aca="false" ca="false" dt2D="false" dtr="false" t="normal">SUMIFS(BL:BL, $F:$F, $F56, $A:$A, $A56, $E:$E, "Да")</f>
        <v>#VALUE!</v>
      </c>
      <c r="BM56" s="167" t="e">
        <f aca="false" ca="false" dt2D="false" dtr="false" t="normal">SUMIFS(BM:BM, $F:$F, $F56, $A:$A, $A56, $E:$E, "Да")</f>
        <v>#VALUE!</v>
      </c>
      <c r="BN56" s="167" t="e">
        <f aca="false" ca="false" dt2D="false" dtr="false" t="normal">SUMIFS(BN:BN, $F:$F, $F56, $A:$A, $A56, $E:$E, "Да")</f>
        <v>#VALUE!</v>
      </c>
      <c r="BO56" s="167" t="e">
        <f aca="false" ca="false" dt2D="false" dtr="false" t="normal">SUMIFS(BO:BO, $F:$F, $F56, $A:$A, $A56, $E:$E, "Да")</f>
        <v>#VALUE!</v>
      </c>
      <c r="BP56" s="167" t="e">
        <f aca="false" ca="false" dt2D="false" dtr="false" t="normal">SUMIFS(BP:BP, $F:$F, $F56, $A:$A, $A56, $E:$E, "Да")</f>
        <v>#VALUE!</v>
      </c>
      <c r="BQ56" s="167" t="e">
        <f aca="false" ca="false" dt2D="false" dtr="false" t="normal">SUMIFS(BQ:BQ, $F:$F, $F56, $A:$A, $A56, $E:$E, "Да")</f>
        <v>#VALUE!</v>
      </c>
      <c r="BR56" s="167" t="e">
        <f aca="false" ca="false" dt2D="false" dtr="false" t="normal">SUMIFS(BR:BR, $F:$F, $F56, $A:$A, $A56, $E:$E, "Да")</f>
        <v>#VALUE!</v>
      </c>
      <c r="BS56" s="167" t="e">
        <f aca="false" ca="false" dt2D="false" dtr="false" t="normal">SUMIFS(BS:BS, $F:$F, $F56, $A:$A, $A56, $E:$E, "Да")</f>
        <v>#VALUE!</v>
      </c>
      <c r="BT56" s="167" t="e">
        <f aca="false" ca="false" dt2D="false" dtr="false" t="normal">SUMIFS(BT:BT, $F:$F, $F56, $A:$A, $A56, $E:$E, "Да")</f>
        <v>#VALUE!</v>
      </c>
    </row>
    <row customFormat="true" ht="15.75" outlineLevel="0" r="57" s="44">
      <c r="A57" s="374" t="n"/>
      <c r="B57" s="374" t="n"/>
      <c r="C57" s="374" t="n"/>
      <c r="D57" s="374" t="n"/>
      <c r="E57" s="374" t="n"/>
      <c r="F57" s="374" t="n"/>
      <c r="G57" s="374" t="n"/>
      <c r="I57" s="126" t="s">
        <v>415</v>
      </c>
      <c r="J57" s="407" t="n"/>
      <c r="K57" s="407" t="n"/>
      <c r="L57" s="405" t="e">
        <f aca="false" ca="false" dt2D="false" dtr="false" t="normal">SUM(M57:BT57)</f>
        <v>#VALUE!</v>
      </c>
      <c r="M57" s="406" t="e">
        <f aca="false" ca="false" dt2D="false" dtr="false" t="normal">SUM(M55:M56)</f>
        <v>#VALUE!</v>
      </c>
      <c r="N57" s="406" t="e">
        <f aca="false" ca="false" dt2D="false" dtr="false" t="normal">SUM(N55:N56)</f>
        <v>#VALUE!</v>
      </c>
      <c r="O57" s="406" t="e">
        <f aca="false" ca="false" dt2D="false" dtr="false" t="normal">SUM(O55:O56)</f>
        <v>#VALUE!</v>
      </c>
      <c r="P57" s="406" t="e">
        <f aca="false" ca="false" dt2D="false" dtr="false" t="normal">SUM(P55:P56)</f>
        <v>#VALUE!</v>
      </c>
      <c r="Q57" s="406" t="e">
        <f aca="false" ca="false" dt2D="false" dtr="false" t="normal">SUM(Q55:Q56)</f>
        <v>#VALUE!</v>
      </c>
      <c r="R57" s="406" t="e">
        <f aca="false" ca="false" dt2D="false" dtr="false" t="normal">SUM(R55:R56)</f>
        <v>#VALUE!</v>
      </c>
      <c r="S57" s="406" t="e">
        <f aca="false" ca="false" dt2D="false" dtr="false" t="normal">SUM(S55:S56)</f>
        <v>#VALUE!</v>
      </c>
      <c r="T57" s="406" t="e">
        <f aca="false" ca="false" dt2D="false" dtr="false" t="normal">SUM(T55:T56)</f>
        <v>#VALUE!</v>
      </c>
      <c r="U57" s="406" t="e">
        <f aca="false" ca="false" dt2D="false" dtr="false" t="normal">SUM(U55:U56)</f>
        <v>#VALUE!</v>
      </c>
      <c r="V57" s="406" t="e">
        <f aca="false" ca="false" dt2D="false" dtr="false" t="normal">SUM(V55:V56)</f>
        <v>#VALUE!</v>
      </c>
      <c r="W57" s="406" t="e">
        <f aca="false" ca="false" dt2D="false" dtr="false" t="normal">SUM(W55:W56)</f>
        <v>#VALUE!</v>
      </c>
      <c r="X57" s="406" t="e">
        <f aca="false" ca="false" dt2D="false" dtr="false" t="normal">SUM(X55:X56)</f>
        <v>#VALUE!</v>
      </c>
      <c r="Y57" s="406" t="e">
        <f aca="false" ca="false" dt2D="false" dtr="false" t="normal">SUM(Y55:Y56)</f>
        <v>#VALUE!</v>
      </c>
      <c r="Z57" s="406" t="e">
        <f aca="false" ca="false" dt2D="false" dtr="false" t="normal">SUM(Z55:Z56)</f>
        <v>#VALUE!</v>
      </c>
      <c r="AA57" s="406" t="e">
        <f aca="false" ca="false" dt2D="false" dtr="false" t="normal">SUM(AA55:AA56)</f>
        <v>#VALUE!</v>
      </c>
      <c r="AB57" s="406" t="e">
        <f aca="false" ca="false" dt2D="false" dtr="false" t="normal">SUM(AB55:AB56)</f>
        <v>#VALUE!</v>
      </c>
      <c r="AC57" s="406" t="e">
        <f aca="false" ca="false" dt2D="false" dtr="false" t="normal">SUM(AC55:AC56)</f>
        <v>#VALUE!</v>
      </c>
      <c r="AD57" s="406" t="e">
        <f aca="false" ca="false" dt2D="false" dtr="false" t="normal">SUM(AD55:AD56)</f>
        <v>#VALUE!</v>
      </c>
      <c r="AE57" s="406" t="e">
        <f aca="false" ca="false" dt2D="false" dtr="false" t="normal">SUM(AE55:AE56)</f>
        <v>#VALUE!</v>
      </c>
      <c r="AF57" s="406" t="e">
        <f aca="false" ca="false" dt2D="false" dtr="false" t="normal">SUM(AF55:AF56)</f>
        <v>#VALUE!</v>
      </c>
      <c r="AG57" s="406" t="e">
        <f aca="false" ca="false" dt2D="false" dtr="false" t="normal">SUM(AG55:AG56)</f>
        <v>#VALUE!</v>
      </c>
      <c r="AH57" s="406" t="e">
        <f aca="false" ca="false" dt2D="false" dtr="false" t="normal">SUM(AH55:AH56)</f>
        <v>#VALUE!</v>
      </c>
      <c r="AI57" s="406" t="e">
        <f aca="false" ca="false" dt2D="false" dtr="false" t="normal">SUM(AI55:AI56)</f>
        <v>#VALUE!</v>
      </c>
      <c r="AJ57" s="406" t="e">
        <f aca="false" ca="false" dt2D="false" dtr="false" t="normal">SUM(AJ55:AJ56)</f>
        <v>#VALUE!</v>
      </c>
      <c r="AK57" s="406" t="e">
        <f aca="false" ca="false" dt2D="false" dtr="false" t="normal">SUM(AK55:AK56)</f>
        <v>#VALUE!</v>
      </c>
      <c r="AL57" s="406" t="e">
        <f aca="false" ca="false" dt2D="false" dtr="false" t="normal">SUM(AL55:AL56)</f>
        <v>#VALUE!</v>
      </c>
      <c r="AM57" s="406" t="e">
        <f aca="false" ca="false" dt2D="false" dtr="false" t="normal">SUM(AM55:AM56)</f>
        <v>#VALUE!</v>
      </c>
      <c r="AN57" s="406" t="e">
        <f aca="false" ca="false" dt2D="false" dtr="false" t="normal">SUM(AN55:AN56)</f>
        <v>#VALUE!</v>
      </c>
      <c r="AO57" s="406" t="e">
        <f aca="false" ca="false" dt2D="false" dtr="false" t="normal">SUM(AO55:AO56)</f>
        <v>#VALUE!</v>
      </c>
      <c r="AP57" s="406" t="e">
        <f aca="false" ca="false" dt2D="false" dtr="false" t="normal">SUM(AP55:AP56)</f>
        <v>#VALUE!</v>
      </c>
      <c r="AQ57" s="406" t="e">
        <f aca="false" ca="false" dt2D="false" dtr="false" t="normal">SUM(AQ55:AQ56)</f>
        <v>#VALUE!</v>
      </c>
      <c r="AR57" s="406" t="e">
        <f aca="false" ca="false" dt2D="false" dtr="false" t="normal">SUM(AR55:AR56)</f>
        <v>#VALUE!</v>
      </c>
      <c r="AS57" s="406" t="e">
        <f aca="false" ca="false" dt2D="false" dtr="false" t="normal">SUM(AS55:AS56)</f>
        <v>#VALUE!</v>
      </c>
      <c r="AT57" s="406" t="e">
        <f aca="false" ca="false" dt2D="false" dtr="false" t="normal">SUM(AT55:AT56)</f>
        <v>#VALUE!</v>
      </c>
      <c r="AU57" s="406" t="e">
        <f aca="false" ca="false" dt2D="false" dtr="false" t="normal">SUM(AU55:AU56)</f>
        <v>#VALUE!</v>
      </c>
      <c r="AV57" s="406" t="e">
        <f aca="false" ca="false" dt2D="false" dtr="false" t="normal">SUM(AV55:AV56)</f>
        <v>#VALUE!</v>
      </c>
      <c r="AW57" s="406" t="e">
        <f aca="false" ca="false" dt2D="false" dtr="false" t="normal">SUM(AW55:AW56)</f>
        <v>#VALUE!</v>
      </c>
      <c r="AX57" s="406" t="e">
        <f aca="false" ca="false" dt2D="false" dtr="false" t="normal">SUM(AX55:AX56)</f>
        <v>#VALUE!</v>
      </c>
      <c r="AY57" s="406" t="e">
        <f aca="false" ca="false" dt2D="false" dtr="false" t="normal">SUM(AY55:AY56)</f>
        <v>#VALUE!</v>
      </c>
      <c r="AZ57" s="406" t="e">
        <f aca="false" ca="false" dt2D="false" dtr="false" t="normal">SUM(AZ55:AZ56)</f>
        <v>#VALUE!</v>
      </c>
      <c r="BA57" s="406" t="e">
        <f aca="false" ca="false" dt2D="false" dtr="false" t="normal">SUM(BA55:BA56)</f>
        <v>#VALUE!</v>
      </c>
      <c r="BB57" s="406" t="e">
        <f aca="false" ca="false" dt2D="false" dtr="false" t="normal">SUM(BB55:BB56)</f>
        <v>#VALUE!</v>
      </c>
      <c r="BC57" s="406" t="e">
        <f aca="false" ca="false" dt2D="false" dtr="false" t="normal">SUM(BC55:BC56)</f>
        <v>#VALUE!</v>
      </c>
      <c r="BD57" s="406" t="e">
        <f aca="false" ca="false" dt2D="false" dtr="false" t="normal">SUM(BD55:BD56)</f>
        <v>#VALUE!</v>
      </c>
      <c r="BE57" s="406" t="e">
        <f aca="false" ca="false" dt2D="false" dtr="false" t="normal">SUM(BE55:BE56)</f>
        <v>#VALUE!</v>
      </c>
      <c r="BF57" s="406" t="e">
        <f aca="false" ca="false" dt2D="false" dtr="false" t="normal">SUM(BF55:BF56)</f>
        <v>#VALUE!</v>
      </c>
      <c r="BG57" s="406" t="e">
        <f aca="false" ca="false" dt2D="false" dtr="false" t="normal">SUM(BG55:BG56)</f>
        <v>#VALUE!</v>
      </c>
      <c r="BH57" s="406" t="e">
        <f aca="false" ca="false" dt2D="false" dtr="false" t="normal">SUM(BH55:BH56)</f>
        <v>#VALUE!</v>
      </c>
      <c r="BI57" s="406" t="e">
        <f aca="false" ca="false" dt2D="false" dtr="false" t="normal">SUM(BI55:BI56)</f>
        <v>#VALUE!</v>
      </c>
      <c r="BJ57" s="406" t="e">
        <f aca="false" ca="false" dt2D="false" dtr="false" t="normal">SUM(BJ55:BJ56)</f>
        <v>#VALUE!</v>
      </c>
      <c r="BK57" s="406" t="e">
        <f aca="false" ca="false" dt2D="false" dtr="false" t="normal">SUM(BK55:BK56)</f>
        <v>#VALUE!</v>
      </c>
      <c r="BL57" s="406" t="e">
        <f aca="false" ca="false" dt2D="false" dtr="false" t="normal">SUM(BL55:BL56)</f>
        <v>#VALUE!</v>
      </c>
      <c r="BM57" s="406" t="e">
        <f aca="false" ca="false" dt2D="false" dtr="false" t="normal">SUM(BM55:BM56)</f>
        <v>#VALUE!</v>
      </c>
      <c r="BN57" s="406" t="e">
        <f aca="false" ca="false" dt2D="false" dtr="false" t="normal">SUM(BN55:BN56)</f>
        <v>#VALUE!</v>
      </c>
      <c r="BO57" s="406" t="e">
        <f aca="false" ca="false" dt2D="false" dtr="false" t="normal">SUM(BO55:BO56)</f>
        <v>#VALUE!</v>
      </c>
      <c r="BP57" s="406" t="e">
        <f aca="false" ca="false" dt2D="false" dtr="false" t="normal">SUM(BP55:BP56)</f>
        <v>#VALUE!</v>
      </c>
      <c r="BQ57" s="406" t="e">
        <f aca="false" ca="false" dt2D="false" dtr="false" t="normal">SUM(BQ55:BQ56)</f>
        <v>#VALUE!</v>
      </c>
      <c r="BR57" s="406" t="e">
        <f aca="false" ca="false" dt2D="false" dtr="false" t="normal">SUM(BR55:BR56)</f>
        <v>#VALUE!</v>
      </c>
      <c r="BS57" s="406" t="e">
        <f aca="false" ca="false" dt2D="false" dtr="false" t="normal">SUM(BS55:BS56)</f>
        <v>#VALUE!</v>
      </c>
      <c r="BT57" s="406" t="e">
        <f aca="false" ca="false" dt2D="false" dtr="false" t="normal">SUM(BT55:BT56)</f>
        <v>#VALUE!</v>
      </c>
    </row>
    <row outlineLevel="0" r="58">
      <c r="L58" s="283" t="n"/>
      <c r="M58" s="167" t="n"/>
      <c r="N58" s="167" t="n"/>
      <c r="O58" s="167" t="n"/>
      <c r="P58" s="167" t="n"/>
      <c r="Q58" s="167" t="n"/>
      <c r="R58" s="167" t="n"/>
      <c r="S58" s="167" t="n"/>
      <c r="T58" s="167" t="n"/>
      <c r="U58" s="167" t="n"/>
      <c r="V58" s="167" t="n"/>
      <c r="W58" s="167" t="n"/>
      <c r="X58" s="167" t="n"/>
      <c r="Y58" s="167" t="n"/>
      <c r="Z58" s="167" t="n"/>
      <c r="AA58" s="167" t="n"/>
      <c r="AB58" s="167" t="n"/>
      <c r="AC58" s="167" t="n"/>
      <c r="AD58" s="167" t="n"/>
      <c r="AE58" s="167" t="n"/>
      <c r="AF58" s="167" t="n"/>
      <c r="AG58" s="167" t="n"/>
      <c r="AH58" s="167" t="n"/>
      <c r="AI58" s="167" t="n"/>
      <c r="AJ58" s="167" t="n"/>
      <c r="AK58" s="167" t="n"/>
      <c r="AL58" s="167" t="n"/>
      <c r="AM58" s="167" t="n"/>
      <c r="AN58" s="167" t="n"/>
      <c r="AO58" s="167" t="n"/>
      <c r="AP58" s="167" t="n"/>
      <c r="AQ58" s="167" t="n"/>
      <c r="AR58" s="167" t="n"/>
      <c r="AS58" s="167" t="n"/>
      <c r="AT58" s="167" t="n"/>
      <c r="AU58" s="167" t="n"/>
      <c r="AV58" s="167" t="n"/>
      <c r="AW58" s="167" t="n"/>
      <c r="AX58" s="167" t="n"/>
      <c r="AY58" s="167" t="n"/>
      <c r="AZ58" s="167" t="n"/>
      <c r="BA58" s="167" t="n"/>
      <c r="BB58" s="167" t="n"/>
      <c r="BC58" s="167" t="n"/>
      <c r="BD58" s="167" t="n"/>
      <c r="BE58" s="167" t="n"/>
      <c r="BF58" s="167" t="n"/>
      <c r="BG58" s="167" t="n"/>
      <c r="BH58" s="167" t="n"/>
      <c r="BI58" s="167" t="n"/>
      <c r="BJ58" s="167" t="n"/>
      <c r="BK58" s="167" t="n"/>
      <c r="BL58" s="167" t="n"/>
      <c r="BM58" s="167" t="n"/>
      <c r="BN58" s="167" t="n"/>
      <c r="BO58" s="167" t="n"/>
      <c r="BP58" s="167" t="n"/>
      <c r="BQ58" s="167" t="n"/>
      <c r="BR58" s="167" t="n"/>
      <c r="BS58" s="167" t="n"/>
      <c r="BT58" s="167" t="n"/>
    </row>
    <row customFormat="true" ht="17.25" outlineLevel="0" r="59" s="44">
      <c r="A59" s="374" t="n"/>
      <c r="B59" s="374" t="n"/>
      <c r="C59" s="374" t="n"/>
      <c r="D59" s="374" t="n"/>
      <c r="E59" s="374" t="n"/>
      <c r="F59" s="374" t="n"/>
      <c r="G59" s="374" t="n"/>
      <c r="I59" s="4" t="s">
        <v>208</v>
      </c>
      <c r="L59" s="199" t="n"/>
      <c r="M59" s="403" t="n"/>
      <c r="N59" s="403" t="n"/>
      <c r="O59" s="403" t="n"/>
      <c r="P59" s="403" t="n"/>
      <c r="Q59" s="403" t="n"/>
      <c r="R59" s="403" t="n"/>
      <c r="S59" s="403" t="n"/>
      <c r="T59" s="403" t="n"/>
      <c r="U59" s="403" t="n"/>
      <c r="V59" s="403" t="n"/>
      <c r="W59" s="403" t="n"/>
      <c r="X59" s="403" t="n"/>
      <c r="Y59" s="403" t="n"/>
      <c r="Z59" s="403" t="n"/>
      <c r="AA59" s="403" t="n"/>
      <c r="AB59" s="403" t="n"/>
      <c r="AC59" s="403" t="n"/>
      <c r="AD59" s="403" t="n"/>
      <c r="AE59" s="403" t="n"/>
      <c r="AF59" s="403" t="n"/>
      <c r="AG59" s="403" t="n"/>
      <c r="AH59" s="403" t="n"/>
      <c r="AI59" s="403" t="n"/>
      <c r="AJ59" s="403" t="n"/>
      <c r="AK59" s="403" t="n"/>
      <c r="AL59" s="403" t="n"/>
      <c r="AM59" s="403" t="n"/>
      <c r="AN59" s="403" t="n"/>
      <c r="AO59" s="403" t="n"/>
      <c r="AP59" s="403" t="n"/>
      <c r="AQ59" s="403" t="n"/>
      <c r="AR59" s="403" t="n"/>
      <c r="AS59" s="403" t="n"/>
      <c r="AT59" s="403" t="n"/>
      <c r="AU59" s="403" t="n"/>
      <c r="AV59" s="403" t="n"/>
      <c r="AW59" s="403" t="n"/>
      <c r="AX59" s="403" t="n"/>
      <c r="AY59" s="403" t="n"/>
      <c r="AZ59" s="403" t="n"/>
      <c r="BA59" s="403" t="n"/>
      <c r="BB59" s="403" t="n"/>
      <c r="BC59" s="403" t="n"/>
      <c r="BD59" s="403" t="n"/>
      <c r="BE59" s="403" t="n"/>
      <c r="BF59" s="403" t="n"/>
      <c r="BG59" s="403" t="n"/>
      <c r="BH59" s="403" t="n"/>
      <c r="BI59" s="403" t="n"/>
      <c r="BJ59" s="403" t="n"/>
      <c r="BK59" s="403" t="n"/>
      <c r="BL59" s="403" t="n"/>
      <c r="BM59" s="403" t="n"/>
      <c r="BN59" s="403" t="n"/>
      <c r="BO59" s="403" t="n"/>
      <c r="BP59" s="403" t="n"/>
      <c r="BQ59" s="403" t="n"/>
      <c r="BR59" s="403" t="n"/>
      <c r="BS59" s="403" t="n"/>
      <c r="BT59" s="403" t="n"/>
    </row>
    <row customFormat="true" hidden="true" ht="16.5" outlineLevel="1" r="60" s="130">
      <c r="A60" s="408" t="str">
        <f aca="false" ca="false" dt2D="false" dtr="false" t="normal">I59</f>
        <v>Налог на прибыль (УСН)</v>
      </c>
      <c r="B60" s="408" t="n"/>
      <c r="C60" s="408" t="n"/>
      <c r="D60" s="408" t="str">
        <f aca="false" ca="false" dt2D="false" dtr="false" t="normal">I60</f>
        <v>Федеральный бюджет</v>
      </c>
      <c r="E60" s="408" t="n"/>
      <c r="F60" s="408" t="n"/>
      <c r="G60" s="408" t="n"/>
      <c r="I60" s="130" t="s">
        <v>301</v>
      </c>
      <c r="L60" s="283" t="e">
        <f aca="false" ca="false" dt2D="false" dtr="false" t="normal">SUM(M60:BT60)</f>
        <v>#VALUE!</v>
      </c>
      <c r="M60" s="167" t="e">
        <f aca="false" ca="false" dt2D="false" dtr="false" t="normal">SUM(M61:M62)</f>
        <v>#VALUE!</v>
      </c>
      <c r="N60" s="167" t="e">
        <f aca="false" ca="false" dt2D="false" dtr="false" t="normal">SUM(N61:N62)</f>
        <v>#VALUE!</v>
      </c>
      <c r="O60" s="167" t="e">
        <f aca="false" ca="false" dt2D="false" dtr="false" t="normal">SUM(O61:O62)</f>
        <v>#VALUE!</v>
      </c>
      <c r="P60" s="167" t="e">
        <f aca="false" ca="false" dt2D="false" dtr="false" t="normal">SUM(P61:P62)</f>
        <v>#VALUE!</v>
      </c>
      <c r="Q60" s="167" t="e">
        <f aca="false" ca="false" dt2D="false" dtr="false" t="normal">SUM(Q61:Q62)</f>
        <v>#VALUE!</v>
      </c>
      <c r="R60" s="167" t="e">
        <f aca="false" ca="false" dt2D="false" dtr="false" t="normal">SUM(R61:R62)</f>
        <v>#VALUE!</v>
      </c>
      <c r="S60" s="167" t="e">
        <f aca="false" ca="false" dt2D="false" dtr="false" t="normal">SUM(S61:S62)</f>
        <v>#VALUE!</v>
      </c>
      <c r="T60" s="167" t="e">
        <f aca="false" ca="false" dt2D="false" dtr="false" t="normal">SUM(T61:T62)</f>
        <v>#VALUE!</v>
      </c>
      <c r="U60" s="167" t="e">
        <f aca="false" ca="false" dt2D="false" dtr="false" t="normal">SUM(U61:U62)</f>
        <v>#VALUE!</v>
      </c>
      <c r="V60" s="167" t="e">
        <f aca="false" ca="false" dt2D="false" dtr="false" t="normal">SUM(V61:V62)</f>
        <v>#VALUE!</v>
      </c>
      <c r="W60" s="167" t="e">
        <f aca="false" ca="false" dt2D="false" dtr="false" t="normal">SUM(W61:W62)</f>
        <v>#VALUE!</v>
      </c>
      <c r="X60" s="167" t="e">
        <f aca="false" ca="false" dt2D="false" dtr="false" t="normal">SUM(X61:X62)</f>
        <v>#VALUE!</v>
      </c>
      <c r="Y60" s="167" t="e">
        <f aca="false" ca="false" dt2D="false" dtr="false" t="normal">SUM(Y61:Y62)</f>
        <v>#VALUE!</v>
      </c>
      <c r="Z60" s="167" t="e">
        <f aca="false" ca="false" dt2D="false" dtr="false" t="normal">SUM(Z61:Z62)</f>
        <v>#VALUE!</v>
      </c>
      <c r="AA60" s="167" t="e">
        <f aca="false" ca="false" dt2D="false" dtr="false" t="normal">SUM(AA61:AA62)</f>
        <v>#VALUE!</v>
      </c>
      <c r="AB60" s="167" t="e">
        <f aca="false" ca="false" dt2D="false" dtr="false" t="normal">SUM(AB61:AB62)</f>
        <v>#VALUE!</v>
      </c>
      <c r="AC60" s="167" t="e">
        <f aca="false" ca="false" dt2D="false" dtr="false" t="normal">SUM(AC61:AC62)</f>
        <v>#VALUE!</v>
      </c>
      <c r="AD60" s="167" t="e">
        <f aca="false" ca="false" dt2D="false" dtr="false" t="normal">SUM(AD61:AD62)</f>
        <v>#VALUE!</v>
      </c>
      <c r="AE60" s="167" t="e">
        <f aca="false" ca="false" dt2D="false" dtr="false" t="normal">SUM(AE61:AE62)</f>
        <v>#VALUE!</v>
      </c>
      <c r="AF60" s="167" t="e">
        <f aca="false" ca="false" dt2D="false" dtr="false" t="normal">SUM(AF61:AF62)</f>
        <v>#VALUE!</v>
      </c>
      <c r="AG60" s="167" t="e">
        <f aca="false" ca="false" dt2D="false" dtr="false" t="normal">SUM(AG61:AG62)</f>
        <v>#VALUE!</v>
      </c>
      <c r="AH60" s="167" t="e">
        <f aca="false" ca="false" dt2D="false" dtr="false" t="normal">SUM(AH61:AH62)</f>
        <v>#VALUE!</v>
      </c>
      <c r="AI60" s="167" t="e">
        <f aca="false" ca="false" dt2D="false" dtr="false" t="normal">SUM(AI61:AI62)</f>
        <v>#VALUE!</v>
      </c>
      <c r="AJ60" s="167" t="e">
        <f aca="false" ca="false" dt2D="false" dtr="false" t="normal">SUM(AJ61:AJ62)</f>
        <v>#VALUE!</v>
      </c>
      <c r="AK60" s="167" t="e">
        <f aca="false" ca="false" dt2D="false" dtr="false" t="normal">SUM(AK61:AK62)</f>
        <v>#VALUE!</v>
      </c>
      <c r="AL60" s="167" t="e">
        <f aca="false" ca="false" dt2D="false" dtr="false" t="normal">SUM(AL61:AL62)</f>
        <v>#VALUE!</v>
      </c>
      <c r="AM60" s="167" t="e">
        <f aca="false" ca="false" dt2D="false" dtr="false" t="normal">SUM(AM61:AM62)</f>
        <v>#VALUE!</v>
      </c>
      <c r="AN60" s="167" t="e">
        <f aca="false" ca="false" dt2D="false" dtr="false" t="normal">SUM(AN61:AN62)</f>
        <v>#VALUE!</v>
      </c>
      <c r="AO60" s="167" t="e">
        <f aca="false" ca="false" dt2D="false" dtr="false" t="normal">SUM(AO61:AO62)</f>
        <v>#VALUE!</v>
      </c>
      <c r="AP60" s="167" t="e">
        <f aca="false" ca="false" dt2D="false" dtr="false" t="normal">SUM(AP61:AP62)</f>
        <v>#VALUE!</v>
      </c>
      <c r="AQ60" s="167" t="e">
        <f aca="false" ca="false" dt2D="false" dtr="false" t="normal">SUM(AQ61:AQ62)</f>
        <v>#VALUE!</v>
      </c>
      <c r="AR60" s="167" t="e">
        <f aca="false" ca="false" dt2D="false" dtr="false" t="normal">SUM(AR61:AR62)</f>
        <v>#VALUE!</v>
      </c>
      <c r="AS60" s="167" t="e">
        <f aca="false" ca="false" dt2D="false" dtr="false" t="normal">SUM(AS61:AS62)</f>
        <v>#VALUE!</v>
      </c>
      <c r="AT60" s="167" t="e">
        <f aca="false" ca="false" dt2D="false" dtr="false" t="normal">SUM(AT61:AT62)</f>
        <v>#VALUE!</v>
      </c>
      <c r="AU60" s="167" t="e">
        <f aca="false" ca="false" dt2D="false" dtr="false" t="normal">SUM(AU61:AU62)</f>
        <v>#VALUE!</v>
      </c>
      <c r="AV60" s="167" t="e">
        <f aca="false" ca="false" dt2D="false" dtr="false" t="normal">SUM(AV61:AV62)</f>
        <v>#VALUE!</v>
      </c>
      <c r="AW60" s="167" t="e">
        <f aca="false" ca="false" dt2D="false" dtr="false" t="normal">SUM(AW61:AW62)</f>
        <v>#VALUE!</v>
      </c>
      <c r="AX60" s="167" t="e">
        <f aca="false" ca="false" dt2D="false" dtr="false" t="normal">SUM(AX61:AX62)</f>
        <v>#VALUE!</v>
      </c>
      <c r="AY60" s="167" t="e">
        <f aca="false" ca="false" dt2D="false" dtr="false" t="normal">SUM(AY61:AY62)</f>
        <v>#VALUE!</v>
      </c>
      <c r="AZ60" s="167" t="e">
        <f aca="false" ca="false" dt2D="false" dtr="false" t="normal">SUM(AZ61:AZ62)</f>
        <v>#VALUE!</v>
      </c>
      <c r="BA60" s="167" t="e">
        <f aca="false" ca="false" dt2D="false" dtr="false" t="normal">SUM(BA61:BA62)</f>
        <v>#VALUE!</v>
      </c>
      <c r="BB60" s="167" t="e">
        <f aca="false" ca="false" dt2D="false" dtr="false" t="normal">SUM(BB61:BB62)</f>
        <v>#VALUE!</v>
      </c>
      <c r="BC60" s="167" t="e">
        <f aca="false" ca="false" dt2D="false" dtr="false" t="normal">SUM(BC61:BC62)</f>
        <v>#VALUE!</v>
      </c>
      <c r="BD60" s="167" t="e">
        <f aca="false" ca="false" dt2D="false" dtr="false" t="normal">SUM(BD61:BD62)</f>
        <v>#VALUE!</v>
      </c>
      <c r="BE60" s="167" t="e">
        <f aca="false" ca="false" dt2D="false" dtr="false" t="normal">SUM(BE61:BE62)</f>
        <v>#VALUE!</v>
      </c>
      <c r="BF60" s="167" t="e">
        <f aca="false" ca="false" dt2D="false" dtr="false" t="normal">SUM(BF61:BF62)</f>
        <v>#VALUE!</v>
      </c>
      <c r="BG60" s="167" t="e">
        <f aca="false" ca="false" dt2D="false" dtr="false" t="normal">SUM(BG61:BG62)</f>
        <v>#VALUE!</v>
      </c>
      <c r="BH60" s="167" t="e">
        <f aca="false" ca="false" dt2D="false" dtr="false" t="normal">SUM(BH61:BH62)</f>
        <v>#VALUE!</v>
      </c>
      <c r="BI60" s="167" t="e">
        <f aca="false" ca="false" dt2D="false" dtr="false" t="normal">SUM(BI61:BI62)</f>
        <v>#VALUE!</v>
      </c>
      <c r="BJ60" s="167" t="e">
        <f aca="false" ca="false" dt2D="false" dtr="false" t="normal">SUM(BJ61:BJ62)</f>
        <v>#VALUE!</v>
      </c>
      <c r="BK60" s="167" t="e">
        <f aca="false" ca="false" dt2D="false" dtr="false" t="normal">SUM(BK61:BK62)</f>
        <v>#VALUE!</v>
      </c>
      <c r="BL60" s="167" t="e">
        <f aca="false" ca="false" dt2D="false" dtr="false" t="normal">SUM(BL61:BL62)</f>
        <v>#VALUE!</v>
      </c>
      <c r="BM60" s="167" t="e">
        <f aca="false" ca="false" dt2D="false" dtr="false" t="normal">SUM(BM61:BM62)</f>
        <v>#VALUE!</v>
      </c>
      <c r="BN60" s="167" t="e">
        <f aca="false" ca="false" dt2D="false" dtr="false" t="normal">SUM(BN61:BN62)</f>
        <v>#VALUE!</v>
      </c>
      <c r="BO60" s="167" t="e">
        <f aca="false" ca="false" dt2D="false" dtr="false" t="normal">SUM(BO61:BO62)</f>
        <v>#VALUE!</v>
      </c>
      <c r="BP60" s="167" t="e">
        <f aca="false" ca="false" dt2D="false" dtr="false" t="normal">SUM(BP61:BP62)</f>
        <v>#VALUE!</v>
      </c>
      <c r="BQ60" s="167" t="e">
        <f aca="false" ca="false" dt2D="false" dtr="false" t="normal">SUM(BQ61:BQ62)</f>
        <v>#VALUE!</v>
      </c>
      <c r="BR60" s="167" t="e">
        <f aca="false" ca="false" dt2D="false" dtr="false" t="normal">SUM(BR61:BR62)</f>
        <v>#VALUE!</v>
      </c>
      <c r="BS60" s="167" t="e">
        <f aca="false" ca="false" dt2D="false" dtr="false" t="normal">SUM(BS61:BS62)</f>
        <v>#VALUE!</v>
      </c>
      <c r="BT60" s="167" t="e">
        <f aca="false" ca="false" dt2D="false" dtr="false" t="normal">SUM(BT61:BT62)</f>
        <v>#VALUE!</v>
      </c>
    </row>
    <row hidden="true" ht="16.5" outlineLevel="1" r="61">
      <c r="A61" s="374" t="str">
        <f aca="false" ca="false" dt2D="false" dtr="false" t="normal">A60</f>
        <v>Налог на прибыль (УСН)</v>
      </c>
      <c r="D61" s="374" t="str">
        <f aca="false" ca="false" dt2D="false" dtr="false" t="normal">D60</f>
        <v>Федеральный бюджет</v>
      </c>
      <c r="F61" s="374" t="str">
        <f aca="false" ca="false" dt2D="false" dtr="false" t="normal">I61</f>
        <v>Якорная туристическая  инфраструктура</v>
      </c>
      <c r="I61" s="237" t="s">
        <v>406</v>
      </c>
      <c r="L61" s="283" t="e">
        <f aca="false" ca="false" dt2D="false" dtr="false" t="normal">SUM(M61:BT61)</f>
        <v>#VALUE!</v>
      </c>
      <c r="M61" s="167" t="e">
        <f aca="false" ca="false" dt2D="false" dtr="false" t="normal">SUMIFS(M:M, $D:$D, $D61, $A:$A, $A61, $F:$F, $F61, $E:$E, "Да")</f>
        <v>#VALUE!</v>
      </c>
      <c r="N61" s="167" t="e">
        <f aca="false" ca="false" dt2D="false" dtr="false" t="normal">SUMIFS(N:N, $D:$D, $D61, $A:$A, $A61, $F:$F, $F61, $E:$E, "Да")</f>
        <v>#VALUE!</v>
      </c>
      <c r="O61" s="167" t="e">
        <f aca="false" ca="false" dt2D="false" dtr="false" t="normal">SUMIFS(O:O, $D:$D, $D61, $A:$A, $A61, $F:$F, $F61, $E:$E, "Да")</f>
        <v>#VALUE!</v>
      </c>
      <c r="P61" s="167" t="e">
        <f aca="false" ca="false" dt2D="false" dtr="false" t="normal">SUMIFS(P:P, $D:$D, $D61, $A:$A, $A61, $F:$F, $F61, $E:$E, "Да")</f>
        <v>#VALUE!</v>
      </c>
      <c r="Q61" s="167" t="e">
        <f aca="false" ca="false" dt2D="false" dtr="false" t="normal">SUMIFS(Q:Q, $D:$D, $D61, $A:$A, $A61, $F:$F, $F61, $E:$E, "Да")</f>
        <v>#VALUE!</v>
      </c>
      <c r="R61" s="167" t="e">
        <f aca="false" ca="false" dt2D="false" dtr="false" t="normal">SUMIFS(R:R, $D:$D, $D61, $A:$A, $A61, $F:$F, $F61, $E:$E, "Да")</f>
        <v>#VALUE!</v>
      </c>
      <c r="S61" s="167" t="e">
        <f aca="false" ca="false" dt2D="false" dtr="false" t="normal">SUMIFS(S:S, $D:$D, $D61, $A:$A, $A61, $F:$F, $F61, $E:$E, "Да")</f>
        <v>#VALUE!</v>
      </c>
      <c r="T61" s="167" t="e">
        <f aca="false" ca="false" dt2D="false" dtr="false" t="normal">SUMIFS(T:T, $D:$D, $D61, $A:$A, $A61, $F:$F, $F61, $E:$E, "Да")</f>
        <v>#VALUE!</v>
      </c>
      <c r="U61" s="167" t="e">
        <f aca="false" ca="false" dt2D="false" dtr="false" t="normal">SUMIFS(U:U, $D:$D, $D61, $A:$A, $A61, $F:$F, $F61, $E:$E, "Да")</f>
        <v>#VALUE!</v>
      </c>
      <c r="V61" s="167" t="e">
        <f aca="false" ca="false" dt2D="false" dtr="false" t="normal">SUMIFS(V:V, $D:$D, $D61, $A:$A, $A61, $F:$F, $F61, $E:$E, "Да")</f>
        <v>#VALUE!</v>
      </c>
      <c r="W61" s="167" t="e">
        <f aca="false" ca="false" dt2D="false" dtr="false" t="normal">SUMIFS(W:W, $D:$D, $D61, $A:$A, $A61, $F:$F, $F61, $E:$E, "Да")</f>
        <v>#VALUE!</v>
      </c>
      <c r="X61" s="167" t="e">
        <f aca="false" ca="false" dt2D="false" dtr="false" t="normal">SUMIFS(X:X, $D:$D, $D61, $A:$A, $A61, $F:$F, $F61, $E:$E, "Да")</f>
        <v>#VALUE!</v>
      </c>
      <c r="Y61" s="167" t="e">
        <f aca="false" ca="false" dt2D="false" dtr="false" t="normal">SUMIFS(Y:Y, $D:$D, $D61, $A:$A, $A61, $F:$F, $F61, $E:$E, "Да")</f>
        <v>#VALUE!</v>
      </c>
      <c r="Z61" s="167" t="e">
        <f aca="false" ca="false" dt2D="false" dtr="false" t="normal">SUMIFS(Z:Z, $D:$D, $D61, $A:$A, $A61, $F:$F, $F61, $E:$E, "Да")</f>
        <v>#VALUE!</v>
      </c>
      <c r="AA61" s="167" t="e">
        <f aca="false" ca="false" dt2D="false" dtr="false" t="normal">SUMIFS(AA:AA, $D:$D, $D61, $A:$A, $A61, $F:$F, $F61, $E:$E, "Да")</f>
        <v>#VALUE!</v>
      </c>
      <c r="AB61" s="167" t="e">
        <f aca="false" ca="false" dt2D="false" dtr="false" t="normal">SUMIFS(AB:AB, $D:$D, $D61, $A:$A, $A61, $F:$F, $F61, $E:$E, "Да")</f>
        <v>#VALUE!</v>
      </c>
      <c r="AC61" s="167" t="e">
        <f aca="false" ca="false" dt2D="false" dtr="false" t="normal">SUMIFS(AC:AC, $D:$D, $D61, $A:$A, $A61, $F:$F, $F61, $E:$E, "Да")</f>
        <v>#VALUE!</v>
      </c>
      <c r="AD61" s="167" t="e">
        <f aca="false" ca="false" dt2D="false" dtr="false" t="normal">SUMIFS(AD:AD, $D:$D, $D61, $A:$A, $A61, $F:$F, $F61, $E:$E, "Да")</f>
        <v>#VALUE!</v>
      </c>
      <c r="AE61" s="167" t="e">
        <f aca="false" ca="false" dt2D="false" dtr="false" t="normal">SUMIFS(AE:AE, $D:$D, $D61, $A:$A, $A61, $F:$F, $F61, $E:$E, "Да")</f>
        <v>#VALUE!</v>
      </c>
      <c r="AF61" s="167" t="e">
        <f aca="false" ca="false" dt2D="false" dtr="false" t="normal">SUMIFS(AF:AF, $D:$D, $D61, $A:$A, $A61, $F:$F, $F61, $E:$E, "Да")</f>
        <v>#VALUE!</v>
      </c>
      <c r="AG61" s="167" t="e">
        <f aca="false" ca="false" dt2D="false" dtr="false" t="normal">SUMIFS(AG:AG, $D:$D, $D61, $A:$A, $A61, $F:$F, $F61, $E:$E, "Да")</f>
        <v>#VALUE!</v>
      </c>
      <c r="AH61" s="167" t="e">
        <f aca="false" ca="false" dt2D="false" dtr="false" t="normal">SUMIFS(AH:AH, $D:$D, $D61, $A:$A, $A61, $F:$F, $F61, $E:$E, "Да")</f>
        <v>#VALUE!</v>
      </c>
      <c r="AI61" s="167" t="e">
        <f aca="false" ca="false" dt2D="false" dtr="false" t="normal">SUMIFS(AI:AI, $D:$D, $D61, $A:$A, $A61, $F:$F, $F61, $E:$E, "Да")</f>
        <v>#VALUE!</v>
      </c>
      <c r="AJ61" s="167" t="e">
        <f aca="false" ca="false" dt2D="false" dtr="false" t="normal">SUMIFS(AJ:AJ, $D:$D, $D61, $A:$A, $A61, $F:$F, $F61, $E:$E, "Да")</f>
        <v>#VALUE!</v>
      </c>
      <c r="AK61" s="167" t="e">
        <f aca="false" ca="false" dt2D="false" dtr="false" t="normal">SUMIFS(AK:AK, $D:$D, $D61, $A:$A, $A61, $F:$F, $F61, $E:$E, "Да")</f>
        <v>#VALUE!</v>
      </c>
      <c r="AL61" s="167" t="e">
        <f aca="false" ca="false" dt2D="false" dtr="false" t="normal">SUMIFS(AL:AL, $D:$D, $D61, $A:$A, $A61, $F:$F, $F61, $E:$E, "Да")</f>
        <v>#VALUE!</v>
      </c>
      <c r="AM61" s="167" t="e">
        <f aca="false" ca="false" dt2D="false" dtr="false" t="normal">SUMIFS(AM:AM, $D:$D, $D61, $A:$A, $A61, $F:$F, $F61, $E:$E, "Да")</f>
        <v>#VALUE!</v>
      </c>
      <c r="AN61" s="167" t="e">
        <f aca="false" ca="false" dt2D="false" dtr="false" t="normal">SUMIFS(AN:AN, $D:$D, $D61, $A:$A, $A61, $F:$F, $F61, $E:$E, "Да")</f>
        <v>#VALUE!</v>
      </c>
      <c r="AO61" s="167" t="e">
        <f aca="false" ca="false" dt2D="false" dtr="false" t="normal">SUMIFS(AO:AO, $D:$D, $D61, $A:$A, $A61, $F:$F, $F61, $E:$E, "Да")</f>
        <v>#VALUE!</v>
      </c>
      <c r="AP61" s="167" t="e">
        <f aca="false" ca="false" dt2D="false" dtr="false" t="normal">SUMIFS(AP:AP, $D:$D, $D61, $A:$A, $A61, $F:$F, $F61, $E:$E, "Да")</f>
        <v>#VALUE!</v>
      </c>
      <c r="AQ61" s="167" t="e">
        <f aca="false" ca="false" dt2D="false" dtr="false" t="normal">SUMIFS(AQ:AQ, $D:$D, $D61, $A:$A, $A61, $F:$F, $F61, $E:$E, "Да")</f>
        <v>#VALUE!</v>
      </c>
      <c r="AR61" s="167" t="e">
        <f aca="false" ca="false" dt2D="false" dtr="false" t="normal">SUMIFS(AR:AR, $D:$D, $D61, $A:$A, $A61, $F:$F, $F61, $E:$E, "Да")</f>
        <v>#VALUE!</v>
      </c>
      <c r="AS61" s="167" t="e">
        <f aca="false" ca="false" dt2D="false" dtr="false" t="normal">SUMIFS(AS:AS, $D:$D, $D61, $A:$A, $A61, $F:$F, $F61, $E:$E, "Да")</f>
        <v>#VALUE!</v>
      </c>
      <c r="AT61" s="167" t="e">
        <f aca="false" ca="false" dt2D="false" dtr="false" t="normal">SUMIFS(AT:AT, $D:$D, $D61, $A:$A, $A61, $F:$F, $F61, $E:$E, "Да")</f>
        <v>#VALUE!</v>
      </c>
      <c r="AU61" s="167" t="e">
        <f aca="false" ca="false" dt2D="false" dtr="false" t="normal">SUMIFS(AU:AU, $D:$D, $D61, $A:$A, $A61, $F:$F, $F61, $E:$E, "Да")</f>
        <v>#VALUE!</v>
      </c>
      <c r="AV61" s="167" t="e">
        <f aca="false" ca="false" dt2D="false" dtr="false" t="normal">SUMIFS(AV:AV, $D:$D, $D61, $A:$A, $A61, $F:$F, $F61, $E:$E, "Да")</f>
        <v>#VALUE!</v>
      </c>
      <c r="AW61" s="167" t="e">
        <f aca="false" ca="false" dt2D="false" dtr="false" t="normal">SUMIFS(AW:AW, $D:$D, $D61, $A:$A, $A61, $F:$F, $F61, $E:$E, "Да")</f>
        <v>#VALUE!</v>
      </c>
      <c r="AX61" s="167" t="e">
        <f aca="false" ca="false" dt2D="false" dtr="false" t="normal">SUMIFS(AX:AX, $D:$D, $D61, $A:$A, $A61, $F:$F, $F61, $E:$E, "Да")</f>
        <v>#VALUE!</v>
      </c>
      <c r="AY61" s="167" t="e">
        <f aca="false" ca="false" dt2D="false" dtr="false" t="normal">SUMIFS(AY:AY, $D:$D, $D61, $A:$A, $A61, $F:$F, $F61, $E:$E, "Да")</f>
        <v>#VALUE!</v>
      </c>
      <c r="AZ61" s="167" t="e">
        <f aca="false" ca="false" dt2D="false" dtr="false" t="normal">SUMIFS(AZ:AZ, $D:$D, $D61, $A:$A, $A61, $F:$F, $F61, $E:$E, "Да")</f>
        <v>#VALUE!</v>
      </c>
      <c r="BA61" s="167" t="e">
        <f aca="false" ca="false" dt2D="false" dtr="false" t="normal">SUMIFS(BA:BA, $D:$D, $D61, $A:$A, $A61, $F:$F, $F61, $E:$E, "Да")</f>
        <v>#VALUE!</v>
      </c>
      <c r="BB61" s="167" t="e">
        <f aca="false" ca="false" dt2D="false" dtr="false" t="normal">SUMIFS(BB:BB, $D:$D, $D61, $A:$A, $A61, $F:$F, $F61, $E:$E, "Да")</f>
        <v>#VALUE!</v>
      </c>
      <c r="BC61" s="167" t="e">
        <f aca="false" ca="false" dt2D="false" dtr="false" t="normal">SUMIFS(BC:BC, $D:$D, $D61, $A:$A, $A61, $F:$F, $F61, $E:$E, "Да")</f>
        <v>#VALUE!</v>
      </c>
      <c r="BD61" s="167" t="e">
        <f aca="false" ca="false" dt2D="false" dtr="false" t="normal">SUMIFS(BD:BD, $D:$D, $D61, $A:$A, $A61, $F:$F, $F61, $E:$E, "Да")</f>
        <v>#VALUE!</v>
      </c>
      <c r="BE61" s="167" t="e">
        <f aca="false" ca="false" dt2D="false" dtr="false" t="normal">SUMIFS(BE:BE, $D:$D, $D61, $A:$A, $A61, $F:$F, $F61, $E:$E, "Да")</f>
        <v>#VALUE!</v>
      </c>
      <c r="BF61" s="167" t="e">
        <f aca="false" ca="false" dt2D="false" dtr="false" t="normal">SUMIFS(BF:BF, $D:$D, $D61, $A:$A, $A61, $F:$F, $F61, $E:$E, "Да")</f>
        <v>#VALUE!</v>
      </c>
      <c r="BG61" s="167" t="e">
        <f aca="false" ca="false" dt2D="false" dtr="false" t="normal">SUMIFS(BG:BG, $D:$D, $D61, $A:$A, $A61, $F:$F, $F61, $E:$E, "Да")</f>
        <v>#VALUE!</v>
      </c>
      <c r="BH61" s="167" t="e">
        <f aca="false" ca="false" dt2D="false" dtr="false" t="normal">SUMIFS(BH:BH, $D:$D, $D61, $A:$A, $A61, $F:$F, $F61, $E:$E, "Да")</f>
        <v>#VALUE!</v>
      </c>
      <c r="BI61" s="167" t="e">
        <f aca="false" ca="false" dt2D="false" dtr="false" t="normal">SUMIFS(BI:BI, $D:$D, $D61, $A:$A, $A61, $F:$F, $F61, $E:$E, "Да")</f>
        <v>#VALUE!</v>
      </c>
      <c r="BJ61" s="167" t="e">
        <f aca="false" ca="false" dt2D="false" dtr="false" t="normal">SUMIFS(BJ:BJ, $D:$D, $D61, $A:$A, $A61, $F:$F, $F61, $E:$E, "Да")</f>
        <v>#VALUE!</v>
      </c>
      <c r="BK61" s="167" t="e">
        <f aca="false" ca="false" dt2D="false" dtr="false" t="normal">SUMIFS(BK:BK, $D:$D, $D61, $A:$A, $A61, $F:$F, $F61, $E:$E, "Да")</f>
        <v>#VALUE!</v>
      </c>
      <c r="BL61" s="167" t="e">
        <f aca="false" ca="false" dt2D="false" dtr="false" t="normal">SUMIFS(BL:BL, $D:$D, $D61, $A:$A, $A61, $F:$F, $F61, $E:$E, "Да")</f>
        <v>#VALUE!</v>
      </c>
      <c r="BM61" s="167" t="e">
        <f aca="false" ca="false" dt2D="false" dtr="false" t="normal">SUMIFS(BM:BM, $D:$D, $D61, $A:$A, $A61, $F:$F, $F61, $E:$E, "Да")</f>
        <v>#VALUE!</v>
      </c>
      <c r="BN61" s="167" t="e">
        <f aca="false" ca="false" dt2D="false" dtr="false" t="normal">SUMIFS(BN:BN, $D:$D, $D61, $A:$A, $A61, $F:$F, $F61, $E:$E, "Да")</f>
        <v>#VALUE!</v>
      </c>
      <c r="BO61" s="167" t="e">
        <f aca="false" ca="false" dt2D="false" dtr="false" t="normal">SUMIFS(BO:BO, $D:$D, $D61, $A:$A, $A61, $F:$F, $F61, $E:$E, "Да")</f>
        <v>#VALUE!</v>
      </c>
      <c r="BP61" s="167" t="e">
        <f aca="false" ca="false" dt2D="false" dtr="false" t="normal">SUMIFS(BP:BP, $D:$D, $D61, $A:$A, $A61, $F:$F, $F61, $E:$E, "Да")</f>
        <v>#VALUE!</v>
      </c>
      <c r="BQ61" s="167" t="e">
        <f aca="false" ca="false" dt2D="false" dtr="false" t="normal">SUMIFS(BQ:BQ, $D:$D, $D61, $A:$A, $A61, $F:$F, $F61, $E:$E, "Да")</f>
        <v>#VALUE!</v>
      </c>
      <c r="BR61" s="167" t="e">
        <f aca="false" ca="false" dt2D="false" dtr="false" t="normal">SUMIFS(BR:BR, $D:$D, $D61, $A:$A, $A61, $F:$F, $F61, $E:$E, "Да")</f>
        <v>#VALUE!</v>
      </c>
      <c r="BS61" s="167" t="e">
        <f aca="false" ca="false" dt2D="false" dtr="false" t="normal">SUMIFS(BS:BS, $D:$D, $D61, $A:$A, $A61, $F:$F, $F61, $E:$E, "Да")</f>
        <v>#VALUE!</v>
      </c>
      <c r="BT61" s="167" t="e">
        <f aca="false" ca="false" dt2D="false" dtr="false" t="normal">SUMIFS(BT:BT, $D:$D, $D61, $A:$A, $A61, $F:$F, $F61, $E:$E, "Да")</f>
        <v>#VALUE!</v>
      </c>
    </row>
    <row hidden="true" ht="16.5" outlineLevel="1" r="62">
      <c r="A62" s="374" t="str">
        <f aca="false" ca="false" dt2D="false" dtr="false" t="normal">A61</f>
        <v>Налог на прибыль (УСН)</v>
      </c>
      <c r="D62" s="374" t="str">
        <f aca="false" ca="false" dt2D="false" dtr="false" t="normal">D61</f>
        <v>Федеральный бюджет</v>
      </c>
      <c r="F62" s="374" t="str">
        <f aca="false" ca="false" dt2D="false" dtr="false" t="normal">I62</f>
        <v>Дополнительная туристическая  инфраструктура</v>
      </c>
      <c r="I62" s="237" t="s">
        <v>407</v>
      </c>
      <c r="L62" s="283" t="e">
        <f aca="false" ca="false" dt2D="false" dtr="false" t="normal">SUM(M62:BT62)</f>
        <v>#VALUE!</v>
      </c>
      <c r="M62" s="167" t="e">
        <f aca="false" ca="false" dt2D="false" dtr="false" t="normal">SUMIFS(M:M, $D:$D, $D62, $A:$A, $A62, $F:$F, $F62, $E:$E, "Да")</f>
        <v>#VALUE!</v>
      </c>
      <c r="N62" s="167" t="e">
        <f aca="false" ca="false" dt2D="false" dtr="false" t="normal">SUMIFS(N:N, $D:$D, $D62, $A:$A, $A62, $F:$F, $F62, $E:$E, "Да")</f>
        <v>#VALUE!</v>
      </c>
      <c r="O62" s="167" t="e">
        <f aca="false" ca="false" dt2D="false" dtr="false" t="normal">SUMIFS(O:O, $D:$D, $D62, $A:$A, $A62, $F:$F, $F62, $E:$E, "Да")</f>
        <v>#VALUE!</v>
      </c>
      <c r="P62" s="167" t="e">
        <f aca="false" ca="false" dt2D="false" dtr="false" t="normal">SUMIFS(P:P, $D:$D, $D62, $A:$A, $A62, $F:$F, $F62, $E:$E, "Да")</f>
        <v>#VALUE!</v>
      </c>
      <c r="Q62" s="167" t="e">
        <f aca="false" ca="false" dt2D="false" dtr="false" t="normal">SUMIFS(Q:Q, $D:$D, $D62, $A:$A, $A62, $F:$F, $F62, $E:$E, "Да")</f>
        <v>#VALUE!</v>
      </c>
      <c r="R62" s="167" t="e">
        <f aca="false" ca="false" dt2D="false" dtr="false" t="normal">SUMIFS(R:R, $D:$D, $D62, $A:$A, $A62, $F:$F, $F62, $E:$E, "Да")</f>
        <v>#VALUE!</v>
      </c>
      <c r="S62" s="167" t="e">
        <f aca="false" ca="false" dt2D="false" dtr="false" t="normal">SUMIFS(S:S, $D:$D, $D62, $A:$A, $A62, $F:$F, $F62, $E:$E, "Да")</f>
        <v>#VALUE!</v>
      </c>
      <c r="T62" s="167" t="e">
        <f aca="false" ca="false" dt2D="false" dtr="false" t="normal">SUMIFS(T:T, $D:$D, $D62, $A:$A, $A62, $F:$F, $F62, $E:$E, "Да")</f>
        <v>#VALUE!</v>
      </c>
      <c r="U62" s="167" t="e">
        <f aca="false" ca="false" dt2D="false" dtr="false" t="normal">SUMIFS(U:U, $D:$D, $D62, $A:$A, $A62, $F:$F, $F62, $E:$E, "Да")</f>
        <v>#VALUE!</v>
      </c>
      <c r="V62" s="167" t="e">
        <f aca="false" ca="false" dt2D="false" dtr="false" t="normal">SUMIFS(V:V, $D:$D, $D62, $A:$A, $A62, $F:$F, $F62, $E:$E, "Да")</f>
        <v>#VALUE!</v>
      </c>
      <c r="W62" s="167" t="e">
        <f aca="false" ca="false" dt2D="false" dtr="false" t="normal">SUMIFS(W:W, $D:$D, $D62, $A:$A, $A62, $F:$F, $F62, $E:$E, "Да")</f>
        <v>#VALUE!</v>
      </c>
      <c r="X62" s="167" t="e">
        <f aca="false" ca="false" dt2D="false" dtr="false" t="normal">SUMIFS(X:X, $D:$D, $D62, $A:$A, $A62, $F:$F, $F62, $E:$E, "Да")</f>
        <v>#VALUE!</v>
      </c>
      <c r="Y62" s="167" t="e">
        <f aca="false" ca="false" dt2D="false" dtr="false" t="normal">SUMIFS(Y:Y, $D:$D, $D62, $A:$A, $A62, $F:$F, $F62, $E:$E, "Да")</f>
        <v>#VALUE!</v>
      </c>
      <c r="Z62" s="167" t="e">
        <f aca="false" ca="false" dt2D="false" dtr="false" t="normal">SUMIFS(Z:Z, $D:$D, $D62, $A:$A, $A62, $F:$F, $F62, $E:$E, "Да")</f>
        <v>#VALUE!</v>
      </c>
      <c r="AA62" s="167" t="e">
        <f aca="false" ca="false" dt2D="false" dtr="false" t="normal">SUMIFS(AA:AA, $D:$D, $D62, $A:$A, $A62, $F:$F, $F62, $E:$E, "Да")</f>
        <v>#VALUE!</v>
      </c>
      <c r="AB62" s="167" t="e">
        <f aca="false" ca="false" dt2D="false" dtr="false" t="normal">SUMIFS(AB:AB, $D:$D, $D62, $A:$A, $A62, $F:$F, $F62, $E:$E, "Да")</f>
        <v>#VALUE!</v>
      </c>
      <c r="AC62" s="167" t="e">
        <f aca="false" ca="false" dt2D="false" dtr="false" t="normal">SUMIFS(AC:AC, $D:$D, $D62, $A:$A, $A62, $F:$F, $F62, $E:$E, "Да")</f>
        <v>#VALUE!</v>
      </c>
      <c r="AD62" s="167" t="e">
        <f aca="false" ca="false" dt2D="false" dtr="false" t="normal">SUMIFS(AD:AD, $D:$D, $D62, $A:$A, $A62, $F:$F, $F62, $E:$E, "Да")</f>
        <v>#VALUE!</v>
      </c>
      <c r="AE62" s="167" t="e">
        <f aca="false" ca="false" dt2D="false" dtr="false" t="normal">SUMIFS(AE:AE, $D:$D, $D62, $A:$A, $A62, $F:$F, $F62, $E:$E, "Да")</f>
        <v>#VALUE!</v>
      </c>
      <c r="AF62" s="167" t="e">
        <f aca="false" ca="false" dt2D="false" dtr="false" t="normal">SUMIFS(AF:AF, $D:$D, $D62, $A:$A, $A62, $F:$F, $F62, $E:$E, "Да")</f>
        <v>#VALUE!</v>
      </c>
      <c r="AG62" s="167" t="e">
        <f aca="false" ca="false" dt2D="false" dtr="false" t="normal">SUMIFS(AG:AG, $D:$D, $D62, $A:$A, $A62, $F:$F, $F62, $E:$E, "Да")</f>
        <v>#VALUE!</v>
      </c>
      <c r="AH62" s="167" t="e">
        <f aca="false" ca="false" dt2D="false" dtr="false" t="normal">SUMIFS(AH:AH, $D:$D, $D62, $A:$A, $A62, $F:$F, $F62, $E:$E, "Да")</f>
        <v>#VALUE!</v>
      </c>
      <c r="AI62" s="167" t="e">
        <f aca="false" ca="false" dt2D="false" dtr="false" t="normal">SUMIFS(AI:AI, $D:$D, $D62, $A:$A, $A62, $F:$F, $F62, $E:$E, "Да")</f>
        <v>#VALUE!</v>
      </c>
      <c r="AJ62" s="167" t="e">
        <f aca="false" ca="false" dt2D="false" dtr="false" t="normal">SUMIFS(AJ:AJ, $D:$D, $D62, $A:$A, $A62, $F:$F, $F62, $E:$E, "Да")</f>
        <v>#VALUE!</v>
      </c>
      <c r="AK62" s="167" t="e">
        <f aca="false" ca="false" dt2D="false" dtr="false" t="normal">SUMIFS(AK:AK, $D:$D, $D62, $A:$A, $A62, $F:$F, $F62, $E:$E, "Да")</f>
        <v>#VALUE!</v>
      </c>
      <c r="AL62" s="167" t="e">
        <f aca="false" ca="false" dt2D="false" dtr="false" t="normal">SUMIFS(AL:AL, $D:$D, $D62, $A:$A, $A62, $F:$F, $F62, $E:$E, "Да")</f>
        <v>#VALUE!</v>
      </c>
      <c r="AM62" s="167" t="e">
        <f aca="false" ca="false" dt2D="false" dtr="false" t="normal">SUMIFS(AM:AM, $D:$D, $D62, $A:$A, $A62, $F:$F, $F62, $E:$E, "Да")</f>
        <v>#VALUE!</v>
      </c>
      <c r="AN62" s="167" t="e">
        <f aca="false" ca="false" dt2D="false" dtr="false" t="normal">SUMIFS(AN:AN, $D:$D, $D62, $A:$A, $A62, $F:$F, $F62, $E:$E, "Да")</f>
        <v>#VALUE!</v>
      </c>
      <c r="AO62" s="167" t="e">
        <f aca="false" ca="false" dt2D="false" dtr="false" t="normal">SUMIFS(AO:AO, $D:$D, $D62, $A:$A, $A62, $F:$F, $F62, $E:$E, "Да")</f>
        <v>#VALUE!</v>
      </c>
      <c r="AP62" s="167" t="e">
        <f aca="false" ca="false" dt2D="false" dtr="false" t="normal">SUMIFS(AP:AP, $D:$D, $D62, $A:$A, $A62, $F:$F, $F62, $E:$E, "Да")</f>
        <v>#VALUE!</v>
      </c>
      <c r="AQ62" s="167" t="e">
        <f aca="false" ca="false" dt2D="false" dtr="false" t="normal">SUMIFS(AQ:AQ, $D:$D, $D62, $A:$A, $A62, $F:$F, $F62, $E:$E, "Да")</f>
        <v>#VALUE!</v>
      </c>
      <c r="AR62" s="167" t="e">
        <f aca="false" ca="false" dt2D="false" dtr="false" t="normal">SUMIFS(AR:AR, $D:$D, $D62, $A:$A, $A62, $F:$F, $F62, $E:$E, "Да")</f>
        <v>#VALUE!</v>
      </c>
      <c r="AS62" s="167" t="e">
        <f aca="false" ca="false" dt2D="false" dtr="false" t="normal">SUMIFS(AS:AS, $D:$D, $D62, $A:$A, $A62, $F:$F, $F62, $E:$E, "Да")</f>
        <v>#VALUE!</v>
      </c>
      <c r="AT62" s="167" t="e">
        <f aca="false" ca="false" dt2D="false" dtr="false" t="normal">SUMIFS(AT:AT, $D:$D, $D62, $A:$A, $A62, $F:$F, $F62, $E:$E, "Да")</f>
        <v>#VALUE!</v>
      </c>
      <c r="AU62" s="167" t="e">
        <f aca="false" ca="false" dt2D="false" dtr="false" t="normal">SUMIFS(AU:AU, $D:$D, $D62, $A:$A, $A62, $F:$F, $F62, $E:$E, "Да")</f>
        <v>#VALUE!</v>
      </c>
      <c r="AV62" s="167" t="e">
        <f aca="false" ca="false" dt2D="false" dtr="false" t="normal">SUMIFS(AV:AV, $D:$D, $D62, $A:$A, $A62, $F:$F, $F62, $E:$E, "Да")</f>
        <v>#VALUE!</v>
      </c>
      <c r="AW62" s="167" t="e">
        <f aca="false" ca="false" dt2D="false" dtr="false" t="normal">SUMIFS(AW:AW, $D:$D, $D62, $A:$A, $A62, $F:$F, $F62, $E:$E, "Да")</f>
        <v>#VALUE!</v>
      </c>
      <c r="AX62" s="167" t="e">
        <f aca="false" ca="false" dt2D="false" dtr="false" t="normal">SUMIFS(AX:AX, $D:$D, $D62, $A:$A, $A62, $F:$F, $F62, $E:$E, "Да")</f>
        <v>#VALUE!</v>
      </c>
      <c r="AY62" s="167" t="e">
        <f aca="false" ca="false" dt2D="false" dtr="false" t="normal">SUMIFS(AY:AY, $D:$D, $D62, $A:$A, $A62, $F:$F, $F62, $E:$E, "Да")</f>
        <v>#VALUE!</v>
      </c>
      <c r="AZ62" s="167" t="e">
        <f aca="false" ca="false" dt2D="false" dtr="false" t="normal">SUMIFS(AZ:AZ, $D:$D, $D62, $A:$A, $A62, $F:$F, $F62, $E:$E, "Да")</f>
        <v>#VALUE!</v>
      </c>
      <c r="BA62" s="167" t="e">
        <f aca="false" ca="false" dt2D="false" dtr="false" t="normal">SUMIFS(BA:BA, $D:$D, $D62, $A:$A, $A62, $F:$F, $F62, $E:$E, "Да")</f>
        <v>#VALUE!</v>
      </c>
      <c r="BB62" s="167" t="e">
        <f aca="false" ca="false" dt2D="false" dtr="false" t="normal">SUMIFS(BB:BB, $D:$D, $D62, $A:$A, $A62, $F:$F, $F62, $E:$E, "Да")</f>
        <v>#VALUE!</v>
      </c>
      <c r="BC62" s="167" t="e">
        <f aca="false" ca="false" dt2D="false" dtr="false" t="normal">SUMIFS(BC:BC, $D:$D, $D62, $A:$A, $A62, $F:$F, $F62, $E:$E, "Да")</f>
        <v>#VALUE!</v>
      </c>
      <c r="BD62" s="167" t="e">
        <f aca="false" ca="false" dt2D="false" dtr="false" t="normal">SUMIFS(BD:BD, $D:$D, $D62, $A:$A, $A62, $F:$F, $F62, $E:$E, "Да")</f>
        <v>#VALUE!</v>
      </c>
      <c r="BE62" s="167" t="e">
        <f aca="false" ca="false" dt2D="false" dtr="false" t="normal">SUMIFS(BE:BE, $D:$D, $D62, $A:$A, $A62, $F:$F, $F62, $E:$E, "Да")</f>
        <v>#VALUE!</v>
      </c>
      <c r="BF62" s="167" t="e">
        <f aca="false" ca="false" dt2D="false" dtr="false" t="normal">SUMIFS(BF:BF, $D:$D, $D62, $A:$A, $A62, $F:$F, $F62, $E:$E, "Да")</f>
        <v>#VALUE!</v>
      </c>
      <c r="BG62" s="167" t="e">
        <f aca="false" ca="false" dt2D="false" dtr="false" t="normal">SUMIFS(BG:BG, $D:$D, $D62, $A:$A, $A62, $F:$F, $F62, $E:$E, "Да")</f>
        <v>#VALUE!</v>
      </c>
      <c r="BH62" s="167" t="e">
        <f aca="false" ca="false" dt2D="false" dtr="false" t="normal">SUMIFS(BH:BH, $D:$D, $D62, $A:$A, $A62, $F:$F, $F62, $E:$E, "Да")</f>
        <v>#VALUE!</v>
      </c>
      <c r="BI62" s="167" t="e">
        <f aca="false" ca="false" dt2D="false" dtr="false" t="normal">SUMIFS(BI:BI, $D:$D, $D62, $A:$A, $A62, $F:$F, $F62, $E:$E, "Да")</f>
        <v>#VALUE!</v>
      </c>
      <c r="BJ62" s="167" t="e">
        <f aca="false" ca="false" dt2D="false" dtr="false" t="normal">SUMIFS(BJ:BJ, $D:$D, $D62, $A:$A, $A62, $F:$F, $F62, $E:$E, "Да")</f>
        <v>#VALUE!</v>
      </c>
      <c r="BK62" s="167" t="e">
        <f aca="false" ca="false" dt2D="false" dtr="false" t="normal">SUMIFS(BK:BK, $D:$D, $D62, $A:$A, $A62, $F:$F, $F62, $E:$E, "Да")</f>
        <v>#VALUE!</v>
      </c>
      <c r="BL62" s="167" t="e">
        <f aca="false" ca="false" dt2D="false" dtr="false" t="normal">SUMIFS(BL:BL, $D:$D, $D62, $A:$A, $A62, $F:$F, $F62, $E:$E, "Да")</f>
        <v>#VALUE!</v>
      </c>
      <c r="BM62" s="167" t="e">
        <f aca="false" ca="false" dt2D="false" dtr="false" t="normal">SUMIFS(BM:BM, $D:$D, $D62, $A:$A, $A62, $F:$F, $F62, $E:$E, "Да")</f>
        <v>#VALUE!</v>
      </c>
      <c r="BN62" s="167" t="e">
        <f aca="false" ca="false" dt2D="false" dtr="false" t="normal">SUMIFS(BN:BN, $D:$D, $D62, $A:$A, $A62, $F:$F, $F62, $E:$E, "Да")</f>
        <v>#VALUE!</v>
      </c>
      <c r="BO62" s="167" t="e">
        <f aca="false" ca="false" dt2D="false" dtr="false" t="normal">SUMIFS(BO:BO, $D:$D, $D62, $A:$A, $A62, $F:$F, $F62, $E:$E, "Да")</f>
        <v>#VALUE!</v>
      </c>
      <c r="BP62" s="167" t="e">
        <f aca="false" ca="false" dt2D="false" dtr="false" t="normal">SUMIFS(BP:BP, $D:$D, $D62, $A:$A, $A62, $F:$F, $F62, $E:$E, "Да")</f>
        <v>#VALUE!</v>
      </c>
      <c r="BQ62" s="167" t="e">
        <f aca="false" ca="false" dt2D="false" dtr="false" t="normal">SUMIFS(BQ:BQ, $D:$D, $D62, $A:$A, $A62, $F:$F, $F62, $E:$E, "Да")</f>
        <v>#VALUE!</v>
      </c>
      <c r="BR62" s="167" t="e">
        <f aca="false" ca="false" dt2D="false" dtr="false" t="normal">SUMIFS(BR:BR, $D:$D, $D62, $A:$A, $A62, $F:$F, $F62, $E:$E, "Да")</f>
        <v>#VALUE!</v>
      </c>
      <c r="BS62" s="167" t="e">
        <f aca="false" ca="false" dt2D="false" dtr="false" t="normal">SUMIFS(BS:BS, $D:$D, $D62, $A:$A, $A62, $F:$F, $F62, $E:$E, "Да")</f>
        <v>#VALUE!</v>
      </c>
      <c r="BT62" s="167" t="e">
        <f aca="false" ca="false" dt2D="false" dtr="false" t="normal">SUMIFS(BT:BT, $D:$D, $D62, $A:$A, $A62, $F:$F, $F62, $E:$E, "Да")</f>
        <v>#VALUE!</v>
      </c>
    </row>
    <row hidden="true" ht="16.5" outlineLevel="1" r="63">
      <c r="L63" s="283" t="n"/>
      <c r="M63" s="167" t="n"/>
      <c r="N63" s="167" t="n"/>
      <c r="O63" s="167" t="n"/>
      <c r="P63" s="167" t="n"/>
      <c r="Q63" s="167" t="n"/>
      <c r="R63" s="167" t="n"/>
      <c r="S63" s="167" t="n"/>
      <c r="T63" s="167" t="n"/>
      <c r="U63" s="167" t="n"/>
      <c r="V63" s="167" t="n"/>
      <c r="W63" s="167" t="n"/>
      <c r="X63" s="167" t="n"/>
      <c r="Y63" s="167" t="n"/>
      <c r="Z63" s="167" t="n"/>
      <c r="AA63" s="167" t="n"/>
      <c r="AB63" s="167" t="n"/>
      <c r="AC63" s="167" t="n"/>
      <c r="AD63" s="167" t="n"/>
      <c r="AE63" s="167" t="n"/>
      <c r="AF63" s="167" t="n"/>
      <c r="AG63" s="167" t="n"/>
      <c r="AH63" s="167" t="n"/>
      <c r="AI63" s="167" t="n"/>
      <c r="AJ63" s="167" t="n"/>
      <c r="AK63" s="167" t="n"/>
      <c r="AL63" s="167" t="n"/>
      <c r="AM63" s="167" t="n"/>
      <c r="AN63" s="167" t="n"/>
      <c r="AO63" s="167" t="n"/>
      <c r="AP63" s="167" t="n"/>
      <c r="AQ63" s="167" t="n"/>
      <c r="AR63" s="167" t="n"/>
      <c r="AS63" s="167" t="n"/>
      <c r="AT63" s="167" t="n"/>
      <c r="AU63" s="167" t="n"/>
      <c r="AV63" s="167" t="n"/>
      <c r="AW63" s="167" t="n"/>
      <c r="AX63" s="167" t="n"/>
      <c r="AY63" s="167" t="n"/>
      <c r="AZ63" s="167" t="n"/>
      <c r="BA63" s="167" t="n"/>
      <c r="BB63" s="167" t="n"/>
      <c r="BC63" s="167" t="n"/>
      <c r="BD63" s="167" t="n"/>
      <c r="BE63" s="167" t="n"/>
      <c r="BF63" s="167" t="n"/>
      <c r="BG63" s="167" t="n"/>
      <c r="BH63" s="167" t="n"/>
      <c r="BI63" s="167" t="n"/>
      <c r="BJ63" s="167" t="n"/>
      <c r="BK63" s="167" t="n"/>
      <c r="BL63" s="167" t="n"/>
      <c r="BM63" s="167" t="n"/>
      <c r="BN63" s="167" t="n"/>
      <c r="BO63" s="167" t="n"/>
      <c r="BP63" s="167" t="n"/>
      <c r="BQ63" s="167" t="n"/>
      <c r="BR63" s="167" t="n"/>
      <c r="BS63" s="167" t="n"/>
      <c r="BT63" s="167" t="n"/>
    </row>
    <row customFormat="true" hidden="true" ht="16.5" outlineLevel="1" r="64" s="130">
      <c r="A64" s="408" t="str">
        <f aca="false" ca="false" dt2D="false" dtr="false" t="normal">I59</f>
        <v>Налог на прибыль (УСН)</v>
      </c>
      <c r="B64" s="408" t="n"/>
      <c r="C64" s="408" t="n"/>
      <c r="D64" s="408" t="str">
        <f aca="false" ca="false" dt2D="false" dtr="false" t="normal">I64</f>
        <v>Бюджет СФ</v>
      </c>
      <c r="E64" s="408" t="n"/>
      <c r="F64" s="408" t="n"/>
      <c r="G64" s="408" t="n"/>
      <c r="I64" s="130" t="s">
        <v>302</v>
      </c>
      <c r="L64" s="283" t="e">
        <f aca="false" ca="false" dt2D="false" dtr="false" t="normal">SUM(M64:BT64)</f>
        <v>#VALUE!</v>
      </c>
      <c r="M64" s="167" t="e">
        <f aca="false" ca="false" dt2D="false" dtr="false" t="normal">SUM(M65:M66)</f>
        <v>#VALUE!</v>
      </c>
      <c r="N64" s="167" t="e">
        <f aca="false" ca="false" dt2D="false" dtr="false" t="normal">SUM(N65:N66)</f>
        <v>#VALUE!</v>
      </c>
      <c r="O64" s="167" t="e">
        <f aca="false" ca="false" dt2D="false" dtr="false" t="normal">SUM(O65:O66)</f>
        <v>#VALUE!</v>
      </c>
      <c r="P64" s="167" t="e">
        <f aca="false" ca="false" dt2D="false" dtr="false" t="normal">SUM(P65:P66)</f>
        <v>#VALUE!</v>
      </c>
      <c r="Q64" s="167" t="e">
        <f aca="false" ca="false" dt2D="false" dtr="false" t="normal">SUM(Q65:Q66)</f>
        <v>#VALUE!</v>
      </c>
      <c r="R64" s="167" t="e">
        <f aca="false" ca="false" dt2D="false" dtr="false" t="normal">SUM(R65:R66)</f>
        <v>#VALUE!</v>
      </c>
      <c r="S64" s="167" t="e">
        <f aca="false" ca="false" dt2D="false" dtr="false" t="normal">SUM(S65:S66)</f>
        <v>#VALUE!</v>
      </c>
      <c r="T64" s="167" t="e">
        <f aca="false" ca="false" dt2D="false" dtr="false" t="normal">SUM(T65:T66)</f>
        <v>#VALUE!</v>
      </c>
      <c r="U64" s="167" t="e">
        <f aca="false" ca="false" dt2D="false" dtr="false" t="normal">SUM(U65:U66)</f>
        <v>#VALUE!</v>
      </c>
      <c r="V64" s="167" t="e">
        <f aca="false" ca="false" dt2D="false" dtr="false" t="normal">SUM(V65:V66)</f>
        <v>#VALUE!</v>
      </c>
      <c r="W64" s="167" t="e">
        <f aca="false" ca="false" dt2D="false" dtr="false" t="normal">SUM(W65:W66)</f>
        <v>#VALUE!</v>
      </c>
      <c r="X64" s="167" t="e">
        <f aca="false" ca="false" dt2D="false" dtr="false" t="normal">SUM(X65:X66)</f>
        <v>#VALUE!</v>
      </c>
      <c r="Y64" s="167" t="e">
        <f aca="false" ca="false" dt2D="false" dtr="false" t="normal">SUM(Y65:Y66)</f>
        <v>#VALUE!</v>
      </c>
      <c r="Z64" s="167" t="e">
        <f aca="false" ca="false" dt2D="false" dtr="false" t="normal">SUM(Z65:Z66)</f>
        <v>#VALUE!</v>
      </c>
      <c r="AA64" s="167" t="e">
        <f aca="false" ca="false" dt2D="false" dtr="false" t="normal">SUM(AA65:AA66)</f>
        <v>#VALUE!</v>
      </c>
      <c r="AB64" s="167" t="e">
        <f aca="false" ca="false" dt2D="false" dtr="false" t="normal">SUM(AB65:AB66)</f>
        <v>#VALUE!</v>
      </c>
      <c r="AC64" s="167" t="e">
        <f aca="false" ca="false" dt2D="false" dtr="false" t="normal">SUM(AC65:AC66)</f>
        <v>#VALUE!</v>
      </c>
      <c r="AD64" s="167" t="e">
        <f aca="false" ca="false" dt2D="false" dtr="false" t="normal">SUM(AD65:AD66)</f>
        <v>#VALUE!</v>
      </c>
      <c r="AE64" s="167" t="e">
        <f aca="false" ca="false" dt2D="false" dtr="false" t="normal">SUM(AE65:AE66)</f>
        <v>#VALUE!</v>
      </c>
      <c r="AF64" s="167" t="e">
        <f aca="false" ca="false" dt2D="false" dtr="false" t="normal">SUM(AF65:AF66)</f>
        <v>#VALUE!</v>
      </c>
      <c r="AG64" s="167" t="e">
        <f aca="false" ca="false" dt2D="false" dtr="false" t="normal">SUM(AG65:AG66)</f>
        <v>#VALUE!</v>
      </c>
      <c r="AH64" s="167" t="e">
        <f aca="false" ca="false" dt2D="false" dtr="false" t="normal">SUM(AH65:AH66)</f>
        <v>#VALUE!</v>
      </c>
      <c r="AI64" s="167" t="e">
        <f aca="false" ca="false" dt2D="false" dtr="false" t="normal">SUM(AI65:AI66)</f>
        <v>#VALUE!</v>
      </c>
      <c r="AJ64" s="167" t="e">
        <f aca="false" ca="false" dt2D="false" dtr="false" t="normal">SUM(AJ65:AJ66)</f>
        <v>#VALUE!</v>
      </c>
      <c r="AK64" s="167" t="e">
        <f aca="false" ca="false" dt2D="false" dtr="false" t="normal">SUM(AK65:AK66)</f>
        <v>#VALUE!</v>
      </c>
      <c r="AL64" s="167" t="e">
        <f aca="false" ca="false" dt2D="false" dtr="false" t="normal">SUM(AL65:AL66)</f>
        <v>#VALUE!</v>
      </c>
      <c r="AM64" s="167" t="e">
        <f aca="false" ca="false" dt2D="false" dtr="false" t="normal">SUM(AM65:AM66)</f>
        <v>#VALUE!</v>
      </c>
      <c r="AN64" s="167" t="e">
        <f aca="false" ca="false" dt2D="false" dtr="false" t="normal">SUM(AN65:AN66)</f>
        <v>#VALUE!</v>
      </c>
      <c r="AO64" s="167" t="e">
        <f aca="false" ca="false" dt2D="false" dtr="false" t="normal">SUM(AO65:AO66)</f>
        <v>#VALUE!</v>
      </c>
      <c r="AP64" s="167" t="e">
        <f aca="false" ca="false" dt2D="false" dtr="false" t="normal">SUM(AP65:AP66)</f>
        <v>#VALUE!</v>
      </c>
      <c r="AQ64" s="167" t="e">
        <f aca="false" ca="false" dt2D="false" dtr="false" t="normal">SUM(AQ65:AQ66)</f>
        <v>#VALUE!</v>
      </c>
      <c r="AR64" s="167" t="e">
        <f aca="false" ca="false" dt2D="false" dtr="false" t="normal">SUM(AR65:AR66)</f>
        <v>#VALUE!</v>
      </c>
      <c r="AS64" s="167" t="e">
        <f aca="false" ca="false" dt2D="false" dtr="false" t="normal">SUM(AS65:AS66)</f>
        <v>#VALUE!</v>
      </c>
      <c r="AT64" s="167" t="e">
        <f aca="false" ca="false" dt2D="false" dtr="false" t="normal">SUM(AT65:AT66)</f>
        <v>#VALUE!</v>
      </c>
      <c r="AU64" s="167" t="e">
        <f aca="false" ca="false" dt2D="false" dtr="false" t="normal">SUM(AU65:AU66)</f>
        <v>#VALUE!</v>
      </c>
      <c r="AV64" s="167" t="e">
        <f aca="false" ca="false" dt2D="false" dtr="false" t="normal">SUM(AV65:AV66)</f>
        <v>#VALUE!</v>
      </c>
      <c r="AW64" s="167" t="e">
        <f aca="false" ca="false" dt2D="false" dtr="false" t="normal">SUM(AW65:AW66)</f>
        <v>#VALUE!</v>
      </c>
      <c r="AX64" s="167" t="e">
        <f aca="false" ca="false" dt2D="false" dtr="false" t="normal">SUM(AX65:AX66)</f>
        <v>#VALUE!</v>
      </c>
      <c r="AY64" s="167" t="e">
        <f aca="false" ca="false" dt2D="false" dtr="false" t="normal">SUM(AY65:AY66)</f>
        <v>#VALUE!</v>
      </c>
      <c r="AZ64" s="167" t="e">
        <f aca="false" ca="false" dt2D="false" dtr="false" t="normal">SUM(AZ65:AZ66)</f>
        <v>#VALUE!</v>
      </c>
      <c r="BA64" s="167" t="e">
        <f aca="false" ca="false" dt2D="false" dtr="false" t="normal">SUM(BA65:BA66)</f>
        <v>#VALUE!</v>
      </c>
      <c r="BB64" s="167" t="e">
        <f aca="false" ca="false" dt2D="false" dtr="false" t="normal">SUM(BB65:BB66)</f>
        <v>#VALUE!</v>
      </c>
      <c r="BC64" s="167" t="e">
        <f aca="false" ca="false" dt2D="false" dtr="false" t="normal">SUM(BC65:BC66)</f>
        <v>#VALUE!</v>
      </c>
      <c r="BD64" s="167" t="e">
        <f aca="false" ca="false" dt2D="false" dtr="false" t="normal">SUM(BD65:BD66)</f>
        <v>#VALUE!</v>
      </c>
      <c r="BE64" s="167" t="e">
        <f aca="false" ca="false" dt2D="false" dtr="false" t="normal">SUM(BE65:BE66)</f>
        <v>#VALUE!</v>
      </c>
      <c r="BF64" s="167" t="e">
        <f aca="false" ca="false" dt2D="false" dtr="false" t="normal">SUM(BF65:BF66)</f>
        <v>#VALUE!</v>
      </c>
      <c r="BG64" s="167" t="e">
        <f aca="false" ca="false" dt2D="false" dtr="false" t="normal">SUM(BG65:BG66)</f>
        <v>#VALUE!</v>
      </c>
      <c r="BH64" s="167" t="e">
        <f aca="false" ca="false" dt2D="false" dtr="false" t="normal">SUM(BH65:BH66)</f>
        <v>#VALUE!</v>
      </c>
      <c r="BI64" s="167" t="e">
        <f aca="false" ca="false" dt2D="false" dtr="false" t="normal">SUM(BI65:BI66)</f>
        <v>#VALUE!</v>
      </c>
      <c r="BJ64" s="167" t="e">
        <f aca="false" ca="false" dt2D="false" dtr="false" t="normal">SUM(BJ65:BJ66)</f>
        <v>#VALUE!</v>
      </c>
      <c r="BK64" s="167" t="e">
        <f aca="false" ca="false" dt2D="false" dtr="false" t="normal">SUM(BK65:BK66)</f>
        <v>#VALUE!</v>
      </c>
      <c r="BL64" s="167" t="e">
        <f aca="false" ca="false" dt2D="false" dtr="false" t="normal">SUM(BL65:BL66)</f>
        <v>#VALUE!</v>
      </c>
      <c r="BM64" s="167" t="e">
        <f aca="false" ca="false" dt2D="false" dtr="false" t="normal">SUM(BM65:BM66)</f>
        <v>#VALUE!</v>
      </c>
      <c r="BN64" s="167" t="e">
        <f aca="false" ca="false" dt2D="false" dtr="false" t="normal">SUM(BN65:BN66)</f>
        <v>#VALUE!</v>
      </c>
      <c r="BO64" s="167" t="e">
        <f aca="false" ca="false" dt2D="false" dtr="false" t="normal">SUM(BO65:BO66)</f>
        <v>#VALUE!</v>
      </c>
      <c r="BP64" s="167" t="e">
        <f aca="false" ca="false" dt2D="false" dtr="false" t="normal">SUM(BP65:BP66)</f>
        <v>#VALUE!</v>
      </c>
      <c r="BQ64" s="167" t="e">
        <f aca="false" ca="false" dt2D="false" dtr="false" t="normal">SUM(BQ65:BQ66)</f>
        <v>#VALUE!</v>
      </c>
      <c r="BR64" s="167" t="e">
        <f aca="false" ca="false" dt2D="false" dtr="false" t="normal">SUM(BR65:BR66)</f>
        <v>#VALUE!</v>
      </c>
      <c r="BS64" s="167" t="e">
        <f aca="false" ca="false" dt2D="false" dtr="false" t="normal">SUM(BS65:BS66)</f>
        <v>#VALUE!</v>
      </c>
      <c r="BT64" s="167" t="e">
        <f aca="false" ca="false" dt2D="false" dtr="false" t="normal">SUM(BT65:BT66)</f>
        <v>#VALUE!</v>
      </c>
    </row>
    <row hidden="true" ht="16.5" outlineLevel="1" r="65">
      <c r="A65" s="374" t="str">
        <f aca="false" ca="false" dt2D="false" dtr="false" t="normal">A64</f>
        <v>Налог на прибыль (УСН)</v>
      </c>
      <c r="D65" s="374" t="str">
        <f aca="false" ca="false" dt2D="false" dtr="false" t="normal">D64</f>
        <v>Бюджет СФ</v>
      </c>
      <c r="F65" s="374" t="str">
        <f aca="false" ca="false" dt2D="false" dtr="false" t="normal">I65</f>
        <v>Якорная туристическая  инфраструктура</v>
      </c>
      <c r="I65" s="237" t="s">
        <v>406</v>
      </c>
      <c r="L65" s="283" t="e">
        <f aca="false" ca="false" dt2D="false" dtr="false" t="normal">SUM(M65:BT65)</f>
        <v>#VALUE!</v>
      </c>
      <c r="M65" s="167" t="e">
        <f aca="false" ca="false" dt2D="false" dtr="false" t="normal">SUMIFS(M:M, $D:$D, $D65, $A:$A, $A65, $F:$F, $F65, $E:$E, "Да")</f>
        <v>#VALUE!</v>
      </c>
      <c r="N65" s="167" t="e">
        <f aca="false" ca="false" dt2D="false" dtr="false" t="normal">SUMIFS(N:N, $D:$D, $D65, $A:$A, $A65, $F:$F, $F65, $E:$E, "Да")</f>
        <v>#VALUE!</v>
      </c>
      <c r="O65" s="167" t="e">
        <f aca="false" ca="false" dt2D="false" dtr="false" t="normal">SUMIFS(O:O, $D:$D, $D65, $A:$A, $A65, $F:$F, $F65, $E:$E, "Да")</f>
        <v>#VALUE!</v>
      </c>
      <c r="P65" s="167" t="e">
        <f aca="false" ca="false" dt2D="false" dtr="false" t="normal">SUMIFS(P:P, $D:$D, $D65, $A:$A, $A65, $F:$F, $F65, $E:$E, "Да")</f>
        <v>#VALUE!</v>
      </c>
      <c r="Q65" s="167" t="e">
        <f aca="false" ca="false" dt2D="false" dtr="false" t="normal">SUMIFS(Q:Q, $D:$D, $D65, $A:$A, $A65, $F:$F, $F65, $E:$E, "Да")</f>
        <v>#VALUE!</v>
      </c>
      <c r="R65" s="167" t="e">
        <f aca="false" ca="false" dt2D="false" dtr="false" t="normal">SUMIFS(R:R, $D:$D, $D65, $A:$A, $A65, $F:$F, $F65, $E:$E, "Да")</f>
        <v>#VALUE!</v>
      </c>
      <c r="S65" s="167" t="e">
        <f aca="false" ca="false" dt2D="false" dtr="false" t="normal">SUMIFS(S:S, $D:$D, $D65, $A:$A, $A65, $F:$F, $F65, $E:$E, "Да")</f>
        <v>#VALUE!</v>
      </c>
      <c r="T65" s="167" t="e">
        <f aca="false" ca="false" dt2D="false" dtr="false" t="normal">SUMIFS(T:T, $D:$D, $D65, $A:$A, $A65, $F:$F, $F65, $E:$E, "Да")</f>
        <v>#VALUE!</v>
      </c>
      <c r="U65" s="167" t="e">
        <f aca="false" ca="false" dt2D="false" dtr="false" t="normal">SUMIFS(U:U, $D:$D, $D65, $A:$A, $A65, $F:$F, $F65, $E:$E, "Да")</f>
        <v>#VALUE!</v>
      </c>
      <c r="V65" s="167" t="e">
        <f aca="false" ca="false" dt2D="false" dtr="false" t="normal">SUMIFS(V:V, $D:$D, $D65, $A:$A, $A65, $F:$F, $F65, $E:$E, "Да")</f>
        <v>#VALUE!</v>
      </c>
      <c r="W65" s="167" t="e">
        <f aca="false" ca="false" dt2D="false" dtr="false" t="normal">SUMIFS(W:W, $D:$D, $D65, $A:$A, $A65, $F:$F, $F65, $E:$E, "Да")</f>
        <v>#VALUE!</v>
      </c>
      <c r="X65" s="167" t="e">
        <f aca="false" ca="false" dt2D="false" dtr="false" t="normal">SUMIFS(X:X, $D:$D, $D65, $A:$A, $A65, $F:$F, $F65, $E:$E, "Да")</f>
        <v>#VALUE!</v>
      </c>
      <c r="Y65" s="167" t="e">
        <f aca="false" ca="false" dt2D="false" dtr="false" t="normal">SUMIFS(Y:Y, $D:$D, $D65, $A:$A, $A65, $F:$F, $F65, $E:$E, "Да")</f>
        <v>#VALUE!</v>
      </c>
      <c r="Z65" s="167" t="e">
        <f aca="false" ca="false" dt2D="false" dtr="false" t="normal">SUMIFS(Z:Z, $D:$D, $D65, $A:$A, $A65, $F:$F, $F65, $E:$E, "Да")</f>
        <v>#VALUE!</v>
      </c>
      <c r="AA65" s="167" t="e">
        <f aca="false" ca="false" dt2D="false" dtr="false" t="normal">SUMIFS(AA:AA, $D:$D, $D65, $A:$A, $A65, $F:$F, $F65, $E:$E, "Да")</f>
        <v>#VALUE!</v>
      </c>
      <c r="AB65" s="167" t="e">
        <f aca="false" ca="false" dt2D="false" dtr="false" t="normal">SUMIFS(AB:AB, $D:$D, $D65, $A:$A, $A65, $F:$F, $F65, $E:$E, "Да")</f>
        <v>#VALUE!</v>
      </c>
      <c r="AC65" s="167" t="e">
        <f aca="false" ca="false" dt2D="false" dtr="false" t="normal">SUMIFS(AC:AC, $D:$D, $D65, $A:$A, $A65, $F:$F, $F65, $E:$E, "Да")</f>
        <v>#VALUE!</v>
      </c>
      <c r="AD65" s="167" t="e">
        <f aca="false" ca="false" dt2D="false" dtr="false" t="normal">SUMIFS(AD:AD, $D:$D, $D65, $A:$A, $A65, $F:$F, $F65, $E:$E, "Да")</f>
        <v>#VALUE!</v>
      </c>
      <c r="AE65" s="167" t="e">
        <f aca="false" ca="false" dt2D="false" dtr="false" t="normal">SUMIFS(AE:AE, $D:$D, $D65, $A:$A, $A65, $F:$F, $F65, $E:$E, "Да")</f>
        <v>#VALUE!</v>
      </c>
      <c r="AF65" s="167" t="e">
        <f aca="false" ca="false" dt2D="false" dtr="false" t="normal">SUMIFS(AF:AF, $D:$D, $D65, $A:$A, $A65, $F:$F, $F65, $E:$E, "Да")</f>
        <v>#VALUE!</v>
      </c>
      <c r="AG65" s="167" t="e">
        <f aca="false" ca="false" dt2D="false" dtr="false" t="normal">SUMIFS(AG:AG, $D:$D, $D65, $A:$A, $A65, $F:$F, $F65, $E:$E, "Да")</f>
        <v>#VALUE!</v>
      </c>
      <c r="AH65" s="167" t="e">
        <f aca="false" ca="false" dt2D="false" dtr="false" t="normal">SUMIFS(AH:AH, $D:$D, $D65, $A:$A, $A65, $F:$F, $F65, $E:$E, "Да")</f>
        <v>#VALUE!</v>
      </c>
      <c r="AI65" s="167" t="e">
        <f aca="false" ca="false" dt2D="false" dtr="false" t="normal">SUMIFS(AI:AI, $D:$D, $D65, $A:$A, $A65, $F:$F, $F65, $E:$E, "Да")</f>
        <v>#VALUE!</v>
      </c>
      <c r="AJ65" s="167" t="e">
        <f aca="false" ca="false" dt2D="false" dtr="false" t="normal">SUMIFS(AJ:AJ, $D:$D, $D65, $A:$A, $A65, $F:$F, $F65, $E:$E, "Да")</f>
        <v>#VALUE!</v>
      </c>
      <c r="AK65" s="167" t="e">
        <f aca="false" ca="false" dt2D="false" dtr="false" t="normal">SUMIFS(AK:AK, $D:$D, $D65, $A:$A, $A65, $F:$F, $F65, $E:$E, "Да")</f>
        <v>#VALUE!</v>
      </c>
      <c r="AL65" s="167" t="e">
        <f aca="false" ca="false" dt2D="false" dtr="false" t="normal">SUMIFS(AL:AL, $D:$D, $D65, $A:$A, $A65, $F:$F, $F65, $E:$E, "Да")</f>
        <v>#VALUE!</v>
      </c>
      <c r="AM65" s="167" t="e">
        <f aca="false" ca="false" dt2D="false" dtr="false" t="normal">SUMIFS(AM:AM, $D:$D, $D65, $A:$A, $A65, $F:$F, $F65, $E:$E, "Да")</f>
        <v>#VALUE!</v>
      </c>
      <c r="AN65" s="167" t="e">
        <f aca="false" ca="false" dt2D="false" dtr="false" t="normal">SUMIFS(AN:AN, $D:$D, $D65, $A:$A, $A65, $F:$F, $F65, $E:$E, "Да")</f>
        <v>#VALUE!</v>
      </c>
      <c r="AO65" s="167" t="e">
        <f aca="false" ca="false" dt2D="false" dtr="false" t="normal">SUMIFS(AO:AO, $D:$D, $D65, $A:$A, $A65, $F:$F, $F65, $E:$E, "Да")</f>
        <v>#VALUE!</v>
      </c>
      <c r="AP65" s="167" t="e">
        <f aca="false" ca="false" dt2D="false" dtr="false" t="normal">SUMIFS(AP:AP, $D:$D, $D65, $A:$A, $A65, $F:$F, $F65, $E:$E, "Да")</f>
        <v>#VALUE!</v>
      </c>
      <c r="AQ65" s="167" t="e">
        <f aca="false" ca="false" dt2D="false" dtr="false" t="normal">SUMIFS(AQ:AQ, $D:$D, $D65, $A:$A, $A65, $F:$F, $F65, $E:$E, "Да")</f>
        <v>#VALUE!</v>
      </c>
      <c r="AR65" s="167" t="e">
        <f aca="false" ca="false" dt2D="false" dtr="false" t="normal">SUMIFS(AR:AR, $D:$D, $D65, $A:$A, $A65, $F:$F, $F65, $E:$E, "Да")</f>
        <v>#VALUE!</v>
      </c>
      <c r="AS65" s="167" t="e">
        <f aca="false" ca="false" dt2D="false" dtr="false" t="normal">SUMIFS(AS:AS, $D:$D, $D65, $A:$A, $A65, $F:$F, $F65, $E:$E, "Да")</f>
        <v>#VALUE!</v>
      </c>
      <c r="AT65" s="167" t="e">
        <f aca="false" ca="false" dt2D="false" dtr="false" t="normal">SUMIFS(AT:AT, $D:$D, $D65, $A:$A, $A65, $F:$F, $F65, $E:$E, "Да")</f>
        <v>#VALUE!</v>
      </c>
      <c r="AU65" s="167" t="e">
        <f aca="false" ca="false" dt2D="false" dtr="false" t="normal">SUMIFS(AU:AU, $D:$D, $D65, $A:$A, $A65, $F:$F, $F65, $E:$E, "Да")</f>
        <v>#VALUE!</v>
      </c>
      <c r="AV65" s="167" t="e">
        <f aca="false" ca="false" dt2D="false" dtr="false" t="normal">SUMIFS(AV:AV, $D:$D, $D65, $A:$A, $A65, $F:$F, $F65, $E:$E, "Да")</f>
        <v>#VALUE!</v>
      </c>
      <c r="AW65" s="167" t="e">
        <f aca="false" ca="false" dt2D="false" dtr="false" t="normal">SUMIFS(AW:AW, $D:$D, $D65, $A:$A, $A65, $F:$F, $F65, $E:$E, "Да")</f>
        <v>#VALUE!</v>
      </c>
      <c r="AX65" s="167" t="e">
        <f aca="false" ca="false" dt2D="false" dtr="false" t="normal">SUMIFS(AX:AX, $D:$D, $D65, $A:$A, $A65, $F:$F, $F65, $E:$E, "Да")</f>
        <v>#VALUE!</v>
      </c>
      <c r="AY65" s="167" t="e">
        <f aca="false" ca="false" dt2D="false" dtr="false" t="normal">SUMIFS(AY:AY, $D:$D, $D65, $A:$A, $A65, $F:$F, $F65, $E:$E, "Да")</f>
        <v>#VALUE!</v>
      </c>
      <c r="AZ65" s="167" t="e">
        <f aca="false" ca="false" dt2D="false" dtr="false" t="normal">SUMIFS(AZ:AZ, $D:$D, $D65, $A:$A, $A65, $F:$F, $F65, $E:$E, "Да")</f>
        <v>#VALUE!</v>
      </c>
      <c r="BA65" s="167" t="e">
        <f aca="false" ca="false" dt2D="false" dtr="false" t="normal">SUMIFS(BA:BA, $D:$D, $D65, $A:$A, $A65, $F:$F, $F65, $E:$E, "Да")</f>
        <v>#VALUE!</v>
      </c>
      <c r="BB65" s="167" t="e">
        <f aca="false" ca="false" dt2D="false" dtr="false" t="normal">SUMIFS(BB:BB, $D:$D, $D65, $A:$A, $A65, $F:$F, $F65, $E:$E, "Да")</f>
        <v>#VALUE!</v>
      </c>
      <c r="BC65" s="167" t="e">
        <f aca="false" ca="false" dt2D="false" dtr="false" t="normal">SUMIFS(BC:BC, $D:$D, $D65, $A:$A, $A65, $F:$F, $F65, $E:$E, "Да")</f>
        <v>#VALUE!</v>
      </c>
      <c r="BD65" s="167" t="e">
        <f aca="false" ca="false" dt2D="false" dtr="false" t="normal">SUMIFS(BD:BD, $D:$D, $D65, $A:$A, $A65, $F:$F, $F65, $E:$E, "Да")</f>
        <v>#VALUE!</v>
      </c>
      <c r="BE65" s="167" t="e">
        <f aca="false" ca="false" dt2D="false" dtr="false" t="normal">SUMIFS(BE:BE, $D:$D, $D65, $A:$A, $A65, $F:$F, $F65, $E:$E, "Да")</f>
        <v>#VALUE!</v>
      </c>
      <c r="BF65" s="167" t="e">
        <f aca="false" ca="false" dt2D="false" dtr="false" t="normal">SUMIFS(BF:BF, $D:$D, $D65, $A:$A, $A65, $F:$F, $F65, $E:$E, "Да")</f>
        <v>#VALUE!</v>
      </c>
      <c r="BG65" s="167" t="e">
        <f aca="false" ca="false" dt2D="false" dtr="false" t="normal">SUMIFS(BG:BG, $D:$D, $D65, $A:$A, $A65, $F:$F, $F65, $E:$E, "Да")</f>
        <v>#VALUE!</v>
      </c>
      <c r="BH65" s="167" t="e">
        <f aca="false" ca="false" dt2D="false" dtr="false" t="normal">SUMIFS(BH:BH, $D:$D, $D65, $A:$A, $A65, $F:$F, $F65, $E:$E, "Да")</f>
        <v>#VALUE!</v>
      </c>
      <c r="BI65" s="167" t="e">
        <f aca="false" ca="false" dt2D="false" dtr="false" t="normal">SUMIFS(BI:BI, $D:$D, $D65, $A:$A, $A65, $F:$F, $F65, $E:$E, "Да")</f>
        <v>#VALUE!</v>
      </c>
      <c r="BJ65" s="167" t="e">
        <f aca="false" ca="false" dt2D="false" dtr="false" t="normal">SUMIFS(BJ:BJ, $D:$D, $D65, $A:$A, $A65, $F:$F, $F65, $E:$E, "Да")</f>
        <v>#VALUE!</v>
      </c>
      <c r="BK65" s="167" t="e">
        <f aca="false" ca="false" dt2D="false" dtr="false" t="normal">SUMIFS(BK:BK, $D:$D, $D65, $A:$A, $A65, $F:$F, $F65, $E:$E, "Да")</f>
        <v>#VALUE!</v>
      </c>
      <c r="BL65" s="167" t="e">
        <f aca="false" ca="false" dt2D="false" dtr="false" t="normal">SUMIFS(BL:BL, $D:$D, $D65, $A:$A, $A65, $F:$F, $F65, $E:$E, "Да")</f>
        <v>#VALUE!</v>
      </c>
      <c r="BM65" s="167" t="e">
        <f aca="false" ca="false" dt2D="false" dtr="false" t="normal">SUMIFS(BM:BM, $D:$D, $D65, $A:$A, $A65, $F:$F, $F65, $E:$E, "Да")</f>
        <v>#VALUE!</v>
      </c>
      <c r="BN65" s="167" t="e">
        <f aca="false" ca="false" dt2D="false" dtr="false" t="normal">SUMIFS(BN:BN, $D:$D, $D65, $A:$A, $A65, $F:$F, $F65, $E:$E, "Да")</f>
        <v>#VALUE!</v>
      </c>
      <c r="BO65" s="167" t="e">
        <f aca="false" ca="false" dt2D="false" dtr="false" t="normal">SUMIFS(BO:BO, $D:$D, $D65, $A:$A, $A65, $F:$F, $F65, $E:$E, "Да")</f>
        <v>#VALUE!</v>
      </c>
      <c r="BP65" s="167" t="e">
        <f aca="false" ca="false" dt2D="false" dtr="false" t="normal">SUMIFS(BP:BP, $D:$D, $D65, $A:$A, $A65, $F:$F, $F65, $E:$E, "Да")</f>
        <v>#VALUE!</v>
      </c>
      <c r="BQ65" s="167" t="e">
        <f aca="false" ca="false" dt2D="false" dtr="false" t="normal">SUMIFS(BQ:BQ, $D:$D, $D65, $A:$A, $A65, $F:$F, $F65, $E:$E, "Да")</f>
        <v>#VALUE!</v>
      </c>
      <c r="BR65" s="167" t="e">
        <f aca="false" ca="false" dt2D="false" dtr="false" t="normal">SUMIFS(BR:BR, $D:$D, $D65, $A:$A, $A65, $F:$F, $F65, $E:$E, "Да")</f>
        <v>#VALUE!</v>
      </c>
      <c r="BS65" s="167" t="e">
        <f aca="false" ca="false" dt2D="false" dtr="false" t="normal">SUMIFS(BS:BS, $D:$D, $D65, $A:$A, $A65, $F:$F, $F65, $E:$E, "Да")</f>
        <v>#VALUE!</v>
      </c>
      <c r="BT65" s="167" t="e">
        <f aca="false" ca="false" dt2D="false" dtr="false" t="normal">SUMIFS(BT:BT, $D:$D, $D65, $A:$A, $A65, $F:$F, $F65, $E:$E, "Да")</f>
        <v>#VALUE!</v>
      </c>
    </row>
    <row hidden="true" ht="16.5" outlineLevel="1" r="66">
      <c r="A66" s="374" t="str">
        <f aca="false" ca="false" dt2D="false" dtr="false" t="normal">A65</f>
        <v>Налог на прибыль (УСН)</v>
      </c>
      <c r="D66" s="374" t="str">
        <f aca="false" ca="false" dt2D="false" dtr="false" t="normal">D65</f>
        <v>Бюджет СФ</v>
      </c>
      <c r="F66" s="374" t="str">
        <f aca="false" ca="false" dt2D="false" dtr="false" t="normal">I66</f>
        <v>Дополнительная туристическая  инфраструктура</v>
      </c>
      <c r="I66" s="237" t="s">
        <v>407</v>
      </c>
      <c r="L66" s="283" t="e">
        <f aca="false" ca="false" dt2D="false" dtr="false" t="normal">SUM(M66:BT66)</f>
        <v>#VALUE!</v>
      </c>
      <c r="M66" s="167" t="e">
        <f aca="false" ca="false" dt2D="false" dtr="false" t="normal">SUMIFS(M:M, $D:$D, $D66, $A:$A, $A66, $F:$F, $F66, $E:$E, "Да")</f>
        <v>#VALUE!</v>
      </c>
      <c r="N66" s="167" t="e">
        <f aca="false" ca="false" dt2D="false" dtr="false" t="normal">SUMIFS(N:N, $D:$D, $D66, $A:$A, $A66, $F:$F, $F66, $E:$E, "Да")</f>
        <v>#VALUE!</v>
      </c>
      <c r="O66" s="167" t="e">
        <f aca="false" ca="false" dt2D="false" dtr="false" t="normal">SUMIFS(O:O, $D:$D, $D66, $A:$A, $A66, $F:$F, $F66, $E:$E, "Да")</f>
        <v>#VALUE!</v>
      </c>
      <c r="P66" s="167" t="e">
        <f aca="false" ca="false" dt2D="false" dtr="false" t="normal">SUMIFS(P:P, $D:$D, $D66, $A:$A, $A66, $F:$F, $F66, $E:$E, "Да")</f>
        <v>#VALUE!</v>
      </c>
      <c r="Q66" s="167" t="e">
        <f aca="false" ca="false" dt2D="false" dtr="false" t="normal">SUMIFS(Q:Q, $D:$D, $D66, $A:$A, $A66, $F:$F, $F66, $E:$E, "Да")</f>
        <v>#VALUE!</v>
      </c>
      <c r="R66" s="167" t="e">
        <f aca="false" ca="false" dt2D="false" dtr="false" t="normal">SUMIFS(R:R, $D:$D, $D66, $A:$A, $A66, $F:$F, $F66, $E:$E, "Да")</f>
        <v>#VALUE!</v>
      </c>
      <c r="S66" s="167" t="e">
        <f aca="false" ca="false" dt2D="false" dtr="false" t="normal">SUMIFS(S:S, $D:$D, $D66, $A:$A, $A66, $F:$F, $F66, $E:$E, "Да")</f>
        <v>#VALUE!</v>
      </c>
      <c r="T66" s="167" t="e">
        <f aca="false" ca="false" dt2D="false" dtr="false" t="normal">SUMIFS(T:T, $D:$D, $D66, $A:$A, $A66, $F:$F, $F66, $E:$E, "Да")</f>
        <v>#VALUE!</v>
      </c>
      <c r="U66" s="167" t="e">
        <f aca="false" ca="false" dt2D="false" dtr="false" t="normal">SUMIFS(U:U, $D:$D, $D66, $A:$A, $A66, $F:$F, $F66, $E:$E, "Да")</f>
        <v>#VALUE!</v>
      </c>
      <c r="V66" s="167" t="e">
        <f aca="false" ca="false" dt2D="false" dtr="false" t="normal">SUMIFS(V:V, $D:$D, $D66, $A:$A, $A66, $F:$F, $F66, $E:$E, "Да")</f>
        <v>#VALUE!</v>
      </c>
      <c r="W66" s="167" t="e">
        <f aca="false" ca="false" dt2D="false" dtr="false" t="normal">SUMIFS(W:W, $D:$D, $D66, $A:$A, $A66, $F:$F, $F66, $E:$E, "Да")</f>
        <v>#VALUE!</v>
      </c>
      <c r="X66" s="167" t="e">
        <f aca="false" ca="false" dt2D="false" dtr="false" t="normal">SUMIFS(X:X, $D:$D, $D66, $A:$A, $A66, $F:$F, $F66, $E:$E, "Да")</f>
        <v>#VALUE!</v>
      </c>
      <c r="Y66" s="167" t="e">
        <f aca="false" ca="false" dt2D="false" dtr="false" t="normal">SUMIFS(Y:Y, $D:$D, $D66, $A:$A, $A66, $F:$F, $F66, $E:$E, "Да")</f>
        <v>#VALUE!</v>
      </c>
      <c r="Z66" s="167" t="e">
        <f aca="false" ca="false" dt2D="false" dtr="false" t="normal">SUMIFS(Z:Z, $D:$D, $D66, $A:$A, $A66, $F:$F, $F66, $E:$E, "Да")</f>
        <v>#VALUE!</v>
      </c>
      <c r="AA66" s="167" t="e">
        <f aca="false" ca="false" dt2D="false" dtr="false" t="normal">SUMIFS(AA:AA, $D:$D, $D66, $A:$A, $A66, $F:$F, $F66, $E:$E, "Да")</f>
        <v>#VALUE!</v>
      </c>
      <c r="AB66" s="167" t="e">
        <f aca="false" ca="false" dt2D="false" dtr="false" t="normal">SUMIFS(AB:AB, $D:$D, $D66, $A:$A, $A66, $F:$F, $F66, $E:$E, "Да")</f>
        <v>#VALUE!</v>
      </c>
      <c r="AC66" s="167" t="e">
        <f aca="false" ca="false" dt2D="false" dtr="false" t="normal">SUMIFS(AC:AC, $D:$D, $D66, $A:$A, $A66, $F:$F, $F66, $E:$E, "Да")</f>
        <v>#VALUE!</v>
      </c>
      <c r="AD66" s="167" t="e">
        <f aca="false" ca="false" dt2D="false" dtr="false" t="normal">SUMIFS(AD:AD, $D:$D, $D66, $A:$A, $A66, $F:$F, $F66, $E:$E, "Да")</f>
        <v>#VALUE!</v>
      </c>
      <c r="AE66" s="167" t="e">
        <f aca="false" ca="false" dt2D="false" dtr="false" t="normal">SUMIFS(AE:AE, $D:$D, $D66, $A:$A, $A66, $F:$F, $F66, $E:$E, "Да")</f>
        <v>#VALUE!</v>
      </c>
      <c r="AF66" s="167" t="e">
        <f aca="false" ca="false" dt2D="false" dtr="false" t="normal">SUMIFS(AF:AF, $D:$D, $D66, $A:$A, $A66, $F:$F, $F66, $E:$E, "Да")</f>
        <v>#VALUE!</v>
      </c>
      <c r="AG66" s="167" t="e">
        <f aca="false" ca="false" dt2D="false" dtr="false" t="normal">SUMIFS(AG:AG, $D:$D, $D66, $A:$A, $A66, $F:$F, $F66, $E:$E, "Да")</f>
        <v>#VALUE!</v>
      </c>
      <c r="AH66" s="167" t="e">
        <f aca="false" ca="false" dt2D="false" dtr="false" t="normal">SUMIFS(AH:AH, $D:$D, $D66, $A:$A, $A66, $F:$F, $F66, $E:$E, "Да")</f>
        <v>#VALUE!</v>
      </c>
      <c r="AI66" s="167" t="e">
        <f aca="false" ca="false" dt2D="false" dtr="false" t="normal">SUMIFS(AI:AI, $D:$D, $D66, $A:$A, $A66, $F:$F, $F66, $E:$E, "Да")</f>
        <v>#VALUE!</v>
      </c>
      <c r="AJ66" s="167" t="e">
        <f aca="false" ca="false" dt2D="false" dtr="false" t="normal">SUMIFS(AJ:AJ, $D:$D, $D66, $A:$A, $A66, $F:$F, $F66, $E:$E, "Да")</f>
        <v>#VALUE!</v>
      </c>
      <c r="AK66" s="167" t="e">
        <f aca="false" ca="false" dt2D="false" dtr="false" t="normal">SUMIFS(AK:AK, $D:$D, $D66, $A:$A, $A66, $F:$F, $F66, $E:$E, "Да")</f>
        <v>#VALUE!</v>
      </c>
      <c r="AL66" s="167" t="e">
        <f aca="false" ca="false" dt2D="false" dtr="false" t="normal">SUMIFS(AL:AL, $D:$D, $D66, $A:$A, $A66, $F:$F, $F66, $E:$E, "Да")</f>
        <v>#VALUE!</v>
      </c>
      <c r="AM66" s="167" t="e">
        <f aca="false" ca="false" dt2D="false" dtr="false" t="normal">SUMIFS(AM:AM, $D:$D, $D66, $A:$A, $A66, $F:$F, $F66, $E:$E, "Да")</f>
        <v>#VALUE!</v>
      </c>
      <c r="AN66" s="167" t="e">
        <f aca="false" ca="false" dt2D="false" dtr="false" t="normal">SUMIFS(AN:AN, $D:$D, $D66, $A:$A, $A66, $F:$F, $F66, $E:$E, "Да")</f>
        <v>#VALUE!</v>
      </c>
      <c r="AO66" s="167" t="e">
        <f aca="false" ca="false" dt2D="false" dtr="false" t="normal">SUMIFS(AO:AO, $D:$D, $D66, $A:$A, $A66, $F:$F, $F66, $E:$E, "Да")</f>
        <v>#VALUE!</v>
      </c>
      <c r="AP66" s="167" t="e">
        <f aca="false" ca="false" dt2D="false" dtr="false" t="normal">SUMIFS(AP:AP, $D:$D, $D66, $A:$A, $A66, $F:$F, $F66, $E:$E, "Да")</f>
        <v>#VALUE!</v>
      </c>
      <c r="AQ66" s="167" t="e">
        <f aca="false" ca="false" dt2D="false" dtr="false" t="normal">SUMIFS(AQ:AQ, $D:$D, $D66, $A:$A, $A66, $F:$F, $F66, $E:$E, "Да")</f>
        <v>#VALUE!</v>
      </c>
      <c r="AR66" s="167" t="e">
        <f aca="false" ca="false" dt2D="false" dtr="false" t="normal">SUMIFS(AR:AR, $D:$D, $D66, $A:$A, $A66, $F:$F, $F66, $E:$E, "Да")</f>
        <v>#VALUE!</v>
      </c>
      <c r="AS66" s="167" t="e">
        <f aca="false" ca="false" dt2D="false" dtr="false" t="normal">SUMIFS(AS:AS, $D:$D, $D66, $A:$A, $A66, $F:$F, $F66, $E:$E, "Да")</f>
        <v>#VALUE!</v>
      </c>
      <c r="AT66" s="167" t="e">
        <f aca="false" ca="false" dt2D="false" dtr="false" t="normal">SUMIFS(AT:AT, $D:$D, $D66, $A:$A, $A66, $F:$F, $F66, $E:$E, "Да")</f>
        <v>#VALUE!</v>
      </c>
      <c r="AU66" s="167" t="e">
        <f aca="false" ca="false" dt2D="false" dtr="false" t="normal">SUMIFS(AU:AU, $D:$D, $D66, $A:$A, $A66, $F:$F, $F66, $E:$E, "Да")</f>
        <v>#VALUE!</v>
      </c>
      <c r="AV66" s="167" t="e">
        <f aca="false" ca="false" dt2D="false" dtr="false" t="normal">SUMIFS(AV:AV, $D:$D, $D66, $A:$A, $A66, $F:$F, $F66, $E:$E, "Да")</f>
        <v>#VALUE!</v>
      </c>
      <c r="AW66" s="167" t="e">
        <f aca="false" ca="false" dt2D="false" dtr="false" t="normal">SUMIFS(AW:AW, $D:$D, $D66, $A:$A, $A66, $F:$F, $F66, $E:$E, "Да")</f>
        <v>#VALUE!</v>
      </c>
      <c r="AX66" s="167" t="e">
        <f aca="false" ca="false" dt2D="false" dtr="false" t="normal">SUMIFS(AX:AX, $D:$D, $D66, $A:$A, $A66, $F:$F, $F66, $E:$E, "Да")</f>
        <v>#VALUE!</v>
      </c>
      <c r="AY66" s="167" t="e">
        <f aca="false" ca="false" dt2D="false" dtr="false" t="normal">SUMIFS(AY:AY, $D:$D, $D66, $A:$A, $A66, $F:$F, $F66, $E:$E, "Да")</f>
        <v>#VALUE!</v>
      </c>
      <c r="AZ66" s="167" t="e">
        <f aca="false" ca="false" dt2D="false" dtr="false" t="normal">SUMIFS(AZ:AZ, $D:$D, $D66, $A:$A, $A66, $F:$F, $F66, $E:$E, "Да")</f>
        <v>#VALUE!</v>
      </c>
      <c r="BA66" s="167" t="e">
        <f aca="false" ca="false" dt2D="false" dtr="false" t="normal">SUMIFS(BA:BA, $D:$D, $D66, $A:$A, $A66, $F:$F, $F66, $E:$E, "Да")</f>
        <v>#VALUE!</v>
      </c>
      <c r="BB66" s="167" t="e">
        <f aca="false" ca="false" dt2D="false" dtr="false" t="normal">SUMIFS(BB:BB, $D:$D, $D66, $A:$A, $A66, $F:$F, $F66, $E:$E, "Да")</f>
        <v>#VALUE!</v>
      </c>
      <c r="BC66" s="167" t="e">
        <f aca="false" ca="false" dt2D="false" dtr="false" t="normal">SUMIFS(BC:BC, $D:$D, $D66, $A:$A, $A66, $F:$F, $F66, $E:$E, "Да")</f>
        <v>#VALUE!</v>
      </c>
      <c r="BD66" s="167" t="e">
        <f aca="false" ca="false" dt2D="false" dtr="false" t="normal">SUMIFS(BD:BD, $D:$D, $D66, $A:$A, $A66, $F:$F, $F66, $E:$E, "Да")</f>
        <v>#VALUE!</v>
      </c>
      <c r="BE66" s="167" t="e">
        <f aca="false" ca="false" dt2D="false" dtr="false" t="normal">SUMIFS(BE:BE, $D:$D, $D66, $A:$A, $A66, $F:$F, $F66, $E:$E, "Да")</f>
        <v>#VALUE!</v>
      </c>
      <c r="BF66" s="167" t="e">
        <f aca="false" ca="false" dt2D="false" dtr="false" t="normal">SUMIFS(BF:BF, $D:$D, $D66, $A:$A, $A66, $F:$F, $F66, $E:$E, "Да")</f>
        <v>#VALUE!</v>
      </c>
      <c r="BG66" s="167" t="e">
        <f aca="false" ca="false" dt2D="false" dtr="false" t="normal">SUMIFS(BG:BG, $D:$D, $D66, $A:$A, $A66, $F:$F, $F66, $E:$E, "Да")</f>
        <v>#VALUE!</v>
      </c>
      <c r="BH66" s="167" t="e">
        <f aca="false" ca="false" dt2D="false" dtr="false" t="normal">SUMIFS(BH:BH, $D:$D, $D66, $A:$A, $A66, $F:$F, $F66, $E:$E, "Да")</f>
        <v>#VALUE!</v>
      </c>
      <c r="BI66" s="167" t="e">
        <f aca="false" ca="false" dt2D="false" dtr="false" t="normal">SUMIFS(BI:BI, $D:$D, $D66, $A:$A, $A66, $F:$F, $F66, $E:$E, "Да")</f>
        <v>#VALUE!</v>
      </c>
      <c r="BJ66" s="167" t="e">
        <f aca="false" ca="false" dt2D="false" dtr="false" t="normal">SUMIFS(BJ:BJ, $D:$D, $D66, $A:$A, $A66, $F:$F, $F66, $E:$E, "Да")</f>
        <v>#VALUE!</v>
      </c>
      <c r="BK66" s="167" t="e">
        <f aca="false" ca="false" dt2D="false" dtr="false" t="normal">SUMIFS(BK:BK, $D:$D, $D66, $A:$A, $A66, $F:$F, $F66, $E:$E, "Да")</f>
        <v>#VALUE!</v>
      </c>
      <c r="BL66" s="167" t="e">
        <f aca="false" ca="false" dt2D="false" dtr="false" t="normal">SUMIFS(BL:BL, $D:$D, $D66, $A:$A, $A66, $F:$F, $F66, $E:$E, "Да")</f>
        <v>#VALUE!</v>
      </c>
      <c r="BM66" s="167" t="e">
        <f aca="false" ca="false" dt2D="false" dtr="false" t="normal">SUMIFS(BM:BM, $D:$D, $D66, $A:$A, $A66, $F:$F, $F66, $E:$E, "Да")</f>
        <v>#VALUE!</v>
      </c>
      <c r="BN66" s="167" t="e">
        <f aca="false" ca="false" dt2D="false" dtr="false" t="normal">SUMIFS(BN:BN, $D:$D, $D66, $A:$A, $A66, $F:$F, $F66, $E:$E, "Да")</f>
        <v>#VALUE!</v>
      </c>
      <c r="BO66" s="167" t="e">
        <f aca="false" ca="false" dt2D="false" dtr="false" t="normal">SUMIFS(BO:BO, $D:$D, $D66, $A:$A, $A66, $F:$F, $F66, $E:$E, "Да")</f>
        <v>#VALUE!</v>
      </c>
      <c r="BP66" s="167" t="e">
        <f aca="false" ca="false" dt2D="false" dtr="false" t="normal">SUMIFS(BP:BP, $D:$D, $D66, $A:$A, $A66, $F:$F, $F66, $E:$E, "Да")</f>
        <v>#VALUE!</v>
      </c>
      <c r="BQ66" s="167" t="e">
        <f aca="false" ca="false" dt2D="false" dtr="false" t="normal">SUMIFS(BQ:BQ, $D:$D, $D66, $A:$A, $A66, $F:$F, $F66, $E:$E, "Да")</f>
        <v>#VALUE!</v>
      </c>
      <c r="BR66" s="167" t="e">
        <f aca="false" ca="false" dt2D="false" dtr="false" t="normal">SUMIFS(BR:BR, $D:$D, $D66, $A:$A, $A66, $F:$F, $F66, $E:$E, "Да")</f>
        <v>#VALUE!</v>
      </c>
      <c r="BS66" s="167" t="e">
        <f aca="false" ca="false" dt2D="false" dtr="false" t="normal">SUMIFS(BS:BS, $D:$D, $D66, $A:$A, $A66, $F:$F, $F66, $E:$E, "Да")</f>
        <v>#VALUE!</v>
      </c>
      <c r="BT66" s="167" t="e">
        <f aca="false" ca="false" dt2D="false" dtr="false" t="normal">SUMIFS(BT:BT, $D:$D, $D66, $A:$A, $A66, $F:$F, $F66, $E:$E, "Да")</f>
        <v>#VALUE!</v>
      </c>
    </row>
    <row customFormat="true" ht="15.75" outlineLevel="0" r="67" s="85">
      <c r="A67" s="404" t="n"/>
      <c r="B67" s="404" t="n"/>
      <c r="C67" s="374" t="n"/>
      <c r="D67" s="404" t="n"/>
      <c r="E67" s="404" t="n"/>
      <c r="F67" s="404" t="n"/>
      <c r="G67" s="404" t="n"/>
      <c r="I67" s="126" t="s">
        <v>416</v>
      </c>
      <c r="J67" s="126" t="n"/>
      <c r="K67" s="126" t="n"/>
      <c r="L67" s="405" t="e">
        <f aca="false" ca="false" dt2D="false" dtr="false" t="normal">SUM(M67:BT67)</f>
        <v>#VALUE!</v>
      </c>
      <c r="M67" s="406" t="e">
        <f aca="false" ca="false" dt2D="false" dtr="false" t="normal">SUM(M60, M64)</f>
        <v>#VALUE!</v>
      </c>
      <c r="N67" s="406" t="e">
        <f aca="false" ca="false" dt2D="false" dtr="false" t="normal">SUM(N60, N64)</f>
        <v>#VALUE!</v>
      </c>
      <c r="O67" s="406" t="e">
        <f aca="false" ca="false" dt2D="false" dtr="false" t="normal">SUM(O60, O64)</f>
        <v>#VALUE!</v>
      </c>
      <c r="P67" s="406" t="e">
        <f aca="false" ca="false" dt2D="false" dtr="false" t="normal">SUM(P60, P64)</f>
        <v>#VALUE!</v>
      </c>
      <c r="Q67" s="406" t="e">
        <f aca="false" ca="false" dt2D="false" dtr="false" t="normal">SUM(Q60, Q64)</f>
        <v>#VALUE!</v>
      </c>
      <c r="R67" s="406" t="e">
        <f aca="false" ca="false" dt2D="false" dtr="false" t="normal">SUM(R60, R64)</f>
        <v>#VALUE!</v>
      </c>
      <c r="S67" s="406" t="e">
        <f aca="false" ca="false" dt2D="false" dtr="false" t="normal">SUM(S60, S64)</f>
        <v>#VALUE!</v>
      </c>
      <c r="T67" s="406" t="e">
        <f aca="false" ca="false" dt2D="false" dtr="false" t="normal">SUM(T60, T64)</f>
        <v>#VALUE!</v>
      </c>
      <c r="U67" s="406" t="e">
        <f aca="false" ca="false" dt2D="false" dtr="false" t="normal">SUM(U60, U64)</f>
        <v>#VALUE!</v>
      </c>
      <c r="V67" s="406" t="e">
        <f aca="false" ca="false" dt2D="false" dtr="false" t="normal">SUM(V60, V64)</f>
        <v>#VALUE!</v>
      </c>
      <c r="W67" s="406" t="e">
        <f aca="false" ca="false" dt2D="false" dtr="false" t="normal">SUM(W60, W64)</f>
        <v>#VALUE!</v>
      </c>
      <c r="X67" s="406" t="e">
        <f aca="false" ca="false" dt2D="false" dtr="false" t="normal">SUM(X60, X64)</f>
        <v>#VALUE!</v>
      </c>
      <c r="Y67" s="406" t="e">
        <f aca="false" ca="false" dt2D="false" dtr="false" t="normal">SUM(Y60, Y64)</f>
        <v>#VALUE!</v>
      </c>
      <c r="Z67" s="406" t="e">
        <f aca="false" ca="false" dt2D="false" dtr="false" t="normal">SUM(Z60, Z64)</f>
        <v>#VALUE!</v>
      </c>
      <c r="AA67" s="406" t="e">
        <f aca="false" ca="false" dt2D="false" dtr="false" t="normal">SUM(AA60, AA64)</f>
        <v>#VALUE!</v>
      </c>
      <c r="AB67" s="406" t="e">
        <f aca="false" ca="false" dt2D="false" dtr="false" t="normal">SUM(AB60, AB64)</f>
        <v>#VALUE!</v>
      </c>
      <c r="AC67" s="406" t="e">
        <f aca="false" ca="false" dt2D="false" dtr="false" t="normal">SUM(AC60, AC64)</f>
        <v>#VALUE!</v>
      </c>
      <c r="AD67" s="406" t="e">
        <f aca="false" ca="false" dt2D="false" dtr="false" t="normal">SUM(AD60, AD64)</f>
        <v>#VALUE!</v>
      </c>
      <c r="AE67" s="406" t="e">
        <f aca="false" ca="false" dt2D="false" dtr="false" t="normal">SUM(AE60, AE64)</f>
        <v>#VALUE!</v>
      </c>
      <c r="AF67" s="406" t="e">
        <f aca="false" ca="false" dt2D="false" dtr="false" t="normal">SUM(AF60, AF64)</f>
        <v>#VALUE!</v>
      </c>
      <c r="AG67" s="406" t="e">
        <f aca="false" ca="false" dt2D="false" dtr="false" t="normal">SUM(AG60, AG64)</f>
        <v>#VALUE!</v>
      </c>
      <c r="AH67" s="406" t="e">
        <f aca="false" ca="false" dt2D="false" dtr="false" t="normal">SUM(AH60, AH64)</f>
        <v>#VALUE!</v>
      </c>
      <c r="AI67" s="406" t="e">
        <f aca="false" ca="false" dt2D="false" dtr="false" t="normal">SUM(AI60, AI64)</f>
        <v>#VALUE!</v>
      </c>
      <c r="AJ67" s="406" t="e">
        <f aca="false" ca="false" dt2D="false" dtr="false" t="normal">SUM(AJ60, AJ64)</f>
        <v>#VALUE!</v>
      </c>
      <c r="AK67" s="406" t="e">
        <f aca="false" ca="false" dt2D="false" dtr="false" t="normal">SUM(AK60, AK64)</f>
        <v>#VALUE!</v>
      </c>
      <c r="AL67" s="406" t="e">
        <f aca="false" ca="false" dt2D="false" dtr="false" t="normal">SUM(AL60, AL64)</f>
        <v>#VALUE!</v>
      </c>
      <c r="AM67" s="406" t="e">
        <f aca="false" ca="false" dt2D="false" dtr="false" t="normal">SUM(AM60, AM64)</f>
        <v>#VALUE!</v>
      </c>
      <c r="AN67" s="406" t="e">
        <f aca="false" ca="false" dt2D="false" dtr="false" t="normal">SUM(AN60, AN64)</f>
        <v>#VALUE!</v>
      </c>
      <c r="AO67" s="406" t="e">
        <f aca="false" ca="false" dt2D="false" dtr="false" t="normal">SUM(AO60, AO64)</f>
        <v>#VALUE!</v>
      </c>
      <c r="AP67" s="406" t="e">
        <f aca="false" ca="false" dt2D="false" dtr="false" t="normal">SUM(AP60, AP64)</f>
        <v>#VALUE!</v>
      </c>
      <c r="AQ67" s="406" t="e">
        <f aca="false" ca="false" dt2D="false" dtr="false" t="normal">SUM(AQ60, AQ64)</f>
        <v>#VALUE!</v>
      </c>
      <c r="AR67" s="406" t="e">
        <f aca="false" ca="false" dt2D="false" dtr="false" t="normal">SUM(AR60, AR64)</f>
        <v>#VALUE!</v>
      </c>
      <c r="AS67" s="406" t="e">
        <f aca="false" ca="false" dt2D="false" dtr="false" t="normal">SUM(AS60, AS64)</f>
        <v>#VALUE!</v>
      </c>
      <c r="AT67" s="406" t="e">
        <f aca="false" ca="false" dt2D="false" dtr="false" t="normal">SUM(AT60, AT64)</f>
        <v>#VALUE!</v>
      </c>
      <c r="AU67" s="406" t="e">
        <f aca="false" ca="false" dt2D="false" dtr="false" t="normal">SUM(AU60, AU64)</f>
        <v>#VALUE!</v>
      </c>
      <c r="AV67" s="406" t="e">
        <f aca="false" ca="false" dt2D="false" dtr="false" t="normal">SUM(AV60, AV64)</f>
        <v>#VALUE!</v>
      </c>
      <c r="AW67" s="406" t="e">
        <f aca="false" ca="false" dt2D="false" dtr="false" t="normal">SUM(AW60, AW64)</f>
        <v>#VALUE!</v>
      </c>
      <c r="AX67" s="406" t="e">
        <f aca="false" ca="false" dt2D="false" dtr="false" t="normal">SUM(AX60, AX64)</f>
        <v>#VALUE!</v>
      </c>
      <c r="AY67" s="406" t="e">
        <f aca="false" ca="false" dt2D="false" dtr="false" t="normal">SUM(AY60, AY64)</f>
        <v>#VALUE!</v>
      </c>
      <c r="AZ67" s="406" t="e">
        <f aca="false" ca="false" dt2D="false" dtr="false" t="normal">SUM(AZ60, AZ64)</f>
        <v>#VALUE!</v>
      </c>
      <c r="BA67" s="406" t="e">
        <f aca="false" ca="false" dt2D="false" dtr="false" t="normal">SUM(BA60, BA64)</f>
        <v>#VALUE!</v>
      </c>
      <c r="BB67" s="406" t="e">
        <f aca="false" ca="false" dt2D="false" dtr="false" t="normal">SUM(BB60, BB64)</f>
        <v>#VALUE!</v>
      </c>
      <c r="BC67" s="406" t="e">
        <f aca="false" ca="false" dt2D="false" dtr="false" t="normal">SUM(BC60, BC64)</f>
        <v>#VALUE!</v>
      </c>
      <c r="BD67" s="406" t="e">
        <f aca="false" ca="false" dt2D="false" dtr="false" t="normal">SUM(BD60, BD64)</f>
        <v>#VALUE!</v>
      </c>
      <c r="BE67" s="406" t="e">
        <f aca="false" ca="false" dt2D="false" dtr="false" t="normal">SUM(BE60, BE64)</f>
        <v>#VALUE!</v>
      </c>
      <c r="BF67" s="406" t="e">
        <f aca="false" ca="false" dt2D="false" dtr="false" t="normal">SUM(BF60, BF64)</f>
        <v>#VALUE!</v>
      </c>
      <c r="BG67" s="406" t="e">
        <f aca="false" ca="false" dt2D="false" dtr="false" t="normal">SUM(BG60, BG64)</f>
        <v>#VALUE!</v>
      </c>
      <c r="BH67" s="406" t="e">
        <f aca="false" ca="false" dt2D="false" dtr="false" t="normal">SUM(BH60, BH64)</f>
        <v>#VALUE!</v>
      </c>
      <c r="BI67" s="406" t="e">
        <f aca="false" ca="false" dt2D="false" dtr="false" t="normal">SUM(BI60, BI64)</f>
        <v>#VALUE!</v>
      </c>
      <c r="BJ67" s="406" t="e">
        <f aca="false" ca="false" dt2D="false" dtr="false" t="normal">SUM(BJ60, BJ64)</f>
        <v>#VALUE!</v>
      </c>
      <c r="BK67" s="406" t="e">
        <f aca="false" ca="false" dt2D="false" dtr="false" t="normal">SUM(BK60, BK64)</f>
        <v>#VALUE!</v>
      </c>
      <c r="BL67" s="406" t="e">
        <f aca="false" ca="false" dt2D="false" dtr="false" t="normal">SUM(BL60, BL64)</f>
        <v>#VALUE!</v>
      </c>
      <c r="BM67" s="406" t="e">
        <f aca="false" ca="false" dt2D="false" dtr="false" t="normal">SUM(BM60, BM64)</f>
        <v>#VALUE!</v>
      </c>
      <c r="BN67" s="406" t="e">
        <f aca="false" ca="false" dt2D="false" dtr="false" t="normal">SUM(BN60, BN64)</f>
        <v>#VALUE!</v>
      </c>
      <c r="BO67" s="406" t="e">
        <f aca="false" ca="false" dt2D="false" dtr="false" t="normal">SUM(BO60, BO64)</f>
        <v>#VALUE!</v>
      </c>
      <c r="BP67" s="406" t="e">
        <f aca="false" ca="false" dt2D="false" dtr="false" t="normal">SUM(BP60, BP64)</f>
        <v>#VALUE!</v>
      </c>
      <c r="BQ67" s="406" t="e">
        <f aca="false" ca="false" dt2D="false" dtr="false" t="normal">SUM(BQ60, BQ64)</f>
        <v>#VALUE!</v>
      </c>
      <c r="BR67" s="406" t="e">
        <f aca="false" ca="false" dt2D="false" dtr="false" t="normal">SUM(BR60, BR64)</f>
        <v>#VALUE!</v>
      </c>
      <c r="BS67" s="406" t="e">
        <f aca="false" ca="false" dt2D="false" dtr="false" t="normal">SUM(BS60, BS64)</f>
        <v>#VALUE!</v>
      </c>
      <c r="BT67" s="406" t="e">
        <f aca="false" ca="false" dt2D="false" dtr="false" t="normal">SUM(BT60, BT64)</f>
        <v>#VALUE!</v>
      </c>
    </row>
    <row outlineLevel="0" r="68">
      <c r="L68" s="283" t="n"/>
      <c r="M68" s="167" t="n"/>
      <c r="N68" s="167" t="n"/>
      <c r="O68" s="167" t="n"/>
      <c r="P68" s="167" t="n"/>
      <c r="Q68" s="167" t="n"/>
      <c r="R68" s="167" t="n"/>
      <c r="S68" s="167" t="n"/>
      <c r="T68" s="167" t="n"/>
      <c r="U68" s="167" t="n"/>
      <c r="V68" s="167" t="n"/>
      <c r="W68" s="167" t="n"/>
      <c r="X68" s="167" t="n"/>
      <c r="Y68" s="167" t="n"/>
      <c r="Z68" s="167" t="n"/>
      <c r="AA68" s="167" t="n"/>
      <c r="AB68" s="167" t="n"/>
      <c r="AC68" s="167" t="n"/>
      <c r="AD68" s="167" t="n"/>
      <c r="AE68" s="167" t="n"/>
      <c r="AF68" s="167" t="n"/>
      <c r="AG68" s="167" t="n"/>
      <c r="AH68" s="167" t="n"/>
      <c r="AI68" s="167" t="n"/>
      <c r="AJ68" s="167" t="n"/>
      <c r="AK68" s="167" t="n"/>
      <c r="AL68" s="167" t="n"/>
      <c r="AM68" s="167" t="n"/>
      <c r="AN68" s="167" t="n"/>
      <c r="AO68" s="167" t="n"/>
      <c r="AP68" s="167" t="n"/>
      <c r="AQ68" s="167" t="n"/>
      <c r="AR68" s="167" t="n"/>
      <c r="AS68" s="167" t="n"/>
      <c r="AT68" s="167" t="n"/>
      <c r="AU68" s="167" t="n"/>
      <c r="AV68" s="167" t="n"/>
      <c r="AW68" s="167" t="n"/>
      <c r="AX68" s="167" t="n"/>
      <c r="AY68" s="167" t="n"/>
      <c r="AZ68" s="167" t="n"/>
      <c r="BA68" s="167" t="n"/>
      <c r="BB68" s="167" t="n"/>
      <c r="BC68" s="167" t="n"/>
      <c r="BD68" s="167" t="n"/>
      <c r="BE68" s="167" t="n"/>
      <c r="BF68" s="167" t="n"/>
      <c r="BG68" s="167" t="n"/>
      <c r="BH68" s="167" t="n"/>
      <c r="BI68" s="167" t="n"/>
      <c r="BJ68" s="167" t="n"/>
      <c r="BK68" s="167" t="n"/>
      <c r="BL68" s="167" t="n"/>
      <c r="BM68" s="167" t="n"/>
      <c r="BN68" s="167" t="n"/>
      <c r="BO68" s="167" t="n"/>
      <c r="BP68" s="167" t="n"/>
      <c r="BQ68" s="167" t="n"/>
      <c r="BR68" s="167" t="n"/>
      <c r="BS68" s="167" t="n"/>
      <c r="BT68" s="167" t="n"/>
    </row>
    <row customFormat="true" ht="17.25" outlineLevel="0" r="69" s="44">
      <c r="A69" s="374" t="n"/>
      <c r="B69" s="374" t="n"/>
      <c r="C69" s="374" t="n"/>
      <c r="D69" s="374" t="n"/>
      <c r="E69" s="374" t="n"/>
      <c r="F69" s="374" t="n"/>
      <c r="G69" s="374" t="n"/>
      <c r="I69" s="4" t="s">
        <v>417</v>
      </c>
      <c r="L69" s="199" t="n"/>
      <c r="M69" s="403" t="n"/>
      <c r="N69" s="403" t="n"/>
      <c r="O69" s="403" t="n"/>
      <c r="P69" s="403" t="n"/>
      <c r="Q69" s="403" t="n"/>
      <c r="R69" s="403" t="n"/>
      <c r="S69" s="403" t="n"/>
      <c r="T69" s="403" t="n"/>
      <c r="U69" s="403" t="n"/>
      <c r="V69" s="403" t="n"/>
      <c r="W69" s="403" t="n"/>
      <c r="X69" s="403" t="n"/>
      <c r="Y69" s="403" t="n"/>
      <c r="Z69" s="403" t="n"/>
      <c r="AA69" s="403" t="n"/>
      <c r="AB69" s="403" t="n"/>
      <c r="AC69" s="403" t="n"/>
      <c r="AD69" s="403" t="n"/>
      <c r="AE69" s="403" t="n"/>
      <c r="AF69" s="403" t="n"/>
      <c r="AG69" s="403" t="n"/>
      <c r="AH69" s="403" t="n"/>
      <c r="AI69" s="403" t="n"/>
      <c r="AJ69" s="403" t="n"/>
      <c r="AK69" s="403" t="n"/>
      <c r="AL69" s="403" t="n"/>
      <c r="AM69" s="403" t="n"/>
      <c r="AN69" s="403" t="n"/>
      <c r="AO69" s="403" t="n"/>
      <c r="AP69" s="403" t="n"/>
      <c r="AQ69" s="403" t="n"/>
      <c r="AR69" s="403" t="n"/>
      <c r="AS69" s="403" t="n"/>
      <c r="AT69" s="403" t="n"/>
      <c r="AU69" s="403" t="n"/>
      <c r="AV69" s="403" t="n"/>
      <c r="AW69" s="403" t="n"/>
      <c r="AX69" s="403" t="n"/>
      <c r="AY69" s="403" t="n"/>
      <c r="AZ69" s="403" t="n"/>
      <c r="BA69" s="403" t="n"/>
      <c r="BB69" s="403" t="n"/>
      <c r="BC69" s="403" t="n"/>
      <c r="BD69" s="403" t="n"/>
      <c r="BE69" s="403" t="n"/>
      <c r="BF69" s="403" t="n"/>
      <c r="BG69" s="403" t="n"/>
      <c r="BH69" s="403" t="n"/>
      <c r="BI69" s="403" t="n"/>
      <c r="BJ69" s="403" t="n"/>
      <c r="BK69" s="403" t="n"/>
      <c r="BL69" s="403" t="n"/>
      <c r="BM69" s="403" t="n"/>
      <c r="BN69" s="403" t="n"/>
      <c r="BO69" s="403" t="n"/>
      <c r="BP69" s="403" t="n"/>
      <c r="BQ69" s="403" t="n"/>
      <c r="BR69" s="403" t="n"/>
      <c r="BS69" s="403" t="n"/>
      <c r="BT69" s="403" t="n"/>
    </row>
    <row hidden="true" ht="16.5" outlineLevel="1" r="70">
      <c r="A70" s="374" t="str">
        <f aca="false" ca="false" dt2D="false" dtr="false" t="normal">I69</f>
        <v>Капитальные затраты без НДС</v>
      </c>
      <c r="F70" s="374" t="str">
        <f aca="false" ca="false" dt2D="false" dtr="false" t="normal">I70</f>
        <v>Якорная туристическая  инфраструктура</v>
      </c>
      <c r="I70" s="237" t="s">
        <v>406</v>
      </c>
      <c r="L70" s="283" t="e">
        <f aca="false" ca="false" dt2D="false" dtr="false" t="normal">SUM(M70:BT70)</f>
        <v>#VALUE!</v>
      </c>
      <c r="M70" s="167" t="e">
        <f aca="false" ca="false" dt2D="false" dtr="false" t="normal">SUMIFS(M:M, $F:$F, $F70, $A:$A, $A70, $E:$E, "Да")</f>
        <v>#VALUE!</v>
      </c>
      <c r="N70" s="167" t="e">
        <f aca="false" ca="false" dt2D="false" dtr="false" t="normal">SUMIFS(N:N, $F:$F, $F70, $A:$A, $A70, $E:$E, "Да")</f>
        <v>#VALUE!</v>
      </c>
      <c r="O70" s="167" t="e">
        <f aca="false" ca="false" dt2D="false" dtr="false" t="normal">SUMIFS(O:O, $F:$F, $F70, $A:$A, $A70, $E:$E, "Да")</f>
        <v>#VALUE!</v>
      </c>
      <c r="P70" s="167" t="e">
        <f aca="false" ca="false" dt2D="false" dtr="false" t="normal">SUMIFS(P:P, $F:$F, $F70, $A:$A, $A70, $E:$E, "Да")</f>
        <v>#VALUE!</v>
      </c>
      <c r="Q70" s="167" t="e">
        <f aca="false" ca="false" dt2D="false" dtr="false" t="normal">SUMIFS(Q:Q, $F:$F, $F70, $A:$A, $A70, $E:$E, "Да")</f>
        <v>#VALUE!</v>
      </c>
      <c r="R70" s="167" t="e">
        <f aca="false" ca="false" dt2D="false" dtr="false" t="normal">SUMIFS(R:R, $F:$F, $F70, $A:$A, $A70, $E:$E, "Да")</f>
        <v>#VALUE!</v>
      </c>
      <c r="S70" s="167" t="e">
        <f aca="false" ca="false" dt2D="false" dtr="false" t="normal">SUMIFS(S:S, $F:$F, $F70, $A:$A, $A70, $E:$E, "Да")</f>
        <v>#VALUE!</v>
      </c>
      <c r="T70" s="167" t="e">
        <f aca="false" ca="false" dt2D="false" dtr="false" t="normal">SUMIFS(T:T, $F:$F, $F70, $A:$A, $A70, $E:$E, "Да")</f>
        <v>#VALUE!</v>
      </c>
      <c r="U70" s="167" t="e">
        <f aca="false" ca="false" dt2D="false" dtr="false" t="normal">SUMIFS(U:U, $F:$F, $F70, $A:$A, $A70, $E:$E, "Да")</f>
        <v>#VALUE!</v>
      </c>
      <c r="V70" s="167" t="e">
        <f aca="false" ca="false" dt2D="false" dtr="false" t="normal">SUMIFS(V:V, $F:$F, $F70, $A:$A, $A70, $E:$E, "Да")</f>
        <v>#VALUE!</v>
      </c>
      <c r="W70" s="167" t="e">
        <f aca="false" ca="false" dt2D="false" dtr="false" t="normal">SUMIFS(W:W, $F:$F, $F70, $A:$A, $A70, $E:$E, "Да")</f>
        <v>#VALUE!</v>
      </c>
      <c r="X70" s="167" t="e">
        <f aca="false" ca="false" dt2D="false" dtr="false" t="normal">SUMIFS(X:X, $F:$F, $F70, $A:$A, $A70, $E:$E, "Да")</f>
        <v>#VALUE!</v>
      </c>
      <c r="Y70" s="167" t="e">
        <f aca="false" ca="false" dt2D="false" dtr="false" t="normal">SUMIFS(Y:Y, $F:$F, $F70, $A:$A, $A70, $E:$E, "Да")</f>
        <v>#VALUE!</v>
      </c>
      <c r="Z70" s="167" t="e">
        <f aca="false" ca="false" dt2D="false" dtr="false" t="normal">SUMIFS(Z:Z, $F:$F, $F70, $A:$A, $A70, $E:$E, "Да")</f>
        <v>#VALUE!</v>
      </c>
      <c r="AA70" s="167" t="e">
        <f aca="false" ca="false" dt2D="false" dtr="false" t="normal">SUMIFS(AA:AA, $F:$F, $F70, $A:$A, $A70, $E:$E, "Да")</f>
        <v>#VALUE!</v>
      </c>
      <c r="AB70" s="167" t="e">
        <f aca="false" ca="false" dt2D="false" dtr="false" t="normal">SUMIFS(AB:AB, $F:$F, $F70, $A:$A, $A70, $E:$E, "Да")</f>
        <v>#VALUE!</v>
      </c>
      <c r="AC70" s="167" t="e">
        <f aca="false" ca="false" dt2D="false" dtr="false" t="normal">SUMIFS(AC:AC, $F:$F, $F70, $A:$A, $A70, $E:$E, "Да")</f>
        <v>#VALUE!</v>
      </c>
      <c r="AD70" s="167" t="e">
        <f aca="false" ca="false" dt2D="false" dtr="false" t="normal">SUMIFS(AD:AD, $F:$F, $F70, $A:$A, $A70, $E:$E, "Да")</f>
        <v>#VALUE!</v>
      </c>
      <c r="AE70" s="167" t="e">
        <f aca="false" ca="false" dt2D="false" dtr="false" t="normal">SUMIFS(AE:AE, $F:$F, $F70, $A:$A, $A70, $E:$E, "Да")</f>
        <v>#VALUE!</v>
      </c>
      <c r="AF70" s="167" t="e">
        <f aca="false" ca="false" dt2D="false" dtr="false" t="normal">SUMIFS(AF:AF, $F:$F, $F70, $A:$A, $A70, $E:$E, "Да")</f>
        <v>#VALUE!</v>
      </c>
      <c r="AG70" s="167" t="e">
        <f aca="false" ca="false" dt2D="false" dtr="false" t="normal">SUMIFS(AG:AG, $F:$F, $F70, $A:$A, $A70, $E:$E, "Да")</f>
        <v>#VALUE!</v>
      </c>
      <c r="AH70" s="167" t="e">
        <f aca="false" ca="false" dt2D="false" dtr="false" t="normal">SUMIFS(AH:AH, $F:$F, $F70, $A:$A, $A70, $E:$E, "Да")</f>
        <v>#VALUE!</v>
      </c>
      <c r="AI70" s="167" t="e">
        <f aca="false" ca="false" dt2D="false" dtr="false" t="normal">SUMIFS(AI:AI, $F:$F, $F70, $A:$A, $A70, $E:$E, "Да")</f>
        <v>#VALUE!</v>
      </c>
      <c r="AJ70" s="167" t="e">
        <f aca="false" ca="false" dt2D="false" dtr="false" t="normal">SUMIFS(AJ:AJ, $F:$F, $F70, $A:$A, $A70, $E:$E, "Да")</f>
        <v>#VALUE!</v>
      </c>
      <c r="AK70" s="167" t="e">
        <f aca="false" ca="false" dt2D="false" dtr="false" t="normal">SUMIFS(AK:AK, $F:$F, $F70, $A:$A, $A70, $E:$E, "Да")</f>
        <v>#VALUE!</v>
      </c>
      <c r="AL70" s="167" t="e">
        <f aca="false" ca="false" dt2D="false" dtr="false" t="normal">SUMIFS(AL:AL, $F:$F, $F70, $A:$A, $A70, $E:$E, "Да")</f>
        <v>#VALUE!</v>
      </c>
      <c r="AM70" s="167" t="e">
        <f aca="false" ca="false" dt2D="false" dtr="false" t="normal">SUMIFS(AM:AM, $F:$F, $F70, $A:$A, $A70, $E:$E, "Да")</f>
        <v>#VALUE!</v>
      </c>
      <c r="AN70" s="167" t="e">
        <f aca="false" ca="false" dt2D="false" dtr="false" t="normal">SUMIFS(AN:AN, $F:$F, $F70, $A:$A, $A70, $E:$E, "Да")</f>
        <v>#VALUE!</v>
      </c>
      <c r="AO70" s="167" t="e">
        <f aca="false" ca="false" dt2D="false" dtr="false" t="normal">SUMIFS(AO:AO, $F:$F, $F70, $A:$A, $A70, $E:$E, "Да")</f>
        <v>#VALUE!</v>
      </c>
      <c r="AP70" s="167" t="e">
        <f aca="false" ca="false" dt2D="false" dtr="false" t="normal">SUMIFS(AP:AP, $F:$F, $F70, $A:$A, $A70, $E:$E, "Да")</f>
        <v>#VALUE!</v>
      </c>
      <c r="AQ70" s="167" t="e">
        <f aca="false" ca="false" dt2D="false" dtr="false" t="normal">SUMIFS(AQ:AQ, $F:$F, $F70, $A:$A, $A70, $E:$E, "Да")</f>
        <v>#VALUE!</v>
      </c>
      <c r="AR70" s="167" t="e">
        <f aca="false" ca="false" dt2D="false" dtr="false" t="normal">SUMIFS(AR:AR, $F:$F, $F70, $A:$A, $A70, $E:$E, "Да")</f>
        <v>#VALUE!</v>
      </c>
      <c r="AS70" s="167" t="e">
        <f aca="false" ca="false" dt2D="false" dtr="false" t="normal">SUMIFS(AS:AS, $F:$F, $F70, $A:$A, $A70, $E:$E, "Да")</f>
        <v>#VALUE!</v>
      </c>
      <c r="AT70" s="167" t="e">
        <f aca="false" ca="false" dt2D="false" dtr="false" t="normal">SUMIFS(AT:AT, $F:$F, $F70, $A:$A, $A70, $E:$E, "Да")</f>
        <v>#VALUE!</v>
      </c>
      <c r="AU70" s="167" t="e">
        <f aca="false" ca="false" dt2D="false" dtr="false" t="normal">SUMIFS(AU:AU, $F:$F, $F70, $A:$A, $A70, $E:$E, "Да")</f>
        <v>#VALUE!</v>
      </c>
      <c r="AV70" s="167" t="e">
        <f aca="false" ca="false" dt2D="false" dtr="false" t="normal">SUMIFS(AV:AV, $F:$F, $F70, $A:$A, $A70, $E:$E, "Да")</f>
        <v>#VALUE!</v>
      </c>
      <c r="AW70" s="167" t="e">
        <f aca="false" ca="false" dt2D="false" dtr="false" t="normal">SUMIFS(AW:AW, $F:$F, $F70, $A:$A, $A70, $E:$E, "Да")</f>
        <v>#VALUE!</v>
      </c>
      <c r="AX70" s="167" t="e">
        <f aca="false" ca="false" dt2D="false" dtr="false" t="normal">SUMIFS(AX:AX, $F:$F, $F70, $A:$A, $A70, $E:$E, "Да")</f>
        <v>#VALUE!</v>
      </c>
      <c r="AY70" s="167" t="e">
        <f aca="false" ca="false" dt2D="false" dtr="false" t="normal">SUMIFS(AY:AY, $F:$F, $F70, $A:$A, $A70, $E:$E, "Да")</f>
        <v>#VALUE!</v>
      </c>
      <c r="AZ70" s="167" t="e">
        <f aca="false" ca="false" dt2D="false" dtr="false" t="normal">SUMIFS(AZ:AZ, $F:$F, $F70, $A:$A, $A70, $E:$E, "Да")</f>
        <v>#VALUE!</v>
      </c>
      <c r="BA70" s="167" t="e">
        <f aca="false" ca="false" dt2D="false" dtr="false" t="normal">SUMIFS(BA:BA, $F:$F, $F70, $A:$A, $A70, $E:$E, "Да")</f>
        <v>#VALUE!</v>
      </c>
      <c r="BB70" s="167" t="e">
        <f aca="false" ca="false" dt2D="false" dtr="false" t="normal">SUMIFS(BB:BB, $F:$F, $F70, $A:$A, $A70, $E:$E, "Да")</f>
        <v>#VALUE!</v>
      </c>
      <c r="BC70" s="167" t="e">
        <f aca="false" ca="false" dt2D="false" dtr="false" t="normal">SUMIFS(BC:BC, $F:$F, $F70, $A:$A, $A70, $E:$E, "Да")</f>
        <v>#VALUE!</v>
      </c>
      <c r="BD70" s="167" t="e">
        <f aca="false" ca="false" dt2D="false" dtr="false" t="normal">SUMIFS(BD:BD, $F:$F, $F70, $A:$A, $A70, $E:$E, "Да")</f>
        <v>#VALUE!</v>
      </c>
      <c r="BE70" s="167" t="e">
        <f aca="false" ca="false" dt2D="false" dtr="false" t="normal">SUMIFS(BE:BE, $F:$F, $F70, $A:$A, $A70, $E:$E, "Да")</f>
        <v>#VALUE!</v>
      </c>
      <c r="BF70" s="167" t="e">
        <f aca="false" ca="false" dt2D="false" dtr="false" t="normal">SUMIFS(BF:BF, $F:$F, $F70, $A:$A, $A70, $E:$E, "Да")</f>
        <v>#VALUE!</v>
      </c>
      <c r="BG70" s="167" t="e">
        <f aca="false" ca="false" dt2D="false" dtr="false" t="normal">SUMIFS(BG:BG, $F:$F, $F70, $A:$A, $A70, $E:$E, "Да")</f>
        <v>#VALUE!</v>
      </c>
      <c r="BH70" s="167" t="e">
        <f aca="false" ca="false" dt2D="false" dtr="false" t="normal">SUMIFS(BH:BH, $F:$F, $F70, $A:$A, $A70, $E:$E, "Да")</f>
        <v>#VALUE!</v>
      </c>
      <c r="BI70" s="167" t="e">
        <f aca="false" ca="false" dt2D="false" dtr="false" t="normal">SUMIFS(BI:BI, $F:$F, $F70, $A:$A, $A70, $E:$E, "Да")</f>
        <v>#VALUE!</v>
      </c>
      <c r="BJ70" s="167" t="e">
        <f aca="false" ca="false" dt2D="false" dtr="false" t="normal">SUMIFS(BJ:BJ, $F:$F, $F70, $A:$A, $A70, $E:$E, "Да")</f>
        <v>#VALUE!</v>
      </c>
      <c r="BK70" s="167" t="e">
        <f aca="false" ca="false" dt2D="false" dtr="false" t="normal">SUMIFS(BK:BK, $F:$F, $F70, $A:$A, $A70, $E:$E, "Да")</f>
        <v>#VALUE!</v>
      </c>
      <c r="BL70" s="167" t="e">
        <f aca="false" ca="false" dt2D="false" dtr="false" t="normal">SUMIFS(BL:BL, $F:$F, $F70, $A:$A, $A70, $E:$E, "Да")</f>
        <v>#VALUE!</v>
      </c>
      <c r="BM70" s="167" t="e">
        <f aca="false" ca="false" dt2D="false" dtr="false" t="normal">SUMIFS(BM:BM, $F:$F, $F70, $A:$A, $A70, $E:$E, "Да")</f>
        <v>#VALUE!</v>
      </c>
      <c r="BN70" s="167" t="e">
        <f aca="false" ca="false" dt2D="false" dtr="false" t="normal">SUMIFS(BN:BN, $F:$F, $F70, $A:$A, $A70, $E:$E, "Да")</f>
        <v>#VALUE!</v>
      </c>
      <c r="BO70" s="167" t="e">
        <f aca="false" ca="false" dt2D="false" dtr="false" t="normal">SUMIFS(BO:BO, $F:$F, $F70, $A:$A, $A70, $E:$E, "Да")</f>
        <v>#VALUE!</v>
      </c>
      <c r="BP70" s="167" t="e">
        <f aca="false" ca="false" dt2D="false" dtr="false" t="normal">SUMIFS(BP:BP, $F:$F, $F70, $A:$A, $A70, $E:$E, "Да")</f>
        <v>#VALUE!</v>
      </c>
      <c r="BQ70" s="167" t="e">
        <f aca="false" ca="false" dt2D="false" dtr="false" t="normal">SUMIFS(BQ:BQ, $F:$F, $F70, $A:$A, $A70, $E:$E, "Да")</f>
        <v>#VALUE!</v>
      </c>
      <c r="BR70" s="167" t="e">
        <f aca="false" ca="false" dt2D="false" dtr="false" t="normal">SUMIFS(BR:BR, $F:$F, $F70, $A:$A, $A70, $E:$E, "Да")</f>
        <v>#VALUE!</v>
      </c>
      <c r="BS70" s="167" t="e">
        <f aca="false" ca="false" dt2D="false" dtr="false" t="normal">SUMIFS(BS:BS, $F:$F, $F70, $A:$A, $A70, $E:$E, "Да")</f>
        <v>#VALUE!</v>
      </c>
      <c r="BT70" s="167" t="e">
        <f aca="false" ca="false" dt2D="false" dtr="false" t="normal">SUMIFS(BT:BT, $F:$F, $F70, $A:$A, $A70, $E:$E, "Да")</f>
        <v>#VALUE!</v>
      </c>
    </row>
    <row hidden="true" ht="16.5" outlineLevel="1" r="71">
      <c r="A71" s="374" t="str">
        <f aca="false" ca="false" dt2D="false" dtr="false" t="normal">A70</f>
        <v>Капитальные затраты без НДС</v>
      </c>
      <c r="F71" s="374" t="str">
        <f aca="false" ca="false" dt2D="false" dtr="false" t="normal">I71</f>
        <v>Дополнительная туристическая  инфраструктура</v>
      </c>
      <c r="I71" s="237" t="s">
        <v>407</v>
      </c>
      <c r="L71" s="283" t="e">
        <f aca="false" ca="false" dt2D="false" dtr="false" t="normal">SUM(M71:BT71)</f>
        <v>#VALUE!</v>
      </c>
      <c r="M71" s="167" t="e">
        <f aca="false" ca="false" dt2D="false" dtr="false" t="normal">SUMIFS(M:M, $F:$F, $F71, $A:$A, $A71, $E:$E, "Да")</f>
        <v>#VALUE!</v>
      </c>
      <c r="N71" s="167" t="e">
        <f aca="false" ca="false" dt2D="false" dtr="false" t="normal">SUMIFS(N:N, $F:$F, $F71, $A:$A, $A71, $E:$E, "Да")</f>
        <v>#VALUE!</v>
      </c>
      <c r="O71" s="167" t="e">
        <f aca="false" ca="false" dt2D="false" dtr="false" t="normal">SUMIFS(O:O, $F:$F, $F71, $A:$A, $A71, $E:$E, "Да")</f>
        <v>#VALUE!</v>
      </c>
      <c r="P71" s="167" t="e">
        <f aca="false" ca="false" dt2D="false" dtr="false" t="normal">SUMIFS(P:P, $F:$F, $F71, $A:$A, $A71, $E:$E, "Да")</f>
        <v>#VALUE!</v>
      </c>
      <c r="Q71" s="167" t="e">
        <f aca="false" ca="false" dt2D="false" dtr="false" t="normal">SUMIFS(Q:Q, $F:$F, $F71, $A:$A, $A71, $E:$E, "Да")</f>
        <v>#VALUE!</v>
      </c>
      <c r="R71" s="167" t="e">
        <f aca="false" ca="false" dt2D="false" dtr="false" t="normal">SUMIFS(R:R, $F:$F, $F71, $A:$A, $A71, $E:$E, "Да")</f>
        <v>#VALUE!</v>
      </c>
      <c r="S71" s="167" t="e">
        <f aca="false" ca="false" dt2D="false" dtr="false" t="normal">SUMIFS(S:S, $F:$F, $F71, $A:$A, $A71, $E:$E, "Да")</f>
        <v>#VALUE!</v>
      </c>
      <c r="T71" s="167" t="e">
        <f aca="false" ca="false" dt2D="false" dtr="false" t="normal">SUMIFS(T:T, $F:$F, $F71, $A:$A, $A71, $E:$E, "Да")</f>
        <v>#VALUE!</v>
      </c>
      <c r="U71" s="167" t="e">
        <f aca="false" ca="false" dt2D="false" dtr="false" t="normal">SUMIFS(U:U, $F:$F, $F71, $A:$A, $A71, $E:$E, "Да")</f>
        <v>#VALUE!</v>
      </c>
      <c r="V71" s="167" t="e">
        <f aca="false" ca="false" dt2D="false" dtr="false" t="normal">SUMIFS(V:V, $F:$F, $F71, $A:$A, $A71, $E:$E, "Да")</f>
        <v>#VALUE!</v>
      </c>
      <c r="W71" s="167" t="e">
        <f aca="false" ca="false" dt2D="false" dtr="false" t="normal">SUMIFS(W:W, $F:$F, $F71, $A:$A, $A71, $E:$E, "Да")</f>
        <v>#VALUE!</v>
      </c>
      <c r="X71" s="167" t="e">
        <f aca="false" ca="false" dt2D="false" dtr="false" t="normal">SUMIFS(X:X, $F:$F, $F71, $A:$A, $A71, $E:$E, "Да")</f>
        <v>#VALUE!</v>
      </c>
      <c r="Y71" s="167" t="e">
        <f aca="false" ca="false" dt2D="false" dtr="false" t="normal">SUMIFS(Y:Y, $F:$F, $F71, $A:$A, $A71, $E:$E, "Да")</f>
        <v>#VALUE!</v>
      </c>
      <c r="Z71" s="167" t="e">
        <f aca="false" ca="false" dt2D="false" dtr="false" t="normal">SUMIFS(Z:Z, $F:$F, $F71, $A:$A, $A71, $E:$E, "Да")</f>
        <v>#VALUE!</v>
      </c>
      <c r="AA71" s="167" t="e">
        <f aca="false" ca="false" dt2D="false" dtr="false" t="normal">SUMIFS(AA:AA, $F:$F, $F71, $A:$A, $A71, $E:$E, "Да")</f>
        <v>#VALUE!</v>
      </c>
      <c r="AB71" s="167" t="e">
        <f aca="false" ca="false" dt2D="false" dtr="false" t="normal">SUMIFS(AB:AB, $F:$F, $F71, $A:$A, $A71, $E:$E, "Да")</f>
        <v>#VALUE!</v>
      </c>
      <c r="AC71" s="167" t="e">
        <f aca="false" ca="false" dt2D="false" dtr="false" t="normal">SUMIFS(AC:AC, $F:$F, $F71, $A:$A, $A71, $E:$E, "Да")</f>
        <v>#VALUE!</v>
      </c>
      <c r="AD71" s="167" t="e">
        <f aca="false" ca="false" dt2D="false" dtr="false" t="normal">SUMIFS(AD:AD, $F:$F, $F71, $A:$A, $A71, $E:$E, "Да")</f>
        <v>#VALUE!</v>
      </c>
      <c r="AE71" s="167" t="e">
        <f aca="false" ca="false" dt2D="false" dtr="false" t="normal">SUMIFS(AE:AE, $F:$F, $F71, $A:$A, $A71, $E:$E, "Да")</f>
        <v>#VALUE!</v>
      </c>
      <c r="AF71" s="167" t="e">
        <f aca="false" ca="false" dt2D="false" dtr="false" t="normal">SUMIFS(AF:AF, $F:$F, $F71, $A:$A, $A71, $E:$E, "Да")</f>
        <v>#VALUE!</v>
      </c>
      <c r="AG71" s="167" t="e">
        <f aca="false" ca="false" dt2D="false" dtr="false" t="normal">SUMIFS(AG:AG, $F:$F, $F71, $A:$A, $A71, $E:$E, "Да")</f>
        <v>#VALUE!</v>
      </c>
      <c r="AH71" s="167" t="e">
        <f aca="false" ca="false" dt2D="false" dtr="false" t="normal">SUMIFS(AH:AH, $F:$F, $F71, $A:$A, $A71, $E:$E, "Да")</f>
        <v>#VALUE!</v>
      </c>
      <c r="AI71" s="167" t="e">
        <f aca="false" ca="false" dt2D="false" dtr="false" t="normal">SUMIFS(AI:AI, $F:$F, $F71, $A:$A, $A71, $E:$E, "Да")</f>
        <v>#VALUE!</v>
      </c>
      <c r="AJ71" s="167" t="e">
        <f aca="false" ca="false" dt2D="false" dtr="false" t="normal">SUMIFS(AJ:AJ, $F:$F, $F71, $A:$A, $A71, $E:$E, "Да")</f>
        <v>#VALUE!</v>
      </c>
      <c r="AK71" s="167" t="e">
        <f aca="false" ca="false" dt2D="false" dtr="false" t="normal">SUMIFS(AK:AK, $F:$F, $F71, $A:$A, $A71, $E:$E, "Да")</f>
        <v>#VALUE!</v>
      </c>
      <c r="AL71" s="167" t="e">
        <f aca="false" ca="false" dt2D="false" dtr="false" t="normal">SUMIFS(AL:AL, $F:$F, $F71, $A:$A, $A71, $E:$E, "Да")</f>
        <v>#VALUE!</v>
      </c>
      <c r="AM71" s="167" t="e">
        <f aca="false" ca="false" dt2D="false" dtr="false" t="normal">SUMIFS(AM:AM, $F:$F, $F71, $A:$A, $A71, $E:$E, "Да")</f>
        <v>#VALUE!</v>
      </c>
      <c r="AN71" s="167" t="e">
        <f aca="false" ca="false" dt2D="false" dtr="false" t="normal">SUMIFS(AN:AN, $F:$F, $F71, $A:$A, $A71, $E:$E, "Да")</f>
        <v>#VALUE!</v>
      </c>
      <c r="AO71" s="167" t="e">
        <f aca="false" ca="false" dt2D="false" dtr="false" t="normal">SUMIFS(AO:AO, $F:$F, $F71, $A:$A, $A71, $E:$E, "Да")</f>
        <v>#VALUE!</v>
      </c>
      <c r="AP71" s="167" t="e">
        <f aca="false" ca="false" dt2D="false" dtr="false" t="normal">SUMIFS(AP:AP, $F:$F, $F71, $A:$A, $A71, $E:$E, "Да")</f>
        <v>#VALUE!</v>
      </c>
      <c r="AQ71" s="167" t="e">
        <f aca="false" ca="false" dt2D="false" dtr="false" t="normal">SUMIFS(AQ:AQ, $F:$F, $F71, $A:$A, $A71, $E:$E, "Да")</f>
        <v>#VALUE!</v>
      </c>
      <c r="AR71" s="167" t="e">
        <f aca="false" ca="false" dt2D="false" dtr="false" t="normal">SUMIFS(AR:AR, $F:$F, $F71, $A:$A, $A71, $E:$E, "Да")</f>
        <v>#VALUE!</v>
      </c>
      <c r="AS71" s="167" t="e">
        <f aca="false" ca="false" dt2D="false" dtr="false" t="normal">SUMIFS(AS:AS, $F:$F, $F71, $A:$A, $A71, $E:$E, "Да")</f>
        <v>#VALUE!</v>
      </c>
      <c r="AT71" s="167" t="e">
        <f aca="false" ca="false" dt2D="false" dtr="false" t="normal">SUMIFS(AT:AT, $F:$F, $F71, $A:$A, $A71, $E:$E, "Да")</f>
        <v>#VALUE!</v>
      </c>
      <c r="AU71" s="167" t="e">
        <f aca="false" ca="false" dt2D="false" dtr="false" t="normal">SUMIFS(AU:AU, $F:$F, $F71, $A:$A, $A71, $E:$E, "Да")</f>
        <v>#VALUE!</v>
      </c>
      <c r="AV71" s="167" t="e">
        <f aca="false" ca="false" dt2D="false" dtr="false" t="normal">SUMIFS(AV:AV, $F:$F, $F71, $A:$A, $A71, $E:$E, "Да")</f>
        <v>#VALUE!</v>
      </c>
      <c r="AW71" s="167" t="e">
        <f aca="false" ca="false" dt2D="false" dtr="false" t="normal">SUMIFS(AW:AW, $F:$F, $F71, $A:$A, $A71, $E:$E, "Да")</f>
        <v>#VALUE!</v>
      </c>
      <c r="AX71" s="167" t="e">
        <f aca="false" ca="false" dt2D="false" dtr="false" t="normal">SUMIFS(AX:AX, $F:$F, $F71, $A:$A, $A71, $E:$E, "Да")</f>
        <v>#VALUE!</v>
      </c>
      <c r="AY71" s="167" t="e">
        <f aca="false" ca="false" dt2D="false" dtr="false" t="normal">SUMIFS(AY:AY, $F:$F, $F71, $A:$A, $A71, $E:$E, "Да")</f>
        <v>#VALUE!</v>
      </c>
      <c r="AZ71" s="167" t="e">
        <f aca="false" ca="false" dt2D="false" dtr="false" t="normal">SUMIFS(AZ:AZ, $F:$F, $F71, $A:$A, $A71, $E:$E, "Да")</f>
        <v>#VALUE!</v>
      </c>
      <c r="BA71" s="167" t="e">
        <f aca="false" ca="false" dt2D="false" dtr="false" t="normal">SUMIFS(BA:BA, $F:$F, $F71, $A:$A, $A71, $E:$E, "Да")</f>
        <v>#VALUE!</v>
      </c>
      <c r="BB71" s="167" t="e">
        <f aca="false" ca="false" dt2D="false" dtr="false" t="normal">SUMIFS(BB:BB, $F:$F, $F71, $A:$A, $A71, $E:$E, "Да")</f>
        <v>#VALUE!</v>
      </c>
      <c r="BC71" s="167" t="e">
        <f aca="false" ca="false" dt2D="false" dtr="false" t="normal">SUMIFS(BC:BC, $F:$F, $F71, $A:$A, $A71, $E:$E, "Да")</f>
        <v>#VALUE!</v>
      </c>
      <c r="BD71" s="167" t="e">
        <f aca="false" ca="false" dt2D="false" dtr="false" t="normal">SUMIFS(BD:BD, $F:$F, $F71, $A:$A, $A71, $E:$E, "Да")</f>
        <v>#VALUE!</v>
      </c>
      <c r="BE71" s="167" t="e">
        <f aca="false" ca="false" dt2D="false" dtr="false" t="normal">SUMIFS(BE:BE, $F:$F, $F71, $A:$A, $A71, $E:$E, "Да")</f>
        <v>#VALUE!</v>
      </c>
      <c r="BF71" s="167" t="e">
        <f aca="false" ca="false" dt2D="false" dtr="false" t="normal">SUMIFS(BF:BF, $F:$F, $F71, $A:$A, $A71, $E:$E, "Да")</f>
        <v>#VALUE!</v>
      </c>
      <c r="BG71" s="167" t="e">
        <f aca="false" ca="false" dt2D="false" dtr="false" t="normal">SUMIFS(BG:BG, $F:$F, $F71, $A:$A, $A71, $E:$E, "Да")</f>
        <v>#VALUE!</v>
      </c>
      <c r="BH71" s="167" t="e">
        <f aca="false" ca="false" dt2D="false" dtr="false" t="normal">SUMIFS(BH:BH, $F:$F, $F71, $A:$A, $A71, $E:$E, "Да")</f>
        <v>#VALUE!</v>
      </c>
      <c r="BI71" s="167" t="e">
        <f aca="false" ca="false" dt2D="false" dtr="false" t="normal">SUMIFS(BI:BI, $F:$F, $F71, $A:$A, $A71, $E:$E, "Да")</f>
        <v>#VALUE!</v>
      </c>
      <c r="BJ71" s="167" t="e">
        <f aca="false" ca="false" dt2D="false" dtr="false" t="normal">SUMIFS(BJ:BJ, $F:$F, $F71, $A:$A, $A71, $E:$E, "Да")</f>
        <v>#VALUE!</v>
      </c>
      <c r="BK71" s="167" t="e">
        <f aca="false" ca="false" dt2D="false" dtr="false" t="normal">SUMIFS(BK:BK, $F:$F, $F71, $A:$A, $A71, $E:$E, "Да")</f>
        <v>#VALUE!</v>
      </c>
      <c r="BL71" s="167" t="e">
        <f aca="false" ca="false" dt2D="false" dtr="false" t="normal">SUMIFS(BL:BL, $F:$F, $F71, $A:$A, $A71, $E:$E, "Да")</f>
        <v>#VALUE!</v>
      </c>
      <c r="BM71" s="167" t="e">
        <f aca="false" ca="false" dt2D="false" dtr="false" t="normal">SUMIFS(BM:BM, $F:$F, $F71, $A:$A, $A71, $E:$E, "Да")</f>
        <v>#VALUE!</v>
      </c>
      <c r="BN71" s="167" t="e">
        <f aca="false" ca="false" dt2D="false" dtr="false" t="normal">SUMIFS(BN:BN, $F:$F, $F71, $A:$A, $A71, $E:$E, "Да")</f>
        <v>#VALUE!</v>
      </c>
      <c r="BO71" s="167" t="e">
        <f aca="false" ca="false" dt2D="false" dtr="false" t="normal">SUMIFS(BO:BO, $F:$F, $F71, $A:$A, $A71, $E:$E, "Да")</f>
        <v>#VALUE!</v>
      </c>
      <c r="BP71" s="167" t="e">
        <f aca="false" ca="false" dt2D="false" dtr="false" t="normal">SUMIFS(BP:BP, $F:$F, $F71, $A:$A, $A71, $E:$E, "Да")</f>
        <v>#VALUE!</v>
      </c>
      <c r="BQ71" s="167" t="e">
        <f aca="false" ca="false" dt2D="false" dtr="false" t="normal">SUMIFS(BQ:BQ, $F:$F, $F71, $A:$A, $A71, $E:$E, "Да")</f>
        <v>#VALUE!</v>
      </c>
      <c r="BR71" s="167" t="e">
        <f aca="false" ca="false" dt2D="false" dtr="false" t="normal">SUMIFS(BR:BR, $F:$F, $F71, $A:$A, $A71, $E:$E, "Да")</f>
        <v>#VALUE!</v>
      </c>
      <c r="BS71" s="167" t="e">
        <f aca="false" ca="false" dt2D="false" dtr="false" t="normal">SUMIFS(BS:BS, $F:$F, $F71, $A:$A, $A71, $E:$E, "Да")</f>
        <v>#VALUE!</v>
      </c>
      <c r="BT71" s="167" t="e">
        <f aca="false" ca="false" dt2D="false" dtr="false" t="normal">SUMIFS(BT:BT, $F:$F, $F71, $A:$A, $A71, $E:$E, "Да")</f>
        <v>#VALUE!</v>
      </c>
    </row>
    <row customFormat="true" ht="15.75" outlineLevel="0" r="72" s="85">
      <c r="A72" s="404" t="n"/>
      <c r="B72" s="404" t="n"/>
      <c r="C72" s="374" t="n"/>
      <c r="D72" s="404" t="n"/>
      <c r="E72" s="404" t="n"/>
      <c r="F72" s="404" t="n"/>
      <c r="G72" s="404" t="n"/>
      <c r="I72" s="126" t="s">
        <v>418</v>
      </c>
      <c r="J72" s="126" t="n"/>
      <c r="K72" s="126" t="n"/>
      <c r="L72" s="405" t="e">
        <f aca="false" ca="false" dt2D="false" dtr="false" t="normal">SUM(M72:BT72)</f>
        <v>#VALUE!</v>
      </c>
      <c r="M72" s="406" t="e">
        <f aca="false" ca="false" dt2D="false" dtr="false" t="normal">SUM(M70:M71)</f>
        <v>#VALUE!</v>
      </c>
      <c r="N72" s="406" t="e">
        <f aca="false" ca="false" dt2D="false" dtr="false" t="normal">SUM(N70:N71)</f>
        <v>#VALUE!</v>
      </c>
      <c r="O72" s="406" t="e">
        <f aca="false" ca="false" dt2D="false" dtr="false" t="normal">SUM(O70:O71)</f>
        <v>#VALUE!</v>
      </c>
      <c r="P72" s="406" t="e">
        <f aca="false" ca="false" dt2D="false" dtr="false" t="normal">SUM(P70:P71)</f>
        <v>#VALUE!</v>
      </c>
      <c r="Q72" s="406" t="e">
        <f aca="false" ca="false" dt2D="false" dtr="false" t="normal">SUM(Q70:Q71)</f>
        <v>#VALUE!</v>
      </c>
      <c r="R72" s="406" t="e">
        <f aca="false" ca="false" dt2D="false" dtr="false" t="normal">SUM(R70:R71)</f>
        <v>#VALUE!</v>
      </c>
      <c r="S72" s="406" t="e">
        <f aca="false" ca="false" dt2D="false" dtr="false" t="normal">SUM(S70:S71)</f>
        <v>#VALUE!</v>
      </c>
      <c r="T72" s="406" t="e">
        <f aca="false" ca="false" dt2D="false" dtr="false" t="normal">SUM(T70:T71)</f>
        <v>#VALUE!</v>
      </c>
      <c r="U72" s="406" t="e">
        <f aca="false" ca="false" dt2D="false" dtr="false" t="normal">SUM(U70:U71)</f>
        <v>#VALUE!</v>
      </c>
      <c r="V72" s="406" t="e">
        <f aca="false" ca="false" dt2D="false" dtr="false" t="normal">SUM(V70:V71)</f>
        <v>#VALUE!</v>
      </c>
      <c r="W72" s="406" t="e">
        <f aca="false" ca="false" dt2D="false" dtr="false" t="normal">SUM(W70:W71)</f>
        <v>#VALUE!</v>
      </c>
      <c r="X72" s="406" t="e">
        <f aca="false" ca="false" dt2D="false" dtr="false" t="normal">SUM(X70:X71)</f>
        <v>#VALUE!</v>
      </c>
      <c r="Y72" s="406" t="e">
        <f aca="false" ca="false" dt2D="false" dtr="false" t="normal">SUM(Y70:Y71)</f>
        <v>#VALUE!</v>
      </c>
      <c r="Z72" s="406" t="e">
        <f aca="false" ca="false" dt2D="false" dtr="false" t="normal">SUM(Z70:Z71)</f>
        <v>#VALUE!</v>
      </c>
      <c r="AA72" s="406" t="e">
        <f aca="false" ca="false" dt2D="false" dtr="false" t="normal">SUM(AA70:AA71)</f>
        <v>#VALUE!</v>
      </c>
      <c r="AB72" s="406" t="e">
        <f aca="false" ca="false" dt2D="false" dtr="false" t="normal">SUM(AB70:AB71)</f>
        <v>#VALUE!</v>
      </c>
      <c r="AC72" s="406" t="e">
        <f aca="false" ca="false" dt2D="false" dtr="false" t="normal">SUM(AC70:AC71)</f>
        <v>#VALUE!</v>
      </c>
      <c r="AD72" s="406" t="e">
        <f aca="false" ca="false" dt2D="false" dtr="false" t="normal">SUM(AD70:AD71)</f>
        <v>#VALUE!</v>
      </c>
      <c r="AE72" s="406" t="e">
        <f aca="false" ca="false" dt2D="false" dtr="false" t="normal">SUM(AE70:AE71)</f>
        <v>#VALUE!</v>
      </c>
      <c r="AF72" s="406" t="e">
        <f aca="false" ca="false" dt2D="false" dtr="false" t="normal">SUM(AF70:AF71)</f>
        <v>#VALUE!</v>
      </c>
      <c r="AG72" s="406" t="e">
        <f aca="false" ca="false" dt2D="false" dtr="false" t="normal">SUM(AG70:AG71)</f>
        <v>#VALUE!</v>
      </c>
      <c r="AH72" s="406" t="e">
        <f aca="false" ca="false" dt2D="false" dtr="false" t="normal">SUM(AH70:AH71)</f>
        <v>#VALUE!</v>
      </c>
      <c r="AI72" s="406" t="e">
        <f aca="false" ca="false" dt2D="false" dtr="false" t="normal">SUM(AI70:AI71)</f>
        <v>#VALUE!</v>
      </c>
      <c r="AJ72" s="406" t="e">
        <f aca="false" ca="false" dt2D="false" dtr="false" t="normal">SUM(AJ70:AJ71)</f>
        <v>#VALUE!</v>
      </c>
      <c r="AK72" s="406" t="e">
        <f aca="false" ca="false" dt2D="false" dtr="false" t="normal">SUM(AK70:AK71)</f>
        <v>#VALUE!</v>
      </c>
      <c r="AL72" s="406" t="e">
        <f aca="false" ca="false" dt2D="false" dtr="false" t="normal">SUM(AL70:AL71)</f>
        <v>#VALUE!</v>
      </c>
      <c r="AM72" s="406" t="e">
        <f aca="false" ca="false" dt2D="false" dtr="false" t="normal">SUM(AM70:AM71)</f>
        <v>#VALUE!</v>
      </c>
      <c r="AN72" s="406" t="e">
        <f aca="false" ca="false" dt2D="false" dtr="false" t="normal">SUM(AN70:AN71)</f>
        <v>#VALUE!</v>
      </c>
      <c r="AO72" s="406" t="e">
        <f aca="false" ca="false" dt2D="false" dtr="false" t="normal">SUM(AO70:AO71)</f>
        <v>#VALUE!</v>
      </c>
      <c r="AP72" s="406" t="e">
        <f aca="false" ca="false" dt2D="false" dtr="false" t="normal">SUM(AP70:AP71)</f>
        <v>#VALUE!</v>
      </c>
      <c r="AQ72" s="406" t="e">
        <f aca="false" ca="false" dt2D="false" dtr="false" t="normal">SUM(AQ70:AQ71)</f>
        <v>#VALUE!</v>
      </c>
      <c r="AR72" s="406" t="e">
        <f aca="false" ca="false" dt2D="false" dtr="false" t="normal">SUM(AR70:AR71)</f>
        <v>#VALUE!</v>
      </c>
      <c r="AS72" s="406" t="e">
        <f aca="false" ca="false" dt2D="false" dtr="false" t="normal">SUM(AS70:AS71)</f>
        <v>#VALUE!</v>
      </c>
      <c r="AT72" s="406" t="e">
        <f aca="false" ca="false" dt2D="false" dtr="false" t="normal">SUM(AT70:AT71)</f>
        <v>#VALUE!</v>
      </c>
      <c r="AU72" s="406" t="e">
        <f aca="false" ca="false" dt2D="false" dtr="false" t="normal">SUM(AU70:AU71)</f>
        <v>#VALUE!</v>
      </c>
      <c r="AV72" s="406" t="e">
        <f aca="false" ca="false" dt2D="false" dtr="false" t="normal">SUM(AV70:AV71)</f>
        <v>#VALUE!</v>
      </c>
      <c r="AW72" s="406" t="e">
        <f aca="false" ca="false" dt2D="false" dtr="false" t="normal">SUM(AW70:AW71)</f>
        <v>#VALUE!</v>
      </c>
      <c r="AX72" s="406" t="e">
        <f aca="false" ca="false" dt2D="false" dtr="false" t="normal">SUM(AX70:AX71)</f>
        <v>#VALUE!</v>
      </c>
      <c r="AY72" s="406" t="e">
        <f aca="false" ca="false" dt2D="false" dtr="false" t="normal">SUM(AY70:AY71)</f>
        <v>#VALUE!</v>
      </c>
      <c r="AZ72" s="406" t="e">
        <f aca="false" ca="false" dt2D="false" dtr="false" t="normal">SUM(AZ70:AZ71)</f>
        <v>#VALUE!</v>
      </c>
      <c r="BA72" s="406" t="e">
        <f aca="false" ca="false" dt2D="false" dtr="false" t="normal">SUM(BA70:BA71)</f>
        <v>#VALUE!</v>
      </c>
      <c r="BB72" s="406" t="e">
        <f aca="false" ca="false" dt2D="false" dtr="false" t="normal">SUM(BB70:BB71)</f>
        <v>#VALUE!</v>
      </c>
      <c r="BC72" s="406" t="e">
        <f aca="false" ca="false" dt2D="false" dtr="false" t="normal">SUM(BC70:BC71)</f>
        <v>#VALUE!</v>
      </c>
      <c r="BD72" s="406" t="e">
        <f aca="false" ca="false" dt2D="false" dtr="false" t="normal">SUM(BD70:BD71)</f>
        <v>#VALUE!</v>
      </c>
      <c r="BE72" s="406" t="e">
        <f aca="false" ca="false" dt2D="false" dtr="false" t="normal">SUM(BE70:BE71)</f>
        <v>#VALUE!</v>
      </c>
      <c r="BF72" s="406" t="e">
        <f aca="false" ca="false" dt2D="false" dtr="false" t="normal">SUM(BF70:BF71)</f>
        <v>#VALUE!</v>
      </c>
      <c r="BG72" s="406" t="e">
        <f aca="false" ca="false" dt2D="false" dtr="false" t="normal">SUM(BG70:BG71)</f>
        <v>#VALUE!</v>
      </c>
      <c r="BH72" s="406" t="e">
        <f aca="false" ca="false" dt2D="false" dtr="false" t="normal">SUM(BH70:BH71)</f>
        <v>#VALUE!</v>
      </c>
      <c r="BI72" s="406" t="e">
        <f aca="false" ca="false" dt2D="false" dtr="false" t="normal">SUM(BI70:BI71)</f>
        <v>#VALUE!</v>
      </c>
      <c r="BJ72" s="406" t="e">
        <f aca="false" ca="false" dt2D="false" dtr="false" t="normal">SUM(BJ70:BJ71)</f>
        <v>#VALUE!</v>
      </c>
      <c r="BK72" s="406" t="e">
        <f aca="false" ca="false" dt2D="false" dtr="false" t="normal">SUM(BK70:BK71)</f>
        <v>#VALUE!</v>
      </c>
      <c r="BL72" s="406" t="e">
        <f aca="false" ca="false" dt2D="false" dtr="false" t="normal">SUM(BL70:BL71)</f>
        <v>#VALUE!</v>
      </c>
      <c r="BM72" s="406" t="e">
        <f aca="false" ca="false" dt2D="false" dtr="false" t="normal">SUM(BM70:BM71)</f>
        <v>#VALUE!</v>
      </c>
      <c r="BN72" s="406" t="e">
        <f aca="false" ca="false" dt2D="false" dtr="false" t="normal">SUM(BN70:BN71)</f>
        <v>#VALUE!</v>
      </c>
      <c r="BO72" s="406" t="e">
        <f aca="false" ca="false" dt2D="false" dtr="false" t="normal">SUM(BO70:BO71)</f>
        <v>#VALUE!</v>
      </c>
      <c r="BP72" s="406" t="e">
        <f aca="false" ca="false" dt2D="false" dtr="false" t="normal">SUM(BP70:BP71)</f>
        <v>#VALUE!</v>
      </c>
      <c r="BQ72" s="406" t="e">
        <f aca="false" ca="false" dt2D="false" dtr="false" t="normal">SUM(BQ70:BQ71)</f>
        <v>#VALUE!</v>
      </c>
      <c r="BR72" s="406" t="e">
        <f aca="false" ca="false" dt2D="false" dtr="false" t="normal">SUM(BR70:BR71)</f>
        <v>#VALUE!</v>
      </c>
      <c r="BS72" s="406" t="e">
        <f aca="false" ca="false" dt2D="false" dtr="false" t="normal">SUM(BS70:BS71)</f>
        <v>#VALUE!</v>
      </c>
      <c r="BT72" s="406" t="e">
        <f aca="false" ca="false" dt2D="false" dtr="false" t="normal">SUM(BT70:BT71)</f>
        <v>#VALUE!</v>
      </c>
    </row>
    <row outlineLevel="0" r="73">
      <c r="L73" s="283" t="n"/>
      <c r="M73" s="167" t="n"/>
      <c r="N73" s="167" t="n"/>
      <c r="O73" s="167" t="n"/>
      <c r="P73" s="167" t="n"/>
      <c r="Q73" s="167" t="n"/>
      <c r="R73" s="167" t="n"/>
      <c r="S73" s="167" t="n"/>
      <c r="T73" s="167" t="n"/>
      <c r="U73" s="167" t="n"/>
      <c r="V73" s="167" t="n"/>
      <c r="W73" s="167" t="n"/>
      <c r="X73" s="167" t="n"/>
      <c r="Y73" s="167" t="n"/>
      <c r="Z73" s="167" t="n"/>
      <c r="AA73" s="167" t="n"/>
      <c r="AB73" s="167" t="n"/>
      <c r="AC73" s="167" t="n"/>
      <c r="AD73" s="167" t="n"/>
      <c r="AE73" s="167" t="n"/>
      <c r="AF73" s="167" t="n"/>
      <c r="AG73" s="167" t="n"/>
      <c r="AH73" s="167" t="n"/>
      <c r="AI73" s="167" t="n"/>
      <c r="AJ73" s="167" t="n"/>
      <c r="AK73" s="167" t="n"/>
      <c r="AL73" s="167" t="n"/>
      <c r="AM73" s="167" t="n"/>
      <c r="AN73" s="167" t="n"/>
      <c r="AO73" s="167" t="n"/>
      <c r="AP73" s="167" t="n"/>
      <c r="AQ73" s="167" t="n"/>
      <c r="AR73" s="167" t="n"/>
      <c r="AS73" s="167" t="n"/>
      <c r="AT73" s="167" t="n"/>
      <c r="AU73" s="167" t="n"/>
      <c r="AV73" s="167" t="n"/>
      <c r="AW73" s="167" t="n"/>
      <c r="AX73" s="167" t="n"/>
      <c r="AY73" s="167" t="n"/>
      <c r="AZ73" s="167" t="n"/>
      <c r="BA73" s="167" t="n"/>
      <c r="BB73" s="167" t="n"/>
      <c r="BC73" s="167" t="n"/>
      <c r="BD73" s="167" t="n"/>
      <c r="BE73" s="167" t="n"/>
      <c r="BF73" s="167" t="n"/>
      <c r="BG73" s="167" t="n"/>
      <c r="BH73" s="167" t="n"/>
      <c r="BI73" s="167" t="n"/>
      <c r="BJ73" s="167" t="n"/>
      <c r="BK73" s="167" t="n"/>
      <c r="BL73" s="167" t="n"/>
      <c r="BM73" s="167" t="n"/>
      <c r="BN73" s="167" t="n"/>
      <c r="BO73" s="167" t="n"/>
      <c r="BP73" s="167" t="n"/>
      <c r="BQ73" s="167" t="n"/>
      <c r="BR73" s="167" t="n"/>
      <c r="BS73" s="167" t="n"/>
      <c r="BT73" s="167" t="n"/>
    </row>
    <row customFormat="true" ht="17.25" outlineLevel="0" r="74" s="44">
      <c r="A74" s="374" t="n"/>
      <c r="B74" s="374" t="n"/>
      <c r="C74" s="374" t="n"/>
      <c r="D74" s="374" t="n"/>
      <c r="E74" s="374" t="n"/>
      <c r="F74" s="374" t="n"/>
      <c r="G74" s="374" t="n"/>
      <c r="I74" s="4" t="s">
        <v>156</v>
      </c>
      <c r="L74" s="199" t="n"/>
      <c r="M74" s="403" t="n"/>
      <c r="N74" s="403" t="n"/>
      <c r="O74" s="403" t="n"/>
      <c r="P74" s="403" t="n"/>
      <c r="Q74" s="403" t="n"/>
      <c r="R74" s="403" t="n"/>
      <c r="S74" s="403" t="n"/>
      <c r="T74" s="403" t="n"/>
      <c r="U74" s="403" t="n"/>
      <c r="V74" s="403" t="n"/>
      <c r="W74" s="403" t="n"/>
      <c r="X74" s="403" t="n"/>
      <c r="Y74" s="403" t="n"/>
      <c r="Z74" s="403" t="n"/>
      <c r="AA74" s="403" t="n"/>
      <c r="AB74" s="403" t="n"/>
      <c r="AC74" s="403" t="n"/>
      <c r="AD74" s="403" t="n"/>
      <c r="AE74" s="403" t="n"/>
      <c r="AF74" s="403" t="n"/>
      <c r="AG74" s="403" t="n"/>
      <c r="AH74" s="403" t="n"/>
      <c r="AI74" s="403" t="n"/>
      <c r="AJ74" s="403" t="n"/>
      <c r="AK74" s="403" t="n"/>
      <c r="AL74" s="403" t="n"/>
      <c r="AM74" s="403" t="n"/>
      <c r="AN74" s="403" t="n"/>
      <c r="AO74" s="403" t="n"/>
      <c r="AP74" s="403" t="n"/>
      <c r="AQ74" s="403" t="n"/>
      <c r="AR74" s="403" t="n"/>
      <c r="AS74" s="403" t="n"/>
      <c r="AT74" s="403" t="n"/>
      <c r="AU74" s="403" t="n"/>
      <c r="AV74" s="403" t="n"/>
      <c r="AW74" s="403" t="n"/>
      <c r="AX74" s="403" t="n"/>
      <c r="AY74" s="403" t="n"/>
      <c r="AZ74" s="403" t="n"/>
      <c r="BA74" s="403" t="n"/>
      <c r="BB74" s="403" t="n"/>
      <c r="BC74" s="403" t="n"/>
      <c r="BD74" s="403" t="n"/>
      <c r="BE74" s="403" t="n"/>
      <c r="BF74" s="403" t="n"/>
      <c r="BG74" s="403" t="n"/>
      <c r="BH74" s="403" t="n"/>
      <c r="BI74" s="403" t="n"/>
      <c r="BJ74" s="403" t="n"/>
      <c r="BK74" s="403" t="n"/>
      <c r="BL74" s="403" t="n"/>
      <c r="BM74" s="403" t="n"/>
      <c r="BN74" s="403" t="n"/>
      <c r="BO74" s="403" t="n"/>
      <c r="BP74" s="403" t="n"/>
      <c r="BQ74" s="403" t="n"/>
      <c r="BR74" s="403" t="n"/>
      <c r="BS74" s="403" t="n"/>
      <c r="BT74" s="403" t="n"/>
    </row>
    <row hidden="true" ht="16.5" outlineLevel="1" r="75">
      <c r="A75" s="374" t="str">
        <f aca="false" ca="false" dt2D="false" dtr="false" t="normal">I74</f>
        <v>НДС с капитальных затрат</v>
      </c>
      <c r="F75" s="374" t="str">
        <f aca="false" ca="false" dt2D="false" dtr="false" t="normal">I75</f>
        <v>Якорная туристическая  инфраструктура</v>
      </c>
      <c r="I75" s="237" t="s">
        <v>406</v>
      </c>
      <c r="L75" s="283" t="e">
        <f aca="false" ca="false" dt2D="false" dtr="false" t="normal">SUM(M75:BT75)</f>
        <v>#VALUE!</v>
      </c>
      <c r="M75" s="167" t="e">
        <f aca="false" ca="false" dt2D="false" dtr="false" t="normal">SUMIFS(M:M, $F:$F, $F75, $A:$A, $A75, $E:$E, "Да")</f>
        <v>#VALUE!</v>
      </c>
      <c r="N75" s="167" t="e">
        <f aca="false" ca="false" dt2D="false" dtr="false" t="normal">SUMIFS(N:N, $F:$F, $F75, $A:$A, $A75, $E:$E, "Да")</f>
        <v>#VALUE!</v>
      </c>
      <c r="O75" s="167" t="e">
        <f aca="false" ca="false" dt2D="false" dtr="false" t="normal">SUMIFS(O:O, $F:$F, $F75, $A:$A, $A75, $E:$E, "Да")</f>
        <v>#VALUE!</v>
      </c>
      <c r="P75" s="167" t="e">
        <f aca="false" ca="false" dt2D="false" dtr="false" t="normal">SUMIFS(P:P, $F:$F, $F75, $A:$A, $A75, $E:$E, "Да")</f>
        <v>#VALUE!</v>
      </c>
      <c r="Q75" s="167" t="e">
        <f aca="false" ca="false" dt2D="false" dtr="false" t="normal">SUMIFS(Q:Q, $F:$F, $F75, $A:$A, $A75, $E:$E, "Да")</f>
        <v>#VALUE!</v>
      </c>
      <c r="R75" s="167" t="e">
        <f aca="false" ca="false" dt2D="false" dtr="false" t="normal">SUMIFS(R:R, $F:$F, $F75, $A:$A, $A75, $E:$E, "Да")</f>
        <v>#VALUE!</v>
      </c>
      <c r="S75" s="167" t="e">
        <f aca="false" ca="false" dt2D="false" dtr="false" t="normal">SUMIFS(S:S, $F:$F, $F75, $A:$A, $A75, $E:$E, "Да")</f>
        <v>#VALUE!</v>
      </c>
      <c r="T75" s="167" t="e">
        <f aca="false" ca="false" dt2D="false" dtr="false" t="normal">SUMIFS(T:T, $F:$F, $F75, $A:$A, $A75, $E:$E, "Да")</f>
        <v>#VALUE!</v>
      </c>
      <c r="U75" s="167" t="e">
        <f aca="false" ca="false" dt2D="false" dtr="false" t="normal">SUMIFS(U:U, $F:$F, $F75, $A:$A, $A75, $E:$E, "Да")</f>
        <v>#VALUE!</v>
      </c>
      <c r="V75" s="167" t="e">
        <f aca="false" ca="false" dt2D="false" dtr="false" t="normal">SUMIFS(V:V, $F:$F, $F75, $A:$A, $A75, $E:$E, "Да")</f>
        <v>#VALUE!</v>
      </c>
      <c r="W75" s="167" t="e">
        <f aca="false" ca="false" dt2D="false" dtr="false" t="normal">SUMIFS(W:W, $F:$F, $F75, $A:$A, $A75, $E:$E, "Да")</f>
        <v>#VALUE!</v>
      </c>
      <c r="X75" s="167" t="e">
        <f aca="false" ca="false" dt2D="false" dtr="false" t="normal">SUMIFS(X:X, $F:$F, $F75, $A:$A, $A75, $E:$E, "Да")</f>
        <v>#VALUE!</v>
      </c>
      <c r="Y75" s="167" t="e">
        <f aca="false" ca="false" dt2D="false" dtr="false" t="normal">SUMIFS(Y:Y, $F:$F, $F75, $A:$A, $A75, $E:$E, "Да")</f>
        <v>#VALUE!</v>
      </c>
      <c r="Z75" s="167" t="e">
        <f aca="false" ca="false" dt2D="false" dtr="false" t="normal">SUMIFS(Z:Z, $F:$F, $F75, $A:$A, $A75, $E:$E, "Да")</f>
        <v>#VALUE!</v>
      </c>
      <c r="AA75" s="167" t="e">
        <f aca="false" ca="false" dt2D="false" dtr="false" t="normal">SUMIFS(AA:AA, $F:$F, $F75, $A:$A, $A75, $E:$E, "Да")</f>
        <v>#VALUE!</v>
      </c>
      <c r="AB75" s="167" t="e">
        <f aca="false" ca="false" dt2D="false" dtr="false" t="normal">SUMIFS(AB:AB, $F:$F, $F75, $A:$A, $A75, $E:$E, "Да")</f>
        <v>#VALUE!</v>
      </c>
      <c r="AC75" s="167" t="e">
        <f aca="false" ca="false" dt2D="false" dtr="false" t="normal">SUMIFS(AC:AC, $F:$F, $F75, $A:$A, $A75, $E:$E, "Да")</f>
        <v>#VALUE!</v>
      </c>
      <c r="AD75" s="167" t="e">
        <f aca="false" ca="false" dt2D="false" dtr="false" t="normal">SUMIFS(AD:AD, $F:$F, $F75, $A:$A, $A75, $E:$E, "Да")</f>
        <v>#VALUE!</v>
      </c>
      <c r="AE75" s="167" t="e">
        <f aca="false" ca="false" dt2D="false" dtr="false" t="normal">SUMIFS(AE:AE, $F:$F, $F75, $A:$A, $A75, $E:$E, "Да")</f>
        <v>#VALUE!</v>
      </c>
      <c r="AF75" s="167" t="e">
        <f aca="false" ca="false" dt2D="false" dtr="false" t="normal">SUMIFS(AF:AF, $F:$F, $F75, $A:$A, $A75, $E:$E, "Да")</f>
        <v>#VALUE!</v>
      </c>
      <c r="AG75" s="167" t="e">
        <f aca="false" ca="false" dt2D="false" dtr="false" t="normal">SUMIFS(AG:AG, $F:$F, $F75, $A:$A, $A75, $E:$E, "Да")</f>
        <v>#VALUE!</v>
      </c>
      <c r="AH75" s="167" t="e">
        <f aca="false" ca="false" dt2D="false" dtr="false" t="normal">SUMIFS(AH:AH, $F:$F, $F75, $A:$A, $A75, $E:$E, "Да")</f>
        <v>#VALUE!</v>
      </c>
      <c r="AI75" s="167" t="e">
        <f aca="false" ca="false" dt2D="false" dtr="false" t="normal">SUMIFS(AI:AI, $F:$F, $F75, $A:$A, $A75, $E:$E, "Да")</f>
        <v>#VALUE!</v>
      </c>
      <c r="AJ75" s="167" t="e">
        <f aca="false" ca="false" dt2D="false" dtr="false" t="normal">SUMIFS(AJ:AJ, $F:$F, $F75, $A:$A, $A75, $E:$E, "Да")</f>
        <v>#VALUE!</v>
      </c>
      <c r="AK75" s="167" t="e">
        <f aca="false" ca="false" dt2D="false" dtr="false" t="normal">SUMIFS(AK:AK, $F:$F, $F75, $A:$A, $A75, $E:$E, "Да")</f>
        <v>#VALUE!</v>
      </c>
      <c r="AL75" s="167" t="e">
        <f aca="false" ca="false" dt2D="false" dtr="false" t="normal">SUMIFS(AL:AL, $F:$F, $F75, $A:$A, $A75, $E:$E, "Да")</f>
        <v>#VALUE!</v>
      </c>
      <c r="AM75" s="167" t="e">
        <f aca="false" ca="false" dt2D="false" dtr="false" t="normal">SUMIFS(AM:AM, $F:$F, $F75, $A:$A, $A75, $E:$E, "Да")</f>
        <v>#VALUE!</v>
      </c>
      <c r="AN75" s="167" t="e">
        <f aca="false" ca="false" dt2D="false" dtr="false" t="normal">SUMIFS(AN:AN, $F:$F, $F75, $A:$A, $A75, $E:$E, "Да")</f>
        <v>#VALUE!</v>
      </c>
      <c r="AO75" s="167" t="e">
        <f aca="false" ca="false" dt2D="false" dtr="false" t="normal">SUMIFS(AO:AO, $F:$F, $F75, $A:$A, $A75, $E:$E, "Да")</f>
        <v>#VALUE!</v>
      </c>
      <c r="AP75" s="167" t="e">
        <f aca="false" ca="false" dt2D="false" dtr="false" t="normal">SUMIFS(AP:AP, $F:$F, $F75, $A:$A, $A75, $E:$E, "Да")</f>
        <v>#VALUE!</v>
      </c>
      <c r="AQ75" s="167" t="e">
        <f aca="false" ca="false" dt2D="false" dtr="false" t="normal">SUMIFS(AQ:AQ, $F:$F, $F75, $A:$A, $A75, $E:$E, "Да")</f>
        <v>#VALUE!</v>
      </c>
      <c r="AR75" s="167" t="e">
        <f aca="false" ca="false" dt2D="false" dtr="false" t="normal">SUMIFS(AR:AR, $F:$F, $F75, $A:$A, $A75, $E:$E, "Да")</f>
        <v>#VALUE!</v>
      </c>
      <c r="AS75" s="167" t="e">
        <f aca="false" ca="false" dt2D="false" dtr="false" t="normal">SUMIFS(AS:AS, $F:$F, $F75, $A:$A, $A75, $E:$E, "Да")</f>
        <v>#VALUE!</v>
      </c>
      <c r="AT75" s="167" t="e">
        <f aca="false" ca="false" dt2D="false" dtr="false" t="normal">SUMIFS(AT:AT, $F:$F, $F75, $A:$A, $A75, $E:$E, "Да")</f>
        <v>#VALUE!</v>
      </c>
      <c r="AU75" s="167" t="e">
        <f aca="false" ca="false" dt2D="false" dtr="false" t="normal">SUMIFS(AU:AU, $F:$F, $F75, $A:$A, $A75, $E:$E, "Да")</f>
        <v>#VALUE!</v>
      </c>
      <c r="AV75" s="167" t="e">
        <f aca="false" ca="false" dt2D="false" dtr="false" t="normal">SUMIFS(AV:AV, $F:$F, $F75, $A:$A, $A75, $E:$E, "Да")</f>
        <v>#VALUE!</v>
      </c>
      <c r="AW75" s="167" t="e">
        <f aca="false" ca="false" dt2D="false" dtr="false" t="normal">SUMIFS(AW:AW, $F:$F, $F75, $A:$A, $A75, $E:$E, "Да")</f>
        <v>#VALUE!</v>
      </c>
      <c r="AX75" s="167" t="e">
        <f aca="false" ca="false" dt2D="false" dtr="false" t="normal">SUMIFS(AX:AX, $F:$F, $F75, $A:$A, $A75, $E:$E, "Да")</f>
        <v>#VALUE!</v>
      </c>
      <c r="AY75" s="167" t="e">
        <f aca="false" ca="false" dt2D="false" dtr="false" t="normal">SUMIFS(AY:AY, $F:$F, $F75, $A:$A, $A75, $E:$E, "Да")</f>
        <v>#VALUE!</v>
      </c>
      <c r="AZ75" s="167" t="e">
        <f aca="false" ca="false" dt2D="false" dtr="false" t="normal">SUMIFS(AZ:AZ, $F:$F, $F75, $A:$A, $A75, $E:$E, "Да")</f>
        <v>#VALUE!</v>
      </c>
      <c r="BA75" s="167" t="e">
        <f aca="false" ca="false" dt2D="false" dtr="false" t="normal">SUMIFS(BA:BA, $F:$F, $F75, $A:$A, $A75, $E:$E, "Да")</f>
        <v>#VALUE!</v>
      </c>
      <c r="BB75" s="167" t="e">
        <f aca="false" ca="false" dt2D="false" dtr="false" t="normal">SUMIFS(BB:BB, $F:$F, $F75, $A:$A, $A75, $E:$E, "Да")</f>
        <v>#VALUE!</v>
      </c>
      <c r="BC75" s="167" t="e">
        <f aca="false" ca="false" dt2D="false" dtr="false" t="normal">SUMIFS(BC:BC, $F:$F, $F75, $A:$A, $A75, $E:$E, "Да")</f>
        <v>#VALUE!</v>
      </c>
      <c r="BD75" s="167" t="e">
        <f aca="false" ca="false" dt2D="false" dtr="false" t="normal">SUMIFS(BD:BD, $F:$F, $F75, $A:$A, $A75, $E:$E, "Да")</f>
        <v>#VALUE!</v>
      </c>
      <c r="BE75" s="167" t="e">
        <f aca="false" ca="false" dt2D="false" dtr="false" t="normal">SUMIFS(BE:BE, $F:$F, $F75, $A:$A, $A75, $E:$E, "Да")</f>
        <v>#VALUE!</v>
      </c>
      <c r="BF75" s="167" t="e">
        <f aca="false" ca="false" dt2D="false" dtr="false" t="normal">SUMIFS(BF:BF, $F:$F, $F75, $A:$A, $A75, $E:$E, "Да")</f>
        <v>#VALUE!</v>
      </c>
      <c r="BG75" s="167" t="e">
        <f aca="false" ca="false" dt2D="false" dtr="false" t="normal">SUMIFS(BG:BG, $F:$F, $F75, $A:$A, $A75, $E:$E, "Да")</f>
        <v>#VALUE!</v>
      </c>
      <c r="BH75" s="167" t="e">
        <f aca="false" ca="false" dt2D="false" dtr="false" t="normal">SUMIFS(BH:BH, $F:$F, $F75, $A:$A, $A75, $E:$E, "Да")</f>
        <v>#VALUE!</v>
      </c>
      <c r="BI75" s="167" t="e">
        <f aca="false" ca="false" dt2D="false" dtr="false" t="normal">SUMIFS(BI:BI, $F:$F, $F75, $A:$A, $A75, $E:$E, "Да")</f>
        <v>#VALUE!</v>
      </c>
      <c r="BJ75" s="167" t="e">
        <f aca="false" ca="false" dt2D="false" dtr="false" t="normal">SUMIFS(BJ:BJ, $F:$F, $F75, $A:$A, $A75, $E:$E, "Да")</f>
        <v>#VALUE!</v>
      </c>
      <c r="BK75" s="167" t="e">
        <f aca="false" ca="false" dt2D="false" dtr="false" t="normal">SUMIFS(BK:BK, $F:$F, $F75, $A:$A, $A75, $E:$E, "Да")</f>
        <v>#VALUE!</v>
      </c>
      <c r="BL75" s="167" t="e">
        <f aca="false" ca="false" dt2D="false" dtr="false" t="normal">SUMIFS(BL:BL, $F:$F, $F75, $A:$A, $A75, $E:$E, "Да")</f>
        <v>#VALUE!</v>
      </c>
      <c r="BM75" s="167" t="e">
        <f aca="false" ca="false" dt2D="false" dtr="false" t="normal">SUMIFS(BM:BM, $F:$F, $F75, $A:$A, $A75, $E:$E, "Да")</f>
        <v>#VALUE!</v>
      </c>
      <c r="BN75" s="167" t="e">
        <f aca="false" ca="false" dt2D="false" dtr="false" t="normal">SUMIFS(BN:BN, $F:$F, $F75, $A:$A, $A75, $E:$E, "Да")</f>
        <v>#VALUE!</v>
      </c>
      <c r="BO75" s="167" t="e">
        <f aca="false" ca="false" dt2D="false" dtr="false" t="normal">SUMIFS(BO:BO, $F:$F, $F75, $A:$A, $A75, $E:$E, "Да")</f>
        <v>#VALUE!</v>
      </c>
      <c r="BP75" s="167" t="e">
        <f aca="false" ca="false" dt2D="false" dtr="false" t="normal">SUMIFS(BP:BP, $F:$F, $F75, $A:$A, $A75, $E:$E, "Да")</f>
        <v>#VALUE!</v>
      </c>
      <c r="BQ75" s="167" t="e">
        <f aca="false" ca="false" dt2D="false" dtr="false" t="normal">SUMIFS(BQ:BQ, $F:$F, $F75, $A:$A, $A75, $E:$E, "Да")</f>
        <v>#VALUE!</v>
      </c>
      <c r="BR75" s="167" t="e">
        <f aca="false" ca="false" dt2D="false" dtr="false" t="normal">SUMIFS(BR:BR, $F:$F, $F75, $A:$A, $A75, $E:$E, "Да")</f>
        <v>#VALUE!</v>
      </c>
      <c r="BS75" s="167" t="e">
        <f aca="false" ca="false" dt2D="false" dtr="false" t="normal">SUMIFS(BS:BS, $F:$F, $F75, $A:$A, $A75, $E:$E, "Да")</f>
        <v>#VALUE!</v>
      </c>
      <c r="BT75" s="167" t="e">
        <f aca="false" ca="false" dt2D="false" dtr="false" t="normal">SUMIFS(BT:BT, $F:$F, $F75, $A:$A, $A75, $E:$E, "Да")</f>
        <v>#VALUE!</v>
      </c>
    </row>
    <row hidden="true" ht="16.5" outlineLevel="1" r="76">
      <c r="A76" s="374" t="str">
        <f aca="false" ca="false" dt2D="false" dtr="false" t="normal">A75</f>
        <v>НДС с капитальных затрат</v>
      </c>
      <c r="F76" s="374" t="str">
        <f aca="false" ca="false" dt2D="false" dtr="false" t="normal">I76</f>
        <v>Дополнительная туристическая  инфраструктура</v>
      </c>
      <c r="I76" s="237" t="s">
        <v>407</v>
      </c>
      <c r="L76" s="283" t="e">
        <f aca="false" ca="false" dt2D="false" dtr="false" t="normal">SUM(M76:BT76)</f>
        <v>#VALUE!</v>
      </c>
      <c r="M76" s="167" t="e">
        <f aca="false" ca="false" dt2D="false" dtr="false" t="normal">SUMIFS(M:M, $F:$F, $F76, $A:$A, $A76, $E:$E, "Да")</f>
        <v>#VALUE!</v>
      </c>
      <c r="N76" s="167" t="e">
        <f aca="false" ca="false" dt2D="false" dtr="false" t="normal">SUMIFS(N:N, $F:$F, $F76, $A:$A, $A76, $E:$E, "Да")</f>
        <v>#VALUE!</v>
      </c>
      <c r="O76" s="167" t="e">
        <f aca="false" ca="false" dt2D="false" dtr="false" t="normal">SUMIFS(O:O, $F:$F, $F76, $A:$A, $A76, $E:$E, "Да")</f>
        <v>#VALUE!</v>
      </c>
      <c r="P76" s="167" t="e">
        <f aca="false" ca="false" dt2D="false" dtr="false" t="normal">SUMIFS(P:P, $F:$F, $F76, $A:$A, $A76, $E:$E, "Да")</f>
        <v>#VALUE!</v>
      </c>
      <c r="Q76" s="167" t="e">
        <f aca="false" ca="false" dt2D="false" dtr="false" t="normal">SUMIFS(Q:Q, $F:$F, $F76, $A:$A, $A76, $E:$E, "Да")</f>
        <v>#VALUE!</v>
      </c>
      <c r="R76" s="167" t="e">
        <f aca="false" ca="false" dt2D="false" dtr="false" t="normal">SUMIFS(R:R, $F:$F, $F76, $A:$A, $A76, $E:$E, "Да")</f>
        <v>#VALUE!</v>
      </c>
      <c r="S76" s="167" t="e">
        <f aca="false" ca="false" dt2D="false" dtr="false" t="normal">SUMIFS(S:S, $F:$F, $F76, $A:$A, $A76, $E:$E, "Да")</f>
        <v>#VALUE!</v>
      </c>
      <c r="T76" s="167" t="e">
        <f aca="false" ca="false" dt2D="false" dtr="false" t="normal">SUMIFS(T:T, $F:$F, $F76, $A:$A, $A76, $E:$E, "Да")</f>
        <v>#VALUE!</v>
      </c>
      <c r="U76" s="167" t="e">
        <f aca="false" ca="false" dt2D="false" dtr="false" t="normal">SUMIFS(U:U, $F:$F, $F76, $A:$A, $A76, $E:$E, "Да")</f>
        <v>#VALUE!</v>
      </c>
      <c r="V76" s="167" t="e">
        <f aca="false" ca="false" dt2D="false" dtr="false" t="normal">SUMIFS(V:V, $F:$F, $F76, $A:$A, $A76, $E:$E, "Да")</f>
        <v>#VALUE!</v>
      </c>
      <c r="W76" s="167" t="e">
        <f aca="false" ca="false" dt2D="false" dtr="false" t="normal">SUMIFS(W:W, $F:$F, $F76, $A:$A, $A76, $E:$E, "Да")</f>
        <v>#VALUE!</v>
      </c>
      <c r="X76" s="167" t="e">
        <f aca="false" ca="false" dt2D="false" dtr="false" t="normal">SUMIFS(X:X, $F:$F, $F76, $A:$A, $A76, $E:$E, "Да")</f>
        <v>#VALUE!</v>
      </c>
      <c r="Y76" s="167" t="e">
        <f aca="false" ca="false" dt2D="false" dtr="false" t="normal">SUMIFS(Y:Y, $F:$F, $F76, $A:$A, $A76, $E:$E, "Да")</f>
        <v>#VALUE!</v>
      </c>
      <c r="Z76" s="167" t="e">
        <f aca="false" ca="false" dt2D="false" dtr="false" t="normal">SUMIFS(Z:Z, $F:$F, $F76, $A:$A, $A76, $E:$E, "Да")</f>
        <v>#VALUE!</v>
      </c>
      <c r="AA76" s="167" t="e">
        <f aca="false" ca="false" dt2D="false" dtr="false" t="normal">SUMIFS(AA:AA, $F:$F, $F76, $A:$A, $A76, $E:$E, "Да")</f>
        <v>#VALUE!</v>
      </c>
      <c r="AB76" s="167" t="e">
        <f aca="false" ca="false" dt2D="false" dtr="false" t="normal">SUMIFS(AB:AB, $F:$F, $F76, $A:$A, $A76, $E:$E, "Да")</f>
        <v>#VALUE!</v>
      </c>
      <c r="AC76" s="167" t="e">
        <f aca="false" ca="false" dt2D="false" dtr="false" t="normal">SUMIFS(AC:AC, $F:$F, $F76, $A:$A, $A76, $E:$E, "Да")</f>
        <v>#VALUE!</v>
      </c>
      <c r="AD76" s="167" t="e">
        <f aca="false" ca="false" dt2D="false" dtr="false" t="normal">SUMIFS(AD:AD, $F:$F, $F76, $A:$A, $A76, $E:$E, "Да")</f>
        <v>#VALUE!</v>
      </c>
      <c r="AE76" s="167" t="e">
        <f aca="false" ca="false" dt2D="false" dtr="false" t="normal">SUMIFS(AE:AE, $F:$F, $F76, $A:$A, $A76, $E:$E, "Да")</f>
        <v>#VALUE!</v>
      </c>
      <c r="AF76" s="167" t="e">
        <f aca="false" ca="false" dt2D="false" dtr="false" t="normal">SUMIFS(AF:AF, $F:$F, $F76, $A:$A, $A76, $E:$E, "Да")</f>
        <v>#VALUE!</v>
      </c>
      <c r="AG76" s="167" t="e">
        <f aca="false" ca="false" dt2D="false" dtr="false" t="normal">SUMIFS(AG:AG, $F:$F, $F76, $A:$A, $A76, $E:$E, "Да")</f>
        <v>#VALUE!</v>
      </c>
      <c r="AH76" s="167" t="e">
        <f aca="false" ca="false" dt2D="false" dtr="false" t="normal">SUMIFS(AH:AH, $F:$F, $F76, $A:$A, $A76, $E:$E, "Да")</f>
        <v>#VALUE!</v>
      </c>
      <c r="AI76" s="167" t="e">
        <f aca="false" ca="false" dt2D="false" dtr="false" t="normal">SUMIFS(AI:AI, $F:$F, $F76, $A:$A, $A76, $E:$E, "Да")</f>
        <v>#VALUE!</v>
      </c>
      <c r="AJ76" s="167" t="e">
        <f aca="false" ca="false" dt2D="false" dtr="false" t="normal">SUMIFS(AJ:AJ, $F:$F, $F76, $A:$A, $A76, $E:$E, "Да")</f>
        <v>#VALUE!</v>
      </c>
      <c r="AK76" s="167" t="e">
        <f aca="false" ca="false" dt2D="false" dtr="false" t="normal">SUMIFS(AK:AK, $F:$F, $F76, $A:$A, $A76, $E:$E, "Да")</f>
        <v>#VALUE!</v>
      </c>
      <c r="AL76" s="167" t="e">
        <f aca="false" ca="false" dt2D="false" dtr="false" t="normal">SUMIFS(AL:AL, $F:$F, $F76, $A:$A, $A76, $E:$E, "Да")</f>
        <v>#VALUE!</v>
      </c>
      <c r="AM76" s="167" t="e">
        <f aca="false" ca="false" dt2D="false" dtr="false" t="normal">SUMIFS(AM:AM, $F:$F, $F76, $A:$A, $A76, $E:$E, "Да")</f>
        <v>#VALUE!</v>
      </c>
      <c r="AN76" s="167" t="e">
        <f aca="false" ca="false" dt2D="false" dtr="false" t="normal">SUMIFS(AN:AN, $F:$F, $F76, $A:$A, $A76, $E:$E, "Да")</f>
        <v>#VALUE!</v>
      </c>
      <c r="AO76" s="167" t="e">
        <f aca="false" ca="false" dt2D="false" dtr="false" t="normal">SUMIFS(AO:AO, $F:$F, $F76, $A:$A, $A76, $E:$E, "Да")</f>
        <v>#VALUE!</v>
      </c>
      <c r="AP76" s="167" t="e">
        <f aca="false" ca="false" dt2D="false" dtr="false" t="normal">SUMIFS(AP:AP, $F:$F, $F76, $A:$A, $A76, $E:$E, "Да")</f>
        <v>#VALUE!</v>
      </c>
      <c r="AQ76" s="167" t="e">
        <f aca="false" ca="false" dt2D="false" dtr="false" t="normal">SUMIFS(AQ:AQ, $F:$F, $F76, $A:$A, $A76, $E:$E, "Да")</f>
        <v>#VALUE!</v>
      </c>
      <c r="AR76" s="167" t="e">
        <f aca="false" ca="false" dt2D="false" dtr="false" t="normal">SUMIFS(AR:AR, $F:$F, $F76, $A:$A, $A76, $E:$E, "Да")</f>
        <v>#VALUE!</v>
      </c>
      <c r="AS76" s="167" t="e">
        <f aca="false" ca="false" dt2D="false" dtr="false" t="normal">SUMIFS(AS:AS, $F:$F, $F76, $A:$A, $A76, $E:$E, "Да")</f>
        <v>#VALUE!</v>
      </c>
      <c r="AT76" s="167" t="e">
        <f aca="false" ca="false" dt2D="false" dtr="false" t="normal">SUMIFS(AT:AT, $F:$F, $F76, $A:$A, $A76, $E:$E, "Да")</f>
        <v>#VALUE!</v>
      </c>
      <c r="AU76" s="167" t="e">
        <f aca="false" ca="false" dt2D="false" dtr="false" t="normal">SUMIFS(AU:AU, $F:$F, $F76, $A:$A, $A76, $E:$E, "Да")</f>
        <v>#VALUE!</v>
      </c>
      <c r="AV76" s="167" t="e">
        <f aca="false" ca="false" dt2D="false" dtr="false" t="normal">SUMIFS(AV:AV, $F:$F, $F76, $A:$A, $A76, $E:$E, "Да")</f>
        <v>#VALUE!</v>
      </c>
      <c r="AW76" s="167" t="e">
        <f aca="false" ca="false" dt2D="false" dtr="false" t="normal">SUMIFS(AW:AW, $F:$F, $F76, $A:$A, $A76, $E:$E, "Да")</f>
        <v>#VALUE!</v>
      </c>
      <c r="AX76" s="167" t="e">
        <f aca="false" ca="false" dt2D="false" dtr="false" t="normal">SUMIFS(AX:AX, $F:$F, $F76, $A:$A, $A76, $E:$E, "Да")</f>
        <v>#VALUE!</v>
      </c>
      <c r="AY76" s="167" t="e">
        <f aca="false" ca="false" dt2D="false" dtr="false" t="normal">SUMIFS(AY:AY, $F:$F, $F76, $A:$A, $A76, $E:$E, "Да")</f>
        <v>#VALUE!</v>
      </c>
      <c r="AZ76" s="167" t="e">
        <f aca="false" ca="false" dt2D="false" dtr="false" t="normal">SUMIFS(AZ:AZ, $F:$F, $F76, $A:$A, $A76, $E:$E, "Да")</f>
        <v>#VALUE!</v>
      </c>
      <c r="BA76" s="167" t="e">
        <f aca="false" ca="false" dt2D="false" dtr="false" t="normal">SUMIFS(BA:BA, $F:$F, $F76, $A:$A, $A76, $E:$E, "Да")</f>
        <v>#VALUE!</v>
      </c>
      <c r="BB76" s="167" t="e">
        <f aca="false" ca="false" dt2D="false" dtr="false" t="normal">SUMIFS(BB:BB, $F:$F, $F76, $A:$A, $A76, $E:$E, "Да")</f>
        <v>#VALUE!</v>
      </c>
      <c r="BC76" s="167" t="e">
        <f aca="false" ca="false" dt2D="false" dtr="false" t="normal">SUMIFS(BC:BC, $F:$F, $F76, $A:$A, $A76, $E:$E, "Да")</f>
        <v>#VALUE!</v>
      </c>
      <c r="BD76" s="167" t="e">
        <f aca="false" ca="false" dt2D="false" dtr="false" t="normal">SUMIFS(BD:BD, $F:$F, $F76, $A:$A, $A76, $E:$E, "Да")</f>
        <v>#VALUE!</v>
      </c>
      <c r="BE76" s="167" t="e">
        <f aca="false" ca="false" dt2D="false" dtr="false" t="normal">SUMIFS(BE:BE, $F:$F, $F76, $A:$A, $A76, $E:$E, "Да")</f>
        <v>#VALUE!</v>
      </c>
      <c r="BF76" s="167" t="e">
        <f aca="false" ca="false" dt2D="false" dtr="false" t="normal">SUMIFS(BF:BF, $F:$F, $F76, $A:$A, $A76, $E:$E, "Да")</f>
        <v>#VALUE!</v>
      </c>
      <c r="BG76" s="167" t="e">
        <f aca="false" ca="false" dt2D="false" dtr="false" t="normal">SUMIFS(BG:BG, $F:$F, $F76, $A:$A, $A76, $E:$E, "Да")</f>
        <v>#VALUE!</v>
      </c>
      <c r="BH76" s="167" t="e">
        <f aca="false" ca="false" dt2D="false" dtr="false" t="normal">SUMIFS(BH:BH, $F:$F, $F76, $A:$A, $A76, $E:$E, "Да")</f>
        <v>#VALUE!</v>
      </c>
      <c r="BI76" s="167" t="e">
        <f aca="false" ca="false" dt2D="false" dtr="false" t="normal">SUMIFS(BI:BI, $F:$F, $F76, $A:$A, $A76, $E:$E, "Да")</f>
        <v>#VALUE!</v>
      </c>
      <c r="BJ76" s="167" t="e">
        <f aca="false" ca="false" dt2D="false" dtr="false" t="normal">SUMIFS(BJ:BJ, $F:$F, $F76, $A:$A, $A76, $E:$E, "Да")</f>
        <v>#VALUE!</v>
      </c>
      <c r="BK76" s="167" t="e">
        <f aca="false" ca="false" dt2D="false" dtr="false" t="normal">SUMIFS(BK:BK, $F:$F, $F76, $A:$A, $A76, $E:$E, "Да")</f>
        <v>#VALUE!</v>
      </c>
      <c r="BL76" s="167" t="e">
        <f aca="false" ca="false" dt2D="false" dtr="false" t="normal">SUMIFS(BL:BL, $F:$F, $F76, $A:$A, $A76, $E:$E, "Да")</f>
        <v>#VALUE!</v>
      </c>
      <c r="BM76" s="167" t="e">
        <f aca="false" ca="false" dt2D="false" dtr="false" t="normal">SUMIFS(BM:BM, $F:$F, $F76, $A:$A, $A76, $E:$E, "Да")</f>
        <v>#VALUE!</v>
      </c>
      <c r="BN76" s="167" t="e">
        <f aca="false" ca="false" dt2D="false" dtr="false" t="normal">SUMIFS(BN:BN, $F:$F, $F76, $A:$A, $A76, $E:$E, "Да")</f>
        <v>#VALUE!</v>
      </c>
      <c r="BO76" s="167" t="e">
        <f aca="false" ca="false" dt2D="false" dtr="false" t="normal">SUMIFS(BO:BO, $F:$F, $F76, $A:$A, $A76, $E:$E, "Да")</f>
        <v>#VALUE!</v>
      </c>
      <c r="BP76" s="167" t="e">
        <f aca="false" ca="false" dt2D="false" dtr="false" t="normal">SUMIFS(BP:BP, $F:$F, $F76, $A:$A, $A76, $E:$E, "Да")</f>
        <v>#VALUE!</v>
      </c>
      <c r="BQ76" s="167" t="e">
        <f aca="false" ca="false" dt2D="false" dtr="false" t="normal">SUMIFS(BQ:BQ, $F:$F, $F76, $A:$A, $A76, $E:$E, "Да")</f>
        <v>#VALUE!</v>
      </c>
      <c r="BR76" s="167" t="e">
        <f aca="false" ca="false" dt2D="false" dtr="false" t="normal">SUMIFS(BR:BR, $F:$F, $F76, $A:$A, $A76, $E:$E, "Да")</f>
        <v>#VALUE!</v>
      </c>
      <c r="BS76" s="167" t="e">
        <f aca="false" ca="false" dt2D="false" dtr="false" t="normal">SUMIFS(BS:BS, $F:$F, $F76, $A:$A, $A76, $E:$E, "Да")</f>
        <v>#VALUE!</v>
      </c>
      <c r="BT76" s="167" t="e">
        <f aca="false" ca="false" dt2D="false" dtr="false" t="normal">SUMIFS(BT:BT, $F:$F, $F76, $A:$A, $A76, $E:$E, "Да")</f>
        <v>#VALUE!</v>
      </c>
    </row>
    <row customFormat="true" ht="15.75" outlineLevel="0" r="77" s="85">
      <c r="A77" s="404" t="n"/>
      <c r="B77" s="404" t="n"/>
      <c r="C77" s="374" t="n"/>
      <c r="D77" s="404" t="n"/>
      <c r="E77" s="404" t="n"/>
      <c r="F77" s="404" t="n"/>
      <c r="G77" s="404" t="n"/>
      <c r="I77" s="126" t="s">
        <v>419</v>
      </c>
      <c r="J77" s="126" t="n"/>
      <c r="K77" s="126" t="n"/>
      <c r="L77" s="405" t="e">
        <f aca="false" ca="false" dt2D="false" dtr="false" t="normal">SUM(M77:BT77)</f>
        <v>#VALUE!</v>
      </c>
      <c r="M77" s="406" t="e">
        <f aca="false" ca="false" dt2D="false" dtr="false" t="normal">SUM(M75:M76)</f>
        <v>#VALUE!</v>
      </c>
      <c r="N77" s="406" t="e">
        <f aca="false" ca="false" dt2D="false" dtr="false" t="normal">SUM(N75:N76)</f>
        <v>#VALUE!</v>
      </c>
      <c r="O77" s="406" t="e">
        <f aca="false" ca="false" dt2D="false" dtr="false" t="normal">SUM(O75:O76)</f>
        <v>#VALUE!</v>
      </c>
      <c r="P77" s="406" t="e">
        <f aca="false" ca="false" dt2D="false" dtr="false" t="normal">SUM(P75:P76)</f>
        <v>#VALUE!</v>
      </c>
      <c r="Q77" s="406" t="e">
        <f aca="false" ca="false" dt2D="false" dtr="false" t="normal">SUM(Q75:Q76)</f>
        <v>#VALUE!</v>
      </c>
      <c r="R77" s="406" t="e">
        <f aca="false" ca="false" dt2D="false" dtr="false" t="normal">SUM(R75:R76)</f>
        <v>#VALUE!</v>
      </c>
      <c r="S77" s="406" t="e">
        <f aca="false" ca="false" dt2D="false" dtr="false" t="normal">SUM(S75:S76)</f>
        <v>#VALUE!</v>
      </c>
      <c r="T77" s="406" t="e">
        <f aca="false" ca="false" dt2D="false" dtr="false" t="normal">SUM(T75:T76)</f>
        <v>#VALUE!</v>
      </c>
      <c r="U77" s="406" t="e">
        <f aca="false" ca="false" dt2D="false" dtr="false" t="normal">SUM(U75:U76)</f>
        <v>#VALUE!</v>
      </c>
      <c r="V77" s="406" t="e">
        <f aca="false" ca="false" dt2D="false" dtr="false" t="normal">SUM(V75:V76)</f>
        <v>#VALUE!</v>
      </c>
      <c r="W77" s="406" t="e">
        <f aca="false" ca="false" dt2D="false" dtr="false" t="normal">SUM(W75:W76)</f>
        <v>#VALUE!</v>
      </c>
      <c r="X77" s="406" t="e">
        <f aca="false" ca="false" dt2D="false" dtr="false" t="normal">SUM(X75:X76)</f>
        <v>#VALUE!</v>
      </c>
      <c r="Y77" s="406" t="e">
        <f aca="false" ca="false" dt2D="false" dtr="false" t="normal">SUM(Y75:Y76)</f>
        <v>#VALUE!</v>
      </c>
      <c r="Z77" s="406" t="e">
        <f aca="false" ca="false" dt2D="false" dtr="false" t="normal">SUM(Z75:Z76)</f>
        <v>#VALUE!</v>
      </c>
      <c r="AA77" s="406" t="e">
        <f aca="false" ca="false" dt2D="false" dtr="false" t="normal">SUM(AA75:AA76)</f>
        <v>#VALUE!</v>
      </c>
      <c r="AB77" s="406" t="e">
        <f aca="false" ca="false" dt2D="false" dtr="false" t="normal">SUM(AB75:AB76)</f>
        <v>#VALUE!</v>
      </c>
      <c r="AC77" s="406" t="e">
        <f aca="false" ca="false" dt2D="false" dtr="false" t="normal">SUM(AC75:AC76)</f>
        <v>#VALUE!</v>
      </c>
      <c r="AD77" s="406" t="e">
        <f aca="false" ca="false" dt2D="false" dtr="false" t="normal">SUM(AD75:AD76)</f>
        <v>#VALUE!</v>
      </c>
      <c r="AE77" s="406" t="e">
        <f aca="false" ca="false" dt2D="false" dtr="false" t="normal">SUM(AE75:AE76)</f>
        <v>#VALUE!</v>
      </c>
      <c r="AF77" s="406" t="e">
        <f aca="false" ca="false" dt2D="false" dtr="false" t="normal">SUM(AF75:AF76)</f>
        <v>#VALUE!</v>
      </c>
      <c r="AG77" s="406" t="e">
        <f aca="false" ca="false" dt2D="false" dtr="false" t="normal">SUM(AG75:AG76)</f>
        <v>#VALUE!</v>
      </c>
      <c r="AH77" s="406" t="e">
        <f aca="false" ca="false" dt2D="false" dtr="false" t="normal">SUM(AH75:AH76)</f>
        <v>#VALUE!</v>
      </c>
      <c r="AI77" s="406" t="e">
        <f aca="false" ca="false" dt2D="false" dtr="false" t="normal">SUM(AI75:AI76)</f>
        <v>#VALUE!</v>
      </c>
      <c r="AJ77" s="406" t="e">
        <f aca="false" ca="false" dt2D="false" dtr="false" t="normal">SUM(AJ75:AJ76)</f>
        <v>#VALUE!</v>
      </c>
      <c r="AK77" s="406" t="e">
        <f aca="false" ca="false" dt2D="false" dtr="false" t="normal">SUM(AK75:AK76)</f>
        <v>#VALUE!</v>
      </c>
      <c r="AL77" s="406" t="e">
        <f aca="false" ca="false" dt2D="false" dtr="false" t="normal">SUM(AL75:AL76)</f>
        <v>#VALUE!</v>
      </c>
      <c r="AM77" s="406" t="e">
        <f aca="false" ca="false" dt2D="false" dtr="false" t="normal">SUM(AM75:AM76)</f>
        <v>#VALUE!</v>
      </c>
      <c r="AN77" s="406" t="e">
        <f aca="false" ca="false" dt2D="false" dtr="false" t="normal">SUM(AN75:AN76)</f>
        <v>#VALUE!</v>
      </c>
      <c r="AO77" s="406" t="e">
        <f aca="false" ca="false" dt2D="false" dtr="false" t="normal">SUM(AO75:AO76)</f>
        <v>#VALUE!</v>
      </c>
      <c r="AP77" s="406" t="e">
        <f aca="false" ca="false" dt2D="false" dtr="false" t="normal">SUM(AP75:AP76)</f>
        <v>#VALUE!</v>
      </c>
      <c r="AQ77" s="406" t="e">
        <f aca="false" ca="false" dt2D="false" dtr="false" t="normal">SUM(AQ75:AQ76)</f>
        <v>#VALUE!</v>
      </c>
      <c r="AR77" s="406" t="e">
        <f aca="false" ca="false" dt2D="false" dtr="false" t="normal">SUM(AR75:AR76)</f>
        <v>#VALUE!</v>
      </c>
      <c r="AS77" s="406" t="e">
        <f aca="false" ca="false" dt2D="false" dtr="false" t="normal">SUM(AS75:AS76)</f>
        <v>#VALUE!</v>
      </c>
      <c r="AT77" s="406" t="e">
        <f aca="false" ca="false" dt2D="false" dtr="false" t="normal">SUM(AT75:AT76)</f>
        <v>#VALUE!</v>
      </c>
      <c r="AU77" s="406" t="e">
        <f aca="false" ca="false" dt2D="false" dtr="false" t="normal">SUM(AU75:AU76)</f>
        <v>#VALUE!</v>
      </c>
      <c r="AV77" s="406" t="e">
        <f aca="false" ca="false" dt2D="false" dtr="false" t="normal">SUM(AV75:AV76)</f>
        <v>#VALUE!</v>
      </c>
      <c r="AW77" s="406" t="e">
        <f aca="false" ca="false" dt2D="false" dtr="false" t="normal">SUM(AW75:AW76)</f>
        <v>#VALUE!</v>
      </c>
      <c r="AX77" s="406" t="e">
        <f aca="false" ca="false" dt2D="false" dtr="false" t="normal">SUM(AX75:AX76)</f>
        <v>#VALUE!</v>
      </c>
      <c r="AY77" s="406" t="e">
        <f aca="false" ca="false" dt2D="false" dtr="false" t="normal">SUM(AY75:AY76)</f>
        <v>#VALUE!</v>
      </c>
      <c r="AZ77" s="406" t="e">
        <f aca="false" ca="false" dt2D="false" dtr="false" t="normal">SUM(AZ75:AZ76)</f>
        <v>#VALUE!</v>
      </c>
      <c r="BA77" s="406" t="e">
        <f aca="false" ca="false" dt2D="false" dtr="false" t="normal">SUM(BA75:BA76)</f>
        <v>#VALUE!</v>
      </c>
      <c r="BB77" s="406" t="e">
        <f aca="false" ca="false" dt2D="false" dtr="false" t="normal">SUM(BB75:BB76)</f>
        <v>#VALUE!</v>
      </c>
      <c r="BC77" s="406" t="e">
        <f aca="false" ca="false" dt2D="false" dtr="false" t="normal">SUM(BC75:BC76)</f>
        <v>#VALUE!</v>
      </c>
      <c r="BD77" s="406" t="e">
        <f aca="false" ca="false" dt2D="false" dtr="false" t="normal">SUM(BD75:BD76)</f>
        <v>#VALUE!</v>
      </c>
      <c r="BE77" s="406" t="e">
        <f aca="false" ca="false" dt2D="false" dtr="false" t="normal">SUM(BE75:BE76)</f>
        <v>#VALUE!</v>
      </c>
      <c r="BF77" s="406" t="e">
        <f aca="false" ca="false" dt2D="false" dtr="false" t="normal">SUM(BF75:BF76)</f>
        <v>#VALUE!</v>
      </c>
      <c r="BG77" s="406" t="e">
        <f aca="false" ca="false" dt2D="false" dtr="false" t="normal">SUM(BG75:BG76)</f>
        <v>#VALUE!</v>
      </c>
      <c r="BH77" s="406" t="e">
        <f aca="false" ca="false" dt2D="false" dtr="false" t="normal">SUM(BH75:BH76)</f>
        <v>#VALUE!</v>
      </c>
      <c r="BI77" s="406" t="e">
        <f aca="false" ca="false" dt2D="false" dtr="false" t="normal">SUM(BI75:BI76)</f>
        <v>#VALUE!</v>
      </c>
      <c r="BJ77" s="406" t="e">
        <f aca="false" ca="false" dt2D="false" dtr="false" t="normal">SUM(BJ75:BJ76)</f>
        <v>#VALUE!</v>
      </c>
      <c r="BK77" s="406" t="e">
        <f aca="false" ca="false" dt2D="false" dtr="false" t="normal">SUM(BK75:BK76)</f>
        <v>#VALUE!</v>
      </c>
      <c r="BL77" s="406" t="e">
        <f aca="false" ca="false" dt2D="false" dtr="false" t="normal">SUM(BL75:BL76)</f>
        <v>#VALUE!</v>
      </c>
      <c r="BM77" s="406" t="e">
        <f aca="false" ca="false" dt2D="false" dtr="false" t="normal">SUM(BM75:BM76)</f>
        <v>#VALUE!</v>
      </c>
      <c r="BN77" s="406" t="e">
        <f aca="false" ca="false" dt2D="false" dtr="false" t="normal">SUM(BN75:BN76)</f>
        <v>#VALUE!</v>
      </c>
      <c r="BO77" s="406" t="e">
        <f aca="false" ca="false" dt2D="false" dtr="false" t="normal">SUM(BO75:BO76)</f>
        <v>#VALUE!</v>
      </c>
      <c r="BP77" s="406" t="e">
        <f aca="false" ca="false" dt2D="false" dtr="false" t="normal">SUM(BP75:BP76)</f>
        <v>#VALUE!</v>
      </c>
      <c r="BQ77" s="406" t="e">
        <f aca="false" ca="false" dt2D="false" dtr="false" t="normal">SUM(BQ75:BQ76)</f>
        <v>#VALUE!</v>
      </c>
      <c r="BR77" s="406" t="e">
        <f aca="false" ca="false" dt2D="false" dtr="false" t="normal">SUM(BR75:BR76)</f>
        <v>#VALUE!</v>
      </c>
      <c r="BS77" s="406" t="e">
        <f aca="false" ca="false" dt2D="false" dtr="false" t="normal">SUM(BS75:BS76)</f>
        <v>#VALUE!</v>
      </c>
      <c r="BT77" s="406" t="e">
        <f aca="false" ca="false" dt2D="false" dtr="false" t="normal">SUM(BT75:BT76)</f>
        <v>#VALUE!</v>
      </c>
    </row>
    <row outlineLevel="0" r="78">
      <c r="L78" s="283" t="n"/>
      <c r="M78" s="167" t="n"/>
      <c r="N78" s="167" t="n"/>
      <c r="O78" s="167" t="n"/>
      <c r="P78" s="167" t="n"/>
      <c r="Q78" s="167" t="n"/>
      <c r="R78" s="167" t="n"/>
      <c r="S78" s="167" t="n"/>
      <c r="T78" s="167" t="n"/>
      <c r="U78" s="167" t="n"/>
      <c r="V78" s="167" t="n"/>
      <c r="W78" s="167" t="n"/>
      <c r="X78" s="167" t="n"/>
      <c r="Y78" s="167" t="n"/>
      <c r="Z78" s="167" t="n"/>
      <c r="AA78" s="167" t="n"/>
      <c r="AB78" s="167" t="n"/>
      <c r="AC78" s="167" t="n"/>
      <c r="AD78" s="167" t="n"/>
      <c r="AE78" s="167" t="n"/>
      <c r="AF78" s="167" t="n"/>
      <c r="AG78" s="167" t="n"/>
      <c r="AH78" s="167" t="n"/>
      <c r="AI78" s="167" t="n"/>
      <c r="AJ78" s="167" t="n"/>
      <c r="AK78" s="167" t="n"/>
      <c r="AL78" s="167" t="n"/>
      <c r="AM78" s="167" t="n"/>
      <c r="AN78" s="167" t="n"/>
      <c r="AO78" s="167" t="n"/>
      <c r="AP78" s="167" t="n"/>
      <c r="AQ78" s="167" t="n"/>
      <c r="AR78" s="167" t="n"/>
      <c r="AS78" s="167" t="n"/>
      <c r="AT78" s="167" t="n"/>
      <c r="AU78" s="167" t="n"/>
      <c r="AV78" s="167" t="n"/>
      <c r="AW78" s="167" t="n"/>
      <c r="AX78" s="167" t="n"/>
      <c r="AY78" s="167" t="n"/>
      <c r="AZ78" s="167" t="n"/>
      <c r="BA78" s="167" t="n"/>
      <c r="BB78" s="167" t="n"/>
      <c r="BC78" s="167" t="n"/>
      <c r="BD78" s="167" t="n"/>
      <c r="BE78" s="167" t="n"/>
      <c r="BF78" s="167" t="n"/>
      <c r="BG78" s="167" t="n"/>
      <c r="BH78" s="167" t="n"/>
      <c r="BI78" s="167" t="n"/>
      <c r="BJ78" s="167" t="n"/>
      <c r="BK78" s="167" t="n"/>
      <c r="BL78" s="167" t="n"/>
      <c r="BM78" s="167" t="n"/>
      <c r="BN78" s="167" t="n"/>
      <c r="BO78" s="167" t="n"/>
      <c r="BP78" s="167" t="n"/>
      <c r="BQ78" s="167" t="n"/>
      <c r="BR78" s="167" t="n"/>
      <c r="BS78" s="167" t="n"/>
      <c r="BT78" s="167" t="n"/>
    </row>
    <row customFormat="true" ht="34.5" outlineLevel="0" r="79" s="44">
      <c r="A79" s="374" t="n"/>
      <c r="B79" s="374" t="n"/>
      <c r="C79" s="374" t="n"/>
      <c r="D79" s="374" t="n"/>
      <c r="E79" s="374" t="n"/>
      <c r="F79" s="374" t="n"/>
      <c r="G79" s="374" t="n"/>
      <c r="I79" s="409" t="s">
        <v>420</v>
      </c>
      <c r="L79" s="199" t="n"/>
      <c r="M79" s="403" t="n"/>
      <c r="N79" s="403" t="n"/>
      <c r="O79" s="403" t="n"/>
      <c r="P79" s="403" t="n"/>
      <c r="Q79" s="403" t="n"/>
      <c r="R79" s="403" t="n"/>
      <c r="S79" s="403" t="n"/>
      <c r="T79" s="403" t="n"/>
      <c r="U79" s="403" t="n"/>
      <c r="V79" s="403" t="n"/>
      <c r="W79" s="403" t="n"/>
      <c r="X79" s="403" t="n"/>
      <c r="Y79" s="403" t="n"/>
      <c r="Z79" s="403" t="n"/>
      <c r="AA79" s="403" t="n"/>
      <c r="AB79" s="403" t="n"/>
      <c r="AC79" s="403" t="n"/>
      <c r="AD79" s="403" t="n"/>
      <c r="AE79" s="403" t="n"/>
      <c r="AF79" s="403" t="n"/>
      <c r="AG79" s="403" t="n"/>
      <c r="AH79" s="403" t="n"/>
      <c r="AI79" s="403" t="n"/>
      <c r="AJ79" s="403" t="n"/>
      <c r="AK79" s="403" t="n"/>
      <c r="AL79" s="403" t="n"/>
      <c r="AM79" s="403" t="n"/>
      <c r="AN79" s="403" t="n"/>
      <c r="AO79" s="403" t="n"/>
      <c r="AP79" s="403" t="n"/>
      <c r="AQ79" s="403" t="n"/>
      <c r="AR79" s="403" t="n"/>
      <c r="AS79" s="403" t="n"/>
      <c r="AT79" s="403" t="n"/>
      <c r="AU79" s="403" t="n"/>
      <c r="AV79" s="403" t="n"/>
      <c r="AW79" s="403" t="n"/>
      <c r="AX79" s="403" t="n"/>
      <c r="AY79" s="403" t="n"/>
      <c r="AZ79" s="403" t="n"/>
      <c r="BA79" s="403" t="n"/>
      <c r="BB79" s="403" t="n"/>
      <c r="BC79" s="403" t="n"/>
      <c r="BD79" s="403" t="n"/>
      <c r="BE79" s="403" t="n"/>
      <c r="BF79" s="403" t="n"/>
      <c r="BG79" s="403" t="n"/>
      <c r="BH79" s="403" t="n"/>
      <c r="BI79" s="403" t="n"/>
      <c r="BJ79" s="403" t="n"/>
      <c r="BK79" s="403" t="n"/>
      <c r="BL79" s="403" t="n"/>
      <c r="BM79" s="403" t="n"/>
      <c r="BN79" s="403" t="n"/>
      <c r="BO79" s="403" t="n"/>
      <c r="BP79" s="403" t="n"/>
      <c r="BQ79" s="403" t="n"/>
      <c r="BR79" s="403" t="n"/>
      <c r="BS79" s="403" t="n"/>
      <c r="BT79" s="403" t="n"/>
    </row>
    <row customFormat="true" hidden="true" ht="16.5" outlineLevel="1" r="80" s="130">
      <c r="A80" s="408" t="n"/>
      <c r="B80" s="408" t="n"/>
      <c r="C80" s="408" t="n"/>
      <c r="D80" s="408" t="n"/>
      <c r="E80" s="408" t="n"/>
      <c r="F80" s="408" t="n"/>
      <c r="G80" s="408" t="n"/>
      <c r="I80" s="242" t="s">
        <v>421</v>
      </c>
      <c r="L80" s="283" t="e">
        <f aca="false" ca="false" dt2D="false" dtr="false" t="normal">SUM(M80:BT80)</f>
        <v>#VALUE!</v>
      </c>
      <c r="M80" s="410" t="e">
        <f aca="false" ca="false" dt2D="false" dtr="false" t="normal">SUM(M81:M82)</f>
        <v>#VALUE!</v>
      </c>
      <c r="N80" s="410" t="e">
        <f aca="false" ca="false" dt2D="false" dtr="false" t="normal">SUM(N81:N82)</f>
        <v>#VALUE!</v>
      </c>
      <c r="O80" s="410" t="e">
        <f aca="false" ca="false" dt2D="false" dtr="false" t="normal">SUM(O81:O82)</f>
        <v>#VALUE!</v>
      </c>
      <c r="P80" s="410" t="e">
        <f aca="false" ca="false" dt2D="false" dtr="false" t="normal">SUM(P81:P82)</f>
        <v>#VALUE!</v>
      </c>
      <c r="Q80" s="410" t="e">
        <f aca="false" ca="false" dt2D="false" dtr="false" t="normal">SUM(Q81:Q82)</f>
        <v>#VALUE!</v>
      </c>
      <c r="R80" s="410" t="e">
        <f aca="false" ca="false" dt2D="false" dtr="false" t="normal">SUM(R81:R82)</f>
        <v>#VALUE!</v>
      </c>
      <c r="S80" s="410" t="e">
        <f aca="false" ca="false" dt2D="false" dtr="false" t="normal">SUM(S81:S82)</f>
        <v>#VALUE!</v>
      </c>
      <c r="T80" s="410" t="e">
        <f aca="false" ca="false" dt2D="false" dtr="false" t="normal">SUM(T81:T82)</f>
        <v>#VALUE!</v>
      </c>
      <c r="U80" s="410" t="e">
        <f aca="false" ca="false" dt2D="false" dtr="false" t="normal">SUM(U81:U82)</f>
        <v>#VALUE!</v>
      </c>
      <c r="V80" s="410" t="e">
        <f aca="false" ca="false" dt2D="false" dtr="false" t="normal">SUM(V81:V82)</f>
        <v>#VALUE!</v>
      </c>
      <c r="W80" s="410" t="e">
        <f aca="false" ca="false" dt2D="false" dtr="false" t="normal">SUM(W81:W82)</f>
        <v>#VALUE!</v>
      </c>
      <c r="X80" s="410" t="e">
        <f aca="false" ca="false" dt2D="false" dtr="false" t="normal">SUM(X81:X82)</f>
        <v>#VALUE!</v>
      </c>
      <c r="Y80" s="410" t="e">
        <f aca="false" ca="false" dt2D="false" dtr="false" t="normal">SUM(Y81:Y82)</f>
        <v>#VALUE!</v>
      </c>
      <c r="Z80" s="410" t="e">
        <f aca="false" ca="false" dt2D="false" dtr="false" t="normal">SUM(Z81:Z82)</f>
        <v>#VALUE!</v>
      </c>
      <c r="AA80" s="410" t="e">
        <f aca="false" ca="false" dt2D="false" dtr="false" t="normal">SUM(AA81:AA82)</f>
        <v>#VALUE!</v>
      </c>
      <c r="AB80" s="410" t="e">
        <f aca="false" ca="false" dt2D="false" dtr="false" t="normal">SUM(AB81:AB82)</f>
        <v>#VALUE!</v>
      </c>
      <c r="AC80" s="410" t="e">
        <f aca="false" ca="false" dt2D="false" dtr="false" t="normal">SUM(AC81:AC82)</f>
        <v>#VALUE!</v>
      </c>
      <c r="AD80" s="410" t="e">
        <f aca="false" ca="false" dt2D="false" dtr="false" t="normal">SUM(AD81:AD82)</f>
        <v>#VALUE!</v>
      </c>
      <c r="AE80" s="410" t="e">
        <f aca="false" ca="false" dt2D="false" dtr="false" t="normal">SUM(AE81:AE82)</f>
        <v>#VALUE!</v>
      </c>
      <c r="AF80" s="410" t="e">
        <f aca="false" ca="false" dt2D="false" dtr="false" t="normal">SUM(AF81:AF82)</f>
        <v>#VALUE!</v>
      </c>
      <c r="AG80" s="410" t="e">
        <f aca="false" ca="false" dt2D="false" dtr="false" t="normal">SUM(AG81:AG82)</f>
        <v>#VALUE!</v>
      </c>
      <c r="AH80" s="410" t="e">
        <f aca="false" ca="false" dt2D="false" dtr="false" t="normal">SUM(AH81:AH82)</f>
        <v>#VALUE!</v>
      </c>
      <c r="AI80" s="410" t="e">
        <f aca="false" ca="false" dt2D="false" dtr="false" t="normal">SUM(AI81:AI82)</f>
        <v>#VALUE!</v>
      </c>
      <c r="AJ80" s="410" t="e">
        <f aca="false" ca="false" dt2D="false" dtr="false" t="normal">SUM(AJ81:AJ82)</f>
        <v>#VALUE!</v>
      </c>
      <c r="AK80" s="410" t="e">
        <f aca="false" ca="false" dt2D="false" dtr="false" t="normal">SUM(AK81:AK82)</f>
        <v>#VALUE!</v>
      </c>
      <c r="AL80" s="410" t="e">
        <f aca="false" ca="false" dt2D="false" dtr="false" t="normal">SUM(AL81:AL82)</f>
        <v>#VALUE!</v>
      </c>
      <c r="AM80" s="410" t="e">
        <f aca="false" ca="false" dt2D="false" dtr="false" t="normal">SUM(AM81:AM82)</f>
        <v>#VALUE!</v>
      </c>
      <c r="AN80" s="410" t="e">
        <f aca="false" ca="false" dt2D="false" dtr="false" t="normal">SUM(AN81:AN82)</f>
        <v>#VALUE!</v>
      </c>
      <c r="AO80" s="410" t="e">
        <f aca="false" ca="false" dt2D="false" dtr="false" t="normal">SUM(AO81:AO82)</f>
        <v>#VALUE!</v>
      </c>
      <c r="AP80" s="410" t="e">
        <f aca="false" ca="false" dt2D="false" dtr="false" t="normal">SUM(AP81:AP82)</f>
        <v>#VALUE!</v>
      </c>
      <c r="AQ80" s="410" t="e">
        <f aca="false" ca="false" dt2D="false" dtr="false" t="normal">SUM(AQ81:AQ82)</f>
        <v>#VALUE!</v>
      </c>
      <c r="AR80" s="410" t="e">
        <f aca="false" ca="false" dt2D="false" dtr="false" t="normal">SUM(AR81:AR82)</f>
        <v>#VALUE!</v>
      </c>
      <c r="AS80" s="410" t="e">
        <f aca="false" ca="false" dt2D="false" dtr="false" t="normal">SUM(AS81:AS82)</f>
        <v>#VALUE!</v>
      </c>
      <c r="AT80" s="410" t="e">
        <f aca="false" ca="false" dt2D="false" dtr="false" t="normal">SUM(AT81:AT82)</f>
        <v>#VALUE!</v>
      </c>
      <c r="AU80" s="410" t="e">
        <f aca="false" ca="false" dt2D="false" dtr="false" t="normal">SUM(AU81:AU82)</f>
        <v>#VALUE!</v>
      </c>
      <c r="AV80" s="410" t="e">
        <f aca="false" ca="false" dt2D="false" dtr="false" t="normal">SUM(AV81:AV82)</f>
        <v>#VALUE!</v>
      </c>
      <c r="AW80" s="410" t="e">
        <f aca="false" ca="false" dt2D="false" dtr="false" t="normal">SUM(AW81:AW82)</f>
        <v>#VALUE!</v>
      </c>
      <c r="AX80" s="410" t="e">
        <f aca="false" ca="false" dt2D="false" dtr="false" t="normal">SUM(AX81:AX82)</f>
        <v>#VALUE!</v>
      </c>
      <c r="AY80" s="410" t="e">
        <f aca="false" ca="false" dt2D="false" dtr="false" t="normal">SUM(AY81:AY82)</f>
        <v>#VALUE!</v>
      </c>
      <c r="AZ80" s="410" t="e">
        <f aca="false" ca="false" dt2D="false" dtr="false" t="normal">SUM(AZ81:AZ82)</f>
        <v>#VALUE!</v>
      </c>
      <c r="BA80" s="410" t="e">
        <f aca="false" ca="false" dt2D="false" dtr="false" t="normal">SUM(BA81:BA82)</f>
        <v>#VALUE!</v>
      </c>
      <c r="BB80" s="410" t="e">
        <f aca="false" ca="false" dt2D="false" dtr="false" t="normal">SUM(BB81:BB82)</f>
        <v>#VALUE!</v>
      </c>
      <c r="BC80" s="410" t="e">
        <f aca="false" ca="false" dt2D="false" dtr="false" t="normal">SUM(BC81:BC82)</f>
        <v>#VALUE!</v>
      </c>
      <c r="BD80" s="410" t="e">
        <f aca="false" ca="false" dt2D="false" dtr="false" t="normal">SUM(BD81:BD82)</f>
        <v>#VALUE!</v>
      </c>
      <c r="BE80" s="410" t="e">
        <f aca="false" ca="false" dt2D="false" dtr="false" t="normal">SUM(BE81:BE82)</f>
        <v>#VALUE!</v>
      </c>
      <c r="BF80" s="410" t="e">
        <f aca="false" ca="false" dt2D="false" dtr="false" t="normal">SUM(BF81:BF82)</f>
        <v>#VALUE!</v>
      </c>
      <c r="BG80" s="410" t="e">
        <f aca="false" ca="false" dt2D="false" dtr="false" t="normal">SUM(BG81:BG82)</f>
        <v>#VALUE!</v>
      </c>
      <c r="BH80" s="410" t="e">
        <f aca="false" ca="false" dt2D="false" dtr="false" t="normal">SUM(BH81:BH82)</f>
        <v>#VALUE!</v>
      </c>
      <c r="BI80" s="410" t="e">
        <f aca="false" ca="false" dt2D="false" dtr="false" t="normal">SUM(BI81:BI82)</f>
        <v>#VALUE!</v>
      </c>
      <c r="BJ80" s="410" t="e">
        <f aca="false" ca="false" dt2D="false" dtr="false" t="normal">SUM(BJ81:BJ82)</f>
        <v>#VALUE!</v>
      </c>
      <c r="BK80" s="410" t="e">
        <f aca="false" ca="false" dt2D="false" dtr="false" t="normal">SUM(BK81:BK82)</f>
        <v>#VALUE!</v>
      </c>
      <c r="BL80" s="410" t="e">
        <f aca="false" ca="false" dt2D="false" dtr="false" t="normal">SUM(BL81:BL82)</f>
        <v>#VALUE!</v>
      </c>
      <c r="BM80" s="410" t="e">
        <f aca="false" ca="false" dt2D="false" dtr="false" t="normal">SUM(BM81:BM82)</f>
        <v>#VALUE!</v>
      </c>
      <c r="BN80" s="410" t="e">
        <f aca="false" ca="false" dt2D="false" dtr="false" t="normal">SUM(BN81:BN82)</f>
        <v>#VALUE!</v>
      </c>
      <c r="BO80" s="410" t="e">
        <f aca="false" ca="false" dt2D="false" dtr="false" t="normal">SUM(BO81:BO82)</f>
        <v>#VALUE!</v>
      </c>
      <c r="BP80" s="410" t="e">
        <f aca="false" ca="false" dt2D="false" dtr="false" t="normal">SUM(BP81:BP82)</f>
        <v>#VALUE!</v>
      </c>
      <c r="BQ80" s="410" t="e">
        <f aca="false" ca="false" dt2D="false" dtr="false" t="normal">SUM(BQ81:BQ82)</f>
        <v>#VALUE!</v>
      </c>
      <c r="BR80" s="410" t="e">
        <f aca="false" ca="false" dt2D="false" dtr="false" t="normal">SUM(BR81:BR82)</f>
        <v>#VALUE!</v>
      </c>
      <c r="BS80" s="410" t="e">
        <f aca="false" ca="false" dt2D="false" dtr="false" t="normal">SUM(BS81:BS82)</f>
        <v>#VALUE!</v>
      </c>
      <c r="BT80" s="410" t="e">
        <f aca="false" ca="false" dt2D="false" dtr="false" t="normal">SUM(BT81:BT82)</f>
        <v>#VALUE!</v>
      </c>
    </row>
    <row hidden="true" ht="16.5" outlineLevel="1" r="81">
      <c r="A81" s="374" t="str">
        <f aca="false" ca="false" dt2D="false" dtr="false" t="normal">I80</f>
        <v>Поступление долгового финансирования, кроме бюджета</v>
      </c>
      <c r="F81" s="374" t="str">
        <f aca="false" ca="false" dt2D="false" dtr="false" t="normal">I81</f>
        <v>Якорная туристическая  инфраструктура</v>
      </c>
      <c r="I81" s="237" t="s">
        <v>406</v>
      </c>
      <c r="L81" s="283" t="e">
        <f aca="false" ca="false" dt2D="false" dtr="false" t="normal">SUM(M81:BT81)</f>
        <v>#VALUE!</v>
      </c>
      <c r="M81" s="167" t="e">
        <f aca="false" ca="false" dt2D="false" dtr="false" t="normal">SUMIFS(M:M, $F:$F, $F81, $A:$A, $A81, $E:$E, "Да")</f>
        <v>#VALUE!</v>
      </c>
      <c r="N81" s="167" t="e">
        <f aca="false" ca="false" dt2D="false" dtr="false" t="normal">SUMIFS(N:N, $F:$F, $F81, $A:$A, $A81, $E:$E, "Да")</f>
        <v>#VALUE!</v>
      </c>
      <c r="O81" s="167" t="e">
        <f aca="false" ca="false" dt2D="false" dtr="false" t="normal">SUMIFS(O:O, $F:$F, $F81, $A:$A, $A81, $E:$E, "Да")</f>
        <v>#VALUE!</v>
      </c>
      <c r="P81" s="167" t="e">
        <f aca="false" ca="false" dt2D="false" dtr="false" t="normal">SUMIFS(P:P, $F:$F, $F81, $A:$A, $A81, $E:$E, "Да")</f>
        <v>#VALUE!</v>
      </c>
      <c r="Q81" s="167" t="e">
        <f aca="false" ca="false" dt2D="false" dtr="false" t="normal">SUMIFS(Q:Q, $F:$F, $F81, $A:$A, $A81, $E:$E, "Да")</f>
        <v>#VALUE!</v>
      </c>
      <c r="R81" s="167" t="e">
        <f aca="false" ca="false" dt2D="false" dtr="false" t="normal">SUMIFS(R:R, $F:$F, $F81, $A:$A, $A81, $E:$E, "Да")</f>
        <v>#VALUE!</v>
      </c>
      <c r="S81" s="167" t="e">
        <f aca="false" ca="false" dt2D="false" dtr="false" t="normal">SUMIFS(S:S, $F:$F, $F81, $A:$A, $A81, $E:$E, "Да")</f>
        <v>#VALUE!</v>
      </c>
      <c r="T81" s="167" t="e">
        <f aca="false" ca="false" dt2D="false" dtr="false" t="normal">SUMIFS(T:T, $F:$F, $F81, $A:$A, $A81, $E:$E, "Да")</f>
        <v>#VALUE!</v>
      </c>
      <c r="U81" s="167" t="e">
        <f aca="false" ca="false" dt2D="false" dtr="false" t="normal">SUMIFS(U:U, $F:$F, $F81, $A:$A, $A81, $E:$E, "Да")</f>
        <v>#VALUE!</v>
      </c>
      <c r="V81" s="167" t="e">
        <f aca="false" ca="false" dt2D="false" dtr="false" t="normal">SUMIFS(V:V, $F:$F, $F81, $A:$A, $A81, $E:$E, "Да")</f>
        <v>#VALUE!</v>
      </c>
      <c r="W81" s="167" t="e">
        <f aca="false" ca="false" dt2D="false" dtr="false" t="normal">SUMIFS(W:W, $F:$F, $F81, $A:$A, $A81, $E:$E, "Да")</f>
        <v>#VALUE!</v>
      </c>
      <c r="X81" s="167" t="e">
        <f aca="false" ca="false" dt2D="false" dtr="false" t="normal">SUMIFS(X:X, $F:$F, $F81, $A:$A, $A81, $E:$E, "Да")</f>
        <v>#VALUE!</v>
      </c>
      <c r="Y81" s="167" t="e">
        <f aca="false" ca="false" dt2D="false" dtr="false" t="normal">SUMIFS(Y:Y, $F:$F, $F81, $A:$A, $A81, $E:$E, "Да")</f>
        <v>#VALUE!</v>
      </c>
      <c r="Z81" s="167" t="e">
        <f aca="false" ca="false" dt2D="false" dtr="false" t="normal">SUMIFS(Z:Z, $F:$F, $F81, $A:$A, $A81, $E:$E, "Да")</f>
        <v>#VALUE!</v>
      </c>
      <c r="AA81" s="167" t="e">
        <f aca="false" ca="false" dt2D="false" dtr="false" t="normal">SUMIFS(AA:AA, $F:$F, $F81, $A:$A, $A81, $E:$E, "Да")</f>
        <v>#VALUE!</v>
      </c>
      <c r="AB81" s="167" t="e">
        <f aca="false" ca="false" dt2D="false" dtr="false" t="normal">SUMIFS(AB:AB, $F:$F, $F81, $A:$A, $A81, $E:$E, "Да")</f>
        <v>#VALUE!</v>
      </c>
      <c r="AC81" s="167" t="e">
        <f aca="false" ca="false" dt2D="false" dtr="false" t="normal">SUMIFS(AC:AC, $F:$F, $F81, $A:$A, $A81, $E:$E, "Да")</f>
        <v>#VALUE!</v>
      </c>
      <c r="AD81" s="167" t="e">
        <f aca="false" ca="false" dt2D="false" dtr="false" t="normal">SUMIFS(AD:AD, $F:$F, $F81, $A:$A, $A81, $E:$E, "Да")</f>
        <v>#VALUE!</v>
      </c>
      <c r="AE81" s="167" t="e">
        <f aca="false" ca="false" dt2D="false" dtr="false" t="normal">SUMIFS(AE:AE, $F:$F, $F81, $A:$A, $A81, $E:$E, "Да")</f>
        <v>#VALUE!</v>
      </c>
      <c r="AF81" s="167" t="e">
        <f aca="false" ca="false" dt2D="false" dtr="false" t="normal">SUMIFS(AF:AF, $F:$F, $F81, $A:$A, $A81, $E:$E, "Да")</f>
        <v>#VALUE!</v>
      </c>
      <c r="AG81" s="167" t="e">
        <f aca="false" ca="false" dt2D="false" dtr="false" t="normal">SUMIFS(AG:AG, $F:$F, $F81, $A:$A, $A81, $E:$E, "Да")</f>
        <v>#VALUE!</v>
      </c>
      <c r="AH81" s="167" t="e">
        <f aca="false" ca="false" dt2D="false" dtr="false" t="normal">SUMIFS(AH:AH, $F:$F, $F81, $A:$A, $A81, $E:$E, "Да")</f>
        <v>#VALUE!</v>
      </c>
      <c r="AI81" s="167" t="e">
        <f aca="false" ca="false" dt2D="false" dtr="false" t="normal">SUMIFS(AI:AI, $F:$F, $F81, $A:$A, $A81, $E:$E, "Да")</f>
        <v>#VALUE!</v>
      </c>
      <c r="AJ81" s="167" t="e">
        <f aca="false" ca="false" dt2D="false" dtr="false" t="normal">SUMIFS(AJ:AJ, $F:$F, $F81, $A:$A, $A81, $E:$E, "Да")</f>
        <v>#VALUE!</v>
      </c>
      <c r="AK81" s="167" t="e">
        <f aca="false" ca="false" dt2D="false" dtr="false" t="normal">SUMIFS(AK:AK, $F:$F, $F81, $A:$A, $A81, $E:$E, "Да")</f>
        <v>#VALUE!</v>
      </c>
      <c r="AL81" s="167" t="e">
        <f aca="false" ca="false" dt2D="false" dtr="false" t="normal">SUMIFS(AL:AL, $F:$F, $F81, $A:$A, $A81, $E:$E, "Да")</f>
        <v>#VALUE!</v>
      </c>
      <c r="AM81" s="167" t="e">
        <f aca="false" ca="false" dt2D="false" dtr="false" t="normal">SUMIFS(AM:AM, $F:$F, $F81, $A:$A, $A81, $E:$E, "Да")</f>
        <v>#VALUE!</v>
      </c>
      <c r="AN81" s="167" t="e">
        <f aca="false" ca="false" dt2D="false" dtr="false" t="normal">SUMIFS(AN:AN, $F:$F, $F81, $A:$A, $A81, $E:$E, "Да")</f>
        <v>#VALUE!</v>
      </c>
      <c r="AO81" s="167" t="e">
        <f aca="false" ca="false" dt2D="false" dtr="false" t="normal">SUMIFS(AO:AO, $F:$F, $F81, $A:$A, $A81, $E:$E, "Да")</f>
        <v>#VALUE!</v>
      </c>
      <c r="AP81" s="167" t="e">
        <f aca="false" ca="false" dt2D="false" dtr="false" t="normal">SUMIFS(AP:AP, $F:$F, $F81, $A:$A, $A81, $E:$E, "Да")</f>
        <v>#VALUE!</v>
      </c>
      <c r="AQ81" s="167" t="e">
        <f aca="false" ca="false" dt2D="false" dtr="false" t="normal">SUMIFS(AQ:AQ, $F:$F, $F81, $A:$A, $A81, $E:$E, "Да")</f>
        <v>#VALUE!</v>
      </c>
      <c r="AR81" s="167" t="e">
        <f aca="false" ca="false" dt2D="false" dtr="false" t="normal">SUMIFS(AR:AR, $F:$F, $F81, $A:$A, $A81, $E:$E, "Да")</f>
        <v>#VALUE!</v>
      </c>
      <c r="AS81" s="167" t="e">
        <f aca="false" ca="false" dt2D="false" dtr="false" t="normal">SUMIFS(AS:AS, $F:$F, $F81, $A:$A, $A81, $E:$E, "Да")</f>
        <v>#VALUE!</v>
      </c>
      <c r="AT81" s="167" t="e">
        <f aca="false" ca="false" dt2D="false" dtr="false" t="normal">SUMIFS(AT:AT, $F:$F, $F81, $A:$A, $A81, $E:$E, "Да")</f>
        <v>#VALUE!</v>
      </c>
      <c r="AU81" s="167" t="e">
        <f aca="false" ca="false" dt2D="false" dtr="false" t="normal">SUMIFS(AU:AU, $F:$F, $F81, $A:$A, $A81, $E:$E, "Да")</f>
        <v>#VALUE!</v>
      </c>
      <c r="AV81" s="167" t="e">
        <f aca="false" ca="false" dt2D="false" dtr="false" t="normal">SUMIFS(AV:AV, $F:$F, $F81, $A:$A, $A81, $E:$E, "Да")</f>
        <v>#VALUE!</v>
      </c>
      <c r="AW81" s="167" t="e">
        <f aca="false" ca="false" dt2D="false" dtr="false" t="normal">SUMIFS(AW:AW, $F:$F, $F81, $A:$A, $A81, $E:$E, "Да")</f>
        <v>#VALUE!</v>
      </c>
      <c r="AX81" s="167" t="e">
        <f aca="false" ca="false" dt2D="false" dtr="false" t="normal">SUMIFS(AX:AX, $F:$F, $F81, $A:$A, $A81, $E:$E, "Да")</f>
        <v>#VALUE!</v>
      </c>
      <c r="AY81" s="167" t="e">
        <f aca="false" ca="false" dt2D="false" dtr="false" t="normal">SUMIFS(AY:AY, $F:$F, $F81, $A:$A, $A81, $E:$E, "Да")</f>
        <v>#VALUE!</v>
      </c>
      <c r="AZ81" s="167" t="e">
        <f aca="false" ca="false" dt2D="false" dtr="false" t="normal">SUMIFS(AZ:AZ, $F:$F, $F81, $A:$A, $A81, $E:$E, "Да")</f>
        <v>#VALUE!</v>
      </c>
      <c r="BA81" s="167" t="e">
        <f aca="false" ca="false" dt2D="false" dtr="false" t="normal">SUMIFS(BA:BA, $F:$F, $F81, $A:$A, $A81, $E:$E, "Да")</f>
        <v>#VALUE!</v>
      </c>
      <c r="BB81" s="167" t="e">
        <f aca="false" ca="false" dt2D="false" dtr="false" t="normal">SUMIFS(BB:BB, $F:$F, $F81, $A:$A, $A81, $E:$E, "Да")</f>
        <v>#VALUE!</v>
      </c>
      <c r="BC81" s="167" t="e">
        <f aca="false" ca="false" dt2D="false" dtr="false" t="normal">SUMIFS(BC:BC, $F:$F, $F81, $A:$A, $A81, $E:$E, "Да")</f>
        <v>#VALUE!</v>
      </c>
      <c r="BD81" s="167" t="e">
        <f aca="false" ca="false" dt2D="false" dtr="false" t="normal">SUMIFS(BD:BD, $F:$F, $F81, $A:$A, $A81, $E:$E, "Да")</f>
        <v>#VALUE!</v>
      </c>
      <c r="BE81" s="167" t="e">
        <f aca="false" ca="false" dt2D="false" dtr="false" t="normal">SUMIFS(BE:BE, $F:$F, $F81, $A:$A, $A81, $E:$E, "Да")</f>
        <v>#VALUE!</v>
      </c>
      <c r="BF81" s="167" t="e">
        <f aca="false" ca="false" dt2D="false" dtr="false" t="normal">SUMIFS(BF:BF, $F:$F, $F81, $A:$A, $A81, $E:$E, "Да")</f>
        <v>#VALUE!</v>
      </c>
      <c r="BG81" s="167" t="e">
        <f aca="false" ca="false" dt2D="false" dtr="false" t="normal">SUMIFS(BG:BG, $F:$F, $F81, $A:$A, $A81, $E:$E, "Да")</f>
        <v>#VALUE!</v>
      </c>
      <c r="BH81" s="167" t="e">
        <f aca="false" ca="false" dt2D="false" dtr="false" t="normal">SUMIFS(BH:BH, $F:$F, $F81, $A:$A, $A81, $E:$E, "Да")</f>
        <v>#VALUE!</v>
      </c>
      <c r="BI81" s="167" t="e">
        <f aca="false" ca="false" dt2D="false" dtr="false" t="normal">SUMIFS(BI:BI, $F:$F, $F81, $A:$A, $A81, $E:$E, "Да")</f>
        <v>#VALUE!</v>
      </c>
      <c r="BJ81" s="167" t="e">
        <f aca="false" ca="false" dt2D="false" dtr="false" t="normal">SUMIFS(BJ:BJ, $F:$F, $F81, $A:$A, $A81, $E:$E, "Да")</f>
        <v>#VALUE!</v>
      </c>
      <c r="BK81" s="167" t="e">
        <f aca="false" ca="false" dt2D="false" dtr="false" t="normal">SUMIFS(BK:BK, $F:$F, $F81, $A:$A, $A81, $E:$E, "Да")</f>
        <v>#VALUE!</v>
      </c>
      <c r="BL81" s="167" t="e">
        <f aca="false" ca="false" dt2D="false" dtr="false" t="normal">SUMIFS(BL:BL, $F:$F, $F81, $A:$A, $A81, $E:$E, "Да")</f>
        <v>#VALUE!</v>
      </c>
      <c r="BM81" s="167" t="e">
        <f aca="false" ca="false" dt2D="false" dtr="false" t="normal">SUMIFS(BM:BM, $F:$F, $F81, $A:$A, $A81, $E:$E, "Да")</f>
        <v>#VALUE!</v>
      </c>
      <c r="BN81" s="167" t="e">
        <f aca="false" ca="false" dt2D="false" dtr="false" t="normal">SUMIFS(BN:BN, $F:$F, $F81, $A:$A, $A81, $E:$E, "Да")</f>
        <v>#VALUE!</v>
      </c>
      <c r="BO81" s="167" t="e">
        <f aca="false" ca="false" dt2D="false" dtr="false" t="normal">SUMIFS(BO:BO, $F:$F, $F81, $A:$A, $A81, $E:$E, "Да")</f>
        <v>#VALUE!</v>
      </c>
      <c r="BP81" s="167" t="e">
        <f aca="false" ca="false" dt2D="false" dtr="false" t="normal">SUMIFS(BP:BP, $F:$F, $F81, $A:$A, $A81, $E:$E, "Да")</f>
        <v>#VALUE!</v>
      </c>
      <c r="BQ81" s="167" t="e">
        <f aca="false" ca="false" dt2D="false" dtr="false" t="normal">SUMIFS(BQ:BQ, $F:$F, $F81, $A:$A, $A81, $E:$E, "Да")</f>
        <v>#VALUE!</v>
      </c>
      <c r="BR81" s="167" t="e">
        <f aca="false" ca="false" dt2D="false" dtr="false" t="normal">SUMIFS(BR:BR, $F:$F, $F81, $A:$A, $A81, $E:$E, "Да")</f>
        <v>#VALUE!</v>
      </c>
      <c r="BS81" s="167" t="e">
        <f aca="false" ca="false" dt2D="false" dtr="false" t="normal">SUMIFS(BS:BS, $F:$F, $F81, $A:$A, $A81, $E:$E, "Да")</f>
        <v>#VALUE!</v>
      </c>
      <c r="BT81" s="167" t="e">
        <f aca="false" ca="false" dt2D="false" dtr="false" t="normal">SUMIFS(BT:BT, $F:$F, $F81, $A:$A, $A81, $E:$E, "Да")</f>
        <v>#VALUE!</v>
      </c>
    </row>
    <row hidden="true" ht="16.5" outlineLevel="1" r="82">
      <c r="A82" s="374" t="str">
        <f aca="false" ca="false" dt2D="false" dtr="false" t="normal">A81</f>
        <v>Поступление долгового финансирования, кроме бюджета</v>
      </c>
      <c r="F82" s="374" t="str">
        <f aca="false" ca="false" dt2D="false" dtr="false" t="normal">I82</f>
        <v>Дополнительная туристическая  инфраструктура</v>
      </c>
      <c r="I82" s="237" t="s">
        <v>407</v>
      </c>
      <c r="L82" s="283" t="e">
        <f aca="false" ca="false" dt2D="false" dtr="false" t="normal">SUM(M82:BT82)</f>
        <v>#VALUE!</v>
      </c>
      <c r="M82" s="167" t="e">
        <f aca="false" ca="false" dt2D="false" dtr="false" t="normal">SUMIFS(M:M, $F:$F, $F82, $A:$A, $A82, $E:$E, "Да")</f>
        <v>#VALUE!</v>
      </c>
      <c r="N82" s="167" t="e">
        <f aca="false" ca="false" dt2D="false" dtr="false" t="normal">SUMIFS(N:N, $F:$F, $F82, $A:$A, $A82, $E:$E, "Да")</f>
        <v>#VALUE!</v>
      </c>
      <c r="O82" s="167" t="e">
        <f aca="false" ca="false" dt2D="false" dtr="false" t="normal">SUMIFS(O:O, $F:$F, $F82, $A:$A, $A82, $E:$E, "Да")</f>
        <v>#VALUE!</v>
      </c>
      <c r="P82" s="167" t="e">
        <f aca="false" ca="false" dt2D="false" dtr="false" t="normal">SUMIFS(P:P, $F:$F, $F82, $A:$A, $A82, $E:$E, "Да")</f>
        <v>#VALUE!</v>
      </c>
      <c r="Q82" s="167" t="e">
        <f aca="false" ca="false" dt2D="false" dtr="false" t="normal">SUMIFS(Q:Q, $F:$F, $F82, $A:$A, $A82, $E:$E, "Да")</f>
        <v>#VALUE!</v>
      </c>
      <c r="R82" s="167" t="e">
        <f aca="false" ca="false" dt2D="false" dtr="false" t="normal">SUMIFS(R:R, $F:$F, $F82, $A:$A, $A82, $E:$E, "Да")</f>
        <v>#VALUE!</v>
      </c>
      <c r="S82" s="167" t="e">
        <f aca="false" ca="false" dt2D="false" dtr="false" t="normal">SUMIFS(S:S, $F:$F, $F82, $A:$A, $A82, $E:$E, "Да")</f>
        <v>#VALUE!</v>
      </c>
      <c r="T82" s="167" t="e">
        <f aca="false" ca="false" dt2D="false" dtr="false" t="normal">SUMIFS(T:T, $F:$F, $F82, $A:$A, $A82, $E:$E, "Да")</f>
        <v>#VALUE!</v>
      </c>
      <c r="U82" s="167" t="e">
        <f aca="false" ca="false" dt2D="false" dtr="false" t="normal">SUMIFS(U:U, $F:$F, $F82, $A:$A, $A82, $E:$E, "Да")</f>
        <v>#VALUE!</v>
      </c>
      <c r="V82" s="167" t="e">
        <f aca="false" ca="false" dt2D="false" dtr="false" t="normal">SUMIFS(V:V, $F:$F, $F82, $A:$A, $A82, $E:$E, "Да")</f>
        <v>#VALUE!</v>
      </c>
      <c r="W82" s="167" t="e">
        <f aca="false" ca="false" dt2D="false" dtr="false" t="normal">SUMIFS(W:W, $F:$F, $F82, $A:$A, $A82, $E:$E, "Да")</f>
        <v>#VALUE!</v>
      </c>
      <c r="X82" s="167" t="e">
        <f aca="false" ca="false" dt2D="false" dtr="false" t="normal">SUMIFS(X:X, $F:$F, $F82, $A:$A, $A82, $E:$E, "Да")</f>
        <v>#VALUE!</v>
      </c>
      <c r="Y82" s="167" t="e">
        <f aca="false" ca="false" dt2D="false" dtr="false" t="normal">SUMIFS(Y:Y, $F:$F, $F82, $A:$A, $A82, $E:$E, "Да")</f>
        <v>#VALUE!</v>
      </c>
      <c r="Z82" s="167" t="e">
        <f aca="false" ca="false" dt2D="false" dtr="false" t="normal">SUMIFS(Z:Z, $F:$F, $F82, $A:$A, $A82, $E:$E, "Да")</f>
        <v>#VALUE!</v>
      </c>
      <c r="AA82" s="167" t="e">
        <f aca="false" ca="false" dt2D="false" dtr="false" t="normal">SUMIFS(AA:AA, $F:$F, $F82, $A:$A, $A82, $E:$E, "Да")</f>
        <v>#VALUE!</v>
      </c>
      <c r="AB82" s="167" t="e">
        <f aca="false" ca="false" dt2D="false" dtr="false" t="normal">SUMIFS(AB:AB, $F:$F, $F82, $A:$A, $A82, $E:$E, "Да")</f>
        <v>#VALUE!</v>
      </c>
      <c r="AC82" s="167" t="e">
        <f aca="false" ca="false" dt2D="false" dtr="false" t="normal">SUMIFS(AC:AC, $F:$F, $F82, $A:$A, $A82, $E:$E, "Да")</f>
        <v>#VALUE!</v>
      </c>
      <c r="AD82" s="167" t="e">
        <f aca="false" ca="false" dt2D="false" dtr="false" t="normal">SUMIFS(AD:AD, $F:$F, $F82, $A:$A, $A82, $E:$E, "Да")</f>
        <v>#VALUE!</v>
      </c>
      <c r="AE82" s="167" t="e">
        <f aca="false" ca="false" dt2D="false" dtr="false" t="normal">SUMIFS(AE:AE, $F:$F, $F82, $A:$A, $A82, $E:$E, "Да")</f>
        <v>#VALUE!</v>
      </c>
      <c r="AF82" s="167" t="e">
        <f aca="false" ca="false" dt2D="false" dtr="false" t="normal">SUMIFS(AF:AF, $F:$F, $F82, $A:$A, $A82, $E:$E, "Да")</f>
        <v>#VALUE!</v>
      </c>
      <c r="AG82" s="167" t="e">
        <f aca="false" ca="false" dt2D="false" dtr="false" t="normal">SUMIFS(AG:AG, $F:$F, $F82, $A:$A, $A82, $E:$E, "Да")</f>
        <v>#VALUE!</v>
      </c>
      <c r="AH82" s="167" t="e">
        <f aca="false" ca="false" dt2D="false" dtr="false" t="normal">SUMIFS(AH:AH, $F:$F, $F82, $A:$A, $A82, $E:$E, "Да")</f>
        <v>#VALUE!</v>
      </c>
      <c r="AI82" s="167" t="e">
        <f aca="false" ca="false" dt2D="false" dtr="false" t="normal">SUMIFS(AI:AI, $F:$F, $F82, $A:$A, $A82, $E:$E, "Да")</f>
        <v>#VALUE!</v>
      </c>
      <c r="AJ82" s="167" t="e">
        <f aca="false" ca="false" dt2D="false" dtr="false" t="normal">SUMIFS(AJ:AJ, $F:$F, $F82, $A:$A, $A82, $E:$E, "Да")</f>
        <v>#VALUE!</v>
      </c>
      <c r="AK82" s="167" t="e">
        <f aca="false" ca="false" dt2D="false" dtr="false" t="normal">SUMIFS(AK:AK, $F:$F, $F82, $A:$A, $A82, $E:$E, "Да")</f>
        <v>#VALUE!</v>
      </c>
      <c r="AL82" s="167" t="e">
        <f aca="false" ca="false" dt2D="false" dtr="false" t="normal">SUMIFS(AL:AL, $F:$F, $F82, $A:$A, $A82, $E:$E, "Да")</f>
        <v>#VALUE!</v>
      </c>
      <c r="AM82" s="167" t="e">
        <f aca="false" ca="false" dt2D="false" dtr="false" t="normal">SUMIFS(AM:AM, $F:$F, $F82, $A:$A, $A82, $E:$E, "Да")</f>
        <v>#VALUE!</v>
      </c>
      <c r="AN82" s="167" t="e">
        <f aca="false" ca="false" dt2D="false" dtr="false" t="normal">SUMIFS(AN:AN, $F:$F, $F82, $A:$A, $A82, $E:$E, "Да")</f>
        <v>#VALUE!</v>
      </c>
      <c r="AO82" s="167" t="e">
        <f aca="false" ca="false" dt2D="false" dtr="false" t="normal">SUMIFS(AO:AO, $F:$F, $F82, $A:$A, $A82, $E:$E, "Да")</f>
        <v>#VALUE!</v>
      </c>
      <c r="AP82" s="167" t="e">
        <f aca="false" ca="false" dt2D="false" dtr="false" t="normal">SUMIFS(AP:AP, $F:$F, $F82, $A:$A, $A82, $E:$E, "Да")</f>
        <v>#VALUE!</v>
      </c>
      <c r="AQ82" s="167" t="e">
        <f aca="false" ca="false" dt2D="false" dtr="false" t="normal">SUMIFS(AQ:AQ, $F:$F, $F82, $A:$A, $A82, $E:$E, "Да")</f>
        <v>#VALUE!</v>
      </c>
      <c r="AR82" s="167" t="e">
        <f aca="false" ca="false" dt2D="false" dtr="false" t="normal">SUMIFS(AR:AR, $F:$F, $F82, $A:$A, $A82, $E:$E, "Да")</f>
        <v>#VALUE!</v>
      </c>
      <c r="AS82" s="167" t="e">
        <f aca="false" ca="false" dt2D="false" dtr="false" t="normal">SUMIFS(AS:AS, $F:$F, $F82, $A:$A, $A82, $E:$E, "Да")</f>
        <v>#VALUE!</v>
      </c>
      <c r="AT82" s="167" t="e">
        <f aca="false" ca="false" dt2D="false" dtr="false" t="normal">SUMIFS(AT:AT, $F:$F, $F82, $A:$A, $A82, $E:$E, "Да")</f>
        <v>#VALUE!</v>
      </c>
      <c r="AU82" s="167" t="e">
        <f aca="false" ca="false" dt2D="false" dtr="false" t="normal">SUMIFS(AU:AU, $F:$F, $F82, $A:$A, $A82, $E:$E, "Да")</f>
        <v>#VALUE!</v>
      </c>
      <c r="AV82" s="167" t="e">
        <f aca="false" ca="false" dt2D="false" dtr="false" t="normal">SUMIFS(AV:AV, $F:$F, $F82, $A:$A, $A82, $E:$E, "Да")</f>
        <v>#VALUE!</v>
      </c>
      <c r="AW82" s="167" t="e">
        <f aca="false" ca="false" dt2D="false" dtr="false" t="normal">SUMIFS(AW:AW, $F:$F, $F82, $A:$A, $A82, $E:$E, "Да")</f>
        <v>#VALUE!</v>
      </c>
      <c r="AX82" s="167" t="e">
        <f aca="false" ca="false" dt2D="false" dtr="false" t="normal">SUMIFS(AX:AX, $F:$F, $F82, $A:$A, $A82, $E:$E, "Да")</f>
        <v>#VALUE!</v>
      </c>
      <c r="AY82" s="167" t="e">
        <f aca="false" ca="false" dt2D="false" dtr="false" t="normal">SUMIFS(AY:AY, $F:$F, $F82, $A:$A, $A82, $E:$E, "Да")</f>
        <v>#VALUE!</v>
      </c>
      <c r="AZ82" s="167" t="e">
        <f aca="false" ca="false" dt2D="false" dtr="false" t="normal">SUMIFS(AZ:AZ, $F:$F, $F82, $A:$A, $A82, $E:$E, "Да")</f>
        <v>#VALUE!</v>
      </c>
      <c r="BA82" s="167" t="e">
        <f aca="false" ca="false" dt2D="false" dtr="false" t="normal">SUMIFS(BA:BA, $F:$F, $F82, $A:$A, $A82, $E:$E, "Да")</f>
        <v>#VALUE!</v>
      </c>
      <c r="BB82" s="167" t="e">
        <f aca="false" ca="false" dt2D="false" dtr="false" t="normal">SUMIFS(BB:BB, $F:$F, $F82, $A:$A, $A82, $E:$E, "Да")</f>
        <v>#VALUE!</v>
      </c>
      <c r="BC82" s="167" t="e">
        <f aca="false" ca="false" dt2D="false" dtr="false" t="normal">SUMIFS(BC:BC, $F:$F, $F82, $A:$A, $A82, $E:$E, "Да")</f>
        <v>#VALUE!</v>
      </c>
      <c r="BD82" s="167" t="e">
        <f aca="false" ca="false" dt2D="false" dtr="false" t="normal">SUMIFS(BD:BD, $F:$F, $F82, $A:$A, $A82, $E:$E, "Да")</f>
        <v>#VALUE!</v>
      </c>
      <c r="BE82" s="167" t="e">
        <f aca="false" ca="false" dt2D="false" dtr="false" t="normal">SUMIFS(BE:BE, $F:$F, $F82, $A:$A, $A82, $E:$E, "Да")</f>
        <v>#VALUE!</v>
      </c>
      <c r="BF82" s="167" t="e">
        <f aca="false" ca="false" dt2D="false" dtr="false" t="normal">SUMIFS(BF:BF, $F:$F, $F82, $A:$A, $A82, $E:$E, "Да")</f>
        <v>#VALUE!</v>
      </c>
      <c r="BG82" s="167" t="e">
        <f aca="false" ca="false" dt2D="false" dtr="false" t="normal">SUMIFS(BG:BG, $F:$F, $F82, $A:$A, $A82, $E:$E, "Да")</f>
        <v>#VALUE!</v>
      </c>
      <c r="BH82" s="167" t="e">
        <f aca="false" ca="false" dt2D="false" dtr="false" t="normal">SUMIFS(BH:BH, $F:$F, $F82, $A:$A, $A82, $E:$E, "Да")</f>
        <v>#VALUE!</v>
      </c>
      <c r="BI82" s="167" t="e">
        <f aca="false" ca="false" dt2D="false" dtr="false" t="normal">SUMIFS(BI:BI, $F:$F, $F82, $A:$A, $A82, $E:$E, "Да")</f>
        <v>#VALUE!</v>
      </c>
      <c r="BJ82" s="167" t="e">
        <f aca="false" ca="false" dt2D="false" dtr="false" t="normal">SUMIFS(BJ:BJ, $F:$F, $F82, $A:$A, $A82, $E:$E, "Да")</f>
        <v>#VALUE!</v>
      </c>
      <c r="BK82" s="167" t="e">
        <f aca="false" ca="false" dt2D="false" dtr="false" t="normal">SUMIFS(BK:BK, $F:$F, $F82, $A:$A, $A82, $E:$E, "Да")</f>
        <v>#VALUE!</v>
      </c>
      <c r="BL82" s="167" t="e">
        <f aca="false" ca="false" dt2D="false" dtr="false" t="normal">SUMIFS(BL:BL, $F:$F, $F82, $A:$A, $A82, $E:$E, "Да")</f>
        <v>#VALUE!</v>
      </c>
      <c r="BM82" s="167" t="e">
        <f aca="false" ca="false" dt2D="false" dtr="false" t="normal">SUMIFS(BM:BM, $F:$F, $F82, $A:$A, $A82, $E:$E, "Да")</f>
        <v>#VALUE!</v>
      </c>
      <c r="BN82" s="167" t="e">
        <f aca="false" ca="false" dt2D="false" dtr="false" t="normal">SUMIFS(BN:BN, $F:$F, $F82, $A:$A, $A82, $E:$E, "Да")</f>
        <v>#VALUE!</v>
      </c>
      <c r="BO82" s="167" t="e">
        <f aca="false" ca="false" dt2D="false" dtr="false" t="normal">SUMIFS(BO:BO, $F:$F, $F82, $A:$A, $A82, $E:$E, "Да")</f>
        <v>#VALUE!</v>
      </c>
      <c r="BP82" s="167" t="e">
        <f aca="false" ca="false" dt2D="false" dtr="false" t="normal">SUMIFS(BP:BP, $F:$F, $F82, $A:$A, $A82, $E:$E, "Да")</f>
        <v>#VALUE!</v>
      </c>
      <c r="BQ82" s="167" t="e">
        <f aca="false" ca="false" dt2D="false" dtr="false" t="normal">SUMIFS(BQ:BQ, $F:$F, $F82, $A:$A, $A82, $E:$E, "Да")</f>
        <v>#VALUE!</v>
      </c>
      <c r="BR82" s="167" t="e">
        <f aca="false" ca="false" dt2D="false" dtr="false" t="normal">SUMIFS(BR:BR, $F:$F, $F82, $A:$A, $A82, $E:$E, "Да")</f>
        <v>#VALUE!</v>
      </c>
      <c r="BS82" s="167" t="e">
        <f aca="false" ca="false" dt2D="false" dtr="false" t="normal">SUMIFS(BS:BS, $F:$F, $F82, $A:$A, $A82, $E:$E, "Да")</f>
        <v>#VALUE!</v>
      </c>
      <c r="BT82" s="167" t="e">
        <f aca="false" ca="false" dt2D="false" dtr="false" t="normal">SUMIFS(BT:BT, $F:$F, $F82, $A:$A, $A82, $E:$E, "Да")</f>
        <v>#VALUE!</v>
      </c>
    </row>
    <row customHeight="true" hidden="true" ht="7.90000009536743" outlineLevel="1" r="83">
      <c r="L83" s="283" t="n"/>
      <c r="M83" s="167" t="n"/>
      <c r="N83" s="167" t="n"/>
      <c r="O83" s="167" t="n"/>
      <c r="P83" s="167" t="n"/>
      <c r="Q83" s="167" t="n"/>
      <c r="R83" s="167" t="n"/>
      <c r="S83" s="167" t="n"/>
      <c r="T83" s="167" t="n"/>
      <c r="U83" s="167" t="n"/>
      <c r="V83" s="167" t="n"/>
      <c r="W83" s="167" t="n"/>
      <c r="X83" s="167" t="n"/>
      <c r="Y83" s="167" t="n"/>
      <c r="Z83" s="167" t="n"/>
      <c r="AA83" s="167" t="n"/>
      <c r="AB83" s="167" t="n"/>
      <c r="AC83" s="167" t="n"/>
      <c r="AD83" s="167" t="n"/>
      <c r="AE83" s="167" t="n"/>
      <c r="AF83" s="167" t="n"/>
      <c r="AG83" s="167" t="n"/>
      <c r="AH83" s="167" t="n"/>
      <c r="AI83" s="167" t="n"/>
      <c r="AJ83" s="167" t="n"/>
      <c r="AK83" s="167" t="n"/>
      <c r="AL83" s="167" t="n"/>
      <c r="AM83" s="167" t="n"/>
      <c r="AN83" s="167" t="n"/>
      <c r="AO83" s="167" t="n"/>
      <c r="AP83" s="167" t="n"/>
      <c r="AQ83" s="167" t="n"/>
      <c r="AR83" s="167" t="n"/>
      <c r="AS83" s="167" t="n"/>
      <c r="AT83" s="167" t="n"/>
      <c r="AU83" s="167" t="n"/>
      <c r="AV83" s="167" t="n"/>
      <c r="AW83" s="167" t="n"/>
      <c r="AX83" s="167" t="n"/>
      <c r="AY83" s="167" t="n"/>
      <c r="AZ83" s="167" t="n"/>
      <c r="BA83" s="167" t="n"/>
      <c r="BB83" s="167" t="n"/>
      <c r="BC83" s="167" t="n"/>
      <c r="BD83" s="167" t="n"/>
      <c r="BE83" s="167" t="n"/>
      <c r="BF83" s="167" t="n"/>
      <c r="BG83" s="167" t="n"/>
      <c r="BH83" s="167" t="n"/>
      <c r="BI83" s="167" t="n"/>
      <c r="BJ83" s="167" t="n"/>
      <c r="BK83" s="167" t="n"/>
      <c r="BL83" s="167" t="n"/>
      <c r="BM83" s="167" t="n"/>
      <c r="BN83" s="167" t="n"/>
      <c r="BO83" s="167" t="n"/>
      <c r="BP83" s="167" t="n"/>
      <c r="BQ83" s="167" t="n"/>
      <c r="BR83" s="167" t="n"/>
      <c r="BS83" s="167" t="n"/>
      <c r="BT83" s="167" t="n"/>
    </row>
    <row customFormat="true" hidden="true" ht="16.5" outlineLevel="1" r="84" s="130">
      <c r="A84" s="408" t="n"/>
      <c r="B84" s="408" t="n"/>
      <c r="C84" s="408" t="n"/>
      <c r="D84" s="408" t="n"/>
      <c r="E84" s="408" t="n"/>
      <c r="F84" s="408" t="n"/>
      <c r="G84" s="408" t="n"/>
      <c r="I84" s="242" t="s">
        <v>422</v>
      </c>
      <c r="L84" s="283" t="e">
        <f aca="false" ca="false" dt2D="false" dtr="false" t="normal">SUM(M84:BT84)</f>
        <v>#VALUE!</v>
      </c>
      <c r="M84" s="410" t="e">
        <f aca="false" ca="false" dt2D="false" dtr="false" t="normal">SUM(M85:M86)</f>
        <v>#VALUE!</v>
      </c>
      <c r="N84" s="410" t="e">
        <f aca="false" ca="false" dt2D="false" dtr="false" t="normal">SUM(N85:N86)</f>
        <v>#VALUE!</v>
      </c>
      <c r="O84" s="410" t="e">
        <f aca="false" ca="false" dt2D="false" dtr="false" t="normal">SUM(O85:O86)</f>
        <v>#VALUE!</v>
      </c>
      <c r="P84" s="410" t="e">
        <f aca="false" ca="false" dt2D="false" dtr="false" t="normal">SUM(P85:P86)</f>
        <v>#VALUE!</v>
      </c>
      <c r="Q84" s="410" t="e">
        <f aca="false" ca="false" dt2D="false" dtr="false" t="normal">SUM(Q85:Q86)</f>
        <v>#VALUE!</v>
      </c>
      <c r="R84" s="410" t="e">
        <f aca="false" ca="false" dt2D="false" dtr="false" t="normal">SUM(R85:R86)</f>
        <v>#VALUE!</v>
      </c>
      <c r="S84" s="410" t="e">
        <f aca="false" ca="false" dt2D="false" dtr="false" t="normal">SUM(S85:S86)</f>
        <v>#VALUE!</v>
      </c>
      <c r="T84" s="410" t="e">
        <f aca="false" ca="false" dt2D="false" dtr="false" t="normal">SUM(T85:T86)</f>
        <v>#VALUE!</v>
      </c>
      <c r="U84" s="410" t="e">
        <f aca="false" ca="false" dt2D="false" dtr="false" t="normal">SUM(U85:U86)</f>
        <v>#VALUE!</v>
      </c>
      <c r="V84" s="410" t="e">
        <f aca="false" ca="false" dt2D="false" dtr="false" t="normal">SUM(V85:V86)</f>
        <v>#VALUE!</v>
      </c>
      <c r="W84" s="410" t="e">
        <f aca="false" ca="false" dt2D="false" dtr="false" t="normal">SUM(W85:W86)</f>
        <v>#VALUE!</v>
      </c>
      <c r="X84" s="410" t="e">
        <f aca="false" ca="false" dt2D="false" dtr="false" t="normal">SUM(X85:X86)</f>
        <v>#VALUE!</v>
      </c>
      <c r="Y84" s="410" t="e">
        <f aca="false" ca="false" dt2D="false" dtr="false" t="normal">SUM(Y85:Y86)</f>
        <v>#VALUE!</v>
      </c>
      <c r="Z84" s="410" t="e">
        <f aca="false" ca="false" dt2D="false" dtr="false" t="normal">SUM(Z85:Z86)</f>
        <v>#VALUE!</v>
      </c>
      <c r="AA84" s="410" t="e">
        <f aca="false" ca="false" dt2D="false" dtr="false" t="normal">SUM(AA85:AA86)</f>
        <v>#VALUE!</v>
      </c>
      <c r="AB84" s="410" t="e">
        <f aca="false" ca="false" dt2D="false" dtr="false" t="normal">SUM(AB85:AB86)</f>
        <v>#VALUE!</v>
      </c>
      <c r="AC84" s="410" t="e">
        <f aca="false" ca="false" dt2D="false" dtr="false" t="normal">SUM(AC85:AC86)</f>
        <v>#VALUE!</v>
      </c>
      <c r="AD84" s="410" t="e">
        <f aca="false" ca="false" dt2D="false" dtr="false" t="normal">SUM(AD85:AD86)</f>
        <v>#VALUE!</v>
      </c>
      <c r="AE84" s="410" t="e">
        <f aca="false" ca="false" dt2D="false" dtr="false" t="normal">SUM(AE85:AE86)</f>
        <v>#VALUE!</v>
      </c>
      <c r="AF84" s="410" t="e">
        <f aca="false" ca="false" dt2D="false" dtr="false" t="normal">SUM(AF85:AF86)</f>
        <v>#VALUE!</v>
      </c>
      <c r="AG84" s="410" t="e">
        <f aca="false" ca="false" dt2D="false" dtr="false" t="normal">SUM(AG85:AG86)</f>
        <v>#VALUE!</v>
      </c>
      <c r="AH84" s="410" t="e">
        <f aca="false" ca="false" dt2D="false" dtr="false" t="normal">SUM(AH85:AH86)</f>
        <v>#VALUE!</v>
      </c>
      <c r="AI84" s="410" t="e">
        <f aca="false" ca="false" dt2D="false" dtr="false" t="normal">SUM(AI85:AI86)</f>
        <v>#VALUE!</v>
      </c>
      <c r="AJ84" s="410" t="e">
        <f aca="false" ca="false" dt2D="false" dtr="false" t="normal">SUM(AJ85:AJ86)</f>
        <v>#VALUE!</v>
      </c>
      <c r="AK84" s="410" t="e">
        <f aca="false" ca="false" dt2D="false" dtr="false" t="normal">SUM(AK85:AK86)</f>
        <v>#VALUE!</v>
      </c>
      <c r="AL84" s="410" t="e">
        <f aca="false" ca="false" dt2D="false" dtr="false" t="normal">SUM(AL85:AL86)</f>
        <v>#VALUE!</v>
      </c>
      <c r="AM84" s="410" t="e">
        <f aca="false" ca="false" dt2D="false" dtr="false" t="normal">SUM(AM85:AM86)</f>
        <v>#VALUE!</v>
      </c>
      <c r="AN84" s="410" t="e">
        <f aca="false" ca="false" dt2D="false" dtr="false" t="normal">SUM(AN85:AN86)</f>
        <v>#VALUE!</v>
      </c>
      <c r="AO84" s="410" t="e">
        <f aca="false" ca="false" dt2D="false" dtr="false" t="normal">SUM(AO85:AO86)</f>
        <v>#VALUE!</v>
      </c>
      <c r="AP84" s="410" t="e">
        <f aca="false" ca="false" dt2D="false" dtr="false" t="normal">SUM(AP85:AP86)</f>
        <v>#VALUE!</v>
      </c>
      <c r="AQ84" s="410" t="e">
        <f aca="false" ca="false" dt2D="false" dtr="false" t="normal">SUM(AQ85:AQ86)</f>
        <v>#VALUE!</v>
      </c>
      <c r="AR84" s="410" t="e">
        <f aca="false" ca="false" dt2D="false" dtr="false" t="normal">SUM(AR85:AR86)</f>
        <v>#VALUE!</v>
      </c>
      <c r="AS84" s="410" t="e">
        <f aca="false" ca="false" dt2D="false" dtr="false" t="normal">SUM(AS85:AS86)</f>
        <v>#VALUE!</v>
      </c>
      <c r="AT84" s="410" t="e">
        <f aca="false" ca="false" dt2D="false" dtr="false" t="normal">SUM(AT85:AT86)</f>
        <v>#VALUE!</v>
      </c>
      <c r="AU84" s="410" t="e">
        <f aca="false" ca="false" dt2D="false" dtr="false" t="normal">SUM(AU85:AU86)</f>
        <v>#VALUE!</v>
      </c>
      <c r="AV84" s="410" t="e">
        <f aca="false" ca="false" dt2D="false" dtr="false" t="normal">SUM(AV85:AV86)</f>
        <v>#VALUE!</v>
      </c>
      <c r="AW84" s="410" t="e">
        <f aca="false" ca="false" dt2D="false" dtr="false" t="normal">SUM(AW85:AW86)</f>
        <v>#VALUE!</v>
      </c>
      <c r="AX84" s="410" t="e">
        <f aca="false" ca="false" dt2D="false" dtr="false" t="normal">SUM(AX85:AX86)</f>
        <v>#VALUE!</v>
      </c>
      <c r="AY84" s="410" t="e">
        <f aca="false" ca="false" dt2D="false" dtr="false" t="normal">SUM(AY85:AY86)</f>
        <v>#VALUE!</v>
      </c>
      <c r="AZ84" s="410" t="e">
        <f aca="false" ca="false" dt2D="false" dtr="false" t="normal">SUM(AZ85:AZ86)</f>
        <v>#VALUE!</v>
      </c>
      <c r="BA84" s="410" t="e">
        <f aca="false" ca="false" dt2D="false" dtr="false" t="normal">SUM(BA85:BA86)</f>
        <v>#VALUE!</v>
      </c>
      <c r="BB84" s="410" t="e">
        <f aca="false" ca="false" dt2D="false" dtr="false" t="normal">SUM(BB85:BB86)</f>
        <v>#VALUE!</v>
      </c>
      <c r="BC84" s="410" t="e">
        <f aca="false" ca="false" dt2D="false" dtr="false" t="normal">SUM(BC85:BC86)</f>
        <v>#VALUE!</v>
      </c>
      <c r="BD84" s="410" t="e">
        <f aca="false" ca="false" dt2D="false" dtr="false" t="normal">SUM(BD85:BD86)</f>
        <v>#VALUE!</v>
      </c>
      <c r="BE84" s="410" t="e">
        <f aca="false" ca="false" dt2D="false" dtr="false" t="normal">SUM(BE85:BE86)</f>
        <v>#VALUE!</v>
      </c>
      <c r="BF84" s="410" t="e">
        <f aca="false" ca="false" dt2D="false" dtr="false" t="normal">SUM(BF85:BF86)</f>
        <v>#VALUE!</v>
      </c>
      <c r="BG84" s="410" t="e">
        <f aca="false" ca="false" dt2D="false" dtr="false" t="normal">SUM(BG85:BG86)</f>
        <v>#VALUE!</v>
      </c>
      <c r="BH84" s="410" t="e">
        <f aca="false" ca="false" dt2D="false" dtr="false" t="normal">SUM(BH85:BH86)</f>
        <v>#VALUE!</v>
      </c>
      <c r="BI84" s="410" t="e">
        <f aca="false" ca="false" dt2D="false" dtr="false" t="normal">SUM(BI85:BI86)</f>
        <v>#VALUE!</v>
      </c>
      <c r="BJ84" s="410" t="e">
        <f aca="false" ca="false" dt2D="false" dtr="false" t="normal">SUM(BJ85:BJ86)</f>
        <v>#VALUE!</v>
      </c>
      <c r="BK84" s="410" t="e">
        <f aca="false" ca="false" dt2D="false" dtr="false" t="normal">SUM(BK85:BK86)</f>
        <v>#VALUE!</v>
      </c>
      <c r="BL84" s="410" t="e">
        <f aca="false" ca="false" dt2D="false" dtr="false" t="normal">SUM(BL85:BL86)</f>
        <v>#VALUE!</v>
      </c>
      <c r="BM84" s="410" t="e">
        <f aca="false" ca="false" dt2D="false" dtr="false" t="normal">SUM(BM85:BM86)</f>
        <v>#VALUE!</v>
      </c>
      <c r="BN84" s="410" t="e">
        <f aca="false" ca="false" dt2D="false" dtr="false" t="normal">SUM(BN85:BN86)</f>
        <v>#VALUE!</v>
      </c>
      <c r="BO84" s="410" t="e">
        <f aca="false" ca="false" dt2D="false" dtr="false" t="normal">SUM(BO85:BO86)</f>
        <v>#VALUE!</v>
      </c>
      <c r="BP84" s="410" t="e">
        <f aca="false" ca="false" dt2D="false" dtr="false" t="normal">SUM(BP85:BP86)</f>
        <v>#VALUE!</v>
      </c>
      <c r="BQ84" s="410" t="e">
        <f aca="false" ca="false" dt2D="false" dtr="false" t="normal">SUM(BQ85:BQ86)</f>
        <v>#VALUE!</v>
      </c>
      <c r="BR84" s="410" t="e">
        <f aca="false" ca="false" dt2D="false" dtr="false" t="normal">SUM(BR85:BR86)</f>
        <v>#VALUE!</v>
      </c>
      <c r="BS84" s="410" t="e">
        <f aca="false" ca="false" dt2D="false" dtr="false" t="normal">SUM(BS85:BS86)</f>
        <v>#VALUE!</v>
      </c>
      <c r="BT84" s="410" t="e">
        <f aca="false" ca="false" dt2D="false" dtr="false" t="normal">SUM(BT85:BT86)</f>
        <v>#VALUE!</v>
      </c>
    </row>
    <row hidden="true" ht="16.5" outlineLevel="1" r="85">
      <c r="A85" s="374" t="str">
        <f aca="false" ca="false" dt2D="false" dtr="false" t="normal">I84</f>
        <v>Погашение долгового финансирования, кроме бюджета</v>
      </c>
      <c r="F85" s="374" t="str">
        <f aca="false" ca="false" dt2D="false" dtr="false" t="normal">I85</f>
        <v>Якорная туристическая  инфраструктура</v>
      </c>
      <c r="I85" s="237" t="s">
        <v>406</v>
      </c>
      <c r="L85" s="283" t="e">
        <f aca="false" ca="false" dt2D="false" dtr="false" t="normal">SUM(M85:BT85)</f>
        <v>#VALUE!</v>
      </c>
      <c r="M85" s="167" t="e">
        <f aca="false" ca="false" dt2D="false" dtr="false" t="normal">SUMIFS(M:M, $F:$F, $F85, $A:$A, $A85, $E:$E, "Да")</f>
        <v>#VALUE!</v>
      </c>
      <c r="N85" s="167" t="e">
        <f aca="false" ca="false" dt2D="false" dtr="false" t="normal">SUMIFS(N:N, $F:$F, $F85, $A:$A, $A85, $E:$E, "Да")</f>
        <v>#VALUE!</v>
      </c>
      <c r="O85" s="167" t="e">
        <f aca="false" ca="false" dt2D="false" dtr="false" t="normal">SUMIFS(O:O, $F:$F, $F85, $A:$A, $A85, $E:$E, "Да")</f>
        <v>#VALUE!</v>
      </c>
      <c r="P85" s="167" t="e">
        <f aca="false" ca="false" dt2D="false" dtr="false" t="normal">SUMIFS(P:P, $F:$F, $F85, $A:$A, $A85, $E:$E, "Да")</f>
        <v>#VALUE!</v>
      </c>
      <c r="Q85" s="167" t="e">
        <f aca="false" ca="false" dt2D="false" dtr="false" t="normal">SUMIFS(Q:Q, $F:$F, $F85, $A:$A, $A85, $E:$E, "Да")</f>
        <v>#VALUE!</v>
      </c>
      <c r="R85" s="167" t="e">
        <f aca="false" ca="false" dt2D="false" dtr="false" t="normal">SUMIFS(R:R, $F:$F, $F85, $A:$A, $A85, $E:$E, "Да")</f>
        <v>#VALUE!</v>
      </c>
      <c r="S85" s="167" t="e">
        <f aca="false" ca="false" dt2D="false" dtr="false" t="normal">SUMIFS(S:S, $F:$F, $F85, $A:$A, $A85, $E:$E, "Да")</f>
        <v>#VALUE!</v>
      </c>
      <c r="T85" s="167" t="e">
        <f aca="false" ca="false" dt2D="false" dtr="false" t="normal">SUMIFS(T:T, $F:$F, $F85, $A:$A, $A85, $E:$E, "Да")</f>
        <v>#VALUE!</v>
      </c>
      <c r="U85" s="167" t="e">
        <f aca="false" ca="false" dt2D="false" dtr="false" t="normal">SUMIFS(U:U, $F:$F, $F85, $A:$A, $A85, $E:$E, "Да")</f>
        <v>#VALUE!</v>
      </c>
      <c r="V85" s="167" t="e">
        <f aca="false" ca="false" dt2D="false" dtr="false" t="normal">SUMIFS(V:V, $F:$F, $F85, $A:$A, $A85, $E:$E, "Да")</f>
        <v>#VALUE!</v>
      </c>
      <c r="W85" s="167" t="e">
        <f aca="false" ca="false" dt2D="false" dtr="false" t="normal">SUMIFS(W:W, $F:$F, $F85, $A:$A, $A85, $E:$E, "Да")</f>
        <v>#VALUE!</v>
      </c>
      <c r="X85" s="167" t="e">
        <f aca="false" ca="false" dt2D="false" dtr="false" t="normal">SUMIFS(X:X, $F:$F, $F85, $A:$A, $A85, $E:$E, "Да")</f>
        <v>#VALUE!</v>
      </c>
      <c r="Y85" s="167" t="e">
        <f aca="false" ca="false" dt2D="false" dtr="false" t="normal">SUMIFS(Y:Y, $F:$F, $F85, $A:$A, $A85, $E:$E, "Да")</f>
        <v>#VALUE!</v>
      </c>
      <c r="Z85" s="167" t="e">
        <f aca="false" ca="false" dt2D="false" dtr="false" t="normal">SUMIFS(Z:Z, $F:$F, $F85, $A:$A, $A85, $E:$E, "Да")</f>
        <v>#VALUE!</v>
      </c>
      <c r="AA85" s="167" t="e">
        <f aca="false" ca="false" dt2D="false" dtr="false" t="normal">SUMIFS(AA:AA, $F:$F, $F85, $A:$A, $A85, $E:$E, "Да")</f>
        <v>#VALUE!</v>
      </c>
      <c r="AB85" s="167" t="e">
        <f aca="false" ca="false" dt2D="false" dtr="false" t="normal">SUMIFS(AB:AB, $F:$F, $F85, $A:$A, $A85, $E:$E, "Да")</f>
        <v>#VALUE!</v>
      </c>
      <c r="AC85" s="167" t="e">
        <f aca="false" ca="false" dt2D="false" dtr="false" t="normal">SUMIFS(AC:AC, $F:$F, $F85, $A:$A, $A85, $E:$E, "Да")</f>
        <v>#VALUE!</v>
      </c>
      <c r="AD85" s="167" t="e">
        <f aca="false" ca="false" dt2D="false" dtr="false" t="normal">SUMIFS(AD:AD, $F:$F, $F85, $A:$A, $A85, $E:$E, "Да")</f>
        <v>#VALUE!</v>
      </c>
      <c r="AE85" s="167" t="e">
        <f aca="false" ca="false" dt2D="false" dtr="false" t="normal">SUMIFS(AE:AE, $F:$F, $F85, $A:$A, $A85, $E:$E, "Да")</f>
        <v>#VALUE!</v>
      </c>
      <c r="AF85" s="167" t="e">
        <f aca="false" ca="false" dt2D="false" dtr="false" t="normal">SUMIFS(AF:AF, $F:$F, $F85, $A:$A, $A85, $E:$E, "Да")</f>
        <v>#VALUE!</v>
      </c>
      <c r="AG85" s="167" t="e">
        <f aca="false" ca="false" dt2D="false" dtr="false" t="normal">SUMIFS(AG:AG, $F:$F, $F85, $A:$A, $A85, $E:$E, "Да")</f>
        <v>#VALUE!</v>
      </c>
      <c r="AH85" s="167" t="e">
        <f aca="false" ca="false" dt2D="false" dtr="false" t="normal">SUMIFS(AH:AH, $F:$F, $F85, $A:$A, $A85, $E:$E, "Да")</f>
        <v>#VALUE!</v>
      </c>
      <c r="AI85" s="167" t="e">
        <f aca="false" ca="false" dt2D="false" dtr="false" t="normal">SUMIFS(AI:AI, $F:$F, $F85, $A:$A, $A85, $E:$E, "Да")</f>
        <v>#VALUE!</v>
      </c>
      <c r="AJ85" s="167" t="e">
        <f aca="false" ca="false" dt2D="false" dtr="false" t="normal">SUMIFS(AJ:AJ, $F:$F, $F85, $A:$A, $A85, $E:$E, "Да")</f>
        <v>#VALUE!</v>
      </c>
      <c r="AK85" s="167" t="e">
        <f aca="false" ca="false" dt2D="false" dtr="false" t="normal">SUMIFS(AK:AK, $F:$F, $F85, $A:$A, $A85, $E:$E, "Да")</f>
        <v>#VALUE!</v>
      </c>
      <c r="AL85" s="167" t="e">
        <f aca="false" ca="false" dt2D="false" dtr="false" t="normal">SUMIFS(AL:AL, $F:$F, $F85, $A:$A, $A85, $E:$E, "Да")</f>
        <v>#VALUE!</v>
      </c>
      <c r="AM85" s="167" t="e">
        <f aca="false" ca="false" dt2D="false" dtr="false" t="normal">SUMIFS(AM:AM, $F:$F, $F85, $A:$A, $A85, $E:$E, "Да")</f>
        <v>#VALUE!</v>
      </c>
      <c r="AN85" s="167" t="e">
        <f aca="false" ca="false" dt2D="false" dtr="false" t="normal">SUMIFS(AN:AN, $F:$F, $F85, $A:$A, $A85, $E:$E, "Да")</f>
        <v>#VALUE!</v>
      </c>
      <c r="AO85" s="167" t="e">
        <f aca="false" ca="false" dt2D="false" dtr="false" t="normal">SUMIFS(AO:AO, $F:$F, $F85, $A:$A, $A85, $E:$E, "Да")</f>
        <v>#VALUE!</v>
      </c>
      <c r="AP85" s="167" t="e">
        <f aca="false" ca="false" dt2D="false" dtr="false" t="normal">SUMIFS(AP:AP, $F:$F, $F85, $A:$A, $A85, $E:$E, "Да")</f>
        <v>#VALUE!</v>
      </c>
      <c r="AQ85" s="167" t="e">
        <f aca="false" ca="false" dt2D="false" dtr="false" t="normal">SUMIFS(AQ:AQ, $F:$F, $F85, $A:$A, $A85, $E:$E, "Да")</f>
        <v>#VALUE!</v>
      </c>
      <c r="AR85" s="167" t="e">
        <f aca="false" ca="false" dt2D="false" dtr="false" t="normal">SUMIFS(AR:AR, $F:$F, $F85, $A:$A, $A85, $E:$E, "Да")</f>
        <v>#VALUE!</v>
      </c>
      <c r="AS85" s="167" t="e">
        <f aca="false" ca="false" dt2D="false" dtr="false" t="normal">SUMIFS(AS:AS, $F:$F, $F85, $A:$A, $A85, $E:$E, "Да")</f>
        <v>#VALUE!</v>
      </c>
      <c r="AT85" s="167" t="e">
        <f aca="false" ca="false" dt2D="false" dtr="false" t="normal">SUMIFS(AT:AT, $F:$F, $F85, $A:$A, $A85, $E:$E, "Да")</f>
        <v>#VALUE!</v>
      </c>
      <c r="AU85" s="167" t="e">
        <f aca="false" ca="false" dt2D="false" dtr="false" t="normal">SUMIFS(AU:AU, $F:$F, $F85, $A:$A, $A85, $E:$E, "Да")</f>
        <v>#VALUE!</v>
      </c>
      <c r="AV85" s="167" t="e">
        <f aca="false" ca="false" dt2D="false" dtr="false" t="normal">SUMIFS(AV:AV, $F:$F, $F85, $A:$A, $A85, $E:$E, "Да")</f>
        <v>#VALUE!</v>
      </c>
      <c r="AW85" s="167" t="e">
        <f aca="false" ca="false" dt2D="false" dtr="false" t="normal">SUMIFS(AW:AW, $F:$F, $F85, $A:$A, $A85, $E:$E, "Да")</f>
        <v>#VALUE!</v>
      </c>
      <c r="AX85" s="167" t="e">
        <f aca="false" ca="false" dt2D="false" dtr="false" t="normal">SUMIFS(AX:AX, $F:$F, $F85, $A:$A, $A85, $E:$E, "Да")</f>
        <v>#VALUE!</v>
      </c>
      <c r="AY85" s="167" t="e">
        <f aca="false" ca="false" dt2D="false" dtr="false" t="normal">SUMIFS(AY:AY, $F:$F, $F85, $A:$A, $A85, $E:$E, "Да")</f>
        <v>#VALUE!</v>
      </c>
      <c r="AZ85" s="167" t="e">
        <f aca="false" ca="false" dt2D="false" dtr="false" t="normal">SUMIFS(AZ:AZ, $F:$F, $F85, $A:$A, $A85, $E:$E, "Да")</f>
        <v>#VALUE!</v>
      </c>
      <c r="BA85" s="167" t="e">
        <f aca="false" ca="false" dt2D="false" dtr="false" t="normal">SUMIFS(BA:BA, $F:$F, $F85, $A:$A, $A85, $E:$E, "Да")</f>
        <v>#VALUE!</v>
      </c>
      <c r="BB85" s="167" t="e">
        <f aca="false" ca="false" dt2D="false" dtr="false" t="normal">SUMIFS(BB:BB, $F:$F, $F85, $A:$A, $A85, $E:$E, "Да")</f>
        <v>#VALUE!</v>
      </c>
      <c r="BC85" s="167" t="e">
        <f aca="false" ca="false" dt2D="false" dtr="false" t="normal">SUMIFS(BC:BC, $F:$F, $F85, $A:$A, $A85, $E:$E, "Да")</f>
        <v>#VALUE!</v>
      </c>
      <c r="BD85" s="167" t="e">
        <f aca="false" ca="false" dt2D="false" dtr="false" t="normal">SUMIFS(BD:BD, $F:$F, $F85, $A:$A, $A85, $E:$E, "Да")</f>
        <v>#VALUE!</v>
      </c>
      <c r="BE85" s="167" t="e">
        <f aca="false" ca="false" dt2D="false" dtr="false" t="normal">SUMIFS(BE:BE, $F:$F, $F85, $A:$A, $A85, $E:$E, "Да")</f>
        <v>#VALUE!</v>
      </c>
      <c r="BF85" s="167" t="e">
        <f aca="false" ca="false" dt2D="false" dtr="false" t="normal">SUMIFS(BF:BF, $F:$F, $F85, $A:$A, $A85, $E:$E, "Да")</f>
        <v>#VALUE!</v>
      </c>
      <c r="BG85" s="167" t="e">
        <f aca="false" ca="false" dt2D="false" dtr="false" t="normal">SUMIFS(BG:BG, $F:$F, $F85, $A:$A, $A85, $E:$E, "Да")</f>
        <v>#VALUE!</v>
      </c>
      <c r="BH85" s="167" t="e">
        <f aca="false" ca="false" dt2D="false" dtr="false" t="normal">SUMIFS(BH:BH, $F:$F, $F85, $A:$A, $A85, $E:$E, "Да")</f>
        <v>#VALUE!</v>
      </c>
      <c r="BI85" s="167" t="e">
        <f aca="false" ca="false" dt2D="false" dtr="false" t="normal">SUMIFS(BI:BI, $F:$F, $F85, $A:$A, $A85, $E:$E, "Да")</f>
        <v>#VALUE!</v>
      </c>
      <c r="BJ85" s="167" t="e">
        <f aca="false" ca="false" dt2D="false" dtr="false" t="normal">SUMIFS(BJ:BJ, $F:$F, $F85, $A:$A, $A85, $E:$E, "Да")</f>
        <v>#VALUE!</v>
      </c>
      <c r="BK85" s="167" t="e">
        <f aca="false" ca="false" dt2D="false" dtr="false" t="normal">SUMIFS(BK:BK, $F:$F, $F85, $A:$A, $A85, $E:$E, "Да")</f>
        <v>#VALUE!</v>
      </c>
      <c r="BL85" s="167" t="e">
        <f aca="false" ca="false" dt2D="false" dtr="false" t="normal">SUMIFS(BL:BL, $F:$F, $F85, $A:$A, $A85, $E:$E, "Да")</f>
        <v>#VALUE!</v>
      </c>
      <c r="BM85" s="167" t="e">
        <f aca="false" ca="false" dt2D="false" dtr="false" t="normal">SUMIFS(BM:BM, $F:$F, $F85, $A:$A, $A85, $E:$E, "Да")</f>
        <v>#VALUE!</v>
      </c>
      <c r="BN85" s="167" t="e">
        <f aca="false" ca="false" dt2D="false" dtr="false" t="normal">SUMIFS(BN:BN, $F:$F, $F85, $A:$A, $A85, $E:$E, "Да")</f>
        <v>#VALUE!</v>
      </c>
      <c r="BO85" s="167" t="e">
        <f aca="false" ca="false" dt2D="false" dtr="false" t="normal">SUMIFS(BO:BO, $F:$F, $F85, $A:$A, $A85, $E:$E, "Да")</f>
        <v>#VALUE!</v>
      </c>
      <c r="BP85" s="167" t="e">
        <f aca="false" ca="false" dt2D="false" dtr="false" t="normal">SUMIFS(BP:BP, $F:$F, $F85, $A:$A, $A85, $E:$E, "Да")</f>
        <v>#VALUE!</v>
      </c>
      <c r="BQ85" s="167" t="e">
        <f aca="false" ca="false" dt2D="false" dtr="false" t="normal">SUMIFS(BQ:BQ, $F:$F, $F85, $A:$A, $A85, $E:$E, "Да")</f>
        <v>#VALUE!</v>
      </c>
      <c r="BR85" s="167" t="e">
        <f aca="false" ca="false" dt2D="false" dtr="false" t="normal">SUMIFS(BR:BR, $F:$F, $F85, $A:$A, $A85, $E:$E, "Да")</f>
        <v>#VALUE!</v>
      </c>
      <c r="BS85" s="167" t="e">
        <f aca="false" ca="false" dt2D="false" dtr="false" t="normal">SUMIFS(BS:BS, $F:$F, $F85, $A:$A, $A85, $E:$E, "Да")</f>
        <v>#VALUE!</v>
      </c>
      <c r="BT85" s="167" t="e">
        <f aca="false" ca="false" dt2D="false" dtr="false" t="normal">SUMIFS(BT:BT, $F:$F, $F85, $A:$A, $A85, $E:$E, "Да")</f>
        <v>#VALUE!</v>
      </c>
    </row>
    <row hidden="true" ht="16.5" outlineLevel="1" r="86">
      <c r="A86" s="374" t="str">
        <f aca="false" ca="false" dt2D="false" dtr="false" t="normal">A85</f>
        <v>Погашение долгового финансирования, кроме бюджета</v>
      </c>
      <c r="F86" s="374" t="str">
        <f aca="false" ca="false" dt2D="false" dtr="false" t="normal">I86</f>
        <v>Дополнительная туристическая  инфраструктура</v>
      </c>
      <c r="I86" s="237" t="s">
        <v>407</v>
      </c>
      <c r="L86" s="283" t="e">
        <f aca="false" ca="false" dt2D="false" dtr="false" t="normal">SUM(M86:BT86)</f>
        <v>#VALUE!</v>
      </c>
      <c r="M86" s="167" t="e">
        <f aca="false" ca="false" dt2D="false" dtr="false" t="normal">SUMIFS(M:M, $F:$F, $F86, $A:$A, $A86, $E:$E, "Да")</f>
        <v>#VALUE!</v>
      </c>
      <c r="N86" s="167" t="e">
        <f aca="false" ca="false" dt2D="false" dtr="false" t="normal">SUMIFS(N:N, $F:$F, $F86, $A:$A, $A86, $E:$E, "Да")</f>
        <v>#VALUE!</v>
      </c>
      <c r="O86" s="167" t="e">
        <f aca="false" ca="false" dt2D="false" dtr="false" t="normal">SUMIFS(O:O, $F:$F, $F86, $A:$A, $A86, $E:$E, "Да")</f>
        <v>#VALUE!</v>
      </c>
      <c r="P86" s="167" t="e">
        <f aca="false" ca="false" dt2D="false" dtr="false" t="normal">SUMIFS(P:P, $F:$F, $F86, $A:$A, $A86, $E:$E, "Да")</f>
        <v>#VALUE!</v>
      </c>
      <c r="Q86" s="167" t="e">
        <f aca="false" ca="false" dt2D="false" dtr="false" t="normal">SUMIFS(Q:Q, $F:$F, $F86, $A:$A, $A86, $E:$E, "Да")</f>
        <v>#VALUE!</v>
      </c>
      <c r="R86" s="167" t="e">
        <f aca="false" ca="false" dt2D="false" dtr="false" t="normal">SUMIFS(R:R, $F:$F, $F86, $A:$A, $A86, $E:$E, "Да")</f>
        <v>#VALUE!</v>
      </c>
      <c r="S86" s="167" t="e">
        <f aca="false" ca="false" dt2D="false" dtr="false" t="normal">SUMIFS(S:S, $F:$F, $F86, $A:$A, $A86, $E:$E, "Да")</f>
        <v>#VALUE!</v>
      </c>
      <c r="T86" s="167" t="e">
        <f aca="false" ca="false" dt2D="false" dtr="false" t="normal">SUMIFS(T:T, $F:$F, $F86, $A:$A, $A86, $E:$E, "Да")</f>
        <v>#VALUE!</v>
      </c>
      <c r="U86" s="167" t="e">
        <f aca="false" ca="false" dt2D="false" dtr="false" t="normal">SUMIFS(U:U, $F:$F, $F86, $A:$A, $A86, $E:$E, "Да")</f>
        <v>#VALUE!</v>
      </c>
      <c r="V86" s="167" t="e">
        <f aca="false" ca="false" dt2D="false" dtr="false" t="normal">SUMIFS(V:V, $F:$F, $F86, $A:$A, $A86, $E:$E, "Да")</f>
        <v>#VALUE!</v>
      </c>
      <c r="W86" s="167" t="e">
        <f aca="false" ca="false" dt2D="false" dtr="false" t="normal">SUMIFS(W:W, $F:$F, $F86, $A:$A, $A86, $E:$E, "Да")</f>
        <v>#VALUE!</v>
      </c>
      <c r="X86" s="167" t="e">
        <f aca="false" ca="false" dt2D="false" dtr="false" t="normal">SUMIFS(X:X, $F:$F, $F86, $A:$A, $A86, $E:$E, "Да")</f>
        <v>#VALUE!</v>
      </c>
      <c r="Y86" s="167" t="e">
        <f aca="false" ca="false" dt2D="false" dtr="false" t="normal">SUMIFS(Y:Y, $F:$F, $F86, $A:$A, $A86, $E:$E, "Да")</f>
        <v>#VALUE!</v>
      </c>
      <c r="Z86" s="167" t="e">
        <f aca="false" ca="false" dt2D="false" dtr="false" t="normal">SUMIFS(Z:Z, $F:$F, $F86, $A:$A, $A86, $E:$E, "Да")</f>
        <v>#VALUE!</v>
      </c>
      <c r="AA86" s="167" t="e">
        <f aca="false" ca="false" dt2D="false" dtr="false" t="normal">SUMIFS(AA:AA, $F:$F, $F86, $A:$A, $A86, $E:$E, "Да")</f>
        <v>#VALUE!</v>
      </c>
      <c r="AB86" s="167" t="e">
        <f aca="false" ca="false" dt2D="false" dtr="false" t="normal">SUMIFS(AB:AB, $F:$F, $F86, $A:$A, $A86, $E:$E, "Да")</f>
        <v>#VALUE!</v>
      </c>
      <c r="AC86" s="167" t="e">
        <f aca="false" ca="false" dt2D="false" dtr="false" t="normal">SUMIFS(AC:AC, $F:$F, $F86, $A:$A, $A86, $E:$E, "Да")</f>
        <v>#VALUE!</v>
      </c>
      <c r="AD86" s="167" t="e">
        <f aca="false" ca="false" dt2D="false" dtr="false" t="normal">SUMIFS(AD:AD, $F:$F, $F86, $A:$A, $A86, $E:$E, "Да")</f>
        <v>#VALUE!</v>
      </c>
      <c r="AE86" s="167" t="e">
        <f aca="false" ca="false" dt2D="false" dtr="false" t="normal">SUMIFS(AE:AE, $F:$F, $F86, $A:$A, $A86, $E:$E, "Да")</f>
        <v>#VALUE!</v>
      </c>
      <c r="AF86" s="167" t="e">
        <f aca="false" ca="false" dt2D="false" dtr="false" t="normal">SUMIFS(AF:AF, $F:$F, $F86, $A:$A, $A86, $E:$E, "Да")</f>
        <v>#VALUE!</v>
      </c>
      <c r="AG86" s="167" t="e">
        <f aca="false" ca="false" dt2D="false" dtr="false" t="normal">SUMIFS(AG:AG, $F:$F, $F86, $A:$A, $A86, $E:$E, "Да")</f>
        <v>#VALUE!</v>
      </c>
      <c r="AH86" s="167" t="e">
        <f aca="false" ca="false" dt2D="false" dtr="false" t="normal">SUMIFS(AH:AH, $F:$F, $F86, $A:$A, $A86, $E:$E, "Да")</f>
        <v>#VALUE!</v>
      </c>
      <c r="AI86" s="167" t="e">
        <f aca="false" ca="false" dt2D="false" dtr="false" t="normal">SUMIFS(AI:AI, $F:$F, $F86, $A:$A, $A86, $E:$E, "Да")</f>
        <v>#VALUE!</v>
      </c>
      <c r="AJ86" s="167" t="e">
        <f aca="false" ca="false" dt2D="false" dtr="false" t="normal">SUMIFS(AJ:AJ, $F:$F, $F86, $A:$A, $A86, $E:$E, "Да")</f>
        <v>#VALUE!</v>
      </c>
      <c r="AK86" s="167" t="e">
        <f aca="false" ca="false" dt2D="false" dtr="false" t="normal">SUMIFS(AK:AK, $F:$F, $F86, $A:$A, $A86, $E:$E, "Да")</f>
        <v>#VALUE!</v>
      </c>
      <c r="AL86" s="167" t="e">
        <f aca="false" ca="false" dt2D="false" dtr="false" t="normal">SUMIFS(AL:AL, $F:$F, $F86, $A:$A, $A86, $E:$E, "Да")</f>
        <v>#VALUE!</v>
      </c>
      <c r="AM86" s="167" t="e">
        <f aca="false" ca="false" dt2D="false" dtr="false" t="normal">SUMIFS(AM:AM, $F:$F, $F86, $A:$A, $A86, $E:$E, "Да")</f>
        <v>#VALUE!</v>
      </c>
      <c r="AN86" s="167" t="e">
        <f aca="false" ca="false" dt2D="false" dtr="false" t="normal">SUMIFS(AN:AN, $F:$F, $F86, $A:$A, $A86, $E:$E, "Да")</f>
        <v>#VALUE!</v>
      </c>
      <c r="AO86" s="167" t="e">
        <f aca="false" ca="false" dt2D="false" dtr="false" t="normal">SUMIFS(AO:AO, $F:$F, $F86, $A:$A, $A86, $E:$E, "Да")</f>
        <v>#VALUE!</v>
      </c>
      <c r="AP86" s="167" t="e">
        <f aca="false" ca="false" dt2D="false" dtr="false" t="normal">SUMIFS(AP:AP, $F:$F, $F86, $A:$A, $A86, $E:$E, "Да")</f>
        <v>#VALUE!</v>
      </c>
      <c r="AQ86" s="167" t="e">
        <f aca="false" ca="false" dt2D="false" dtr="false" t="normal">SUMIFS(AQ:AQ, $F:$F, $F86, $A:$A, $A86, $E:$E, "Да")</f>
        <v>#VALUE!</v>
      </c>
      <c r="AR86" s="167" t="e">
        <f aca="false" ca="false" dt2D="false" dtr="false" t="normal">SUMIFS(AR:AR, $F:$F, $F86, $A:$A, $A86, $E:$E, "Да")</f>
        <v>#VALUE!</v>
      </c>
      <c r="AS86" s="167" t="e">
        <f aca="false" ca="false" dt2D="false" dtr="false" t="normal">SUMIFS(AS:AS, $F:$F, $F86, $A:$A, $A86, $E:$E, "Да")</f>
        <v>#VALUE!</v>
      </c>
      <c r="AT86" s="167" t="e">
        <f aca="false" ca="false" dt2D="false" dtr="false" t="normal">SUMIFS(AT:AT, $F:$F, $F86, $A:$A, $A86, $E:$E, "Да")</f>
        <v>#VALUE!</v>
      </c>
      <c r="AU86" s="167" t="e">
        <f aca="false" ca="false" dt2D="false" dtr="false" t="normal">SUMIFS(AU:AU, $F:$F, $F86, $A:$A, $A86, $E:$E, "Да")</f>
        <v>#VALUE!</v>
      </c>
      <c r="AV86" s="167" t="e">
        <f aca="false" ca="false" dt2D="false" dtr="false" t="normal">SUMIFS(AV:AV, $F:$F, $F86, $A:$A, $A86, $E:$E, "Да")</f>
        <v>#VALUE!</v>
      </c>
      <c r="AW86" s="167" t="e">
        <f aca="false" ca="false" dt2D="false" dtr="false" t="normal">SUMIFS(AW:AW, $F:$F, $F86, $A:$A, $A86, $E:$E, "Да")</f>
        <v>#VALUE!</v>
      </c>
      <c r="AX86" s="167" t="e">
        <f aca="false" ca="false" dt2D="false" dtr="false" t="normal">SUMIFS(AX:AX, $F:$F, $F86, $A:$A, $A86, $E:$E, "Да")</f>
        <v>#VALUE!</v>
      </c>
      <c r="AY86" s="167" t="e">
        <f aca="false" ca="false" dt2D="false" dtr="false" t="normal">SUMIFS(AY:AY, $F:$F, $F86, $A:$A, $A86, $E:$E, "Да")</f>
        <v>#VALUE!</v>
      </c>
      <c r="AZ86" s="167" t="e">
        <f aca="false" ca="false" dt2D="false" dtr="false" t="normal">SUMIFS(AZ:AZ, $F:$F, $F86, $A:$A, $A86, $E:$E, "Да")</f>
        <v>#VALUE!</v>
      </c>
      <c r="BA86" s="167" t="e">
        <f aca="false" ca="false" dt2D="false" dtr="false" t="normal">SUMIFS(BA:BA, $F:$F, $F86, $A:$A, $A86, $E:$E, "Да")</f>
        <v>#VALUE!</v>
      </c>
      <c r="BB86" s="167" t="e">
        <f aca="false" ca="false" dt2D="false" dtr="false" t="normal">SUMIFS(BB:BB, $F:$F, $F86, $A:$A, $A86, $E:$E, "Да")</f>
        <v>#VALUE!</v>
      </c>
      <c r="BC86" s="167" t="e">
        <f aca="false" ca="false" dt2D="false" dtr="false" t="normal">SUMIFS(BC:BC, $F:$F, $F86, $A:$A, $A86, $E:$E, "Да")</f>
        <v>#VALUE!</v>
      </c>
      <c r="BD86" s="167" t="e">
        <f aca="false" ca="false" dt2D="false" dtr="false" t="normal">SUMIFS(BD:BD, $F:$F, $F86, $A:$A, $A86, $E:$E, "Да")</f>
        <v>#VALUE!</v>
      </c>
      <c r="BE86" s="167" t="e">
        <f aca="false" ca="false" dt2D="false" dtr="false" t="normal">SUMIFS(BE:BE, $F:$F, $F86, $A:$A, $A86, $E:$E, "Да")</f>
        <v>#VALUE!</v>
      </c>
      <c r="BF86" s="167" t="e">
        <f aca="false" ca="false" dt2D="false" dtr="false" t="normal">SUMIFS(BF:BF, $F:$F, $F86, $A:$A, $A86, $E:$E, "Да")</f>
        <v>#VALUE!</v>
      </c>
      <c r="BG86" s="167" t="e">
        <f aca="false" ca="false" dt2D="false" dtr="false" t="normal">SUMIFS(BG:BG, $F:$F, $F86, $A:$A, $A86, $E:$E, "Да")</f>
        <v>#VALUE!</v>
      </c>
      <c r="BH86" s="167" t="e">
        <f aca="false" ca="false" dt2D="false" dtr="false" t="normal">SUMIFS(BH:BH, $F:$F, $F86, $A:$A, $A86, $E:$E, "Да")</f>
        <v>#VALUE!</v>
      </c>
      <c r="BI86" s="167" t="e">
        <f aca="false" ca="false" dt2D="false" dtr="false" t="normal">SUMIFS(BI:BI, $F:$F, $F86, $A:$A, $A86, $E:$E, "Да")</f>
        <v>#VALUE!</v>
      </c>
      <c r="BJ86" s="167" t="e">
        <f aca="false" ca="false" dt2D="false" dtr="false" t="normal">SUMIFS(BJ:BJ, $F:$F, $F86, $A:$A, $A86, $E:$E, "Да")</f>
        <v>#VALUE!</v>
      </c>
      <c r="BK86" s="167" t="e">
        <f aca="false" ca="false" dt2D="false" dtr="false" t="normal">SUMIFS(BK:BK, $F:$F, $F86, $A:$A, $A86, $E:$E, "Да")</f>
        <v>#VALUE!</v>
      </c>
      <c r="BL86" s="167" t="e">
        <f aca="false" ca="false" dt2D="false" dtr="false" t="normal">SUMIFS(BL:BL, $F:$F, $F86, $A:$A, $A86, $E:$E, "Да")</f>
        <v>#VALUE!</v>
      </c>
      <c r="BM86" s="167" t="e">
        <f aca="false" ca="false" dt2D="false" dtr="false" t="normal">SUMIFS(BM:BM, $F:$F, $F86, $A:$A, $A86, $E:$E, "Да")</f>
        <v>#VALUE!</v>
      </c>
      <c r="BN86" s="167" t="e">
        <f aca="false" ca="false" dt2D="false" dtr="false" t="normal">SUMIFS(BN:BN, $F:$F, $F86, $A:$A, $A86, $E:$E, "Да")</f>
        <v>#VALUE!</v>
      </c>
      <c r="BO86" s="167" t="e">
        <f aca="false" ca="false" dt2D="false" dtr="false" t="normal">SUMIFS(BO:BO, $F:$F, $F86, $A:$A, $A86, $E:$E, "Да")</f>
        <v>#VALUE!</v>
      </c>
      <c r="BP86" s="167" t="e">
        <f aca="false" ca="false" dt2D="false" dtr="false" t="normal">SUMIFS(BP:BP, $F:$F, $F86, $A:$A, $A86, $E:$E, "Да")</f>
        <v>#VALUE!</v>
      </c>
      <c r="BQ86" s="167" t="e">
        <f aca="false" ca="false" dt2D="false" dtr="false" t="normal">SUMIFS(BQ:BQ, $F:$F, $F86, $A:$A, $A86, $E:$E, "Да")</f>
        <v>#VALUE!</v>
      </c>
      <c r="BR86" s="167" t="e">
        <f aca="false" ca="false" dt2D="false" dtr="false" t="normal">SUMIFS(BR:BR, $F:$F, $F86, $A:$A, $A86, $E:$E, "Да")</f>
        <v>#VALUE!</v>
      </c>
      <c r="BS86" s="167" t="e">
        <f aca="false" ca="false" dt2D="false" dtr="false" t="normal">SUMIFS(BS:BS, $F:$F, $F86, $A:$A, $A86, $E:$E, "Да")</f>
        <v>#VALUE!</v>
      </c>
      <c r="BT86" s="167" t="e">
        <f aca="false" ca="false" dt2D="false" dtr="false" t="normal">SUMIFS(BT:BT, $F:$F, $F86, $A:$A, $A86, $E:$E, "Да")</f>
        <v>#VALUE!</v>
      </c>
    </row>
    <row customFormat="true" ht="15.75" outlineLevel="0" r="87" s="85">
      <c r="A87" s="404" t="n"/>
      <c r="B87" s="404" t="n"/>
      <c r="C87" s="374" t="n"/>
      <c r="D87" s="404" t="n"/>
      <c r="E87" s="404" t="n"/>
      <c r="F87" s="404" t="n"/>
      <c r="G87" s="404" t="n"/>
      <c r="I87" s="126" t="s">
        <v>423</v>
      </c>
      <c r="J87" s="126" t="n"/>
      <c r="K87" s="126" t="n"/>
      <c r="L87" s="405" t="e">
        <f aca="false" ca="false" dt2D="false" dtr="false" t="normal">SUM(M87:BT87)</f>
        <v>#VALUE!</v>
      </c>
      <c r="M87" s="406" t="e">
        <f aca="false" ca="false" dt2D="false" dtr="false" t="normal">M80-M84</f>
        <v>#VALUE!</v>
      </c>
      <c r="N87" s="406" t="e">
        <f aca="false" ca="false" dt2D="false" dtr="false" t="normal">N80-N84</f>
        <v>#VALUE!</v>
      </c>
      <c r="O87" s="406" t="e">
        <f aca="false" ca="false" dt2D="false" dtr="false" t="normal">O80-O84</f>
        <v>#VALUE!</v>
      </c>
      <c r="P87" s="406" t="e">
        <f aca="false" ca="false" dt2D="false" dtr="false" t="normal">P80-P84</f>
        <v>#VALUE!</v>
      </c>
      <c r="Q87" s="406" t="e">
        <f aca="false" ca="false" dt2D="false" dtr="false" t="normal">Q80-Q84</f>
        <v>#VALUE!</v>
      </c>
      <c r="R87" s="406" t="e">
        <f aca="false" ca="false" dt2D="false" dtr="false" t="normal">R80-R84</f>
        <v>#VALUE!</v>
      </c>
      <c r="S87" s="406" t="e">
        <f aca="false" ca="false" dt2D="false" dtr="false" t="normal">S80-S84</f>
        <v>#VALUE!</v>
      </c>
      <c r="T87" s="406" t="e">
        <f aca="false" ca="false" dt2D="false" dtr="false" t="normal">T80-T84</f>
        <v>#VALUE!</v>
      </c>
      <c r="U87" s="406" t="e">
        <f aca="false" ca="false" dt2D="false" dtr="false" t="normal">U80-U84</f>
        <v>#VALUE!</v>
      </c>
      <c r="V87" s="406" t="e">
        <f aca="false" ca="false" dt2D="false" dtr="false" t="normal">V80-V84</f>
        <v>#VALUE!</v>
      </c>
      <c r="W87" s="406" t="e">
        <f aca="false" ca="false" dt2D="false" dtr="false" t="normal">W80-W84</f>
        <v>#VALUE!</v>
      </c>
      <c r="X87" s="406" t="e">
        <f aca="false" ca="false" dt2D="false" dtr="false" t="normal">X80-X84</f>
        <v>#VALUE!</v>
      </c>
      <c r="Y87" s="406" t="e">
        <f aca="false" ca="false" dt2D="false" dtr="false" t="normal">Y80-Y84</f>
        <v>#VALUE!</v>
      </c>
      <c r="Z87" s="406" t="e">
        <f aca="false" ca="false" dt2D="false" dtr="false" t="normal">Z80-Z84</f>
        <v>#VALUE!</v>
      </c>
      <c r="AA87" s="406" t="e">
        <f aca="false" ca="false" dt2D="false" dtr="false" t="normal">AA80-AA84</f>
        <v>#VALUE!</v>
      </c>
      <c r="AB87" s="406" t="e">
        <f aca="false" ca="false" dt2D="false" dtr="false" t="normal">AB80-AB84</f>
        <v>#VALUE!</v>
      </c>
      <c r="AC87" s="406" t="e">
        <f aca="false" ca="false" dt2D="false" dtr="false" t="normal">AC80-AC84</f>
        <v>#VALUE!</v>
      </c>
      <c r="AD87" s="406" t="e">
        <f aca="false" ca="false" dt2D="false" dtr="false" t="normal">AD80-AD84</f>
        <v>#VALUE!</v>
      </c>
      <c r="AE87" s="406" t="e">
        <f aca="false" ca="false" dt2D="false" dtr="false" t="normal">AE80-AE84</f>
        <v>#VALUE!</v>
      </c>
      <c r="AF87" s="406" t="e">
        <f aca="false" ca="false" dt2D="false" dtr="false" t="normal">AF80-AF84</f>
        <v>#VALUE!</v>
      </c>
      <c r="AG87" s="406" t="e">
        <f aca="false" ca="false" dt2D="false" dtr="false" t="normal">AG80-AG84</f>
        <v>#VALUE!</v>
      </c>
      <c r="AH87" s="406" t="e">
        <f aca="false" ca="false" dt2D="false" dtr="false" t="normal">AH80-AH84</f>
        <v>#VALUE!</v>
      </c>
      <c r="AI87" s="406" t="e">
        <f aca="false" ca="false" dt2D="false" dtr="false" t="normal">AI80-AI84</f>
        <v>#VALUE!</v>
      </c>
      <c r="AJ87" s="406" t="e">
        <f aca="false" ca="false" dt2D="false" dtr="false" t="normal">AJ80-AJ84</f>
        <v>#VALUE!</v>
      </c>
      <c r="AK87" s="406" t="e">
        <f aca="false" ca="false" dt2D="false" dtr="false" t="normal">AK80-AK84</f>
        <v>#VALUE!</v>
      </c>
      <c r="AL87" s="406" t="e">
        <f aca="false" ca="false" dt2D="false" dtr="false" t="normal">AL80-AL84</f>
        <v>#VALUE!</v>
      </c>
      <c r="AM87" s="406" t="e">
        <f aca="false" ca="false" dt2D="false" dtr="false" t="normal">AM80-AM84</f>
        <v>#VALUE!</v>
      </c>
      <c r="AN87" s="406" t="e">
        <f aca="false" ca="false" dt2D="false" dtr="false" t="normal">AN80-AN84</f>
        <v>#VALUE!</v>
      </c>
      <c r="AO87" s="406" t="e">
        <f aca="false" ca="false" dt2D="false" dtr="false" t="normal">AO80-AO84</f>
        <v>#VALUE!</v>
      </c>
      <c r="AP87" s="406" t="e">
        <f aca="false" ca="false" dt2D="false" dtr="false" t="normal">AP80-AP84</f>
        <v>#VALUE!</v>
      </c>
      <c r="AQ87" s="406" t="e">
        <f aca="false" ca="false" dt2D="false" dtr="false" t="normal">AQ80-AQ84</f>
        <v>#VALUE!</v>
      </c>
      <c r="AR87" s="406" t="e">
        <f aca="false" ca="false" dt2D="false" dtr="false" t="normal">AR80-AR84</f>
        <v>#VALUE!</v>
      </c>
      <c r="AS87" s="406" t="e">
        <f aca="false" ca="false" dt2D="false" dtr="false" t="normal">AS80-AS84</f>
        <v>#VALUE!</v>
      </c>
      <c r="AT87" s="406" t="e">
        <f aca="false" ca="false" dt2D="false" dtr="false" t="normal">AT80-AT84</f>
        <v>#VALUE!</v>
      </c>
      <c r="AU87" s="406" t="e">
        <f aca="false" ca="false" dt2D="false" dtr="false" t="normal">AU80-AU84</f>
        <v>#VALUE!</v>
      </c>
      <c r="AV87" s="406" t="e">
        <f aca="false" ca="false" dt2D="false" dtr="false" t="normal">AV80-AV84</f>
        <v>#VALUE!</v>
      </c>
      <c r="AW87" s="406" t="e">
        <f aca="false" ca="false" dt2D="false" dtr="false" t="normal">AW80-AW84</f>
        <v>#VALUE!</v>
      </c>
      <c r="AX87" s="406" t="e">
        <f aca="false" ca="false" dt2D="false" dtr="false" t="normal">AX80-AX84</f>
        <v>#VALUE!</v>
      </c>
      <c r="AY87" s="406" t="e">
        <f aca="false" ca="false" dt2D="false" dtr="false" t="normal">AY80-AY84</f>
        <v>#VALUE!</v>
      </c>
      <c r="AZ87" s="406" t="e">
        <f aca="false" ca="false" dt2D="false" dtr="false" t="normal">AZ80-AZ84</f>
        <v>#VALUE!</v>
      </c>
      <c r="BA87" s="406" t="e">
        <f aca="false" ca="false" dt2D="false" dtr="false" t="normal">BA80-BA84</f>
        <v>#VALUE!</v>
      </c>
      <c r="BB87" s="406" t="e">
        <f aca="false" ca="false" dt2D="false" dtr="false" t="normal">BB80-BB84</f>
        <v>#VALUE!</v>
      </c>
      <c r="BC87" s="406" t="e">
        <f aca="false" ca="false" dt2D="false" dtr="false" t="normal">BC80-BC84</f>
        <v>#VALUE!</v>
      </c>
      <c r="BD87" s="406" t="e">
        <f aca="false" ca="false" dt2D="false" dtr="false" t="normal">BD80-BD84</f>
        <v>#VALUE!</v>
      </c>
      <c r="BE87" s="406" t="e">
        <f aca="false" ca="false" dt2D="false" dtr="false" t="normal">BE80-BE84</f>
        <v>#VALUE!</v>
      </c>
      <c r="BF87" s="406" t="e">
        <f aca="false" ca="false" dt2D="false" dtr="false" t="normal">BF80-BF84</f>
        <v>#VALUE!</v>
      </c>
      <c r="BG87" s="406" t="e">
        <f aca="false" ca="false" dt2D="false" dtr="false" t="normal">BG80-BG84</f>
        <v>#VALUE!</v>
      </c>
      <c r="BH87" s="406" t="e">
        <f aca="false" ca="false" dt2D="false" dtr="false" t="normal">BH80-BH84</f>
        <v>#VALUE!</v>
      </c>
      <c r="BI87" s="406" t="e">
        <f aca="false" ca="false" dt2D="false" dtr="false" t="normal">BI80-BI84</f>
        <v>#VALUE!</v>
      </c>
      <c r="BJ87" s="406" t="e">
        <f aca="false" ca="false" dt2D="false" dtr="false" t="normal">BJ80-BJ84</f>
        <v>#VALUE!</v>
      </c>
      <c r="BK87" s="406" t="e">
        <f aca="false" ca="false" dt2D="false" dtr="false" t="normal">BK80-BK84</f>
        <v>#VALUE!</v>
      </c>
      <c r="BL87" s="406" t="e">
        <f aca="false" ca="false" dt2D="false" dtr="false" t="normal">BL80-BL84</f>
        <v>#VALUE!</v>
      </c>
      <c r="BM87" s="406" t="e">
        <f aca="false" ca="false" dt2D="false" dtr="false" t="normal">BM80-BM84</f>
        <v>#VALUE!</v>
      </c>
      <c r="BN87" s="406" t="e">
        <f aca="false" ca="false" dt2D="false" dtr="false" t="normal">BN80-BN84</f>
        <v>#VALUE!</v>
      </c>
      <c r="BO87" s="406" t="e">
        <f aca="false" ca="false" dt2D="false" dtr="false" t="normal">BO80-BO84</f>
        <v>#VALUE!</v>
      </c>
      <c r="BP87" s="406" t="e">
        <f aca="false" ca="false" dt2D="false" dtr="false" t="normal">BP80-BP84</f>
        <v>#VALUE!</v>
      </c>
      <c r="BQ87" s="406" t="e">
        <f aca="false" ca="false" dt2D="false" dtr="false" t="normal">BQ80-BQ84</f>
        <v>#VALUE!</v>
      </c>
      <c r="BR87" s="406" t="e">
        <f aca="false" ca="false" dt2D="false" dtr="false" t="normal">BR80-BR84</f>
        <v>#VALUE!</v>
      </c>
      <c r="BS87" s="406" t="e">
        <f aca="false" ca="false" dt2D="false" dtr="false" t="normal">BS80-BS84</f>
        <v>#VALUE!</v>
      </c>
      <c r="BT87" s="406" t="e">
        <f aca="false" ca="false" dt2D="false" dtr="false" t="normal">BT80-BT84</f>
        <v>#VALUE!</v>
      </c>
    </row>
    <row outlineLevel="0" r="88">
      <c r="L88" s="283" t="n"/>
      <c r="M88" s="167" t="n"/>
      <c r="N88" s="167" t="n"/>
      <c r="O88" s="167" t="n"/>
      <c r="P88" s="167" t="n"/>
      <c r="Q88" s="167" t="n"/>
      <c r="R88" s="167" t="n"/>
      <c r="S88" s="167" t="n"/>
      <c r="T88" s="167" t="n"/>
      <c r="U88" s="167" t="n"/>
      <c r="V88" s="167" t="n"/>
      <c r="W88" s="167" t="n"/>
      <c r="X88" s="167" t="n"/>
      <c r="Y88" s="167" t="n"/>
      <c r="Z88" s="167" t="n"/>
      <c r="AA88" s="167" t="n"/>
      <c r="AB88" s="167" t="n"/>
      <c r="AC88" s="167" t="n"/>
      <c r="AD88" s="167" t="n"/>
      <c r="AE88" s="167" t="n"/>
      <c r="AF88" s="167" t="n"/>
      <c r="AG88" s="167" t="n"/>
      <c r="AH88" s="167" t="n"/>
      <c r="AI88" s="167" t="n"/>
      <c r="AJ88" s="167" t="n"/>
      <c r="AK88" s="167" t="n"/>
      <c r="AL88" s="167" t="n"/>
      <c r="AM88" s="167" t="n"/>
      <c r="AN88" s="167" t="n"/>
      <c r="AO88" s="167" t="n"/>
      <c r="AP88" s="167" t="n"/>
      <c r="AQ88" s="167" t="n"/>
      <c r="AR88" s="167" t="n"/>
      <c r="AS88" s="167" t="n"/>
      <c r="AT88" s="167" t="n"/>
      <c r="AU88" s="167" t="n"/>
      <c r="AV88" s="167" t="n"/>
      <c r="AW88" s="167" t="n"/>
      <c r="AX88" s="167" t="n"/>
      <c r="AY88" s="167" t="n"/>
      <c r="AZ88" s="167" t="n"/>
      <c r="BA88" s="167" t="n"/>
      <c r="BB88" s="167" t="n"/>
      <c r="BC88" s="167" t="n"/>
      <c r="BD88" s="167" t="n"/>
      <c r="BE88" s="167" t="n"/>
      <c r="BF88" s="167" t="n"/>
      <c r="BG88" s="167" t="n"/>
      <c r="BH88" s="167" t="n"/>
      <c r="BI88" s="167" t="n"/>
      <c r="BJ88" s="167" t="n"/>
      <c r="BK88" s="167" t="n"/>
      <c r="BL88" s="167" t="n"/>
      <c r="BM88" s="167" t="n"/>
      <c r="BN88" s="167" t="n"/>
      <c r="BO88" s="167" t="n"/>
      <c r="BP88" s="167" t="n"/>
      <c r="BQ88" s="167" t="n"/>
      <c r="BR88" s="167" t="n"/>
      <c r="BS88" s="167" t="n"/>
      <c r="BT88" s="167" t="n"/>
    </row>
    <row customFormat="true" ht="34.5" outlineLevel="0" r="89" s="44">
      <c r="A89" s="374" t="n"/>
      <c r="B89" s="374" t="n"/>
      <c r="C89" s="374" t="n"/>
      <c r="D89" s="374" t="n"/>
      <c r="E89" s="374" t="n"/>
      <c r="F89" s="374" t="n"/>
      <c r="G89" s="374" t="n"/>
      <c r="I89" s="409" t="s">
        <v>424</v>
      </c>
      <c r="L89" s="199" t="n"/>
      <c r="M89" s="403" t="n"/>
      <c r="N89" s="403" t="n"/>
      <c r="O89" s="403" t="n"/>
      <c r="P89" s="403" t="n"/>
      <c r="Q89" s="403" t="n"/>
      <c r="R89" s="403" t="n"/>
      <c r="S89" s="403" t="n"/>
      <c r="T89" s="403" t="n"/>
      <c r="U89" s="403" t="n"/>
      <c r="V89" s="403" t="n"/>
      <c r="W89" s="403" t="n"/>
      <c r="X89" s="403" t="n"/>
      <c r="Y89" s="403" t="n"/>
      <c r="Z89" s="403" t="n"/>
      <c r="AA89" s="403" t="n"/>
      <c r="AB89" s="403" t="n"/>
      <c r="AC89" s="403" t="n"/>
      <c r="AD89" s="403" t="n"/>
      <c r="AE89" s="403" t="n"/>
      <c r="AF89" s="403" t="n"/>
      <c r="AG89" s="403" t="n"/>
      <c r="AH89" s="403" t="n"/>
      <c r="AI89" s="403" t="n"/>
      <c r="AJ89" s="403" t="n"/>
      <c r="AK89" s="403" t="n"/>
      <c r="AL89" s="403" t="n"/>
      <c r="AM89" s="403" t="n"/>
      <c r="AN89" s="403" t="n"/>
      <c r="AO89" s="403" t="n"/>
      <c r="AP89" s="403" t="n"/>
      <c r="AQ89" s="403" t="n"/>
      <c r="AR89" s="403" t="n"/>
      <c r="AS89" s="403" t="n"/>
      <c r="AT89" s="403" t="n"/>
      <c r="AU89" s="403" t="n"/>
      <c r="AV89" s="403" t="n"/>
      <c r="AW89" s="403" t="n"/>
      <c r="AX89" s="403" t="n"/>
      <c r="AY89" s="403" t="n"/>
      <c r="AZ89" s="403" t="n"/>
      <c r="BA89" s="403" t="n"/>
      <c r="BB89" s="403" t="n"/>
      <c r="BC89" s="403" t="n"/>
      <c r="BD89" s="403" t="n"/>
      <c r="BE89" s="403" t="n"/>
      <c r="BF89" s="403" t="n"/>
      <c r="BG89" s="403" t="n"/>
      <c r="BH89" s="403" t="n"/>
      <c r="BI89" s="403" t="n"/>
      <c r="BJ89" s="403" t="n"/>
      <c r="BK89" s="403" t="n"/>
      <c r="BL89" s="403" t="n"/>
      <c r="BM89" s="403" t="n"/>
      <c r="BN89" s="403" t="n"/>
      <c r="BO89" s="403" t="n"/>
      <c r="BP89" s="403" t="n"/>
      <c r="BQ89" s="403" t="n"/>
      <c r="BR89" s="403" t="n"/>
      <c r="BS89" s="403" t="n"/>
      <c r="BT89" s="403" t="n"/>
    </row>
    <row customFormat="true" hidden="true" ht="16.5" outlineLevel="1" r="90" s="130">
      <c r="A90" s="408" t="n"/>
      <c r="B90" s="408" t="n"/>
      <c r="C90" s="408" t="n"/>
      <c r="D90" s="408" t="n"/>
      <c r="E90" s="408" t="n"/>
      <c r="F90" s="408" t="n"/>
      <c r="G90" s="408" t="n"/>
      <c r="I90" s="242" t="s">
        <v>425</v>
      </c>
      <c r="J90" s="16" t="n"/>
      <c r="L90" s="283" t="e">
        <f aca="false" ca="false" dt2D="false" dtr="false" t="normal">SUM(M90:BT90)</f>
        <v>#VALUE!</v>
      </c>
      <c r="M90" s="167" t="e">
        <f aca="false" ca="false" dt2D="false" dtr="false" t="normal">SUM(M91, M96)</f>
        <v>#VALUE!</v>
      </c>
      <c r="N90" s="167" t="e">
        <f aca="false" ca="false" dt2D="false" dtr="false" t="normal">SUM(N91, N96)</f>
        <v>#VALUE!</v>
      </c>
      <c r="O90" s="167" t="e">
        <f aca="false" ca="false" dt2D="false" dtr="false" t="normal">SUM(O91, O96)</f>
        <v>#VALUE!</v>
      </c>
      <c r="P90" s="167" t="e">
        <f aca="false" ca="false" dt2D="false" dtr="false" t="normal">SUM(P91, P96)</f>
        <v>#VALUE!</v>
      </c>
      <c r="Q90" s="167" t="e">
        <f aca="false" ca="false" dt2D="false" dtr="false" t="normal">SUM(Q91, Q96)</f>
        <v>#VALUE!</v>
      </c>
      <c r="R90" s="167" t="e">
        <f aca="false" ca="false" dt2D="false" dtr="false" t="normal">SUM(R91, R96)</f>
        <v>#VALUE!</v>
      </c>
      <c r="S90" s="167" t="e">
        <f aca="false" ca="false" dt2D="false" dtr="false" t="normal">SUM(S91, S96)</f>
        <v>#VALUE!</v>
      </c>
      <c r="T90" s="167" t="e">
        <f aca="false" ca="false" dt2D="false" dtr="false" t="normal">SUM(T91, T96)</f>
        <v>#VALUE!</v>
      </c>
      <c r="U90" s="167" t="e">
        <f aca="false" ca="false" dt2D="false" dtr="false" t="normal">SUM(U91, U96)</f>
        <v>#VALUE!</v>
      </c>
      <c r="V90" s="167" t="e">
        <f aca="false" ca="false" dt2D="false" dtr="false" t="normal">SUM(V91, V96)</f>
        <v>#VALUE!</v>
      </c>
      <c r="W90" s="167" t="e">
        <f aca="false" ca="false" dt2D="false" dtr="false" t="normal">SUM(W91, W96)</f>
        <v>#VALUE!</v>
      </c>
      <c r="X90" s="167" t="e">
        <f aca="false" ca="false" dt2D="false" dtr="false" t="normal">SUM(X91, X96)</f>
        <v>#VALUE!</v>
      </c>
      <c r="Y90" s="167" t="e">
        <f aca="false" ca="false" dt2D="false" dtr="false" t="normal">SUM(Y91, Y96)</f>
        <v>#VALUE!</v>
      </c>
      <c r="Z90" s="167" t="e">
        <f aca="false" ca="false" dt2D="false" dtr="false" t="normal">SUM(Z91, Z96)</f>
        <v>#VALUE!</v>
      </c>
      <c r="AA90" s="167" t="e">
        <f aca="false" ca="false" dt2D="false" dtr="false" t="normal">SUM(AA91, AA96)</f>
        <v>#VALUE!</v>
      </c>
      <c r="AB90" s="167" t="e">
        <f aca="false" ca="false" dt2D="false" dtr="false" t="normal">SUM(AB91, AB96)</f>
        <v>#VALUE!</v>
      </c>
      <c r="AC90" s="167" t="e">
        <f aca="false" ca="false" dt2D="false" dtr="false" t="normal">SUM(AC91, AC96)</f>
        <v>#VALUE!</v>
      </c>
      <c r="AD90" s="167" t="e">
        <f aca="false" ca="false" dt2D="false" dtr="false" t="normal">SUM(AD91, AD96)</f>
        <v>#VALUE!</v>
      </c>
      <c r="AE90" s="167" t="e">
        <f aca="false" ca="false" dt2D="false" dtr="false" t="normal">SUM(AE91, AE96)</f>
        <v>#VALUE!</v>
      </c>
      <c r="AF90" s="167" t="e">
        <f aca="false" ca="false" dt2D="false" dtr="false" t="normal">SUM(AF91, AF96)</f>
        <v>#VALUE!</v>
      </c>
      <c r="AG90" s="167" t="e">
        <f aca="false" ca="false" dt2D="false" dtr="false" t="normal">SUM(AG91, AG96)</f>
        <v>#VALUE!</v>
      </c>
      <c r="AH90" s="167" t="e">
        <f aca="false" ca="false" dt2D="false" dtr="false" t="normal">SUM(AH91, AH96)</f>
        <v>#VALUE!</v>
      </c>
      <c r="AI90" s="167" t="e">
        <f aca="false" ca="false" dt2D="false" dtr="false" t="normal">SUM(AI91, AI96)</f>
        <v>#VALUE!</v>
      </c>
      <c r="AJ90" s="167" t="e">
        <f aca="false" ca="false" dt2D="false" dtr="false" t="normal">SUM(AJ91, AJ96)</f>
        <v>#VALUE!</v>
      </c>
      <c r="AK90" s="167" t="e">
        <f aca="false" ca="false" dt2D="false" dtr="false" t="normal">SUM(AK91, AK96)</f>
        <v>#VALUE!</v>
      </c>
      <c r="AL90" s="167" t="e">
        <f aca="false" ca="false" dt2D="false" dtr="false" t="normal">SUM(AL91, AL96)</f>
        <v>#VALUE!</v>
      </c>
      <c r="AM90" s="167" t="e">
        <f aca="false" ca="false" dt2D="false" dtr="false" t="normal">SUM(AM91, AM96)</f>
        <v>#VALUE!</v>
      </c>
      <c r="AN90" s="167" t="e">
        <f aca="false" ca="false" dt2D="false" dtr="false" t="normal">SUM(AN91, AN96)</f>
        <v>#VALUE!</v>
      </c>
      <c r="AO90" s="167" t="e">
        <f aca="false" ca="false" dt2D="false" dtr="false" t="normal">SUM(AO91, AO96)</f>
        <v>#VALUE!</v>
      </c>
      <c r="AP90" s="167" t="e">
        <f aca="false" ca="false" dt2D="false" dtr="false" t="normal">SUM(AP91, AP96)</f>
        <v>#VALUE!</v>
      </c>
      <c r="AQ90" s="167" t="e">
        <f aca="false" ca="false" dt2D="false" dtr="false" t="normal">SUM(AQ91, AQ96)</f>
        <v>#VALUE!</v>
      </c>
      <c r="AR90" s="167" t="e">
        <f aca="false" ca="false" dt2D="false" dtr="false" t="normal">SUM(AR91, AR96)</f>
        <v>#VALUE!</v>
      </c>
      <c r="AS90" s="167" t="e">
        <f aca="false" ca="false" dt2D="false" dtr="false" t="normal">SUM(AS91, AS96)</f>
        <v>#VALUE!</v>
      </c>
      <c r="AT90" s="167" t="e">
        <f aca="false" ca="false" dt2D="false" dtr="false" t="normal">SUM(AT91, AT96)</f>
        <v>#VALUE!</v>
      </c>
      <c r="AU90" s="167" t="e">
        <f aca="false" ca="false" dt2D="false" dtr="false" t="normal">SUM(AU91, AU96)</f>
        <v>#VALUE!</v>
      </c>
      <c r="AV90" s="167" t="e">
        <f aca="false" ca="false" dt2D="false" dtr="false" t="normal">SUM(AV91, AV96)</f>
        <v>#VALUE!</v>
      </c>
      <c r="AW90" s="167" t="e">
        <f aca="false" ca="false" dt2D="false" dtr="false" t="normal">SUM(AW91, AW96)</f>
        <v>#VALUE!</v>
      </c>
      <c r="AX90" s="167" t="e">
        <f aca="false" ca="false" dt2D="false" dtr="false" t="normal">SUM(AX91, AX96)</f>
        <v>#VALUE!</v>
      </c>
      <c r="AY90" s="167" t="e">
        <f aca="false" ca="false" dt2D="false" dtr="false" t="normal">SUM(AY91, AY96)</f>
        <v>#VALUE!</v>
      </c>
      <c r="AZ90" s="167" t="e">
        <f aca="false" ca="false" dt2D="false" dtr="false" t="normal">SUM(AZ91, AZ96)</f>
        <v>#VALUE!</v>
      </c>
      <c r="BA90" s="167" t="e">
        <f aca="false" ca="false" dt2D="false" dtr="false" t="normal">SUM(BA91, BA96)</f>
        <v>#VALUE!</v>
      </c>
      <c r="BB90" s="167" t="e">
        <f aca="false" ca="false" dt2D="false" dtr="false" t="normal">SUM(BB91, BB96)</f>
        <v>#VALUE!</v>
      </c>
      <c r="BC90" s="167" t="e">
        <f aca="false" ca="false" dt2D="false" dtr="false" t="normal">SUM(BC91, BC96)</f>
        <v>#VALUE!</v>
      </c>
      <c r="BD90" s="167" t="e">
        <f aca="false" ca="false" dt2D="false" dtr="false" t="normal">SUM(BD91, BD96)</f>
        <v>#VALUE!</v>
      </c>
      <c r="BE90" s="167" t="e">
        <f aca="false" ca="false" dt2D="false" dtr="false" t="normal">SUM(BE91, BE96)</f>
        <v>#VALUE!</v>
      </c>
      <c r="BF90" s="167" t="e">
        <f aca="false" ca="false" dt2D="false" dtr="false" t="normal">SUM(BF91, BF96)</f>
        <v>#VALUE!</v>
      </c>
      <c r="BG90" s="167" t="e">
        <f aca="false" ca="false" dt2D="false" dtr="false" t="normal">SUM(BG91, BG96)</f>
        <v>#VALUE!</v>
      </c>
      <c r="BH90" s="167" t="e">
        <f aca="false" ca="false" dt2D="false" dtr="false" t="normal">SUM(BH91, BH96)</f>
        <v>#VALUE!</v>
      </c>
      <c r="BI90" s="167" t="e">
        <f aca="false" ca="false" dt2D="false" dtr="false" t="normal">SUM(BI91, BI96)</f>
        <v>#VALUE!</v>
      </c>
      <c r="BJ90" s="167" t="e">
        <f aca="false" ca="false" dt2D="false" dtr="false" t="normal">SUM(BJ91, BJ96)</f>
        <v>#VALUE!</v>
      </c>
      <c r="BK90" s="167" t="e">
        <f aca="false" ca="false" dt2D="false" dtr="false" t="normal">SUM(BK91, BK96)</f>
        <v>#VALUE!</v>
      </c>
      <c r="BL90" s="167" t="e">
        <f aca="false" ca="false" dt2D="false" dtr="false" t="normal">SUM(BL91, BL96)</f>
        <v>#VALUE!</v>
      </c>
      <c r="BM90" s="167" t="e">
        <f aca="false" ca="false" dt2D="false" dtr="false" t="normal">SUM(BM91, BM96)</f>
        <v>#VALUE!</v>
      </c>
      <c r="BN90" s="167" t="e">
        <f aca="false" ca="false" dt2D="false" dtr="false" t="normal">SUM(BN91, BN96)</f>
        <v>#VALUE!</v>
      </c>
      <c r="BO90" s="167" t="e">
        <f aca="false" ca="false" dt2D="false" dtr="false" t="normal">SUM(BO91, BO96)</f>
        <v>#VALUE!</v>
      </c>
      <c r="BP90" s="167" t="e">
        <f aca="false" ca="false" dt2D="false" dtr="false" t="normal">SUM(BP91, BP96)</f>
        <v>#VALUE!</v>
      </c>
      <c r="BQ90" s="167" t="e">
        <f aca="false" ca="false" dt2D="false" dtr="false" t="normal">SUM(BQ91, BQ96)</f>
        <v>#VALUE!</v>
      </c>
      <c r="BR90" s="167" t="e">
        <f aca="false" ca="false" dt2D="false" dtr="false" t="normal">SUM(BR91, BR96)</f>
        <v>#VALUE!</v>
      </c>
      <c r="BS90" s="167" t="e">
        <f aca="false" ca="false" dt2D="false" dtr="false" t="normal">SUM(BS91, BS96)</f>
        <v>#VALUE!</v>
      </c>
      <c r="BT90" s="167" t="e">
        <f aca="false" ca="false" dt2D="false" dtr="false" t="normal">SUM(BT91, BT96)</f>
        <v>#VALUE!</v>
      </c>
    </row>
    <row hidden="true" ht="16.5" outlineLevel="1" r="91">
      <c r="A91" s="374" t="str">
        <f aca="false" ca="false" dt2D="false" dtr="false" t="normal">I90</f>
        <v>Поступление бюджетного долгового финансирования</v>
      </c>
      <c r="F91" s="374" t="str">
        <f aca="false" ca="false" dt2D="false" dtr="false" t="normal">I91</f>
        <v>Якорная туристическая  инфраструктура</v>
      </c>
      <c r="I91" s="237" t="s">
        <v>406</v>
      </c>
      <c r="L91" s="283" t="e">
        <f aca="false" ca="false" dt2D="false" dtr="false" t="normal">SUM(M91:BT91)</f>
        <v>#VALUE!</v>
      </c>
      <c r="M91" s="167" t="e">
        <f aca="false" ca="false" dt2D="false" dtr="false" t="normal">SUM(M92:M94)</f>
        <v>#VALUE!</v>
      </c>
      <c r="N91" s="167" t="e">
        <f aca="false" ca="false" dt2D="false" dtr="false" t="normal">SUM(N92:N94)</f>
        <v>#VALUE!</v>
      </c>
      <c r="O91" s="167" t="e">
        <f aca="false" ca="false" dt2D="false" dtr="false" t="normal">SUM(O92:O94)</f>
        <v>#VALUE!</v>
      </c>
      <c r="P91" s="167" t="e">
        <f aca="false" ca="false" dt2D="false" dtr="false" t="normal">SUM(P92:P94)</f>
        <v>#VALUE!</v>
      </c>
      <c r="Q91" s="167" t="e">
        <f aca="false" ca="false" dt2D="false" dtr="false" t="normal">SUM(Q92:Q94)</f>
        <v>#VALUE!</v>
      </c>
      <c r="R91" s="167" t="e">
        <f aca="false" ca="false" dt2D="false" dtr="false" t="normal">SUM(R92:R94)</f>
        <v>#VALUE!</v>
      </c>
      <c r="S91" s="167" t="e">
        <f aca="false" ca="false" dt2D="false" dtr="false" t="normal">SUM(S92:S94)</f>
        <v>#VALUE!</v>
      </c>
      <c r="T91" s="167" t="e">
        <f aca="false" ca="false" dt2D="false" dtr="false" t="normal">SUM(T92:T94)</f>
        <v>#VALUE!</v>
      </c>
      <c r="U91" s="167" t="e">
        <f aca="false" ca="false" dt2D="false" dtr="false" t="normal">SUM(U92:U94)</f>
        <v>#VALUE!</v>
      </c>
      <c r="V91" s="167" t="e">
        <f aca="false" ca="false" dt2D="false" dtr="false" t="normal">SUM(V92:V94)</f>
        <v>#VALUE!</v>
      </c>
      <c r="W91" s="167" t="e">
        <f aca="false" ca="false" dt2D="false" dtr="false" t="normal">SUM(W92:W94)</f>
        <v>#VALUE!</v>
      </c>
      <c r="X91" s="167" t="e">
        <f aca="false" ca="false" dt2D="false" dtr="false" t="normal">SUM(X92:X94)</f>
        <v>#VALUE!</v>
      </c>
      <c r="Y91" s="167" t="e">
        <f aca="false" ca="false" dt2D="false" dtr="false" t="normal">SUM(Y92:Y94)</f>
        <v>#VALUE!</v>
      </c>
      <c r="Z91" s="167" t="e">
        <f aca="false" ca="false" dt2D="false" dtr="false" t="normal">SUM(Z92:Z94)</f>
        <v>#VALUE!</v>
      </c>
      <c r="AA91" s="167" t="e">
        <f aca="false" ca="false" dt2D="false" dtr="false" t="normal">SUM(AA92:AA94)</f>
        <v>#VALUE!</v>
      </c>
      <c r="AB91" s="167" t="e">
        <f aca="false" ca="false" dt2D="false" dtr="false" t="normal">SUM(AB92:AB94)</f>
        <v>#VALUE!</v>
      </c>
      <c r="AC91" s="167" t="e">
        <f aca="false" ca="false" dt2D="false" dtr="false" t="normal">SUM(AC92:AC94)</f>
        <v>#VALUE!</v>
      </c>
      <c r="AD91" s="167" t="e">
        <f aca="false" ca="false" dt2D="false" dtr="false" t="normal">SUM(AD92:AD94)</f>
        <v>#VALUE!</v>
      </c>
      <c r="AE91" s="167" t="e">
        <f aca="false" ca="false" dt2D="false" dtr="false" t="normal">SUM(AE92:AE94)</f>
        <v>#VALUE!</v>
      </c>
      <c r="AF91" s="167" t="e">
        <f aca="false" ca="false" dt2D="false" dtr="false" t="normal">SUM(AF92:AF94)</f>
        <v>#VALUE!</v>
      </c>
      <c r="AG91" s="167" t="e">
        <f aca="false" ca="false" dt2D="false" dtr="false" t="normal">SUM(AG92:AG94)</f>
        <v>#VALUE!</v>
      </c>
      <c r="AH91" s="167" t="e">
        <f aca="false" ca="false" dt2D="false" dtr="false" t="normal">SUM(AH92:AH94)</f>
        <v>#VALUE!</v>
      </c>
      <c r="AI91" s="167" t="e">
        <f aca="false" ca="false" dt2D="false" dtr="false" t="normal">SUM(AI92:AI94)</f>
        <v>#VALUE!</v>
      </c>
      <c r="AJ91" s="167" t="e">
        <f aca="false" ca="false" dt2D="false" dtr="false" t="normal">SUM(AJ92:AJ94)</f>
        <v>#VALUE!</v>
      </c>
      <c r="AK91" s="167" t="e">
        <f aca="false" ca="false" dt2D="false" dtr="false" t="normal">SUM(AK92:AK94)</f>
        <v>#VALUE!</v>
      </c>
      <c r="AL91" s="167" t="e">
        <f aca="false" ca="false" dt2D="false" dtr="false" t="normal">SUM(AL92:AL94)</f>
        <v>#VALUE!</v>
      </c>
      <c r="AM91" s="167" t="e">
        <f aca="false" ca="false" dt2D="false" dtr="false" t="normal">SUM(AM92:AM94)</f>
        <v>#VALUE!</v>
      </c>
      <c r="AN91" s="167" t="e">
        <f aca="false" ca="false" dt2D="false" dtr="false" t="normal">SUM(AN92:AN94)</f>
        <v>#VALUE!</v>
      </c>
      <c r="AO91" s="167" t="e">
        <f aca="false" ca="false" dt2D="false" dtr="false" t="normal">SUM(AO92:AO94)</f>
        <v>#VALUE!</v>
      </c>
      <c r="AP91" s="167" t="e">
        <f aca="false" ca="false" dt2D="false" dtr="false" t="normal">SUM(AP92:AP94)</f>
        <v>#VALUE!</v>
      </c>
      <c r="AQ91" s="167" t="e">
        <f aca="false" ca="false" dt2D="false" dtr="false" t="normal">SUM(AQ92:AQ94)</f>
        <v>#VALUE!</v>
      </c>
      <c r="AR91" s="167" t="e">
        <f aca="false" ca="false" dt2D="false" dtr="false" t="normal">SUM(AR92:AR94)</f>
        <v>#VALUE!</v>
      </c>
      <c r="AS91" s="167" t="e">
        <f aca="false" ca="false" dt2D="false" dtr="false" t="normal">SUM(AS92:AS94)</f>
        <v>#VALUE!</v>
      </c>
      <c r="AT91" s="167" t="e">
        <f aca="false" ca="false" dt2D="false" dtr="false" t="normal">SUM(AT92:AT94)</f>
        <v>#VALUE!</v>
      </c>
      <c r="AU91" s="167" t="e">
        <f aca="false" ca="false" dt2D="false" dtr="false" t="normal">SUM(AU92:AU94)</f>
        <v>#VALUE!</v>
      </c>
      <c r="AV91" s="167" t="e">
        <f aca="false" ca="false" dt2D="false" dtr="false" t="normal">SUM(AV92:AV94)</f>
        <v>#VALUE!</v>
      </c>
      <c r="AW91" s="167" t="e">
        <f aca="false" ca="false" dt2D="false" dtr="false" t="normal">SUM(AW92:AW94)</f>
        <v>#VALUE!</v>
      </c>
      <c r="AX91" s="167" t="e">
        <f aca="false" ca="false" dt2D="false" dtr="false" t="normal">SUM(AX92:AX94)</f>
        <v>#VALUE!</v>
      </c>
      <c r="AY91" s="167" t="e">
        <f aca="false" ca="false" dt2D="false" dtr="false" t="normal">SUM(AY92:AY94)</f>
        <v>#VALUE!</v>
      </c>
      <c r="AZ91" s="167" t="e">
        <f aca="false" ca="false" dt2D="false" dtr="false" t="normal">SUM(AZ92:AZ94)</f>
        <v>#VALUE!</v>
      </c>
      <c r="BA91" s="167" t="e">
        <f aca="false" ca="false" dt2D="false" dtr="false" t="normal">SUM(BA92:BA94)</f>
        <v>#VALUE!</v>
      </c>
      <c r="BB91" s="167" t="e">
        <f aca="false" ca="false" dt2D="false" dtr="false" t="normal">SUM(BB92:BB94)</f>
        <v>#VALUE!</v>
      </c>
      <c r="BC91" s="167" t="e">
        <f aca="false" ca="false" dt2D="false" dtr="false" t="normal">SUM(BC92:BC94)</f>
        <v>#VALUE!</v>
      </c>
      <c r="BD91" s="167" t="e">
        <f aca="false" ca="false" dt2D="false" dtr="false" t="normal">SUM(BD92:BD94)</f>
        <v>#VALUE!</v>
      </c>
      <c r="BE91" s="167" t="e">
        <f aca="false" ca="false" dt2D="false" dtr="false" t="normal">SUM(BE92:BE94)</f>
        <v>#VALUE!</v>
      </c>
      <c r="BF91" s="167" t="e">
        <f aca="false" ca="false" dt2D="false" dtr="false" t="normal">SUM(BF92:BF94)</f>
        <v>#VALUE!</v>
      </c>
      <c r="BG91" s="167" t="e">
        <f aca="false" ca="false" dt2D="false" dtr="false" t="normal">SUM(BG92:BG94)</f>
        <v>#VALUE!</v>
      </c>
      <c r="BH91" s="167" t="e">
        <f aca="false" ca="false" dt2D="false" dtr="false" t="normal">SUM(BH92:BH94)</f>
        <v>#VALUE!</v>
      </c>
      <c r="BI91" s="167" t="e">
        <f aca="false" ca="false" dt2D="false" dtr="false" t="normal">SUM(BI92:BI94)</f>
        <v>#VALUE!</v>
      </c>
      <c r="BJ91" s="167" t="e">
        <f aca="false" ca="false" dt2D="false" dtr="false" t="normal">SUM(BJ92:BJ94)</f>
        <v>#VALUE!</v>
      </c>
      <c r="BK91" s="167" t="e">
        <f aca="false" ca="false" dt2D="false" dtr="false" t="normal">SUM(BK92:BK94)</f>
        <v>#VALUE!</v>
      </c>
      <c r="BL91" s="167" t="e">
        <f aca="false" ca="false" dt2D="false" dtr="false" t="normal">SUM(BL92:BL94)</f>
        <v>#VALUE!</v>
      </c>
      <c r="BM91" s="167" t="e">
        <f aca="false" ca="false" dt2D="false" dtr="false" t="normal">SUM(BM92:BM94)</f>
        <v>#VALUE!</v>
      </c>
      <c r="BN91" s="167" t="e">
        <f aca="false" ca="false" dt2D="false" dtr="false" t="normal">SUM(BN92:BN94)</f>
        <v>#VALUE!</v>
      </c>
      <c r="BO91" s="167" t="e">
        <f aca="false" ca="false" dt2D="false" dtr="false" t="normal">SUM(BO92:BO94)</f>
        <v>#VALUE!</v>
      </c>
      <c r="BP91" s="167" t="e">
        <f aca="false" ca="false" dt2D="false" dtr="false" t="normal">SUM(BP92:BP94)</f>
        <v>#VALUE!</v>
      </c>
      <c r="BQ91" s="167" t="e">
        <f aca="false" ca="false" dt2D="false" dtr="false" t="normal">SUM(BQ92:BQ94)</f>
        <v>#VALUE!</v>
      </c>
      <c r="BR91" s="167" t="e">
        <f aca="false" ca="false" dt2D="false" dtr="false" t="normal">SUM(BR92:BR94)</f>
        <v>#VALUE!</v>
      </c>
      <c r="BS91" s="167" t="e">
        <f aca="false" ca="false" dt2D="false" dtr="false" t="normal">SUM(BS92:BS94)</f>
        <v>#VALUE!</v>
      </c>
      <c r="BT91" s="167" t="e">
        <f aca="false" ca="false" dt2D="false" dtr="false" t="normal">SUM(BT92:BT94)</f>
        <v>#VALUE!</v>
      </c>
    </row>
    <row hidden="true" ht="16.5" outlineLevel="1" r="92">
      <c r="A92" s="374" t="str">
        <f aca="false" ca="false" dt2D="false" dtr="false" t="normal">A91</f>
        <v>Поступление бюджетного долгового финансирования</v>
      </c>
      <c r="D92" s="408" t="str">
        <f aca="false" ca="false" dt2D="false" dtr="false" t="normal">I92</f>
        <v>Федеральный бюджет</v>
      </c>
      <c r="F92" s="374" t="str">
        <f aca="false" ca="false" dt2D="false" dtr="false" t="normal">F91</f>
        <v>Якорная туристическая  инфраструктура</v>
      </c>
      <c r="I92" s="411" t="s">
        <v>301</v>
      </c>
      <c r="J92" s="16" t="n"/>
      <c r="L92" s="283" t="e">
        <f aca="false" ca="false" dt2D="false" dtr="false" t="normal">SUM(M92:BT92)</f>
        <v>#VALUE!</v>
      </c>
      <c r="M92" s="167" t="e">
        <f aca="false" ca="false" dt2D="false" dtr="false" t="normal">SUMIFS(M:M, $D:$D, $D92, $A:$A, $A92, $F:$F, $F92, $E:$E, "Да")</f>
        <v>#VALUE!</v>
      </c>
      <c r="N92" s="167" t="e">
        <f aca="false" ca="false" dt2D="false" dtr="false" t="normal">SUMIFS(N:N, $D:$D, $D92, $A:$A, $A92, $F:$F, $F92, $E:$E, "Да")</f>
        <v>#VALUE!</v>
      </c>
      <c r="O92" s="167" t="e">
        <f aca="false" ca="false" dt2D="false" dtr="false" t="normal">SUMIFS(O:O, $D:$D, $D92, $A:$A, $A92, $F:$F, $F92, $E:$E, "Да")</f>
        <v>#VALUE!</v>
      </c>
      <c r="P92" s="167" t="e">
        <f aca="false" ca="false" dt2D="false" dtr="false" t="normal">SUMIFS(P:P, $D:$D, $D92, $A:$A, $A92, $F:$F, $F92, $E:$E, "Да")</f>
        <v>#VALUE!</v>
      </c>
      <c r="Q92" s="167" t="e">
        <f aca="false" ca="false" dt2D="false" dtr="false" t="normal">SUMIFS(Q:Q, $D:$D, $D92, $A:$A, $A92, $F:$F, $F92, $E:$E, "Да")</f>
        <v>#VALUE!</v>
      </c>
      <c r="R92" s="167" t="e">
        <f aca="false" ca="false" dt2D="false" dtr="false" t="normal">SUMIFS(R:R, $D:$D, $D92, $A:$A, $A92, $F:$F, $F92, $E:$E, "Да")</f>
        <v>#VALUE!</v>
      </c>
      <c r="S92" s="167" t="e">
        <f aca="false" ca="false" dt2D="false" dtr="false" t="normal">SUMIFS(S:S, $D:$D, $D92, $A:$A, $A92, $F:$F, $F92, $E:$E, "Да")</f>
        <v>#VALUE!</v>
      </c>
      <c r="T92" s="167" t="e">
        <f aca="false" ca="false" dt2D="false" dtr="false" t="normal">SUMIFS(T:T, $D:$D, $D92, $A:$A, $A92, $F:$F, $F92, $E:$E, "Да")</f>
        <v>#VALUE!</v>
      </c>
      <c r="U92" s="167" t="e">
        <f aca="false" ca="false" dt2D="false" dtr="false" t="normal">SUMIFS(U:U, $D:$D, $D92, $A:$A, $A92, $F:$F, $F92, $E:$E, "Да")</f>
        <v>#VALUE!</v>
      </c>
      <c r="V92" s="167" t="e">
        <f aca="false" ca="false" dt2D="false" dtr="false" t="normal">SUMIFS(V:V, $D:$D, $D92, $A:$A, $A92, $F:$F, $F92, $E:$E, "Да")</f>
        <v>#VALUE!</v>
      </c>
      <c r="W92" s="167" t="e">
        <f aca="false" ca="false" dt2D="false" dtr="false" t="normal">SUMIFS(W:W, $D:$D, $D92, $A:$A, $A92, $F:$F, $F92, $E:$E, "Да")</f>
        <v>#VALUE!</v>
      </c>
      <c r="X92" s="167" t="e">
        <f aca="false" ca="false" dt2D="false" dtr="false" t="normal">SUMIFS(X:X, $D:$D, $D92, $A:$A, $A92, $F:$F, $F92, $E:$E, "Да")</f>
        <v>#VALUE!</v>
      </c>
      <c r="Y92" s="167" t="e">
        <f aca="false" ca="false" dt2D="false" dtr="false" t="normal">SUMIFS(Y:Y, $D:$D, $D92, $A:$A, $A92, $F:$F, $F92, $E:$E, "Да")</f>
        <v>#VALUE!</v>
      </c>
      <c r="Z92" s="167" t="e">
        <f aca="false" ca="false" dt2D="false" dtr="false" t="normal">SUMIFS(Z:Z, $D:$D, $D92, $A:$A, $A92, $F:$F, $F92, $E:$E, "Да")</f>
        <v>#VALUE!</v>
      </c>
      <c r="AA92" s="167" t="e">
        <f aca="false" ca="false" dt2D="false" dtr="false" t="normal">SUMIFS(AA:AA, $D:$D, $D92, $A:$A, $A92, $F:$F, $F92, $E:$E, "Да")</f>
        <v>#VALUE!</v>
      </c>
      <c r="AB92" s="167" t="e">
        <f aca="false" ca="false" dt2D="false" dtr="false" t="normal">SUMIFS(AB:AB, $D:$D, $D92, $A:$A, $A92, $F:$F, $F92, $E:$E, "Да")</f>
        <v>#VALUE!</v>
      </c>
      <c r="AC92" s="167" t="e">
        <f aca="false" ca="false" dt2D="false" dtr="false" t="normal">SUMIFS(AC:AC, $D:$D, $D92, $A:$A, $A92, $F:$F, $F92, $E:$E, "Да")</f>
        <v>#VALUE!</v>
      </c>
      <c r="AD92" s="167" t="e">
        <f aca="false" ca="false" dt2D="false" dtr="false" t="normal">SUMIFS(AD:AD, $D:$D, $D92, $A:$A, $A92, $F:$F, $F92, $E:$E, "Да")</f>
        <v>#VALUE!</v>
      </c>
      <c r="AE92" s="167" t="e">
        <f aca="false" ca="false" dt2D="false" dtr="false" t="normal">SUMIFS(AE:AE, $D:$D, $D92, $A:$A, $A92, $F:$F, $F92, $E:$E, "Да")</f>
        <v>#VALUE!</v>
      </c>
      <c r="AF92" s="167" t="e">
        <f aca="false" ca="false" dt2D="false" dtr="false" t="normal">SUMIFS(AF:AF, $D:$D, $D92, $A:$A, $A92, $F:$F, $F92, $E:$E, "Да")</f>
        <v>#VALUE!</v>
      </c>
      <c r="AG92" s="167" t="e">
        <f aca="false" ca="false" dt2D="false" dtr="false" t="normal">SUMIFS(AG:AG, $D:$D, $D92, $A:$A, $A92, $F:$F, $F92, $E:$E, "Да")</f>
        <v>#VALUE!</v>
      </c>
      <c r="AH92" s="167" t="e">
        <f aca="false" ca="false" dt2D="false" dtr="false" t="normal">SUMIFS(AH:AH, $D:$D, $D92, $A:$A, $A92, $F:$F, $F92, $E:$E, "Да")</f>
        <v>#VALUE!</v>
      </c>
      <c r="AI92" s="167" t="e">
        <f aca="false" ca="false" dt2D="false" dtr="false" t="normal">SUMIFS(AI:AI, $D:$D, $D92, $A:$A, $A92, $F:$F, $F92, $E:$E, "Да")</f>
        <v>#VALUE!</v>
      </c>
      <c r="AJ92" s="167" t="e">
        <f aca="false" ca="false" dt2D="false" dtr="false" t="normal">SUMIFS(AJ:AJ, $D:$D, $D92, $A:$A, $A92, $F:$F, $F92, $E:$E, "Да")</f>
        <v>#VALUE!</v>
      </c>
      <c r="AK92" s="167" t="e">
        <f aca="false" ca="false" dt2D="false" dtr="false" t="normal">SUMIFS(AK:AK, $D:$D, $D92, $A:$A, $A92, $F:$F, $F92, $E:$E, "Да")</f>
        <v>#VALUE!</v>
      </c>
      <c r="AL92" s="167" t="e">
        <f aca="false" ca="false" dt2D="false" dtr="false" t="normal">SUMIFS(AL:AL, $D:$D, $D92, $A:$A, $A92, $F:$F, $F92, $E:$E, "Да")</f>
        <v>#VALUE!</v>
      </c>
      <c r="AM92" s="167" t="e">
        <f aca="false" ca="false" dt2D="false" dtr="false" t="normal">SUMIFS(AM:AM, $D:$D, $D92, $A:$A, $A92, $F:$F, $F92, $E:$E, "Да")</f>
        <v>#VALUE!</v>
      </c>
      <c r="AN92" s="167" t="e">
        <f aca="false" ca="false" dt2D="false" dtr="false" t="normal">SUMIFS(AN:AN, $D:$D, $D92, $A:$A, $A92, $F:$F, $F92, $E:$E, "Да")</f>
        <v>#VALUE!</v>
      </c>
      <c r="AO92" s="167" t="e">
        <f aca="false" ca="false" dt2D="false" dtr="false" t="normal">SUMIFS(AO:AO, $D:$D, $D92, $A:$A, $A92, $F:$F, $F92, $E:$E, "Да")</f>
        <v>#VALUE!</v>
      </c>
      <c r="AP92" s="167" t="e">
        <f aca="false" ca="false" dt2D="false" dtr="false" t="normal">SUMIFS(AP:AP, $D:$D, $D92, $A:$A, $A92, $F:$F, $F92, $E:$E, "Да")</f>
        <v>#VALUE!</v>
      </c>
      <c r="AQ92" s="167" t="e">
        <f aca="false" ca="false" dt2D="false" dtr="false" t="normal">SUMIFS(AQ:AQ, $D:$D, $D92, $A:$A, $A92, $F:$F, $F92, $E:$E, "Да")</f>
        <v>#VALUE!</v>
      </c>
      <c r="AR92" s="167" t="e">
        <f aca="false" ca="false" dt2D="false" dtr="false" t="normal">SUMIFS(AR:AR, $D:$D, $D92, $A:$A, $A92, $F:$F, $F92, $E:$E, "Да")</f>
        <v>#VALUE!</v>
      </c>
      <c r="AS92" s="167" t="e">
        <f aca="false" ca="false" dt2D="false" dtr="false" t="normal">SUMIFS(AS:AS, $D:$D, $D92, $A:$A, $A92, $F:$F, $F92, $E:$E, "Да")</f>
        <v>#VALUE!</v>
      </c>
      <c r="AT92" s="167" t="e">
        <f aca="false" ca="false" dt2D="false" dtr="false" t="normal">SUMIFS(AT:AT, $D:$D, $D92, $A:$A, $A92, $F:$F, $F92, $E:$E, "Да")</f>
        <v>#VALUE!</v>
      </c>
      <c r="AU92" s="167" t="e">
        <f aca="false" ca="false" dt2D="false" dtr="false" t="normal">SUMIFS(AU:AU, $D:$D, $D92, $A:$A, $A92, $F:$F, $F92, $E:$E, "Да")</f>
        <v>#VALUE!</v>
      </c>
      <c r="AV92" s="167" t="e">
        <f aca="false" ca="false" dt2D="false" dtr="false" t="normal">SUMIFS(AV:AV, $D:$D, $D92, $A:$A, $A92, $F:$F, $F92, $E:$E, "Да")</f>
        <v>#VALUE!</v>
      </c>
      <c r="AW92" s="167" t="e">
        <f aca="false" ca="false" dt2D="false" dtr="false" t="normal">SUMIFS(AW:AW, $D:$D, $D92, $A:$A, $A92, $F:$F, $F92, $E:$E, "Да")</f>
        <v>#VALUE!</v>
      </c>
      <c r="AX92" s="167" t="e">
        <f aca="false" ca="false" dt2D="false" dtr="false" t="normal">SUMIFS(AX:AX, $D:$D, $D92, $A:$A, $A92, $F:$F, $F92, $E:$E, "Да")</f>
        <v>#VALUE!</v>
      </c>
      <c r="AY92" s="167" t="e">
        <f aca="false" ca="false" dt2D="false" dtr="false" t="normal">SUMIFS(AY:AY, $D:$D, $D92, $A:$A, $A92, $F:$F, $F92, $E:$E, "Да")</f>
        <v>#VALUE!</v>
      </c>
      <c r="AZ92" s="167" t="e">
        <f aca="false" ca="false" dt2D="false" dtr="false" t="normal">SUMIFS(AZ:AZ, $D:$D, $D92, $A:$A, $A92, $F:$F, $F92, $E:$E, "Да")</f>
        <v>#VALUE!</v>
      </c>
      <c r="BA92" s="167" t="e">
        <f aca="false" ca="false" dt2D="false" dtr="false" t="normal">SUMIFS(BA:BA, $D:$D, $D92, $A:$A, $A92, $F:$F, $F92, $E:$E, "Да")</f>
        <v>#VALUE!</v>
      </c>
      <c r="BB92" s="167" t="e">
        <f aca="false" ca="false" dt2D="false" dtr="false" t="normal">SUMIFS(BB:BB, $D:$D, $D92, $A:$A, $A92, $F:$F, $F92, $E:$E, "Да")</f>
        <v>#VALUE!</v>
      </c>
      <c r="BC92" s="167" t="e">
        <f aca="false" ca="false" dt2D="false" dtr="false" t="normal">SUMIFS(BC:BC, $D:$D, $D92, $A:$A, $A92, $F:$F, $F92, $E:$E, "Да")</f>
        <v>#VALUE!</v>
      </c>
      <c r="BD92" s="167" t="e">
        <f aca="false" ca="false" dt2D="false" dtr="false" t="normal">SUMIFS(BD:BD, $D:$D, $D92, $A:$A, $A92, $F:$F, $F92, $E:$E, "Да")</f>
        <v>#VALUE!</v>
      </c>
      <c r="BE92" s="167" t="e">
        <f aca="false" ca="false" dt2D="false" dtr="false" t="normal">SUMIFS(BE:BE, $D:$D, $D92, $A:$A, $A92, $F:$F, $F92, $E:$E, "Да")</f>
        <v>#VALUE!</v>
      </c>
      <c r="BF92" s="167" t="e">
        <f aca="false" ca="false" dt2D="false" dtr="false" t="normal">SUMIFS(BF:BF, $D:$D, $D92, $A:$A, $A92, $F:$F, $F92, $E:$E, "Да")</f>
        <v>#VALUE!</v>
      </c>
      <c r="BG92" s="167" t="e">
        <f aca="false" ca="false" dt2D="false" dtr="false" t="normal">SUMIFS(BG:BG, $D:$D, $D92, $A:$A, $A92, $F:$F, $F92, $E:$E, "Да")</f>
        <v>#VALUE!</v>
      </c>
      <c r="BH92" s="167" t="e">
        <f aca="false" ca="false" dt2D="false" dtr="false" t="normal">SUMIFS(BH:BH, $D:$D, $D92, $A:$A, $A92, $F:$F, $F92, $E:$E, "Да")</f>
        <v>#VALUE!</v>
      </c>
      <c r="BI92" s="167" t="e">
        <f aca="false" ca="false" dt2D="false" dtr="false" t="normal">SUMIFS(BI:BI, $D:$D, $D92, $A:$A, $A92, $F:$F, $F92, $E:$E, "Да")</f>
        <v>#VALUE!</v>
      </c>
      <c r="BJ92" s="167" t="e">
        <f aca="false" ca="false" dt2D="false" dtr="false" t="normal">SUMIFS(BJ:BJ, $D:$D, $D92, $A:$A, $A92, $F:$F, $F92, $E:$E, "Да")</f>
        <v>#VALUE!</v>
      </c>
      <c r="BK92" s="167" t="e">
        <f aca="false" ca="false" dt2D="false" dtr="false" t="normal">SUMIFS(BK:BK, $D:$D, $D92, $A:$A, $A92, $F:$F, $F92, $E:$E, "Да")</f>
        <v>#VALUE!</v>
      </c>
      <c r="BL92" s="167" t="e">
        <f aca="false" ca="false" dt2D="false" dtr="false" t="normal">SUMIFS(BL:BL, $D:$D, $D92, $A:$A, $A92, $F:$F, $F92, $E:$E, "Да")</f>
        <v>#VALUE!</v>
      </c>
      <c r="BM92" s="167" t="e">
        <f aca="false" ca="false" dt2D="false" dtr="false" t="normal">SUMIFS(BM:BM, $D:$D, $D92, $A:$A, $A92, $F:$F, $F92, $E:$E, "Да")</f>
        <v>#VALUE!</v>
      </c>
      <c r="BN92" s="167" t="e">
        <f aca="false" ca="false" dt2D="false" dtr="false" t="normal">SUMIFS(BN:BN, $D:$D, $D92, $A:$A, $A92, $F:$F, $F92, $E:$E, "Да")</f>
        <v>#VALUE!</v>
      </c>
      <c r="BO92" s="167" t="e">
        <f aca="false" ca="false" dt2D="false" dtr="false" t="normal">SUMIFS(BO:BO, $D:$D, $D92, $A:$A, $A92, $F:$F, $F92, $E:$E, "Да")</f>
        <v>#VALUE!</v>
      </c>
      <c r="BP92" s="167" t="e">
        <f aca="false" ca="false" dt2D="false" dtr="false" t="normal">SUMIFS(BP:BP, $D:$D, $D92, $A:$A, $A92, $F:$F, $F92, $E:$E, "Да")</f>
        <v>#VALUE!</v>
      </c>
      <c r="BQ92" s="167" t="e">
        <f aca="false" ca="false" dt2D="false" dtr="false" t="normal">SUMIFS(BQ:BQ, $D:$D, $D92, $A:$A, $A92, $F:$F, $F92, $E:$E, "Да")</f>
        <v>#VALUE!</v>
      </c>
      <c r="BR92" s="167" t="e">
        <f aca="false" ca="false" dt2D="false" dtr="false" t="normal">SUMIFS(BR:BR, $D:$D, $D92, $A:$A, $A92, $F:$F, $F92, $E:$E, "Да")</f>
        <v>#VALUE!</v>
      </c>
      <c r="BS92" s="167" t="e">
        <f aca="false" ca="false" dt2D="false" dtr="false" t="normal">SUMIFS(BS:BS, $D:$D, $D92, $A:$A, $A92, $F:$F, $F92, $E:$E, "Да")</f>
        <v>#VALUE!</v>
      </c>
      <c r="BT92" s="167" t="e">
        <f aca="false" ca="false" dt2D="false" dtr="false" t="normal">SUMIFS(BT:BT, $D:$D, $D92, $A:$A, $A92, $F:$F, $F92, $E:$E, "Да")</f>
        <v>#VALUE!</v>
      </c>
    </row>
    <row hidden="true" ht="16.5" outlineLevel="1" r="93">
      <c r="A93" s="374" t="str">
        <f aca="false" ca="false" dt2D="false" dtr="false" t="normal">A92</f>
        <v>Поступление бюджетного долгового финансирования</v>
      </c>
      <c r="D93" s="408" t="str">
        <f aca="false" ca="false" dt2D="false" dtr="false" t="normal">I93</f>
        <v>Бюджет СФ</v>
      </c>
      <c r="F93" s="374" t="str">
        <f aca="false" ca="false" dt2D="false" dtr="false" t="normal">F92</f>
        <v>Якорная туристическая  инфраструктура</v>
      </c>
      <c r="I93" s="411" t="s">
        <v>302</v>
      </c>
      <c r="L93" s="283" t="e">
        <f aca="false" ca="false" dt2D="false" dtr="false" t="normal">SUM(M93:BT93)</f>
        <v>#VALUE!</v>
      </c>
      <c r="M93" s="167" t="e">
        <f aca="false" ca="false" dt2D="false" dtr="false" t="normal">SUMIFS(M:M, $D:$D, $D93, $A:$A, $A93, $F:$F, $F93, $E:$E, "Да")</f>
        <v>#VALUE!</v>
      </c>
      <c r="N93" s="167" t="e">
        <f aca="false" ca="false" dt2D="false" dtr="false" t="normal">SUMIFS(N:N, $D:$D, $D93, $A:$A, $A93, $F:$F, $F93, $E:$E, "Да")</f>
        <v>#VALUE!</v>
      </c>
      <c r="O93" s="167" t="e">
        <f aca="false" ca="false" dt2D="false" dtr="false" t="normal">SUMIFS(O:O, $D:$D, $D93, $A:$A, $A93, $F:$F, $F93, $E:$E, "Да")</f>
        <v>#VALUE!</v>
      </c>
      <c r="P93" s="167" t="e">
        <f aca="false" ca="false" dt2D="false" dtr="false" t="normal">SUMIFS(P:P, $D:$D, $D93, $A:$A, $A93, $F:$F, $F93, $E:$E, "Да")</f>
        <v>#VALUE!</v>
      </c>
      <c r="Q93" s="167" t="e">
        <f aca="false" ca="false" dt2D="false" dtr="false" t="normal">SUMIFS(Q:Q, $D:$D, $D93, $A:$A, $A93, $F:$F, $F93, $E:$E, "Да")</f>
        <v>#VALUE!</v>
      </c>
      <c r="R93" s="167" t="e">
        <f aca="false" ca="false" dt2D="false" dtr="false" t="normal">SUMIFS(R:R, $D:$D, $D93, $A:$A, $A93, $F:$F, $F93, $E:$E, "Да")</f>
        <v>#VALUE!</v>
      </c>
      <c r="S93" s="167" t="e">
        <f aca="false" ca="false" dt2D="false" dtr="false" t="normal">SUMIFS(S:S, $D:$D, $D93, $A:$A, $A93, $F:$F, $F93, $E:$E, "Да")</f>
        <v>#VALUE!</v>
      </c>
      <c r="T93" s="167" t="e">
        <f aca="false" ca="false" dt2D="false" dtr="false" t="normal">SUMIFS(T:T, $D:$D, $D93, $A:$A, $A93, $F:$F, $F93, $E:$E, "Да")</f>
        <v>#VALUE!</v>
      </c>
      <c r="U93" s="167" t="e">
        <f aca="false" ca="false" dt2D="false" dtr="false" t="normal">SUMIFS(U:U, $D:$D, $D93, $A:$A, $A93, $F:$F, $F93, $E:$E, "Да")</f>
        <v>#VALUE!</v>
      </c>
      <c r="V93" s="167" t="e">
        <f aca="false" ca="false" dt2D="false" dtr="false" t="normal">SUMIFS(V:V, $D:$D, $D93, $A:$A, $A93, $F:$F, $F93, $E:$E, "Да")</f>
        <v>#VALUE!</v>
      </c>
      <c r="W93" s="167" t="e">
        <f aca="false" ca="false" dt2D="false" dtr="false" t="normal">SUMIFS(W:W, $D:$D, $D93, $A:$A, $A93, $F:$F, $F93, $E:$E, "Да")</f>
        <v>#VALUE!</v>
      </c>
      <c r="X93" s="167" t="e">
        <f aca="false" ca="false" dt2D="false" dtr="false" t="normal">SUMIFS(X:X, $D:$D, $D93, $A:$A, $A93, $F:$F, $F93, $E:$E, "Да")</f>
        <v>#VALUE!</v>
      </c>
      <c r="Y93" s="167" t="e">
        <f aca="false" ca="false" dt2D="false" dtr="false" t="normal">SUMIFS(Y:Y, $D:$D, $D93, $A:$A, $A93, $F:$F, $F93, $E:$E, "Да")</f>
        <v>#VALUE!</v>
      </c>
      <c r="Z93" s="167" t="e">
        <f aca="false" ca="false" dt2D="false" dtr="false" t="normal">SUMIFS(Z:Z, $D:$D, $D93, $A:$A, $A93, $F:$F, $F93, $E:$E, "Да")</f>
        <v>#VALUE!</v>
      </c>
      <c r="AA93" s="167" t="e">
        <f aca="false" ca="false" dt2D="false" dtr="false" t="normal">SUMIFS(AA:AA, $D:$D, $D93, $A:$A, $A93, $F:$F, $F93, $E:$E, "Да")</f>
        <v>#VALUE!</v>
      </c>
      <c r="AB93" s="167" t="e">
        <f aca="false" ca="false" dt2D="false" dtr="false" t="normal">SUMIFS(AB:AB, $D:$D, $D93, $A:$A, $A93, $F:$F, $F93, $E:$E, "Да")</f>
        <v>#VALUE!</v>
      </c>
      <c r="AC93" s="167" t="e">
        <f aca="false" ca="false" dt2D="false" dtr="false" t="normal">SUMIFS(AC:AC, $D:$D, $D93, $A:$A, $A93, $F:$F, $F93, $E:$E, "Да")</f>
        <v>#VALUE!</v>
      </c>
      <c r="AD93" s="167" t="e">
        <f aca="false" ca="false" dt2D="false" dtr="false" t="normal">SUMIFS(AD:AD, $D:$D, $D93, $A:$A, $A93, $F:$F, $F93, $E:$E, "Да")</f>
        <v>#VALUE!</v>
      </c>
      <c r="AE93" s="167" t="e">
        <f aca="false" ca="false" dt2D="false" dtr="false" t="normal">SUMIFS(AE:AE, $D:$D, $D93, $A:$A, $A93, $F:$F, $F93, $E:$E, "Да")</f>
        <v>#VALUE!</v>
      </c>
      <c r="AF93" s="167" t="e">
        <f aca="false" ca="false" dt2D="false" dtr="false" t="normal">SUMIFS(AF:AF, $D:$D, $D93, $A:$A, $A93, $F:$F, $F93, $E:$E, "Да")</f>
        <v>#VALUE!</v>
      </c>
      <c r="AG93" s="167" t="e">
        <f aca="false" ca="false" dt2D="false" dtr="false" t="normal">SUMIFS(AG:AG, $D:$D, $D93, $A:$A, $A93, $F:$F, $F93, $E:$E, "Да")</f>
        <v>#VALUE!</v>
      </c>
      <c r="AH93" s="167" t="e">
        <f aca="false" ca="false" dt2D="false" dtr="false" t="normal">SUMIFS(AH:AH, $D:$D, $D93, $A:$A, $A93, $F:$F, $F93, $E:$E, "Да")</f>
        <v>#VALUE!</v>
      </c>
      <c r="AI93" s="167" t="e">
        <f aca="false" ca="false" dt2D="false" dtr="false" t="normal">SUMIFS(AI:AI, $D:$D, $D93, $A:$A, $A93, $F:$F, $F93, $E:$E, "Да")</f>
        <v>#VALUE!</v>
      </c>
      <c r="AJ93" s="167" t="e">
        <f aca="false" ca="false" dt2D="false" dtr="false" t="normal">SUMIFS(AJ:AJ, $D:$D, $D93, $A:$A, $A93, $F:$F, $F93, $E:$E, "Да")</f>
        <v>#VALUE!</v>
      </c>
      <c r="AK93" s="167" t="e">
        <f aca="false" ca="false" dt2D="false" dtr="false" t="normal">SUMIFS(AK:AK, $D:$D, $D93, $A:$A, $A93, $F:$F, $F93, $E:$E, "Да")</f>
        <v>#VALUE!</v>
      </c>
      <c r="AL93" s="167" t="e">
        <f aca="false" ca="false" dt2D="false" dtr="false" t="normal">SUMIFS(AL:AL, $D:$D, $D93, $A:$A, $A93, $F:$F, $F93, $E:$E, "Да")</f>
        <v>#VALUE!</v>
      </c>
      <c r="AM93" s="167" t="e">
        <f aca="false" ca="false" dt2D="false" dtr="false" t="normal">SUMIFS(AM:AM, $D:$D, $D93, $A:$A, $A93, $F:$F, $F93, $E:$E, "Да")</f>
        <v>#VALUE!</v>
      </c>
      <c r="AN93" s="167" t="e">
        <f aca="false" ca="false" dt2D="false" dtr="false" t="normal">SUMIFS(AN:AN, $D:$D, $D93, $A:$A, $A93, $F:$F, $F93, $E:$E, "Да")</f>
        <v>#VALUE!</v>
      </c>
      <c r="AO93" s="167" t="e">
        <f aca="false" ca="false" dt2D="false" dtr="false" t="normal">SUMIFS(AO:AO, $D:$D, $D93, $A:$A, $A93, $F:$F, $F93, $E:$E, "Да")</f>
        <v>#VALUE!</v>
      </c>
      <c r="AP93" s="167" t="e">
        <f aca="false" ca="false" dt2D="false" dtr="false" t="normal">SUMIFS(AP:AP, $D:$D, $D93, $A:$A, $A93, $F:$F, $F93, $E:$E, "Да")</f>
        <v>#VALUE!</v>
      </c>
      <c r="AQ93" s="167" t="e">
        <f aca="false" ca="false" dt2D="false" dtr="false" t="normal">SUMIFS(AQ:AQ, $D:$D, $D93, $A:$A, $A93, $F:$F, $F93, $E:$E, "Да")</f>
        <v>#VALUE!</v>
      </c>
      <c r="AR93" s="167" t="e">
        <f aca="false" ca="false" dt2D="false" dtr="false" t="normal">SUMIFS(AR:AR, $D:$D, $D93, $A:$A, $A93, $F:$F, $F93, $E:$E, "Да")</f>
        <v>#VALUE!</v>
      </c>
      <c r="AS93" s="167" t="e">
        <f aca="false" ca="false" dt2D="false" dtr="false" t="normal">SUMIFS(AS:AS, $D:$D, $D93, $A:$A, $A93, $F:$F, $F93, $E:$E, "Да")</f>
        <v>#VALUE!</v>
      </c>
      <c r="AT93" s="167" t="e">
        <f aca="false" ca="false" dt2D="false" dtr="false" t="normal">SUMIFS(AT:AT, $D:$D, $D93, $A:$A, $A93, $F:$F, $F93, $E:$E, "Да")</f>
        <v>#VALUE!</v>
      </c>
      <c r="AU93" s="167" t="e">
        <f aca="false" ca="false" dt2D="false" dtr="false" t="normal">SUMIFS(AU:AU, $D:$D, $D93, $A:$A, $A93, $F:$F, $F93, $E:$E, "Да")</f>
        <v>#VALUE!</v>
      </c>
      <c r="AV93" s="167" t="e">
        <f aca="false" ca="false" dt2D="false" dtr="false" t="normal">SUMIFS(AV:AV, $D:$D, $D93, $A:$A, $A93, $F:$F, $F93, $E:$E, "Да")</f>
        <v>#VALUE!</v>
      </c>
      <c r="AW93" s="167" t="e">
        <f aca="false" ca="false" dt2D="false" dtr="false" t="normal">SUMIFS(AW:AW, $D:$D, $D93, $A:$A, $A93, $F:$F, $F93, $E:$E, "Да")</f>
        <v>#VALUE!</v>
      </c>
      <c r="AX93" s="167" t="e">
        <f aca="false" ca="false" dt2D="false" dtr="false" t="normal">SUMIFS(AX:AX, $D:$D, $D93, $A:$A, $A93, $F:$F, $F93, $E:$E, "Да")</f>
        <v>#VALUE!</v>
      </c>
      <c r="AY93" s="167" t="e">
        <f aca="false" ca="false" dt2D="false" dtr="false" t="normal">SUMIFS(AY:AY, $D:$D, $D93, $A:$A, $A93, $F:$F, $F93, $E:$E, "Да")</f>
        <v>#VALUE!</v>
      </c>
      <c r="AZ93" s="167" t="e">
        <f aca="false" ca="false" dt2D="false" dtr="false" t="normal">SUMIFS(AZ:AZ, $D:$D, $D93, $A:$A, $A93, $F:$F, $F93, $E:$E, "Да")</f>
        <v>#VALUE!</v>
      </c>
      <c r="BA93" s="167" t="e">
        <f aca="false" ca="false" dt2D="false" dtr="false" t="normal">SUMIFS(BA:BA, $D:$D, $D93, $A:$A, $A93, $F:$F, $F93, $E:$E, "Да")</f>
        <v>#VALUE!</v>
      </c>
      <c r="BB93" s="167" t="e">
        <f aca="false" ca="false" dt2D="false" dtr="false" t="normal">SUMIFS(BB:BB, $D:$D, $D93, $A:$A, $A93, $F:$F, $F93, $E:$E, "Да")</f>
        <v>#VALUE!</v>
      </c>
      <c r="BC93" s="167" t="e">
        <f aca="false" ca="false" dt2D="false" dtr="false" t="normal">SUMIFS(BC:BC, $D:$D, $D93, $A:$A, $A93, $F:$F, $F93, $E:$E, "Да")</f>
        <v>#VALUE!</v>
      </c>
      <c r="BD93" s="167" t="e">
        <f aca="false" ca="false" dt2D="false" dtr="false" t="normal">SUMIFS(BD:BD, $D:$D, $D93, $A:$A, $A93, $F:$F, $F93, $E:$E, "Да")</f>
        <v>#VALUE!</v>
      </c>
      <c r="BE93" s="167" t="e">
        <f aca="false" ca="false" dt2D="false" dtr="false" t="normal">SUMIFS(BE:BE, $D:$D, $D93, $A:$A, $A93, $F:$F, $F93, $E:$E, "Да")</f>
        <v>#VALUE!</v>
      </c>
      <c r="BF93" s="167" t="e">
        <f aca="false" ca="false" dt2D="false" dtr="false" t="normal">SUMIFS(BF:BF, $D:$D, $D93, $A:$A, $A93, $F:$F, $F93, $E:$E, "Да")</f>
        <v>#VALUE!</v>
      </c>
      <c r="BG93" s="167" t="e">
        <f aca="false" ca="false" dt2D="false" dtr="false" t="normal">SUMIFS(BG:BG, $D:$D, $D93, $A:$A, $A93, $F:$F, $F93, $E:$E, "Да")</f>
        <v>#VALUE!</v>
      </c>
      <c r="BH93" s="167" t="e">
        <f aca="false" ca="false" dt2D="false" dtr="false" t="normal">SUMIFS(BH:BH, $D:$D, $D93, $A:$A, $A93, $F:$F, $F93, $E:$E, "Да")</f>
        <v>#VALUE!</v>
      </c>
      <c r="BI93" s="167" t="e">
        <f aca="false" ca="false" dt2D="false" dtr="false" t="normal">SUMIFS(BI:BI, $D:$D, $D93, $A:$A, $A93, $F:$F, $F93, $E:$E, "Да")</f>
        <v>#VALUE!</v>
      </c>
      <c r="BJ93" s="167" t="e">
        <f aca="false" ca="false" dt2D="false" dtr="false" t="normal">SUMIFS(BJ:BJ, $D:$D, $D93, $A:$A, $A93, $F:$F, $F93, $E:$E, "Да")</f>
        <v>#VALUE!</v>
      </c>
      <c r="BK93" s="167" t="e">
        <f aca="false" ca="false" dt2D="false" dtr="false" t="normal">SUMIFS(BK:BK, $D:$D, $D93, $A:$A, $A93, $F:$F, $F93, $E:$E, "Да")</f>
        <v>#VALUE!</v>
      </c>
      <c r="BL93" s="167" t="e">
        <f aca="false" ca="false" dt2D="false" dtr="false" t="normal">SUMIFS(BL:BL, $D:$D, $D93, $A:$A, $A93, $F:$F, $F93, $E:$E, "Да")</f>
        <v>#VALUE!</v>
      </c>
      <c r="BM93" s="167" t="e">
        <f aca="false" ca="false" dt2D="false" dtr="false" t="normal">SUMIFS(BM:BM, $D:$D, $D93, $A:$A, $A93, $F:$F, $F93, $E:$E, "Да")</f>
        <v>#VALUE!</v>
      </c>
      <c r="BN93" s="167" t="e">
        <f aca="false" ca="false" dt2D="false" dtr="false" t="normal">SUMIFS(BN:BN, $D:$D, $D93, $A:$A, $A93, $F:$F, $F93, $E:$E, "Да")</f>
        <v>#VALUE!</v>
      </c>
      <c r="BO93" s="167" t="e">
        <f aca="false" ca="false" dt2D="false" dtr="false" t="normal">SUMIFS(BO:BO, $D:$D, $D93, $A:$A, $A93, $F:$F, $F93, $E:$E, "Да")</f>
        <v>#VALUE!</v>
      </c>
      <c r="BP93" s="167" t="e">
        <f aca="false" ca="false" dt2D="false" dtr="false" t="normal">SUMIFS(BP:BP, $D:$D, $D93, $A:$A, $A93, $F:$F, $F93, $E:$E, "Да")</f>
        <v>#VALUE!</v>
      </c>
      <c r="BQ93" s="167" t="e">
        <f aca="false" ca="false" dt2D="false" dtr="false" t="normal">SUMIFS(BQ:BQ, $D:$D, $D93, $A:$A, $A93, $F:$F, $F93, $E:$E, "Да")</f>
        <v>#VALUE!</v>
      </c>
      <c r="BR93" s="167" t="e">
        <f aca="false" ca="false" dt2D="false" dtr="false" t="normal">SUMIFS(BR:BR, $D:$D, $D93, $A:$A, $A93, $F:$F, $F93, $E:$E, "Да")</f>
        <v>#VALUE!</v>
      </c>
      <c r="BS93" s="167" t="e">
        <f aca="false" ca="false" dt2D="false" dtr="false" t="normal">SUMIFS(BS:BS, $D:$D, $D93, $A:$A, $A93, $F:$F, $F93, $E:$E, "Да")</f>
        <v>#VALUE!</v>
      </c>
      <c r="BT93" s="167" t="e">
        <f aca="false" ca="false" dt2D="false" dtr="false" t="normal">SUMIFS(BT:BT, $D:$D, $D93, $A:$A, $A93, $F:$F, $F93, $E:$E, "Да")</f>
        <v>#VALUE!</v>
      </c>
    </row>
    <row hidden="true" ht="16.5" outlineLevel="1" r="94">
      <c r="A94" s="374" t="str">
        <f aca="false" ca="false" dt2D="false" dtr="false" t="normal">A93</f>
        <v>Поступление бюджетного долгового финансирования</v>
      </c>
      <c r="D94" s="408" t="str">
        <f aca="false" ca="false" dt2D="false" dtr="false" t="normal">I94</f>
        <v>Местный бюджет</v>
      </c>
      <c r="F94" s="374" t="str">
        <f aca="false" ca="false" dt2D="false" dtr="false" t="normal">F93</f>
        <v>Якорная туристическая  инфраструктура</v>
      </c>
      <c r="I94" s="411" t="s">
        <v>303</v>
      </c>
      <c r="L94" s="283" t="e">
        <f aca="false" ca="false" dt2D="false" dtr="false" t="normal">SUM(M94:BT94)</f>
        <v>#VALUE!</v>
      </c>
      <c r="M94" s="167" t="e">
        <f aca="false" ca="false" dt2D="false" dtr="false" t="normal">SUMIFS(M:M, $D:$D, $D94, $A:$A, $A94, $F:$F, $F94, $E:$E, "Да")</f>
        <v>#VALUE!</v>
      </c>
      <c r="N94" s="167" t="e">
        <f aca="false" ca="false" dt2D="false" dtr="false" t="normal">SUMIFS(N:N, $D:$D, $D94, $A:$A, $A94, $F:$F, $F94, $E:$E, "Да")</f>
        <v>#VALUE!</v>
      </c>
      <c r="O94" s="167" t="e">
        <f aca="false" ca="false" dt2D="false" dtr="false" t="normal">SUMIFS(O:O, $D:$D, $D94, $A:$A, $A94, $F:$F, $F94, $E:$E, "Да")</f>
        <v>#VALUE!</v>
      </c>
      <c r="P94" s="167" t="e">
        <f aca="false" ca="false" dt2D="false" dtr="false" t="normal">SUMIFS(P:P, $D:$D, $D94, $A:$A, $A94, $F:$F, $F94, $E:$E, "Да")</f>
        <v>#VALUE!</v>
      </c>
      <c r="Q94" s="167" t="e">
        <f aca="false" ca="false" dt2D="false" dtr="false" t="normal">SUMIFS(Q:Q, $D:$D, $D94, $A:$A, $A94, $F:$F, $F94, $E:$E, "Да")</f>
        <v>#VALUE!</v>
      </c>
      <c r="R94" s="167" t="e">
        <f aca="false" ca="false" dt2D="false" dtr="false" t="normal">SUMIFS(R:R, $D:$D, $D94, $A:$A, $A94, $F:$F, $F94, $E:$E, "Да")</f>
        <v>#VALUE!</v>
      </c>
      <c r="S94" s="167" t="e">
        <f aca="false" ca="false" dt2D="false" dtr="false" t="normal">SUMIFS(S:S, $D:$D, $D94, $A:$A, $A94, $F:$F, $F94, $E:$E, "Да")</f>
        <v>#VALUE!</v>
      </c>
      <c r="T94" s="167" t="e">
        <f aca="false" ca="false" dt2D="false" dtr="false" t="normal">SUMIFS(T:T, $D:$D, $D94, $A:$A, $A94, $F:$F, $F94, $E:$E, "Да")</f>
        <v>#VALUE!</v>
      </c>
      <c r="U94" s="167" t="e">
        <f aca="false" ca="false" dt2D="false" dtr="false" t="normal">SUMIFS(U:U, $D:$D, $D94, $A:$A, $A94, $F:$F, $F94, $E:$E, "Да")</f>
        <v>#VALUE!</v>
      </c>
      <c r="V94" s="167" t="e">
        <f aca="false" ca="false" dt2D="false" dtr="false" t="normal">SUMIFS(V:V, $D:$D, $D94, $A:$A, $A94, $F:$F, $F94, $E:$E, "Да")</f>
        <v>#VALUE!</v>
      </c>
      <c r="W94" s="167" t="e">
        <f aca="false" ca="false" dt2D="false" dtr="false" t="normal">SUMIFS(W:W, $D:$D, $D94, $A:$A, $A94, $F:$F, $F94, $E:$E, "Да")</f>
        <v>#VALUE!</v>
      </c>
      <c r="X94" s="167" t="e">
        <f aca="false" ca="false" dt2D="false" dtr="false" t="normal">SUMIFS(X:X, $D:$D, $D94, $A:$A, $A94, $F:$F, $F94, $E:$E, "Да")</f>
        <v>#VALUE!</v>
      </c>
      <c r="Y94" s="167" t="e">
        <f aca="false" ca="false" dt2D="false" dtr="false" t="normal">SUMIFS(Y:Y, $D:$D, $D94, $A:$A, $A94, $F:$F, $F94, $E:$E, "Да")</f>
        <v>#VALUE!</v>
      </c>
      <c r="Z94" s="167" t="e">
        <f aca="false" ca="false" dt2D="false" dtr="false" t="normal">SUMIFS(Z:Z, $D:$D, $D94, $A:$A, $A94, $F:$F, $F94, $E:$E, "Да")</f>
        <v>#VALUE!</v>
      </c>
      <c r="AA94" s="167" t="e">
        <f aca="false" ca="false" dt2D="false" dtr="false" t="normal">SUMIFS(AA:AA, $D:$D, $D94, $A:$A, $A94, $F:$F, $F94, $E:$E, "Да")</f>
        <v>#VALUE!</v>
      </c>
      <c r="AB94" s="167" t="e">
        <f aca="false" ca="false" dt2D="false" dtr="false" t="normal">SUMIFS(AB:AB, $D:$D, $D94, $A:$A, $A94, $F:$F, $F94, $E:$E, "Да")</f>
        <v>#VALUE!</v>
      </c>
      <c r="AC94" s="167" t="e">
        <f aca="false" ca="false" dt2D="false" dtr="false" t="normal">SUMIFS(AC:AC, $D:$D, $D94, $A:$A, $A94, $F:$F, $F94, $E:$E, "Да")</f>
        <v>#VALUE!</v>
      </c>
      <c r="AD94" s="167" t="e">
        <f aca="false" ca="false" dt2D="false" dtr="false" t="normal">SUMIFS(AD:AD, $D:$D, $D94, $A:$A, $A94, $F:$F, $F94, $E:$E, "Да")</f>
        <v>#VALUE!</v>
      </c>
      <c r="AE94" s="167" t="e">
        <f aca="false" ca="false" dt2D="false" dtr="false" t="normal">SUMIFS(AE:AE, $D:$D, $D94, $A:$A, $A94, $F:$F, $F94, $E:$E, "Да")</f>
        <v>#VALUE!</v>
      </c>
      <c r="AF94" s="167" t="e">
        <f aca="false" ca="false" dt2D="false" dtr="false" t="normal">SUMIFS(AF:AF, $D:$D, $D94, $A:$A, $A94, $F:$F, $F94, $E:$E, "Да")</f>
        <v>#VALUE!</v>
      </c>
      <c r="AG94" s="167" t="e">
        <f aca="false" ca="false" dt2D="false" dtr="false" t="normal">SUMIFS(AG:AG, $D:$D, $D94, $A:$A, $A94, $F:$F, $F94, $E:$E, "Да")</f>
        <v>#VALUE!</v>
      </c>
      <c r="AH94" s="167" t="e">
        <f aca="false" ca="false" dt2D="false" dtr="false" t="normal">SUMIFS(AH:AH, $D:$D, $D94, $A:$A, $A94, $F:$F, $F94, $E:$E, "Да")</f>
        <v>#VALUE!</v>
      </c>
      <c r="AI94" s="167" t="e">
        <f aca="false" ca="false" dt2D="false" dtr="false" t="normal">SUMIFS(AI:AI, $D:$D, $D94, $A:$A, $A94, $F:$F, $F94, $E:$E, "Да")</f>
        <v>#VALUE!</v>
      </c>
      <c r="AJ94" s="167" t="e">
        <f aca="false" ca="false" dt2D="false" dtr="false" t="normal">SUMIFS(AJ:AJ, $D:$D, $D94, $A:$A, $A94, $F:$F, $F94, $E:$E, "Да")</f>
        <v>#VALUE!</v>
      </c>
      <c r="AK94" s="167" t="e">
        <f aca="false" ca="false" dt2D="false" dtr="false" t="normal">SUMIFS(AK:AK, $D:$D, $D94, $A:$A, $A94, $F:$F, $F94, $E:$E, "Да")</f>
        <v>#VALUE!</v>
      </c>
      <c r="AL94" s="167" t="e">
        <f aca="false" ca="false" dt2D="false" dtr="false" t="normal">SUMIFS(AL:AL, $D:$D, $D94, $A:$A, $A94, $F:$F, $F94, $E:$E, "Да")</f>
        <v>#VALUE!</v>
      </c>
      <c r="AM94" s="167" t="e">
        <f aca="false" ca="false" dt2D="false" dtr="false" t="normal">SUMIFS(AM:AM, $D:$D, $D94, $A:$A, $A94, $F:$F, $F94, $E:$E, "Да")</f>
        <v>#VALUE!</v>
      </c>
      <c r="AN94" s="167" t="e">
        <f aca="false" ca="false" dt2D="false" dtr="false" t="normal">SUMIFS(AN:AN, $D:$D, $D94, $A:$A, $A94, $F:$F, $F94, $E:$E, "Да")</f>
        <v>#VALUE!</v>
      </c>
      <c r="AO94" s="167" t="e">
        <f aca="false" ca="false" dt2D="false" dtr="false" t="normal">SUMIFS(AO:AO, $D:$D, $D94, $A:$A, $A94, $F:$F, $F94, $E:$E, "Да")</f>
        <v>#VALUE!</v>
      </c>
      <c r="AP94" s="167" t="e">
        <f aca="false" ca="false" dt2D="false" dtr="false" t="normal">SUMIFS(AP:AP, $D:$D, $D94, $A:$A, $A94, $F:$F, $F94, $E:$E, "Да")</f>
        <v>#VALUE!</v>
      </c>
      <c r="AQ94" s="167" t="e">
        <f aca="false" ca="false" dt2D="false" dtr="false" t="normal">SUMIFS(AQ:AQ, $D:$D, $D94, $A:$A, $A94, $F:$F, $F94, $E:$E, "Да")</f>
        <v>#VALUE!</v>
      </c>
      <c r="AR94" s="167" t="e">
        <f aca="false" ca="false" dt2D="false" dtr="false" t="normal">SUMIFS(AR:AR, $D:$D, $D94, $A:$A, $A94, $F:$F, $F94, $E:$E, "Да")</f>
        <v>#VALUE!</v>
      </c>
      <c r="AS94" s="167" t="e">
        <f aca="false" ca="false" dt2D="false" dtr="false" t="normal">SUMIFS(AS:AS, $D:$D, $D94, $A:$A, $A94, $F:$F, $F94, $E:$E, "Да")</f>
        <v>#VALUE!</v>
      </c>
      <c r="AT94" s="167" t="e">
        <f aca="false" ca="false" dt2D="false" dtr="false" t="normal">SUMIFS(AT:AT, $D:$D, $D94, $A:$A, $A94, $F:$F, $F94, $E:$E, "Да")</f>
        <v>#VALUE!</v>
      </c>
      <c r="AU94" s="167" t="e">
        <f aca="false" ca="false" dt2D="false" dtr="false" t="normal">SUMIFS(AU:AU, $D:$D, $D94, $A:$A, $A94, $F:$F, $F94, $E:$E, "Да")</f>
        <v>#VALUE!</v>
      </c>
      <c r="AV94" s="167" t="e">
        <f aca="false" ca="false" dt2D="false" dtr="false" t="normal">SUMIFS(AV:AV, $D:$D, $D94, $A:$A, $A94, $F:$F, $F94, $E:$E, "Да")</f>
        <v>#VALUE!</v>
      </c>
      <c r="AW94" s="167" t="e">
        <f aca="false" ca="false" dt2D="false" dtr="false" t="normal">SUMIFS(AW:AW, $D:$D, $D94, $A:$A, $A94, $F:$F, $F94, $E:$E, "Да")</f>
        <v>#VALUE!</v>
      </c>
      <c r="AX94" s="167" t="e">
        <f aca="false" ca="false" dt2D="false" dtr="false" t="normal">SUMIFS(AX:AX, $D:$D, $D94, $A:$A, $A94, $F:$F, $F94, $E:$E, "Да")</f>
        <v>#VALUE!</v>
      </c>
      <c r="AY94" s="167" t="e">
        <f aca="false" ca="false" dt2D="false" dtr="false" t="normal">SUMIFS(AY:AY, $D:$D, $D94, $A:$A, $A94, $F:$F, $F94, $E:$E, "Да")</f>
        <v>#VALUE!</v>
      </c>
      <c r="AZ94" s="167" t="e">
        <f aca="false" ca="false" dt2D="false" dtr="false" t="normal">SUMIFS(AZ:AZ, $D:$D, $D94, $A:$A, $A94, $F:$F, $F94, $E:$E, "Да")</f>
        <v>#VALUE!</v>
      </c>
      <c r="BA94" s="167" t="e">
        <f aca="false" ca="false" dt2D="false" dtr="false" t="normal">SUMIFS(BA:BA, $D:$D, $D94, $A:$A, $A94, $F:$F, $F94, $E:$E, "Да")</f>
        <v>#VALUE!</v>
      </c>
      <c r="BB94" s="167" t="e">
        <f aca="false" ca="false" dt2D="false" dtr="false" t="normal">SUMIFS(BB:BB, $D:$D, $D94, $A:$A, $A94, $F:$F, $F94, $E:$E, "Да")</f>
        <v>#VALUE!</v>
      </c>
      <c r="BC94" s="167" t="e">
        <f aca="false" ca="false" dt2D="false" dtr="false" t="normal">SUMIFS(BC:BC, $D:$D, $D94, $A:$A, $A94, $F:$F, $F94, $E:$E, "Да")</f>
        <v>#VALUE!</v>
      </c>
      <c r="BD94" s="167" t="e">
        <f aca="false" ca="false" dt2D="false" dtr="false" t="normal">SUMIFS(BD:BD, $D:$D, $D94, $A:$A, $A94, $F:$F, $F94, $E:$E, "Да")</f>
        <v>#VALUE!</v>
      </c>
      <c r="BE94" s="167" t="e">
        <f aca="false" ca="false" dt2D="false" dtr="false" t="normal">SUMIFS(BE:BE, $D:$D, $D94, $A:$A, $A94, $F:$F, $F94, $E:$E, "Да")</f>
        <v>#VALUE!</v>
      </c>
      <c r="BF94" s="167" t="e">
        <f aca="false" ca="false" dt2D="false" dtr="false" t="normal">SUMIFS(BF:BF, $D:$D, $D94, $A:$A, $A94, $F:$F, $F94, $E:$E, "Да")</f>
        <v>#VALUE!</v>
      </c>
      <c r="BG94" s="167" t="e">
        <f aca="false" ca="false" dt2D="false" dtr="false" t="normal">SUMIFS(BG:BG, $D:$D, $D94, $A:$A, $A94, $F:$F, $F94, $E:$E, "Да")</f>
        <v>#VALUE!</v>
      </c>
      <c r="BH94" s="167" t="e">
        <f aca="false" ca="false" dt2D="false" dtr="false" t="normal">SUMIFS(BH:BH, $D:$D, $D94, $A:$A, $A94, $F:$F, $F94, $E:$E, "Да")</f>
        <v>#VALUE!</v>
      </c>
      <c r="BI94" s="167" t="e">
        <f aca="false" ca="false" dt2D="false" dtr="false" t="normal">SUMIFS(BI:BI, $D:$D, $D94, $A:$A, $A94, $F:$F, $F94, $E:$E, "Да")</f>
        <v>#VALUE!</v>
      </c>
      <c r="BJ94" s="167" t="e">
        <f aca="false" ca="false" dt2D="false" dtr="false" t="normal">SUMIFS(BJ:BJ, $D:$D, $D94, $A:$A, $A94, $F:$F, $F94, $E:$E, "Да")</f>
        <v>#VALUE!</v>
      </c>
      <c r="BK94" s="167" t="e">
        <f aca="false" ca="false" dt2D="false" dtr="false" t="normal">SUMIFS(BK:BK, $D:$D, $D94, $A:$A, $A94, $F:$F, $F94, $E:$E, "Да")</f>
        <v>#VALUE!</v>
      </c>
      <c r="BL94" s="167" t="e">
        <f aca="false" ca="false" dt2D="false" dtr="false" t="normal">SUMIFS(BL:BL, $D:$D, $D94, $A:$A, $A94, $F:$F, $F94, $E:$E, "Да")</f>
        <v>#VALUE!</v>
      </c>
      <c r="BM94" s="167" t="e">
        <f aca="false" ca="false" dt2D="false" dtr="false" t="normal">SUMIFS(BM:BM, $D:$D, $D94, $A:$A, $A94, $F:$F, $F94, $E:$E, "Да")</f>
        <v>#VALUE!</v>
      </c>
      <c r="BN94" s="167" t="e">
        <f aca="false" ca="false" dt2D="false" dtr="false" t="normal">SUMIFS(BN:BN, $D:$D, $D94, $A:$A, $A94, $F:$F, $F94, $E:$E, "Да")</f>
        <v>#VALUE!</v>
      </c>
      <c r="BO94" s="167" t="e">
        <f aca="false" ca="false" dt2D="false" dtr="false" t="normal">SUMIFS(BO:BO, $D:$D, $D94, $A:$A, $A94, $F:$F, $F94, $E:$E, "Да")</f>
        <v>#VALUE!</v>
      </c>
      <c r="BP94" s="167" t="e">
        <f aca="false" ca="false" dt2D="false" dtr="false" t="normal">SUMIFS(BP:BP, $D:$D, $D94, $A:$A, $A94, $F:$F, $F94, $E:$E, "Да")</f>
        <v>#VALUE!</v>
      </c>
      <c r="BQ94" s="167" t="e">
        <f aca="false" ca="false" dt2D="false" dtr="false" t="normal">SUMIFS(BQ:BQ, $D:$D, $D94, $A:$A, $A94, $F:$F, $F94, $E:$E, "Да")</f>
        <v>#VALUE!</v>
      </c>
      <c r="BR94" s="167" t="e">
        <f aca="false" ca="false" dt2D="false" dtr="false" t="normal">SUMIFS(BR:BR, $D:$D, $D94, $A:$A, $A94, $F:$F, $F94, $E:$E, "Да")</f>
        <v>#VALUE!</v>
      </c>
      <c r="BS94" s="167" t="e">
        <f aca="false" ca="false" dt2D="false" dtr="false" t="normal">SUMIFS(BS:BS, $D:$D, $D94, $A:$A, $A94, $F:$F, $F94, $E:$E, "Да")</f>
        <v>#VALUE!</v>
      </c>
      <c r="BT94" s="167" t="e">
        <f aca="false" ca="false" dt2D="false" dtr="false" t="normal">SUMIFS(BT:BT, $D:$D, $D94, $A:$A, $A94, $F:$F, $F94, $E:$E, "Да")</f>
        <v>#VALUE!</v>
      </c>
    </row>
    <row customHeight="true" hidden="true" ht="7.90000009536743" outlineLevel="1" r="95">
      <c r="L95" s="283" t="n"/>
      <c r="M95" s="167" t="n"/>
      <c r="N95" s="167" t="n"/>
      <c r="O95" s="167" t="n"/>
      <c r="P95" s="167" t="n"/>
      <c r="Q95" s="167" t="n"/>
      <c r="R95" s="167" t="n"/>
      <c r="S95" s="167" t="n"/>
      <c r="T95" s="167" t="n"/>
      <c r="U95" s="167" t="n"/>
      <c r="V95" s="167" t="n"/>
      <c r="W95" s="167" t="n"/>
      <c r="X95" s="167" t="n"/>
      <c r="Y95" s="167" t="n"/>
      <c r="Z95" s="167" t="n"/>
      <c r="AA95" s="167" t="n"/>
      <c r="AB95" s="167" t="n"/>
      <c r="AC95" s="167" t="n"/>
      <c r="AD95" s="167" t="n"/>
      <c r="AE95" s="167" t="n"/>
      <c r="AF95" s="167" t="n"/>
      <c r="AG95" s="167" t="n"/>
      <c r="AH95" s="167" t="n"/>
      <c r="AI95" s="167" t="n"/>
      <c r="AJ95" s="167" t="n"/>
      <c r="AK95" s="167" t="n"/>
      <c r="AL95" s="167" t="n"/>
      <c r="AM95" s="167" t="n"/>
      <c r="AN95" s="167" t="n"/>
      <c r="AO95" s="167" t="n"/>
      <c r="AP95" s="167" t="n"/>
      <c r="AQ95" s="167" t="n"/>
      <c r="AR95" s="167" t="n"/>
      <c r="AS95" s="167" t="n"/>
      <c r="AT95" s="167" t="n"/>
      <c r="AU95" s="167" t="n"/>
      <c r="AV95" s="167" t="n"/>
      <c r="AW95" s="167" t="n"/>
      <c r="AX95" s="167" t="n"/>
      <c r="AY95" s="167" t="n"/>
      <c r="AZ95" s="167" t="n"/>
      <c r="BA95" s="167" t="n"/>
      <c r="BB95" s="167" t="n"/>
      <c r="BC95" s="167" t="n"/>
      <c r="BD95" s="167" t="n"/>
      <c r="BE95" s="167" t="n"/>
      <c r="BF95" s="167" t="n"/>
      <c r="BG95" s="167" t="n"/>
      <c r="BH95" s="167" t="n"/>
      <c r="BI95" s="167" t="n"/>
      <c r="BJ95" s="167" t="n"/>
      <c r="BK95" s="167" t="n"/>
      <c r="BL95" s="167" t="n"/>
      <c r="BM95" s="167" t="n"/>
      <c r="BN95" s="167" t="n"/>
      <c r="BO95" s="167" t="n"/>
      <c r="BP95" s="167" t="n"/>
      <c r="BQ95" s="167" t="n"/>
      <c r="BR95" s="167" t="n"/>
      <c r="BS95" s="167" t="n"/>
      <c r="BT95" s="167" t="n"/>
    </row>
    <row hidden="true" ht="16.5" outlineLevel="1" r="96">
      <c r="A96" s="374" t="str">
        <f aca="false" ca="false" dt2D="false" dtr="false" t="normal">I90</f>
        <v>Поступление бюджетного долгового финансирования</v>
      </c>
      <c r="F96" s="374" t="str">
        <f aca="false" ca="false" dt2D="false" dtr="false" t="normal">I96</f>
        <v>Дополнительная туристическая  инфраструктура</v>
      </c>
      <c r="I96" s="237" t="s">
        <v>407</v>
      </c>
      <c r="L96" s="283" t="e">
        <f aca="false" ca="false" dt2D="false" dtr="false" t="normal">SUM(M96:BT96)</f>
        <v>#VALUE!</v>
      </c>
      <c r="M96" s="167" t="e">
        <f aca="false" ca="false" dt2D="false" dtr="false" t="normal">SUM(M97:M99)</f>
        <v>#VALUE!</v>
      </c>
      <c r="N96" s="167" t="e">
        <f aca="false" ca="false" dt2D="false" dtr="false" t="normal">SUM(N97:N99)</f>
        <v>#VALUE!</v>
      </c>
      <c r="O96" s="167" t="e">
        <f aca="false" ca="false" dt2D="false" dtr="false" t="normal">SUM(O97:O99)</f>
        <v>#VALUE!</v>
      </c>
      <c r="P96" s="167" t="e">
        <f aca="false" ca="false" dt2D="false" dtr="false" t="normal">SUM(P97:P99)</f>
        <v>#VALUE!</v>
      </c>
      <c r="Q96" s="167" t="e">
        <f aca="false" ca="false" dt2D="false" dtr="false" t="normal">SUM(Q97:Q99)</f>
        <v>#VALUE!</v>
      </c>
      <c r="R96" s="167" t="e">
        <f aca="false" ca="false" dt2D="false" dtr="false" t="normal">SUM(R97:R99)</f>
        <v>#VALUE!</v>
      </c>
      <c r="S96" s="167" t="e">
        <f aca="false" ca="false" dt2D="false" dtr="false" t="normal">SUM(S97:S99)</f>
        <v>#VALUE!</v>
      </c>
      <c r="T96" s="167" t="e">
        <f aca="false" ca="false" dt2D="false" dtr="false" t="normal">SUM(T97:T99)</f>
        <v>#VALUE!</v>
      </c>
      <c r="U96" s="167" t="e">
        <f aca="false" ca="false" dt2D="false" dtr="false" t="normal">SUM(U97:U99)</f>
        <v>#VALUE!</v>
      </c>
      <c r="V96" s="167" t="e">
        <f aca="false" ca="false" dt2D="false" dtr="false" t="normal">SUM(V97:V99)</f>
        <v>#VALUE!</v>
      </c>
      <c r="W96" s="167" t="e">
        <f aca="false" ca="false" dt2D="false" dtr="false" t="normal">SUM(W97:W99)</f>
        <v>#VALUE!</v>
      </c>
      <c r="X96" s="167" t="e">
        <f aca="false" ca="false" dt2D="false" dtr="false" t="normal">SUM(X97:X99)</f>
        <v>#VALUE!</v>
      </c>
      <c r="Y96" s="167" t="e">
        <f aca="false" ca="false" dt2D="false" dtr="false" t="normal">SUM(Y97:Y99)</f>
        <v>#VALUE!</v>
      </c>
      <c r="Z96" s="167" t="e">
        <f aca="false" ca="false" dt2D="false" dtr="false" t="normal">SUM(Z97:Z99)</f>
        <v>#VALUE!</v>
      </c>
      <c r="AA96" s="167" t="e">
        <f aca="false" ca="false" dt2D="false" dtr="false" t="normal">SUM(AA97:AA99)</f>
        <v>#VALUE!</v>
      </c>
      <c r="AB96" s="167" t="e">
        <f aca="false" ca="false" dt2D="false" dtr="false" t="normal">SUM(AB97:AB99)</f>
        <v>#VALUE!</v>
      </c>
      <c r="AC96" s="167" t="e">
        <f aca="false" ca="false" dt2D="false" dtr="false" t="normal">SUM(AC97:AC99)</f>
        <v>#VALUE!</v>
      </c>
      <c r="AD96" s="167" t="e">
        <f aca="false" ca="false" dt2D="false" dtr="false" t="normal">SUM(AD97:AD99)</f>
        <v>#VALUE!</v>
      </c>
      <c r="AE96" s="167" t="e">
        <f aca="false" ca="false" dt2D="false" dtr="false" t="normal">SUM(AE97:AE99)</f>
        <v>#VALUE!</v>
      </c>
      <c r="AF96" s="167" t="e">
        <f aca="false" ca="false" dt2D="false" dtr="false" t="normal">SUM(AF97:AF99)</f>
        <v>#VALUE!</v>
      </c>
      <c r="AG96" s="167" t="e">
        <f aca="false" ca="false" dt2D="false" dtr="false" t="normal">SUM(AG97:AG99)</f>
        <v>#VALUE!</v>
      </c>
      <c r="AH96" s="167" t="e">
        <f aca="false" ca="false" dt2D="false" dtr="false" t="normal">SUM(AH97:AH99)</f>
        <v>#VALUE!</v>
      </c>
      <c r="AI96" s="167" t="e">
        <f aca="false" ca="false" dt2D="false" dtr="false" t="normal">SUM(AI97:AI99)</f>
        <v>#VALUE!</v>
      </c>
      <c r="AJ96" s="167" t="e">
        <f aca="false" ca="false" dt2D="false" dtr="false" t="normal">SUM(AJ97:AJ99)</f>
        <v>#VALUE!</v>
      </c>
      <c r="AK96" s="167" t="e">
        <f aca="false" ca="false" dt2D="false" dtr="false" t="normal">SUM(AK97:AK99)</f>
        <v>#VALUE!</v>
      </c>
      <c r="AL96" s="167" t="e">
        <f aca="false" ca="false" dt2D="false" dtr="false" t="normal">SUM(AL97:AL99)</f>
        <v>#VALUE!</v>
      </c>
      <c r="AM96" s="167" t="e">
        <f aca="false" ca="false" dt2D="false" dtr="false" t="normal">SUM(AM97:AM99)</f>
        <v>#VALUE!</v>
      </c>
      <c r="AN96" s="167" t="e">
        <f aca="false" ca="false" dt2D="false" dtr="false" t="normal">SUM(AN97:AN99)</f>
        <v>#VALUE!</v>
      </c>
      <c r="AO96" s="167" t="e">
        <f aca="false" ca="false" dt2D="false" dtr="false" t="normal">SUM(AO97:AO99)</f>
        <v>#VALUE!</v>
      </c>
      <c r="AP96" s="167" t="e">
        <f aca="false" ca="false" dt2D="false" dtr="false" t="normal">SUM(AP97:AP99)</f>
        <v>#VALUE!</v>
      </c>
      <c r="AQ96" s="167" t="e">
        <f aca="false" ca="false" dt2D="false" dtr="false" t="normal">SUM(AQ97:AQ99)</f>
        <v>#VALUE!</v>
      </c>
      <c r="AR96" s="167" t="e">
        <f aca="false" ca="false" dt2D="false" dtr="false" t="normal">SUM(AR97:AR99)</f>
        <v>#VALUE!</v>
      </c>
      <c r="AS96" s="167" t="e">
        <f aca="false" ca="false" dt2D="false" dtr="false" t="normal">SUM(AS97:AS99)</f>
        <v>#VALUE!</v>
      </c>
      <c r="AT96" s="167" t="e">
        <f aca="false" ca="false" dt2D="false" dtr="false" t="normal">SUM(AT97:AT99)</f>
        <v>#VALUE!</v>
      </c>
      <c r="AU96" s="167" t="e">
        <f aca="false" ca="false" dt2D="false" dtr="false" t="normal">SUM(AU97:AU99)</f>
        <v>#VALUE!</v>
      </c>
      <c r="AV96" s="167" t="e">
        <f aca="false" ca="false" dt2D="false" dtr="false" t="normal">SUM(AV97:AV99)</f>
        <v>#VALUE!</v>
      </c>
      <c r="AW96" s="167" t="e">
        <f aca="false" ca="false" dt2D="false" dtr="false" t="normal">SUM(AW97:AW99)</f>
        <v>#VALUE!</v>
      </c>
      <c r="AX96" s="167" t="e">
        <f aca="false" ca="false" dt2D="false" dtr="false" t="normal">SUM(AX97:AX99)</f>
        <v>#VALUE!</v>
      </c>
      <c r="AY96" s="167" t="e">
        <f aca="false" ca="false" dt2D="false" dtr="false" t="normal">SUM(AY97:AY99)</f>
        <v>#VALUE!</v>
      </c>
      <c r="AZ96" s="167" t="e">
        <f aca="false" ca="false" dt2D="false" dtr="false" t="normal">SUM(AZ97:AZ99)</f>
        <v>#VALUE!</v>
      </c>
      <c r="BA96" s="167" t="e">
        <f aca="false" ca="false" dt2D="false" dtr="false" t="normal">SUM(BA97:BA99)</f>
        <v>#VALUE!</v>
      </c>
      <c r="BB96" s="167" t="e">
        <f aca="false" ca="false" dt2D="false" dtr="false" t="normal">SUM(BB97:BB99)</f>
        <v>#VALUE!</v>
      </c>
      <c r="BC96" s="167" t="e">
        <f aca="false" ca="false" dt2D="false" dtr="false" t="normal">SUM(BC97:BC99)</f>
        <v>#VALUE!</v>
      </c>
      <c r="BD96" s="167" t="e">
        <f aca="false" ca="false" dt2D="false" dtr="false" t="normal">SUM(BD97:BD99)</f>
        <v>#VALUE!</v>
      </c>
      <c r="BE96" s="167" t="e">
        <f aca="false" ca="false" dt2D="false" dtr="false" t="normal">SUM(BE97:BE99)</f>
        <v>#VALUE!</v>
      </c>
      <c r="BF96" s="167" t="e">
        <f aca="false" ca="false" dt2D="false" dtr="false" t="normal">SUM(BF97:BF99)</f>
        <v>#VALUE!</v>
      </c>
      <c r="BG96" s="167" t="e">
        <f aca="false" ca="false" dt2D="false" dtr="false" t="normal">SUM(BG97:BG99)</f>
        <v>#VALUE!</v>
      </c>
      <c r="BH96" s="167" t="e">
        <f aca="false" ca="false" dt2D="false" dtr="false" t="normal">SUM(BH97:BH99)</f>
        <v>#VALUE!</v>
      </c>
      <c r="BI96" s="167" t="e">
        <f aca="false" ca="false" dt2D="false" dtr="false" t="normal">SUM(BI97:BI99)</f>
        <v>#VALUE!</v>
      </c>
      <c r="BJ96" s="167" t="e">
        <f aca="false" ca="false" dt2D="false" dtr="false" t="normal">SUM(BJ97:BJ99)</f>
        <v>#VALUE!</v>
      </c>
      <c r="BK96" s="167" t="e">
        <f aca="false" ca="false" dt2D="false" dtr="false" t="normal">SUM(BK97:BK99)</f>
        <v>#VALUE!</v>
      </c>
      <c r="BL96" s="167" t="e">
        <f aca="false" ca="false" dt2D="false" dtr="false" t="normal">SUM(BL97:BL99)</f>
        <v>#VALUE!</v>
      </c>
      <c r="BM96" s="167" t="e">
        <f aca="false" ca="false" dt2D="false" dtr="false" t="normal">SUM(BM97:BM99)</f>
        <v>#VALUE!</v>
      </c>
      <c r="BN96" s="167" t="e">
        <f aca="false" ca="false" dt2D="false" dtr="false" t="normal">SUM(BN97:BN99)</f>
        <v>#VALUE!</v>
      </c>
      <c r="BO96" s="167" t="e">
        <f aca="false" ca="false" dt2D="false" dtr="false" t="normal">SUM(BO97:BO99)</f>
        <v>#VALUE!</v>
      </c>
      <c r="BP96" s="167" t="e">
        <f aca="false" ca="false" dt2D="false" dtr="false" t="normal">SUM(BP97:BP99)</f>
        <v>#VALUE!</v>
      </c>
      <c r="BQ96" s="167" t="e">
        <f aca="false" ca="false" dt2D="false" dtr="false" t="normal">SUM(BQ97:BQ99)</f>
        <v>#VALUE!</v>
      </c>
      <c r="BR96" s="167" t="e">
        <f aca="false" ca="false" dt2D="false" dtr="false" t="normal">SUM(BR97:BR99)</f>
        <v>#VALUE!</v>
      </c>
      <c r="BS96" s="167" t="e">
        <f aca="false" ca="false" dt2D="false" dtr="false" t="normal">SUM(BS97:BS99)</f>
        <v>#VALUE!</v>
      </c>
      <c r="BT96" s="167" t="e">
        <f aca="false" ca="false" dt2D="false" dtr="false" t="normal">SUM(BT97:BT99)</f>
        <v>#VALUE!</v>
      </c>
    </row>
    <row hidden="true" ht="16.5" outlineLevel="1" r="97">
      <c r="A97" s="374" t="str">
        <f aca="false" ca="false" dt2D="false" dtr="false" t="normal">A96</f>
        <v>Поступление бюджетного долгового финансирования</v>
      </c>
      <c r="D97" s="408" t="str">
        <f aca="false" ca="false" dt2D="false" dtr="false" t="normal">I97</f>
        <v>Федеральный бюджет</v>
      </c>
      <c r="F97" s="374" t="str">
        <f aca="false" ca="false" dt2D="false" dtr="false" t="normal">F96</f>
        <v>Дополнительная туристическая  инфраструктура</v>
      </c>
      <c r="I97" s="411" t="s">
        <v>301</v>
      </c>
      <c r="J97" s="16" t="n"/>
      <c r="L97" s="283" t="e">
        <f aca="false" ca="false" dt2D="false" dtr="false" t="normal">SUM(M97:BT97)</f>
        <v>#VALUE!</v>
      </c>
      <c r="M97" s="167" t="e">
        <f aca="false" ca="false" dt2D="false" dtr="false" t="normal">SUMIFS(M:M, $D:$D, $D97, $A:$A, $A97, $F:$F, $F97, $E:$E, "Да")</f>
        <v>#VALUE!</v>
      </c>
      <c r="N97" s="167" t="e">
        <f aca="false" ca="false" dt2D="false" dtr="false" t="normal">SUMIFS(N:N, $D:$D, $D97, $A:$A, $A97, $F:$F, $F97, $E:$E, "Да")</f>
        <v>#VALUE!</v>
      </c>
      <c r="O97" s="167" t="e">
        <f aca="false" ca="false" dt2D="false" dtr="false" t="normal">SUMIFS(O:O, $D:$D, $D97, $A:$A, $A97, $F:$F, $F97, $E:$E, "Да")</f>
        <v>#VALUE!</v>
      </c>
      <c r="P97" s="167" t="e">
        <f aca="false" ca="false" dt2D="false" dtr="false" t="normal">SUMIFS(P:P, $D:$D, $D97, $A:$A, $A97, $F:$F, $F97, $E:$E, "Да")</f>
        <v>#VALUE!</v>
      </c>
      <c r="Q97" s="167" t="e">
        <f aca="false" ca="false" dt2D="false" dtr="false" t="normal">SUMIFS(Q:Q, $D:$D, $D97, $A:$A, $A97, $F:$F, $F97, $E:$E, "Да")</f>
        <v>#VALUE!</v>
      </c>
      <c r="R97" s="167" t="e">
        <f aca="false" ca="false" dt2D="false" dtr="false" t="normal">SUMIFS(R:R, $D:$D, $D97, $A:$A, $A97, $F:$F, $F97, $E:$E, "Да")</f>
        <v>#VALUE!</v>
      </c>
      <c r="S97" s="167" t="e">
        <f aca="false" ca="false" dt2D="false" dtr="false" t="normal">SUMIFS(S:S, $D:$D, $D97, $A:$A, $A97, $F:$F, $F97, $E:$E, "Да")</f>
        <v>#VALUE!</v>
      </c>
      <c r="T97" s="167" t="e">
        <f aca="false" ca="false" dt2D="false" dtr="false" t="normal">SUMIFS(T:T, $D:$D, $D97, $A:$A, $A97, $F:$F, $F97, $E:$E, "Да")</f>
        <v>#VALUE!</v>
      </c>
      <c r="U97" s="167" t="e">
        <f aca="false" ca="false" dt2D="false" dtr="false" t="normal">SUMIFS(U:U, $D:$D, $D97, $A:$A, $A97, $F:$F, $F97, $E:$E, "Да")</f>
        <v>#VALUE!</v>
      </c>
      <c r="V97" s="167" t="e">
        <f aca="false" ca="false" dt2D="false" dtr="false" t="normal">SUMIFS(V:V, $D:$D, $D97, $A:$A, $A97, $F:$F, $F97, $E:$E, "Да")</f>
        <v>#VALUE!</v>
      </c>
      <c r="W97" s="167" t="e">
        <f aca="false" ca="false" dt2D="false" dtr="false" t="normal">SUMIFS(W:W, $D:$D, $D97, $A:$A, $A97, $F:$F, $F97, $E:$E, "Да")</f>
        <v>#VALUE!</v>
      </c>
      <c r="X97" s="167" t="e">
        <f aca="false" ca="false" dt2D="false" dtr="false" t="normal">SUMIFS(X:X, $D:$D, $D97, $A:$A, $A97, $F:$F, $F97, $E:$E, "Да")</f>
        <v>#VALUE!</v>
      </c>
      <c r="Y97" s="167" t="e">
        <f aca="false" ca="false" dt2D="false" dtr="false" t="normal">SUMIFS(Y:Y, $D:$D, $D97, $A:$A, $A97, $F:$F, $F97, $E:$E, "Да")</f>
        <v>#VALUE!</v>
      </c>
      <c r="Z97" s="167" t="e">
        <f aca="false" ca="false" dt2D="false" dtr="false" t="normal">SUMIFS(Z:Z, $D:$D, $D97, $A:$A, $A97, $F:$F, $F97, $E:$E, "Да")</f>
        <v>#VALUE!</v>
      </c>
      <c r="AA97" s="167" t="e">
        <f aca="false" ca="false" dt2D="false" dtr="false" t="normal">SUMIFS(AA:AA, $D:$D, $D97, $A:$A, $A97, $F:$F, $F97, $E:$E, "Да")</f>
        <v>#VALUE!</v>
      </c>
      <c r="AB97" s="167" t="e">
        <f aca="false" ca="false" dt2D="false" dtr="false" t="normal">SUMIFS(AB:AB, $D:$D, $D97, $A:$A, $A97, $F:$F, $F97, $E:$E, "Да")</f>
        <v>#VALUE!</v>
      </c>
      <c r="AC97" s="167" t="e">
        <f aca="false" ca="false" dt2D="false" dtr="false" t="normal">SUMIFS(AC:AC, $D:$D, $D97, $A:$A, $A97, $F:$F, $F97, $E:$E, "Да")</f>
        <v>#VALUE!</v>
      </c>
      <c r="AD97" s="167" t="e">
        <f aca="false" ca="false" dt2D="false" dtr="false" t="normal">SUMIFS(AD:AD, $D:$D, $D97, $A:$A, $A97, $F:$F, $F97, $E:$E, "Да")</f>
        <v>#VALUE!</v>
      </c>
      <c r="AE97" s="167" t="e">
        <f aca="false" ca="false" dt2D="false" dtr="false" t="normal">SUMIFS(AE:AE, $D:$D, $D97, $A:$A, $A97, $F:$F, $F97, $E:$E, "Да")</f>
        <v>#VALUE!</v>
      </c>
      <c r="AF97" s="167" t="e">
        <f aca="false" ca="false" dt2D="false" dtr="false" t="normal">SUMIFS(AF:AF, $D:$D, $D97, $A:$A, $A97, $F:$F, $F97, $E:$E, "Да")</f>
        <v>#VALUE!</v>
      </c>
      <c r="AG97" s="167" t="e">
        <f aca="false" ca="false" dt2D="false" dtr="false" t="normal">SUMIFS(AG:AG, $D:$D, $D97, $A:$A, $A97, $F:$F, $F97, $E:$E, "Да")</f>
        <v>#VALUE!</v>
      </c>
      <c r="AH97" s="167" t="e">
        <f aca="false" ca="false" dt2D="false" dtr="false" t="normal">SUMIFS(AH:AH, $D:$D, $D97, $A:$A, $A97, $F:$F, $F97, $E:$E, "Да")</f>
        <v>#VALUE!</v>
      </c>
      <c r="AI97" s="167" t="e">
        <f aca="false" ca="false" dt2D="false" dtr="false" t="normal">SUMIFS(AI:AI, $D:$D, $D97, $A:$A, $A97, $F:$F, $F97, $E:$E, "Да")</f>
        <v>#VALUE!</v>
      </c>
      <c r="AJ97" s="167" t="e">
        <f aca="false" ca="false" dt2D="false" dtr="false" t="normal">SUMIFS(AJ:AJ, $D:$D, $D97, $A:$A, $A97, $F:$F, $F97, $E:$E, "Да")</f>
        <v>#VALUE!</v>
      </c>
      <c r="AK97" s="167" t="e">
        <f aca="false" ca="false" dt2D="false" dtr="false" t="normal">SUMIFS(AK:AK, $D:$D, $D97, $A:$A, $A97, $F:$F, $F97, $E:$E, "Да")</f>
        <v>#VALUE!</v>
      </c>
      <c r="AL97" s="167" t="e">
        <f aca="false" ca="false" dt2D="false" dtr="false" t="normal">SUMIFS(AL:AL, $D:$D, $D97, $A:$A, $A97, $F:$F, $F97, $E:$E, "Да")</f>
        <v>#VALUE!</v>
      </c>
      <c r="AM97" s="167" t="e">
        <f aca="false" ca="false" dt2D="false" dtr="false" t="normal">SUMIFS(AM:AM, $D:$D, $D97, $A:$A, $A97, $F:$F, $F97, $E:$E, "Да")</f>
        <v>#VALUE!</v>
      </c>
      <c r="AN97" s="167" t="e">
        <f aca="false" ca="false" dt2D="false" dtr="false" t="normal">SUMIFS(AN:AN, $D:$D, $D97, $A:$A, $A97, $F:$F, $F97, $E:$E, "Да")</f>
        <v>#VALUE!</v>
      </c>
      <c r="AO97" s="167" t="e">
        <f aca="false" ca="false" dt2D="false" dtr="false" t="normal">SUMIFS(AO:AO, $D:$D, $D97, $A:$A, $A97, $F:$F, $F97, $E:$E, "Да")</f>
        <v>#VALUE!</v>
      </c>
      <c r="AP97" s="167" t="e">
        <f aca="false" ca="false" dt2D="false" dtr="false" t="normal">SUMIFS(AP:AP, $D:$D, $D97, $A:$A, $A97, $F:$F, $F97, $E:$E, "Да")</f>
        <v>#VALUE!</v>
      </c>
      <c r="AQ97" s="167" t="e">
        <f aca="false" ca="false" dt2D="false" dtr="false" t="normal">SUMIFS(AQ:AQ, $D:$D, $D97, $A:$A, $A97, $F:$F, $F97, $E:$E, "Да")</f>
        <v>#VALUE!</v>
      </c>
      <c r="AR97" s="167" t="e">
        <f aca="false" ca="false" dt2D="false" dtr="false" t="normal">SUMIFS(AR:AR, $D:$D, $D97, $A:$A, $A97, $F:$F, $F97, $E:$E, "Да")</f>
        <v>#VALUE!</v>
      </c>
      <c r="AS97" s="167" t="e">
        <f aca="false" ca="false" dt2D="false" dtr="false" t="normal">SUMIFS(AS:AS, $D:$D, $D97, $A:$A, $A97, $F:$F, $F97, $E:$E, "Да")</f>
        <v>#VALUE!</v>
      </c>
      <c r="AT97" s="167" t="e">
        <f aca="false" ca="false" dt2D="false" dtr="false" t="normal">SUMIFS(AT:AT, $D:$D, $D97, $A:$A, $A97, $F:$F, $F97, $E:$E, "Да")</f>
        <v>#VALUE!</v>
      </c>
      <c r="AU97" s="167" t="e">
        <f aca="false" ca="false" dt2D="false" dtr="false" t="normal">SUMIFS(AU:AU, $D:$D, $D97, $A:$A, $A97, $F:$F, $F97, $E:$E, "Да")</f>
        <v>#VALUE!</v>
      </c>
      <c r="AV97" s="167" t="e">
        <f aca="false" ca="false" dt2D="false" dtr="false" t="normal">SUMIFS(AV:AV, $D:$D, $D97, $A:$A, $A97, $F:$F, $F97, $E:$E, "Да")</f>
        <v>#VALUE!</v>
      </c>
      <c r="AW97" s="167" t="e">
        <f aca="false" ca="false" dt2D="false" dtr="false" t="normal">SUMIFS(AW:AW, $D:$D, $D97, $A:$A, $A97, $F:$F, $F97, $E:$E, "Да")</f>
        <v>#VALUE!</v>
      </c>
      <c r="AX97" s="167" t="e">
        <f aca="false" ca="false" dt2D="false" dtr="false" t="normal">SUMIFS(AX:AX, $D:$D, $D97, $A:$A, $A97, $F:$F, $F97, $E:$E, "Да")</f>
        <v>#VALUE!</v>
      </c>
      <c r="AY97" s="167" t="e">
        <f aca="false" ca="false" dt2D="false" dtr="false" t="normal">SUMIFS(AY:AY, $D:$D, $D97, $A:$A, $A97, $F:$F, $F97, $E:$E, "Да")</f>
        <v>#VALUE!</v>
      </c>
      <c r="AZ97" s="167" t="e">
        <f aca="false" ca="false" dt2D="false" dtr="false" t="normal">SUMIFS(AZ:AZ, $D:$D, $D97, $A:$A, $A97, $F:$F, $F97, $E:$E, "Да")</f>
        <v>#VALUE!</v>
      </c>
      <c r="BA97" s="167" t="e">
        <f aca="false" ca="false" dt2D="false" dtr="false" t="normal">SUMIFS(BA:BA, $D:$D, $D97, $A:$A, $A97, $F:$F, $F97, $E:$E, "Да")</f>
        <v>#VALUE!</v>
      </c>
      <c r="BB97" s="167" t="e">
        <f aca="false" ca="false" dt2D="false" dtr="false" t="normal">SUMIFS(BB:BB, $D:$D, $D97, $A:$A, $A97, $F:$F, $F97, $E:$E, "Да")</f>
        <v>#VALUE!</v>
      </c>
      <c r="BC97" s="167" t="e">
        <f aca="false" ca="false" dt2D="false" dtr="false" t="normal">SUMIFS(BC:BC, $D:$D, $D97, $A:$A, $A97, $F:$F, $F97, $E:$E, "Да")</f>
        <v>#VALUE!</v>
      </c>
      <c r="BD97" s="167" t="e">
        <f aca="false" ca="false" dt2D="false" dtr="false" t="normal">SUMIFS(BD:BD, $D:$D, $D97, $A:$A, $A97, $F:$F, $F97, $E:$E, "Да")</f>
        <v>#VALUE!</v>
      </c>
      <c r="BE97" s="167" t="e">
        <f aca="false" ca="false" dt2D="false" dtr="false" t="normal">SUMIFS(BE:BE, $D:$D, $D97, $A:$A, $A97, $F:$F, $F97, $E:$E, "Да")</f>
        <v>#VALUE!</v>
      </c>
      <c r="BF97" s="167" t="e">
        <f aca="false" ca="false" dt2D="false" dtr="false" t="normal">SUMIFS(BF:BF, $D:$D, $D97, $A:$A, $A97, $F:$F, $F97, $E:$E, "Да")</f>
        <v>#VALUE!</v>
      </c>
      <c r="BG97" s="167" t="e">
        <f aca="false" ca="false" dt2D="false" dtr="false" t="normal">SUMIFS(BG:BG, $D:$D, $D97, $A:$A, $A97, $F:$F, $F97, $E:$E, "Да")</f>
        <v>#VALUE!</v>
      </c>
      <c r="BH97" s="167" t="e">
        <f aca="false" ca="false" dt2D="false" dtr="false" t="normal">SUMIFS(BH:BH, $D:$D, $D97, $A:$A, $A97, $F:$F, $F97, $E:$E, "Да")</f>
        <v>#VALUE!</v>
      </c>
      <c r="BI97" s="167" t="e">
        <f aca="false" ca="false" dt2D="false" dtr="false" t="normal">SUMIFS(BI:BI, $D:$D, $D97, $A:$A, $A97, $F:$F, $F97, $E:$E, "Да")</f>
        <v>#VALUE!</v>
      </c>
      <c r="BJ97" s="167" t="e">
        <f aca="false" ca="false" dt2D="false" dtr="false" t="normal">SUMIFS(BJ:BJ, $D:$D, $D97, $A:$A, $A97, $F:$F, $F97, $E:$E, "Да")</f>
        <v>#VALUE!</v>
      </c>
      <c r="BK97" s="167" t="e">
        <f aca="false" ca="false" dt2D="false" dtr="false" t="normal">SUMIFS(BK:BK, $D:$D, $D97, $A:$A, $A97, $F:$F, $F97, $E:$E, "Да")</f>
        <v>#VALUE!</v>
      </c>
      <c r="BL97" s="167" t="e">
        <f aca="false" ca="false" dt2D="false" dtr="false" t="normal">SUMIFS(BL:BL, $D:$D, $D97, $A:$A, $A97, $F:$F, $F97, $E:$E, "Да")</f>
        <v>#VALUE!</v>
      </c>
      <c r="BM97" s="167" t="e">
        <f aca="false" ca="false" dt2D="false" dtr="false" t="normal">SUMIFS(BM:BM, $D:$D, $D97, $A:$A, $A97, $F:$F, $F97, $E:$E, "Да")</f>
        <v>#VALUE!</v>
      </c>
      <c r="BN97" s="167" t="e">
        <f aca="false" ca="false" dt2D="false" dtr="false" t="normal">SUMIFS(BN:BN, $D:$D, $D97, $A:$A, $A97, $F:$F, $F97, $E:$E, "Да")</f>
        <v>#VALUE!</v>
      </c>
      <c r="BO97" s="167" t="e">
        <f aca="false" ca="false" dt2D="false" dtr="false" t="normal">SUMIFS(BO:BO, $D:$D, $D97, $A:$A, $A97, $F:$F, $F97, $E:$E, "Да")</f>
        <v>#VALUE!</v>
      </c>
      <c r="BP97" s="167" t="e">
        <f aca="false" ca="false" dt2D="false" dtr="false" t="normal">SUMIFS(BP:BP, $D:$D, $D97, $A:$A, $A97, $F:$F, $F97, $E:$E, "Да")</f>
        <v>#VALUE!</v>
      </c>
      <c r="BQ97" s="167" t="e">
        <f aca="false" ca="false" dt2D="false" dtr="false" t="normal">SUMIFS(BQ:BQ, $D:$D, $D97, $A:$A, $A97, $F:$F, $F97, $E:$E, "Да")</f>
        <v>#VALUE!</v>
      </c>
      <c r="BR97" s="167" t="e">
        <f aca="false" ca="false" dt2D="false" dtr="false" t="normal">SUMIFS(BR:BR, $D:$D, $D97, $A:$A, $A97, $F:$F, $F97, $E:$E, "Да")</f>
        <v>#VALUE!</v>
      </c>
      <c r="BS97" s="167" t="e">
        <f aca="false" ca="false" dt2D="false" dtr="false" t="normal">SUMIFS(BS:BS, $D:$D, $D97, $A:$A, $A97, $F:$F, $F97, $E:$E, "Да")</f>
        <v>#VALUE!</v>
      </c>
      <c r="BT97" s="167" t="e">
        <f aca="false" ca="false" dt2D="false" dtr="false" t="normal">SUMIFS(BT:BT, $D:$D, $D97, $A:$A, $A97, $F:$F, $F97, $E:$E, "Да")</f>
        <v>#VALUE!</v>
      </c>
    </row>
    <row hidden="true" ht="16.5" outlineLevel="1" r="98">
      <c r="A98" s="374" t="str">
        <f aca="false" ca="false" dt2D="false" dtr="false" t="normal">A97</f>
        <v>Поступление бюджетного долгового финансирования</v>
      </c>
      <c r="D98" s="408" t="str">
        <f aca="false" ca="false" dt2D="false" dtr="false" t="normal">I98</f>
        <v>Бюджет СФ</v>
      </c>
      <c r="F98" s="374" t="str">
        <f aca="false" ca="false" dt2D="false" dtr="false" t="normal">F97</f>
        <v>Дополнительная туристическая  инфраструктура</v>
      </c>
      <c r="I98" s="411" t="s">
        <v>302</v>
      </c>
      <c r="L98" s="283" t="e">
        <f aca="false" ca="false" dt2D="false" dtr="false" t="normal">SUM(M98:BT98)</f>
        <v>#VALUE!</v>
      </c>
      <c r="M98" s="167" t="e">
        <f aca="false" ca="false" dt2D="false" dtr="false" t="normal">SUMIFS(M:M, $D:$D, $D98, $A:$A, $A98, $F:$F, $F98, $E:$E, "Да")</f>
        <v>#VALUE!</v>
      </c>
      <c r="N98" s="167" t="e">
        <f aca="false" ca="false" dt2D="false" dtr="false" t="normal">SUMIFS(N:N, $D:$D, $D98, $A:$A, $A98, $F:$F, $F98, $E:$E, "Да")</f>
        <v>#VALUE!</v>
      </c>
      <c r="O98" s="167" t="e">
        <f aca="false" ca="false" dt2D="false" dtr="false" t="normal">SUMIFS(O:O, $D:$D, $D98, $A:$A, $A98, $F:$F, $F98, $E:$E, "Да")</f>
        <v>#VALUE!</v>
      </c>
      <c r="P98" s="167" t="e">
        <f aca="false" ca="false" dt2D="false" dtr="false" t="normal">SUMIFS(P:P, $D:$D, $D98, $A:$A, $A98, $F:$F, $F98, $E:$E, "Да")</f>
        <v>#VALUE!</v>
      </c>
      <c r="Q98" s="167" t="e">
        <f aca="false" ca="false" dt2D="false" dtr="false" t="normal">SUMIFS(Q:Q, $D:$D, $D98, $A:$A, $A98, $F:$F, $F98, $E:$E, "Да")</f>
        <v>#VALUE!</v>
      </c>
      <c r="R98" s="167" t="e">
        <f aca="false" ca="false" dt2D="false" dtr="false" t="normal">SUMIFS(R:R, $D:$D, $D98, $A:$A, $A98, $F:$F, $F98, $E:$E, "Да")</f>
        <v>#VALUE!</v>
      </c>
      <c r="S98" s="167" t="e">
        <f aca="false" ca="false" dt2D="false" dtr="false" t="normal">SUMIFS(S:S, $D:$D, $D98, $A:$A, $A98, $F:$F, $F98, $E:$E, "Да")</f>
        <v>#VALUE!</v>
      </c>
      <c r="T98" s="167" t="e">
        <f aca="false" ca="false" dt2D="false" dtr="false" t="normal">SUMIFS(T:T, $D:$D, $D98, $A:$A, $A98, $F:$F, $F98, $E:$E, "Да")</f>
        <v>#VALUE!</v>
      </c>
      <c r="U98" s="167" t="e">
        <f aca="false" ca="false" dt2D="false" dtr="false" t="normal">SUMIFS(U:U, $D:$D, $D98, $A:$A, $A98, $F:$F, $F98, $E:$E, "Да")</f>
        <v>#VALUE!</v>
      </c>
      <c r="V98" s="167" t="e">
        <f aca="false" ca="false" dt2D="false" dtr="false" t="normal">SUMIFS(V:V, $D:$D, $D98, $A:$A, $A98, $F:$F, $F98, $E:$E, "Да")</f>
        <v>#VALUE!</v>
      </c>
      <c r="W98" s="167" t="e">
        <f aca="false" ca="false" dt2D="false" dtr="false" t="normal">SUMIFS(W:W, $D:$D, $D98, $A:$A, $A98, $F:$F, $F98, $E:$E, "Да")</f>
        <v>#VALUE!</v>
      </c>
      <c r="X98" s="167" t="e">
        <f aca="false" ca="false" dt2D="false" dtr="false" t="normal">SUMIFS(X:X, $D:$D, $D98, $A:$A, $A98, $F:$F, $F98, $E:$E, "Да")</f>
        <v>#VALUE!</v>
      </c>
      <c r="Y98" s="167" t="e">
        <f aca="false" ca="false" dt2D="false" dtr="false" t="normal">SUMIFS(Y:Y, $D:$D, $D98, $A:$A, $A98, $F:$F, $F98, $E:$E, "Да")</f>
        <v>#VALUE!</v>
      </c>
      <c r="Z98" s="167" t="e">
        <f aca="false" ca="false" dt2D="false" dtr="false" t="normal">SUMIFS(Z:Z, $D:$D, $D98, $A:$A, $A98, $F:$F, $F98, $E:$E, "Да")</f>
        <v>#VALUE!</v>
      </c>
      <c r="AA98" s="167" t="e">
        <f aca="false" ca="false" dt2D="false" dtr="false" t="normal">SUMIFS(AA:AA, $D:$D, $D98, $A:$A, $A98, $F:$F, $F98, $E:$E, "Да")</f>
        <v>#VALUE!</v>
      </c>
      <c r="AB98" s="167" t="e">
        <f aca="false" ca="false" dt2D="false" dtr="false" t="normal">SUMIFS(AB:AB, $D:$D, $D98, $A:$A, $A98, $F:$F, $F98, $E:$E, "Да")</f>
        <v>#VALUE!</v>
      </c>
      <c r="AC98" s="167" t="e">
        <f aca="false" ca="false" dt2D="false" dtr="false" t="normal">SUMIFS(AC:AC, $D:$D, $D98, $A:$A, $A98, $F:$F, $F98, $E:$E, "Да")</f>
        <v>#VALUE!</v>
      </c>
      <c r="AD98" s="167" t="e">
        <f aca="false" ca="false" dt2D="false" dtr="false" t="normal">SUMIFS(AD:AD, $D:$D, $D98, $A:$A, $A98, $F:$F, $F98, $E:$E, "Да")</f>
        <v>#VALUE!</v>
      </c>
      <c r="AE98" s="167" t="e">
        <f aca="false" ca="false" dt2D="false" dtr="false" t="normal">SUMIFS(AE:AE, $D:$D, $D98, $A:$A, $A98, $F:$F, $F98, $E:$E, "Да")</f>
        <v>#VALUE!</v>
      </c>
      <c r="AF98" s="167" t="e">
        <f aca="false" ca="false" dt2D="false" dtr="false" t="normal">SUMIFS(AF:AF, $D:$D, $D98, $A:$A, $A98, $F:$F, $F98, $E:$E, "Да")</f>
        <v>#VALUE!</v>
      </c>
      <c r="AG98" s="167" t="e">
        <f aca="false" ca="false" dt2D="false" dtr="false" t="normal">SUMIFS(AG:AG, $D:$D, $D98, $A:$A, $A98, $F:$F, $F98, $E:$E, "Да")</f>
        <v>#VALUE!</v>
      </c>
      <c r="AH98" s="167" t="e">
        <f aca="false" ca="false" dt2D="false" dtr="false" t="normal">SUMIFS(AH:AH, $D:$D, $D98, $A:$A, $A98, $F:$F, $F98, $E:$E, "Да")</f>
        <v>#VALUE!</v>
      </c>
      <c r="AI98" s="167" t="e">
        <f aca="false" ca="false" dt2D="false" dtr="false" t="normal">SUMIFS(AI:AI, $D:$D, $D98, $A:$A, $A98, $F:$F, $F98, $E:$E, "Да")</f>
        <v>#VALUE!</v>
      </c>
      <c r="AJ98" s="167" t="e">
        <f aca="false" ca="false" dt2D="false" dtr="false" t="normal">SUMIFS(AJ:AJ, $D:$D, $D98, $A:$A, $A98, $F:$F, $F98, $E:$E, "Да")</f>
        <v>#VALUE!</v>
      </c>
      <c r="AK98" s="167" t="e">
        <f aca="false" ca="false" dt2D="false" dtr="false" t="normal">SUMIFS(AK:AK, $D:$D, $D98, $A:$A, $A98, $F:$F, $F98, $E:$E, "Да")</f>
        <v>#VALUE!</v>
      </c>
      <c r="AL98" s="167" t="e">
        <f aca="false" ca="false" dt2D="false" dtr="false" t="normal">SUMIFS(AL:AL, $D:$D, $D98, $A:$A, $A98, $F:$F, $F98, $E:$E, "Да")</f>
        <v>#VALUE!</v>
      </c>
      <c r="AM98" s="167" t="e">
        <f aca="false" ca="false" dt2D="false" dtr="false" t="normal">SUMIFS(AM:AM, $D:$D, $D98, $A:$A, $A98, $F:$F, $F98, $E:$E, "Да")</f>
        <v>#VALUE!</v>
      </c>
      <c r="AN98" s="167" t="e">
        <f aca="false" ca="false" dt2D="false" dtr="false" t="normal">SUMIFS(AN:AN, $D:$D, $D98, $A:$A, $A98, $F:$F, $F98, $E:$E, "Да")</f>
        <v>#VALUE!</v>
      </c>
      <c r="AO98" s="167" t="e">
        <f aca="false" ca="false" dt2D="false" dtr="false" t="normal">SUMIFS(AO:AO, $D:$D, $D98, $A:$A, $A98, $F:$F, $F98, $E:$E, "Да")</f>
        <v>#VALUE!</v>
      </c>
      <c r="AP98" s="167" t="e">
        <f aca="false" ca="false" dt2D="false" dtr="false" t="normal">SUMIFS(AP:AP, $D:$D, $D98, $A:$A, $A98, $F:$F, $F98, $E:$E, "Да")</f>
        <v>#VALUE!</v>
      </c>
      <c r="AQ98" s="167" t="e">
        <f aca="false" ca="false" dt2D="false" dtr="false" t="normal">SUMIFS(AQ:AQ, $D:$D, $D98, $A:$A, $A98, $F:$F, $F98, $E:$E, "Да")</f>
        <v>#VALUE!</v>
      </c>
      <c r="AR98" s="167" t="e">
        <f aca="false" ca="false" dt2D="false" dtr="false" t="normal">SUMIFS(AR:AR, $D:$D, $D98, $A:$A, $A98, $F:$F, $F98, $E:$E, "Да")</f>
        <v>#VALUE!</v>
      </c>
      <c r="AS98" s="167" t="e">
        <f aca="false" ca="false" dt2D="false" dtr="false" t="normal">SUMIFS(AS:AS, $D:$D, $D98, $A:$A, $A98, $F:$F, $F98, $E:$E, "Да")</f>
        <v>#VALUE!</v>
      </c>
      <c r="AT98" s="167" t="e">
        <f aca="false" ca="false" dt2D="false" dtr="false" t="normal">SUMIFS(AT:AT, $D:$D, $D98, $A:$A, $A98, $F:$F, $F98, $E:$E, "Да")</f>
        <v>#VALUE!</v>
      </c>
      <c r="AU98" s="167" t="e">
        <f aca="false" ca="false" dt2D="false" dtr="false" t="normal">SUMIFS(AU:AU, $D:$D, $D98, $A:$A, $A98, $F:$F, $F98, $E:$E, "Да")</f>
        <v>#VALUE!</v>
      </c>
      <c r="AV98" s="167" t="e">
        <f aca="false" ca="false" dt2D="false" dtr="false" t="normal">SUMIFS(AV:AV, $D:$D, $D98, $A:$A, $A98, $F:$F, $F98, $E:$E, "Да")</f>
        <v>#VALUE!</v>
      </c>
      <c r="AW98" s="167" t="e">
        <f aca="false" ca="false" dt2D="false" dtr="false" t="normal">SUMIFS(AW:AW, $D:$D, $D98, $A:$A, $A98, $F:$F, $F98, $E:$E, "Да")</f>
        <v>#VALUE!</v>
      </c>
      <c r="AX98" s="167" t="e">
        <f aca="false" ca="false" dt2D="false" dtr="false" t="normal">SUMIFS(AX:AX, $D:$D, $D98, $A:$A, $A98, $F:$F, $F98, $E:$E, "Да")</f>
        <v>#VALUE!</v>
      </c>
      <c r="AY98" s="167" t="e">
        <f aca="false" ca="false" dt2D="false" dtr="false" t="normal">SUMIFS(AY:AY, $D:$D, $D98, $A:$A, $A98, $F:$F, $F98, $E:$E, "Да")</f>
        <v>#VALUE!</v>
      </c>
      <c r="AZ98" s="167" t="e">
        <f aca="false" ca="false" dt2D="false" dtr="false" t="normal">SUMIFS(AZ:AZ, $D:$D, $D98, $A:$A, $A98, $F:$F, $F98, $E:$E, "Да")</f>
        <v>#VALUE!</v>
      </c>
      <c r="BA98" s="167" t="e">
        <f aca="false" ca="false" dt2D="false" dtr="false" t="normal">SUMIFS(BA:BA, $D:$D, $D98, $A:$A, $A98, $F:$F, $F98, $E:$E, "Да")</f>
        <v>#VALUE!</v>
      </c>
      <c r="BB98" s="167" t="e">
        <f aca="false" ca="false" dt2D="false" dtr="false" t="normal">SUMIFS(BB:BB, $D:$D, $D98, $A:$A, $A98, $F:$F, $F98, $E:$E, "Да")</f>
        <v>#VALUE!</v>
      </c>
      <c r="BC98" s="167" t="e">
        <f aca="false" ca="false" dt2D="false" dtr="false" t="normal">SUMIFS(BC:BC, $D:$D, $D98, $A:$A, $A98, $F:$F, $F98, $E:$E, "Да")</f>
        <v>#VALUE!</v>
      </c>
      <c r="BD98" s="167" t="e">
        <f aca="false" ca="false" dt2D="false" dtr="false" t="normal">SUMIFS(BD:BD, $D:$D, $D98, $A:$A, $A98, $F:$F, $F98, $E:$E, "Да")</f>
        <v>#VALUE!</v>
      </c>
      <c r="BE98" s="167" t="e">
        <f aca="false" ca="false" dt2D="false" dtr="false" t="normal">SUMIFS(BE:BE, $D:$D, $D98, $A:$A, $A98, $F:$F, $F98, $E:$E, "Да")</f>
        <v>#VALUE!</v>
      </c>
      <c r="BF98" s="167" t="e">
        <f aca="false" ca="false" dt2D="false" dtr="false" t="normal">SUMIFS(BF:BF, $D:$D, $D98, $A:$A, $A98, $F:$F, $F98, $E:$E, "Да")</f>
        <v>#VALUE!</v>
      </c>
      <c r="BG98" s="167" t="e">
        <f aca="false" ca="false" dt2D="false" dtr="false" t="normal">SUMIFS(BG:BG, $D:$D, $D98, $A:$A, $A98, $F:$F, $F98, $E:$E, "Да")</f>
        <v>#VALUE!</v>
      </c>
      <c r="BH98" s="167" t="e">
        <f aca="false" ca="false" dt2D="false" dtr="false" t="normal">SUMIFS(BH:BH, $D:$D, $D98, $A:$A, $A98, $F:$F, $F98, $E:$E, "Да")</f>
        <v>#VALUE!</v>
      </c>
      <c r="BI98" s="167" t="e">
        <f aca="false" ca="false" dt2D="false" dtr="false" t="normal">SUMIFS(BI:BI, $D:$D, $D98, $A:$A, $A98, $F:$F, $F98, $E:$E, "Да")</f>
        <v>#VALUE!</v>
      </c>
      <c r="BJ98" s="167" t="e">
        <f aca="false" ca="false" dt2D="false" dtr="false" t="normal">SUMIFS(BJ:BJ, $D:$D, $D98, $A:$A, $A98, $F:$F, $F98, $E:$E, "Да")</f>
        <v>#VALUE!</v>
      </c>
      <c r="BK98" s="167" t="e">
        <f aca="false" ca="false" dt2D="false" dtr="false" t="normal">SUMIFS(BK:BK, $D:$D, $D98, $A:$A, $A98, $F:$F, $F98, $E:$E, "Да")</f>
        <v>#VALUE!</v>
      </c>
      <c r="BL98" s="167" t="e">
        <f aca="false" ca="false" dt2D="false" dtr="false" t="normal">SUMIFS(BL:BL, $D:$D, $D98, $A:$A, $A98, $F:$F, $F98, $E:$E, "Да")</f>
        <v>#VALUE!</v>
      </c>
      <c r="BM98" s="167" t="e">
        <f aca="false" ca="false" dt2D="false" dtr="false" t="normal">SUMIFS(BM:BM, $D:$D, $D98, $A:$A, $A98, $F:$F, $F98, $E:$E, "Да")</f>
        <v>#VALUE!</v>
      </c>
      <c r="BN98" s="167" t="e">
        <f aca="false" ca="false" dt2D="false" dtr="false" t="normal">SUMIFS(BN:BN, $D:$D, $D98, $A:$A, $A98, $F:$F, $F98, $E:$E, "Да")</f>
        <v>#VALUE!</v>
      </c>
      <c r="BO98" s="167" t="e">
        <f aca="false" ca="false" dt2D="false" dtr="false" t="normal">SUMIFS(BO:BO, $D:$D, $D98, $A:$A, $A98, $F:$F, $F98, $E:$E, "Да")</f>
        <v>#VALUE!</v>
      </c>
      <c r="BP98" s="167" t="e">
        <f aca="false" ca="false" dt2D="false" dtr="false" t="normal">SUMIFS(BP:BP, $D:$D, $D98, $A:$A, $A98, $F:$F, $F98, $E:$E, "Да")</f>
        <v>#VALUE!</v>
      </c>
      <c r="BQ98" s="167" t="e">
        <f aca="false" ca="false" dt2D="false" dtr="false" t="normal">SUMIFS(BQ:BQ, $D:$D, $D98, $A:$A, $A98, $F:$F, $F98, $E:$E, "Да")</f>
        <v>#VALUE!</v>
      </c>
      <c r="BR98" s="167" t="e">
        <f aca="false" ca="false" dt2D="false" dtr="false" t="normal">SUMIFS(BR:BR, $D:$D, $D98, $A:$A, $A98, $F:$F, $F98, $E:$E, "Да")</f>
        <v>#VALUE!</v>
      </c>
      <c r="BS98" s="167" t="e">
        <f aca="false" ca="false" dt2D="false" dtr="false" t="normal">SUMIFS(BS:BS, $D:$D, $D98, $A:$A, $A98, $F:$F, $F98, $E:$E, "Да")</f>
        <v>#VALUE!</v>
      </c>
      <c r="BT98" s="167" t="e">
        <f aca="false" ca="false" dt2D="false" dtr="false" t="normal">SUMIFS(BT:BT, $D:$D, $D98, $A:$A, $A98, $F:$F, $F98, $E:$E, "Да")</f>
        <v>#VALUE!</v>
      </c>
    </row>
    <row hidden="true" ht="16.5" outlineLevel="1" r="99">
      <c r="A99" s="374" t="str">
        <f aca="false" ca="false" dt2D="false" dtr="false" t="normal">A98</f>
        <v>Поступление бюджетного долгового финансирования</v>
      </c>
      <c r="D99" s="408" t="str">
        <f aca="false" ca="false" dt2D="false" dtr="false" t="normal">I99</f>
        <v>Местный бюджет</v>
      </c>
      <c r="F99" s="374" t="str">
        <f aca="false" ca="false" dt2D="false" dtr="false" t="normal">F98</f>
        <v>Дополнительная туристическая  инфраструктура</v>
      </c>
      <c r="I99" s="411" t="s">
        <v>303</v>
      </c>
      <c r="L99" s="283" t="e">
        <f aca="false" ca="false" dt2D="false" dtr="false" t="normal">SUM(M99:BT99)</f>
        <v>#VALUE!</v>
      </c>
      <c r="M99" s="167" t="e">
        <f aca="false" ca="false" dt2D="false" dtr="false" t="normal">SUMIFS(M:M, $D:$D, $D99, $A:$A, $A99, $F:$F, $F99, $E:$E, "Да")</f>
        <v>#VALUE!</v>
      </c>
      <c r="N99" s="167" t="e">
        <f aca="false" ca="false" dt2D="false" dtr="false" t="normal">SUMIFS(N:N, $D:$D, $D99, $A:$A, $A99, $F:$F, $F99, $E:$E, "Да")</f>
        <v>#VALUE!</v>
      </c>
      <c r="O99" s="167" t="e">
        <f aca="false" ca="false" dt2D="false" dtr="false" t="normal">SUMIFS(O:O, $D:$D, $D99, $A:$A, $A99, $F:$F, $F99, $E:$E, "Да")</f>
        <v>#VALUE!</v>
      </c>
      <c r="P99" s="167" t="e">
        <f aca="false" ca="false" dt2D="false" dtr="false" t="normal">SUMIFS(P:P, $D:$D, $D99, $A:$A, $A99, $F:$F, $F99, $E:$E, "Да")</f>
        <v>#VALUE!</v>
      </c>
      <c r="Q99" s="167" t="e">
        <f aca="false" ca="false" dt2D="false" dtr="false" t="normal">SUMIFS(Q:Q, $D:$D, $D99, $A:$A, $A99, $F:$F, $F99, $E:$E, "Да")</f>
        <v>#VALUE!</v>
      </c>
      <c r="R99" s="167" t="e">
        <f aca="false" ca="false" dt2D="false" dtr="false" t="normal">SUMIFS(R:R, $D:$D, $D99, $A:$A, $A99, $F:$F, $F99, $E:$E, "Да")</f>
        <v>#VALUE!</v>
      </c>
      <c r="S99" s="167" t="e">
        <f aca="false" ca="false" dt2D="false" dtr="false" t="normal">SUMIFS(S:S, $D:$D, $D99, $A:$A, $A99, $F:$F, $F99, $E:$E, "Да")</f>
        <v>#VALUE!</v>
      </c>
      <c r="T99" s="167" t="e">
        <f aca="false" ca="false" dt2D="false" dtr="false" t="normal">SUMIFS(T:T, $D:$D, $D99, $A:$A, $A99, $F:$F, $F99, $E:$E, "Да")</f>
        <v>#VALUE!</v>
      </c>
      <c r="U99" s="167" t="e">
        <f aca="false" ca="false" dt2D="false" dtr="false" t="normal">SUMIFS(U:U, $D:$D, $D99, $A:$A, $A99, $F:$F, $F99, $E:$E, "Да")</f>
        <v>#VALUE!</v>
      </c>
      <c r="V99" s="167" t="e">
        <f aca="false" ca="false" dt2D="false" dtr="false" t="normal">SUMIFS(V:V, $D:$D, $D99, $A:$A, $A99, $F:$F, $F99, $E:$E, "Да")</f>
        <v>#VALUE!</v>
      </c>
      <c r="W99" s="167" t="e">
        <f aca="false" ca="false" dt2D="false" dtr="false" t="normal">SUMIFS(W:W, $D:$D, $D99, $A:$A, $A99, $F:$F, $F99, $E:$E, "Да")</f>
        <v>#VALUE!</v>
      </c>
      <c r="X99" s="167" t="e">
        <f aca="false" ca="false" dt2D="false" dtr="false" t="normal">SUMIFS(X:X, $D:$D, $D99, $A:$A, $A99, $F:$F, $F99, $E:$E, "Да")</f>
        <v>#VALUE!</v>
      </c>
      <c r="Y99" s="167" t="e">
        <f aca="false" ca="false" dt2D="false" dtr="false" t="normal">SUMIFS(Y:Y, $D:$D, $D99, $A:$A, $A99, $F:$F, $F99, $E:$E, "Да")</f>
        <v>#VALUE!</v>
      </c>
      <c r="Z99" s="167" t="e">
        <f aca="false" ca="false" dt2D="false" dtr="false" t="normal">SUMIFS(Z:Z, $D:$D, $D99, $A:$A, $A99, $F:$F, $F99, $E:$E, "Да")</f>
        <v>#VALUE!</v>
      </c>
      <c r="AA99" s="167" t="e">
        <f aca="false" ca="false" dt2D="false" dtr="false" t="normal">SUMIFS(AA:AA, $D:$D, $D99, $A:$A, $A99, $F:$F, $F99, $E:$E, "Да")</f>
        <v>#VALUE!</v>
      </c>
      <c r="AB99" s="167" t="e">
        <f aca="false" ca="false" dt2D="false" dtr="false" t="normal">SUMIFS(AB:AB, $D:$D, $D99, $A:$A, $A99, $F:$F, $F99, $E:$E, "Да")</f>
        <v>#VALUE!</v>
      </c>
      <c r="AC99" s="167" t="e">
        <f aca="false" ca="false" dt2D="false" dtr="false" t="normal">SUMIFS(AC:AC, $D:$D, $D99, $A:$A, $A99, $F:$F, $F99, $E:$E, "Да")</f>
        <v>#VALUE!</v>
      </c>
      <c r="AD99" s="167" t="e">
        <f aca="false" ca="false" dt2D="false" dtr="false" t="normal">SUMIFS(AD:AD, $D:$D, $D99, $A:$A, $A99, $F:$F, $F99, $E:$E, "Да")</f>
        <v>#VALUE!</v>
      </c>
      <c r="AE99" s="167" t="e">
        <f aca="false" ca="false" dt2D="false" dtr="false" t="normal">SUMIFS(AE:AE, $D:$D, $D99, $A:$A, $A99, $F:$F, $F99, $E:$E, "Да")</f>
        <v>#VALUE!</v>
      </c>
      <c r="AF99" s="167" t="e">
        <f aca="false" ca="false" dt2D="false" dtr="false" t="normal">SUMIFS(AF:AF, $D:$D, $D99, $A:$A, $A99, $F:$F, $F99, $E:$E, "Да")</f>
        <v>#VALUE!</v>
      </c>
      <c r="AG99" s="167" t="e">
        <f aca="false" ca="false" dt2D="false" dtr="false" t="normal">SUMIFS(AG:AG, $D:$D, $D99, $A:$A, $A99, $F:$F, $F99, $E:$E, "Да")</f>
        <v>#VALUE!</v>
      </c>
      <c r="AH99" s="167" t="e">
        <f aca="false" ca="false" dt2D="false" dtr="false" t="normal">SUMIFS(AH:AH, $D:$D, $D99, $A:$A, $A99, $F:$F, $F99, $E:$E, "Да")</f>
        <v>#VALUE!</v>
      </c>
      <c r="AI99" s="167" t="e">
        <f aca="false" ca="false" dt2D="false" dtr="false" t="normal">SUMIFS(AI:AI, $D:$D, $D99, $A:$A, $A99, $F:$F, $F99, $E:$E, "Да")</f>
        <v>#VALUE!</v>
      </c>
      <c r="AJ99" s="167" t="e">
        <f aca="false" ca="false" dt2D="false" dtr="false" t="normal">SUMIFS(AJ:AJ, $D:$D, $D99, $A:$A, $A99, $F:$F, $F99, $E:$E, "Да")</f>
        <v>#VALUE!</v>
      </c>
      <c r="AK99" s="167" t="e">
        <f aca="false" ca="false" dt2D="false" dtr="false" t="normal">SUMIFS(AK:AK, $D:$D, $D99, $A:$A, $A99, $F:$F, $F99, $E:$E, "Да")</f>
        <v>#VALUE!</v>
      </c>
      <c r="AL99" s="167" t="e">
        <f aca="false" ca="false" dt2D="false" dtr="false" t="normal">SUMIFS(AL:AL, $D:$D, $D99, $A:$A, $A99, $F:$F, $F99, $E:$E, "Да")</f>
        <v>#VALUE!</v>
      </c>
      <c r="AM99" s="167" t="e">
        <f aca="false" ca="false" dt2D="false" dtr="false" t="normal">SUMIFS(AM:AM, $D:$D, $D99, $A:$A, $A99, $F:$F, $F99, $E:$E, "Да")</f>
        <v>#VALUE!</v>
      </c>
      <c r="AN99" s="167" t="e">
        <f aca="false" ca="false" dt2D="false" dtr="false" t="normal">SUMIFS(AN:AN, $D:$D, $D99, $A:$A, $A99, $F:$F, $F99, $E:$E, "Да")</f>
        <v>#VALUE!</v>
      </c>
      <c r="AO99" s="167" t="e">
        <f aca="false" ca="false" dt2D="false" dtr="false" t="normal">SUMIFS(AO:AO, $D:$D, $D99, $A:$A, $A99, $F:$F, $F99, $E:$E, "Да")</f>
        <v>#VALUE!</v>
      </c>
      <c r="AP99" s="167" t="e">
        <f aca="false" ca="false" dt2D="false" dtr="false" t="normal">SUMIFS(AP:AP, $D:$D, $D99, $A:$A, $A99, $F:$F, $F99, $E:$E, "Да")</f>
        <v>#VALUE!</v>
      </c>
      <c r="AQ99" s="167" t="e">
        <f aca="false" ca="false" dt2D="false" dtr="false" t="normal">SUMIFS(AQ:AQ, $D:$D, $D99, $A:$A, $A99, $F:$F, $F99, $E:$E, "Да")</f>
        <v>#VALUE!</v>
      </c>
      <c r="AR99" s="167" t="e">
        <f aca="false" ca="false" dt2D="false" dtr="false" t="normal">SUMIFS(AR:AR, $D:$D, $D99, $A:$A, $A99, $F:$F, $F99, $E:$E, "Да")</f>
        <v>#VALUE!</v>
      </c>
      <c r="AS99" s="167" t="e">
        <f aca="false" ca="false" dt2D="false" dtr="false" t="normal">SUMIFS(AS:AS, $D:$D, $D99, $A:$A, $A99, $F:$F, $F99, $E:$E, "Да")</f>
        <v>#VALUE!</v>
      </c>
      <c r="AT99" s="167" t="e">
        <f aca="false" ca="false" dt2D="false" dtr="false" t="normal">SUMIFS(AT:AT, $D:$D, $D99, $A:$A, $A99, $F:$F, $F99, $E:$E, "Да")</f>
        <v>#VALUE!</v>
      </c>
      <c r="AU99" s="167" t="e">
        <f aca="false" ca="false" dt2D="false" dtr="false" t="normal">SUMIFS(AU:AU, $D:$D, $D99, $A:$A, $A99, $F:$F, $F99, $E:$E, "Да")</f>
        <v>#VALUE!</v>
      </c>
      <c r="AV99" s="167" t="e">
        <f aca="false" ca="false" dt2D="false" dtr="false" t="normal">SUMIFS(AV:AV, $D:$D, $D99, $A:$A, $A99, $F:$F, $F99, $E:$E, "Да")</f>
        <v>#VALUE!</v>
      </c>
      <c r="AW99" s="167" t="e">
        <f aca="false" ca="false" dt2D="false" dtr="false" t="normal">SUMIFS(AW:AW, $D:$D, $D99, $A:$A, $A99, $F:$F, $F99, $E:$E, "Да")</f>
        <v>#VALUE!</v>
      </c>
      <c r="AX99" s="167" t="e">
        <f aca="false" ca="false" dt2D="false" dtr="false" t="normal">SUMIFS(AX:AX, $D:$D, $D99, $A:$A, $A99, $F:$F, $F99, $E:$E, "Да")</f>
        <v>#VALUE!</v>
      </c>
      <c r="AY99" s="167" t="e">
        <f aca="false" ca="false" dt2D="false" dtr="false" t="normal">SUMIFS(AY:AY, $D:$D, $D99, $A:$A, $A99, $F:$F, $F99, $E:$E, "Да")</f>
        <v>#VALUE!</v>
      </c>
      <c r="AZ99" s="167" t="e">
        <f aca="false" ca="false" dt2D="false" dtr="false" t="normal">SUMIFS(AZ:AZ, $D:$D, $D99, $A:$A, $A99, $F:$F, $F99, $E:$E, "Да")</f>
        <v>#VALUE!</v>
      </c>
      <c r="BA99" s="167" t="e">
        <f aca="false" ca="false" dt2D="false" dtr="false" t="normal">SUMIFS(BA:BA, $D:$D, $D99, $A:$A, $A99, $F:$F, $F99, $E:$E, "Да")</f>
        <v>#VALUE!</v>
      </c>
      <c r="BB99" s="167" t="e">
        <f aca="false" ca="false" dt2D="false" dtr="false" t="normal">SUMIFS(BB:BB, $D:$D, $D99, $A:$A, $A99, $F:$F, $F99, $E:$E, "Да")</f>
        <v>#VALUE!</v>
      </c>
      <c r="BC99" s="167" t="e">
        <f aca="false" ca="false" dt2D="false" dtr="false" t="normal">SUMIFS(BC:BC, $D:$D, $D99, $A:$A, $A99, $F:$F, $F99, $E:$E, "Да")</f>
        <v>#VALUE!</v>
      </c>
      <c r="BD99" s="167" t="e">
        <f aca="false" ca="false" dt2D="false" dtr="false" t="normal">SUMIFS(BD:BD, $D:$D, $D99, $A:$A, $A99, $F:$F, $F99, $E:$E, "Да")</f>
        <v>#VALUE!</v>
      </c>
      <c r="BE99" s="167" t="e">
        <f aca="false" ca="false" dt2D="false" dtr="false" t="normal">SUMIFS(BE:BE, $D:$D, $D99, $A:$A, $A99, $F:$F, $F99, $E:$E, "Да")</f>
        <v>#VALUE!</v>
      </c>
      <c r="BF99" s="167" t="e">
        <f aca="false" ca="false" dt2D="false" dtr="false" t="normal">SUMIFS(BF:BF, $D:$D, $D99, $A:$A, $A99, $F:$F, $F99, $E:$E, "Да")</f>
        <v>#VALUE!</v>
      </c>
      <c r="BG99" s="167" t="e">
        <f aca="false" ca="false" dt2D="false" dtr="false" t="normal">SUMIFS(BG:BG, $D:$D, $D99, $A:$A, $A99, $F:$F, $F99, $E:$E, "Да")</f>
        <v>#VALUE!</v>
      </c>
      <c r="BH99" s="167" t="e">
        <f aca="false" ca="false" dt2D="false" dtr="false" t="normal">SUMIFS(BH:BH, $D:$D, $D99, $A:$A, $A99, $F:$F, $F99, $E:$E, "Да")</f>
        <v>#VALUE!</v>
      </c>
      <c r="BI99" s="167" t="e">
        <f aca="false" ca="false" dt2D="false" dtr="false" t="normal">SUMIFS(BI:BI, $D:$D, $D99, $A:$A, $A99, $F:$F, $F99, $E:$E, "Да")</f>
        <v>#VALUE!</v>
      </c>
      <c r="BJ99" s="167" t="e">
        <f aca="false" ca="false" dt2D="false" dtr="false" t="normal">SUMIFS(BJ:BJ, $D:$D, $D99, $A:$A, $A99, $F:$F, $F99, $E:$E, "Да")</f>
        <v>#VALUE!</v>
      </c>
      <c r="BK99" s="167" t="e">
        <f aca="false" ca="false" dt2D="false" dtr="false" t="normal">SUMIFS(BK:BK, $D:$D, $D99, $A:$A, $A99, $F:$F, $F99, $E:$E, "Да")</f>
        <v>#VALUE!</v>
      </c>
      <c r="BL99" s="167" t="e">
        <f aca="false" ca="false" dt2D="false" dtr="false" t="normal">SUMIFS(BL:BL, $D:$D, $D99, $A:$A, $A99, $F:$F, $F99, $E:$E, "Да")</f>
        <v>#VALUE!</v>
      </c>
      <c r="BM99" s="167" t="e">
        <f aca="false" ca="false" dt2D="false" dtr="false" t="normal">SUMIFS(BM:BM, $D:$D, $D99, $A:$A, $A99, $F:$F, $F99, $E:$E, "Да")</f>
        <v>#VALUE!</v>
      </c>
      <c r="BN99" s="167" t="e">
        <f aca="false" ca="false" dt2D="false" dtr="false" t="normal">SUMIFS(BN:BN, $D:$D, $D99, $A:$A, $A99, $F:$F, $F99, $E:$E, "Да")</f>
        <v>#VALUE!</v>
      </c>
      <c r="BO99" s="167" t="e">
        <f aca="false" ca="false" dt2D="false" dtr="false" t="normal">SUMIFS(BO:BO, $D:$D, $D99, $A:$A, $A99, $F:$F, $F99, $E:$E, "Да")</f>
        <v>#VALUE!</v>
      </c>
      <c r="BP99" s="167" t="e">
        <f aca="false" ca="false" dt2D="false" dtr="false" t="normal">SUMIFS(BP:BP, $D:$D, $D99, $A:$A, $A99, $F:$F, $F99, $E:$E, "Да")</f>
        <v>#VALUE!</v>
      </c>
      <c r="BQ99" s="167" t="e">
        <f aca="false" ca="false" dt2D="false" dtr="false" t="normal">SUMIFS(BQ:BQ, $D:$D, $D99, $A:$A, $A99, $F:$F, $F99, $E:$E, "Да")</f>
        <v>#VALUE!</v>
      </c>
      <c r="BR99" s="167" t="e">
        <f aca="false" ca="false" dt2D="false" dtr="false" t="normal">SUMIFS(BR:BR, $D:$D, $D99, $A:$A, $A99, $F:$F, $F99, $E:$E, "Да")</f>
        <v>#VALUE!</v>
      </c>
      <c r="BS99" s="167" t="e">
        <f aca="false" ca="false" dt2D="false" dtr="false" t="normal">SUMIFS(BS:BS, $D:$D, $D99, $A:$A, $A99, $F:$F, $F99, $E:$E, "Да")</f>
        <v>#VALUE!</v>
      </c>
      <c r="BT99" s="167" t="e">
        <f aca="false" ca="false" dt2D="false" dtr="false" t="normal">SUMIFS(BT:BT, $D:$D, $D99, $A:$A, $A99, $F:$F, $F99, $E:$E, "Да")</f>
        <v>#VALUE!</v>
      </c>
    </row>
    <row customHeight="true" hidden="true" ht="7.90000009536743" outlineLevel="1" r="100">
      <c r="L100" s="283" t="n"/>
      <c r="M100" s="167" t="n"/>
      <c r="N100" s="167" t="n"/>
      <c r="O100" s="167" t="n"/>
      <c r="P100" s="167" t="n"/>
      <c r="Q100" s="167" t="n"/>
      <c r="R100" s="167" t="n"/>
      <c r="S100" s="167" t="n"/>
      <c r="T100" s="167" t="n"/>
      <c r="U100" s="167" t="n"/>
      <c r="V100" s="167" t="n"/>
      <c r="W100" s="167" t="n"/>
      <c r="X100" s="167" t="n"/>
      <c r="Y100" s="167" t="n"/>
      <c r="Z100" s="167" t="n"/>
      <c r="AA100" s="167" t="n"/>
      <c r="AB100" s="167" t="n"/>
      <c r="AC100" s="167" t="n"/>
      <c r="AD100" s="167" t="n"/>
      <c r="AE100" s="167" t="n"/>
      <c r="AF100" s="167" t="n"/>
      <c r="AG100" s="167" t="n"/>
      <c r="AH100" s="167" t="n"/>
      <c r="AI100" s="167" t="n"/>
      <c r="AJ100" s="167" t="n"/>
      <c r="AK100" s="167" t="n"/>
      <c r="AL100" s="167" t="n"/>
      <c r="AM100" s="167" t="n"/>
      <c r="AN100" s="167" t="n"/>
      <c r="AO100" s="167" t="n"/>
      <c r="AP100" s="167" t="n"/>
      <c r="AQ100" s="167" t="n"/>
      <c r="AR100" s="167" t="n"/>
      <c r="AS100" s="167" t="n"/>
      <c r="AT100" s="167" t="n"/>
      <c r="AU100" s="167" t="n"/>
      <c r="AV100" s="167" t="n"/>
      <c r="AW100" s="167" t="n"/>
      <c r="AX100" s="167" t="n"/>
      <c r="AY100" s="167" t="n"/>
      <c r="AZ100" s="167" t="n"/>
      <c r="BA100" s="167" t="n"/>
      <c r="BB100" s="167" t="n"/>
      <c r="BC100" s="167" t="n"/>
      <c r="BD100" s="167" t="n"/>
      <c r="BE100" s="167" t="n"/>
      <c r="BF100" s="167" t="n"/>
      <c r="BG100" s="167" t="n"/>
      <c r="BH100" s="167" t="n"/>
      <c r="BI100" s="167" t="n"/>
      <c r="BJ100" s="167" t="n"/>
      <c r="BK100" s="167" t="n"/>
      <c r="BL100" s="167" t="n"/>
      <c r="BM100" s="167" t="n"/>
      <c r="BN100" s="167" t="n"/>
      <c r="BO100" s="167" t="n"/>
      <c r="BP100" s="167" t="n"/>
      <c r="BQ100" s="167" t="n"/>
      <c r="BR100" s="167" t="n"/>
      <c r="BS100" s="167" t="n"/>
      <c r="BT100" s="167" t="n"/>
    </row>
    <row customFormat="true" hidden="true" ht="16.5" outlineLevel="1" r="101" s="130">
      <c r="A101" s="408" t="n"/>
      <c r="B101" s="408" t="n"/>
      <c r="C101" s="408" t="n"/>
      <c r="D101" s="408" t="n"/>
      <c r="E101" s="408" t="n"/>
      <c r="F101" s="408" t="n"/>
      <c r="G101" s="408" t="n"/>
      <c r="I101" s="242" t="s">
        <v>426</v>
      </c>
      <c r="L101" s="283" t="e">
        <f aca="false" ca="false" dt2D="false" dtr="false" t="normal">SUM(M101:BT101)</f>
        <v>#VALUE!</v>
      </c>
      <c r="M101" s="167" t="e">
        <f aca="false" ca="false" dt2D="false" dtr="false" t="normal">SUM(M102, M107)</f>
        <v>#VALUE!</v>
      </c>
      <c r="N101" s="167" t="e">
        <f aca="false" ca="false" dt2D="false" dtr="false" t="normal">SUM(N102, N107)</f>
        <v>#VALUE!</v>
      </c>
      <c r="O101" s="167" t="e">
        <f aca="false" ca="false" dt2D="false" dtr="false" t="normal">SUM(O102, O107)</f>
        <v>#VALUE!</v>
      </c>
      <c r="P101" s="167" t="e">
        <f aca="false" ca="false" dt2D="false" dtr="false" t="normal">SUM(P102, P107)</f>
        <v>#VALUE!</v>
      </c>
      <c r="Q101" s="167" t="e">
        <f aca="false" ca="false" dt2D="false" dtr="false" t="normal">SUM(Q102, Q107)</f>
        <v>#VALUE!</v>
      </c>
      <c r="R101" s="167" t="e">
        <f aca="false" ca="false" dt2D="false" dtr="false" t="normal">SUM(R102, R107)</f>
        <v>#VALUE!</v>
      </c>
      <c r="S101" s="167" t="e">
        <f aca="false" ca="false" dt2D="false" dtr="false" t="normal">SUM(S102, S107)</f>
        <v>#VALUE!</v>
      </c>
      <c r="T101" s="167" t="e">
        <f aca="false" ca="false" dt2D="false" dtr="false" t="normal">SUM(T102, T107)</f>
        <v>#VALUE!</v>
      </c>
      <c r="U101" s="167" t="e">
        <f aca="false" ca="false" dt2D="false" dtr="false" t="normal">SUM(U102, U107)</f>
        <v>#VALUE!</v>
      </c>
      <c r="V101" s="167" t="e">
        <f aca="false" ca="false" dt2D="false" dtr="false" t="normal">SUM(V102, V107)</f>
        <v>#VALUE!</v>
      </c>
      <c r="W101" s="167" t="e">
        <f aca="false" ca="false" dt2D="false" dtr="false" t="normal">SUM(W102, W107)</f>
        <v>#VALUE!</v>
      </c>
      <c r="X101" s="167" t="e">
        <f aca="false" ca="false" dt2D="false" dtr="false" t="normal">SUM(X102, X107)</f>
        <v>#VALUE!</v>
      </c>
      <c r="Y101" s="167" t="e">
        <f aca="false" ca="false" dt2D="false" dtr="false" t="normal">SUM(Y102, Y107)</f>
        <v>#VALUE!</v>
      </c>
      <c r="Z101" s="167" t="e">
        <f aca="false" ca="false" dt2D="false" dtr="false" t="normal">SUM(Z102, Z107)</f>
        <v>#VALUE!</v>
      </c>
      <c r="AA101" s="167" t="e">
        <f aca="false" ca="false" dt2D="false" dtr="false" t="normal">SUM(AA102, AA107)</f>
        <v>#VALUE!</v>
      </c>
      <c r="AB101" s="167" t="e">
        <f aca="false" ca="false" dt2D="false" dtr="false" t="normal">SUM(AB102, AB107)</f>
        <v>#VALUE!</v>
      </c>
      <c r="AC101" s="167" t="e">
        <f aca="false" ca="false" dt2D="false" dtr="false" t="normal">SUM(AC102, AC107)</f>
        <v>#VALUE!</v>
      </c>
      <c r="AD101" s="167" t="e">
        <f aca="false" ca="false" dt2D="false" dtr="false" t="normal">SUM(AD102, AD107)</f>
        <v>#VALUE!</v>
      </c>
      <c r="AE101" s="167" t="e">
        <f aca="false" ca="false" dt2D="false" dtr="false" t="normal">SUM(AE102, AE107)</f>
        <v>#VALUE!</v>
      </c>
      <c r="AF101" s="167" t="e">
        <f aca="false" ca="false" dt2D="false" dtr="false" t="normal">SUM(AF102, AF107)</f>
        <v>#VALUE!</v>
      </c>
      <c r="AG101" s="167" t="e">
        <f aca="false" ca="false" dt2D="false" dtr="false" t="normal">SUM(AG102, AG107)</f>
        <v>#VALUE!</v>
      </c>
      <c r="AH101" s="167" t="e">
        <f aca="false" ca="false" dt2D="false" dtr="false" t="normal">SUM(AH102, AH107)</f>
        <v>#VALUE!</v>
      </c>
      <c r="AI101" s="167" t="e">
        <f aca="false" ca="false" dt2D="false" dtr="false" t="normal">SUM(AI102, AI107)</f>
        <v>#VALUE!</v>
      </c>
      <c r="AJ101" s="167" t="e">
        <f aca="false" ca="false" dt2D="false" dtr="false" t="normal">SUM(AJ102, AJ107)</f>
        <v>#VALUE!</v>
      </c>
      <c r="AK101" s="167" t="e">
        <f aca="false" ca="false" dt2D="false" dtr="false" t="normal">SUM(AK102, AK107)</f>
        <v>#VALUE!</v>
      </c>
      <c r="AL101" s="167" t="e">
        <f aca="false" ca="false" dt2D="false" dtr="false" t="normal">SUM(AL102, AL107)</f>
        <v>#VALUE!</v>
      </c>
      <c r="AM101" s="167" t="e">
        <f aca="false" ca="false" dt2D="false" dtr="false" t="normal">SUM(AM102, AM107)</f>
        <v>#VALUE!</v>
      </c>
      <c r="AN101" s="167" t="e">
        <f aca="false" ca="false" dt2D="false" dtr="false" t="normal">SUM(AN102, AN107)</f>
        <v>#VALUE!</v>
      </c>
      <c r="AO101" s="167" t="e">
        <f aca="false" ca="false" dt2D="false" dtr="false" t="normal">SUM(AO102, AO107)</f>
        <v>#VALUE!</v>
      </c>
      <c r="AP101" s="167" t="e">
        <f aca="false" ca="false" dt2D="false" dtr="false" t="normal">SUM(AP102, AP107)</f>
        <v>#VALUE!</v>
      </c>
      <c r="AQ101" s="167" t="e">
        <f aca="false" ca="false" dt2D="false" dtr="false" t="normal">SUM(AQ102, AQ107)</f>
        <v>#VALUE!</v>
      </c>
      <c r="AR101" s="167" t="e">
        <f aca="false" ca="false" dt2D="false" dtr="false" t="normal">SUM(AR102, AR107)</f>
        <v>#VALUE!</v>
      </c>
      <c r="AS101" s="167" t="e">
        <f aca="false" ca="false" dt2D="false" dtr="false" t="normal">SUM(AS102, AS107)</f>
        <v>#VALUE!</v>
      </c>
      <c r="AT101" s="167" t="e">
        <f aca="false" ca="false" dt2D="false" dtr="false" t="normal">SUM(AT102, AT107)</f>
        <v>#VALUE!</v>
      </c>
      <c r="AU101" s="167" t="e">
        <f aca="false" ca="false" dt2D="false" dtr="false" t="normal">SUM(AU102, AU107)</f>
        <v>#VALUE!</v>
      </c>
      <c r="AV101" s="167" t="e">
        <f aca="false" ca="false" dt2D="false" dtr="false" t="normal">SUM(AV102, AV107)</f>
        <v>#VALUE!</v>
      </c>
      <c r="AW101" s="167" t="e">
        <f aca="false" ca="false" dt2D="false" dtr="false" t="normal">SUM(AW102, AW107)</f>
        <v>#VALUE!</v>
      </c>
      <c r="AX101" s="167" t="e">
        <f aca="false" ca="false" dt2D="false" dtr="false" t="normal">SUM(AX102, AX107)</f>
        <v>#VALUE!</v>
      </c>
      <c r="AY101" s="167" t="e">
        <f aca="false" ca="false" dt2D="false" dtr="false" t="normal">SUM(AY102, AY107)</f>
        <v>#VALUE!</v>
      </c>
      <c r="AZ101" s="167" t="e">
        <f aca="false" ca="false" dt2D="false" dtr="false" t="normal">SUM(AZ102, AZ107)</f>
        <v>#VALUE!</v>
      </c>
      <c r="BA101" s="167" t="e">
        <f aca="false" ca="false" dt2D="false" dtr="false" t="normal">SUM(BA102, BA107)</f>
        <v>#VALUE!</v>
      </c>
      <c r="BB101" s="167" t="e">
        <f aca="false" ca="false" dt2D="false" dtr="false" t="normal">SUM(BB102, BB107)</f>
        <v>#VALUE!</v>
      </c>
      <c r="BC101" s="167" t="e">
        <f aca="false" ca="false" dt2D="false" dtr="false" t="normal">SUM(BC102, BC107)</f>
        <v>#VALUE!</v>
      </c>
      <c r="BD101" s="167" t="e">
        <f aca="false" ca="false" dt2D="false" dtr="false" t="normal">SUM(BD102, BD107)</f>
        <v>#VALUE!</v>
      </c>
      <c r="BE101" s="167" t="e">
        <f aca="false" ca="false" dt2D="false" dtr="false" t="normal">SUM(BE102, BE107)</f>
        <v>#VALUE!</v>
      </c>
      <c r="BF101" s="167" t="e">
        <f aca="false" ca="false" dt2D="false" dtr="false" t="normal">SUM(BF102, BF107)</f>
        <v>#VALUE!</v>
      </c>
      <c r="BG101" s="167" t="e">
        <f aca="false" ca="false" dt2D="false" dtr="false" t="normal">SUM(BG102, BG107)</f>
        <v>#VALUE!</v>
      </c>
      <c r="BH101" s="167" t="e">
        <f aca="false" ca="false" dt2D="false" dtr="false" t="normal">SUM(BH102, BH107)</f>
        <v>#VALUE!</v>
      </c>
      <c r="BI101" s="167" t="e">
        <f aca="false" ca="false" dt2D="false" dtr="false" t="normal">SUM(BI102, BI107)</f>
        <v>#VALUE!</v>
      </c>
      <c r="BJ101" s="167" t="e">
        <f aca="false" ca="false" dt2D="false" dtr="false" t="normal">SUM(BJ102, BJ107)</f>
        <v>#VALUE!</v>
      </c>
      <c r="BK101" s="167" t="e">
        <f aca="false" ca="false" dt2D="false" dtr="false" t="normal">SUM(BK102, BK107)</f>
        <v>#VALUE!</v>
      </c>
      <c r="BL101" s="167" t="e">
        <f aca="false" ca="false" dt2D="false" dtr="false" t="normal">SUM(BL102, BL107)</f>
        <v>#VALUE!</v>
      </c>
      <c r="BM101" s="167" t="e">
        <f aca="false" ca="false" dt2D="false" dtr="false" t="normal">SUM(BM102, BM107)</f>
        <v>#VALUE!</v>
      </c>
      <c r="BN101" s="167" t="e">
        <f aca="false" ca="false" dt2D="false" dtr="false" t="normal">SUM(BN102, BN107)</f>
        <v>#VALUE!</v>
      </c>
      <c r="BO101" s="167" t="e">
        <f aca="false" ca="false" dt2D="false" dtr="false" t="normal">SUM(BO102, BO107)</f>
        <v>#VALUE!</v>
      </c>
      <c r="BP101" s="167" t="e">
        <f aca="false" ca="false" dt2D="false" dtr="false" t="normal">SUM(BP102, BP107)</f>
        <v>#VALUE!</v>
      </c>
      <c r="BQ101" s="167" t="e">
        <f aca="false" ca="false" dt2D="false" dtr="false" t="normal">SUM(BQ102, BQ107)</f>
        <v>#VALUE!</v>
      </c>
      <c r="BR101" s="167" t="e">
        <f aca="false" ca="false" dt2D="false" dtr="false" t="normal">SUM(BR102, BR107)</f>
        <v>#VALUE!</v>
      </c>
      <c r="BS101" s="167" t="e">
        <f aca="false" ca="false" dt2D="false" dtr="false" t="normal">SUM(BS102, BS107)</f>
        <v>#VALUE!</v>
      </c>
      <c r="BT101" s="167" t="e">
        <f aca="false" ca="false" dt2D="false" dtr="false" t="normal">SUM(BT102, BT107)</f>
        <v>#VALUE!</v>
      </c>
    </row>
    <row hidden="true" ht="16.5" outlineLevel="1" r="102">
      <c r="A102" s="374" t="str">
        <f aca="false" ca="false" dt2D="false" dtr="false" t="normal">I101</f>
        <v>Погашение  бюджетного долгового финансирования</v>
      </c>
      <c r="F102" s="374" t="str">
        <f aca="false" ca="false" dt2D="false" dtr="false" t="normal">I102</f>
        <v>Якорная туристическая  инфраструктура</v>
      </c>
      <c r="I102" s="237" t="s">
        <v>406</v>
      </c>
      <c r="L102" s="283" t="e">
        <f aca="false" ca="false" dt2D="false" dtr="false" t="normal">SUM(M102:BT102)</f>
        <v>#VALUE!</v>
      </c>
      <c r="M102" s="167" t="e">
        <f aca="false" ca="false" dt2D="false" dtr="false" t="normal">SUM(M103:M105)</f>
        <v>#VALUE!</v>
      </c>
      <c r="N102" s="167" t="e">
        <f aca="false" ca="false" dt2D="false" dtr="false" t="normal">SUM(N103:N105)</f>
        <v>#VALUE!</v>
      </c>
      <c r="O102" s="167" t="e">
        <f aca="false" ca="false" dt2D="false" dtr="false" t="normal">SUM(O103:O105)</f>
        <v>#VALUE!</v>
      </c>
      <c r="P102" s="167" t="e">
        <f aca="false" ca="false" dt2D="false" dtr="false" t="normal">SUM(P103:P105)</f>
        <v>#VALUE!</v>
      </c>
      <c r="Q102" s="167" t="e">
        <f aca="false" ca="false" dt2D="false" dtr="false" t="normal">SUM(Q103:Q105)</f>
        <v>#VALUE!</v>
      </c>
      <c r="R102" s="167" t="e">
        <f aca="false" ca="false" dt2D="false" dtr="false" t="normal">SUM(R103:R105)</f>
        <v>#VALUE!</v>
      </c>
      <c r="S102" s="167" t="e">
        <f aca="false" ca="false" dt2D="false" dtr="false" t="normal">SUM(S103:S105)</f>
        <v>#VALUE!</v>
      </c>
      <c r="T102" s="167" t="e">
        <f aca="false" ca="false" dt2D="false" dtr="false" t="normal">SUM(T103:T105)</f>
        <v>#VALUE!</v>
      </c>
      <c r="U102" s="167" t="e">
        <f aca="false" ca="false" dt2D="false" dtr="false" t="normal">SUM(U103:U105)</f>
        <v>#VALUE!</v>
      </c>
      <c r="V102" s="167" t="e">
        <f aca="false" ca="false" dt2D="false" dtr="false" t="normal">SUM(V103:V105)</f>
        <v>#VALUE!</v>
      </c>
      <c r="W102" s="167" t="e">
        <f aca="false" ca="false" dt2D="false" dtr="false" t="normal">SUM(W103:W105)</f>
        <v>#VALUE!</v>
      </c>
      <c r="X102" s="167" t="e">
        <f aca="false" ca="false" dt2D="false" dtr="false" t="normal">SUM(X103:X105)</f>
        <v>#VALUE!</v>
      </c>
      <c r="Y102" s="167" t="e">
        <f aca="false" ca="false" dt2D="false" dtr="false" t="normal">SUM(Y103:Y105)</f>
        <v>#VALUE!</v>
      </c>
      <c r="Z102" s="167" t="e">
        <f aca="false" ca="false" dt2D="false" dtr="false" t="normal">SUM(Z103:Z105)</f>
        <v>#VALUE!</v>
      </c>
      <c r="AA102" s="167" t="e">
        <f aca="false" ca="false" dt2D="false" dtr="false" t="normal">SUM(AA103:AA105)</f>
        <v>#VALUE!</v>
      </c>
      <c r="AB102" s="167" t="e">
        <f aca="false" ca="false" dt2D="false" dtr="false" t="normal">SUM(AB103:AB105)</f>
        <v>#VALUE!</v>
      </c>
      <c r="AC102" s="167" t="e">
        <f aca="false" ca="false" dt2D="false" dtr="false" t="normal">SUM(AC103:AC105)</f>
        <v>#VALUE!</v>
      </c>
      <c r="AD102" s="167" t="e">
        <f aca="false" ca="false" dt2D="false" dtr="false" t="normal">SUM(AD103:AD105)</f>
        <v>#VALUE!</v>
      </c>
      <c r="AE102" s="167" t="e">
        <f aca="false" ca="false" dt2D="false" dtr="false" t="normal">SUM(AE103:AE105)</f>
        <v>#VALUE!</v>
      </c>
      <c r="AF102" s="167" t="e">
        <f aca="false" ca="false" dt2D="false" dtr="false" t="normal">SUM(AF103:AF105)</f>
        <v>#VALUE!</v>
      </c>
      <c r="AG102" s="167" t="e">
        <f aca="false" ca="false" dt2D="false" dtr="false" t="normal">SUM(AG103:AG105)</f>
        <v>#VALUE!</v>
      </c>
      <c r="AH102" s="167" t="e">
        <f aca="false" ca="false" dt2D="false" dtr="false" t="normal">SUM(AH103:AH105)</f>
        <v>#VALUE!</v>
      </c>
      <c r="AI102" s="167" t="e">
        <f aca="false" ca="false" dt2D="false" dtr="false" t="normal">SUM(AI103:AI105)</f>
        <v>#VALUE!</v>
      </c>
      <c r="AJ102" s="167" t="e">
        <f aca="false" ca="false" dt2D="false" dtr="false" t="normal">SUM(AJ103:AJ105)</f>
        <v>#VALUE!</v>
      </c>
      <c r="AK102" s="167" t="e">
        <f aca="false" ca="false" dt2D="false" dtr="false" t="normal">SUM(AK103:AK105)</f>
        <v>#VALUE!</v>
      </c>
      <c r="AL102" s="167" t="e">
        <f aca="false" ca="false" dt2D="false" dtr="false" t="normal">SUM(AL103:AL105)</f>
        <v>#VALUE!</v>
      </c>
      <c r="AM102" s="167" t="e">
        <f aca="false" ca="false" dt2D="false" dtr="false" t="normal">SUM(AM103:AM105)</f>
        <v>#VALUE!</v>
      </c>
      <c r="AN102" s="167" t="e">
        <f aca="false" ca="false" dt2D="false" dtr="false" t="normal">SUM(AN103:AN105)</f>
        <v>#VALUE!</v>
      </c>
      <c r="AO102" s="167" t="e">
        <f aca="false" ca="false" dt2D="false" dtr="false" t="normal">SUM(AO103:AO105)</f>
        <v>#VALUE!</v>
      </c>
      <c r="AP102" s="167" t="e">
        <f aca="false" ca="false" dt2D="false" dtr="false" t="normal">SUM(AP103:AP105)</f>
        <v>#VALUE!</v>
      </c>
      <c r="AQ102" s="167" t="e">
        <f aca="false" ca="false" dt2D="false" dtr="false" t="normal">SUM(AQ103:AQ105)</f>
        <v>#VALUE!</v>
      </c>
      <c r="AR102" s="167" t="e">
        <f aca="false" ca="false" dt2D="false" dtr="false" t="normal">SUM(AR103:AR105)</f>
        <v>#VALUE!</v>
      </c>
      <c r="AS102" s="167" t="e">
        <f aca="false" ca="false" dt2D="false" dtr="false" t="normal">SUM(AS103:AS105)</f>
        <v>#VALUE!</v>
      </c>
      <c r="AT102" s="167" t="e">
        <f aca="false" ca="false" dt2D="false" dtr="false" t="normal">SUM(AT103:AT105)</f>
        <v>#VALUE!</v>
      </c>
      <c r="AU102" s="167" t="e">
        <f aca="false" ca="false" dt2D="false" dtr="false" t="normal">SUM(AU103:AU105)</f>
        <v>#VALUE!</v>
      </c>
      <c r="AV102" s="167" t="e">
        <f aca="false" ca="false" dt2D="false" dtr="false" t="normal">SUM(AV103:AV105)</f>
        <v>#VALUE!</v>
      </c>
      <c r="AW102" s="167" t="e">
        <f aca="false" ca="false" dt2D="false" dtr="false" t="normal">SUM(AW103:AW105)</f>
        <v>#VALUE!</v>
      </c>
      <c r="AX102" s="167" t="e">
        <f aca="false" ca="false" dt2D="false" dtr="false" t="normal">SUM(AX103:AX105)</f>
        <v>#VALUE!</v>
      </c>
      <c r="AY102" s="167" t="e">
        <f aca="false" ca="false" dt2D="false" dtr="false" t="normal">SUM(AY103:AY105)</f>
        <v>#VALUE!</v>
      </c>
      <c r="AZ102" s="167" t="e">
        <f aca="false" ca="false" dt2D="false" dtr="false" t="normal">SUM(AZ103:AZ105)</f>
        <v>#VALUE!</v>
      </c>
      <c r="BA102" s="167" t="e">
        <f aca="false" ca="false" dt2D="false" dtr="false" t="normal">SUM(BA103:BA105)</f>
        <v>#VALUE!</v>
      </c>
      <c r="BB102" s="167" t="e">
        <f aca="false" ca="false" dt2D="false" dtr="false" t="normal">SUM(BB103:BB105)</f>
        <v>#VALUE!</v>
      </c>
      <c r="BC102" s="167" t="e">
        <f aca="false" ca="false" dt2D="false" dtr="false" t="normal">SUM(BC103:BC105)</f>
        <v>#VALUE!</v>
      </c>
      <c r="BD102" s="167" t="e">
        <f aca="false" ca="false" dt2D="false" dtr="false" t="normal">SUM(BD103:BD105)</f>
        <v>#VALUE!</v>
      </c>
      <c r="BE102" s="167" t="e">
        <f aca="false" ca="false" dt2D="false" dtr="false" t="normal">SUM(BE103:BE105)</f>
        <v>#VALUE!</v>
      </c>
      <c r="BF102" s="167" t="e">
        <f aca="false" ca="false" dt2D="false" dtr="false" t="normal">SUM(BF103:BF105)</f>
        <v>#VALUE!</v>
      </c>
      <c r="BG102" s="167" t="e">
        <f aca="false" ca="false" dt2D="false" dtr="false" t="normal">SUM(BG103:BG105)</f>
        <v>#VALUE!</v>
      </c>
      <c r="BH102" s="167" t="e">
        <f aca="false" ca="false" dt2D="false" dtr="false" t="normal">SUM(BH103:BH105)</f>
        <v>#VALUE!</v>
      </c>
      <c r="BI102" s="167" t="e">
        <f aca="false" ca="false" dt2D="false" dtr="false" t="normal">SUM(BI103:BI105)</f>
        <v>#VALUE!</v>
      </c>
      <c r="BJ102" s="167" t="e">
        <f aca="false" ca="false" dt2D="false" dtr="false" t="normal">SUM(BJ103:BJ105)</f>
        <v>#VALUE!</v>
      </c>
      <c r="BK102" s="167" t="e">
        <f aca="false" ca="false" dt2D="false" dtr="false" t="normal">SUM(BK103:BK105)</f>
        <v>#VALUE!</v>
      </c>
      <c r="BL102" s="167" t="e">
        <f aca="false" ca="false" dt2D="false" dtr="false" t="normal">SUM(BL103:BL105)</f>
        <v>#VALUE!</v>
      </c>
      <c r="BM102" s="167" t="e">
        <f aca="false" ca="false" dt2D="false" dtr="false" t="normal">SUM(BM103:BM105)</f>
        <v>#VALUE!</v>
      </c>
      <c r="BN102" s="167" t="e">
        <f aca="false" ca="false" dt2D="false" dtr="false" t="normal">SUM(BN103:BN105)</f>
        <v>#VALUE!</v>
      </c>
      <c r="BO102" s="167" t="e">
        <f aca="false" ca="false" dt2D="false" dtr="false" t="normal">SUM(BO103:BO105)</f>
        <v>#VALUE!</v>
      </c>
      <c r="BP102" s="167" t="e">
        <f aca="false" ca="false" dt2D="false" dtr="false" t="normal">SUM(BP103:BP105)</f>
        <v>#VALUE!</v>
      </c>
      <c r="BQ102" s="167" t="e">
        <f aca="false" ca="false" dt2D="false" dtr="false" t="normal">SUM(BQ103:BQ105)</f>
        <v>#VALUE!</v>
      </c>
      <c r="BR102" s="167" t="e">
        <f aca="false" ca="false" dt2D="false" dtr="false" t="normal">SUM(BR103:BR105)</f>
        <v>#VALUE!</v>
      </c>
      <c r="BS102" s="167" t="e">
        <f aca="false" ca="false" dt2D="false" dtr="false" t="normal">SUM(BS103:BS105)</f>
        <v>#VALUE!</v>
      </c>
      <c r="BT102" s="167" t="e">
        <f aca="false" ca="false" dt2D="false" dtr="false" t="normal">SUM(BT103:BT105)</f>
        <v>#VALUE!</v>
      </c>
    </row>
    <row hidden="true" ht="16.5" outlineLevel="1" r="103">
      <c r="A103" s="374" t="str">
        <f aca="false" ca="false" dt2D="false" dtr="false" t="normal">A102</f>
        <v>Погашение  бюджетного долгового финансирования</v>
      </c>
      <c r="D103" s="408" t="str">
        <f aca="false" ca="false" dt2D="false" dtr="false" t="normal">I103</f>
        <v>Федеральный бюджет</v>
      </c>
      <c r="F103" s="374" t="str">
        <f aca="false" ca="false" dt2D="false" dtr="false" t="normal">F102</f>
        <v>Якорная туристическая  инфраструктура</v>
      </c>
      <c r="I103" s="411" t="s">
        <v>301</v>
      </c>
      <c r="L103" s="283" t="e">
        <f aca="false" ca="false" dt2D="false" dtr="false" t="normal">SUM(M103:BT103)</f>
        <v>#VALUE!</v>
      </c>
      <c r="M103" s="167" t="e">
        <f aca="false" ca="false" dt2D="false" dtr="false" t="normal">SUMIFS(M:M, $D:$D, $D103, $A:$A, $A103, $F:$F, $F103, $E:$E, "Да")</f>
        <v>#VALUE!</v>
      </c>
      <c r="N103" s="167" t="e">
        <f aca="false" ca="false" dt2D="false" dtr="false" t="normal">SUMIFS(N:N, $D:$D, $D103, $A:$A, $A103, $F:$F, $F103, $E:$E, "Да")</f>
        <v>#VALUE!</v>
      </c>
      <c r="O103" s="167" t="e">
        <f aca="false" ca="false" dt2D="false" dtr="false" t="normal">SUMIFS(O:O, $D:$D, $D103, $A:$A, $A103, $F:$F, $F103, $E:$E, "Да")</f>
        <v>#VALUE!</v>
      </c>
      <c r="P103" s="167" t="e">
        <f aca="false" ca="false" dt2D="false" dtr="false" t="normal">SUMIFS(P:P, $D:$D, $D103, $A:$A, $A103, $F:$F, $F103, $E:$E, "Да")</f>
        <v>#VALUE!</v>
      </c>
      <c r="Q103" s="167" t="e">
        <f aca="false" ca="false" dt2D="false" dtr="false" t="normal">SUMIFS(Q:Q, $D:$D, $D103, $A:$A, $A103, $F:$F, $F103, $E:$E, "Да")</f>
        <v>#VALUE!</v>
      </c>
      <c r="R103" s="167" t="e">
        <f aca="false" ca="false" dt2D="false" dtr="false" t="normal">SUMIFS(R:R, $D:$D, $D103, $A:$A, $A103, $F:$F, $F103, $E:$E, "Да")</f>
        <v>#VALUE!</v>
      </c>
      <c r="S103" s="167" t="e">
        <f aca="false" ca="false" dt2D="false" dtr="false" t="normal">SUMIFS(S:S, $D:$D, $D103, $A:$A, $A103, $F:$F, $F103, $E:$E, "Да")</f>
        <v>#VALUE!</v>
      </c>
      <c r="T103" s="167" t="e">
        <f aca="false" ca="false" dt2D="false" dtr="false" t="normal">SUMIFS(T:T, $D:$D, $D103, $A:$A, $A103, $F:$F, $F103, $E:$E, "Да")</f>
        <v>#VALUE!</v>
      </c>
      <c r="U103" s="167" t="e">
        <f aca="false" ca="false" dt2D="false" dtr="false" t="normal">SUMIFS(U:U, $D:$D, $D103, $A:$A, $A103, $F:$F, $F103, $E:$E, "Да")</f>
        <v>#VALUE!</v>
      </c>
      <c r="V103" s="167" t="e">
        <f aca="false" ca="false" dt2D="false" dtr="false" t="normal">SUMIFS(V:V, $D:$D, $D103, $A:$A, $A103, $F:$F, $F103, $E:$E, "Да")</f>
        <v>#VALUE!</v>
      </c>
      <c r="W103" s="167" t="e">
        <f aca="false" ca="false" dt2D="false" dtr="false" t="normal">SUMIFS(W:W, $D:$D, $D103, $A:$A, $A103, $F:$F, $F103, $E:$E, "Да")</f>
        <v>#VALUE!</v>
      </c>
      <c r="X103" s="167" t="e">
        <f aca="false" ca="false" dt2D="false" dtr="false" t="normal">SUMIFS(X:X, $D:$D, $D103, $A:$A, $A103, $F:$F, $F103, $E:$E, "Да")</f>
        <v>#VALUE!</v>
      </c>
      <c r="Y103" s="167" t="e">
        <f aca="false" ca="false" dt2D="false" dtr="false" t="normal">SUMIFS(Y:Y, $D:$D, $D103, $A:$A, $A103, $F:$F, $F103, $E:$E, "Да")</f>
        <v>#VALUE!</v>
      </c>
      <c r="Z103" s="167" t="e">
        <f aca="false" ca="false" dt2D="false" dtr="false" t="normal">SUMIFS(Z:Z, $D:$D, $D103, $A:$A, $A103, $F:$F, $F103, $E:$E, "Да")</f>
        <v>#VALUE!</v>
      </c>
      <c r="AA103" s="167" t="e">
        <f aca="false" ca="false" dt2D="false" dtr="false" t="normal">SUMIFS(AA:AA, $D:$D, $D103, $A:$A, $A103, $F:$F, $F103, $E:$E, "Да")</f>
        <v>#VALUE!</v>
      </c>
      <c r="AB103" s="167" t="e">
        <f aca="false" ca="false" dt2D="false" dtr="false" t="normal">SUMIFS(AB:AB, $D:$D, $D103, $A:$A, $A103, $F:$F, $F103, $E:$E, "Да")</f>
        <v>#VALUE!</v>
      </c>
      <c r="AC103" s="167" t="e">
        <f aca="false" ca="false" dt2D="false" dtr="false" t="normal">SUMIFS(AC:AC, $D:$D, $D103, $A:$A, $A103, $F:$F, $F103, $E:$E, "Да")</f>
        <v>#VALUE!</v>
      </c>
      <c r="AD103" s="167" t="e">
        <f aca="false" ca="false" dt2D="false" dtr="false" t="normal">SUMIFS(AD:AD, $D:$D, $D103, $A:$A, $A103, $F:$F, $F103, $E:$E, "Да")</f>
        <v>#VALUE!</v>
      </c>
      <c r="AE103" s="167" t="e">
        <f aca="false" ca="false" dt2D="false" dtr="false" t="normal">SUMIFS(AE:AE, $D:$D, $D103, $A:$A, $A103, $F:$F, $F103, $E:$E, "Да")</f>
        <v>#VALUE!</v>
      </c>
      <c r="AF103" s="167" t="e">
        <f aca="false" ca="false" dt2D="false" dtr="false" t="normal">SUMIFS(AF:AF, $D:$D, $D103, $A:$A, $A103, $F:$F, $F103, $E:$E, "Да")</f>
        <v>#VALUE!</v>
      </c>
      <c r="AG103" s="167" t="e">
        <f aca="false" ca="false" dt2D="false" dtr="false" t="normal">SUMIFS(AG:AG, $D:$D, $D103, $A:$A, $A103, $F:$F, $F103, $E:$E, "Да")</f>
        <v>#VALUE!</v>
      </c>
      <c r="AH103" s="167" t="e">
        <f aca="false" ca="false" dt2D="false" dtr="false" t="normal">SUMIFS(AH:AH, $D:$D, $D103, $A:$A, $A103, $F:$F, $F103, $E:$E, "Да")</f>
        <v>#VALUE!</v>
      </c>
      <c r="AI103" s="167" t="e">
        <f aca="false" ca="false" dt2D="false" dtr="false" t="normal">SUMIFS(AI:AI, $D:$D, $D103, $A:$A, $A103, $F:$F, $F103, $E:$E, "Да")</f>
        <v>#VALUE!</v>
      </c>
      <c r="AJ103" s="167" t="e">
        <f aca="false" ca="false" dt2D="false" dtr="false" t="normal">SUMIFS(AJ:AJ, $D:$D, $D103, $A:$A, $A103, $F:$F, $F103, $E:$E, "Да")</f>
        <v>#VALUE!</v>
      </c>
      <c r="AK103" s="167" t="e">
        <f aca="false" ca="false" dt2D="false" dtr="false" t="normal">SUMIFS(AK:AK, $D:$D, $D103, $A:$A, $A103, $F:$F, $F103, $E:$E, "Да")</f>
        <v>#VALUE!</v>
      </c>
      <c r="AL103" s="167" t="e">
        <f aca="false" ca="false" dt2D="false" dtr="false" t="normal">SUMIFS(AL:AL, $D:$D, $D103, $A:$A, $A103, $F:$F, $F103, $E:$E, "Да")</f>
        <v>#VALUE!</v>
      </c>
      <c r="AM103" s="167" t="e">
        <f aca="false" ca="false" dt2D="false" dtr="false" t="normal">SUMIFS(AM:AM, $D:$D, $D103, $A:$A, $A103, $F:$F, $F103, $E:$E, "Да")</f>
        <v>#VALUE!</v>
      </c>
      <c r="AN103" s="167" t="e">
        <f aca="false" ca="false" dt2D="false" dtr="false" t="normal">SUMIFS(AN:AN, $D:$D, $D103, $A:$A, $A103, $F:$F, $F103, $E:$E, "Да")</f>
        <v>#VALUE!</v>
      </c>
      <c r="AO103" s="167" t="e">
        <f aca="false" ca="false" dt2D="false" dtr="false" t="normal">SUMIFS(AO:AO, $D:$D, $D103, $A:$A, $A103, $F:$F, $F103, $E:$E, "Да")</f>
        <v>#VALUE!</v>
      </c>
      <c r="AP103" s="167" t="e">
        <f aca="false" ca="false" dt2D="false" dtr="false" t="normal">SUMIFS(AP:AP, $D:$D, $D103, $A:$A, $A103, $F:$F, $F103, $E:$E, "Да")</f>
        <v>#VALUE!</v>
      </c>
      <c r="AQ103" s="167" t="e">
        <f aca="false" ca="false" dt2D="false" dtr="false" t="normal">SUMIFS(AQ:AQ, $D:$D, $D103, $A:$A, $A103, $F:$F, $F103, $E:$E, "Да")</f>
        <v>#VALUE!</v>
      </c>
      <c r="AR103" s="167" t="e">
        <f aca="false" ca="false" dt2D="false" dtr="false" t="normal">SUMIFS(AR:AR, $D:$D, $D103, $A:$A, $A103, $F:$F, $F103, $E:$E, "Да")</f>
        <v>#VALUE!</v>
      </c>
      <c r="AS103" s="167" t="e">
        <f aca="false" ca="false" dt2D="false" dtr="false" t="normal">SUMIFS(AS:AS, $D:$D, $D103, $A:$A, $A103, $F:$F, $F103, $E:$E, "Да")</f>
        <v>#VALUE!</v>
      </c>
      <c r="AT103" s="167" t="e">
        <f aca="false" ca="false" dt2D="false" dtr="false" t="normal">SUMIFS(AT:AT, $D:$D, $D103, $A:$A, $A103, $F:$F, $F103, $E:$E, "Да")</f>
        <v>#VALUE!</v>
      </c>
      <c r="AU103" s="167" t="e">
        <f aca="false" ca="false" dt2D="false" dtr="false" t="normal">SUMIFS(AU:AU, $D:$D, $D103, $A:$A, $A103, $F:$F, $F103, $E:$E, "Да")</f>
        <v>#VALUE!</v>
      </c>
      <c r="AV103" s="167" t="e">
        <f aca="false" ca="false" dt2D="false" dtr="false" t="normal">SUMIFS(AV:AV, $D:$D, $D103, $A:$A, $A103, $F:$F, $F103, $E:$E, "Да")</f>
        <v>#VALUE!</v>
      </c>
      <c r="AW103" s="167" t="e">
        <f aca="false" ca="false" dt2D="false" dtr="false" t="normal">SUMIFS(AW:AW, $D:$D, $D103, $A:$A, $A103, $F:$F, $F103, $E:$E, "Да")</f>
        <v>#VALUE!</v>
      </c>
      <c r="AX103" s="167" t="e">
        <f aca="false" ca="false" dt2D="false" dtr="false" t="normal">SUMIFS(AX:AX, $D:$D, $D103, $A:$A, $A103, $F:$F, $F103, $E:$E, "Да")</f>
        <v>#VALUE!</v>
      </c>
      <c r="AY103" s="167" t="e">
        <f aca="false" ca="false" dt2D="false" dtr="false" t="normal">SUMIFS(AY:AY, $D:$D, $D103, $A:$A, $A103, $F:$F, $F103, $E:$E, "Да")</f>
        <v>#VALUE!</v>
      </c>
      <c r="AZ103" s="167" t="e">
        <f aca="false" ca="false" dt2D="false" dtr="false" t="normal">SUMIFS(AZ:AZ, $D:$D, $D103, $A:$A, $A103, $F:$F, $F103, $E:$E, "Да")</f>
        <v>#VALUE!</v>
      </c>
      <c r="BA103" s="167" t="e">
        <f aca="false" ca="false" dt2D="false" dtr="false" t="normal">SUMIFS(BA:BA, $D:$D, $D103, $A:$A, $A103, $F:$F, $F103, $E:$E, "Да")</f>
        <v>#VALUE!</v>
      </c>
      <c r="BB103" s="167" t="e">
        <f aca="false" ca="false" dt2D="false" dtr="false" t="normal">SUMIFS(BB:BB, $D:$D, $D103, $A:$A, $A103, $F:$F, $F103, $E:$E, "Да")</f>
        <v>#VALUE!</v>
      </c>
      <c r="BC103" s="167" t="e">
        <f aca="false" ca="false" dt2D="false" dtr="false" t="normal">SUMIFS(BC:BC, $D:$D, $D103, $A:$A, $A103, $F:$F, $F103, $E:$E, "Да")</f>
        <v>#VALUE!</v>
      </c>
      <c r="BD103" s="167" t="e">
        <f aca="false" ca="false" dt2D="false" dtr="false" t="normal">SUMIFS(BD:BD, $D:$D, $D103, $A:$A, $A103, $F:$F, $F103, $E:$E, "Да")</f>
        <v>#VALUE!</v>
      </c>
      <c r="BE103" s="167" t="e">
        <f aca="false" ca="false" dt2D="false" dtr="false" t="normal">SUMIFS(BE:BE, $D:$D, $D103, $A:$A, $A103, $F:$F, $F103, $E:$E, "Да")</f>
        <v>#VALUE!</v>
      </c>
      <c r="BF103" s="167" t="e">
        <f aca="false" ca="false" dt2D="false" dtr="false" t="normal">SUMIFS(BF:BF, $D:$D, $D103, $A:$A, $A103, $F:$F, $F103, $E:$E, "Да")</f>
        <v>#VALUE!</v>
      </c>
      <c r="BG103" s="167" t="e">
        <f aca="false" ca="false" dt2D="false" dtr="false" t="normal">SUMIFS(BG:BG, $D:$D, $D103, $A:$A, $A103, $F:$F, $F103, $E:$E, "Да")</f>
        <v>#VALUE!</v>
      </c>
      <c r="BH103" s="167" t="e">
        <f aca="false" ca="false" dt2D="false" dtr="false" t="normal">SUMIFS(BH:BH, $D:$D, $D103, $A:$A, $A103, $F:$F, $F103, $E:$E, "Да")</f>
        <v>#VALUE!</v>
      </c>
      <c r="BI103" s="167" t="e">
        <f aca="false" ca="false" dt2D="false" dtr="false" t="normal">SUMIFS(BI:BI, $D:$D, $D103, $A:$A, $A103, $F:$F, $F103, $E:$E, "Да")</f>
        <v>#VALUE!</v>
      </c>
      <c r="BJ103" s="167" t="e">
        <f aca="false" ca="false" dt2D="false" dtr="false" t="normal">SUMIFS(BJ:BJ, $D:$D, $D103, $A:$A, $A103, $F:$F, $F103, $E:$E, "Да")</f>
        <v>#VALUE!</v>
      </c>
      <c r="BK103" s="167" t="e">
        <f aca="false" ca="false" dt2D="false" dtr="false" t="normal">SUMIFS(BK:BK, $D:$D, $D103, $A:$A, $A103, $F:$F, $F103, $E:$E, "Да")</f>
        <v>#VALUE!</v>
      </c>
      <c r="BL103" s="167" t="e">
        <f aca="false" ca="false" dt2D="false" dtr="false" t="normal">SUMIFS(BL:BL, $D:$D, $D103, $A:$A, $A103, $F:$F, $F103, $E:$E, "Да")</f>
        <v>#VALUE!</v>
      </c>
      <c r="BM103" s="167" t="e">
        <f aca="false" ca="false" dt2D="false" dtr="false" t="normal">SUMIFS(BM:BM, $D:$D, $D103, $A:$A, $A103, $F:$F, $F103, $E:$E, "Да")</f>
        <v>#VALUE!</v>
      </c>
      <c r="BN103" s="167" t="e">
        <f aca="false" ca="false" dt2D="false" dtr="false" t="normal">SUMIFS(BN:BN, $D:$D, $D103, $A:$A, $A103, $F:$F, $F103, $E:$E, "Да")</f>
        <v>#VALUE!</v>
      </c>
      <c r="BO103" s="167" t="e">
        <f aca="false" ca="false" dt2D="false" dtr="false" t="normal">SUMIFS(BO:BO, $D:$D, $D103, $A:$A, $A103, $F:$F, $F103, $E:$E, "Да")</f>
        <v>#VALUE!</v>
      </c>
      <c r="BP103" s="167" t="e">
        <f aca="false" ca="false" dt2D="false" dtr="false" t="normal">SUMIFS(BP:BP, $D:$D, $D103, $A:$A, $A103, $F:$F, $F103, $E:$E, "Да")</f>
        <v>#VALUE!</v>
      </c>
      <c r="BQ103" s="167" t="e">
        <f aca="false" ca="false" dt2D="false" dtr="false" t="normal">SUMIFS(BQ:BQ, $D:$D, $D103, $A:$A, $A103, $F:$F, $F103, $E:$E, "Да")</f>
        <v>#VALUE!</v>
      </c>
      <c r="BR103" s="167" t="e">
        <f aca="false" ca="false" dt2D="false" dtr="false" t="normal">SUMIFS(BR:BR, $D:$D, $D103, $A:$A, $A103, $F:$F, $F103, $E:$E, "Да")</f>
        <v>#VALUE!</v>
      </c>
      <c r="BS103" s="167" t="e">
        <f aca="false" ca="false" dt2D="false" dtr="false" t="normal">SUMIFS(BS:BS, $D:$D, $D103, $A:$A, $A103, $F:$F, $F103, $E:$E, "Да")</f>
        <v>#VALUE!</v>
      </c>
      <c r="BT103" s="167" t="e">
        <f aca="false" ca="false" dt2D="false" dtr="false" t="normal">SUMIFS(BT:BT, $D:$D, $D103, $A:$A, $A103, $F:$F, $F103, $E:$E, "Да")</f>
        <v>#VALUE!</v>
      </c>
    </row>
    <row hidden="true" ht="16.5" outlineLevel="1" r="104">
      <c r="A104" s="374" t="str">
        <f aca="false" ca="false" dt2D="false" dtr="false" t="normal">A103</f>
        <v>Погашение  бюджетного долгового финансирования</v>
      </c>
      <c r="D104" s="408" t="str">
        <f aca="false" ca="false" dt2D="false" dtr="false" t="normal">I104</f>
        <v>Бюджет СФ</v>
      </c>
      <c r="F104" s="374" t="str">
        <f aca="false" ca="false" dt2D="false" dtr="false" t="normal">F103</f>
        <v>Якорная туристическая  инфраструктура</v>
      </c>
      <c r="I104" s="411" t="s">
        <v>302</v>
      </c>
      <c r="L104" s="283" t="e">
        <f aca="false" ca="false" dt2D="false" dtr="false" t="normal">SUM(M104:BT104)</f>
        <v>#VALUE!</v>
      </c>
      <c r="M104" s="167" t="e">
        <f aca="false" ca="false" dt2D="false" dtr="false" t="normal">SUMIFS(M:M, $D:$D, $D104, $A:$A, $A104, $F:$F, $F104, $E:$E, "Да")</f>
        <v>#VALUE!</v>
      </c>
      <c r="N104" s="167" t="e">
        <f aca="false" ca="false" dt2D="false" dtr="false" t="normal">SUMIFS(N:N, $D:$D, $D104, $A:$A, $A104, $F:$F, $F104, $E:$E, "Да")</f>
        <v>#VALUE!</v>
      </c>
      <c r="O104" s="167" t="e">
        <f aca="false" ca="false" dt2D="false" dtr="false" t="normal">SUMIFS(O:O, $D:$D, $D104, $A:$A, $A104, $F:$F, $F104, $E:$E, "Да")</f>
        <v>#VALUE!</v>
      </c>
      <c r="P104" s="167" t="e">
        <f aca="false" ca="false" dt2D="false" dtr="false" t="normal">SUMIFS(P:P, $D:$D, $D104, $A:$A, $A104, $F:$F, $F104, $E:$E, "Да")</f>
        <v>#VALUE!</v>
      </c>
      <c r="Q104" s="167" t="e">
        <f aca="false" ca="false" dt2D="false" dtr="false" t="normal">SUMIFS(Q:Q, $D:$D, $D104, $A:$A, $A104, $F:$F, $F104, $E:$E, "Да")</f>
        <v>#VALUE!</v>
      </c>
      <c r="R104" s="167" t="e">
        <f aca="false" ca="false" dt2D="false" dtr="false" t="normal">SUMIFS(R:R, $D:$D, $D104, $A:$A, $A104, $F:$F, $F104, $E:$E, "Да")</f>
        <v>#VALUE!</v>
      </c>
      <c r="S104" s="167" t="e">
        <f aca="false" ca="false" dt2D="false" dtr="false" t="normal">SUMIFS(S:S, $D:$D, $D104, $A:$A, $A104, $F:$F, $F104, $E:$E, "Да")</f>
        <v>#VALUE!</v>
      </c>
      <c r="T104" s="167" t="e">
        <f aca="false" ca="false" dt2D="false" dtr="false" t="normal">SUMIFS(T:T, $D:$D, $D104, $A:$A, $A104, $F:$F, $F104, $E:$E, "Да")</f>
        <v>#VALUE!</v>
      </c>
      <c r="U104" s="167" t="e">
        <f aca="false" ca="false" dt2D="false" dtr="false" t="normal">SUMIFS(U:U, $D:$D, $D104, $A:$A, $A104, $F:$F, $F104, $E:$E, "Да")</f>
        <v>#VALUE!</v>
      </c>
      <c r="V104" s="167" t="e">
        <f aca="false" ca="false" dt2D="false" dtr="false" t="normal">SUMIFS(V:V, $D:$D, $D104, $A:$A, $A104, $F:$F, $F104, $E:$E, "Да")</f>
        <v>#VALUE!</v>
      </c>
      <c r="W104" s="167" t="e">
        <f aca="false" ca="false" dt2D="false" dtr="false" t="normal">SUMIFS(W:W, $D:$D, $D104, $A:$A, $A104, $F:$F, $F104, $E:$E, "Да")</f>
        <v>#VALUE!</v>
      </c>
      <c r="X104" s="167" t="e">
        <f aca="false" ca="false" dt2D="false" dtr="false" t="normal">SUMIFS(X:X, $D:$D, $D104, $A:$A, $A104, $F:$F, $F104, $E:$E, "Да")</f>
        <v>#VALUE!</v>
      </c>
      <c r="Y104" s="167" t="e">
        <f aca="false" ca="false" dt2D="false" dtr="false" t="normal">SUMIFS(Y:Y, $D:$D, $D104, $A:$A, $A104, $F:$F, $F104, $E:$E, "Да")</f>
        <v>#VALUE!</v>
      </c>
      <c r="Z104" s="167" t="e">
        <f aca="false" ca="false" dt2D="false" dtr="false" t="normal">SUMIFS(Z:Z, $D:$D, $D104, $A:$A, $A104, $F:$F, $F104, $E:$E, "Да")</f>
        <v>#VALUE!</v>
      </c>
      <c r="AA104" s="167" t="e">
        <f aca="false" ca="false" dt2D="false" dtr="false" t="normal">SUMIFS(AA:AA, $D:$D, $D104, $A:$A, $A104, $F:$F, $F104, $E:$E, "Да")</f>
        <v>#VALUE!</v>
      </c>
      <c r="AB104" s="167" t="e">
        <f aca="false" ca="false" dt2D="false" dtr="false" t="normal">SUMIFS(AB:AB, $D:$D, $D104, $A:$A, $A104, $F:$F, $F104, $E:$E, "Да")</f>
        <v>#VALUE!</v>
      </c>
      <c r="AC104" s="167" t="e">
        <f aca="false" ca="false" dt2D="false" dtr="false" t="normal">SUMIFS(AC:AC, $D:$D, $D104, $A:$A, $A104, $F:$F, $F104, $E:$E, "Да")</f>
        <v>#VALUE!</v>
      </c>
      <c r="AD104" s="167" t="e">
        <f aca="false" ca="false" dt2D="false" dtr="false" t="normal">SUMIFS(AD:AD, $D:$D, $D104, $A:$A, $A104, $F:$F, $F104, $E:$E, "Да")</f>
        <v>#VALUE!</v>
      </c>
      <c r="AE104" s="167" t="e">
        <f aca="false" ca="false" dt2D="false" dtr="false" t="normal">SUMIFS(AE:AE, $D:$D, $D104, $A:$A, $A104, $F:$F, $F104, $E:$E, "Да")</f>
        <v>#VALUE!</v>
      </c>
      <c r="AF104" s="167" t="e">
        <f aca="false" ca="false" dt2D="false" dtr="false" t="normal">SUMIFS(AF:AF, $D:$D, $D104, $A:$A, $A104, $F:$F, $F104, $E:$E, "Да")</f>
        <v>#VALUE!</v>
      </c>
      <c r="AG104" s="167" t="e">
        <f aca="false" ca="false" dt2D="false" dtr="false" t="normal">SUMIFS(AG:AG, $D:$D, $D104, $A:$A, $A104, $F:$F, $F104, $E:$E, "Да")</f>
        <v>#VALUE!</v>
      </c>
      <c r="AH104" s="167" t="e">
        <f aca="false" ca="false" dt2D="false" dtr="false" t="normal">SUMIFS(AH:AH, $D:$D, $D104, $A:$A, $A104, $F:$F, $F104, $E:$E, "Да")</f>
        <v>#VALUE!</v>
      </c>
      <c r="AI104" s="167" t="e">
        <f aca="false" ca="false" dt2D="false" dtr="false" t="normal">SUMIFS(AI:AI, $D:$D, $D104, $A:$A, $A104, $F:$F, $F104, $E:$E, "Да")</f>
        <v>#VALUE!</v>
      </c>
      <c r="AJ104" s="167" t="e">
        <f aca="false" ca="false" dt2D="false" dtr="false" t="normal">SUMIFS(AJ:AJ, $D:$D, $D104, $A:$A, $A104, $F:$F, $F104, $E:$E, "Да")</f>
        <v>#VALUE!</v>
      </c>
      <c r="AK104" s="167" t="e">
        <f aca="false" ca="false" dt2D="false" dtr="false" t="normal">SUMIFS(AK:AK, $D:$D, $D104, $A:$A, $A104, $F:$F, $F104, $E:$E, "Да")</f>
        <v>#VALUE!</v>
      </c>
      <c r="AL104" s="167" t="e">
        <f aca="false" ca="false" dt2D="false" dtr="false" t="normal">SUMIFS(AL:AL, $D:$D, $D104, $A:$A, $A104, $F:$F, $F104, $E:$E, "Да")</f>
        <v>#VALUE!</v>
      </c>
      <c r="AM104" s="167" t="e">
        <f aca="false" ca="false" dt2D="false" dtr="false" t="normal">SUMIFS(AM:AM, $D:$D, $D104, $A:$A, $A104, $F:$F, $F104, $E:$E, "Да")</f>
        <v>#VALUE!</v>
      </c>
      <c r="AN104" s="167" t="e">
        <f aca="false" ca="false" dt2D="false" dtr="false" t="normal">SUMIFS(AN:AN, $D:$D, $D104, $A:$A, $A104, $F:$F, $F104, $E:$E, "Да")</f>
        <v>#VALUE!</v>
      </c>
      <c r="AO104" s="167" t="e">
        <f aca="false" ca="false" dt2D="false" dtr="false" t="normal">SUMIFS(AO:AO, $D:$D, $D104, $A:$A, $A104, $F:$F, $F104, $E:$E, "Да")</f>
        <v>#VALUE!</v>
      </c>
      <c r="AP104" s="167" t="e">
        <f aca="false" ca="false" dt2D="false" dtr="false" t="normal">SUMIFS(AP:AP, $D:$D, $D104, $A:$A, $A104, $F:$F, $F104, $E:$E, "Да")</f>
        <v>#VALUE!</v>
      </c>
      <c r="AQ104" s="167" t="e">
        <f aca="false" ca="false" dt2D="false" dtr="false" t="normal">SUMIFS(AQ:AQ, $D:$D, $D104, $A:$A, $A104, $F:$F, $F104, $E:$E, "Да")</f>
        <v>#VALUE!</v>
      </c>
      <c r="AR104" s="167" t="e">
        <f aca="false" ca="false" dt2D="false" dtr="false" t="normal">SUMIFS(AR:AR, $D:$D, $D104, $A:$A, $A104, $F:$F, $F104, $E:$E, "Да")</f>
        <v>#VALUE!</v>
      </c>
      <c r="AS104" s="167" t="e">
        <f aca="false" ca="false" dt2D="false" dtr="false" t="normal">SUMIFS(AS:AS, $D:$D, $D104, $A:$A, $A104, $F:$F, $F104, $E:$E, "Да")</f>
        <v>#VALUE!</v>
      </c>
      <c r="AT104" s="167" t="e">
        <f aca="false" ca="false" dt2D="false" dtr="false" t="normal">SUMIFS(AT:AT, $D:$D, $D104, $A:$A, $A104, $F:$F, $F104, $E:$E, "Да")</f>
        <v>#VALUE!</v>
      </c>
      <c r="AU104" s="167" t="e">
        <f aca="false" ca="false" dt2D="false" dtr="false" t="normal">SUMIFS(AU:AU, $D:$D, $D104, $A:$A, $A104, $F:$F, $F104, $E:$E, "Да")</f>
        <v>#VALUE!</v>
      </c>
      <c r="AV104" s="167" t="e">
        <f aca="false" ca="false" dt2D="false" dtr="false" t="normal">SUMIFS(AV:AV, $D:$D, $D104, $A:$A, $A104, $F:$F, $F104, $E:$E, "Да")</f>
        <v>#VALUE!</v>
      </c>
      <c r="AW104" s="167" t="e">
        <f aca="false" ca="false" dt2D="false" dtr="false" t="normal">SUMIFS(AW:AW, $D:$D, $D104, $A:$A, $A104, $F:$F, $F104, $E:$E, "Да")</f>
        <v>#VALUE!</v>
      </c>
      <c r="AX104" s="167" t="e">
        <f aca="false" ca="false" dt2D="false" dtr="false" t="normal">SUMIFS(AX:AX, $D:$D, $D104, $A:$A, $A104, $F:$F, $F104, $E:$E, "Да")</f>
        <v>#VALUE!</v>
      </c>
      <c r="AY104" s="167" t="e">
        <f aca="false" ca="false" dt2D="false" dtr="false" t="normal">SUMIFS(AY:AY, $D:$D, $D104, $A:$A, $A104, $F:$F, $F104, $E:$E, "Да")</f>
        <v>#VALUE!</v>
      </c>
      <c r="AZ104" s="167" t="e">
        <f aca="false" ca="false" dt2D="false" dtr="false" t="normal">SUMIFS(AZ:AZ, $D:$D, $D104, $A:$A, $A104, $F:$F, $F104, $E:$E, "Да")</f>
        <v>#VALUE!</v>
      </c>
      <c r="BA104" s="167" t="e">
        <f aca="false" ca="false" dt2D="false" dtr="false" t="normal">SUMIFS(BA:BA, $D:$D, $D104, $A:$A, $A104, $F:$F, $F104, $E:$E, "Да")</f>
        <v>#VALUE!</v>
      </c>
      <c r="BB104" s="167" t="e">
        <f aca="false" ca="false" dt2D="false" dtr="false" t="normal">SUMIFS(BB:BB, $D:$D, $D104, $A:$A, $A104, $F:$F, $F104, $E:$E, "Да")</f>
        <v>#VALUE!</v>
      </c>
      <c r="BC104" s="167" t="e">
        <f aca="false" ca="false" dt2D="false" dtr="false" t="normal">SUMIFS(BC:BC, $D:$D, $D104, $A:$A, $A104, $F:$F, $F104, $E:$E, "Да")</f>
        <v>#VALUE!</v>
      </c>
      <c r="BD104" s="167" t="e">
        <f aca="false" ca="false" dt2D="false" dtr="false" t="normal">SUMIFS(BD:BD, $D:$D, $D104, $A:$A, $A104, $F:$F, $F104, $E:$E, "Да")</f>
        <v>#VALUE!</v>
      </c>
      <c r="BE104" s="167" t="e">
        <f aca="false" ca="false" dt2D="false" dtr="false" t="normal">SUMIFS(BE:BE, $D:$D, $D104, $A:$A, $A104, $F:$F, $F104, $E:$E, "Да")</f>
        <v>#VALUE!</v>
      </c>
      <c r="BF104" s="167" t="e">
        <f aca="false" ca="false" dt2D="false" dtr="false" t="normal">SUMIFS(BF:BF, $D:$D, $D104, $A:$A, $A104, $F:$F, $F104, $E:$E, "Да")</f>
        <v>#VALUE!</v>
      </c>
      <c r="BG104" s="167" t="e">
        <f aca="false" ca="false" dt2D="false" dtr="false" t="normal">SUMIFS(BG:BG, $D:$D, $D104, $A:$A, $A104, $F:$F, $F104, $E:$E, "Да")</f>
        <v>#VALUE!</v>
      </c>
      <c r="BH104" s="167" t="e">
        <f aca="false" ca="false" dt2D="false" dtr="false" t="normal">SUMIFS(BH:BH, $D:$D, $D104, $A:$A, $A104, $F:$F, $F104, $E:$E, "Да")</f>
        <v>#VALUE!</v>
      </c>
      <c r="BI104" s="167" t="e">
        <f aca="false" ca="false" dt2D="false" dtr="false" t="normal">SUMIFS(BI:BI, $D:$D, $D104, $A:$A, $A104, $F:$F, $F104, $E:$E, "Да")</f>
        <v>#VALUE!</v>
      </c>
      <c r="BJ104" s="167" t="e">
        <f aca="false" ca="false" dt2D="false" dtr="false" t="normal">SUMIFS(BJ:BJ, $D:$D, $D104, $A:$A, $A104, $F:$F, $F104, $E:$E, "Да")</f>
        <v>#VALUE!</v>
      </c>
      <c r="BK104" s="167" t="e">
        <f aca="false" ca="false" dt2D="false" dtr="false" t="normal">SUMIFS(BK:BK, $D:$D, $D104, $A:$A, $A104, $F:$F, $F104, $E:$E, "Да")</f>
        <v>#VALUE!</v>
      </c>
      <c r="BL104" s="167" t="e">
        <f aca="false" ca="false" dt2D="false" dtr="false" t="normal">SUMIFS(BL:BL, $D:$D, $D104, $A:$A, $A104, $F:$F, $F104, $E:$E, "Да")</f>
        <v>#VALUE!</v>
      </c>
      <c r="BM104" s="167" t="e">
        <f aca="false" ca="false" dt2D="false" dtr="false" t="normal">SUMIFS(BM:BM, $D:$D, $D104, $A:$A, $A104, $F:$F, $F104, $E:$E, "Да")</f>
        <v>#VALUE!</v>
      </c>
      <c r="BN104" s="167" t="e">
        <f aca="false" ca="false" dt2D="false" dtr="false" t="normal">SUMIFS(BN:BN, $D:$D, $D104, $A:$A, $A104, $F:$F, $F104, $E:$E, "Да")</f>
        <v>#VALUE!</v>
      </c>
      <c r="BO104" s="167" t="e">
        <f aca="false" ca="false" dt2D="false" dtr="false" t="normal">SUMIFS(BO:BO, $D:$D, $D104, $A:$A, $A104, $F:$F, $F104, $E:$E, "Да")</f>
        <v>#VALUE!</v>
      </c>
      <c r="BP104" s="167" t="e">
        <f aca="false" ca="false" dt2D="false" dtr="false" t="normal">SUMIFS(BP:BP, $D:$D, $D104, $A:$A, $A104, $F:$F, $F104, $E:$E, "Да")</f>
        <v>#VALUE!</v>
      </c>
      <c r="BQ104" s="167" t="e">
        <f aca="false" ca="false" dt2D="false" dtr="false" t="normal">SUMIFS(BQ:BQ, $D:$D, $D104, $A:$A, $A104, $F:$F, $F104, $E:$E, "Да")</f>
        <v>#VALUE!</v>
      </c>
      <c r="BR104" s="167" t="e">
        <f aca="false" ca="false" dt2D="false" dtr="false" t="normal">SUMIFS(BR:BR, $D:$D, $D104, $A:$A, $A104, $F:$F, $F104, $E:$E, "Да")</f>
        <v>#VALUE!</v>
      </c>
      <c r="BS104" s="167" t="e">
        <f aca="false" ca="false" dt2D="false" dtr="false" t="normal">SUMIFS(BS:BS, $D:$D, $D104, $A:$A, $A104, $F:$F, $F104, $E:$E, "Да")</f>
        <v>#VALUE!</v>
      </c>
      <c r="BT104" s="167" t="e">
        <f aca="false" ca="false" dt2D="false" dtr="false" t="normal">SUMIFS(BT:BT, $D:$D, $D104, $A:$A, $A104, $F:$F, $F104, $E:$E, "Да")</f>
        <v>#VALUE!</v>
      </c>
    </row>
    <row hidden="true" ht="16.5" outlineLevel="1" r="105">
      <c r="A105" s="374" t="str">
        <f aca="false" ca="false" dt2D="false" dtr="false" t="normal">A104</f>
        <v>Погашение  бюджетного долгового финансирования</v>
      </c>
      <c r="D105" s="408" t="str">
        <f aca="false" ca="false" dt2D="false" dtr="false" t="normal">I105</f>
        <v>Местный бюджет</v>
      </c>
      <c r="F105" s="374" t="str">
        <f aca="false" ca="false" dt2D="false" dtr="false" t="normal">F104</f>
        <v>Якорная туристическая  инфраструктура</v>
      </c>
      <c r="I105" s="411" t="s">
        <v>303</v>
      </c>
      <c r="L105" s="283" t="e">
        <f aca="false" ca="false" dt2D="false" dtr="false" t="normal">SUM(M105:BT105)</f>
        <v>#VALUE!</v>
      </c>
      <c r="M105" s="167" t="e">
        <f aca="false" ca="false" dt2D="false" dtr="false" t="normal">SUMIFS(M:M, $D:$D, $D105, $A:$A, $A105, $F:$F, $F105, $E:$E, "Да")</f>
        <v>#VALUE!</v>
      </c>
      <c r="N105" s="167" t="e">
        <f aca="false" ca="false" dt2D="false" dtr="false" t="normal">SUMIFS(N:N, $D:$D, $D105, $A:$A, $A105, $F:$F, $F105, $E:$E, "Да")</f>
        <v>#VALUE!</v>
      </c>
      <c r="O105" s="167" t="e">
        <f aca="false" ca="false" dt2D="false" dtr="false" t="normal">SUMIFS(O:O, $D:$D, $D105, $A:$A, $A105, $F:$F, $F105, $E:$E, "Да")</f>
        <v>#VALUE!</v>
      </c>
      <c r="P105" s="167" t="e">
        <f aca="false" ca="false" dt2D="false" dtr="false" t="normal">SUMIFS(P:P, $D:$D, $D105, $A:$A, $A105, $F:$F, $F105, $E:$E, "Да")</f>
        <v>#VALUE!</v>
      </c>
      <c r="Q105" s="167" t="e">
        <f aca="false" ca="false" dt2D="false" dtr="false" t="normal">SUMIFS(Q:Q, $D:$D, $D105, $A:$A, $A105, $F:$F, $F105, $E:$E, "Да")</f>
        <v>#VALUE!</v>
      </c>
      <c r="R105" s="167" t="e">
        <f aca="false" ca="false" dt2D="false" dtr="false" t="normal">SUMIFS(R:R, $D:$D, $D105, $A:$A, $A105, $F:$F, $F105, $E:$E, "Да")</f>
        <v>#VALUE!</v>
      </c>
      <c r="S105" s="167" t="e">
        <f aca="false" ca="false" dt2D="false" dtr="false" t="normal">SUMIFS(S:S, $D:$D, $D105, $A:$A, $A105, $F:$F, $F105, $E:$E, "Да")</f>
        <v>#VALUE!</v>
      </c>
      <c r="T105" s="167" t="e">
        <f aca="false" ca="false" dt2D="false" dtr="false" t="normal">SUMIFS(T:T, $D:$D, $D105, $A:$A, $A105, $F:$F, $F105, $E:$E, "Да")</f>
        <v>#VALUE!</v>
      </c>
      <c r="U105" s="167" t="e">
        <f aca="false" ca="false" dt2D="false" dtr="false" t="normal">SUMIFS(U:U, $D:$D, $D105, $A:$A, $A105, $F:$F, $F105, $E:$E, "Да")</f>
        <v>#VALUE!</v>
      </c>
      <c r="V105" s="167" t="e">
        <f aca="false" ca="false" dt2D="false" dtr="false" t="normal">SUMIFS(V:V, $D:$D, $D105, $A:$A, $A105, $F:$F, $F105, $E:$E, "Да")</f>
        <v>#VALUE!</v>
      </c>
      <c r="W105" s="167" t="e">
        <f aca="false" ca="false" dt2D="false" dtr="false" t="normal">SUMIFS(W:W, $D:$D, $D105, $A:$A, $A105, $F:$F, $F105, $E:$E, "Да")</f>
        <v>#VALUE!</v>
      </c>
      <c r="X105" s="167" t="e">
        <f aca="false" ca="false" dt2D="false" dtr="false" t="normal">SUMIFS(X:X, $D:$D, $D105, $A:$A, $A105, $F:$F, $F105, $E:$E, "Да")</f>
        <v>#VALUE!</v>
      </c>
      <c r="Y105" s="167" t="e">
        <f aca="false" ca="false" dt2D="false" dtr="false" t="normal">SUMIFS(Y:Y, $D:$D, $D105, $A:$A, $A105, $F:$F, $F105, $E:$E, "Да")</f>
        <v>#VALUE!</v>
      </c>
      <c r="Z105" s="167" t="e">
        <f aca="false" ca="false" dt2D="false" dtr="false" t="normal">SUMIFS(Z:Z, $D:$D, $D105, $A:$A, $A105, $F:$F, $F105, $E:$E, "Да")</f>
        <v>#VALUE!</v>
      </c>
      <c r="AA105" s="167" t="e">
        <f aca="false" ca="false" dt2D="false" dtr="false" t="normal">SUMIFS(AA:AA, $D:$D, $D105, $A:$A, $A105, $F:$F, $F105, $E:$E, "Да")</f>
        <v>#VALUE!</v>
      </c>
      <c r="AB105" s="167" t="e">
        <f aca="false" ca="false" dt2D="false" dtr="false" t="normal">SUMIFS(AB:AB, $D:$D, $D105, $A:$A, $A105, $F:$F, $F105, $E:$E, "Да")</f>
        <v>#VALUE!</v>
      </c>
      <c r="AC105" s="167" t="e">
        <f aca="false" ca="false" dt2D="false" dtr="false" t="normal">SUMIFS(AC:AC, $D:$D, $D105, $A:$A, $A105, $F:$F, $F105, $E:$E, "Да")</f>
        <v>#VALUE!</v>
      </c>
      <c r="AD105" s="167" t="e">
        <f aca="false" ca="false" dt2D="false" dtr="false" t="normal">SUMIFS(AD:AD, $D:$D, $D105, $A:$A, $A105, $F:$F, $F105, $E:$E, "Да")</f>
        <v>#VALUE!</v>
      </c>
      <c r="AE105" s="167" t="e">
        <f aca="false" ca="false" dt2D="false" dtr="false" t="normal">SUMIFS(AE:AE, $D:$D, $D105, $A:$A, $A105, $F:$F, $F105, $E:$E, "Да")</f>
        <v>#VALUE!</v>
      </c>
      <c r="AF105" s="167" t="e">
        <f aca="false" ca="false" dt2D="false" dtr="false" t="normal">SUMIFS(AF:AF, $D:$D, $D105, $A:$A, $A105, $F:$F, $F105, $E:$E, "Да")</f>
        <v>#VALUE!</v>
      </c>
      <c r="AG105" s="167" t="e">
        <f aca="false" ca="false" dt2D="false" dtr="false" t="normal">SUMIFS(AG:AG, $D:$D, $D105, $A:$A, $A105, $F:$F, $F105, $E:$E, "Да")</f>
        <v>#VALUE!</v>
      </c>
      <c r="AH105" s="167" t="e">
        <f aca="false" ca="false" dt2D="false" dtr="false" t="normal">SUMIFS(AH:AH, $D:$D, $D105, $A:$A, $A105, $F:$F, $F105, $E:$E, "Да")</f>
        <v>#VALUE!</v>
      </c>
      <c r="AI105" s="167" t="e">
        <f aca="false" ca="false" dt2D="false" dtr="false" t="normal">SUMIFS(AI:AI, $D:$D, $D105, $A:$A, $A105, $F:$F, $F105, $E:$E, "Да")</f>
        <v>#VALUE!</v>
      </c>
      <c r="AJ105" s="167" t="e">
        <f aca="false" ca="false" dt2D="false" dtr="false" t="normal">SUMIFS(AJ:AJ, $D:$D, $D105, $A:$A, $A105, $F:$F, $F105, $E:$E, "Да")</f>
        <v>#VALUE!</v>
      </c>
      <c r="AK105" s="167" t="e">
        <f aca="false" ca="false" dt2D="false" dtr="false" t="normal">SUMIFS(AK:AK, $D:$D, $D105, $A:$A, $A105, $F:$F, $F105, $E:$E, "Да")</f>
        <v>#VALUE!</v>
      </c>
      <c r="AL105" s="167" t="e">
        <f aca="false" ca="false" dt2D="false" dtr="false" t="normal">SUMIFS(AL:AL, $D:$D, $D105, $A:$A, $A105, $F:$F, $F105, $E:$E, "Да")</f>
        <v>#VALUE!</v>
      </c>
      <c r="AM105" s="167" t="e">
        <f aca="false" ca="false" dt2D="false" dtr="false" t="normal">SUMIFS(AM:AM, $D:$D, $D105, $A:$A, $A105, $F:$F, $F105, $E:$E, "Да")</f>
        <v>#VALUE!</v>
      </c>
      <c r="AN105" s="167" t="e">
        <f aca="false" ca="false" dt2D="false" dtr="false" t="normal">SUMIFS(AN:AN, $D:$D, $D105, $A:$A, $A105, $F:$F, $F105, $E:$E, "Да")</f>
        <v>#VALUE!</v>
      </c>
      <c r="AO105" s="167" t="e">
        <f aca="false" ca="false" dt2D="false" dtr="false" t="normal">SUMIFS(AO:AO, $D:$D, $D105, $A:$A, $A105, $F:$F, $F105, $E:$E, "Да")</f>
        <v>#VALUE!</v>
      </c>
      <c r="AP105" s="167" t="e">
        <f aca="false" ca="false" dt2D="false" dtr="false" t="normal">SUMIFS(AP:AP, $D:$D, $D105, $A:$A, $A105, $F:$F, $F105, $E:$E, "Да")</f>
        <v>#VALUE!</v>
      </c>
      <c r="AQ105" s="167" t="e">
        <f aca="false" ca="false" dt2D="false" dtr="false" t="normal">SUMIFS(AQ:AQ, $D:$D, $D105, $A:$A, $A105, $F:$F, $F105, $E:$E, "Да")</f>
        <v>#VALUE!</v>
      </c>
      <c r="AR105" s="167" t="e">
        <f aca="false" ca="false" dt2D="false" dtr="false" t="normal">SUMIFS(AR:AR, $D:$D, $D105, $A:$A, $A105, $F:$F, $F105, $E:$E, "Да")</f>
        <v>#VALUE!</v>
      </c>
      <c r="AS105" s="167" t="e">
        <f aca="false" ca="false" dt2D="false" dtr="false" t="normal">SUMIFS(AS:AS, $D:$D, $D105, $A:$A, $A105, $F:$F, $F105, $E:$E, "Да")</f>
        <v>#VALUE!</v>
      </c>
      <c r="AT105" s="167" t="e">
        <f aca="false" ca="false" dt2D="false" dtr="false" t="normal">SUMIFS(AT:AT, $D:$D, $D105, $A:$A, $A105, $F:$F, $F105, $E:$E, "Да")</f>
        <v>#VALUE!</v>
      </c>
      <c r="AU105" s="167" t="e">
        <f aca="false" ca="false" dt2D="false" dtr="false" t="normal">SUMIFS(AU:AU, $D:$D, $D105, $A:$A, $A105, $F:$F, $F105, $E:$E, "Да")</f>
        <v>#VALUE!</v>
      </c>
      <c r="AV105" s="167" t="e">
        <f aca="false" ca="false" dt2D="false" dtr="false" t="normal">SUMIFS(AV:AV, $D:$D, $D105, $A:$A, $A105, $F:$F, $F105, $E:$E, "Да")</f>
        <v>#VALUE!</v>
      </c>
      <c r="AW105" s="167" t="e">
        <f aca="false" ca="false" dt2D="false" dtr="false" t="normal">SUMIFS(AW:AW, $D:$D, $D105, $A:$A, $A105, $F:$F, $F105, $E:$E, "Да")</f>
        <v>#VALUE!</v>
      </c>
      <c r="AX105" s="167" t="e">
        <f aca="false" ca="false" dt2D="false" dtr="false" t="normal">SUMIFS(AX:AX, $D:$D, $D105, $A:$A, $A105, $F:$F, $F105, $E:$E, "Да")</f>
        <v>#VALUE!</v>
      </c>
      <c r="AY105" s="167" t="e">
        <f aca="false" ca="false" dt2D="false" dtr="false" t="normal">SUMIFS(AY:AY, $D:$D, $D105, $A:$A, $A105, $F:$F, $F105, $E:$E, "Да")</f>
        <v>#VALUE!</v>
      </c>
      <c r="AZ105" s="167" t="e">
        <f aca="false" ca="false" dt2D="false" dtr="false" t="normal">SUMIFS(AZ:AZ, $D:$D, $D105, $A:$A, $A105, $F:$F, $F105, $E:$E, "Да")</f>
        <v>#VALUE!</v>
      </c>
      <c r="BA105" s="167" t="e">
        <f aca="false" ca="false" dt2D="false" dtr="false" t="normal">SUMIFS(BA:BA, $D:$D, $D105, $A:$A, $A105, $F:$F, $F105, $E:$E, "Да")</f>
        <v>#VALUE!</v>
      </c>
      <c r="BB105" s="167" t="e">
        <f aca="false" ca="false" dt2D="false" dtr="false" t="normal">SUMIFS(BB:BB, $D:$D, $D105, $A:$A, $A105, $F:$F, $F105, $E:$E, "Да")</f>
        <v>#VALUE!</v>
      </c>
      <c r="BC105" s="167" t="e">
        <f aca="false" ca="false" dt2D="false" dtr="false" t="normal">SUMIFS(BC:BC, $D:$D, $D105, $A:$A, $A105, $F:$F, $F105, $E:$E, "Да")</f>
        <v>#VALUE!</v>
      </c>
      <c r="BD105" s="167" t="e">
        <f aca="false" ca="false" dt2D="false" dtr="false" t="normal">SUMIFS(BD:BD, $D:$D, $D105, $A:$A, $A105, $F:$F, $F105, $E:$E, "Да")</f>
        <v>#VALUE!</v>
      </c>
      <c r="BE105" s="167" t="e">
        <f aca="false" ca="false" dt2D="false" dtr="false" t="normal">SUMIFS(BE:BE, $D:$D, $D105, $A:$A, $A105, $F:$F, $F105, $E:$E, "Да")</f>
        <v>#VALUE!</v>
      </c>
      <c r="BF105" s="167" t="e">
        <f aca="false" ca="false" dt2D="false" dtr="false" t="normal">SUMIFS(BF:BF, $D:$D, $D105, $A:$A, $A105, $F:$F, $F105, $E:$E, "Да")</f>
        <v>#VALUE!</v>
      </c>
      <c r="BG105" s="167" t="e">
        <f aca="false" ca="false" dt2D="false" dtr="false" t="normal">SUMIFS(BG:BG, $D:$D, $D105, $A:$A, $A105, $F:$F, $F105, $E:$E, "Да")</f>
        <v>#VALUE!</v>
      </c>
      <c r="BH105" s="167" t="e">
        <f aca="false" ca="false" dt2D="false" dtr="false" t="normal">SUMIFS(BH:BH, $D:$D, $D105, $A:$A, $A105, $F:$F, $F105, $E:$E, "Да")</f>
        <v>#VALUE!</v>
      </c>
      <c r="BI105" s="167" t="e">
        <f aca="false" ca="false" dt2D="false" dtr="false" t="normal">SUMIFS(BI:BI, $D:$D, $D105, $A:$A, $A105, $F:$F, $F105, $E:$E, "Да")</f>
        <v>#VALUE!</v>
      </c>
      <c r="BJ105" s="167" t="e">
        <f aca="false" ca="false" dt2D="false" dtr="false" t="normal">SUMIFS(BJ:BJ, $D:$D, $D105, $A:$A, $A105, $F:$F, $F105, $E:$E, "Да")</f>
        <v>#VALUE!</v>
      </c>
      <c r="BK105" s="167" t="e">
        <f aca="false" ca="false" dt2D="false" dtr="false" t="normal">SUMIFS(BK:BK, $D:$D, $D105, $A:$A, $A105, $F:$F, $F105, $E:$E, "Да")</f>
        <v>#VALUE!</v>
      </c>
      <c r="BL105" s="167" t="e">
        <f aca="false" ca="false" dt2D="false" dtr="false" t="normal">SUMIFS(BL:BL, $D:$D, $D105, $A:$A, $A105, $F:$F, $F105, $E:$E, "Да")</f>
        <v>#VALUE!</v>
      </c>
      <c r="BM105" s="167" t="e">
        <f aca="false" ca="false" dt2D="false" dtr="false" t="normal">SUMIFS(BM:BM, $D:$D, $D105, $A:$A, $A105, $F:$F, $F105, $E:$E, "Да")</f>
        <v>#VALUE!</v>
      </c>
      <c r="BN105" s="167" t="e">
        <f aca="false" ca="false" dt2D="false" dtr="false" t="normal">SUMIFS(BN:BN, $D:$D, $D105, $A:$A, $A105, $F:$F, $F105, $E:$E, "Да")</f>
        <v>#VALUE!</v>
      </c>
      <c r="BO105" s="167" t="e">
        <f aca="false" ca="false" dt2D="false" dtr="false" t="normal">SUMIFS(BO:BO, $D:$D, $D105, $A:$A, $A105, $F:$F, $F105, $E:$E, "Да")</f>
        <v>#VALUE!</v>
      </c>
      <c r="BP105" s="167" t="e">
        <f aca="false" ca="false" dt2D="false" dtr="false" t="normal">SUMIFS(BP:BP, $D:$D, $D105, $A:$A, $A105, $F:$F, $F105, $E:$E, "Да")</f>
        <v>#VALUE!</v>
      </c>
      <c r="BQ105" s="167" t="e">
        <f aca="false" ca="false" dt2D="false" dtr="false" t="normal">SUMIFS(BQ:BQ, $D:$D, $D105, $A:$A, $A105, $F:$F, $F105, $E:$E, "Да")</f>
        <v>#VALUE!</v>
      </c>
      <c r="BR105" s="167" t="e">
        <f aca="false" ca="false" dt2D="false" dtr="false" t="normal">SUMIFS(BR:BR, $D:$D, $D105, $A:$A, $A105, $F:$F, $F105, $E:$E, "Да")</f>
        <v>#VALUE!</v>
      </c>
      <c r="BS105" s="167" t="e">
        <f aca="false" ca="false" dt2D="false" dtr="false" t="normal">SUMIFS(BS:BS, $D:$D, $D105, $A:$A, $A105, $F:$F, $F105, $E:$E, "Да")</f>
        <v>#VALUE!</v>
      </c>
      <c r="BT105" s="167" t="e">
        <f aca="false" ca="false" dt2D="false" dtr="false" t="normal">SUMIFS(BT:BT, $D:$D, $D105, $A:$A, $A105, $F:$F, $F105, $E:$E, "Да")</f>
        <v>#VALUE!</v>
      </c>
    </row>
    <row customHeight="true" hidden="true" ht="7.90000009536743" outlineLevel="1" r="106">
      <c r="L106" s="283" t="n"/>
      <c r="M106" s="167" t="n"/>
      <c r="N106" s="167" t="n"/>
      <c r="O106" s="167" t="n"/>
      <c r="P106" s="167" t="n"/>
      <c r="Q106" s="167" t="n"/>
      <c r="R106" s="167" t="n"/>
      <c r="S106" s="167" t="n"/>
      <c r="T106" s="167" t="n"/>
      <c r="U106" s="167" t="n"/>
      <c r="V106" s="167" t="n"/>
      <c r="W106" s="167" t="n"/>
      <c r="X106" s="167" t="n"/>
      <c r="Y106" s="167" t="n"/>
      <c r="Z106" s="167" t="n"/>
      <c r="AA106" s="167" t="n"/>
      <c r="AB106" s="167" t="n"/>
      <c r="AC106" s="167" t="n"/>
      <c r="AD106" s="167" t="n"/>
      <c r="AE106" s="167" t="n"/>
      <c r="AF106" s="167" t="n"/>
      <c r="AG106" s="167" t="n"/>
      <c r="AH106" s="167" t="n"/>
      <c r="AI106" s="167" t="n"/>
      <c r="AJ106" s="167" t="n"/>
      <c r="AK106" s="167" t="n"/>
      <c r="AL106" s="167" t="n"/>
      <c r="AM106" s="167" t="n"/>
      <c r="AN106" s="167" t="n"/>
      <c r="AO106" s="167" t="n"/>
      <c r="AP106" s="167" t="n"/>
      <c r="AQ106" s="167" t="n"/>
      <c r="AR106" s="167" t="n"/>
      <c r="AS106" s="167" t="n"/>
      <c r="AT106" s="167" t="n"/>
      <c r="AU106" s="167" t="n"/>
      <c r="AV106" s="167" t="n"/>
      <c r="AW106" s="167" t="n"/>
      <c r="AX106" s="167" t="n"/>
      <c r="AY106" s="167" t="n"/>
      <c r="AZ106" s="167" t="n"/>
      <c r="BA106" s="167" t="n"/>
      <c r="BB106" s="167" t="n"/>
      <c r="BC106" s="167" t="n"/>
      <c r="BD106" s="167" t="n"/>
      <c r="BE106" s="167" t="n"/>
      <c r="BF106" s="167" t="n"/>
      <c r="BG106" s="167" t="n"/>
      <c r="BH106" s="167" t="n"/>
      <c r="BI106" s="167" t="n"/>
      <c r="BJ106" s="167" t="n"/>
      <c r="BK106" s="167" t="n"/>
      <c r="BL106" s="167" t="n"/>
      <c r="BM106" s="167" t="n"/>
      <c r="BN106" s="167" t="n"/>
      <c r="BO106" s="167" t="n"/>
      <c r="BP106" s="167" t="n"/>
      <c r="BQ106" s="167" t="n"/>
      <c r="BR106" s="167" t="n"/>
      <c r="BS106" s="167" t="n"/>
      <c r="BT106" s="167" t="n"/>
    </row>
    <row hidden="true" ht="16.5" outlineLevel="1" r="107">
      <c r="A107" s="374" t="str">
        <f aca="false" ca="false" dt2D="false" dtr="false" t="normal">I101</f>
        <v>Погашение  бюджетного долгового финансирования</v>
      </c>
      <c r="F107" s="374" t="str">
        <f aca="false" ca="false" dt2D="false" dtr="false" t="normal">I107</f>
        <v>Дополнительная туристическая  инфраструктура</v>
      </c>
      <c r="I107" s="237" t="s">
        <v>407</v>
      </c>
      <c r="L107" s="283" t="e">
        <f aca="false" ca="false" dt2D="false" dtr="false" t="normal">SUM(M107:BT107)</f>
        <v>#VALUE!</v>
      </c>
      <c r="M107" s="167" t="e">
        <f aca="false" ca="false" dt2D="false" dtr="false" t="normal">SUM(M108:M110)</f>
        <v>#VALUE!</v>
      </c>
      <c r="N107" s="167" t="e">
        <f aca="false" ca="false" dt2D="false" dtr="false" t="normal">SUM(N108:N110)</f>
        <v>#VALUE!</v>
      </c>
      <c r="O107" s="167" t="e">
        <f aca="false" ca="false" dt2D="false" dtr="false" t="normal">SUM(O108:O110)</f>
        <v>#VALUE!</v>
      </c>
      <c r="P107" s="167" t="e">
        <f aca="false" ca="false" dt2D="false" dtr="false" t="normal">SUM(P108:P110)</f>
        <v>#VALUE!</v>
      </c>
      <c r="Q107" s="167" t="e">
        <f aca="false" ca="false" dt2D="false" dtr="false" t="normal">SUM(Q108:Q110)</f>
        <v>#VALUE!</v>
      </c>
      <c r="R107" s="167" t="e">
        <f aca="false" ca="false" dt2D="false" dtr="false" t="normal">SUM(R108:R110)</f>
        <v>#VALUE!</v>
      </c>
      <c r="S107" s="167" t="e">
        <f aca="false" ca="false" dt2D="false" dtr="false" t="normal">SUM(S108:S110)</f>
        <v>#VALUE!</v>
      </c>
      <c r="T107" s="167" t="e">
        <f aca="false" ca="false" dt2D="false" dtr="false" t="normal">SUM(T108:T110)</f>
        <v>#VALUE!</v>
      </c>
      <c r="U107" s="167" t="e">
        <f aca="false" ca="false" dt2D="false" dtr="false" t="normal">SUM(U108:U110)</f>
        <v>#VALUE!</v>
      </c>
      <c r="V107" s="167" t="e">
        <f aca="false" ca="false" dt2D="false" dtr="false" t="normal">SUM(V108:V110)</f>
        <v>#VALUE!</v>
      </c>
      <c r="W107" s="167" t="e">
        <f aca="false" ca="false" dt2D="false" dtr="false" t="normal">SUM(W108:W110)</f>
        <v>#VALUE!</v>
      </c>
      <c r="X107" s="167" t="e">
        <f aca="false" ca="false" dt2D="false" dtr="false" t="normal">SUM(X108:X110)</f>
        <v>#VALUE!</v>
      </c>
      <c r="Y107" s="167" t="e">
        <f aca="false" ca="false" dt2D="false" dtr="false" t="normal">SUM(Y108:Y110)</f>
        <v>#VALUE!</v>
      </c>
      <c r="Z107" s="167" t="e">
        <f aca="false" ca="false" dt2D="false" dtr="false" t="normal">SUM(Z108:Z110)</f>
        <v>#VALUE!</v>
      </c>
      <c r="AA107" s="167" t="e">
        <f aca="false" ca="false" dt2D="false" dtr="false" t="normal">SUM(AA108:AA110)</f>
        <v>#VALUE!</v>
      </c>
      <c r="AB107" s="167" t="e">
        <f aca="false" ca="false" dt2D="false" dtr="false" t="normal">SUM(AB108:AB110)</f>
        <v>#VALUE!</v>
      </c>
      <c r="AC107" s="167" t="e">
        <f aca="false" ca="false" dt2D="false" dtr="false" t="normal">SUM(AC108:AC110)</f>
        <v>#VALUE!</v>
      </c>
      <c r="AD107" s="167" t="e">
        <f aca="false" ca="false" dt2D="false" dtr="false" t="normal">SUM(AD108:AD110)</f>
        <v>#VALUE!</v>
      </c>
      <c r="AE107" s="167" t="e">
        <f aca="false" ca="false" dt2D="false" dtr="false" t="normal">SUM(AE108:AE110)</f>
        <v>#VALUE!</v>
      </c>
      <c r="AF107" s="167" t="e">
        <f aca="false" ca="false" dt2D="false" dtr="false" t="normal">SUM(AF108:AF110)</f>
        <v>#VALUE!</v>
      </c>
      <c r="AG107" s="167" t="e">
        <f aca="false" ca="false" dt2D="false" dtr="false" t="normal">SUM(AG108:AG110)</f>
        <v>#VALUE!</v>
      </c>
      <c r="AH107" s="167" t="e">
        <f aca="false" ca="false" dt2D="false" dtr="false" t="normal">SUM(AH108:AH110)</f>
        <v>#VALUE!</v>
      </c>
      <c r="AI107" s="167" t="e">
        <f aca="false" ca="false" dt2D="false" dtr="false" t="normal">SUM(AI108:AI110)</f>
        <v>#VALUE!</v>
      </c>
      <c r="AJ107" s="167" t="e">
        <f aca="false" ca="false" dt2D="false" dtr="false" t="normal">SUM(AJ108:AJ110)</f>
        <v>#VALUE!</v>
      </c>
      <c r="AK107" s="167" t="e">
        <f aca="false" ca="false" dt2D="false" dtr="false" t="normal">SUM(AK108:AK110)</f>
        <v>#VALUE!</v>
      </c>
      <c r="AL107" s="167" t="e">
        <f aca="false" ca="false" dt2D="false" dtr="false" t="normal">SUM(AL108:AL110)</f>
        <v>#VALUE!</v>
      </c>
      <c r="AM107" s="167" t="e">
        <f aca="false" ca="false" dt2D="false" dtr="false" t="normal">SUM(AM108:AM110)</f>
        <v>#VALUE!</v>
      </c>
      <c r="AN107" s="167" t="e">
        <f aca="false" ca="false" dt2D="false" dtr="false" t="normal">SUM(AN108:AN110)</f>
        <v>#VALUE!</v>
      </c>
      <c r="AO107" s="167" t="e">
        <f aca="false" ca="false" dt2D="false" dtr="false" t="normal">SUM(AO108:AO110)</f>
        <v>#VALUE!</v>
      </c>
      <c r="AP107" s="167" t="e">
        <f aca="false" ca="false" dt2D="false" dtr="false" t="normal">SUM(AP108:AP110)</f>
        <v>#VALUE!</v>
      </c>
      <c r="AQ107" s="167" t="e">
        <f aca="false" ca="false" dt2D="false" dtr="false" t="normal">SUM(AQ108:AQ110)</f>
        <v>#VALUE!</v>
      </c>
      <c r="AR107" s="167" t="e">
        <f aca="false" ca="false" dt2D="false" dtr="false" t="normal">SUM(AR108:AR110)</f>
        <v>#VALUE!</v>
      </c>
      <c r="AS107" s="167" t="e">
        <f aca="false" ca="false" dt2D="false" dtr="false" t="normal">SUM(AS108:AS110)</f>
        <v>#VALUE!</v>
      </c>
      <c r="AT107" s="167" t="e">
        <f aca="false" ca="false" dt2D="false" dtr="false" t="normal">SUM(AT108:AT110)</f>
        <v>#VALUE!</v>
      </c>
      <c r="AU107" s="167" t="e">
        <f aca="false" ca="false" dt2D="false" dtr="false" t="normal">SUM(AU108:AU110)</f>
        <v>#VALUE!</v>
      </c>
      <c r="AV107" s="167" t="e">
        <f aca="false" ca="false" dt2D="false" dtr="false" t="normal">SUM(AV108:AV110)</f>
        <v>#VALUE!</v>
      </c>
      <c r="AW107" s="167" t="e">
        <f aca="false" ca="false" dt2D="false" dtr="false" t="normal">SUM(AW108:AW110)</f>
        <v>#VALUE!</v>
      </c>
      <c r="AX107" s="167" t="e">
        <f aca="false" ca="false" dt2D="false" dtr="false" t="normal">SUM(AX108:AX110)</f>
        <v>#VALUE!</v>
      </c>
      <c r="AY107" s="167" t="e">
        <f aca="false" ca="false" dt2D="false" dtr="false" t="normal">SUM(AY108:AY110)</f>
        <v>#VALUE!</v>
      </c>
      <c r="AZ107" s="167" t="e">
        <f aca="false" ca="false" dt2D="false" dtr="false" t="normal">SUM(AZ108:AZ110)</f>
        <v>#VALUE!</v>
      </c>
      <c r="BA107" s="167" t="e">
        <f aca="false" ca="false" dt2D="false" dtr="false" t="normal">SUM(BA108:BA110)</f>
        <v>#VALUE!</v>
      </c>
      <c r="BB107" s="167" t="e">
        <f aca="false" ca="false" dt2D="false" dtr="false" t="normal">SUM(BB108:BB110)</f>
        <v>#VALUE!</v>
      </c>
      <c r="BC107" s="167" t="e">
        <f aca="false" ca="false" dt2D="false" dtr="false" t="normal">SUM(BC108:BC110)</f>
        <v>#VALUE!</v>
      </c>
      <c r="BD107" s="167" t="e">
        <f aca="false" ca="false" dt2D="false" dtr="false" t="normal">SUM(BD108:BD110)</f>
        <v>#VALUE!</v>
      </c>
      <c r="BE107" s="167" t="e">
        <f aca="false" ca="false" dt2D="false" dtr="false" t="normal">SUM(BE108:BE110)</f>
        <v>#VALUE!</v>
      </c>
      <c r="BF107" s="167" t="e">
        <f aca="false" ca="false" dt2D="false" dtr="false" t="normal">SUM(BF108:BF110)</f>
        <v>#VALUE!</v>
      </c>
      <c r="BG107" s="167" t="e">
        <f aca="false" ca="false" dt2D="false" dtr="false" t="normal">SUM(BG108:BG110)</f>
        <v>#VALUE!</v>
      </c>
      <c r="BH107" s="167" t="e">
        <f aca="false" ca="false" dt2D="false" dtr="false" t="normal">SUM(BH108:BH110)</f>
        <v>#VALUE!</v>
      </c>
      <c r="BI107" s="167" t="e">
        <f aca="false" ca="false" dt2D="false" dtr="false" t="normal">SUM(BI108:BI110)</f>
        <v>#VALUE!</v>
      </c>
      <c r="BJ107" s="167" t="e">
        <f aca="false" ca="false" dt2D="false" dtr="false" t="normal">SUM(BJ108:BJ110)</f>
        <v>#VALUE!</v>
      </c>
      <c r="BK107" s="167" t="e">
        <f aca="false" ca="false" dt2D="false" dtr="false" t="normal">SUM(BK108:BK110)</f>
        <v>#VALUE!</v>
      </c>
      <c r="BL107" s="167" t="e">
        <f aca="false" ca="false" dt2D="false" dtr="false" t="normal">SUM(BL108:BL110)</f>
        <v>#VALUE!</v>
      </c>
      <c r="BM107" s="167" t="e">
        <f aca="false" ca="false" dt2D="false" dtr="false" t="normal">SUM(BM108:BM110)</f>
        <v>#VALUE!</v>
      </c>
      <c r="BN107" s="167" t="e">
        <f aca="false" ca="false" dt2D="false" dtr="false" t="normal">SUM(BN108:BN110)</f>
        <v>#VALUE!</v>
      </c>
      <c r="BO107" s="167" t="e">
        <f aca="false" ca="false" dt2D="false" dtr="false" t="normal">SUM(BO108:BO110)</f>
        <v>#VALUE!</v>
      </c>
      <c r="BP107" s="167" t="e">
        <f aca="false" ca="false" dt2D="false" dtr="false" t="normal">SUM(BP108:BP110)</f>
        <v>#VALUE!</v>
      </c>
      <c r="BQ107" s="167" t="e">
        <f aca="false" ca="false" dt2D="false" dtr="false" t="normal">SUM(BQ108:BQ110)</f>
        <v>#VALUE!</v>
      </c>
      <c r="BR107" s="167" t="e">
        <f aca="false" ca="false" dt2D="false" dtr="false" t="normal">SUM(BR108:BR110)</f>
        <v>#VALUE!</v>
      </c>
      <c r="BS107" s="167" t="e">
        <f aca="false" ca="false" dt2D="false" dtr="false" t="normal">SUM(BS108:BS110)</f>
        <v>#VALUE!</v>
      </c>
      <c r="BT107" s="167" t="e">
        <f aca="false" ca="false" dt2D="false" dtr="false" t="normal">SUM(BT108:BT110)</f>
        <v>#VALUE!</v>
      </c>
    </row>
    <row hidden="true" ht="16.5" outlineLevel="1" r="108">
      <c r="A108" s="374" t="str">
        <f aca="false" ca="false" dt2D="false" dtr="false" t="normal">A107</f>
        <v>Погашение  бюджетного долгового финансирования</v>
      </c>
      <c r="D108" s="408" t="str">
        <f aca="false" ca="false" dt2D="false" dtr="false" t="normal">I108</f>
        <v>Федеральный бюджет</v>
      </c>
      <c r="F108" s="374" t="str">
        <f aca="false" ca="false" dt2D="false" dtr="false" t="normal">F107</f>
        <v>Дополнительная туристическая  инфраструктура</v>
      </c>
      <c r="I108" s="411" t="s">
        <v>301</v>
      </c>
      <c r="J108" s="16" t="n"/>
      <c r="L108" s="283" t="e">
        <f aca="false" ca="false" dt2D="false" dtr="false" t="normal">SUM(M108:BT108)</f>
        <v>#VALUE!</v>
      </c>
      <c r="M108" s="167" t="e">
        <f aca="false" ca="false" dt2D="false" dtr="false" t="normal">SUMIFS(M:M, $D:$D, $D108, $A:$A, $A108, $F:$F, $F108, $E:$E, "Да")</f>
        <v>#VALUE!</v>
      </c>
      <c r="N108" s="167" t="e">
        <f aca="false" ca="false" dt2D="false" dtr="false" t="normal">SUMIFS(N:N, $D:$D, $D108, $A:$A, $A108, $F:$F, $F108, $E:$E, "Да")</f>
        <v>#VALUE!</v>
      </c>
      <c r="O108" s="167" t="e">
        <f aca="false" ca="false" dt2D="false" dtr="false" t="normal">SUMIFS(O:O, $D:$D, $D108, $A:$A, $A108, $F:$F, $F108, $E:$E, "Да")</f>
        <v>#VALUE!</v>
      </c>
      <c r="P108" s="167" t="e">
        <f aca="false" ca="false" dt2D="false" dtr="false" t="normal">SUMIFS(P:P, $D:$D, $D108, $A:$A, $A108, $F:$F, $F108, $E:$E, "Да")</f>
        <v>#VALUE!</v>
      </c>
      <c r="Q108" s="167" t="e">
        <f aca="false" ca="false" dt2D="false" dtr="false" t="normal">SUMIFS(Q:Q, $D:$D, $D108, $A:$A, $A108, $F:$F, $F108, $E:$E, "Да")</f>
        <v>#VALUE!</v>
      </c>
      <c r="R108" s="167" t="e">
        <f aca="false" ca="false" dt2D="false" dtr="false" t="normal">SUMIFS(R:R, $D:$D, $D108, $A:$A, $A108, $F:$F, $F108, $E:$E, "Да")</f>
        <v>#VALUE!</v>
      </c>
      <c r="S108" s="167" t="e">
        <f aca="false" ca="false" dt2D="false" dtr="false" t="normal">SUMIFS(S:S, $D:$D, $D108, $A:$A, $A108, $F:$F, $F108, $E:$E, "Да")</f>
        <v>#VALUE!</v>
      </c>
      <c r="T108" s="167" t="e">
        <f aca="false" ca="false" dt2D="false" dtr="false" t="normal">SUMIFS(T:T, $D:$D, $D108, $A:$A, $A108, $F:$F, $F108, $E:$E, "Да")</f>
        <v>#VALUE!</v>
      </c>
      <c r="U108" s="167" t="e">
        <f aca="false" ca="false" dt2D="false" dtr="false" t="normal">SUMIFS(U:U, $D:$D, $D108, $A:$A, $A108, $F:$F, $F108, $E:$E, "Да")</f>
        <v>#VALUE!</v>
      </c>
      <c r="V108" s="167" t="e">
        <f aca="false" ca="false" dt2D="false" dtr="false" t="normal">SUMIFS(V:V, $D:$D, $D108, $A:$A, $A108, $F:$F, $F108, $E:$E, "Да")</f>
        <v>#VALUE!</v>
      </c>
      <c r="W108" s="167" t="e">
        <f aca="false" ca="false" dt2D="false" dtr="false" t="normal">SUMIFS(W:W, $D:$D, $D108, $A:$A, $A108, $F:$F, $F108, $E:$E, "Да")</f>
        <v>#VALUE!</v>
      </c>
      <c r="X108" s="167" t="e">
        <f aca="false" ca="false" dt2D="false" dtr="false" t="normal">SUMIFS(X:X, $D:$D, $D108, $A:$A, $A108, $F:$F, $F108, $E:$E, "Да")</f>
        <v>#VALUE!</v>
      </c>
      <c r="Y108" s="167" t="e">
        <f aca="false" ca="false" dt2D="false" dtr="false" t="normal">SUMIFS(Y:Y, $D:$D, $D108, $A:$A, $A108, $F:$F, $F108, $E:$E, "Да")</f>
        <v>#VALUE!</v>
      </c>
      <c r="Z108" s="167" t="e">
        <f aca="false" ca="false" dt2D="false" dtr="false" t="normal">SUMIFS(Z:Z, $D:$D, $D108, $A:$A, $A108, $F:$F, $F108, $E:$E, "Да")</f>
        <v>#VALUE!</v>
      </c>
      <c r="AA108" s="167" t="e">
        <f aca="false" ca="false" dt2D="false" dtr="false" t="normal">SUMIFS(AA:AA, $D:$D, $D108, $A:$A, $A108, $F:$F, $F108, $E:$E, "Да")</f>
        <v>#VALUE!</v>
      </c>
      <c r="AB108" s="167" t="e">
        <f aca="false" ca="false" dt2D="false" dtr="false" t="normal">SUMIFS(AB:AB, $D:$D, $D108, $A:$A, $A108, $F:$F, $F108, $E:$E, "Да")</f>
        <v>#VALUE!</v>
      </c>
      <c r="AC108" s="167" t="e">
        <f aca="false" ca="false" dt2D="false" dtr="false" t="normal">SUMIFS(AC:AC, $D:$D, $D108, $A:$A, $A108, $F:$F, $F108, $E:$E, "Да")</f>
        <v>#VALUE!</v>
      </c>
      <c r="AD108" s="167" t="e">
        <f aca="false" ca="false" dt2D="false" dtr="false" t="normal">SUMIFS(AD:AD, $D:$D, $D108, $A:$A, $A108, $F:$F, $F108, $E:$E, "Да")</f>
        <v>#VALUE!</v>
      </c>
      <c r="AE108" s="167" t="e">
        <f aca="false" ca="false" dt2D="false" dtr="false" t="normal">SUMIFS(AE:AE, $D:$D, $D108, $A:$A, $A108, $F:$F, $F108, $E:$E, "Да")</f>
        <v>#VALUE!</v>
      </c>
      <c r="AF108" s="167" t="e">
        <f aca="false" ca="false" dt2D="false" dtr="false" t="normal">SUMIFS(AF:AF, $D:$D, $D108, $A:$A, $A108, $F:$F, $F108, $E:$E, "Да")</f>
        <v>#VALUE!</v>
      </c>
      <c r="AG108" s="167" t="e">
        <f aca="false" ca="false" dt2D="false" dtr="false" t="normal">SUMIFS(AG:AG, $D:$D, $D108, $A:$A, $A108, $F:$F, $F108, $E:$E, "Да")</f>
        <v>#VALUE!</v>
      </c>
      <c r="AH108" s="167" t="e">
        <f aca="false" ca="false" dt2D="false" dtr="false" t="normal">SUMIFS(AH:AH, $D:$D, $D108, $A:$A, $A108, $F:$F, $F108, $E:$E, "Да")</f>
        <v>#VALUE!</v>
      </c>
      <c r="AI108" s="167" t="e">
        <f aca="false" ca="false" dt2D="false" dtr="false" t="normal">SUMIFS(AI:AI, $D:$D, $D108, $A:$A, $A108, $F:$F, $F108, $E:$E, "Да")</f>
        <v>#VALUE!</v>
      </c>
      <c r="AJ108" s="167" t="e">
        <f aca="false" ca="false" dt2D="false" dtr="false" t="normal">SUMIFS(AJ:AJ, $D:$D, $D108, $A:$A, $A108, $F:$F, $F108, $E:$E, "Да")</f>
        <v>#VALUE!</v>
      </c>
      <c r="AK108" s="167" t="e">
        <f aca="false" ca="false" dt2D="false" dtr="false" t="normal">SUMIFS(AK:AK, $D:$D, $D108, $A:$A, $A108, $F:$F, $F108, $E:$E, "Да")</f>
        <v>#VALUE!</v>
      </c>
      <c r="AL108" s="167" t="e">
        <f aca="false" ca="false" dt2D="false" dtr="false" t="normal">SUMIFS(AL:AL, $D:$D, $D108, $A:$A, $A108, $F:$F, $F108, $E:$E, "Да")</f>
        <v>#VALUE!</v>
      </c>
      <c r="AM108" s="167" t="e">
        <f aca="false" ca="false" dt2D="false" dtr="false" t="normal">SUMIFS(AM:AM, $D:$D, $D108, $A:$A, $A108, $F:$F, $F108, $E:$E, "Да")</f>
        <v>#VALUE!</v>
      </c>
      <c r="AN108" s="167" t="e">
        <f aca="false" ca="false" dt2D="false" dtr="false" t="normal">SUMIFS(AN:AN, $D:$D, $D108, $A:$A, $A108, $F:$F, $F108, $E:$E, "Да")</f>
        <v>#VALUE!</v>
      </c>
      <c r="AO108" s="167" t="e">
        <f aca="false" ca="false" dt2D="false" dtr="false" t="normal">SUMIFS(AO:AO, $D:$D, $D108, $A:$A, $A108, $F:$F, $F108, $E:$E, "Да")</f>
        <v>#VALUE!</v>
      </c>
      <c r="AP108" s="167" t="e">
        <f aca="false" ca="false" dt2D="false" dtr="false" t="normal">SUMIFS(AP:AP, $D:$D, $D108, $A:$A, $A108, $F:$F, $F108, $E:$E, "Да")</f>
        <v>#VALUE!</v>
      </c>
      <c r="AQ108" s="167" t="e">
        <f aca="false" ca="false" dt2D="false" dtr="false" t="normal">SUMIFS(AQ:AQ, $D:$D, $D108, $A:$A, $A108, $F:$F, $F108, $E:$E, "Да")</f>
        <v>#VALUE!</v>
      </c>
      <c r="AR108" s="167" t="e">
        <f aca="false" ca="false" dt2D="false" dtr="false" t="normal">SUMIFS(AR:AR, $D:$D, $D108, $A:$A, $A108, $F:$F, $F108, $E:$E, "Да")</f>
        <v>#VALUE!</v>
      </c>
      <c r="AS108" s="167" t="e">
        <f aca="false" ca="false" dt2D="false" dtr="false" t="normal">SUMIFS(AS:AS, $D:$D, $D108, $A:$A, $A108, $F:$F, $F108, $E:$E, "Да")</f>
        <v>#VALUE!</v>
      </c>
      <c r="AT108" s="167" t="e">
        <f aca="false" ca="false" dt2D="false" dtr="false" t="normal">SUMIFS(AT:AT, $D:$D, $D108, $A:$A, $A108, $F:$F, $F108, $E:$E, "Да")</f>
        <v>#VALUE!</v>
      </c>
      <c r="AU108" s="167" t="e">
        <f aca="false" ca="false" dt2D="false" dtr="false" t="normal">SUMIFS(AU:AU, $D:$D, $D108, $A:$A, $A108, $F:$F, $F108, $E:$E, "Да")</f>
        <v>#VALUE!</v>
      </c>
      <c r="AV108" s="167" t="e">
        <f aca="false" ca="false" dt2D="false" dtr="false" t="normal">SUMIFS(AV:AV, $D:$D, $D108, $A:$A, $A108, $F:$F, $F108, $E:$E, "Да")</f>
        <v>#VALUE!</v>
      </c>
      <c r="AW108" s="167" t="e">
        <f aca="false" ca="false" dt2D="false" dtr="false" t="normal">SUMIFS(AW:AW, $D:$D, $D108, $A:$A, $A108, $F:$F, $F108, $E:$E, "Да")</f>
        <v>#VALUE!</v>
      </c>
      <c r="AX108" s="167" t="e">
        <f aca="false" ca="false" dt2D="false" dtr="false" t="normal">SUMIFS(AX:AX, $D:$D, $D108, $A:$A, $A108, $F:$F, $F108, $E:$E, "Да")</f>
        <v>#VALUE!</v>
      </c>
      <c r="AY108" s="167" t="e">
        <f aca="false" ca="false" dt2D="false" dtr="false" t="normal">SUMIFS(AY:AY, $D:$D, $D108, $A:$A, $A108, $F:$F, $F108, $E:$E, "Да")</f>
        <v>#VALUE!</v>
      </c>
      <c r="AZ108" s="167" t="e">
        <f aca="false" ca="false" dt2D="false" dtr="false" t="normal">SUMIFS(AZ:AZ, $D:$D, $D108, $A:$A, $A108, $F:$F, $F108, $E:$E, "Да")</f>
        <v>#VALUE!</v>
      </c>
      <c r="BA108" s="167" t="e">
        <f aca="false" ca="false" dt2D="false" dtr="false" t="normal">SUMIFS(BA:BA, $D:$D, $D108, $A:$A, $A108, $F:$F, $F108, $E:$E, "Да")</f>
        <v>#VALUE!</v>
      </c>
      <c r="BB108" s="167" t="e">
        <f aca="false" ca="false" dt2D="false" dtr="false" t="normal">SUMIFS(BB:BB, $D:$D, $D108, $A:$A, $A108, $F:$F, $F108, $E:$E, "Да")</f>
        <v>#VALUE!</v>
      </c>
      <c r="BC108" s="167" t="e">
        <f aca="false" ca="false" dt2D="false" dtr="false" t="normal">SUMIFS(BC:BC, $D:$D, $D108, $A:$A, $A108, $F:$F, $F108, $E:$E, "Да")</f>
        <v>#VALUE!</v>
      </c>
      <c r="BD108" s="167" t="e">
        <f aca="false" ca="false" dt2D="false" dtr="false" t="normal">SUMIFS(BD:BD, $D:$D, $D108, $A:$A, $A108, $F:$F, $F108, $E:$E, "Да")</f>
        <v>#VALUE!</v>
      </c>
      <c r="BE108" s="167" t="e">
        <f aca="false" ca="false" dt2D="false" dtr="false" t="normal">SUMIFS(BE:BE, $D:$D, $D108, $A:$A, $A108, $F:$F, $F108, $E:$E, "Да")</f>
        <v>#VALUE!</v>
      </c>
      <c r="BF108" s="167" t="e">
        <f aca="false" ca="false" dt2D="false" dtr="false" t="normal">SUMIFS(BF:BF, $D:$D, $D108, $A:$A, $A108, $F:$F, $F108, $E:$E, "Да")</f>
        <v>#VALUE!</v>
      </c>
      <c r="BG108" s="167" t="e">
        <f aca="false" ca="false" dt2D="false" dtr="false" t="normal">SUMIFS(BG:BG, $D:$D, $D108, $A:$A, $A108, $F:$F, $F108, $E:$E, "Да")</f>
        <v>#VALUE!</v>
      </c>
      <c r="BH108" s="167" t="e">
        <f aca="false" ca="false" dt2D="false" dtr="false" t="normal">SUMIFS(BH:BH, $D:$D, $D108, $A:$A, $A108, $F:$F, $F108, $E:$E, "Да")</f>
        <v>#VALUE!</v>
      </c>
      <c r="BI108" s="167" t="e">
        <f aca="false" ca="false" dt2D="false" dtr="false" t="normal">SUMIFS(BI:BI, $D:$D, $D108, $A:$A, $A108, $F:$F, $F108, $E:$E, "Да")</f>
        <v>#VALUE!</v>
      </c>
      <c r="BJ108" s="167" t="e">
        <f aca="false" ca="false" dt2D="false" dtr="false" t="normal">SUMIFS(BJ:BJ, $D:$D, $D108, $A:$A, $A108, $F:$F, $F108, $E:$E, "Да")</f>
        <v>#VALUE!</v>
      </c>
      <c r="BK108" s="167" t="e">
        <f aca="false" ca="false" dt2D="false" dtr="false" t="normal">SUMIFS(BK:BK, $D:$D, $D108, $A:$A, $A108, $F:$F, $F108, $E:$E, "Да")</f>
        <v>#VALUE!</v>
      </c>
      <c r="BL108" s="167" t="e">
        <f aca="false" ca="false" dt2D="false" dtr="false" t="normal">SUMIFS(BL:BL, $D:$D, $D108, $A:$A, $A108, $F:$F, $F108, $E:$E, "Да")</f>
        <v>#VALUE!</v>
      </c>
      <c r="BM108" s="167" t="e">
        <f aca="false" ca="false" dt2D="false" dtr="false" t="normal">SUMIFS(BM:BM, $D:$D, $D108, $A:$A, $A108, $F:$F, $F108, $E:$E, "Да")</f>
        <v>#VALUE!</v>
      </c>
      <c r="BN108" s="167" t="e">
        <f aca="false" ca="false" dt2D="false" dtr="false" t="normal">SUMIFS(BN:BN, $D:$D, $D108, $A:$A, $A108, $F:$F, $F108, $E:$E, "Да")</f>
        <v>#VALUE!</v>
      </c>
      <c r="BO108" s="167" t="e">
        <f aca="false" ca="false" dt2D="false" dtr="false" t="normal">SUMIFS(BO:BO, $D:$D, $D108, $A:$A, $A108, $F:$F, $F108, $E:$E, "Да")</f>
        <v>#VALUE!</v>
      </c>
      <c r="BP108" s="167" t="e">
        <f aca="false" ca="false" dt2D="false" dtr="false" t="normal">SUMIFS(BP:BP, $D:$D, $D108, $A:$A, $A108, $F:$F, $F108, $E:$E, "Да")</f>
        <v>#VALUE!</v>
      </c>
      <c r="BQ108" s="167" t="e">
        <f aca="false" ca="false" dt2D="false" dtr="false" t="normal">SUMIFS(BQ:BQ, $D:$D, $D108, $A:$A, $A108, $F:$F, $F108, $E:$E, "Да")</f>
        <v>#VALUE!</v>
      </c>
      <c r="BR108" s="167" t="e">
        <f aca="false" ca="false" dt2D="false" dtr="false" t="normal">SUMIFS(BR:BR, $D:$D, $D108, $A:$A, $A108, $F:$F, $F108, $E:$E, "Да")</f>
        <v>#VALUE!</v>
      </c>
      <c r="BS108" s="167" t="e">
        <f aca="false" ca="false" dt2D="false" dtr="false" t="normal">SUMIFS(BS:BS, $D:$D, $D108, $A:$A, $A108, $F:$F, $F108, $E:$E, "Да")</f>
        <v>#VALUE!</v>
      </c>
      <c r="BT108" s="167" t="e">
        <f aca="false" ca="false" dt2D="false" dtr="false" t="normal">SUMIFS(BT:BT, $D:$D, $D108, $A:$A, $A108, $F:$F, $F108, $E:$E, "Да")</f>
        <v>#VALUE!</v>
      </c>
    </row>
    <row hidden="true" ht="16.5" outlineLevel="1" r="109">
      <c r="A109" s="374" t="str">
        <f aca="false" ca="false" dt2D="false" dtr="false" t="normal">A108</f>
        <v>Погашение  бюджетного долгового финансирования</v>
      </c>
      <c r="D109" s="408" t="str">
        <f aca="false" ca="false" dt2D="false" dtr="false" t="normal">I109</f>
        <v>Бюджет СФ</v>
      </c>
      <c r="F109" s="374" t="str">
        <f aca="false" ca="false" dt2D="false" dtr="false" t="normal">F108</f>
        <v>Дополнительная туристическая  инфраструктура</v>
      </c>
      <c r="I109" s="411" t="s">
        <v>302</v>
      </c>
      <c r="L109" s="283" t="e">
        <f aca="false" ca="false" dt2D="false" dtr="false" t="normal">SUM(M109:BT109)</f>
        <v>#VALUE!</v>
      </c>
      <c r="M109" s="167" t="e">
        <f aca="false" ca="false" dt2D="false" dtr="false" t="normal">SUMIFS(M:M, $D:$D, $D109, $A:$A, $A109, $F:$F, $F109, $E:$E, "Да")</f>
        <v>#VALUE!</v>
      </c>
      <c r="N109" s="167" t="e">
        <f aca="false" ca="false" dt2D="false" dtr="false" t="normal">SUMIFS(N:N, $D:$D, $D109, $A:$A, $A109, $F:$F, $F109, $E:$E, "Да")</f>
        <v>#VALUE!</v>
      </c>
      <c r="O109" s="167" t="e">
        <f aca="false" ca="false" dt2D="false" dtr="false" t="normal">SUMIFS(O:O, $D:$D, $D109, $A:$A, $A109, $F:$F, $F109, $E:$E, "Да")</f>
        <v>#VALUE!</v>
      </c>
      <c r="P109" s="167" t="e">
        <f aca="false" ca="false" dt2D="false" dtr="false" t="normal">SUMIFS(P:P, $D:$D, $D109, $A:$A, $A109, $F:$F, $F109, $E:$E, "Да")</f>
        <v>#VALUE!</v>
      </c>
      <c r="Q109" s="167" t="e">
        <f aca="false" ca="false" dt2D="false" dtr="false" t="normal">SUMIFS(Q:Q, $D:$D, $D109, $A:$A, $A109, $F:$F, $F109, $E:$E, "Да")</f>
        <v>#VALUE!</v>
      </c>
      <c r="R109" s="167" t="e">
        <f aca="false" ca="false" dt2D="false" dtr="false" t="normal">SUMIFS(R:R, $D:$D, $D109, $A:$A, $A109, $F:$F, $F109, $E:$E, "Да")</f>
        <v>#VALUE!</v>
      </c>
      <c r="S109" s="167" t="e">
        <f aca="false" ca="false" dt2D="false" dtr="false" t="normal">SUMIFS(S:S, $D:$D, $D109, $A:$A, $A109, $F:$F, $F109, $E:$E, "Да")</f>
        <v>#VALUE!</v>
      </c>
      <c r="T109" s="167" t="e">
        <f aca="false" ca="false" dt2D="false" dtr="false" t="normal">SUMIFS(T:T, $D:$D, $D109, $A:$A, $A109, $F:$F, $F109, $E:$E, "Да")</f>
        <v>#VALUE!</v>
      </c>
      <c r="U109" s="167" t="e">
        <f aca="false" ca="false" dt2D="false" dtr="false" t="normal">SUMIFS(U:U, $D:$D, $D109, $A:$A, $A109, $F:$F, $F109, $E:$E, "Да")</f>
        <v>#VALUE!</v>
      </c>
      <c r="V109" s="167" t="e">
        <f aca="false" ca="false" dt2D="false" dtr="false" t="normal">SUMIFS(V:V, $D:$D, $D109, $A:$A, $A109, $F:$F, $F109, $E:$E, "Да")</f>
        <v>#VALUE!</v>
      </c>
      <c r="W109" s="167" t="e">
        <f aca="false" ca="false" dt2D="false" dtr="false" t="normal">SUMIFS(W:W, $D:$D, $D109, $A:$A, $A109, $F:$F, $F109, $E:$E, "Да")</f>
        <v>#VALUE!</v>
      </c>
      <c r="X109" s="167" t="e">
        <f aca="false" ca="false" dt2D="false" dtr="false" t="normal">SUMIFS(X:X, $D:$D, $D109, $A:$A, $A109, $F:$F, $F109, $E:$E, "Да")</f>
        <v>#VALUE!</v>
      </c>
      <c r="Y109" s="167" t="e">
        <f aca="false" ca="false" dt2D="false" dtr="false" t="normal">SUMIFS(Y:Y, $D:$D, $D109, $A:$A, $A109, $F:$F, $F109, $E:$E, "Да")</f>
        <v>#VALUE!</v>
      </c>
      <c r="Z109" s="167" t="e">
        <f aca="false" ca="false" dt2D="false" dtr="false" t="normal">SUMIFS(Z:Z, $D:$D, $D109, $A:$A, $A109, $F:$F, $F109, $E:$E, "Да")</f>
        <v>#VALUE!</v>
      </c>
      <c r="AA109" s="167" t="e">
        <f aca="false" ca="false" dt2D="false" dtr="false" t="normal">SUMIFS(AA:AA, $D:$D, $D109, $A:$A, $A109, $F:$F, $F109, $E:$E, "Да")</f>
        <v>#VALUE!</v>
      </c>
      <c r="AB109" s="167" t="e">
        <f aca="false" ca="false" dt2D="false" dtr="false" t="normal">SUMIFS(AB:AB, $D:$D, $D109, $A:$A, $A109, $F:$F, $F109, $E:$E, "Да")</f>
        <v>#VALUE!</v>
      </c>
      <c r="AC109" s="167" t="e">
        <f aca="false" ca="false" dt2D="false" dtr="false" t="normal">SUMIFS(AC:AC, $D:$D, $D109, $A:$A, $A109, $F:$F, $F109, $E:$E, "Да")</f>
        <v>#VALUE!</v>
      </c>
      <c r="AD109" s="167" t="e">
        <f aca="false" ca="false" dt2D="false" dtr="false" t="normal">SUMIFS(AD:AD, $D:$D, $D109, $A:$A, $A109, $F:$F, $F109, $E:$E, "Да")</f>
        <v>#VALUE!</v>
      </c>
      <c r="AE109" s="167" t="e">
        <f aca="false" ca="false" dt2D="false" dtr="false" t="normal">SUMIFS(AE:AE, $D:$D, $D109, $A:$A, $A109, $F:$F, $F109, $E:$E, "Да")</f>
        <v>#VALUE!</v>
      </c>
      <c r="AF109" s="167" t="e">
        <f aca="false" ca="false" dt2D="false" dtr="false" t="normal">SUMIFS(AF:AF, $D:$D, $D109, $A:$A, $A109, $F:$F, $F109, $E:$E, "Да")</f>
        <v>#VALUE!</v>
      </c>
      <c r="AG109" s="167" t="e">
        <f aca="false" ca="false" dt2D="false" dtr="false" t="normal">SUMIFS(AG:AG, $D:$D, $D109, $A:$A, $A109, $F:$F, $F109, $E:$E, "Да")</f>
        <v>#VALUE!</v>
      </c>
      <c r="AH109" s="167" t="e">
        <f aca="false" ca="false" dt2D="false" dtr="false" t="normal">SUMIFS(AH:AH, $D:$D, $D109, $A:$A, $A109, $F:$F, $F109, $E:$E, "Да")</f>
        <v>#VALUE!</v>
      </c>
      <c r="AI109" s="167" t="e">
        <f aca="false" ca="false" dt2D="false" dtr="false" t="normal">SUMIFS(AI:AI, $D:$D, $D109, $A:$A, $A109, $F:$F, $F109, $E:$E, "Да")</f>
        <v>#VALUE!</v>
      </c>
      <c r="AJ109" s="167" t="e">
        <f aca="false" ca="false" dt2D="false" dtr="false" t="normal">SUMIFS(AJ:AJ, $D:$D, $D109, $A:$A, $A109, $F:$F, $F109, $E:$E, "Да")</f>
        <v>#VALUE!</v>
      </c>
      <c r="AK109" s="167" t="e">
        <f aca="false" ca="false" dt2D="false" dtr="false" t="normal">SUMIFS(AK:AK, $D:$D, $D109, $A:$A, $A109, $F:$F, $F109, $E:$E, "Да")</f>
        <v>#VALUE!</v>
      </c>
      <c r="AL109" s="167" t="e">
        <f aca="false" ca="false" dt2D="false" dtr="false" t="normal">SUMIFS(AL:AL, $D:$D, $D109, $A:$A, $A109, $F:$F, $F109, $E:$E, "Да")</f>
        <v>#VALUE!</v>
      </c>
      <c r="AM109" s="167" t="e">
        <f aca="false" ca="false" dt2D="false" dtr="false" t="normal">SUMIFS(AM:AM, $D:$D, $D109, $A:$A, $A109, $F:$F, $F109, $E:$E, "Да")</f>
        <v>#VALUE!</v>
      </c>
      <c r="AN109" s="167" t="e">
        <f aca="false" ca="false" dt2D="false" dtr="false" t="normal">SUMIFS(AN:AN, $D:$D, $D109, $A:$A, $A109, $F:$F, $F109, $E:$E, "Да")</f>
        <v>#VALUE!</v>
      </c>
      <c r="AO109" s="167" t="e">
        <f aca="false" ca="false" dt2D="false" dtr="false" t="normal">SUMIFS(AO:AO, $D:$D, $D109, $A:$A, $A109, $F:$F, $F109, $E:$E, "Да")</f>
        <v>#VALUE!</v>
      </c>
      <c r="AP109" s="167" t="e">
        <f aca="false" ca="false" dt2D="false" dtr="false" t="normal">SUMIFS(AP:AP, $D:$D, $D109, $A:$A, $A109, $F:$F, $F109, $E:$E, "Да")</f>
        <v>#VALUE!</v>
      </c>
      <c r="AQ109" s="167" t="e">
        <f aca="false" ca="false" dt2D="false" dtr="false" t="normal">SUMIFS(AQ:AQ, $D:$D, $D109, $A:$A, $A109, $F:$F, $F109, $E:$E, "Да")</f>
        <v>#VALUE!</v>
      </c>
      <c r="AR109" s="167" t="e">
        <f aca="false" ca="false" dt2D="false" dtr="false" t="normal">SUMIFS(AR:AR, $D:$D, $D109, $A:$A, $A109, $F:$F, $F109, $E:$E, "Да")</f>
        <v>#VALUE!</v>
      </c>
      <c r="AS109" s="167" t="e">
        <f aca="false" ca="false" dt2D="false" dtr="false" t="normal">SUMIFS(AS:AS, $D:$D, $D109, $A:$A, $A109, $F:$F, $F109, $E:$E, "Да")</f>
        <v>#VALUE!</v>
      </c>
      <c r="AT109" s="167" t="e">
        <f aca="false" ca="false" dt2D="false" dtr="false" t="normal">SUMIFS(AT:AT, $D:$D, $D109, $A:$A, $A109, $F:$F, $F109, $E:$E, "Да")</f>
        <v>#VALUE!</v>
      </c>
      <c r="AU109" s="167" t="e">
        <f aca="false" ca="false" dt2D="false" dtr="false" t="normal">SUMIFS(AU:AU, $D:$D, $D109, $A:$A, $A109, $F:$F, $F109, $E:$E, "Да")</f>
        <v>#VALUE!</v>
      </c>
      <c r="AV109" s="167" t="e">
        <f aca="false" ca="false" dt2D="false" dtr="false" t="normal">SUMIFS(AV:AV, $D:$D, $D109, $A:$A, $A109, $F:$F, $F109, $E:$E, "Да")</f>
        <v>#VALUE!</v>
      </c>
      <c r="AW109" s="167" t="e">
        <f aca="false" ca="false" dt2D="false" dtr="false" t="normal">SUMIFS(AW:AW, $D:$D, $D109, $A:$A, $A109, $F:$F, $F109, $E:$E, "Да")</f>
        <v>#VALUE!</v>
      </c>
      <c r="AX109" s="167" t="e">
        <f aca="false" ca="false" dt2D="false" dtr="false" t="normal">SUMIFS(AX:AX, $D:$D, $D109, $A:$A, $A109, $F:$F, $F109, $E:$E, "Да")</f>
        <v>#VALUE!</v>
      </c>
      <c r="AY109" s="167" t="e">
        <f aca="false" ca="false" dt2D="false" dtr="false" t="normal">SUMIFS(AY:AY, $D:$D, $D109, $A:$A, $A109, $F:$F, $F109, $E:$E, "Да")</f>
        <v>#VALUE!</v>
      </c>
      <c r="AZ109" s="167" t="e">
        <f aca="false" ca="false" dt2D="false" dtr="false" t="normal">SUMIFS(AZ:AZ, $D:$D, $D109, $A:$A, $A109, $F:$F, $F109, $E:$E, "Да")</f>
        <v>#VALUE!</v>
      </c>
      <c r="BA109" s="167" t="e">
        <f aca="false" ca="false" dt2D="false" dtr="false" t="normal">SUMIFS(BA:BA, $D:$D, $D109, $A:$A, $A109, $F:$F, $F109, $E:$E, "Да")</f>
        <v>#VALUE!</v>
      </c>
      <c r="BB109" s="167" t="e">
        <f aca="false" ca="false" dt2D="false" dtr="false" t="normal">SUMIFS(BB:BB, $D:$D, $D109, $A:$A, $A109, $F:$F, $F109, $E:$E, "Да")</f>
        <v>#VALUE!</v>
      </c>
      <c r="BC109" s="167" t="e">
        <f aca="false" ca="false" dt2D="false" dtr="false" t="normal">SUMIFS(BC:BC, $D:$D, $D109, $A:$A, $A109, $F:$F, $F109, $E:$E, "Да")</f>
        <v>#VALUE!</v>
      </c>
      <c r="BD109" s="167" t="e">
        <f aca="false" ca="false" dt2D="false" dtr="false" t="normal">SUMIFS(BD:BD, $D:$D, $D109, $A:$A, $A109, $F:$F, $F109, $E:$E, "Да")</f>
        <v>#VALUE!</v>
      </c>
      <c r="BE109" s="167" t="e">
        <f aca="false" ca="false" dt2D="false" dtr="false" t="normal">SUMIFS(BE:BE, $D:$D, $D109, $A:$A, $A109, $F:$F, $F109, $E:$E, "Да")</f>
        <v>#VALUE!</v>
      </c>
      <c r="BF109" s="167" t="e">
        <f aca="false" ca="false" dt2D="false" dtr="false" t="normal">SUMIFS(BF:BF, $D:$D, $D109, $A:$A, $A109, $F:$F, $F109, $E:$E, "Да")</f>
        <v>#VALUE!</v>
      </c>
      <c r="BG109" s="167" t="e">
        <f aca="false" ca="false" dt2D="false" dtr="false" t="normal">SUMIFS(BG:BG, $D:$D, $D109, $A:$A, $A109, $F:$F, $F109, $E:$E, "Да")</f>
        <v>#VALUE!</v>
      </c>
      <c r="BH109" s="167" t="e">
        <f aca="false" ca="false" dt2D="false" dtr="false" t="normal">SUMIFS(BH:BH, $D:$D, $D109, $A:$A, $A109, $F:$F, $F109, $E:$E, "Да")</f>
        <v>#VALUE!</v>
      </c>
      <c r="BI109" s="167" t="e">
        <f aca="false" ca="false" dt2D="false" dtr="false" t="normal">SUMIFS(BI:BI, $D:$D, $D109, $A:$A, $A109, $F:$F, $F109, $E:$E, "Да")</f>
        <v>#VALUE!</v>
      </c>
      <c r="BJ109" s="167" t="e">
        <f aca="false" ca="false" dt2D="false" dtr="false" t="normal">SUMIFS(BJ:BJ, $D:$D, $D109, $A:$A, $A109, $F:$F, $F109, $E:$E, "Да")</f>
        <v>#VALUE!</v>
      </c>
      <c r="BK109" s="167" t="e">
        <f aca="false" ca="false" dt2D="false" dtr="false" t="normal">SUMIFS(BK:BK, $D:$D, $D109, $A:$A, $A109, $F:$F, $F109, $E:$E, "Да")</f>
        <v>#VALUE!</v>
      </c>
      <c r="BL109" s="167" t="e">
        <f aca="false" ca="false" dt2D="false" dtr="false" t="normal">SUMIFS(BL:BL, $D:$D, $D109, $A:$A, $A109, $F:$F, $F109, $E:$E, "Да")</f>
        <v>#VALUE!</v>
      </c>
      <c r="BM109" s="167" t="e">
        <f aca="false" ca="false" dt2D="false" dtr="false" t="normal">SUMIFS(BM:BM, $D:$D, $D109, $A:$A, $A109, $F:$F, $F109, $E:$E, "Да")</f>
        <v>#VALUE!</v>
      </c>
      <c r="BN109" s="167" t="e">
        <f aca="false" ca="false" dt2D="false" dtr="false" t="normal">SUMIFS(BN:BN, $D:$D, $D109, $A:$A, $A109, $F:$F, $F109, $E:$E, "Да")</f>
        <v>#VALUE!</v>
      </c>
      <c r="BO109" s="167" t="e">
        <f aca="false" ca="false" dt2D="false" dtr="false" t="normal">SUMIFS(BO:BO, $D:$D, $D109, $A:$A, $A109, $F:$F, $F109, $E:$E, "Да")</f>
        <v>#VALUE!</v>
      </c>
      <c r="BP109" s="167" t="e">
        <f aca="false" ca="false" dt2D="false" dtr="false" t="normal">SUMIFS(BP:BP, $D:$D, $D109, $A:$A, $A109, $F:$F, $F109, $E:$E, "Да")</f>
        <v>#VALUE!</v>
      </c>
      <c r="BQ109" s="167" t="e">
        <f aca="false" ca="false" dt2D="false" dtr="false" t="normal">SUMIFS(BQ:BQ, $D:$D, $D109, $A:$A, $A109, $F:$F, $F109, $E:$E, "Да")</f>
        <v>#VALUE!</v>
      </c>
      <c r="BR109" s="167" t="e">
        <f aca="false" ca="false" dt2D="false" dtr="false" t="normal">SUMIFS(BR:BR, $D:$D, $D109, $A:$A, $A109, $F:$F, $F109, $E:$E, "Да")</f>
        <v>#VALUE!</v>
      </c>
      <c r="BS109" s="167" t="e">
        <f aca="false" ca="false" dt2D="false" dtr="false" t="normal">SUMIFS(BS:BS, $D:$D, $D109, $A:$A, $A109, $F:$F, $F109, $E:$E, "Да")</f>
        <v>#VALUE!</v>
      </c>
      <c r="BT109" s="167" t="e">
        <f aca="false" ca="false" dt2D="false" dtr="false" t="normal">SUMIFS(BT:BT, $D:$D, $D109, $A:$A, $A109, $F:$F, $F109, $E:$E, "Да")</f>
        <v>#VALUE!</v>
      </c>
    </row>
    <row hidden="true" ht="16.5" outlineLevel="1" r="110">
      <c r="A110" s="374" t="str">
        <f aca="false" ca="false" dt2D="false" dtr="false" t="normal">A109</f>
        <v>Погашение  бюджетного долгового финансирования</v>
      </c>
      <c r="D110" s="408" t="str">
        <f aca="false" ca="false" dt2D="false" dtr="false" t="normal">I110</f>
        <v>Местный бюджет</v>
      </c>
      <c r="F110" s="374" t="str">
        <f aca="false" ca="false" dt2D="false" dtr="false" t="normal">F109</f>
        <v>Дополнительная туристическая  инфраструктура</v>
      </c>
      <c r="I110" s="411" t="s">
        <v>303</v>
      </c>
      <c r="L110" s="283" t="e">
        <f aca="false" ca="false" dt2D="false" dtr="false" t="normal">SUM(M110:BT110)</f>
        <v>#VALUE!</v>
      </c>
      <c r="M110" s="167" t="e">
        <f aca="false" ca="false" dt2D="false" dtr="false" t="normal">SUMIFS(M:M, $D:$D, $D110, $A:$A, $A110, $F:$F, $F110, $E:$E, "Да")</f>
        <v>#VALUE!</v>
      </c>
      <c r="N110" s="167" t="e">
        <f aca="false" ca="false" dt2D="false" dtr="false" t="normal">SUMIFS(N:N, $D:$D, $D110, $A:$A, $A110, $F:$F, $F110, $E:$E, "Да")</f>
        <v>#VALUE!</v>
      </c>
      <c r="O110" s="167" t="e">
        <f aca="false" ca="false" dt2D="false" dtr="false" t="normal">SUMIFS(O:O, $D:$D, $D110, $A:$A, $A110, $F:$F, $F110, $E:$E, "Да")</f>
        <v>#VALUE!</v>
      </c>
      <c r="P110" s="167" t="e">
        <f aca="false" ca="false" dt2D="false" dtr="false" t="normal">SUMIFS(P:P, $D:$D, $D110, $A:$A, $A110, $F:$F, $F110, $E:$E, "Да")</f>
        <v>#VALUE!</v>
      </c>
      <c r="Q110" s="167" t="e">
        <f aca="false" ca="false" dt2D="false" dtr="false" t="normal">SUMIFS(Q:Q, $D:$D, $D110, $A:$A, $A110, $F:$F, $F110, $E:$E, "Да")</f>
        <v>#VALUE!</v>
      </c>
      <c r="R110" s="167" t="e">
        <f aca="false" ca="false" dt2D="false" dtr="false" t="normal">SUMIFS(R:R, $D:$D, $D110, $A:$A, $A110, $F:$F, $F110, $E:$E, "Да")</f>
        <v>#VALUE!</v>
      </c>
      <c r="S110" s="167" t="e">
        <f aca="false" ca="false" dt2D="false" dtr="false" t="normal">SUMIFS(S:S, $D:$D, $D110, $A:$A, $A110, $F:$F, $F110, $E:$E, "Да")</f>
        <v>#VALUE!</v>
      </c>
      <c r="T110" s="167" t="e">
        <f aca="false" ca="false" dt2D="false" dtr="false" t="normal">SUMIFS(T:T, $D:$D, $D110, $A:$A, $A110, $F:$F, $F110, $E:$E, "Да")</f>
        <v>#VALUE!</v>
      </c>
      <c r="U110" s="167" t="e">
        <f aca="false" ca="false" dt2D="false" dtr="false" t="normal">SUMIFS(U:U, $D:$D, $D110, $A:$A, $A110, $F:$F, $F110, $E:$E, "Да")</f>
        <v>#VALUE!</v>
      </c>
      <c r="V110" s="167" t="e">
        <f aca="false" ca="false" dt2D="false" dtr="false" t="normal">SUMIFS(V:V, $D:$D, $D110, $A:$A, $A110, $F:$F, $F110, $E:$E, "Да")</f>
        <v>#VALUE!</v>
      </c>
      <c r="W110" s="167" t="e">
        <f aca="false" ca="false" dt2D="false" dtr="false" t="normal">SUMIFS(W:W, $D:$D, $D110, $A:$A, $A110, $F:$F, $F110, $E:$E, "Да")</f>
        <v>#VALUE!</v>
      </c>
      <c r="X110" s="167" t="e">
        <f aca="false" ca="false" dt2D="false" dtr="false" t="normal">SUMIFS(X:X, $D:$D, $D110, $A:$A, $A110, $F:$F, $F110, $E:$E, "Да")</f>
        <v>#VALUE!</v>
      </c>
      <c r="Y110" s="167" t="e">
        <f aca="false" ca="false" dt2D="false" dtr="false" t="normal">SUMIFS(Y:Y, $D:$D, $D110, $A:$A, $A110, $F:$F, $F110, $E:$E, "Да")</f>
        <v>#VALUE!</v>
      </c>
      <c r="Z110" s="167" t="e">
        <f aca="false" ca="false" dt2D="false" dtr="false" t="normal">SUMIFS(Z:Z, $D:$D, $D110, $A:$A, $A110, $F:$F, $F110, $E:$E, "Да")</f>
        <v>#VALUE!</v>
      </c>
      <c r="AA110" s="167" t="e">
        <f aca="false" ca="false" dt2D="false" dtr="false" t="normal">SUMIFS(AA:AA, $D:$D, $D110, $A:$A, $A110, $F:$F, $F110, $E:$E, "Да")</f>
        <v>#VALUE!</v>
      </c>
      <c r="AB110" s="167" t="e">
        <f aca="false" ca="false" dt2D="false" dtr="false" t="normal">SUMIFS(AB:AB, $D:$D, $D110, $A:$A, $A110, $F:$F, $F110, $E:$E, "Да")</f>
        <v>#VALUE!</v>
      </c>
      <c r="AC110" s="167" t="e">
        <f aca="false" ca="false" dt2D="false" dtr="false" t="normal">SUMIFS(AC:AC, $D:$D, $D110, $A:$A, $A110, $F:$F, $F110, $E:$E, "Да")</f>
        <v>#VALUE!</v>
      </c>
      <c r="AD110" s="167" t="e">
        <f aca="false" ca="false" dt2D="false" dtr="false" t="normal">SUMIFS(AD:AD, $D:$D, $D110, $A:$A, $A110, $F:$F, $F110, $E:$E, "Да")</f>
        <v>#VALUE!</v>
      </c>
      <c r="AE110" s="167" t="e">
        <f aca="false" ca="false" dt2D="false" dtr="false" t="normal">SUMIFS(AE:AE, $D:$D, $D110, $A:$A, $A110, $F:$F, $F110, $E:$E, "Да")</f>
        <v>#VALUE!</v>
      </c>
      <c r="AF110" s="167" t="e">
        <f aca="false" ca="false" dt2D="false" dtr="false" t="normal">SUMIFS(AF:AF, $D:$D, $D110, $A:$A, $A110, $F:$F, $F110, $E:$E, "Да")</f>
        <v>#VALUE!</v>
      </c>
      <c r="AG110" s="167" t="e">
        <f aca="false" ca="false" dt2D="false" dtr="false" t="normal">SUMIFS(AG:AG, $D:$D, $D110, $A:$A, $A110, $F:$F, $F110, $E:$E, "Да")</f>
        <v>#VALUE!</v>
      </c>
      <c r="AH110" s="167" t="e">
        <f aca="false" ca="false" dt2D="false" dtr="false" t="normal">SUMIFS(AH:AH, $D:$D, $D110, $A:$A, $A110, $F:$F, $F110, $E:$E, "Да")</f>
        <v>#VALUE!</v>
      </c>
      <c r="AI110" s="167" t="e">
        <f aca="false" ca="false" dt2D="false" dtr="false" t="normal">SUMIFS(AI:AI, $D:$D, $D110, $A:$A, $A110, $F:$F, $F110, $E:$E, "Да")</f>
        <v>#VALUE!</v>
      </c>
      <c r="AJ110" s="167" t="e">
        <f aca="false" ca="false" dt2D="false" dtr="false" t="normal">SUMIFS(AJ:AJ, $D:$D, $D110, $A:$A, $A110, $F:$F, $F110, $E:$E, "Да")</f>
        <v>#VALUE!</v>
      </c>
      <c r="AK110" s="167" t="e">
        <f aca="false" ca="false" dt2D="false" dtr="false" t="normal">SUMIFS(AK:AK, $D:$D, $D110, $A:$A, $A110, $F:$F, $F110, $E:$E, "Да")</f>
        <v>#VALUE!</v>
      </c>
      <c r="AL110" s="167" t="e">
        <f aca="false" ca="false" dt2D="false" dtr="false" t="normal">SUMIFS(AL:AL, $D:$D, $D110, $A:$A, $A110, $F:$F, $F110, $E:$E, "Да")</f>
        <v>#VALUE!</v>
      </c>
      <c r="AM110" s="167" t="e">
        <f aca="false" ca="false" dt2D="false" dtr="false" t="normal">SUMIFS(AM:AM, $D:$D, $D110, $A:$A, $A110, $F:$F, $F110, $E:$E, "Да")</f>
        <v>#VALUE!</v>
      </c>
      <c r="AN110" s="167" t="e">
        <f aca="false" ca="false" dt2D="false" dtr="false" t="normal">SUMIFS(AN:AN, $D:$D, $D110, $A:$A, $A110, $F:$F, $F110, $E:$E, "Да")</f>
        <v>#VALUE!</v>
      </c>
      <c r="AO110" s="167" t="e">
        <f aca="false" ca="false" dt2D="false" dtr="false" t="normal">SUMIFS(AO:AO, $D:$D, $D110, $A:$A, $A110, $F:$F, $F110, $E:$E, "Да")</f>
        <v>#VALUE!</v>
      </c>
      <c r="AP110" s="167" t="e">
        <f aca="false" ca="false" dt2D="false" dtr="false" t="normal">SUMIFS(AP:AP, $D:$D, $D110, $A:$A, $A110, $F:$F, $F110, $E:$E, "Да")</f>
        <v>#VALUE!</v>
      </c>
      <c r="AQ110" s="167" t="e">
        <f aca="false" ca="false" dt2D="false" dtr="false" t="normal">SUMIFS(AQ:AQ, $D:$D, $D110, $A:$A, $A110, $F:$F, $F110, $E:$E, "Да")</f>
        <v>#VALUE!</v>
      </c>
      <c r="AR110" s="167" t="e">
        <f aca="false" ca="false" dt2D="false" dtr="false" t="normal">SUMIFS(AR:AR, $D:$D, $D110, $A:$A, $A110, $F:$F, $F110, $E:$E, "Да")</f>
        <v>#VALUE!</v>
      </c>
      <c r="AS110" s="167" t="e">
        <f aca="false" ca="false" dt2D="false" dtr="false" t="normal">SUMIFS(AS:AS, $D:$D, $D110, $A:$A, $A110, $F:$F, $F110, $E:$E, "Да")</f>
        <v>#VALUE!</v>
      </c>
      <c r="AT110" s="167" t="e">
        <f aca="false" ca="false" dt2D="false" dtr="false" t="normal">SUMIFS(AT:AT, $D:$D, $D110, $A:$A, $A110, $F:$F, $F110, $E:$E, "Да")</f>
        <v>#VALUE!</v>
      </c>
      <c r="AU110" s="167" t="e">
        <f aca="false" ca="false" dt2D="false" dtr="false" t="normal">SUMIFS(AU:AU, $D:$D, $D110, $A:$A, $A110, $F:$F, $F110, $E:$E, "Да")</f>
        <v>#VALUE!</v>
      </c>
      <c r="AV110" s="167" t="e">
        <f aca="false" ca="false" dt2D="false" dtr="false" t="normal">SUMIFS(AV:AV, $D:$D, $D110, $A:$A, $A110, $F:$F, $F110, $E:$E, "Да")</f>
        <v>#VALUE!</v>
      </c>
      <c r="AW110" s="167" t="e">
        <f aca="false" ca="false" dt2D="false" dtr="false" t="normal">SUMIFS(AW:AW, $D:$D, $D110, $A:$A, $A110, $F:$F, $F110, $E:$E, "Да")</f>
        <v>#VALUE!</v>
      </c>
      <c r="AX110" s="167" t="e">
        <f aca="false" ca="false" dt2D="false" dtr="false" t="normal">SUMIFS(AX:AX, $D:$D, $D110, $A:$A, $A110, $F:$F, $F110, $E:$E, "Да")</f>
        <v>#VALUE!</v>
      </c>
      <c r="AY110" s="167" t="e">
        <f aca="false" ca="false" dt2D="false" dtr="false" t="normal">SUMIFS(AY:AY, $D:$D, $D110, $A:$A, $A110, $F:$F, $F110, $E:$E, "Да")</f>
        <v>#VALUE!</v>
      </c>
      <c r="AZ110" s="167" t="e">
        <f aca="false" ca="false" dt2D="false" dtr="false" t="normal">SUMIFS(AZ:AZ, $D:$D, $D110, $A:$A, $A110, $F:$F, $F110, $E:$E, "Да")</f>
        <v>#VALUE!</v>
      </c>
      <c r="BA110" s="167" t="e">
        <f aca="false" ca="false" dt2D="false" dtr="false" t="normal">SUMIFS(BA:BA, $D:$D, $D110, $A:$A, $A110, $F:$F, $F110, $E:$E, "Да")</f>
        <v>#VALUE!</v>
      </c>
      <c r="BB110" s="167" t="e">
        <f aca="false" ca="false" dt2D="false" dtr="false" t="normal">SUMIFS(BB:BB, $D:$D, $D110, $A:$A, $A110, $F:$F, $F110, $E:$E, "Да")</f>
        <v>#VALUE!</v>
      </c>
      <c r="BC110" s="167" t="e">
        <f aca="false" ca="false" dt2D="false" dtr="false" t="normal">SUMIFS(BC:BC, $D:$D, $D110, $A:$A, $A110, $F:$F, $F110, $E:$E, "Да")</f>
        <v>#VALUE!</v>
      </c>
      <c r="BD110" s="167" t="e">
        <f aca="false" ca="false" dt2D="false" dtr="false" t="normal">SUMIFS(BD:BD, $D:$D, $D110, $A:$A, $A110, $F:$F, $F110, $E:$E, "Да")</f>
        <v>#VALUE!</v>
      </c>
      <c r="BE110" s="167" t="e">
        <f aca="false" ca="false" dt2D="false" dtr="false" t="normal">SUMIFS(BE:BE, $D:$D, $D110, $A:$A, $A110, $F:$F, $F110, $E:$E, "Да")</f>
        <v>#VALUE!</v>
      </c>
      <c r="BF110" s="167" t="e">
        <f aca="false" ca="false" dt2D="false" dtr="false" t="normal">SUMIFS(BF:BF, $D:$D, $D110, $A:$A, $A110, $F:$F, $F110, $E:$E, "Да")</f>
        <v>#VALUE!</v>
      </c>
      <c r="BG110" s="167" t="e">
        <f aca="false" ca="false" dt2D="false" dtr="false" t="normal">SUMIFS(BG:BG, $D:$D, $D110, $A:$A, $A110, $F:$F, $F110, $E:$E, "Да")</f>
        <v>#VALUE!</v>
      </c>
      <c r="BH110" s="167" t="e">
        <f aca="false" ca="false" dt2D="false" dtr="false" t="normal">SUMIFS(BH:BH, $D:$D, $D110, $A:$A, $A110, $F:$F, $F110, $E:$E, "Да")</f>
        <v>#VALUE!</v>
      </c>
      <c r="BI110" s="167" t="e">
        <f aca="false" ca="false" dt2D="false" dtr="false" t="normal">SUMIFS(BI:BI, $D:$D, $D110, $A:$A, $A110, $F:$F, $F110, $E:$E, "Да")</f>
        <v>#VALUE!</v>
      </c>
      <c r="BJ110" s="167" t="e">
        <f aca="false" ca="false" dt2D="false" dtr="false" t="normal">SUMIFS(BJ:BJ, $D:$D, $D110, $A:$A, $A110, $F:$F, $F110, $E:$E, "Да")</f>
        <v>#VALUE!</v>
      </c>
      <c r="BK110" s="167" t="e">
        <f aca="false" ca="false" dt2D="false" dtr="false" t="normal">SUMIFS(BK:BK, $D:$D, $D110, $A:$A, $A110, $F:$F, $F110, $E:$E, "Да")</f>
        <v>#VALUE!</v>
      </c>
      <c r="BL110" s="167" t="e">
        <f aca="false" ca="false" dt2D="false" dtr="false" t="normal">SUMIFS(BL:BL, $D:$D, $D110, $A:$A, $A110, $F:$F, $F110, $E:$E, "Да")</f>
        <v>#VALUE!</v>
      </c>
      <c r="BM110" s="167" t="e">
        <f aca="false" ca="false" dt2D="false" dtr="false" t="normal">SUMIFS(BM:BM, $D:$D, $D110, $A:$A, $A110, $F:$F, $F110, $E:$E, "Да")</f>
        <v>#VALUE!</v>
      </c>
      <c r="BN110" s="167" t="e">
        <f aca="false" ca="false" dt2D="false" dtr="false" t="normal">SUMIFS(BN:BN, $D:$D, $D110, $A:$A, $A110, $F:$F, $F110, $E:$E, "Да")</f>
        <v>#VALUE!</v>
      </c>
      <c r="BO110" s="167" t="e">
        <f aca="false" ca="false" dt2D="false" dtr="false" t="normal">SUMIFS(BO:BO, $D:$D, $D110, $A:$A, $A110, $F:$F, $F110, $E:$E, "Да")</f>
        <v>#VALUE!</v>
      </c>
      <c r="BP110" s="167" t="e">
        <f aca="false" ca="false" dt2D="false" dtr="false" t="normal">SUMIFS(BP:BP, $D:$D, $D110, $A:$A, $A110, $F:$F, $F110, $E:$E, "Да")</f>
        <v>#VALUE!</v>
      </c>
      <c r="BQ110" s="167" t="e">
        <f aca="false" ca="false" dt2D="false" dtr="false" t="normal">SUMIFS(BQ:BQ, $D:$D, $D110, $A:$A, $A110, $F:$F, $F110, $E:$E, "Да")</f>
        <v>#VALUE!</v>
      </c>
      <c r="BR110" s="167" t="e">
        <f aca="false" ca="false" dt2D="false" dtr="false" t="normal">SUMIFS(BR:BR, $D:$D, $D110, $A:$A, $A110, $F:$F, $F110, $E:$E, "Да")</f>
        <v>#VALUE!</v>
      </c>
      <c r="BS110" s="167" t="e">
        <f aca="false" ca="false" dt2D="false" dtr="false" t="normal">SUMIFS(BS:BS, $D:$D, $D110, $A:$A, $A110, $F:$F, $F110, $E:$E, "Да")</f>
        <v>#VALUE!</v>
      </c>
      <c r="BT110" s="167" t="e">
        <f aca="false" ca="false" dt2D="false" dtr="false" t="normal">SUMIFS(BT:BT, $D:$D, $D110, $A:$A, $A110, $F:$F, $F110, $E:$E, "Да")</f>
        <v>#VALUE!</v>
      </c>
    </row>
    <row customFormat="true" ht="15.75" outlineLevel="0" r="111" s="85">
      <c r="A111" s="404" t="n"/>
      <c r="B111" s="404" t="n"/>
      <c r="C111" s="374" t="n"/>
      <c r="D111" s="404" t="n"/>
      <c r="E111" s="404" t="n"/>
      <c r="F111" s="404" t="n"/>
      <c r="G111" s="404" t="n"/>
      <c r="I111" s="126" t="s">
        <v>427</v>
      </c>
      <c r="J111" s="126" t="n"/>
      <c r="K111" s="126" t="n"/>
      <c r="L111" s="405" t="e">
        <f aca="false" ca="false" dt2D="false" dtr="false" t="normal">SUM(M111:BT111)</f>
        <v>#VALUE!</v>
      </c>
      <c r="M111" s="406" t="e">
        <f aca="false" ca="false" dt2D="false" dtr="false" t="normal">M90-M101</f>
        <v>#VALUE!</v>
      </c>
      <c r="N111" s="406" t="e">
        <f aca="false" ca="false" dt2D="false" dtr="false" t="normal">N90-N101</f>
        <v>#VALUE!</v>
      </c>
      <c r="O111" s="406" t="e">
        <f aca="false" ca="false" dt2D="false" dtr="false" t="normal">O90-O101</f>
        <v>#VALUE!</v>
      </c>
      <c r="P111" s="406" t="e">
        <f aca="false" ca="false" dt2D="false" dtr="false" t="normal">P90-P101</f>
        <v>#VALUE!</v>
      </c>
      <c r="Q111" s="406" t="e">
        <f aca="false" ca="false" dt2D="false" dtr="false" t="normal">Q90-Q101</f>
        <v>#VALUE!</v>
      </c>
      <c r="R111" s="406" t="e">
        <f aca="false" ca="false" dt2D="false" dtr="false" t="normal">R90-R101</f>
        <v>#VALUE!</v>
      </c>
      <c r="S111" s="406" t="e">
        <f aca="false" ca="false" dt2D="false" dtr="false" t="normal">S90-S101</f>
        <v>#VALUE!</v>
      </c>
      <c r="T111" s="406" t="e">
        <f aca="false" ca="false" dt2D="false" dtr="false" t="normal">T90-T101</f>
        <v>#VALUE!</v>
      </c>
      <c r="U111" s="406" t="e">
        <f aca="false" ca="false" dt2D="false" dtr="false" t="normal">U90-U101</f>
        <v>#VALUE!</v>
      </c>
      <c r="V111" s="406" t="e">
        <f aca="false" ca="false" dt2D="false" dtr="false" t="normal">V90-V101</f>
        <v>#VALUE!</v>
      </c>
      <c r="W111" s="406" t="e">
        <f aca="false" ca="false" dt2D="false" dtr="false" t="normal">W90-W101</f>
        <v>#VALUE!</v>
      </c>
      <c r="X111" s="406" t="e">
        <f aca="false" ca="false" dt2D="false" dtr="false" t="normal">X90-X101</f>
        <v>#VALUE!</v>
      </c>
      <c r="Y111" s="406" t="e">
        <f aca="false" ca="false" dt2D="false" dtr="false" t="normal">Y90-Y101</f>
        <v>#VALUE!</v>
      </c>
      <c r="Z111" s="406" t="e">
        <f aca="false" ca="false" dt2D="false" dtr="false" t="normal">Z90-Z101</f>
        <v>#VALUE!</v>
      </c>
      <c r="AA111" s="406" t="e">
        <f aca="false" ca="false" dt2D="false" dtr="false" t="normal">AA90-AA101</f>
        <v>#VALUE!</v>
      </c>
      <c r="AB111" s="406" t="e">
        <f aca="false" ca="false" dt2D="false" dtr="false" t="normal">AB90-AB101</f>
        <v>#VALUE!</v>
      </c>
      <c r="AC111" s="406" t="e">
        <f aca="false" ca="false" dt2D="false" dtr="false" t="normal">AC90-AC101</f>
        <v>#VALUE!</v>
      </c>
      <c r="AD111" s="406" t="e">
        <f aca="false" ca="false" dt2D="false" dtr="false" t="normal">AD90-AD101</f>
        <v>#VALUE!</v>
      </c>
      <c r="AE111" s="406" t="e">
        <f aca="false" ca="false" dt2D="false" dtr="false" t="normal">AE90-AE101</f>
        <v>#VALUE!</v>
      </c>
      <c r="AF111" s="406" t="e">
        <f aca="false" ca="false" dt2D="false" dtr="false" t="normal">AF90-AF101</f>
        <v>#VALUE!</v>
      </c>
      <c r="AG111" s="406" t="e">
        <f aca="false" ca="false" dt2D="false" dtr="false" t="normal">AG90-AG101</f>
        <v>#VALUE!</v>
      </c>
      <c r="AH111" s="406" t="e">
        <f aca="false" ca="false" dt2D="false" dtr="false" t="normal">AH90-AH101</f>
        <v>#VALUE!</v>
      </c>
      <c r="AI111" s="406" t="e">
        <f aca="false" ca="false" dt2D="false" dtr="false" t="normal">AI90-AI101</f>
        <v>#VALUE!</v>
      </c>
      <c r="AJ111" s="406" t="e">
        <f aca="false" ca="false" dt2D="false" dtr="false" t="normal">AJ90-AJ101</f>
        <v>#VALUE!</v>
      </c>
      <c r="AK111" s="406" t="e">
        <f aca="false" ca="false" dt2D="false" dtr="false" t="normal">AK90-AK101</f>
        <v>#VALUE!</v>
      </c>
      <c r="AL111" s="406" t="e">
        <f aca="false" ca="false" dt2D="false" dtr="false" t="normal">AL90-AL101</f>
        <v>#VALUE!</v>
      </c>
      <c r="AM111" s="406" t="e">
        <f aca="false" ca="false" dt2D="false" dtr="false" t="normal">AM90-AM101</f>
        <v>#VALUE!</v>
      </c>
      <c r="AN111" s="406" t="e">
        <f aca="false" ca="false" dt2D="false" dtr="false" t="normal">AN90-AN101</f>
        <v>#VALUE!</v>
      </c>
      <c r="AO111" s="406" t="e">
        <f aca="false" ca="false" dt2D="false" dtr="false" t="normal">AO90-AO101</f>
        <v>#VALUE!</v>
      </c>
      <c r="AP111" s="406" t="e">
        <f aca="false" ca="false" dt2D="false" dtr="false" t="normal">AP90-AP101</f>
        <v>#VALUE!</v>
      </c>
      <c r="AQ111" s="406" t="e">
        <f aca="false" ca="false" dt2D="false" dtr="false" t="normal">AQ90-AQ101</f>
        <v>#VALUE!</v>
      </c>
      <c r="AR111" s="406" t="e">
        <f aca="false" ca="false" dt2D="false" dtr="false" t="normal">AR90-AR101</f>
        <v>#VALUE!</v>
      </c>
      <c r="AS111" s="406" t="e">
        <f aca="false" ca="false" dt2D="false" dtr="false" t="normal">AS90-AS101</f>
        <v>#VALUE!</v>
      </c>
      <c r="AT111" s="406" t="e">
        <f aca="false" ca="false" dt2D="false" dtr="false" t="normal">AT90-AT101</f>
        <v>#VALUE!</v>
      </c>
      <c r="AU111" s="406" t="e">
        <f aca="false" ca="false" dt2D="false" dtr="false" t="normal">AU90-AU101</f>
        <v>#VALUE!</v>
      </c>
      <c r="AV111" s="406" t="e">
        <f aca="false" ca="false" dt2D="false" dtr="false" t="normal">AV90-AV101</f>
        <v>#VALUE!</v>
      </c>
      <c r="AW111" s="406" t="e">
        <f aca="false" ca="false" dt2D="false" dtr="false" t="normal">AW90-AW101</f>
        <v>#VALUE!</v>
      </c>
      <c r="AX111" s="406" t="e">
        <f aca="false" ca="false" dt2D="false" dtr="false" t="normal">AX90-AX101</f>
        <v>#VALUE!</v>
      </c>
      <c r="AY111" s="406" t="e">
        <f aca="false" ca="false" dt2D="false" dtr="false" t="normal">AY90-AY101</f>
        <v>#VALUE!</v>
      </c>
      <c r="AZ111" s="406" t="e">
        <f aca="false" ca="false" dt2D="false" dtr="false" t="normal">AZ90-AZ101</f>
        <v>#VALUE!</v>
      </c>
      <c r="BA111" s="406" t="e">
        <f aca="false" ca="false" dt2D="false" dtr="false" t="normal">BA90-BA101</f>
        <v>#VALUE!</v>
      </c>
      <c r="BB111" s="406" t="e">
        <f aca="false" ca="false" dt2D="false" dtr="false" t="normal">BB90-BB101</f>
        <v>#VALUE!</v>
      </c>
      <c r="BC111" s="406" t="e">
        <f aca="false" ca="false" dt2D="false" dtr="false" t="normal">BC90-BC101</f>
        <v>#VALUE!</v>
      </c>
      <c r="BD111" s="406" t="e">
        <f aca="false" ca="false" dt2D="false" dtr="false" t="normal">BD90-BD101</f>
        <v>#VALUE!</v>
      </c>
      <c r="BE111" s="406" t="e">
        <f aca="false" ca="false" dt2D="false" dtr="false" t="normal">BE90-BE101</f>
        <v>#VALUE!</v>
      </c>
      <c r="BF111" s="406" t="e">
        <f aca="false" ca="false" dt2D="false" dtr="false" t="normal">BF90-BF101</f>
        <v>#VALUE!</v>
      </c>
      <c r="BG111" s="406" t="e">
        <f aca="false" ca="false" dt2D="false" dtr="false" t="normal">BG90-BG101</f>
        <v>#VALUE!</v>
      </c>
      <c r="BH111" s="406" t="e">
        <f aca="false" ca="false" dt2D="false" dtr="false" t="normal">BH90-BH101</f>
        <v>#VALUE!</v>
      </c>
      <c r="BI111" s="406" t="e">
        <f aca="false" ca="false" dt2D="false" dtr="false" t="normal">BI90-BI101</f>
        <v>#VALUE!</v>
      </c>
      <c r="BJ111" s="406" t="e">
        <f aca="false" ca="false" dt2D="false" dtr="false" t="normal">BJ90-BJ101</f>
        <v>#VALUE!</v>
      </c>
      <c r="BK111" s="406" t="e">
        <f aca="false" ca="false" dt2D="false" dtr="false" t="normal">BK90-BK101</f>
        <v>#VALUE!</v>
      </c>
      <c r="BL111" s="406" t="e">
        <f aca="false" ca="false" dt2D="false" dtr="false" t="normal">BL90-BL101</f>
        <v>#VALUE!</v>
      </c>
      <c r="BM111" s="406" t="e">
        <f aca="false" ca="false" dt2D="false" dtr="false" t="normal">BM90-BM101</f>
        <v>#VALUE!</v>
      </c>
      <c r="BN111" s="406" t="e">
        <f aca="false" ca="false" dt2D="false" dtr="false" t="normal">BN90-BN101</f>
        <v>#VALUE!</v>
      </c>
      <c r="BO111" s="406" t="e">
        <f aca="false" ca="false" dt2D="false" dtr="false" t="normal">BO90-BO101</f>
        <v>#VALUE!</v>
      </c>
      <c r="BP111" s="406" t="e">
        <f aca="false" ca="false" dt2D="false" dtr="false" t="normal">BP90-BP101</f>
        <v>#VALUE!</v>
      </c>
      <c r="BQ111" s="406" t="e">
        <f aca="false" ca="false" dt2D="false" dtr="false" t="normal">BQ90-BQ101</f>
        <v>#VALUE!</v>
      </c>
      <c r="BR111" s="406" t="e">
        <f aca="false" ca="false" dt2D="false" dtr="false" t="normal">BR90-BR101</f>
        <v>#VALUE!</v>
      </c>
      <c r="BS111" s="406" t="e">
        <f aca="false" ca="false" dt2D="false" dtr="false" t="normal">BS90-BS101</f>
        <v>#VALUE!</v>
      </c>
      <c r="BT111" s="406" t="e">
        <f aca="false" ca="false" dt2D="false" dtr="false" t="normal">BT90-BT101</f>
        <v>#VALUE!</v>
      </c>
    </row>
    <row outlineLevel="0" r="112">
      <c r="L112" s="283" t="n"/>
      <c r="M112" s="167" t="n"/>
      <c r="N112" s="167" t="n"/>
      <c r="O112" s="167" t="n"/>
      <c r="P112" s="167" t="n"/>
      <c r="Q112" s="167" t="n"/>
      <c r="R112" s="167" t="n"/>
      <c r="S112" s="167" t="n"/>
      <c r="T112" s="167" t="n"/>
      <c r="U112" s="167" t="n"/>
      <c r="V112" s="167" t="n"/>
      <c r="W112" s="167" t="n"/>
      <c r="X112" s="167" t="n"/>
      <c r="Y112" s="167" t="n"/>
      <c r="Z112" s="167" t="n"/>
      <c r="AA112" s="167" t="n"/>
      <c r="AB112" s="167" t="n"/>
      <c r="AC112" s="167" t="n"/>
      <c r="AD112" s="167" t="n"/>
      <c r="AE112" s="167" t="n"/>
      <c r="AF112" s="167" t="n"/>
      <c r="AG112" s="167" t="n"/>
      <c r="AH112" s="167" t="n"/>
      <c r="AI112" s="167" t="n"/>
      <c r="AJ112" s="167" t="n"/>
      <c r="AK112" s="167" t="n"/>
      <c r="AL112" s="167" t="n"/>
      <c r="AM112" s="167" t="n"/>
      <c r="AN112" s="167" t="n"/>
      <c r="AO112" s="167" t="n"/>
      <c r="AP112" s="167" t="n"/>
      <c r="AQ112" s="167" t="n"/>
      <c r="AR112" s="167" t="n"/>
      <c r="AS112" s="167" t="n"/>
      <c r="AT112" s="167" t="n"/>
      <c r="AU112" s="167" t="n"/>
      <c r="AV112" s="167" t="n"/>
      <c r="AW112" s="167" t="n"/>
      <c r="AX112" s="167" t="n"/>
      <c r="AY112" s="167" t="n"/>
      <c r="AZ112" s="167" t="n"/>
      <c r="BA112" s="167" t="n"/>
      <c r="BB112" s="167" t="n"/>
      <c r="BC112" s="167" t="n"/>
      <c r="BD112" s="167" t="n"/>
      <c r="BE112" s="167" t="n"/>
      <c r="BF112" s="167" t="n"/>
      <c r="BG112" s="167" t="n"/>
      <c r="BH112" s="167" t="n"/>
      <c r="BI112" s="167" t="n"/>
      <c r="BJ112" s="167" t="n"/>
      <c r="BK112" s="167" t="n"/>
      <c r="BL112" s="167" t="n"/>
      <c r="BM112" s="167" t="n"/>
      <c r="BN112" s="167" t="n"/>
      <c r="BO112" s="167" t="n"/>
      <c r="BP112" s="167" t="n"/>
      <c r="BQ112" s="167" t="n"/>
      <c r="BR112" s="167" t="n"/>
      <c r="BS112" s="167" t="n"/>
      <c r="BT112" s="167" t="n"/>
    </row>
    <row customFormat="true" ht="17.25" outlineLevel="0" r="113" s="44">
      <c r="A113" s="374" t="n"/>
      <c r="B113" s="374" t="n"/>
      <c r="C113" s="374" t="n"/>
      <c r="D113" s="374" t="n"/>
      <c r="E113" s="374" t="n"/>
      <c r="F113" s="374" t="n"/>
      <c r="G113" s="374" t="n"/>
      <c r="I113" s="409" t="s">
        <v>428</v>
      </c>
      <c r="L113" s="199" t="n"/>
      <c r="M113" s="403" t="n"/>
      <c r="N113" s="403" t="n"/>
      <c r="O113" s="403" t="n"/>
      <c r="P113" s="403" t="n"/>
      <c r="Q113" s="403" t="n"/>
      <c r="R113" s="403" t="n"/>
      <c r="S113" s="403" t="n"/>
      <c r="T113" s="403" t="n"/>
      <c r="U113" s="403" t="n"/>
      <c r="V113" s="403" t="n"/>
      <c r="W113" s="403" t="n"/>
      <c r="X113" s="403" t="n"/>
      <c r="Y113" s="403" t="n"/>
      <c r="Z113" s="403" t="n"/>
      <c r="AA113" s="403" t="n"/>
      <c r="AB113" s="403" t="n"/>
      <c r="AC113" s="403" t="n"/>
      <c r="AD113" s="403" t="n"/>
      <c r="AE113" s="403" t="n"/>
      <c r="AF113" s="403" t="n"/>
      <c r="AG113" s="403" t="n"/>
      <c r="AH113" s="403" t="n"/>
      <c r="AI113" s="403" t="n"/>
      <c r="AJ113" s="403" t="n"/>
      <c r="AK113" s="403" t="n"/>
      <c r="AL113" s="403" t="n"/>
      <c r="AM113" s="403" t="n"/>
      <c r="AN113" s="403" t="n"/>
      <c r="AO113" s="403" t="n"/>
      <c r="AP113" s="403" t="n"/>
      <c r="AQ113" s="403" t="n"/>
      <c r="AR113" s="403" t="n"/>
      <c r="AS113" s="403" t="n"/>
      <c r="AT113" s="403" t="n"/>
      <c r="AU113" s="403" t="n"/>
      <c r="AV113" s="403" t="n"/>
      <c r="AW113" s="403" t="n"/>
      <c r="AX113" s="403" t="n"/>
      <c r="AY113" s="403" t="n"/>
      <c r="AZ113" s="403" t="n"/>
      <c r="BA113" s="403" t="n"/>
      <c r="BB113" s="403" t="n"/>
      <c r="BC113" s="403" t="n"/>
      <c r="BD113" s="403" t="n"/>
      <c r="BE113" s="403" t="n"/>
      <c r="BF113" s="403" t="n"/>
      <c r="BG113" s="403" t="n"/>
      <c r="BH113" s="403" t="n"/>
      <c r="BI113" s="403" t="n"/>
      <c r="BJ113" s="403" t="n"/>
      <c r="BK113" s="403" t="n"/>
      <c r="BL113" s="403" t="n"/>
      <c r="BM113" s="403" t="n"/>
      <c r="BN113" s="403" t="n"/>
      <c r="BO113" s="403" t="n"/>
      <c r="BP113" s="403" t="n"/>
      <c r="BQ113" s="403" t="n"/>
      <c r="BR113" s="403" t="n"/>
      <c r="BS113" s="403" t="n"/>
      <c r="BT113" s="403" t="n"/>
    </row>
    <row customFormat="true" hidden="true" ht="16.5" outlineLevel="1" r="114" s="130">
      <c r="A114" s="408" t="str">
        <f aca="false" ca="false" dt2D="false" dtr="false" t="normal">I113</f>
        <v>Получение субсидий</v>
      </c>
      <c r="B114" s="408" t="n"/>
      <c r="C114" s="408" t="n"/>
      <c r="D114" s="408" t="n"/>
      <c r="E114" s="408" t="n"/>
      <c r="F114" s="374" t="str">
        <f aca="false" ca="false" dt2D="false" dtr="false" t="normal">I114</f>
        <v>Якорная туристическая  инфраструктура</v>
      </c>
      <c r="G114" s="408" t="n"/>
      <c r="I114" s="242" t="s">
        <v>406</v>
      </c>
      <c r="L114" s="283" t="e">
        <f aca="false" ca="false" dt2D="false" dtr="false" t="normal">SUM(M114:BT114)</f>
        <v>#VALUE!</v>
      </c>
      <c r="M114" s="167" t="e">
        <f aca="false" ca="false" dt2D="false" dtr="false" t="normal">SUM(M115:M117)</f>
        <v>#VALUE!</v>
      </c>
      <c r="N114" s="167" t="e">
        <f aca="false" ca="false" dt2D="false" dtr="false" t="normal">SUM(N115:N117)</f>
        <v>#VALUE!</v>
      </c>
      <c r="O114" s="167" t="e">
        <f aca="false" ca="false" dt2D="false" dtr="false" t="normal">SUM(O115:O117)</f>
        <v>#VALUE!</v>
      </c>
      <c r="P114" s="167" t="e">
        <f aca="false" ca="false" dt2D="false" dtr="false" t="normal">SUM(P115:P117)</f>
        <v>#VALUE!</v>
      </c>
      <c r="Q114" s="167" t="e">
        <f aca="false" ca="false" dt2D="false" dtr="false" t="normal">SUM(Q115:Q117)</f>
        <v>#VALUE!</v>
      </c>
      <c r="R114" s="167" t="e">
        <f aca="false" ca="false" dt2D="false" dtr="false" t="normal">SUM(R115:R117)</f>
        <v>#VALUE!</v>
      </c>
      <c r="S114" s="167" t="e">
        <f aca="false" ca="false" dt2D="false" dtr="false" t="normal">SUM(S115:S117)</f>
        <v>#VALUE!</v>
      </c>
      <c r="T114" s="167" t="e">
        <f aca="false" ca="false" dt2D="false" dtr="false" t="normal">SUM(T115:T117)</f>
        <v>#VALUE!</v>
      </c>
      <c r="U114" s="167" t="e">
        <f aca="false" ca="false" dt2D="false" dtr="false" t="normal">SUM(U115:U117)</f>
        <v>#VALUE!</v>
      </c>
      <c r="V114" s="167" t="e">
        <f aca="false" ca="false" dt2D="false" dtr="false" t="normal">SUM(V115:V117)</f>
        <v>#VALUE!</v>
      </c>
      <c r="W114" s="167" t="e">
        <f aca="false" ca="false" dt2D="false" dtr="false" t="normal">SUM(W115:W117)</f>
        <v>#VALUE!</v>
      </c>
      <c r="X114" s="167" t="e">
        <f aca="false" ca="false" dt2D="false" dtr="false" t="normal">SUM(X115:X117)</f>
        <v>#VALUE!</v>
      </c>
      <c r="Y114" s="167" t="e">
        <f aca="false" ca="false" dt2D="false" dtr="false" t="normal">SUM(Y115:Y117)</f>
        <v>#VALUE!</v>
      </c>
      <c r="Z114" s="167" t="e">
        <f aca="false" ca="false" dt2D="false" dtr="false" t="normal">SUM(Z115:Z117)</f>
        <v>#VALUE!</v>
      </c>
      <c r="AA114" s="167" t="e">
        <f aca="false" ca="false" dt2D="false" dtr="false" t="normal">SUM(AA115:AA117)</f>
        <v>#VALUE!</v>
      </c>
      <c r="AB114" s="167" t="e">
        <f aca="false" ca="false" dt2D="false" dtr="false" t="normal">SUM(AB115:AB117)</f>
        <v>#VALUE!</v>
      </c>
      <c r="AC114" s="167" t="e">
        <f aca="false" ca="false" dt2D="false" dtr="false" t="normal">SUM(AC115:AC117)</f>
        <v>#VALUE!</v>
      </c>
      <c r="AD114" s="167" t="e">
        <f aca="false" ca="false" dt2D="false" dtr="false" t="normal">SUM(AD115:AD117)</f>
        <v>#VALUE!</v>
      </c>
      <c r="AE114" s="167" t="e">
        <f aca="false" ca="false" dt2D="false" dtr="false" t="normal">SUM(AE115:AE117)</f>
        <v>#VALUE!</v>
      </c>
      <c r="AF114" s="167" t="e">
        <f aca="false" ca="false" dt2D="false" dtr="false" t="normal">SUM(AF115:AF117)</f>
        <v>#VALUE!</v>
      </c>
      <c r="AG114" s="167" t="e">
        <f aca="false" ca="false" dt2D="false" dtr="false" t="normal">SUM(AG115:AG117)</f>
        <v>#VALUE!</v>
      </c>
      <c r="AH114" s="167" t="e">
        <f aca="false" ca="false" dt2D="false" dtr="false" t="normal">SUM(AH115:AH117)</f>
        <v>#VALUE!</v>
      </c>
      <c r="AI114" s="167" t="e">
        <f aca="false" ca="false" dt2D="false" dtr="false" t="normal">SUM(AI115:AI117)</f>
        <v>#VALUE!</v>
      </c>
      <c r="AJ114" s="167" t="e">
        <f aca="false" ca="false" dt2D="false" dtr="false" t="normal">SUM(AJ115:AJ117)</f>
        <v>#VALUE!</v>
      </c>
      <c r="AK114" s="167" t="e">
        <f aca="false" ca="false" dt2D="false" dtr="false" t="normal">SUM(AK115:AK117)</f>
        <v>#VALUE!</v>
      </c>
      <c r="AL114" s="167" t="e">
        <f aca="false" ca="false" dt2D="false" dtr="false" t="normal">SUM(AL115:AL117)</f>
        <v>#VALUE!</v>
      </c>
      <c r="AM114" s="167" t="e">
        <f aca="false" ca="false" dt2D="false" dtr="false" t="normal">SUM(AM115:AM117)</f>
        <v>#VALUE!</v>
      </c>
      <c r="AN114" s="167" t="e">
        <f aca="false" ca="false" dt2D="false" dtr="false" t="normal">SUM(AN115:AN117)</f>
        <v>#VALUE!</v>
      </c>
      <c r="AO114" s="167" t="e">
        <f aca="false" ca="false" dt2D="false" dtr="false" t="normal">SUM(AO115:AO117)</f>
        <v>#VALUE!</v>
      </c>
      <c r="AP114" s="167" t="e">
        <f aca="false" ca="false" dt2D="false" dtr="false" t="normal">SUM(AP115:AP117)</f>
        <v>#VALUE!</v>
      </c>
      <c r="AQ114" s="167" t="e">
        <f aca="false" ca="false" dt2D="false" dtr="false" t="normal">SUM(AQ115:AQ117)</f>
        <v>#VALUE!</v>
      </c>
      <c r="AR114" s="167" t="e">
        <f aca="false" ca="false" dt2D="false" dtr="false" t="normal">SUM(AR115:AR117)</f>
        <v>#VALUE!</v>
      </c>
      <c r="AS114" s="167" t="e">
        <f aca="false" ca="false" dt2D="false" dtr="false" t="normal">SUM(AS115:AS117)</f>
        <v>#VALUE!</v>
      </c>
      <c r="AT114" s="167" t="e">
        <f aca="false" ca="false" dt2D="false" dtr="false" t="normal">SUM(AT115:AT117)</f>
        <v>#VALUE!</v>
      </c>
      <c r="AU114" s="167" t="e">
        <f aca="false" ca="false" dt2D="false" dtr="false" t="normal">SUM(AU115:AU117)</f>
        <v>#VALUE!</v>
      </c>
      <c r="AV114" s="167" t="e">
        <f aca="false" ca="false" dt2D="false" dtr="false" t="normal">SUM(AV115:AV117)</f>
        <v>#VALUE!</v>
      </c>
      <c r="AW114" s="167" t="e">
        <f aca="false" ca="false" dt2D="false" dtr="false" t="normal">SUM(AW115:AW117)</f>
        <v>#VALUE!</v>
      </c>
      <c r="AX114" s="167" t="e">
        <f aca="false" ca="false" dt2D="false" dtr="false" t="normal">SUM(AX115:AX117)</f>
        <v>#VALUE!</v>
      </c>
      <c r="AY114" s="167" t="e">
        <f aca="false" ca="false" dt2D="false" dtr="false" t="normal">SUM(AY115:AY117)</f>
        <v>#VALUE!</v>
      </c>
      <c r="AZ114" s="167" t="e">
        <f aca="false" ca="false" dt2D="false" dtr="false" t="normal">SUM(AZ115:AZ117)</f>
        <v>#VALUE!</v>
      </c>
      <c r="BA114" s="167" t="e">
        <f aca="false" ca="false" dt2D="false" dtr="false" t="normal">SUM(BA115:BA117)</f>
        <v>#VALUE!</v>
      </c>
      <c r="BB114" s="167" t="e">
        <f aca="false" ca="false" dt2D="false" dtr="false" t="normal">SUM(BB115:BB117)</f>
        <v>#VALUE!</v>
      </c>
      <c r="BC114" s="167" t="e">
        <f aca="false" ca="false" dt2D="false" dtr="false" t="normal">SUM(BC115:BC117)</f>
        <v>#VALUE!</v>
      </c>
      <c r="BD114" s="167" t="e">
        <f aca="false" ca="false" dt2D="false" dtr="false" t="normal">SUM(BD115:BD117)</f>
        <v>#VALUE!</v>
      </c>
      <c r="BE114" s="167" t="e">
        <f aca="false" ca="false" dt2D="false" dtr="false" t="normal">SUM(BE115:BE117)</f>
        <v>#VALUE!</v>
      </c>
      <c r="BF114" s="167" t="e">
        <f aca="false" ca="false" dt2D="false" dtr="false" t="normal">SUM(BF115:BF117)</f>
        <v>#VALUE!</v>
      </c>
      <c r="BG114" s="167" t="e">
        <f aca="false" ca="false" dt2D="false" dtr="false" t="normal">SUM(BG115:BG117)</f>
        <v>#VALUE!</v>
      </c>
      <c r="BH114" s="167" t="e">
        <f aca="false" ca="false" dt2D="false" dtr="false" t="normal">SUM(BH115:BH117)</f>
        <v>#VALUE!</v>
      </c>
      <c r="BI114" s="167" t="e">
        <f aca="false" ca="false" dt2D="false" dtr="false" t="normal">SUM(BI115:BI117)</f>
        <v>#VALUE!</v>
      </c>
      <c r="BJ114" s="167" t="e">
        <f aca="false" ca="false" dt2D="false" dtr="false" t="normal">SUM(BJ115:BJ117)</f>
        <v>#VALUE!</v>
      </c>
      <c r="BK114" s="167" t="e">
        <f aca="false" ca="false" dt2D="false" dtr="false" t="normal">SUM(BK115:BK117)</f>
        <v>#VALUE!</v>
      </c>
      <c r="BL114" s="167" t="e">
        <f aca="false" ca="false" dt2D="false" dtr="false" t="normal">SUM(BL115:BL117)</f>
        <v>#VALUE!</v>
      </c>
      <c r="BM114" s="167" t="e">
        <f aca="false" ca="false" dt2D="false" dtr="false" t="normal">SUM(BM115:BM117)</f>
        <v>#VALUE!</v>
      </c>
      <c r="BN114" s="167" t="e">
        <f aca="false" ca="false" dt2D="false" dtr="false" t="normal">SUM(BN115:BN117)</f>
        <v>#VALUE!</v>
      </c>
      <c r="BO114" s="167" t="e">
        <f aca="false" ca="false" dt2D="false" dtr="false" t="normal">SUM(BO115:BO117)</f>
        <v>#VALUE!</v>
      </c>
      <c r="BP114" s="167" t="e">
        <f aca="false" ca="false" dt2D="false" dtr="false" t="normal">SUM(BP115:BP117)</f>
        <v>#VALUE!</v>
      </c>
      <c r="BQ114" s="167" t="e">
        <f aca="false" ca="false" dt2D="false" dtr="false" t="normal">SUM(BQ115:BQ117)</f>
        <v>#VALUE!</v>
      </c>
      <c r="BR114" s="167" t="e">
        <f aca="false" ca="false" dt2D="false" dtr="false" t="normal">SUM(BR115:BR117)</f>
        <v>#VALUE!</v>
      </c>
      <c r="BS114" s="167" t="e">
        <f aca="false" ca="false" dt2D="false" dtr="false" t="normal">SUM(BS115:BS117)</f>
        <v>#VALUE!</v>
      </c>
      <c r="BT114" s="167" t="e">
        <f aca="false" ca="false" dt2D="false" dtr="false" t="normal">SUM(BT115:BT117)</f>
        <v>#VALUE!</v>
      </c>
    </row>
    <row hidden="true" ht="16.5" outlineLevel="1" r="115">
      <c r="A115" s="408" t="str">
        <f aca="false" ca="false" dt2D="false" dtr="false" t="normal">A114</f>
        <v>Получение субсидий</v>
      </c>
      <c r="D115" s="408" t="str">
        <f aca="false" ca="false" dt2D="false" dtr="false" t="normal">I115</f>
        <v>Федеральный бюджет</v>
      </c>
      <c r="F115" s="374" t="str">
        <f aca="false" ca="false" dt2D="false" dtr="false" t="normal">F114</f>
        <v>Якорная туристическая  инфраструктура</v>
      </c>
      <c r="I115" s="237" t="s">
        <v>301</v>
      </c>
      <c r="L115" s="283" t="e">
        <f aca="false" ca="false" dt2D="false" dtr="false" t="normal">SUM(M115:BT115)</f>
        <v>#VALUE!</v>
      </c>
      <c r="M115" s="167" t="e">
        <f aca="false" ca="false" dt2D="false" dtr="false" t="normal">SUMIFS(M:M, $D:$D, $D115, $A:$A, $A115, $F:$F, $F115, $E:$E, "Да")</f>
        <v>#VALUE!</v>
      </c>
      <c r="N115" s="167" t="e">
        <f aca="false" ca="false" dt2D="false" dtr="false" t="normal">SUMIFS(N:N, $D:$D, $D115, $A:$A, $A115, $F:$F, $F115, $E:$E, "Да")</f>
        <v>#VALUE!</v>
      </c>
      <c r="O115" s="167" t="e">
        <f aca="false" ca="false" dt2D="false" dtr="false" t="normal">SUMIFS(O:O, $D:$D, $D115, $A:$A, $A115, $F:$F, $F115, $E:$E, "Да")</f>
        <v>#VALUE!</v>
      </c>
      <c r="P115" s="167" t="e">
        <f aca="false" ca="false" dt2D="false" dtr="false" t="normal">SUMIFS(P:P, $D:$D, $D115, $A:$A, $A115, $F:$F, $F115, $E:$E, "Да")</f>
        <v>#VALUE!</v>
      </c>
      <c r="Q115" s="167" t="e">
        <f aca="false" ca="false" dt2D="false" dtr="false" t="normal">SUMIFS(Q:Q, $D:$D, $D115, $A:$A, $A115, $F:$F, $F115, $E:$E, "Да")</f>
        <v>#VALUE!</v>
      </c>
      <c r="R115" s="167" t="e">
        <f aca="false" ca="false" dt2D="false" dtr="false" t="normal">SUMIFS(R:R, $D:$D, $D115, $A:$A, $A115, $F:$F, $F115, $E:$E, "Да")</f>
        <v>#VALUE!</v>
      </c>
      <c r="S115" s="167" t="e">
        <f aca="false" ca="false" dt2D="false" dtr="false" t="normal">SUMIFS(S:S, $D:$D, $D115, $A:$A, $A115, $F:$F, $F115, $E:$E, "Да")</f>
        <v>#VALUE!</v>
      </c>
      <c r="T115" s="167" t="e">
        <f aca="false" ca="false" dt2D="false" dtr="false" t="normal">SUMIFS(T:T, $D:$D, $D115, $A:$A, $A115, $F:$F, $F115, $E:$E, "Да")</f>
        <v>#VALUE!</v>
      </c>
      <c r="U115" s="167" t="e">
        <f aca="false" ca="false" dt2D="false" dtr="false" t="normal">SUMIFS(U:U, $D:$D, $D115, $A:$A, $A115, $F:$F, $F115, $E:$E, "Да")</f>
        <v>#VALUE!</v>
      </c>
      <c r="V115" s="167" t="e">
        <f aca="false" ca="false" dt2D="false" dtr="false" t="normal">SUMIFS(V:V, $D:$D, $D115, $A:$A, $A115, $F:$F, $F115, $E:$E, "Да")</f>
        <v>#VALUE!</v>
      </c>
      <c r="W115" s="167" t="e">
        <f aca="false" ca="false" dt2D="false" dtr="false" t="normal">SUMIFS(W:W, $D:$D, $D115, $A:$A, $A115, $F:$F, $F115, $E:$E, "Да")</f>
        <v>#VALUE!</v>
      </c>
      <c r="X115" s="167" t="e">
        <f aca="false" ca="false" dt2D="false" dtr="false" t="normal">SUMIFS(X:X, $D:$D, $D115, $A:$A, $A115, $F:$F, $F115, $E:$E, "Да")</f>
        <v>#VALUE!</v>
      </c>
      <c r="Y115" s="167" t="e">
        <f aca="false" ca="false" dt2D="false" dtr="false" t="normal">SUMIFS(Y:Y, $D:$D, $D115, $A:$A, $A115, $F:$F, $F115, $E:$E, "Да")</f>
        <v>#VALUE!</v>
      </c>
      <c r="Z115" s="167" t="e">
        <f aca="false" ca="false" dt2D="false" dtr="false" t="normal">SUMIFS(Z:Z, $D:$D, $D115, $A:$A, $A115, $F:$F, $F115, $E:$E, "Да")</f>
        <v>#VALUE!</v>
      </c>
      <c r="AA115" s="167" t="e">
        <f aca="false" ca="false" dt2D="false" dtr="false" t="normal">SUMIFS(AA:AA, $D:$D, $D115, $A:$A, $A115, $F:$F, $F115, $E:$E, "Да")</f>
        <v>#VALUE!</v>
      </c>
      <c r="AB115" s="167" t="e">
        <f aca="false" ca="false" dt2D="false" dtr="false" t="normal">SUMIFS(AB:AB, $D:$D, $D115, $A:$A, $A115, $F:$F, $F115, $E:$E, "Да")</f>
        <v>#VALUE!</v>
      </c>
      <c r="AC115" s="167" t="e">
        <f aca="false" ca="false" dt2D="false" dtr="false" t="normal">SUMIFS(AC:AC, $D:$D, $D115, $A:$A, $A115, $F:$F, $F115, $E:$E, "Да")</f>
        <v>#VALUE!</v>
      </c>
      <c r="AD115" s="167" t="e">
        <f aca="false" ca="false" dt2D="false" dtr="false" t="normal">SUMIFS(AD:AD, $D:$D, $D115, $A:$A, $A115, $F:$F, $F115, $E:$E, "Да")</f>
        <v>#VALUE!</v>
      </c>
      <c r="AE115" s="167" t="e">
        <f aca="false" ca="false" dt2D="false" dtr="false" t="normal">SUMIFS(AE:AE, $D:$D, $D115, $A:$A, $A115, $F:$F, $F115, $E:$E, "Да")</f>
        <v>#VALUE!</v>
      </c>
      <c r="AF115" s="167" t="e">
        <f aca="false" ca="false" dt2D="false" dtr="false" t="normal">SUMIFS(AF:AF, $D:$D, $D115, $A:$A, $A115, $F:$F, $F115, $E:$E, "Да")</f>
        <v>#VALUE!</v>
      </c>
      <c r="AG115" s="167" t="e">
        <f aca="false" ca="false" dt2D="false" dtr="false" t="normal">SUMIFS(AG:AG, $D:$D, $D115, $A:$A, $A115, $F:$F, $F115, $E:$E, "Да")</f>
        <v>#VALUE!</v>
      </c>
      <c r="AH115" s="167" t="e">
        <f aca="false" ca="false" dt2D="false" dtr="false" t="normal">SUMIFS(AH:AH, $D:$D, $D115, $A:$A, $A115, $F:$F, $F115, $E:$E, "Да")</f>
        <v>#VALUE!</v>
      </c>
      <c r="AI115" s="167" t="e">
        <f aca="false" ca="false" dt2D="false" dtr="false" t="normal">SUMIFS(AI:AI, $D:$D, $D115, $A:$A, $A115, $F:$F, $F115, $E:$E, "Да")</f>
        <v>#VALUE!</v>
      </c>
      <c r="AJ115" s="167" t="e">
        <f aca="false" ca="false" dt2D="false" dtr="false" t="normal">SUMIFS(AJ:AJ, $D:$D, $D115, $A:$A, $A115, $F:$F, $F115, $E:$E, "Да")</f>
        <v>#VALUE!</v>
      </c>
      <c r="AK115" s="167" t="e">
        <f aca="false" ca="false" dt2D="false" dtr="false" t="normal">SUMIFS(AK:AK, $D:$D, $D115, $A:$A, $A115, $F:$F, $F115, $E:$E, "Да")</f>
        <v>#VALUE!</v>
      </c>
      <c r="AL115" s="167" t="e">
        <f aca="false" ca="false" dt2D="false" dtr="false" t="normal">SUMIFS(AL:AL, $D:$D, $D115, $A:$A, $A115, $F:$F, $F115, $E:$E, "Да")</f>
        <v>#VALUE!</v>
      </c>
      <c r="AM115" s="167" t="e">
        <f aca="false" ca="false" dt2D="false" dtr="false" t="normal">SUMIFS(AM:AM, $D:$D, $D115, $A:$A, $A115, $F:$F, $F115, $E:$E, "Да")</f>
        <v>#VALUE!</v>
      </c>
      <c r="AN115" s="167" t="e">
        <f aca="false" ca="false" dt2D="false" dtr="false" t="normal">SUMIFS(AN:AN, $D:$D, $D115, $A:$A, $A115, $F:$F, $F115, $E:$E, "Да")</f>
        <v>#VALUE!</v>
      </c>
      <c r="AO115" s="167" t="e">
        <f aca="false" ca="false" dt2D="false" dtr="false" t="normal">SUMIFS(AO:AO, $D:$D, $D115, $A:$A, $A115, $F:$F, $F115, $E:$E, "Да")</f>
        <v>#VALUE!</v>
      </c>
      <c r="AP115" s="167" t="e">
        <f aca="false" ca="false" dt2D="false" dtr="false" t="normal">SUMIFS(AP:AP, $D:$D, $D115, $A:$A, $A115, $F:$F, $F115, $E:$E, "Да")</f>
        <v>#VALUE!</v>
      </c>
      <c r="AQ115" s="167" t="e">
        <f aca="false" ca="false" dt2D="false" dtr="false" t="normal">SUMIFS(AQ:AQ, $D:$D, $D115, $A:$A, $A115, $F:$F, $F115, $E:$E, "Да")</f>
        <v>#VALUE!</v>
      </c>
      <c r="AR115" s="167" t="e">
        <f aca="false" ca="false" dt2D="false" dtr="false" t="normal">SUMIFS(AR:AR, $D:$D, $D115, $A:$A, $A115, $F:$F, $F115, $E:$E, "Да")</f>
        <v>#VALUE!</v>
      </c>
      <c r="AS115" s="167" t="e">
        <f aca="false" ca="false" dt2D="false" dtr="false" t="normal">SUMIFS(AS:AS, $D:$D, $D115, $A:$A, $A115, $F:$F, $F115, $E:$E, "Да")</f>
        <v>#VALUE!</v>
      </c>
      <c r="AT115" s="167" t="e">
        <f aca="false" ca="false" dt2D="false" dtr="false" t="normal">SUMIFS(AT:AT, $D:$D, $D115, $A:$A, $A115, $F:$F, $F115, $E:$E, "Да")</f>
        <v>#VALUE!</v>
      </c>
      <c r="AU115" s="167" t="e">
        <f aca="false" ca="false" dt2D="false" dtr="false" t="normal">SUMIFS(AU:AU, $D:$D, $D115, $A:$A, $A115, $F:$F, $F115, $E:$E, "Да")</f>
        <v>#VALUE!</v>
      </c>
      <c r="AV115" s="167" t="e">
        <f aca="false" ca="false" dt2D="false" dtr="false" t="normal">SUMIFS(AV:AV, $D:$D, $D115, $A:$A, $A115, $F:$F, $F115, $E:$E, "Да")</f>
        <v>#VALUE!</v>
      </c>
      <c r="AW115" s="167" t="e">
        <f aca="false" ca="false" dt2D="false" dtr="false" t="normal">SUMIFS(AW:AW, $D:$D, $D115, $A:$A, $A115, $F:$F, $F115, $E:$E, "Да")</f>
        <v>#VALUE!</v>
      </c>
      <c r="AX115" s="167" t="e">
        <f aca="false" ca="false" dt2D="false" dtr="false" t="normal">SUMIFS(AX:AX, $D:$D, $D115, $A:$A, $A115, $F:$F, $F115, $E:$E, "Да")</f>
        <v>#VALUE!</v>
      </c>
      <c r="AY115" s="167" t="e">
        <f aca="false" ca="false" dt2D="false" dtr="false" t="normal">SUMIFS(AY:AY, $D:$D, $D115, $A:$A, $A115, $F:$F, $F115, $E:$E, "Да")</f>
        <v>#VALUE!</v>
      </c>
      <c r="AZ115" s="167" t="e">
        <f aca="false" ca="false" dt2D="false" dtr="false" t="normal">SUMIFS(AZ:AZ, $D:$D, $D115, $A:$A, $A115, $F:$F, $F115, $E:$E, "Да")</f>
        <v>#VALUE!</v>
      </c>
      <c r="BA115" s="167" t="e">
        <f aca="false" ca="false" dt2D="false" dtr="false" t="normal">SUMIFS(BA:BA, $D:$D, $D115, $A:$A, $A115, $F:$F, $F115, $E:$E, "Да")</f>
        <v>#VALUE!</v>
      </c>
      <c r="BB115" s="167" t="e">
        <f aca="false" ca="false" dt2D="false" dtr="false" t="normal">SUMIFS(BB:BB, $D:$D, $D115, $A:$A, $A115, $F:$F, $F115, $E:$E, "Да")</f>
        <v>#VALUE!</v>
      </c>
      <c r="BC115" s="167" t="e">
        <f aca="false" ca="false" dt2D="false" dtr="false" t="normal">SUMIFS(BC:BC, $D:$D, $D115, $A:$A, $A115, $F:$F, $F115, $E:$E, "Да")</f>
        <v>#VALUE!</v>
      </c>
      <c r="BD115" s="167" t="e">
        <f aca="false" ca="false" dt2D="false" dtr="false" t="normal">SUMIFS(BD:BD, $D:$D, $D115, $A:$A, $A115, $F:$F, $F115, $E:$E, "Да")</f>
        <v>#VALUE!</v>
      </c>
      <c r="BE115" s="167" t="e">
        <f aca="false" ca="false" dt2D="false" dtr="false" t="normal">SUMIFS(BE:BE, $D:$D, $D115, $A:$A, $A115, $F:$F, $F115, $E:$E, "Да")</f>
        <v>#VALUE!</v>
      </c>
      <c r="BF115" s="167" t="e">
        <f aca="false" ca="false" dt2D="false" dtr="false" t="normal">SUMIFS(BF:BF, $D:$D, $D115, $A:$A, $A115, $F:$F, $F115, $E:$E, "Да")</f>
        <v>#VALUE!</v>
      </c>
      <c r="BG115" s="167" t="e">
        <f aca="false" ca="false" dt2D="false" dtr="false" t="normal">SUMIFS(BG:BG, $D:$D, $D115, $A:$A, $A115, $F:$F, $F115, $E:$E, "Да")</f>
        <v>#VALUE!</v>
      </c>
      <c r="BH115" s="167" t="e">
        <f aca="false" ca="false" dt2D="false" dtr="false" t="normal">SUMIFS(BH:BH, $D:$D, $D115, $A:$A, $A115, $F:$F, $F115, $E:$E, "Да")</f>
        <v>#VALUE!</v>
      </c>
      <c r="BI115" s="167" t="e">
        <f aca="false" ca="false" dt2D="false" dtr="false" t="normal">SUMIFS(BI:BI, $D:$D, $D115, $A:$A, $A115, $F:$F, $F115, $E:$E, "Да")</f>
        <v>#VALUE!</v>
      </c>
      <c r="BJ115" s="167" t="e">
        <f aca="false" ca="false" dt2D="false" dtr="false" t="normal">SUMIFS(BJ:BJ, $D:$D, $D115, $A:$A, $A115, $F:$F, $F115, $E:$E, "Да")</f>
        <v>#VALUE!</v>
      </c>
      <c r="BK115" s="167" t="e">
        <f aca="false" ca="false" dt2D="false" dtr="false" t="normal">SUMIFS(BK:BK, $D:$D, $D115, $A:$A, $A115, $F:$F, $F115, $E:$E, "Да")</f>
        <v>#VALUE!</v>
      </c>
      <c r="BL115" s="167" t="e">
        <f aca="false" ca="false" dt2D="false" dtr="false" t="normal">SUMIFS(BL:BL, $D:$D, $D115, $A:$A, $A115, $F:$F, $F115, $E:$E, "Да")</f>
        <v>#VALUE!</v>
      </c>
      <c r="BM115" s="167" t="e">
        <f aca="false" ca="false" dt2D="false" dtr="false" t="normal">SUMIFS(BM:BM, $D:$D, $D115, $A:$A, $A115, $F:$F, $F115, $E:$E, "Да")</f>
        <v>#VALUE!</v>
      </c>
      <c r="BN115" s="167" t="e">
        <f aca="false" ca="false" dt2D="false" dtr="false" t="normal">SUMIFS(BN:BN, $D:$D, $D115, $A:$A, $A115, $F:$F, $F115, $E:$E, "Да")</f>
        <v>#VALUE!</v>
      </c>
      <c r="BO115" s="167" t="e">
        <f aca="false" ca="false" dt2D="false" dtr="false" t="normal">SUMIFS(BO:BO, $D:$D, $D115, $A:$A, $A115, $F:$F, $F115, $E:$E, "Да")</f>
        <v>#VALUE!</v>
      </c>
      <c r="BP115" s="167" t="e">
        <f aca="false" ca="false" dt2D="false" dtr="false" t="normal">SUMIFS(BP:BP, $D:$D, $D115, $A:$A, $A115, $F:$F, $F115, $E:$E, "Да")</f>
        <v>#VALUE!</v>
      </c>
      <c r="BQ115" s="167" t="e">
        <f aca="false" ca="false" dt2D="false" dtr="false" t="normal">SUMIFS(BQ:BQ, $D:$D, $D115, $A:$A, $A115, $F:$F, $F115, $E:$E, "Да")</f>
        <v>#VALUE!</v>
      </c>
      <c r="BR115" s="167" t="e">
        <f aca="false" ca="false" dt2D="false" dtr="false" t="normal">SUMIFS(BR:BR, $D:$D, $D115, $A:$A, $A115, $F:$F, $F115, $E:$E, "Да")</f>
        <v>#VALUE!</v>
      </c>
      <c r="BS115" s="167" t="e">
        <f aca="false" ca="false" dt2D="false" dtr="false" t="normal">SUMIFS(BS:BS, $D:$D, $D115, $A:$A, $A115, $F:$F, $F115, $E:$E, "Да")</f>
        <v>#VALUE!</v>
      </c>
      <c r="BT115" s="167" t="e">
        <f aca="false" ca="false" dt2D="false" dtr="false" t="normal">SUMIFS(BT:BT, $D:$D, $D115, $A:$A, $A115, $F:$F, $F115, $E:$E, "Да")</f>
        <v>#VALUE!</v>
      </c>
    </row>
    <row hidden="true" ht="16.5" outlineLevel="1" r="116">
      <c r="A116" s="408" t="str">
        <f aca="false" ca="false" dt2D="false" dtr="false" t="normal">A115</f>
        <v>Получение субсидий</v>
      </c>
      <c r="D116" s="408" t="str">
        <f aca="false" ca="false" dt2D="false" dtr="false" t="normal">I116</f>
        <v>Бюджет СФ</v>
      </c>
      <c r="F116" s="374" t="str">
        <f aca="false" ca="false" dt2D="false" dtr="false" t="normal">F115</f>
        <v>Якорная туристическая  инфраструктура</v>
      </c>
      <c r="I116" s="237" t="s">
        <v>302</v>
      </c>
      <c r="L116" s="283" t="e">
        <f aca="false" ca="false" dt2D="false" dtr="false" t="normal">SUM(M116:BT116)</f>
        <v>#VALUE!</v>
      </c>
      <c r="M116" s="167" t="e">
        <f aca="false" ca="false" dt2D="false" dtr="false" t="normal">SUMIFS(M:M, $D:$D, $D116, $A:$A, $A116, $F:$F, $F116, $E:$E, "Да")</f>
        <v>#VALUE!</v>
      </c>
      <c r="N116" s="167" t="e">
        <f aca="false" ca="false" dt2D="false" dtr="false" t="normal">SUMIFS(N:N, $D:$D, $D116, $A:$A, $A116, $F:$F, $F116, $E:$E, "Да")</f>
        <v>#VALUE!</v>
      </c>
      <c r="O116" s="167" t="e">
        <f aca="false" ca="false" dt2D="false" dtr="false" t="normal">SUMIFS(O:O, $D:$D, $D116, $A:$A, $A116, $F:$F, $F116, $E:$E, "Да")</f>
        <v>#VALUE!</v>
      </c>
      <c r="P116" s="167" t="e">
        <f aca="false" ca="false" dt2D="false" dtr="false" t="normal">SUMIFS(P:P, $D:$D, $D116, $A:$A, $A116, $F:$F, $F116, $E:$E, "Да")</f>
        <v>#VALUE!</v>
      </c>
      <c r="Q116" s="167" t="e">
        <f aca="false" ca="false" dt2D="false" dtr="false" t="normal">SUMIFS(Q:Q, $D:$D, $D116, $A:$A, $A116, $F:$F, $F116, $E:$E, "Да")</f>
        <v>#VALUE!</v>
      </c>
      <c r="R116" s="167" t="e">
        <f aca="false" ca="false" dt2D="false" dtr="false" t="normal">SUMIFS(R:R, $D:$D, $D116, $A:$A, $A116, $F:$F, $F116, $E:$E, "Да")</f>
        <v>#VALUE!</v>
      </c>
      <c r="S116" s="167" t="e">
        <f aca="false" ca="false" dt2D="false" dtr="false" t="normal">SUMIFS(S:S, $D:$D, $D116, $A:$A, $A116, $F:$F, $F116, $E:$E, "Да")</f>
        <v>#VALUE!</v>
      </c>
      <c r="T116" s="167" t="e">
        <f aca="false" ca="false" dt2D="false" dtr="false" t="normal">SUMIFS(T:T, $D:$D, $D116, $A:$A, $A116, $F:$F, $F116, $E:$E, "Да")</f>
        <v>#VALUE!</v>
      </c>
      <c r="U116" s="167" t="e">
        <f aca="false" ca="false" dt2D="false" dtr="false" t="normal">SUMIFS(U:U, $D:$D, $D116, $A:$A, $A116, $F:$F, $F116, $E:$E, "Да")</f>
        <v>#VALUE!</v>
      </c>
      <c r="V116" s="167" t="e">
        <f aca="false" ca="false" dt2D="false" dtr="false" t="normal">SUMIFS(V:V, $D:$D, $D116, $A:$A, $A116, $F:$F, $F116, $E:$E, "Да")</f>
        <v>#VALUE!</v>
      </c>
      <c r="W116" s="167" t="e">
        <f aca="false" ca="false" dt2D="false" dtr="false" t="normal">SUMIFS(W:W, $D:$D, $D116, $A:$A, $A116, $F:$F, $F116, $E:$E, "Да")</f>
        <v>#VALUE!</v>
      </c>
      <c r="X116" s="167" t="e">
        <f aca="false" ca="false" dt2D="false" dtr="false" t="normal">SUMIFS(X:X, $D:$D, $D116, $A:$A, $A116, $F:$F, $F116, $E:$E, "Да")</f>
        <v>#VALUE!</v>
      </c>
      <c r="Y116" s="167" t="e">
        <f aca="false" ca="false" dt2D="false" dtr="false" t="normal">SUMIFS(Y:Y, $D:$D, $D116, $A:$A, $A116, $F:$F, $F116, $E:$E, "Да")</f>
        <v>#VALUE!</v>
      </c>
      <c r="Z116" s="167" t="e">
        <f aca="false" ca="false" dt2D="false" dtr="false" t="normal">SUMIFS(Z:Z, $D:$D, $D116, $A:$A, $A116, $F:$F, $F116, $E:$E, "Да")</f>
        <v>#VALUE!</v>
      </c>
      <c r="AA116" s="167" t="e">
        <f aca="false" ca="false" dt2D="false" dtr="false" t="normal">SUMIFS(AA:AA, $D:$D, $D116, $A:$A, $A116, $F:$F, $F116, $E:$E, "Да")</f>
        <v>#VALUE!</v>
      </c>
      <c r="AB116" s="167" t="e">
        <f aca="false" ca="false" dt2D="false" dtr="false" t="normal">SUMIFS(AB:AB, $D:$D, $D116, $A:$A, $A116, $F:$F, $F116, $E:$E, "Да")</f>
        <v>#VALUE!</v>
      </c>
      <c r="AC116" s="167" t="e">
        <f aca="false" ca="false" dt2D="false" dtr="false" t="normal">SUMIFS(AC:AC, $D:$D, $D116, $A:$A, $A116, $F:$F, $F116, $E:$E, "Да")</f>
        <v>#VALUE!</v>
      </c>
      <c r="AD116" s="167" t="e">
        <f aca="false" ca="false" dt2D="false" dtr="false" t="normal">SUMIFS(AD:AD, $D:$D, $D116, $A:$A, $A116, $F:$F, $F116, $E:$E, "Да")</f>
        <v>#VALUE!</v>
      </c>
      <c r="AE116" s="167" t="e">
        <f aca="false" ca="false" dt2D="false" dtr="false" t="normal">SUMIFS(AE:AE, $D:$D, $D116, $A:$A, $A116, $F:$F, $F116, $E:$E, "Да")</f>
        <v>#VALUE!</v>
      </c>
      <c r="AF116" s="167" t="e">
        <f aca="false" ca="false" dt2D="false" dtr="false" t="normal">SUMIFS(AF:AF, $D:$D, $D116, $A:$A, $A116, $F:$F, $F116, $E:$E, "Да")</f>
        <v>#VALUE!</v>
      </c>
      <c r="AG116" s="167" t="e">
        <f aca="false" ca="false" dt2D="false" dtr="false" t="normal">SUMIFS(AG:AG, $D:$D, $D116, $A:$A, $A116, $F:$F, $F116, $E:$E, "Да")</f>
        <v>#VALUE!</v>
      </c>
      <c r="AH116" s="167" t="e">
        <f aca="false" ca="false" dt2D="false" dtr="false" t="normal">SUMIFS(AH:AH, $D:$D, $D116, $A:$A, $A116, $F:$F, $F116, $E:$E, "Да")</f>
        <v>#VALUE!</v>
      </c>
      <c r="AI116" s="167" t="e">
        <f aca="false" ca="false" dt2D="false" dtr="false" t="normal">SUMIFS(AI:AI, $D:$D, $D116, $A:$A, $A116, $F:$F, $F116, $E:$E, "Да")</f>
        <v>#VALUE!</v>
      </c>
      <c r="AJ116" s="167" t="e">
        <f aca="false" ca="false" dt2D="false" dtr="false" t="normal">SUMIFS(AJ:AJ, $D:$D, $D116, $A:$A, $A116, $F:$F, $F116, $E:$E, "Да")</f>
        <v>#VALUE!</v>
      </c>
      <c r="AK116" s="167" t="e">
        <f aca="false" ca="false" dt2D="false" dtr="false" t="normal">SUMIFS(AK:AK, $D:$D, $D116, $A:$A, $A116, $F:$F, $F116, $E:$E, "Да")</f>
        <v>#VALUE!</v>
      </c>
      <c r="AL116" s="167" t="e">
        <f aca="false" ca="false" dt2D="false" dtr="false" t="normal">SUMIFS(AL:AL, $D:$D, $D116, $A:$A, $A116, $F:$F, $F116, $E:$E, "Да")</f>
        <v>#VALUE!</v>
      </c>
      <c r="AM116" s="167" t="e">
        <f aca="false" ca="false" dt2D="false" dtr="false" t="normal">SUMIFS(AM:AM, $D:$D, $D116, $A:$A, $A116, $F:$F, $F116, $E:$E, "Да")</f>
        <v>#VALUE!</v>
      </c>
      <c r="AN116" s="167" t="e">
        <f aca="false" ca="false" dt2D="false" dtr="false" t="normal">SUMIFS(AN:AN, $D:$D, $D116, $A:$A, $A116, $F:$F, $F116, $E:$E, "Да")</f>
        <v>#VALUE!</v>
      </c>
      <c r="AO116" s="167" t="e">
        <f aca="false" ca="false" dt2D="false" dtr="false" t="normal">SUMIFS(AO:AO, $D:$D, $D116, $A:$A, $A116, $F:$F, $F116, $E:$E, "Да")</f>
        <v>#VALUE!</v>
      </c>
      <c r="AP116" s="167" t="e">
        <f aca="false" ca="false" dt2D="false" dtr="false" t="normal">SUMIFS(AP:AP, $D:$D, $D116, $A:$A, $A116, $F:$F, $F116, $E:$E, "Да")</f>
        <v>#VALUE!</v>
      </c>
      <c r="AQ116" s="167" t="e">
        <f aca="false" ca="false" dt2D="false" dtr="false" t="normal">SUMIFS(AQ:AQ, $D:$D, $D116, $A:$A, $A116, $F:$F, $F116, $E:$E, "Да")</f>
        <v>#VALUE!</v>
      </c>
      <c r="AR116" s="167" t="e">
        <f aca="false" ca="false" dt2D="false" dtr="false" t="normal">SUMIFS(AR:AR, $D:$D, $D116, $A:$A, $A116, $F:$F, $F116, $E:$E, "Да")</f>
        <v>#VALUE!</v>
      </c>
      <c r="AS116" s="167" t="e">
        <f aca="false" ca="false" dt2D="false" dtr="false" t="normal">SUMIFS(AS:AS, $D:$D, $D116, $A:$A, $A116, $F:$F, $F116, $E:$E, "Да")</f>
        <v>#VALUE!</v>
      </c>
      <c r="AT116" s="167" t="e">
        <f aca="false" ca="false" dt2D="false" dtr="false" t="normal">SUMIFS(AT:AT, $D:$D, $D116, $A:$A, $A116, $F:$F, $F116, $E:$E, "Да")</f>
        <v>#VALUE!</v>
      </c>
      <c r="AU116" s="167" t="e">
        <f aca="false" ca="false" dt2D="false" dtr="false" t="normal">SUMIFS(AU:AU, $D:$D, $D116, $A:$A, $A116, $F:$F, $F116, $E:$E, "Да")</f>
        <v>#VALUE!</v>
      </c>
      <c r="AV116" s="167" t="e">
        <f aca="false" ca="false" dt2D="false" dtr="false" t="normal">SUMIFS(AV:AV, $D:$D, $D116, $A:$A, $A116, $F:$F, $F116, $E:$E, "Да")</f>
        <v>#VALUE!</v>
      </c>
      <c r="AW116" s="167" t="e">
        <f aca="false" ca="false" dt2D="false" dtr="false" t="normal">SUMIFS(AW:AW, $D:$D, $D116, $A:$A, $A116, $F:$F, $F116, $E:$E, "Да")</f>
        <v>#VALUE!</v>
      </c>
      <c r="AX116" s="167" t="e">
        <f aca="false" ca="false" dt2D="false" dtr="false" t="normal">SUMIFS(AX:AX, $D:$D, $D116, $A:$A, $A116, $F:$F, $F116, $E:$E, "Да")</f>
        <v>#VALUE!</v>
      </c>
      <c r="AY116" s="167" t="e">
        <f aca="false" ca="false" dt2D="false" dtr="false" t="normal">SUMIFS(AY:AY, $D:$D, $D116, $A:$A, $A116, $F:$F, $F116, $E:$E, "Да")</f>
        <v>#VALUE!</v>
      </c>
      <c r="AZ116" s="167" t="e">
        <f aca="false" ca="false" dt2D="false" dtr="false" t="normal">SUMIFS(AZ:AZ, $D:$D, $D116, $A:$A, $A116, $F:$F, $F116, $E:$E, "Да")</f>
        <v>#VALUE!</v>
      </c>
      <c r="BA116" s="167" t="e">
        <f aca="false" ca="false" dt2D="false" dtr="false" t="normal">SUMIFS(BA:BA, $D:$D, $D116, $A:$A, $A116, $F:$F, $F116, $E:$E, "Да")</f>
        <v>#VALUE!</v>
      </c>
      <c r="BB116" s="167" t="e">
        <f aca="false" ca="false" dt2D="false" dtr="false" t="normal">SUMIFS(BB:BB, $D:$D, $D116, $A:$A, $A116, $F:$F, $F116, $E:$E, "Да")</f>
        <v>#VALUE!</v>
      </c>
      <c r="BC116" s="167" t="e">
        <f aca="false" ca="false" dt2D="false" dtr="false" t="normal">SUMIFS(BC:BC, $D:$D, $D116, $A:$A, $A116, $F:$F, $F116, $E:$E, "Да")</f>
        <v>#VALUE!</v>
      </c>
      <c r="BD116" s="167" t="e">
        <f aca="false" ca="false" dt2D="false" dtr="false" t="normal">SUMIFS(BD:BD, $D:$D, $D116, $A:$A, $A116, $F:$F, $F116, $E:$E, "Да")</f>
        <v>#VALUE!</v>
      </c>
      <c r="BE116" s="167" t="e">
        <f aca="false" ca="false" dt2D="false" dtr="false" t="normal">SUMIFS(BE:BE, $D:$D, $D116, $A:$A, $A116, $F:$F, $F116, $E:$E, "Да")</f>
        <v>#VALUE!</v>
      </c>
      <c r="BF116" s="167" t="e">
        <f aca="false" ca="false" dt2D="false" dtr="false" t="normal">SUMIFS(BF:BF, $D:$D, $D116, $A:$A, $A116, $F:$F, $F116, $E:$E, "Да")</f>
        <v>#VALUE!</v>
      </c>
      <c r="BG116" s="167" t="e">
        <f aca="false" ca="false" dt2D="false" dtr="false" t="normal">SUMIFS(BG:BG, $D:$D, $D116, $A:$A, $A116, $F:$F, $F116, $E:$E, "Да")</f>
        <v>#VALUE!</v>
      </c>
      <c r="BH116" s="167" t="e">
        <f aca="false" ca="false" dt2D="false" dtr="false" t="normal">SUMIFS(BH:BH, $D:$D, $D116, $A:$A, $A116, $F:$F, $F116, $E:$E, "Да")</f>
        <v>#VALUE!</v>
      </c>
      <c r="BI116" s="167" t="e">
        <f aca="false" ca="false" dt2D="false" dtr="false" t="normal">SUMIFS(BI:BI, $D:$D, $D116, $A:$A, $A116, $F:$F, $F116, $E:$E, "Да")</f>
        <v>#VALUE!</v>
      </c>
      <c r="BJ116" s="167" t="e">
        <f aca="false" ca="false" dt2D="false" dtr="false" t="normal">SUMIFS(BJ:BJ, $D:$D, $D116, $A:$A, $A116, $F:$F, $F116, $E:$E, "Да")</f>
        <v>#VALUE!</v>
      </c>
      <c r="BK116" s="167" t="e">
        <f aca="false" ca="false" dt2D="false" dtr="false" t="normal">SUMIFS(BK:BK, $D:$D, $D116, $A:$A, $A116, $F:$F, $F116, $E:$E, "Да")</f>
        <v>#VALUE!</v>
      </c>
      <c r="BL116" s="167" t="e">
        <f aca="false" ca="false" dt2D="false" dtr="false" t="normal">SUMIFS(BL:BL, $D:$D, $D116, $A:$A, $A116, $F:$F, $F116, $E:$E, "Да")</f>
        <v>#VALUE!</v>
      </c>
      <c r="BM116" s="167" t="e">
        <f aca="false" ca="false" dt2D="false" dtr="false" t="normal">SUMIFS(BM:BM, $D:$D, $D116, $A:$A, $A116, $F:$F, $F116, $E:$E, "Да")</f>
        <v>#VALUE!</v>
      </c>
      <c r="BN116" s="167" t="e">
        <f aca="false" ca="false" dt2D="false" dtr="false" t="normal">SUMIFS(BN:BN, $D:$D, $D116, $A:$A, $A116, $F:$F, $F116, $E:$E, "Да")</f>
        <v>#VALUE!</v>
      </c>
      <c r="BO116" s="167" t="e">
        <f aca="false" ca="false" dt2D="false" dtr="false" t="normal">SUMIFS(BO:BO, $D:$D, $D116, $A:$A, $A116, $F:$F, $F116, $E:$E, "Да")</f>
        <v>#VALUE!</v>
      </c>
      <c r="BP116" s="167" t="e">
        <f aca="false" ca="false" dt2D="false" dtr="false" t="normal">SUMIFS(BP:BP, $D:$D, $D116, $A:$A, $A116, $F:$F, $F116, $E:$E, "Да")</f>
        <v>#VALUE!</v>
      </c>
      <c r="BQ116" s="167" t="e">
        <f aca="false" ca="false" dt2D="false" dtr="false" t="normal">SUMIFS(BQ:BQ, $D:$D, $D116, $A:$A, $A116, $F:$F, $F116, $E:$E, "Да")</f>
        <v>#VALUE!</v>
      </c>
      <c r="BR116" s="167" t="e">
        <f aca="false" ca="false" dt2D="false" dtr="false" t="normal">SUMIFS(BR:BR, $D:$D, $D116, $A:$A, $A116, $F:$F, $F116, $E:$E, "Да")</f>
        <v>#VALUE!</v>
      </c>
      <c r="BS116" s="167" t="e">
        <f aca="false" ca="false" dt2D="false" dtr="false" t="normal">SUMIFS(BS:BS, $D:$D, $D116, $A:$A, $A116, $F:$F, $F116, $E:$E, "Да")</f>
        <v>#VALUE!</v>
      </c>
      <c r="BT116" s="167" t="e">
        <f aca="false" ca="false" dt2D="false" dtr="false" t="normal">SUMIFS(BT:BT, $D:$D, $D116, $A:$A, $A116, $F:$F, $F116, $E:$E, "Да")</f>
        <v>#VALUE!</v>
      </c>
    </row>
    <row hidden="true" ht="16.5" outlineLevel="1" r="117">
      <c r="A117" s="408" t="str">
        <f aca="false" ca="false" dt2D="false" dtr="false" t="normal">A116</f>
        <v>Получение субсидий</v>
      </c>
      <c r="D117" s="408" t="str">
        <f aca="false" ca="false" dt2D="false" dtr="false" t="normal">I117</f>
        <v>Местный бюджет</v>
      </c>
      <c r="F117" s="374" t="str">
        <f aca="false" ca="false" dt2D="false" dtr="false" t="normal">F116</f>
        <v>Якорная туристическая  инфраструктура</v>
      </c>
      <c r="I117" s="237" t="s">
        <v>303</v>
      </c>
      <c r="L117" s="283" t="e">
        <f aca="false" ca="false" dt2D="false" dtr="false" t="normal">SUM(M117:BT117)</f>
        <v>#VALUE!</v>
      </c>
      <c r="M117" s="167" t="e">
        <f aca="false" ca="false" dt2D="false" dtr="false" t="normal">SUMIFS(M:M, $D:$D, $D117, $A:$A, $A117, $F:$F, $F117, $E:$E, "Да")</f>
        <v>#VALUE!</v>
      </c>
      <c r="N117" s="167" t="e">
        <f aca="false" ca="false" dt2D="false" dtr="false" t="normal">SUMIFS(N:N, $D:$D, $D117, $A:$A, $A117, $F:$F, $F117, $E:$E, "Да")</f>
        <v>#VALUE!</v>
      </c>
      <c r="O117" s="167" t="e">
        <f aca="false" ca="false" dt2D="false" dtr="false" t="normal">SUMIFS(O:O, $D:$D, $D117, $A:$A, $A117, $F:$F, $F117, $E:$E, "Да")</f>
        <v>#VALUE!</v>
      </c>
      <c r="P117" s="167" t="e">
        <f aca="false" ca="false" dt2D="false" dtr="false" t="normal">SUMIFS(P:P, $D:$D, $D117, $A:$A, $A117, $F:$F, $F117, $E:$E, "Да")</f>
        <v>#VALUE!</v>
      </c>
      <c r="Q117" s="167" t="e">
        <f aca="false" ca="false" dt2D="false" dtr="false" t="normal">SUMIFS(Q:Q, $D:$D, $D117, $A:$A, $A117, $F:$F, $F117, $E:$E, "Да")</f>
        <v>#VALUE!</v>
      </c>
      <c r="R117" s="167" t="e">
        <f aca="false" ca="false" dt2D="false" dtr="false" t="normal">SUMIFS(R:R, $D:$D, $D117, $A:$A, $A117, $F:$F, $F117, $E:$E, "Да")</f>
        <v>#VALUE!</v>
      </c>
      <c r="S117" s="167" t="e">
        <f aca="false" ca="false" dt2D="false" dtr="false" t="normal">SUMIFS(S:S, $D:$D, $D117, $A:$A, $A117, $F:$F, $F117, $E:$E, "Да")</f>
        <v>#VALUE!</v>
      </c>
      <c r="T117" s="167" t="e">
        <f aca="false" ca="false" dt2D="false" dtr="false" t="normal">SUMIFS(T:T, $D:$D, $D117, $A:$A, $A117, $F:$F, $F117, $E:$E, "Да")</f>
        <v>#VALUE!</v>
      </c>
      <c r="U117" s="167" t="e">
        <f aca="false" ca="false" dt2D="false" dtr="false" t="normal">SUMIFS(U:U, $D:$D, $D117, $A:$A, $A117, $F:$F, $F117, $E:$E, "Да")</f>
        <v>#VALUE!</v>
      </c>
      <c r="V117" s="167" t="e">
        <f aca="false" ca="false" dt2D="false" dtr="false" t="normal">SUMIFS(V:V, $D:$D, $D117, $A:$A, $A117, $F:$F, $F117, $E:$E, "Да")</f>
        <v>#VALUE!</v>
      </c>
      <c r="W117" s="167" t="e">
        <f aca="false" ca="false" dt2D="false" dtr="false" t="normal">SUMIFS(W:W, $D:$D, $D117, $A:$A, $A117, $F:$F, $F117, $E:$E, "Да")</f>
        <v>#VALUE!</v>
      </c>
      <c r="X117" s="167" t="e">
        <f aca="false" ca="false" dt2D="false" dtr="false" t="normal">SUMIFS(X:X, $D:$D, $D117, $A:$A, $A117, $F:$F, $F117, $E:$E, "Да")</f>
        <v>#VALUE!</v>
      </c>
      <c r="Y117" s="167" t="e">
        <f aca="false" ca="false" dt2D="false" dtr="false" t="normal">SUMIFS(Y:Y, $D:$D, $D117, $A:$A, $A117, $F:$F, $F117, $E:$E, "Да")</f>
        <v>#VALUE!</v>
      </c>
      <c r="Z117" s="167" t="e">
        <f aca="false" ca="false" dt2D="false" dtr="false" t="normal">SUMIFS(Z:Z, $D:$D, $D117, $A:$A, $A117, $F:$F, $F117, $E:$E, "Да")</f>
        <v>#VALUE!</v>
      </c>
      <c r="AA117" s="167" t="e">
        <f aca="false" ca="false" dt2D="false" dtr="false" t="normal">SUMIFS(AA:AA, $D:$D, $D117, $A:$A, $A117, $F:$F, $F117, $E:$E, "Да")</f>
        <v>#VALUE!</v>
      </c>
      <c r="AB117" s="167" t="e">
        <f aca="false" ca="false" dt2D="false" dtr="false" t="normal">SUMIFS(AB:AB, $D:$D, $D117, $A:$A, $A117, $F:$F, $F117, $E:$E, "Да")</f>
        <v>#VALUE!</v>
      </c>
      <c r="AC117" s="167" t="e">
        <f aca="false" ca="false" dt2D="false" dtr="false" t="normal">SUMIFS(AC:AC, $D:$D, $D117, $A:$A, $A117, $F:$F, $F117, $E:$E, "Да")</f>
        <v>#VALUE!</v>
      </c>
      <c r="AD117" s="167" t="e">
        <f aca="false" ca="false" dt2D="false" dtr="false" t="normal">SUMIFS(AD:AD, $D:$D, $D117, $A:$A, $A117, $F:$F, $F117, $E:$E, "Да")</f>
        <v>#VALUE!</v>
      </c>
      <c r="AE117" s="167" t="e">
        <f aca="false" ca="false" dt2D="false" dtr="false" t="normal">SUMIFS(AE:AE, $D:$D, $D117, $A:$A, $A117, $F:$F, $F117, $E:$E, "Да")</f>
        <v>#VALUE!</v>
      </c>
      <c r="AF117" s="167" t="e">
        <f aca="false" ca="false" dt2D="false" dtr="false" t="normal">SUMIFS(AF:AF, $D:$D, $D117, $A:$A, $A117, $F:$F, $F117, $E:$E, "Да")</f>
        <v>#VALUE!</v>
      </c>
      <c r="AG117" s="167" t="e">
        <f aca="false" ca="false" dt2D="false" dtr="false" t="normal">SUMIFS(AG:AG, $D:$D, $D117, $A:$A, $A117, $F:$F, $F117, $E:$E, "Да")</f>
        <v>#VALUE!</v>
      </c>
      <c r="AH117" s="167" t="e">
        <f aca="false" ca="false" dt2D="false" dtr="false" t="normal">SUMIFS(AH:AH, $D:$D, $D117, $A:$A, $A117, $F:$F, $F117, $E:$E, "Да")</f>
        <v>#VALUE!</v>
      </c>
      <c r="AI117" s="167" t="e">
        <f aca="false" ca="false" dt2D="false" dtr="false" t="normal">SUMIFS(AI:AI, $D:$D, $D117, $A:$A, $A117, $F:$F, $F117, $E:$E, "Да")</f>
        <v>#VALUE!</v>
      </c>
      <c r="AJ117" s="167" t="e">
        <f aca="false" ca="false" dt2D="false" dtr="false" t="normal">SUMIFS(AJ:AJ, $D:$D, $D117, $A:$A, $A117, $F:$F, $F117, $E:$E, "Да")</f>
        <v>#VALUE!</v>
      </c>
      <c r="AK117" s="167" t="e">
        <f aca="false" ca="false" dt2D="false" dtr="false" t="normal">SUMIFS(AK:AK, $D:$D, $D117, $A:$A, $A117, $F:$F, $F117, $E:$E, "Да")</f>
        <v>#VALUE!</v>
      </c>
      <c r="AL117" s="167" t="e">
        <f aca="false" ca="false" dt2D="false" dtr="false" t="normal">SUMIFS(AL:AL, $D:$D, $D117, $A:$A, $A117, $F:$F, $F117, $E:$E, "Да")</f>
        <v>#VALUE!</v>
      </c>
      <c r="AM117" s="167" t="e">
        <f aca="false" ca="false" dt2D="false" dtr="false" t="normal">SUMIFS(AM:AM, $D:$D, $D117, $A:$A, $A117, $F:$F, $F117, $E:$E, "Да")</f>
        <v>#VALUE!</v>
      </c>
      <c r="AN117" s="167" t="e">
        <f aca="false" ca="false" dt2D="false" dtr="false" t="normal">SUMIFS(AN:AN, $D:$D, $D117, $A:$A, $A117, $F:$F, $F117, $E:$E, "Да")</f>
        <v>#VALUE!</v>
      </c>
      <c r="AO117" s="167" t="e">
        <f aca="false" ca="false" dt2D="false" dtr="false" t="normal">SUMIFS(AO:AO, $D:$D, $D117, $A:$A, $A117, $F:$F, $F117, $E:$E, "Да")</f>
        <v>#VALUE!</v>
      </c>
      <c r="AP117" s="167" t="e">
        <f aca="false" ca="false" dt2D="false" dtr="false" t="normal">SUMIFS(AP:AP, $D:$D, $D117, $A:$A, $A117, $F:$F, $F117, $E:$E, "Да")</f>
        <v>#VALUE!</v>
      </c>
      <c r="AQ117" s="167" t="e">
        <f aca="false" ca="false" dt2D="false" dtr="false" t="normal">SUMIFS(AQ:AQ, $D:$D, $D117, $A:$A, $A117, $F:$F, $F117, $E:$E, "Да")</f>
        <v>#VALUE!</v>
      </c>
      <c r="AR117" s="167" t="e">
        <f aca="false" ca="false" dt2D="false" dtr="false" t="normal">SUMIFS(AR:AR, $D:$D, $D117, $A:$A, $A117, $F:$F, $F117, $E:$E, "Да")</f>
        <v>#VALUE!</v>
      </c>
      <c r="AS117" s="167" t="e">
        <f aca="false" ca="false" dt2D="false" dtr="false" t="normal">SUMIFS(AS:AS, $D:$D, $D117, $A:$A, $A117, $F:$F, $F117, $E:$E, "Да")</f>
        <v>#VALUE!</v>
      </c>
      <c r="AT117" s="167" t="e">
        <f aca="false" ca="false" dt2D="false" dtr="false" t="normal">SUMIFS(AT:AT, $D:$D, $D117, $A:$A, $A117, $F:$F, $F117, $E:$E, "Да")</f>
        <v>#VALUE!</v>
      </c>
      <c r="AU117" s="167" t="e">
        <f aca="false" ca="false" dt2D="false" dtr="false" t="normal">SUMIFS(AU:AU, $D:$D, $D117, $A:$A, $A117, $F:$F, $F117, $E:$E, "Да")</f>
        <v>#VALUE!</v>
      </c>
      <c r="AV117" s="167" t="e">
        <f aca="false" ca="false" dt2D="false" dtr="false" t="normal">SUMIFS(AV:AV, $D:$D, $D117, $A:$A, $A117, $F:$F, $F117, $E:$E, "Да")</f>
        <v>#VALUE!</v>
      </c>
      <c r="AW117" s="167" t="e">
        <f aca="false" ca="false" dt2D="false" dtr="false" t="normal">SUMIFS(AW:AW, $D:$D, $D117, $A:$A, $A117, $F:$F, $F117, $E:$E, "Да")</f>
        <v>#VALUE!</v>
      </c>
      <c r="AX117" s="167" t="e">
        <f aca="false" ca="false" dt2D="false" dtr="false" t="normal">SUMIFS(AX:AX, $D:$D, $D117, $A:$A, $A117, $F:$F, $F117, $E:$E, "Да")</f>
        <v>#VALUE!</v>
      </c>
      <c r="AY117" s="167" t="e">
        <f aca="false" ca="false" dt2D="false" dtr="false" t="normal">SUMIFS(AY:AY, $D:$D, $D117, $A:$A, $A117, $F:$F, $F117, $E:$E, "Да")</f>
        <v>#VALUE!</v>
      </c>
      <c r="AZ117" s="167" t="e">
        <f aca="false" ca="false" dt2D="false" dtr="false" t="normal">SUMIFS(AZ:AZ, $D:$D, $D117, $A:$A, $A117, $F:$F, $F117, $E:$E, "Да")</f>
        <v>#VALUE!</v>
      </c>
      <c r="BA117" s="167" t="e">
        <f aca="false" ca="false" dt2D="false" dtr="false" t="normal">SUMIFS(BA:BA, $D:$D, $D117, $A:$A, $A117, $F:$F, $F117, $E:$E, "Да")</f>
        <v>#VALUE!</v>
      </c>
      <c r="BB117" s="167" t="e">
        <f aca="false" ca="false" dt2D="false" dtr="false" t="normal">SUMIFS(BB:BB, $D:$D, $D117, $A:$A, $A117, $F:$F, $F117, $E:$E, "Да")</f>
        <v>#VALUE!</v>
      </c>
      <c r="BC117" s="167" t="e">
        <f aca="false" ca="false" dt2D="false" dtr="false" t="normal">SUMIFS(BC:BC, $D:$D, $D117, $A:$A, $A117, $F:$F, $F117, $E:$E, "Да")</f>
        <v>#VALUE!</v>
      </c>
      <c r="BD117" s="167" t="e">
        <f aca="false" ca="false" dt2D="false" dtr="false" t="normal">SUMIFS(BD:BD, $D:$D, $D117, $A:$A, $A117, $F:$F, $F117, $E:$E, "Да")</f>
        <v>#VALUE!</v>
      </c>
      <c r="BE117" s="167" t="e">
        <f aca="false" ca="false" dt2D="false" dtr="false" t="normal">SUMIFS(BE:BE, $D:$D, $D117, $A:$A, $A117, $F:$F, $F117, $E:$E, "Да")</f>
        <v>#VALUE!</v>
      </c>
      <c r="BF117" s="167" t="e">
        <f aca="false" ca="false" dt2D="false" dtr="false" t="normal">SUMIFS(BF:BF, $D:$D, $D117, $A:$A, $A117, $F:$F, $F117, $E:$E, "Да")</f>
        <v>#VALUE!</v>
      </c>
      <c r="BG117" s="167" t="e">
        <f aca="false" ca="false" dt2D="false" dtr="false" t="normal">SUMIFS(BG:BG, $D:$D, $D117, $A:$A, $A117, $F:$F, $F117, $E:$E, "Да")</f>
        <v>#VALUE!</v>
      </c>
      <c r="BH117" s="167" t="e">
        <f aca="false" ca="false" dt2D="false" dtr="false" t="normal">SUMIFS(BH:BH, $D:$D, $D117, $A:$A, $A117, $F:$F, $F117, $E:$E, "Да")</f>
        <v>#VALUE!</v>
      </c>
      <c r="BI117" s="167" t="e">
        <f aca="false" ca="false" dt2D="false" dtr="false" t="normal">SUMIFS(BI:BI, $D:$D, $D117, $A:$A, $A117, $F:$F, $F117, $E:$E, "Да")</f>
        <v>#VALUE!</v>
      </c>
      <c r="BJ117" s="167" t="e">
        <f aca="false" ca="false" dt2D="false" dtr="false" t="normal">SUMIFS(BJ:BJ, $D:$D, $D117, $A:$A, $A117, $F:$F, $F117, $E:$E, "Да")</f>
        <v>#VALUE!</v>
      </c>
      <c r="BK117" s="167" t="e">
        <f aca="false" ca="false" dt2D="false" dtr="false" t="normal">SUMIFS(BK:BK, $D:$D, $D117, $A:$A, $A117, $F:$F, $F117, $E:$E, "Да")</f>
        <v>#VALUE!</v>
      </c>
      <c r="BL117" s="167" t="e">
        <f aca="false" ca="false" dt2D="false" dtr="false" t="normal">SUMIFS(BL:BL, $D:$D, $D117, $A:$A, $A117, $F:$F, $F117, $E:$E, "Да")</f>
        <v>#VALUE!</v>
      </c>
      <c r="BM117" s="167" t="e">
        <f aca="false" ca="false" dt2D="false" dtr="false" t="normal">SUMIFS(BM:BM, $D:$D, $D117, $A:$A, $A117, $F:$F, $F117, $E:$E, "Да")</f>
        <v>#VALUE!</v>
      </c>
      <c r="BN117" s="167" t="e">
        <f aca="false" ca="false" dt2D="false" dtr="false" t="normal">SUMIFS(BN:BN, $D:$D, $D117, $A:$A, $A117, $F:$F, $F117, $E:$E, "Да")</f>
        <v>#VALUE!</v>
      </c>
      <c r="BO117" s="167" t="e">
        <f aca="false" ca="false" dt2D="false" dtr="false" t="normal">SUMIFS(BO:BO, $D:$D, $D117, $A:$A, $A117, $F:$F, $F117, $E:$E, "Да")</f>
        <v>#VALUE!</v>
      </c>
      <c r="BP117" s="167" t="e">
        <f aca="false" ca="false" dt2D="false" dtr="false" t="normal">SUMIFS(BP:BP, $D:$D, $D117, $A:$A, $A117, $F:$F, $F117, $E:$E, "Да")</f>
        <v>#VALUE!</v>
      </c>
      <c r="BQ117" s="167" t="e">
        <f aca="false" ca="false" dt2D="false" dtr="false" t="normal">SUMIFS(BQ:BQ, $D:$D, $D117, $A:$A, $A117, $F:$F, $F117, $E:$E, "Да")</f>
        <v>#VALUE!</v>
      </c>
      <c r="BR117" s="167" t="e">
        <f aca="false" ca="false" dt2D="false" dtr="false" t="normal">SUMIFS(BR:BR, $D:$D, $D117, $A:$A, $A117, $F:$F, $F117, $E:$E, "Да")</f>
        <v>#VALUE!</v>
      </c>
      <c r="BS117" s="167" t="e">
        <f aca="false" ca="false" dt2D="false" dtr="false" t="normal">SUMIFS(BS:BS, $D:$D, $D117, $A:$A, $A117, $F:$F, $F117, $E:$E, "Да")</f>
        <v>#VALUE!</v>
      </c>
      <c r="BT117" s="167" t="e">
        <f aca="false" ca="false" dt2D="false" dtr="false" t="normal">SUMIFS(BT:BT, $D:$D, $D117, $A:$A, $A117, $F:$F, $F117, $E:$E, "Да")</f>
        <v>#VALUE!</v>
      </c>
    </row>
    <row customHeight="true" hidden="true" ht="7.90000009536743" outlineLevel="1" r="118">
      <c r="A118" s="408" t="str">
        <f aca="false" ca="false" dt2D="false" dtr="false" t="normal">A117</f>
        <v>Получение субсидий</v>
      </c>
      <c r="K118" s="252" t="n"/>
      <c r="L118" s="283" t="n"/>
      <c r="M118" s="167" t="n"/>
      <c r="N118" s="167" t="n"/>
      <c r="O118" s="167" t="n"/>
      <c r="P118" s="167" t="n"/>
      <c r="Q118" s="167" t="n"/>
      <c r="R118" s="167" t="n"/>
      <c r="S118" s="167" t="n"/>
      <c r="T118" s="167" t="n"/>
      <c r="U118" s="167" t="n"/>
      <c r="V118" s="167" t="n"/>
      <c r="W118" s="167" t="n"/>
      <c r="X118" s="167" t="n"/>
      <c r="Y118" s="167" t="n"/>
      <c r="Z118" s="167" t="n"/>
      <c r="AA118" s="167" t="n"/>
      <c r="AB118" s="167" t="n"/>
      <c r="AC118" s="167" t="n"/>
      <c r="AD118" s="167" t="n"/>
      <c r="AE118" s="167" t="n"/>
      <c r="AF118" s="167" t="n"/>
      <c r="AG118" s="167" t="n"/>
      <c r="AH118" s="167" t="n"/>
      <c r="AI118" s="167" t="n"/>
      <c r="AJ118" s="167" t="n"/>
      <c r="AK118" s="167" t="n"/>
      <c r="AL118" s="167" t="n"/>
      <c r="AM118" s="167" t="n"/>
      <c r="AN118" s="167" t="n"/>
      <c r="AO118" s="167" t="n"/>
      <c r="AP118" s="167" t="n"/>
      <c r="AQ118" s="167" t="n"/>
      <c r="AR118" s="167" t="n"/>
      <c r="AS118" s="167" t="n"/>
      <c r="AT118" s="167" t="n"/>
      <c r="AU118" s="167" t="n"/>
      <c r="AV118" s="167" t="n"/>
      <c r="AW118" s="167" t="n"/>
      <c r="AX118" s="167" t="n"/>
      <c r="AY118" s="167" t="n"/>
      <c r="AZ118" s="167" t="n"/>
      <c r="BA118" s="167" t="n"/>
      <c r="BB118" s="167" t="n"/>
      <c r="BC118" s="167" t="n"/>
      <c r="BD118" s="167" t="n"/>
      <c r="BE118" s="167" t="n"/>
      <c r="BF118" s="167" t="n"/>
      <c r="BG118" s="167" t="n"/>
      <c r="BH118" s="167" t="n"/>
      <c r="BI118" s="167" t="n"/>
      <c r="BJ118" s="167" t="n"/>
      <c r="BK118" s="167" t="n"/>
      <c r="BL118" s="167" t="n"/>
      <c r="BM118" s="167" t="n"/>
      <c r="BN118" s="167" t="n"/>
      <c r="BO118" s="167" t="n"/>
      <c r="BP118" s="167" t="n"/>
      <c r="BQ118" s="167" t="n"/>
      <c r="BR118" s="167" t="n"/>
      <c r="BS118" s="167" t="n"/>
      <c r="BT118" s="167" t="n"/>
    </row>
    <row customFormat="true" hidden="true" ht="16.5" outlineLevel="1" r="119" s="130">
      <c r="A119" s="408" t="str">
        <f aca="false" ca="false" dt2D="false" dtr="false" t="normal">A118</f>
        <v>Получение субсидий</v>
      </c>
      <c r="B119" s="408" t="n"/>
      <c r="C119" s="408" t="n"/>
      <c r="D119" s="408" t="n"/>
      <c r="E119" s="408" t="n"/>
      <c r="F119" s="374" t="str">
        <f aca="false" ca="false" dt2D="false" dtr="false" t="normal">I119</f>
        <v>Дополнительная туристическая  инфраструктура</v>
      </c>
      <c r="G119" s="408" t="n"/>
      <c r="I119" s="242" t="s">
        <v>407</v>
      </c>
      <c r="L119" s="283" t="e">
        <f aca="false" ca="false" dt2D="false" dtr="false" t="normal">SUM(M119:BT119)</f>
        <v>#VALUE!</v>
      </c>
      <c r="M119" s="167" t="e">
        <f aca="false" ca="false" dt2D="false" dtr="false" t="normal">SUM(M120:M122)</f>
        <v>#VALUE!</v>
      </c>
      <c r="N119" s="167" t="e">
        <f aca="false" ca="false" dt2D="false" dtr="false" t="normal">SUM(N120:N122)</f>
        <v>#VALUE!</v>
      </c>
      <c r="O119" s="167" t="e">
        <f aca="false" ca="false" dt2D="false" dtr="false" t="normal">SUM(O120:O122)</f>
        <v>#VALUE!</v>
      </c>
      <c r="P119" s="167" t="e">
        <f aca="false" ca="false" dt2D="false" dtr="false" t="normal">SUM(P120:P122)</f>
        <v>#VALUE!</v>
      </c>
      <c r="Q119" s="167" t="e">
        <f aca="false" ca="false" dt2D="false" dtr="false" t="normal">SUM(Q120:Q122)</f>
        <v>#VALUE!</v>
      </c>
      <c r="R119" s="167" t="e">
        <f aca="false" ca="false" dt2D="false" dtr="false" t="normal">SUM(R120:R122)</f>
        <v>#VALUE!</v>
      </c>
      <c r="S119" s="167" t="e">
        <f aca="false" ca="false" dt2D="false" dtr="false" t="normal">SUM(S120:S122)</f>
        <v>#VALUE!</v>
      </c>
      <c r="T119" s="167" t="e">
        <f aca="false" ca="false" dt2D="false" dtr="false" t="normal">SUM(T120:T122)</f>
        <v>#VALUE!</v>
      </c>
      <c r="U119" s="167" t="e">
        <f aca="false" ca="false" dt2D="false" dtr="false" t="normal">SUM(U120:U122)</f>
        <v>#VALUE!</v>
      </c>
      <c r="V119" s="167" t="e">
        <f aca="false" ca="false" dt2D="false" dtr="false" t="normal">SUM(V120:V122)</f>
        <v>#VALUE!</v>
      </c>
      <c r="W119" s="167" t="e">
        <f aca="false" ca="false" dt2D="false" dtr="false" t="normal">SUM(W120:W122)</f>
        <v>#VALUE!</v>
      </c>
      <c r="X119" s="167" t="e">
        <f aca="false" ca="false" dt2D="false" dtr="false" t="normal">SUM(X120:X122)</f>
        <v>#VALUE!</v>
      </c>
      <c r="Y119" s="167" t="e">
        <f aca="false" ca="false" dt2D="false" dtr="false" t="normal">SUM(Y120:Y122)</f>
        <v>#VALUE!</v>
      </c>
      <c r="Z119" s="167" t="e">
        <f aca="false" ca="false" dt2D="false" dtr="false" t="normal">SUM(Z120:Z122)</f>
        <v>#VALUE!</v>
      </c>
      <c r="AA119" s="167" t="e">
        <f aca="false" ca="false" dt2D="false" dtr="false" t="normal">SUM(AA120:AA122)</f>
        <v>#VALUE!</v>
      </c>
      <c r="AB119" s="167" t="e">
        <f aca="false" ca="false" dt2D="false" dtr="false" t="normal">SUM(AB120:AB122)</f>
        <v>#VALUE!</v>
      </c>
      <c r="AC119" s="167" t="e">
        <f aca="false" ca="false" dt2D="false" dtr="false" t="normal">SUM(AC120:AC122)</f>
        <v>#VALUE!</v>
      </c>
      <c r="AD119" s="167" t="e">
        <f aca="false" ca="false" dt2D="false" dtr="false" t="normal">SUM(AD120:AD122)</f>
        <v>#VALUE!</v>
      </c>
      <c r="AE119" s="167" t="e">
        <f aca="false" ca="false" dt2D="false" dtr="false" t="normal">SUM(AE120:AE122)</f>
        <v>#VALUE!</v>
      </c>
      <c r="AF119" s="167" t="e">
        <f aca="false" ca="false" dt2D="false" dtr="false" t="normal">SUM(AF120:AF122)</f>
        <v>#VALUE!</v>
      </c>
      <c r="AG119" s="167" t="e">
        <f aca="false" ca="false" dt2D="false" dtr="false" t="normal">SUM(AG120:AG122)</f>
        <v>#VALUE!</v>
      </c>
      <c r="AH119" s="167" t="e">
        <f aca="false" ca="false" dt2D="false" dtr="false" t="normal">SUM(AH120:AH122)</f>
        <v>#VALUE!</v>
      </c>
      <c r="AI119" s="167" t="e">
        <f aca="false" ca="false" dt2D="false" dtr="false" t="normal">SUM(AI120:AI122)</f>
        <v>#VALUE!</v>
      </c>
      <c r="AJ119" s="167" t="e">
        <f aca="false" ca="false" dt2D="false" dtr="false" t="normal">SUM(AJ120:AJ122)</f>
        <v>#VALUE!</v>
      </c>
      <c r="AK119" s="167" t="e">
        <f aca="false" ca="false" dt2D="false" dtr="false" t="normal">SUM(AK120:AK122)</f>
        <v>#VALUE!</v>
      </c>
      <c r="AL119" s="167" t="e">
        <f aca="false" ca="false" dt2D="false" dtr="false" t="normal">SUM(AL120:AL122)</f>
        <v>#VALUE!</v>
      </c>
      <c r="AM119" s="167" t="e">
        <f aca="false" ca="false" dt2D="false" dtr="false" t="normal">SUM(AM120:AM122)</f>
        <v>#VALUE!</v>
      </c>
      <c r="AN119" s="167" t="e">
        <f aca="false" ca="false" dt2D="false" dtr="false" t="normal">SUM(AN120:AN122)</f>
        <v>#VALUE!</v>
      </c>
      <c r="AO119" s="167" t="e">
        <f aca="false" ca="false" dt2D="false" dtr="false" t="normal">SUM(AO120:AO122)</f>
        <v>#VALUE!</v>
      </c>
      <c r="AP119" s="167" t="e">
        <f aca="false" ca="false" dt2D="false" dtr="false" t="normal">SUM(AP120:AP122)</f>
        <v>#VALUE!</v>
      </c>
      <c r="AQ119" s="167" t="e">
        <f aca="false" ca="false" dt2D="false" dtr="false" t="normal">SUM(AQ120:AQ122)</f>
        <v>#VALUE!</v>
      </c>
      <c r="AR119" s="167" t="e">
        <f aca="false" ca="false" dt2D="false" dtr="false" t="normal">SUM(AR120:AR122)</f>
        <v>#VALUE!</v>
      </c>
      <c r="AS119" s="167" t="e">
        <f aca="false" ca="false" dt2D="false" dtr="false" t="normal">SUM(AS120:AS122)</f>
        <v>#VALUE!</v>
      </c>
      <c r="AT119" s="167" t="e">
        <f aca="false" ca="false" dt2D="false" dtr="false" t="normal">SUM(AT120:AT122)</f>
        <v>#VALUE!</v>
      </c>
      <c r="AU119" s="167" t="e">
        <f aca="false" ca="false" dt2D="false" dtr="false" t="normal">SUM(AU120:AU122)</f>
        <v>#VALUE!</v>
      </c>
      <c r="AV119" s="167" t="e">
        <f aca="false" ca="false" dt2D="false" dtr="false" t="normal">SUM(AV120:AV122)</f>
        <v>#VALUE!</v>
      </c>
      <c r="AW119" s="167" t="e">
        <f aca="false" ca="false" dt2D="false" dtr="false" t="normal">SUM(AW120:AW122)</f>
        <v>#VALUE!</v>
      </c>
      <c r="AX119" s="167" t="e">
        <f aca="false" ca="false" dt2D="false" dtr="false" t="normal">SUM(AX120:AX122)</f>
        <v>#VALUE!</v>
      </c>
      <c r="AY119" s="167" t="e">
        <f aca="false" ca="false" dt2D="false" dtr="false" t="normal">SUM(AY120:AY122)</f>
        <v>#VALUE!</v>
      </c>
      <c r="AZ119" s="167" t="e">
        <f aca="false" ca="false" dt2D="false" dtr="false" t="normal">SUM(AZ120:AZ122)</f>
        <v>#VALUE!</v>
      </c>
      <c r="BA119" s="167" t="e">
        <f aca="false" ca="false" dt2D="false" dtr="false" t="normal">SUM(BA120:BA122)</f>
        <v>#VALUE!</v>
      </c>
      <c r="BB119" s="167" t="e">
        <f aca="false" ca="false" dt2D="false" dtr="false" t="normal">SUM(BB120:BB122)</f>
        <v>#VALUE!</v>
      </c>
      <c r="BC119" s="167" t="e">
        <f aca="false" ca="false" dt2D="false" dtr="false" t="normal">SUM(BC120:BC122)</f>
        <v>#VALUE!</v>
      </c>
      <c r="BD119" s="167" t="e">
        <f aca="false" ca="false" dt2D="false" dtr="false" t="normal">SUM(BD120:BD122)</f>
        <v>#VALUE!</v>
      </c>
      <c r="BE119" s="167" t="e">
        <f aca="false" ca="false" dt2D="false" dtr="false" t="normal">SUM(BE120:BE122)</f>
        <v>#VALUE!</v>
      </c>
      <c r="BF119" s="167" t="e">
        <f aca="false" ca="false" dt2D="false" dtr="false" t="normal">SUM(BF120:BF122)</f>
        <v>#VALUE!</v>
      </c>
      <c r="BG119" s="167" t="e">
        <f aca="false" ca="false" dt2D="false" dtr="false" t="normal">SUM(BG120:BG122)</f>
        <v>#VALUE!</v>
      </c>
      <c r="BH119" s="167" t="e">
        <f aca="false" ca="false" dt2D="false" dtr="false" t="normal">SUM(BH120:BH122)</f>
        <v>#VALUE!</v>
      </c>
      <c r="BI119" s="167" t="e">
        <f aca="false" ca="false" dt2D="false" dtr="false" t="normal">SUM(BI120:BI122)</f>
        <v>#VALUE!</v>
      </c>
      <c r="BJ119" s="167" t="e">
        <f aca="false" ca="false" dt2D="false" dtr="false" t="normal">SUM(BJ120:BJ122)</f>
        <v>#VALUE!</v>
      </c>
      <c r="BK119" s="167" t="e">
        <f aca="false" ca="false" dt2D="false" dtr="false" t="normal">SUM(BK120:BK122)</f>
        <v>#VALUE!</v>
      </c>
      <c r="BL119" s="167" t="e">
        <f aca="false" ca="false" dt2D="false" dtr="false" t="normal">SUM(BL120:BL122)</f>
        <v>#VALUE!</v>
      </c>
      <c r="BM119" s="167" t="e">
        <f aca="false" ca="false" dt2D="false" dtr="false" t="normal">SUM(BM120:BM122)</f>
        <v>#VALUE!</v>
      </c>
      <c r="BN119" s="167" t="e">
        <f aca="false" ca="false" dt2D="false" dtr="false" t="normal">SUM(BN120:BN122)</f>
        <v>#VALUE!</v>
      </c>
      <c r="BO119" s="167" t="e">
        <f aca="false" ca="false" dt2D="false" dtr="false" t="normal">SUM(BO120:BO122)</f>
        <v>#VALUE!</v>
      </c>
      <c r="BP119" s="167" t="e">
        <f aca="false" ca="false" dt2D="false" dtr="false" t="normal">SUM(BP120:BP122)</f>
        <v>#VALUE!</v>
      </c>
      <c r="BQ119" s="167" t="e">
        <f aca="false" ca="false" dt2D="false" dtr="false" t="normal">SUM(BQ120:BQ122)</f>
        <v>#VALUE!</v>
      </c>
      <c r="BR119" s="167" t="e">
        <f aca="false" ca="false" dt2D="false" dtr="false" t="normal">SUM(BR120:BR122)</f>
        <v>#VALUE!</v>
      </c>
      <c r="BS119" s="167" t="e">
        <f aca="false" ca="false" dt2D="false" dtr="false" t="normal">SUM(BS120:BS122)</f>
        <v>#VALUE!</v>
      </c>
      <c r="BT119" s="167" t="e">
        <f aca="false" ca="false" dt2D="false" dtr="false" t="normal">SUM(BT120:BT122)</f>
        <v>#VALUE!</v>
      </c>
    </row>
    <row hidden="true" ht="16.5" outlineLevel="1" r="120">
      <c r="A120" s="408" t="str">
        <f aca="false" ca="false" dt2D="false" dtr="false" t="normal">A119</f>
        <v>Получение субсидий</v>
      </c>
      <c r="D120" s="408" t="str">
        <f aca="false" ca="false" dt2D="false" dtr="false" t="normal">I120</f>
        <v>Федеральный бюджет</v>
      </c>
      <c r="F120" s="374" t="str">
        <f aca="false" ca="false" dt2D="false" dtr="false" t="normal">F119</f>
        <v>Дополнительная туристическая  инфраструктура</v>
      </c>
      <c r="I120" s="237" t="s">
        <v>301</v>
      </c>
      <c r="L120" s="283" t="e">
        <f aca="false" ca="false" dt2D="false" dtr="false" t="normal">SUM(M120:BT120)</f>
        <v>#VALUE!</v>
      </c>
      <c r="M120" s="167" t="e">
        <f aca="false" ca="false" dt2D="false" dtr="false" t="normal">SUMIFS(M:M, $D:$D, $D120, $A:$A, $A120, $F:$F, $F120, $E:$E, "Да")</f>
        <v>#VALUE!</v>
      </c>
      <c r="N120" s="167" t="e">
        <f aca="false" ca="false" dt2D="false" dtr="false" t="normal">SUMIFS(N:N, $D:$D, $D120, $A:$A, $A120, $F:$F, $F120, $E:$E, "Да")</f>
        <v>#VALUE!</v>
      </c>
      <c r="O120" s="167" t="e">
        <f aca="false" ca="false" dt2D="false" dtr="false" t="normal">SUMIFS(O:O, $D:$D, $D120, $A:$A, $A120, $F:$F, $F120, $E:$E, "Да")</f>
        <v>#VALUE!</v>
      </c>
      <c r="P120" s="167" t="e">
        <f aca="false" ca="false" dt2D="false" dtr="false" t="normal">SUMIFS(P:P, $D:$D, $D120, $A:$A, $A120, $F:$F, $F120, $E:$E, "Да")</f>
        <v>#VALUE!</v>
      </c>
      <c r="Q120" s="167" t="e">
        <f aca="false" ca="false" dt2D="false" dtr="false" t="normal">SUMIFS(Q:Q, $D:$D, $D120, $A:$A, $A120, $F:$F, $F120, $E:$E, "Да")</f>
        <v>#VALUE!</v>
      </c>
      <c r="R120" s="167" t="e">
        <f aca="false" ca="false" dt2D="false" dtr="false" t="normal">SUMIFS(R:R, $D:$D, $D120, $A:$A, $A120, $F:$F, $F120, $E:$E, "Да")</f>
        <v>#VALUE!</v>
      </c>
      <c r="S120" s="167" t="e">
        <f aca="false" ca="false" dt2D="false" dtr="false" t="normal">SUMIFS(S:S, $D:$D, $D120, $A:$A, $A120, $F:$F, $F120, $E:$E, "Да")</f>
        <v>#VALUE!</v>
      </c>
      <c r="T120" s="167" t="e">
        <f aca="false" ca="false" dt2D="false" dtr="false" t="normal">SUMIFS(T:T, $D:$D, $D120, $A:$A, $A120, $F:$F, $F120, $E:$E, "Да")</f>
        <v>#VALUE!</v>
      </c>
      <c r="U120" s="167" t="e">
        <f aca="false" ca="false" dt2D="false" dtr="false" t="normal">SUMIFS(U:U, $D:$D, $D120, $A:$A, $A120, $F:$F, $F120, $E:$E, "Да")</f>
        <v>#VALUE!</v>
      </c>
      <c r="V120" s="167" t="e">
        <f aca="false" ca="false" dt2D="false" dtr="false" t="normal">SUMIFS(V:V, $D:$D, $D120, $A:$A, $A120, $F:$F, $F120, $E:$E, "Да")</f>
        <v>#VALUE!</v>
      </c>
      <c r="W120" s="167" t="e">
        <f aca="false" ca="false" dt2D="false" dtr="false" t="normal">SUMIFS(W:W, $D:$D, $D120, $A:$A, $A120, $F:$F, $F120, $E:$E, "Да")</f>
        <v>#VALUE!</v>
      </c>
      <c r="X120" s="167" t="e">
        <f aca="false" ca="false" dt2D="false" dtr="false" t="normal">SUMIFS(X:X, $D:$D, $D120, $A:$A, $A120, $F:$F, $F120, $E:$E, "Да")</f>
        <v>#VALUE!</v>
      </c>
      <c r="Y120" s="167" t="e">
        <f aca="false" ca="false" dt2D="false" dtr="false" t="normal">SUMIFS(Y:Y, $D:$D, $D120, $A:$A, $A120, $F:$F, $F120, $E:$E, "Да")</f>
        <v>#VALUE!</v>
      </c>
      <c r="Z120" s="167" t="e">
        <f aca="false" ca="false" dt2D="false" dtr="false" t="normal">SUMIFS(Z:Z, $D:$D, $D120, $A:$A, $A120, $F:$F, $F120, $E:$E, "Да")</f>
        <v>#VALUE!</v>
      </c>
      <c r="AA120" s="167" t="e">
        <f aca="false" ca="false" dt2D="false" dtr="false" t="normal">SUMIFS(AA:AA, $D:$D, $D120, $A:$A, $A120, $F:$F, $F120, $E:$E, "Да")</f>
        <v>#VALUE!</v>
      </c>
      <c r="AB120" s="167" t="e">
        <f aca="false" ca="false" dt2D="false" dtr="false" t="normal">SUMIFS(AB:AB, $D:$D, $D120, $A:$A, $A120, $F:$F, $F120, $E:$E, "Да")</f>
        <v>#VALUE!</v>
      </c>
      <c r="AC120" s="167" t="e">
        <f aca="false" ca="false" dt2D="false" dtr="false" t="normal">SUMIFS(AC:AC, $D:$D, $D120, $A:$A, $A120, $F:$F, $F120, $E:$E, "Да")</f>
        <v>#VALUE!</v>
      </c>
      <c r="AD120" s="167" t="e">
        <f aca="false" ca="false" dt2D="false" dtr="false" t="normal">SUMIFS(AD:AD, $D:$D, $D120, $A:$A, $A120, $F:$F, $F120, $E:$E, "Да")</f>
        <v>#VALUE!</v>
      </c>
      <c r="AE120" s="167" t="e">
        <f aca="false" ca="false" dt2D="false" dtr="false" t="normal">SUMIFS(AE:AE, $D:$D, $D120, $A:$A, $A120, $F:$F, $F120, $E:$E, "Да")</f>
        <v>#VALUE!</v>
      </c>
      <c r="AF120" s="167" t="e">
        <f aca="false" ca="false" dt2D="false" dtr="false" t="normal">SUMIFS(AF:AF, $D:$D, $D120, $A:$A, $A120, $F:$F, $F120, $E:$E, "Да")</f>
        <v>#VALUE!</v>
      </c>
      <c r="AG120" s="167" t="e">
        <f aca="false" ca="false" dt2D="false" dtr="false" t="normal">SUMIFS(AG:AG, $D:$D, $D120, $A:$A, $A120, $F:$F, $F120, $E:$E, "Да")</f>
        <v>#VALUE!</v>
      </c>
      <c r="AH120" s="167" t="e">
        <f aca="false" ca="false" dt2D="false" dtr="false" t="normal">SUMIFS(AH:AH, $D:$D, $D120, $A:$A, $A120, $F:$F, $F120, $E:$E, "Да")</f>
        <v>#VALUE!</v>
      </c>
      <c r="AI120" s="167" t="e">
        <f aca="false" ca="false" dt2D="false" dtr="false" t="normal">SUMIFS(AI:AI, $D:$D, $D120, $A:$A, $A120, $F:$F, $F120, $E:$E, "Да")</f>
        <v>#VALUE!</v>
      </c>
      <c r="AJ120" s="167" t="e">
        <f aca="false" ca="false" dt2D="false" dtr="false" t="normal">SUMIFS(AJ:AJ, $D:$D, $D120, $A:$A, $A120, $F:$F, $F120, $E:$E, "Да")</f>
        <v>#VALUE!</v>
      </c>
      <c r="AK120" s="167" t="e">
        <f aca="false" ca="false" dt2D="false" dtr="false" t="normal">SUMIFS(AK:AK, $D:$D, $D120, $A:$A, $A120, $F:$F, $F120, $E:$E, "Да")</f>
        <v>#VALUE!</v>
      </c>
      <c r="AL120" s="167" t="e">
        <f aca="false" ca="false" dt2D="false" dtr="false" t="normal">SUMIFS(AL:AL, $D:$D, $D120, $A:$A, $A120, $F:$F, $F120, $E:$E, "Да")</f>
        <v>#VALUE!</v>
      </c>
      <c r="AM120" s="167" t="e">
        <f aca="false" ca="false" dt2D="false" dtr="false" t="normal">SUMIFS(AM:AM, $D:$D, $D120, $A:$A, $A120, $F:$F, $F120, $E:$E, "Да")</f>
        <v>#VALUE!</v>
      </c>
      <c r="AN120" s="167" t="e">
        <f aca="false" ca="false" dt2D="false" dtr="false" t="normal">SUMIFS(AN:AN, $D:$D, $D120, $A:$A, $A120, $F:$F, $F120, $E:$E, "Да")</f>
        <v>#VALUE!</v>
      </c>
      <c r="AO120" s="167" t="e">
        <f aca="false" ca="false" dt2D="false" dtr="false" t="normal">SUMIFS(AO:AO, $D:$D, $D120, $A:$A, $A120, $F:$F, $F120, $E:$E, "Да")</f>
        <v>#VALUE!</v>
      </c>
      <c r="AP120" s="167" t="e">
        <f aca="false" ca="false" dt2D="false" dtr="false" t="normal">SUMIFS(AP:AP, $D:$D, $D120, $A:$A, $A120, $F:$F, $F120, $E:$E, "Да")</f>
        <v>#VALUE!</v>
      </c>
      <c r="AQ120" s="167" t="e">
        <f aca="false" ca="false" dt2D="false" dtr="false" t="normal">SUMIFS(AQ:AQ, $D:$D, $D120, $A:$A, $A120, $F:$F, $F120, $E:$E, "Да")</f>
        <v>#VALUE!</v>
      </c>
      <c r="AR120" s="167" t="e">
        <f aca="false" ca="false" dt2D="false" dtr="false" t="normal">SUMIFS(AR:AR, $D:$D, $D120, $A:$A, $A120, $F:$F, $F120, $E:$E, "Да")</f>
        <v>#VALUE!</v>
      </c>
      <c r="AS120" s="167" t="e">
        <f aca="false" ca="false" dt2D="false" dtr="false" t="normal">SUMIFS(AS:AS, $D:$D, $D120, $A:$A, $A120, $F:$F, $F120, $E:$E, "Да")</f>
        <v>#VALUE!</v>
      </c>
      <c r="AT120" s="167" t="e">
        <f aca="false" ca="false" dt2D="false" dtr="false" t="normal">SUMIFS(AT:AT, $D:$D, $D120, $A:$A, $A120, $F:$F, $F120, $E:$E, "Да")</f>
        <v>#VALUE!</v>
      </c>
      <c r="AU120" s="167" t="e">
        <f aca="false" ca="false" dt2D="false" dtr="false" t="normal">SUMIFS(AU:AU, $D:$D, $D120, $A:$A, $A120, $F:$F, $F120, $E:$E, "Да")</f>
        <v>#VALUE!</v>
      </c>
      <c r="AV120" s="167" t="e">
        <f aca="false" ca="false" dt2D="false" dtr="false" t="normal">SUMIFS(AV:AV, $D:$D, $D120, $A:$A, $A120, $F:$F, $F120, $E:$E, "Да")</f>
        <v>#VALUE!</v>
      </c>
      <c r="AW120" s="167" t="e">
        <f aca="false" ca="false" dt2D="false" dtr="false" t="normal">SUMIFS(AW:AW, $D:$D, $D120, $A:$A, $A120, $F:$F, $F120, $E:$E, "Да")</f>
        <v>#VALUE!</v>
      </c>
      <c r="AX120" s="167" t="e">
        <f aca="false" ca="false" dt2D="false" dtr="false" t="normal">SUMIFS(AX:AX, $D:$D, $D120, $A:$A, $A120, $F:$F, $F120, $E:$E, "Да")</f>
        <v>#VALUE!</v>
      </c>
      <c r="AY120" s="167" t="e">
        <f aca="false" ca="false" dt2D="false" dtr="false" t="normal">SUMIFS(AY:AY, $D:$D, $D120, $A:$A, $A120, $F:$F, $F120, $E:$E, "Да")</f>
        <v>#VALUE!</v>
      </c>
      <c r="AZ120" s="167" t="e">
        <f aca="false" ca="false" dt2D="false" dtr="false" t="normal">SUMIFS(AZ:AZ, $D:$D, $D120, $A:$A, $A120, $F:$F, $F120, $E:$E, "Да")</f>
        <v>#VALUE!</v>
      </c>
      <c r="BA120" s="167" t="e">
        <f aca="false" ca="false" dt2D="false" dtr="false" t="normal">SUMIFS(BA:BA, $D:$D, $D120, $A:$A, $A120, $F:$F, $F120, $E:$E, "Да")</f>
        <v>#VALUE!</v>
      </c>
      <c r="BB120" s="167" t="e">
        <f aca="false" ca="false" dt2D="false" dtr="false" t="normal">SUMIFS(BB:BB, $D:$D, $D120, $A:$A, $A120, $F:$F, $F120, $E:$E, "Да")</f>
        <v>#VALUE!</v>
      </c>
      <c r="BC120" s="167" t="e">
        <f aca="false" ca="false" dt2D="false" dtr="false" t="normal">SUMIFS(BC:BC, $D:$D, $D120, $A:$A, $A120, $F:$F, $F120, $E:$E, "Да")</f>
        <v>#VALUE!</v>
      </c>
      <c r="BD120" s="167" t="e">
        <f aca="false" ca="false" dt2D="false" dtr="false" t="normal">SUMIFS(BD:BD, $D:$D, $D120, $A:$A, $A120, $F:$F, $F120, $E:$E, "Да")</f>
        <v>#VALUE!</v>
      </c>
      <c r="BE120" s="167" t="e">
        <f aca="false" ca="false" dt2D="false" dtr="false" t="normal">SUMIFS(BE:BE, $D:$D, $D120, $A:$A, $A120, $F:$F, $F120, $E:$E, "Да")</f>
        <v>#VALUE!</v>
      </c>
      <c r="BF120" s="167" t="e">
        <f aca="false" ca="false" dt2D="false" dtr="false" t="normal">SUMIFS(BF:BF, $D:$D, $D120, $A:$A, $A120, $F:$F, $F120, $E:$E, "Да")</f>
        <v>#VALUE!</v>
      </c>
      <c r="BG120" s="167" t="e">
        <f aca="false" ca="false" dt2D="false" dtr="false" t="normal">SUMIFS(BG:BG, $D:$D, $D120, $A:$A, $A120, $F:$F, $F120, $E:$E, "Да")</f>
        <v>#VALUE!</v>
      </c>
      <c r="BH120" s="167" t="e">
        <f aca="false" ca="false" dt2D="false" dtr="false" t="normal">SUMIFS(BH:BH, $D:$D, $D120, $A:$A, $A120, $F:$F, $F120, $E:$E, "Да")</f>
        <v>#VALUE!</v>
      </c>
      <c r="BI120" s="167" t="e">
        <f aca="false" ca="false" dt2D="false" dtr="false" t="normal">SUMIFS(BI:BI, $D:$D, $D120, $A:$A, $A120, $F:$F, $F120, $E:$E, "Да")</f>
        <v>#VALUE!</v>
      </c>
      <c r="BJ120" s="167" t="e">
        <f aca="false" ca="false" dt2D="false" dtr="false" t="normal">SUMIFS(BJ:BJ, $D:$D, $D120, $A:$A, $A120, $F:$F, $F120, $E:$E, "Да")</f>
        <v>#VALUE!</v>
      </c>
      <c r="BK120" s="167" t="e">
        <f aca="false" ca="false" dt2D="false" dtr="false" t="normal">SUMIFS(BK:BK, $D:$D, $D120, $A:$A, $A120, $F:$F, $F120, $E:$E, "Да")</f>
        <v>#VALUE!</v>
      </c>
      <c r="BL120" s="167" t="e">
        <f aca="false" ca="false" dt2D="false" dtr="false" t="normal">SUMIFS(BL:BL, $D:$D, $D120, $A:$A, $A120, $F:$F, $F120, $E:$E, "Да")</f>
        <v>#VALUE!</v>
      </c>
      <c r="BM120" s="167" t="e">
        <f aca="false" ca="false" dt2D="false" dtr="false" t="normal">SUMIFS(BM:BM, $D:$D, $D120, $A:$A, $A120, $F:$F, $F120, $E:$E, "Да")</f>
        <v>#VALUE!</v>
      </c>
      <c r="BN120" s="167" t="e">
        <f aca="false" ca="false" dt2D="false" dtr="false" t="normal">SUMIFS(BN:BN, $D:$D, $D120, $A:$A, $A120, $F:$F, $F120, $E:$E, "Да")</f>
        <v>#VALUE!</v>
      </c>
      <c r="BO120" s="167" t="e">
        <f aca="false" ca="false" dt2D="false" dtr="false" t="normal">SUMIFS(BO:BO, $D:$D, $D120, $A:$A, $A120, $F:$F, $F120, $E:$E, "Да")</f>
        <v>#VALUE!</v>
      </c>
      <c r="BP120" s="167" t="e">
        <f aca="false" ca="false" dt2D="false" dtr="false" t="normal">SUMIFS(BP:BP, $D:$D, $D120, $A:$A, $A120, $F:$F, $F120, $E:$E, "Да")</f>
        <v>#VALUE!</v>
      </c>
      <c r="BQ120" s="167" t="e">
        <f aca="false" ca="false" dt2D="false" dtr="false" t="normal">SUMIFS(BQ:BQ, $D:$D, $D120, $A:$A, $A120, $F:$F, $F120, $E:$E, "Да")</f>
        <v>#VALUE!</v>
      </c>
      <c r="BR120" s="167" t="e">
        <f aca="false" ca="false" dt2D="false" dtr="false" t="normal">SUMIFS(BR:BR, $D:$D, $D120, $A:$A, $A120, $F:$F, $F120, $E:$E, "Да")</f>
        <v>#VALUE!</v>
      </c>
      <c r="BS120" s="167" t="e">
        <f aca="false" ca="false" dt2D="false" dtr="false" t="normal">SUMIFS(BS:BS, $D:$D, $D120, $A:$A, $A120, $F:$F, $F120, $E:$E, "Да")</f>
        <v>#VALUE!</v>
      </c>
      <c r="BT120" s="167" t="e">
        <f aca="false" ca="false" dt2D="false" dtr="false" t="normal">SUMIFS(BT:BT, $D:$D, $D120, $A:$A, $A120, $F:$F, $F120, $E:$E, "Да")</f>
        <v>#VALUE!</v>
      </c>
    </row>
    <row hidden="true" ht="16.5" outlineLevel="1" r="121">
      <c r="A121" s="408" t="str">
        <f aca="false" ca="false" dt2D="false" dtr="false" t="normal">A120</f>
        <v>Получение субсидий</v>
      </c>
      <c r="D121" s="408" t="str">
        <f aca="false" ca="false" dt2D="false" dtr="false" t="normal">I121</f>
        <v>Бюджет СФ</v>
      </c>
      <c r="F121" s="374" t="str">
        <f aca="false" ca="false" dt2D="false" dtr="false" t="normal">F120</f>
        <v>Дополнительная туристическая  инфраструктура</v>
      </c>
      <c r="I121" s="237" t="s">
        <v>302</v>
      </c>
      <c r="L121" s="283" t="e">
        <f aca="false" ca="false" dt2D="false" dtr="false" t="normal">SUM(M121:BT121)</f>
        <v>#VALUE!</v>
      </c>
      <c r="M121" s="167" t="e">
        <f aca="false" ca="false" dt2D="false" dtr="false" t="normal">SUMIFS(M:M, $D:$D, $D121, $A:$A, $A121, $F:$F, $F121, $E:$E, "Да")</f>
        <v>#VALUE!</v>
      </c>
      <c r="N121" s="167" t="e">
        <f aca="false" ca="false" dt2D="false" dtr="false" t="normal">SUMIFS(N:N, $D:$D, $D121, $A:$A, $A121, $F:$F, $F121, $E:$E, "Да")</f>
        <v>#VALUE!</v>
      </c>
      <c r="O121" s="167" t="e">
        <f aca="false" ca="false" dt2D="false" dtr="false" t="normal">SUMIFS(O:O, $D:$D, $D121, $A:$A, $A121, $F:$F, $F121, $E:$E, "Да")</f>
        <v>#VALUE!</v>
      </c>
      <c r="P121" s="167" t="e">
        <f aca="false" ca="false" dt2D="false" dtr="false" t="normal">SUMIFS(P:P, $D:$D, $D121, $A:$A, $A121, $F:$F, $F121, $E:$E, "Да")</f>
        <v>#VALUE!</v>
      </c>
      <c r="Q121" s="167" t="e">
        <f aca="false" ca="false" dt2D="false" dtr="false" t="normal">SUMIFS(Q:Q, $D:$D, $D121, $A:$A, $A121, $F:$F, $F121, $E:$E, "Да")</f>
        <v>#VALUE!</v>
      </c>
      <c r="R121" s="167" t="e">
        <f aca="false" ca="false" dt2D="false" dtr="false" t="normal">SUMIFS(R:R, $D:$D, $D121, $A:$A, $A121, $F:$F, $F121, $E:$E, "Да")</f>
        <v>#VALUE!</v>
      </c>
      <c r="S121" s="167" t="e">
        <f aca="false" ca="false" dt2D="false" dtr="false" t="normal">SUMIFS(S:S, $D:$D, $D121, $A:$A, $A121, $F:$F, $F121, $E:$E, "Да")</f>
        <v>#VALUE!</v>
      </c>
      <c r="T121" s="167" t="e">
        <f aca="false" ca="false" dt2D="false" dtr="false" t="normal">SUMIFS(T:T, $D:$D, $D121, $A:$A, $A121, $F:$F, $F121, $E:$E, "Да")</f>
        <v>#VALUE!</v>
      </c>
      <c r="U121" s="167" t="e">
        <f aca="false" ca="false" dt2D="false" dtr="false" t="normal">SUMIFS(U:U, $D:$D, $D121, $A:$A, $A121, $F:$F, $F121, $E:$E, "Да")</f>
        <v>#VALUE!</v>
      </c>
      <c r="V121" s="167" t="e">
        <f aca="false" ca="false" dt2D="false" dtr="false" t="normal">SUMIFS(V:V, $D:$D, $D121, $A:$A, $A121, $F:$F, $F121, $E:$E, "Да")</f>
        <v>#VALUE!</v>
      </c>
      <c r="W121" s="167" t="e">
        <f aca="false" ca="false" dt2D="false" dtr="false" t="normal">SUMIFS(W:W, $D:$D, $D121, $A:$A, $A121, $F:$F, $F121, $E:$E, "Да")</f>
        <v>#VALUE!</v>
      </c>
      <c r="X121" s="167" t="e">
        <f aca="false" ca="false" dt2D="false" dtr="false" t="normal">SUMIFS(X:X, $D:$D, $D121, $A:$A, $A121, $F:$F, $F121, $E:$E, "Да")</f>
        <v>#VALUE!</v>
      </c>
      <c r="Y121" s="167" t="e">
        <f aca="false" ca="false" dt2D="false" dtr="false" t="normal">SUMIFS(Y:Y, $D:$D, $D121, $A:$A, $A121, $F:$F, $F121, $E:$E, "Да")</f>
        <v>#VALUE!</v>
      </c>
      <c r="Z121" s="167" t="e">
        <f aca="false" ca="false" dt2D="false" dtr="false" t="normal">SUMIFS(Z:Z, $D:$D, $D121, $A:$A, $A121, $F:$F, $F121, $E:$E, "Да")</f>
        <v>#VALUE!</v>
      </c>
      <c r="AA121" s="167" t="e">
        <f aca="false" ca="false" dt2D="false" dtr="false" t="normal">SUMIFS(AA:AA, $D:$D, $D121, $A:$A, $A121, $F:$F, $F121, $E:$E, "Да")</f>
        <v>#VALUE!</v>
      </c>
      <c r="AB121" s="167" t="e">
        <f aca="false" ca="false" dt2D="false" dtr="false" t="normal">SUMIFS(AB:AB, $D:$D, $D121, $A:$A, $A121, $F:$F, $F121, $E:$E, "Да")</f>
        <v>#VALUE!</v>
      </c>
      <c r="AC121" s="167" t="e">
        <f aca="false" ca="false" dt2D="false" dtr="false" t="normal">SUMIFS(AC:AC, $D:$D, $D121, $A:$A, $A121, $F:$F, $F121, $E:$E, "Да")</f>
        <v>#VALUE!</v>
      </c>
      <c r="AD121" s="167" t="e">
        <f aca="false" ca="false" dt2D="false" dtr="false" t="normal">SUMIFS(AD:AD, $D:$D, $D121, $A:$A, $A121, $F:$F, $F121, $E:$E, "Да")</f>
        <v>#VALUE!</v>
      </c>
      <c r="AE121" s="167" t="e">
        <f aca="false" ca="false" dt2D="false" dtr="false" t="normal">SUMIFS(AE:AE, $D:$D, $D121, $A:$A, $A121, $F:$F, $F121, $E:$E, "Да")</f>
        <v>#VALUE!</v>
      </c>
      <c r="AF121" s="167" t="e">
        <f aca="false" ca="false" dt2D="false" dtr="false" t="normal">SUMIFS(AF:AF, $D:$D, $D121, $A:$A, $A121, $F:$F, $F121, $E:$E, "Да")</f>
        <v>#VALUE!</v>
      </c>
      <c r="AG121" s="167" t="e">
        <f aca="false" ca="false" dt2D="false" dtr="false" t="normal">SUMIFS(AG:AG, $D:$D, $D121, $A:$A, $A121, $F:$F, $F121, $E:$E, "Да")</f>
        <v>#VALUE!</v>
      </c>
      <c r="AH121" s="167" t="e">
        <f aca="false" ca="false" dt2D="false" dtr="false" t="normal">SUMIFS(AH:AH, $D:$D, $D121, $A:$A, $A121, $F:$F, $F121, $E:$E, "Да")</f>
        <v>#VALUE!</v>
      </c>
      <c r="AI121" s="167" t="e">
        <f aca="false" ca="false" dt2D="false" dtr="false" t="normal">SUMIFS(AI:AI, $D:$D, $D121, $A:$A, $A121, $F:$F, $F121, $E:$E, "Да")</f>
        <v>#VALUE!</v>
      </c>
      <c r="AJ121" s="167" t="e">
        <f aca="false" ca="false" dt2D="false" dtr="false" t="normal">SUMIFS(AJ:AJ, $D:$D, $D121, $A:$A, $A121, $F:$F, $F121, $E:$E, "Да")</f>
        <v>#VALUE!</v>
      </c>
      <c r="AK121" s="167" t="e">
        <f aca="false" ca="false" dt2D="false" dtr="false" t="normal">SUMIFS(AK:AK, $D:$D, $D121, $A:$A, $A121, $F:$F, $F121, $E:$E, "Да")</f>
        <v>#VALUE!</v>
      </c>
      <c r="AL121" s="167" t="e">
        <f aca="false" ca="false" dt2D="false" dtr="false" t="normal">SUMIFS(AL:AL, $D:$D, $D121, $A:$A, $A121, $F:$F, $F121, $E:$E, "Да")</f>
        <v>#VALUE!</v>
      </c>
      <c r="AM121" s="167" t="e">
        <f aca="false" ca="false" dt2D="false" dtr="false" t="normal">SUMIFS(AM:AM, $D:$D, $D121, $A:$A, $A121, $F:$F, $F121, $E:$E, "Да")</f>
        <v>#VALUE!</v>
      </c>
      <c r="AN121" s="167" t="e">
        <f aca="false" ca="false" dt2D="false" dtr="false" t="normal">SUMIFS(AN:AN, $D:$D, $D121, $A:$A, $A121, $F:$F, $F121, $E:$E, "Да")</f>
        <v>#VALUE!</v>
      </c>
      <c r="AO121" s="167" t="e">
        <f aca="false" ca="false" dt2D="false" dtr="false" t="normal">SUMIFS(AO:AO, $D:$D, $D121, $A:$A, $A121, $F:$F, $F121, $E:$E, "Да")</f>
        <v>#VALUE!</v>
      </c>
      <c r="AP121" s="167" t="e">
        <f aca="false" ca="false" dt2D="false" dtr="false" t="normal">SUMIFS(AP:AP, $D:$D, $D121, $A:$A, $A121, $F:$F, $F121, $E:$E, "Да")</f>
        <v>#VALUE!</v>
      </c>
      <c r="AQ121" s="167" t="e">
        <f aca="false" ca="false" dt2D="false" dtr="false" t="normal">SUMIFS(AQ:AQ, $D:$D, $D121, $A:$A, $A121, $F:$F, $F121, $E:$E, "Да")</f>
        <v>#VALUE!</v>
      </c>
      <c r="AR121" s="167" t="e">
        <f aca="false" ca="false" dt2D="false" dtr="false" t="normal">SUMIFS(AR:AR, $D:$D, $D121, $A:$A, $A121, $F:$F, $F121, $E:$E, "Да")</f>
        <v>#VALUE!</v>
      </c>
      <c r="AS121" s="167" t="e">
        <f aca="false" ca="false" dt2D="false" dtr="false" t="normal">SUMIFS(AS:AS, $D:$D, $D121, $A:$A, $A121, $F:$F, $F121, $E:$E, "Да")</f>
        <v>#VALUE!</v>
      </c>
      <c r="AT121" s="167" t="e">
        <f aca="false" ca="false" dt2D="false" dtr="false" t="normal">SUMIFS(AT:AT, $D:$D, $D121, $A:$A, $A121, $F:$F, $F121, $E:$E, "Да")</f>
        <v>#VALUE!</v>
      </c>
      <c r="AU121" s="167" t="e">
        <f aca="false" ca="false" dt2D="false" dtr="false" t="normal">SUMIFS(AU:AU, $D:$D, $D121, $A:$A, $A121, $F:$F, $F121, $E:$E, "Да")</f>
        <v>#VALUE!</v>
      </c>
      <c r="AV121" s="167" t="e">
        <f aca="false" ca="false" dt2D="false" dtr="false" t="normal">SUMIFS(AV:AV, $D:$D, $D121, $A:$A, $A121, $F:$F, $F121, $E:$E, "Да")</f>
        <v>#VALUE!</v>
      </c>
      <c r="AW121" s="167" t="e">
        <f aca="false" ca="false" dt2D="false" dtr="false" t="normal">SUMIFS(AW:AW, $D:$D, $D121, $A:$A, $A121, $F:$F, $F121, $E:$E, "Да")</f>
        <v>#VALUE!</v>
      </c>
      <c r="AX121" s="167" t="e">
        <f aca="false" ca="false" dt2D="false" dtr="false" t="normal">SUMIFS(AX:AX, $D:$D, $D121, $A:$A, $A121, $F:$F, $F121, $E:$E, "Да")</f>
        <v>#VALUE!</v>
      </c>
      <c r="AY121" s="167" t="e">
        <f aca="false" ca="false" dt2D="false" dtr="false" t="normal">SUMIFS(AY:AY, $D:$D, $D121, $A:$A, $A121, $F:$F, $F121, $E:$E, "Да")</f>
        <v>#VALUE!</v>
      </c>
      <c r="AZ121" s="167" t="e">
        <f aca="false" ca="false" dt2D="false" dtr="false" t="normal">SUMIFS(AZ:AZ, $D:$D, $D121, $A:$A, $A121, $F:$F, $F121, $E:$E, "Да")</f>
        <v>#VALUE!</v>
      </c>
      <c r="BA121" s="167" t="e">
        <f aca="false" ca="false" dt2D="false" dtr="false" t="normal">SUMIFS(BA:BA, $D:$D, $D121, $A:$A, $A121, $F:$F, $F121, $E:$E, "Да")</f>
        <v>#VALUE!</v>
      </c>
      <c r="BB121" s="167" t="e">
        <f aca="false" ca="false" dt2D="false" dtr="false" t="normal">SUMIFS(BB:BB, $D:$D, $D121, $A:$A, $A121, $F:$F, $F121, $E:$E, "Да")</f>
        <v>#VALUE!</v>
      </c>
      <c r="BC121" s="167" t="e">
        <f aca="false" ca="false" dt2D="false" dtr="false" t="normal">SUMIFS(BC:BC, $D:$D, $D121, $A:$A, $A121, $F:$F, $F121, $E:$E, "Да")</f>
        <v>#VALUE!</v>
      </c>
      <c r="BD121" s="167" t="e">
        <f aca="false" ca="false" dt2D="false" dtr="false" t="normal">SUMIFS(BD:BD, $D:$D, $D121, $A:$A, $A121, $F:$F, $F121, $E:$E, "Да")</f>
        <v>#VALUE!</v>
      </c>
      <c r="BE121" s="167" t="e">
        <f aca="false" ca="false" dt2D="false" dtr="false" t="normal">SUMIFS(BE:BE, $D:$D, $D121, $A:$A, $A121, $F:$F, $F121, $E:$E, "Да")</f>
        <v>#VALUE!</v>
      </c>
      <c r="BF121" s="167" t="e">
        <f aca="false" ca="false" dt2D="false" dtr="false" t="normal">SUMIFS(BF:BF, $D:$D, $D121, $A:$A, $A121, $F:$F, $F121, $E:$E, "Да")</f>
        <v>#VALUE!</v>
      </c>
      <c r="BG121" s="167" t="e">
        <f aca="false" ca="false" dt2D="false" dtr="false" t="normal">SUMIFS(BG:BG, $D:$D, $D121, $A:$A, $A121, $F:$F, $F121, $E:$E, "Да")</f>
        <v>#VALUE!</v>
      </c>
      <c r="BH121" s="167" t="e">
        <f aca="false" ca="false" dt2D="false" dtr="false" t="normal">SUMIFS(BH:BH, $D:$D, $D121, $A:$A, $A121, $F:$F, $F121, $E:$E, "Да")</f>
        <v>#VALUE!</v>
      </c>
      <c r="BI121" s="167" t="e">
        <f aca="false" ca="false" dt2D="false" dtr="false" t="normal">SUMIFS(BI:BI, $D:$D, $D121, $A:$A, $A121, $F:$F, $F121, $E:$E, "Да")</f>
        <v>#VALUE!</v>
      </c>
      <c r="BJ121" s="167" t="e">
        <f aca="false" ca="false" dt2D="false" dtr="false" t="normal">SUMIFS(BJ:BJ, $D:$D, $D121, $A:$A, $A121, $F:$F, $F121, $E:$E, "Да")</f>
        <v>#VALUE!</v>
      </c>
      <c r="BK121" s="167" t="e">
        <f aca="false" ca="false" dt2D="false" dtr="false" t="normal">SUMIFS(BK:BK, $D:$D, $D121, $A:$A, $A121, $F:$F, $F121, $E:$E, "Да")</f>
        <v>#VALUE!</v>
      </c>
      <c r="BL121" s="167" t="e">
        <f aca="false" ca="false" dt2D="false" dtr="false" t="normal">SUMIFS(BL:BL, $D:$D, $D121, $A:$A, $A121, $F:$F, $F121, $E:$E, "Да")</f>
        <v>#VALUE!</v>
      </c>
      <c r="BM121" s="167" t="e">
        <f aca="false" ca="false" dt2D="false" dtr="false" t="normal">SUMIFS(BM:BM, $D:$D, $D121, $A:$A, $A121, $F:$F, $F121, $E:$E, "Да")</f>
        <v>#VALUE!</v>
      </c>
      <c r="BN121" s="167" t="e">
        <f aca="false" ca="false" dt2D="false" dtr="false" t="normal">SUMIFS(BN:BN, $D:$D, $D121, $A:$A, $A121, $F:$F, $F121, $E:$E, "Да")</f>
        <v>#VALUE!</v>
      </c>
      <c r="BO121" s="167" t="e">
        <f aca="false" ca="false" dt2D="false" dtr="false" t="normal">SUMIFS(BO:BO, $D:$D, $D121, $A:$A, $A121, $F:$F, $F121, $E:$E, "Да")</f>
        <v>#VALUE!</v>
      </c>
      <c r="BP121" s="167" t="e">
        <f aca="false" ca="false" dt2D="false" dtr="false" t="normal">SUMIFS(BP:BP, $D:$D, $D121, $A:$A, $A121, $F:$F, $F121, $E:$E, "Да")</f>
        <v>#VALUE!</v>
      </c>
      <c r="BQ121" s="167" t="e">
        <f aca="false" ca="false" dt2D="false" dtr="false" t="normal">SUMIFS(BQ:BQ, $D:$D, $D121, $A:$A, $A121, $F:$F, $F121, $E:$E, "Да")</f>
        <v>#VALUE!</v>
      </c>
      <c r="BR121" s="167" t="e">
        <f aca="false" ca="false" dt2D="false" dtr="false" t="normal">SUMIFS(BR:BR, $D:$D, $D121, $A:$A, $A121, $F:$F, $F121, $E:$E, "Да")</f>
        <v>#VALUE!</v>
      </c>
      <c r="BS121" s="167" t="e">
        <f aca="false" ca="false" dt2D="false" dtr="false" t="normal">SUMIFS(BS:BS, $D:$D, $D121, $A:$A, $A121, $F:$F, $F121, $E:$E, "Да")</f>
        <v>#VALUE!</v>
      </c>
      <c r="BT121" s="167" t="e">
        <f aca="false" ca="false" dt2D="false" dtr="false" t="normal">SUMIFS(BT:BT, $D:$D, $D121, $A:$A, $A121, $F:$F, $F121, $E:$E, "Да")</f>
        <v>#VALUE!</v>
      </c>
    </row>
    <row hidden="true" ht="16.5" outlineLevel="1" r="122">
      <c r="A122" s="408" t="str">
        <f aca="false" ca="false" dt2D="false" dtr="false" t="normal">A121</f>
        <v>Получение субсидий</v>
      </c>
      <c r="D122" s="408" t="str">
        <f aca="false" ca="false" dt2D="false" dtr="false" t="normal">I122</f>
        <v>Местный бюджет</v>
      </c>
      <c r="F122" s="374" t="str">
        <f aca="false" ca="false" dt2D="false" dtr="false" t="normal">F121</f>
        <v>Дополнительная туристическая  инфраструктура</v>
      </c>
      <c r="I122" s="237" t="s">
        <v>303</v>
      </c>
      <c r="L122" s="283" t="e">
        <f aca="false" ca="false" dt2D="false" dtr="false" t="normal">SUM(M122:BT122)</f>
        <v>#VALUE!</v>
      </c>
      <c r="M122" s="167" t="e">
        <f aca="false" ca="false" dt2D="false" dtr="false" t="normal">SUMIFS(M:M, $D:$D, $D122, $A:$A, $A122, $F:$F, $F122, $E:$E, "Да")</f>
        <v>#VALUE!</v>
      </c>
      <c r="N122" s="167" t="e">
        <f aca="false" ca="false" dt2D="false" dtr="false" t="normal">SUMIFS(N:N, $D:$D, $D122, $A:$A, $A122, $F:$F, $F122, $E:$E, "Да")</f>
        <v>#VALUE!</v>
      </c>
      <c r="O122" s="167" t="e">
        <f aca="false" ca="false" dt2D="false" dtr="false" t="normal">SUMIFS(O:O, $D:$D, $D122, $A:$A, $A122, $F:$F, $F122, $E:$E, "Да")</f>
        <v>#VALUE!</v>
      </c>
      <c r="P122" s="167" t="e">
        <f aca="false" ca="false" dt2D="false" dtr="false" t="normal">SUMIFS(P:P, $D:$D, $D122, $A:$A, $A122, $F:$F, $F122, $E:$E, "Да")</f>
        <v>#VALUE!</v>
      </c>
      <c r="Q122" s="167" t="e">
        <f aca="false" ca="false" dt2D="false" dtr="false" t="normal">SUMIFS(Q:Q, $D:$D, $D122, $A:$A, $A122, $F:$F, $F122, $E:$E, "Да")</f>
        <v>#VALUE!</v>
      </c>
      <c r="R122" s="167" t="e">
        <f aca="false" ca="false" dt2D="false" dtr="false" t="normal">SUMIFS(R:R, $D:$D, $D122, $A:$A, $A122, $F:$F, $F122, $E:$E, "Да")</f>
        <v>#VALUE!</v>
      </c>
      <c r="S122" s="167" t="e">
        <f aca="false" ca="false" dt2D="false" dtr="false" t="normal">SUMIFS(S:S, $D:$D, $D122, $A:$A, $A122, $F:$F, $F122, $E:$E, "Да")</f>
        <v>#VALUE!</v>
      </c>
      <c r="T122" s="167" t="e">
        <f aca="false" ca="false" dt2D="false" dtr="false" t="normal">SUMIFS(T:T, $D:$D, $D122, $A:$A, $A122, $F:$F, $F122, $E:$E, "Да")</f>
        <v>#VALUE!</v>
      </c>
      <c r="U122" s="167" t="e">
        <f aca="false" ca="false" dt2D="false" dtr="false" t="normal">SUMIFS(U:U, $D:$D, $D122, $A:$A, $A122, $F:$F, $F122, $E:$E, "Да")</f>
        <v>#VALUE!</v>
      </c>
      <c r="V122" s="167" t="e">
        <f aca="false" ca="false" dt2D="false" dtr="false" t="normal">SUMIFS(V:V, $D:$D, $D122, $A:$A, $A122, $F:$F, $F122, $E:$E, "Да")</f>
        <v>#VALUE!</v>
      </c>
      <c r="W122" s="167" t="e">
        <f aca="false" ca="false" dt2D="false" dtr="false" t="normal">SUMIFS(W:W, $D:$D, $D122, $A:$A, $A122, $F:$F, $F122, $E:$E, "Да")</f>
        <v>#VALUE!</v>
      </c>
      <c r="X122" s="167" t="e">
        <f aca="false" ca="false" dt2D="false" dtr="false" t="normal">SUMIFS(X:X, $D:$D, $D122, $A:$A, $A122, $F:$F, $F122, $E:$E, "Да")</f>
        <v>#VALUE!</v>
      </c>
      <c r="Y122" s="167" t="e">
        <f aca="false" ca="false" dt2D="false" dtr="false" t="normal">SUMIFS(Y:Y, $D:$D, $D122, $A:$A, $A122, $F:$F, $F122, $E:$E, "Да")</f>
        <v>#VALUE!</v>
      </c>
      <c r="Z122" s="167" t="e">
        <f aca="false" ca="false" dt2D="false" dtr="false" t="normal">SUMIFS(Z:Z, $D:$D, $D122, $A:$A, $A122, $F:$F, $F122, $E:$E, "Да")</f>
        <v>#VALUE!</v>
      </c>
      <c r="AA122" s="167" t="e">
        <f aca="false" ca="false" dt2D="false" dtr="false" t="normal">SUMIFS(AA:AA, $D:$D, $D122, $A:$A, $A122, $F:$F, $F122, $E:$E, "Да")</f>
        <v>#VALUE!</v>
      </c>
      <c r="AB122" s="167" t="e">
        <f aca="false" ca="false" dt2D="false" dtr="false" t="normal">SUMIFS(AB:AB, $D:$D, $D122, $A:$A, $A122, $F:$F, $F122, $E:$E, "Да")</f>
        <v>#VALUE!</v>
      </c>
      <c r="AC122" s="167" t="e">
        <f aca="false" ca="false" dt2D="false" dtr="false" t="normal">SUMIFS(AC:AC, $D:$D, $D122, $A:$A, $A122, $F:$F, $F122, $E:$E, "Да")</f>
        <v>#VALUE!</v>
      </c>
      <c r="AD122" s="167" t="e">
        <f aca="false" ca="false" dt2D="false" dtr="false" t="normal">SUMIFS(AD:AD, $D:$D, $D122, $A:$A, $A122, $F:$F, $F122, $E:$E, "Да")</f>
        <v>#VALUE!</v>
      </c>
      <c r="AE122" s="167" t="e">
        <f aca="false" ca="false" dt2D="false" dtr="false" t="normal">SUMIFS(AE:AE, $D:$D, $D122, $A:$A, $A122, $F:$F, $F122, $E:$E, "Да")</f>
        <v>#VALUE!</v>
      </c>
      <c r="AF122" s="167" t="e">
        <f aca="false" ca="false" dt2D="false" dtr="false" t="normal">SUMIFS(AF:AF, $D:$D, $D122, $A:$A, $A122, $F:$F, $F122, $E:$E, "Да")</f>
        <v>#VALUE!</v>
      </c>
      <c r="AG122" s="167" t="e">
        <f aca="false" ca="false" dt2D="false" dtr="false" t="normal">SUMIFS(AG:AG, $D:$D, $D122, $A:$A, $A122, $F:$F, $F122, $E:$E, "Да")</f>
        <v>#VALUE!</v>
      </c>
      <c r="AH122" s="167" t="e">
        <f aca="false" ca="false" dt2D="false" dtr="false" t="normal">SUMIFS(AH:AH, $D:$D, $D122, $A:$A, $A122, $F:$F, $F122, $E:$E, "Да")</f>
        <v>#VALUE!</v>
      </c>
      <c r="AI122" s="167" t="e">
        <f aca="false" ca="false" dt2D="false" dtr="false" t="normal">SUMIFS(AI:AI, $D:$D, $D122, $A:$A, $A122, $F:$F, $F122, $E:$E, "Да")</f>
        <v>#VALUE!</v>
      </c>
      <c r="AJ122" s="167" t="e">
        <f aca="false" ca="false" dt2D="false" dtr="false" t="normal">SUMIFS(AJ:AJ, $D:$D, $D122, $A:$A, $A122, $F:$F, $F122, $E:$E, "Да")</f>
        <v>#VALUE!</v>
      </c>
      <c r="AK122" s="167" t="e">
        <f aca="false" ca="false" dt2D="false" dtr="false" t="normal">SUMIFS(AK:AK, $D:$D, $D122, $A:$A, $A122, $F:$F, $F122, $E:$E, "Да")</f>
        <v>#VALUE!</v>
      </c>
      <c r="AL122" s="167" t="e">
        <f aca="false" ca="false" dt2D="false" dtr="false" t="normal">SUMIFS(AL:AL, $D:$D, $D122, $A:$A, $A122, $F:$F, $F122, $E:$E, "Да")</f>
        <v>#VALUE!</v>
      </c>
      <c r="AM122" s="167" t="e">
        <f aca="false" ca="false" dt2D="false" dtr="false" t="normal">SUMIFS(AM:AM, $D:$D, $D122, $A:$A, $A122, $F:$F, $F122, $E:$E, "Да")</f>
        <v>#VALUE!</v>
      </c>
      <c r="AN122" s="167" t="e">
        <f aca="false" ca="false" dt2D="false" dtr="false" t="normal">SUMIFS(AN:AN, $D:$D, $D122, $A:$A, $A122, $F:$F, $F122, $E:$E, "Да")</f>
        <v>#VALUE!</v>
      </c>
      <c r="AO122" s="167" t="e">
        <f aca="false" ca="false" dt2D="false" dtr="false" t="normal">SUMIFS(AO:AO, $D:$D, $D122, $A:$A, $A122, $F:$F, $F122, $E:$E, "Да")</f>
        <v>#VALUE!</v>
      </c>
      <c r="AP122" s="167" t="e">
        <f aca="false" ca="false" dt2D="false" dtr="false" t="normal">SUMIFS(AP:AP, $D:$D, $D122, $A:$A, $A122, $F:$F, $F122, $E:$E, "Да")</f>
        <v>#VALUE!</v>
      </c>
      <c r="AQ122" s="167" t="e">
        <f aca="false" ca="false" dt2D="false" dtr="false" t="normal">SUMIFS(AQ:AQ, $D:$D, $D122, $A:$A, $A122, $F:$F, $F122, $E:$E, "Да")</f>
        <v>#VALUE!</v>
      </c>
      <c r="AR122" s="167" t="e">
        <f aca="false" ca="false" dt2D="false" dtr="false" t="normal">SUMIFS(AR:AR, $D:$D, $D122, $A:$A, $A122, $F:$F, $F122, $E:$E, "Да")</f>
        <v>#VALUE!</v>
      </c>
      <c r="AS122" s="167" t="e">
        <f aca="false" ca="false" dt2D="false" dtr="false" t="normal">SUMIFS(AS:AS, $D:$D, $D122, $A:$A, $A122, $F:$F, $F122, $E:$E, "Да")</f>
        <v>#VALUE!</v>
      </c>
      <c r="AT122" s="167" t="e">
        <f aca="false" ca="false" dt2D="false" dtr="false" t="normal">SUMIFS(AT:AT, $D:$D, $D122, $A:$A, $A122, $F:$F, $F122, $E:$E, "Да")</f>
        <v>#VALUE!</v>
      </c>
      <c r="AU122" s="167" t="e">
        <f aca="false" ca="false" dt2D="false" dtr="false" t="normal">SUMIFS(AU:AU, $D:$D, $D122, $A:$A, $A122, $F:$F, $F122, $E:$E, "Да")</f>
        <v>#VALUE!</v>
      </c>
      <c r="AV122" s="167" t="e">
        <f aca="false" ca="false" dt2D="false" dtr="false" t="normal">SUMIFS(AV:AV, $D:$D, $D122, $A:$A, $A122, $F:$F, $F122, $E:$E, "Да")</f>
        <v>#VALUE!</v>
      </c>
      <c r="AW122" s="167" t="e">
        <f aca="false" ca="false" dt2D="false" dtr="false" t="normal">SUMIFS(AW:AW, $D:$D, $D122, $A:$A, $A122, $F:$F, $F122, $E:$E, "Да")</f>
        <v>#VALUE!</v>
      </c>
      <c r="AX122" s="167" t="e">
        <f aca="false" ca="false" dt2D="false" dtr="false" t="normal">SUMIFS(AX:AX, $D:$D, $D122, $A:$A, $A122, $F:$F, $F122, $E:$E, "Да")</f>
        <v>#VALUE!</v>
      </c>
      <c r="AY122" s="167" t="e">
        <f aca="false" ca="false" dt2D="false" dtr="false" t="normal">SUMIFS(AY:AY, $D:$D, $D122, $A:$A, $A122, $F:$F, $F122, $E:$E, "Да")</f>
        <v>#VALUE!</v>
      </c>
      <c r="AZ122" s="167" t="e">
        <f aca="false" ca="false" dt2D="false" dtr="false" t="normal">SUMIFS(AZ:AZ, $D:$D, $D122, $A:$A, $A122, $F:$F, $F122, $E:$E, "Да")</f>
        <v>#VALUE!</v>
      </c>
      <c r="BA122" s="167" t="e">
        <f aca="false" ca="false" dt2D="false" dtr="false" t="normal">SUMIFS(BA:BA, $D:$D, $D122, $A:$A, $A122, $F:$F, $F122, $E:$E, "Да")</f>
        <v>#VALUE!</v>
      </c>
      <c r="BB122" s="167" t="e">
        <f aca="false" ca="false" dt2D="false" dtr="false" t="normal">SUMIFS(BB:BB, $D:$D, $D122, $A:$A, $A122, $F:$F, $F122, $E:$E, "Да")</f>
        <v>#VALUE!</v>
      </c>
      <c r="BC122" s="167" t="e">
        <f aca="false" ca="false" dt2D="false" dtr="false" t="normal">SUMIFS(BC:BC, $D:$D, $D122, $A:$A, $A122, $F:$F, $F122, $E:$E, "Да")</f>
        <v>#VALUE!</v>
      </c>
      <c r="BD122" s="167" t="e">
        <f aca="false" ca="false" dt2D="false" dtr="false" t="normal">SUMIFS(BD:BD, $D:$D, $D122, $A:$A, $A122, $F:$F, $F122, $E:$E, "Да")</f>
        <v>#VALUE!</v>
      </c>
      <c r="BE122" s="167" t="e">
        <f aca="false" ca="false" dt2D="false" dtr="false" t="normal">SUMIFS(BE:BE, $D:$D, $D122, $A:$A, $A122, $F:$F, $F122, $E:$E, "Да")</f>
        <v>#VALUE!</v>
      </c>
      <c r="BF122" s="167" t="e">
        <f aca="false" ca="false" dt2D="false" dtr="false" t="normal">SUMIFS(BF:BF, $D:$D, $D122, $A:$A, $A122, $F:$F, $F122, $E:$E, "Да")</f>
        <v>#VALUE!</v>
      </c>
      <c r="BG122" s="167" t="e">
        <f aca="false" ca="false" dt2D="false" dtr="false" t="normal">SUMIFS(BG:BG, $D:$D, $D122, $A:$A, $A122, $F:$F, $F122, $E:$E, "Да")</f>
        <v>#VALUE!</v>
      </c>
      <c r="BH122" s="167" t="e">
        <f aca="false" ca="false" dt2D="false" dtr="false" t="normal">SUMIFS(BH:BH, $D:$D, $D122, $A:$A, $A122, $F:$F, $F122, $E:$E, "Да")</f>
        <v>#VALUE!</v>
      </c>
      <c r="BI122" s="167" t="e">
        <f aca="false" ca="false" dt2D="false" dtr="false" t="normal">SUMIFS(BI:BI, $D:$D, $D122, $A:$A, $A122, $F:$F, $F122, $E:$E, "Да")</f>
        <v>#VALUE!</v>
      </c>
      <c r="BJ122" s="167" t="e">
        <f aca="false" ca="false" dt2D="false" dtr="false" t="normal">SUMIFS(BJ:BJ, $D:$D, $D122, $A:$A, $A122, $F:$F, $F122, $E:$E, "Да")</f>
        <v>#VALUE!</v>
      </c>
      <c r="BK122" s="167" t="e">
        <f aca="false" ca="false" dt2D="false" dtr="false" t="normal">SUMIFS(BK:BK, $D:$D, $D122, $A:$A, $A122, $F:$F, $F122, $E:$E, "Да")</f>
        <v>#VALUE!</v>
      </c>
      <c r="BL122" s="167" t="e">
        <f aca="false" ca="false" dt2D="false" dtr="false" t="normal">SUMIFS(BL:BL, $D:$D, $D122, $A:$A, $A122, $F:$F, $F122, $E:$E, "Да")</f>
        <v>#VALUE!</v>
      </c>
      <c r="BM122" s="167" t="e">
        <f aca="false" ca="false" dt2D="false" dtr="false" t="normal">SUMIFS(BM:BM, $D:$D, $D122, $A:$A, $A122, $F:$F, $F122, $E:$E, "Да")</f>
        <v>#VALUE!</v>
      </c>
      <c r="BN122" s="167" t="e">
        <f aca="false" ca="false" dt2D="false" dtr="false" t="normal">SUMIFS(BN:BN, $D:$D, $D122, $A:$A, $A122, $F:$F, $F122, $E:$E, "Да")</f>
        <v>#VALUE!</v>
      </c>
      <c r="BO122" s="167" t="e">
        <f aca="false" ca="false" dt2D="false" dtr="false" t="normal">SUMIFS(BO:BO, $D:$D, $D122, $A:$A, $A122, $F:$F, $F122, $E:$E, "Да")</f>
        <v>#VALUE!</v>
      </c>
      <c r="BP122" s="167" t="e">
        <f aca="false" ca="false" dt2D="false" dtr="false" t="normal">SUMIFS(BP:BP, $D:$D, $D122, $A:$A, $A122, $F:$F, $F122, $E:$E, "Да")</f>
        <v>#VALUE!</v>
      </c>
      <c r="BQ122" s="167" t="e">
        <f aca="false" ca="false" dt2D="false" dtr="false" t="normal">SUMIFS(BQ:BQ, $D:$D, $D122, $A:$A, $A122, $F:$F, $F122, $E:$E, "Да")</f>
        <v>#VALUE!</v>
      </c>
      <c r="BR122" s="167" t="e">
        <f aca="false" ca="false" dt2D="false" dtr="false" t="normal">SUMIFS(BR:BR, $D:$D, $D122, $A:$A, $A122, $F:$F, $F122, $E:$E, "Да")</f>
        <v>#VALUE!</v>
      </c>
      <c r="BS122" s="167" t="e">
        <f aca="false" ca="false" dt2D="false" dtr="false" t="normal">SUMIFS(BS:BS, $D:$D, $D122, $A:$A, $A122, $F:$F, $F122, $E:$E, "Да")</f>
        <v>#VALUE!</v>
      </c>
      <c r="BT122" s="167" t="e">
        <f aca="false" ca="false" dt2D="false" dtr="false" t="normal">SUMIFS(BT:BT, $D:$D, $D122, $A:$A, $A122, $F:$F, $F122, $E:$E, "Да")</f>
        <v>#VALUE!</v>
      </c>
    </row>
    <row customFormat="true" ht="15.75" outlineLevel="0" r="123" s="85">
      <c r="A123" s="408" t="str">
        <f aca="false" ca="false" dt2D="false" dtr="false" t="normal">A122</f>
        <v>Получение субсидий</v>
      </c>
      <c r="B123" s="404" t="n"/>
      <c r="C123" s="374" t="n"/>
      <c r="D123" s="374" t="n"/>
      <c r="E123" s="404" t="n"/>
      <c r="F123" s="374" t="str">
        <f aca="false" ca="false" dt2D="false" dtr="false" t="normal">F122</f>
        <v>Дополнительная туристическая  инфраструктура</v>
      </c>
      <c r="G123" s="404" t="n"/>
      <c r="I123" s="126" t="s">
        <v>429</v>
      </c>
      <c r="J123" s="126" t="n"/>
      <c r="K123" s="126" t="n"/>
      <c r="L123" s="405" t="e">
        <f aca="false" ca="false" dt2D="false" dtr="false" t="normal">SUM(M123:BT123)</f>
        <v>#VALUE!</v>
      </c>
      <c r="M123" s="406" t="e">
        <f aca="false" ca="false" dt2D="false" dtr="false" t="normal">SUM(M114, M119)</f>
        <v>#VALUE!</v>
      </c>
      <c r="N123" s="406" t="e">
        <f aca="false" ca="false" dt2D="false" dtr="false" t="normal">SUM(N114, N119)</f>
        <v>#VALUE!</v>
      </c>
      <c r="O123" s="406" t="e">
        <f aca="false" ca="false" dt2D="false" dtr="false" t="normal">SUM(O114, O119)</f>
        <v>#VALUE!</v>
      </c>
      <c r="P123" s="406" t="e">
        <f aca="false" ca="false" dt2D="false" dtr="false" t="normal">SUM(P114, P119)</f>
        <v>#VALUE!</v>
      </c>
      <c r="Q123" s="406" t="e">
        <f aca="false" ca="false" dt2D="false" dtr="false" t="normal">SUM(Q114, Q119)</f>
        <v>#VALUE!</v>
      </c>
      <c r="R123" s="406" t="e">
        <f aca="false" ca="false" dt2D="false" dtr="false" t="normal">SUM(R114, R119)</f>
        <v>#VALUE!</v>
      </c>
      <c r="S123" s="406" t="e">
        <f aca="false" ca="false" dt2D="false" dtr="false" t="normal">SUM(S114, S119)</f>
        <v>#VALUE!</v>
      </c>
      <c r="T123" s="406" t="e">
        <f aca="false" ca="false" dt2D="false" dtr="false" t="normal">SUM(T114, T119)</f>
        <v>#VALUE!</v>
      </c>
      <c r="U123" s="406" t="e">
        <f aca="false" ca="false" dt2D="false" dtr="false" t="normal">SUM(U114, U119)</f>
        <v>#VALUE!</v>
      </c>
      <c r="V123" s="406" t="e">
        <f aca="false" ca="false" dt2D="false" dtr="false" t="normal">SUM(V114, V119)</f>
        <v>#VALUE!</v>
      </c>
      <c r="W123" s="406" t="e">
        <f aca="false" ca="false" dt2D="false" dtr="false" t="normal">SUM(W114, W119)</f>
        <v>#VALUE!</v>
      </c>
      <c r="X123" s="406" t="e">
        <f aca="false" ca="false" dt2D="false" dtr="false" t="normal">SUM(X114, X119)</f>
        <v>#VALUE!</v>
      </c>
      <c r="Y123" s="406" t="e">
        <f aca="false" ca="false" dt2D="false" dtr="false" t="normal">SUM(Y114, Y119)</f>
        <v>#VALUE!</v>
      </c>
      <c r="Z123" s="406" t="e">
        <f aca="false" ca="false" dt2D="false" dtr="false" t="normal">SUM(Z114, Z119)</f>
        <v>#VALUE!</v>
      </c>
      <c r="AA123" s="406" t="e">
        <f aca="false" ca="false" dt2D="false" dtr="false" t="normal">SUM(AA114, AA119)</f>
        <v>#VALUE!</v>
      </c>
      <c r="AB123" s="406" t="e">
        <f aca="false" ca="false" dt2D="false" dtr="false" t="normal">SUM(AB114, AB119)</f>
        <v>#VALUE!</v>
      </c>
      <c r="AC123" s="406" t="e">
        <f aca="false" ca="false" dt2D="false" dtr="false" t="normal">SUM(AC114, AC119)</f>
        <v>#VALUE!</v>
      </c>
      <c r="AD123" s="406" t="e">
        <f aca="false" ca="false" dt2D="false" dtr="false" t="normal">SUM(AD114, AD119)</f>
        <v>#VALUE!</v>
      </c>
      <c r="AE123" s="406" t="e">
        <f aca="false" ca="false" dt2D="false" dtr="false" t="normal">SUM(AE114, AE119)</f>
        <v>#VALUE!</v>
      </c>
      <c r="AF123" s="406" t="e">
        <f aca="false" ca="false" dt2D="false" dtr="false" t="normal">SUM(AF114, AF119)</f>
        <v>#VALUE!</v>
      </c>
      <c r="AG123" s="406" t="e">
        <f aca="false" ca="false" dt2D="false" dtr="false" t="normal">SUM(AG114, AG119)</f>
        <v>#VALUE!</v>
      </c>
      <c r="AH123" s="406" t="e">
        <f aca="false" ca="false" dt2D="false" dtr="false" t="normal">SUM(AH114, AH119)</f>
        <v>#VALUE!</v>
      </c>
      <c r="AI123" s="406" t="e">
        <f aca="false" ca="false" dt2D="false" dtr="false" t="normal">SUM(AI114, AI119)</f>
        <v>#VALUE!</v>
      </c>
      <c r="AJ123" s="406" t="e">
        <f aca="false" ca="false" dt2D="false" dtr="false" t="normal">SUM(AJ114, AJ119)</f>
        <v>#VALUE!</v>
      </c>
      <c r="AK123" s="406" t="e">
        <f aca="false" ca="false" dt2D="false" dtr="false" t="normal">SUM(AK114, AK119)</f>
        <v>#VALUE!</v>
      </c>
      <c r="AL123" s="406" t="e">
        <f aca="false" ca="false" dt2D="false" dtr="false" t="normal">SUM(AL114, AL119)</f>
        <v>#VALUE!</v>
      </c>
      <c r="AM123" s="406" t="e">
        <f aca="false" ca="false" dt2D="false" dtr="false" t="normal">SUM(AM114, AM119)</f>
        <v>#VALUE!</v>
      </c>
      <c r="AN123" s="406" t="e">
        <f aca="false" ca="false" dt2D="false" dtr="false" t="normal">SUM(AN114, AN119)</f>
        <v>#VALUE!</v>
      </c>
      <c r="AO123" s="406" t="e">
        <f aca="false" ca="false" dt2D="false" dtr="false" t="normal">SUM(AO114, AO119)</f>
        <v>#VALUE!</v>
      </c>
      <c r="AP123" s="406" t="e">
        <f aca="false" ca="false" dt2D="false" dtr="false" t="normal">SUM(AP114, AP119)</f>
        <v>#VALUE!</v>
      </c>
      <c r="AQ123" s="406" t="e">
        <f aca="false" ca="false" dt2D="false" dtr="false" t="normal">SUM(AQ114, AQ119)</f>
        <v>#VALUE!</v>
      </c>
      <c r="AR123" s="406" t="e">
        <f aca="false" ca="false" dt2D="false" dtr="false" t="normal">SUM(AR114, AR119)</f>
        <v>#VALUE!</v>
      </c>
      <c r="AS123" s="406" t="e">
        <f aca="false" ca="false" dt2D="false" dtr="false" t="normal">SUM(AS114, AS119)</f>
        <v>#VALUE!</v>
      </c>
      <c r="AT123" s="406" t="e">
        <f aca="false" ca="false" dt2D="false" dtr="false" t="normal">SUM(AT114, AT119)</f>
        <v>#VALUE!</v>
      </c>
      <c r="AU123" s="406" t="e">
        <f aca="false" ca="false" dt2D="false" dtr="false" t="normal">SUM(AU114, AU119)</f>
        <v>#VALUE!</v>
      </c>
      <c r="AV123" s="406" t="e">
        <f aca="false" ca="false" dt2D="false" dtr="false" t="normal">SUM(AV114, AV119)</f>
        <v>#VALUE!</v>
      </c>
      <c r="AW123" s="406" t="e">
        <f aca="false" ca="false" dt2D="false" dtr="false" t="normal">SUM(AW114, AW119)</f>
        <v>#VALUE!</v>
      </c>
      <c r="AX123" s="406" t="e">
        <f aca="false" ca="false" dt2D="false" dtr="false" t="normal">SUM(AX114, AX119)</f>
        <v>#VALUE!</v>
      </c>
      <c r="AY123" s="406" t="e">
        <f aca="false" ca="false" dt2D="false" dtr="false" t="normal">SUM(AY114, AY119)</f>
        <v>#VALUE!</v>
      </c>
      <c r="AZ123" s="406" t="e">
        <f aca="false" ca="false" dt2D="false" dtr="false" t="normal">SUM(AZ114, AZ119)</f>
        <v>#VALUE!</v>
      </c>
      <c r="BA123" s="406" t="e">
        <f aca="false" ca="false" dt2D="false" dtr="false" t="normal">SUM(BA114, BA119)</f>
        <v>#VALUE!</v>
      </c>
      <c r="BB123" s="406" t="e">
        <f aca="false" ca="false" dt2D="false" dtr="false" t="normal">SUM(BB114, BB119)</f>
        <v>#VALUE!</v>
      </c>
      <c r="BC123" s="406" t="e">
        <f aca="false" ca="false" dt2D="false" dtr="false" t="normal">SUM(BC114, BC119)</f>
        <v>#VALUE!</v>
      </c>
      <c r="BD123" s="406" t="e">
        <f aca="false" ca="false" dt2D="false" dtr="false" t="normal">SUM(BD114, BD119)</f>
        <v>#VALUE!</v>
      </c>
      <c r="BE123" s="406" t="e">
        <f aca="false" ca="false" dt2D="false" dtr="false" t="normal">SUM(BE114, BE119)</f>
        <v>#VALUE!</v>
      </c>
      <c r="BF123" s="406" t="e">
        <f aca="false" ca="false" dt2D="false" dtr="false" t="normal">SUM(BF114, BF119)</f>
        <v>#VALUE!</v>
      </c>
      <c r="BG123" s="406" t="e">
        <f aca="false" ca="false" dt2D="false" dtr="false" t="normal">SUM(BG114, BG119)</f>
        <v>#VALUE!</v>
      </c>
      <c r="BH123" s="406" t="e">
        <f aca="false" ca="false" dt2D="false" dtr="false" t="normal">SUM(BH114, BH119)</f>
        <v>#VALUE!</v>
      </c>
      <c r="BI123" s="406" t="e">
        <f aca="false" ca="false" dt2D="false" dtr="false" t="normal">SUM(BI114, BI119)</f>
        <v>#VALUE!</v>
      </c>
      <c r="BJ123" s="406" t="e">
        <f aca="false" ca="false" dt2D="false" dtr="false" t="normal">SUM(BJ114, BJ119)</f>
        <v>#VALUE!</v>
      </c>
      <c r="BK123" s="406" t="e">
        <f aca="false" ca="false" dt2D="false" dtr="false" t="normal">SUM(BK114, BK119)</f>
        <v>#VALUE!</v>
      </c>
      <c r="BL123" s="406" t="e">
        <f aca="false" ca="false" dt2D="false" dtr="false" t="normal">SUM(BL114, BL119)</f>
        <v>#VALUE!</v>
      </c>
      <c r="BM123" s="406" t="e">
        <f aca="false" ca="false" dt2D="false" dtr="false" t="normal">SUM(BM114, BM119)</f>
        <v>#VALUE!</v>
      </c>
      <c r="BN123" s="406" t="e">
        <f aca="false" ca="false" dt2D="false" dtr="false" t="normal">SUM(BN114, BN119)</f>
        <v>#VALUE!</v>
      </c>
      <c r="BO123" s="406" t="e">
        <f aca="false" ca="false" dt2D="false" dtr="false" t="normal">SUM(BO114, BO119)</f>
        <v>#VALUE!</v>
      </c>
      <c r="BP123" s="406" t="e">
        <f aca="false" ca="false" dt2D="false" dtr="false" t="normal">SUM(BP114, BP119)</f>
        <v>#VALUE!</v>
      </c>
      <c r="BQ123" s="406" t="e">
        <f aca="false" ca="false" dt2D="false" dtr="false" t="normal">SUM(BQ114, BQ119)</f>
        <v>#VALUE!</v>
      </c>
      <c r="BR123" s="406" t="e">
        <f aca="false" ca="false" dt2D="false" dtr="false" t="normal">SUM(BR114, BR119)</f>
        <v>#VALUE!</v>
      </c>
      <c r="BS123" s="406" t="e">
        <f aca="false" ca="false" dt2D="false" dtr="false" t="normal">SUM(BS114, BS119)</f>
        <v>#VALUE!</v>
      </c>
      <c r="BT123" s="406" t="e">
        <f aca="false" ca="false" dt2D="false" dtr="false" t="normal">SUM(BT114, BT119)</f>
        <v>#VALUE!</v>
      </c>
    </row>
    <row outlineLevel="0" r="124">
      <c r="L124" s="283" t="n"/>
      <c r="M124" s="167" t="n"/>
      <c r="N124" s="167" t="n"/>
      <c r="O124" s="167" t="n"/>
      <c r="P124" s="167" t="n"/>
      <c r="Q124" s="167" t="n"/>
      <c r="R124" s="167" t="n"/>
      <c r="S124" s="167" t="n"/>
      <c r="T124" s="167" t="n"/>
      <c r="U124" s="167" t="n"/>
      <c r="V124" s="167" t="n"/>
      <c r="W124" s="167" t="n"/>
      <c r="X124" s="167" t="n"/>
      <c r="Y124" s="167" t="n"/>
      <c r="Z124" s="167" t="n"/>
      <c r="AA124" s="167" t="n"/>
      <c r="AB124" s="167" t="n"/>
      <c r="AC124" s="167" t="n"/>
      <c r="AD124" s="167" t="n"/>
      <c r="AE124" s="167" t="n"/>
      <c r="AF124" s="167" t="n"/>
      <c r="AG124" s="167" t="n"/>
      <c r="AH124" s="167" t="n"/>
      <c r="AI124" s="167" t="n"/>
      <c r="AJ124" s="167" t="n"/>
      <c r="AK124" s="167" t="n"/>
      <c r="AL124" s="167" t="n"/>
      <c r="AM124" s="167" t="n"/>
      <c r="AN124" s="167" t="n"/>
      <c r="AO124" s="167" t="n"/>
      <c r="AP124" s="167" t="n"/>
      <c r="AQ124" s="167" t="n"/>
      <c r="AR124" s="167" t="n"/>
      <c r="AS124" s="167" t="n"/>
      <c r="AT124" s="167" t="n"/>
      <c r="AU124" s="167" t="n"/>
      <c r="AV124" s="167" t="n"/>
      <c r="AW124" s="167" t="n"/>
      <c r="AX124" s="167" t="n"/>
      <c r="AY124" s="167" t="n"/>
      <c r="AZ124" s="167" t="n"/>
      <c r="BA124" s="167" t="n"/>
      <c r="BB124" s="167" t="n"/>
      <c r="BC124" s="167" t="n"/>
      <c r="BD124" s="167" t="n"/>
      <c r="BE124" s="167" t="n"/>
      <c r="BF124" s="167" t="n"/>
      <c r="BG124" s="167" t="n"/>
      <c r="BH124" s="167" t="n"/>
      <c r="BI124" s="167" t="n"/>
      <c r="BJ124" s="167" t="n"/>
      <c r="BK124" s="167" t="n"/>
      <c r="BL124" s="167" t="n"/>
      <c r="BM124" s="167" t="n"/>
      <c r="BN124" s="167" t="n"/>
      <c r="BO124" s="167" t="n"/>
      <c r="BP124" s="167" t="n"/>
      <c r="BQ124" s="167" t="n"/>
      <c r="BR124" s="167" t="n"/>
      <c r="BS124" s="167" t="n"/>
      <c r="BT124" s="167" t="n"/>
    </row>
    <row customFormat="true" ht="17.25" outlineLevel="0" r="125" s="44">
      <c r="A125" s="374" t="n"/>
      <c r="B125" s="374" t="n"/>
      <c r="C125" s="374" t="n"/>
      <c r="D125" s="374" t="n"/>
      <c r="E125" s="374" t="n"/>
      <c r="F125" s="374" t="n"/>
      <c r="G125" s="374" t="n"/>
      <c r="I125" s="409" t="s">
        <v>430</v>
      </c>
      <c r="L125" s="199" t="n"/>
      <c r="M125" s="403" t="n"/>
      <c r="N125" s="403" t="n"/>
      <c r="O125" s="403" t="n"/>
      <c r="P125" s="403" t="n"/>
      <c r="Q125" s="403" t="n"/>
      <c r="R125" s="403" t="n"/>
      <c r="S125" s="403" t="n"/>
      <c r="T125" s="403" t="n"/>
      <c r="U125" s="403" t="n"/>
      <c r="V125" s="403" t="n"/>
      <c r="W125" s="403" t="n"/>
      <c r="X125" s="403" t="n"/>
      <c r="Y125" s="403" t="n"/>
      <c r="Z125" s="403" t="n"/>
      <c r="AA125" s="403" t="n"/>
      <c r="AB125" s="403" t="n"/>
      <c r="AC125" s="403" t="n"/>
      <c r="AD125" s="403" t="n"/>
      <c r="AE125" s="403" t="n"/>
      <c r="AF125" s="403" t="n"/>
      <c r="AG125" s="403" t="n"/>
      <c r="AH125" s="403" t="n"/>
      <c r="AI125" s="403" t="n"/>
      <c r="AJ125" s="403" t="n"/>
      <c r="AK125" s="403" t="n"/>
      <c r="AL125" s="403" t="n"/>
      <c r="AM125" s="403" t="n"/>
      <c r="AN125" s="403" t="n"/>
      <c r="AO125" s="403" t="n"/>
      <c r="AP125" s="403" t="n"/>
      <c r="AQ125" s="403" t="n"/>
      <c r="AR125" s="403" t="n"/>
      <c r="AS125" s="403" t="n"/>
      <c r="AT125" s="403" t="n"/>
      <c r="AU125" s="403" t="n"/>
      <c r="AV125" s="403" t="n"/>
      <c r="AW125" s="403" t="n"/>
      <c r="AX125" s="403" t="n"/>
      <c r="AY125" s="403" t="n"/>
      <c r="AZ125" s="403" t="n"/>
      <c r="BA125" s="403" t="n"/>
      <c r="BB125" s="403" t="n"/>
      <c r="BC125" s="403" t="n"/>
      <c r="BD125" s="403" t="n"/>
      <c r="BE125" s="403" t="n"/>
      <c r="BF125" s="403" t="n"/>
      <c r="BG125" s="403" t="n"/>
      <c r="BH125" s="403" t="n"/>
      <c r="BI125" s="403" t="n"/>
      <c r="BJ125" s="403" t="n"/>
      <c r="BK125" s="403" t="n"/>
      <c r="BL125" s="403" t="n"/>
      <c r="BM125" s="403" t="n"/>
      <c r="BN125" s="403" t="n"/>
      <c r="BO125" s="403" t="n"/>
      <c r="BP125" s="403" t="n"/>
      <c r="BQ125" s="403" t="n"/>
      <c r="BR125" s="403" t="n"/>
      <c r="BS125" s="403" t="n"/>
      <c r="BT125" s="403" t="n"/>
    </row>
    <row hidden="true" ht="16.5" outlineLevel="1" r="126">
      <c r="A126" s="374" t="str">
        <f aca="false" ca="false" dt2D="false" dtr="false" t="normal">I125</f>
        <v>Первоначальное финансирование Инициатора проекта</v>
      </c>
      <c r="F126" s="374" t="str">
        <f aca="false" ca="false" dt2D="false" dtr="false" t="normal">I126</f>
        <v>Якорная туристическая  инфраструктура</v>
      </c>
      <c r="I126" s="237" t="s">
        <v>406</v>
      </c>
      <c r="L126" s="283" t="e">
        <f aca="false" ca="false" dt2D="false" dtr="false" t="normal">SUM(M126:BT126)</f>
        <v>#VALUE!</v>
      </c>
      <c r="M126" s="167" t="e">
        <f aca="false" ca="false" dt2D="false" dtr="false" t="normal">SUMIFS(M:M, $F:$F, $F126, $A:$A, $A126, $E:$E, "Да")</f>
        <v>#VALUE!</v>
      </c>
      <c r="N126" s="167" t="e">
        <f aca="false" ca="false" dt2D="false" dtr="false" t="normal">SUMIFS(N:N, $F:$F, $F126, $A:$A, $A126, $E:$E, "Да")</f>
        <v>#VALUE!</v>
      </c>
      <c r="O126" s="167" t="e">
        <f aca="false" ca="false" dt2D="false" dtr="false" t="normal">SUMIFS(O:O, $F:$F, $F126, $A:$A, $A126, $E:$E, "Да")</f>
        <v>#VALUE!</v>
      </c>
      <c r="P126" s="167" t="e">
        <f aca="false" ca="false" dt2D="false" dtr="false" t="normal">SUMIFS(P:P, $F:$F, $F126, $A:$A, $A126, $E:$E, "Да")</f>
        <v>#VALUE!</v>
      </c>
      <c r="Q126" s="167" t="e">
        <f aca="false" ca="false" dt2D="false" dtr="false" t="normal">SUMIFS(Q:Q, $F:$F, $F126, $A:$A, $A126, $E:$E, "Да")</f>
        <v>#VALUE!</v>
      </c>
      <c r="R126" s="167" t="e">
        <f aca="false" ca="false" dt2D="false" dtr="false" t="normal">SUMIFS(R:R, $F:$F, $F126, $A:$A, $A126, $E:$E, "Да")</f>
        <v>#VALUE!</v>
      </c>
      <c r="S126" s="167" t="e">
        <f aca="false" ca="false" dt2D="false" dtr="false" t="normal">SUMIFS(S:S, $F:$F, $F126, $A:$A, $A126, $E:$E, "Да")</f>
        <v>#VALUE!</v>
      </c>
      <c r="T126" s="167" t="e">
        <f aca="false" ca="false" dt2D="false" dtr="false" t="normal">SUMIFS(T:T, $F:$F, $F126, $A:$A, $A126, $E:$E, "Да")</f>
        <v>#VALUE!</v>
      </c>
      <c r="U126" s="167" t="e">
        <f aca="false" ca="false" dt2D="false" dtr="false" t="normal">SUMIFS(U:U, $F:$F, $F126, $A:$A, $A126, $E:$E, "Да")</f>
        <v>#VALUE!</v>
      </c>
      <c r="V126" s="167" t="e">
        <f aca="false" ca="false" dt2D="false" dtr="false" t="normal">SUMIFS(V:V, $F:$F, $F126, $A:$A, $A126, $E:$E, "Да")</f>
        <v>#VALUE!</v>
      </c>
      <c r="W126" s="167" t="e">
        <f aca="false" ca="false" dt2D="false" dtr="false" t="normal">SUMIFS(W:W, $F:$F, $F126, $A:$A, $A126, $E:$E, "Да")</f>
        <v>#VALUE!</v>
      </c>
      <c r="X126" s="167" t="e">
        <f aca="false" ca="false" dt2D="false" dtr="false" t="normal">SUMIFS(X:X, $F:$F, $F126, $A:$A, $A126, $E:$E, "Да")</f>
        <v>#VALUE!</v>
      </c>
      <c r="Y126" s="167" t="e">
        <f aca="false" ca="false" dt2D="false" dtr="false" t="normal">SUMIFS(Y:Y, $F:$F, $F126, $A:$A, $A126, $E:$E, "Да")</f>
        <v>#VALUE!</v>
      </c>
      <c r="Z126" s="167" t="e">
        <f aca="false" ca="false" dt2D="false" dtr="false" t="normal">SUMIFS(Z:Z, $F:$F, $F126, $A:$A, $A126, $E:$E, "Да")</f>
        <v>#VALUE!</v>
      </c>
      <c r="AA126" s="167" t="e">
        <f aca="false" ca="false" dt2D="false" dtr="false" t="normal">SUMIFS(AA:AA, $F:$F, $F126, $A:$A, $A126, $E:$E, "Да")</f>
        <v>#VALUE!</v>
      </c>
      <c r="AB126" s="167" t="e">
        <f aca="false" ca="false" dt2D="false" dtr="false" t="normal">SUMIFS(AB:AB, $F:$F, $F126, $A:$A, $A126, $E:$E, "Да")</f>
        <v>#VALUE!</v>
      </c>
      <c r="AC126" s="167" t="e">
        <f aca="false" ca="false" dt2D="false" dtr="false" t="normal">SUMIFS(AC:AC, $F:$F, $F126, $A:$A, $A126, $E:$E, "Да")</f>
        <v>#VALUE!</v>
      </c>
      <c r="AD126" s="167" t="e">
        <f aca="false" ca="false" dt2D="false" dtr="false" t="normal">SUMIFS(AD:AD, $F:$F, $F126, $A:$A, $A126, $E:$E, "Да")</f>
        <v>#VALUE!</v>
      </c>
      <c r="AE126" s="167" t="e">
        <f aca="false" ca="false" dt2D="false" dtr="false" t="normal">SUMIFS(AE:AE, $F:$F, $F126, $A:$A, $A126, $E:$E, "Да")</f>
        <v>#VALUE!</v>
      </c>
      <c r="AF126" s="167" t="e">
        <f aca="false" ca="false" dt2D="false" dtr="false" t="normal">SUMIFS(AF:AF, $F:$F, $F126, $A:$A, $A126, $E:$E, "Да")</f>
        <v>#VALUE!</v>
      </c>
      <c r="AG126" s="167" t="e">
        <f aca="false" ca="false" dt2D="false" dtr="false" t="normal">SUMIFS(AG:AG, $F:$F, $F126, $A:$A, $A126, $E:$E, "Да")</f>
        <v>#VALUE!</v>
      </c>
      <c r="AH126" s="167" t="e">
        <f aca="false" ca="false" dt2D="false" dtr="false" t="normal">SUMIFS(AH:AH, $F:$F, $F126, $A:$A, $A126, $E:$E, "Да")</f>
        <v>#VALUE!</v>
      </c>
      <c r="AI126" s="167" t="e">
        <f aca="false" ca="false" dt2D="false" dtr="false" t="normal">SUMIFS(AI:AI, $F:$F, $F126, $A:$A, $A126, $E:$E, "Да")</f>
        <v>#VALUE!</v>
      </c>
      <c r="AJ126" s="167" t="e">
        <f aca="false" ca="false" dt2D="false" dtr="false" t="normal">SUMIFS(AJ:AJ, $F:$F, $F126, $A:$A, $A126, $E:$E, "Да")</f>
        <v>#VALUE!</v>
      </c>
      <c r="AK126" s="167" t="e">
        <f aca="false" ca="false" dt2D="false" dtr="false" t="normal">SUMIFS(AK:AK, $F:$F, $F126, $A:$A, $A126, $E:$E, "Да")</f>
        <v>#VALUE!</v>
      </c>
      <c r="AL126" s="167" t="e">
        <f aca="false" ca="false" dt2D="false" dtr="false" t="normal">SUMIFS(AL:AL, $F:$F, $F126, $A:$A, $A126, $E:$E, "Да")</f>
        <v>#VALUE!</v>
      </c>
      <c r="AM126" s="167" t="e">
        <f aca="false" ca="false" dt2D="false" dtr="false" t="normal">SUMIFS(AM:AM, $F:$F, $F126, $A:$A, $A126, $E:$E, "Да")</f>
        <v>#VALUE!</v>
      </c>
      <c r="AN126" s="167" t="e">
        <f aca="false" ca="false" dt2D="false" dtr="false" t="normal">SUMIFS(AN:AN, $F:$F, $F126, $A:$A, $A126, $E:$E, "Да")</f>
        <v>#VALUE!</v>
      </c>
      <c r="AO126" s="167" t="e">
        <f aca="false" ca="false" dt2D="false" dtr="false" t="normal">SUMIFS(AO:AO, $F:$F, $F126, $A:$A, $A126, $E:$E, "Да")</f>
        <v>#VALUE!</v>
      </c>
      <c r="AP126" s="167" t="e">
        <f aca="false" ca="false" dt2D="false" dtr="false" t="normal">SUMIFS(AP:AP, $F:$F, $F126, $A:$A, $A126, $E:$E, "Да")</f>
        <v>#VALUE!</v>
      </c>
      <c r="AQ126" s="167" t="e">
        <f aca="false" ca="false" dt2D="false" dtr="false" t="normal">SUMIFS(AQ:AQ, $F:$F, $F126, $A:$A, $A126, $E:$E, "Да")</f>
        <v>#VALUE!</v>
      </c>
      <c r="AR126" s="167" t="e">
        <f aca="false" ca="false" dt2D="false" dtr="false" t="normal">SUMIFS(AR:AR, $F:$F, $F126, $A:$A, $A126, $E:$E, "Да")</f>
        <v>#VALUE!</v>
      </c>
      <c r="AS126" s="167" t="e">
        <f aca="false" ca="false" dt2D="false" dtr="false" t="normal">SUMIFS(AS:AS, $F:$F, $F126, $A:$A, $A126, $E:$E, "Да")</f>
        <v>#VALUE!</v>
      </c>
      <c r="AT126" s="167" t="e">
        <f aca="false" ca="false" dt2D="false" dtr="false" t="normal">SUMIFS(AT:AT, $F:$F, $F126, $A:$A, $A126, $E:$E, "Да")</f>
        <v>#VALUE!</v>
      </c>
      <c r="AU126" s="167" t="e">
        <f aca="false" ca="false" dt2D="false" dtr="false" t="normal">SUMIFS(AU:AU, $F:$F, $F126, $A:$A, $A126, $E:$E, "Да")</f>
        <v>#VALUE!</v>
      </c>
      <c r="AV126" s="167" t="e">
        <f aca="false" ca="false" dt2D="false" dtr="false" t="normal">SUMIFS(AV:AV, $F:$F, $F126, $A:$A, $A126, $E:$E, "Да")</f>
        <v>#VALUE!</v>
      </c>
      <c r="AW126" s="167" t="e">
        <f aca="false" ca="false" dt2D="false" dtr="false" t="normal">SUMIFS(AW:AW, $F:$F, $F126, $A:$A, $A126, $E:$E, "Да")</f>
        <v>#VALUE!</v>
      </c>
      <c r="AX126" s="167" t="e">
        <f aca="false" ca="false" dt2D="false" dtr="false" t="normal">SUMIFS(AX:AX, $F:$F, $F126, $A:$A, $A126, $E:$E, "Да")</f>
        <v>#VALUE!</v>
      </c>
      <c r="AY126" s="167" t="e">
        <f aca="false" ca="false" dt2D="false" dtr="false" t="normal">SUMIFS(AY:AY, $F:$F, $F126, $A:$A, $A126, $E:$E, "Да")</f>
        <v>#VALUE!</v>
      </c>
      <c r="AZ126" s="167" t="e">
        <f aca="false" ca="false" dt2D="false" dtr="false" t="normal">SUMIFS(AZ:AZ, $F:$F, $F126, $A:$A, $A126, $E:$E, "Да")</f>
        <v>#VALUE!</v>
      </c>
      <c r="BA126" s="167" t="e">
        <f aca="false" ca="false" dt2D="false" dtr="false" t="normal">SUMIFS(BA:BA, $F:$F, $F126, $A:$A, $A126, $E:$E, "Да")</f>
        <v>#VALUE!</v>
      </c>
      <c r="BB126" s="167" t="e">
        <f aca="false" ca="false" dt2D="false" dtr="false" t="normal">SUMIFS(BB:BB, $F:$F, $F126, $A:$A, $A126, $E:$E, "Да")</f>
        <v>#VALUE!</v>
      </c>
      <c r="BC126" s="167" t="e">
        <f aca="false" ca="false" dt2D="false" dtr="false" t="normal">SUMIFS(BC:BC, $F:$F, $F126, $A:$A, $A126, $E:$E, "Да")</f>
        <v>#VALUE!</v>
      </c>
      <c r="BD126" s="167" t="e">
        <f aca="false" ca="false" dt2D="false" dtr="false" t="normal">SUMIFS(BD:BD, $F:$F, $F126, $A:$A, $A126, $E:$E, "Да")</f>
        <v>#VALUE!</v>
      </c>
      <c r="BE126" s="167" t="e">
        <f aca="false" ca="false" dt2D="false" dtr="false" t="normal">SUMIFS(BE:BE, $F:$F, $F126, $A:$A, $A126, $E:$E, "Да")</f>
        <v>#VALUE!</v>
      </c>
      <c r="BF126" s="167" t="e">
        <f aca="false" ca="false" dt2D="false" dtr="false" t="normal">SUMIFS(BF:BF, $F:$F, $F126, $A:$A, $A126, $E:$E, "Да")</f>
        <v>#VALUE!</v>
      </c>
      <c r="BG126" s="167" t="e">
        <f aca="false" ca="false" dt2D="false" dtr="false" t="normal">SUMIFS(BG:BG, $F:$F, $F126, $A:$A, $A126, $E:$E, "Да")</f>
        <v>#VALUE!</v>
      </c>
      <c r="BH126" s="167" t="e">
        <f aca="false" ca="false" dt2D="false" dtr="false" t="normal">SUMIFS(BH:BH, $F:$F, $F126, $A:$A, $A126, $E:$E, "Да")</f>
        <v>#VALUE!</v>
      </c>
      <c r="BI126" s="167" t="e">
        <f aca="false" ca="false" dt2D="false" dtr="false" t="normal">SUMIFS(BI:BI, $F:$F, $F126, $A:$A, $A126, $E:$E, "Да")</f>
        <v>#VALUE!</v>
      </c>
      <c r="BJ126" s="167" t="e">
        <f aca="false" ca="false" dt2D="false" dtr="false" t="normal">SUMIFS(BJ:BJ, $F:$F, $F126, $A:$A, $A126, $E:$E, "Да")</f>
        <v>#VALUE!</v>
      </c>
      <c r="BK126" s="167" t="e">
        <f aca="false" ca="false" dt2D="false" dtr="false" t="normal">SUMIFS(BK:BK, $F:$F, $F126, $A:$A, $A126, $E:$E, "Да")</f>
        <v>#VALUE!</v>
      </c>
      <c r="BL126" s="167" t="e">
        <f aca="false" ca="false" dt2D="false" dtr="false" t="normal">SUMIFS(BL:BL, $F:$F, $F126, $A:$A, $A126, $E:$E, "Да")</f>
        <v>#VALUE!</v>
      </c>
      <c r="BM126" s="167" t="e">
        <f aca="false" ca="false" dt2D="false" dtr="false" t="normal">SUMIFS(BM:BM, $F:$F, $F126, $A:$A, $A126, $E:$E, "Да")</f>
        <v>#VALUE!</v>
      </c>
      <c r="BN126" s="167" t="e">
        <f aca="false" ca="false" dt2D="false" dtr="false" t="normal">SUMIFS(BN:BN, $F:$F, $F126, $A:$A, $A126, $E:$E, "Да")</f>
        <v>#VALUE!</v>
      </c>
      <c r="BO126" s="167" t="e">
        <f aca="false" ca="false" dt2D="false" dtr="false" t="normal">SUMIFS(BO:BO, $F:$F, $F126, $A:$A, $A126, $E:$E, "Да")</f>
        <v>#VALUE!</v>
      </c>
      <c r="BP126" s="167" t="e">
        <f aca="false" ca="false" dt2D="false" dtr="false" t="normal">SUMIFS(BP:BP, $F:$F, $F126, $A:$A, $A126, $E:$E, "Да")</f>
        <v>#VALUE!</v>
      </c>
      <c r="BQ126" s="167" t="e">
        <f aca="false" ca="false" dt2D="false" dtr="false" t="normal">SUMIFS(BQ:BQ, $F:$F, $F126, $A:$A, $A126, $E:$E, "Да")</f>
        <v>#VALUE!</v>
      </c>
      <c r="BR126" s="167" t="e">
        <f aca="false" ca="false" dt2D="false" dtr="false" t="normal">SUMIFS(BR:BR, $F:$F, $F126, $A:$A, $A126, $E:$E, "Да")</f>
        <v>#VALUE!</v>
      </c>
      <c r="BS126" s="167" t="e">
        <f aca="false" ca="false" dt2D="false" dtr="false" t="normal">SUMIFS(BS:BS, $F:$F, $F126, $A:$A, $A126, $E:$E, "Да")</f>
        <v>#VALUE!</v>
      </c>
      <c r="BT126" s="167" t="e">
        <f aca="false" ca="false" dt2D="false" dtr="false" t="normal">SUMIFS(BT:BT, $F:$F, $F126, $A:$A, $A126, $E:$E, "Да")</f>
        <v>#VALUE!</v>
      </c>
    </row>
    <row hidden="true" ht="16.5" outlineLevel="1" r="127">
      <c r="A127" s="374" t="str">
        <f aca="false" ca="false" dt2D="false" dtr="false" t="normal">A126</f>
        <v>Первоначальное финансирование Инициатора проекта</v>
      </c>
      <c r="F127" s="374" t="str">
        <f aca="false" ca="false" dt2D="false" dtr="false" t="normal">I127</f>
        <v>Дополнительная туристическая  инфраструктура</v>
      </c>
      <c r="I127" s="237" t="s">
        <v>407</v>
      </c>
      <c r="L127" s="283" t="e">
        <f aca="false" ca="false" dt2D="false" dtr="false" t="normal">SUM(M127:BT127)</f>
        <v>#VALUE!</v>
      </c>
      <c r="M127" s="167" t="e">
        <f aca="false" ca="false" dt2D="false" dtr="false" t="normal">SUMIFS(M:M, $F:$F, $F127, $A:$A, $A127, $E:$E, "Да")</f>
        <v>#VALUE!</v>
      </c>
      <c r="N127" s="167" t="e">
        <f aca="false" ca="false" dt2D="false" dtr="false" t="normal">SUMIFS(N:N, $F:$F, $F127, $A:$A, $A127, $E:$E, "Да")</f>
        <v>#VALUE!</v>
      </c>
      <c r="O127" s="167" t="e">
        <f aca="false" ca="false" dt2D="false" dtr="false" t="normal">SUMIFS(O:O, $F:$F, $F127, $A:$A, $A127, $E:$E, "Да")</f>
        <v>#VALUE!</v>
      </c>
      <c r="P127" s="167" t="e">
        <f aca="false" ca="false" dt2D="false" dtr="false" t="normal">SUMIFS(P:P, $F:$F, $F127, $A:$A, $A127, $E:$E, "Да")</f>
        <v>#VALUE!</v>
      </c>
      <c r="Q127" s="167" t="e">
        <f aca="false" ca="false" dt2D="false" dtr="false" t="normal">SUMIFS(Q:Q, $F:$F, $F127, $A:$A, $A127, $E:$E, "Да")</f>
        <v>#VALUE!</v>
      </c>
      <c r="R127" s="167" t="e">
        <f aca="false" ca="false" dt2D="false" dtr="false" t="normal">SUMIFS(R:R, $F:$F, $F127, $A:$A, $A127, $E:$E, "Да")</f>
        <v>#VALUE!</v>
      </c>
      <c r="S127" s="167" t="e">
        <f aca="false" ca="false" dt2D="false" dtr="false" t="normal">SUMIFS(S:S, $F:$F, $F127, $A:$A, $A127, $E:$E, "Да")</f>
        <v>#VALUE!</v>
      </c>
      <c r="T127" s="167" t="e">
        <f aca="false" ca="false" dt2D="false" dtr="false" t="normal">SUMIFS(T:T, $F:$F, $F127, $A:$A, $A127, $E:$E, "Да")</f>
        <v>#VALUE!</v>
      </c>
      <c r="U127" s="167" t="e">
        <f aca="false" ca="false" dt2D="false" dtr="false" t="normal">SUMIFS(U:U, $F:$F, $F127, $A:$A, $A127, $E:$E, "Да")</f>
        <v>#VALUE!</v>
      </c>
      <c r="V127" s="167" t="e">
        <f aca="false" ca="false" dt2D="false" dtr="false" t="normal">SUMIFS(V:V, $F:$F, $F127, $A:$A, $A127, $E:$E, "Да")</f>
        <v>#VALUE!</v>
      </c>
      <c r="W127" s="167" t="e">
        <f aca="false" ca="false" dt2D="false" dtr="false" t="normal">SUMIFS(W:W, $F:$F, $F127, $A:$A, $A127, $E:$E, "Да")</f>
        <v>#VALUE!</v>
      </c>
      <c r="X127" s="167" t="e">
        <f aca="false" ca="false" dt2D="false" dtr="false" t="normal">SUMIFS(X:X, $F:$F, $F127, $A:$A, $A127, $E:$E, "Да")</f>
        <v>#VALUE!</v>
      </c>
      <c r="Y127" s="167" t="e">
        <f aca="false" ca="false" dt2D="false" dtr="false" t="normal">SUMIFS(Y:Y, $F:$F, $F127, $A:$A, $A127, $E:$E, "Да")</f>
        <v>#VALUE!</v>
      </c>
      <c r="Z127" s="167" t="e">
        <f aca="false" ca="false" dt2D="false" dtr="false" t="normal">SUMIFS(Z:Z, $F:$F, $F127, $A:$A, $A127, $E:$E, "Да")</f>
        <v>#VALUE!</v>
      </c>
      <c r="AA127" s="167" t="e">
        <f aca="false" ca="false" dt2D="false" dtr="false" t="normal">SUMIFS(AA:AA, $F:$F, $F127, $A:$A, $A127, $E:$E, "Да")</f>
        <v>#VALUE!</v>
      </c>
      <c r="AB127" s="167" t="e">
        <f aca="false" ca="false" dt2D="false" dtr="false" t="normal">SUMIFS(AB:AB, $F:$F, $F127, $A:$A, $A127, $E:$E, "Да")</f>
        <v>#VALUE!</v>
      </c>
      <c r="AC127" s="167" t="e">
        <f aca="false" ca="false" dt2D="false" dtr="false" t="normal">SUMIFS(AC:AC, $F:$F, $F127, $A:$A, $A127, $E:$E, "Да")</f>
        <v>#VALUE!</v>
      </c>
      <c r="AD127" s="167" t="e">
        <f aca="false" ca="false" dt2D="false" dtr="false" t="normal">SUMIFS(AD:AD, $F:$F, $F127, $A:$A, $A127, $E:$E, "Да")</f>
        <v>#VALUE!</v>
      </c>
      <c r="AE127" s="167" t="e">
        <f aca="false" ca="false" dt2D="false" dtr="false" t="normal">SUMIFS(AE:AE, $F:$F, $F127, $A:$A, $A127, $E:$E, "Да")</f>
        <v>#VALUE!</v>
      </c>
      <c r="AF127" s="167" t="e">
        <f aca="false" ca="false" dt2D="false" dtr="false" t="normal">SUMIFS(AF:AF, $F:$F, $F127, $A:$A, $A127, $E:$E, "Да")</f>
        <v>#VALUE!</v>
      </c>
      <c r="AG127" s="167" t="e">
        <f aca="false" ca="false" dt2D="false" dtr="false" t="normal">SUMIFS(AG:AG, $F:$F, $F127, $A:$A, $A127, $E:$E, "Да")</f>
        <v>#VALUE!</v>
      </c>
      <c r="AH127" s="167" t="e">
        <f aca="false" ca="false" dt2D="false" dtr="false" t="normal">SUMIFS(AH:AH, $F:$F, $F127, $A:$A, $A127, $E:$E, "Да")</f>
        <v>#VALUE!</v>
      </c>
      <c r="AI127" s="167" t="e">
        <f aca="false" ca="false" dt2D="false" dtr="false" t="normal">SUMIFS(AI:AI, $F:$F, $F127, $A:$A, $A127, $E:$E, "Да")</f>
        <v>#VALUE!</v>
      </c>
      <c r="AJ127" s="167" t="e">
        <f aca="false" ca="false" dt2D="false" dtr="false" t="normal">SUMIFS(AJ:AJ, $F:$F, $F127, $A:$A, $A127, $E:$E, "Да")</f>
        <v>#VALUE!</v>
      </c>
      <c r="AK127" s="167" t="e">
        <f aca="false" ca="false" dt2D="false" dtr="false" t="normal">SUMIFS(AK:AK, $F:$F, $F127, $A:$A, $A127, $E:$E, "Да")</f>
        <v>#VALUE!</v>
      </c>
      <c r="AL127" s="167" t="e">
        <f aca="false" ca="false" dt2D="false" dtr="false" t="normal">SUMIFS(AL:AL, $F:$F, $F127, $A:$A, $A127, $E:$E, "Да")</f>
        <v>#VALUE!</v>
      </c>
      <c r="AM127" s="167" t="e">
        <f aca="false" ca="false" dt2D="false" dtr="false" t="normal">SUMIFS(AM:AM, $F:$F, $F127, $A:$A, $A127, $E:$E, "Да")</f>
        <v>#VALUE!</v>
      </c>
      <c r="AN127" s="167" t="e">
        <f aca="false" ca="false" dt2D="false" dtr="false" t="normal">SUMIFS(AN:AN, $F:$F, $F127, $A:$A, $A127, $E:$E, "Да")</f>
        <v>#VALUE!</v>
      </c>
      <c r="AO127" s="167" t="e">
        <f aca="false" ca="false" dt2D="false" dtr="false" t="normal">SUMIFS(AO:AO, $F:$F, $F127, $A:$A, $A127, $E:$E, "Да")</f>
        <v>#VALUE!</v>
      </c>
      <c r="AP127" s="167" t="e">
        <f aca="false" ca="false" dt2D="false" dtr="false" t="normal">SUMIFS(AP:AP, $F:$F, $F127, $A:$A, $A127, $E:$E, "Да")</f>
        <v>#VALUE!</v>
      </c>
      <c r="AQ127" s="167" t="e">
        <f aca="false" ca="false" dt2D="false" dtr="false" t="normal">SUMIFS(AQ:AQ, $F:$F, $F127, $A:$A, $A127, $E:$E, "Да")</f>
        <v>#VALUE!</v>
      </c>
      <c r="AR127" s="167" t="e">
        <f aca="false" ca="false" dt2D="false" dtr="false" t="normal">SUMIFS(AR:AR, $F:$F, $F127, $A:$A, $A127, $E:$E, "Да")</f>
        <v>#VALUE!</v>
      </c>
      <c r="AS127" s="167" t="e">
        <f aca="false" ca="false" dt2D="false" dtr="false" t="normal">SUMIFS(AS:AS, $F:$F, $F127, $A:$A, $A127, $E:$E, "Да")</f>
        <v>#VALUE!</v>
      </c>
      <c r="AT127" s="167" t="e">
        <f aca="false" ca="false" dt2D="false" dtr="false" t="normal">SUMIFS(AT:AT, $F:$F, $F127, $A:$A, $A127, $E:$E, "Да")</f>
        <v>#VALUE!</v>
      </c>
      <c r="AU127" s="167" t="e">
        <f aca="false" ca="false" dt2D="false" dtr="false" t="normal">SUMIFS(AU:AU, $F:$F, $F127, $A:$A, $A127, $E:$E, "Да")</f>
        <v>#VALUE!</v>
      </c>
      <c r="AV127" s="167" t="e">
        <f aca="false" ca="false" dt2D="false" dtr="false" t="normal">SUMIFS(AV:AV, $F:$F, $F127, $A:$A, $A127, $E:$E, "Да")</f>
        <v>#VALUE!</v>
      </c>
      <c r="AW127" s="167" t="e">
        <f aca="false" ca="false" dt2D="false" dtr="false" t="normal">SUMIFS(AW:AW, $F:$F, $F127, $A:$A, $A127, $E:$E, "Да")</f>
        <v>#VALUE!</v>
      </c>
      <c r="AX127" s="167" t="e">
        <f aca="false" ca="false" dt2D="false" dtr="false" t="normal">SUMIFS(AX:AX, $F:$F, $F127, $A:$A, $A127, $E:$E, "Да")</f>
        <v>#VALUE!</v>
      </c>
      <c r="AY127" s="167" t="e">
        <f aca="false" ca="false" dt2D="false" dtr="false" t="normal">SUMIFS(AY:AY, $F:$F, $F127, $A:$A, $A127, $E:$E, "Да")</f>
        <v>#VALUE!</v>
      </c>
      <c r="AZ127" s="167" t="e">
        <f aca="false" ca="false" dt2D="false" dtr="false" t="normal">SUMIFS(AZ:AZ, $F:$F, $F127, $A:$A, $A127, $E:$E, "Да")</f>
        <v>#VALUE!</v>
      </c>
      <c r="BA127" s="167" t="e">
        <f aca="false" ca="false" dt2D="false" dtr="false" t="normal">SUMIFS(BA:BA, $F:$F, $F127, $A:$A, $A127, $E:$E, "Да")</f>
        <v>#VALUE!</v>
      </c>
      <c r="BB127" s="167" t="e">
        <f aca="false" ca="false" dt2D="false" dtr="false" t="normal">SUMIFS(BB:BB, $F:$F, $F127, $A:$A, $A127, $E:$E, "Да")</f>
        <v>#VALUE!</v>
      </c>
      <c r="BC127" s="167" t="e">
        <f aca="false" ca="false" dt2D="false" dtr="false" t="normal">SUMIFS(BC:BC, $F:$F, $F127, $A:$A, $A127, $E:$E, "Да")</f>
        <v>#VALUE!</v>
      </c>
      <c r="BD127" s="167" t="e">
        <f aca="false" ca="false" dt2D="false" dtr="false" t="normal">SUMIFS(BD:BD, $F:$F, $F127, $A:$A, $A127, $E:$E, "Да")</f>
        <v>#VALUE!</v>
      </c>
      <c r="BE127" s="167" t="e">
        <f aca="false" ca="false" dt2D="false" dtr="false" t="normal">SUMIFS(BE:BE, $F:$F, $F127, $A:$A, $A127, $E:$E, "Да")</f>
        <v>#VALUE!</v>
      </c>
      <c r="BF127" s="167" t="e">
        <f aca="false" ca="false" dt2D="false" dtr="false" t="normal">SUMIFS(BF:BF, $F:$F, $F127, $A:$A, $A127, $E:$E, "Да")</f>
        <v>#VALUE!</v>
      </c>
      <c r="BG127" s="167" t="e">
        <f aca="false" ca="false" dt2D="false" dtr="false" t="normal">SUMIFS(BG:BG, $F:$F, $F127, $A:$A, $A127, $E:$E, "Да")</f>
        <v>#VALUE!</v>
      </c>
      <c r="BH127" s="167" t="e">
        <f aca="false" ca="false" dt2D="false" dtr="false" t="normal">SUMIFS(BH:BH, $F:$F, $F127, $A:$A, $A127, $E:$E, "Да")</f>
        <v>#VALUE!</v>
      </c>
      <c r="BI127" s="167" t="e">
        <f aca="false" ca="false" dt2D="false" dtr="false" t="normal">SUMIFS(BI:BI, $F:$F, $F127, $A:$A, $A127, $E:$E, "Да")</f>
        <v>#VALUE!</v>
      </c>
      <c r="BJ127" s="167" t="e">
        <f aca="false" ca="false" dt2D="false" dtr="false" t="normal">SUMIFS(BJ:BJ, $F:$F, $F127, $A:$A, $A127, $E:$E, "Да")</f>
        <v>#VALUE!</v>
      </c>
      <c r="BK127" s="167" t="e">
        <f aca="false" ca="false" dt2D="false" dtr="false" t="normal">SUMIFS(BK:BK, $F:$F, $F127, $A:$A, $A127, $E:$E, "Да")</f>
        <v>#VALUE!</v>
      </c>
      <c r="BL127" s="167" t="e">
        <f aca="false" ca="false" dt2D="false" dtr="false" t="normal">SUMIFS(BL:BL, $F:$F, $F127, $A:$A, $A127, $E:$E, "Да")</f>
        <v>#VALUE!</v>
      </c>
      <c r="BM127" s="167" t="e">
        <f aca="false" ca="false" dt2D="false" dtr="false" t="normal">SUMIFS(BM:BM, $F:$F, $F127, $A:$A, $A127, $E:$E, "Да")</f>
        <v>#VALUE!</v>
      </c>
      <c r="BN127" s="167" t="e">
        <f aca="false" ca="false" dt2D="false" dtr="false" t="normal">SUMIFS(BN:BN, $F:$F, $F127, $A:$A, $A127, $E:$E, "Да")</f>
        <v>#VALUE!</v>
      </c>
      <c r="BO127" s="167" t="e">
        <f aca="false" ca="false" dt2D="false" dtr="false" t="normal">SUMIFS(BO:BO, $F:$F, $F127, $A:$A, $A127, $E:$E, "Да")</f>
        <v>#VALUE!</v>
      </c>
      <c r="BP127" s="167" t="e">
        <f aca="false" ca="false" dt2D="false" dtr="false" t="normal">SUMIFS(BP:BP, $F:$F, $F127, $A:$A, $A127, $E:$E, "Да")</f>
        <v>#VALUE!</v>
      </c>
      <c r="BQ127" s="167" t="e">
        <f aca="false" ca="false" dt2D="false" dtr="false" t="normal">SUMIFS(BQ:BQ, $F:$F, $F127, $A:$A, $A127, $E:$E, "Да")</f>
        <v>#VALUE!</v>
      </c>
      <c r="BR127" s="167" t="e">
        <f aca="false" ca="false" dt2D="false" dtr="false" t="normal">SUMIFS(BR:BR, $F:$F, $F127, $A:$A, $A127, $E:$E, "Да")</f>
        <v>#VALUE!</v>
      </c>
      <c r="BS127" s="167" t="e">
        <f aca="false" ca="false" dt2D="false" dtr="false" t="normal">SUMIFS(BS:BS, $F:$F, $F127, $A:$A, $A127, $E:$E, "Да")</f>
        <v>#VALUE!</v>
      </c>
      <c r="BT127" s="167" t="e">
        <f aca="false" ca="false" dt2D="false" dtr="false" t="normal">SUMIFS(BT:BT, $F:$F, $F127, $A:$A, $A127, $E:$E, "Да")</f>
        <v>#VALUE!</v>
      </c>
    </row>
    <row customFormat="true" ht="15.75" outlineLevel="0" r="128" s="85">
      <c r="A128" s="404" t="n"/>
      <c r="B128" s="404" t="n"/>
      <c r="C128" s="374" t="n"/>
      <c r="D128" s="404" t="n"/>
      <c r="E128" s="404" t="n"/>
      <c r="F128" s="404" t="n"/>
      <c r="G128" s="404" t="n"/>
      <c r="I128" s="126" t="s">
        <v>431</v>
      </c>
      <c r="J128" s="126" t="n"/>
      <c r="K128" s="126" t="n"/>
      <c r="L128" s="405" t="e">
        <f aca="false" ca="false" dt2D="false" dtr="false" t="normal">SUM(M128:BT128)</f>
        <v>#VALUE!</v>
      </c>
      <c r="M128" s="406" t="e">
        <f aca="false" ca="false" dt2D="false" dtr="false" t="normal">SUM(M126:M127)</f>
        <v>#VALUE!</v>
      </c>
      <c r="N128" s="406" t="e">
        <f aca="false" ca="false" dt2D="false" dtr="false" t="normal">SUM(N126:N127)</f>
        <v>#VALUE!</v>
      </c>
      <c r="O128" s="406" t="e">
        <f aca="false" ca="false" dt2D="false" dtr="false" t="normal">SUM(O126:O127)</f>
        <v>#VALUE!</v>
      </c>
      <c r="P128" s="406" t="e">
        <f aca="false" ca="false" dt2D="false" dtr="false" t="normal">SUM(P126:P127)</f>
        <v>#VALUE!</v>
      </c>
      <c r="Q128" s="406" t="e">
        <f aca="false" ca="false" dt2D="false" dtr="false" t="normal">SUM(Q126:Q127)</f>
        <v>#VALUE!</v>
      </c>
      <c r="R128" s="406" t="e">
        <f aca="false" ca="false" dt2D="false" dtr="false" t="normal">SUM(R126:R127)</f>
        <v>#VALUE!</v>
      </c>
      <c r="S128" s="406" t="e">
        <f aca="false" ca="false" dt2D="false" dtr="false" t="normal">SUM(S126:S127)</f>
        <v>#VALUE!</v>
      </c>
      <c r="T128" s="406" t="e">
        <f aca="false" ca="false" dt2D="false" dtr="false" t="normal">SUM(T126:T127)</f>
        <v>#VALUE!</v>
      </c>
      <c r="U128" s="406" t="e">
        <f aca="false" ca="false" dt2D="false" dtr="false" t="normal">SUM(U126:U127)</f>
        <v>#VALUE!</v>
      </c>
      <c r="V128" s="406" t="e">
        <f aca="false" ca="false" dt2D="false" dtr="false" t="normal">SUM(V126:V127)</f>
        <v>#VALUE!</v>
      </c>
      <c r="W128" s="406" t="e">
        <f aca="false" ca="false" dt2D="false" dtr="false" t="normal">SUM(W126:W127)</f>
        <v>#VALUE!</v>
      </c>
      <c r="X128" s="406" t="e">
        <f aca="false" ca="false" dt2D="false" dtr="false" t="normal">SUM(X126:X127)</f>
        <v>#VALUE!</v>
      </c>
      <c r="Y128" s="406" t="e">
        <f aca="false" ca="false" dt2D="false" dtr="false" t="normal">SUM(Y126:Y127)</f>
        <v>#VALUE!</v>
      </c>
      <c r="Z128" s="406" t="e">
        <f aca="false" ca="false" dt2D="false" dtr="false" t="normal">SUM(Z126:Z127)</f>
        <v>#VALUE!</v>
      </c>
      <c r="AA128" s="406" t="e">
        <f aca="false" ca="false" dt2D="false" dtr="false" t="normal">SUM(AA126:AA127)</f>
        <v>#VALUE!</v>
      </c>
      <c r="AB128" s="406" t="e">
        <f aca="false" ca="false" dt2D="false" dtr="false" t="normal">SUM(AB126:AB127)</f>
        <v>#VALUE!</v>
      </c>
      <c r="AC128" s="406" t="e">
        <f aca="false" ca="false" dt2D="false" dtr="false" t="normal">SUM(AC126:AC127)</f>
        <v>#VALUE!</v>
      </c>
      <c r="AD128" s="406" t="e">
        <f aca="false" ca="false" dt2D="false" dtr="false" t="normal">SUM(AD126:AD127)</f>
        <v>#VALUE!</v>
      </c>
      <c r="AE128" s="406" t="e">
        <f aca="false" ca="false" dt2D="false" dtr="false" t="normal">SUM(AE126:AE127)</f>
        <v>#VALUE!</v>
      </c>
      <c r="AF128" s="406" t="e">
        <f aca="false" ca="false" dt2D="false" dtr="false" t="normal">SUM(AF126:AF127)</f>
        <v>#VALUE!</v>
      </c>
      <c r="AG128" s="406" t="e">
        <f aca="false" ca="false" dt2D="false" dtr="false" t="normal">SUM(AG126:AG127)</f>
        <v>#VALUE!</v>
      </c>
      <c r="AH128" s="406" t="e">
        <f aca="false" ca="false" dt2D="false" dtr="false" t="normal">SUM(AH126:AH127)</f>
        <v>#VALUE!</v>
      </c>
      <c r="AI128" s="406" t="e">
        <f aca="false" ca="false" dt2D="false" dtr="false" t="normal">SUM(AI126:AI127)</f>
        <v>#VALUE!</v>
      </c>
      <c r="AJ128" s="406" t="e">
        <f aca="false" ca="false" dt2D="false" dtr="false" t="normal">SUM(AJ126:AJ127)</f>
        <v>#VALUE!</v>
      </c>
      <c r="AK128" s="406" t="e">
        <f aca="false" ca="false" dt2D="false" dtr="false" t="normal">SUM(AK126:AK127)</f>
        <v>#VALUE!</v>
      </c>
      <c r="AL128" s="406" t="e">
        <f aca="false" ca="false" dt2D="false" dtr="false" t="normal">SUM(AL126:AL127)</f>
        <v>#VALUE!</v>
      </c>
      <c r="AM128" s="406" t="e">
        <f aca="false" ca="false" dt2D="false" dtr="false" t="normal">SUM(AM126:AM127)</f>
        <v>#VALUE!</v>
      </c>
      <c r="AN128" s="406" t="e">
        <f aca="false" ca="false" dt2D="false" dtr="false" t="normal">SUM(AN126:AN127)</f>
        <v>#VALUE!</v>
      </c>
      <c r="AO128" s="406" t="e">
        <f aca="false" ca="false" dt2D="false" dtr="false" t="normal">SUM(AO126:AO127)</f>
        <v>#VALUE!</v>
      </c>
      <c r="AP128" s="406" t="e">
        <f aca="false" ca="false" dt2D="false" dtr="false" t="normal">SUM(AP126:AP127)</f>
        <v>#VALUE!</v>
      </c>
      <c r="AQ128" s="406" t="e">
        <f aca="false" ca="false" dt2D="false" dtr="false" t="normal">SUM(AQ126:AQ127)</f>
        <v>#VALUE!</v>
      </c>
      <c r="AR128" s="406" t="e">
        <f aca="false" ca="false" dt2D="false" dtr="false" t="normal">SUM(AR126:AR127)</f>
        <v>#VALUE!</v>
      </c>
      <c r="AS128" s="406" t="e">
        <f aca="false" ca="false" dt2D="false" dtr="false" t="normal">SUM(AS126:AS127)</f>
        <v>#VALUE!</v>
      </c>
      <c r="AT128" s="406" t="e">
        <f aca="false" ca="false" dt2D="false" dtr="false" t="normal">SUM(AT126:AT127)</f>
        <v>#VALUE!</v>
      </c>
      <c r="AU128" s="406" t="e">
        <f aca="false" ca="false" dt2D="false" dtr="false" t="normal">SUM(AU126:AU127)</f>
        <v>#VALUE!</v>
      </c>
      <c r="AV128" s="406" t="e">
        <f aca="false" ca="false" dt2D="false" dtr="false" t="normal">SUM(AV126:AV127)</f>
        <v>#VALUE!</v>
      </c>
      <c r="AW128" s="406" t="e">
        <f aca="false" ca="false" dt2D="false" dtr="false" t="normal">SUM(AW126:AW127)</f>
        <v>#VALUE!</v>
      </c>
      <c r="AX128" s="406" t="e">
        <f aca="false" ca="false" dt2D="false" dtr="false" t="normal">SUM(AX126:AX127)</f>
        <v>#VALUE!</v>
      </c>
      <c r="AY128" s="406" t="e">
        <f aca="false" ca="false" dt2D="false" dtr="false" t="normal">SUM(AY126:AY127)</f>
        <v>#VALUE!</v>
      </c>
      <c r="AZ128" s="406" t="e">
        <f aca="false" ca="false" dt2D="false" dtr="false" t="normal">SUM(AZ126:AZ127)</f>
        <v>#VALUE!</v>
      </c>
      <c r="BA128" s="406" t="e">
        <f aca="false" ca="false" dt2D="false" dtr="false" t="normal">SUM(BA126:BA127)</f>
        <v>#VALUE!</v>
      </c>
      <c r="BB128" s="406" t="e">
        <f aca="false" ca="false" dt2D="false" dtr="false" t="normal">SUM(BB126:BB127)</f>
        <v>#VALUE!</v>
      </c>
      <c r="BC128" s="406" t="e">
        <f aca="false" ca="false" dt2D="false" dtr="false" t="normal">SUM(BC126:BC127)</f>
        <v>#VALUE!</v>
      </c>
      <c r="BD128" s="406" t="e">
        <f aca="false" ca="false" dt2D="false" dtr="false" t="normal">SUM(BD126:BD127)</f>
        <v>#VALUE!</v>
      </c>
      <c r="BE128" s="406" t="e">
        <f aca="false" ca="false" dt2D="false" dtr="false" t="normal">SUM(BE126:BE127)</f>
        <v>#VALUE!</v>
      </c>
      <c r="BF128" s="406" t="e">
        <f aca="false" ca="false" dt2D="false" dtr="false" t="normal">SUM(BF126:BF127)</f>
        <v>#VALUE!</v>
      </c>
      <c r="BG128" s="406" t="e">
        <f aca="false" ca="false" dt2D="false" dtr="false" t="normal">SUM(BG126:BG127)</f>
        <v>#VALUE!</v>
      </c>
      <c r="BH128" s="406" t="e">
        <f aca="false" ca="false" dt2D="false" dtr="false" t="normal">SUM(BH126:BH127)</f>
        <v>#VALUE!</v>
      </c>
      <c r="BI128" s="406" t="e">
        <f aca="false" ca="false" dt2D="false" dtr="false" t="normal">SUM(BI126:BI127)</f>
        <v>#VALUE!</v>
      </c>
      <c r="BJ128" s="406" t="e">
        <f aca="false" ca="false" dt2D="false" dtr="false" t="normal">SUM(BJ126:BJ127)</f>
        <v>#VALUE!</v>
      </c>
      <c r="BK128" s="406" t="e">
        <f aca="false" ca="false" dt2D="false" dtr="false" t="normal">SUM(BK126:BK127)</f>
        <v>#VALUE!</v>
      </c>
      <c r="BL128" s="406" t="e">
        <f aca="false" ca="false" dt2D="false" dtr="false" t="normal">SUM(BL126:BL127)</f>
        <v>#VALUE!</v>
      </c>
      <c r="BM128" s="406" t="e">
        <f aca="false" ca="false" dt2D="false" dtr="false" t="normal">SUM(BM126:BM127)</f>
        <v>#VALUE!</v>
      </c>
      <c r="BN128" s="406" t="e">
        <f aca="false" ca="false" dt2D="false" dtr="false" t="normal">SUM(BN126:BN127)</f>
        <v>#VALUE!</v>
      </c>
      <c r="BO128" s="406" t="e">
        <f aca="false" ca="false" dt2D="false" dtr="false" t="normal">SUM(BO126:BO127)</f>
        <v>#VALUE!</v>
      </c>
      <c r="BP128" s="406" t="e">
        <f aca="false" ca="false" dt2D="false" dtr="false" t="normal">SUM(BP126:BP127)</f>
        <v>#VALUE!</v>
      </c>
      <c r="BQ128" s="406" t="e">
        <f aca="false" ca="false" dt2D="false" dtr="false" t="normal">SUM(BQ126:BQ127)</f>
        <v>#VALUE!</v>
      </c>
      <c r="BR128" s="406" t="e">
        <f aca="false" ca="false" dt2D="false" dtr="false" t="normal">SUM(BR126:BR127)</f>
        <v>#VALUE!</v>
      </c>
      <c r="BS128" s="406" t="e">
        <f aca="false" ca="false" dt2D="false" dtr="false" t="normal">SUM(BS126:BS127)</f>
        <v>#VALUE!</v>
      </c>
      <c r="BT128" s="406" t="e">
        <f aca="false" ca="false" dt2D="false" dtr="false" t="normal">SUM(BT126:BT127)</f>
        <v>#VALUE!</v>
      </c>
    </row>
    <row outlineLevel="0" r="129">
      <c r="L129" s="283" t="n"/>
      <c r="M129" s="167" t="n"/>
      <c r="N129" s="167" t="n"/>
      <c r="O129" s="167" t="n"/>
      <c r="P129" s="167" t="n"/>
      <c r="Q129" s="167" t="n"/>
      <c r="R129" s="167" t="n"/>
      <c r="S129" s="167" t="n"/>
      <c r="T129" s="167" t="n"/>
      <c r="U129" s="167" t="n"/>
      <c r="V129" s="167" t="n"/>
      <c r="W129" s="167" t="n"/>
      <c r="X129" s="167" t="n"/>
      <c r="Y129" s="167" t="n"/>
      <c r="Z129" s="167" t="n"/>
      <c r="AA129" s="167" t="n"/>
      <c r="AB129" s="167" t="n"/>
      <c r="AC129" s="167" t="n"/>
      <c r="AD129" s="167" t="n"/>
      <c r="AE129" s="167" t="n"/>
      <c r="AF129" s="167" t="n"/>
      <c r="AG129" s="167" t="n"/>
      <c r="AH129" s="167" t="n"/>
      <c r="AI129" s="167" t="n"/>
      <c r="AJ129" s="167" t="n"/>
      <c r="AK129" s="167" t="n"/>
      <c r="AL129" s="167" t="n"/>
      <c r="AM129" s="167" t="n"/>
      <c r="AN129" s="167" t="n"/>
      <c r="AO129" s="167" t="n"/>
      <c r="AP129" s="167" t="n"/>
      <c r="AQ129" s="167" t="n"/>
      <c r="AR129" s="167" t="n"/>
      <c r="AS129" s="167" t="n"/>
      <c r="AT129" s="167" t="n"/>
      <c r="AU129" s="167" t="n"/>
      <c r="AV129" s="167" t="n"/>
      <c r="AW129" s="167" t="n"/>
      <c r="AX129" s="167" t="n"/>
      <c r="AY129" s="167" t="n"/>
      <c r="AZ129" s="167" t="n"/>
      <c r="BA129" s="167" t="n"/>
      <c r="BB129" s="167" t="n"/>
      <c r="BC129" s="167" t="n"/>
      <c r="BD129" s="167" t="n"/>
      <c r="BE129" s="167" t="n"/>
      <c r="BF129" s="167" t="n"/>
      <c r="BG129" s="167" t="n"/>
      <c r="BH129" s="167" t="n"/>
      <c r="BI129" s="167" t="n"/>
      <c r="BJ129" s="167" t="n"/>
      <c r="BK129" s="167" t="n"/>
      <c r="BL129" s="167" t="n"/>
      <c r="BM129" s="167" t="n"/>
      <c r="BN129" s="167" t="n"/>
      <c r="BO129" s="167" t="n"/>
      <c r="BP129" s="167" t="n"/>
      <c r="BQ129" s="167" t="n"/>
      <c r="BR129" s="167" t="n"/>
      <c r="BS129" s="167" t="n"/>
      <c r="BT129" s="167" t="n"/>
    </row>
    <row customFormat="true" ht="17.25" outlineLevel="0" r="130" s="44">
      <c r="A130" s="374" t="n"/>
      <c r="B130" s="374" t="n"/>
      <c r="C130" s="374" t="n"/>
      <c r="D130" s="374" t="n"/>
      <c r="E130" s="374" t="n"/>
      <c r="F130" s="374" t="n"/>
      <c r="G130" s="374" t="n"/>
      <c r="I130" s="409" t="s">
        <v>432</v>
      </c>
      <c r="L130" s="199" t="n"/>
      <c r="M130" s="403" t="n"/>
      <c r="N130" s="403" t="n"/>
      <c r="O130" s="403" t="n"/>
      <c r="P130" s="403" t="n"/>
      <c r="Q130" s="403" t="n"/>
      <c r="R130" s="403" t="n"/>
      <c r="S130" s="403" t="n"/>
      <c r="T130" s="403" t="n"/>
      <c r="U130" s="403" t="n"/>
      <c r="V130" s="403" t="n"/>
      <c r="W130" s="403" t="n"/>
      <c r="X130" s="403" t="n"/>
      <c r="Y130" s="403" t="n"/>
      <c r="Z130" s="403" t="n"/>
      <c r="AA130" s="403" t="n"/>
      <c r="AB130" s="403" t="n"/>
      <c r="AC130" s="403" t="n"/>
      <c r="AD130" s="403" t="n"/>
      <c r="AE130" s="403" t="n"/>
      <c r="AF130" s="403" t="n"/>
      <c r="AG130" s="403" t="n"/>
      <c r="AH130" s="403" t="n"/>
      <c r="AI130" s="403" t="n"/>
      <c r="AJ130" s="403" t="n"/>
      <c r="AK130" s="403" t="n"/>
      <c r="AL130" s="403" t="n"/>
      <c r="AM130" s="403" t="n"/>
      <c r="AN130" s="403" t="n"/>
      <c r="AO130" s="403" t="n"/>
      <c r="AP130" s="403" t="n"/>
      <c r="AQ130" s="403" t="n"/>
      <c r="AR130" s="403" t="n"/>
      <c r="AS130" s="403" t="n"/>
      <c r="AT130" s="403" t="n"/>
      <c r="AU130" s="403" t="n"/>
      <c r="AV130" s="403" t="n"/>
      <c r="AW130" s="403" t="n"/>
      <c r="AX130" s="403" t="n"/>
      <c r="AY130" s="403" t="n"/>
      <c r="AZ130" s="403" t="n"/>
      <c r="BA130" s="403" t="n"/>
      <c r="BB130" s="403" t="n"/>
      <c r="BC130" s="403" t="n"/>
      <c r="BD130" s="403" t="n"/>
      <c r="BE130" s="403" t="n"/>
      <c r="BF130" s="403" t="n"/>
      <c r="BG130" s="403" t="n"/>
      <c r="BH130" s="403" t="n"/>
      <c r="BI130" s="403" t="n"/>
      <c r="BJ130" s="403" t="n"/>
      <c r="BK130" s="403" t="n"/>
      <c r="BL130" s="403" t="n"/>
      <c r="BM130" s="403" t="n"/>
      <c r="BN130" s="403" t="n"/>
      <c r="BO130" s="403" t="n"/>
      <c r="BP130" s="403" t="n"/>
      <c r="BQ130" s="403" t="n"/>
      <c r="BR130" s="403" t="n"/>
      <c r="BS130" s="403" t="n"/>
      <c r="BT130" s="403" t="n"/>
    </row>
    <row customFormat="true" hidden="true" ht="16.5" outlineLevel="1" r="131" s="130">
      <c r="A131" s="408" t="str">
        <f aca="false" ca="false" dt2D="false" dtr="false" t="normal">I130</f>
        <v>Государственное долевое финансирование</v>
      </c>
      <c r="B131" s="408" t="n"/>
      <c r="C131" s="408" t="n"/>
      <c r="D131" s="408" t="n"/>
      <c r="E131" s="408" t="n"/>
      <c r="F131" s="374" t="str">
        <f aca="false" ca="false" dt2D="false" dtr="false" t="normal">I131</f>
        <v>Якорная туристическая  инфраструктура</v>
      </c>
      <c r="G131" s="408" t="n"/>
      <c r="I131" s="242" t="s">
        <v>406</v>
      </c>
      <c r="L131" s="283" t="e">
        <f aca="false" ca="false" dt2D="false" dtr="false" t="normal">SUM(M131:BT131)</f>
        <v>#VALUE!</v>
      </c>
      <c r="M131" s="167" t="e">
        <f aca="false" ca="false" dt2D="false" dtr="false" t="normal">SUM(M132:M134)</f>
        <v>#VALUE!</v>
      </c>
      <c r="N131" s="167" t="e">
        <f aca="false" ca="false" dt2D="false" dtr="false" t="normal">SUM(N132:N134)</f>
        <v>#VALUE!</v>
      </c>
      <c r="O131" s="167" t="e">
        <f aca="false" ca="false" dt2D="false" dtr="false" t="normal">SUM(O132:O134)</f>
        <v>#VALUE!</v>
      </c>
      <c r="P131" s="167" t="e">
        <f aca="false" ca="false" dt2D="false" dtr="false" t="normal">SUM(P132:P134)</f>
        <v>#VALUE!</v>
      </c>
      <c r="Q131" s="167" t="e">
        <f aca="false" ca="false" dt2D="false" dtr="false" t="normal">SUM(Q132:Q134)</f>
        <v>#VALUE!</v>
      </c>
      <c r="R131" s="167" t="e">
        <f aca="false" ca="false" dt2D="false" dtr="false" t="normal">SUM(R132:R134)</f>
        <v>#VALUE!</v>
      </c>
      <c r="S131" s="167" t="e">
        <f aca="false" ca="false" dt2D="false" dtr="false" t="normal">SUM(S132:S134)</f>
        <v>#VALUE!</v>
      </c>
      <c r="T131" s="167" t="e">
        <f aca="false" ca="false" dt2D="false" dtr="false" t="normal">SUM(T132:T134)</f>
        <v>#VALUE!</v>
      </c>
      <c r="U131" s="167" t="e">
        <f aca="false" ca="false" dt2D="false" dtr="false" t="normal">SUM(U132:U134)</f>
        <v>#VALUE!</v>
      </c>
      <c r="V131" s="167" t="e">
        <f aca="false" ca="false" dt2D="false" dtr="false" t="normal">SUM(V132:V134)</f>
        <v>#VALUE!</v>
      </c>
      <c r="W131" s="167" t="e">
        <f aca="false" ca="false" dt2D="false" dtr="false" t="normal">SUM(W132:W134)</f>
        <v>#VALUE!</v>
      </c>
      <c r="X131" s="167" t="e">
        <f aca="false" ca="false" dt2D="false" dtr="false" t="normal">SUM(X132:X134)</f>
        <v>#VALUE!</v>
      </c>
      <c r="Y131" s="167" t="e">
        <f aca="false" ca="false" dt2D="false" dtr="false" t="normal">SUM(Y132:Y134)</f>
        <v>#VALUE!</v>
      </c>
      <c r="Z131" s="167" t="e">
        <f aca="false" ca="false" dt2D="false" dtr="false" t="normal">SUM(Z132:Z134)</f>
        <v>#VALUE!</v>
      </c>
      <c r="AA131" s="167" t="e">
        <f aca="false" ca="false" dt2D="false" dtr="false" t="normal">SUM(AA132:AA134)</f>
        <v>#VALUE!</v>
      </c>
      <c r="AB131" s="167" t="e">
        <f aca="false" ca="false" dt2D="false" dtr="false" t="normal">SUM(AB132:AB134)</f>
        <v>#VALUE!</v>
      </c>
      <c r="AC131" s="167" t="e">
        <f aca="false" ca="false" dt2D="false" dtr="false" t="normal">SUM(AC132:AC134)</f>
        <v>#VALUE!</v>
      </c>
      <c r="AD131" s="167" t="e">
        <f aca="false" ca="false" dt2D="false" dtr="false" t="normal">SUM(AD132:AD134)</f>
        <v>#VALUE!</v>
      </c>
      <c r="AE131" s="167" t="e">
        <f aca="false" ca="false" dt2D="false" dtr="false" t="normal">SUM(AE132:AE134)</f>
        <v>#VALUE!</v>
      </c>
      <c r="AF131" s="167" t="e">
        <f aca="false" ca="false" dt2D="false" dtr="false" t="normal">SUM(AF132:AF134)</f>
        <v>#VALUE!</v>
      </c>
      <c r="AG131" s="167" t="e">
        <f aca="false" ca="false" dt2D="false" dtr="false" t="normal">SUM(AG132:AG134)</f>
        <v>#VALUE!</v>
      </c>
      <c r="AH131" s="167" t="e">
        <f aca="false" ca="false" dt2D="false" dtr="false" t="normal">SUM(AH132:AH134)</f>
        <v>#VALUE!</v>
      </c>
      <c r="AI131" s="167" t="e">
        <f aca="false" ca="false" dt2D="false" dtr="false" t="normal">SUM(AI132:AI134)</f>
        <v>#VALUE!</v>
      </c>
      <c r="AJ131" s="167" t="e">
        <f aca="false" ca="false" dt2D="false" dtr="false" t="normal">SUM(AJ132:AJ134)</f>
        <v>#VALUE!</v>
      </c>
      <c r="AK131" s="167" t="e">
        <f aca="false" ca="false" dt2D="false" dtr="false" t="normal">SUM(AK132:AK134)</f>
        <v>#VALUE!</v>
      </c>
      <c r="AL131" s="167" t="e">
        <f aca="false" ca="false" dt2D="false" dtr="false" t="normal">SUM(AL132:AL134)</f>
        <v>#VALUE!</v>
      </c>
      <c r="AM131" s="167" t="e">
        <f aca="false" ca="false" dt2D="false" dtr="false" t="normal">SUM(AM132:AM134)</f>
        <v>#VALUE!</v>
      </c>
      <c r="AN131" s="167" t="e">
        <f aca="false" ca="false" dt2D="false" dtr="false" t="normal">SUM(AN132:AN134)</f>
        <v>#VALUE!</v>
      </c>
      <c r="AO131" s="167" t="e">
        <f aca="false" ca="false" dt2D="false" dtr="false" t="normal">SUM(AO132:AO134)</f>
        <v>#VALUE!</v>
      </c>
      <c r="AP131" s="167" t="e">
        <f aca="false" ca="false" dt2D="false" dtr="false" t="normal">SUM(AP132:AP134)</f>
        <v>#VALUE!</v>
      </c>
      <c r="AQ131" s="167" t="e">
        <f aca="false" ca="false" dt2D="false" dtr="false" t="normal">SUM(AQ132:AQ134)</f>
        <v>#VALUE!</v>
      </c>
      <c r="AR131" s="167" t="e">
        <f aca="false" ca="false" dt2D="false" dtr="false" t="normal">SUM(AR132:AR134)</f>
        <v>#VALUE!</v>
      </c>
      <c r="AS131" s="167" t="e">
        <f aca="false" ca="false" dt2D="false" dtr="false" t="normal">SUM(AS132:AS134)</f>
        <v>#VALUE!</v>
      </c>
      <c r="AT131" s="167" t="e">
        <f aca="false" ca="false" dt2D="false" dtr="false" t="normal">SUM(AT132:AT134)</f>
        <v>#VALUE!</v>
      </c>
      <c r="AU131" s="167" t="e">
        <f aca="false" ca="false" dt2D="false" dtr="false" t="normal">SUM(AU132:AU134)</f>
        <v>#VALUE!</v>
      </c>
      <c r="AV131" s="167" t="e">
        <f aca="false" ca="false" dt2D="false" dtr="false" t="normal">SUM(AV132:AV134)</f>
        <v>#VALUE!</v>
      </c>
      <c r="AW131" s="167" t="e">
        <f aca="false" ca="false" dt2D="false" dtr="false" t="normal">SUM(AW132:AW134)</f>
        <v>#VALUE!</v>
      </c>
      <c r="AX131" s="167" t="e">
        <f aca="false" ca="false" dt2D="false" dtr="false" t="normal">SUM(AX132:AX134)</f>
        <v>#VALUE!</v>
      </c>
      <c r="AY131" s="167" t="e">
        <f aca="false" ca="false" dt2D="false" dtr="false" t="normal">SUM(AY132:AY134)</f>
        <v>#VALUE!</v>
      </c>
      <c r="AZ131" s="167" t="e">
        <f aca="false" ca="false" dt2D="false" dtr="false" t="normal">SUM(AZ132:AZ134)</f>
        <v>#VALUE!</v>
      </c>
      <c r="BA131" s="167" t="e">
        <f aca="false" ca="false" dt2D="false" dtr="false" t="normal">SUM(BA132:BA134)</f>
        <v>#VALUE!</v>
      </c>
      <c r="BB131" s="167" t="e">
        <f aca="false" ca="false" dt2D="false" dtr="false" t="normal">SUM(BB132:BB134)</f>
        <v>#VALUE!</v>
      </c>
      <c r="BC131" s="167" t="e">
        <f aca="false" ca="false" dt2D="false" dtr="false" t="normal">SUM(BC132:BC134)</f>
        <v>#VALUE!</v>
      </c>
      <c r="BD131" s="167" t="e">
        <f aca="false" ca="false" dt2D="false" dtr="false" t="normal">SUM(BD132:BD134)</f>
        <v>#VALUE!</v>
      </c>
      <c r="BE131" s="167" t="e">
        <f aca="false" ca="false" dt2D="false" dtr="false" t="normal">SUM(BE132:BE134)</f>
        <v>#VALUE!</v>
      </c>
      <c r="BF131" s="167" t="e">
        <f aca="false" ca="false" dt2D="false" dtr="false" t="normal">SUM(BF132:BF134)</f>
        <v>#VALUE!</v>
      </c>
      <c r="BG131" s="167" t="e">
        <f aca="false" ca="false" dt2D="false" dtr="false" t="normal">SUM(BG132:BG134)</f>
        <v>#VALUE!</v>
      </c>
      <c r="BH131" s="167" t="e">
        <f aca="false" ca="false" dt2D="false" dtr="false" t="normal">SUM(BH132:BH134)</f>
        <v>#VALUE!</v>
      </c>
      <c r="BI131" s="167" t="e">
        <f aca="false" ca="false" dt2D="false" dtr="false" t="normal">SUM(BI132:BI134)</f>
        <v>#VALUE!</v>
      </c>
      <c r="BJ131" s="167" t="e">
        <f aca="false" ca="false" dt2D="false" dtr="false" t="normal">SUM(BJ132:BJ134)</f>
        <v>#VALUE!</v>
      </c>
      <c r="BK131" s="167" t="e">
        <f aca="false" ca="false" dt2D="false" dtr="false" t="normal">SUM(BK132:BK134)</f>
        <v>#VALUE!</v>
      </c>
      <c r="BL131" s="167" t="e">
        <f aca="false" ca="false" dt2D="false" dtr="false" t="normal">SUM(BL132:BL134)</f>
        <v>#VALUE!</v>
      </c>
      <c r="BM131" s="167" t="e">
        <f aca="false" ca="false" dt2D="false" dtr="false" t="normal">SUM(BM132:BM134)</f>
        <v>#VALUE!</v>
      </c>
      <c r="BN131" s="167" t="e">
        <f aca="false" ca="false" dt2D="false" dtr="false" t="normal">SUM(BN132:BN134)</f>
        <v>#VALUE!</v>
      </c>
      <c r="BO131" s="167" t="e">
        <f aca="false" ca="false" dt2D="false" dtr="false" t="normal">SUM(BO132:BO134)</f>
        <v>#VALUE!</v>
      </c>
      <c r="BP131" s="167" t="e">
        <f aca="false" ca="false" dt2D="false" dtr="false" t="normal">SUM(BP132:BP134)</f>
        <v>#VALUE!</v>
      </c>
      <c r="BQ131" s="167" t="e">
        <f aca="false" ca="false" dt2D="false" dtr="false" t="normal">SUM(BQ132:BQ134)</f>
        <v>#VALUE!</v>
      </c>
      <c r="BR131" s="167" t="e">
        <f aca="false" ca="false" dt2D="false" dtr="false" t="normal">SUM(BR132:BR134)</f>
        <v>#VALUE!</v>
      </c>
      <c r="BS131" s="167" t="e">
        <f aca="false" ca="false" dt2D="false" dtr="false" t="normal">SUM(BS132:BS134)</f>
        <v>#VALUE!</v>
      </c>
      <c r="BT131" s="167" t="e">
        <f aca="false" ca="false" dt2D="false" dtr="false" t="normal">SUM(BT132:BT134)</f>
        <v>#VALUE!</v>
      </c>
    </row>
    <row hidden="true" ht="16.5" outlineLevel="1" r="132">
      <c r="A132" s="408" t="str">
        <f aca="false" ca="false" dt2D="false" dtr="false" t="normal">A131</f>
        <v>Государственное долевое финансирование</v>
      </c>
      <c r="D132" s="408" t="str">
        <f aca="false" ca="false" dt2D="false" dtr="false" t="normal">I132</f>
        <v>Федеральный бюджет</v>
      </c>
      <c r="F132" s="374" t="str">
        <f aca="false" ca="false" dt2D="false" dtr="false" t="normal">F131</f>
        <v>Якорная туристическая  инфраструктура</v>
      </c>
      <c r="I132" s="237" t="s">
        <v>301</v>
      </c>
      <c r="L132" s="283" t="e">
        <f aca="false" ca="false" dt2D="false" dtr="false" t="normal">SUM(M132:BT132)</f>
        <v>#VALUE!</v>
      </c>
      <c r="M132" s="167" t="e">
        <f aca="false" ca="false" dt2D="false" dtr="false" t="normal">SUMIFS(M:M, $D:$D, $D132, $A:$A, $A132, $F:$F, $F132, $E:$E, "Да")</f>
        <v>#VALUE!</v>
      </c>
      <c r="N132" s="167" t="e">
        <f aca="false" ca="false" dt2D="false" dtr="false" t="normal">SUMIFS(N:N, $D:$D, $D132, $A:$A, $A132, $F:$F, $F132, $E:$E, "Да")</f>
        <v>#VALUE!</v>
      </c>
      <c r="O132" s="167" t="e">
        <f aca="false" ca="false" dt2D="false" dtr="false" t="normal">SUMIFS(O:O, $D:$D, $D132, $A:$A, $A132, $F:$F, $F132, $E:$E, "Да")</f>
        <v>#VALUE!</v>
      </c>
      <c r="P132" s="167" t="e">
        <f aca="false" ca="false" dt2D="false" dtr="false" t="normal">SUMIFS(P:P, $D:$D, $D132, $A:$A, $A132, $F:$F, $F132, $E:$E, "Да")</f>
        <v>#VALUE!</v>
      </c>
      <c r="Q132" s="167" t="e">
        <f aca="false" ca="false" dt2D="false" dtr="false" t="normal">SUMIFS(Q:Q, $D:$D, $D132, $A:$A, $A132, $F:$F, $F132, $E:$E, "Да")</f>
        <v>#VALUE!</v>
      </c>
      <c r="R132" s="167" t="e">
        <f aca="false" ca="false" dt2D="false" dtr="false" t="normal">SUMIFS(R:R, $D:$D, $D132, $A:$A, $A132, $F:$F, $F132, $E:$E, "Да")</f>
        <v>#VALUE!</v>
      </c>
      <c r="S132" s="167" t="e">
        <f aca="false" ca="false" dt2D="false" dtr="false" t="normal">SUMIFS(S:S, $D:$D, $D132, $A:$A, $A132, $F:$F, $F132, $E:$E, "Да")</f>
        <v>#VALUE!</v>
      </c>
      <c r="T132" s="167" t="e">
        <f aca="false" ca="false" dt2D="false" dtr="false" t="normal">SUMIFS(T:T, $D:$D, $D132, $A:$A, $A132, $F:$F, $F132, $E:$E, "Да")</f>
        <v>#VALUE!</v>
      </c>
      <c r="U132" s="167" t="e">
        <f aca="false" ca="false" dt2D="false" dtr="false" t="normal">SUMIFS(U:U, $D:$D, $D132, $A:$A, $A132, $F:$F, $F132, $E:$E, "Да")</f>
        <v>#VALUE!</v>
      </c>
      <c r="V132" s="167" t="e">
        <f aca="false" ca="false" dt2D="false" dtr="false" t="normal">SUMIFS(V:V, $D:$D, $D132, $A:$A, $A132, $F:$F, $F132, $E:$E, "Да")</f>
        <v>#VALUE!</v>
      </c>
      <c r="W132" s="167" t="e">
        <f aca="false" ca="false" dt2D="false" dtr="false" t="normal">SUMIFS(W:W, $D:$D, $D132, $A:$A, $A132, $F:$F, $F132, $E:$E, "Да")</f>
        <v>#VALUE!</v>
      </c>
      <c r="X132" s="167" t="e">
        <f aca="false" ca="false" dt2D="false" dtr="false" t="normal">SUMIFS(X:X, $D:$D, $D132, $A:$A, $A132, $F:$F, $F132, $E:$E, "Да")</f>
        <v>#VALUE!</v>
      </c>
      <c r="Y132" s="167" t="e">
        <f aca="false" ca="false" dt2D="false" dtr="false" t="normal">SUMIFS(Y:Y, $D:$D, $D132, $A:$A, $A132, $F:$F, $F132, $E:$E, "Да")</f>
        <v>#VALUE!</v>
      </c>
      <c r="Z132" s="167" t="e">
        <f aca="false" ca="false" dt2D="false" dtr="false" t="normal">SUMIFS(Z:Z, $D:$D, $D132, $A:$A, $A132, $F:$F, $F132, $E:$E, "Да")</f>
        <v>#VALUE!</v>
      </c>
      <c r="AA132" s="167" t="e">
        <f aca="false" ca="false" dt2D="false" dtr="false" t="normal">SUMIFS(AA:AA, $D:$D, $D132, $A:$A, $A132, $F:$F, $F132, $E:$E, "Да")</f>
        <v>#VALUE!</v>
      </c>
      <c r="AB132" s="167" t="e">
        <f aca="false" ca="false" dt2D="false" dtr="false" t="normal">SUMIFS(AB:AB, $D:$D, $D132, $A:$A, $A132, $F:$F, $F132, $E:$E, "Да")</f>
        <v>#VALUE!</v>
      </c>
      <c r="AC132" s="167" t="e">
        <f aca="false" ca="false" dt2D="false" dtr="false" t="normal">SUMIFS(AC:AC, $D:$D, $D132, $A:$A, $A132, $F:$F, $F132, $E:$E, "Да")</f>
        <v>#VALUE!</v>
      </c>
      <c r="AD132" s="167" t="e">
        <f aca="false" ca="false" dt2D="false" dtr="false" t="normal">SUMIFS(AD:AD, $D:$D, $D132, $A:$A, $A132, $F:$F, $F132, $E:$E, "Да")</f>
        <v>#VALUE!</v>
      </c>
      <c r="AE132" s="167" t="e">
        <f aca="false" ca="false" dt2D="false" dtr="false" t="normal">SUMIFS(AE:AE, $D:$D, $D132, $A:$A, $A132, $F:$F, $F132, $E:$E, "Да")</f>
        <v>#VALUE!</v>
      </c>
      <c r="AF132" s="167" t="e">
        <f aca="false" ca="false" dt2D="false" dtr="false" t="normal">SUMIFS(AF:AF, $D:$D, $D132, $A:$A, $A132, $F:$F, $F132, $E:$E, "Да")</f>
        <v>#VALUE!</v>
      </c>
      <c r="AG132" s="167" t="e">
        <f aca="false" ca="false" dt2D="false" dtr="false" t="normal">SUMIFS(AG:AG, $D:$D, $D132, $A:$A, $A132, $F:$F, $F132, $E:$E, "Да")</f>
        <v>#VALUE!</v>
      </c>
      <c r="AH132" s="167" t="e">
        <f aca="false" ca="false" dt2D="false" dtr="false" t="normal">SUMIFS(AH:AH, $D:$D, $D132, $A:$A, $A132, $F:$F, $F132, $E:$E, "Да")</f>
        <v>#VALUE!</v>
      </c>
      <c r="AI132" s="167" t="e">
        <f aca="false" ca="false" dt2D="false" dtr="false" t="normal">SUMIFS(AI:AI, $D:$D, $D132, $A:$A, $A132, $F:$F, $F132, $E:$E, "Да")</f>
        <v>#VALUE!</v>
      </c>
      <c r="AJ132" s="167" t="e">
        <f aca="false" ca="false" dt2D="false" dtr="false" t="normal">SUMIFS(AJ:AJ, $D:$D, $D132, $A:$A, $A132, $F:$F, $F132, $E:$E, "Да")</f>
        <v>#VALUE!</v>
      </c>
      <c r="AK132" s="167" t="e">
        <f aca="false" ca="false" dt2D="false" dtr="false" t="normal">SUMIFS(AK:AK, $D:$D, $D132, $A:$A, $A132, $F:$F, $F132, $E:$E, "Да")</f>
        <v>#VALUE!</v>
      </c>
      <c r="AL132" s="167" t="e">
        <f aca="false" ca="false" dt2D="false" dtr="false" t="normal">SUMIFS(AL:AL, $D:$D, $D132, $A:$A, $A132, $F:$F, $F132, $E:$E, "Да")</f>
        <v>#VALUE!</v>
      </c>
      <c r="AM132" s="167" t="e">
        <f aca="false" ca="false" dt2D="false" dtr="false" t="normal">SUMIFS(AM:AM, $D:$D, $D132, $A:$A, $A132, $F:$F, $F132, $E:$E, "Да")</f>
        <v>#VALUE!</v>
      </c>
      <c r="AN132" s="167" t="e">
        <f aca="false" ca="false" dt2D="false" dtr="false" t="normal">SUMIFS(AN:AN, $D:$D, $D132, $A:$A, $A132, $F:$F, $F132, $E:$E, "Да")</f>
        <v>#VALUE!</v>
      </c>
      <c r="AO132" s="167" t="e">
        <f aca="false" ca="false" dt2D="false" dtr="false" t="normal">SUMIFS(AO:AO, $D:$D, $D132, $A:$A, $A132, $F:$F, $F132, $E:$E, "Да")</f>
        <v>#VALUE!</v>
      </c>
      <c r="AP132" s="167" t="e">
        <f aca="false" ca="false" dt2D="false" dtr="false" t="normal">SUMIFS(AP:AP, $D:$D, $D132, $A:$A, $A132, $F:$F, $F132, $E:$E, "Да")</f>
        <v>#VALUE!</v>
      </c>
      <c r="AQ132" s="167" t="e">
        <f aca="false" ca="false" dt2D="false" dtr="false" t="normal">SUMIFS(AQ:AQ, $D:$D, $D132, $A:$A, $A132, $F:$F, $F132, $E:$E, "Да")</f>
        <v>#VALUE!</v>
      </c>
      <c r="AR132" s="167" t="e">
        <f aca="false" ca="false" dt2D="false" dtr="false" t="normal">SUMIFS(AR:AR, $D:$D, $D132, $A:$A, $A132, $F:$F, $F132, $E:$E, "Да")</f>
        <v>#VALUE!</v>
      </c>
      <c r="AS132" s="167" t="e">
        <f aca="false" ca="false" dt2D="false" dtr="false" t="normal">SUMIFS(AS:AS, $D:$D, $D132, $A:$A, $A132, $F:$F, $F132, $E:$E, "Да")</f>
        <v>#VALUE!</v>
      </c>
      <c r="AT132" s="167" t="e">
        <f aca="false" ca="false" dt2D="false" dtr="false" t="normal">SUMIFS(AT:AT, $D:$D, $D132, $A:$A, $A132, $F:$F, $F132, $E:$E, "Да")</f>
        <v>#VALUE!</v>
      </c>
      <c r="AU132" s="167" t="e">
        <f aca="false" ca="false" dt2D="false" dtr="false" t="normal">SUMIFS(AU:AU, $D:$D, $D132, $A:$A, $A132, $F:$F, $F132, $E:$E, "Да")</f>
        <v>#VALUE!</v>
      </c>
      <c r="AV132" s="167" t="e">
        <f aca="false" ca="false" dt2D="false" dtr="false" t="normal">SUMIFS(AV:AV, $D:$D, $D132, $A:$A, $A132, $F:$F, $F132, $E:$E, "Да")</f>
        <v>#VALUE!</v>
      </c>
      <c r="AW132" s="167" t="e">
        <f aca="false" ca="false" dt2D="false" dtr="false" t="normal">SUMIFS(AW:AW, $D:$D, $D132, $A:$A, $A132, $F:$F, $F132, $E:$E, "Да")</f>
        <v>#VALUE!</v>
      </c>
      <c r="AX132" s="167" t="e">
        <f aca="false" ca="false" dt2D="false" dtr="false" t="normal">SUMIFS(AX:AX, $D:$D, $D132, $A:$A, $A132, $F:$F, $F132, $E:$E, "Да")</f>
        <v>#VALUE!</v>
      </c>
      <c r="AY132" s="167" t="e">
        <f aca="false" ca="false" dt2D="false" dtr="false" t="normal">SUMIFS(AY:AY, $D:$D, $D132, $A:$A, $A132, $F:$F, $F132, $E:$E, "Да")</f>
        <v>#VALUE!</v>
      </c>
      <c r="AZ132" s="167" t="e">
        <f aca="false" ca="false" dt2D="false" dtr="false" t="normal">SUMIFS(AZ:AZ, $D:$D, $D132, $A:$A, $A132, $F:$F, $F132, $E:$E, "Да")</f>
        <v>#VALUE!</v>
      </c>
      <c r="BA132" s="167" t="e">
        <f aca="false" ca="false" dt2D="false" dtr="false" t="normal">SUMIFS(BA:BA, $D:$D, $D132, $A:$A, $A132, $F:$F, $F132, $E:$E, "Да")</f>
        <v>#VALUE!</v>
      </c>
      <c r="BB132" s="167" t="e">
        <f aca="false" ca="false" dt2D="false" dtr="false" t="normal">SUMIFS(BB:BB, $D:$D, $D132, $A:$A, $A132, $F:$F, $F132, $E:$E, "Да")</f>
        <v>#VALUE!</v>
      </c>
      <c r="BC132" s="167" t="e">
        <f aca="false" ca="false" dt2D="false" dtr="false" t="normal">SUMIFS(BC:BC, $D:$D, $D132, $A:$A, $A132, $F:$F, $F132, $E:$E, "Да")</f>
        <v>#VALUE!</v>
      </c>
      <c r="BD132" s="167" t="e">
        <f aca="false" ca="false" dt2D="false" dtr="false" t="normal">SUMIFS(BD:BD, $D:$D, $D132, $A:$A, $A132, $F:$F, $F132, $E:$E, "Да")</f>
        <v>#VALUE!</v>
      </c>
      <c r="BE132" s="167" t="e">
        <f aca="false" ca="false" dt2D="false" dtr="false" t="normal">SUMIFS(BE:BE, $D:$D, $D132, $A:$A, $A132, $F:$F, $F132, $E:$E, "Да")</f>
        <v>#VALUE!</v>
      </c>
      <c r="BF132" s="167" t="e">
        <f aca="false" ca="false" dt2D="false" dtr="false" t="normal">SUMIFS(BF:BF, $D:$D, $D132, $A:$A, $A132, $F:$F, $F132, $E:$E, "Да")</f>
        <v>#VALUE!</v>
      </c>
      <c r="BG132" s="167" t="e">
        <f aca="false" ca="false" dt2D="false" dtr="false" t="normal">SUMIFS(BG:BG, $D:$D, $D132, $A:$A, $A132, $F:$F, $F132, $E:$E, "Да")</f>
        <v>#VALUE!</v>
      </c>
      <c r="BH132" s="167" t="e">
        <f aca="false" ca="false" dt2D="false" dtr="false" t="normal">SUMIFS(BH:BH, $D:$D, $D132, $A:$A, $A132, $F:$F, $F132, $E:$E, "Да")</f>
        <v>#VALUE!</v>
      </c>
      <c r="BI132" s="167" t="e">
        <f aca="false" ca="false" dt2D="false" dtr="false" t="normal">SUMIFS(BI:BI, $D:$D, $D132, $A:$A, $A132, $F:$F, $F132, $E:$E, "Да")</f>
        <v>#VALUE!</v>
      </c>
      <c r="BJ132" s="167" t="e">
        <f aca="false" ca="false" dt2D="false" dtr="false" t="normal">SUMIFS(BJ:BJ, $D:$D, $D132, $A:$A, $A132, $F:$F, $F132, $E:$E, "Да")</f>
        <v>#VALUE!</v>
      </c>
      <c r="BK132" s="167" t="e">
        <f aca="false" ca="false" dt2D="false" dtr="false" t="normal">SUMIFS(BK:BK, $D:$D, $D132, $A:$A, $A132, $F:$F, $F132, $E:$E, "Да")</f>
        <v>#VALUE!</v>
      </c>
      <c r="BL132" s="167" t="e">
        <f aca="false" ca="false" dt2D="false" dtr="false" t="normal">SUMIFS(BL:BL, $D:$D, $D132, $A:$A, $A132, $F:$F, $F132, $E:$E, "Да")</f>
        <v>#VALUE!</v>
      </c>
      <c r="BM132" s="167" t="e">
        <f aca="false" ca="false" dt2D="false" dtr="false" t="normal">SUMIFS(BM:BM, $D:$D, $D132, $A:$A, $A132, $F:$F, $F132, $E:$E, "Да")</f>
        <v>#VALUE!</v>
      </c>
      <c r="BN132" s="167" t="e">
        <f aca="false" ca="false" dt2D="false" dtr="false" t="normal">SUMIFS(BN:BN, $D:$D, $D132, $A:$A, $A132, $F:$F, $F132, $E:$E, "Да")</f>
        <v>#VALUE!</v>
      </c>
      <c r="BO132" s="167" t="e">
        <f aca="false" ca="false" dt2D="false" dtr="false" t="normal">SUMIFS(BO:BO, $D:$D, $D132, $A:$A, $A132, $F:$F, $F132, $E:$E, "Да")</f>
        <v>#VALUE!</v>
      </c>
      <c r="BP132" s="167" t="e">
        <f aca="false" ca="false" dt2D="false" dtr="false" t="normal">SUMIFS(BP:BP, $D:$D, $D132, $A:$A, $A132, $F:$F, $F132, $E:$E, "Да")</f>
        <v>#VALUE!</v>
      </c>
      <c r="BQ132" s="167" t="e">
        <f aca="false" ca="false" dt2D="false" dtr="false" t="normal">SUMIFS(BQ:BQ, $D:$D, $D132, $A:$A, $A132, $F:$F, $F132, $E:$E, "Да")</f>
        <v>#VALUE!</v>
      </c>
      <c r="BR132" s="167" t="e">
        <f aca="false" ca="false" dt2D="false" dtr="false" t="normal">SUMIFS(BR:BR, $D:$D, $D132, $A:$A, $A132, $F:$F, $F132, $E:$E, "Да")</f>
        <v>#VALUE!</v>
      </c>
      <c r="BS132" s="167" t="e">
        <f aca="false" ca="false" dt2D="false" dtr="false" t="normal">SUMIFS(BS:BS, $D:$D, $D132, $A:$A, $A132, $F:$F, $F132, $E:$E, "Да")</f>
        <v>#VALUE!</v>
      </c>
      <c r="BT132" s="167" t="e">
        <f aca="false" ca="false" dt2D="false" dtr="false" t="normal">SUMIFS(BT:BT, $D:$D, $D132, $A:$A, $A132, $F:$F, $F132, $E:$E, "Да")</f>
        <v>#VALUE!</v>
      </c>
    </row>
    <row hidden="true" ht="16.5" outlineLevel="1" r="133">
      <c r="A133" s="408" t="str">
        <f aca="false" ca="false" dt2D="false" dtr="false" t="normal">A132</f>
        <v>Государственное долевое финансирование</v>
      </c>
      <c r="D133" s="408" t="str">
        <f aca="false" ca="false" dt2D="false" dtr="false" t="normal">I133</f>
        <v>Бюджет СФ</v>
      </c>
      <c r="F133" s="374" t="str">
        <f aca="false" ca="false" dt2D="false" dtr="false" t="normal">F132</f>
        <v>Якорная туристическая  инфраструктура</v>
      </c>
      <c r="I133" s="237" t="s">
        <v>302</v>
      </c>
      <c r="L133" s="283" t="e">
        <f aca="false" ca="false" dt2D="false" dtr="false" t="normal">SUM(M133:BT133)</f>
        <v>#VALUE!</v>
      </c>
      <c r="M133" s="167" t="e">
        <f aca="false" ca="false" dt2D="false" dtr="false" t="normal">SUMIFS(M:M, $D:$D, $D133, $A:$A, $A133, $F:$F, $F133, $E:$E, "Да")</f>
        <v>#VALUE!</v>
      </c>
      <c r="N133" s="167" t="e">
        <f aca="false" ca="false" dt2D="false" dtr="false" t="normal">SUMIFS(N:N, $D:$D, $D133, $A:$A, $A133, $F:$F, $F133, $E:$E, "Да")</f>
        <v>#VALUE!</v>
      </c>
      <c r="O133" s="167" t="e">
        <f aca="false" ca="false" dt2D="false" dtr="false" t="normal">SUMIFS(O:O, $D:$D, $D133, $A:$A, $A133, $F:$F, $F133, $E:$E, "Да")</f>
        <v>#VALUE!</v>
      </c>
      <c r="P133" s="167" t="e">
        <f aca="false" ca="false" dt2D="false" dtr="false" t="normal">SUMIFS(P:P, $D:$D, $D133, $A:$A, $A133, $F:$F, $F133, $E:$E, "Да")</f>
        <v>#VALUE!</v>
      </c>
      <c r="Q133" s="167" t="e">
        <f aca="false" ca="false" dt2D="false" dtr="false" t="normal">SUMIFS(Q:Q, $D:$D, $D133, $A:$A, $A133, $F:$F, $F133, $E:$E, "Да")</f>
        <v>#VALUE!</v>
      </c>
      <c r="R133" s="167" t="e">
        <f aca="false" ca="false" dt2D="false" dtr="false" t="normal">SUMIFS(R:R, $D:$D, $D133, $A:$A, $A133, $F:$F, $F133, $E:$E, "Да")</f>
        <v>#VALUE!</v>
      </c>
      <c r="S133" s="167" t="e">
        <f aca="false" ca="false" dt2D="false" dtr="false" t="normal">SUMIFS(S:S, $D:$D, $D133, $A:$A, $A133, $F:$F, $F133, $E:$E, "Да")</f>
        <v>#VALUE!</v>
      </c>
      <c r="T133" s="167" t="e">
        <f aca="false" ca="false" dt2D="false" dtr="false" t="normal">SUMIFS(T:T, $D:$D, $D133, $A:$A, $A133, $F:$F, $F133, $E:$E, "Да")</f>
        <v>#VALUE!</v>
      </c>
      <c r="U133" s="167" t="e">
        <f aca="false" ca="false" dt2D="false" dtr="false" t="normal">SUMIFS(U:U, $D:$D, $D133, $A:$A, $A133, $F:$F, $F133, $E:$E, "Да")</f>
        <v>#VALUE!</v>
      </c>
      <c r="V133" s="167" t="e">
        <f aca="false" ca="false" dt2D="false" dtr="false" t="normal">SUMIFS(V:V, $D:$D, $D133, $A:$A, $A133, $F:$F, $F133, $E:$E, "Да")</f>
        <v>#VALUE!</v>
      </c>
      <c r="W133" s="167" t="e">
        <f aca="false" ca="false" dt2D="false" dtr="false" t="normal">SUMIFS(W:W, $D:$D, $D133, $A:$A, $A133, $F:$F, $F133, $E:$E, "Да")</f>
        <v>#VALUE!</v>
      </c>
      <c r="X133" s="167" t="e">
        <f aca="false" ca="false" dt2D="false" dtr="false" t="normal">SUMIFS(X:X, $D:$D, $D133, $A:$A, $A133, $F:$F, $F133, $E:$E, "Да")</f>
        <v>#VALUE!</v>
      </c>
      <c r="Y133" s="167" t="e">
        <f aca="false" ca="false" dt2D="false" dtr="false" t="normal">SUMIFS(Y:Y, $D:$D, $D133, $A:$A, $A133, $F:$F, $F133, $E:$E, "Да")</f>
        <v>#VALUE!</v>
      </c>
      <c r="Z133" s="167" t="e">
        <f aca="false" ca="false" dt2D="false" dtr="false" t="normal">SUMIFS(Z:Z, $D:$D, $D133, $A:$A, $A133, $F:$F, $F133, $E:$E, "Да")</f>
        <v>#VALUE!</v>
      </c>
      <c r="AA133" s="167" t="e">
        <f aca="false" ca="false" dt2D="false" dtr="false" t="normal">SUMIFS(AA:AA, $D:$D, $D133, $A:$A, $A133, $F:$F, $F133, $E:$E, "Да")</f>
        <v>#VALUE!</v>
      </c>
      <c r="AB133" s="167" t="e">
        <f aca="false" ca="false" dt2D="false" dtr="false" t="normal">SUMIFS(AB:AB, $D:$D, $D133, $A:$A, $A133, $F:$F, $F133, $E:$E, "Да")</f>
        <v>#VALUE!</v>
      </c>
      <c r="AC133" s="167" t="e">
        <f aca="false" ca="false" dt2D="false" dtr="false" t="normal">SUMIFS(AC:AC, $D:$D, $D133, $A:$A, $A133, $F:$F, $F133, $E:$E, "Да")</f>
        <v>#VALUE!</v>
      </c>
      <c r="AD133" s="167" t="e">
        <f aca="false" ca="false" dt2D="false" dtr="false" t="normal">SUMIFS(AD:AD, $D:$D, $D133, $A:$A, $A133, $F:$F, $F133, $E:$E, "Да")</f>
        <v>#VALUE!</v>
      </c>
      <c r="AE133" s="167" t="e">
        <f aca="false" ca="false" dt2D="false" dtr="false" t="normal">SUMIFS(AE:AE, $D:$D, $D133, $A:$A, $A133, $F:$F, $F133, $E:$E, "Да")</f>
        <v>#VALUE!</v>
      </c>
      <c r="AF133" s="167" t="e">
        <f aca="false" ca="false" dt2D="false" dtr="false" t="normal">SUMIFS(AF:AF, $D:$D, $D133, $A:$A, $A133, $F:$F, $F133, $E:$E, "Да")</f>
        <v>#VALUE!</v>
      </c>
      <c r="AG133" s="167" t="e">
        <f aca="false" ca="false" dt2D="false" dtr="false" t="normal">SUMIFS(AG:AG, $D:$D, $D133, $A:$A, $A133, $F:$F, $F133, $E:$E, "Да")</f>
        <v>#VALUE!</v>
      </c>
      <c r="AH133" s="167" t="e">
        <f aca="false" ca="false" dt2D="false" dtr="false" t="normal">SUMIFS(AH:AH, $D:$D, $D133, $A:$A, $A133, $F:$F, $F133, $E:$E, "Да")</f>
        <v>#VALUE!</v>
      </c>
      <c r="AI133" s="167" t="e">
        <f aca="false" ca="false" dt2D="false" dtr="false" t="normal">SUMIFS(AI:AI, $D:$D, $D133, $A:$A, $A133, $F:$F, $F133, $E:$E, "Да")</f>
        <v>#VALUE!</v>
      </c>
      <c r="AJ133" s="167" t="e">
        <f aca="false" ca="false" dt2D="false" dtr="false" t="normal">SUMIFS(AJ:AJ, $D:$D, $D133, $A:$A, $A133, $F:$F, $F133, $E:$E, "Да")</f>
        <v>#VALUE!</v>
      </c>
      <c r="AK133" s="167" t="e">
        <f aca="false" ca="false" dt2D="false" dtr="false" t="normal">SUMIFS(AK:AK, $D:$D, $D133, $A:$A, $A133, $F:$F, $F133, $E:$E, "Да")</f>
        <v>#VALUE!</v>
      </c>
      <c r="AL133" s="167" t="e">
        <f aca="false" ca="false" dt2D="false" dtr="false" t="normal">SUMIFS(AL:AL, $D:$D, $D133, $A:$A, $A133, $F:$F, $F133, $E:$E, "Да")</f>
        <v>#VALUE!</v>
      </c>
      <c r="AM133" s="167" t="e">
        <f aca="false" ca="false" dt2D="false" dtr="false" t="normal">SUMIFS(AM:AM, $D:$D, $D133, $A:$A, $A133, $F:$F, $F133, $E:$E, "Да")</f>
        <v>#VALUE!</v>
      </c>
      <c r="AN133" s="167" t="e">
        <f aca="false" ca="false" dt2D="false" dtr="false" t="normal">SUMIFS(AN:AN, $D:$D, $D133, $A:$A, $A133, $F:$F, $F133, $E:$E, "Да")</f>
        <v>#VALUE!</v>
      </c>
      <c r="AO133" s="167" t="e">
        <f aca="false" ca="false" dt2D="false" dtr="false" t="normal">SUMIFS(AO:AO, $D:$D, $D133, $A:$A, $A133, $F:$F, $F133, $E:$E, "Да")</f>
        <v>#VALUE!</v>
      </c>
      <c r="AP133" s="167" t="e">
        <f aca="false" ca="false" dt2D="false" dtr="false" t="normal">SUMIFS(AP:AP, $D:$D, $D133, $A:$A, $A133, $F:$F, $F133, $E:$E, "Да")</f>
        <v>#VALUE!</v>
      </c>
      <c r="AQ133" s="167" t="e">
        <f aca="false" ca="false" dt2D="false" dtr="false" t="normal">SUMIFS(AQ:AQ, $D:$D, $D133, $A:$A, $A133, $F:$F, $F133, $E:$E, "Да")</f>
        <v>#VALUE!</v>
      </c>
      <c r="AR133" s="167" t="e">
        <f aca="false" ca="false" dt2D="false" dtr="false" t="normal">SUMIFS(AR:AR, $D:$D, $D133, $A:$A, $A133, $F:$F, $F133, $E:$E, "Да")</f>
        <v>#VALUE!</v>
      </c>
      <c r="AS133" s="167" t="e">
        <f aca="false" ca="false" dt2D="false" dtr="false" t="normal">SUMIFS(AS:AS, $D:$D, $D133, $A:$A, $A133, $F:$F, $F133, $E:$E, "Да")</f>
        <v>#VALUE!</v>
      </c>
      <c r="AT133" s="167" t="e">
        <f aca="false" ca="false" dt2D="false" dtr="false" t="normal">SUMIFS(AT:AT, $D:$D, $D133, $A:$A, $A133, $F:$F, $F133, $E:$E, "Да")</f>
        <v>#VALUE!</v>
      </c>
      <c r="AU133" s="167" t="e">
        <f aca="false" ca="false" dt2D="false" dtr="false" t="normal">SUMIFS(AU:AU, $D:$D, $D133, $A:$A, $A133, $F:$F, $F133, $E:$E, "Да")</f>
        <v>#VALUE!</v>
      </c>
      <c r="AV133" s="167" t="e">
        <f aca="false" ca="false" dt2D="false" dtr="false" t="normal">SUMIFS(AV:AV, $D:$D, $D133, $A:$A, $A133, $F:$F, $F133, $E:$E, "Да")</f>
        <v>#VALUE!</v>
      </c>
      <c r="AW133" s="167" t="e">
        <f aca="false" ca="false" dt2D="false" dtr="false" t="normal">SUMIFS(AW:AW, $D:$D, $D133, $A:$A, $A133, $F:$F, $F133, $E:$E, "Да")</f>
        <v>#VALUE!</v>
      </c>
      <c r="AX133" s="167" t="e">
        <f aca="false" ca="false" dt2D="false" dtr="false" t="normal">SUMIFS(AX:AX, $D:$D, $D133, $A:$A, $A133, $F:$F, $F133, $E:$E, "Да")</f>
        <v>#VALUE!</v>
      </c>
      <c r="AY133" s="167" t="e">
        <f aca="false" ca="false" dt2D="false" dtr="false" t="normal">SUMIFS(AY:AY, $D:$D, $D133, $A:$A, $A133, $F:$F, $F133, $E:$E, "Да")</f>
        <v>#VALUE!</v>
      </c>
      <c r="AZ133" s="167" t="e">
        <f aca="false" ca="false" dt2D="false" dtr="false" t="normal">SUMIFS(AZ:AZ, $D:$D, $D133, $A:$A, $A133, $F:$F, $F133, $E:$E, "Да")</f>
        <v>#VALUE!</v>
      </c>
      <c r="BA133" s="167" t="e">
        <f aca="false" ca="false" dt2D="false" dtr="false" t="normal">SUMIFS(BA:BA, $D:$D, $D133, $A:$A, $A133, $F:$F, $F133, $E:$E, "Да")</f>
        <v>#VALUE!</v>
      </c>
      <c r="BB133" s="167" t="e">
        <f aca="false" ca="false" dt2D="false" dtr="false" t="normal">SUMIFS(BB:BB, $D:$D, $D133, $A:$A, $A133, $F:$F, $F133, $E:$E, "Да")</f>
        <v>#VALUE!</v>
      </c>
      <c r="BC133" s="167" t="e">
        <f aca="false" ca="false" dt2D="false" dtr="false" t="normal">SUMIFS(BC:BC, $D:$D, $D133, $A:$A, $A133, $F:$F, $F133, $E:$E, "Да")</f>
        <v>#VALUE!</v>
      </c>
      <c r="BD133" s="167" t="e">
        <f aca="false" ca="false" dt2D="false" dtr="false" t="normal">SUMIFS(BD:BD, $D:$D, $D133, $A:$A, $A133, $F:$F, $F133, $E:$E, "Да")</f>
        <v>#VALUE!</v>
      </c>
      <c r="BE133" s="167" t="e">
        <f aca="false" ca="false" dt2D="false" dtr="false" t="normal">SUMIFS(BE:BE, $D:$D, $D133, $A:$A, $A133, $F:$F, $F133, $E:$E, "Да")</f>
        <v>#VALUE!</v>
      </c>
      <c r="BF133" s="167" t="e">
        <f aca="false" ca="false" dt2D="false" dtr="false" t="normal">SUMIFS(BF:BF, $D:$D, $D133, $A:$A, $A133, $F:$F, $F133, $E:$E, "Да")</f>
        <v>#VALUE!</v>
      </c>
      <c r="BG133" s="167" t="e">
        <f aca="false" ca="false" dt2D="false" dtr="false" t="normal">SUMIFS(BG:BG, $D:$D, $D133, $A:$A, $A133, $F:$F, $F133, $E:$E, "Да")</f>
        <v>#VALUE!</v>
      </c>
      <c r="BH133" s="167" t="e">
        <f aca="false" ca="false" dt2D="false" dtr="false" t="normal">SUMIFS(BH:BH, $D:$D, $D133, $A:$A, $A133, $F:$F, $F133, $E:$E, "Да")</f>
        <v>#VALUE!</v>
      </c>
      <c r="BI133" s="167" t="e">
        <f aca="false" ca="false" dt2D="false" dtr="false" t="normal">SUMIFS(BI:BI, $D:$D, $D133, $A:$A, $A133, $F:$F, $F133, $E:$E, "Да")</f>
        <v>#VALUE!</v>
      </c>
      <c r="BJ133" s="167" t="e">
        <f aca="false" ca="false" dt2D="false" dtr="false" t="normal">SUMIFS(BJ:BJ, $D:$D, $D133, $A:$A, $A133, $F:$F, $F133, $E:$E, "Да")</f>
        <v>#VALUE!</v>
      </c>
      <c r="BK133" s="167" t="e">
        <f aca="false" ca="false" dt2D="false" dtr="false" t="normal">SUMIFS(BK:BK, $D:$D, $D133, $A:$A, $A133, $F:$F, $F133, $E:$E, "Да")</f>
        <v>#VALUE!</v>
      </c>
      <c r="BL133" s="167" t="e">
        <f aca="false" ca="false" dt2D="false" dtr="false" t="normal">SUMIFS(BL:BL, $D:$D, $D133, $A:$A, $A133, $F:$F, $F133, $E:$E, "Да")</f>
        <v>#VALUE!</v>
      </c>
      <c r="BM133" s="167" t="e">
        <f aca="false" ca="false" dt2D="false" dtr="false" t="normal">SUMIFS(BM:BM, $D:$D, $D133, $A:$A, $A133, $F:$F, $F133, $E:$E, "Да")</f>
        <v>#VALUE!</v>
      </c>
      <c r="BN133" s="167" t="e">
        <f aca="false" ca="false" dt2D="false" dtr="false" t="normal">SUMIFS(BN:BN, $D:$D, $D133, $A:$A, $A133, $F:$F, $F133, $E:$E, "Да")</f>
        <v>#VALUE!</v>
      </c>
      <c r="BO133" s="167" t="e">
        <f aca="false" ca="false" dt2D="false" dtr="false" t="normal">SUMIFS(BO:BO, $D:$D, $D133, $A:$A, $A133, $F:$F, $F133, $E:$E, "Да")</f>
        <v>#VALUE!</v>
      </c>
      <c r="BP133" s="167" t="e">
        <f aca="false" ca="false" dt2D="false" dtr="false" t="normal">SUMIFS(BP:BP, $D:$D, $D133, $A:$A, $A133, $F:$F, $F133, $E:$E, "Да")</f>
        <v>#VALUE!</v>
      </c>
      <c r="BQ133" s="167" t="e">
        <f aca="false" ca="false" dt2D="false" dtr="false" t="normal">SUMIFS(BQ:BQ, $D:$D, $D133, $A:$A, $A133, $F:$F, $F133, $E:$E, "Да")</f>
        <v>#VALUE!</v>
      </c>
      <c r="BR133" s="167" t="e">
        <f aca="false" ca="false" dt2D="false" dtr="false" t="normal">SUMIFS(BR:BR, $D:$D, $D133, $A:$A, $A133, $F:$F, $F133, $E:$E, "Да")</f>
        <v>#VALUE!</v>
      </c>
      <c r="BS133" s="167" t="e">
        <f aca="false" ca="false" dt2D="false" dtr="false" t="normal">SUMIFS(BS:BS, $D:$D, $D133, $A:$A, $A133, $F:$F, $F133, $E:$E, "Да")</f>
        <v>#VALUE!</v>
      </c>
      <c r="BT133" s="167" t="e">
        <f aca="false" ca="false" dt2D="false" dtr="false" t="normal">SUMIFS(BT:BT, $D:$D, $D133, $A:$A, $A133, $F:$F, $F133, $E:$E, "Да")</f>
        <v>#VALUE!</v>
      </c>
    </row>
    <row hidden="true" ht="16.5" outlineLevel="1" r="134">
      <c r="A134" s="408" t="str">
        <f aca="false" ca="false" dt2D="false" dtr="false" t="normal">A133</f>
        <v>Государственное долевое финансирование</v>
      </c>
      <c r="D134" s="408" t="str">
        <f aca="false" ca="false" dt2D="false" dtr="false" t="normal">I134</f>
        <v>Местный бюджет</v>
      </c>
      <c r="F134" s="374" t="str">
        <f aca="false" ca="false" dt2D="false" dtr="false" t="normal">F133</f>
        <v>Якорная туристическая  инфраструктура</v>
      </c>
      <c r="I134" s="237" t="s">
        <v>303</v>
      </c>
      <c r="L134" s="283" t="e">
        <f aca="false" ca="false" dt2D="false" dtr="false" t="normal">SUM(M134:BT134)</f>
        <v>#VALUE!</v>
      </c>
      <c r="M134" s="167" t="e">
        <f aca="false" ca="false" dt2D="false" dtr="false" t="normal">SUMIFS(M:M, $D:$D, $D134, $A:$A, $A134, $F:$F, $F134, $E:$E, "Да")</f>
        <v>#VALUE!</v>
      </c>
      <c r="N134" s="167" t="e">
        <f aca="false" ca="false" dt2D="false" dtr="false" t="normal">SUMIFS(N:N, $D:$D, $D134, $A:$A, $A134, $F:$F, $F134, $E:$E, "Да")</f>
        <v>#VALUE!</v>
      </c>
      <c r="O134" s="167" t="e">
        <f aca="false" ca="false" dt2D="false" dtr="false" t="normal">SUMIFS(O:O, $D:$D, $D134, $A:$A, $A134, $F:$F, $F134, $E:$E, "Да")</f>
        <v>#VALUE!</v>
      </c>
      <c r="P134" s="167" t="e">
        <f aca="false" ca="false" dt2D="false" dtr="false" t="normal">SUMIFS(P:P, $D:$D, $D134, $A:$A, $A134, $F:$F, $F134, $E:$E, "Да")</f>
        <v>#VALUE!</v>
      </c>
      <c r="Q134" s="167" t="e">
        <f aca="false" ca="false" dt2D="false" dtr="false" t="normal">SUMIFS(Q:Q, $D:$D, $D134, $A:$A, $A134, $F:$F, $F134, $E:$E, "Да")</f>
        <v>#VALUE!</v>
      </c>
      <c r="R134" s="167" t="e">
        <f aca="false" ca="false" dt2D="false" dtr="false" t="normal">SUMIFS(R:R, $D:$D, $D134, $A:$A, $A134, $F:$F, $F134, $E:$E, "Да")</f>
        <v>#VALUE!</v>
      </c>
      <c r="S134" s="167" t="e">
        <f aca="false" ca="false" dt2D="false" dtr="false" t="normal">SUMIFS(S:S, $D:$D, $D134, $A:$A, $A134, $F:$F, $F134, $E:$E, "Да")</f>
        <v>#VALUE!</v>
      </c>
      <c r="T134" s="167" t="e">
        <f aca="false" ca="false" dt2D="false" dtr="false" t="normal">SUMIFS(T:T, $D:$D, $D134, $A:$A, $A134, $F:$F, $F134, $E:$E, "Да")</f>
        <v>#VALUE!</v>
      </c>
      <c r="U134" s="167" t="e">
        <f aca="false" ca="false" dt2D="false" dtr="false" t="normal">SUMIFS(U:U, $D:$D, $D134, $A:$A, $A134, $F:$F, $F134, $E:$E, "Да")</f>
        <v>#VALUE!</v>
      </c>
      <c r="V134" s="167" t="e">
        <f aca="false" ca="false" dt2D="false" dtr="false" t="normal">SUMIFS(V:V, $D:$D, $D134, $A:$A, $A134, $F:$F, $F134, $E:$E, "Да")</f>
        <v>#VALUE!</v>
      </c>
      <c r="W134" s="167" t="e">
        <f aca="false" ca="false" dt2D="false" dtr="false" t="normal">SUMIFS(W:W, $D:$D, $D134, $A:$A, $A134, $F:$F, $F134, $E:$E, "Да")</f>
        <v>#VALUE!</v>
      </c>
      <c r="X134" s="167" t="e">
        <f aca="false" ca="false" dt2D="false" dtr="false" t="normal">SUMIFS(X:X, $D:$D, $D134, $A:$A, $A134, $F:$F, $F134, $E:$E, "Да")</f>
        <v>#VALUE!</v>
      </c>
      <c r="Y134" s="167" t="e">
        <f aca="false" ca="false" dt2D="false" dtr="false" t="normal">SUMIFS(Y:Y, $D:$D, $D134, $A:$A, $A134, $F:$F, $F134, $E:$E, "Да")</f>
        <v>#VALUE!</v>
      </c>
      <c r="Z134" s="167" t="e">
        <f aca="false" ca="false" dt2D="false" dtr="false" t="normal">SUMIFS(Z:Z, $D:$D, $D134, $A:$A, $A134, $F:$F, $F134, $E:$E, "Да")</f>
        <v>#VALUE!</v>
      </c>
      <c r="AA134" s="167" t="e">
        <f aca="false" ca="false" dt2D="false" dtr="false" t="normal">SUMIFS(AA:AA, $D:$D, $D134, $A:$A, $A134, $F:$F, $F134, $E:$E, "Да")</f>
        <v>#VALUE!</v>
      </c>
      <c r="AB134" s="167" t="e">
        <f aca="false" ca="false" dt2D="false" dtr="false" t="normal">SUMIFS(AB:AB, $D:$D, $D134, $A:$A, $A134, $F:$F, $F134, $E:$E, "Да")</f>
        <v>#VALUE!</v>
      </c>
      <c r="AC134" s="167" t="e">
        <f aca="false" ca="false" dt2D="false" dtr="false" t="normal">SUMIFS(AC:AC, $D:$D, $D134, $A:$A, $A134, $F:$F, $F134, $E:$E, "Да")</f>
        <v>#VALUE!</v>
      </c>
      <c r="AD134" s="167" t="e">
        <f aca="false" ca="false" dt2D="false" dtr="false" t="normal">SUMIFS(AD:AD, $D:$D, $D134, $A:$A, $A134, $F:$F, $F134, $E:$E, "Да")</f>
        <v>#VALUE!</v>
      </c>
      <c r="AE134" s="167" t="e">
        <f aca="false" ca="false" dt2D="false" dtr="false" t="normal">SUMIFS(AE:AE, $D:$D, $D134, $A:$A, $A134, $F:$F, $F134, $E:$E, "Да")</f>
        <v>#VALUE!</v>
      </c>
      <c r="AF134" s="167" t="e">
        <f aca="false" ca="false" dt2D="false" dtr="false" t="normal">SUMIFS(AF:AF, $D:$D, $D134, $A:$A, $A134, $F:$F, $F134, $E:$E, "Да")</f>
        <v>#VALUE!</v>
      </c>
      <c r="AG134" s="167" t="e">
        <f aca="false" ca="false" dt2D="false" dtr="false" t="normal">SUMIFS(AG:AG, $D:$D, $D134, $A:$A, $A134, $F:$F, $F134, $E:$E, "Да")</f>
        <v>#VALUE!</v>
      </c>
      <c r="AH134" s="167" t="e">
        <f aca="false" ca="false" dt2D="false" dtr="false" t="normal">SUMIFS(AH:AH, $D:$D, $D134, $A:$A, $A134, $F:$F, $F134, $E:$E, "Да")</f>
        <v>#VALUE!</v>
      </c>
      <c r="AI134" s="167" t="e">
        <f aca="false" ca="false" dt2D="false" dtr="false" t="normal">SUMIFS(AI:AI, $D:$D, $D134, $A:$A, $A134, $F:$F, $F134, $E:$E, "Да")</f>
        <v>#VALUE!</v>
      </c>
      <c r="AJ134" s="167" t="e">
        <f aca="false" ca="false" dt2D="false" dtr="false" t="normal">SUMIFS(AJ:AJ, $D:$D, $D134, $A:$A, $A134, $F:$F, $F134, $E:$E, "Да")</f>
        <v>#VALUE!</v>
      </c>
      <c r="AK134" s="167" t="e">
        <f aca="false" ca="false" dt2D="false" dtr="false" t="normal">SUMIFS(AK:AK, $D:$D, $D134, $A:$A, $A134, $F:$F, $F134, $E:$E, "Да")</f>
        <v>#VALUE!</v>
      </c>
      <c r="AL134" s="167" t="e">
        <f aca="false" ca="false" dt2D="false" dtr="false" t="normal">SUMIFS(AL:AL, $D:$D, $D134, $A:$A, $A134, $F:$F, $F134, $E:$E, "Да")</f>
        <v>#VALUE!</v>
      </c>
      <c r="AM134" s="167" t="e">
        <f aca="false" ca="false" dt2D="false" dtr="false" t="normal">SUMIFS(AM:AM, $D:$D, $D134, $A:$A, $A134, $F:$F, $F134, $E:$E, "Да")</f>
        <v>#VALUE!</v>
      </c>
      <c r="AN134" s="167" t="e">
        <f aca="false" ca="false" dt2D="false" dtr="false" t="normal">SUMIFS(AN:AN, $D:$D, $D134, $A:$A, $A134, $F:$F, $F134, $E:$E, "Да")</f>
        <v>#VALUE!</v>
      </c>
      <c r="AO134" s="167" t="e">
        <f aca="false" ca="false" dt2D="false" dtr="false" t="normal">SUMIFS(AO:AO, $D:$D, $D134, $A:$A, $A134, $F:$F, $F134, $E:$E, "Да")</f>
        <v>#VALUE!</v>
      </c>
      <c r="AP134" s="167" t="e">
        <f aca="false" ca="false" dt2D="false" dtr="false" t="normal">SUMIFS(AP:AP, $D:$D, $D134, $A:$A, $A134, $F:$F, $F134, $E:$E, "Да")</f>
        <v>#VALUE!</v>
      </c>
      <c r="AQ134" s="167" t="e">
        <f aca="false" ca="false" dt2D="false" dtr="false" t="normal">SUMIFS(AQ:AQ, $D:$D, $D134, $A:$A, $A134, $F:$F, $F134, $E:$E, "Да")</f>
        <v>#VALUE!</v>
      </c>
      <c r="AR134" s="167" t="e">
        <f aca="false" ca="false" dt2D="false" dtr="false" t="normal">SUMIFS(AR:AR, $D:$D, $D134, $A:$A, $A134, $F:$F, $F134, $E:$E, "Да")</f>
        <v>#VALUE!</v>
      </c>
      <c r="AS134" s="167" t="e">
        <f aca="false" ca="false" dt2D="false" dtr="false" t="normal">SUMIFS(AS:AS, $D:$D, $D134, $A:$A, $A134, $F:$F, $F134, $E:$E, "Да")</f>
        <v>#VALUE!</v>
      </c>
      <c r="AT134" s="167" t="e">
        <f aca="false" ca="false" dt2D="false" dtr="false" t="normal">SUMIFS(AT:AT, $D:$D, $D134, $A:$A, $A134, $F:$F, $F134, $E:$E, "Да")</f>
        <v>#VALUE!</v>
      </c>
      <c r="AU134" s="167" t="e">
        <f aca="false" ca="false" dt2D="false" dtr="false" t="normal">SUMIFS(AU:AU, $D:$D, $D134, $A:$A, $A134, $F:$F, $F134, $E:$E, "Да")</f>
        <v>#VALUE!</v>
      </c>
      <c r="AV134" s="167" t="e">
        <f aca="false" ca="false" dt2D="false" dtr="false" t="normal">SUMIFS(AV:AV, $D:$D, $D134, $A:$A, $A134, $F:$F, $F134, $E:$E, "Да")</f>
        <v>#VALUE!</v>
      </c>
      <c r="AW134" s="167" t="e">
        <f aca="false" ca="false" dt2D="false" dtr="false" t="normal">SUMIFS(AW:AW, $D:$D, $D134, $A:$A, $A134, $F:$F, $F134, $E:$E, "Да")</f>
        <v>#VALUE!</v>
      </c>
      <c r="AX134" s="167" t="e">
        <f aca="false" ca="false" dt2D="false" dtr="false" t="normal">SUMIFS(AX:AX, $D:$D, $D134, $A:$A, $A134, $F:$F, $F134, $E:$E, "Да")</f>
        <v>#VALUE!</v>
      </c>
      <c r="AY134" s="167" t="e">
        <f aca="false" ca="false" dt2D="false" dtr="false" t="normal">SUMIFS(AY:AY, $D:$D, $D134, $A:$A, $A134, $F:$F, $F134, $E:$E, "Да")</f>
        <v>#VALUE!</v>
      </c>
      <c r="AZ134" s="167" t="e">
        <f aca="false" ca="false" dt2D="false" dtr="false" t="normal">SUMIFS(AZ:AZ, $D:$D, $D134, $A:$A, $A134, $F:$F, $F134, $E:$E, "Да")</f>
        <v>#VALUE!</v>
      </c>
      <c r="BA134" s="167" t="e">
        <f aca="false" ca="false" dt2D="false" dtr="false" t="normal">SUMIFS(BA:BA, $D:$D, $D134, $A:$A, $A134, $F:$F, $F134, $E:$E, "Да")</f>
        <v>#VALUE!</v>
      </c>
      <c r="BB134" s="167" t="e">
        <f aca="false" ca="false" dt2D="false" dtr="false" t="normal">SUMIFS(BB:BB, $D:$D, $D134, $A:$A, $A134, $F:$F, $F134, $E:$E, "Да")</f>
        <v>#VALUE!</v>
      </c>
      <c r="BC134" s="167" t="e">
        <f aca="false" ca="false" dt2D="false" dtr="false" t="normal">SUMIFS(BC:BC, $D:$D, $D134, $A:$A, $A134, $F:$F, $F134, $E:$E, "Да")</f>
        <v>#VALUE!</v>
      </c>
      <c r="BD134" s="167" t="e">
        <f aca="false" ca="false" dt2D="false" dtr="false" t="normal">SUMIFS(BD:BD, $D:$D, $D134, $A:$A, $A134, $F:$F, $F134, $E:$E, "Да")</f>
        <v>#VALUE!</v>
      </c>
      <c r="BE134" s="167" t="e">
        <f aca="false" ca="false" dt2D="false" dtr="false" t="normal">SUMIFS(BE:BE, $D:$D, $D134, $A:$A, $A134, $F:$F, $F134, $E:$E, "Да")</f>
        <v>#VALUE!</v>
      </c>
      <c r="BF134" s="167" t="e">
        <f aca="false" ca="false" dt2D="false" dtr="false" t="normal">SUMIFS(BF:BF, $D:$D, $D134, $A:$A, $A134, $F:$F, $F134, $E:$E, "Да")</f>
        <v>#VALUE!</v>
      </c>
      <c r="BG134" s="167" t="e">
        <f aca="false" ca="false" dt2D="false" dtr="false" t="normal">SUMIFS(BG:BG, $D:$D, $D134, $A:$A, $A134, $F:$F, $F134, $E:$E, "Да")</f>
        <v>#VALUE!</v>
      </c>
      <c r="BH134" s="167" t="e">
        <f aca="false" ca="false" dt2D="false" dtr="false" t="normal">SUMIFS(BH:BH, $D:$D, $D134, $A:$A, $A134, $F:$F, $F134, $E:$E, "Да")</f>
        <v>#VALUE!</v>
      </c>
      <c r="BI134" s="167" t="e">
        <f aca="false" ca="false" dt2D="false" dtr="false" t="normal">SUMIFS(BI:BI, $D:$D, $D134, $A:$A, $A134, $F:$F, $F134, $E:$E, "Да")</f>
        <v>#VALUE!</v>
      </c>
      <c r="BJ134" s="167" t="e">
        <f aca="false" ca="false" dt2D="false" dtr="false" t="normal">SUMIFS(BJ:BJ, $D:$D, $D134, $A:$A, $A134, $F:$F, $F134, $E:$E, "Да")</f>
        <v>#VALUE!</v>
      </c>
      <c r="BK134" s="167" t="e">
        <f aca="false" ca="false" dt2D="false" dtr="false" t="normal">SUMIFS(BK:BK, $D:$D, $D134, $A:$A, $A134, $F:$F, $F134, $E:$E, "Да")</f>
        <v>#VALUE!</v>
      </c>
      <c r="BL134" s="167" t="e">
        <f aca="false" ca="false" dt2D="false" dtr="false" t="normal">SUMIFS(BL:BL, $D:$D, $D134, $A:$A, $A134, $F:$F, $F134, $E:$E, "Да")</f>
        <v>#VALUE!</v>
      </c>
      <c r="BM134" s="167" t="e">
        <f aca="false" ca="false" dt2D="false" dtr="false" t="normal">SUMIFS(BM:BM, $D:$D, $D134, $A:$A, $A134, $F:$F, $F134, $E:$E, "Да")</f>
        <v>#VALUE!</v>
      </c>
      <c r="BN134" s="167" t="e">
        <f aca="false" ca="false" dt2D="false" dtr="false" t="normal">SUMIFS(BN:BN, $D:$D, $D134, $A:$A, $A134, $F:$F, $F134, $E:$E, "Да")</f>
        <v>#VALUE!</v>
      </c>
      <c r="BO134" s="167" t="e">
        <f aca="false" ca="false" dt2D="false" dtr="false" t="normal">SUMIFS(BO:BO, $D:$D, $D134, $A:$A, $A134, $F:$F, $F134, $E:$E, "Да")</f>
        <v>#VALUE!</v>
      </c>
      <c r="BP134" s="167" t="e">
        <f aca="false" ca="false" dt2D="false" dtr="false" t="normal">SUMIFS(BP:BP, $D:$D, $D134, $A:$A, $A134, $F:$F, $F134, $E:$E, "Да")</f>
        <v>#VALUE!</v>
      </c>
      <c r="BQ134" s="167" t="e">
        <f aca="false" ca="false" dt2D="false" dtr="false" t="normal">SUMIFS(BQ:BQ, $D:$D, $D134, $A:$A, $A134, $F:$F, $F134, $E:$E, "Да")</f>
        <v>#VALUE!</v>
      </c>
      <c r="BR134" s="167" t="e">
        <f aca="false" ca="false" dt2D="false" dtr="false" t="normal">SUMIFS(BR:BR, $D:$D, $D134, $A:$A, $A134, $F:$F, $F134, $E:$E, "Да")</f>
        <v>#VALUE!</v>
      </c>
      <c r="BS134" s="167" t="e">
        <f aca="false" ca="false" dt2D="false" dtr="false" t="normal">SUMIFS(BS:BS, $D:$D, $D134, $A:$A, $A134, $F:$F, $F134, $E:$E, "Да")</f>
        <v>#VALUE!</v>
      </c>
      <c r="BT134" s="167" t="e">
        <f aca="false" ca="false" dt2D="false" dtr="false" t="normal">SUMIFS(BT:BT, $D:$D, $D134, $A:$A, $A134, $F:$F, $F134, $E:$E, "Да")</f>
        <v>#VALUE!</v>
      </c>
    </row>
    <row customHeight="true" hidden="true" ht="7.90000009536743" outlineLevel="1" r="135">
      <c r="L135" s="283" t="n"/>
      <c r="M135" s="167" t="n"/>
      <c r="N135" s="167" t="n"/>
      <c r="O135" s="167" t="n"/>
      <c r="P135" s="167" t="n"/>
      <c r="Q135" s="167" t="n"/>
      <c r="R135" s="167" t="n"/>
      <c r="S135" s="167" t="n"/>
      <c r="T135" s="167" t="n"/>
      <c r="U135" s="167" t="n"/>
      <c r="V135" s="167" t="n"/>
      <c r="W135" s="167" t="n"/>
      <c r="X135" s="167" t="n"/>
      <c r="Y135" s="167" t="n"/>
      <c r="Z135" s="167" t="n"/>
      <c r="AA135" s="167" t="n"/>
      <c r="AB135" s="167" t="n"/>
      <c r="AC135" s="167" t="n"/>
      <c r="AD135" s="167" t="n"/>
      <c r="AE135" s="167" t="n"/>
      <c r="AF135" s="167" t="n"/>
      <c r="AG135" s="167" t="n"/>
      <c r="AH135" s="167" t="n"/>
      <c r="AI135" s="167" t="n"/>
      <c r="AJ135" s="167" t="n"/>
      <c r="AK135" s="167" t="n"/>
      <c r="AL135" s="167" t="n"/>
      <c r="AM135" s="167" t="n"/>
      <c r="AN135" s="167" t="n"/>
      <c r="AO135" s="167" t="n"/>
      <c r="AP135" s="167" t="n"/>
      <c r="AQ135" s="167" t="n"/>
      <c r="AR135" s="167" t="n"/>
      <c r="AS135" s="167" t="n"/>
      <c r="AT135" s="167" t="n"/>
      <c r="AU135" s="167" t="n"/>
      <c r="AV135" s="167" t="n"/>
      <c r="AW135" s="167" t="n"/>
      <c r="AX135" s="167" t="n"/>
      <c r="AY135" s="167" t="n"/>
      <c r="AZ135" s="167" t="n"/>
      <c r="BA135" s="167" t="n"/>
      <c r="BB135" s="167" t="n"/>
      <c r="BC135" s="167" t="n"/>
      <c r="BD135" s="167" t="n"/>
      <c r="BE135" s="167" t="n"/>
      <c r="BF135" s="167" t="n"/>
      <c r="BG135" s="167" t="n"/>
      <c r="BH135" s="167" t="n"/>
      <c r="BI135" s="167" t="n"/>
      <c r="BJ135" s="167" t="n"/>
      <c r="BK135" s="167" t="n"/>
      <c r="BL135" s="167" t="n"/>
      <c r="BM135" s="167" t="n"/>
      <c r="BN135" s="167" t="n"/>
      <c r="BO135" s="167" t="n"/>
      <c r="BP135" s="167" t="n"/>
      <c r="BQ135" s="167" t="n"/>
      <c r="BR135" s="167" t="n"/>
      <c r="BS135" s="167" t="n"/>
      <c r="BT135" s="167" t="n"/>
    </row>
    <row customFormat="true" hidden="true" ht="16.5" outlineLevel="1" r="136" s="130">
      <c r="A136" s="408" t="str">
        <f aca="false" ca="false" dt2D="false" dtr="false" t="normal">I130</f>
        <v>Государственное долевое финансирование</v>
      </c>
      <c r="B136" s="408" t="n"/>
      <c r="C136" s="408" t="n"/>
      <c r="D136" s="408" t="n"/>
      <c r="E136" s="408" t="n"/>
      <c r="F136" s="374" t="str">
        <f aca="false" ca="false" dt2D="false" dtr="false" t="normal">I136</f>
        <v>Дополнительная туристическая  инфраструктура</v>
      </c>
      <c r="G136" s="408" t="n"/>
      <c r="I136" s="242" t="s">
        <v>407</v>
      </c>
      <c r="L136" s="283" t="e">
        <f aca="false" ca="false" dt2D="false" dtr="false" t="normal">SUM(M136:BT136)</f>
        <v>#VALUE!</v>
      </c>
      <c r="M136" s="167" t="e">
        <f aca="false" ca="false" dt2D="false" dtr="false" t="normal">SUM(M137:M139)</f>
        <v>#VALUE!</v>
      </c>
      <c r="N136" s="167" t="e">
        <f aca="false" ca="false" dt2D="false" dtr="false" t="normal">SUM(N137:N139)</f>
        <v>#VALUE!</v>
      </c>
      <c r="O136" s="167" t="e">
        <f aca="false" ca="false" dt2D="false" dtr="false" t="normal">SUM(O137:O139)</f>
        <v>#VALUE!</v>
      </c>
      <c r="P136" s="167" t="e">
        <f aca="false" ca="false" dt2D="false" dtr="false" t="normal">SUM(P137:P139)</f>
        <v>#VALUE!</v>
      </c>
      <c r="Q136" s="167" t="e">
        <f aca="false" ca="false" dt2D="false" dtr="false" t="normal">SUM(Q137:Q139)</f>
        <v>#VALUE!</v>
      </c>
      <c r="R136" s="167" t="e">
        <f aca="false" ca="false" dt2D="false" dtr="false" t="normal">SUM(R137:R139)</f>
        <v>#VALUE!</v>
      </c>
      <c r="S136" s="167" t="e">
        <f aca="false" ca="false" dt2D="false" dtr="false" t="normal">SUM(S137:S139)</f>
        <v>#VALUE!</v>
      </c>
      <c r="T136" s="167" t="e">
        <f aca="false" ca="false" dt2D="false" dtr="false" t="normal">SUM(T137:T139)</f>
        <v>#VALUE!</v>
      </c>
      <c r="U136" s="167" t="e">
        <f aca="false" ca="false" dt2D="false" dtr="false" t="normal">SUM(U137:U139)</f>
        <v>#VALUE!</v>
      </c>
      <c r="V136" s="167" t="e">
        <f aca="false" ca="false" dt2D="false" dtr="false" t="normal">SUM(V137:V139)</f>
        <v>#VALUE!</v>
      </c>
      <c r="W136" s="167" t="e">
        <f aca="false" ca="false" dt2D="false" dtr="false" t="normal">SUM(W137:W139)</f>
        <v>#VALUE!</v>
      </c>
      <c r="X136" s="167" t="e">
        <f aca="false" ca="false" dt2D="false" dtr="false" t="normal">SUM(X137:X139)</f>
        <v>#VALUE!</v>
      </c>
      <c r="Y136" s="167" t="e">
        <f aca="false" ca="false" dt2D="false" dtr="false" t="normal">SUM(Y137:Y139)</f>
        <v>#VALUE!</v>
      </c>
      <c r="Z136" s="167" t="e">
        <f aca="false" ca="false" dt2D="false" dtr="false" t="normal">SUM(Z137:Z139)</f>
        <v>#VALUE!</v>
      </c>
      <c r="AA136" s="167" t="e">
        <f aca="false" ca="false" dt2D="false" dtr="false" t="normal">SUM(AA137:AA139)</f>
        <v>#VALUE!</v>
      </c>
      <c r="AB136" s="167" t="e">
        <f aca="false" ca="false" dt2D="false" dtr="false" t="normal">SUM(AB137:AB139)</f>
        <v>#VALUE!</v>
      </c>
      <c r="AC136" s="167" t="e">
        <f aca="false" ca="false" dt2D="false" dtr="false" t="normal">SUM(AC137:AC139)</f>
        <v>#VALUE!</v>
      </c>
      <c r="AD136" s="167" t="e">
        <f aca="false" ca="false" dt2D="false" dtr="false" t="normal">SUM(AD137:AD139)</f>
        <v>#VALUE!</v>
      </c>
      <c r="AE136" s="167" t="e">
        <f aca="false" ca="false" dt2D="false" dtr="false" t="normal">SUM(AE137:AE139)</f>
        <v>#VALUE!</v>
      </c>
      <c r="AF136" s="167" t="e">
        <f aca="false" ca="false" dt2D="false" dtr="false" t="normal">SUM(AF137:AF139)</f>
        <v>#VALUE!</v>
      </c>
      <c r="AG136" s="167" t="e">
        <f aca="false" ca="false" dt2D="false" dtr="false" t="normal">SUM(AG137:AG139)</f>
        <v>#VALUE!</v>
      </c>
      <c r="AH136" s="167" t="e">
        <f aca="false" ca="false" dt2D="false" dtr="false" t="normal">SUM(AH137:AH139)</f>
        <v>#VALUE!</v>
      </c>
      <c r="AI136" s="167" t="e">
        <f aca="false" ca="false" dt2D="false" dtr="false" t="normal">SUM(AI137:AI139)</f>
        <v>#VALUE!</v>
      </c>
      <c r="AJ136" s="167" t="e">
        <f aca="false" ca="false" dt2D="false" dtr="false" t="normal">SUM(AJ137:AJ139)</f>
        <v>#VALUE!</v>
      </c>
      <c r="AK136" s="167" t="e">
        <f aca="false" ca="false" dt2D="false" dtr="false" t="normal">SUM(AK137:AK139)</f>
        <v>#VALUE!</v>
      </c>
      <c r="AL136" s="167" t="e">
        <f aca="false" ca="false" dt2D="false" dtr="false" t="normal">SUM(AL137:AL139)</f>
        <v>#VALUE!</v>
      </c>
      <c r="AM136" s="167" t="e">
        <f aca="false" ca="false" dt2D="false" dtr="false" t="normal">SUM(AM137:AM139)</f>
        <v>#VALUE!</v>
      </c>
      <c r="AN136" s="167" t="e">
        <f aca="false" ca="false" dt2D="false" dtr="false" t="normal">SUM(AN137:AN139)</f>
        <v>#VALUE!</v>
      </c>
      <c r="AO136" s="167" t="e">
        <f aca="false" ca="false" dt2D="false" dtr="false" t="normal">SUM(AO137:AO139)</f>
        <v>#VALUE!</v>
      </c>
      <c r="AP136" s="167" t="e">
        <f aca="false" ca="false" dt2D="false" dtr="false" t="normal">SUM(AP137:AP139)</f>
        <v>#VALUE!</v>
      </c>
      <c r="AQ136" s="167" t="e">
        <f aca="false" ca="false" dt2D="false" dtr="false" t="normal">SUM(AQ137:AQ139)</f>
        <v>#VALUE!</v>
      </c>
      <c r="AR136" s="167" t="e">
        <f aca="false" ca="false" dt2D="false" dtr="false" t="normal">SUM(AR137:AR139)</f>
        <v>#VALUE!</v>
      </c>
      <c r="AS136" s="167" t="e">
        <f aca="false" ca="false" dt2D="false" dtr="false" t="normal">SUM(AS137:AS139)</f>
        <v>#VALUE!</v>
      </c>
      <c r="AT136" s="167" t="e">
        <f aca="false" ca="false" dt2D="false" dtr="false" t="normal">SUM(AT137:AT139)</f>
        <v>#VALUE!</v>
      </c>
      <c r="AU136" s="167" t="e">
        <f aca="false" ca="false" dt2D="false" dtr="false" t="normal">SUM(AU137:AU139)</f>
        <v>#VALUE!</v>
      </c>
      <c r="AV136" s="167" t="e">
        <f aca="false" ca="false" dt2D="false" dtr="false" t="normal">SUM(AV137:AV139)</f>
        <v>#VALUE!</v>
      </c>
      <c r="AW136" s="167" t="e">
        <f aca="false" ca="false" dt2D="false" dtr="false" t="normal">SUM(AW137:AW139)</f>
        <v>#VALUE!</v>
      </c>
      <c r="AX136" s="167" t="e">
        <f aca="false" ca="false" dt2D="false" dtr="false" t="normal">SUM(AX137:AX139)</f>
        <v>#VALUE!</v>
      </c>
      <c r="AY136" s="167" t="e">
        <f aca="false" ca="false" dt2D="false" dtr="false" t="normal">SUM(AY137:AY139)</f>
        <v>#VALUE!</v>
      </c>
      <c r="AZ136" s="167" t="e">
        <f aca="false" ca="false" dt2D="false" dtr="false" t="normal">SUM(AZ137:AZ139)</f>
        <v>#VALUE!</v>
      </c>
      <c r="BA136" s="167" t="e">
        <f aca="false" ca="false" dt2D="false" dtr="false" t="normal">SUM(BA137:BA139)</f>
        <v>#VALUE!</v>
      </c>
      <c r="BB136" s="167" t="e">
        <f aca="false" ca="false" dt2D="false" dtr="false" t="normal">SUM(BB137:BB139)</f>
        <v>#VALUE!</v>
      </c>
      <c r="BC136" s="167" t="e">
        <f aca="false" ca="false" dt2D="false" dtr="false" t="normal">SUM(BC137:BC139)</f>
        <v>#VALUE!</v>
      </c>
      <c r="BD136" s="167" t="e">
        <f aca="false" ca="false" dt2D="false" dtr="false" t="normal">SUM(BD137:BD139)</f>
        <v>#VALUE!</v>
      </c>
      <c r="BE136" s="167" t="e">
        <f aca="false" ca="false" dt2D="false" dtr="false" t="normal">SUM(BE137:BE139)</f>
        <v>#VALUE!</v>
      </c>
      <c r="BF136" s="167" t="e">
        <f aca="false" ca="false" dt2D="false" dtr="false" t="normal">SUM(BF137:BF139)</f>
        <v>#VALUE!</v>
      </c>
      <c r="BG136" s="167" t="e">
        <f aca="false" ca="false" dt2D="false" dtr="false" t="normal">SUM(BG137:BG139)</f>
        <v>#VALUE!</v>
      </c>
      <c r="BH136" s="167" t="e">
        <f aca="false" ca="false" dt2D="false" dtr="false" t="normal">SUM(BH137:BH139)</f>
        <v>#VALUE!</v>
      </c>
      <c r="BI136" s="167" t="e">
        <f aca="false" ca="false" dt2D="false" dtr="false" t="normal">SUM(BI137:BI139)</f>
        <v>#VALUE!</v>
      </c>
      <c r="BJ136" s="167" t="e">
        <f aca="false" ca="false" dt2D="false" dtr="false" t="normal">SUM(BJ137:BJ139)</f>
        <v>#VALUE!</v>
      </c>
      <c r="BK136" s="167" t="e">
        <f aca="false" ca="false" dt2D="false" dtr="false" t="normal">SUM(BK137:BK139)</f>
        <v>#VALUE!</v>
      </c>
      <c r="BL136" s="167" t="e">
        <f aca="false" ca="false" dt2D="false" dtr="false" t="normal">SUM(BL137:BL139)</f>
        <v>#VALUE!</v>
      </c>
      <c r="BM136" s="167" t="e">
        <f aca="false" ca="false" dt2D="false" dtr="false" t="normal">SUM(BM137:BM139)</f>
        <v>#VALUE!</v>
      </c>
      <c r="BN136" s="167" t="e">
        <f aca="false" ca="false" dt2D="false" dtr="false" t="normal">SUM(BN137:BN139)</f>
        <v>#VALUE!</v>
      </c>
      <c r="BO136" s="167" t="e">
        <f aca="false" ca="false" dt2D="false" dtr="false" t="normal">SUM(BO137:BO139)</f>
        <v>#VALUE!</v>
      </c>
      <c r="BP136" s="167" t="e">
        <f aca="false" ca="false" dt2D="false" dtr="false" t="normal">SUM(BP137:BP139)</f>
        <v>#VALUE!</v>
      </c>
      <c r="BQ136" s="167" t="e">
        <f aca="false" ca="false" dt2D="false" dtr="false" t="normal">SUM(BQ137:BQ139)</f>
        <v>#VALUE!</v>
      </c>
      <c r="BR136" s="167" t="e">
        <f aca="false" ca="false" dt2D="false" dtr="false" t="normal">SUM(BR137:BR139)</f>
        <v>#VALUE!</v>
      </c>
      <c r="BS136" s="167" t="e">
        <f aca="false" ca="false" dt2D="false" dtr="false" t="normal">SUM(BS137:BS139)</f>
        <v>#VALUE!</v>
      </c>
      <c r="BT136" s="167" t="e">
        <f aca="false" ca="false" dt2D="false" dtr="false" t="normal">SUM(BT137:BT139)</f>
        <v>#VALUE!</v>
      </c>
    </row>
    <row hidden="true" ht="16.5" outlineLevel="1" r="137">
      <c r="A137" s="408" t="str">
        <f aca="false" ca="false" dt2D="false" dtr="false" t="normal">A136</f>
        <v>Государственное долевое финансирование</v>
      </c>
      <c r="D137" s="408" t="str">
        <f aca="false" ca="false" dt2D="false" dtr="false" t="normal">I137</f>
        <v>Федеральный бюджет</v>
      </c>
      <c r="F137" s="374" t="str">
        <f aca="false" ca="false" dt2D="false" dtr="false" t="normal">F136</f>
        <v>Дополнительная туристическая  инфраструктура</v>
      </c>
      <c r="I137" s="237" t="s">
        <v>301</v>
      </c>
      <c r="L137" s="283" t="e">
        <f aca="false" ca="false" dt2D="false" dtr="false" t="normal">SUM(M137:BT137)</f>
        <v>#VALUE!</v>
      </c>
      <c r="M137" s="167" t="e">
        <f aca="false" ca="false" dt2D="false" dtr="false" t="normal">SUMIFS(M:M, $D:$D, $D137, $A:$A, $A137, $F:$F, $F137, $E:$E, "Да")</f>
        <v>#VALUE!</v>
      </c>
      <c r="N137" s="167" t="e">
        <f aca="false" ca="false" dt2D="false" dtr="false" t="normal">SUMIFS(N:N, $D:$D, $D137, $A:$A, $A137, $F:$F, $F137, $E:$E, "Да")</f>
        <v>#VALUE!</v>
      </c>
      <c r="O137" s="167" t="e">
        <f aca="false" ca="false" dt2D="false" dtr="false" t="normal">SUMIFS(O:O, $D:$D, $D137, $A:$A, $A137, $F:$F, $F137, $E:$E, "Да")</f>
        <v>#VALUE!</v>
      </c>
      <c r="P137" s="167" t="e">
        <f aca="false" ca="false" dt2D="false" dtr="false" t="normal">SUMIFS(P:P, $D:$D, $D137, $A:$A, $A137, $F:$F, $F137, $E:$E, "Да")</f>
        <v>#VALUE!</v>
      </c>
      <c r="Q137" s="167" t="e">
        <f aca="false" ca="false" dt2D="false" dtr="false" t="normal">SUMIFS(Q:Q, $D:$D, $D137, $A:$A, $A137, $F:$F, $F137, $E:$E, "Да")</f>
        <v>#VALUE!</v>
      </c>
      <c r="R137" s="167" t="e">
        <f aca="false" ca="false" dt2D="false" dtr="false" t="normal">SUMIFS(R:R, $D:$D, $D137, $A:$A, $A137, $F:$F, $F137, $E:$E, "Да")</f>
        <v>#VALUE!</v>
      </c>
      <c r="S137" s="167" t="e">
        <f aca="false" ca="false" dt2D="false" dtr="false" t="normal">SUMIFS(S:S, $D:$D, $D137, $A:$A, $A137, $F:$F, $F137, $E:$E, "Да")</f>
        <v>#VALUE!</v>
      </c>
      <c r="T137" s="167" t="e">
        <f aca="false" ca="false" dt2D="false" dtr="false" t="normal">SUMIFS(T:T, $D:$D, $D137, $A:$A, $A137, $F:$F, $F137, $E:$E, "Да")</f>
        <v>#VALUE!</v>
      </c>
      <c r="U137" s="167" t="e">
        <f aca="false" ca="false" dt2D="false" dtr="false" t="normal">SUMIFS(U:U, $D:$D, $D137, $A:$A, $A137, $F:$F, $F137, $E:$E, "Да")</f>
        <v>#VALUE!</v>
      </c>
      <c r="V137" s="167" t="e">
        <f aca="false" ca="false" dt2D="false" dtr="false" t="normal">SUMIFS(V:V, $D:$D, $D137, $A:$A, $A137, $F:$F, $F137, $E:$E, "Да")</f>
        <v>#VALUE!</v>
      </c>
      <c r="W137" s="167" t="e">
        <f aca="false" ca="false" dt2D="false" dtr="false" t="normal">SUMIFS(W:W, $D:$D, $D137, $A:$A, $A137, $F:$F, $F137, $E:$E, "Да")</f>
        <v>#VALUE!</v>
      </c>
      <c r="X137" s="167" t="e">
        <f aca="false" ca="false" dt2D="false" dtr="false" t="normal">SUMIFS(X:X, $D:$D, $D137, $A:$A, $A137, $F:$F, $F137, $E:$E, "Да")</f>
        <v>#VALUE!</v>
      </c>
      <c r="Y137" s="167" t="e">
        <f aca="false" ca="false" dt2D="false" dtr="false" t="normal">SUMIFS(Y:Y, $D:$D, $D137, $A:$A, $A137, $F:$F, $F137, $E:$E, "Да")</f>
        <v>#VALUE!</v>
      </c>
      <c r="Z137" s="167" t="e">
        <f aca="false" ca="false" dt2D="false" dtr="false" t="normal">SUMIFS(Z:Z, $D:$D, $D137, $A:$A, $A137, $F:$F, $F137, $E:$E, "Да")</f>
        <v>#VALUE!</v>
      </c>
      <c r="AA137" s="167" t="e">
        <f aca="false" ca="false" dt2D="false" dtr="false" t="normal">SUMIFS(AA:AA, $D:$D, $D137, $A:$A, $A137, $F:$F, $F137, $E:$E, "Да")</f>
        <v>#VALUE!</v>
      </c>
      <c r="AB137" s="167" t="e">
        <f aca="false" ca="false" dt2D="false" dtr="false" t="normal">SUMIFS(AB:AB, $D:$D, $D137, $A:$A, $A137, $F:$F, $F137, $E:$E, "Да")</f>
        <v>#VALUE!</v>
      </c>
      <c r="AC137" s="167" t="e">
        <f aca="false" ca="false" dt2D="false" dtr="false" t="normal">SUMIFS(AC:AC, $D:$D, $D137, $A:$A, $A137, $F:$F, $F137, $E:$E, "Да")</f>
        <v>#VALUE!</v>
      </c>
      <c r="AD137" s="167" t="e">
        <f aca="false" ca="false" dt2D="false" dtr="false" t="normal">SUMIFS(AD:AD, $D:$D, $D137, $A:$A, $A137, $F:$F, $F137, $E:$E, "Да")</f>
        <v>#VALUE!</v>
      </c>
      <c r="AE137" s="167" t="e">
        <f aca="false" ca="false" dt2D="false" dtr="false" t="normal">SUMIFS(AE:AE, $D:$D, $D137, $A:$A, $A137, $F:$F, $F137, $E:$E, "Да")</f>
        <v>#VALUE!</v>
      </c>
      <c r="AF137" s="167" t="e">
        <f aca="false" ca="false" dt2D="false" dtr="false" t="normal">SUMIFS(AF:AF, $D:$D, $D137, $A:$A, $A137, $F:$F, $F137, $E:$E, "Да")</f>
        <v>#VALUE!</v>
      </c>
      <c r="AG137" s="167" t="e">
        <f aca="false" ca="false" dt2D="false" dtr="false" t="normal">SUMIFS(AG:AG, $D:$D, $D137, $A:$A, $A137, $F:$F, $F137, $E:$E, "Да")</f>
        <v>#VALUE!</v>
      </c>
      <c r="AH137" s="167" t="e">
        <f aca="false" ca="false" dt2D="false" dtr="false" t="normal">SUMIFS(AH:AH, $D:$D, $D137, $A:$A, $A137, $F:$F, $F137, $E:$E, "Да")</f>
        <v>#VALUE!</v>
      </c>
      <c r="AI137" s="167" t="e">
        <f aca="false" ca="false" dt2D="false" dtr="false" t="normal">SUMIFS(AI:AI, $D:$D, $D137, $A:$A, $A137, $F:$F, $F137, $E:$E, "Да")</f>
        <v>#VALUE!</v>
      </c>
      <c r="AJ137" s="167" t="e">
        <f aca="false" ca="false" dt2D="false" dtr="false" t="normal">SUMIFS(AJ:AJ, $D:$D, $D137, $A:$A, $A137, $F:$F, $F137, $E:$E, "Да")</f>
        <v>#VALUE!</v>
      </c>
      <c r="AK137" s="167" t="e">
        <f aca="false" ca="false" dt2D="false" dtr="false" t="normal">SUMIFS(AK:AK, $D:$D, $D137, $A:$A, $A137, $F:$F, $F137, $E:$E, "Да")</f>
        <v>#VALUE!</v>
      </c>
      <c r="AL137" s="167" t="e">
        <f aca="false" ca="false" dt2D="false" dtr="false" t="normal">SUMIFS(AL:AL, $D:$D, $D137, $A:$A, $A137, $F:$F, $F137, $E:$E, "Да")</f>
        <v>#VALUE!</v>
      </c>
      <c r="AM137" s="167" t="e">
        <f aca="false" ca="false" dt2D="false" dtr="false" t="normal">SUMIFS(AM:AM, $D:$D, $D137, $A:$A, $A137, $F:$F, $F137, $E:$E, "Да")</f>
        <v>#VALUE!</v>
      </c>
      <c r="AN137" s="167" t="e">
        <f aca="false" ca="false" dt2D="false" dtr="false" t="normal">SUMIFS(AN:AN, $D:$D, $D137, $A:$A, $A137, $F:$F, $F137, $E:$E, "Да")</f>
        <v>#VALUE!</v>
      </c>
      <c r="AO137" s="167" t="e">
        <f aca="false" ca="false" dt2D="false" dtr="false" t="normal">SUMIFS(AO:AO, $D:$D, $D137, $A:$A, $A137, $F:$F, $F137, $E:$E, "Да")</f>
        <v>#VALUE!</v>
      </c>
      <c r="AP137" s="167" t="e">
        <f aca="false" ca="false" dt2D="false" dtr="false" t="normal">SUMIFS(AP:AP, $D:$D, $D137, $A:$A, $A137, $F:$F, $F137, $E:$E, "Да")</f>
        <v>#VALUE!</v>
      </c>
      <c r="AQ137" s="167" t="e">
        <f aca="false" ca="false" dt2D="false" dtr="false" t="normal">SUMIFS(AQ:AQ, $D:$D, $D137, $A:$A, $A137, $F:$F, $F137, $E:$E, "Да")</f>
        <v>#VALUE!</v>
      </c>
      <c r="AR137" s="167" t="e">
        <f aca="false" ca="false" dt2D="false" dtr="false" t="normal">SUMIFS(AR:AR, $D:$D, $D137, $A:$A, $A137, $F:$F, $F137, $E:$E, "Да")</f>
        <v>#VALUE!</v>
      </c>
      <c r="AS137" s="167" t="e">
        <f aca="false" ca="false" dt2D="false" dtr="false" t="normal">SUMIFS(AS:AS, $D:$D, $D137, $A:$A, $A137, $F:$F, $F137, $E:$E, "Да")</f>
        <v>#VALUE!</v>
      </c>
      <c r="AT137" s="167" t="e">
        <f aca="false" ca="false" dt2D="false" dtr="false" t="normal">SUMIFS(AT:AT, $D:$D, $D137, $A:$A, $A137, $F:$F, $F137, $E:$E, "Да")</f>
        <v>#VALUE!</v>
      </c>
      <c r="AU137" s="167" t="e">
        <f aca="false" ca="false" dt2D="false" dtr="false" t="normal">SUMIFS(AU:AU, $D:$D, $D137, $A:$A, $A137, $F:$F, $F137, $E:$E, "Да")</f>
        <v>#VALUE!</v>
      </c>
      <c r="AV137" s="167" t="e">
        <f aca="false" ca="false" dt2D="false" dtr="false" t="normal">SUMIFS(AV:AV, $D:$D, $D137, $A:$A, $A137, $F:$F, $F137, $E:$E, "Да")</f>
        <v>#VALUE!</v>
      </c>
      <c r="AW137" s="167" t="e">
        <f aca="false" ca="false" dt2D="false" dtr="false" t="normal">SUMIFS(AW:AW, $D:$D, $D137, $A:$A, $A137, $F:$F, $F137, $E:$E, "Да")</f>
        <v>#VALUE!</v>
      </c>
      <c r="AX137" s="167" t="e">
        <f aca="false" ca="false" dt2D="false" dtr="false" t="normal">SUMIFS(AX:AX, $D:$D, $D137, $A:$A, $A137, $F:$F, $F137, $E:$E, "Да")</f>
        <v>#VALUE!</v>
      </c>
      <c r="AY137" s="167" t="e">
        <f aca="false" ca="false" dt2D="false" dtr="false" t="normal">SUMIFS(AY:AY, $D:$D, $D137, $A:$A, $A137, $F:$F, $F137, $E:$E, "Да")</f>
        <v>#VALUE!</v>
      </c>
      <c r="AZ137" s="167" t="e">
        <f aca="false" ca="false" dt2D="false" dtr="false" t="normal">SUMIFS(AZ:AZ, $D:$D, $D137, $A:$A, $A137, $F:$F, $F137, $E:$E, "Да")</f>
        <v>#VALUE!</v>
      </c>
      <c r="BA137" s="167" t="e">
        <f aca="false" ca="false" dt2D="false" dtr="false" t="normal">SUMIFS(BA:BA, $D:$D, $D137, $A:$A, $A137, $F:$F, $F137, $E:$E, "Да")</f>
        <v>#VALUE!</v>
      </c>
      <c r="BB137" s="167" t="e">
        <f aca="false" ca="false" dt2D="false" dtr="false" t="normal">SUMIFS(BB:BB, $D:$D, $D137, $A:$A, $A137, $F:$F, $F137, $E:$E, "Да")</f>
        <v>#VALUE!</v>
      </c>
      <c r="BC137" s="167" t="e">
        <f aca="false" ca="false" dt2D="false" dtr="false" t="normal">SUMIFS(BC:BC, $D:$D, $D137, $A:$A, $A137, $F:$F, $F137, $E:$E, "Да")</f>
        <v>#VALUE!</v>
      </c>
      <c r="BD137" s="167" t="e">
        <f aca="false" ca="false" dt2D="false" dtr="false" t="normal">SUMIFS(BD:BD, $D:$D, $D137, $A:$A, $A137, $F:$F, $F137, $E:$E, "Да")</f>
        <v>#VALUE!</v>
      </c>
      <c r="BE137" s="167" t="e">
        <f aca="false" ca="false" dt2D="false" dtr="false" t="normal">SUMIFS(BE:BE, $D:$D, $D137, $A:$A, $A137, $F:$F, $F137, $E:$E, "Да")</f>
        <v>#VALUE!</v>
      </c>
      <c r="BF137" s="167" t="e">
        <f aca="false" ca="false" dt2D="false" dtr="false" t="normal">SUMIFS(BF:BF, $D:$D, $D137, $A:$A, $A137, $F:$F, $F137, $E:$E, "Да")</f>
        <v>#VALUE!</v>
      </c>
      <c r="BG137" s="167" t="e">
        <f aca="false" ca="false" dt2D="false" dtr="false" t="normal">SUMIFS(BG:BG, $D:$D, $D137, $A:$A, $A137, $F:$F, $F137, $E:$E, "Да")</f>
        <v>#VALUE!</v>
      </c>
      <c r="BH137" s="167" t="e">
        <f aca="false" ca="false" dt2D="false" dtr="false" t="normal">SUMIFS(BH:BH, $D:$D, $D137, $A:$A, $A137, $F:$F, $F137, $E:$E, "Да")</f>
        <v>#VALUE!</v>
      </c>
      <c r="BI137" s="167" t="e">
        <f aca="false" ca="false" dt2D="false" dtr="false" t="normal">SUMIFS(BI:BI, $D:$D, $D137, $A:$A, $A137, $F:$F, $F137, $E:$E, "Да")</f>
        <v>#VALUE!</v>
      </c>
      <c r="BJ137" s="167" t="e">
        <f aca="false" ca="false" dt2D="false" dtr="false" t="normal">SUMIFS(BJ:BJ, $D:$D, $D137, $A:$A, $A137, $F:$F, $F137, $E:$E, "Да")</f>
        <v>#VALUE!</v>
      </c>
      <c r="BK137" s="167" t="e">
        <f aca="false" ca="false" dt2D="false" dtr="false" t="normal">SUMIFS(BK:BK, $D:$D, $D137, $A:$A, $A137, $F:$F, $F137, $E:$E, "Да")</f>
        <v>#VALUE!</v>
      </c>
      <c r="BL137" s="167" t="e">
        <f aca="false" ca="false" dt2D="false" dtr="false" t="normal">SUMIFS(BL:BL, $D:$D, $D137, $A:$A, $A137, $F:$F, $F137, $E:$E, "Да")</f>
        <v>#VALUE!</v>
      </c>
      <c r="BM137" s="167" t="e">
        <f aca="false" ca="false" dt2D="false" dtr="false" t="normal">SUMIFS(BM:BM, $D:$D, $D137, $A:$A, $A137, $F:$F, $F137, $E:$E, "Да")</f>
        <v>#VALUE!</v>
      </c>
      <c r="BN137" s="167" t="e">
        <f aca="false" ca="false" dt2D="false" dtr="false" t="normal">SUMIFS(BN:BN, $D:$D, $D137, $A:$A, $A137, $F:$F, $F137, $E:$E, "Да")</f>
        <v>#VALUE!</v>
      </c>
      <c r="BO137" s="167" t="e">
        <f aca="false" ca="false" dt2D="false" dtr="false" t="normal">SUMIFS(BO:BO, $D:$D, $D137, $A:$A, $A137, $F:$F, $F137, $E:$E, "Да")</f>
        <v>#VALUE!</v>
      </c>
      <c r="BP137" s="167" t="e">
        <f aca="false" ca="false" dt2D="false" dtr="false" t="normal">SUMIFS(BP:BP, $D:$D, $D137, $A:$A, $A137, $F:$F, $F137, $E:$E, "Да")</f>
        <v>#VALUE!</v>
      </c>
      <c r="BQ137" s="167" t="e">
        <f aca="false" ca="false" dt2D="false" dtr="false" t="normal">SUMIFS(BQ:BQ, $D:$D, $D137, $A:$A, $A137, $F:$F, $F137, $E:$E, "Да")</f>
        <v>#VALUE!</v>
      </c>
      <c r="BR137" s="167" t="e">
        <f aca="false" ca="false" dt2D="false" dtr="false" t="normal">SUMIFS(BR:BR, $D:$D, $D137, $A:$A, $A137, $F:$F, $F137, $E:$E, "Да")</f>
        <v>#VALUE!</v>
      </c>
      <c r="BS137" s="167" t="e">
        <f aca="false" ca="false" dt2D="false" dtr="false" t="normal">SUMIFS(BS:BS, $D:$D, $D137, $A:$A, $A137, $F:$F, $F137, $E:$E, "Да")</f>
        <v>#VALUE!</v>
      </c>
      <c r="BT137" s="167" t="e">
        <f aca="false" ca="false" dt2D="false" dtr="false" t="normal">SUMIFS(BT:BT, $D:$D, $D137, $A:$A, $A137, $F:$F, $F137, $E:$E, "Да")</f>
        <v>#VALUE!</v>
      </c>
    </row>
    <row hidden="true" ht="16.5" outlineLevel="1" r="138">
      <c r="A138" s="408" t="str">
        <f aca="false" ca="false" dt2D="false" dtr="false" t="normal">A137</f>
        <v>Государственное долевое финансирование</v>
      </c>
      <c r="D138" s="408" t="str">
        <f aca="false" ca="false" dt2D="false" dtr="false" t="normal">I138</f>
        <v>Бюджет СФ</v>
      </c>
      <c r="F138" s="374" t="str">
        <f aca="false" ca="false" dt2D="false" dtr="false" t="normal">F137</f>
        <v>Дополнительная туристическая  инфраструктура</v>
      </c>
      <c r="I138" s="237" t="s">
        <v>302</v>
      </c>
      <c r="L138" s="283" t="e">
        <f aca="false" ca="false" dt2D="false" dtr="false" t="normal">SUM(M138:BT138)</f>
        <v>#VALUE!</v>
      </c>
      <c r="M138" s="167" t="e">
        <f aca="false" ca="false" dt2D="false" dtr="false" t="normal">SUMIFS(M:M, $D:$D, $D138, $A:$A, $A138, $F:$F, $F138, $E:$E, "Да")</f>
        <v>#VALUE!</v>
      </c>
      <c r="N138" s="167" t="e">
        <f aca="false" ca="false" dt2D="false" dtr="false" t="normal">SUMIFS(N:N, $D:$D, $D138, $A:$A, $A138, $F:$F, $F138, $E:$E, "Да")</f>
        <v>#VALUE!</v>
      </c>
      <c r="O138" s="167" t="e">
        <f aca="false" ca="false" dt2D="false" dtr="false" t="normal">SUMIFS(O:O, $D:$D, $D138, $A:$A, $A138, $F:$F, $F138, $E:$E, "Да")</f>
        <v>#VALUE!</v>
      </c>
      <c r="P138" s="167" t="e">
        <f aca="false" ca="false" dt2D="false" dtr="false" t="normal">SUMIFS(P:P, $D:$D, $D138, $A:$A, $A138, $F:$F, $F138, $E:$E, "Да")</f>
        <v>#VALUE!</v>
      </c>
      <c r="Q138" s="167" t="e">
        <f aca="false" ca="false" dt2D="false" dtr="false" t="normal">SUMIFS(Q:Q, $D:$D, $D138, $A:$A, $A138, $F:$F, $F138, $E:$E, "Да")</f>
        <v>#VALUE!</v>
      </c>
      <c r="R138" s="167" t="e">
        <f aca="false" ca="false" dt2D="false" dtr="false" t="normal">SUMIFS(R:R, $D:$D, $D138, $A:$A, $A138, $F:$F, $F138, $E:$E, "Да")</f>
        <v>#VALUE!</v>
      </c>
      <c r="S138" s="167" t="e">
        <f aca="false" ca="false" dt2D="false" dtr="false" t="normal">SUMIFS(S:S, $D:$D, $D138, $A:$A, $A138, $F:$F, $F138, $E:$E, "Да")</f>
        <v>#VALUE!</v>
      </c>
      <c r="T138" s="167" t="e">
        <f aca="false" ca="false" dt2D="false" dtr="false" t="normal">SUMIFS(T:T, $D:$D, $D138, $A:$A, $A138, $F:$F, $F138, $E:$E, "Да")</f>
        <v>#VALUE!</v>
      </c>
      <c r="U138" s="167" t="e">
        <f aca="false" ca="false" dt2D="false" dtr="false" t="normal">SUMIFS(U:U, $D:$D, $D138, $A:$A, $A138, $F:$F, $F138, $E:$E, "Да")</f>
        <v>#VALUE!</v>
      </c>
      <c r="V138" s="167" t="e">
        <f aca="false" ca="false" dt2D="false" dtr="false" t="normal">SUMIFS(V:V, $D:$D, $D138, $A:$A, $A138, $F:$F, $F138, $E:$E, "Да")</f>
        <v>#VALUE!</v>
      </c>
      <c r="W138" s="167" t="e">
        <f aca="false" ca="false" dt2D="false" dtr="false" t="normal">SUMIFS(W:W, $D:$D, $D138, $A:$A, $A138, $F:$F, $F138, $E:$E, "Да")</f>
        <v>#VALUE!</v>
      </c>
      <c r="X138" s="167" t="e">
        <f aca="false" ca="false" dt2D="false" dtr="false" t="normal">SUMIFS(X:X, $D:$D, $D138, $A:$A, $A138, $F:$F, $F138, $E:$E, "Да")</f>
        <v>#VALUE!</v>
      </c>
      <c r="Y138" s="167" t="e">
        <f aca="false" ca="false" dt2D="false" dtr="false" t="normal">SUMIFS(Y:Y, $D:$D, $D138, $A:$A, $A138, $F:$F, $F138, $E:$E, "Да")</f>
        <v>#VALUE!</v>
      </c>
      <c r="Z138" s="167" t="e">
        <f aca="false" ca="false" dt2D="false" dtr="false" t="normal">SUMIFS(Z:Z, $D:$D, $D138, $A:$A, $A138, $F:$F, $F138, $E:$E, "Да")</f>
        <v>#VALUE!</v>
      </c>
      <c r="AA138" s="167" t="e">
        <f aca="false" ca="false" dt2D="false" dtr="false" t="normal">SUMIFS(AA:AA, $D:$D, $D138, $A:$A, $A138, $F:$F, $F138, $E:$E, "Да")</f>
        <v>#VALUE!</v>
      </c>
      <c r="AB138" s="167" t="e">
        <f aca="false" ca="false" dt2D="false" dtr="false" t="normal">SUMIFS(AB:AB, $D:$D, $D138, $A:$A, $A138, $F:$F, $F138, $E:$E, "Да")</f>
        <v>#VALUE!</v>
      </c>
      <c r="AC138" s="167" t="e">
        <f aca="false" ca="false" dt2D="false" dtr="false" t="normal">SUMIFS(AC:AC, $D:$D, $D138, $A:$A, $A138, $F:$F, $F138, $E:$E, "Да")</f>
        <v>#VALUE!</v>
      </c>
      <c r="AD138" s="167" t="e">
        <f aca="false" ca="false" dt2D="false" dtr="false" t="normal">SUMIFS(AD:AD, $D:$D, $D138, $A:$A, $A138, $F:$F, $F138, $E:$E, "Да")</f>
        <v>#VALUE!</v>
      </c>
      <c r="AE138" s="167" t="e">
        <f aca="false" ca="false" dt2D="false" dtr="false" t="normal">SUMIFS(AE:AE, $D:$D, $D138, $A:$A, $A138, $F:$F, $F138, $E:$E, "Да")</f>
        <v>#VALUE!</v>
      </c>
      <c r="AF138" s="167" t="e">
        <f aca="false" ca="false" dt2D="false" dtr="false" t="normal">SUMIFS(AF:AF, $D:$D, $D138, $A:$A, $A138, $F:$F, $F138, $E:$E, "Да")</f>
        <v>#VALUE!</v>
      </c>
      <c r="AG138" s="167" t="e">
        <f aca="false" ca="false" dt2D="false" dtr="false" t="normal">SUMIFS(AG:AG, $D:$D, $D138, $A:$A, $A138, $F:$F, $F138, $E:$E, "Да")</f>
        <v>#VALUE!</v>
      </c>
      <c r="AH138" s="167" t="e">
        <f aca="false" ca="false" dt2D="false" dtr="false" t="normal">SUMIFS(AH:AH, $D:$D, $D138, $A:$A, $A138, $F:$F, $F138, $E:$E, "Да")</f>
        <v>#VALUE!</v>
      </c>
      <c r="AI138" s="167" t="e">
        <f aca="false" ca="false" dt2D="false" dtr="false" t="normal">SUMIFS(AI:AI, $D:$D, $D138, $A:$A, $A138, $F:$F, $F138, $E:$E, "Да")</f>
        <v>#VALUE!</v>
      </c>
      <c r="AJ138" s="167" t="e">
        <f aca="false" ca="false" dt2D="false" dtr="false" t="normal">SUMIFS(AJ:AJ, $D:$D, $D138, $A:$A, $A138, $F:$F, $F138, $E:$E, "Да")</f>
        <v>#VALUE!</v>
      </c>
      <c r="AK138" s="167" t="e">
        <f aca="false" ca="false" dt2D="false" dtr="false" t="normal">SUMIFS(AK:AK, $D:$D, $D138, $A:$A, $A138, $F:$F, $F138, $E:$E, "Да")</f>
        <v>#VALUE!</v>
      </c>
      <c r="AL138" s="167" t="e">
        <f aca="false" ca="false" dt2D="false" dtr="false" t="normal">SUMIFS(AL:AL, $D:$D, $D138, $A:$A, $A138, $F:$F, $F138, $E:$E, "Да")</f>
        <v>#VALUE!</v>
      </c>
      <c r="AM138" s="167" t="e">
        <f aca="false" ca="false" dt2D="false" dtr="false" t="normal">SUMIFS(AM:AM, $D:$D, $D138, $A:$A, $A138, $F:$F, $F138, $E:$E, "Да")</f>
        <v>#VALUE!</v>
      </c>
      <c r="AN138" s="167" t="e">
        <f aca="false" ca="false" dt2D="false" dtr="false" t="normal">SUMIFS(AN:AN, $D:$D, $D138, $A:$A, $A138, $F:$F, $F138, $E:$E, "Да")</f>
        <v>#VALUE!</v>
      </c>
      <c r="AO138" s="167" t="e">
        <f aca="false" ca="false" dt2D="false" dtr="false" t="normal">SUMIFS(AO:AO, $D:$D, $D138, $A:$A, $A138, $F:$F, $F138, $E:$E, "Да")</f>
        <v>#VALUE!</v>
      </c>
      <c r="AP138" s="167" t="e">
        <f aca="false" ca="false" dt2D="false" dtr="false" t="normal">SUMIFS(AP:AP, $D:$D, $D138, $A:$A, $A138, $F:$F, $F138, $E:$E, "Да")</f>
        <v>#VALUE!</v>
      </c>
      <c r="AQ138" s="167" t="e">
        <f aca="false" ca="false" dt2D="false" dtr="false" t="normal">SUMIFS(AQ:AQ, $D:$D, $D138, $A:$A, $A138, $F:$F, $F138, $E:$E, "Да")</f>
        <v>#VALUE!</v>
      </c>
      <c r="AR138" s="167" t="e">
        <f aca="false" ca="false" dt2D="false" dtr="false" t="normal">SUMIFS(AR:AR, $D:$D, $D138, $A:$A, $A138, $F:$F, $F138, $E:$E, "Да")</f>
        <v>#VALUE!</v>
      </c>
      <c r="AS138" s="167" t="e">
        <f aca="false" ca="false" dt2D="false" dtr="false" t="normal">SUMIFS(AS:AS, $D:$D, $D138, $A:$A, $A138, $F:$F, $F138, $E:$E, "Да")</f>
        <v>#VALUE!</v>
      </c>
      <c r="AT138" s="167" t="e">
        <f aca="false" ca="false" dt2D="false" dtr="false" t="normal">SUMIFS(AT:AT, $D:$D, $D138, $A:$A, $A138, $F:$F, $F138, $E:$E, "Да")</f>
        <v>#VALUE!</v>
      </c>
      <c r="AU138" s="167" t="e">
        <f aca="false" ca="false" dt2D="false" dtr="false" t="normal">SUMIFS(AU:AU, $D:$D, $D138, $A:$A, $A138, $F:$F, $F138, $E:$E, "Да")</f>
        <v>#VALUE!</v>
      </c>
      <c r="AV138" s="167" t="e">
        <f aca="false" ca="false" dt2D="false" dtr="false" t="normal">SUMIFS(AV:AV, $D:$D, $D138, $A:$A, $A138, $F:$F, $F138, $E:$E, "Да")</f>
        <v>#VALUE!</v>
      </c>
      <c r="AW138" s="167" t="e">
        <f aca="false" ca="false" dt2D="false" dtr="false" t="normal">SUMIFS(AW:AW, $D:$D, $D138, $A:$A, $A138, $F:$F, $F138, $E:$E, "Да")</f>
        <v>#VALUE!</v>
      </c>
      <c r="AX138" s="167" t="e">
        <f aca="false" ca="false" dt2D="false" dtr="false" t="normal">SUMIFS(AX:AX, $D:$D, $D138, $A:$A, $A138, $F:$F, $F138, $E:$E, "Да")</f>
        <v>#VALUE!</v>
      </c>
      <c r="AY138" s="167" t="e">
        <f aca="false" ca="false" dt2D="false" dtr="false" t="normal">SUMIFS(AY:AY, $D:$D, $D138, $A:$A, $A138, $F:$F, $F138, $E:$E, "Да")</f>
        <v>#VALUE!</v>
      </c>
      <c r="AZ138" s="167" t="e">
        <f aca="false" ca="false" dt2D="false" dtr="false" t="normal">SUMIFS(AZ:AZ, $D:$D, $D138, $A:$A, $A138, $F:$F, $F138, $E:$E, "Да")</f>
        <v>#VALUE!</v>
      </c>
      <c r="BA138" s="167" t="e">
        <f aca="false" ca="false" dt2D="false" dtr="false" t="normal">SUMIFS(BA:BA, $D:$D, $D138, $A:$A, $A138, $F:$F, $F138, $E:$E, "Да")</f>
        <v>#VALUE!</v>
      </c>
      <c r="BB138" s="167" t="e">
        <f aca="false" ca="false" dt2D="false" dtr="false" t="normal">SUMIFS(BB:BB, $D:$D, $D138, $A:$A, $A138, $F:$F, $F138, $E:$E, "Да")</f>
        <v>#VALUE!</v>
      </c>
      <c r="BC138" s="167" t="e">
        <f aca="false" ca="false" dt2D="false" dtr="false" t="normal">SUMIFS(BC:BC, $D:$D, $D138, $A:$A, $A138, $F:$F, $F138, $E:$E, "Да")</f>
        <v>#VALUE!</v>
      </c>
      <c r="BD138" s="167" t="e">
        <f aca="false" ca="false" dt2D="false" dtr="false" t="normal">SUMIFS(BD:BD, $D:$D, $D138, $A:$A, $A138, $F:$F, $F138, $E:$E, "Да")</f>
        <v>#VALUE!</v>
      </c>
      <c r="BE138" s="167" t="e">
        <f aca="false" ca="false" dt2D="false" dtr="false" t="normal">SUMIFS(BE:BE, $D:$D, $D138, $A:$A, $A138, $F:$F, $F138, $E:$E, "Да")</f>
        <v>#VALUE!</v>
      </c>
      <c r="BF138" s="167" t="e">
        <f aca="false" ca="false" dt2D="false" dtr="false" t="normal">SUMIFS(BF:BF, $D:$D, $D138, $A:$A, $A138, $F:$F, $F138, $E:$E, "Да")</f>
        <v>#VALUE!</v>
      </c>
      <c r="BG138" s="167" t="e">
        <f aca="false" ca="false" dt2D="false" dtr="false" t="normal">SUMIFS(BG:BG, $D:$D, $D138, $A:$A, $A138, $F:$F, $F138, $E:$E, "Да")</f>
        <v>#VALUE!</v>
      </c>
      <c r="BH138" s="167" t="e">
        <f aca="false" ca="false" dt2D="false" dtr="false" t="normal">SUMIFS(BH:BH, $D:$D, $D138, $A:$A, $A138, $F:$F, $F138, $E:$E, "Да")</f>
        <v>#VALUE!</v>
      </c>
      <c r="BI138" s="167" t="e">
        <f aca="false" ca="false" dt2D="false" dtr="false" t="normal">SUMIFS(BI:BI, $D:$D, $D138, $A:$A, $A138, $F:$F, $F138, $E:$E, "Да")</f>
        <v>#VALUE!</v>
      </c>
      <c r="BJ138" s="167" t="e">
        <f aca="false" ca="false" dt2D="false" dtr="false" t="normal">SUMIFS(BJ:BJ, $D:$D, $D138, $A:$A, $A138, $F:$F, $F138, $E:$E, "Да")</f>
        <v>#VALUE!</v>
      </c>
      <c r="BK138" s="167" t="e">
        <f aca="false" ca="false" dt2D="false" dtr="false" t="normal">SUMIFS(BK:BK, $D:$D, $D138, $A:$A, $A138, $F:$F, $F138, $E:$E, "Да")</f>
        <v>#VALUE!</v>
      </c>
      <c r="BL138" s="167" t="e">
        <f aca="false" ca="false" dt2D="false" dtr="false" t="normal">SUMIFS(BL:BL, $D:$D, $D138, $A:$A, $A138, $F:$F, $F138, $E:$E, "Да")</f>
        <v>#VALUE!</v>
      </c>
      <c r="BM138" s="167" t="e">
        <f aca="false" ca="false" dt2D="false" dtr="false" t="normal">SUMIFS(BM:BM, $D:$D, $D138, $A:$A, $A138, $F:$F, $F138, $E:$E, "Да")</f>
        <v>#VALUE!</v>
      </c>
      <c r="BN138" s="167" t="e">
        <f aca="false" ca="false" dt2D="false" dtr="false" t="normal">SUMIFS(BN:BN, $D:$D, $D138, $A:$A, $A138, $F:$F, $F138, $E:$E, "Да")</f>
        <v>#VALUE!</v>
      </c>
      <c r="BO138" s="167" t="e">
        <f aca="false" ca="false" dt2D="false" dtr="false" t="normal">SUMIFS(BO:BO, $D:$D, $D138, $A:$A, $A138, $F:$F, $F138, $E:$E, "Да")</f>
        <v>#VALUE!</v>
      </c>
      <c r="BP138" s="167" t="e">
        <f aca="false" ca="false" dt2D="false" dtr="false" t="normal">SUMIFS(BP:BP, $D:$D, $D138, $A:$A, $A138, $F:$F, $F138, $E:$E, "Да")</f>
        <v>#VALUE!</v>
      </c>
      <c r="BQ138" s="167" t="e">
        <f aca="false" ca="false" dt2D="false" dtr="false" t="normal">SUMIFS(BQ:BQ, $D:$D, $D138, $A:$A, $A138, $F:$F, $F138, $E:$E, "Да")</f>
        <v>#VALUE!</v>
      </c>
      <c r="BR138" s="167" t="e">
        <f aca="false" ca="false" dt2D="false" dtr="false" t="normal">SUMIFS(BR:BR, $D:$D, $D138, $A:$A, $A138, $F:$F, $F138, $E:$E, "Да")</f>
        <v>#VALUE!</v>
      </c>
      <c r="BS138" s="167" t="e">
        <f aca="false" ca="false" dt2D="false" dtr="false" t="normal">SUMIFS(BS:BS, $D:$D, $D138, $A:$A, $A138, $F:$F, $F138, $E:$E, "Да")</f>
        <v>#VALUE!</v>
      </c>
      <c r="BT138" s="167" t="e">
        <f aca="false" ca="false" dt2D="false" dtr="false" t="normal">SUMIFS(BT:BT, $D:$D, $D138, $A:$A, $A138, $F:$F, $F138, $E:$E, "Да")</f>
        <v>#VALUE!</v>
      </c>
    </row>
    <row hidden="true" ht="16.5" outlineLevel="1" r="139">
      <c r="A139" s="408" t="str">
        <f aca="false" ca="false" dt2D="false" dtr="false" t="normal">A138</f>
        <v>Государственное долевое финансирование</v>
      </c>
      <c r="D139" s="408" t="str">
        <f aca="false" ca="false" dt2D="false" dtr="false" t="normal">I139</f>
        <v>Местный бюджет</v>
      </c>
      <c r="F139" s="374" t="str">
        <f aca="false" ca="false" dt2D="false" dtr="false" t="normal">F138</f>
        <v>Дополнительная туристическая  инфраструктура</v>
      </c>
      <c r="I139" s="237" t="s">
        <v>303</v>
      </c>
      <c r="L139" s="283" t="e">
        <f aca="false" ca="false" dt2D="false" dtr="false" t="normal">SUM(M139:BT139)</f>
        <v>#VALUE!</v>
      </c>
      <c r="M139" s="167" t="e">
        <f aca="false" ca="false" dt2D="false" dtr="false" t="normal">SUMIFS(M:M, $D:$D, $D139, $A:$A, $A139, $F:$F, $F139, $E:$E, "Да")</f>
        <v>#VALUE!</v>
      </c>
      <c r="N139" s="167" t="e">
        <f aca="false" ca="false" dt2D="false" dtr="false" t="normal">SUMIFS(N:N, $D:$D, $D139, $A:$A, $A139, $F:$F, $F139, $E:$E, "Да")</f>
        <v>#VALUE!</v>
      </c>
      <c r="O139" s="167" t="e">
        <f aca="false" ca="false" dt2D="false" dtr="false" t="normal">SUMIFS(O:O, $D:$D, $D139, $A:$A, $A139, $F:$F, $F139, $E:$E, "Да")</f>
        <v>#VALUE!</v>
      </c>
      <c r="P139" s="167" t="e">
        <f aca="false" ca="false" dt2D="false" dtr="false" t="normal">SUMIFS(P:P, $D:$D, $D139, $A:$A, $A139, $F:$F, $F139, $E:$E, "Да")</f>
        <v>#VALUE!</v>
      </c>
      <c r="Q139" s="167" t="e">
        <f aca="false" ca="false" dt2D="false" dtr="false" t="normal">SUMIFS(Q:Q, $D:$D, $D139, $A:$A, $A139, $F:$F, $F139, $E:$E, "Да")</f>
        <v>#VALUE!</v>
      </c>
      <c r="R139" s="167" t="e">
        <f aca="false" ca="false" dt2D="false" dtr="false" t="normal">SUMIFS(R:R, $D:$D, $D139, $A:$A, $A139, $F:$F, $F139, $E:$E, "Да")</f>
        <v>#VALUE!</v>
      </c>
      <c r="S139" s="167" t="e">
        <f aca="false" ca="false" dt2D="false" dtr="false" t="normal">SUMIFS(S:S, $D:$D, $D139, $A:$A, $A139, $F:$F, $F139, $E:$E, "Да")</f>
        <v>#VALUE!</v>
      </c>
      <c r="T139" s="167" t="e">
        <f aca="false" ca="false" dt2D="false" dtr="false" t="normal">SUMIFS(T:T, $D:$D, $D139, $A:$A, $A139, $F:$F, $F139, $E:$E, "Да")</f>
        <v>#VALUE!</v>
      </c>
      <c r="U139" s="167" t="e">
        <f aca="false" ca="false" dt2D="false" dtr="false" t="normal">SUMIFS(U:U, $D:$D, $D139, $A:$A, $A139, $F:$F, $F139, $E:$E, "Да")</f>
        <v>#VALUE!</v>
      </c>
      <c r="V139" s="167" t="e">
        <f aca="false" ca="false" dt2D="false" dtr="false" t="normal">SUMIFS(V:V, $D:$D, $D139, $A:$A, $A139, $F:$F, $F139, $E:$E, "Да")</f>
        <v>#VALUE!</v>
      </c>
      <c r="W139" s="167" t="e">
        <f aca="false" ca="false" dt2D="false" dtr="false" t="normal">SUMIFS(W:W, $D:$D, $D139, $A:$A, $A139, $F:$F, $F139, $E:$E, "Да")</f>
        <v>#VALUE!</v>
      </c>
      <c r="X139" s="167" t="e">
        <f aca="false" ca="false" dt2D="false" dtr="false" t="normal">SUMIFS(X:X, $D:$D, $D139, $A:$A, $A139, $F:$F, $F139, $E:$E, "Да")</f>
        <v>#VALUE!</v>
      </c>
      <c r="Y139" s="167" t="e">
        <f aca="false" ca="false" dt2D="false" dtr="false" t="normal">SUMIFS(Y:Y, $D:$D, $D139, $A:$A, $A139, $F:$F, $F139, $E:$E, "Да")</f>
        <v>#VALUE!</v>
      </c>
      <c r="Z139" s="167" t="e">
        <f aca="false" ca="false" dt2D="false" dtr="false" t="normal">SUMIFS(Z:Z, $D:$D, $D139, $A:$A, $A139, $F:$F, $F139, $E:$E, "Да")</f>
        <v>#VALUE!</v>
      </c>
      <c r="AA139" s="167" t="e">
        <f aca="false" ca="false" dt2D="false" dtr="false" t="normal">SUMIFS(AA:AA, $D:$D, $D139, $A:$A, $A139, $F:$F, $F139, $E:$E, "Да")</f>
        <v>#VALUE!</v>
      </c>
      <c r="AB139" s="167" t="e">
        <f aca="false" ca="false" dt2D="false" dtr="false" t="normal">SUMIFS(AB:AB, $D:$D, $D139, $A:$A, $A139, $F:$F, $F139, $E:$E, "Да")</f>
        <v>#VALUE!</v>
      </c>
      <c r="AC139" s="167" t="e">
        <f aca="false" ca="false" dt2D="false" dtr="false" t="normal">SUMIFS(AC:AC, $D:$D, $D139, $A:$A, $A139, $F:$F, $F139, $E:$E, "Да")</f>
        <v>#VALUE!</v>
      </c>
      <c r="AD139" s="167" t="e">
        <f aca="false" ca="false" dt2D="false" dtr="false" t="normal">SUMIFS(AD:AD, $D:$D, $D139, $A:$A, $A139, $F:$F, $F139, $E:$E, "Да")</f>
        <v>#VALUE!</v>
      </c>
      <c r="AE139" s="167" t="e">
        <f aca="false" ca="false" dt2D="false" dtr="false" t="normal">SUMIFS(AE:AE, $D:$D, $D139, $A:$A, $A139, $F:$F, $F139, $E:$E, "Да")</f>
        <v>#VALUE!</v>
      </c>
      <c r="AF139" s="167" t="e">
        <f aca="false" ca="false" dt2D="false" dtr="false" t="normal">SUMIFS(AF:AF, $D:$D, $D139, $A:$A, $A139, $F:$F, $F139, $E:$E, "Да")</f>
        <v>#VALUE!</v>
      </c>
      <c r="AG139" s="167" t="e">
        <f aca="false" ca="false" dt2D="false" dtr="false" t="normal">SUMIFS(AG:AG, $D:$D, $D139, $A:$A, $A139, $F:$F, $F139, $E:$E, "Да")</f>
        <v>#VALUE!</v>
      </c>
      <c r="AH139" s="167" t="e">
        <f aca="false" ca="false" dt2D="false" dtr="false" t="normal">SUMIFS(AH:AH, $D:$D, $D139, $A:$A, $A139, $F:$F, $F139, $E:$E, "Да")</f>
        <v>#VALUE!</v>
      </c>
      <c r="AI139" s="167" t="e">
        <f aca="false" ca="false" dt2D="false" dtr="false" t="normal">SUMIFS(AI:AI, $D:$D, $D139, $A:$A, $A139, $F:$F, $F139, $E:$E, "Да")</f>
        <v>#VALUE!</v>
      </c>
      <c r="AJ139" s="167" t="e">
        <f aca="false" ca="false" dt2D="false" dtr="false" t="normal">SUMIFS(AJ:AJ, $D:$D, $D139, $A:$A, $A139, $F:$F, $F139, $E:$E, "Да")</f>
        <v>#VALUE!</v>
      </c>
      <c r="AK139" s="167" t="e">
        <f aca="false" ca="false" dt2D="false" dtr="false" t="normal">SUMIFS(AK:AK, $D:$D, $D139, $A:$A, $A139, $F:$F, $F139, $E:$E, "Да")</f>
        <v>#VALUE!</v>
      </c>
      <c r="AL139" s="167" t="e">
        <f aca="false" ca="false" dt2D="false" dtr="false" t="normal">SUMIFS(AL:AL, $D:$D, $D139, $A:$A, $A139, $F:$F, $F139, $E:$E, "Да")</f>
        <v>#VALUE!</v>
      </c>
      <c r="AM139" s="167" t="e">
        <f aca="false" ca="false" dt2D="false" dtr="false" t="normal">SUMIFS(AM:AM, $D:$D, $D139, $A:$A, $A139, $F:$F, $F139, $E:$E, "Да")</f>
        <v>#VALUE!</v>
      </c>
      <c r="AN139" s="167" t="e">
        <f aca="false" ca="false" dt2D="false" dtr="false" t="normal">SUMIFS(AN:AN, $D:$D, $D139, $A:$A, $A139, $F:$F, $F139, $E:$E, "Да")</f>
        <v>#VALUE!</v>
      </c>
      <c r="AO139" s="167" t="e">
        <f aca="false" ca="false" dt2D="false" dtr="false" t="normal">SUMIFS(AO:AO, $D:$D, $D139, $A:$A, $A139, $F:$F, $F139, $E:$E, "Да")</f>
        <v>#VALUE!</v>
      </c>
      <c r="AP139" s="167" t="e">
        <f aca="false" ca="false" dt2D="false" dtr="false" t="normal">SUMIFS(AP:AP, $D:$D, $D139, $A:$A, $A139, $F:$F, $F139, $E:$E, "Да")</f>
        <v>#VALUE!</v>
      </c>
      <c r="AQ139" s="167" t="e">
        <f aca="false" ca="false" dt2D="false" dtr="false" t="normal">SUMIFS(AQ:AQ, $D:$D, $D139, $A:$A, $A139, $F:$F, $F139, $E:$E, "Да")</f>
        <v>#VALUE!</v>
      </c>
      <c r="AR139" s="167" t="e">
        <f aca="false" ca="false" dt2D="false" dtr="false" t="normal">SUMIFS(AR:AR, $D:$D, $D139, $A:$A, $A139, $F:$F, $F139, $E:$E, "Да")</f>
        <v>#VALUE!</v>
      </c>
      <c r="AS139" s="167" t="e">
        <f aca="false" ca="false" dt2D="false" dtr="false" t="normal">SUMIFS(AS:AS, $D:$D, $D139, $A:$A, $A139, $F:$F, $F139, $E:$E, "Да")</f>
        <v>#VALUE!</v>
      </c>
      <c r="AT139" s="167" t="e">
        <f aca="false" ca="false" dt2D="false" dtr="false" t="normal">SUMIFS(AT:AT, $D:$D, $D139, $A:$A, $A139, $F:$F, $F139, $E:$E, "Да")</f>
        <v>#VALUE!</v>
      </c>
      <c r="AU139" s="167" t="e">
        <f aca="false" ca="false" dt2D="false" dtr="false" t="normal">SUMIFS(AU:AU, $D:$D, $D139, $A:$A, $A139, $F:$F, $F139, $E:$E, "Да")</f>
        <v>#VALUE!</v>
      </c>
      <c r="AV139" s="167" t="e">
        <f aca="false" ca="false" dt2D="false" dtr="false" t="normal">SUMIFS(AV:AV, $D:$D, $D139, $A:$A, $A139, $F:$F, $F139, $E:$E, "Да")</f>
        <v>#VALUE!</v>
      </c>
      <c r="AW139" s="167" t="e">
        <f aca="false" ca="false" dt2D="false" dtr="false" t="normal">SUMIFS(AW:AW, $D:$D, $D139, $A:$A, $A139, $F:$F, $F139, $E:$E, "Да")</f>
        <v>#VALUE!</v>
      </c>
      <c r="AX139" s="167" t="e">
        <f aca="false" ca="false" dt2D="false" dtr="false" t="normal">SUMIFS(AX:AX, $D:$D, $D139, $A:$A, $A139, $F:$F, $F139, $E:$E, "Да")</f>
        <v>#VALUE!</v>
      </c>
      <c r="AY139" s="167" t="e">
        <f aca="false" ca="false" dt2D="false" dtr="false" t="normal">SUMIFS(AY:AY, $D:$D, $D139, $A:$A, $A139, $F:$F, $F139, $E:$E, "Да")</f>
        <v>#VALUE!</v>
      </c>
      <c r="AZ139" s="167" t="e">
        <f aca="false" ca="false" dt2D="false" dtr="false" t="normal">SUMIFS(AZ:AZ, $D:$D, $D139, $A:$A, $A139, $F:$F, $F139, $E:$E, "Да")</f>
        <v>#VALUE!</v>
      </c>
      <c r="BA139" s="167" t="e">
        <f aca="false" ca="false" dt2D="false" dtr="false" t="normal">SUMIFS(BA:BA, $D:$D, $D139, $A:$A, $A139, $F:$F, $F139, $E:$E, "Да")</f>
        <v>#VALUE!</v>
      </c>
      <c r="BB139" s="167" t="e">
        <f aca="false" ca="false" dt2D="false" dtr="false" t="normal">SUMIFS(BB:BB, $D:$D, $D139, $A:$A, $A139, $F:$F, $F139, $E:$E, "Да")</f>
        <v>#VALUE!</v>
      </c>
      <c r="BC139" s="167" t="e">
        <f aca="false" ca="false" dt2D="false" dtr="false" t="normal">SUMIFS(BC:BC, $D:$D, $D139, $A:$A, $A139, $F:$F, $F139, $E:$E, "Да")</f>
        <v>#VALUE!</v>
      </c>
      <c r="BD139" s="167" t="e">
        <f aca="false" ca="false" dt2D="false" dtr="false" t="normal">SUMIFS(BD:BD, $D:$D, $D139, $A:$A, $A139, $F:$F, $F139, $E:$E, "Да")</f>
        <v>#VALUE!</v>
      </c>
      <c r="BE139" s="167" t="e">
        <f aca="false" ca="false" dt2D="false" dtr="false" t="normal">SUMIFS(BE:BE, $D:$D, $D139, $A:$A, $A139, $F:$F, $F139, $E:$E, "Да")</f>
        <v>#VALUE!</v>
      </c>
      <c r="BF139" s="167" t="e">
        <f aca="false" ca="false" dt2D="false" dtr="false" t="normal">SUMIFS(BF:BF, $D:$D, $D139, $A:$A, $A139, $F:$F, $F139, $E:$E, "Да")</f>
        <v>#VALUE!</v>
      </c>
      <c r="BG139" s="167" t="e">
        <f aca="false" ca="false" dt2D="false" dtr="false" t="normal">SUMIFS(BG:BG, $D:$D, $D139, $A:$A, $A139, $F:$F, $F139, $E:$E, "Да")</f>
        <v>#VALUE!</v>
      </c>
      <c r="BH139" s="167" t="e">
        <f aca="false" ca="false" dt2D="false" dtr="false" t="normal">SUMIFS(BH:BH, $D:$D, $D139, $A:$A, $A139, $F:$F, $F139, $E:$E, "Да")</f>
        <v>#VALUE!</v>
      </c>
      <c r="BI139" s="167" t="e">
        <f aca="false" ca="false" dt2D="false" dtr="false" t="normal">SUMIFS(BI:BI, $D:$D, $D139, $A:$A, $A139, $F:$F, $F139, $E:$E, "Да")</f>
        <v>#VALUE!</v>
      </c>
      <c r="BJ139" s="167" t="e">
        <f aca="false" ca="false" dt2D="false" dtr="false" t="normal">SUMIFS(BJ:BJ, $D:$D, $D139, $A:$A, $A139, $F:$F, $F139, $E:$E, "Да")</f>
        <v>#VALUE!</v>
      </c>
      <c r="BK139" s="167" t="e">
        <f aca="false" ca="false" dt2D="false" dtr="false" t="normal">SUMIFS(BK:BK, $D:$D, $D139, $A:$A, $A139, $F:$F, $F139, $E:$E, "Да")</f>
        <v>#VALUE!</v>
      </c>
      <c r="BL139" s="167" t="e">
        <f aca="false" ca="false" dt2D="false" dtr="false" t="normal">SUMIFS(BL:BL, $D:$D, $D139, $A:$A, $A139, $F:$F, $F139, $E:$E, "Да")</f>
        <v>#VALUE!</v>
      </c>
      <c r="BM139" s="167" t="e">
        <f aca="false" ca="false" dt2D="false" dtr="false" t="normal">SUMIFS(BM:BM, $D:$D, $D139, $A:$A, $A139, $F:$F, $F139, $E:$E, "Да")</f>
        <v>#VALUE!</v>
      </c>
      <c r="BN139" s="167" t="e">
        <f aca="false" ca="false" dt2D="false" dtr="false" t="normal">SUMIFS(BN:BN, $D:$D, $D139, $A:$A, $A139, $F:$F, $F139, $E:$E, "Да")</f>
        <v>#VALUE!</v>
      </c>
      <c r="BO139" s="167" t="e">
        <f aca="false" ca="false" dt2D="false" dtr="false" t="normal">SUMIFS(BO:BO, $D:$D, $D139, $A:$A, $A139, $F:$F, $F139, $E:$E, "Да")</f>
        <v>#VALUE!</v>
      </c>
      <c r="BP139" s="167" t="e">
        <f aca="false" ca="false" dt2D="false" dtr="false" t="normal">SUMIFS(BP:BP, $D:$D, $D139, $A:$A, $A139, $F:$F, $F139, $E:$E, "Да")</f>
        <v>#VALUE!</v>
      </c>
      <c r="BQ139" s="167" t="e">
        <f aca="false" ca="false" dt2D="false" dtr="false" t="normal">SUMIFS(BQ:BQ, $D:$D, $D139, $A:$A, $A139, $F:$F, $F139, $E:$E, "Да")</f>
        <v>#VALUE!</v>
      </c>
      <c r="BR139" s="167" t="e">
        <f aca="false" ca="false" dt2D="false" dtr="false" t="normal">SUMIFS(BR:BR, $D:$D, $D139, $A:$A, $A139, $F:$F, $F139, $E:$E, "Да")</f>
        <v>#VALUE!</v>
      </c>
      <c r="BS139" s="167" t="e">
        <f aca="false" ca="false" dt2D="false" dtr="false" t="normal">SUMIFS(BS:BS, $D:$D, $D139, $A:$A, $A139, $F:$F, $F139, $E:$E, "Да")</f>
        <v>#VALUE!</v>
      </c>
      <c r="BT139" s="167" t="e">
        <f aca="false" ca="false" dt2D="false" dtr="false" t="normal">SUMIFS(BT:BT, $D:$D, $D139, $A:$A, $A139, $F:$F, $F139, $E:$E, "Да")</f>
        <v>#VALUE!</v>
      </c>
    </row>
    <row customFormat="true" ht="15.75" outlineLevel="0" r="140" s="85">
      <c r="A140" s="404" t="n"/>
      <c r="B140" s="404" t="n"/>
      <c r="C140" s="374" t="n"/>
      <c r="D140" s="404" t="n"/>
      <c r="E140" s="404" t="n"/>
      <c r="F140" s="404" t="n"/>
      <c r="G140" s="404" t="n"/>
      <c r="I140" s="126" t="s">
        <v>433</v>
      </c>
      <c r="J140" s="126" t="n"/>
      <c r="K140" s="126" t="n"/>
      <c r="L140" s="405" t="e">
        <f aca="false" ca="false" dt2D="false" dtr="false" t="normal">SUM(M140:BT140)</f>
        <v>#VALUE!</v>
      </c>
      <c r="M140" s="406" t="e">
        <f aca="false" ca="false" dt2D="false" dtr="false" t="normal">SUM(M131, M136)</f>
        <v>#VALUE!</v>
      </c>
      <c r="N140" s="406" t="e">
        <f aca="false" ca="false" dt2D="false" dtr="false" t="normal">SUM(N131, N136)</f>
        <v>#VALUE!</v>
      </c>
      <c r="O140" s="406" t="e">
        <f aca="false" ca="false" dt2D="false" dtr="false" t="normal">SUM(O131, O136)</f>
        <v>#VALUE!</v>
      </c>
      <c r="P140" s="406" t="e">
        <f aca="false" ca="false" dt2D="false" dtr="false" t="normal">SUM(P131, P136)</f>
        <v>#VALUE!</v>
      </c>
      <c r="Q140" s="406" t="e">
        <f aca="false" ca="false" dt2D="false" dtr="false" t="normal">SUM(Q131, Q136)</f>
        <v>#VALUE!</v>
      </c>
      <c r="R140" s="406" t="e">
        <f aca="false" ca="false" dt2D="false" dtr="false" t="normal">SUM(R131, R136)</f>
        <v>#VALUE!</v>
      </c>
      <c r="S140" s="406" t="e">
        <f aca="false" ca="false" dt2D="false" dtr="false" t="normal">SUM(S131, S136)</f>
        <v>#VALUE!</v>
      </c>
      <c r="T140" s="406" t="e">
        <f aca="false" ca="false" dt2D="false" dtr="false" t="normal">SUM(T131, T136)</f>
        <v>#VALUE!</v>
      </c>
      <c r="U140" s="406" t="e">
        <f aca="false" ca="false" dt2D="false" dtr="false" t="normal">SUM(U131, U136)</f>
        <v>#VALUE!</v>
      </c>
      <c r="V140" s="406" t="e">
        <f aca="false" ca="false" dt2D="false" dtr="false" t="normal">SUM(V131, V136)</f>
        <v>#VALUE!</v>
      </c>
      <c r="W140" s="406" t="e">
        <f aca="false" ca="false" dt2D="false" dtr="false" t="normal">SUM(W131, W136)</f>
        <v>#VALUE!</v>
      </c>
      <c r="X140" s="406" t="e">
        <f aca="false" ca="false" dt2D="false" dtr="false" t="normal">SUM(X131, X136)</f>
        <v>#VALUE!</v>
      </c>
      <c r="Y140" s="406" t="e">
        <f aca="false" ca="false" dt2D="false" dtr="false" t="normal">SUM(Y131, Y136)</f>
        <v>#VALUE!</v>
      </c>
      <c r="Z140" s="406" t="e">
        <f aca="false" ca="false" dt2D="false" dtr="false" t="normal">SUM(Z131, Z136)</f>
        <v>#VALUE!</v>
      </c>
      <c r="AA140" s="406" t="e">
        <f aca="false" ca="false" dt2D="false" dtr="false" t="normal">SUM(AA131, AA136)</f>
        <v>#VALUE!</v>
      </c>
      <c r="AB140" s="406" t="e">
        <f aca="false" ca="false" dt2D="false" dtr="false" t="normal">SUM(AB131, AB136)</f>
        <v>#VALUE!</v>
      </c>
      <c r="AC140" s="406" t="e">
        <f aca="false" ca="false" dt2D="false" dtr="false" t="normal">SUM(AC131, AC136)</f>
        <v>#VALUE!</v>
      </c>
      <c r="AD140" s="406" t="e">
        <f aca="false" ca="false" dt2D="false" dtr="false" t="normal">SUM(AD131, AD136)</f>
        <v>#VALUE!</v>
      </c>
      <c r="AE140" s="406" t="e">
        <f aca="false" ca="false" dt2D="false" dtr="false" t="normal">SUM(AE131, AE136)</f>
        <v>#VALUE!</v>
      </c>
      <c r="AF140" s="406" t="e">
        <f aca="false" ca="false" dt2D="false" dtr="false" t="normal">SUM(AF131, AF136)</f>
        <v>#VALUE!</v>
      </c>
      <c r="AG140" s="406" t="e">
        <f aca="false" ca="false" dt2D="false" dtr="false" t="normal">SUM(AG131, AG136)</f>
        <v>#VALUE!</v>
      </c>
      <c r="AH140" s="406" t="e">
        <f aca="false" ca="false" dt2D="false" dtr="false" t="normal">SUM(AH131, AH136)</f>
        <v>#VALUE!</v>
      </c>
      <c r="AI140" s="406" t="e">
        <f aca="false" ca="false" dt2D="false" dtr="false" t="normal">SUM(AI131, AI136)</f>
        <v>#VALUE!</v>
      </c>
      <c r="AJ140" s="406" t="e">
        <f aca="false" ca="false" dt2D="false" dtr="false" t="normal">SUM(AJ131, AJ136)</f>
        <v>#VALUE!</v>
      </c>
      <c r="AK140" s="406" t="e">
        <f aca="false" ca="false" dt2D="false" dtr="false" t="normal">SUM(AK131, AK136)</f>
        <v>#VALUE!</v>
      </c>
      <c r="AL140" s="406" t="e">
        <f aca="false" ca="false" dt2D="false" dtr="false" t="normal">SUM(AL131, AL136)</f>
        <v>#VALUE!</v>
      </c>
      <c r="AM140" s="406" t="e">
        <f aca="false" ca="false" dt2D="false" dtr="false" t="normal">SUM(AM131, AM136)</f>
        <v>#VALUE!</v>
      </c>
      <c r="AN140" s="406" t="e">
        <f aca="false" ca="false" dt2D="false" dtr="false" t="normal">SUM(AN131, AN136)</f>
        <v>#VALUE!</v>
      </c>
      <c r="AO140" s="406" t="e">
        <f aca="false" ca="false" dt2D="false" dtr="false" t="normal">SUM(AO131, AO136)</f>
        <v>#VALUE!</v>
      </c>
      <c r="AP140" s="406" t="e">
        <f aca="false" ca="false" dt2D="false" dtr="false" t="normal">SUM(AP131, AP136)</f>
        <v>#VALUE!</v>
      </c>
      <c r="AQ140" s="406" t="e">
        <f aca="false" ca="false" dt2D="false" dtr="false" t="normal">SUM(AQ131, AQ136)</f>
        <v>#VALUE!</v>
      </c>
      <c r="AR140" s="406" t="e">
        <f aca="false" ca="false" dt2D="false" dtr="false" t="normal">SUM(AR131, AR136)</f>
        <v>#VALUE!</v>
      </c>
      <c r="AS140" s="406" t="e">
        <f aca="false" ca="false" dt2D="false" dtr="false" t="normal">SUM(AS131, AS136)</f>
        <v>#VALUE!</v>
      </c>
      <c r="AT140" s="406" t="e">
        <f aca="false" ca="false" dt2D="false" dtr="false" t="normal">SUM(AT131, AT136)</f>
        <v>#VALUE!</v>
      </c>
      <c r="AU140" s="406" t="e">
        <f aca="false" ca="false" dt2D="false" dtr="false" t="normal">SUM(AU131, AU136)</f>
        <v>#VALUE!</v>
      </c>
      <c r="AV140" s="406" t="e">
        <f aca="false" ca="false" dt2D="false" dtr="false" t="normal">SUM(AV131, AV136)</f>
        <v>#VALUE!</v>
      </c>
      <c r="AW140" s="406" t="e">
        <f aca="false" ca="false" dt2D="false" dtr="false" t="normal">SUM(AW131, AW136)</f>
        <v>#VALUE!</v>
      </c>
      <c r="AX140" s="406" t="e">
        <f aca="false" ca="false" dt2D="false" dtr="false" t="normal">SUM(AX131, AX136)</f>
        <v>#VALUE!</v>
      </c>
      <c r="AY140" s="406" t="e">
        <f aca="false" ca="false" dt2D="false" dtr="false" t="normal">SUM(AY131, AY136)</f>
        <v>#VALUE!</v>
      </c>
      <c r="AZ140" s="406" t="e">
        <f aca="false" ca="false" dt2D="false" dtr="false" t="normal">SUM(AZ131, AZ136)</f>
        <v>#VALUE!</v>
      </c>
      <c r="BA140" s="406" t="e">
        <f aca="false" ca="false" dt2D="false" dtr="false" t="normal">SUM(BA131, BA136)</f>
        <v>#VALUE!</v>
      </c>
      <c r="BB140" s="406" t="e">
        <f aca="false" ca="false" dt2D="false" dtr="false" t="normal">SUM(BB131, BB136)</f>
        <v>#VALUE!</v>
      </c>
      <c r="BC140" s="406" t="e">
        <f aca="false" ca="false" dt2D="false" dtr="false" t="normal">SUM(BC131, BC136)</f>
        <v>#VALUE!</v>
      </c>
      <c r="BD140" s="406" t="e">
        <f aca="false" ca="false" dt2D="false" dtr="false" t="normal">SUM(BD131, BD136)</f>
        <v>#VALUE!</v>
      </c>
      <c r="BE140" s="406" t="e">
        <f aca="false" ca="false" dt2D="false" dtr="false" t="normal">SUM(BE131, BE136)</f>
        <v>#VALUE!</v>
      </c>
      <c r="BF140" s="406" t="e">
        <f aca="false" ca="false" dt2D="false" dtr="false" t="normal">SUM(BF131, BF136)</f>
        <v>#VALUE!</v>
      </c>
      <c r="BG140" s="406" t="e">
        <f aca="false" ca="false" dt2D="false" dtr="false" t="normal">SUM(BG131, BG136)</f>
        <v>#VALUE!</v>
      </c>
      <c r="BH140" s="406" t="e">
        <f aca="false" ca="false" dt2D="false" dtr="false" t="normal">SUM(BH131, BH136)</f>
        <v>#VALUE!</v>
      </c>
      <c r="BI140" s="406" t="e">
        <f aca="false" ca="false" dt2D="false" dtr="false" t="normal">SUM(BI131, BI136)</f>
        <v>#VALUE!</v>
      </c>
      <c r="BJ140" s="406" t="e">
        <f aca="false" ca="false" dt2D="false" dtr="false" t="normal">SUM(BJ131, BJ136)</f>
        <v>#VALUE!</v>
      </c>
      <c r="BK140" s="406" t="e">
        <f aca="false" ca="false" dt2D="false" dtr="false" t="normal">SUM(BK131, BK136)</f>
        <v>#VALUE!</v>
      </c>
      <c r="BL140" s="406" t="e">
        <f aca="false" ca="false" dt2D="false" dtr="false" t="normal">SUM(BL131, BL136)</f>
        <v>#VALUE!</v>
      </c>
      <c r="BM140" s="406" t="e">
        <f aca="false" ca="false" dt2D="false" dtr="false" t="normal">SUM(BM131, BM136)</f>
        <v>#VALUE!</v>
      </c>
      <c r="BN140" s="406" t="e">
        <f aca="false" ca="false" dt2D="false" dtr="false" t="normal">SUM(BN131, BN136)</f>
        <v>#VALUE!</v>
      </c>
      <c r="BO140" s="406" t="e">
        <f aca="false" ca="false" dt2D="false" dtr="false" t="normal">SUM(BO131, BO136)</f>
        <v>#VALUE!</v>
      </c>
      <c r="BP140" s="406" t="e">
        <f aca="false" ca="false" dt2D="false" dtr="false" t="normal">SUM(BP131, BP136)</f>
        <v>#VALUE!</v>
      </c>
      <c r="BQ140" s="406" t="e">
        <f aca="false" ca="false" dt2D="false" dtr="false" t="normal">SUM(BQ131, BQ136)</f>
        <v>#VALUE!</v>
      </c>
      <c r="BR140" s="406" t="e">
        <f aca="false" ca="false" dt2D="false" dtr="false" t="normal">SUM(BR131, BR136)</f>
        <v>#VALUE!</v>
      </c>
      <c r="BS140" s="406" t="e">
        <f aca="false" ca="false" dt2D="false" dtr="false" t="normal">SUM(BS131, BS136)</f>
        <v>#VALUE!</v>
      </c>
      <c r="BT140" s="406" t="e">
        <f aca="false" ca="false" dt2D="false" dtr="false" t="normal">SUM(BT131, BT136)</f>
        <v>#VALUE!</v>
      </c>
    </row>
    <row outlineLevel="0" r="141">
      <c r="L141" s="283" t="n"/>
      <c r="M141" s="167" t="n"/>
      <c r="N141" s="167" t="n"/>
      <c r="O141" s="167" t="n"/>
      <c r="P141" s="167" t="n"/>
      <c r="Q141" s="167" t="n"/>
      <c r="R141" s="167" t="n"/>
      <c r="S141" s="167" t="n"/>
      <c r="T141" s="167" t="n"/>
      <c r="U141" s="167" t="n"/>
      <c r="V141" s="167" t="n"/>
      <c r="W141" s="167" t="n"/>
      <c r="X141" s="167" t="n"/>
      <c r="Y141" s="167" t="n"/>
      <c r="Z141" s="167" t="n"/>
      <c r="AA141" s="167" t="n"/>
      <c r="AB141" s="167" t="n"/>
      <c r="AC141" s="167" t="n"/>
      <c r="AD141" s="167" t="n"/>
      <c r="AE141" s="167" t="n"/>
      <c r="AF141" s="167" t="n"/>
      <c r="AG141" s="167" t="n"/>
      <c r="AH141" s="167" t="n"/>
      <c r="AI141" s="167" t="n"/>
      <c r="AJ141" s="167" t="n"/>
      <c r="AK141" s="167" t="n"/>
      <c r="AL141" s="167" t="n"/>
      <c r="AM141" s="167" t="n"/>
      <c r="AN141" s="167" t="n"/>
      <c r="AO141" s="167" t="n"/>
      <c r="AP141" s="167" t="n"/>
      <c r="AQ141" s="167" t="n"/>
      <c r="AR141" s="167" t="n"/>
      <c r="AS141" s="167" t="n"/>
      <c r="AT141" s="167" t="n"/>
      <c r="AU141" s="167" t="n"/>
      <c r="AV141" s="167" t="n"/>
      <c r="AW141" s="167" t="n"/>
      <c r="AX141" s="167" t="n"/>
      <c r="AY141" s="167" t="n"/>
      <c r="AZ141" s="167" t="n"/>
      <c r="BA141" s="167" t="n"/>
      <c r="BB141" s="167" t="n"/>
      <c r="BC141" s="167" t="n"/>
      <c r="BD141" s="167" t="n"/>
      <c r="BE141" s="167" t="n"/>
      <c r="BF141" s="167" t="n"/>
      <c r="BG141" s="167" t="n"/>
      <c r="BH141" s="167" t="n"/>
      <c r="BI141" s="167" t="n"/>
      <c r="BJ141" s="167" t="n"/>
      <c r="BK141" s="167" t="n"/>
      <c r="BL141" s="167" t="n"/>
      <c r="BM141" s="167" t="n"/>
      <c r="BN141" s="167" t="n"/>
      <c r="BO141" s="167" t="n"/>
      <c r="BP141" s="167" t="n"/>
      <c r="BQ141" s="167" t="n"/>
      <c r="BR141" s="167" t="n"/>
      <c r="BS141" s="167" t="n"/>
      <c r="BT141" s="167" t="n"/>
    </row>
    <row customFormat="true" ht="17.25" outlineLevel="0" r="142" s="44">
      <c r="A142" s="374" t="n"/>
      <c r="B142" s="374" t="n"/>
      <c r="C142" s="374" t="n"/>
      <c r="D142" s="374" t="n"/>
      <c r="E142" s="374" t="n"/>
      <c r="F142" s="374" t="n"/>
      <c r="G142" s="374" t="n"/>
      <c r="I142" s="409" t="s">
        <v>434</v>
      </c>
      <c r="L142" s="199" t="n"/>
      <c r="M142" s="403" t="n"/>
      <c r="N142" s="403" t="n"/>
      <c r="O142" s="403" t="n"/>
      <c r="P142" s="403" t="n"/>
      <c r="Q142" s="403" t="n"/>
      <c r="R142" s="403" t="n"/>
      <c r="S142" s="403" t="n"/>
      <c r="T142" s="403" t="n"/>
      <c r="U142" s="403" t="n"/>
      <c r="V142" s="403" t="n"/>
      <c r="W142" s="403" t="n"/>
      <c r="X142" s="403" t="n"/>
      <c r="Y142" s="403" t="n"/>
      <c r="Z142" s="403" t="n"/>
      <c r="AA142" s="403" t="n"/>
      <c r="AB142" s="403" t="n"/>
      <c r="AC142" s="403" t="n"/>
      <c r="AD142" s="403" t="n"/>
      <c r="AE142" s="403" t="n"/>
      <c r="AF142" s="403" t="n"/>
      <c r="AG142" s="403" t="n"/>
      <c r="AH142" s="403" t="n"/>
      <c r="AI142" s="403" t="n"/>
      <c r="AJ142" s="403" t="n"/>
      <c r="AK142" s="403" t="n"/>
      <c r="AL142" s="403" t="n"/>
      <c r="AM142" s="403" t="n"/>
      <c r="AN142" s="403" t="n"/>
      <c r="AO142" s="403" t="n"/>
      <c r="AP142" s="403" t="n"/>
      <c r="AQ142" s="403" t="n"/>
      <c r="AR142" s="403" t="n"/>
      <c r="AS142" s="403" t="n"/>
      <c r="AT142" s="403" t="n"/>
      <c r="AU142" s="403" t="n"/>
      <c r="AV142" s="403" t="n"/>
      <c r="AW142" s="403" t="n"/>
      <c r="AX142" s="403" t="n"/>
      <c r="AY142" s="403" t="n"/>
      <c r="AZ142" s="403" t="n"/>
      <c r="BA142" s="403" t="n"/>
      <c r="BB142" s="403" t="n"/>
      <c r="BC142" s="403" t="n"/>
      <c r="BD142" s="403" t="n"/>
      <c r="BE142" s="403" t="n"/>
      <c r="BF142" s="403" t="n"/>
      <c r="BG142" s="403" t="n"/>
      <c r="BH142" s="403" t="n"/>
      <c r="BI142" s="403" t="n"/>
      <c r="BJ142" s="403" t="n"/>
      <c r="BK142" s="403" t="n"/>
      <c r="BL142" s="403" t="n"/>
      <c r="BM142" s="403" t="n"/>
      <c r="BN142" s="403" t="n"/>
      <c r="BO142" s="403" t="n"/>
      <c r="BP142" s="403" t="n"/>
      <c r="BQ142" s="403" t="n"/>
      <c r="BR142" s="403" t="n"/>
      <c r="BS142" s="403" t="n"/>
      <c r="BT142" s="403" t="n"/>
    </row>
    <row hidden="true" ht="16.5" outlineLevel="1" r="143">
      <c r="A143" s="374" t="str">
        <f aca="false" ca="false" dt2D="false" dtr="false" t="normal">I142</f>
        <v>Остаточная стоимость ОС</v>
      </c>
      <c r="F143" s="374" t="str">
        <f aca="false" ca="false" dt2D="false" dtr="false" t="normal">I143</f>
        <v>Якорная туристическая  инфраструктура</v>
      </c>
      <c r="I143" s="237" t="s">
        <v>406</v>
      </c>
      <c r="L143" s="283" t="e">
        <f aca="false" ca="true" dt2D="false" dtr="false" t="normal">SUM(M143:BT143)</f>
        <v>#VALUE!</v>
      </c>
      <c r="M143" s="167" t="e">
        <f aca="false" ca="true" dt2D="false" dtr="false" t="normal">SUMIFS(M:M, $F:$F, $F143, $A:$A, $A143, $E:$E, "Да")*'Периоды'!L$44</f>
        <v>#VALUE!</v>
      </c>
      <c r="N143" s="167" t="e">
        <f aca="false" ca="true" dt2D="false" dtr="false" t="normal">SUMIFS(N:N, $F:$F, $F143, $A:$A, $A143, $E:$E, "Да")*'Периоды'!M$44</f>
        <v>#VALUE!</v>
      </c>
      <c r="O143" s="167" t="e">
        <f aca="false" ca="true" dt2D="false" dtr="false" t="normal">SUMIFS(O:O, $F:$F, $F143, $A:$A, $A143, $E:$E, "Да")*'Периоды'!N$44</f>
        <v>#VALUE!</v>
      </c>
      <c r="P143" s="167" t="e">
        <f aca="false" ca="true" dt2D="false" dtr="false" t="normal">SUMIFS(P:P, $F:$F, $F143, $A:$A, $A143, $E:$E, "Да")*'Периоды'!O$44</f>
        <v>#VALUE!</v>
      </c>
      <c r="Q143" s="167" t="e">
        <f aca="false" ca="true" dt2D="false" dtr="false" t="normal">SUMIFS(Q:Q, $F:$F, $F143, $A:$A, $A143, $E:$E, "Да")*'Периоды'!P$44</f>
        <v>#VALUE!</v>
      </c>
      <c r="R143" s="167" t="e">
        <f aca="false" ca="true" dt2D="false" dtr="false" t="normal">SUMIFS(R:R, $F:$F, $F143, $A:$A, $A143, $E:$E, "Да")*'Периоды'!Q$44</f>
        <v>#VALUE!</v>
      </c>
      <c r="S143" s="167" t="e">
        <f aca="false" ca="true" dt2D="false" dtr="false" t="normal">SUMIFS(S:S, $F:$F, $F143, $A:$A, $A143, $E:$E, "Да")*'Периоды'!R$44</f>
        <v>#VALUE!</v>
      </c>
      <c r="T143" s="167" t="e">
        <f aca="false" ca="true" dt2D="false" dtr="false" t="normal">SUMIFS(T:T, $F:$F, $F143, $A:$A, $A143, $E:$E, "Да")*'Периоды'!S$44</f>
        <v>#VALUE!</v>
      </c>
      <c r="U143" s="167" t="e">
        <f aca="false" ca="true" dt2D="false" dtr="false" t="normal">SUMIFS(U:U, $F:$F, $F143, $A:$A, $A143, $E:$E, "Да")*'Периоды'!T$44</f>
        <v>#VALUE!</v>
      </c>
      <c r="V143" s="167" t="e">
        <f aca="false" ca="true" dt2D="false" dtr="false" t="normal">SUMIFS(V:V, $F:$F, $F143, $A:$A, $A143, $E:$E, "Да")*'Периоды'!U$44</f>
        <v>#VALUE!</v>
      </c>
      <c r="W143" s="167" t="e">
        <f aca="false" ca="true" dt2D="false" dtr="false" t="normal">SUMIFS(W:W, $F:$F, $F143, $A:$A, $A143, $E:$E, "Да")*'Периоды'!V$44</f>
        <v>#VALUE!</v>
      </c>
      <c r="X143" s="167" t="e">
        <f aca="false" ca="true" dt2D="false" dtr="false" t="normal">SUMIFS(X:X, $F:$F, $F143, $A:$A, $A143, $E:$E, "Да")*'Периоды'!W$44</f>
        <v>#VALUE!</v>
      </c>
      <c r="Y143" s="167" t="e">
        <f aca="false" ca="true" dt2D="false" dtr="false" t="normal">SUMIFS(Y:Y, $F:$F, $F143, $A:$A, $A143, $E:$E, "Да")*'Периоды'!X$44</f>
        <v>#VALUE!</v>
      </c>
      <c r="Z143" s="167" t="e">
        <f aca="false" ca="true" dt2D="false" dtr="false" t="normal">SUMIFS(Z:Z, $F:$F, $F143, $A:$A, $A143, $E:$E, "Да")*'Периоды'!Y$44</f>
        <v>#VALUE!</v>
      </c>
      <c r="AA143" s="167" t="e">
        <f aca="false" ca="true" dt2D="false" dtr="false" t="normal">SUMIFS(AA:AA, $F:$F, $F143, $A:$A, $A143, $E:$E, "Да")*'Периоды'!Z$44</f>
        <v>#VALUE!</v>
      </c>
      <c r="AB143" s="167" t="e">
        <f aca="false" ca="true" dt2D="false" dtr="false" t="normal">SUMIFS(AB:AB, $F:$F, $F143, $A:$A, $A143, $E:$E, "Да")*'Периоды'!AA$44</f>
        <v>#VALUE!</v>
      </c>
      <c r="AC143" s="167" t="e">
        <f aca="false" ca="true" dt2D="false" dtr="false" t="normal">SUMIFS(AC:AC, $F:$F, $F143, $A:$A, $A143, $E:$E, "Да")*'Периоды'!AB$44</f>
        <v>#VALUE!</v>
      </c>
      <c r="AD143" s="167" t="e">
        <f aca="false" ca="true" dt2D="false" dtr="false" t="normal">SUMIFS(AD:AD, $F:$F, $F143, $A:$A, $A143, $E:$E, "Да")*'Периоды'!AC$44</f>
        <v>#VALUE!</v>
      </c>
      <c r="AE143" s="167" t="e">
        <f aca="false" ca="true" dt2D="false" dtr="false" t="normal">SUMIFS(AE:AE, $F:$F, $F143, $A:$A, $A143, $E:$E, "Да")*'Периоды'!AD$44</f>
        <v>#VALUE!</v>
      </c>
      <c r="AF143" s="167" t="e">
        <f aca="false" ca="true" dt2D="false" dtr="false" t="normal">SUMIFS(AF:AF, $F:$F, $F143, $A:$A, $A143, $E:$E, "Да")*'Периоды'!AE$44</f>
        <v>#VALUE!</v>
      </c>
      <c r="AG143" s="167" t="e">
        <f aca="false" ca="true" dt2D="false" dtr="false" t="normal">SUMIFS(AG:AG, $F:$F, $F143, $A:$A, $A143, $E:$E, "Да")*'Периоды'!AF$44</f>
        <v>#VALUE!</v>
      </c>
      <c r="AH143" s="167" t="e">
        <f aca="false" ca="true" dt2D="false" dtr="false" t="normal">SUMIFS(AH:AH, $F:$F, $F143, $A:$A, $A143, $E:$E, "Да")*'Периоды'!AG$44</f>
        <v>#VALUE!</v>
      </c>
      <c r="AI143" s="167" t="e">
        <f aca="false" ca="true" dt2D="false" dtr="false" t="normal">SUMIFS(AI:AI, $F:$F, $F143, $A:$A, $A143, $E:$E, "Да")*'Периоды'!AH$44</f>
        <v>#VALUE!</v>
      </c>
      <c r="AJ143" s="167" t="e">
        <f aca="false" ca="true" dt2D="false" dtr="false" t="normal">SUMIFS(AJ:AJ, $F:$F, $F143, $A:$A, $A143, $E:$E, "Да")*'Периоды'!AI$44</f>
        <v>#VALUE!</v>
      </c>
      <c r="AK143" s="167" t="e">
        <f aca="false" ca="true" dt2D="false" dtr="false" t="normal">SUMIFS(AK:AK, $F:$F, $F143, $A:$A, $A143, $E:$E, "Да")*'Периоды'!AJ$44</f>
        <v>#VALUE!</v>
      </c>
      <c r="AL143" s="167" t="e">
        <f aca="false" ca="true" dt2D="false" dtr="false" t="normal">SUMIFS(AL:AL, $F:$F, $F143, $A:$A, $A143, $E:$E, "Да")*'Периоды'!AK$44</f>
        <v>#VALUE!</v>
      </c>
      <c r="AM143" s="167" t="e">
        <f aca="false" ca="true" dt2D="false" dtr="false" t="normal">SUMIFS(AM:AM, $F:$F, $F143, $A:$A, $A143, $E:$E, "Да")*'Периоды'!AL$44</f>
        <v>#VALUE!</v>
      </c>
      <c r="AN143" s="167" t="e">
        <f aca="false" ca="true" dt2D="false" dtr="false" t="normal">SUMIFS(AN:AN, $F:$F, $F143, $A:$A, $A143, $E:$E, "Да")*'Периоды'!AM$44</f>
        <v>#VALUE!</v>
      </c>
      <c r="AO143" s="167" t="e">
        <f aca="false" ca="true" dt2D="false" dtr="false" t="normal">SUMIFS(AO:AO, $F:$F, $F143, $A:$A, $A143, $E:$E, "Да")*'Периоды'!AN$44</f>
        <v>#VALUE!</v>
      </c>
      <c r="AP143" s="167" t="e">
        <f aca="false" ca="true" dt2D="false" dtr="false" t="normal">SUMIFS(AP:AP, $F:$F, $F143, $A:$A, $A143, $E:$E, "Да")*'Периоды'!AO$44</f>
        <v>#VALUE!</v>
      </c>
      <c r="AQ143" s="167" t="e">
        <f aca="false" ca="true" dt2D="false" dtr="false" t="normal">SUMIFS(AQ:AQ, $F:$F, $F143, $A:$A, $A143, $E:$E, "Да")*'Периоды'!AP$44</f>
        <v>#VALUE!</v>
      </c>
      <c r="AR143" s="167" t="e">
        <f aca="false" ca="true" dt2D="false" dtr="false" t="normal">SUMIFS(AR:AR, $F:$F, $F143, $A:$A, $A143, $E:$E, "Да")*'Периоды'!AQ$44</f>
        <v>#VALUE!</v>
      </c>
      <c r="AS143" s="167" t="e">
        <f aca="false" ca="true" dt2D="false" dtr="false" t="normal">SUMIFS(AS:AS, $F:$F, $F143, $A:$A, $A143, $E:$E, "Да")*'Периоды'!AR$44</f>
        <v>#VALUE!</v>
      </c>
      <c r="AT143" s="167" t="e">
        <f aca="false" ca="true" dt2D="false" dtr="false" t="normal">SUMIFS(AT:AT, $F:$F, $F143, $A:$A, $A143, $E:$E, "Да")*'Периоды'!AS$44</f>
        <v>#VALUE!</v>
      </c>
      <c r="AU143" s="167" t="e">
        <f aca="false" ca="true" dt2D="false" dtr="false" t="normal">SUMIFS(AU:AU, $F:$F, $F143, $A:$A, $A143, $E:$E, "Да")*'Периоды'!AT$44</f>
        <v>#VALUE!</v>
      </c>
      <c r="AV143" s="167" t="e">
        <f aca="false" ca="true" dt2D="false" dtr="false" t="normal">SUMIFS(AV:AV, $F:$F, $F143, $A:$A, $A143, $E:$E, "Да")*'Периоды'!AU$44</f>
        <v>#VALUE!</v>
      </c>
      <c r="AW143" s="167" t="e">
        <f aca="false" ca="true" dt2D="false" dtr="false" t="normal">SUMIFS(AW:AW, $F:$F, $F143, $A:$A, $A143, $E:$E, "Да")*'Периоды'!AV$44</f>
        <v>#VALUE!</v>
      </c>
      <c r="AX143" s="167" t="e">
        <f aca="false" ca="true" dt2D="false" dtr="false" t="normal">SUMIFS(AX:AX, $F:$F, $F143, $A:$A, $A143, $E:$E, "Да")*'Периоды'!AW$44</f>
        <v>#VALUE!</v>
      </c>
      <c r="AY143" s="167" t="e">
        <f aca="false" ca="true" dt2D="false" dtr="false" t="normal">SUMIFS(AY:AY, $F:$F, $F143, $A:$A, $A143, $E:$E, "Да")*'Периоды'!AX$44</f>
        <v>#VALUE!</v>
      </c>
      <c r="AZ143" s="167" t="e">
        <f aca="false" ca="true" dt2D="false" dtr="false" t="normal">SUMIFS(AZ:AZ, $F:$F, $F143, $A:$A, $A143, $E:$E, "Да")*'Периоды'!AY$44</f>
        <v>#VALUE!</v>
      </c>
      <c r="BA143" s="167" t="e">
        <f aca="false" ca="true" dt2D="false" dtr="false" t="normal">SUMIFS(BA:BA, $F:$F, $F143, $A:$A, $A143, $E:$E, "Да")*'Периоды'!AZ$44</f>
        <v>#VALUE!</v>
      </c>
      <c r="BB143" s="167" t="e">
        <f aca="false" ca="true" dt2D="false" dtr="false" t="normal">SUMIFS(BB:BB, $F:$F, $F143, $A:$A, $A143, $E:$E, "Да")*'Периоды'!BA$44</f>
        <v>#VALUE!</v>
      </c>
      <c r="BC143" s="167" t="e">
        <f aca="false" ca="true" dt2D="false" dtr="false" t="normal">SUMIFS(BC:BC, $F:$F, $F143, $A:$A, $A143, $E:$E, "Да")*'Периоды'!BB$44</f>
        <v>#VALUE!</v>
      </c>
      <c r="BD143" s="167" t="e">
        <f aca="false" ca="true" dt2D="false" dtr="false" t="normal">SUMIFS(BD:BD, $F:$F, $F143, $A:$A, $A143, $E:$E, "Да")*'Периоды'!BC$44</f>
        <v>#VALUE!</v>
      </c>
      <c r="BE143" s="167" t="e">
        <f aca="false" ca="true" dt2D="false" dtr="false" t="normal">SUMIFS(BE:BE, $F:$F, $F143, $A:$A, $A143, $E:$E, "Да")*'Периоды'!BD$44</f>
        <v>#VALUE!</v>
      </c>
      <c r="BF143" s="167" t="e">
        <f aca="false" ca="true" dt2D="false" dtr="false" t="normal">SUMIFS(BF:BF, $F:$F, $F143, $A:$A, $A143, $E:$E, "Да")*'Периоды'!BE$44</f>
        <v>#VALUE!</v>
      </c>
      <c r="BG143" s="167" t="e">
        <f aca="false" ca="true" dt2D="false" dtr="false" t="normal">SUMIFS(BG:BG, $F:$F, $F143, $A:$A, $A143, $E:$E, "Да")*'Периоды'!BF$44</f>
        <v>#VALUE!</v>
      </c>
      <c r="BH143" s="167" t="e">
        <f aca="false" ca="true" dt2D="false" dtr="false" t="normal">SUMIFS(BH:BH, $F:$F, $F143, $A:$A, $A143, $E:$E, "Да")*'Периоды'!BG$44</f>
        <v>#VALUE!</v>
      </c>
      <c r="BI143" s="167" t="e">
        <f aca="false" ca="true" dt2D="false" dtr="false" t="normal">SUMIFS(BI:BI, $F:$F, $F143, $A:$A, $A143, $E:$E, "Да")*'Периоды'!BH$44</f>
        <v>#VALUE!</v>
      </c>
      <c r="BJ143" s="167" t="e">
        <f aca="false" ca="true" dt2D="false" dtr="false" t="normal">SUMIFS(BJ:BJ, $F:$F, $F143, $A:$A, $A143, $E:$E, "Да")*'Периоды'!BI$44</f>
        <v>#VALUE!</v>
      </c>
      <c r="BK143" s="167" t="e">
        <f aca="false" ca="true" dt2D="false" dtr="false" t="normal">SUMIFS(BK:BK, $F:$F, $F143, $A:$A, $A143, $E:$E, "Да")*'Периоды'!BJ$44</f>
        <v>#VALUE!</v>
      </c>
      <c r="BL143" s="167" t="e">
        <f aca="false" ca="true" dt2D="false" dtr="false" t="normal">SUMIFS(BL:BL, $F:$F, $F143, $A:$A, $A143, $E:$E, "Да")*'Периоды'!BK$44</f>
        <v>#VALUE!</v>
      </c>
      <c r="BM143" s="167" t="e">
        <f aca="false" ca="true" dt2D="false" dtr="false" t="normal">SUMIFS(BM:BM, $F:$F, $F143, $A:$A, $A143, $E:$E, "Да")*'Периоды'!BL$44</f>
        <v>#VALUE!</v>
      </c>
      <c r="BN143" s="167" t="e">
        <f aca="false" ca="true" dt2D="false" dtr="false" t="normal">SUMIFS(BN:BN, $F:$F, $F143, $A:$A, $A143, $E:$E, "Да")*'Периоды'!BM$44</f>
        <v>#VALUE!</v>
      </c>
      <c r="BO143" s="167" t="e">
        <f aca="false" ca="true" dt2D="false" dtr="false" t="normal">SUMIFS(BO:BO, $F:$F, $F143, $A:$A, $A143, $E:$E, "Да")*'Периоды'!BN$44</f>
        <v>#VALUE!</v>
      </c>
      <c r="BP143" s="167" t="e">
        <f aca="false" ca="true" dt2D="false" dtr="false" t="normal">SUMIFS(BP:BP, $F:$F, $F143, $A:$A, $A143, $E:$E, "Да")*'Периоды'!BO$44</f>
        <v>#VALUE!</v>
      </c>
      <c r="BQ143" s="167" t="e">
        <f aca="false" ca="true" dt2D="false" dtr="false" t="normal">SUMIFS(BQ:BQ, $F:$F, $F143, $A:$A, $A143, $E:$E, "Да")*'Периоды'!BP$44</f>
        <v>#VALUE!</v>
      </c>
      <c r="BR143" s="167" t="e">
        <f aca="false" ca="true" dt2D="false" dtr="false" t="normal">SUMIFS(BR:BR, $F:$F, $F143, $A:$A, $A143, $E:$E, "Да")*'Периоды'!BQ$44</f>
        <v>#VALUE!</v>
      </c>
      <c r="BS143" s="167" t="e">
        <f aca="false" ca="true" dt2D="false" dtr="false" t="normal">SUMIFS(BS:BS, $F:$F, $F143, $A:$A, $A143, $E:$E, "Да")*'Периоды'!BR$44</f>
        <v>#VALUE!</v>
      </c>
      <c r="BT143" s="167" t="e">
        <f aca="false" ca="true" dt2D="false" dtr="false" t="normal">SUMIFS(BT:BT, $F:$F, $F143, $A:$A, $A143, $E:$E, "Да")*'Периоды'!BS$44</f>
        <v>#VALUE!</v>
      </c>
    </row>
    <row hidden="true" ht="16.5" outlineLevel="1" r="144">
      <c r="A144" s="374" t="str">
        <f aca="false" ca="false" dt2D="false" dtr="false" t="normal">A143</f>
        <v>Остаточная стоимость ОС</v>
      </c>
      <c r="F144" s="374" t="str">
        <f aca="false" ca="false" dt2D="false" dtr="false" t="normal">I144</f>
        <v>Дополнительная туристическая  инфраструктура</v>
      </c>
      <c r="I144" s="237" t="s">
        <v>407</v>
      </c>
      <c r="L144" s="283" t="e">
        <f aca="false" ca="true" dt2D="false" dtr="false" t="normal">SUM(M144:BT144)</f>
        <v>#VALUE!</v>
      </c>
      <c r="M144" s="167" t="e">
        <f aca="false" ca="true" dt2D="false" dtr="false" t="normal">SUMIFS(M:M, $F:$F, $F144, $A:$A, $A144, $E:$E, "Да")*'Периоды'!L$44</f>
        <v>#VALUE!</v>
      </c>
      <c r="N144" s="167" t="e">
        <f aca="false" ca="true" dt2D="false" dtr="false" t="normal">SUMIFS(N:N, $F:$F, $F144, $A:$A, $A144, $E:$E, "Да")*'Периоды'!M$44</f>
        <v>#VALUE!</v>
      </c>
      <c r="O144" s="167" t="e">
        <f aca="false" ca="true" dt2D="false" dtr="false" t="normal">SUMIFS(O:O, $F:$F, $F144, $A:$A, $A144, $E:$E, "Да")*'Периоды'!N$44</f>
        <v>#VALUE!</v>
      </c>
      <c r="P144" s="167" t="e">
        <f aca="false" ca="true" dt2D="false" dtr="false" t="normal">SUMIFS(P:P, $F:$F, $F144, $A:$A, $A144, $E:$E, "Да")*'Периоды'!O$44</f>
        <v>#VALUE!</v>
      </c>
      <c r="Q144" s="167" t="e">
        <f aca="false" ca="true" dt2D="false" dtr="false" t="normal">SUMIFS(Q:Q, $F:$F, $F144, $A:$A, $A144, $E:$E, "Да")*'Периоды'!P$44</f>
        <v>#VALUE!</v>
      </c>
      <c r="R144" s="167" t="e">
        <f aca="false" ca="true" dt2D="false" dtr="false" t="normal">SUMIFS(R:R, $F:$F, $F144, $A:$A, $A144, $E:$E, "Да")*'Периоды'!Q$44</f>
        <v>#VALUE!</v>
      </c>
      <c r="S144" s="167" t="e">
        <f aca="false" ca="true" dt2D="false" dtr="false" t="normal">SUMIFS(S:S, $F:$F, $F144, $A:$A, $A144, $E:$E, "Да")*'Периоды'!R$44</f>
        <v>#VALUE!</v>
      </c>
      <c r="T144" s="167" t="e">
        <f aca="false" ca="true" dt2D="false" dtr="false" t="normal">SUMIFS(T:T, $F:$F, $F144, $A:$A, $A144, $E:$E, "Да")*'Периоды'!S$44</f>
        <v>#VALUE!</v>
      </c>
      <c r="U144" s="167" t="e">
        <f aca="false" ca="true" dt2D="false" dtr="false" t="normal">SUMIFS(U:U, $F:$F, $F144, $A:$A, $A144, $E:$E, "Да")*'Периоды'!T$44</f>
        <v>#VALUE!</v>
      </c>
      <c r="V144" s="167" t="e">
        <f aca="false" ca="true" dt2D="false" dtr="false" t="normal">SUMIFS(V:V, $F:$F, $F144, $A:$A, $A144, $E:$E, "Да")*'Периоды'!U$44</f>
        <v>#VALUE!</v>
      </c>
      <c r="W144" s="167" t="e">
        <f aca="false" ca="true" dt2D="false" dtr="false" t="normal">SUMIFS(W:W, $F:$F, $F144, $A:$A, $A144, $E:$E, "Да")*'Периоды'!V$44</f>
        <v>#VALUE!</v>
      </c>
      <c r="X144" s="167" t="e">
        <f aca="false" ca="true" dt2D="false" dtr="false" t="normal">SUMIFS(X:X, $F:$F, $F144, $A:$A, $A144, $E:$E, "Да")*'Периоды'!W$44</f>
        <v>#VALUE!</v>
      </c>
      <c r="Y144" s="167" t="e">
        <f aca="false" ca="true" dt2D="false" dtr="false" t="normal">SUMIFS(Y:Y, $F:$F, $F144, $A:$A, $A144, $E:$E, "Да")*'Периоды'!X$44</f>
        <v>#VALUE!</v>
      </c>
      <c r="Z144" s="167" t="e">
        <f aca="false" ca="true" dt2D="false" dtr="false" t="normal">SUMIFS(Z:Z, $F:$F, $F144, $A:$A, $A144, $E:$E, "Да")*'Периоды'!Y$44</f>
        <v>#VALUE!</v>
      </c>
      <c r="AA144" s="167" t="e">
        <f aca="false" ca="true" dt2D="false" dtr="false" t="normal">SUMIFS(AA:AA, $F:$F, $F144, $A:$A, $A144, $E:$E, "Да")*'Периоды'!Z$44</f>
        <v>#VALUE!</v>
      </c>
      <c r="AB144" s="167" t="e">
        <f aca="false" ca="true" dt2D="false" dtr="false" t="normal">SUMIFS(AB:AB, $F:$F, $F144, $A:$A, $A144, $E:$E, "Да")*'Периоды'!AA$44</f>
        <v>#VALUE!</v>
      </c>
      <c r="AC144" s="167" t="e">
        <f aca="false" ca="true" dt2D="false" dtr="false" t="normal">SUMIFS(AC:AC, $F:$F, $F144, $A:$A, $A144, $E:$E, "Да")*'Периоды'!AB$44</f>
        <v>#VALUE!</v>
      </c>
      <c r="AD144" s="167" t="e">
        <f aca="false" ca="true" dt2D="false" dtr="false" t="normal">SUMIFS(AD:AD, $F:$F, $F144, $A:$A, $A144, $E:$E, "Да")*'Периоды'!AC$44</f>
        <v>#VALUE!</v>
      </c>
      <c r="AE144" s="167" t="e">
        <f aca="false" ca="true" dt2D="false" dtr="false" t="normal">SUMIFS(AE:AE, $F:$F, $F144, $A:$A, $A144, $E:$E, "Да")*'Периоды'!AD$44</f>
        <v>#VALUE!</v>
      </c>
      <c r="AF144" s="167" t="e">
        <f aca="false" ca="true" dt2D="false" dtr="false" t="normal">SUMIFS(AF:AF, $F:$F, $F144, $A:$A, $A144, $E:$E, "Да")*'Периоды'!AE$44</f>
        <v>#VALUE!</v>
      </c>
      <c r="AG144" s="167" t="e">
        <f aca="false" ca="true" dt2D="false" dtr="false" t="normal">SUMIFS(AG:AG, $F:$F, $F144, $A:$A, $A144, $E:$E, "Да")*'Периоды'!AF$44</f>
        <v>#VALUE!</v>
      </c>
      <c r="AH144" s="167" t="e">
        <f aca="false" ca="true" dt2D="false" dtr="false" t="normal">SUMIFS(AH:AH, $F:$F, $F144, $A:$A, $A144, $E:$E, "Да")*'Периоды'!AG$44</f>
        <v>#VALUE!</v>
      </c>
      <c r="AI144" s="167" t="e">
        <f aca="false" ca="true" dt2D="false" dtr="false" t="normal">SUMIFS(AI:AI, $F:$F, $F144, $A:$A, $A144, $E:$E, "Да")*'Периоды'!AH$44</f>
        <v>#VALUE!</v>
      </c>
      <c r="AJ144" s="167" t="e">
        <f aca="false" ca="true" dt2D="false" dtr="false" t="normal">SUMIFS(AJ:AJ, $F:$F, $F144, $A:$A, $A144, $E:$E, "Да")*'Периоды'!AI$44</f>
        <v>#VALUE!</v>
      </c>
      <c r="AK144" s="167" t="e">
        <f aca="false" ca="true" dt2D="false" dtr="false" t="normal">SUMIFS(AK:AK, $F:$F, $F144, $A:$A, $A144, $E:$E, "Да")*'Периоды'!AJ$44</f>
        <v>#VALUE!</v>
      </c>
      <c r="AL144" s="167" t="e">
        <f aca="false" ca="true" dt2D="false" dtr="false" t="normal">SUMIFS(AL:AL, $F:$F, $F144, $A:$A, $A144, $E:$E, "Да")*'Периоды'!AK$44</f>
        <v>#VALUE!</v>
      </c>
      <c r="AM144" s="167" t="e">
        <f aca="false" ca="true" dt2D="false" dtr="false" t="normal">SUMIFS(AM:AM, $F:$F, $F144, $A:$A, $A144, $E:$E, "Да")*'Периоды'!AL$44</f>
        <v>#VALUE!</v>
      </c>
      <c r="AN144" s="167" t="e">
        <f aca="false" ca="true" dt2D="false" dtr="false" t="normal">SUMIFS(AN:AN, $F:$F, $F144, $A:$A, $A144, $E:$E, "Да")*'Периоды'!AM$44</f>
        <v>#VALUE!</v>
      </c>
      <c r="AO144" s="167" t="e">
        <f aca="false" ca="true" dt2D="false" dtr="false" t="normal">SUMIFS(AO:AO, $F:$F, $F144, $A:$A, $A144, $E:$E, "Да")*'Периоды'!AN$44</f>
        <v>#VALUE!</v>
      </c>
      <c r="AP144" s="167" t="e">
        <f aca="false" ca="true" dt2D="false" dtr="false" t="normal">SUMIFS(AP:AP, $F:$F, $F144, $A:$A, $A144, $E:$E, "Да")*'Периоды'!AO$44</f>
        <v>#VALUE!</v>
      </c>
      <c r="AQ144" s="167" t="e">
        <f aca="false" ca="true" dt2D="false" dtr="false" t="normal">SUMIFS(AQ:AQ, $F:$F, $F144, $A:$A, $A144, $E:$E, "Да")*'Периоды'!AP$44</f>
        <v>#VALUE!</v>
      </c>
      <c r="AR144" s="167" t="e">
        <f aca="false" ca="true" dt2D="false" dtr="false" t="normal">SUMIFS(AR:AR, $F:$F, $F144, $A:$A, $A144, $E:$E, "Да")*'Периоды'!AQ$44</f>
        <v>#VALUE!</v>
      </c>
      <c r="AS144" s="167" t="e">
        <f aca="false" ca="true" dt2D="false" dtr="false" t="normal">SUMIFS(AS:AS, $F:$F, $F144, $A:$A, $A144, $E:$E, "Да")*'Периоды'!AR$44</f>
        <v>#VALUE!</v>
      </c>
      <c r="AT144" s="167" t="e">
        <f aca="false" ca="true" dt2D="false" dtr="false" t="normal">SUMIFS(AT:AT, $F:$F, $F144, $A:$A, $A144, $E:$E, "Да")*'Периоды'!AS$44</f>
        <v>#VALUE!</v>
      </c>
      <c r="AU144" s="167" t="e">
        <f aca="false" ca="true" dt2D="false" dtr="false" t="normal">SUMIFS(AU:AU, $F:$F, $F144, $A:$A, $A144, $E:$E, "Да")*'Периоды'!AT$44</f>
        <v>#VALUE!</v>
      </c>
      <c r="AV144" s="167" t="e">
        <f aca="false" ca="true" dt2D="false" dtr="false" t="normal">SUMIFS(AV:AV, $F:$F, $F144, $A:$A, $A144, $E:$E, "Да")*'Периоды'!AU$44</f>
        <v>#VALUE!</v>
      </c>
      <c r="AW144" s="167" t="e">
        <f aca="false" ca="true" dt2D="false" dtr="false" t="normal">SUMIFS(AW:AW, $F:$F, $F144, $A:$A, $A144, $E:$E, "Да")*'Периоды'!AV$44</f>
        <v>#VALUE!</v>
      </c>
      <c r="AX144" s="167" t="e">
        <f aca="false" ca="true" dt2D="false" dtr="false" t="normal">SUMIFS(AX:AX, $F:$F, $F144, $A:$A, $A144, $E:$E, "Да")*'Периоды'!AW$44</f>
        <v>#VALUE!</v>
      </c>
      <c r="AY144" s="167" t="e">
        <f aca="false" ca="true" dt2D="false" dtr="false" t="normal">SUMIFS(AY:AY, $F:$F, $F144, $A:$A, $A144, $E:$E, "Да")*'Периоды'!AX$44</f>
        <v>#VALUE!</v>
      </c>
      <c r="AZ144" s="167" t="e">
        <f aca="false" ca="true" dt2D="false" dtr="false" t="normal">SUMIFS(AZ:AZ, $F:$F, $F144, $A:$A, $A144, $E:$E, "Да")*'Периоды'!AY$44</f>
        <v>#VALUE!</v>
      </c>
      <c r="BA144" s="167" t="e">
        <f aca="false" ca="true" dt2D="false" dtr="false" t="normal">SUMIFS(BA:BA, $F:$F, $F144, $A:$A, $A144, $E:$E, "Да")*'Периоды'!AZ$44</f>
        <v>#VALUE!</v>
      </c>
      <c r="BB144" s="167" t="e">
        <f aca="false" ca="true" dt2D="false" dtr="false" t="normal">SUMIFS(BB:BB, $F:$F, $F144, $A:$A, $A144, $E:$E, "Да")*'Периоды'!BA$44</f>
        <v>#VALUE!</v>
      </c>
      <c r="BC144" s="167" t="e">
        <f aca="false" ca="true" dt2D="false" dtr="false" t="normal">SUMIFS(BC:BC, $F:$F, $F144, $A:$A, $A144, $E:$E, "Да")*'Периоды'!BB$44</f>
        <v>#VALUE!</v>
      </c>
      <c r="BD144" s="167" t="e">
        <f aca="false" ca="true" dt2D="false" dtr="false" t="normal">SUMIFS(BD:BD, $F:$F, $F144, $A:$A, $A144, $E:$E, "Да")*'Периоды'!BC$44</f>
        <v>#VALUE!</v>
      </c>
      <c r="BE144" s="167" t="e">
        <f aca="false" ca="true" dt2D="false" dtr="false" t="normal">SUMIFS(BE:BE, $F:$F, $F144, $A:$A, $A144, $E:$E, "Да")*'Периоды'!BD$44</f>
        <v>#VALUE!</v>
      </c>
      <c r="BF144" s="167" t="e">
        <f aca="false" ca="true" dt2D="false" dtr="false" t="normal">SUMIFS(BF:BF, $F:$F, $F144, $A:$A, $A144, $E:$E, "Да")*'Периоды'!BE$44</f>
        <v>#VALUE!</v>
      </c>
      <c r="BG144" s="167" t="e">
        <f aca="false" ca="true" dt2D="false" dtr="false" t="normal">SUMIFS(BG:BG, $F:$F, $F144, $A:$A, $A144, $E:$E, "Да")*'Периоды'!BF$44</f>
        <v>#VALUE!</v>
      </c>
      <c r="BH144" s="167" t="e">
        <f aca="false" ca="true" dt2D="false" dtr="false" t="normal">SUMIFS(BH:BH, $F:$F, $F144, $A:$A, $A144, $E:$E, "Да")*'Периоды'!BG$44</f>
        <v>#VALUE!</v>
      </c>
      <c r="BI144" s="167" t="e">
        <f aca="false" ca="true" dt2D="false" dtr="false" t="normal">SUMIFS(BI:BI, $F:$F, $F144, $A:$A, $A144, $E:$E, "Да")*'Периоды'!BH$44</f>
        <v>#VALUE!</v>
      </c>
      <c r="BJ144" s="167" t="e">
        <f aca="false" ca="true" dt2D="false" dtr="false" t="normal">SUMIFS(BJ:BJ, $F:$F, $F144, $A:$A, $A144, $E:$E, "Да")*'Периоды'!BI$44</f>
        <v>#VALUE!</v>
      </c>
      <c r="BK144" s="167" t="e">
        <f aca="false" ca="true" dt2D="false" dtr="false" t="normal">SUMIFS(BK:BK, $F:$F, $F144, $A:$A, $A144, $E:$E, "Да")*'Периоды'!BJ$44</f>
        <v>#VALUE!</v>
      </c>
      <c r="BL144" s="167" t="e">
        <f aca="false" ca="true" dt2D="false" dtr="false" t="normal">SUMIFS(BL:BL, $F:$F, $F144, $A:$A, $A144, $E:$E, "Да")*'Периоды'!BK$44</f>
        <v>#VALUE!</v>
      </c>
      <c r="BM144" s="167" t="e">
        <f aca="false" ca="true" dt2D="false" dtr="false" t="normal">SUMIFS(BM:BM, $F:$F, $F144, $A:$A, $A144, $E:$E, "Да")*'Периоды'!BL$44</f>
        <v>#VALUE!</v>
      </c>
      <c r="BN144" s="167" t="e">
        <f aca="false" ca="true" dt2D="false" dtr="false" t="normal">SUMIFS(BN:BN, $F:$F, $F144, $A:$A, $A144, $E:$E, "Да")*'Периоды'!BM$44</f>
        <v>#VALUE!</v>
      </c>
      <c r="BO144" s="167" t="e">
        <f aca="false" ca="true" dt2D="false" dtr="false" t="normal">SUMIFS(BO:BO, $F:$F, $F144, $A:$A, $A144, $E:$E, "Да")*'Периоды'!BN$44</f>
        <v>#VALUE!</v>
      </c>
      <c r="BP144" s="167" t="e">
        <f aca="false" ca="true" dt2D="false" dtr="false" t="normal">SUMIFS(BP:BP, $F:$F, $F144, $A:$A, $A144, $E:$E, "Да")*'Периоды'!BO$44</f>
        <v>#VALUE!</v>
      </c>
      <c r="BQ144" s="167" t="e">
        <f aca="false" ca="true" dt2D="false" dtr="false" t="normal">SUMIFS(BQ:BQ, $F:$F, $F144, $A:$A, $A144, $E:$E, "Да")*'Периоды'!BP$44</f>
        <v>#VALUE!</v>
      </c>
      <c r="BR144" s="167" t="e">
        <f aca="false" ca="true" dt2D="false" dtr="false" t="normal">SUMIFS(BR:BR, $F:$F, $F144, $A:$A, $A144, $E:$E, "Да")*'Периоды'!BQ$44</f>
        <v>#VALUE!</v>
      </c>
      <c r="BS144" s="167" t="e">
        <f aca="false" ca="true" dt2D="false" dtr="false" t="normal">SUMIFS(BS:BS, $F:$F, $F144, $A:$A, $A144, $E:$E, "Да")*'Периоды'!BR$44</f>
        <v>#VALUE!</v>
      </c>
      <c r="BT144" s="167" t="e">
        <f aca="false" ca="true" dt2D="false" dtr="false" t="normal">SUMIFS(BT:BT, $F:$F, $F144, $A:$A, $A144, $E:$E, "Да")*'Периоды'!BS$44</f>
        <v>#VALUE!</v>
      </c>
    </row>
    <row customFormat="true" ht="15.75" outlineLevel="0" r="145" s="85">
      <c r="A145" s="404" t="n"/>
      <c r="B145" s="404" t="n"/>
      <c r="C145" s="374" t="n"/>
      <c r="D145" s="404" t="n"/>
      <c r="E145" s="404" t="n"/>
      <c r="F145" s="404" t="n"/>
      <c r="G145" s="404" t="n"/>
      <c r="I145" s="126" t="s">
        <v>435</v>
      </c>
      <c r="J145" s="126" t="n"/>
      <c r="K145" s="126" t="n"/>
      <c r="L145" s="405" t="e">
        <f aca="false" ca="true" dt2D="false" dtr="false" t="normal">SUM(M145:BT145)</f>
        <v>#VALUE!</v>
      </c>
      <c r="M145" s="406" t="e">
        <f aca="false" ca="true" dt2D="false" dtr="false" t="normal">SUM(M143:M144)</f>
        <v>#VALUE!</v>
      </c>
      <c r="N145" s="406" t="e">
        <f aca="false" ca="true" dt2D="false" dtr="false" t="normal">SUM(N143:N144)</f>
        <v>#VALUE!</v>
      </c>
      <c r="O145" s="406" t="e">
        <f aca="false" ca="true" dt2D="false" dtr="false" t="normal">SUM(O143:O144)</f>
        <v>#VALUE!</v>
      </c>
      <c r="P145" s="406" t="e">
        <f aca="false" ca="true" dt2D="false" dtr="false" t="normal">SUM(P143:P144)</f>
        <v>#VALUE!</v>
      </c>
      <c r="Q145" s="406" t="e">
        <f aca="false" ca="true" dt2D="false" dtr="false" t="normal">SUM(Q143:Q144)</f>
        <v>#VALUE!</v>
      </c>
      <c r="R145" s="406" t="e">
        <f aca="false" ca="true" dt2D="false" dtr="false" t="normal">SUM(R143:R144)</f>
        <v>#VALUE!</v>
      </c>
      <c r="S145" s="406" t="e">
        <f aca="false" ca="true" dt2D="false" dtr="false" t="normal">SUM(S143:S144)</f>
        <v>#VALUE!</v>
      </c>
      <c r="T145" s="406" t="e">
        <f aca="false" ca="true" dt2D="false" dtr="false" t="normal">SUM(T143:T144)</f>
        <v>#VALUE!</v>
      </c>
      <c r="U145" s="406" t="e">
        <f aca="false" ca="true" dt2D="false" dtr="false" t="normal">SUM(U143:U144)</f>
        <v>#VALUE!</v>
      </c>
      <c r="V145" s="406" t="e">
        <f aca="false" ca="true" dt2D="false" dtr="false" t="normal">SUM(V143:V144)</f>
        <v>#VALUE!</v>
      </c>
      <c r="W145" s="406" t="e">
        <f aca="false" ca="true" dt2D="false" dtr="false" t="normal">SUM(W143:W144)</f>
        <v>#VALUE!</v>
      </c>
      <c r="X145" s="406" t="e">
        <f aca="false" ca="true" dt2D="false" dtr="false" t="normal">SUM(X143:X144)</f>
        <v>#VALUE!</v>
      </c>
      <c r="Y145" s="406" t="e">
        <f aca="false" ca="true" dt2D="false" dtr="false" t="normal">SUM(Y143:Y144)</f>
        <v>#VALUE!</v>
      </c>
      <c r="Z145" s="406" t="e">
        <f aca="false" ca="true" dt2D="false" dtr="false" t="normal">SUM(Z143:Z144)</f>
        <v>#VALUE!</v>
      </c>
      <c r="AA145" s="406" t="e">
        <f aca="false" ca="true" dt2D="false" dtr="false" t="normal">SUM(AA143:AA144)</f>
        <v>#VALUE!</v>
      </c>
      <c r="AB145" s="406" t="e">
        <f aca="false" ca="true" dt2D="false" dtr="false" t="normal">SUM(AB143:AB144)</f>
        <v>#VALUE!</v>
      </c>
      <c r="AC145" s="406" t="e">
        <f aca="false" ca="true" dt2D="false" dtr="false" t="normal">SUM(AC143:AC144)</f>
        <v>#VALUE!</v>
      </c>
      <c r="AD145" s="406" t="e">
        <f aca="false" ca="true" dt2D="false" dtr="false" t="normal">SUM(AD143:AD144)</f>
        <v>#VALUE!</v>
      </c>
      <c r="AE145" s="406" t="e">
        <f aca="false" ca="true" dt2D="false" dtr="false" t="normal">SUM(AE143:AE144)</f>
        <v>#VALUE!</v>
      </c>
      <c r="AF145" s="406" t="e">
        <f aca="false" ca="true" dt2D="false" dtr="false" t="normal">SUM(AF143:AF144)</f>
        <v>#VALUE!</v>
      </c>
      <c r="AG145" s="406" t="e">
        <f aca="false" ca="true" dt2D="false" dtr="false" t="normal">SUM(AG143:AG144)</f>
        <v>#VALUE!</v>
      </c>
      <c r="AH145" s="406" t="e">
        <f aca="false" ca="true" dt2D="false" dtr="false" t="normal">SUM(AH143:AH144)</f>
        <v>#VALUE!</v>
      </c>
      <c r="AI145" s="406" t="e">
        <f aca="false" ca="true" dt2D="false" dtr="false" t="normal">SUM(AI143:AI144)</f>
        <v>#VALUE!</v>
      </c>
      <c r="AJ145" s="406" t="e">
        <f aca="false" ca="true" dt2D="false" dtr="false" t="normal">SUM(AJ143:AJ144)</f>
        <v>#VALUE!</v>
      </c>
      <c r="AK145" s="406" t="e">
        <f aca="false" ca="true" dt2D="false" dtr="false" t="normal">SUM(AK143:AK144)</f>
        <v>#VALUE!</v>
      </c>
      <c r="AL145" s="406" t="e">
        <f aca="false" ca="true" dt2D="false" dtr="false" t="normal">SUM(AL143:AL144)</f>
        <v>#VALUE!</v>
      </c>
      <c r="AM145" s="406" t="e">
        <f aca="false" ca="true" dt2D="false" dtr="false" t="normal">SUM(AM143:AM144)</f>
        <v>#VALUE!</v>
      </c>
      <c r="AN145" s="406" t="e">
        <f aca="false" ca="true" dt2D="false" dtr="false" t="normal">SUM(AN143:AN144)</f>
        <v>#VALUE!</v>
      </c>
      <c r="AO145" s="406" t="e">
        <f aca="false" ca="true" dt2D="false" dtr="false" t="normal">SUM(AO143:AO144)</f>
        <v>#VALUE!</v>
      </c>
      <c r="AP145" s="406" t="e">
        <f aca="false" ca="true" dt2D="false" dtr="false" t="normal">SUM(AP143:AP144)</f>
        <v>#VALUE!</v>
      </c>
      <c r="AQ145" s="406" t="e">
        <f aca="false" ca="true" dt2D="false" dtr="false" t="normal">SUM(AQ143:AQ144)</f>
        <v>#VALUE!</v>
      </c>
      <c r="AR145" s="406" t="e">
        <f aca="false" ca="true" dt2D="false" dtr="false" t="normal">SUM(AR143:AR144)</f>
        <v>#VALUE!</v>
      </c>
      <c r="AS145" s="406" t="e">
        <f aca="false" ca="true" dt2D="false" dtr="false" t="normal">SUM(AS143:AS144)</f>
        <v>#VALUE!</v>
      </c>
      <c r="AT145" s="406" t="e">
        <f aca="false" ca="true" dt2D="false" dtr="false" t="normal">SUM(AT143:AT144)</f>
        <v>#VALUE!</v>
      </c>
      <c r="AU145" s="406" t="e">
        <f aca="false" ca="true" dt2D="false" dtr="false" t="normal">SUM(AU143:AU144)</f>
        <v>#VALUE!</v>
      </c>
      <c r="AV145" s="406" t="e">
        <f aca="false" ca="true" dt2D="false" dtr="false" t="normal">SUM(AV143:AV144)</f>
        <v>#VALUE!</v>
      </c>
      <c r="AW145" s="406" t="e">
        <f aca="false" ca="true" dt2D="false" dtr="false" t="normal">SUM(AW143:AW144)</f>
        <v>#VALUE!</v>
      </c>
      <c r="AX145" s="406" t="e">
        <f aca="false" ca="true" dt2D="false" dtr="false" t="normal">SUM(AX143:AX144)</f>
        <v>#VALUE!</v>
      </c>
      <c r="AY145" s="406" t="e">
        <f aca="false" ca="true" dt2D="false" dtr="false" t="normal">SUM(AY143:AY144)</f>
        <v>#VALUE!</v>
      </c>
      <c r="AZ145" s="406" t="e">
        <f aca="false" ca="true" dt2D="false" dtr="false" t="normal">SUM(AZ143:AZ144)</f>
        <v>#VALUE!</v>
      </c>
      <c r="BA145" s="406" t="e">
        <f aca="false" ca="true" dt2D="false" dtr="false" t="normal">SUM(BA143:BA144)</f>
        <v>#VALUE!</v>
      </c>
      <c r="BB145" s="406" t="e">
        <f aca="false" ca="true" dt2D="false" dtr="false" t="normal">SUM(BB143:BB144)</f>
        <v>#VALUE!</v>
      </c>
      <c r="BC145" s="406" t="e">
        <f aca="false" ca="true" dt2D="false" dtr="false" t="normal">SUM(BC143:BC144)</f>
        <v>#VALUE!</v>
      </c>
      <c r="BD145" s="406" t="e">
        <f aca="false" ca="true" dt2D="false" dtr="false" t="normal">SUM(BD143:BD144)</f>
        <v>#VALUE!</v>
      </c>
      <c r="BE145" s="406" t="e">
        <f aca="false" ca="true" dt2D="false" dtr="false" t="normal">SUM(BE143:BE144)</f>
        <v>#VALUE!</v>
      </c>
      <c r="BF145" s="406" t="e">
        <f aca="false" ca="true" dt2D="false" dtr="false" t="normal">SUM(BF143:BF144)</f>
        <v>#VALUE!</v>
      </c>
      <c r="BG145" s="406" t="e">
        <f aca="false" ca="true" dt2D="false" dtr="false" t="normal">SUM(BG143:BG144)</f>
        <v>#VALUE!</v>
      </c>
      <c r="BH145" s="406" t="e">
        <f aca="false" ca="true" dt2D="false" dtr="false" t="normal">SUM(BH143:BH144)</f>
        <v>#VALUE!</v>
      </c>
      <c r="BI145" s="406" t="e">
        <f aca="false" ca="true" dt2D="false" dtr="false" t="normal">SUM(BI143:BI144)</f>
        <v>#VALUE!</v>
      </c>
      <c r="BJ145" s="406" t="e">
        <f aca="false" ca="true" dt2D="false" dtr="false" t="normal">SUM(BJ143:BJ144)</f>
        <v>#VALUE!</v>
      </c>
      <c r="BK145" s="406" t="e">
        <f aca="false" ca="true" dt2D="false" dtr="false" t="normal">SUM(BK143:BK144)</f>
        <v>#VALUE!</v>
      </c>
      <c r="BL145" s="406" t="e">
        <f aca="false" ca="true" dt2D="false" dtr="false" t="normal">SUM(BL143:BL144)</f>
        <v>#VALUE!</v>
      </c>
      <c r="BM145" s="406" t="e">
        <f aca="false" ca="true" dt2D="false" dtr="false" t="normal">SUM(BM143:BM144)</f>
        <v>#VALUE!</v>
      </c>
      <c r="BN145" s="406" t="e">
        <f aca="false" ca="true" dt2D="false" dtr="false" t="normal">SUM(BN143:BN144)</f>
        <v>#VALUE!</v>
      </c>
      <c r="BO145" s="406" t="e">
        <f aca="false" ca="true" dt2D="false" dtr="false" t="normal">SUM(BO143:BO144)</f>
        <v>#VALUE!</v>
      </c>
      <c r="BP145" s="406" t="e">
        <f aca="false" ca="true" dt2D="false" dtr="false" t="normal">SUM(BP143:BP144)</f>
        <v>#VALUE!</v>
      </c>
      <c r="BQ145" s="406" t="e">
        <f aca="false" ca="true" dt2D="false" dtr="false" t="normal">SUM(BQ143:BQ144)</f>
        <v>#VALUE!</v>
      </c>
      <c r="BR145" s="406" t="e">
        <f aca="false" ca="true" dt2D="false" dtr="false" t="normal">SUM(BR143:BR144)</f>
        <v>#VALUE!</v>
      </c>
      <c r="BS145" s="406" t="e">
        <f aca="false" ca="true" dt2D="false" dtr="false" t="normal">SUM(BS143:BS144)</f>
        <v>#VALUE!</v>
      </c>
      <c r="BT145" s="406" t="e">
        <f aca="false" ca="true" dt2D="false" dtr="false" t="normal">SUM(BT143:BT144)</f>
        <v>#VALUE!</v>
      </c>
    </row>
    <row outlineLevel="0" r="146">
      <c r="L146" s="283" t="n"/>
      <c r="M146" s="167" t="n"/>
      <c r="N146" s="167" t="n"/>
      <c r="O146" s="167" t="n"/>
      <c r="P146" s="167" t="n"/>
      <c r="Q146" s="167" t="n"/>
      <c r="R146" s="167" t="n"/>
      <c r="S146" s="167" t="n"/>
      <c r="T146" s="167" t="n"/>
      <c r="U146" s="167" t="n"/>
      <c r="V146" s="167" t="n"/>
      <c r="W146" s="167" t="n"/>
      <c r="X146" s="167" t="n"/>
      <c r="Y146" s="167" t="n"/>
      <c r="Z146" s="167" t="n"/>
      <c r="AA146" s="167" t="n"/>
      <c r="AB146" s="167" t="n"/>
      <c r="AC146" s="167" t="n"/>
      <c r="AD146" s="167" t="n"/>
      <c r="AE146" s="167" t="n"/>
      <c r="AF146" s="167" t="n"/>
      <c r="AG146" s="167" t="n"/>
      <c r="AH146" s="167" t="n"/>
      <c r="AI146" s="167" t="n"/>
      <c r="AJ146" s="167" t="n"/>
      <c r="AK146" s="167" t="n"/>
      <c r="AL146" s="167" t="n"/>
      <c r="AM146" s="167" t="n"/>
      <c r="AN146" s="167" t="n"/>
      <c r="AO146" s="167" t="n"/>
      <c r="AP146" s="167" t="n"/>
      <c r="AQ146" s="167" t="n"/>
      <c r="AR146" s="167" t="n"/>
      <c r="AS146" s="167" t="n"/>
      <c r="AT146" s="167" t="n"/>
      <c r="AU146" s="167" t="n"/>
      <c r="AV146" s="167" t="n"/>
      <c r="AW146" s="167" t="n"/>
      <c r="AX146" s="167" t="n"/>
      <c r="AY146" s="167" t="n"/>
      <c r="AZ146" s="167" t="n"/>
      <c r="BA146" s="167" t="n"/>
      <c r="BB146" s="167" t="n"/>
      <c r="BC146" s="167" t="n"/>
      <c r="BD146" s="167" t="n"/>
      <c r="BE146" s="167" t="n"/>
      <c r="BF146" s="167" t="n"/>
      <c r="BG146" s="167" t="n"/>
      <c r="BH146" s="167" t="n"/>
      <c r="BI146" s="167" t="n"/>
      <c r="BJ146" s="167" t="n"/>
      <c r="BK146" s="167" t="n"/>
      <c r="BL146" s="167" t="n"/>
      <c r="BM146" s="167" t="n"/>
      <c r="BN146" s="167" t="n"/>
      <c r="BO146" s="167" t="n"/>
      <c r="BP146" s="167" t="n"/>
      <c r="BQ146" s="167" t="n"/>
      <c r="BR146" s="167" t="n"/>
      <c r="BS146" s="167" t="n"/>
      <c r="BT146" s="167" t="n"/>
    </row>
    <row customFormat="true" ht="17.25" outlineLevel="0" r="147" s="44">
      <c r="A147" s="374" t="n"/>
      <c r="B147" s="374" t="n"/>
      <c r="C147" s="374" t="n"/>
      <c r="D147" s="374" t="n"/>
      <c r="E147" s="374" t="n"/>
      <c r="F147" s="374" t="n"/>
      <c r="G147" s="374" t="n"/>
      <c r="I147" s="409" t="s">
        <v>436</v>
      </c>
      <c r="L147" s="199" t="n"/>
      <c r="M147" s="403" t="n"/>
      <c r="N147" s="403" t="n"/>
      <c r="O147" s="403" t="n"/>
      <c r="P147" s="403" t="n"/>
      <c r="Q147" s="403" t="n"/>
      <c r="R147" s="403" t="n"/>
      <c r="S147" s="403" t="n"/>
      <c r="T147" s="403" t="n"/>
      <c r="U147" s="403" t="n"/>
      <c r="V147" s="403" t="n"/>
      <c r="W147" s="403" t="n"/>
      <c r="X147" s="403" t="n"/>
      <c r="Y147" s="403" t="n"/>
      <c r="Z147" s="403" t="n"/>
      <c r="AA147" s="403" t="n"/>
      <c r="AB147" s="403" t="n"/>
      <c r="AC147" s="403" t="n"/>
      <c r="AD147" s="403" t="n"/>
      <c r="AE147" s="403" t="n"/>
      <c r="AF147" s="403" t="n"/>
      <c r="AG147" s="403" t="n"/>
      <c r="AH147" s="403" t="n"/>
      <c r="AI147" s="403" t="n"/>
      <c r="AJ147" s="403" t="n"/>
      <c r="AK147" s="403" t="n"/>
      <c r="AL147" s="403" t="n"/>
      <c r="AM147" s="403" t="n"/>
      <c r="AN147" s="403" t="n"/>
      <c r="AO147" s="403" t="n"/>
      <c r="AP147" s="403" t="n"/>
      <c r="AQ147" s="403" t="n"/>
      <c r="AR147" s="403" t="n"/>
      <c r="AS147" s="403" t="n"/>
      <c r="AT147" s="403" t="n"/>
      <c r="AU147" s="403" t="n"/>
      <c r="AV147" s="403" t="n"/>
      <c r="AW147" s="403" t="n"/>
      <c r="AX147" s="403" t="n"/>
      <c r="AY147" s="403" t="n"/>
      <c r="AZ147" s="403" t="n"/>
      <c r="BA147" s="403" t="n"/>
      <c r="BB147" s="403" t="n"/>
      <c r="BC147" s="403" t="n"/>
      <c r="BD147" s="403" t="n"/>
      <c r="BE147" s="403" t="n"/>
      <c r="BF147" s="403" t="n"/>
      <c r="BG147" s="403" t="n"/>
      <c r="BH147" s="403" t="n"/>
      <c r="BI147" s="403" t="n"/>
      <c r="BJ147" s="403" t="n"/>
      <c r="BK147" s="403" t="n"/>
      <c r="BL147" s="403" t="n"/>
      <c r="BM147" s="403" t="n"/>
      <c r="BN147" s="403" t="n"/>
      <c r="BO147" s="403" t="n"/>
      <c r="BP147" s="403" t="n"/>
      <c r="BQ147" s="403" t="n"/>
      <c r="BR147" s="403" t="n"/>
      <c r="BS147" s="403" t="n"/>
      <c r="BT147" s="403" t="n"/>
    </row>
    <row hidden="true" ht="16.5" outlineLevel="1" r="148">
      <c r="A148" s="374" t="str">
        <f aca="false" ca="false" dt2D="false" dtr="false" t="normal">I147</f>
        <v>Остаточная стоимость Прочих ВНА</v>
      </c>
      <c r="F148" s="374" t="str">
        <f aca="false" ca="false" dt2D="false" dtr="false" t="normal">I148</f>
        <v>Якорная туристическая  инфраструктура</v>
      </c>
      <c r="I148" s="237" t="s">
        <v>406</v>
      </c>
      <c r="L148" s="283" t="e">
        <f aca="false" ca="true" dt2D="false" dtr="false" t="normal">SUM(M148:BT148)</f>
        <v>#VALUE!</v>
      </c>
      <c r="M148" s="167" t="e">
        <f aca="false" ca="true" dt2D="false" dtr="false" t="normal">SUMIFS(M:M, $F:$F, $F148, $A:$A, $A148, $E:$E, "Да")*'Периоды'!L$44</f>
        <v>#VALUE!</v>
      </c>
      <c r="N148" s="167" t="e">
        <f aca="false" ca="true" dt2D="false" dtr="false" t="normal">SUMIFS(N:N, $F:$F, $F148, $A:$A, $A148, $E:$E, "Да")*'Периоды'!M$44</f>
        <v>#VALUE!</v>
      </c>
      <c r="O148" s="167" t="e">
        <f aca="false" ca="true" dt2D="false" dtr="false" t="normal">SUMIFS(O:O, $F:$F, $F148, $A:$A, $A148, $E:$E, "Да")*'Периоды'!N$44</f>
        <v>#VALUE!</v>
      </c>
      <c r="P148" s="167" t="e">
        <f aca="false" ca="true" dt2D="false" dtr="false" t="normal">SUMIFS(P:P, $F:$F, $F148, $A:$A, $A148, $E:$E, "Да")*'Периоды'!O$44</f>
        <v>#VALUE!</v>
      </c>
      <c r="Q148" s="167" t="e">
        <f aca="false" ca="true" dt2D="false" dtr="false" t="normal">SUMIFS(Q:Q, $F:$F, $F148, $A:$A, $A148, $E:$E, "Да")*'Периоды'!P$44</f>
        <v>#VALUE!</v>
      </c>
      <c r="R148" s="167" t="e">
        <f aca="false" ca="true" dt2D="false" dtr="false" t="normal">SUMIFS(R:R, $F:$F, $F148, $A:$A, $A148, $E:$E, "Да")*'Периоды'!Q$44</f>
        <v>#VALUE!</v>
      </c>
      <c r="S148" s="167" t="e">
        <f aca="false" ca="true" dt2D="false" dtr="false" t="normal">SUMIFS(S:S, $F:$F, $F148, $A:$A, $A148, $E:$E, "Да")*'Периоды'!R$44</f>
        <v>#VALUE!</v>
      </c>
      <c r="T148" s="167" t="e">
        <f aca="false" ca="true" dt2D="false" dtr="false" t="normal">SUMIFS(T:T, $F:$F, $F148, $A:$A, $A148, $E:$E, "Да")*'Периоды'!S$44</f>
        <v>#VALUE!</v>
      </c>
      <c r="U148" s="167" t="e">
        <f aca="false" ca="true" dt2D="false" dtr="false" t="normal">SUMIFS(U:U, $F:$F, $F148, $A:$A, $A148, $E:$E, "Да")*'Периоды'!T$44</f>
        <v>#VALUE!</v>
      </c>
      <c r="V148" s="167" t="e">
        <f aca="false" ca="true" dt2D="false" dtr="false" t="normal">SUMIFS(V:V, $F:$F, $F148, $A:$A, $A148, $E:$E, "Да")*'Периоды'!U$44</f>
        <v>#VALUE!</v>
      </c>
      <c r="W148" s="167" t="e">
        <f aca="false" ca="true" dt2D="false" dtr="false" t="normal">SUMIFS(W:W, $F:$F, $F148, $A:$A, $A148, $E:$E, "Да")*'Периоды'!V$44</f>
        <v>#VALUE!</v>
      </c>
      <c r="X148" s="167" t="e">
        <f aca="false" ca="true" dt2D="false" dtr="false" t="normal">SUMIFS(X:X, $F:$F, $F148, $A:$A, $A148, $E:$E, "Да")*'Периоды'!W$44</f>
        <v>#VALUE!</v>
      </c>
      <c r="Y148" s="167" t="e">
        <f aca="false" ca="true" dt2D="false" dtr="false" t="normal">SUMIFS(Y:Y, $F:$F, $F148, $A:$A, $A148, $E:$E, "Да")*'Периоды'!X$44</f>
        <v>#VALUE!</v>
      </c>
      <c r="Z148" s="167" t="e">
        <f aca="false" ca="true" dt2D="false" dtr="false" t="normal">SUMIFS(Z:Z, $F:$F, $F148, $A:$A, $A148, $E:$E, "Да")*'Периоды'!Y$44</f>
        <v>#VALUE!</v>
      </c>
      <c r="AA148" s="167" t="e">
        <f aca="false" ca="true" dt2D="false" dtr="false" t="normal">SUMIFS(AA:AA, $F:$F, $F148, $A:$A, $A148, $E:$E, "Да")*'Периоды'!Z$44</f>
        <v>#VALUE!</v>
      </c>
      <c r="AB148" s="167" t="e">
        <f aca="false" ca="true" dt2D="false" dtr="false" t="normal">SUMIFS(AB:AB, $F:$F, $F148, $A:$A, $A148, $E:$E, "Да")*'Периоды'!AA$44</f>
        <v>#VALUE!</v>
      </c>
      <c r="AC148" s="167" t="e">
        <f aca="false" ca="true" dt2D="false" dtr="false" t="normal">SUMIFS(AC:AC, $F:$F, $F148, $A:$A, $A148, $E:$E, "Да")*'Периоды'!AB$44</f>
        <v>#VALUE!</v>
      </c>
      <c r="AD148" s="167" t="e">
        <f aca="false" ca="true" dt2D="false" dtr="false" t="normal">SUMIFS(AD:AD, $F:$F, $F148, $A:$A, $A148, $E:$E, "Да")*'Периоды'!AC$44</f>
        <v>#VALUE!</v>
      </c>
      <c r="AE148" s="167" t="e">
        <f aca="false" ca="true" dt2D="false" dtr="false" t="normal">SUMIFS(AE:AE, $F:$F, $F148, $A:$A, $A148, $E:$E, "Да")*'Периоды'!AD$44</f>
        <v>#VALUE!</v>
      </c>
      <c r="AF148" s="167" t="e">
        <f aca="false" ca="true" dt2D="false" dtr="false" t="normal">SUMIFS(AF:AF, $F:$F, $F148, $A:$A, $A148, $E:$E, "Да")*'Периоды'!AE$44</f>
        <v>#VALUE!</v>
      </c>
      <c r="AG148" s="167" t="e">
        <f aca="false" ca="true" dt2D="false" dtr="false" t="normal">SUMIFS(AG:AG, $F:$F, $F148, $A:$A, $A148, $E:$E, "Да")*'Периоды'!AF$44</f>
        <v>#VALUE!</v>
      </c>
      <c r="AH148" s="167" t="e">
        <f aca="false" ca="true" dt2D="false" dtr="false" t="normal">SUMIFS(AH:AH, $F:$F, $F148, $A:$A, $A148, $E:$E, "Да")*'Периоды'!AG$44</f>
        <v>#VALUE!</v>
      </c>
      <c r="AI148" s="167" t="e">
        <f aca="false" ca="true" dt2D="false" dtr="false" t="normal">SUMIFS(AI:AI, $F:$F, $F148, $A:$A, $A148, $E:$E, "Да")*'Периоды'!AH$44</f>
        <v>#VALUE!</v>
      </c>
      <c r="AJ148" s="167" t="e">
        <f aca="false" ca="true" dt2D="false" dtr="false" t="normal">SUMIFS(AJ:AJ, $F:$F, $F148, $A:$A, $A148, $E:$E, "Да")*'Периоды'!AI$44</f>
        <v>#VALUE!</v>
      </c>
      <c r="AK148" s="167" t="e">
        <f aca="false" ca="true" dt2D="false" dtr="false" t="normal">SUMIFS(AK:AK, $F:$F, $F148, $A:$A, $A148, $E:$E, "Да")*'Периоды'!AJ$44</f>
        <v>#VALUE!</v>
      </c>
      <c r="AL148" s="167" t="e">
        <f aca="false" ca="true" dt2D="false" dtr="false" t="normal">SUMIFS(AL:AL, $F:$F, $F148, $A:$A, $A148, $E:$E, "Да")*'Периоды'!AK$44</f>
        <v>#VALUE!</v>
      </c>
      <c r="AM148" s="167" t="e">
        <f aca="false" ca="true" dt2D="false" dtr="false" t="normal">SUMIFS(AM:AM, $F:$F, $F148, $A:$A, $A148, $E:$E, "Да")*'Периоды'!AL$44</f>
        <v>#VALUE!</v>
      </c>
      <c r="AN148" s="167" t="e">
        <f aca="false" ca="true" dt2D="false" dtr="false" t="normal">SUMIFS(AN:AN, $F:$F, $F148, $A:$A, $A148, $E:$E, "Да")*'Периоды'!AM$44</f>
        <v>#VALUE!</v>
      </c>
      <c r="AO148" s="167" t="e">
        <f aca="false" ca="true" dt2D="false" dtr="false" t="normal">SUMIFS(AO:AO, $F:$F, $F148, $A:$A, $A148, $E:$E, "Да")*'Периоды'!AN$44</f>
        <v>#VALUE!</v>
      </c>
      <c r="AP148" s="167" t="e">
        <f aca="false" ca="true" dt2D="false" dtr="false" t="normal">SUMIFS(AP:AP, $F:$F, $F148, $A:$A, $A148, $E:$E, "Да")*'Периоды'!AO$44</f>
        <v>#VALUE!</v>
      </c>
      <c r="AQ148" s="167" t="e">
        <f aca="false" ca="true" dt2D="false" dtr="false" t="normal">SUMIFS(AQ:AQ, $F:$F, $F148, $A:$A, $A148, $E:$E, "Да")*'Периоды'!AP$44</f>
        <v>#VALUE!</v>
      </c>
      <c r="AR148" s="167" t="e">
        <f aca="false" ca="true" dt2D="false" dtr="false" t="normal">SUMIFS(AR:AR, $F:$F, $F148, $A:$A, $A148, $E:$E, "Да")*'Периоды'!AQ$44</f>
        <v>#VALUE!</v>
      </c>
      <c r="AS148" s="167" t="e">
        <f aca="false" ca="true" dt2D="false" dtr="false" t="normal">SUMIFS(AS:AS, $F:$F, $F148, $A:$A, $A148, $E:$E, "Да")*'Периоды'!AR$44</f>
        <v>#VALUE!</v>
      </c>
      <c r="AT148" s="167" t="e">
        <f aca="false" ca="true" dt2D="false" dtr="false" t="normal">SUMIFS(AT:AT, $F:$F, $F148, $A:$A, $A148, $E:$E, "Да")*'Периоды'!AS$44</f>
        <v>#VALUE!</v>
      </c>
      <c r="AU148" s="167" t="e">
        <f aca="false" ca="true" dt2D="false" dtr="false" t="normal">SUMIFS(AU:AU, $F:$F, $F148, $A:$A, $A148, $E:$E, "Да")*'Периоды'!AT$44</f>
        <v>#VALUE!</v>
      </c>
      <c r="AV148" s="167" t="e">
        <f aca="false" ca="true" dt2D="false" dtr="false" t="normal">SUMIFS(AV:AV, $F:$F, $F148, $A:$A, $A148, $E:$E, "Да")*'Периоды'!AU$44</f>
        <v>#VALUE!</v>
      </c>
      <c r="AW148" s="167" t="e">
        <f aca="false" ca="true" dt2D="false" dtr="false" t="normal">SUMIFS(AW:AW, $F:$F, $F148, $A:$A, $A148, $E:$E, "Да")*'Периоды'!AV$44</f>
        <v>#VALUE!</v>
      </c>
      <c r="AX148" s="167" t="e">
        <f aca="false" ca="true" dt2D="false" dtr="false" t="normal">SUMIFS(AX:AX, $F:$F, $F148, $A:$A, $A148, $E:$E, "Да")*'Периоды'!AW$44</f>
        <v>#VALUE!</v>
      </c>
      <c r="AY148" s="167" t="e">
        <f aca="false" ca="true" dt2D="false" dtr="false" t="normal">SUMIFS(AY:AY, $F:$F, $F148, $A:$A, $A148, $E:$E, "Да")*'Периоды'!AX$44</f>
        <v>#VALUE!</v>
      </c>
      <c r="AZ148" s="167" t="e">
        <f aca="false" ca="true" dt2D="false" dtr="false" t="normal">SUMIFS(AZ:AZ, $F:$F, $F148, $A:$A, $A148, $E:$E, "Да")*'Периоды'!AY$44</f>
        <v>#VALUE!</v>
      </c>
      <c r="BA148" s="167" t="e">
        <f aca="false" ca="true" dt2D="false" dtr="false" t="normal">SUMIFS(BA:BA, $F:$F, $F148, $A:$A, $A148, $E:$E, "Да")*'Периоды'!AZ$44</f>
        <v>#VALUE!</v>
      </c>
      <c r="BB148" s="167" t="e">
        <f aca="false" ca="true" dt2D="false" dtr="false" t="normal">SUMIFS(BB:BB, $F:$F, $F148, $A:$A, $A148, $E:$E, "Да")*'Периоды'!BA$44</f>
        <v>#VALUE!</v>
      </c>
      <c r="BC148" s="167" t="e">
        <f aca="false" ca="true" dt2D="false" dtr="false" t="normal">SUMIFS(BC:BC, $F:$F, $F148, $A:$A, $A148, $E:$E, "Да")*'Периоды'!BB$44</f>
        <v>#VALUE!</v>
      </c>
      <c r="BD148" s="167" t="e">
        <f aca="false" ca="true" dt2D="false" dtr="false" t="normal">SUMIFS(BD:BD, $F:$F, $F148, $A:$A, $A148, $E:$E, "Да")*'Периоды'!BC$44</f>
        <v>#VALUE!</v>
      </c>
      <c r="BE148" s="167" t="e">
        <f aca="false" ca="true" dt2D="false" dtr="false" t="normal">SUMIFS(BE:BE, $F:$F, $F148, $A:$A, $A148, $E:$E, "Да")*'Периоды'!BD$44</f>
        <v>#VALUE!</v>
      </c>
      <c r="BF148" s="167" t="e">
        <f aca="false" ca="true" dt2D="false" dtr="false" t="normal">SUMIFS(BF:BF, $F:$F, $F148, $A:$A, $A148, $E:$E, "Да")*'Периоды'!BE$44</f>
        <v>#VALUE!</v>
      </c>
      <c r="BG148" s="167" t="e">
        <f aca="false" ca="true" dt2D="false" dtr="false" t="normal">SUMIFS(BG:BG, $F:$F, $F148, $A:$A, $A148, $E:$E, "Да")*'Периоды'!BF$44</f>
        <v>#VALUE!</v>
      </c>
      <c r="BH148" s="167" t="e">
        <f aca="false" ca="true" dt2D="false" dtr="false" t="normal">SUMIFS(BH:BH, $F:$F, $F148, $A:$A, $A148, $E:$E, "Да")*'Периоды'!BG$44</f>
        <v>#VALUE!</v>
      </c>
      <c r="BI148" s="167" t="e">
        <f aca="false" ca="true" dt2D="false" dtr="false" t="normal">SUMIFS(BI:BI, $F:$F, $F148, $A:$A, $A148, $E:$E, "Да")*'Периоды'!BH$44</f>
        <v>#VALUE!</v>
      </c>
      <c r="BJ148" s="167" t="e">
        <f aca="false" ca="true" dt2D="false" dtr="false" t="normal">SUMIFS(BJ:BJ, $F:$F, $F148, $A:$A, $A148, $E:$E, "Да")*'Периоды'!BI$44</f>
        <v>#VALUE!</v>
      </c>
      <c r="BK148" s="167" t="e">
        <f aca="false" ca="true" dt2D="false" dtr="false" t="normal">SUMIFS(BK:BK, $F:$F, $F148, $A:$A, $A148, $E:$E, "Да")*'Периоды'!BJ$44</f>
        <v>#VALUE!</v>
      </c>
      <c r="BL148" s="167" t="e">
        <f aca="false" ca="true" dt2D="false" dtr="false" t="normal">SUMIFS(BL:BL, $F:$F, $F148, $A:$A, $A148, $E:$E, "Да")*'Периоды'!BK$44</f>
        <v>#VALUE!</v>
      </c>
      <c r="BM148" s="167" t="e">
        <f aca="false" ca="true" dt2D="false" dtr="false" t="normal">SUMIFS(BM:BM, $F:$F, $F148, $A:$A, $A148, $E:$E, "Да")*'Периоды'!BL$44</f>
        <v>#VALUE!</v>
      </c>
      <c r="BN148" s="167" t="e">
        <f aca="false" ca="true" dt2D="false" dtr="false" t="normal">SUMIFS(BN:BN, $F:$F, $F148, $A:$A, $A148, $E:$E, "Да")*'Периоды'!BM$44</f>
        <v>#VALUE!</v>
      </c>
      <c r="BO148" s="167" t="e">
        <f aca="false" ca="true" dt2D="false" dtr="false" t="normal">SUMIFS(BO:BO, $F:$F, $F148, $A:$A, $A148, $E:$E, "Да")*'Периоды'!BN$44</f>
        <v>#VALUE!</v>
      </c>
      <c r="BP148" s="167" t="e">
        <f aca="false" ca="true" dt2D="false" dtr="false" t="normal">SUMIFS(BP:BP, $F:$F, $F148, $A:$A, $A148, $E:$E, "Да")*'Периоды'!BO$44</f>
        <v>#VALUE!</v>
      </c>
      <c r="BQ148" s="167" t="e">
        <f aca="false" ca="true" dt2D="false" dtr="false" t="normal">SUMIFS(BQ:BQ, $F:$F, $F148, $A:$A, $A148, $E:$E, "Да")*'Периоды'!BP$44</f>
        <v>#VALUE!</v>
      </c>
      <c r="BR148" s="167" t="e">
        <f aca="false" ca="true" dt2D="false" dtr="false" t="normal">SUMIFS(BR:BR, $F:$F, $F148, $A:$A, $A148, $E:$E, "Да")*'Периоды'!BQ$44</f>
        <v>#VALUE!</v>
      </c>
      <c r="BS148" s="167" t="e">
        <f aca="false" ca="true" dt2D="false" dtr="false" t="normal">SUMIFS(BS:BS, $F:$F, $F148, $A:$A, $A148, $E:$E, "Да")*'Периоды'!BR$44</f>
        <v>#VALUE!</v>
      </c>
      <c r="BT148" s="167" t="e">
        <f aca="false" ca="true" dt2D="false" dtr="false" t="normal">SUMIFS(BT:BT, $F:$F, $F148, $A:$A, $A148, $E:$E, "Да")*'Периоды'!BS$44</f>
        <v>#VALUE!</v>
      </c>
    </row>
    <row hidden="true" ht="16.5" outlineLevel="1" r="149">
      <c r="A149" s="374" t="str">
        <f aca="false" ca="false" dt2D="false" dtr="false" t="normal">A148</f>
        <v>Остаточная стоимость Прочих ВНА</v>
      </c>
      <c r="F149" s="374" t="str">
        <f aca="false" ca="false" dt2D="false" dtr="false" t="normal">I149</f>
        <v>Дополнительная туристическая  инфраструктура</v>
      </c>
      <c r="I149" s="237" t="s">
        <v>407</v>
      </c>
      <c r="L149" s="283" t="e">
        <f aca="false" ca="true" dt2D="false" dtr="false" t="normal">SUM(M149:BT149)</f>
        <v>#VALUE!</v>
      </c>
      <c r="M149" s="167" t="e">
        <f aca="false" ca="true" dt2D="false" dtr="false" t="normal">SUMIFS(M:M, $F:$F, $F149, $A:$A, $A149, $E:$E, "Да")*'Периоды'!L$44</f>
        <v>#VALUE!</v>
      </c>
      <c r="N149" s="167" t="e">
        <f aca="false" ca="true" dt2D="false" dtr="false" t="normal">SUMIFS(N:N, $F:$F, $F149, $A:$A, $A149, $E:$E, "Да")*'Периоды'!M$44</f>
        <v>#VALUE!</v>
      </c>
      <c r="O149" s="167" t="e">
        <f aca="false" ca="true" dt2D="false" dtr="false" t="normal">SUMIFS(O:O, $F:$F, $F149, $A:$A, $A149, $E:$E, "Да")*'Периоды'!N$44</f>
        <v>#VALUE!</v>
      </c>
      <c r="P149" s="167" t="e">
        <f aca="false" ca="true" dt2D="false" dtr="false" t="normal">SUMIFS(P:P, $F:$F, $F149, $A:$A, $A149, $E:$E, "Да")*'Периоды'!O$44</f>
        <v>#VALUE!</v>
      </c>
      <c r="Q149" s="167" t="e">
        <f aca="false" ca="true" dt2D="false" dtr="false" t="normal">SUMIFS(Q:Q, $F:$F, $F149, $A:$A, $A149, $E:$E, "Да")*'Периоды'!P$44</f>
        <v>#VALUE!</v>
      </c>
      <c r="R149" s="167" t="e">
        <f aca="false" ca="true" dt2D="false" dtr="false" t="normal">SUMIFS(R:R, $F:$F, $F149, $A:$A, $A149, $E:$E, "Да")*'Периоды'!Q$44</f>
        <v>#VALUE!</v>
      </c>
      <c r="S149" s="167" t="e">
        <f aca="false" ca="true" dt2D="false" dtr="false" t="normal">SUMIFS(S:S, $F:$F, $F149, $A:$A, $A149, $E:$E, "Да")*'Периоды'!R$44</f>
        <v>#VALUE!</v>
      </c>
      <c r="T149" s="167" t="e">
        <f aca="false" ca="true" dt2D="false" dtr="false" t="normal">SUMIFS(T:T, $F:$F, $F149, $A:$A, $A149, $E:$E, "Да")*'Периоды'!S$44</f>
        <v>#VALUE!</v>
      </c>
      <c r="U149" s="167" t="e">
        <f aca="false" ca="true" dt2D="false" dtr="false" t="normal">SUMIFS(U:U, $F:$F, $F149, $A:$A, $A149, $E:$E, "Да")*'Периоды'!T$44</f>
        <v>#VALUE!</v>
      </c>
      <c r="V149" s="167" t="e">
        <f aca="false" ca="true" dt2D="false" dtr="false" t="normal">SUMIFS(V:V, $F:$F, $F149, $A:$A, $A149, $E:$E, "Да")*'Периоды'!U$44</f>
        <v>#VALUE!</v>
      </c>
      <c r="W149" s="167" t="e">
        <f aca="false" ca="true" dt2D="false" dtr="false" t="normal">SUMIFS(W:W, $F:$F, $F149, $A:$A, $A149, $E:$E, "Да")*'Периоды'!V$44</f>
        <v>#VALUE!</v>
      </c>
      <c r="X149" s="167" t="e">
        <f aca="false" ca="true" dt2D="false" dtr="false" t="normal">SUMIFS(X:X, $F:$F, $F149, $A:$A, $A149, $E:$E, "Да")*'Периоды'!W$44</f>
        <v>#VALUE!</v>
      </c>
      <c r="Y149" s="167" t="e">
        <f aca="false" ca="true" dt2D="false" dtr="false" t="normal">SUMIFS(Y:Y, $F:$F, $F149, $A:$A, $A149, $E:$E, "Да")*'Периоды'!X$44</f>
        <v>#VALUE!</v>
      </c>
      <c r="Z149" s="167" t="e">
        <f aca="false" ca="true" dt2D="false" dtr="false" t="normal">SUMIFS(Z:Z, $F:$F, $F149, $A:$A, $A149, $E:$E, "Да")*'Периоды'!Y$44</f>
        <v>#VALUE!</v>
      </c>
      <c r="AA149" s="167" t="e">
        <f aca="false" ca="true" dt2D="false" dtr="false" t="normal">SUMIFS(AA:AA, $F:$F, $F149, $A:$A, $A149, $E:$E, "Да")*'Периоды'!Z$44</f>
        <v>#VALUE!</v>
      </c>
      <c r="AB149" s="167" t="e">
        <f aca="false" ca="true" dt2D="false" dtr="false" t="normal">SUMIFS(AB:AB, $F:$F, $F149, $A:$A, $A149, $E:$E, "Да")*'Периоды'!AA$44</f>
        <v>#VALUE!</v>
      </c>
      <c r="AC149" s="167" t="e">
        <f aca="false" ca="true" dt2D="false" dtr="false" t="normal">SUMIFS(AC:AC, $F:$F, $F149, $A:$A, $A149, $E:$E, "Да")*'Периоды'!AB$44</f>
        <v>#VALUE!</v>
      </c>
      <c r="AD149" s="167" t="e">
        <f aca="false" ca="true" dt2D="false" dtr="false" t="normal">SUMIFS(AD:AD, $F:$F, $F149, $A:$A, $A149, $E:$E, "Да")*'Периоды'!AC$44</f>
        <v>#VALUE!</v>
      </c>
      <c r="AE149" s="167" t="e">
        <f aca="false" ca="true" dt2D="false" dtr="false" t="normal">SUMIFS(AE:AE, $F:$F, $F149, $A:$A, $A149, $E:$E, "Да")*'Периоды'!AD$44</f>
        <v>#VALUE!</v>
      </c>
      <c r="AF149" s="167" t="e">
        <f aca="false" ca="true" dt2D="false" dtr="false" t="normal">SUMIFS(AF:AF, $F:$F, $F149, $A:$A, $A149, $E:$E, "Да")*'Периоды'!AE$44</f>
        <v>#VALUE!</v>
      </c>
      <c r="AG149" s="167" t="e">
        <f aca="false" ca="true" dt2D="false" dtr="false" t="normal">SUMIFS(AG:AG, $F:$F, $F149, $A:$A, $A149, $E:$E, "Да")*'Периоды'!AF$44</f>
        <v>#VALUE!</v>
      </c>
      <c r="AH149" s="167" t="e">
        <f aca="false" ca="true" dt2D="false" dtr="false" t="normal">SUMIFS(AH:AH, $F:$F, $F149, $A:$A, $A149, $E:$E, "Да")*'Периоды'!AG$44</f>
        <v>#VALUE!</v>
      </c>
      <c r="AI149" s="167" t="e">
        <f aca="false" ca="true" dt2D="false" dtr="false" t="normal">SUMIFS(AI:AI, $F:$F, $F149, $A:$A, $A149, $E:$E, "Да")*'Периоды'!AH$44</f>
        <v>#VALUE!</v>
      </c>
      <c r="AJ149" s="167" t="e">
        <f aca="false" ca="true" dt2D="false" dtr="false" t="normal">SUMIFS(AJ:AJ, $F:$F, $F149, $A:$A, $A149, $E:$E, "Да")*'Периоды'!AI$44</f>
        <v>#VALUE!</v>
      </c>
      <c r="AK149" s="167" t="e">
        <f aca="false" ca="true" dt2D="false" dtr="false" t="normal">SUMIFS(AK:AK, $F:$F, $F149, $A:$A, $A149, $E:$E, "Да")*'Периоды'!AJ$44</f>
        <v>#VALUE!</v>
      </c>
      <c r="AL149" s="167" t="e">
        <f aca="false" ca="true" dt2D="false" dtr="false" t="normal">SUMIFS(AL:AL, $F:$F, $F149, $A:$A, $A149, $E:$E, "Да")*'Периоды'!AK$44</f>
        <v>#VALUE!</v>
      </c>
      <c r="AM149" s="167" t="e">
        <f aca="false" ca="true" dt2D="false" dtr="false" t="normal">SUMIFS(AM:AM, $F:$F, $F149, $A:$A, $A149, $E:$E, "Да")*'Периоды'!AL$44</f>
        <v>#VALUE!</v>
      </c>
      <c r="AN149" s="167" t="e">
        <f aca="false" ca="true" dt2D="false" dtr="false" t="normal">SUMIFS(AN:AN, $F:$F, $F149, $A:$A, $A149, $E:$E, "Да")*'Периоды'!AM$44</f>
        <v>#VALUE!</v>
      </c>
      <c r="AO149" s="167" t="e">
        <f aca="false" ca="true" dt2D="false" dtr="false" t="normal">SUMIFS(AO:AO, $F:$F, $F149, $A:$A, $A149, $E:$E, "Да")*'Периоды'!AN$44</f>
        <v>#VALUE!</v>
      </c>
      <c r="AP149" s="167" t="e">
        <f aca="false" ca="true" dt2D="false" dtr="false" t="normal">SUMIFS(AP:AP, $F:$F, $F149, $A:$A, $A149, $E:$E, "Да")*'Периоды'!AO$44</f>
        <v>#VALUE!</v>
      </c>
      <c r="AQ149" s="167" t="e">
        <f aca="false" ca="true" dt2D="false" dtr="false" t="normal">SUMIFS(AQ:AQ, $F:$F, $F149, $A:$A, $A149, $E:$E, "Да")*'Периоды'!AP$44</f>
        <v>#VALUE!</v>
      </c>
      <c r="AR149" s="167" t="e">
        <f aca="false" ca="true" dt2D="false" dtr="false" t="normal">SUMIFS(AR:AR, $F:$F, $F149, $A:$A, $A149, $E:$E, "Да")*'Периоды'!AQ$44</f>
        <v>#VALUE!</v>
      </c>
      <c r="AS149" s="167" t="e">
        <f aca="false" ca="true" dt2D="false" dtr="false" t="normal">SUMIFS(AS:AS, $F:$F, $F149, $A:$A, $A149, $E:$E, "Да")*'Периоды'!AR$44</f>
        <v>#VALUE!</v>
      </c>
      <c r="AT149" s="167" t="e">
        <f aca="false" ca="true" dt2D="false" dtr="false" t="normal">SUMIFS(AT:AT, $F:$F, $F149, $A:$A, $A149, $E:$E, "Да")*'Периоды'!AS$44</f>
        <v>#VALUE!</v>
      </c>
      <c r="AU149" s="167" t="e">
        <f aca="false" ca="true" dt2D="false" dtr="false" t="normal">SUMIFS(AU:AU, $F:$F, $F149, $A:$A, $A149, $E:$E, "Да")*'Периоды'!AT$44</f>
        <v>#VALUE!</v>
      </c>
      <c r="AV149" s="167" t="e">
        <f aca="false" ca="true" dt2D="false" dtr="false" t="normal">SUMIFS(AV:AV, $F:$F, $F149, $A:$A, $A149, $E:$E, "Да")*'Периоды'!AU$44</f>
        <v>#VALUE!</v>
      </c>
      <c r="AW149" s="167" t="e">
        <f aca="false" ca="true" dt2D="false" dtr="false" t="normal">SUMIFS(AW:AW, $F:$F, $F149, $A:$A, $A149, $E:$E, "Да")*'Периоды'!AV$44</f>
        <v>#VALUE!</v>
      </c>
      <c r="AX149" s="167" t="e">
        <f aca="false" ca="true" dt2D="false" dtr="false" t="normal">SUMIFS(AX:AX, $F:$F, $F149, $A:$A, $A149, $E:$E, "Да")*'Периоды'!AW$44</f>
        <v>#VALUE!</v>
      </c>
      <c r="AY149" s="167" t="e">
        <f aca="false" ca="true" dt2D="false" dtr="false" t="normal">SUMIFS(AY:AY, $F:$F, $F149, $A:$A, $A149, $E:$E, "Да")*'Периоды'!AX$44</f>
        <v>#VALUE!</v>
      </c>
      <c r="AZ149" s="167" t="e">
        <f aca="false" ca="true" dt2D="false" dtr="false" t="normal">SUMIFS(AZ:AZ, $F:$F, $F149, $A:$A, $A149, $E:$E, "Да")*'Периоды'!AY$44</f>
        <v>#VALUE!</v>
      </c>
      <c r="BA149" s="167" t="e">
        <f aca="false" ca="true" dt2D="false" dtr="false" t="normal">SUMIFS(BA:BA, $F:$F, $F149, $A:$A, $A149, $E:$E, "Да")*'Периоды'!AZ$44</f>
        <v>#VALUE!</v>
      </c>
      <c r="BB149" s="167" t="e">
        <f aca="false" ca="true" dt2D="false" dtr="false" t="normal">SUMIFS(BB:BB, $F:$F, $F149, $A:$A, $A149, $E:$E, "Да")*'Периоды'!BA$44</f>
        <v>#VALUE!</v>
      </c>
      <c r="BC149" s="167" t="e">
        <f aca="false" ca="true" dt2D="false" dtr="false" t="normal">SUMIFS(BC:BC, $F:$F, $F149, $A:$A, $A149, $E:$E, "Да")*'Периоды'!BB$44</f>
        <v>#VALUE!</v>
      </c>
      <c r="BD149" s="167" t="e">
        <f aca="false" ca="true" dt2D="false" dtr="false" t="normal">SUMIFS(BD:BD, $F:$F, $F149, $A:$A, $A149, $E:$E, "Да")*'Периоды'!BC$44</f>
        <v>#VALUE!</v>
      </c>
      <c r="BE149" s="167" t="e">
        <f aca="false" ca="true" dt2D="false" dtr="false" t="normal">SUMIFS(BE:BE, $F:$F, $F149, $A:$A, $A149, $E:$E, "Да")*'Периоды'!BD$44</f>
        <v>#VALUE!</v>
      </c>
      <c r="BF149" s="167" t="e">
        <f aca="false" ca="true" dt2D="false" dtr="false" t="normal">SUMIFS(BF:BF, $F:$F, $F149, $A:$A, $A149, $E:$E, "Да")*'Периоды'!BE$44</f>
        <v>#VALUE!</v>
      </c>
      <c r="BG149" s="167" t="e">
        <f aca="false" ca="true" dt2D="false" dtr="false" t="normal">SUMIFS(BG:BG, $F:$F, $F149, $A:$A, $A149, $E:$E, "Да")*'Периоды'!BF$44</f>
        <v>#VALUE!</v>
      </c>
      <c r="BH149" s="167" t="e">
        <f aca="false" ca="true" dt2D="false" dtr="false" t="normal">SUMIFS(BH:BH, $F:$F, $F149, $A:$A, $A149, $E:$E, "Да")*'Периоды'!BG$44</f>
        <v>#VALUE!</v>
      </c>
      <c r="BI149" s="167" t="e">
        <f aca="false" ca="true" dt2D="false" dtr="false" t="normal">SUMIFS(BI:BI, $F:$F, $F149, $A:$A, $A149, $E:$E, "Да")*'Периоды'!BH$44</f>
        <v>#VALUE!</v>
      </c>
      <c r="BJ149" s="167" t="e">
        <f aca="false" ca="true" dt2D="false" dtr="false" t="normal">SUMIFS(BJ:BJ, $F:$F, $F149, $A:$A, $A149, $E:$E, "Да")*'Периоды'!BI$44</f>
        <v>#VALUE!</v>
      </c>
      <c r="BK149" s="167" t="e">
        <f aca="false" ca="true" dt2D="false" dtr="false" t="normal">SUMIFS(BK:BK, $F:$F, $F149, $A:$A, $A149, $E:$E, "Да")*'Периоды'!BJ$44</f>
        <v>#VALUE!</v>
      </c>
      <c r="BL149" s="167" t="e">
        <f aca="false" ca="true" dt2D="false" dtr="false" t="normal">SUMIFS(BL:BL, $F:$F, $F149, $A:$A, $A149, $E:$E, "Да")*'Периоды'!BK$44</f>
        <v>#VALUE!</v>
      </c>
      <c r="BM149" s="167" t="e">
        <f aca="false" ca="true" dt2D="false" dtr="false" t="normal">SUMIFS(BM:BM, $F:$F, $F149, $A:$A, $A149, $E:$E, "Да")*'Периоды'!BL$44</f>
        <v>#VALUE!</v>
      </c>
      <c r="BN149" s="167" t="e">
        <f aca="false" ca="true" dt2D="false" dtr="false" t="normal">SUMIFS(BN:BN, $F:$F, $F149, $A:$A, $A149, $E:$E, "Да")*'Периоды'!BM$44</f>
        <v>#VALUE!</v>
      </c>
      <c r="BO149" s="167" t="e">
        <f aca="false" ca="true" dt2D="false" dtr="false" t="normal">SUMIFS(BO:BO, $F:$F, $F149, $A:$A, $A149, $E:$E, "Да")*'Периоды'!BN$44</f>
        <v>#VALUE!</v>
      </c>
      <c r="BP149" s="167" t="e">
        <f aca="false" ca="true" dt2D="false" dtr="false" t="normal">SUMIFS(BP:BP, $F:$F, $F149, $A:$A, $A149, $E:$E, "Да")*'Периоды'!BO$44</f>
        <v>#VALUE!</v>
      </c>
      <c r="BQ149" s="167" t="e">
        <f aca="false" ca="true" dt2D="false" dtr="false" t="normal">SUMIFS(BQ:BQ, $F:$F, $F149, $A:$A, $A149, $E:$E, "Да")*'Периоды'!BP$44</f>
        <v>#VALUE!</v>
      </c>
      <c r="BR149" s="167" t="e">
        <f aca="false" ca="true" dt2D="false" dtr="false" t="normal">SUMIFS(BR:BR, $F:$F, $F149, $A:$A, $A149, $E:$E, "Да")*'Периоды'!BQ$44</f>
        <v>#VALUE!</v>
      </c>
      <c r="BS149" s="167" t="e">
        <f aca="false" ca="true" dt2D="false" dtr="false" t="normal">SUMIFS(BS:BS, $F:$F, $F149, $A:$A, $A149, $E:$E, "Да")*'Периоды'!BR$44</f>
        <v>#VALUE!</v>
      </c>
      <c r="BT149" s="167" t="e">
        <f aca="false" ca="true" dt2D="false" dtr="false" t="normal">SUMIFS(BT:BT, $F:$F, $F149, $A:$A, $A149, $E:$E, "Да")*'Периоды'!BS$44</f>
        <v>#VALUE!</v>
      </c>
    </row>
    <row customFormat="true" ht="15.75" outlineLevel="0" r="150" s="85">
      <c r="A150" s="404" t="n"/>
      <c r="B150" s="404" t="n"/>
      <c r="C150" s="374" t="n"/>
      <c r="D150" s="404" t="n"/>
      <c r="E150" s="404" t="n"/>
      <c r="F150" s="404" t="n"/>
      <c r="G150" s="404" t="n"/>
      <c r="I150" s="126" t="s">
        <v>437</v>
      </c>
      <c r="J150" s="126" t="n"/>
      <c r="K150" s="126" t="n"/>
      <c r="L150" s="405" t="e">
        <f aca="false" ca="true" dt2D="false" dtr="false" t="normal">SUM(M150:BT150)</f>
        <v>#VALUE!</v>
      </c>
      <c r="M150" s="406" t="e">
        <f aca="false" ca="true" dt2D="false" dtr="false" t="normal">SUM(M148:M149)</f>
        <v>#VALUE!</v>
      </c>
      <c r="N150" s="406" t="e">
        <f aca="false" ca="true" dt2D="false" dtr="false" t="normal">SUM(N148:N149)</f>
        <v>#VALUE!</v>
      </c>
      <c r="O150" s="406" t="e">
        <f aca="false" ca="true" dt2D="false" dtr="false" t="normal">SUM(O148:O149)</f>
        <v>#VALUE!</v>
      </c>
      <c r="P150" s="406" t="e">
        <f aca="false" ca="true" dt2D="false" dtr="false" t="normal">SUM(P148:P149)</f>
        <v>#VALUE!</v>
      </c>
      <c r="Q150" s="406" t="e">
        <f aca="false" ca="true" dt2D="false" dtr="false" t="normal">SUM(Q148:Q149)</f>
        <v>#VALUE!</v>
      </c>
      <c r="R150" s="406" t="e">
        <f aca="false" ca="true" dt2D="false" dtr="false" t="normal">SUM(R148:R149)</f>
        <v>#VALUE!</v>
      </c>
      <c r="S150" s="406" t="e">
        <f aca="false" ca="true" dt2D="false" dtr="false" t="normal">SUM(S148:S149)</f>
        <v>#VALUE!</v>
      </c>
      <c r="T150" s="406" t="e">
        <f aca="false" ca="true" dt2D="false" dtr="false" t="normal">SUM(T148:T149)</f>
        <v>#VALUE!</v>
      </c>
      <c r="U150" s="406" t="e">
        <f aca="false" ca="true" dt2D="false" dtr="false" t="normal">SUM(U148:U149)</f>
        <v>#VALUE!</v>
      </c>
      <c r="V150" s="406" t="e">
        <f aca="false" ca="true" dt2D="false" dtr="false" t="normal">SUM(V148:V149)</f>
        <v>#VALUE!</v>
      </c>
      <c r="W150" s="406" t="e">
        <f aca="false" ca="true" dt2D="false" dtr="false" t="normal">SUM(W148:W149)</f>
        <v>#VALUE!</v>
      </c>
      <c r="X150" s="406" t="e">
        <f aca="false" ca="true" dt2D="false" dtr="false" t="normal">SUM(X148:X149)</f>
        <v>#VALUE!</v>
      </c>
      <c r="Y150" s="406" t="e">
        <f aca="false" ca="true" dt2D="false" dtr="false" t="normal">SUM(Y148:Y149)</f>
        <v>#VALUE!</v>
      </c>
      <c r="Z150" s="406" t="e">
        <f aca="false" ca="true" dt2D="false" dtr="false" t="normal">SUM(Z148:Z149)</f>
        <v>#VALUE!</v>
      </c>
      <c r="AA150" s="406" t="e">
        <f aca="false" ca="true" dt2D="false" dtr="false" t="normal">SUM(AA148:AA149)</f>
        <v>#VALUE!</v>
      </c>
      <c r="AB150" s="406" t="e">
        <f aca="false" ca="true" dt2D="false" dtr="false" t="normal">SUM(AB148:AB149)</f>
        <v>#VALUE!</v>
      </c>
      <c r="AC150" s="406" t="e">
        <f aca="false" ca="true" dt2D="false" dtr="false" t="normal">SUM(AC148:AC149)</f>
        <v>#VALUE!</v>
      </c>
      <c r="AD150" s="406" t="e">
        <f aca="false" ca="true" dt2D="false" dtr="false" t="normal">SUM(AD148:AD149)</f>
        <v>#VALUE!</v>
      </c>
      <c r="AE150" s="406" t="e">
        <f aca="false" ca="true" dt2D="false" dtr="false" t="normal">SUM(AE148:AE149)</f>
        <v>#VALUE!</v>
      </c>
      <c r="AF150" s="406" t="e">
        <f aca="false" ca="true" dt2D="false" dtr="false" t="normal">SUM(AF148:AF149)</f>
        <v>#VALUE!</v>
      </c>
      <c r="AG150" s="406" t="e">
        <f aca="false" ca="true" dt2D="false" dtr="false" t="normal">SUM(AG148:AG149)</f>
        <v>#VALUE!</v>
      </c>
      <c r="AH150" s="406" t="e">
        <f aca="false" ca="true" dt2D="false" dtr="false" t="normal">SUM(AH148:AH149)</f>
        <v>#VALUE!</v>
      </c>
      <c r="AI150" s="406" t="e">
        <f aca="false" ca="true" dt2D="false" dtr="false" t="normal">SUM(AI148:AI149)</f>
        <v>#VALUE!</v>
      </c>
      <c r="AJ150" s="406" t="e">
        <f aca="false" ca="true" dt2D="false" dtr="false" t="normal">SUM(AJ148:AJ149)</f>
        <v>#VALUE!</v>
      </c>
      <c r="AK150" s="406" t="e">
        <f aca="false" ca="true" dt2D="false" dtr="false" t="normal">SUM(AK148:AK149)</f>
        <v>#VALUE!</v>
      </c>
      <c r="AL150" s="406" t="e">
        <f aca="false" ca="true" dt2D="false" dtr="false" t="normal">SUM(AL148:AL149)</f>
        <v>#VALUE!</v>
      </c>
      <c r="AM150" s="406" t="e">
        <f aca="false" ca="true" dt2D="false" dtr="false" t="normal">SUM(AM148:AM149)</f>
        <v>#VALUE!</v>
      </c>
      <c r="AN150" s="406" t="e">
        <f aca="false" ca="true" dt2D="false" dtr="false" t="normal">SUM(AN148:AN149)</f>
        <v>#VALUE!</v>
      </c>
      <c r="AO150" s="406" t="e">
        <f aca="false" ca="true" dt2D="false" dtr="false" t="normal">SUM(AO148:AO149)</f>
        <v>#VALUE!</v>
      </c>
      <c r="AP150" s="406" t="e">
        <f aca="false" ca="true" dt2D="false" dtr="false" t="normal">SUM(AP148:AP149)</f>
        <v>#VALUE!</v>
      </c>
      <c r="AQ150" s="406" t="e">
        <f aca="false" ca="true" dt2D="false" dtr="false" t="normal">SUM(AQ148:AQ149)</f>
        <v>#VALUE!</v>
      </c>
      <c r="AR150" s="406" t="e">
        <f aca="false" ca="true" dt2D="false" dtr="false" t="normal">SUM(AR148:AR149)</f>
        <v>#VALUE!</v>
      </c>
      <c r="AS150" s="406" t="e">
        <f aca="false" ca="true" dt2D="false" dtr="false" t="normal">SUM(AS148:AS149)</f>
        <v>#VALUE!</v>
      </c>
      <c r="AT150" s="406" t="e">
        <f aca="false" ca="true" dt2D="false" dtr="false" t="normal">SUM(AT148:AT149)</f>
        <v>#VALUE!</v>
      </c>
      <c r="AU150" s="406" t="e">
        <f aca="false" ca="true" dt2D="false" dtr="false" t="normal">SUM(AU148:AU149)</f>
        <v>#VALUE!</v>
      </c>
      <c r="AV150" s="406" t="e">
        <f aca="false" ca="true" dt2D="false" dtr="false" t="normal">SUM(AV148:AV149)</f>
        <v>#VALUE!</v>
      </c>
      <c r="AW150" s="406" t="e">
        <f aca="false" ca="true" dt2D="false" dtr="false" t="normal">SUM(AW148:AW149)</f>
        <v>#VALUE!</v>
      </c>
      <c r="AX150" s="406" t="e">
        <f aca="false" ca="true" dt2D="false" dtr="false" t="normal">SUM(AX148:AX149)</f>
        <v>#VALUE!</v>
      </c>
      <c r="AY150" s="406" t="e">
        <f aca="false" ca="true" dt2D="false" dtr="false" t="normal">SUM(AY148:AY149)</f>
        <v>#VALUE!</v>
      </c>
      <c r="AZ150" s="406" t="e">
        <f aca="false" ca="true" dt2D="false" dtr="false" t="normal">SUM(AZ148:AZ149)</f>
        <v>#VALUE!</v>
      </c>
      <c r="BA150" s="406" t="e">
        <f aca="false" ca="true" dt2D="false" dtr="false" t="normal">SUM(BA148:BA149)</f>
        <v>#VALUE!</v>
      </c>
      <c r="BB150" s="406" t="e">
        <f aca="false" ca="true" dt2D="false" dtr="false" t="normal">SUM(BB148:BB149)</f>
        <v>#VALUE!</v>
      </c>
      <c r="BC150" s="406" t="e">
        <f aca="false" ca="true" dt2D="false" dtr="false" t="normal">SUM(BC148:BC149)</f>
        <v>#VALUE!</v>
      </c>
      <c r="BD150" s="406" t="e">
        <f aca="false" ca="true" dt2D="false" dtr="false" t="normal">SUM(BD148:BD149)</f>
        <v>#VALUE!</v>
      </c>
      <c r="BE150" s="406" t="e">
        <f aca="false" ca="true" dt2D="false" dtr="false" t="normal">SUM(BE148:BE149)</f>
        <v>#VALUE!</v>
      </c>
      <c r="BF150" s="406" t="e">
        <f aca="false" ca="true" dt2D="false" dtr="false" t="normal">SUM(BF148:BF149)</f>
        <v>#VALUE!</v>
      </c>
      <c r="BG150" s="406" t="e">
        <f aca="false" ca="true" dt2D="false" dtr="false" t="normal">SUM(BG148:BG149)</f>
        <v>#VALUE!</v>
      </c>
      <c r="BH150" s="406" t="e">
        <f aca="false" ca="true" dt2D="false" dtr="false" t="normal">SUM(BH148:BH149)</f>
        <v>#VALUE!</v>
      </c>
      <c r="BI150" s="406" t="e">
        <f aca="false" ca="true" dt2D="false" dtr="false" t="normal">SUM(BI148:BI149)</f>
        <v>#VALUE!</v>
      </c>
      <c r="BJ150" s="406" t="e">
        <f aca="false" ca="true" dt2D="false" dtr="false" t="normal">SUM(BJ148:BJ149)</f>
        <v>#VALUE!</v>
      </c>
      <c r="BK150" s="406" t="e">
        <f aca="false" ca="true" dt2D="false" dtr="false" t="normal">SUM(BK148:BK149)</f>
        <v>#VALUE!</v>
      </c>
      <c r="BL150" s="406" t="e">
        <f aca="false" ca="true" dt2D="false" dtr="false" t="normal">SUM(BL148:BL149)</f>
        <v>#VALUE!</v>
      </c>
      <c r="BM150" s="406" t="e">
        <f aca="false" ca="true" dt2D="false" dtr="false" t="normal">SUM(BM148:BM149)</f>
        <v>#VALUE!</v>
      </c>
      <c r="BN150" s="406" t="e">
        <f aca="false" ca="true" dt2D="false" dtr="false" t="normal">SUM(BN148:BN149)</f>
        <v>#VALUE!</v>
      </c>
      <c r="BO150" s="406" t="e">
        <f aca="false" ca="true" dt2D="false" dtr="false" t="normal">SUM(BO148:BO149)</f>
        <v>#VALUE!</v>
      </c>
      <c r="BP150" s="406" t="e">
        <f aca="false" ca="true" dt2D="false" dtr="false" t="normal">SUM(BP148:BP149)</f>
        <v>#VALUE!</v>
      </c>
      <c r="BQ150" s="406" t="e">
        <f aca="false" ca="true" dt2D="false" dtr="false" t="normal">SUM(BQ148:BQ149)</f>
        <v>#VALUE!</v>
      </c>
      <c r="BR150" s="406" t="e">
        <f aca="false" ca="true" dt2D="false" dtr="false" t="normal">SUM(BR148:BR149)</f>
        <v>#VALUE!</v>
      </c>
      <c r="BS150" s="406" t="e">
        <f aca="false" ca="true" dt2D="false" dtr="false" t="normal">SUM(BS148:BS149)</f>
        <v>#VALUE!</v>
      </c>
      <c r="BT150" s="406" t="e">
        <f aca="false" ca="true" dt2D="false" dtr="false" t="normal">SUM(BT148:BT149)</f>
        <v>#VALUE!</v>
      </c>
    </row>
    <row outlineLevel="0" r="151">
      <c r="L151" s="283" t="n"/>
      <c r="M151" s="167" t="n"/>
      <c r="N151" s="167" t="n"/>
      <c r="O151" s="167" t="n"/>
      <c r="P151" s="167" t="n"/>
      <c r="Q151" s="167" t="n"/>
      <c r="R151" s="167" t="n"/>
      <c r="S151" s="167" t="n"/>
      <c r="T151" s="167" t="n"/>
      <c r="U151" s="167" t="n"/>
      <c r="V151" s="167" t="n"/>
      <c r="W151" s="167" t="n"/>
      <c r="X151" s="167" t="n"/>
      <c r="Y151" s="167" t="n"/>
      <c r="Z151" s="167" t="n"/>
      <c r="AA151" s="167" t="n"/>
      <c r="AB151" s="167" t="n"/>
      <c r="AC151" s="167" t="n"/>
      <c r="AD151" s="167" t="n"/>
      <c r="AE151" s="167" t="n"/>
      <c r="AF151" s="167" t="n"/>
      <c r="AG151" s="167" t="n"/>
      <c r="AH151" s="167" t="n"/>
      <c r="AI151" s="167" t="n"/>
      <c r="AJ151" s="167" t="n"/>
      <c r="AK151" s="167" t="n"/>
      <c r="AL151" s="167" t="n"/>
      <c r="AM151" s="167" t="n"/>
      <c r="AN151" s="167" t="n"/>
      <c r="AO151" s="167" t="n"/>
      <c r="AP151" s="167" t="n"/>
      <c r="AQ151" s="167" t="n"/>
      <c r="AR151" s="167" t="n"/>
      <c r="AS151" s="167" t="n"/>
      <c r="AT151" s="167" t="n"/>
      <c r="AU151" s="167" t="n"/>
      <c r="AV151" s="167" t="n"/>
      <c r="AW151" s="167" t="n"/>
      <c r="AX151" s="167" t="n"/>
      <c r="AY151" s="167" t="n"/>
      <c r="AZ151" s="167" t="n"/>
      <c r="BA151" s="167" t="n"/>
      <c r="BB151" s="167" t="n"/>
      <c r="BC151" s="167" t="n"/>
      <c r="BD151" s="167" t="n"/>
      <c r="BE151" s="167" t="n"/>
      <c r="BF151" s="167" t="n"/>
      <c r="BG151" s="167" t="n"/>
      <c r="BH151" s="167" t="n"/>
      <c r="BI151" s="167" t="n"/>
      <c r="BJ151" s="167" t="n"/>
      <c r="BK151" s="167" t="n"/>
      <c r="BL151" s="167" t="n"/>
      <c r="BM151" s="167" t="n"/>
      <c r="BN151" s="167" t="n"/>
      <c r="BO151" s="167" t="n"/>
      <c r="BP151" s="167" t="n"/>
      <c r="BQ151" s="167" t="n"/>
      <c r="BR151" s="167" t="n"/>
      <c r="BS151" s="167" t="n"/>
      <c r="BT151" s="167" t="n"/>
    </row>
    <row customFormat="true" ht="17.25" outlineLevel="0" r="152" s="44">
      <c r="A152" s="374" t="n"/>
      <c r="B152" s="374" t="n"/>
      <c r="C152" s="374" t="n"/>
      <c r="D152" s="374" t="n"/>
      <c r="E152" s="374" t="n"/>
      <c r="F152" s="374" t="n"/>
      <c r="G152" s="374" t="n"/>
      <c r="H152" s="1" t="n"/>
      <c r="I152" s="409" t="s">
        <v>213</v>
      </c>
      <c r="L152" s="199" t="n"/>
      <c r="M152" s="403" t="n"/>
      <c r="N152" s="403" t="n"/>
      <c r="O152" s="403" t="n"/>
      <c r="P152" s="403" t="n"/>
      <c r="Q152" s="403" t="n"/>
      <c r="R152" s="403" t="n"/>
      <c r="S152" s="403" t="n"/>
      <c r="T152" s="403" t="n"/>
      <c r="U152" s="403" t="n"/>
      <c r="V152" s="403" t="n"/>
      <c r="W152" s="403" t="n"/>
      <c r="X152" s="403" t="n"/>
      <c r="Y152" s="403" t="n"/>
      <c r="Z152" s="403" t="n"/>
      <c r="AA152" s="403" t="n"/>
      <c r="AB152" s="403" t="n"/>
      <c r="AC152" s="403" t="n"/>
      <c r="AD152" s="403" t="n"/>
      <c r="AE152" s="403" t="n"/>
      <c r="AF152" s="403" t="n"/>
      <c r="AG152" s="403" t="n"/>
      <c r="AH152" s="403" t="n"/>
      <c r="AI152" s="403" t="n"/>
      <c r="AJ152" s="403" t="n"/>
      <c r="AK152" s="403" t="n"/>
      <c r="AL152" s="403" t="n"/>
      <c r="AM152" s="403" t="n"/>
      <c r="AN152" s="403" t="n"/>
      <c r="AO152" s="403" t="n"/>
      <c r="AP152" s="403" t="n"/>
      <c r="AQ152" s="403" t="n"/>
      <c r="AR152" s="403" t="n"/>
      <c r="AS152" s="403" t="n"/>
      <c r="AT152" s="403" t="n"/>
      <c r="AU152" s="403" t="n"/>
      <c r="AV152" s="403" t="n"/>
      <c r="AW152" s="403" t="n"/>
      <c r="AX152" s="403" t="n"/>
      <c r="AY152" s="403" t="n"/>
      <c r="AZ152" s="403" t="n"/>
      <c r="BA152" s="403" t="n"/>
      <c r="BB152" s="403" t="n"/>
      <c r="BC152" s="403" t="n"/>
      <c r="BD152" s="403" t="n"/>
      <c r="BE152" s="403" t="n"/>
      <c r="BF152" s="403" t="n"/>
      <c r="BG152" s="403" t="n"/>
      <c r="BH152" s="403" t="n"/>
      <c r="BI152" s="403" t="n"/>
      <c r="BJ152" s="403" t="n"/>
      <c r="BK152" s="403" t="n"/>
      <c r="BL152" s="403" t="n"/>
      <c r="BM152" s="403" t="n"/>
      <c r="BN152" s="403" t="n"/>
      <c r="BO152" s="403" t="n"/>
      <c r="BP152" s="403" t="n"/>
      <c r="BQ152" s="403" t="n"/>
      <c r="BR152" s="403" t="n"/>
      <c r="BS152" s="403" t="n"/>
      <c r="BT152" s="403" t="n"/>
    </row>
    <row customFormat="true" hidden="true" ht="16.5" outlineLevel="1" r="153" s="130">
      <c r="A153" s="408" t="str">
        <f aca="false" ca="false" dt2D="false" dtr="false" t="normal">I152</f>
        <v>Дивиденды</v>
      </c>
      <c r="B153" s="408" t="n"/>
      <c r="C153" s="408" t="n"/>
      <c r="D153" s="408" t="n"/>
      <c r="E153" s="374" t="n"/>
      <c r="F153" s="374" t="str">
        <f aca="false" ca="false" dt2D="false" dtr="false" t="normal">I153</f>
        <v>Якорная туристическая  инфраструктура</v>
      </c>
      <c r="G153" s="374" t="n"/>
      <c r="H153" s="1" t="n"/>
      <c r="I153" s="242" t="s">
        <v>406</v>
      </c>
      <c r="L153" s="283" t="e">
        <f aca="false" ca="false" dt2D="false" dtr="false" t="normal">SUM(M153:BT153)</f>
        <v>#VALUE!</v>
      </c>
      <c r="M153" s="167" t="e">
        <f aca="false" ca="false" dt2D="false" dtr="false" t="normal">SUM(M154:M157)</f>
        <v>#VALUE!</v>
      </c>
      <c r="N153" s="167" t="e">
        <f aca="false" ca="false" dt2D="false" dtr="false" t="normal">SUM(N154:N157)</f>
        <v>#VALUE!</v>
      </c>
      <c r="O153" s="167" t="e">
        <f aca="false" ca="false" dt2D="false" dtr="false" t="normal">SUM(O154:O157)</f>
        <v>#VALUE!</v>
      </c>
      <c r="P153" s="167" t="e">
        <f aca="false" ca="false" dt2D="false" dtr="false" t="normal">SUM(P154:P157)</f>
        <v>#VALUE!</v>
      </c>
      <c r="Q153" s="167" t="e">
        <f aca="false" ca="false" dt2D="false" dtr="false" t="normal">SUM(Q154:Q157)</f>
        <v>#VALUE!</v>
      </c>
      <c r="R153" s="167" t="e">
        <f aca="false" ca="false" dt2D="false" dtr="false" t="normal">SUM(R154:R157)</f>
        <v>#VALUE!</v>
      </c>
      <c r="S153" s="167" t="e">
        <f aca="false" ca="false" dt2D="false" dtr="false" t="normal">SUM(S154:S157)</f>
        <v>#VALUE!</v>
      </c>
      <c r="T153" s="167" t="e">
        <f aca="false" ca="false" dt2D="false" dtr="false" t="normal">SUM(T154:T157)</f>
        <v>#VALUE!</v>
      </c>
      <c r="U153" s="167" t="e">
        <f aca="false" ca="false" dt2D="false" dtr="false" t="normal">SUM(U154:U157)</f>
        <v>#VALUE!</v>
      </c>
      <c r="V153" s="167" t="e">
        <f aca="false" ca="false" dt2D="false" dtr="false" t="normal">SUM(V154:V157)</f>
        <v>#VALUE!</v>
      </c>
      <c r="W153" s="167" t="e">
        <f aca="false" ca="false" dt2D="false" dtr="false" t="normal">SUM(W154:W157)</f>
        <v>#VALUE!</v>
      </c>
      <c r="X153" s="167" t="e">
        <f aca="false" ca="false" dt2D="false" dtr="false" t="normal">SUM(X154:X157)</f>
        <v>#VALUE!</v>
      </c>
      <c r="Y153" s="167" t="e">
        <f aca="false" ca="false" dt2D="false" dtr="false" t="normal">SUM(Y154:Y157)</f>
        <v>#VALUE!</v>
      </c>
      <c r="Z153" s="167" t="e">
        <f aca="false" ca="false" dt2D="false" dtr="false" t="normal">SUM(Z154:Z157)</f>
        <v>#VALUE!</v>
      </c>
      <c r="AA153" s="167" t="e">
        <f aca="false" ca="false" dt2D="false" dtr="false" t="normal">SUM(AA154:AA157)</f>
        <v>#VALUE!</v>
      </c>
      <c r="AB153" s="167" t="e">
        <f aca="false" ca="false" dt2D="false" dtr="false" t="normal">SUM(AB154:AB157)</f>
        <v>#VALUE!</v>
      </c>
      <c r="AC153" s="167" t="e">
        <f aca="false" ca="false" dt2D="false" dtr="false" t="normal">SUM(AC154:AC157)</f>
        <v>#VALUE!</v>
      </c>
      <c r="AD153" s="167" t="e">
        <f aca="false" ca="false" dt2D="false" dtr="false" t="normal">SUM(AD154:AD157)</f>
        <v>#VALUE!</v>
      </c>
      <c r="AE153" s="167" t="e">
        <f aca="false" ca="false" dt2D="false" dtr="false" t="normal">SUM(AE154:AE157)</f>
        <v>#VALUE!</v>
      </c>
      <c r="AF153" s="167" t="e">
        <f aca="false" ca="false" dt2D="false" dtr="false" t="normal">SUM(AF154:AF157)</f>
        <v>#VALUE!</v>
      </c>
      <c r="AG153" s="167" t="e">
        <f aca="false" ca="false" dt2D="false" dtr="false" t="normal">SUM(AG154:AG157)</f>
        <v>#VALUE!</v>
      </c>
      <c r="AH153" s="167" t="e">
        <f aca="false" ca="false" dt2D="false" dtr="false" t="normal">SUM(AH154:AH157)</f>
        <v>#VALUE!</v>
      </c>
      <c r="AI153" s="167" t="e">
        <f aca="false" ca="false" dt2D="false" dtr="false" t="normal">SUM(AI154:AI157)</f>
        <v>#VALUE!</v>
      </c>
      <c r="AJ153" s="167" t="e">
        <f aca="false" ca="false" dt2D="false" dtr="false" t="normal">SUM(AJ154:AJ157)</f>
        <v>#VALUE!</v>
      </c>
      <c r="AK153" s="167" t="e">
        <f aca="false" ca="false" dt2D="false" dtr="false" t="normal">SUM(AK154:AK157)</f>
        <v>#VALUE!</v>
      </c>
      <c r="AL153" s="167" t="e">
        <f aca="false" ca="false" dt2D="false" dtr="false" t="normal">SUM(AL154:AL157)</f>
        <v>#VALUE!</v>
      </c>
      <c r="AM153" s="167" t="e">
        <f aca="false" ca="false" dt2D="false" dtr="false" t="normal">SUM(AM154:AM157)</f>
        <v>#VALUE!</v>
      </c>
      <c r="AN153" s="167" t="e">
        <f aca="false" ca="false" dt2D="false" dtr="false" t="normal">SUM(AN154:AN157)</f>
        <v>#VALUE!</v>
      </c>
      <c r="AO153" s="167" t="e">
        <f aca="false" ca="false" dt2D="false" dtr="false" t="normal">SUM(AO154:AO157)</f>
        <v>#VALUE!</v>
      </c>
      <c r="AP153" s="167" t="e">
        <f aca="false" ca="false" dt2D="false" dtr="false" t="normal">SUM(AP154:AP157)</f>
        <v>#VALUE!</v>
      </c>
      <c r="AQ153" s="167" t="e">
        <f aca="false" ca="false" dt2D="false" dtr="false" t="normal">SUM(AQ154:AQ157)</f>
        <v>#VALUE!</v>
      </c>
      <c r="AR153" s="167" t="e">
        <f aca="false" ca="false" dt2D="false" dtr="false" t="normal">SUM(AR154:AR157)</f>
        <v>#VALUE!</v>
      </c>
      <c r="AS153" s="167" t="e">
        <f aca="false" ca="false" dt2D="false" dtr="false" t="normal">SUM(AS154:AS157)</f>
        <v>#VALUE!</v>
      </c>
      <c r="AT153" s="167" t="e">
        <f aca="false" ca="false" dt2D="false" dtr="false" t="normal">SUM(AT154:AT157)</f>
        <v>#VALUE!</v>
      </c>
      <c r="AU153" s="167" t="e">
        <f aca="false" ca="false" dt2D="false" dtr="false" t="normal">SUM(AU154:AU157)</f>
        <v>#VALUE!</v>
      </c>
      <c r="AV153" s="167" t="e">
        <f aca="false" ca="false" dt2D="false" dtr="false" t="normal">SUM(AV154:AV157)</f>
        <v>#VALUE!</v>
      </c>
      <c r="AW153" s="167" t="e">
        <f aca="false" ca="false" dt2D="false" dtr="false" t="normal">SUM(AW154:AW157)</f>
        <v>#VALUE!</v>
      </c>
      <c r="AX153" s="167" t="e">
        <f aca="false" ca="false" dt2D="false" dtr="false" t="normal">SUM(AX154:AX157)</f>
        <v>#VALUE!</v>
      </c>
      <c r="AY153" s="167" t="e">
        <f aca="false" ca="false" dt2D="false" dtr="false" t="normal">SUM(AY154:AY157)</f>
        <v>#VALUE!</v>
      </c>
      <c r="AZ153" s="167" t="e">
        <f aca="false" ca="false" dt2D="false" dtr="false" t="normal">SUM(AZ154:AZ157)</f>
        <v>#VALUE!</v>
      </c>
      <c r="BA153" s="167" t="e">
        <f aca="false" ca="false" dt2D="false" dtr="false" t="normal">SUM(BA154:BA157)</f>
        <v>#VALUE!</v>
      </c>
      <c r="BB153" s="167" t="e">
        <f aca="false" ca="false" dt2D="false" dtr="false" t="normal">SUM(BB154:BB157)</f>
        <v>#VALUE!</v>
      </c>
      <c r="BC153" s="167" t="e">
        <f aca="false" ca="false" dt2D="false" dtr="false" t="normal">SUM(BC154:BC157)</f>
        <v>#VALUE!</v>
      </c>
      <c r="BD153" s="167" t="e">
        <f aca="false" ca="false" dt2D="false" dtr="false" t="normal">SUM(BD154:BD157)</f>
        <v>#VALUE!</v>
      </c>
      <c r="BE153" s="167" t="e">
        <f aca="false" ca="false" dt2D="false" dtr="false" t="normal">SUM(BE154:BE157)</f>
        <v>#VALUE!</v>
      </c>
      <c r="BF153" s="167" t="e">
        <f aca="false" ca="false" dt2D="false" dtr="false" t="normal">SUM(BF154:BF157)</f>
        <v>#VALUE!</v>
      </c>
      <c r="BG153" s="167" t="e">
        <f aca="false" ca="false" dt2D="false" dtr="false" t="normal">SUM(BG154:BG157)</f>
        <v>#VALUE!</v>
      </c>
      <c r="BH153" s="167" t="e">
        <f aca="false" ca="false" dt2D="false" dtr="false" t="normal">SUM(BH154:BH157)</f>
        <v>#VALUE!</v>
      </c>
      <c r="BI153" s="167" t="e">
        <f aca="false" ca="false" dt2D="false" dtr="false" t="normal">SUM(BI154:BI157)</f>
        <v>#VALUE!</v>
      </c>
      <c r="BJ153" s="167" t="e">
        <f aca="false" ca="false" dt2D="false" dtr="false" t="normal">SUM(BJ154:BJ157)</f>
        <v>#VALUE!</v>
      </c>
      <c r="BK153" s="167" t="e">
        <f aca="false" ca="false" dt2D="false" dtr="false" t="normal">SUM(BK154:BK157)</f>
        <v>#VALUE!</v>
      </c>
      <c r="BL153" s="167" t="e">
        <f aca="false" ca="false" dt2D="false" dtr="false" t="normal">SUM(BL154:BL157)</f>
        <v>#VALUE!</v>
      </c>
      <c r="BM153" s="167" t="e">
        <f aca="false" ca="false" dt2D="false" dtr="false" t="normal">SUM(BM154:BM157)</f>
        <v>#VALUE!</v>
      </c>
      <c r="BN153" s="167" t="e">
        <f aca="false" ca="false" dt2D="false" dtr="false" t="normal">SUM(BN154:BN157)</f>
        <v>#VALUE!</v>
      </c>
      <c r="BO153" s="167" t="e">
        <f aca="false" ca="false" dt2D="false" dtr="false" t="normal">SUM(BO154:BO157)</f>
        <v>#VALUE!</v>
      </c>
      <c r="BP153" s="167" t="e">
        <f aca="false" ca="false" dt2D="false" dtr="false" t="normal">SUM(BP154:BP157)</f>
        <v>#VALUE!</v>
      </c>
      <c r="BQ153" s="167" t="e">
        <f aca="false" ca="false" dt2D="false" dtr="false" t="normal">SUM(BQ154:BQ157)</f>
        <v>#VALUE!</v>
      </c>
      <c r="BR153" s="167" t="e">
        <f aca="false" ca="false" dt2D="false" dtr="false" t="normal">SUM(BR154:BR157)</f>
        <v>#VALUE!</v>
      </c>
      <c r="BS153" s="167" t="e">
        <f aca="false" ca="false" dt2D="false" dtr="false" t="normal">SUM(BS154:BS157)</f>
        <v>#VALUE!</v>
      </c>
      <c r="BT153" s="167" t="e">
        <f aca="false" ca="false" dt2D="false" dtr="false" t="normal">SUM(BT154:BT157)</f>
        <v>#VALUE!</v>
      </c>
    </row>
    <row hidden="true" ht="16.5" outlineLevel="1" r="154">
      <c r="A154" s="408" t="str">
        <f aca="false" ca="false" dt2D="false" dtr="false" t="normal">A153</f>
        <v>Дивиденды</v>
      </c>
      <c r="D154" s="408" t="str">
        <f aca="false" ca="false" dt2D="false" dtr="false" t="normal">I154</f>
        <v>Инициатор проекта</v>
      </c>
      <c r="F154" s="374" t="str">
        <f aca="false" ca="false" dt2D="false" dtr="false" t="normal">F153</f>
        <v>Якорная туристическая  инфраструктура</v>
      </c>
      <c r="I154" s="237" t="s">
        <v>438</v>
      </c>
      <c r="L154" s="283" t="e">
        <f aca="false" ca="false" dt2D="false" dtr="false" t="normal">SUM(M154:BT154)</f>
        <v>#VALUE!</v>
      </c>
      <c r="M154" s="167" t="e">
        <f aca="false" ca="false" dt2D="false" dtr="false" t="normal">SUMIFS(M:M, $D:$D, $D154, $A:$A, $A154, $F:$F, $F154, $E:$E, "Да")</f>
        <v>#VALUE!</v>
      </c>
      <c r="N154" s="167" t="e">
        <f aca="false" ca="false" dt2D="false" dtr="false" t="normal">SUMIFS(N:N, $D:$D, $D154, $A:$A, $A154, $F:$F, $F154, $E:$E, "Да")</f>
        <v>#VALUE!</v>
      </c>
      <c r="O154" s="167" t="e">
        <f aca="false" ca="false" dt2D="false" dtr="false" t="normal">SUMIFS(O:O, $D:$D, $D154, $A:$A, $A154, $F:$F, $F154, $E:$E, "Да")</f>
        <v>#VALUE!</v>
      </c>
      <c r="P154" s="167" t="e">
        <f aca="false" ca="false" dt2D="false" dtr="false" t="normal">SUMIFS(P:P, $D:$D, $D154, $A:$A, $A154, $F:$F, $F154, $E:$E, "Да")</f>
        <v>#VALUE!</v>
      </c>
      <c r="Q154" s="167" t="e">
        <f aca="false" ca="false" dt2D="false" dtr="false" t="normal">SUMIFS(Q:Q, $D:$D, $D154, $A:$A, $A154, $F:$F, $F154, $E:$E, "Да")</f>
        <v>#VALUE!</v>
      </c>
      <c r="R154" s="167" t="e">
        <f aca="false" ca="false" dt2D="false" dtr="false" t="normal">SUMIFS(R:R, $D:$D, $D154, $A:$A, $A154, $F:$F, $F154, $E:$E, "Да")</f>
        <v>#VALUE!</v>
      </c>
      <c r="S154" s="167" t="e">
        <f aca="false" ca="false" dt2D="false" dtr="false" t="normal">SUMIFS(S:S, $D:$D, $D154, $A:$A, $A154, $F:$F, $F154, $E:$E, "Да")</f>
        <v>#VALUE!</v>
      </c>
      <c r="T154" s="167" t="e">
        <f aca="false" ca="false" dt2D="false" dtr="false" t="normal">SUMIFS(T:T, $D:$D, $D154, $A:$A, $A154, $F:$F, $F154, $E:$E, "Да")</f>
        <v>#VALUE!</v>
      </c>
      <c r="U154" s="167" t="e">
        <f aca="false" ca="false" dt2D="false" dtr="false" t="normal">SUMIFS(U:U, $D:$D, $D154, $A:$A, $A154, $F:$F, $F154, $E:$E, "Да")</f>
        <v>#VALUE!</v>
      </c>
      <c r="V154" s="167" t="e">
        <f aca="false" ca="false" dt2D="false" dtr="false" t="normal">SUMIFS(V:V, $D:$D, $D154, $A:$A, $A154, $F:$F, $F154, $E:$E, "Да")</f>
        <v>#VALUE!</v>
      </c>
      <c r="W154" s="167" t="e">
        <f aca="false" ca="false" dt2D="false" dtr="false" t="normal">SUMIFS(W:W, $D:$D, $D154, $A:$A, $A154, $F:$F, $F154, $E:$E, "Да")</f>
        <v>#VALUE!</v>
      </c>
      <c r="X154" s="167" t="e">
        <f aca="false" ca="false" dt2D="false" dtr="false" t="normal">SUMIFS(X:X, $D:$D, $D154, $A:$A, $A154, $F:$F, $F154, $E:$E, "Да")</f>
        <v>#VALUE!</v>
      </c>
      <c r="Y154" s="167" t="e">
        <f aca="false" ca="false" dt2D="false" dtr="false" t="normal">SUMIFS(Y:Y, $D:$D, $D154, $A:$A, $A154, $F:$F, $F154, $E:$E, "Да")</f>
        <v>#VALUE!</v>
      </c>
      <c r="Z154" s="167" t="e">
        <f aca="false" ca="false" dt2D="false" dtr="false" t="normal">SUMIFS(Z:Z, $D:$D, $D154, $A:$A, $A154, $F:$F, $F154, $E:$E, "Да")</f>
        <v>#VALUE!</v>
      </c>
      <c r="AA154" s="167" t="e">
        <f aca="false" ca="false" dt2D="false" dtr="false" t="normal">SUMIFS(AA:AA, $D:$D, $D154, $A:$A, $A154, $F:$F, $F154, $E:$E, "Да")</f>
        <v>#VALUE!</v>
      </c>
      <c r="AB154" s="167" t="e">
        <f aca="false" ca="false" dt2D="false" dtr="false" t="normal">SUMIFS(AB:AB, $D:$D, $D154, $A:$A, $A154, $F:$F, $F154, $E:$E, "Да")</f>
        <v>#VALUE!</v>
      </c>
      <c r="AC154" s="167" t="e">
        <f aca="false" ca="false" dt2D="false" dtr="false" t="normal">SUMIFS(AC:AC, $D:$D, $D154, $A:$A, $A154, $F:$F, $F154, $E:$E, "Да")</f>
        <v>#VALUE!</v>
      </c>
      <c r="AD154" s="167" t="e">
        <f aca="false" ca="false" dt2D="false" dtr="false" t="normal">SUMIFS(AD:AD, $D:$D, $D154, $A:$A, $A154, $F:$F, $F154, $E:$E, "Да")</f>
        <v>#VALUE!</v>
      </c>
      <c r="AE154" s="167" t="e">
        <f aca="false" ca="false" dt2D="false" dtr="false" t="normal">SUMIFS(AE:AE, $D:$D, $D154, $A:$A, $A154, $F:$F, $F154, $E:$E, "Да")</f>
        <v>#VALUE!</v>
      </c>
      <c r="AF154" s="167" t="e">
        <f aca="false" ca="false" dt2D="false" dtr="false" t="normal">SUMIFS(AF:AF, $D:$D, $D154, $A:$A, $A154, $F:$F, $F154, $E:$E, "Да")</f>
        <v>#VALUE!</v>
      </c>
      <c r="AG154" s="167" t="e">
        <f aca="false" ca="false" dt2D="false" dtr="false" t="normal">SUMIFS(AG:AG, $D:$D, $D154, $A:$A, $A154, $F:$F, $F154, $E:$E, "Да")</f>
        <v>#VALUE!</v>
      </c>
      <c r="AH154" s="167" t="e">
        <f aca="false" ca="false" dt2D="false" dtr="false" t="normal">SUMIFS(AH:AH, $D:$D, $D154, $A:$A, $A154, $F:$F, $F154, $E:$E, "Да")</f>
        <v>#VALUE!</v>
      </c>
      <c r="AI154" s="167" t="e">
        <f aca="false" ca="false" dt2D="false" dtr="false" t="normal">SUMIFS(AI:AI, $D:$D, $D154, $A:$A, $A154, $F:$F, $F154, $E:$E, "Да")</f>
        <v>#VALUE!</v>
      </c>
      <c r="AJ154" s="167" t="e">
        <f aca="false" ca="false" dt2D="false" dtr="false" t="normal">SUMIFS(AJ:AJ, $D:$D, $D154, $A:$A, $A154, $F:$F, $F154, $E:$E, "Да")</f>
        <v>#VALUE!</v>
      </c>
      <c r="AK154" s="167" t="e">
        <f aca="false" ca="false" dt2D="false" dtr="false" t="normal">SUMIFS(AK:AK, $D:$D, $D154, $A:$A, $A154, $F:$F, $F154, $E:$E, "Да")</f>
        <v>#VALUE!</v>
      </c>
      <c r="AL154" s="167" t="e">
        <f aca="false" ca="false" dt2D="false" dtr="false" t="normal">SUMIFS(AL:AL, $D:$D, $D154, $A:$A, $A154, $F:$F, $F154, $E:$E, "Да")</f>
        <v>#VALUE!</v>
      </c>
      <c r="AM154" s="167" t="e">
        <f aca="false" ca="false" dt2D="false" dtr="false" t="normal">SUMIFS(AM:AM, $D:$D, $D154, $A:$A, $A154, $F:$F, $F154, $E:$E, "Да")</f>
        <v>#VALUE!</v>
      </c>
      <c r="AN154" s="167" t="e">
        <f aca="false" ca="false" dt2D="false" dtr="false" t="normal">SUMIFS(AN:AN, $D:$D, $D154, $A:$A, $A154, $F:$F, $F154, $E:$E, "Да")</f>
        <v>#VALUE!</v>
      </c>
      <c r="AO154" s="167" t="e">
        <f aca="false" ca="false" dt2D="false" dtr="false" t="normal">SUMIFS(AO:AO, $D:$D, $D154, $A:$A, $A154, $F:$F, $F154, $E:$E, "Да")</f>
        <v>#VALUE!</v>
      </c>
      <c r="AP154" s="167" t="e">
        <f aca="false" ca="false" dt2D="false" dtr="false" t="normal">SUMIFS(AP:AP, $D:$D, $D154, $A:$A, $A154, $F:$F, $F154, $E:$E, "Да")</f>
        <v>#VALUE!</v>
      </c>
      <c r="AQ154" s="167" t="e">
        <f aca="false" ca="false" dt2D="false" dtr="false" t="normal">SUMIFS(AQ:AQ, $D:$D, $D154, $A:$A, $A154, $F:$F, $F154, $E:$E, "Да")</f>
        <v>#VALUE!</v>
      </c>
      <c r="AR154" s="167" t="e">
        <f aca="false" ca="false" dt2D="false" dtr="false" t="normal">SUMIFS(AR:AR, $D:$D, $D154, $A:$A, $A154, $F:$F, $F154, $E:$E, "Да")</f>
        <v>#VALUE!</v>
      </c>
      <c r="AS154" s="167" t="e">
        <f aca="false" ca="false" dt2D="false" dtr="false" t="normal">SUMIFS(AS:AS, $D:$D, $D154, $A:$A, $A154, $F:$F, $F154, $E:$E, "Да")</f>
        <v>#VALUE!</v>
      </c>
      <c r="AT154" s="167" t="e">
        <f aca="false" ca="false" dt2D="false" dtr="false" t="normal">SUMIFS(AT:AT, $D:$D, $D154, $A:$A, $A154, $F:$F, $F154, $E:$E, "Да")</f>
        <v>#VALUE!</v>
      </c>
      <c r="AU154" s="167" t="e">
        <f aca="false" ca="false" dt2D="false" dtr="false" t="normal">SUMIFS(AU:AU, $D:$D, $D154, $A:$A, $A154, $F:$F, $F154, $E:$E, "Да")</f>
        <v>#VALUE!</v>
      </c>
      <c r="AV154" s="167" t="e">
        <f aca="false" ca="false" dt2D="false" dtr="false" t="normal">SUMIFS(AV:AV, $D:$D, $D154, $A:$A, $A154, $F:$F, $F154, $E:$E, "Да")</f>
        <v>#VALUE!</v>
      </c>
      <c r="AW154" s="167" t="e">
        <f aca="false" ca="false" dt2D="false" dtr="false" t="normal">SUMIFS(AW:AW, $D:$D, $D154, $A:$A, $A154, $F:$F, $F154, $E:$E, "Да")</f>
        <v>#VALUE!</v>
      </c>
      <c r="AX154" s="167" t="e">
        <f aca="false" ca="false" dt2D="false" dtr="false" t="normal">SUMIFS(AX:AX, $D:$D, $D154, $A:$A, $A154, $F:$F, $F154, $E:$E, "Да")</f>
        <v>#VALUE!</v>
      </c>
      <c r="AY154" s="167" t="e">
        <f aca="false" ca="false" dt2D="false" dtr="false" t="normal">SUMIFS(AY:AY, $D:$D, $D154, $A:$A, $A154, $F:$F, $F154, $E:$E, "Да")</f>
        <v>#VALUE!</v>
      </c>
      <c r="AZ154" s="167" t="e">
        <f aca="false" ca="false" dt2D="false" dtr="false" t="normal">SUMIFS(AZ:AZ, $D:$D, $D154, $A:$A, $A154, $F:$F, $F154, $E:$E, "Да")</f>
        <v>#VALUE!</v>
      </c>
      <c r="BA154" s="167" t="e">
        <f aca="false" ca="false" dt2D="false" dtr="false" t="normal">SUMIFS(BA:BA, $D:$D, $D154, $A:$A, $A154, $F:$F, $F154, $E:$E, "Да")</f>
        <v>#VALUE!</v>
      </c>
      <c r="BB154" s="167" t="e">
        <f aca="false" ca="false" dt2D="false" dtr="false" t="normal">SUMIFS(BB:BB, $D:$D, $D154, $A:$A, $A154, $F:$F, $F154, $E:$E, "Да")</f>
        <v>#VALUE!</v>
      </c>
      <c r="BC154" s="167" t="e">
        <f aca="false" ca="false" dt2D="false" dtr="false" t="normal">SUMIFS(BC:BC, $D:$D, $D154, $A:$A, $A154, $F:$F, $F154, $E:$E, "Да")</f>
        <v>#VALUE!</v>
      </c>
      <c r="BD154" s="167" t="e">
        <f aca="false" ca="false" dt2D="false" dtr="false" t="normal">SUMIFS(BD:BD, $D:$D, $D154, $A:$A, $A154, $F:$F, $F154, $E:$E, "Да")</f>
        <v>#VALUE!</v>
      </c>
      <c r="BE154" s="167" t="e">
        <f aca="false" ca="false" dt2D="false" dtr="false" t="normal">SUMIFS(BE:BE, $D:$D, $D154, $A:$A, $A154, $F:$F, $F154, $E:$E, "Да")</f>
        <v>#VALUE!</v>
      </c>
      <c r="BF154" s="167" t="e">
        <f aca="false" ca="false" dt2D="false" dtr="false" t="normal">SUMIFS(BF:BF, $D:$D, $D154, $A:$A, $A154, $F:$F, $F154, $E:$E, "Да")</f>
        <v>#VALUE!</v>
      </c>
      <c r="BG154" s="167" t="e">
        <f aca="false" ca="false" dt2D="false" dtr="false" t="normal">SUMIFS(BG:BG, $D:$D, $D154, $A:$A, $A154, $F:$F, $F154, $E:$E, "Да")</f>
        <v>#VALUE!</v>
      </c>
      <c r="BH154" s="167" t="e">
        <f aca="false" ca="false" dt2D="false" dtr="false" t="normal">SUMIFS(BH:BH, $D:$D, $D154, $A:$A, $A154, $F:$F, $F154, $E:$E, "Да")</f>
        <v>#VALUE!</v>
      </c>
      <c r="BI154" s="167" t="e">
        <f aca="false" ca="false" dt2D="false" dtr="false" t="normal">SUMIFS(BI:BI, $D:$D, $D154, $A:$A, $A154, $F:$F, $F154, $E:$E, "Да")</f>
        <v>#VALUE!</v>
      </c>
      <c r="BJ154" s="167" t="e">
        <f aca="false" ca="false" dt2D="false" dtr="false" t="normal">SUMIFS(BJ:BJ, $D:$D, $D154, $A:$A, $A154, $F:$F, $F154, $E:$E, "Да")</f>
        <v>#VALUE!</v>
      </c>
      <c r="BK154" s="167" t="e">
        <f aca="false" ca="false" dt2D="false" dtr="false" t="normal">SUMIFS(BK:BK, $D:$D, $D154, $A:$A, $A154, $F:$F, $F154, $E:$E, "Да")</f>
        <v>#VALUE!</v>
      </c>
      <c r="BL154" s="167" t="e">
        <f aca="false" ca="false" dt2D="false" dtr="false" t="normal">SUMIFS(BL:BL, $D:$D, $D154, $A:$A, $A154, $F:$F, $F154, $E:$E, "Да")</f>
        <v>#VALUE!</v>
      </c>
      <c r="BM154" s="167" t="e">
        <f aca="false" ca="false" dt2D="false" dtr="false" t="normal">SUMIFS(BM:BM, $D:$D, $D154, $A:$A, $A154, $F:$F, $F154, $E:$E, "Да")</f>
        <v>#VALUE!</v>
      </c>
      <c r="BN154" s="167" t="e">
        <f aca="false" ca="false" dt2D="false" dtr="false" t="normal">SUMIFS(BN:BN, $D:$D, $D154, $A:$A, $A154, $F:$F, $F154, $E:$E, "Да")</f>
        <v>#VALUE!</v>
      </c>
      <c r="BO154" s="167" t="e">
        <f aca="false" ca="false" dt2D="false" dtr="false" t="normal">SUMIFS(BO:BO, $D:$D, $D154, $A:$A, $A154, $F:$F, $F154, $E:$E, "Да")</f>
        <v>#VALUE!</v>
      </c>
      <c r="BP154" s="167" t="e">
        <f aca="false" ca="false" dt2D="false" dtr="false" t="normal">SUMIFS(BP:BP, $D:$D, $D154, $A:$A, $A154, $F:$F, $F154, $E:$E, "Да")</f>
        <v>#VALUE!</v>
      </c>
      <c r="BQ154" s="167" t="e">
        <f aca="false" ca="false" dt2D="false" dtr="false" t="normal">SUMIFS(BQ:BQ, $D:$D, $D154, $A:$A, $A154, $F:$F, $F154, $E:$E, "Да")</f>
        <v>#VALUE!</v>
      </c>
      <c r="BR154" s="167" t="e">
        <f aca="false" ca="false" dt2D="false" dtr="false" t="normal">SUMIFS(BR:BR, $D:$D, $D154, $A:$A, $A154, $F:$F, $F154, $E:$E, "Да")</f>
        <v>#VALUE!</v>
      </c>
      <c r="BS154" s="167" t="e">
        <f aca="false" ca="false" dt2D="false" dtr="false" t="normal">SUMIFS(BS:BS, $D:$D, $D154, $A:$A, $A154, $F:$F, $F154, $E:$E, "Да")</f>
        <v>#VALUE!</v>
      </c>
      <c r="BT154" s="167" t="e">
        <f aca="false" ca="false" dt2D="false" dtr="false" t="normal">SUMIFS(BT:BT, $D:$D, $D154, $A:$A, $A154, $F:$F, $F154, $E:$E, "Да")</f>
        <v>#VALUE!</v>
      </c>
    </row>
    <row hidden="true" ht="16.5" outlineLevel="1" r="155">
      <c r="A155" s="408" t="str">
        <f aca="false" ca="false" dt2D="false" dtr="false" t="normal">A154</f>
        <v>Дивиденды</v>
      </c>
      <c r="D155" s="408" t="str">
        <f aca="false" ca="false" dt2D="false" dtr="false" t="normal">I155</f>
        <v>Федеральный бюджет</v>
      </c>
      <c r="F155" s="374" t="str">
        <f aca="false" ca="false" dt2D="false" dtr="false" t="normal">F154</f>
        <v>Якорная туристическая  инфраструктура</v>
      </c>
      <c r="I155" s="237" t="s">
        <v>301</v>
      </c>
      <c r="L155" s="283" t="e">
        <f aca="false" ca="false" dt2D="false" dtr="false" t="normal">SUM(M155:BT155)</f>
        <v>#VALUE!</v>
      </c>
      <c r="M155" s="167" t="e">
        <f aca="false" ca="false" dt2D="false" dtr="false" t="normal">SUMIFS(M:M, $D:$D, $D155, $A:$A, $A155, $F:$F, $F155, $E:$E, "Да")</f>
        <v>#VALUE!</v>
      </c>
      <c r="N155" s="167" t="e">
        <f aca="false" ca="false" dt2D="false" dtr="false" t="normal">SUMIFS(N:N, $D:$D, $D155, $A:$A, $A155, $F:$F, $F155, $E:$E, "Да")</f>
        <v>#VALUE!</v>
      </c>
      <c r="O155" s="167" t="e">
        <f aca="false" ca="false" dt2D="false" dtr="false" t="normal">SUMIFS(O:O, $D:$D, $D155, $A:$A, $A155, $F:$F, $F155, $E:$E, "Да")</f>
        <v>#VALUE!</v>
      </c>
      <c r="P155" s="167" t="e">
        <f aca="false" ca="false" dt2D="false" dtr="false" t="normal">SUMIFS(P:P, $D:$D, $D155, $A:$A, $A155, $F:$F, $F155, $E:$E, "Да")</f>
        <v>#VALUE!</v>
      </c>
      <c r="Q155" s="167" t="e">
        <f aca="false" ca="false" dt2D="false" dtr="false" t="normal">SUMIFS(Q:Q, $D:$D, $D155, $A:$A, $A155, $F:$F, $F155, $E:$E, "Да")</f>
        <v>#VALUE!</v>
      </c>
      <c r="R155" s="167" t="e">
        <f aca="false" ca="false" dt2D="false" dtr="false" t="normal">SUMIFS(R:R, $D:$D, $D155, $A:$A, $A155, $F:$F, $F155, $E:$E, "Да")</f>
        <v>#VALUE!</v>
      </c>
      <c r="S155" s="167" t="e">
        <f aca="false" ca="false" dt2D="false" dtr="false" t="normal">SUMIFS(S:S, $D:$D, $D155, $A:$A, $A155, $F:$F, $F155, $E:$E, "Да")</f>
        <v>#VALUE!</v>
      </c>
      <c r="T155" s="167" t="e">
        <f aca="false" ca="false" dt2D="false" dtr="false" t="normal">SUMIFS(T:T, $D:$D, $D155, $A:$A, $A155, $F:$F, $F155, $E:$E, "Да")</f>
        <v>#VALUE!</v>
      </c>
      <c r="U155" s="167" t="e">
        <f aca="false" ca="false" dt2D="false" dtr="false" t="normal">SUMIFS(U:U, $D:$D, $D155, $A:$A, $A155, $F:$F, $F155, $E:$E, "Да")</f>
        <v>#VALUE!</v>
      </c>
      <c r="V155" s="167" t="e">
        <f aca="false" ca="false" dt2D="false" dtr="false" t="normal">SUMIFS(V:V, $D:$D, $D155, $A:$A, $A155, $F:$F, $F155, $E:$E, "Да")</f>
        <v>#VALUE!</v>
      </c>
      <c r="W155" s="167" t="e">
        <f aca="false" ca="false" dt2D="false" dtr="false" t="normal">SUMIFS(W:W, $D:$D, $D155, $A:$A, $A155, $F:$F, $F155, $E:$E, "Да")</f>
        <v>#VALUE!</v>
      </c>
      <c r="X155" s="167" t="e">
        <f aca="false" ca="false" dt2D="false" dtr="false" t="normal">SUMIFS(X:X, $D:$D, $D155, $A:$A, $A155, $F:$F, $F155, $E:$E, "Да")</f>
        <v>#VALUE!</v>
      </c>
      <c r="Y155" s="167" t="e">
        <f aca="false" ca="false" dt2D="false" dtr="false" t="normal">SUMIFS(Y:Y, $D:$D, $D155, $A:$A, $A155, $F:$F, $F155, $E:$E, "Да")</f>
        <v>#VALUE!</v>
      </c>
      <c r="Z155" s="167" t="e">
        <f aca="false" ca="false" dt2D="false" dtr="false" t="normal">SUMIFS(Z:Z, $D:$D, $D155, $A:$A, $A155, $F:$F, $F155, $E:$E, "Да")</f>
        <v>#VALUE!</v>
      </c>
      <c r="AA155" s="167" t="e">
        <f aca="false" ca="false" dt2D="false" dtr="false" t="normal">SUMIFS(AA:AA, $D:$D, $D155, $A:$A, $A155, $F:$F, $F155, $E:$E, "Да")</f>
        <v>#VALUE!</v>
      </c>
      <c r="AB155" s="167" t="e">
        <f aca="false" ca="false" dt2D="false" dtr="false" t="normal">SUMIFS(AB:AB, $D:$D, $D155, $A:$A, $A155, $F:$F, $F155, $E:$E, "Да")</f>
        <v>#VALUE!</v>
      </c>
      <c r="AC155" s="167" t="e">
        <f aca="false" ca="false" dt2D="false" dtr="false" t="normal">SUMIFS(AC:AC, $D:$D, $D155, $A:$A, $A155, $F:$F, $F155, $E:$E, "Да")</f>
        <v>#VALUE!</v>
      </c>
      <c r="AD155" s="167" t="e">
        <f aca="false" ca="false" dt2D="false" dtr="false" t="normal">SUMIFS(AD:AD, $D:$D, $D155, $A:$A, $A155, $F:$F, $F155, $E:$E, "Да")</f>
        <v>#VALUE!</v>
      </c>
      <c r="AE155" s="167" t="e">
        <f aca="false" ca="false" dt2D="false" dtr="false" t="normal">SUMIFS(AE:AE, $D:$D, $D155, $A:$A, $A155, $F:$F, $F155, $E:$E, "Да")</f>
        <v>#VALUE!</v>
      </c>
      <c r="AF155" s="167" t="e">
        <f aca="false" ca="false" dt2D="false" dtr="false" t="normal">SUMIFS(AF:AF, $D:$D, $D155, $A:$A, $A155, $F:$F, $F155, $E:$E, "Да")</f>
        <v>#VALUE!</v>
      </c>
      <c r="AG155" s="167" t="e">
        <f aca="false" ca="false" dt2D="false" dtr="false" t="normal">SUMIFS(AG:AG, $D:$D, $D155, $A:$A, $A155, $F:$F, $F155, $E:$E, "Да")</f>
        <v>#VALUE!</v>
      </c>
      <c r="AH155" s="167" t="e">
        <f aca="false" ca="false" dt2D="false" dtr="false" t="normal">SUMIFS(AH:AH, $D:$D, $D155, $A:$A, $A155, $F:$F, $F155, $E:$E, "Да")</f>
        <v>#VALUE!</v>
      </c>
      <c r="AI155" s="167" t="e">
        <f aca="false" ca="false" dt2D="false" dtr="false" t="normal">SUMIFS(AI:AI, $D:$D, $D155, $A:$A, $A155, $F:$F, $F155, $E:$E, "Да")</f>
        <v>#VALUE!</v>
      </c>
      <c r="AJ155" s="167" t="e">
        <f aca="false" ca="false" dt2D="false" dtr="false" t="normal">SUMIFS(AJ:AJ, $D:$D, $D155, $A:$A, $A155, $F:$F, $F155, $E:$E, "Да")</f>
        <v>#VALUE!</v>
      </c>
      <c r="AK155" s="167" t="e">
        <f aca="false" ca="false" dt2D="false" dtr="false" t="normal">SUMIFS(AK:AK, $D:$D, $D155, $A:$A, $A155, $F:$F, $F155, $E:$E, "Да")</f>
        <v>#VALUE!</v>
      </c>
      <c r="AL155" s="167" t="e">
        <f aca="false" ca="false" dt2D="false" dtr="false" t="normal">SUMIFS(AL:AL, $D:$D, $D155, $A:$A, $A155, $F:$F, $F155, $E:$E, "Да")</f>
        <v>#VALUE!</v>
      </c>
      <c r="AM155" s="167" t="e">
        <f aca="false" ca="false" dt2D="false" dtr="false" t="normal">SUMIFS(AM:AM, $D:$D, $D155, $A:$A, $A155, $F:$F, $F155, $E:$E, "Да")</f>
        <v>#VALUE!</v>
      </c>
      <c r="AN155" s="167" t="e">
        <f aca="false" ca="false" dt2D="false" dtr="false" t="normal">SUMIFS(AN:AN, $D:$D, $D155, $A:$A, $A155, $F:$F, $F155, $E:$E, "Да")</f>
        <v>#VALUE!</v>
      </c>
      <c r="AO155" s="167" t="e">
        <f aca="false" ca="false" dt2D="false" dtr="false" t="normal">SUMIFS(AO:AO, $D:$D, $D155, $A:$A, $A155, $F:$F, $F155, $E:$E, "Да")</f>
        <v>#VALUE!</v>
      </c>
      <c r="AP155" s="167" t="e">
        <f aca="false" ca="false" dt2D="false" dtr="false" t="normal">SUMIFS(AP:AP, $D:$D, $D155, $A:$A, $A155, $F:$F, $F155, $E:$E, "Да")</f>
        <v>#VALUE!</v>
      </c>
      <c r="AQ155" s="167" t="e">
        <f aca="false" ca="false" dt2D="false" dtr="false" t="normal">SUMIFS(AQ:AQ, $D:$D, $D155, $A:$A, $A155, $F:$F, $F155, $E:$E, "Да")</f>
        <v>#VALUE!</v>
      </c>
      <c r="AR155" s="167" t="e">
        <f aca="false" ca="false" dt2D="false" dtr="false" t="normal">SUMIFS(AR:AR, $D:$D, $D155, $A:$A, $A155, $F:$F, $F155, $E:$E, "Да")</f>
        <v>#VALUE!</v>
      </c>
      <c r="AS155" s="167" t="e">
        <f aca="false" ca="false" dt2D="false" dtr="false" t="normal">SUMIFS(AS:AS, $D:$D, $D155, $A:$A, $A155, $F:$F, $F155, $E:$E, "Да")</f>
        <v>#VALUE!</v>
      </c>
      <c r="AT155" s="167" t="e">
        <f aca="false" ca="false" dt2D="false" dtr="false" t="normal">SUMIFS(AT:AT, $D:$D, $D155, $A:$A, $A155, $F:$F, $F155, $E:$E, "Да")</f>
        <v>#VALUE!</v>
      </c>
      <c r="AU155" s="167" t="e">
        <f aca="false" ca="false" dt2D="false" dtr="false" t="normal">SUMIFS(AU:AU, $D:$D, $D155, $A:$A, $A155, $F:$F, $F155, $E:$E, "Да")</f>
        <v>#VALUE!</v>
      </c>
      <c r="AV155" s="167" t="e">
        <f aca="false" ca="false" dt2D="false" dtr="false" t="normal">SUMIFS(AV:AV, $D:$D, $D155, $A:$A, $A155, $F:$F, $F155, $E:$E, "Да")</f>
        <v>#VALUE!</v>
      </c>
      <c r="AW155" s="167" t="e">
        <f aca="false" ca="false" dt2D="false" dtr="false" t="normal">SUMIFS(AW:AW, $D:$D, $D155, $A:$A, $A155, $F:$F, $F155, $E:$E, "Да")</f>
        <v>#VALUE!</v>
      </c>
      <c r="AX155" s="167" t="e">
        <f aca="false" ca="false" dt2D="false" dtr="false" t="normal">SUMIFS(AX:AX, $D:$D, $D155, $A:$A, $A155, $F:$F, $F155, $E:$E, "Да")</f>
        <v>#VALUE!</v>
      </c>
      <c r="AY155" s="167" t="e">
        <f aca="false" ca="false" dt2D="false" dtr="false" t="normal">SUMIFS(AY:AY, $D:$D, $D155, $A:$A, $A155, $F:$F, $F155, $E:$E, "Да")</f>
        <v>#VALUE!</v>
      </c>
      <c r="AZ155" s="167" t="e">
        <f aca="false" ca="false" dt2D="false" dtr="false" t="normal">SUMIFS(AZ:AZ, $D:$D, $D155, $A:$A, $A155, $F:$F, $F155, $E:$E, "Да")</f>
        <v>#VALUE!</v>
      </c>
      <c r="BA155" s="167" t="e">
        <f aca="false" ca="false" dt2D="false" dtr="false" t="normal">SUMIFS(BA:BA, $D:$D, $D155, $A:$A, $A155, $F:$F, $F155, $E:$E, "Да")</f>
        <v>#VALUE!</v>
      </c>
      <c r="BB155" s="167" t="e">
        <f aca="false" ca="false" dt2D="false" dtr="false" t="normal">SUMIFS(BB:BB, $D:$D, $D155, $A:$A, $A155, $F:$F, $F155, $E:$E, "Да")</f>
        <v>#VALUE!</v>
      </c>
      <c r="BC155" s="167" t="e">
        <f aca="false" ca="false" dt2D="false" dtr="false" t="normal">SUMIFS(BC:BC, $D:$D, $D155, $A:$A, $A155, $F:$F, $F155, $E:$E, "Да")</f>
        <v>#VALUE!</v>
      </c>
      <c r="BD155" s="167" t="e">
        <f aca="false" ca="false" dt2D="false" dtr="false" t="normal">SUMIFS(BD:BD, $D:$D, $D155, $A:$A, $A155, $F:$F, $F155, $E:$E, "Да")</f>
        <v>#VALUE!</v>
      </c>
      <c r="BE155" s="167" t="e">
        <f aca="false" ca="false" dt2D="false" dtr="false" t="normal">SUMIFS(BE:BE, $D:$D, $D155, $A:$A, $A155, $F:$F, $F155, $E:$E, "Да")</f>
        <v>#VALUE!</v>
      </c>
      <c r="BF155" s="167" t="e">
        <f aca="false" ca="false" dt2D="false" dtr="false" t="normal">SUMIFS(BF:BF, $D:$D, $D155, $A:$A, $A155, $F:$F, $F155, $E:$E, "Да")</f>
        <v>#VALUE!</v>
      </c>
      <c r="BG155" s="167" t="e">
        <f aca="false" ca="false" dt2D="false" dtr="false" t="normal">SUMIFS(BG:BG, $D:$D, $D155, $A:$A, $A155, $F:$F, $F155, $E:$E, "Да")</f>
        <v>#VALUE!</v>
      </c>
      <c r="BH155" s="167" t="e">
        <f aca="false" ca="false" dt2D="false" dtr="false" t="normal">SUMIFS(BH:BH, $D:$D, $D155, $A:$A, $A155, $F:$F, $F155, $E:$E, "Да")</f>
        <v>#VALUE!</v>
      </c>
      <c r="BI155" s="167" t="e">
        <f aca="false" ca="false" dt2D="false" dtr="false" t="normal">SUMIFS(BI:BI, $D:$D, $D155, $A:$A, $A155, $F:$F, $F155, $E:$E, "Да")</f>
        <v>#VALUE!</v>
      </c>
      <c r="BJ155" s="167" t="e">
        <f aca="false" ca="false" dt2D="false" dtr="false" t="normal">SUMIFS(BJ:BJ, $D:$D, $D155, $A:$A, $A155, $F:$F, $F155, $E:$E, "Да")</f>
        <v>#VALUE!</v>
      </c>
      <c r="BK155" s="167" t="e">
        <f aca="false" ca="false" dt2D="false" dtr="false" t="normal">SUMIFS(BK:BK, $D:$D, $D155, $A:$A, $A155, $F:$F, $F155, $E:$E, "Да")</f>
        <v>#VALUE!</v>
      </c>
      <c r="BL155" s="167" t="e">
        <f aca="false" ca="false" dt2D="false" dtr="false" t="normal">SUMIFS(BL:BL, $D:$D, $D155, $A:$A, $A155, $F:$F, $F155, $E:$E, "Да")</f>
        <v>#VALUE!</v>
      </c>
      <c r="BM155" s="167" t="e">
        <f aca="false" ca="false" dt2D="false" dtr="false" t="normal">SUMIFS(BM:BM, $D:$D, $D155, $A:$A, $A155, $F:$F, $F155, $E:$E, "Да")</f>
        <v>#VALUE!</v>
      </c>
      <c r="BN155" s="167" t="e">
        <f aca="false" ca="false" dt2D="false" dtr="false" t="normal">SUMIFS(BN:BN, $D:$D, $D155, $A:$A, $A155, $F:$F, $F155, $E:$E, "Да")</f>
        <v>#VALUE!</v>
      </c>
      <c r="BO155" s="167" t="e">
        <f aca="false" ca="false" dt2D="false" dtr="false" t="normal">SUMIFS(BO:BO, $D:$D, $D155, $A:$A, $A155, $F:$F, $F155, $E:$E, "Да")</f>
        <v>#VALUE!</v>
      </c>
      <c r="BP155" s="167" t="e">
        <f aca="false" ca="false" dt2D="false" dtr="false" t="normal">SUMIFS(BP:BP, $D:$D, $D155, $A:$A, $A155, $F:$F, $F155, $E:$E, "Да")</f>
        <v>#VALUE!</v>
      </c>
      <c r="BQ155" s="167" t="e">
        <f aca="false" ca="false" dt2D="false" dtr="false" t="normal">SUMIFS(BQ:BQ, $D:$D, $D155, $A:$A, $A155, $F:$F, $F155, $E:$E, "Да")</f>
        <v>#VALUE!</v>
      </c>
      <c r="BR155" s="167" t="e">
        <f aca="false" ca="false" dt2D="false" dtr="false" t="normal">SUMIFS(BR:BR, $D:$D, $D155, $A:$A, $A155, $F:$F, $F155, $E:$E, "Да")</f>
        <v>#VALUE!</v>
      </c>
      <c r="BS155" s="167" t="e">
        <f aca="false" ca="false" dt2D="false" dtr="false" t="normal">SUMIFS(BS:BS, $D:$D, $D155, $A:$A, $A155, $F:$F, $F155, $E:$E, "Да")</f>
        <v>#VALUE!</v>
      </c>
      <c r="BT155" s="167" t="e">
        <f aca="false" ca="false" dt2D="false" dtr="false" t="normal">SUMIFS(BT:BT, $D:$D, $D155, $A:$A, $A155, $F:$F, $F155, $E:$E, "Да")</f>
        <v>#VALUE!</v>
      </c>
    </row>
    <row hidden="true" ht="16.5" outlineLevel="1" r="156">
      <c r="A156" s="408" t="str">
        <f aca="false" ca="false" dt2D="false" dtr="false" t="normal">A155</f>
        <v>Дивиденды</v>
      </c>
      <c r="D156" s="408" t="str">
        <f aca="false" ca="false" dt2D="false" dtr="false" t="normal">I156</f>
        <v>Бюджет СФ</v>
      </c>
      <c r="F156" s="374" t="str">
        <f aca="false" ca="false" dt2D="false" dtr="false" t="normal">F155</f>
        <v>Якорная туристическая  инфраструктура</v>
      </c>
      <c r="I156" s="237" t="s">
        <v>302</v>
      </c>
      <c r="L156" s="283" t="e">
        <f aca="false" ca="false" dt2D="false" dtr="false" t="normal">SUM(M156:BT156)</f>
        <v>#VALUE!</v>
      </c>
      <c r="M156" s="167" t="e">
        <f aca="false" ca="false" dt2D="false" dtr="false" t="normal">SUMIFS(M:M, $D:$D, $D156, $A:$A, $A156, $F:$F, $F156, $E:$E, "Да")</f>
        <v>#VALUE!</v>
      </c>
      <c r="N156" s="167" t="e">
        <f aca="false" ca="false" dt2D="false" dtr="false" t="normal">SUMIFS(N:N, $D:$D, $D156, $A:$A, $A156, $F:$F, $F156, $E:$E, "Да")</f>
        <v>#VALUE!</v>
      </c>
      <c r="O156" s="167" t="e">
        <f aca="false" ca="false" dt2D="false" dtr="false" t="normal">SUMIFS(O:O, $D:$D, $D156, $A:$A, $A156, $F:$F, $F156, $E:$E, "Да")</f>
        <v>#VALUE!</v>
      </c>
      <c r="P156" s="167" t="e">
        <f aca="false" ca="false" dt2D="false" dtr="false" t="normal">SUMIFS(P:P, $D:$D, $D156, $A:$A, $A156, $F:$F, $F156, $E:$E, "Да")</f>
        <v>#VALUE!</v>
      </c>
      <c r="Q156" s="167" t="e">
        <f aca="false" ca="false" dt2D="false" dtr="false" t="normal">SUMIFS(Q:Q, $D:$D, $D156, $A:$A, $A156, $F:$F, $F156, $E:$E, "Да")</f>
        <v>#VALUE!</v>
      </c>
      <c r="R156" s="167" t="e">
        <f aca="false" ca="false" dt2D="false" dtr="false" t="normal">SUMIFS(R:R, $D:$D, $D156, $A:$A, $A156, $F:$F, $F156, $E:$E, "Да")</f>
        <v>#VALUE!</v>
      </c>
      <c r="S156" s="167" t="e">
        <f aca="false" ca="false" dt2D="false" dtr="false" t="normal">SUMIFS(S:S, $D:$D, $D156, $A:$A, $A156, $F:$F, $F156, $E:$E, "Да")</f>
        <v>#VALUE!</v>
      </c>
      <c r="T156" s="167" t="e">
        <f aca="false" ca="false" dt2D="false" dtr="false" t="normal">SUMIFS(T:T, $D:$D, $D156, $A:$A, $A156, $F:$F, $F156, $E:$E, "Да")</f>
        <v>#VALUE!</v>
      </c>
      <c r="U156" s="167" t="e">
        <f aca="false" ca="false" dt2D="false" dtr="false" t="normal">SUMIFS(U:U, $D:$D, $D156, $A:$A, $A156, $F:$F, $F156, $E:$E, "Да")</f>
        <v>#VALUE!</v>
      </c>
      <c r="V156" s="167" t="e">
        <f aca="false" ca="false" dt2D="false" dtr="false" t="normal">SUMIFS(V:V, $D:$D, $D156, $A:$A, $A156, $F:$F, $F156, $E:$E, "Да")</f>
        <v>#VALUE!</v>
      </c>
      <c r="W156" s="167" t="e">
        <f aca="false" ca="false" dt2D="false" dtr="false" t="normal">SUMIFS(W:W, $D:$D, $D156, $A:$A, $A156, $F:$F, $F156, $E:$E, "Да")</f>
        <v>#VALUE!</v>
      </c>
      <c r="X156" s="167" t="e">
        <f aca="false" ca="false" dt2D="false" dtr="false" t="normal">SUMIFS(X:X, $D:$D, $D156, $A:$A, $A156, $F:$F, $F156, $E:$E, "Да")</f>
        <v>#VALUE!</v>
      </c>
      <c r="Y156" s="167" t="e">
        <f aca="false" ca="false" dt2D="false" dtr="false" t="normal">SUMIFS(Y:Y, $D:$D, $D156, $A:$A, $A156, $F:$F, $F156, $E:$E, "Да")</f>
        <v>#VALUE!</v>
      </c>
      <c r="Z156" s="167" t="e">
        <f aca="false" ca="false" dt2D="false" dtr="false" t="normal">SUMIFS(Z:Z, $D:$D, $D156, $A:$A, $A156, $F:$F, $F156, $E:$E, "Да")</f>
        <v>#VALUE!</v>
      </c>
      <c r="AA156" s="167" t="e">
        <f aca="false" ca="false" dt2D="false" dtr="false" t="normal">SUMIFS(AA:AA, $D:$D, $D156, $A:$A, $A156, $F:$F, $F156, $E:$E, "Да")</f>
        <v>#VALUE!</v>
      </c>
      <c r="AB156" s="167" t="e">
        <f aca="false" ca="false" dt2D="false" dtr="false" t="normal">SUMIFS(AB:AB, $D:$D, $D156, $A:$A, $A156, $F:$F, $F156, $E:$E, "Да")</f>
        <v>#VALUE!</v>
      </c>
      <c r="AC156" s="167" t="e">
        <f aca="false" ca="false" dt2D="false" dtr="false" t="normal">SUMIFS(AC:AC, $D:$D, $D156, $A:$A, $A156, $F:$F, $F156, $E:$E, "Да")</f>
        <v>#VALUE!</v>
      </c>
      <c r="AD156" s="167" t="e">
        <f aca="false" ca="false" dt2D="false" dtr="false" t="normal">SUMIFS(AD:AD, $D:$D, $D156, $A:$A, $A156, $F:$F, $F156, $E:$E, "Да")</f>
        <v>#VALUE!</v>
      </c>
      <c r="AE156" s="167" t="e">
        <f aca="false" ca="false" dt2D="false" dtr="false" t="normal">SUMIFS(AE:AE, $D:$D, $D156, $A:$A, $A156, $F:$F, $F156, $E:$E, "Да")</f>
        <v>#VALUE!</v>
      </c>
      <c r="AF156" s="167" t="e">
        <f aca="false" ca="false" dt2D="false" dtr="false" t="normal">SUMIFS(AF:AF, $D:$D, $D156, $A:$A, $A156, $F:$F, $F156, $E:$E, "Да")</f>
        <v>#VALUE!</v>
      </c>
      <c r="AG156" s="167" t="e">
        <f aca="false" ca="false" dt2D="false" dtr="false" t="normal">SUMIFS(AG:AG, $D:$D, $D156, $A:$A, $A156, $F:$F, $F156, $E:$E, "Да")</f>
        <v>#VALUE!</v>
      </c>
      <c r="AH156" s="167" t="e">
        <f aca="false" ca="false" dt2D="false" dtr="false" t="normal">SUMIFS(AH:AH, $D:$D, $D156, $A:$A, $A156, $F:$F, $F156, $E:$E, "Да")</f>
        <v>#VALUE!</v>
      </c>
      <c r="AI156" s="167" t="e">
        <f aca="false" ca="false" dt2D="false" dtr="false" t="normal">SUMIFS(AI:AI, $D:$D, $D156, $A:$A, $A156, $F:$F, $F156, $E:$E, "Да")</f>
        <v>#VALUE!</v>
      </c>
      <c r="AJ156" s="167" t="e">
        <f aca="false" ca="false" dt2D="false" dtr="false" t="normal">SUMIFS(AJ:AJ, $D:$D, $D156, $A:$A, $A156, $F:$F, $F156, $E:$E, "Да")</f>
        <v>#VALUE!</v>
      </c>
      <c r="AK156" s="167" t="e">
        <f aca="false" ca="false" dt2D="false" dtr="false" t="normal">SUMIFS(AK:AK, $D:$D, $D156, $A:$A, $A156, $F:$F, $F156, $E:$E, "Да")</f>
        <v>#VALUE!</v>
      </c>
      <c r="AL156" s="167" t="e">
        <f aca="false" ca="false" dt2D="false" dtr="false" t="normal">SUMIFS(AL:AL, $D:$D, $D156, $A:$A, $A156, $F:$F, $F156, $E:$E, "Да")</f>
        <v>#VALUE!</v>
      </c>
      <c r="AM156" s="167" t="e">
        <f aca="false" ca="false" dt2D="false" dtr="false" t="normal">SUMIFS(AM:AM, $D:$D, $D156, $A:$A, $A156, $F:$F, $F156, $E:$E, "Да")</f>
        <v>#VALUE!</v>
      </c>
      <c r="AN156" s="167" t="e">
        <f aca="false" ca="false" dt2D="false" dtr="false" t="normal">SUMIFS(AN:AN, $D:$D, $D156, $A:$A, $A156, $F:$F, $F156, $E:$E, "Да")</f>
        <v>#VALUE!</v>
      </c>
      <c r="AO156" s="167" t="e">
        <f aca="false" ca="false" dt2D="false" dtr="false" t="normal">SUMIFS(AO:AO, $D:$D, $D156, $A:$A, $A156, $F:$F, $F156, $E:$E, "Да")</f>
        <v>#VALUE!</v>
      </c>
      <c r="AP156" s="167" t="e">
        <f aca="false" ca="false" dt2D="false" dtr="false" t="normal">SUMIFS(AP:AP, $D:$D, $D156, $A:$A, $A156, $F:$F, $F156, $E:$E, "Да")</f>
        <v>#VALUE!</v>
      </c>
      <c r="AQ156" s="167" t="e">
        <f aca="false" ca="false" dt2D="false" dtr="false" t="normal">SUMIFS(AQ:AQ, $D:$D, $D156, $A:$A, $A156, $F:$F, $F156, $E:$E, "Да")</f>
        <v>#VALUE!</v>
      </c>
      <c r="AR156" s="167" t="e">
        <f aca="false" ca="false" dt2D="false" dtr="false" t="normal">SUMIFS(AR:AR, $D:$D, $D156, $A:$A, $A156, $F:$F, $F156, $E:$E, "Да")</f>
        <v>#VALUE!</v>
      </c>
      <c r="AS156" s="167" t="e">
        <f aca="false" ca="false" dt2D="false" dtr="false" t="normal">SUMIFS(AS:AS, $D:$D, $D156, $A:$A, $A156, $F:$F, $F156, $E:$E, "Да")</f>
        <v>#VALUE!</v>
      </c>
      <c r="AT156" s="167" t="e">
        <f aca="false" ca="false" dt2D="false" dtr="false" t="normal">SUMIFS(AT:AT, $D:$D, $D156, $A:$A, $A156, $F:$F, $F156, $E:$E, "Да")</f>
        <v>#VALUE!</v>
      </c>
      <c r="AU156" s="167" t="e">
        <f aca="false" ca="false" dt2D="false" dtr="false" t="normal">SUMIFS(AU:AU, $D:$D, $D156, $A:$A, $A156, $F:$F, $F156, $E:$E, "Да")</f>
        <v>#VALUE!</v>
      </c>
      <c r="AV156" s="167" t="e">
        <f aca="false" ca="false" dt2D="false" dtr="false" t="normal">SUMIFS(AV:AV, $D:$D, $D156, $A:$A, $A156, $F:$F, $F156, $E:$E, "Да")</f>
        <v>#VALUE!</v>
      </c>
      <c r="AW156" s="167" t="e">
        <f aca="false" ca="false" dt2D="false" dtr="false" t="normal">SUMIFS(AW:AW, $D:$D, $D156, $A:$A, $A156, $F:$F, $F156, $E:$E, "Да")</f>
        <v>#VALUE!</v>
      </c>
      <c r="AX156" s="167" t="e">
        <f aca="false" ca="false" dt2D="false" dtr="false" t="normal">SUMIFS(AX:AX, $D:$D, $D156, $A:$A, $A156, $F:$F, $F156, $E:$E, "Да")</f>
        <v>#VALUE!</v>
      </c>
      <c r="AY156" s="167" t="e">
        <f aca="false" ca="false" dt2D="false" dtr="false" t="normal">SUMIFS(AY:AY, $D:$D, $D156, $A:$A, $A156, $F:$F, $F156, $E:$E, "Да")</f>
        <v>#VALUE!</v>
      </c>
      <c r="AZ156" s="167" t="e">
        <f aca="false" ca="false" dt2D="false" dtr="false" t="normal">SUMIFS(AZ:AZ, $D:$D, $D156, $A:$A, $A156, $F:$F, $F156, $E:$E, "Да")</f>
        <v>#VALUE!</v>
      </c>
      <c r="BA156" s="167" t="e">
        <f aca="false" ca="false" dt2D="false" dtr="false" t="normal">SUMIFS(BA:BA, $D:$D, $D156, $A:$A, $A156, $F:$F, $F156, $E:$E, "Да")</f>
        <v>#VALUE!</v>
      </c>
      <c r="BB156" s="167" t="e">
        <f aca="false" ca="false" dt2D="false" dtr="false" t="normal">SUMIFS(BB:BB, $D:$D, $D156, $A:$A, $A156, $F:$F, $F156, $E:$E, "Да")</f>
        <v>#VALUE!</v>
      </c>
      <c r="BC156" s="167" t="e">
        <f aca="false" ca="false" dt2D="false" dtr="false" t="normal">SUMIFS(BC:BC, $D:$D, $D156, $A:$A, $A156, $F:$F, $F156, $E:$E, "Да")</f>
        <v>#VALUE!</v>
      </c>
      <c r="BD156" s="167" t="e">
        <f aca="false" ca="false" dt2D="false" dtr="false" t="normal">SUMIFS(BD:BD, $D:$D, $D156, $A:$A, $A156, $F:$F, $F156, $E:$E, "Да")</f>
        <v>#VALUE!</v>
      </c>
      <c r="BE156" s="167" t="e">
        <f aca="false" ca="false" dt2D="false" dtr="false" t="normal">SUMIFS(BE:BE, $D:$D, $D156, $A:$A, $A156, $F:$F, $F156, $E:$E, "Да")</f>
        <v>#VALUE!</v>
      </c>
      <c r="BF156" s="167" t="e">
        <f aca="false" ca="false" dt2D="false" dtr="false" t="normal">SUMIFS(BF:BF, $D:$D, $D156, $A:$A, $A156, $F:$F, $F156, $E:$E, "Да")</f>
        <v>#VALUE!</v>
      </c>
      <c r="BG156" s="167" t="e">
        <f aca="false" ca="false" dt2D="false" dtr="false" t="normal">SUMIFS(BG:BG, $D:$D, $D156, $A:$A, $A156, $F:$F, $F156, $E:$E, "Да")</f>
        <v>#VALUE!</v>
      </c>
      <c r="BH156" s="167" t="e">
        <f aca="false" ca="false" dt2D="false" dtr="false" t="normal">SUMIFS(BH:BH, $D:$D, $D156, $A:$A, $A156, $F:$F, $F156, $E:$E, "Да")</f>
        <v>#VALUE!</v>
      </c>
      <c r="BI156" s="167" t="e">
        <f aca="false" ca="false" dt2D="false" dtr="false" t="normal">SUMIFS(BI:BI, $D:$D, $D156, $A:$A, $A156, $F:$F, $F156, $E:$E, "Да")</f>
        <v>#VALUE!</v>
      </c>
      <c r="BJ156" s="167" t="e">
        <f aca="false" ca="false" dt2D="false" dtr="false" t="normal">SUMIFS(BJ:BJ, $D:$D, $D156, $A:$A, $A156, $F:$F, $F156, $E:$E, "Да")</f>
        <v>#VALUE!</v>
      </c>
      <c r="BK156" s="167" t="e">
        <f aca="false" ca="false" dt2D="false" dtr="false" t="normal">SUMIFS(BK:BK, $D:$D, $D156, $A:$A, $A156, $F:$F, $F156, $E:$E, "Да")</f>
        <v>#VALUE!</v>
      </c>
      <c r="BL156" s="167" t="e">
        <f aca="false" ca="false" dt2D="false" dtr="false" t="normal">SUMIFS(BL:BL, $D:$D, $D156, $A:$A, $A156, $F:$F, $F156, $E:$E, "Да")</f>
        <v>#VALUE!</v>
      </c>
      <c r="BM156" s="167" t="e">
        <f aca="false" ca="false" dt2D="false" dtr="false" t="normal">SUMIFS(BM:BM, $D:$D, $D156, $A:$A, $A156, $F:$F, $F156, $E:$E, "Да")</f>
        <v>#VALUE!</v>
      </c>
      <c r="BN156" s="167" t="e">
        <f aca="false" ca="false" dt2D="false" dtr="false" t="normal">SUMIFS(BN:BN, $D:$D, $D156, $A:$A, $A156, $F:$F, $F156, $E:$E, "Да")</f>
        <v>#VALUE!</v>
      </c>
      <c r="BO156" s="167" t="e">
        <f aca="false" ca="false" dt2D="false" dtr="false" t="normal">SUMIFS(BO:BO, $D:$D, $D156, $A:$A, $A156, $F:$F, $F156, $E:$E, "Да")</f>
        <v>#VALUE!</v>
      </c>
      <c r="BP156" s="167" t="e">
        <f aca="false" ca="false" dt2D="false" dtr="false" t="normal">SUMIFS(BP:BP, $D:$D, $D156, $A:$A, $A156, $F:$F, $F156, $E:$E, "Да")</f>
        <v>#VALUE!</v>
      </c>
      <c r="BQ156" s="167" t="e">
        <f aca="false" ca="false" dt2D="false" dtr="false" t="normal">SUMIFS(BQ:BQ, $D:$D, $D156, $A:$A, $A156, $F:$F, $F156, $E:$E, "Да")</f>
        <v>#VALUE!</v>
      </c>
      <c r="BR156" s="167" t="e">
        <f aca="false" ca="false" dt2D="false" dtr="false" t="normal">SUMIFS(BR:BR, $D:$D, $D156, $A:$A, $A156, $F:$F, $F156, $E:$E, "Да")</f>
        <v>#VALUE!</v>
      </c>
      <c r="BS156" s="167" t="e">
        <f aca="false" ca="false" dt2D="false" dtr="false" t="normal">SUMIFS(BS:BS, $D:$D, $D156, $A:$A, $A156, $F:$F, $F156, $E:$E, "Да")</f>
        <v>#VALUE!</v>
      </c>
      <c r="BT156" s="167" t="e">
        <f aca="false" ca="false" dt2D="false" dtr="false" t="normal">SUMIFS(BT:BT, $D:$D, $D156, $A:$A, $A156, $F:$F, $F156, $E:$E, "Да")</f>
        <v>#VALUE!</v>
      </c>
    </row>
    <row hidden="true" ht="16.5" outlineLevel="1" r="157">
      <c r="A157" s="408" t="str">
        <f aca="false" ca="false" dt2D="false" dtr="false" t="normal">A156</f>
        <v>Дивиденды</v>
      </c>
      <c r="D157" s="408" t="str">
        <f aca="false" ca="false" dt2D="false" dtr="false" t="normal">I157</f>
        <v>Местный бюджет</v>
      </c>
      <c r="F157" s="374" t="str">
        <f aca="false" ca="false" dt2D="false" dtr="false" t="normal">F156</f>
        <v>Якорная туристическая  инфраструктура</v>
      </c>
      <c r="I157" s="237" t="s">
        <v>303</v>
      </c>
      <c r="L157" s="283" t="e">
        <f aca="false" ca="false" dt2D="false" dtr="false" t="normal">SUM(M157:BT157)</f>
        <v>#VALUE!</v>
      </c>
      <c r="M157" s="167" t="e">
        <f aca="false" ca="false" dt2D="false" dtr="false" t="normal">SUMIFS(M:M, $D:$D, $D157, $A:$A, $A157, $F:$F, $F157, $E:$E, "Да")</f>
        <v>#VALUE!</v>
      </c>
      <c r="N157" s="167" t="e">
        <f aca="false" ca="false" dt2D="false" dtr="false" t="normal">SUMIFS(N:N, $D:$D, $D157, $A:$A, $A157, $F:$F, $F157, $E:$E, "Да")</f>
        <v>#VALUE!</v>
      </c>
      <c r="O157" s="167" t="e">
        <f aca="false" ca="false" dt2D="false" dtr="false" t="normal">SUMIFS(O:O, $D:$D, $D157, $A:$A, $A157, $F:$F, $F157, $E:$E, "Да")</f>
        <v>#VALUE!</v>
      </c>
      <c r="P157" s="167" t="e">
        <f aca="false" ca="false" dt2D="false" dtr="false" t="normal">SUMIFS(P:P, $D:$D, $D157, $A:$A, $A157, $F:$F, $F157, $E:$E, "Да")</f>
        <v>#VALUE!</v>
      </c>
      <c r="Q157" s="167" t="e">
        <f aca="false" ca="false" dt2D="false" dtr="false" t="normal">SUMIFS(Q:Q, $D:$D, $D157, $A:$A, $A157, $F:$F, $F157, $E:$E, "Да")</f>
        <v>#VALUE!</v>
      </c>
      <c r="R157" s="167" t="e">
        <f aca="false" ca="false" dt2D="false" dtr="false" t="normal">SUMIFS(R:R, $D:$D, $D157, $A:$A, $A157, $F:$F, $F157, $E:$E, "Да")</f>
        <v>#VALUE!</v>
      </c>
      <c r="S157" s="167" t="e">
        <f aca="false" ca="false" dt2D="false" dtr="false" t="normal">SUMIFS(S:S, $D:$D, $D157, $A:$A, $A157, $F:$F, $F157, $E:$E, "Да")</f>
        <v>#VALUE!</v>
      </c>
      <c r="T157" s="167" t="e">
        <f aca="false" ca="false" dt2D="false" dtr="false" t="normal">SUMIFS(T:T, $D:$D, $D157, $A:$A, $A157, $F:$F, $F157, $E:$E, "Да")</f>
        <v>#VALUE!</v>
      </c>
      <c r="U157" s="167" t="e">
        <f aca="false" ca="false" dt2D="false" dtr="false" t="normal">SUMIFS(U:U, $D:$D, $D157, $A:$A, $A157, $F:$F, $F157, $E:$E, "Да")</f>
        <v>#VALUE!</v>
      </c>
      <c r="V157" s="167" t="e">
        <f aca="false" ca="false" dt2D="false" dtr="false" t="normal">SUMIFS(V:V, $D:$D, $D157, $A:$A, $A157, $F:$F, $F157, $E:$E, "Да")</f>
        <v>#VALUE!</v>
      </c>
      <c r="W157" s="167" t="e">
        <f aca="false" ca="false" dt2D="false" dtr="false" t="normal">SUMIFS(W:W, $D:$D, $D157, $A:$A, $A157, $F:$F, $F157, $E:$E, "Да")</f>
        <v>#VALUE!</v>
      </c>
      <c r="X157" s="167" t="e">
        <f aca="false" ca="false" dt2D="false" dtr="false" t="normal">SUMIFS(X:X, $D:$D, $D157, $A:$A, $A157, $F:$F, $F157, $E:$E, "Да")</f>
        <v>#VALUE!</v>
      </c>
      <c r="Y157" s="167" t="e">
        <f aca="false" ca="false" dt2D="false" dtr="false" t="normal">SUMIFS(Y:Y, $D:$D, $D157, $A:$A, $A157, $F:$F, $F157, $E:$E, "Да")</f>
        <v>#VALUE!</v>
      </c>
      <c r="Z157" s="167" t="e">
        <f aca="false" ca="false" dt2D="false" dtr="false" t="normal">SUMIFS(Z:Z, $D:$D, $D157, $A:$A, $A157, $F:$F, $F157, $E:$E, "Да")</f>
        <v>#VALUE!</v>
      </c>
      <c r="AA157" s="167" t="e">
        <f aca="false" ca="false" dt2D="false" dtr="false" t="normal">SUMIFS(AA:AA, $D:$D, $D157, $A:$A, $A157, $F:$F, $F157, $E:$E, "Да")</f>
        <v>#VALUE!</v>
      </c>
      <c r="AB157" s="167" t="e">
        <f aca="false" ca="false" dt2D="false" dtr="false" t="normal">SUMIFS(AB:AB, $D:$D, $D157, $A:$A, $A157, $F:$F, $F157, $E:$E, "Да")</f>
        <v>#VALUE!</v>
      </c>
      <c r="AC157" s="167" t="e">
        <f aca="false" ca="false" dt2D="false" dtr="false" t="normal">SUMIFS(AC:AC, $D:$D, $D157, $A:$A, $A157, $F:$F, $F157, $E:$E, "Да")</f>
        <v>#VALUE!</v>
      </c>
      <c r="AD157" s="167" t="e">
        <f aca="false" ca="false" dt2D="false" dtr="false" t="normal">SUMIFS(AD:AD, $D:$D, $D157, $A:$A, $A157, $F:$F, $F157, $E:$E, "Да")</f>
        <v>#VALUE!</v>
      </c>
      <c r="AE157" s="167" t="e">
        <f aca="false" ca="false" dt2D="false" dtr="false" t="normal">SUMIFS(AE:AE, $D:$D, $D157, $A:$A, $A157, $F:$F, $F157, $E:$E, "Да")</f>
        <v>#VALUE!</v>
      </c>
      <c r="AF157" s="167" t="e">
        <f aca="false" ca="false" dt2D="false" dtr="false" t="normal">SUMIFS(AF:AF, $D:$D, $D157, $A:$A, $A157, $F:$F, $F157, $E:$E, "Да")</f>
        <v>#VALUE!</v>
      </c>
      <c r="AG157" s="167" t="e">
        <f aca="false" ca="false" dt2D="false" dtr="false" t="normal">SUMIFS(AG:AG, $D:$D, $D157, $A:$A, $A157, $F:$F, $F157, $E:$E, "Да")</f>
        <v>#VALUE!</v>
      </c>
      <c r="AH157" s="167" t="e">
        <f aca="false" ca="false" dt2D="false" dtr="false" t="normal">SUMIFS(AH:AH, $D:$D, $D157, $A:$A, $A157, $F:$F, $F157, $E:$E, "Да")</f>
        <v>#VALUE!</v>
      </c>
      <c r="AI157" s="167" t="e">
        <f aca="false" ca="false" dt2D="false" dtr="false" t="normal">SUMIFS(AI:AI, $D:$D, $D157, $A:$A, $A157, $F:$F, $F157, $E:$E, "Да")</f>
        <v>#VALUE!</v>
      </c>
      <c r="AJ157" s="167" t="e">
        <f aca="false" ca="false" dt2D="false" dtr="false" t="normal">SUMIFS(AJ:AJ, $D:$D, $D157, $A:$A, $A157, $F:$F, $F157, $E:$E, "Да")</f>
        <v>#VALUE!</v>
      </c>
      <c r="AK157" s="167" t="e">
        <f aca="false" ca="false" dt2D="false" dtr="false" t="normal">SUMIFS(AK:AK, $D:$D, $D157, $A:$A, $A157, $F:$F, $F157, $E:$E, "Да")</f>
        <v>#VALUE!</v>
      </c>
      <c r="AL157" s="167" t="e">
        <f aca="false" ca="false" dt2D="false" dtr="false" t="normal">SUMIFS(AL:AL, $D:$D, $D157, $A:$A, $A157, $F:$F, $F157, $E:$E, "Да")</f>
        <v>#VALUE!</v>
      </c>
      <c r="AM157" s="167" t="e">
        <f aca="false" ca="false" dt2D="false" dtr="false" t="normal">SUMIFS(AM:AM, $D:$D, $D157, $A:$A, $A157, $F:$F, $F157, $E:$E, "Да")</f>
        <v>#VALUE!</v>
      </c>
      <c r="AN157" s="167" t="e">
        <f aca="false" ca="false" dt2D="false" dtr="false" t="normal">SUMIFS(AN:AN, $D:$D, $D157, $A:$A, $A157, $F:$F, $F157, $E:$E, "Да")</f>
        <v>#VALUE!</v>
      </c>
      <c r="AO157" s="167" t="e">
        <f aca="false" ca="false" dt2D="false" dtr="false" t="normal">SUMIFS(AO:AO, $D:$D, $D157, $A:$A, $A157, $F:$F, $F157, $E:$E, "Да")</f>
        <v>#VALUE!</v>
      </c>
      <c r="AP157" s="167" t="e">
        <f aca="false" ca="false" dt2D="false" dtr="false" t="normal">SUMIFS(AP:AP, $D:$D, $D157, $A:$A, $A157, $F:$F, $F157, $E:$E, "Да")</f>
        <v>#VALUE!</v>
      </c>
      <c r="AQ157" s="167" t="e">
        <f aca="false" ca="false" dt2D="false" dtr="false" t="normal">SUMIFS(AQ:AQ, $D:$D, $D157, $A:$A, $A157, $F:$F, $F157, $E:$E, "Да")</f>
        <v>#VALUE!</v>
      </c>
      <c r="AR157" s="167" t="e">
        <f aca="false" ca="false" dt2D="false" dtr="false" t="normal">SUMIFS(AR:AR, $D:$D, $D157, $A:$A, $A157, $F:$F, $F157, $E:$E, "Да")</f>
        <v>#VALUE!</v>
      </c>
      <c r="AS157" s="167" t="e">
        <f aca="false" ca="false" dt2D="false" dtr="false" t="normal">SUMIFS(AS:AS, $D:$D, $D157, $A:$A, $A157, $F:$F, $F157, $E:$E, "Да")</f>
        <v>#VALUE!</v>
      </c>
      <c r="AT157" s="167" t="e">
        <f aca="false" ca="false" dt2D="false" dtr="false" t="normal">SUMIFS(AT:AT, $D:$D, $D157, $A:$A, $A157, $F:$F, $F157, $E:$E, "Да")</f>
        <v>#VALUE!</v>
      </c>
      <c r="AU157" s="167" t="e">
        <f aca="false" ca="false" dt2D="false" dtr="false" t="normal">SUMIFS(AU:AU, $D:$D, $D157, $A:$A, $A157, $F:$F, $F157, $E:$E, "Да")</f>
        <v>#VALUE!</v>
      </c>
      <c r="AV157" s="167" t="e">
        <f aca="false" ca="false" dt2D="false" dtr="false" t="normal">SUMIFS(AV:AV, $D:$D, $D157, $A:$A, $A157, $F:$F, $F157, $E:$E, "Да")</f>
        <v>#VALUE!</v>
      </c>
      <c r="AW157" s="167" t="e">
        <f aca="false" ca="false" dt2D="false" dtr="false" t="normal">SUMIFS(AW:AW, $D:$D, $D157, $A:$A, $A157, $F:$F, $F157, $E:$E, "Да")</f>
        <v>#VALUE!</v>
      </c>
      <c r="AX157" s="167" t="e">
        <f aca="false" ca="false" dt2D="false" dtr="false" t="normal">SUMIFS(AX:AX, $D:$D, $D157, $A:$A, $A157, $F:$F, $F157, $E:$E, "Да")</f>
        <v>#VALUE!</v>
      </c>
      <c r="AY157" s="167" t="e">
        <f aca="false" ca="false" dt2D="false" dtr="false" t="normal">SUMIFS(AY:AY, $D:$D, $D157, $A:$A, $A157, $F:$F, $F157, $E:$E, "Да")</f>
        <v>#VALUE!</v>
      </c>
      <c r="AZ157" s="167" t="e">
        <f aca="false" ca="false" dt2D="false" dtr="false" t="normal">SUMIFS(AZ:AZ, $D:$D, $D157, $A:$A, $A157, $F:$F, $F157, $E:$E, "Да")</f>
        <v>#VALUE!</v>
      </c>
      <c r="BA157" s="167" t="e">
        <f aca="false" ca="false" dt2D="false" dtr="false" t="normal">SUMIFS(BA:BA, $D:$D, $D157, $A:$A, $A157, $F:$F, $F157, $E:$E, "Да")</f>
        <v>#VALUE!</v>
      </c>
      <c r="BB157" s="167" t="e">
        <f aca="false" ca="false" dt2D="false" dtr="false" t="normal">SUMIFS(BB:BB, $D:$D, $D157, $A:$A, $A157, $F:$F, $F157, $E:$E, "Да")</f>
        <v>#VALUE!</v>
      </c>
      <c r="BC157" s="167" t="e">
        <f aca="false" ca="false" dt2D="false" dtr="false" t="normal">SUMIFS(BC:BC, $D:$D, $D157, $A:$A, $A157, $F:$F, $F157, $E:$E, "Да")</f>
        <v>#VALUE!</v>
      </c>
      <c r="BD157" s="167" t="e">
        <f aca="false" ca="false" dt2D="false" dtr="false" t="normal">SUMIFS(BD:BD, $D:$D, $D157, $A:$A, $A157, $F:$F, $F157, $E:$E, "Да")</f>
        <v>#VALUE!</v>
      </c>
      <c r="BE157" s="167" t="e">
        <f aca="false" ca="false" dt2D="false" dtr="false" t="normal">SUMIFS(BE:BE, $D:$D, $D157, $A:$A, $A157, $F:$F, $F157, $E:$E, "Да")</f>
        <v>#VALUE!</v>
      </c>
      <c r="BF157" s="167" t="e">
        <f aca="false" ca="false" dt2D="false" dtr="false" t="normal">SUMIFS(BF:BF, $D:$D, $D157, $A:$A, $A157, $F:$F, $F157, $E:$E, "Да")</f>
        <v>#VALUE!</v>
      </c>
      <c r="BG157" s="167" t="e">
        <f aca="false" ca="false" dt2D="false" dtr="false" t="normal">SUMIFS(BG:BG, $D:$D, $D157, $A:$A, $A157, $F:$F, $F157, $E:$E, "Да")</f>
        <v>#VALUE!</v>
      </c>
      <c r="BH157" s="167" t="e">
        <f aca="false" ca="false" dt2D="false" dtr="false" t="normal">SUMIFS(BH:BH, $D:$D, $D157, $A:$A, $A157, $F:$F, $F157, $E:$E, "Да")</f>
        <v>#VALUE!</v>
      </c>
      <c r="BI157" s="167" t="e">
        <f aca="false" ca="false" dt2D="false" dtr="false" t="normal">SUMIFS(BI:BI, $D:$D, $D157, $A:$A, $A157, $F:$F, $F157, $E:$E, "Да")</f>
        <v>#VALUE!</v>
      </c>
      <c r="BJ157" s="167" t="e">
        <f aca="false" ca="false" dt2D="false" dtr="false" t="normal">SUMIFS(BJ:BJ, $D:$D, $D157, $A:$A, $A157, $F:$F, $F157, $E:$E, "Да")</f>
        <v>#VALUE!</v>
      </c>
      <c r="BK157" s="167" t="e">
        <f aca="false" ca="false" dt2D="false" dtr="false" t="normal">SUMIFS(BK:BK, $D:$D, $D157, $A:$A, $A157, $F:$F, $F157, $E:$E, "Да")</f>
        <v>#VALUE!</v>
      </c>
      <c r="BL157" s="167" t="e">
        <f aca="false" ca="false" dt2D="false" dtr="false" t="normal">SUMIFS(BL:BL, $D:$D, $D157, $A:$A, $A157, $F:$F, $F157, $E:$E, "Да")</f>
        <v>#VALUE!</v>
      </c>
      <c r="BM157" s="167" t="e">
        <f aca="false" ca="false" dt2D="false" dtr="false" t="normal">SUMIFS(BM:BM, $D:$D, $D157, $A:$A, $A157, $F:$F, $F157, $E:$E, "Да")</f>
        <v>#VALUE!</v>
      </c>
      <c r="BN157" s="167" t="e">
        <f aca="false" ca="false" dt2D="false" dtr="false" t="normal">SUMIFS(BN:BN, $D:$D, $D157, $A:$A, $A157, $F:$F, $F157, $E:$E, "Да")</f>
        <v>#VALUE!</v>
      </c>
      <c r="BO157" s="167" t="e">
        <f aca="false" ca="false" dt2D="false" dtr="false" t="normal">SUMIFS(BO:BO, $D:$D, $D157, $A:$A, $A157, $F:$F, $F157, $E:$E, "Да")</f>
        <v>#VALUE!</v>
      </c>
      <c r="BP157" s="167" t="e">
        <f aca="false" ca="false" dt2D="false" dtr="false" t="normal">SUMIFS(BP:BP, $D:$D, $D157, $A:$A, $A157, $F:$F, $F157, $E:$E, "Да")</f>
        <v>#VALUE!</v>
      </c>
      <c r="BQ157" s="167" t="e">
        <f aca="false" ca="false" dt2D="false" dtr="false" t="normal">SUMIFS(BQ:BQ, $D:$D, $D157, $A:$A, $A157, $F:$F, $F157, $E:$E, "Да")</f>
        <v>#VALUE!</v>
      </c>
      <c r="BR157" s="167" t="e">
        <f aca="false" ca="false" dt2D="false" dtr="false" t="normal">SUMIFS(BR:BR, $D:$D, $D157, $A:$A, $A157, $F:$F, $F157, $E:$E, "Да")</f>
        <v>#VALUE!</v>
      </c>
      <c r="BS157" s="167" t="e">
        <f aca="false" ca="false" dt2D="false" dtr="false" t="normal">SUMIFS(BS:BS, $D:$D, $D157, $A:$A, $A157, $F:$F, $F157, $E:$E, "Да")</f>
        <v>#VALUE!</v>
      </c>
      <c r="BT157" s="167" t="e">
        <f aca="false" ca="false" dt2D="false" dtr="false" t="normal">SUMIFS(BT:BT, $D:$D, $D157, $A:$A, $A157, $F:$F, $F157, $E:$E, "Да")</f>
        <v>#VALUE!</v>
      </c>
    </row>
    <row customHeight="true" hidden="true" ht="9.60000038146973" outlineLevel="1" r="158">
      <c r="A158" s="408" t="n"/>
      <c r="D158" s="408" t="n"/>
      <c r="L158" s="283" t="n"/>
      <c r="M158" s="167" t="n"/>
      <c r="N158" s="167" t="n"/>
      <c r="O158" s="167" t="n"/>
      <c r="P158" s="167" t="n"/>
      <c r="Q158" s="167" t="n"/>
      <c r="R158" s="167" t="n"/>
      <c r="S158" s="167" t="n"/>
      <c r="T158" s="167" t="n"/>
      <c r="U158" s="167" t="n"/>
      <c r="V158" s="167" t="n"/>
      <c r="W158" s="167" t="n"/>
      <c r="X158" s="167" t="n"/>
      <c r="Y158" s="167" t="n"/>
      <c r="Z158" s="167" t="n"/>
      <c r="AA158" s="167" t="n"/>
      <c r="AB158" s="167" t="n"/>
      <c r="AC158" s="167" t="n"/>
      <c r="AD158" s="167" t="n"/>
      <c r="AE158" s="167" t="n"/>
      <c r="AF158" s="167" t="n"/>
      <c r="AG158" s="167" t="n"/>
      <c r="AH158" s="167" t="n"/>
      <c r="AI158" s="167" t="n"/>
      <c r="AJ158" s="167" t="n"/>
      <c r="AK158" s="167" t="n"/>
      <c r="AL158" s="167" t="n"/>
      <c r="AM158" s="167" t="n"/>
      <c r="AN158" s="167" t="n"/>
      <c r="AO158" s="167" t="n"/>
      <c r="AP158" s="167" t="n"/>
      <c r="AQ158" s="167" t="n"/>
      <c r="AR158" s="167" t="n"/>
      <c r="AS158" s="167" t="n"/>
      <c r="AT158" s="167" t="n"/>
      <c r="AU158" s="167" t="n"/>
      <c r="AV158" s="167" t="n"/>
      <c r="AW158" s="167" t="n"/>
      <c r="AX158" s="167" t="n"/>
      <c r="AY158" s="167" t="n"/>
      <c r="AZ158" s="167" t="n"/>
      <c r="BA158" s="167" t="n"/>
      <c r="BB158" s="167" t="n"/>
      <c r="BC158" s="167" t="n"/>
      <c r="BD158" s="167" t="n"/>
      <c r="BE158" s="167" t="n"/>
      <c r="BF158" s="167" t="n"/>
      <c r="BG158" s="167" t="n"/>
      <c r="BH158" s="167" t="n"/>
      <c r="BI158" s="167" t="n"/>
      <c r="BJ158" s="167" t="n"/>
      <c r="BK158" s="167" t="n"/>
      <c r="BL158" s="167" t="n"/>
      <c r="BM158" s="167" t="n"/>
      <c r="BN158" s="167" t="n"/>
      <c r="BO158" s="167" t="n"/>
      <c r="BP158" s="167" t="n"/>
      <c r="BQ158" s="167" t="n"/>
      <c r="BR158" s="167" t="n"/>
      <c r="BS158" s="167" t="n"/>
      <c r="BT158" s="167" t="n"/>
    </row>
    <row customFormat="true" hidden="true" ht="16.5" outlineLevel="1" r="159" s="130">
      <c r="A159" s="374" t="str">
        <f aca="false" ca="false" dt2D="false" dtr="false" t="normal">I152</f>
        <v>Дивиденды</v>
      </c>
      <c r="B159" s="408" t="n"/>
      <c r="C159" s="408" t="n"/>
      <c r="D159" s="374" t="n"/>
      <c r="E159" s="374" t="n"/>
      <c r="F159" s="374" t="str">
        <f aca="false" ca="false" dt2D="false" dtr="false" t="normal">I159</f>
        <v>Дополнительная туристическая  инфраструктура</v>
      </c>
      <c r="G159" s="374" t="n"/>
      <c r="H159" s="1" t="n"/>
      <c r="I159" s="242" t="s">
        <v>407</v>
      </c>
      <c r="L159" s="283" t="e">
        <f aca="false" ca="false" dt2D="false" dtr="false" t="normal">SUM(M159:BT159)</f>
        <v>#VALUE!</v>
      </c>
      <c r="M159" s="167" t="e">
        <f aca="false" ca="false" dt2D="false" dtr="false" t="normal">SUM(M160:M163)</f>
        <v>#VALUE!</v>
      </c>
      <c r="N159" s="167" t="e">
        <f aca="false" ca="false" dt2D="false" dtr="false" t="normal">SUM(N160:N163)</f>
        <v>#VALUE!</v>
      </c>
      <c r="O159" s="167" t="e">
        <f aca="false" ca="false" dt2D="false" dtr="false" t="normal">SUM(O160:O163)</f>
        <v>#VALUE!</v>
      </c>
      <c r="P159" s="167" t="e">
        <f aca="false" ca="false" dt2D="false" dtr="false" t="normal">SUM(P160:P163)</f>
        <v>#VALUE!</v>
      </c>
      <c r="Q159" s="167" t="e">
        <f aca="false" ca="false" dt2D="false" dtr="false" t="normal">SUM(Q160:Q163)</f>
        <v>#VALUE!</v>
      </c>
      <c r="R159" s="167" t="e">
        <f aca="false" ca="false" dt2D="false" dtr="false" t="normal">SUM(R160:R163)</f>
        <v>#VALUE!</v>
      </c>
      <c r="S159" s="167" t="e">
        <f aca="false" ca="false" dt2D="false" dtr="false" t="normal">SUM(S160:S163)</f>
        <v>#VALUE!</v>
      </c>
      <c r="T159" s="167" t="e">
        <f aca="false" ca="false" dt2D="false" dtr="false" t="normal">SUM(T160:T163)</f>
        <v>#VALUE!</v>
      </c>
      <c r="U159" s="167" t="e">
        <f aca="false" ca="false" dt2D="false" dtr="false" t="normal">SUM(U160:U163)</f>
        <v>#VALUE!</v>
      </c>
      <c r="V159" s="167" t="e">
        <f aca="false" ca="false" dt2D="false" dtr="false" t="normal">SUM(V160:V163)</f>
        <v>#VALUE!</v>
      </c>
      <c r="W159" s="167" t="e">
        <f aca="false" ca="false" dt2D="false" dtr="false" t="normal">SUM(W160:W163)</f>
        <v>#VALUE!</v>
      </c>
      <c r="X159" s="167" t="e">
        <f aca="false" ca="false" dt2D="false" dtr="false" t="normal">SUM(X160:X163)</f>
        <v>#VALUE!</v>
      </c>
      <c r="Y159" s="167" t="e">
        <f aca="false" ca="false" dt2D="false" dtr="false" t="normal">SUM(Y160:Y163)</f>
        <v>#VALUE!</v>
      </c>
      <c r="Z159" s="167" t="e">
        <f aca="false" ca="false" dt2D="false" dtr="false" t="normal">SUM(Z160:Z163)</f>
        <v>#VALUE!</v>
      </c>
      <c r="AA159" s="167" t="e">
        <f aca="false" ca="false" dt2D="false" dtr="false" t="normal">SUM(AA160:AA163)</f>
        <v>#VALUE!</v>
      </c>
      <c r="AB159" s="167" t="e">
        <f aca="false" ca="false" dt2D="false" dtr="false" t="normal">SUM(AB160:AB163)</f>
        <v>#VALUE!</v>
      </c>
      <c r="AC159" s="167" t="e">
        <f aca="false" ca="false" dt2D="false" dtr="false" t="normal">SUM(AC160:AC163)</f>
        <v>#VALUE!</v>
      </c>
      <c r="AD159" s="167" t="e">
        <f aca="false" ca="false" dt2D="false" dtr="false" t="normal">SUM(AD160:AD163)</f>
        <v>#VALUE!</v>
      </c>
      <c r="AE159" s="167" t="e">
        <f aca="false" ca="false" dt2D="false" dtr="false" t="normal">SUM(AE160:AE163)</f>
        <v>#VALUE!</v>
      </c>
      <c r="AF159" s="167" t="e">
        <f aca="false" ca="false" dt2D="false" dtr="false" t="normal">SUM(AF160:AF163)</f>
        <v>#VALUE!</v>
      </c>
      <c r="AG159" s="167" t="e">
        <f aca="false" ca="false" dt2D="false" dtr="false" t="normal">SUM(AG160:AG163)</f>
        <v>#VALUE!</v>
      </c>
      <c r="AH159" s="167" t="e">
        <f aca="false" ca="false" dt2D="false" dtr="false" t="normal">SUM(AH160:AH163)</f>
        <v>#VALUE!</v>
      </c>
      <c r="AI159" s="167" t="e">
        <f aca="false" ca="false" dt2D="false" dtr="false" t="normal">SUM(AI160:AI163)</f>
        <v>#VALUE!</v>
      </c>
      <c r="AJ159" s="167" t="e">
        <f aca="false" ca="false" dt2D="false" dtr="false" t="normal">SUM(AJ160:AJ163)</f>
        <v>#VALUE!</v>
      </c>
      <c r="AK159" s="167" t="e">
        <f aca="false" ca="false" dt2D="false" dtr="false" t="normal">SUM(AK160:AK163)</f>
        <v>#VALUE!</v>
      </c>
      <c r="AL159" s="167" t="e">
        <f aca="false" ca="false" dt2D="false" dtr="false" t="normal">SUM(AL160:AL163)</f>
        <v>#VALUE!</v>
      </c>
      <c r="AM159" s="167" t="e">
        <f aca="false" ca="false" dt2D="false" dtr="false" t="normal">SUM(AM160:AM163)</f>
        <v>#VALUE!</v>
      </c>
      <c r="AN159" s="167" t="e">
        <f aca="false" ca="false" dt2D="false" dtr="false" t="normal">SUM(AN160:AN163)</f>
        <v>#VALUE!</v>
      </c>
      <c r="AO159" s="167" t="e">
        <f aca="false" ca="false" dt2D="false" dtr="false" t="normal">SUM(AO160:AO163)</f>
        <v>#VALUE!</v>
      </c>
      <c r="AP159" s="167" t="e">
        <f aca="false" ca="false" dt2D="false" dtr="false" t="normal">SUM(AP160:AP163)</f>
        <v>#VALUE!</v>
      </c>
      <c r="AQ159" s="167" t="e">
        <f aca="false" ca="false" dt2D="false" dtr="false" t="normal">SUM(AQ160:AQ163)</f>
        <v>#VALUE!</v>
      </c>
      <c r="AR159" s="167" t="e">
        <f aca="false" ca="false" dt2D="false" dtr="false" t="normal">SUM(AR160:AR163)</f>
        <v>#VALUE!</v>
      </c>
      <c r="AS159" s="167" t="e">
        <f aca="false" ca="false" dt2D="false" dtr="false" t="normal">SUM(AS160:AS163)</f>
        <v>#VALUE!</v>
      </c>
      <c r="AT159" s="167" t="e">
        <f aca="false" ca="false" dt2D="false" dtr="false" t="normal">SUM(AT160:AT163)</f>
        <v>#VALUE!</v>
      </c>
      <c r="AU159" s="167" t="e">
        <f aca="false" ca="false" dt2D="false" dtr="false" t="normal">SUM(AU160:AU163)</f>
        <v>#VALUE!</v>
      </c>
      <c r="AV159" s="167" t="e">
        <f aca="false" ca="false" dt2D="false" dtr="false" t="normal">SUM(AV160:AV163)</f>
        <v>#VALUE!</v>
      </c>
      <c r="AW159" s="167" t="e">
        <f aca="false" ca="false" dt2D="false" dtr="false" t="normal">SUM(AW160:AW163)</f>
        <v>#VALUE!</v>
      </c>
      <c r="AX159" s="167" t="e">
        <f aca="false" ca="false" dt2D="false" dtr="false" t="normal">SUM(AX160:AX163)</f>
        <v>#VALUE!</v>
      </c>
      <c r="AY159" s="167" t="e">
        <f aca="false" ca="false" dt2D="false" dtr="false" t="normal">SUM(AY160:AY163)</f>
        <v>#VALUE!</v>
      </c>
      <c r="AZ159" s="167" t="e">
        <f aca="false" ca="false" dt2D="false" dtr="false" t="normal">SUM(AZ160:AZ163)</f>
        <v>#VALUE!</v>
      </c>
      <c r="BA159" s="167" t="e">
        <f aca="false" ca="false" dt2D="false" dtr="false" t="normal">SUM(BA160:BA163)</f>
        <v>#VALUE!</v>
      </c>
      <c r="BB159" s="167" t="e">
        <f aca="false" ca="false" dt2D="false" dtr="false" t="normal">SUM(BB160:BB163)</f>
        <v>#VALUE!</v>
      </c>
      <c r="BC159" s="167" t="e">
        <f aca="false" ca="false" dt2D="false" dtr="false" t="normal">SUM(BC160:BC163)</f>
        <v>#VALUE!</v>
      </c>
      <c r="BD159" s="167" t="e">
        <f aca="false" ca="false" dt2D="false" dtr="false" t="normal">SUM(BD160:BD163)</f>
        <v>#VALUE!</v>
      </c>
      <c r="BE159" s="167" t="e">
        <f aca="false" ca="false" dt2D="false" dtr="false" t="normal">SUM(BE160:BE163)</f>
        <v>#VALUE!</v>
      </c>
      <c r="BF159" s="167" t="e">
        <f aca="false" ca="false" dt2D="false" dtr="false" t="normal">SUM(BF160:BF163)</f>
        <v>#VALUE!</v>
      </c>
      <c r="BG159" s="167" t="e">
        <f aca="false" ca="false" dt2D="false" dtr="false" t="normal">SUM(BG160:BG163)</f>
        <v>#VALUE!</v>
      </c>
      <c r="BH159" s="167" t="e">
        <f aca="false" ca="false" dt2D="false" dtr="false" t="normal">SUM(BH160:BH163)</f>
        <v>#VALUE!</v>
      </c>
      <c r="BI159" s="167" t="e">
        <f aca="false" ca="false" dt2D="false" dtr="false" t="normal">SUM(BI160:BI163)</f>
        <v>#VALUE!</v>
      </c>
      <c r="BJ159" s="167" t="e">
        <f aca="false" ca="false" dt2D="false" dtr="false" t="normal">SUM(BJ160:BJ163)</f>
        <v>#VALUE!</v>
      </c>
      <c r="BK159" s="167" t="e">
        <f aca="false" ca="false" dt2D="false" dtr="false" t="normal">SUM(BK160:BK163)</f>
        <v>#VALUE!</v>
      </c>
      <c r="BL159" s="167" t="e">
        <f aca="false" ca="false" dt2D="false" dtr="false" t="normal">SUM(BL160:BL163)</f>
        <v>#VALUE!</v>
      </c>
      <c r="BM159" s="167" t="e">
        <f aca="false" ca="false" dt2D="false" dtr="false" t="normal">SUM(BM160:BM163)</f>
        <v>#VALUE!</v>
      </c>
      <c r="BN159" s="167" t="e">
        <f aca="false" ca="false" dt2D="false" dtr="false" t="normal">SUM(BN160:BN163)</f>
        <v>#VALUE!</v>
      </c>
      <c r="BO159" s="167" t="e">
        <f aca="false" ca="false" dt2D="false" dtr="false" t="normal">SUM(BO160:BO163)</f>
        <v>#VALUE!</v>
      </c>
      <c r="BP159" s="167" t="e">
        <f aca="false" ca="false" dt2D="false" dtr="false" t="normal">SUM(BP160:BP163)</f>
        <v>#VALUE!</v>
      </c>
      <c r="BQ159" s="167" t="e">
        <f aca="false" ca="false" dt2D="false" dtr="false" t="normal">SUM(BQ160:BQ163)</f>
        <v>#VALUE!</v>
      </c>
      <c r="BR159" s="167" t="e">
        <f aca="false" ca="false" dt2D="false" dtr="false" t="normal">SUM(BR160:BR163)</f>
        <v>#VALUE!</v>
      </c>
      <c r="BS159" s="167" t="e">
        <f aca="false" ca="false" dt2D="false" dtr="false" t="normal">SUM(BS160:BS163)</f>
        <v>#VALUE!</v>
      </c>
      <c r="BT159" s="167" t="e">
        <f aca="false" ca="false" dt2D="false" dtr="false" t="normal">SUM(BT160:BT163)</f>
        <v>#VALUE!</v>
      </c>
    </row>
    <row hidden="true" ht="16.5" outlineLevel="1" r="160">
      <c r="A160" s="408" t="str">
        <f aca="false" ca="false" dt2D="false" dtr="false" t="normal">A159</f>
        <v>Дивиденды</v>
      </c>
      <c r="D160" s="408" t="str">
        <f aca="false" ca="false" dt2D="false" dtr="false" t="normal">I160</f>
        <v>Инициатор проекта</v>
      </c>
      <c r="F160" s="374" t="str">
        <f aca="false" ca="false" dt2D="false" dtr="false" t="normal">F159</f>
        <v>Дополнительная туристическая  инфраструктура</v>
      </c>
      <c r="I160" s="237" t="s">
        <v>438</v>
      </c>
      <c r="L160" s="283" t="e">
        <f aca="false" ca="false" dt2D="false" dtr="false" t="normal">SUM(M160:BT160)</f>
        <v>#VALUE!</v>
      </c>
      <c r="M160" s="167" t="e">
        <f aca="false" ca="false" dt2D="false" dtr="false" t="normal">SUMIFS(M:M, $D:$D, $D160, $A:$A, $A160, $F:$F, $F160, $E:$E, "Да")</f>
        <v>#VALUE!</v>
      </c>
      <c r="N160" s="167" t="e">
        <f aca="false" ca="false" dt2D="false" dtr="false" t="normal">SUMIFS(N:N, $D:$D, $D160, $A:$A, $A160, $F:$F, $F160, $E:$E, "Да")</f>
        <v>#VALUE!</v>
      </c>
      <c r="O160" s="167" t="e">
        <f aca="false" ca="false" dt2D="false" dtr="false" t="normal">SUMIFS(O:O, $D:$D, $D160, $A:$A, $A160, $F:$F, $F160, $E:$E, "Да")</f>
        <v>#VALUE!</v>
      </c>
      <c r="P160" s="167" t="e">
        <f aca="false" ca="false" dt2D="false" dtr="false" t="normal">SUMIFS(P:P, $D:$D, $D160, $A:$A, $A160, $F:$F, $F160, $E:$E, "Да")</f>
        <v>#VALUE!</v>
      </c>
      <c r="Q160" s="167" t="e">
        <f aca="false" ca="false" dt2D="false" dtr="false" t="normal">SUMIFS(Q:Q, $D:$D, $D160, $A:$A, $A160, $F:$F, $F160, $E:$E, "Да")</f>
        <v>#VALUE!</v>
      </c>
      <c r="R160" s="167" t="e">
        <f aca="false" ca="false" dt2D="false" dtr="false" t="normal">SUMIFS(R:R, $D:$D, $D160, $A:$A, $A160, $F:$F, $F160, $E:$E, "Да")</f>
        <v>#VALUE!</v>
      </c>
      <c r="S160" s="167" t="e">
        <f aca="false" ca="false" dt2D="false" dtr="false" t="normal">SUMIFS(S:S, $D:$D, $D160, $A:$A, $A160, $F:$F, $F160, $E:$E, "Да")</f>
        <v>#VALUE!</v>
      </c>
      <c r="T160" s="167" t="e">
        <f aca="false" ca="false" dt2D="false" dtr="false" t="normal">SUMIFS(T:T, $D:$D, $D160, $A:$A, $A160, $F:$F, $F160, $E:$E, "Да")</f>
        <v>#VALUE!</v>
      </c>
      <c r="U160" s="167" t="e">
        <f aca="false" ca="false" dt2D="false" dtr="false" t="normal">SUMIFS(U:U, $D:$D, $D160, $A:$A, $A160, $F:$F, $F160, $E:$E, "Да")</f>
        <v>#VALUE!</v>
      </c>
      <c r="V160" s="167" t="e">
        <f aca="false" ca="false" dt2D="false" dtr="false" t="normal">SUMIFS(V:V, $D:$D, $D160, $A:$A, $A160, $F:$F, $F160, $E:$E, "Да")</f>
        <v>#VALUE!</v>
      </c>
      <c r="W160" s="167" t="e">
        <f aca="false" ca="false" dt2D="false" dtr="false" t="normal">SUMIFS(W:W, $D:$D, $D160, $A:$A, $A160, $F:$F, $F160, $E:$E, "Да")</f>
        <v>#VALUE!</v>
      </c>
      <c r="X160" s="167" t="e">
        <f aca="false" ca="false" dt2D="false" dtr="false" t="normal">SUMIFS(X:X, $D:$D, $D160, $A:$A, $A160, $F:$F, $F160, $E:$E, "Да")</f>
        <v>#VALUE!</v>
      </c>
      <c r="Y160" s="167" t="e">
        <f aca="false" ca="false" dt2D="false" dtr="false" t="normal">SUMIFS(Y:Y, $D:$D, $D160, $A:$A, $A160, $F:$F, $F160, $E:$E, "Да")</f>
        <v>#VALUE!</v>
      </c>
      <c r="Z160" s="167" t="e">
        <f aca="false" ca="false" dt2D="false" dtr="false" t="normal">SUMIFS(Z:Z, $D:$D, $D160, $A:$A, $A160, $F:$F, $F160, $E:$E, "Да")</f>
        <v>#VALUE!</v>
      </c>
      <c r="AA160" s="167" t="e">
        <f aca="false" ca="false" dt2D="false" dtr="false" t="normal">SUMIFS(AA:AA, $D:$D, $D160, $A:$A, $A160, $F:$F, $F160, $E:$E, "Да")</f>
        <v>#VALUE!</v>
      </c>
      <c r="AB160" s="167" t="e">
        <f aca="false" ca="false" dt2D="false" dtr="false" t="normal">SUMIFS(AB:AB, $D:$D, $D160, $A:$A, $A160, $F:$F, $F160, $E:$E, "Да")</f>
        <v>#VALUE!</v>
      </c>
      <c r="AC160" s="167" t="e">
        <f aca="false" ca="false" dt2D="false" dtr="false" t="normal">SUMIFS(AC:AC, $D:$D, $D160, $A:$A, $A160, $F:$F, $F160, $E:$E, "Да")</f>
        <v>#VALUE!</v>
      </c>
      <c r="AD160" s="167" t="e">
        <f aca="false" ca="false" dt2D="false" dtr="false" t="normal">SUMIFS(AD:AD, $D:$D, $D160, $A:$A, $A160, $F:$F, $F160, $E:$E, "Да")</f>
        <v>#VALUE!</v>
      </c>
      <c r="AE160" s="167" t="e">
        <f aca="false" ca="false" dt2D="false" dtr="false" t="normal">SUMIFS(AE:AE, $D:$D, $D160, $A:$A, $A160, $F:$F, $F160, $E:$E, "Да")</f>
        <v>#VALUE!</v>
      </c>
      <c r="AF160" s="167" t="e">
        <f aca="false" ca="false" dt2D="false" dtr="false" t="normal">SUMIFS(AF:AF, $D:$D, $D160, $A:$A, $A160, $F:$F, $F160, $E:$E, "Да")</f>
        <v>#VALUE!</v>
      </c>
      <c r="AG160" s="167" t="e">
        <f aca="false" ca="false" dt2D="false" dtr="false" t="normal">SUMIFS(AG:AG, $D:$D, $D160, $A:$A, $A160, $F:$F, $F160, $E:$E, "Да")</f>
        <v>#VALUE!</v>
      </c>
      <c r="AH160" s="167" t="e">
        <f aca="false" ca="false" dt2D="false" dtr="false" t="normal">SUMIFS(AH:AH, $D:$D, $D160, $A:$A, $A160, $F:$F, $F160, $E:$E, "Да")</f>
        <v>#VALUE!</v>
      </c>
      <c r="AI160" s="167" t="e">
        <f aca="false" ca="false" dt2D="false" dtr="false" t="normal">SUMIFS(AI:AI, $D:$D, $D160, $A:$A, $A160, $F:$F, $F160, $E:$E, "Да")</f>
        <v>#VALUE!</v>
      </c>
      <c r="AJ160" s="167" t="e">
        <f aca="false" ca="false" dt2D="false" dtr="false" t="normal">SUMIFS(AJ:AJ, $D:$D, $D160, $A:$A, $A160, $F:$F, $F160, $E:$E, "Да")</f>
        <v>#VALUE!</v>
      </c>
      <c r="AK160" s="167" t="e">
        <f aca="false" ca="false" dt2D="false" dtr="false" t="normal">SUMIFS(AK:AK, $D:$D, $D160, $A:$A, $A160, $F:$F, $F160, $E:$E, "Да")</f>
        <v>#VALUE!</v>
      </c>
      <c r="AL160" s="167" t="e">
        <f aca="false" ca="false" dt2D="false" dtr="false" t="normal">SUMIFS(AL:AL, $D:$D, $D160, $A:$A, $A160, $F:$F, $F160, $E:$E, "Да")</f>
        <v>#VALUE!</v>
      </c>
      <c r="AM160" s="167" t="e">
        <f aca="false" ca="false" dt2D="false" dtr="false" t="normal">SUMIFS(AM:AM, $D:$D, $D160, $A:$A, $A160, $F:$F, $F160, $E:$E, "Да")</f>
        <v>#VALUE!</v>
      </c>
      <c r="AN160" s="167" t="e">
        <f aca="false" ca="false" dt2D="false" dtr="false" t="normal">SUMIFS(AN:AN, $D:$D, $D160, $A:$A, $A160, $F:$F, $F160, $E:$E, "Да")</f>
        <v>#VALUE!</v>
      </c>
      <c r="AO160" s="167" t="e">
        <f aca="false" ca="false" dt2D="false" dtr="false" t="normal">SUMIFS(AO:AO, $D:$D, $D160, $A:$A, $A160, $F:$F, $F160, $E:$E, "Да")</f>
        <v>#VALUE!</v>
      </c>
      <c r="AP160" s="167" t="e">
        <f aca="false" ca="false" dt2D="false" dtr="false" t="normal">SUMIFS(AP:AP, $D:$D, $D160, $A:$A, $A160, $F:$F, $F160, $E:$E, "Да")</f>
        <v>#VALUE!</v>
      </c>
      <c r="AQ160" s="167" t="e">
        <f aca="false" ca="false" dt2D="false" dtr="false" t="normal">SUMIFS(AQ:AQ, $D:$D, $D160, $A:$A, $A160, $F:$F, $F160, $E:$E, "Да")</f>
        <v>#VALUE!</v>
      </c>
      <c r="AR160" s="167" t="e">
        <f aca="false" ca="false" dt2D="false" dtr="false" t="normal">SUMIFS(AR:AR, $D:$D, $D160, $A:$A, $A160, $F:$F, $F160, $E:$E, "Да")</f>
        <v>#VALUE!</v>
      </c>
      <c r="AS160" s="167" t="e">
        <f aca="false" ca="false" dt2D="false" dtr="false" t="normal">SUMIFS(AS:AS, $D:$D, $D160, $A:$A, $A160, $F:$F, $F160, $E:$E, "Да")</f>
        <v>#VALUE!</v>
      </c>
      <c r="AT160" s="167" t="e">
        <f aca="false" ca="false" dt2D="false" dtr="false" t="normal">SUMIFS(AT:AT, $D:$D, $D160, $A:$A, $A160, $F:$F, $F160, $E:$E, "Да")</f>
        <v>#VALUE!</v>
      </c>
      <c r="AU160" s="167" t="e">
        <f aca="false" ca="false" dt2D="false" dtr="false" t="normal">SUMIFS(AU:AU, $D:$D, $D160, $A:$A, $A160, $F:$F, $F160, $E:$E, "Да")</f>
        <v>#VALUE!</v>
      </c>
      <c r="AV160" s="167" t="e">
        <f aca="false" ca="false" dt2D="false" dtr="false" t="normal">SUMIFS(AV:AV, $D:$D, $D160, $A:$A, $A160, $F:$F, $F160, $E:$E, "Да")</f>
        <v>#VALUE!</v>
      </c>
      <c r="AW160" s="167" t="e">
        <f aca="false" ca="false" dt2D="false" dtr="false" t="normal">SUMIFS(AW:AW, $D:$D, $D160, $A:$A, $A160, $F:$F, $F160, $E:$E, "Да")</f>
        <v>#VALUE!</v>
      </c>
      <c r="AX160" s="167" t="e">
        <f aca="false" ca="false" dt2D="false" dtr="false" t="normal">SUMIFS(AX:AX, $D:$D, $D160, $A:$A, $A160, $F:$F, $F160, $E:$E, "Да")</f>
        <v>#VALUE!</v>
      </c>
      <c r="AY160" s="167" t="e">
        <f aca="false" ca="false" dt2D="false" dtr="false" t="normal">SUMIFS(AY:AY, $D:$D, $D160, $A:$A, $A160, $F:$F, $F160, $E:$E, "Да")</f>
        <v>#VALUE!</v>
      </c>
      <c r="AZ160" s="167" t="e">
        <f aca="false" ca="false" dt2D="false" dtr="false" t="normal">SUMIFS(AZ:AZ, $D:$D, $D160, $A:$A, $A160, $F:$F, $F160, $E:$E, "Да")</f>
        <v>#VALUE!</v>
      </c>
      <c r="BA160" s="167" t="e">
        <f aca="false" ca="false" dt2D="false" dtr="false" t="normal">SUMIFS(BA:BA, $D:$D, $D160, $A:$A, $A160, $F:$F, $F160, $E:$E, "Да")</f>
        <v>#VALUE!</v>
      </c>
      <c r="BB160" s="167" t="e">
        <f aca="false" ca="false" dt2D="false" dtr="false" t="normal">SUMIFS(BB:BB, $D:$D, $D160, $A:$A, $A160, $F:$F, $F160, $E:$E, "Да")</f>
        <v>#VALUE!</v>
      </c>
      <c r="BC160" s="167" t="e">
        <f aca="false" ca="false" dt2D="false" dtr="false" t="normal">SUMIFS(BC:BC, $D:$D, $D160, $A:$A, $A160, $F:$F, $F160, $E:$E, "Да")</f>
        <v>#VALUE!</v>
      </c>
      <c r="BD160" s="167" t="e">
        <f aca="false" ca="false" dt2D="false" dtr="false" t="normal">SUMIFS(BD:BD, $D:$D, $D160, $A:$A, $A160, $F:$F, $F160, $E:$E, "Да")</f>
        <v>#VALUE!</v>
      </c>
      <c r="BE160" s="167" t="e">
        <f aca="false" ca="false" dt2D="false" dtr="false" t="normal">SUMIFS(BE:BE, $D:$D, $D160, $A:$A, $A160, $F:$F, $F160, $E:$E, "Да")</f>
        <v>#VALUE!</v>
      </c>
      <c r="BF160" s="167" t="e">
        <f aca="false" ca="false" dt2D="false" dtr="false" t="normal">SUMIFS(BF:BF, $D:$D, $D160, $A:$A, $A160, $F:$F, $F160, $E:$E, "Да")</f>
        <v>#VALUE!</v>
      </c>
      <c r="BG160" s="167" t="e">
        <f aca="false" ca="false" dt2D="false" dtr="false" t="normal">SUMIFS(BG:BG, $D:$D, $D160, $A:$A, $A160, $F:$F, $F160, $E:$E, "Да")</f>
        <v>#VALUE!</v>
      </c>
      <c r="BH160" s="167" t="e">
        <f aca="false" ca="false" dt2D="false" dtr="false" t="normal">SUMIFS(BH:BH, $D:$D, $D160, $A:$A, $A160, $F:$F, $F160, $E:$E, "Да")</f>
        <v>#VALUE!</v>
      </c>
      <c r="BI160" s="167" t="e">
        <f aca="false" ca="false" dt2D="false" dtr="false" t="normal">SUMIFS(BI:BI, $D:$D, $D160, $A:$A, $A160, $F:$F, $F160, $E:$E, "Да")</f>
        <v>#VALUE!</v>
      </c>
      <c r="BJ160" s="167" t="e">
        <f aca="false" ca="false" dt2D="false" dtr="false" t="normal">SUMIFS(BJ:BJ, $D:$D, $D160, $A:$A, $A160, $F:$F, $F160, $E:$E, "Да")</f>
        <v>#VALUE!</v>
      </c>
      <c r="BK160" s="167" t="e">
        <f aca="false" ca="false" dt2D="false" dtr="false" t="normal">SUMIFS(BK:BK, $D:$D, $D160, $A:$A, $A160, $F:$F, $F160, $E:$E, "Да")</f>
        <v>#VALUE!</v>
      </c>
      <c r="BL160" s="167" t="e">
        <f aca="false" ca="false" dt2D="false" dtr="false" t="normal">SUMIFS(BL:BL, $D:$D, $D160, $A:$A, $A160, $F:$F, $F160, $E:$E, "Да")</f>
        <v>#VALUE!</v>
      </c>
      <c r="BM160" s="167" t="e">
        <f aca="false" ca="false" dt2D="false" dtr="false" t="normal">SUMIFS(BM:BM, $D:$D, $D160, $A:$A, $A160, $F:$F, $F160, $E:$E, "Да")</f>
        <v>#VALUE!</v>
      </c>
      <c r="BN160" s="167" t="e">
        <f aca="false" ca="false" dt2D="false" dtr="false" t="normal">SUMIFS(BN:BN, $D:$D, $D160, $A:$A, $A160, $F:$F, $F160, $E:$E, "Да")</f>
        <v>#VALUE!</v>
      </c>
      <c r="BO160" s="167" t="e">
        <f aca="false" ca="false" dt2D="false" dtr="false" t="normal">SUMIFS(BO:BO, $D:$D, $D160, $A:$A, $A160, $F:$F, $F160, $E:$E, "Да")</f>
        <v>#VALUE!</v>
      </c>
      <c r="BP160" s="167" t="e">
        <f aca="false" ca="false" dt2D="false" dtr="false" t="normal">SUMIFS(BP:BP, $D:$D, $D160, $A:$A, $A160, $F:$F, $F160, $E:$E, "Да")</f>
        <v>#VALUE!</v>
      </c>
      <c r="BQ160" s="167" t="e">
        <f aca="false" ca="false" dt2D="false" dtr="false" t="normal">SUMIFS(BQ:BQ, $D:$D, $D160, $A:$A, $A160, $F:$F, $F160, $E:$E, "Да")</f>
        <v>#VALUE!</v>
      </c>
      <c r="BR160" s="167" t="e">
        <f aca="false" ca="false" dt2D="false" dtr="false" t="normal">SUMIFS(BR:BR, $D:$D, $D160, $A:$A, $A160, $F:$F, $F160, $E:$E, "Да")</f>
        <v>#VALUE!</v>
      </c>
      <c r="BS160" s="167" t="e">
        <f aca="false" ca="false" dt2D="false" dtr="false" t="normal">SUMIFS(BS:BS, $D:$D, $D160, $A:$A, $A160, $F:$F, $F160, $E:$E, "Да")</f>
        <v>#VALUE!</v>
      </c>
      <c r="BT160" s="167" t="e">
        <f aca="false" ca="false" dt2D="false" dtr="false" t="normal">SUMIFS(BT:BT, $D:$D, $D160, $A:$A, $A160, $F:$F, $F160, $E:$E, "Да")</f>
        <v>#VALUE!</v>
      </c>
    </row>
    <row hidden="true" ht="16.5" outlineLevel="1" r="161">
      <c r="A161" s="408" t="str">
        <f aca="false" ca="false" dt2D="false" dtr="false" t="normal">A160</f>
        <v>Дивиденды</v>
      </c>
      <c r="D161" s="408" t="str">
        <f aca="false" ca="false" dt2D="false" dtr="false" t="normal">I161</f>
        <v>Федеральный бюджет</v>
      </c>
      <c r="F161" s="374" t="str">
        <f aca="false" ca="false" dt2D="false" dtr="false" t="normal">F160</f>
        <v>Дополнительная туристическая  инфраструктура</v>
      </c>
      <c r="I161" s="237" t="s">
        <v>301</v>
      </c>
      <c r="L161" s="283" t="e">
        <f aca="false" ca="false" dt2D="false" dtr="false" t="normal">SUM(M161:BT161)</f>
        <v>#VALUE!</v>
      </c>
      <c r="M161" s="167" t="e">
        <f aca="false" ca="false" dt2D="false" dtr="false" t="normal">SUMIFS(M:M, $D:$D, $D161, $A:$A, $A161, $F:$F, $F161, $E:$E, "Да")</f>
        <v>#VALUE!</v>
      </c>
      <c r="N161" s="167" t="e">
        <f aca="false" ca="false" dt2D="false" dtr="false" t="normal">SUMIFS(N:N, $D:$D, $D161, $A:$A, $A161, $F:$F, $F161, $E:$E, "Да")</f>
        <v>#VALUE!</v>
      </c>
      <c r="O161" s="167" t="e">
        <f aca="false" ca="false" dt2D="false" dtr="false" t="normal">SUMIFS(O:O, $D:$D, $D161, $A:$A, $A161, $F:$F, $F161, $E:$E, "Да")</f>
        <v>#VALUE!</v>
      </c>
      <c r="P161" s="167" t="e">
        <f aca="false" ca="false" dt2D="false" dtr="false" t="normal">SUMIFS(P:P, $D:$D, $D161, $A:$A, $A161, $F:$F, $F161, $E:$E, "Да")</f>
        <v>#VALUE!</v>
      </c>
      <c r="Q161" s="167" t="e">
        <f aca="false" ca="false" dt2D="false" dtr="false" t="normal">SUMIFS(Q:Q, $D:$D, $D161, $A:$A, $A161, $F:$F, $F161, $E:$E, "Да")</f>
        <v>#VALUE!</v>
      </c>
      <c r="R161" s="167" t="e">
        <f aca="false" ca="false" dt2D="false" dtr="false" t="normal">SUMIFS(R:R, $D:$D, $D161, $A:$A, $A161, $F:$F, $F161, $E:$E, "Да")</f>
        <v>#VALUE!</v>
      </c>
      <c r="S161" s="167" t="e">
        <f aca="false" ca="false" dt2D="false" dtr="false" t="normal">SUMIFS(S:S, $D:$D, $D161, $A:$A, $A161, $F:$F, $F161, $E:$E, "Да")</f>
        <v>#VALUE!</v>
      </c>
      <c r="T161" s="167" t="e">
        <f aca="false" ca="false" dt2D="false" dtr="false" t="normal">SUMIFS(T:T, $D:$D, $D161, $A:$A, $A161, $F:$F, $F161, $E:$E, "Да")</f>
        <v>#VALUE!</v>
      </c>
      <c r="U161" s="167" t="e">
        <f aca="false" ca="false" dt2D="false" dtr="false" t="normal">SUMIFS(U:U, $D:$D, $D161, $A:$A, $A161, $F:$F, $F161, $E:$E, "Да")</f>
        <v>#VALUE!</v>
      </c>
      <c r="V161" s="167" t="e">
        <f aca="false" ca="false" dt2D="false" dtr="false" t="normal">SUMIFS(V:V, $D:$D, $D161, $A:$A, $A161, $F:$F, $F161, $E:$E, "Да")</f>
        <v>#VALUE!</v>
      </c>
      <c r="W161" s="167" t="e">
        <f aca="false" ca="false" dt2D="false" dtr="false" t="normal">SUMIFS(W:W, $D:$D, $D161, $A:$A, $A161, $F:$F, $F161, $E:$E, "Да")</f>
        <v>#VALUE!</v>
      </c>
      <c r="X161" s="167" t="e">
        <f aca="false" ca="false" dt2D="false" dtr="false" t="normal">SUMIFS(X:X, $D:$D, $D161, $A:$A, $A161, $F:$F, $F161, $E:$E, "Да")</f>
        <v>#VALUE!</v>
      </c>
      <c r="Y161" s="167" t="e">
        <f aca="false" ca="false" dt2D="false" dtr="false" t="normal">SUMIFS(Y:Y, $D:$D, $D161, $A:$A, $A161, $F:$F, $F161, $E:$E, "Да")</f>
        <v>#VALUE!</v>
      </c>
      <c r="Z161" s="167" t="e">
        <f aca="false" ca="false" dt2D="false" dtr="false" t="normal">SUMIFS(Z:Z, $D:$D, $D161, $A:$A, $A161, $F:$F, $F161, $E:$E, "Да")</f>
        <v>#VALUE!</v>
      </c>
      <c r="AA161" s="167" t="e">
        <f aca="false" ca="false" dt2D="false" dtr="false" t="normal">SUMIFS(AA:AA, $D:$D, $D161, $A:$A, $A161, $F:$F, $F161, $E:$E, "Да")</f>
        <v>#VALUE!</v>
      </c>
      <c r="AB161" s="167" t="e">
        <f aca="false" ca="false" dt2D="false" dtr="false" t="normal">SUMIFS(AB:AB, $D:$D, $D161, $A:$A, $A161, $F:$F, $F161, $E:$E, "Да")</f>
        <v>#VALUE!</v>
      </c>
      <c r="AC161" s="167" t="e">
        <f aca="false" ca="false" dt2D="false" dtr="false" t="normal">SUMIFS(AC:AC, $D:$D, $D161, $A:$A, $A161, $F:$F, $F161, $E:$E, "Да")</f>
        <v>#VALUE!</v>
      </c>
      <c r="AD161" s="167" t="e">
        <f aca="false" ca="false" dt2D="false" dtr="false" t="normal">SUMIFS(AD:AD, $D:$D, $D161, $A:$A, $A161, $F:$F, $F161, $E:$E, "Да")</f>
        <v>#VALUE!</v>
      </c>
      <c r="AE161" s="167" t="e">
        <f aca="false" ca="false" dt2D="false" dtr="false" t="normal">SUMIFS(AE:AE, $D:$D, $D161, $A:$A, $A161, $F:$F, $F161, $E:$E, "Да")</f>
        <v>#VALUE!</v>
      </c>
      <c r="AF161" s="167" t="e">
        <f aca="false" ca="false" dt2D="false" dtr="false" t="normal">SUMIFS(AF:AF, $D:$D, $D161, $A:$A, $A161, $F:$F, $F161, $E:$E, "Да")</f>
        <v>#VALUE!</v>
      </c>
      <c r="AG161" s="167" t="e">
        <f aca="false" ca="false" dt2D="false" dtr="false" t="normal">SUMIFS(AG:AG, $D:$D, $D161, $A:$A, $A161, $F:$F, $F161, $E:$E, "Да")</f>
        <v>#VALUE!</v>
      </c>
      <c r="AH161" s="167" t="e">
        <f aca="false" ca="false" dt2D="false" dtr="false" t="normal">SUMIFS(AH:AH, $D:$D, $D161, $A:$A, $A161, $F:$F, $F161, $E:$E, "Да")</f>
        <v>#VALUE!</v>
      </c>
      <c r="AI161" s="167" t="e">
        <f aca="false" ca="false" dt2D="false" dtr="false" t="normal">SUMIFS(AI:AI, $D:$D, $D161, $A:$A, $A161, $F:$F, $F161, $E:$E, "Да")</f>
        <v>#VALUE!</v>
      </c>
      <c r="AJ161" s="167" t="e">
        <f aca="false" ca="false" dt2D="false" dtr="false" t="normal">SUMIFS(AJ:AJ, $D:$D, $D161, $A:$A, $A161, $F:$F, $F161, $E:$E, "Да")</f>
        <v>#VALUE!</v>
      </c>
      <c r="AK161" s="167" t="e">
        <f aca="false" ca="false" dt2D="false" dtr="false" t="normal">SUMIFS(AK:AK, $D:$D, $D161, $A:$A, $A161, $F:$F, $F161, $E:$E, "Да")</f>
        <v>#VALUE!</v>
      </c>
      <c r="AL161" s="167" t="e">
        <f aca="false" ca="false" dt2D="false" dtr="false" t="normal">SUMIFS(AL:AL, $D:$D, $D161, $A:$A, $A161, $F:$F, $F161, $E:$E, "Да")</f>
        <v>#VALUE!</v>
      </c>
      <c r="AM161" s="167" t="e">
        <f aca="false" ca="false" dt2D="false" dtr="false" t="normal">SUMIFS(AM:AM, $D:$D, $D161, $A:$A, $A161, $F:$F, $F161, $E:$E, "Да")</f>
        <v>#VALUE!</v>
      </c>
      <c r="AN161" s="167" t="e">
        <f aca="false" ca="false" dt2D="false" dtr="false" t="normal">SUMIFS(AN:AN, $D:$D, $D161, $A:$A, $A161, $F:$F, $F161, $E:$E, "Да")</f>
        <v>#VALUE!</v>
      </c>
      <c r="AO161" s="167" t="e">
        <f aca="false" ca="false" dt2D="false" dtr="false" t="normal">SUMIFS(AO:AO, $D:$D, $D161, $A:$A, $A161, $F:$F, $F161, $E:$E, "Да")</f>
        <v>#VALUE!</v>
      </c>
      <c r="AP161" s="167" t="e">
        <f aca="false" ca="false" dt2D="false" dtr="false" t="normal">SUMIFS(AP:AP, $D:$D, $D161, $A:$A, $A161, $F:$F, $F161, $E:$E, "Да")</f>
        <v>#VALUE!</v>
      </c>
      <c r="AQ161" s="167" t="e">
        <f aca="false" ca="false" dt2D="false" dtr="false" t="normal">SUMIFS(AQ:AQ, $D:$D, $D161, $A:$A, $A161, $F:$F, $F161, $E:$E, "Да")</f>
        <v>#VALUE!</v>
      </c>
      <c r="AR161" s="167" t="e">
        <f aca="false" ca="false" dt2D="false" dtr="false" t="normal">SUMIFS(AR:AR, $D:$D, $D161, $A:$A, $A161, $F:$F, $F161, $E:$E, "Да")</f>
        <v>#VALUE!</v>
      </c>
      <c r="AS161" s="167" t="e">
        <f aca="false" ca="false" dt2D="false" dtr="false" t="normal">SUMIFS(AS:AS, $D:$D, $D161, $A:$A, $A161, $F:$F, $F161, $E:$E, "Да")</f>
        <v>#VALUE!</v>
      </c>
      <c r="AT161" s="167" t="e">
        <f aca="false" ca="false" dt2D="false" dtr="false" t="normal">SUMIFS(AT:AT, $D:$D, $D161, $A:$A, $A161, $F:$F, $F161, $E:$E, "Да")</f>
        <v>#VALUE!</v>
      </c>
      <c r="AU161" s="167" t="e">
        <f aca="false" ca="false" dt2D="false" dtr="false" t="normal">SUMIFS(AU:AU, $D:$D, $D161, $A:$A, $A161, $F:$F, $F161, $E:$E, "Да")</f>
        <v>#VALUE!</v>
      </c>
      <c r="AV161" s="167" t="e">
        <f aca="false" ca="false" dt2D="false" dtr="false" t="normal">SUMIFS(AV:AV, $D:$D, $D161, $A:$A, $A161, $F:$F, $F161, $E:$E, "Да")</f>
        <v>#VALUE!</v>
      </c>
      <c r="AW161" s="167" t="e">
        <f aca="false" ca="false" dt2D="false" dtr="false" t="normal">SUMIFS(AW:AW, $D:$D, $D161, $A:$A, $A161, $F:$F, $F161, $E:$E, "Да")</f>
        <v>#VALUE!</v>
      </c>
      <c r="AX161" s="167" t="e">
        <f aca="false" ca="false" dt2D="false" dtr="false" t="normal">SUMIFS(AX:AX, $D:$D, $D161, $A:$A, $A161, $F:$F, $F161, $E:$E, "Да")</f>
        <v>#VALUE!</v>
      </c>
      <c r="AY161" s="167" t="e">
        <f aca="false" ca="false" dt2D="false" dtr="false" t="normal">SUMIFS(AY:AY, $D:$D, $D161, $A:$A, $A161, $F:$F, $F161, $E:$E, "Да")</f>
        <v>#VALUE!</v>
      </c>
      <c r="AZ161" s="167" t="e">
        <f aca="false" ca="false" dt2D="false" dtr="false" t="normal">SUMIFS(AZ:AZ, $D:$D, $D161, $A:$A, $A161, $F:$F, $F161, $E:$E, "Да")</f>
        <v>#VALUE!</v>
      </c>
      <c r="BA161" s="167" t="e">
        <f aca="false" ca="false" dt2D="false" dtr="false" t="normal">SUMIFS(BA:BA, $D:$D, $D161, $A:$A, $A161, $F:$F, $F161, $E:$E, "Да")</f>
        <v>#VALUE!</v>
      </c>
      <c r="BB161" s="167" t="e">
        <f aca="false" ca="false" dt2D="false" dtr="false" t="normal">SUMIFS(BB:BB, $D:$D, $D161, $A:$A, $A161, $F:$F, $F161, $E:$E, "Да")</f>
        <v>#VALUE!</v>
      </c>
      <c r="BC161" s="167" t="e">
        <f aca="false" ca="false" dt2D="false" dtr="false" t="normal">SUMIFS(BC:BC, $D:$D, $D161, $A:$A, $A161, $F:$F, $F161, $E:$E, "Да")</f>
        <v>#VALUE!</v>
      </c>
      <c r="BD161" s="167" t="e">
        <f aca="false" ca="false" dt2D="false" dtr="false" t="normal">SUMIFS(BD:BD, $D:$D, $D161, $A:$A, $A161, $F:$F, $F161, $E:$E, "Да")</f>
        <v>#VALUE!</v>
      </c>
      <c r="BE161" s="167" t="e">
        <f aca="false" ca="false" dt2D="false" dtr="false" t="normal">SUMIFS(BE:BE, $D:$D, $D161, $A:$A, $A161, $F:$F, $F161, $E:$E, "Да")</f>
        <v>#VALUE!</v>
      </c>
      <c r="BF161" s="167" t="e">
        <f aca="false" ca="false" dt2D="false" dtr="false" t="normal">SUMIFS(BF:BF, $D:$D, $D161, $A:$A, $A161, $F:$F, $F161, $E:$E, "Да")</f>
        <v>#VALUE!</v>
      </c>
      <c r="BG161" s="167" t="e">
        <f aca="false" ca="false" dt2D="false" dtr="false" t="normal">SUMIFS(BG:BG, $D:$D, $D161, $A:$A, $A161, $F:$F, $F161, $E:$E, "Да")</f>
        <v>#VALUE!</v>
      </c>
      <c r="BH161" s="167" t="e">
        <f aca="false" ca="false" dt2D="false" dtr="false" t="normal">SUMIFS(BH:BH, $D:$D, $D161, $A:$A, $A161, $F:$F, $F161, $E:$E, "Да")</f>
        <v>#VALUE!</v>
      </c>
      <c r="BI161" s="167" t="e">
        <f aca="false" ca="false" dt2D="false" dtr="false" t="normal">SUMIFS(BI:BI, $D:$D, $D161, $A:$A, $A161, $F:$F, $F161, $E:$E, "Да")</f>
        <v>#VALUE!</v>
      </c>
      <c r="BJ161" s="167" t="e">
        <f aca="false" ca="false" dt2D="false" dtr="false" t="normal">SUMIFS(BJ:BJ, $D:$D, $D161, $A:$A, $A161, $F:$F, $F161, $E:$E, "Да")</f>
        <v>#VALUE!</v>
      </c>
      <c r="BK161" s="167" t="e">
        <f aca="false" ca="false" dt2D="false" dtr="false" t="normal">SUMIFS(BK:BK, $D:$D, $D161, $A:$A, $A161, $F:$F, $F161, $E:$E, "Да")</f>
        <v>#VALUE!</v>
      </c>
      <c r="BL161" s="167" t="e">
        <f aca="false" ca="false" dt2D="false" dtr="false" t="normal">SUMIFS(BL:BL, $D:$D, $D161, $A:$A, $A161, $F:$F, $F161, $E:$E, "Да")</f>
        <v>#VALUE!</v>
      </c>
      <c r="BM161" s="167" t="e">
        <f aca="false" ca="false" dt2D="false" dtr="false" t="normal">SUMIFS(BM:BM, $D:$D, $D161, $A:$A, $A161, $F:$F, $F161, $E:$E, "Да")</f>
        <v>#VALUE!</v>
      </c>
      <c r="BN161" s="167" t="e">
        <f aca="false" ca="false" dt2D="false" dtr="false" t="normal">SUMIFS(BN:BN, $D:$D, $D161, $A:$A, $A161, $F:$F, $F161, $E:$E, "Да")</f>
        <v>#VALUE!</v>
      </c>
      <c r="BO161" s="167" t="e">
        <f aca="false" ca="false" dt2D="false" dtr="false" t="normal">SUMIFS(BO:BO, $D:$D, $D161, $A:$A, $A161, $F:$F, $F161, $E:$E, "Да")</f>
        <v>#VALUE!</v>
      </c>
      <c r="BP161" s="167" t="e">
        <f aca="false" ca="false" dt2D="false" dtr="false" t="normal">SUMIFS(BP:BP, $D:$D, $D161, $A:$A, $A161, $F:$F, $F161, $E:$E, "Да")</f>
        <v>#VALUE!</v>
      </c>
      <c r="BQ161" s="167" t="e">
        <f aca="false" ca="false" dt2D="false" dtr="false" t="normal">SUMIFS(BQ:BQ, $D:$D, $D161, $A:$A, $A161, $F:$F, $F161, $E:$E, "Да")</f>
        <v>#VALUE!</v>
      </c>
      <c r="BR161" s="167" t="e">
        <f aca="false" ca="false" dt2D="false" dtr="false" t="normal">SUMIFS(BR:BR, $D:$D, $D161, $A:$A, $A161, $F:$F, $F161, $E:$E, "Да")</f>
        <v>#VALUE!</v>
      </c>
      <c r="BS161" s="167" t="e">
        <f aca="false" ca="false" dt2D="false" dtr="false" t="normal">SUMIFS(BS:BS, $D:$D, $D161, $A:$A, $A161, $F:$F, $F161, $E:$E, "Да")</f>
        <v>#VALUE!</v>
      </c>
      <c r="BT161" s="167" t="e">
        <f aca="false" ca="false" dt2D="false" dtr="false" t="normal">SUMIFS(BT:BT, $D:$D, $D161, $A:$A, $A161, $F:$F, $F161, $E:$E, "Да")</f>
        <v>#VALUE!</v>
      </c>
    </row>
    <row hidden="true" ht="16.5" outlineLevel="1" r="162">
      <c r="A162" s="408" t="str">
        <f aca="false" ca="false" dt2D="false" dtr="false" t="normal">A161</f>
        <v>Дивиденды</v>
      </c>
      <c r="D162" s="408" t="str">
        <f aca="false" ca="false" dt2D="false" dtr="false" t="normal">I162</f>
        <v>Бюджет СФ</v>
      </c>
      <c r="F162" s="374" t="str">
        <f aca="false" ca="false" dt2D="false" dtr="false" t="normal">F161</f>
        <v>Дополнительная туристическая  инфраструктура</v>
      </c>
      <c r="I162" s="237" t="s">
        <v>302</v>
      </c>
      <c r="L162" s="283" t="e">
        <f aca="false" ca="false" dt2D="false" dtr="false" t="normal">SUM(M162:BT162)</f>
        <v>#VALUE!</v>
      </c>
      <c r="M162" s="167" t="e">
        <f aca="false" ca="false" dt2D="false" dtr="false" t="normal">SUMIFS(M:M, $D:$D, $D162, $A:$A, $A162, $F:$F, $F162, $E:$E, "Да")</f>
        <v>#VALUE!</v>
      </c>
      <c r="N162" s="167" t="e">
        <f aca="false" ca="false" dt2D="false" dtr="false" t="normal">SUMIFS(N:N, $D:$D, $D162, $A:$A, $A162, $F:$F, $F162, $E:$E, "Да")</f>
        <v>#VALUE!</v>
      </c>
      <c r="O162" s="167" t="e">
        <f aca="false" ca="false" dt2D="false" dtr="false" t="normal">SUMIFS(O:O, $D:$D, $D162, $A:$A, $A162, $F:$F, $F162, $E:$E, "Да")</f>
        <v>#VALUE!</v>
      </c>
      <c r="P162" s="167" t="e">
        <f aca="false" ca="false" dt2D="false" dtr="false" t="normal">SUMIFS(P:P, $D:$D, $D162, $A:$A, $A162, $F:$F, $F162, $E:$E, "Да")</f>
        <v>#VALUE!</v>
      </c>
      <c r="Q162" s="167" t="e">
        <f aca="false" ca="false" dt2D="false" dtr="false" t="normal">SUMIFS(Q:Q, $D:$D, $D162, $A:$A, $A162, $F:$F, $F162, $E:$E, "Да")</f>
        <v>#VALUE!</v>
      </c>
      <c r="R162" s="167" t="e">
        <f aca="false" ca="false" dt2D="false" dtr="false" t="normal">SUMIFS(R:R, $D:$D, $D162, $A:$A, $A162, $F:$F, $F162, $E:$E, "Да")</f>
        <v>#VALUE!</v>
      </c>
      <c r="S162" s="167" t="e">
        <f aca="false" ca="false" dt2D="false" dtr="false" t="normal">SUMIFS(S:S, $D:$D, $D162, $A:$A, $A162, $F:$F, $F162, $E:$E, "Да")</f>
        <v>#VALUE!</v>
      </c>
      <c r="T162" s="167" t="e">
        <f aca="false" ca="false" dt2D="false" dtr="false" t="normal">SUMIFS(T:T, $D:$D, $D162, $A:$A, $A162, $F:$F, $F162, $E:$E, "Да")</f>
        <v>#VALUE!</v>
      </c>
      <c r="U162" s="167" t="e">
        <f aca="false" ca="false" dt2D="false" dtr="false" t="normal">SUMIFS(U:U, $D:$D, $D162, $A:$A, $A162, $F:$F, $F162, $E:$E, "Да")</f>
        <v>#VALUE!</v>
      </c>
      <c r="V162" s="167" t="e">
        <f aca="false" ca="false" dt2D="false" dtr="false" t="normal">SUMIFS(V:V, $D:$D, $D162, $A:$A, $A162, $F:$F, $F162, $E:$E, "Да")</f>
        <v>#VALUE!</v>
      </c>
      <c r="W162" s="167" t="e">
        <f aca="false" ca="false" dt2D="false" dtr="false" t="normal">SUMIFS(W:W, $D:$D, $D162, $A:$A, $A162, $F:$F, $F162, $E:$E, "Да")</f>
        <v>#VALUE!</v>
      </c>
      <c r="X162" s="167" t="e">
        <f aca="false" ca="false" dt2D="false" dtr="false" t="normal">SUMIFS(X:X, $D:$D, $D162, $A:$A, $A162, $F:$F, $F162, $E:$E, "Да")</f>
        <v>#VALUE!</v>
      </c>
      <c r="Y162" s="167" t="e">
        <f aca="false" ca="false" dt2D="false" dtr="false" t="normal">SUMIFS(Y:Y, $D:$D, $D162, $A:$A, $A162, $F:$F, $F162, $E:$E, "Да")</f>
        <v>#VALUE!</v>
      </c>
      <c r="Z162" s="167" t="e">
        <f aca="false" ca="false" dt2D="false" dtr="false" t="normal">SUMIFS(Z:Z, $D:$D, $D162, $A:$A, $A162, $F:$F, $F162, $E:$E, "Да")</f>
        <v>#VALUE!</v>
      </c>
      <c r="AA162" s="167" t="e">
        <f aca="false" ca="false" dt2D="false" dtr="false" t="normal">SUMIFS(AA:AA, $D:$D, $D162, $A:$A, $A162, $F:$F, $F162, $E:$E, "Да")</f>
        <v>#VALUE!</v>
      </c>
      <c r="AB162" s="167" t="e">
        <f aca="false" ca="false" dt2D="false" dtr="false" t="normal">SUMIFS(AB:AB, $D:$D, $D162, $A:$A, $A162, $F:$F, $F162, $E:$E, "Да")</f>
        <v>#VALUE!</v>
      </c>
      <c r="AC162" s="167" t="e">
        <f aca="false" ca="false" dt2D="false" dtr="false" t="normal">SUMIFS(AC:AC, $D:$D, $D162, $A:$A, $A162, $F:$F, $F162, $E:$E, "Да")</f>
        <v>#VALUE!</v>
      </c>
      <c r="AD162" s="167" t="e">
        <f aca="false" ca="false" dt2D="false" dtr="false" t="normal">SUMIFS(AD:AD, $D:$D, $D162, $A:$A, $A162, $F:$F, $F162, $E:$E, "Да")</f>
        <v>#VALUE!</v>
      </c>
      <c r="AE162" s="167" t="e">
        <f aca="false" ca="false" dt2D="false" dtr="false" t="normal">SUMIFS(AE:AE, $D:$D, $D162, $A:$A, $A162, $F:$F, $F162, $E:$E, "Да")</f>
        <v>#VALUE!</v>
      </c>
      <c r="AF162" s="167" t="e">
        <f aca="false" ca="false" dt2D="false" dtr="false" t="normal">SUMIFS(AF:AF, $D:$D, $D162, $A:$A, $A162, $F:$F, $F162, $E:$E, "Да")</f>
        <v>#VALUE!</v>
      </c>
      <c r="AG162" s="167" t="e">
        <f aca="false" ca="false" dt2D="false" dtr="false" t="normal">SUMIFS(AG:AG, $D:$D, $D162, $A:$A, $A162, $F:$F, $F162, $E:$E, "Да")</f>
        <v>#VALUE!</v>
      </c>
      <c r="AH162" s="167" t="e">
        <f aca="false" ca="false" dt2D="false" dtr="false" t="normal">SUMIFS(AH:AH, $D:$D, $D162, $A:$A, $A162, $F:$F, $F162, $E:$E, "Да")</f>
        <v>#VALUE!</v>
      </c>
      <c r="AI162" s="167" t="e">
        <f aca="false" ca="false" dt2D="false" dtr="false" t="normal">SUMIFS(AI:AI, $D:$D, $D162, $A:$A, $A162, $F:$F, $F162, $E:$E, "Да")</f>
        <v>#VALUE!</v>
      </c>
      <c r="AJ162" s="167" t="e">
        <f aca="false" ca="false" dt2D="false" dtr="false" t="normal">SUMIFS(AJ:AJ, $D:$D, $D162, $A:$A, $A162, $F:$F, $F162, $E:$E, "Да")</f>
        <v>#VALUE!</v>
      </c>
      <c r="AK162" s="167" t="e">
        <f aca="false" ca="false" dt2D="false" dtr="false" t="normal">SUMIFS(AK:AK, $D:$D, $D162, $A:$A, $A162, $F:$F, $F162, $E:$E, "Да")</f>
        <v>#VALUE!</v>
      </c>
      <c r="AL162" s="167" t="e">
        <f aca="false" ca="false" dt2D="false" dtr="false" t="normal">SUMIFS(AL:AL, $D:$D, $D162, $A:$A, $A162, $F:$F, $F162, $E:$E, "Да")</f>
        <v>#VALUE!</v>
      </c>
      <c r="AM162" s="167" t="e">
        <f aca="false" ca="false" dt2D="false" dtr="false" t="normal">SUMIFS(AM:AM, $D:$D, $D162, $A:$A, $A162, $F:$F, $F162, $E:$E, "Да")</f>
        <v>#VALUE!</v>
      </c>
      <c r="AN162" s="167" t="e">
        <f aca="false" ca="false" dt2D="false" dtr="false" t="normal">SUMIFS(AN:AN, $D:$D, $D162, $A:$A, $A162, $F:$F, $F162, $E:$E, "Да")</f>
        <v>#VALUE!</v>
      </c>
      <c r="AO162" s="167" t="e">
        <f aca="false" ca="false" dt2D="false" dtr="false" t="normal">SUMIFS(AO:AO, $D:$D, $D162, $A:$A, $A162, $F:$F, $F162, $E:$E, "Да")</f>
        <v>#VALUE!</v>
      </c>
      <c r="AP162" s="167" t="e">
        <f aca="false" ca="false" dt2D="false" dtr="false" t="normal">SUMIFS(AP:AP, $D:$D, $D162, $A:$A, $A162, $F:$F, $F162, $E:$E, "Да")</f>
        <v>#VALUE!</v>
      </c>
      <c r="AQ162" s="167" t="e">
        <f aca="false" ca="false" dt2D="false" dtr="false" t="normal">SUMIFS(AQ:AQ, $D:$D, $D162, $A:$A, $A162, $F:$F, $F162, $E:$E, "Да")</f>
        <v>#VALUE!</v>
      </c>
      <c r="AR162" s="167" t="e">
        <f aca="false" ca="false" dt2D="false" dtr="false" t="normal">SUMIFS(AR:AR, $D:$D, $D162, $A:$A, $A162, $F:$F, $F162, $E:$E, "Да")</f>
        <v>#VALUE!</v>
      </c>
      <c r="AS162" s="167" t="e">
        <f aca="false" ca="false" dt2D="false" dtr="false" t="normal">SUMIFS(AS:AS, $D:$D, $D162, $A:$A, $A162, $F:$F, $F162, $E:$E, "Да")</f>
        <v>#VALUE!</v>
      </c>
      <c r="AT162" s="167" t="e">
        <f aca="false" ca="false" dt2D="false" dtr="false" t="normal">SUMIFS(AT:AT, $D:$D, $D162, $A:$A, $A162, $F:$F, $F162, $E:$E, "Да")</f>
        <v>#VALUE!</v>
      </c>
      <c r="AU162" s="167" t="e">
        <f aca="false" ca="false" dt2D="false" dtr="false" t="normal">SUMIFS(AU:AU, $D:$D, $D162, $A:$A, $A162, $F:$F, $F162, $E:$E, "Да")</f>
        <v>#VALUE!</v>
      </c>
      <c r="AV162" s="167" t="e">
        <f aca="false" ca="false" dt2D="false" dtr="false" t="normal">SUMIFS(AV:AV, $D:$D, $D162, $A:$A, $A162, $F:$F, $F162, $E:$E, "Да")</f>
        <v>#VALUE!</v>
      </c>
      <c r="AW162" s="167" t="e">
        <f aca="false" ca="false" dt2D="false" dtr="false" t="normal">SUMIFS(AW:AW, $D:$D, $D162, $A:$A, $A162, $F:$F, $F162, $E:$E, "Да")</f>
        <v>#VALUE!</v>
      </c>
      <c r="AX162" s="167" t="e">
        <f aca="false" ca="false" dt2D="false" dtr="false" t="normal">SUMIFS(AX:AX, $D:$D, $D162, $A:$A, $A162, $F:$F, $F162, $E:$E, "Да")</f>
        <v>#VALUE!</v>
      </c>
      <c r="AY162" s="167" t="e">
        <f aca="false" ca="false" dt2D="false" dtr="false" t="normal">SUMIFS(AY:AY, $D:$D, $D162, $A:$A, $A162, $F:$F, $F162, $E:$E, "Да")</f>
        <v>#VALUE!</v>
      </c>
      <c r="AZ162" s="167" t="e">
        <f aca="false" ca="false" dt2D="false" dtr="false" t="normal">SUMIFS(AZ:AZ, $D:$D, $D162, $A:$A, $A162, $F:$F, $F162, $E:$E, "Да")</f>
        <v>#VALUE!</v>
      </c>
      <c r="BA162" s="167" t="e">
        <f aca="false" ca="false" dt2D="false" dtr="false" t="normal">SUMIFS(BA:BA, $D:$D, $D162, $A:$A, $A162, $F:$F, $F162, $E:$E, "Да")</f>
        <v>#VALUE!</v>
      </c>
      <c r="BB162" s="167" t="e">
        <f aca="false" ca="false" dt2D="false" dtr="false" t="normal">SUMIFS(BB:BB, $D:$D, $D162, $A:$A, $A162, $F:$F, $F162, $E:$E, "Да")</f>
        <v>#VALUE!</v>
      </c>
      <c r="BC162" s="167" t="e">
        <f aca="false" ca="false" dt2D="false" dtr="false" t="normal">SUMIFS(BC:BC, $D:$D, $D162, $A:$A, $A162, $F:$F, $F162, $E:$E, "Да")</f>
        <v>#VALUE!</v>
      </c>
      <c r="BD162" s="167" t="e">
        <f aca="false" ca="false" dt2D="false" dtr="false" t="normal">SUMIFS(BD:BD, $D:$D, $D162, $A:$A, $A162, $F:$F, $F162, $E:$E, "Да")</f>
        <v>#VALUE!</v>
      </c>
      <c r="BE162" s="167" t="e">
        <f aca="false" ca="false" dt2D="false" dtr="false" t="normal">SUMIFS(BE:BE, $D:$D, $D162, $A:$A, $A162, $F:$F, $F162, $E:$E, "Да")</f>
        <v>#VALUE!</v>
      </c>
      <c r="BF162" s="167" t="e">
        <f aca="false" ca="false" dt2D="false" dtr="false" t="normal">SUMIFS(BF:BF, $D:$D, $D162, $A:$A, $A162, $F:$F, $F162, $E:$E, "Да")</f>
        <v>#VALUE!</v>
      </c>
      <c r="BG162" s="167" t="e">
        <f aca="false" ca="false" dt2D="false" dtr="false" t="normal">SUMIFS(BG:BG, $D:$D, $D162, $A:$A, $A162, $F:$F, $F162, $E:$E, "Да")</f>
        <v>#VALUE!</v>
      </c>
      <c r="BH162" s="167" t="e">
        <f aca="false" ca="false" dt2D="false" dtr="false" t="normal">SUMIFS(BH:BH, $D:$D, $D162, $A:$A, $A162, $F:$F, $F162, $E:$E, "Да")</f>
        <v>#VALUE!</v>
      </c>
      <c r="BI162" s="167" t="e">
        <f aca="false" ca="false" dt2D="false" dtr="false" t="normal">SUMIFS(BI:BI, $D:$D, $D162, $A:$A, $A162, $F:$F, $F162, $E:$E, "Да")</f>
        <v>#VALUE!</v>
      </c>
      <c r="BJ162" s="167" t="e">
        <f aca="false" ca="false" dt2D="false" dtr="false" t="normal">SUMIFS(BJ:BJ, $D:$D, $D162, $A:$A, $A162, $F:$F, $F162, $E:$E, "Да")</f>
        <v>#VALUE!</v>
      </c>
      <c r="BK162" s="167" t="e">
        <f aca="false" ca="false" dt2D="false" dtr="false" t="normal">SUMIFS(BK:BK, $D:$D, $D162, $A:$A, $A162, $F:$F, $F162, $E:$E, "Да")</f>
        <v>#VALUE!</v>
      </c>
      <c r="BL162" s="167" t="e">
        <f aca="false" ca="false" dt2D="false" dtr="false" t="normal">SUMIFS(BL:BL, $D:$D, $D162, $A:$A, $A162, $F:$F, $F162, $E:$E, "Да")</f>
        <v>#VALUE!</v>
      </c>
      <c r="BM162" s="167" t="e">
        <f aca="false" ca="false" dt2D="false" dtr="false" t="normal">SUMIFS(BM:BM, $D:$D, $D162, $A:$A, $A162, $F:$F, $F162, $E:$E, "Да")</f>
        <v>#VALUE!</v>
      </c>
      <c r="BN162" s="167" t="e">
        <f aca="false" ca="false" dt2D="false" dtr="false" t="normal">SUMIFS(BN:BN, $D:$D, $D162, $A:$A, $A162, $F:$F, $F162, $E:$E, "Да")</f>
        <v>#VALUE!</v>
      </c>
      <c r="BO162" s="167" t="e">
        <f aca="false" ca="false" dt2D="false" dtr="false" t="normal">SUMIFS(BO:BO, $D:$D, $D162, $A:$A, $A162, $F:$F, $F162, $E:$E, "Да")</f>
        <v>#VALUE!</v>
      </c>
      <c r="BP162" s="167" t="e">
        <f aca="false" ca="false" dt2D="false" dtr="false" t="normal">SUMIFS(BP:BP, $D:$D, $D162, $A:$A, $A162, $F:$F, $F162, $E:$E, "Да")</f>
        <v>#VALUE!</v>
      </c>
      <c r="BQ162" s="167" t="e">
        <f aca="false" ca="false" dt2D="false" dtr="false" t="normal">SUMIFS(BQ:BQ, $D:$D, $D162, $A:$A, $A162, $F:$F, $F162, $E:$E, "Да")</f>
        <v>#VALUE!</v>
      </c>
      <c r="BR162" s="167" t="e">
        <f aca="false" ca="false" dt2D="false" dtr="false" t="normal">SUMIFS(BR:BR, $D:$D, $D162, $A:$A, $A162, $F:$F, $F162, $E:$E, "Да")</f>
        <v>#VALUE!</v>
      </c>
      <c r="BS162" s="167" t="e">
        <f aca="false" ca="false" dt2D="false" dtr="false" t="normal">SUMIFS(BS:BS, $D:$D, $D162, $A:$A, $A162, $F:$F, $F162, $E:$E, "Да")</f>
        <v>#VALUE!</v>
      </c>
      <c r="BT162" s="167" t="e">
        <f aca="false" ca="false" dt2D="false" dtr="false" t="normal">SUMIFS(BT:BT, $D:$D, $D162, $A:$A, $A162, $F:$F, $F162, $E:$E, "Да")</f>
        <v>#VALUE!</v>
      </c>
    </row>
    <row hidden="true" ht="16.5" outlineLevel="1" r="163">
      <c r="A163" s="408" t="str">
        <f aca="false" ca="false" dt2D="false" dtr="false" t="normal">A162</f>
        <v>Дивиденды</v>
      </c>
      <c r="D163" s="408" t="str">
        <f aca="false" ca="false" dt2D="false" dtr="false" t="normal">I163</f>
        <v>Местный бюджет</v>
      </c>
      <c r="F163" s="374" t="str">
        <f aca="false" ca="false" dt2D="false" dtr="false" t="normal">F162</f>
        <v>Дополнительная туристическая  инфраструктура</v>
      </c>
      <c r="I163" s="237" t="s">
        <v>303</v>
      </c>
      <c r="L163" s="283" t="e">
        <f aca="false" ca="false" dt2D="false" dtr="false" t="normal">SUM(M163:BT163)</f>
        <v>#VALUE!</v>
      </c>
      <c r="M163" s="167" t="e">
        <f aca="false" ca="false" dt2D="false" dtr="false" t="normal">SUMIFS(M:M, $D:$D, $D163, $A:$A, $A163, $F:$F, $F163, $E:$E, "Да")</f>
        <v>#VALUE!</v>
      </c>
      <c r="N163" s="167" t="e">
        <f aca="false" ca="false" dt2D="false" dtr="false" t="normal">SUMIFS(N:N, $D:$D, $D163, $A:$A, $A163, $F:$F, $F163, $E:$E, "Да")</f>
        <v>#VALUE!</v>
      </c>
      <c r="O163" s="167" t="e">
        <f aca="false" ca="false" dt2D="false" dtr="false" t="normal">SUMIFS(O:O, $D:$D, $D163, $A:$A, $A163, $F:$F, $F163, $E:$E, "Да")</f>
        <v>#VALUE!</v>
      </c>
      <c r="P163" s="167" t="e">
        <f aca="false" ca="false" dt2D="false" dtr="false" t="normal">SUMIFS(P:P, $D:$D, $D163, $A:$A, $A163, $F:$F, $F163, $E:$E, "Да")</f>
        <v>#VALUE!</v>
      </c>
      <c r="Q163" s="167" t="e">
        <f aca="false" ca="false" dt2D="false" dtr="false" t="normal">SUMIFS(Q:Q, $D:$D, $D163, $A:$A, $A163, $F:$F, $F163, $E:$E, "Да")</f>
        <v>#VALUE!</v>
      </c>
      <c r="R163" s="167" t="e">
        <f aca="false" ca="false" dt2D="false" dtr="false" t="normal">SUMIFS(R:R, $D:$D, $D163, $A:$A, $A163, $F:$F, $F163, $E:$E, "Да")</f>
        <v>#VALUE!</v>
      </c>
      <c r="S163" s="167" t="e">
        <f aca="false" ca="false" dt2D="false" dtr="false" t="normal">SUMIFS(S:S, $D:$D, $D163, $A:$A, $A163, $F:$F, $F163, $E:$E, "Да")</f>
        <v>#VALUE!</v>
      </c>
      <c r="T163" s="167" t="e">
        <f aca="false" ca="false" dt2D="false" dtr="false" t="normal">SUMIFS(T:T, $D:$D, $D163, $A:$A, $A163, $F:$F, $F163, $E:$E, "Да")</f>
        <v>#VALUE!</v>
      </c>
      <c r="U163" s="167" t="e">
        <f aca="false" ca="false" dt2D="false" dtr="false" t="normal">SUMIFS(U:U, $D:$D, $D163, $A:$A, $A163, $F:$F, $F163, $E:$E, "Да")</f>
        <v>#VALUE!</v>
      </c>
      <c r="V163" s="167" t="e">
        <f aca="false" ca="false" dt2D="false" dtr="false" t="normal">SUMIFS(V:V, $D:$D, $D163, $A:$A, $A163, $F:$F, $F163, $E:$E, "Да")</f>
        <v>#VALUE!</v>
      </c>
      <c r="W163" s="167" t="e">
        <f aca="false" ca="false" dt2D="false" dtr="false" t="normal">SUMIFS(W:W, $D:$D, $D163, $A:$A, $A163, $F:$F, $F163, $E:$E, "Да")</f>
        <v>#VALUE!</v>
      </c>
      <c r="X163" s="167" t="e">
        <f aca="false" ca="false" dt2D="false" dtr="false" t="normal">SUMIFS(X:X, $D:$D, $D163, $A:$A, $A163, $F:$F, $F163, $E:$E, "Да")</f>
        <v>#VALUE!</v>
      </c>
      <c r="Y163" s="167" t="e">
        <f aca="false" ca="false" dt2D="false" dtr="false" t="normal">SUMIFS(Y:Y, $D:$D, $D163, $A:$A, $A163, $F:$F, $F163, $E:$E, "Да")</f>
        <v>#VALUE!</v>
      </c>
      <c r="Z163" s="167" t="e">
        <f aca="false" ca="false" dt2D="false" dtr="false" t="normal">SUMIFS(Z:Z, $D:$D, $D163, $A:$A, $A163, $F:$F, $F163, $E:$E, "Да")</f>
        <v>#VALUE!</v>
      </c>
      <c r="AA163" s="167" t="e">
        <f aca="false" ca="false" dt2D="false" dtr="false" t="normal">SUMIFS(AA:AA, $D:$D, $D163, $A:$A, $A163, $F:$F, $F163, $E:$E, "Да")</f>
        <v>#VALUE!</v>
      </c>
      <c r="AB163" s="167" t="e">
        <f aca="false" ca="false" dt2D="false" dtr="false" t="normal">SUMIFS(AB:AB, $D:$D, $D163, $A:$A, $A163, $F:$F, $F163, $E:$E, "Да")</f>
        <v>#VALUE!</v>
      </c>
      <c r="AC163" s="167" t="e">
        <f aca="false" ca="false" dt2D="false" dtr="false" t="normal">SUMIFS(AC:AC, $D:$D, $D163, $A:$A, $A163, $F:$F, $F163, $E:$E, "Да")</f>
        <v>#VALUE!</v>
      </c>
      <c r="AD163" s="167" t="e">
        <f aca="false" ca="false" dt2D="false" dtr="false" t="normal">SUMIFS(AD:AD, $D:$D, $D163, $A:$A, $A163, $F:$F, $F163, $E:$E, "Да")</f>
        <v>#VALUE!</v>
      </c>
      <c r="AE163" s="167" t="e">
        <f aca="false" ca="false" dt2D="false" dtr="false" t="normal">SUMIFS(AE:AE, $D:$D, $D163, $A:$A, $A163, $F:$F, $F163, $E:$E, "Да")</f>
        <v>#VALUE!</v>
      </c>
      <c r="AF163" s="167" t="e">
        <f aca="false" ca="false" dt2D="false" dtr="false" t="normal">SUMIFS(AF:AF, $D:$D, $D163, $A:$A, $A163, $F:$F, $F163, $E:$E, "Да")</f>
        <v>#VALUE!</v>
      </c>
      <c r="AG163" s="167" t="e">
        <f aca="false" ca="false" dt2D="false" dtr="false" t="normal">SUMIFS(AG:AG, $D:$D, $D163, $A:$A, $A163, $F:$F, $F163, $E:$E, "Да")</f>
        <v>#VALUE!</v>
      </c>
      <c r="AH163" s="167" t="e">
        <f aca="false" ca="false" dt2D="false" dtr="false" t="normal">SUMIFS(AH:AH, $D:$D, $D163, $A:$A, $A163, $F:$F, $F163, $E:$E, "Да")</f>
        <v>#VALUE!</v>
      </c>
      <c r="AI163" s="167" t="e">
        <f aca="false" ca="false" dt2D="false" dtr="false" t="normal">SUMIFS(AI:AI, $D:$D, $D163, $A:$A, $A163, $F:$F, $F163, $E:$E, "Да")</f>
        <v>#VALUE!</v>
      </c>
      <c r="AJ163" s="167" t="e">
        <f aca="false" ca="false" dt2D="false" dtr="false" t="normal">SUMIFS(AJ:AJ, $D:$D, $D163, $A:$A, $A163, $F:$F, $F163, $E:$E, "Да")</f>
        <v>#VALUE!</v>
      </c>
      <c r="AK163" s="167" t="e">
        <f aca="false" ca="false" dt2D="false" dtr="false" t="normal">SUMIFS(AK:AK, $D:$D, $D163, $A:$A, $A163, $F:$F, $F163, $E:$E, "Да")</f>
        <v>#VALUE!</v>
      </c>
      <c r="AL163" s="167" t="e">
        <f aca="false" ca="false" dt2D="false" dtr="false" t="normal">SUMIFS(AL:AL, $D:$D, $D163, $A:$A, $A163, $F:$F, $F163, $E:$E, "Да")</f>
        <v>#VALUE!</v>
      </c>
      <c r="AM163" s="167" t="e">
        <f aca="false" ca="false" dt2D="false" dtr="false" t="normal">SUMIFS(AM:AM, $D:$D, $D163, $A:$A, $A163, $F:$F, $F163, $E:$E, "Да")</f>
        <v>#VALUE!</v>
      </c>
      <c r="AN163" s="167" t="e">
        <f aca="false" ca="false" dt2D="false" dtr="false" t="normal">SUMIFS(AN:AN, $D:$D, $D163, $A:$A, $A163, $F:$F, $F163, $E:$E, "Да")</f>
        <v>#VALUE!</v>
      </c>
      <c r="AO163" s="167" t="e">
        <f aca="false" ca="false" dt2D="false" dtr="false" t="normal">SUMIFS(AO:AO, $D:$D, $D163, $A:$A, $A163, $F:$F, $F163, $E:$E, "Да")</f>
        <v>#VALUE!</v>
      </c>
      <c r="AP163" s="167" t="e">
        <f aca="false" ca="false" dt2D="false" dtr="false" t="normal">SUMIFS(AP:AP, $D:$D, $D163, $A:$A, $A163, $F:$F, $F163, $E:$E, "Да")</f>
        <v>#VALUE!</v>
      </c>
      <c r="AQ163" s="167" t="e">
        <f aca="false" ca="false" dt2D="false" dtr="false" t="normal">SUMIFS(AQ:AQ, $D:$D, $D163, $A:$A, $A163, $F:$F, $F163, $E:$E, "Да")</f>
        <v>#VALUE!</v>
      </c>
      <c r="AR163" s="167" t="e">
        <f aca="false" ca="false" dt2D="false" dtr="false" t="normal">SUMIFS(AR:AR, $D:$D, $D163, $A:$A, $A163, $F:$F, $F163, $E:$E, "Да")</f>
        <v>#VALUE!</v>
      </c>
      <c r="AS163" s="167" t="e">
        <f aca="false" ca="false" dt2D="false" dtr="false" t="normal">SUMIFS(AS:AS, $D:$D, $D163, $A:$A, $A163, $F:$F, $F163, $E:$E, "Да")</f>
        <v>#VALUE!</v>
      </c>
      <c r="AT163" s="167" t="e">
        <f aca="false" ca="false" dt2D="false" dtr="false" t="normal">SUMIFS(AT:AT, $D:$D, $D163, $A:$A, $A163, $F:$F, $F163, $E:$E, "Да")</f>
        <v>#VALUE!</v>
      </c>
      <c r="AU163" s="167" t="e">
        <f aca="false" ca="false" dt2D="false" dtr="false" t="normal">SUMIFS(AU:AU, $D:$D, $D163, $A:$A, $A163, $F:$F, $F163, $E:$E, "Да")</f>
        <v>#VALUE!</v>
      </c>
      <c r="AV163" s="167" t="e">
        <f aca="false" ca="false" dt2D="false" dtr="false" t="normal">SUMIFS(AV:AV, $D:$D, $D163, $A:$A, $A163, $F:$F, $F163, $E:$E, "Да")</f>
        <v>#VALUE!</v>
      </c>
      <c r="AW163" s="167" t="e">
        <f aca="false" ca="false" dt2D="false" dtr="false" t="normal">SUMIFS(AW:AW, $D:$D, $D163, $A:$A, $A163, $F:$F, $F163, $E:$E, "Да")</f>
        <v>#VALUE!</v>
      </c>
      <c r="AX163" s="167" t="e">
        <f aca="false" ca="false" dt2D="false" dtr="false" t="normal">SUMIFS(AX:AX, $D:$D, $D163, $A:$A, $A163, $F:$F, $F163, $E:$E, "Да")</f>
        <v>#VALUE!</v>
      </c>
      <c r="AY163" s="167" t="e">
        <f aca="false" ca="false" dt2D="false" dtr="false" t="normal">SUMIFS(AY:AY, $D:$D, $D163, $A:$A, $A163, $F:$F, $F163, $E:$E, "Да")</f>
        <v>#VALUE!</v>
      </c>
      <c r="AZ163" s="167" t="e">
        <f aca="false" ca="false" dt2D="false" dtr="false" t="normal">SUMIFS(AZ:AZ, $D:$D, $D163, $A:$A, $A163, $F:$F, $F163, $E:$E, "Да")</f>
        <v>#VALUE!</v>
      </c>
      <c r="BA163" s="167" t="e">
        <f aca="false" ca="false" dt2D="false" dtr="false" t="normal">SUMIFS(BA:BA, $D:$D, $D163, $A:$A, $A163, $F:$F, $F163, $E:$E, "Да")</f>
        <v>#VALUE!</v>
      </c>
      <c r="BB163" s="167" t="e">
        <f aca="false" ca="false" dt2D="false" dtr="false" t="normal">SUMIFS(BB:BB, $D:$D, $D163, $A:$A, $A163, $F:$F, $F163, $E:$E, "Да")</f>
        <v>#VALUE!</v>
      </c>
      <c r="BC163" s="167" t="e">
        <f aca="false" ca="false" dt2D="false" dtr="false" t="normal">SUMIFS(BC:BC, $D:$D, $D163, $A:$A, $A163, $F:$F, $F163, $E:$E, "Да")</f>
        <v>#VALUE!</v>
      </c>
      <c r="BD163" s="167" t="e">
        <f aca="false" ca="false" dt2D="false" dtr="false" t="normal">SUMIFS(BD:BD, $D:$D, $D163, $A:$A, $A163, $F:$F, $F163, $E:$E, "Да")</f>
        <v>#VALUE!</v>
      </c>
      <c r="BE163" s="167" t="e">
        <f aca="false" ca="false" dt2D="false" dtr="false" t="normal">SUMIFS(BE:BE, $D:$D, $D163, $A:$A, $A163, $F:$F, $F163, $E:$E, "Да")</f>
        <v>#VALUE!</v>
      </c>
      <c r="BF163" s="167" t="e">
        <f aca="false" ca="false" dt2D="false" dtr="false" t="normal">SUMIFS(BF:BF, $D:$D, $D163, $A:$A, $A163, $F:$F, $F163, $E:$E, "Да")</f>
        <v>#VALUE!</v>
      </c>
      <c r="BG163" s="167" t="e">
        <f aca="false" ca="false" dt2D="false" dtr="false" t="normal">SUMIFS(BG:BG, $D:$D, $D163, $A:$A, $A163, $F:$F, $F163, $E:$E, "Да")</f>
        <v>#VALUE!</v>
      </c>
      <c r="BH163" s="167" t="e">
        <f aca="false" ca="false" dt2D="false" dtr="false" t="normal">SUMIFS(BH:BH, $D:$D, $D163, $A:$A, $A163, $F:$F, $F163, $E:$E, "Да")</f>
        <v>#VALUE!</v>
      </c>
      <c r="BI163" s="167" t="e">
        <f aca="false" ca="false" dt2D="false" dtr="false" t="normal">SUMIFS(BI:BI, $D:$D, $D163, $A:$A, $A163, $F:$F, $F163, $E:$E, "Да")</f>
        <v>#VALUE!</v>
      </c>
      <c r="BJ163" s="167" t="e">
        <f aca="false" ca="false" dt2D="false" dtr="false" t="normal">SUMIFS(BJ:BJ, $D:$D, $D163, $A:$A, $A163, $F:$F, $F163, $E:$E, "Да")</f>
        <v>#VALUE!</v>
      </c>
      <c r="BK163" s="167" t="e">
        <f aca="false" ca="false" dt2D="false" dtr="false" t="normal">SUMIFS(BK:BK, $D:$D, $D163, $A:$A, $A163, $F:$F, $F163, $E:$E, "Да")</f>
        <v>#VALUE!</v>
      </c>
      <c r="BL163" s="167" t="e">
        <f aca="false" ca="false" dt2D="false" dtr="false" t="normal">SUMIFS(BL:BL, $D:$D, $D163, $A:$A, $A163, $F:$F, $F163, $E:$E, "Да")</f>
        <v>#VALUE!</v>
      </c>
      <c r="BM163" s="167" t="e">
        <f aca="false" ca="false" dt2D="false" dtr="false" t="normal">SUMIFS(BM:BM, $D:$D, $D163, $A:$A, $A163, $F:$F, $F163, $E:$E, "Да")</f>
        <v>#VALUE!</v>
      </c>
      <c r="BN163" s="167" t="e">
        <f aca="false" ca="false" dt2D="false" dtr="false" t="normal">SUMIFS(BN:BN, $D:$D, $D163, $A:$A, $A163, $F:$F, $F163, $E:$E, "Да")</f>
        <v>#VALUE!</v>
      </c>
      <c r="BO163" s="167" t="e">
        <f aca="false" ca="false" dt2D="false" dtr="false" t="normal">SUMIFS(BO:BO, $D:$D, $D163, $A:$A, $A163, $F:$F, $F163, $E:$E, "Да")</f>
        <v>#VALUE!</v>
      </c>
      <c r="BP163" s="167" t="e">
        <f aca="false" ca="false" dt2D="false" dtr="false" t="normal">SUMIFS(BP:BP, $D:$D, $D163, $A:$A, $A163, $F:$F, $F163, $E:$E, "Да")</f>
        <v>#VALUE!</v>
      </c>
      <c r="BQ163" s="167" t="e">
        <f aca="false" ca="false" dt2D="false" dtr="false" t="normal">SUMIFS(BQ:BQ, $D:$D, $D163, $A:$A, $A163, $F:$F, $F163, $E:$E, "Да")</f>
        <v>#VALUE!</v>
      </c>
      <c r="BR163" s="167" t="e">
        <f aca="false" ca="false" dt2D="false" dtr="false" t="normal">SUMIFS(BR:BR, $D:$D, $D163, $A:$A, $A163, $F:$F, $F163, $E:$E, "Да")</f>
        <v>#VALUE!</v>
      </c>
      <c r="BS163" s="167" t="e">
        <f aca="false" ca="false" dt2D="false" dtr="false" t="normal">SUMIFS(BS:BS, $D:$D, $D163, $A:$A, $A163, $F:$F, $F163, $E:$E, "Да")</f>
        <v>#VALUE!</v>
      </c>
      <c r="BT163" s="167" t="e">
        <f aca="false" ca="false" dt2D="false" dtr="false" t="normal">SUMIFS(BT:BT, $D:$D, $D163, $A:$A, $A163, $F:$F, $F163, $E:$E, "Да")</f>
        <v>#VALUE!</v>
      </c>
    </row>
    <row customFormat="true" ht="16.5" outlineLevel="0" r="164" s="85">
      <c r="A164" s="404" t="n"/>
      <c r="B164" s="404" t="n"/>
      <c r="C164" s="374" t="n"/>
      <c r="D164" s="374" t="n"/>
      <c r="E164" s="374" t="n"/>
      <c r="F164" s="374" t="n"/>
      <c r="G164" s="374" t="n"/>
      <c r="H164" s="1" t="n"/>
      <c r="I164" s="126" t="s">
        <v>439</v>
      </c>
      <c r="J164" s="126" t="n"/>
      <c r="K164" s="126" t="n"/>
      <c r="L164" s="405" t="e">
        <f aca="false" ca="false" dt2D="false" dtr="false" t="normal">SUM(M164:BT164)</f>
        <v>#VALUE!</v>
      </c>
      <c r="M164" s="406" t="e">
        <f aca="false" ca="false" dt2D="false" dtr="false" t="normal">SUM(M153, M159)</f>
        <v>#VALUE!</v>
      </c>
      <c r="N164" s="406" t="e">
        <f aca="false" ca="false" dt2D="false" dtr="false" t="normal">SUM(N153, N159)</f>
        <v>#VALUE!</v>
      </c>
      <c r="O164" s="406" t="e">
        <f aca="false" ca="false" dt2D="false" dtr="false" t="normal">SUM(O153, O159)</f>
        <v>#VALUE!</v>
      </c>
      <c r="P164" s="406" t="e">
        <f aca="false" ca="false" dt2D="false" dtr="false" t="normal">SUM(P153, P159)</f>
        <v>#VALUE!</v>
      </c>
      <c r="Q164" s="406" t="e">
        <f aca="false" ca="false" dt2D="false" dtr="false" t="normal">SUM(Q153, Q159)</f>
        <v>#VALUE!</v>
      </c>
      <c r="R164" s="406" t="e">
        <f aca="false" ca="false" dt2D="false" dtr="false" t="normal">SUM(R153, R159)</f>
        <v>#VALUE!</v>
      </c>
      <c r="S164" s="406" t="e">
        <f aca="false" ca="false" dt2D="false" dtr="false" t="normal">SUM(S153, S159)</f>
        <v>#VALUE!</v>
      </c>
      <c r="T164" s="406" t="e">
        <f aca="false" ca="false" dt2D="false" dtr="false" t="normal">SUM(T153, T159)</f>
        <v>#VALUE!</v>
      </c>
      <c r="U164" s="406" t="e">
        <f aca="false" ca="false" dt2D="false" dtr="false" t="normal">SUM(U153, U159)</f>
        <v>#VALUE!</v>
      </c>
      <c r="V164" s="406" t="e">
        <f aca="false" ca="false" dt2D="false" dtr="false" t="normal">SUM(V153, V159)</f>
        <v>#VALUE!</v>
      </c>
      <c r="W164" s="406" t="e">
        <f aca="false" ca="false" dt2D="false" dtr="false" t="normal">SUM(W153, W159)</f>
        <v>#VALUE!</v>
      </c>
      <c r="X164" s="406" t="e">
        <f aca="false" ca="false" dt2D="false" dtr="false" t="normal">SUM(X153, X159)</f>
        <v>#VALUE!</v>
      </c>
      <c r="Y164" s="406" t="e">
        <f aca="false" ca="false" dt2D="false" dtr="false" t="normal">SUM(Y153, Y159)</f>
        <v>#VALUE!</v>
      </c>
      <c r="Z164" s="406" t="e">
        <f aca="false" ca="false" dt2D="false" dtr="false" t="normal">SUM(Z153, Z159)</f>
        <v>#VALUE!</v>
      </c>
      <c r="AA164" s="406" t="e">
        <f aca="false" ca="false" dt2D="false" dtr="false" t="normal">SUM(AA153, AA159)</f>
        <v>#VALUE!</v>
      </c>
      <c r="AB164" s="406" t="e">
        <f aca="false" ca="false" dt2D="false" dtr="false" t="normal">SUM(AB153, AB159)</f>
        <v>#VALUE!</v>
      </c>
      <c r="AC164" s="406" t="e">
        <f aca="false" ca="false" dt2D="false" dtr="false" t="normal">SUM(AC153, AC159)</f>
        <v>#VALUE!</v>
      </c>
      <c r="AD164" s="406" t="e">
        <f aca="false" ca="false" dt2D="false" dtr="false" t="normal">SUM(AD153, AD159)</f>
        <v>#VALUE!</v>
      </c>
      <c r="AE164" s="406" t="e">
        <f aca="false" ca="false" dt2D="false" dtr="false" t="normal">SUM(AE153, AE159)</f>
        <v>#VALUE!</v>
      </c>
      <c r="AF164" s="406" t="e">
        <f aca="false" ca="false" dt2D="false" dtr="false" t="normal">SUM(AF153, AF159)</f>
        <v>#VALUE!</v>
      </c>
      <c r="AG164" s="406" t="e">
        <f aca="false" ca="false" dt2D="false" dtr="false" t="normal">SUM(AG153, AG159)</f>
        <v>#VALUE!</v>
      </c>
      <c r="AH164" s="406" t="e">
        <f aca="false" ca="false" dt2D="false" dtr="false" t="normal">SUM(AH153, AH159)</f>
        <v>#VALUE!</v>
      </c>
      <c r="AI164" s="406" t="e">
        <f aca="false" ca="false" dt2D="false" dtr="false" t="normal">SUM(AI153, AI159)</f>
        <v>#VALUE!</v>
      </c>
      <c r="AJ164" s="406" t="e">
        <f aca="false" ca="false" dt2D="false" dtr="false" t="normal">SUM(AJ153, AJ159)</f>
        <v>#VALUE!</v>
      </c>
      <c r="AK164" s="406" t="e">
        <f aca="false" ca="false" dt2D="false" dtr="false" t="normal">SUM(AK153, AK159)</f>
        <v>#VALUE!</v>
      </c>
      <c r="AL164" s="406" t="e">
        <f aca="false" ca="false" dt2D="false" dtr="false" t="normal">SUM(AL153, AL159)</f>
        <v>#VALUE!</v>
      </c>
      <c r="AM164" s="406" t="e">
        <f aca="false" ca="false" dt2D="false" dtr="false" t="normal">SUM(AM153, AM159)</f>
        <v>#VALUE!</v>
      </c>
      <c r="AN164" s="406" t="e">
        <f aca="false" ca="false" dt2D="false" dtr="false" t="normal">SUM(AN153, AN159)</f>
        <v>#VALUE!</v>
      </c>
      <c r="AO164" s="406" t="e">
        <f aca="false" ca="false" dt2D="false" dtr="false" t="normal">SUM(AO153, AO159)</f>
        <v>#VALUE!</v>
      </c>
      <c r="AP164" s="406" t="e">
        <f aca="false" ca="false" dt2D="false" dtr="false" t="normal">SUM(AP153, AP159)</f>
        <v>#VALUE!</v>
      </c>
      <c r="AQ164" s="406" t="e">
        <f aca="false" ca="false" dt2D="false" dtr="false" t="normal">SUM(AQ153, AQ159)</f>
        <v>#VALUE!</v>
      </c>
      <c r="AR164" s="406" t="e">
        <f aca="false" ca="false" dt2D="false" dtr="false" t="normal">SUM(AR153, AR159)</f>
        <v>#VALUE!</v>
      </c>
      <c r="AS164" s="406" t="e">
        <f aca="false" ca="false" dt2D="false" dtr="false" t="normal">SUM(AS153, AS159)</f>
        <v>#VALUE!</v>
      </c>
      <c r="AT164" s="406" t="e">
        <f aca="false" ca="false" dt2D="false" dtr="false" t="normal">SUM(AT153, AT159)</f>
        <v>#VALUE!</v>
      </c>
      <c r="AU164" s="406" t="e">
        <f aca="false" ca="false" dt2D="false" dtr="false" t="normal">SUM(AU153, AU159)</f>
        <v>#VALUE!</v>
      </c>
      <c r="AV164" s="406" t="e">
        <f aca="false" ca="false" dt2D="false" dtr="false" t="normal">SUM(AV153, AV159)</f>
        <v>#VALUE!</v>
      </c>
      <c r="AW164" s="406" t="e">
        <f aca="false" ca="false" dt2D="false" dtr="false" t="normal">SUM(AW153, AW159)</f>
        <v>#VALUE!</v>
      </c>
      <c r="AX164" s="406" t="e">
        <f aca="false" ca="false" dt2D="false" dtr="false" t="normal">SUM(AX153, AX159)</f>
        <v>#VALUE!</v>
      </c>
      <c r="AY164" s="406" t="e">
        <f aca="false" ca="false" dt2D="false" dtr="false" t="normal">SUM(AY153, AY159)</f>
        <v>#VALUE!</v>
      </c>
      <c r="AZ164" s="406" t="e">
        <f aca="false" ca="false" dt2D="false" dtr="false" t="normal">SUM(AZ153, AZ159)</f>
        <v>#VALUE!</v>
      </c>
      <c r="BA164" s="406" t="e">
        <f aca="false" ca="false" dt2D="false" dtr="false" t="normal">SUM(BA153, BA159)</f>
        <v>#VALUE!</v>
      </c>
      <c r="BB164" s="406" t="e">
        <f aca="false" ca="false" dt2D="false" dtr="false" t="normal">SUM(BB153, BB159)</f>
        <v>#VALUE!</v>
      </c>
      <c r="BC164" s="406" t="e">
        <f aca="false" ca="false" dt2D="false" dtr="false" t="normal">SUM(BC153, BC159)</f>
        <v>#VALUE!</v>
      </c>
      <c r="BD164" s="406" t="e">
        <f aca="false" ca="false" dt2D="false" dtr="false" t="normal">SUM(BD153, BD159)</f>
        <v>#VALUE!</v>
      </c>
      <c r="BE164" s="406" t="e">
        <f aca="false" ca="false" dt2D="false" dtr="false" t="normal">SUM(BE153, BE159)</f>
        <v>#VALUE!</v>
      </c>
      <c r="BF164" s="406" t="e">
        <f aca="false" ca="false" dt2D="false" dtr="false" t="normal">SUM(BF153, BF159)</f>
        <v>#VALUE!</v>
      </c>
      <c r="BG164" s="406" t="e">
        <f aca="false" ca="false" dt2D="false" dtr="false" t="normal">SUM(BG153, BG159)</f>
        <v>#VALUE!</v>
      </c>
      <c r="BH164" s="406" t="e">
        <f aca="false" ca="false" dt2D="false" dtr="false" t="normal">SUM(BH153, BH159)</f>
        <v>#VALUE!</v>
      </c>
      <c r="BI164" s="406" t="e">
        <f aca="false" ca="false" dt2D="false" dtr="false" t="normal">SUM(BI153, BI159)</f>
        <v>#VALUE!</v>
      </c>
      <c r="BJ164" s="406" t="e">
        <f aca="false" ca="false" dt2D="false" dtr="false" t="normal">SUM(BJ153, BJ159)</f>
        <v>#VALUE!</v>
      </c>
      <c r="BK164" s="406" t="e">
        <f aca="false" ca="false" dt2D="false" dtr="false" t="normal">SUM(BK153, BK159)</f>
        <v>#VALUE!</v>
      </c>
      <c r="BL164" s="406" t="e">
        <f aca="false" ca="false" dt2D="false" dtr="false" t="normal">SUM(BL153, BL159)</f>
        <v>#VALUE!</v>
      </c>
      <c r="BM164" s="406" t="e">
        <f aca="false" ca="false" dt2D="false" dtr="false" t="normal">SUM(BM153, BM159)</f>
        <v>#VALUE!</v>
      </c>
      <c r="BN164" s="406" t="e">
        <f aca="false" ca="false" dt2D="false" dtr="false" t="normal">SUM(BN153, BN159)</f>
        <v>#VALUE!</v>
      </c>
      <c r="BO164" s="406" t="e">
        <f aca="false" ca="false" dt2D="false" dtr="false" t="normal">SUM(BO153, BO159)</f>
        <v>#VALUE!</v>
      </c>
      <c r="BP164" s="406" t="e">
        <f aca="false" ca="false" dt2D="false" dtr="false" t="normal">SUM(BP153, BP159)</f>
        <v>#VALUE!</v>
      </c>
      <c r="BQ164" s="406" t="e">
        <f aca="false" ca="false" dt2D="false" dtr="false" t="normal">SUM(BQ153, BQ159)</f>
        <v>#VALUE!</v>
      </c>
      <c r="BR164" s="406" t="e">
        <f aca="false" ca="false" dt2D="false" dtr="false" t="normal">SUM(BR153, BR159)</f>
        <v>#VALUE!</v>
      </c>
      <c r="BS164" s="406" t="e">
        <f aca="false" ca="false" dt2D="false" dtr="false" t="normal">SUM(BS153, BS159)</f>
        <v>#VALUE!</v>
      </c>
      <c r="BT164" s="406" t="e">
        <f aca="false" ca="false" dt2D="false" dtr="false" t="normal">SUM(BT153, BT159)</f>
        <v>#VALUE!</v>
      </c>
    </row>
    <row outlineLevel="0" r="165">
      <c r="L165" s="283" t="n"/>
      <c r="M165" s="167" t="n"/>
      <c r="N165" s="167" t="n"/>
      <c r="O165" s="167" t="n"/>
      <c r="P165" s="167" t="n"/>
      <c r="Q165" s="167" t="n"/>
      <c r="R165" s="167" t="n"/>
      <c r="S165" s="167" t="n"/>
      <c r="T165" s="167" t="n"/>
      <c r="U165" s="167" t="n"/>
      <c r="V165" s="167" t="n"/>
      <c r="W165" s="167" t="n"/>
      <c r="X165" s="167" t="n"/>
      <c r="Y165" s="167" t="n"/>
      <c r="Z165" s="167" t="n"/>
      <c r="AA165" s="167" t="n"/>
      <c r="AB165" s="167" t="n"/>
      <c r="AC165" s="167" t="n"/>
      <c r="AD165" s="167" t="n"/>
      <c r="AE165" s="167" t="n"/>
      <c r="AF165" s="167" t="n"/>
      <c r="AG165" s="167" t="n"/>
      <c r="AH165" s="167" t="n"/>
      <c r="AI165" s="167" t="n"/>
      <c r="AJ165" s="167" t="n"/>
      <c r="AK165" s="167" t="n"/>
      <c r="AL165" s="167" t="n"/>
      <c r="AM165" s="167" t="n"/>
      <c r="AN165" s="167" t="n"/>
      <c r="AO165" s="167" t="n"/>
      <c r="AP165" s="167" t="n"/>
      <c r="AQ165" s="167" t="n"/>
      <c r="AR165" s="167" t="n"/>
      <c r="AS165" s="167" t="n"/>
      <c r="AT165" s="167" t="n"/>
      <c r="AU165" s="167" t="n"/>
      <c r="AV165" s="167" t="n"/>
      <c r="AW165" s="167" t="n"/>
      <c r="AX165" s="167" t="n"/>
      <c r="AY165" s="167" t="n"/>
      <c r="AZ165" s="167" t="n"/>
      <c r="BA165" s="167" t="n"/>
      <c r="BB165" s="167" t="n"/>
      <c r="BC165" s="167" t="n"/>
      <c r="BD165" s="167" t="n"/>
      <c r="BE165" s="167" t="n"/>
      <c r="BF165" s="167" t="n"/>
      <c r="BG165" s="167" t="n"/>
      <c r="BH165" s="167" t="n"/>
      <c r="BI165" s="167" t="n"/>
      <c r="BJ165" s="167" t="n"/>
      <c r="BK165" s="167" t="n"/>
      <c r="BL165" s="167" t="n"/>
      <c r="BM165" s="167" t="n"/>
      <c r="BN165" s="167" t="n"/>
      <c r="BO165" s="167" t="n"/>
      <c r="BP165" s="167" t="n"/>
      <c r="BQ165" s="167" t="n"/>
      <c r="BR165" s="167" t="n"/>
      <c r="BS165" s="167" t="n"/>
      <c r="BT165" s="167" t="n"/>
    </row>
    <row outlineLevel="0" r="166">
      <c r="L166" s="283" t="n"/>
      <c r="M166" s="167" t="n"/>
      <c r="N166" s="167" t="n"/>
      <c r="O166" s="167" t="n"/>
      <c r="P166" s="167" t="n"/>
      <c r="Q166" s="167" t="n"/>
      <c r="R166" s="167" t="n"/>
      <c r="S166" s="167" t="n"/>
      <c r="T166" s="167" t="n"/>
      <c r="U166" s="167" t="n"/>
      <c r="V166" s="167" t="n"/>
      <c r="W166" s="167" t="n"/>
      <c r="X166" s="167" t="n"/>
      <c r="Y166" s="167" t="n"/>
      <c r="Z166" s="167" t="n"/>
      <c r="AA166" s="167" t="n"/>
      <c r="AB166" s="167" t="n"/>
      <c r="AC166" s="167" t="n"/>
      <c r="AD166" s="167" t="n"/>
      <c r="AE166" s="167" t="n"/>
      <c r="AF166" s="167" t="n"/>
      <c r="AG166" s="167" t="n"/>
      <c r="AH166" s="167" t="n"/>
      <c r="AI166" s="167" t="n"/>
      <c r="AJ166" s="167" t="n"/>
      <c r="AK166" s="167" t="n"/>
      <c r="AL166" s="167" t="n"/>
      <c r="AM166" s="167" t="n"/>
      <c r="AN166" s="167" t="n"/>
      <c r="AO166" s="167" t="n"/>
      <c r="AP166" s="167" t="n"/>
      <c r="AQ166" s="167" t="n"/>
      <c r="AR166" s="167" t="n"/>
      <c r="AS166" s="167" t="n"/>
      <c r="AT166" s="167" t="n"/>
      <c r="AU166" s="167" t="n"/>
      <c r="AV166" s="167" t="n"/>
      <c r="AW166" s="167" t="n"/>
      <c r="AX166" s="167" t="n"/>
      <c r="AY166" s="167" t="n"/>
      <c r="AZ166" s="167" t="n"/>
      <c r="BA166" s="167" t="n"/>
      <c r="BB166" s="167" t="n"/>
      <c r="BC166" s="167" t="n"/>
      <c r="BD166" s="167" t="n"/>
      <c r="BE166" s="167" t="n"/>
      <c r="BF166" s="167" t="n"/>
      <c r="BG166" s="167" t="n"/>
      <c r="BH166" s="167" t="n"/>
      <c r="BI166" s="167" t="n"/>
      <c r="BJ166" s="167" t="n"/>
      <c r="BK166" s="167" t="n"/>
      <c r="BL166" s="167" t="n"/>
      <c r="BM166" s="167" t="n"/>
      <c r="BN166" s="167" t="n"/>
      <c r="BO166" s="167" t="n"/>
      <c r="BP166" s="167" t="n"/>
      <c r="BQ166" s="167" t="n"/>
      <c r="BR166" s="167" t="n"/>
      <c r="BS166" s="167" t="n"/>
      <c r="BT166" s="167" t="n"/>
    </row>
    <row outlineLevel="0" r="167">
      <c r="L167" s="283" t="n"/>
      <c r="M167" s="167" t="n"/>
      <c r="N167" s="167" t="n"/>
      <c r="O167" s="167" t="n"/>
      <c r="P167" s="167" t="n"/>
      <c r="Q167" s="167" t="n"/>
      <c r="R167" s="167" t="n"/>
      <c r="S167" s="167" t="n"/>
      <c r="T167" s="167" t="n"/>
      <c r="U167" s="167" t="n"/>
      <c r="V167" s="167" t="n"/>
      <c r="W167" s="167" t="n"/>
      <c r="X167" s="167" t="n"/>
      <c r="Y167" s="167" t="n"/>
      <c r="Z167" s="167" t="n"/>
      <c r="AA167" s="167" t="n"/>
      <c r="AB167" s="167" t="n"/>
      <c r="AC167" s="167" t="n"/>
      <c r="AD167" s="167" t="n"/>
      <c r="AE167" s="167" t="n"/>
      <c r="AF167" s="167" t="n"/>
      <c r="AG167" s="167" t="n"/>
      <c r="AH167" s="167" t="n"/>
      <c r="AI167" s="167" t="n"/>
      <c r="AJ167" s="167" t="n"/>
      <c r="AK167" s="167" t="n"/>
      <c r="AL167" s="167" t="n"/>
      <c r="AM167" s="167" t="n"/>
      <c r="AN167" s="167" t="n"/>
      <c r="AO167" s="167" t="n"/>
      <c r="AP167" s="167" t="n"/>
      <c r="AQ167" s="167" t="n"/>
      <c r="AR167" s="167" t="n"/>
      <c r="AS167" s="167" t="n"/>
      <c r="AT167" s="167" t="n"/>
      <c r="AU167" s="167" t="n"/>
      <c r="AV167" s="167" t="n"/>
      <c r="AW167" s="167" t="n"/>
      <c r="AX167" s="167" t="n"/>
      <c r="AY167" s="167" t="n"/>
      <c r="AZ167" s="167" t="n"/>
      <c r="BA167" s="167" t="n"/>
      <c r="BB167" s="167" t="n"/>
      <c r="BC167" s="167" t="n"/>
      <c r="BD167" s="167" t="n"/>
      <c r="BE167" s="167" t="n"/>
      <c r="BF167" s="167" t="n"/>
      <c r="BG167" s="167" t="n"/>
      <c r="BH167" s="167" t="n"/>
      <c r="BI167" s="167" t="n"/>
      <c r="BJ167" s="167" t="n"/>
      <c r="BK167" s="167" t="n"/>
      <c r="BL167" s="167" t="n"/>
      <c r="BM167" s="167" t="n"/>
      <c r="BN167" s="167" t="n"/>
      <c r="BO167" s="167" t="n"/>
      <c r="BP167" s="167" t="n"/>
      <c r="BQ167" s="167" t="n"/>
      <c r="BR167" s="167" t="n"/>
      <c r="BS167" s="167" t="n"/>
      <c r="BT167" s="167" t="n"/>
    </row>
    <row outlineLevel="0" r="168">
      <c r="L168" s="283" t="n"/>
      <c r="M168" s="167" t="n"/>
      <c r="N168" s="167" t="n"/>
      <c r="O168" s="167" t="n"/>
      <c r="P168" s="167" t="n"/>
      <c r="Q168" s="167" t="n"/>
      <c r="R168" s="167" t="n"/>
      <c r="S168" s="167" t="n"/>
      <c r="T168" s="167" t="n"/>
      <c r="U168" s="167" t="n"/>
      <c r="V168" s="167" t="n"/>
      <c r="W168" s="167" t="n"/>
      <c r="X168" s="167" t="n"/>
      <c r="Y168" s="167" t="n"/>
      <c r="Z168" s="167" t="n"/>
      <c r="AA168" s="167" t="n"/>
      <c r="AB168" s="167" t="n"/>
      <c r="AC168" s="167" t="n"/>
      <c r="AD168" s="167" t="n"/>
      <c r="AE168" s="167" t="n"/>
      <c r="AF168" s="167" t="n"/>
      <c r="AG168" s="167" t="n"/>
      <c r="AH168" s="167" t="n"/>
      <c r="AI168" s="167" t="n"/>
      <c r="AJ168" s="167" t="n"/>
      <c r="AK168" s="167" t="n"/>
      <c r="AL168" s="167" t="n"/>
      <c r="AM168" s="167" t="n"/>
      <c r="AN168" s="167" t="n"/>
      <c r="AO168" s="167" t="n"/>
      <c r="AP168" s="167" t="n"/>
      <c r="AQ168" s="167" t="n"/>
      <c r="AR168" s="167" t="n"/>
      <c r="AS168" s="167" t="n"/>
      <c r="AT168" s="167" t="n"/>
      <c r="AU168" s="167" t="n"/>
      <c r="AV168" s="167" t="n"/>
      <c r="AW168" s="167" t="n"/>
      <c r="AX168" s="167" t="n"/>
      <c r="AY168" s="167" t="n"/>
      <c r="AZ168" s="167" t="n"/>
      <c r="BA168" s="167" t="n"/>
      <c r="BB168" s="167" t="n"/>
      <c r="BC168" s="167" t="n"/>
      <c r="BD168" s="167" t="n"/>
      <c r="BE168" s="167" t="n"/>
      <c r="BF168" s="167" t="n"/>
      <c r="BG168" s="167" t="n"/>
      <c r="BH168" s="167" t="n"/>
      <c r="BI168" s="167" t="n"/>
      <c r="BJ168" s="167" t="n"/>
      <c r="BK168" s="167" t="n"/>
      <c r="BL168" s="167" t="n"/>
      <c r="BM168" s="167" t="n"/>
      <c r="BN168" s="167" t="n"/>
      <c r="BO168" s="167" t="n"/>
      <c r="BP168" s="167" t="n"/>
      <c r="BQ168" s="167" t="n"/>
      <c r="BR168" s="167" t="n"/>
      <c r="BS168" s="167" t="n"/>
      <c r="BT168" s="167" t="n"/>
    </row>
    <row ht="18" outlineLevel="0" r="169">
      <c r="I169" s="412" t="s">
        <v>440</v>
      </c>
      <c r="L169" s="283" t="n"/>
      <c r="M169" s="167" t="n"/>
      <c r="N169" s="167" t="n"/>
      <c r="O169" s="167" t="n"/>
      <c r="P169" s="167" t="n"/>
      <c r="Q169" s="167" t="n"/>
      <c r="R169" s="167" t="n"/>
      <c r="S169" s="167" t="n"/>
      <c r="T169" s="167" t="n"/>
      <c r="U169" s="167" t="n"/>
      <c r="V169" s="167" t="n"/>
      <c r="W169" s="167" t="n"/>
      <c r="X169" s="167" t="n"/>
      <c r="Y169" s="167" t="n"/>
      <c r="Z169" s="167" t="n"/>
      <c r="AA169" s="167" t="n"/>
      <c r="AB169" s="167" t="n"/>
      <c r="AC169" s="167" t="n"/>
      <c r="AD169" s="167" t="n"/>
      <c r="AE169" s="167" t="n"/>
      <c r="AF169" s="167" t="n"/>
      <c r="AG169" s="167" t="n"/>
      <c r="AH169" s="167" t="n"/>
      <c r="AI169" s="167" t="n"/>
      <c r="AJ169" s="167" t="n"/>
      <c r="AK169" s="167" t="n"/>
      <c r="AL169" s="167" t="n"/>
      <c r="AM169" s="167" t="n"/>
      <c r="AN169" s="167" t="n"/>
      <c r="AO169" s="167" t="n"/>
      <c r="AP169" s="167" t="n"/>
      <c r="AQ169" s="167" t="n"/>
      <c r="AR169" s="167" t="n"/>
      <c r="AS169" s="167" t="n"/>
      <c r="AT169" s="167" t="n"/>
      <c r="AU169" s="167" t="n"/>
      <c r="AV169" s="167" t="n"/>
      <c r="AW169" s="167" t="n"/>
      <c r="AX169" s="167" t="n"/>
      <c r="AY169" s="167" t="n"/>
      <c r="AZ169" s="167" t="n"/>
      <c r="BA169" s="167" t="n"/>
      <c r="BB169" s="167" t="n"/>
      <c r="BC169" s="167" t="n"/>
      <c r="BD169" s="167" t="n"/>
      <c r="BE169" s="167" t="n"/>
      <c r="BF169" s="167" t="n"/>
      <c r="BG169" s="167" t="n"/>
      <c r="BH169" s="167" t="n"/>
      <c r="BI169" s="167" t="n"/>
      <c r="BJ169" s="167" t="n"/>
      <c r="BK169" s="167" t="n"/>
      <c r="BL169" s="167" t="n"/>
      <c r="BM169" s="167" t="n"/>
      <c r="BN169" s="167" t="n"/>
      <c r="BO169" s="167" t="n"/>
      <c r="BP169" s="167" t="n"/>
      <c r="BQ169" s="167" t="n"/>
      <c r="BR169" s="167" t="n"/>
      <c r="BS169" s="167" t="n"/>
      <c r="BT169" s="167" t="n"/>
    </row>
    <row outlineLevel="0" r="170">
      <c r="L170" s="283" t="n"/>
      <c r="M170" s="167" t="n"/>
      <c r="N170" s="167" t="n"/>
      <c r="O170" s="167" t="n"/>
      <c r="P170" s="167" t="n"/>
      <c r="Q170" s="167" t="n"/>
      <c r="R170" s="167" t="n"/>
      <c r="S170" s="167" t="n"/>
      <c r="T170" s="167" t="n"/>
      <c r="U170" s="167" t="n"/>
      <c r="V170" s="167" t="n"/>
      <c r="W170" s="167" t="n"/>
      <c r="X170" s="167" t="n"/>
      <c r="Y170" s="167" t="n"/>
      <c r="Z170" s="167" t="n"/>
      <c r="AA170" s="167" t="n"/>
      <c r="AB170" s="167" t="n"/>
      <c r="AC170" s="167" t="n"/>
      <c r="AD170" s="167" t="n"/>
      <c r="AE170" s="167" t="n"/>
      <c r="AF170" s="167" t="n"/>
      <c r="AG170" s="167" t="n"/>
      <c r="AH170" s="167" t="n"/>
      <c r="AI170" s="167" t="n"/>
      <c r="AJ170" s="167" t="n"/>
      <c r="AK170" s="167" t="n"/>
      <c r="AL170" s="167" t="n"/>
      <c r="AM170" s="167" t="n"/>
      <c r="AN170" s="167" t="n"/>
      <c r="AO170" s="167" t="n"/>
      <c r="AP170" s="167" t="n"/>
      <c r="AQ170" s="167" t="n"/>
      <c r="AR170" s="167" t="n"/>
      <c r="AS170" s="167" t="n"/>
      <c r="AT170" s="167" t="n"/>
      <c r="AU170" s="167" t="n"/>
      <c r="AV170" s="167" t="n"/>
      <c r="AW170" s="167" t="n"/>
      <c r="AX170" s="167" t="n"/>
      <c r="AY170" s="167" t="n"/>
      <c r="AZ170" s="167" t="n"/>
      <c r="BA170" s="167" t="n"/>
      <c r="BB170" s="167" t="n"/>
      <c r="BC170" s="167" t="n"/>
      <c r="BD170" s="167" t="n"/>
      <c r="BE170" s="167" t="n"/>
      <c r="BF170" s="167" t="n"/>
      <c r="BG170" s="167" t="n"/>
      <c r="BH170" s="167" t="n"/>
      <c r="BI170" s="167" t="n"/>
      <c r="BJ170" s="167" t="n"/>
      <c r="BK170" s="167" t="n"/>
      <c r="BL170" s="167" t="n"/>
      <c r="BM170" s="167" t="n"/>
      <c r="BN170" s="167" t="n"/>
      <c r="BO170" s="167" t="n"/>
      <c r="BP170" s="167" t="n"/>
      <c r="BQ170" s="167" t="n"/>
      <c r="BR170" s="167" t="n"/>
      <c r="BS170" s="167" t="n"/>
      <c r="BT170" s="167" t="n"/>
    </row>
    <row customFormat="true" ht="17.25" outlineLevel="0" r="171" s="44">
      <c r="A171" s="374" t="n"/>
      <c r="B171" s="374" t="n"/>
      <c r="C171" s="374" t="n"/>
      <c r="D171" s="374" t="n"/>
      <c r="E171" s="374" t="n"/>
      <c r="F171" s="374" t="n"/>
      <c r="G171" s="374" t="n"/>
      <c r="I171" s="409" t="s">
        <v>441</v>
      </c>
      <c r="L171" s="199" t="n"/>
      <c r="M171" s="403" t="n"/>
      <c r="N171" s="403" t="n"/>
      <c r="O171" s="403" t="n"/>
      <c r="P171" s="403" t="n"/>
      <c r="Q171" s="403" t="n"/>
      <c r="R171" s="403" t="n"/>
      <c r="S171" s="403" t="n"/>
      <c r="T171" s="403" t="n"/>
      <c r="U171" s="403" t="n"/>
      <c r="V171" s="403" t="n"/>
      <c r="W171" s="403" t="n"/>
      <c r="X171" s="403" t="n"/>
      <c r="Y171" s="403" t="n"/>
      <c r="Z171" s="403" t="n"/>
      <c r="AA171" s="403" t="n"/>
      <c r="AB171" s="403" t="n"/>
      <c r="AC171" s="403" t="n"/>
      <c r="AD171" s="403" t="n"/>
      <c r="AE171" s="403" t="n"/>
      <c r="AF171" s="403" t="n"/>
      <c r="AG171" s="403" t="n"/>
      <c r="AH171" s="403" t="n"/>
      <c r="AI171" s="403" t="n"/>
      <c r="AJ171" s="403" t="n"/>
      <c r="AK171" s="403" t="n"/>
      <c r="AL171" s="403" t="n"/>
      <c r="AM171" s="403" t="n"/>
      <c r="AN171" s="403" t="n"/>
      <c r="AO171" s="403" t="n"/>
      <c r="AP171" s="403" t="n"/>
      <c r="AQ171" s="403" t="n"/>
      <c r="AR171" s="403" t="n"/>
      <c r="AS171" s="403" t="n"/>
      <c r="AT171" s="403" t="n"/>
      <c r="AU171" s="403" t="n"/>
      <c r="AV171" s="403" t="n"/>
      <c r="AW171" s="403" t="n"/>
      <c r="AX171" s="403" t="n"/>
      <c r="AY171" s="403" t="n"/>
      <c r="AZ171" s="403" t="n"/>
      <c r="BA171" s="403" t="n"/>
      <c r="BB171" s="403" t="n"/>
      <c r="BC171" s="403" t="n"/>
      <c r="BD171" s="403" t="n"/>
      <c r="BE171" s="403" t="n"/>
      <c r="BF171" s="403" t="n"/>
      <c r="BG171" s="403" t="n"/>
      <c r="BH171" s="403" t="n"/>
      <c r="BI171" s="403" t="n"/>
      <c r="BJ171" s="403" t="n"/>
      <c r="BK171" s="403" t="n"/>
      <c r="BL171" s="403" t="n"/>
      <c r="BM171" s="403" t="n"/>
      <c r="BN171" s="403" t="n"/>
      <c r="BO171" s="403" t="n"/>
      <c r="BP171" s="403" t="n"/>
      <c r="BQ171" s="403" t="n"/>
      <c r="BR171" s="403" t="n"/>
      <c r="BS171" s="403" t="n"/>
      <c r="BT171" s="403" t="n"/>
    </row>
    <row hidden="true" ht="16.5" outlineLevel="1" r="172">
      <c r="B172" s="374" t="str">
        <f aca="false" ca="false" dt2D="false" dtr="false" t="normal">I171</f>
        <v>Общий ФОТ</v>
      </c>
      <c r="F172" s="374" t="str">
        <f aca="false" ca="false" dt2D="false" dtr="false" t="normal">I172</f>
        <v>Якорная туристическая  инфраструктура</v>
      </c>
      <c r="I172" s="237" t="s">
        <v>406</v>
      </c>
      <c r="L172" s="283" t="e">
        <f aca="false" ca="false" dt2D="false" dtr="false" t="normal">SUM(M172:BT172)</f>
        <v>#VALUE!</v>
      </c>
      <c r="M172" s="167" t="e">
        <f aca="false" ca="false" dt2D="false" dtr="false" t="normal">SUMIFS(M:M, $F:$F, $F172, $B:$B, $B172, $E:$E, "Да")</f>
        <v>#VALUE!</v>
      </c>
      <c r="N172" s="167" t="e">
        <f aca="false" ca="false" dt2D="false" dtr="false" t="normal">SUMIFS(N:N, $F:$F, $F172, $B:$B, $B172, $E:$E, "Да")</f>
        <v>#VALUE!</v>
      </c>
      <c r="O172" s="167" t="e">
        <f aca="false" ca="false" dt2D="false" dtr="false" t="normal">SUMIFS(O:O, $F:$F, $F172, $B:$B, $B172, $E:$E, "Да")</f>
        <v>#VALUE!</v>
      </c>
      <c r="P172" s="167" t="e">
        <f aca="false" ca="false" dt2D="false" dtr="false" t="normal">SUMIFS(P:P, $F:$F, $F172, $B:$B, $B172, $E:$E, "Да")</f>
        <v>#VALUE!</v>
      </c>
      <c r="Q172" s="167" t="e">
        <f aca="false" ca="false" dt2D="false" dtr="false" t="normal">SUMIFS(Q:Q, $F:$F, $F172, $B:$B, $B172, $E:$E, "Да")</f>
        <v>#VALUE!</v>
      </c>
      <c r="R172" s="167" t="e">
        <f aca="false" ca="false" dt2D="false" dtr="false" t="normal">SUMIFS(R:R, $F:$F, $F172, $B:$B, $B172, $E:$E, "Да")</f>
        <v>#VALUE!</v>
      </c>
      <c r="S172" s="167" t="e">
        <f aca="false" ca="false" dt2D="false" dtr="false" t="normal">SUMIFS(S:S, $F:$F, $F172, $B:$B, $B172, $E:$E, "Да")</f>
        <v>#VALUE!</v>
      </c>
      <c r="T172" s="167" t="e">
        <f aca="false" ca="false" dt2D="false" dtr="false" t="normal">SUMIFS(T:T, $F:$F, $F172, $B:$B, $B172, $E:$E, "Да")</f>
        <v>#VALUE!</v>
      </c>
      <c r="U172" s="167" t="e">
        <f aca="false" ca="false" dt2D="false" dtr="false" t="normal">SUMIFS(U:U, $F:$F, $F172, $B:$B, $B172, $E:$E, "Да")</f>
        <v>#VALUE!</v>
      </c>
      <c r="V172" s="167" t="e">
        <f aca="false" ca="false" dt2D="false" dtr="false" t="normal">SUMIFS(V:V, $F:$F, $F172, $B:$B, $B172, $E:$E, "Да")</f>
        <v>#VALUE!</v>
      </c>
      <c r="W172" s="167" t="e">
        <f aca="false" ca="false" dt2D="false" dtr="false" t="normal">SUMIFS(W:W, $F:$F, $F172, $B:$B, $B172, $E:$E, "Да")</f>
        <v>#VALUE!</v>
      </c>
      <c r="X172" s="167" t="e">
        <f aca="false" ca="false" dt2D="false" dtr="false" t="normal">SUMIFS(X:X, $F:$F, $F172, $B:$B, $B172, $E:$E, "Да")</f>
        <v>#VALUE!</v>
      </c>
      <c r="Y172" s="167" t="e">
        <f aca="false" ca="false" dt2D="false" dtr="false" t="normal">SUMIFS(Y:Y, $F:$F, $F172, $B:$B, $B172, $E:$E, "Да")</f>
        <v>#VALUE!</v>
      </c>
      <c r="Z172" s="167" t="e">
        <f aca="false" ca="false" dt2D="false" dtr="false" t="normal">SUMIFS(Z:Z, $F:$F, $F172, $B:$B, $B172, $E:$E, "Да")</f>
        <v>#VALUE!</v>
      </c>
      <c r="AA172" s="167" t="e">
        <f aca="false" ca="false" dt2D="false" dtr="false" t="normal">SUMIFS(AA:AA, $F:$F, $F172, $B:$B, $B172, $E:$E, "Да")</f>
        <v>#VALUE!</v>
      </c>
      <c r="AB172" s="167" t="e">
        <f aca="false" ca="false" dt2D="false" dtr="false" t="normal">SUMIFS(AB:AB, $F:$F, $F172, $B:$B, $B172, $E:$E, "Да")</f>
        <v>#VALUE!</v>
      </c>
      <c r="AC172" s="167" t="e">
        <f aca="false" ca="false" dt2D="false" dtr="false" t="normal">SUMIFS(AC:AC, $F:$F, $F172, $B:$B, $B172, $E:$E, "Да")</f>
        <v>#VALUE!</v>
      </c>
      <c r="AD172" s="167" t="e">
        <f aca="false" ca="false" dt2D="false" dtr="false" t="normal">SUMIFS(AD:AD, $F:$F, $F172, $B:$B, $B172, $E:$E, "Да")</f>
        <v>#VALUE!</v>
      </c>
      <c r="AE172" s="167" t="e">
        <f aca="false" ca="false" dt2D="false" dtr="false" t="normal">SUMIFS(AE:AE, $F:$F, $F172, $B:$B, $B172, $E:$E, "Да")</f>
        <v>#VALUE!</v>
      </c>
      <c r="AF172" s="167" t="e">
        <f aca="false" ca="false" dt2D="false" dtr="false" t="normal">SUMIFS(AF:AF, $F:$F, $F172, $B:$B, $B172, $E:$E, "Да")</f>
        <v>#VALUE!</v>
      </c>
      <c r="AG172" s="167" t="e">
        <f aca="false" ca="false" dt2D="false" dtr="false" t="normal">SUMIFS(AG:AG, $F:$F, $F172, $B:$B, $B172, $E:$E, "Да")</f>
        <v>#VALUE!</v>
      </c>
      <c r="AH172" s="167" t="e">
        <f aca="false" ca="false" dt2D="false" dtr="false" t="normal">SUMIFS(AH:AH, $F:$F, $F172, $B:$B, $B172, $E:$E, "Да")</f>
        <v>#VALUE!</v>
      </c>
      <c r="AI172" s="167" t="e">
        <f aca="false" ca="false" dt2D="false" dtr="false" t="normal">SUMIFS(AI:AI, $F:$F, $F172, $B:$B, $B172, $E:$E, "Да")</f>
        <v>#VALUE!</v>
      </c>
      <c r="AJ172" s="167" t="e">
        <f aca="false" ca="false" dt2D="false" dtr="false" t="normal">SUMIFS(AJ:AJ, $F:$F, $F172, $B:$B, $B172, $E:$E, "Да")</f>
        <v>#VALUE!</v>
      </c>
      <c r="AK172" s="167" t="e">
        <f aca="false" ca="false" dt2D="false" dtr="false" t="normal">SUMIFS(AK:AK, $F:$F, $F172, $B:$B, $B172, $E:$E, "Да")</f>
        <v>#VALUE!</v>
      </c>
      <c r="AL172" s="167" t="e">
        <f aca="false" ca="false" dt2D="false" dtr="false" t="normal">SUMIFS(AL:AL, $F:$F, $F172, $B:$B, $B172, $E:$E, "Да")</f>
        <v>#VALUE!</v>
      </c>
      <c r="AM172" s="167" t="e">
        <f aca="false" ca="false" dt2D="false" dtr="false" t="normal">SUMIFS(AM:AM, $F:$F, $F172, $B:$B, $B172, $E:$E, "Да")</f>
        <v>#VALUE!</v>
      </c>
      <c r="AN172" s="167" t="e">
        <f aca="false" ca="false" dt2D="false" dtr="false" t="normal">SUMIFS(AN:AN, $F:$F, $F172, $B:$B, $B172, $E:$E, "Да")</f>
        <v>#VALUE!</v>
      </c>
      <c r="AO172" s="167" t="e">
        <f aca="false" ca="false" dt2D="false" dtr="false" t="normal">SUMIFS(AO:AO, $F:$F, $F172, $B:$B, $B172, $E:$E, "Да")</f>
        <v>#VALUE!</v>
      </c>
      <c r="AP172" s="167" t="e">
        <f aca="false" ca="false" dt2D="false" dtr="false" t="normal">SUMIFS(AP:AP, $F:$F, $F172, $B:$B, $B172, $E:$E, "Да")</f>
        <v>#VALUE!</v>
      </c>
      <c r="AQ172" s="167" t="e">
        <f aca="false" ca="false" dt2D="false" dtr="false" t="normal">SUMIFS(AQ:AQ, $F:$F, $F172, $B:$B, $B172, $E:$E, "Да")</f>
        <v>#VALUE!</v>
      </c>
      <c r="AR172" s="167" t="e">
        <f aca="false" ca="false" dt2D="false" dtr="false" t="normal">SUMIFS(AR:AR, $F:$F, $F172, $B:$B, $B172, $E:$E, "Да")</f>
        <v>#VALUE!</v>
      </c>
      <c r="AS172" s="167" t="e">
        <f aca="false" ca="false" dt2D="false" dtr="false" t="normal">SUMIFS(AS:AS, $F:$F, $F172, $B:$B, $B172, $E:$E, "Да")</f>
        <v>#VALUE!</v>
      </c>
      <c r="AT172" s="167" t="e">
        <f aca="false" ca="false" dt2D="false" dtr="false" t="normal">SUMIFS(AT:AT, $F:$F, $F172, $B:$B, $B172, $E:$E, "Да")</f>
        <v>#VALUE!</v>
      </c>
      <c r="AU172" s="167" t="e">
        <f aca="false" ca="false" dt2D="false" dtr="false" t="normal">SUMIFS(AU:AU, $F:$F, $F172, $B:$B, $B172, $E:$E, "Да")</f>
        <v>#VALUE!</v>
      </c>
      <c r="AV172" s="167" t="e">
        <f aca="false" ca="false" dt2D="false" dtr="false" t="normal">SUMIFS(AV:AV, $F:$F, $F172, $B:$B, $B172, $E:$E, "Да")</f>
        <v>#VALUE!</v>
      </c>
      <c r="AW172" s="167" t="e">
        <f aca="false" ca="false" dt2D="false" dtr="false" t="normal">SUMIFS(AW:AW, $F:$F, $F172, $B:$B, $B172, $E:$E, "Да")</f>
        <v>#VALUE!</v>
      </c>
      <c r="AX172" s="167" t="e">
        <f aca="false" ca="false" dt2D="false" dtr="false" t="normal">SUMIFS(AX:AX, $F:$F, $F172, $B:$B, $B172, $E:$E, "Да")</f>
        <v>#VALUE!</v>
      </c>
      <c r="AY172" s="167" t="e">
        <f aca="false" ca="false" dt2D="false" dtr="false" t="normal">SUMIFS(AY:AY, $F:$F, $F172, $B:$B, $B172, $E:$E, "Да")</f>
        <v>#VALUE!</v>
      </c>
      <c r="AZ172" s="167" t="e">
        <f aca="false" ca="false" dt2D="false" dtr="false" t="normal">SUMIFS(AZ:AZ, $F:$F, $F172, $B:$B, $B172, $E:$E, "Да")</f>
        <v>#VALUE!</v>
      </c>
      <c r="BA172" s="167" t="e">
        <f aca="false" ca="false" dt2D="false" dtr="false" t="normal">SUMIFS(BA:BA, $F:$F, $F172, $B:$B, $B172, $E:$E, "Да")</f>
        <v>#VALUE!</v>
      </c>
      <c r="BB172" s="167" t="e">
        <f aca="false" ca="false" dt2D="false" dtr="false" t="normal">SUMIFS(BB:BB, $F:$F, $F172, $B:$B, $B172, $E:$E, "Да")</f>
        <v>#VALUE!</v>
      </c>
      <c r="BC172" s="167" t="e">
        <f aca="false" ca="false" dt2D="false" dtr="false" t="normal">SUMIFS(BC:BC, $F:$F, $F172, $B:$B, $B172, $E:$E, "Да")</f>
        <v>#VALUE!</v>
      </c>
      <c r="BD172" s="167" t="e">
        <f aca="false" ca="false" dt2D="false" dtr="false" t="normal">SUMIFS(BD:BD, $F:$F, $F172, $B:$B, $B172, $E:$E, "Да")</f>
        <v>#VALUE!</v>
      </c>
      <c r="BE172" s="167" t="e">
        <f aca="false" ca="false" dt2D="false" dtr="false" t="normal">SUMIFS(BE:BE, $F:$F, $F172, $B:$B, $B172, $E:$E, "Да")</f>
        <v>#VALUE!</v>
      </c>
      <c r="BF172" s="167" t="e">
        <f aca="false" ca="false" dt2D="false" dtr="false" t="normal">SUMIFS(BF:BF, $F:$F, $F172, $B:$B, $B172, $E:$E, "Да")</f>
        <v>#VALUE!</v>
      </c>
      <c r="BG172" s="167" t="e">
        <f aca="false" ca="false" dt2D="false" dtr="false" t="normal">SUMIFS(BG:BG, $F:$F, $F172, $B:$B, $B172, $E:$E, "Да")</f>
        <v>#VALUE!</v>
      </c>
      <c r="BH172" s="167" t="e">
        <f aca="false" ca="false" dt2D="false" dtr="false" t="normal">SUMIFS(BH:BH, $F:$F, $F172, $B:$B, $B172, $E:$E, "Да")</f>
        <v>#VALUE!</v>
      </c>
      <c r="BI172" s="167" t="e">
        <f aca="false" ca="false" dt2D="false" dtr="false" t="normal">SUMIFS(BI:BI, $F:$F, $F172, $B:$B, $B172, $E:$E, "Да")</f>
        <v>#VALUE!</v>
      </c>
      <c r="BJ172" s="167" t="e">
        <f aca="false" ca="false" dt2D="false" dtr="false" t="normal">SUMIFS(BJ:BJ, $F:$F, $F172, $B:$B, $B172, $E:$E, "Да")</f>
        <v>#VALUE!</v>
      </c>
      <c r="BK172" s="167" t="e">
        <f aca="false" ca="false" dt2D="false" dtr="false" t="normal">SUMIFS(BK:BK, $F:$F, $F172, $B:$B, $B172, $E:$E, "Да")</f>
        <v>#VALUE!</v>
      </c>
      <c r="BL172" s="167" t="e">
        <f aca="false" ca="false" dt2D="false" dtr="false" t="normal">SUMIFS(BL:BL, $F:$F, $F172, $B:$B, $B172, $E:$E, "Да")</f>
        <v>#VALUE!</v>
      </c>
      <c r="BM172" s="167" t="e">
        <f aca="false" ca="false" dt2D="false" dtr="false" t="normal">SUMIFS(BM:BM, $F:$F, $F172, $B:$B, $B172, $E:$E, "Да")</f>
        <v>#VALUE!</v>
      </c>
      <c r="BN172" s="167" t="e">
        <f aca="false" ca="false" dt2D="false" dtr="false" t="normal">SUMIFS(BN:BN, $F:$F, $F172, $B:$B, $B172, $E:$E, "Да")</f>
        <v>#VALUE!</v>
      </c>
      <c r="BO172" s="167" t="e">
        <f aca="false" ca="false" dt2D="false" dtr="false" t="normal">SUMIFS(BO:BO, $F:$F, $F172, $B:$B, $B172, $E:$E, "Да")</f>
        <v>#VALUE!</v>
      </c>
      <c r="BP172" s="167" t="e">
        <f aca="false" ca="false" dt2D="false" dtr="false" t="normal">SUMIFS(BP:BP, $F:$F, $F172, $B:$B, $B172, $E:$E, "Да")</f>
        <v>#VALUE!</v>
      </c>
      <c r="BQ172" s="167" t="e">
        <f aca="false" ca="false" dt2D="false" dtr="false" t="normal">SUMIFS(BQ:BQ, $F:$F, $F172, $B:$B, $B172, $E:$E, "Да")</f>
        <v>#VALUE!</v>
      </c>
      <c r="BR172" s="167" t="e">
        <f aca="false" ca="false" dt2D="false" dtr="false" t="normal">SUMIFS(BR:BR, $F:$F, $F172, $B:$B, $B172, $E:$E, "Да")</f>
        <v>#VALUE!</v>
      </c>
      <c r="BS172" s="167" t="e">
        <f aca="false" ca="false" dt2D="false" dtr="false" t="normal">SUMIFS(BS:BS, $F:$F, $F172, $B:$B, $B172, $E:$E, "Да")</f>
        <v>#VALUE!</v>
      </c>
      <c r="BT172" s="167" t="e">
        <f aca="false" ca="false" dt2D="false" dtr="false" t="normal">SUMIFS(BT:BT, $F:$F, $F172, $B:$B, $B172, $E:$E, "Да")</f>
        <v>#VALUE!</v>
      </c>
    </row>
    <row hidden="true" ht="16.5" outlineLevel="1" r="173">
      <c r="B173" s="374" t="str">
        <f aca="false" ca="false" dt2D="false" dtr="false" t="normal">B172</f>
        <v>Общий ФОТ</v>
      </c>
      <c r="F173" s="374" t="str">
        <f aca="false" ca="false" dt2D="false" dtr="false" t="normal">I173</f>
        <v>Дополнительная туристическая  инфраструктура</v>
      </c>
      <c r="I173" s="237" t="s">
        <v>407</v>
      </c>
      <c r="L173" s="283" t="e">
        <f aca="false" ca="false" dt2D="false" dtr="false" t="normal">SUM(M173:BT173)</f>
        <v>#VALUE!</v>
      </c>
      <c r="M173" s="167" t="e">
        <f aca="false" ca="false" dt2D="false" dtr="false" t="normal">SUMIFS(M:M, $F:$F, $F173, $B:$B, $B173, $E:$E, "Да")</f>
        <v>#VALUE!</v>
      </c>
      <c r="N173" s="167" t="e">
        <f aca="false" ca="false" dt2D="false" dtr="false" t="normal">SUMIFS(N:N, $F:$F, $F173, $B:$B, $B173, $E:$E, "Да")</f>
        <v>#VALUE!</v>
      </c>
      <c r="O173" s="167" t="e">
        <f aca="false" ca="false" dt2D="false" dtr="false" t="normal">SUMIFS(O:O, $F:$F, $F173, $B:$B, $B173, $E:$E, "Да")</f>
        <v>#VALUE!</v>
      </c>
      <c r="P173" s="167" t="e">
        <f aca="false" ca="false" dt2D="false" dtr="false" t="normal">SUMIFS(P:P, $F:$F, $F173, $B:$B, $B173, $E:$E, "Да")</f>
        <v>#VALUE!</v>
      </c>
      <c r="Q173" s="167" t="e">
        <f aca="false" ca="false" dt2D="false" dtr="false" t="normal">SUMIFS(Q:Q, $F:$F, $F173, $B:$B, $B173, $E:$E, "Да")</f>
        <v>#VALUE!</v>
      </c>
      <c r="R173" s="167" t="e">
        <f aca="false" ca="false" dt2D="false" dtr="false" t="normal">SUMIFS(R:R, $F:$F, $F173, $B:$B, $B173, $E:$E, "Да")</f>
        <v>#VALUE!</v>
      </c>
      <c r="S173" s="167" t="e">
        <f aca="false" ca="false" dt2D="false" dtr="false" t="normal">SUMIFS(S:S, $F:$F, $F173, $B:$B, $B173, $E:$E, "Да")</f>
        <v>#VALUE!</v>
      </c>
      <c r="T173" s="167" t="e">
        <f aca="false" ca="false" dt2D="false" dtr="false" t="normal">SUMIFS(T:T, $F:$F, $F173, $B:$B, $B173, $E:$E, "Да")</f>
        <v>#VALUE!</v>
      </c>
      <c r="U173" s="167" t="e">
        <f aca="false" ca="false" dt2D="false" dtr="false" t="normal">SUMIFS(U:U, $F:$F, $F173, $B:$B, $B173, $E:$E, "Да")</f>
        <v>#VALUE!</v>
      </c>
      <c r="V173" s="167" t="e">
        <f aca="false" ca="false" dt2D="false" dtr="false" t="normal">SUMIFS(V:V, $F:$F, $F173, $B:$B, $B173, $E:$E, "Да")</f>
        <v>#VALUE!</v>
      </c>
      <c r="W173" s="167" t="e">
        <f aca="false" ca="false" dt2D="false" dtr="false" t="normal">SUMIFS(W:W, $F:$F, $F173, $B:$B, $B173, $E:$E, "Да")</f>
        <v>#VALUE!</v>
      </c>
      <c r="X173" s="167" t="e">
        <f aca="false" ca="false" dt2D="false" dtr="false" t="normal">SUMIFS(X:X, $F:$F, $F173, $B:$B, $B173, $E:$E, "Да")</f>
        <v>#VALUE!</v>
      </c>
      <c r="Y173" s="167" t="e">
        <f aca="false" ca="false" dt2D="false" dtr="false" t="normal">SUMIFS(Y:Y, $F:$F, $F173, $B:$B, $B173, $E:$E, "Да")</f>
        <v>#VALUE!</v>
      </c>
      <c r="Z173" s="167" t="e">
        <f aca="false" ca="false" dt2D="false" dtr="false" t="normal">SUMIFS(Z:Z, $F:$F, $F173, $B:$B, $B173, $E:$E, "Да")</f>
        <v>#VALUE!</v>
      </c>
      <c r="AA173" s="167" t="e">
        <f aca="false" ca="false" dt2D="false" dtr="false" t="normal">SUMIFS(AA:AA, $F:$F, $F173, $B:$B, $B173, $E:$E, "Да")</f>
        <v>#VALUE!</v>
      </c>
      <c r="AB173" s="167" t="e">
        <f aca="false" ca="false" dt2D="false" dtr="false" t="normal">SUMIFS(AB:AB, $F:$F, $F173, $B:$B, $B173, $E:$E, "Да")</f>
        <v>#VALUE!</v>
      </c>
      <c r="AC173" s="167" t="e">
        <f aca="false" ca="false" dt2D="false" dtr="false" t="normal">SUMIFS(AC:AC, $F:$F, $F173, $B:$B, $B173, $E:$E, "Да")</f>
        <v>#VALUE!</v>
      </c>
      <c r="AD173" s="167" t="e">
        <f aca="false" ca="false" dt2D="false" dtr="false" t="normal">SUMIFS(AD:AD, $F:$F, $F173, $B:$B, $B173, $E:$E, "Да")</f>
        <v>#VALUE!</v>
      </c>
      <c r="AE173" s="167" t="e">
        <f aca="false" ca="false" dt2D="false" dtr="false" t="normal">SUMIFS(AE:AE, $F:$F, $F173, $B:$B, $B173, $E:$E, "Да")</f>
        <v>#VALUE!</v>
      </c>
      <c r="AF173" s="167" t="e">
        <f aca="false" ca="false" dt2D="false" dtr="false" t="normal">SUMIFS(AF:AF, $F:$F, $F173, $B:$B, $B173, $E:$E, "Да")</f>
        <v>#VALUE!</v>
      </c>
      <c r="AG173" s="167" t="e">
        <f aca="false" ca="false" dt2D="false" dtr="false" t="normal">SUMIFS(AG:AG, $F:$F, $F173, $B:$B, $B173, $E:$E, "Да")</f>
        <v>#VALUE!</v>
      </c>
      <c r="AH173" s="167" t="e">
        <f aca="false" ca="false" dt2D="false" dtr="false" t="normal">SUMIFS(AH:AH, $F:$F, $F173, $B:$B, $B173, $E:$E, "Да")</f>
        <v>#VALUE!</v>
      </c>
      <c r="AI173" s="167" t="e">
        <f aca="false" ca="false" dt2D="false" dtr="false" t="normal">SUMIFS(AI:AI, $F:$F, $F173, $B:$B, $B173, $E:$E, "Да")</f>
        <v>#VALUE!</v>
      </c>
      <c r="AJ173" s="167" t="e">
        <f aca="false" ca="false" dt2D="false" dtr="false" t="normal">SUMIFS(AJ:AJ, $F:$F, $F173, $B:$B, $B173, $E:$E, "Да")</f>
        <v>#VALUE!</v>
      </c>
      <c r="AK173" s="167" t="e">
        <f aca="false" ca="false" dt2D="false" dtr="false" t="normal">SUMIFS(AK:AK, $F:$F, $F173, $B:$B, $B173, $E:$E, "Да")</f>
        <v>#VALUE!</v>
      </c>
      <c r="AL173" s="167" t="e">
        <f aca="false" ca="false" dt2D="false" dtr="false" t="normal">SUMIFS(AL:AL, $F:$F, $F173, $B:$B, $B173, $E:$E, "Да")</f>
        <v>#VALUE!</v>
      </c>
      <c r="AM173" s="167" t="e">
        <f aca="false" ca="false" dt2D="false" dtr="false" t="normal">SUMIFS(AM:AM, $F:$F, $F173, $B:$B, $B173, $E:$E, "Да")</f>
        <v>#VALUE!</v>
      </c>
      <c r="AN173" s="167" t="e">
        <f aca="false" ca="false" dt2D="false" dtr="false" t="normal">SUMIFS(AN:AN, $F:$F, $F173, $B:$B, $B173, $E:$E, "Да")</f>
        <v>#VALUE!</v>
      </c>
      <c r="AO173" s="167" t="e">
        <f aca="false" ca="false" dt2D="false" dtr="false" t="normal">SUMIFS(AO:AO, $F:$F, $F173, $B:$B, $B173, $E:$E, "Да")</f>
        <v>#VALUE!</v>
      </c>
      <c r="AP173" s="167" t="e">
        <f aca="false" ca="false" dt2D="false" dtr="false" t="normal">SUMIFS(AP:AP, $F:$F, $F173, $B:$B, $B173, $E:$E, "Да")</f>
        <v>#VALUE!</v>
      </c>
      <c r="AQ173" s="167" t="e">
        <f aca="false" ca="false" dt2D="false" dtr="false" t="normal">SUMIFS(AQ:AQ, $F:$F, $F173, $B:$B, $B173, $E:$E, "Да")</f>
        <v>#VALUE!</v>
      </c>
      <c r="AR173" s="167" t="e">
        <f aca="false" ca="false" dt2D="false" dtr="false" t="normal">SUMIFS(AR:AR, $F:$F, $F173, $B:$B, $B173, $E:$E, "Да")</f>
        <v>#VALUE!</v>
      </c>
      <c r="AS173" s="167" t="e">
        <f aca="false" ca="false" dt2D="false" dtr="false" t="normal">SUMIFS(AS:AS, $F:$F, $F173, $B:$B, $B173, $E:$E, "Да")</f>
        <v>#VALUE!</v>
      </c>
      <c r="AT173" s="167" t="e">
        <f aca="false" ca="false" dt2D="false" dtr="false" t="normal">SUMIFS(AT:AT, $F:$F, $F173, $B:$B, $B173, $E:$E, "Да")</f>
        <v>#VALUE!</v>
      </c>
      <c r="AU173" s="167" t="e">
        <f aca="false" ca="false" dt2D="false" dtr="false" t="normal">SUMIFS(AU:AU, $F:$F, $F173, $B:$B, $B173, $E:$E, "Да")</f>
        <v>#VALUE!</v>
      </c>
      <c r="AV173" s="167" t="e">
        <f aca="false" ca="false" dt2D="false" dtr="false" t="normal">SUMIFS(AV:AV, $F:$F, $F173, $B:$B, $B173, $E:$E, "Да")</f>
        <v>#VALUE!</v>
      </c>
      <c r="AW173" s="167" t="e">
        <f aca="false" ca="false" dt2D="false" dtr="false" t="normal">SUMIFS(AW:AW, $F:$F, $F173, $B:$B, $B173, $E:$E, "Да")</f>
        <v>#VALUE!</v>
      </c>
      <c r="AX173" s="167" t="e">
        <f aca="false" ca="false" dt2D="false" dtr="false" t="normal">SUMIFS(AX:AX, $F:$F, $F173, $B:$B, $B173, $E:$E, "Да")</f>
        <v>#VALUE!</v>
      </c>
      <c r="AY173" s="167" t="e">
        <f aca="false" ca="false" dt2D="false" dtr="false" t="normal">SUMIFS(AY:AY, $F:$F, $F173, $B:$B, $B173, $E:$E, "Да")</f>
        <v>#VALUE!</v>
      </c>
      <c r="AZ173" s="167" t="e">
        <f aca="false" ca="false" dt2D="false" dtr="false" t="normal">SUMIFS(AZ:AZ, $F:$F, $F173, $B:$B, $B173, $E:$E, "Да")</f>
        <v>#VALUE!</v>
      </c>
      <c r="BA173" s="167" t="e">
        <f aca="false" ca="false" dt2D="false" dtr="false" t="normal">SUMIFS(BA:BA, $F:$F, $F173, $B:$B, $B173, $E:$E, "Да")</f>
        <v>#VALUE!</v>
      </c>
      <c r="BB173" s="167" t="e">
        <f aca="false" ca="false" dt2D="false" dtr="false" t="normal">SUMIFS(BB:BB, $F:$F, $F173, $B:$B, $B173, $E:$E, "Да")</f>
        <v>#VALUE!</v>
      </c>
      <c r="BC173" s="167" t="e">
        <f aca="false" ca="false" dt2D="false" dtr="false" t="normal">SUMIFS(BC:BC, $F:$F, $F173, $B:$B, $B173, $E:$E, "Да")</f>
        <v>#VALUE!</v>
      </c>
      <c r="BD173" s="167" t="e">
        <f aca="false" ca="false" dt2D="false" dtr="false" t="normal">SUMIFS(BD:BD, $F:$F, $F173, $B:$B, $B173, $E:$E, "Да")</f>
        <v>#VALUE!</v>
      </c>
      <c r="BE173" s="167" t="e">
        <f aca="false" ca="false" dt2D="false" dtr="false" t="normal">SUMIFS(BE:BE, $F:$F, $F173, $B:$B, $B173, $E:$E, "Да")</f>
        <v>#VALUE!</v>
      </c>
      <c r="BF173" s="167" t="e">
        <f aca="false" ca="false" dt2D="false" dtr="false" t="normal">SUMIFS(BF:BF, $F:$F, $F173, $B:$B, $B173, $E:$E, "Да")</f>
        <v>#VALUE!</v>
      </c>
      <c r="BG173" s="167" t="e">
        <f aca="false" ca="false" dt2D="false" dtr="false" t="normal">SUMIFS(BG:BG, $F:$F, $F173, $B:$B, $B173, $E:$E, "Да")</f>
        <v>#VALUE!</v>
      </c>
      <c r="BH173" s="167" t="e">
        <f aca="false" ca="false" dt2D="false" dtr="false" t="normal">SUMIFS(BH:BH, $F:$F, $F173, $B:$B, $B173, $E:$E, "Да")</f>
        <v>#VALUE!</v>
      </c>
      <c r="BI173" s="167" t="e">
        <f aca="false" ca="false" dt2D="false" dtr="false" t="normal">SUMIFS(BI:BI, $F:$F, $F173, $B:$B, $B173, $E:$E, "Да")</f>
        <v>#VALUE!</v>
      </c>
      <c r="BJ173" s="167" t="e">
        <f aca="false" ca="false" dt2D="false" dtr="false" t="normal">SUMIFS(BJ:BJ, $F:$F, $F173, $B:$B, $B173, $E:$E, "Да")</f>
        <v>#VALUE!</v>
      </c>
      <c r="BK173" s="167" t="e">
        <f aca="false" ca="false" dt2D="false" dtr="false" t="normal">SUMIFS(BK:BK, $F:$F, $F173, $B:$B, $B173, $E:$E, "Да")</f>
        <v>#VALUE!</v>
      </c>
      <c r="BL173" s="167" t="e">
        <f aca="false" ca="false" dt2D="false" dtr="false" t="normal">SUMIFS(BL:BL, $F:$F, $F173, $B:$B, $B173, $E:$E, "Да")</f>
        <v>#VALUE!</v>
      </c>
      <c r="BM173" s="167" t="e">
        <f aca="false" ca="false" dt2D="false" dtr="false" t="normal">SUMIFS(BM:BM, $F:$F, $F173, $B:$B, $B173, $E:$E, "Да")</f>
        <v>#VALUE!</v>
      </c>
      <c r="BN173" s="167" t="e">
        <f aca="false" ca="false" dt2D="false" dtr="false" t="normal">SUMIFS(BN:BN, $F:$F, $F173, $B:$B, $B173, $E:$E, "Да")</f>
        <v>#VALUE!</v>
      </c>
      <c r="BO173" s="167" t="e">
        <f aca="false" ca="false" dt2D="false" dtr="false" t="normal">SUMIFS(BO:BO, $F:$F, $F173, $B:$B, $B173, $E:$E, "Да")</f>
        <v>#VALUE!</v>
      </c>
      <c r="BP173" s="167" t="e">
        <f aca="false" ca="false" dt2D="false" dtr="false" t="normal">SUMIFS(BP:BP, $F:$F, $F173, $B:$B, $B173, $E:$E, "Да")</f>
        <v>#VALUE!</v>
      </c>
      <c r="BQ173" s="167" t="e">
        <f aca="false" ca="false" dt2D="false" dtr="false" t="normal">SUMIFS(BQ:BQ, $F:$F, $F173, $B:$B, $B173, $E:$E, "Да")</f>
        <v>#VALUE!</v>
      </c>
      <c r="BR173" s="167" t="e">
        <f aca="false" ca="false" dt2D="false" dtr="false" t="normal">SUMIFS(BR:BR, $F:$F, $F173, $B:$B, $B173, $E:$E, "Да")</f>
        <v>#VALUE!</v>
      </c>
      <c r="BS173" s="167" t="e">
        <f aca="false" ca="false" dt2D="false" dtr="false" t="normal">SUMIFS(BS:BS, $F:$F, $F173, $B:$B, $B173, $E:$E, "Да")</f>
        <v>#VALUE!</v>
      </c>
      <c r="BT173" s="167" t="e">
        <f aca="false" ca="false" dt2D="false" dtr="false" t="normal">SUMIFS(BT:BT, $F:$F, $F173, $B:$B, $B173, $E:$E, "Да")</f>
        <v>#VALUE!</v>
      </c>
    </row>
    <row customFormat="true" ht="15.75" outlineLevel="0" r="174" s="85">
      <c r="A174" s="404" t="n"/>
      <c r="B174" s="404" t="n"/>
      <c r="C174" s="374" t="n"/>
      <c r="D174" s="404" t="n"/>
      <c r="E174" s="404" t="n"/>
      <c r="F174" s="404" t="n"/>
      <c r="G174" s="404" t="n"/>
      <c r="I174" s="126" t="s">
        <v>442</v>
      </c>
      <c r="J174" s="126" t="n"/>
      <c r="K174" s="126" t="n"/>
      <c r="L174" s="405" t="e">
        <f aca="false" ca="false" dt2D="false" dtr="false" t="normal">SUM(M174:BT174)</f>
        <v>#VALUE!</v>
      </c>
      <c r="M174" s="406" t="e">
        <f aca="false" ca="false" dt2D="false" dtr="false" t="normal">SUM(M172:M173)</f>
        <v>#VALUE!</v>
      </c>
      <c r="N174" s="406" t="e">
        <f aca="false" ca="false" dt2D="false" dtr="false" t="normal">SUM(N172:N173)</f>
        <v>#VALUE!</v>
      </c>
      <c r="O174" s="406" t="e">
        <f aca="false" ca="false" dt2D="false" dtr="false" t="normal">SUM(O172:O173)</f>
        <v>#VALUE!</v>
      </c>
      <c r="P174" s="406" t="e">
        <f aca="false" ca="false" dt2D="false" dtr="false" t="normal">SUM(P172:P173)</f>
        <v>#VALUE!</v>
      </c>
      <c r="Q174" s="406" t="e">
        <f aca="false" ca="false" dt2D="false" dtr="false" t="normal">SUM(Q172:Q173)</f>
        <v>#VALUE!</v>
      </c>
      <c r="R174" s="406" t="e">
        <f aca="false" ca="false" dt2D="false" dtr="false" t="normal">SUM(R172:R173)</f>
        <v>#VALUE!</v>
      </c>
      <c r="S174" s="406" t="e">
        <f aca="false" ca="false" dt2D="false" dtr="false" t="normal">SUM(S172:S173)</f>
        <v>#VALUE!</v>
      </c>
      <c r="T174" s="406" t="e">
        <f aca="false" ca="false" dt2D="false" dtr="false" t="normal">SUM(T172:T173)</f>
        <v>#VALUE!</v>
      </c>
      <c r="U174" s="406" t="e">
        <f aca="false" ca="false" dt2D="false" dtr="false" t="normal">SUM(U172:U173)</f>
        <v>#VALUE!</v>
      </c>
      <c r="V174" s="406" t="e">
        <f aca="false" ca="false" dt2D="false" dtr="false" t="normal">SUM(V172:V173)</f>
        <v>#VALUE!</v>
      </c>
      <c r="W174" s="406" t="e">
        <f aca="false" ca="false" dt2D="false" dtr="false" t="normal">SUM(W172:W173)</f>
        <v>#VALUE!</v>
      </c>
      <c r="X174" s="406" t="e">
        <f aca="false" ca="false" dt2D="false" dtr="false" t="normal">SUM(X172:X173)</f>
        <v>#VALUE!</v>
      </c>
      <c r="Y174" s="406" t="e">
        <f aca="false" ca="false" dt2D="false" dtr="false" t="normal">SUM(Y172:Y173)</f>
        <v>#VALUE!</v>
      </c>
      <c r="Z174" s="406" t="e">
        <f aca="false" ca="false" dt2D="false" dtr="false" t="normal">SUM(Z172:Z173)</f>
        <v>#VALUE!</v>
      </c>
      <c r="AA174" s="406" t="e">
        <f aca="false" ca="false" dt2D="false" dtr="false" t="normal">SUM(AA172:AA173)</f>
        <v>#VALUE!</v>
      </c>
      <c r="AB174" s="406" t="e">
        <f aca="false" ca="false" dt2D="false" dtr="false" t="normal">SUM(AB172:AB173)</f>
        <v>#VALUE!</v>
      </c>
      <c r="AC174" s="406" t="e">
        <f aca="false" ca="false" dt2D="false" dtr="false" t="normal">SUM(AC172:AC173)</f>
        <v>#VALUE!</v>
      </c>
      <c r="AD174" s="406" t="e">
        <f aca="false" ca="false" dt2D="false" dtr="false" t="normal">SUM(AD172:AD173)</f>
        <v>#VALUE!</v>
      </c>
      <c r="AE174" s="406" t="e">
        <f aca="false" ca="false" dt2D="false" dtr="false" t="normal">SUM(AE172:AE173)</f>
        <v>#VALUE!</v>
      </c>
      <c r="AF174" s="406" t="e">
        <f aca="false" ca="false" dt2D="false" dtr="false" t="normal">SUM(AF172:AF173)</f>
        <v>#VALUE!</v>
      </c>
      <c r="AG174" s="406" t="e">
        <f aca="false" ca="false" dt2D="false" dtr="false" t="normal">SUM(AG172:AG173)</f>
        <v>#VALUE!</v>
      </c>
      <c r="AH174" s="406" t="e">
        <f aca="false" ca="false" dt2D="false" dtr="false" t="normal">SUM(AH172:AH173)</f>
        <v>#VALUE!</v>
      </c>
      <c r="AI174" s="406" t="e">
        <f aca="false" ca="false" dt2D="false" dtr="false" t="normal">SUM(AI172:AI173)</f>
        <v>#VALUE!</v>
      </c>
      <c r="AJ174" s="406" t="e">
        <f aca="false" ca="false" dt2D="false" dtr="false" t="normal">SUM(AJ172:AJ173)</f>
        <v>#VALUE!</v>
      </c>
      <c r="AK174" s="406" t="e">
        <f aca="false" ca="false" dt2D="false" dtr="false" t="normal">SUM(AK172:AK173)</f>
        <v>#VALUE!</v>
      </c>
      <c r="AL174" s="406" t="e">
        <f aca="false" ca="false" dt2D="false" dtr="false" t="normal">SUM(AL172:AL173)</f>
        <v>#VALUE!</v>
      </c>
      <c r="AM174" s="406" t="e">
        <f aca="false" ca="false" dt2D="false" dtr="false" t="normal">SUM(AM172:AM173)</f>
        <v>#VALUE!</v>
      </c>
      <c r="AN174" s="406" t="e">
        <f aca="false" ca="false" dt2D="false" dtr="false" t="normal">SUM(AN172:AN173)</f>
        <v>#VALUE!</v>
      </c>
      <c r="AO174" s="406" t="e">
        <f aca="false" ca="false" dt2D="false" dtr="false" t="normal">SUM(AO172:AO173)</f>
        <v>#VALUE!</v>
      </c>
      <c r="AP174" s="406" t="e">
        <f aca="false" ca="false" dt2D="false" dtr="false" t="normal">SUM(AP172:AP173)</f>
        <v>#VALUE!</v>
      </c>
      <c r="AQ174" s="406" t="e">
        <f aca="false" ca="false" dt2D="false" dtr="false" t="normal">SUM(AQ172:AQ173)</f>
        <v>#VALUE!</v>
      </c>
      <c r="AR174" s="406" t="e">
        <f aca="false" ca="false" dt2D="false" dtr="false" t="normal">SUM(AR172:AR173)</f>
        <v>#VALUE!</v>
      </c>
      <c r="AS174" s="406" t="e">
        <f aca="false" ca="false" dt2D="false" dtr="false" t="normal">SUM(AS172:AS173)</f>
        <v>#VALUE!</v>
      </c>
      <c r="AT174" s="406" t="e">
        <f aca="false" ca="false" dt2D="false" dtr="false" t="normal">SUM(AT172:AT173)</f>
        <v>#VALUE!</v>
      </c>
      <c r="AU174" s="406" t="e">
        <f aca="false" ca="false" dt2D="false" dtr="false" t="normal">SUM(AU172:AU173)</f>
        <v>#VALUE!</v>
      </c>
      <c r="AV174" s="406" t="e">
        <f aca="false" ca="false" dt2D="false" dtr="false" t="normal">SUM(AV172:AV173)</f>
        <v>#VALUE!</v>
      </c>
      <c r="AW174" s="406" t="e">
        <f aca="false" ca="false" dt2D="false" dtr="false" t="normal">SUM(AW172:AW173)</f>
        <v>#VALUE!</v>
      </c>
      <c r="AX174" s="406" t="e">
        <f aca="false" ca="false" dt2D="false" dtr="false" t="normal">SUM(AX172:AX173)</f>
        <v>#VALUE!</v>
      </c>
      <c r="AY174" s="406" t="e">
        <f aca="false" ca="false" dt2D="false" dtr="false" t="normal">SUM(AY172:AY173)</f>
        <v>#VALUE!</v>
      </c>
      <c r="AZ174" s="406" t="e">
        <f aca="false" ca="false" dt2D="false" dtr="false" t="normal">SUM(AZ172:AZ173)</f>
        <v>#VALUE!</v>
      </c>
      <c r="BA174" s="406" t="e">
        <f aca="false" ca="false" dt2D="false" dtr="false" t="normal">SUM(BA172:BA173)</f>
        <v>#VALUE!</v>
      </c>
      <c r="BB174" s="406" t="e">
        <f aca="false" ca="false" dt2D="false" dtr="false" t="normal">SUM(BB172:BB173)</f>
        <v>#VALUE!</v>
      </c>
      <c r="BC174" s="406" t="e">
        <f aca="false" ca="false" dt2D="false" dtr="false" t="normal">SUM(BC172:BC173)</f>
        <v>#VALUE!</v>
      </c>
      <c r="BD174" s="406" t="e">
        <f aca="false" ca="false" dt2D="false" dtr="false" t="normal">SUM(BD172:BD173)</f>
        <v>#VALUE!</v>
      </c>
      <c r="BE174" s="406" t="e">
        <f aca="false" ca="false" dt2D="false" dtr="false" t="normal">SUM(BE172:BE173)</f>
        <v>#VALUE!</v>
      </c>
      <c r="BF174" s="406" t="e">
        <f aca="false" ca="false" dt2D="false" dtr="false" t="normal">SUM(BF172:BF173)</f>
        <v>#VALUE!</v>
      </c>
      <c r="BG174" s="406" t="e">
        <f aca="false" ca="false" dt2D="false" dtr="false" t="normal">SUM(BG172:BG173)</f>
        <v>#VALUE!</v>
      </c>
      <c r="BH174" s="406" t="e">
        <f aca="false" ca="false" dt2D="false" dtr="false" t="normal">SUM(BH172:BH173)</f>
        <v>#VALUE!</v>
      </c>
      <c r="BI174" s="406" t="e">
        <f aca="false" ca="false" dt2D="false" dtr="false" t="normal">SUM(BI172:BI173)</f>
        <v>#VALUE!</v>
      </c>
      <c r="BJ174" s="406" t="e">
        <f aca="false" ca="false" dt2D="false" dtr="false" t="normal">SUM(BJ172:BJ173)</f>
        <v>#VALUE!</v>
      </c>
      <c r="BK174" s="406" t="e">
        <f aca="false" ca="false" dt2D="false" dtr="false" t="normal">SUM(BK172:BK173)</f>
        <v>#VALUE!</v>
      </c>
      <c r="BL174" s="406" t="e">
        <f aca="false" ca="false" dt2D="false" dtr="false" t="normal">SUM(BL172:BL173)</f>
        <v>#VALUE!</v>
      </c>
      <c r="BM174" s="406" t="e">
        <f aca="false" ca="false" dt2D="false" dtr="false" t="normal">SUM(BM172:BM173)</f>
        <v>#VALUE!</v>
      </c>
      <c r="BN174" s="406" t="e">
        <f aca="false" ca="false" dt2D="false" dtr="false" t="normal">SUM(BN172:BN173)</f>
        <v>#VALUE!</v>
      </c>
      <c r="BO174" s="406" t="e">
        <f aca="false" ca="false" dt2D="false" dtr="false" t="normal">SUM(BO172:BO173)</f>
        <v>#VALUE!</v>
      </c>
      <c r="BP174" s="406" t="e">
        <f aca="false" ca="false" dt2D="false" dtr="false" t="normal">SUM(BP172:BP173)</f>
        <v>#VALUE!</v>
      </c>
      <c r="BQ174" s="406" t="e">
        <f aca="false" ca="false" dt2D="false" dtr="false" t="normal">SUM(BQ172:BQ173)</f>
        <v>#VALUE!</v>
      </c>
      <c r="BR174" s="406" t="e">
        <f aca="false" ca="false" dt2D="false" dtr="false" t="normal">SUM(BR172:BR173)</f>
        <v>#VALUE!</v>
      </c>
      <c r="BS174" s="406" t="e">
        <f aca="false" ca="false" dt2D="false" dtr="false" t="normal">SUM(BS172:BS173)</f>
        <v>#VALUE!</v>
      </c>
      <c r="BT174" s="406" t="e">
        <f aca="false" ca="false" dt2D="false" dtr="false" t="normal">SUM(BT172:BT173)</f>
        <v>#VALUE!</v>
      </c>
    </row>
    <row outlineLevel="0" r="175">
      <c r="L175" s="283" t="n"/>
      <c r="M175" s="167" t="n"/>
      <c r="N175" s="167" t="n"/>
      <c r="O175" s="167" t="n"/>
      <c r="P175" s="167" t="n"/>
      <c r="Q175" s="167" t="n"/>
      <c r="R175" s="167" t="n"/>
      <c r="S175" s="167" t="n"/>
      <c r="T175" s="167" t="n"/>
      <c r="U175" s="167" t="n"/>
      <c r="V175" s="167" t="n"/>
      <c r="W175" s="167" t="n"/>
      <c r="X175" s="167" t="n"/>
      <c r="Y175" s="167" t="n"/>
      <c r="Z175" s="167" t="n"/>
      <c r="AA175" s="167" t="n"/>
      <c r="AB175" s="167" t="n"/>
      <c r="AC175" s="167" t="n"/>
      <c r="AD175" s="167" t="n"/>
      <c r="AE175" s="167" t="n"/>
      <c r="AF175" s="167" t="n"/>
      <c r="AG175" s="167" t="n"/>
      <c r="AH175" s="167" t="n"/>
      <c r="AI175" s="167" t="n"/>
      <c r="AJ175" s="167" t="n"/>
      <c r="AK175" s="167" t="n"/>
      <c r="AL175" s="167" t="n"/>
      <c r="AM175" s="167" t="n"/>
      <c r="AN175" s="167" t="n"/>
      <c r="AO175" s="167" t="n"/>
      <c r="AP175" s="167" t="n"/>
      <c r="AQ175" s="167" t="n"/>
      <c r="AR175" s="167" t="n"/>
      <c r="AS175" s="167" t="n"/>
      <c r="AT175" s="167" t="n"/>
      <c r="AU175" s="167" t="n"/>
      <c r="AV175" s="167" t="n"/>
      <c r="AW175" s="167" t="n"/>
      <c r="AX175" s="167" t="n"/>
      <c r="AY175" s="167" t="n"/>
      <c r="AZ175" s="167" t="n"/>
      <c r="BA175" s="167" t="n"/>
      <c r="BB175" s="167" t="n"/>
      <c r="BC175" s="167" t="n"/>
      <c r="BD175" s="167" t="n"/>
      <c r="BE175" s="167" t="n"/>
      <c r="BF175" s="167" t="n"/>
      <c r="BG175" s="167" t="n"/>
      <c r="BH175" s="167" t="n"/>
      <c r="BI175" s="167" t="n"/>
      <c r="BJ175" s="167" t="n"/>
      <c r="BK175" s="167" t="n"/>
      <c r="BL175" s="167" t="n"/>
      <c r="BM175" s="167" t="n"/>
      <c r="BN175" s="167" t="n"/>
      <c r="BO175" s="167" t="n"/>
      <c r="BP175" s="167" t="n"/>
      <c r="BQ175" s="167" t="n"/>
      <c r="BR175" s="167" t="n"/>
      <c r="BS175" s="167" t="n"/>
      <c r="BT175" s="167" t="n"/>
    </row>
    <row customFormat="true" ht="17.25" outlineLevel="0" r="176" s="44">
      <c r="A176" s="374" t="n"/>
      <c r="B176" s="374" t="n"/>
      <c r="C176" s="374" t="n"/>
      <c r="D176" s="374" t="n"/>
      <c r="E176" s="374" t="n"/>
      <c r="F176" s="374" t="n"/>
      <c r="G176" s="374" t="n"/>
      <c r="I176" s="409" t="s">
        <v>443</v>
      </c>
      <c r="L176" s="199" t="n"/>
      <c r="M176" s="403" t="n"/>
      <c r="N176" s="403" t="n"/>
      <c r="O176" s="403" t="n"/>
      <c r="P176" s="403" t="n"/>
      <c r="Q176" s="403" t="n"/>
      <c r="R176" s="403" t="n"/>
      <c r="S176" s="403" t="n"/>
      <c r="T176" s="403" t="n"/>
      <c r="U176" s="403" t="n"/>
      <c r="V176" s="403" t="n"/>
      <c r="W176" s="403" t="n"/>
      <c r="X176" s="403" t="n"/>
      <c r="Y176" s="403" t="n"/>
      <c r="Z176" s="403" t="n"/>
      <c r="AA176" s="403" t="n"/>
      <c r="AB176" s="403" t="n"/>
      <c r="AC176" s="403" t="n"/>
      <c r="AD176" s="403" t="n"/>
      <c r="AE176" s="403" t="n"/>
      <c r="AF176" s="403" t="n"/>
      <c r="AG176" s="403" t="n"/>
      <c r="AH176" s="403" t="n"/>
      <c r="AI176" s="403" t="n"/>
      <c r="AJ176" s="403" t="n"/>
      <c r="AK176" s="403" t="n"/>
      <c r="AL176" s="403" t="n"/>
      <c r="AM176" s="403" t="n"/>
      <c r="AN176" s="403" t="n"/>
      <c r="AO176" s="403" t="n"/>
      <c r="AP176" s="403" t="n"/>
      <c r="AQ176" s="403" t="n"/>
      <c r="AR176" s="403" t="n"/>
      <c r="AS176" s="403" t="n"/>
      <c r="AT176" s="403" t="n"/>
      <c r="AU176" s="403" t="n"/>
      <c r="AV176" s="403" t="n"/>
      <c r="AW176" s="403" t="n"/>
      <c r="AX176" s="403" t="n"/>
      <c r="AY176" s="403" t="n"/>
      <c r="AZ176" s="403" t="n"/>
      <c r="BA176" s="403" t="n"/>
      <c r="BB176" s="403" t="n"/>
      <c r="BC176" s="403" t="n"/>
      <c r="BD176" s="403" t="n"/>
      <c r="BE176" s="403" t="n"/>
      <c r="BF176" s="403" t="n"/>
      <c r="BG176" s="403" t="n"/>
      <c r="BH176" s="403" t="n"/>
      <c r="BI176" s="403" t="n"/>
      <c r="BJ176" s="403" t="n"/>
      <c r="BK176" s="403" t="n"/>
      <c r="BL176" s="403" t="n"/>
      <c r="BM176" s="403" t="n"/>
      <c r="BN176" s="403" t="n"/>
      <c r="BO176" s="403" t="n"/>
      <c r="BP176" s="403" t="n"/>
      <c r="BQ176" s="403" t="n"/>
      <c r="BR176" s="403" t="n"/>
      <c r="BS176" s="403" t="n"/>
      <c r="BT176" s="403" t="n"/>
    </row>
    <row hidden="true" ht="16.5" outlineLevel="1" r="177">
      <c r="B177" s="374" t="str">
        <f aca="false" ca="false" dt2D="false" dtr="false" t="normal">I176</f>
        <v>Страховые взносы с ФОТ</v>
      </c>
      <c r="F177" s="374" t="str">
        <f aca="false" ca="false" dt2D="false" dtr="false" t="normal">I177</f>
        <v>Якорная туристическая  инфраструктура</v>
      </c>
      <c r="I177" s="237" t="s">
        <v>406</v>
      </c>
      <c r="L177" s="283" t="e">
        <f aca="false" ca="false" dt2D="false" dtr="false" t="normal">SUM(M177:BT177)</f>
        <v>#VALUE!</v>
      </c>
      <c r="M177" s="167" t="e">
        <f aca="false" ca="false" dt2D="false" dtr="false" t="normal">SUMIFS(M:M, $F:$F, $F177, $B:$B, $B177, $E:$E, "Да")</f>
        <v>#VALUE!</v>
      </c>
      <c r="N177" s="167" t="e">
        <f aca="false" ca="false" dt2D="false" dtr="false" t="normal">SUMIFS(N:N, $F:$F, $F177, $B:$B, $B177, $E:$E, "Да")</f>
        <v>#VALUE!</v>
      </c>
      <c r="O177" s="167" t="e">
        <f aca="false" ca="false" dt2D="false" dtr="false" t="normal">SUMIFS(O:O, $F:$F, $F177, $B:$B, $B177, $E:$E, "Да")</f>
        <v>#VALUE!</v>
      </c>
      <c r="P177" s="167" t="e">
        <f aca="false" ca="false" dt2D="false" dtr="false" t="normal">SUMIFS(P:P, $F:$F, $F177, $B:$B, $B177, $E:$E, "Да")</f>
        <v>#VALUE!</v>
      </c>
      <c r="Q177" s="167" t="e">
        <f aca="false" ca="false" dt2D="false" dtr="false" t="normal">SUMIFS(Q:Q, $F:$F, $F177, $B:$B, $B177, $E:$E, "Да")</f>
        <v>#VALUE!</v>
      </c>
      <c r="R177" s="167" t="e">
        <f aca="false" ca="false" dt2D="false" dtr="false" t="normal">SUMIFS(R:R, $F:$F, $F177, $B:$B, $B177, $E:$E, "Да")</f>
        <v>#VALUE!</v>
      </c>
      <c r="S177" s="167" t="e">
        <f aca="false" ca="false" dt2D="false" dtr="false" t="normal">SUMIFS(S:S, $F:$F, $F177, $B:$B, $B177, $E:$E, "Да")</f>
        <v>#VALUE!</v>
      </c>
      <c r="T177" s="167" t="e">
        <f aca="false" ca="false" dt2D="false" dtr="false" t="normal">SUMIFS(T:T, $F:$F, $F177, $B:$B, $B177, $E:$E, "Да")</f>
        <v>#VALUE!</v>
      </c>
      <c r="U177" s="167" t="e">
        <f aca="false" ca="false" dt2D="false" dtr="false" t="normal">SUMIFS(U:U, $F:$F, $F177, $B:$B, $B177, $E:$E, "Да")</f>
        <v>#VALUE!</v>
      </c>
      <c r="V177" s="167" t="e">
        <f aca="false" ca="false" dt2D="false" dtr="false" t="normal">SUMIFS(V:V, $F:$F, $F177, $B:$B, $B177, $E:$E, "Да")</f>
        <v>#VALUE!</v>
      </c>
      <c r="W177" s="167" t="e">
        <f aca="false" ca="false" dt2D="false" dtr="false" t="normal">SUMIFS(W:W, $F:$F, $F177, $B:$B, $B177, $E:$E, "Да")</f>
        <v>#VALUE!</v>
      </c>
      <c r="X177" s="167" t="e">
        <f aca="false" ca="false" dt2D="false" dtr="false" t="normal">SUMIFS(X:X, $F:$F, $F177, $B:$B, $B177, $E:$E, "Да")</f>
        <v>#VALUE!</v>
      </c>
      <c r="Y177" s="167" t="e">
        <f aca="false" ca="false" dt2D="false" dtr="false" t="normal">SUMIFS(Y:Y, $F:$F, $F177, $B:$B, $B177, $E:$E, "Да")</f>
        <v>#VALUE!</v>
      </c>
      <c r="Z177" s="167" t="e">
        <f aca="false" ca="false" dt2D="false" dtr="false" t="normal">SUMIFS(Z:Z, $F:$F, $F177, $B:$B, $B177, $E:$E, "Да")</f>
        <v>#VALUE!</v>
      </c>
      <c r="AA177" s="167" t="e">
        <f aca="false" ca="false" dt2D="false" dtr="false" t="normal">SUMIFS(AA:AA, $F:$F, $F177, $B:$B, $B177, $E:$E, "Да")</f>
        <v>#VALUE!</v>
      </c>
      <c r="AB177" s="167" t="e">
        <f aca="false" ca="false" dt2D="false" dtr="false" t="normal">SUMIFS(AB:AB, $F:$F, $F177, $B:$B, $B177, $E:$E, "Да")</f>
        <v>#VALUE!</v>
      </c>
      <c r="AC177" s="167" t="e">
        <f aca="false" ca="false" dt2D="false" dtr="false" t="normal">SUMIFS(AC:AC, $F:$F, $F177, $B:$B, $B177, $E:$E, "Да")</f>
        <v>#VALUE!</v>
      </c>
      <c r="AD177" s="167" t="e">
        <f aca="false" ca="false" dt2D="false" dtr="false" t="normal">SUMIFS(AD:AD, $F:$F, $F177, $B:$B, $B177, $E:$E, "Да")</f>
        <v>#VALUE!</v>
      </c>
      <c r="AE177" s="167" t="e">
        <f aca="false" ca="false" dt2D="false" dtr="false" t="normal">SUMIFS(AE:AE, $F:$F, $F177, $B:$B, $B177, $E:$E, "Да")</f>
        <v>#VALUE!</v>
      </c>
      <c r="AF177" s="167" t="e">
        <f aca="false" ca="false" dt2D="false" dtr="false" t="normal">SUMIFS(AF:AF, $F:$F, $F177, $B:$B, $B177, $E:$E, "Да")</f>
        <v>#VALUE!</v>
      </c>
      <c r="AG177" s="167" t="e">
        <f aca="false" ca="false" dt2D="false" dtr="false" t="normal">SUMIFS(AG:AG, $F:$F, $F177, $B:$B, $B177, $E:$E, "Да")</f>
        <v>#VALUE!</v>
      </c>
      <c r="AH177" s="167" t="e">
        <f aca="false" ca="false" dt2D="false" dtr="false" t="normal">SUMIFS(AH:AH, $F:$F, $F177, $B:$B, $B177, $E:$E, "Да")</f>
        <v>#VALUE!</v>
      </c>
      <c r="AI177" s="167" t="e">
        <f aca="false" ca="false" dt2D="false" dtr="false" t="normal">SUMIFS(AI:AI, $F:$F, $F177, $B:$B, $B177, $E:$E, "Да")</f>
        <v>#VALUE!</v>
      </c>
      <c r="AJ177" s="167" t="e">
        <f aca="false" ca="false" dt2D="false" dtr="false" t="normal">SUMIFS(AJ:AJ, $F:$F, $F177, $B:$B, $B177, $E:$E, "Да")</f>
        <v>#VALUE!</v>
      </c>
      <c r="AK177" s="167" t="e">
        <f aca="false" ca="false" dt2D="false" dtr="false" t="normal">SUMIFS(AK:AK, $F:$F, $F177, $B:$B, $B177, $E:$E, "Да")</f>
        <v>#VALUE!</v>
      </c>
      <c r="AL177" s="167" t="e">
        <f aca="false" ca="false" dt2D="false" dtr="false" t="normal">SUMIFS(AL:AL, $F:$F, $F177, $B:$B, $B177, $E:$E, "Да")</f>
        <v>#VALUE!</v>
      </c>
      <c r="AM177" s="167" t="e">
        <f aca="false" ca="false" dt2D="false" dtr="false" t="normal">SUMIFS(AM:AM, $F:$F, $F177, $B:$B, $B177, $E:$E, "Да")</f>
        <v>#VALUE!</v>
      </c>
      <c r="AN177" s="167" t="e">
        <f aca="false" ca="false" dt2D="false" dtr="false" t="normal">SUMIFS(AN:AN, $F:$F, $F177, $B:$B, $B177, $E:$E, "Да")</f>
        <v>#VALUE!</v>
      </c>
      <c r="AO177" s="167" t="e">
        <f aca="false" ca="false" dt2D="false" dtr="false" t="normal">SUMIFS(AO:AO, $F:$F, $F177, $B:$B, $B177, $E:$E, "Да")</f>
        <v>#VALUE!</v>
      </c>
      <c r="AP177" s="167" t="e">
        <f aca="false" ca="false" dt2D="false" dtr="false" t="normal">SUMIFS(AP:AP, $F:$F, $F177, $B:$B, $B177, $E:$E, "Да")</f>
        <v>#VALUE!</v>
      </c>
      <c r="AQ177" s="167" t="e">
        <f aca="false" ca="false" dt2D="false" dtr="false" t="normal">SUMIFS(AQ:AQ, $F:$F, $F177, $B:$B, $B177, $E:$E, "Да")</f>
        <v>#VALUE!</v>
      </c>
      <c r="AR177" s="167" t="e">
        <f aca="false" ca="false" dt2D="false" dtr="false" t="normal">SUMIFS(AR:AR, $F:$F, $F177, $B:$B, $B177, $E:$E, "Да")</f>
        <v>#VALUE!</v>
      </c>
      <c r="AS177" s="167" t="e">
        <f aca="false" ca="false" dt2D="false" dtr="false" t="normal">SUMIFS(AS:AS, $F:$F, $F177, $B:$B, $B177, $E:$E, "Да")</f>
        <v>#VALUE!</v>
      </c>
      <c r="AT177" s="167" t="e">
        <f aca="false" ca="false" dt2D="false" dtr="false" t="normal">SUMIFS(AT:AT, $F:$F, $F177, $B:$B, $B177, $E:$E, "Да")</f>
        <v>#VALUE!</v>
      </c>
      <c r="AU177" s="167" t="e">
        <f aca="false" ca="false" dt2D="false" dtr="false" t="normal">SUMIFS(AU:AU, $F:$F, $F177, $B:$B, $B177, $E:$E, "Да")</f>
        <v>#VALUE!</v>
      </c>
      <c r="AV177" s="167" t="e">
        <f aca="false" ca="false" dt2D="false" dtr="false" t="normal">SUMIFS(AV:AV, $F:$F, $F177, $B:$B, $B177, $E:$E, "Да")</f>
        <v>#VALUE!</v>
      </c>
      <c r="AW177" s="167" t="e">
        <f aca="false" ca="false" dt2D="false" dtr="false" t="normal">SUMIFS(AW:AW, $F:$F, $F177, $B:$B, $B177, $E:$E, "Да")</f>
        <v>#VALUE!</v>
      </c>
      <c r="AX177" s="167" t="e">
        <f aca="false" ca="false" dt2D="false" dtr="false" t="normal">SUMIFS(AX:AX, $F:$F, $F177, $B:$B, $B177, $E:$E, "Да")</f>
        <v>#VALUE!</v>
      </c>
      <c r="AY177" s="167" t="e">
        <f aca="false" ca="false" dt2D="false" dtr="false" t="normal">SUMIFS(AY:AY, $F:$F, $F177, $B:$B, $B177, $E:$E, "Да")</f>
        <v>#VALUE!</v>
      </c>
      <c r="AZ177" s="167" t="e">
        <f aca="false" ca="false" dt2D="false" dtr="false" t="normal">SUMIFS(AZ:AZ, $F:$F, $F177, $B:$B, $B177, $E:$E, "Да")</f>
        <v>#VALUE!</v>
      </c>
      <c r="BA177" s="167" t="e">
        <f aca="false" ca="false" dt2D="false" dtr="false" t="normal">SUMIFS(BA:BA, $F:$F, $F177, $B:$B, $B177, $E:$E, "Да")</f>
        <v>#VALUE!</v>
      </c>
      <c r="BB177" s="167" t="e">
        <f aca="false" ca="false" dt2D="false" dtr="false" t="normal">SUMIFS(BB:BB, $F:$F, $F177, $B:$B, $B177, $E:$E, "Да")</f>
        <v>#VALUE!</v>
      </c>
      <c r="BC177" s="167" t="e">
        <f aca="false" ca="false" dt2D="false" dtr="false" t="normal">SUMIFS(BC:BC, $F:$F, $F177, $B:$B, $B177, $E:$E, "Да")</f>
        <v>#VALUE!</v>
      </c>
      <c r="BD177" s="167" t="e">
        <f aca="false" ca="false" dt2D="false" dtr="false" t="normal">SUMIFS(BD:BD, $F:$F, $F177, $B:$B, $B177, $E:$E, "Да")</f>
        <v>#VALUE!</v>
      </c>
      <c r="BE177" s="167" t="e">
        <f aca="false" ca="false" dt2D="false" dtr="false" t="normal">SUMIFS(BE:BE, $F:$F, $F177, $B:$B, $B177, $E:$E, "Да")</f>
        <v>#VALUE!</v>
      </c>
      <c r="BF177" s="167" t="e">
        <f aca="false" ca="false" dt2D="false" dtr="false" t="normal">SUMIFS(BF:BF, $F:$F, $F177, $B:$B, $B177, $E:$E, "Да")</f>
        <v>#VALUE!</v>
      </c>
      <c r="BG177" s="167" t="e">
        <f aca="false" ca="false" dt2D="false" dtr="false" t="normal">SUMIFS(BG:BG, $F:$F, $F177, $B:$B, $B177, $E:$E, "Да")</f>
        <v>#VALUE!</v>
      </c>
      <c r="BH177" s="167" t="e">
        <f aca="false" ca="false" dt2D="false" dtr="false" t="normal">SUMIFS(BH:BH, $F:$F, $F177, $B:$B, $B177, $E:$E, "Да")</f>
        <v>#VALUE!</v>
      </c>
      <c r="BI177" s="167" t="e">
        <f aca="false" ca="false" dt2D="false" dtr="false" t="normal">SUMIFS(BI:BI, $F:$F, $F177, $B:$B, $B177, $E:$E, "Да")</f>
        <v>#VALUE!</v>
      </c>
      <c r="BJ177" s="167" t="e">
        <f aca="false" ca="false" dt2D="false" dtr="false" t="normal">SUMIFS(BJ:BJ, $F:$F, $F177, $B:$B, $B177, $E:$E, "Да")</f>
        <v>#VALUE!</v>
      </c>
      <c r="BK177" s="167" t="e">
        <f aca="false" ca="false" dt2D="false" dtr="false" t="normal">SUMIFS(BK:BK, $F:$F, $F177, $B:$B, $B177, $E:$E, "Да")</f>
        <v>#VALUE!</v>
      </c>
      <c r="BL177" s="167" t="e">
        <f aca="false" ca="false" dt2D="false" dtr="false" t="normal">SUMIFS(BL:BL, $F:$F, $F177, $B:$B, $B177, $E:$E, "Да")</f>
        <v>#VALUE!</v>
      </c>
      <c r="BM177" s="167" t="e">
        <f aca="false" ca="false" dt2D="false" dtr="false" t="normal">SUMIFS(BM:BM, $F:$F, $F177, $B:$B, $B177, $E:$E, "Да")</f>
        <v>#VALUE!</v>
      </c>
      <c r="BN177" s="167" t="e">
        <f aca="false" ca="false" dt2D="false" dtr="false" t="normal">SUMIFS(BN:BN, $F:$F, $F177, $B:$B, $B177, $E:$E, "Да")</f>
        <v>#VALUE!</v>
      </c>
      <c r="BO177" s="167" t="e">
        <f aca="false" ca="false" dt2D="false" dtr="false" t="normal">SUMIFS(BO:BO, $F:$F, $F177, $B:$B, $B177, $E:$E, "Да")</f>
        <v>#VALUE!</v>
      </c>
      <c r="BP177" s="167" t="e">
        <f aca="false" ca="false" dt2D="false" dtr="false" t="normal">SUMIFS(BP:BP, $F:$F, $F177, $B:$B, $B177, $E:$E, "Да")</f>
        <v>#VALUE!</v>
      </c>
      <c r="BQ177" s="167" t="e">
        <f aca="false" ca="false" dt2D="false" dtr="false" t="normal">SUMIFS(BQ:BQ, $F:$F, $F177, $B:$B, $B177, $E:$E, "Да")</f>
        <v>#VALUE!</v>
      </c>
      <c r="BR177" s="167" t="e">
        <f aca="false" ca="false" dt2D="false" dtr="false" t="normal">SUMIFS(BR:BR, $F:$F, $F177, $B:$B, $B177, $E:$E, "Да")</f>
        <v>#VALUE!</v>
      </c>
      <c r="BS177" s="167" t="e">
        <f aca="false" ca="false" dt2D="false" dtr="false" t="normal">SUMIFS(BS:BS, $F:$F, $F177, $B:$B, $B177, $E:$E, "Да")</f>
        <v>#VALUE!</v>
      </c>
      <c r="BT177" s="167" t="e">
        <f aca="false" ca="false" dt2D="false" dtr="false" t="normal">SUMIFS(BT:BT, $F:$F, $F177, $B:$B, $B177, $E:$E, "Да")</f>
        <v>#VALUE!</v>
      </c>
    </row>
    <row hidden="true" ht="16.5" outlineLevel="1" r="178">
      <c r="B178" s="374" t="str">
        <f aca="false" ca="false" dt2D="false" dtr="false" t="normal">B177</f>
        <v>Страховые взносы с ФОТ</v>
      </c>
      <c r="F178" s="374" t="str">
        <f aca="false" ca="false" dt2D="false" dtr="false" t="normal">I178</f>
        <v>Дополнительная туристическая  инфраструктура</v>
      </c>
      <c r="I178" s="237" t="s">
        <v>407</v>
      </c>
      <c r="L178" s="283" t="e">
        <f aca="false" ca="false" dt2D="false" dtr="false" t="normal">SUM(M178:BT178)</f>
        <v>#VALUE!</v>
      </c>
      <c r="M178" s="167" t="e">
        <f aca="false" ca="false" dt2D="false" dtr="false" t="normal">SUMIFS(M:M, $F:$F, $F178, $B:$B, $B178, $E:$E, "Да")</f>
        <v>#VALUE!</v>
      </c>
      <c r="N178" s="167" t="e">
        <f aca="false" ca="false" dt2D="false" dtr="false" t="normal">SUMIFS(N:N, $F:$F, $F178, $B:$B, $B178, $E:$E, "Да")</f>
        <v>#VALUE!</v>
      </c>
      <c r="O178" s="167" t="e">
        <f aca="false" ca="false" dt2D="false" dtr="false" t="normal">SUMIFS(O:O, $F:$F, $F178, $B:$B, $B178, $E:$E, "Да")</f>
        <v>#VALUE!</v>
      </c>
      <c r="P178" s="167" t="e">
        <f aca="false" ca="false" dt2D="false" dtr="false" t="normal">SUMIFS(P:P, $F:$F, $F178, $B:$B, $B178, $E:$E, "Да")</f>
        <v>#VALUE!</v>
      </c>
      <c r="Q178" s="167" t="e">
        <f aca="false" ca="false" dt2D="false" dtr="false" t="normal">SUMIFS(Q:Q, $F:$F, $F178, $B:$B, $B178, $E:$E, "Да")</f>
        <v>#VALUE!</v>
      </c>
      <c r="R178" s="167" t="e">
        <f aca="false" ca="false" dt2D="false" dtr="false" t="normal">SUMIFS(R:R, $F:$F, $F178, $B:$B, $B178, $E:$E, "Да")</f>
        <v>#VALUE!</v>
      </c>
      <c r="S178" s="167" t="e">
        <f aca="false" ca="false" dt2D="false" dtr="false" t="normal">SUMIFS(S:S, $F:$F, $F178, $B:$B, $B178, $E:$E, "Да")</f>
        <v>#VALUE!</v>
      </c>
      <c r="T178" s="167" t="e">
        <f aca="false" ca="false" dt2D="false" dtr="false" t="normal">SUMIFS(T:T, $F:$F, $F178, $B:$B, $B178, $E:$E, "Да")</f>
        <v>#VALUE!</v>
      </c>
      <c r="U178" s="167" t="e">
        <f aca="false" ca="false" dt2D="false" dtr="false" t="normal">SUMIFS(U:U, $F:$F, $F178, $B:$B, $B178, $E:$E, "Да")</f>
        <v>#VALUE!</v>
      </c>
      <c r="V178" s="167" t="e">
        <f aca="false" ca="false" dt2D="false" dtr="false" t="normal">SUMIFS(V:V, $F:$F, $F178, $B:$B, $B178, $E:$E, "Да")</f>
        <v>#VALUE!</v>
      </c>
      <c r="W178" s="167" t="e">
        <f aca="false" ca="false" dt2D="false" dtr="false" t="normal">SUMIFS(W:W, $F:$F, $F178, $B:$B, $B178, $E:$E, "Да")</f>
        <v>#VALUE!</v>
      </c>
      <c r="X178" s="167" t="e">
        <f aca="false" ca="false" dt2D="false" dtr="false" t="normal">SUMIFS(X:X, $F:$F, $F178, $B:$B, $B178, $E:$E, "Да")</f>
        <v>#VALUE!</v>
      </c>
      <c r="Y178" s="167" t="e">
        <f aca="false" ca="false" dt2D="false" dtr="false" t="normal">SUMIFS(Y:Y, $F:$F, $F178, $B:$B, $B178, $E:$E, "Да")</f>
        <v>#VALUE!</v>
      </c>
      <c r="Z178" s="167" t="e">
        <f aca="false" ca="false" dt2D="false" dtr="false" t="normal">SUMIFS(Z:Z, $F:$F, $F178, $B:$B, $B178, $E:$E, "Да")</f>
        <v>#VALUE!</v>
      </c>
      <c r="AA178" s="167" t="e">
        <f aca="false" ca="false" dt2D="false" dtr="false" t="normal">SUMIFS(AA:AA, $F:$F, $F178, $B:$B, $B178, $E:$E, "Да")</f>
        <v>#VALUE!</v>
      </c>
      <c r="AB178" s="167" t="e">
        <f aca="false" ca="false" dt2D="false" dtr="false" t="normal">SUMIFS(AB:AB, $F:$F, $F178, $B:$B, $B178, $E:$E, "Да")</f>
        <v>#VALUE!</v>
      </c>
      <c r="AC178" s="167" t="e">
        <f aca="false" ca="false" dt2D="false" dtr="false" t="normal">SUMIFS(AC:AC, $F:$F, $F178, $B:$B, $B178, $E:$E, "Да")</f>
        <v>#VALUE!</v>
      </c>
      <c r="AD178" s="167" t="e">
        <f aca="false" ca="false" dt2D="false" dtr="false" t="normal">SUMIFS(AD:AD, $F:$F, $F178, $B:$B, $B178, $E:$E, "Да")</f>
        <v>#VALUE!</v>
      </c>
      <c r="AE178" s="167" t="e">
        <f aca="false" ca="false" dt2D="false" dtr="false" t="normal">SUMIFS(AE:AE, $F:$F, $F178, $B:$B, $B178, $E:$E, "Да")</f>
        <v>#VALUE!</v>
      </c>
      <c r="AF178" s="167" t="e">
        <f aca="false" ca="false" dt2D="false" dtr="false" t="normal">SUMIFS(AF:AF, $F:$F, $F178, $B:$B, $B178, $E:$E, "Да")</f>
        <v>#VALUE!</v>
      </c>
      <c r="AG178" s="167" t="e">
        <f aca="false" ca="false" dt2D="false" dtr="false" t="normal">SUMIFS(AG:AG, $F:$F, $F178, $B:$B, $B178, $E:$E, "Да")</f>
        <v>#VALUE!</v>
      </c>
      <c r="AH178" s="167" t="e">
        <f aca="false" ca="false" dt2D="false" dtr="false" t="normal">SUMIFS(AH:AH, $F:$F, $F178, $B:$B, $B178, $E:$E, "Да")</f>
        <v>#VALUE!</v>
      </c>
      <c r="AI178" s="167" t="e">
        <f aca="false" ca="false" dt2D="false" dtr="false" t="normal">SUMIFS(AI:AI, $F:$F, $F178, $B:$B, $B178, $E:$E, "Да")</f>
        <v>#VALUE!</v>
      </c>
      <c r="AJ178" s="167" t="e">
        <f aca="false" ca="false" dt2D="false" dtr="false" t="normal">SUMIFS(AJ:AJ, $F:$F, $F178, $B:$B, $B178, $E:$E, "Да")</f>
        <v>#VALUE!</v>
      </c>
      <c r="AK178" s="167" t="e">
        <f aca="false" ca="false" dt2D="false" dtr="false" t="normal">SUMIFS(AK:AK, $F:$F, $F178, $B:$B, $B178, $E:$E, "Да")</f>
        <v>#VALUE!</v>
      </c>
      <c r="AL178" s="167" t="e">
        <f aca="false" ca="false" dt2D="false" dtr="false" t="normal">SUMIFS(AL:AL, $F:$F, $F178, $B:$B, $B178, $E:$E, "Да")</f>
        <v>#VALUE!</v>
      </c>
      <c r="AM178" s="167" t="e">
        <f aca="false" ca="false" dt2D="false" dtr="false" t="normal">SUMIFS(AM:AM, $F:$F, $F178, $B:$B, $B178, $E:$E, "Да")</f>
        <v>#VALUE!</v>
      </c>
      <c r="AN178" s="167" t="e">
        <f aca="false" ca="false" dt2D="false" dtr="false" t="normal">SUMIFS(AN:AN, $F:$F, $F178, $B:$B, $B178, $E:$E, "Да")</f>
        <v>#VALUE!</v>
      </c>
      <c r="AO178" s="167" t="e">
        <f aca="false" ca="false" dt2D="false" dtr="false" t="normal">SUMIFS(AO:AO, $F:$F, $F178, $B:$B, $B178, $E:$E, "Да")</f>
        <v>#VALUE!</v>
      </c>
      <c r="AP178" s="167" t="e">
        <f aca="false" ca="false" dt2D="false" dtr="false" t="normal">SUMIFS(AP:AP, $F:$F, $F178, $B:$B, $B178, $E:$E, "Да")</f>
        <v>#VALUE!</v>
      </c>
      <c r="AQ178" s="167" t="e">
        <f aca="false" ca="false" dt2D="false" dtr="false" t="normal">SUMIFS(AQ:AQ, $F:$F, $F178, $B:$B, $B178, $E:$E, "Да")</f>
        <v>#VALUE!</v>
      </c>
      <c r="AR178" s="167" t="e">
        <f aca="false" ca="false" dt2D="false" dtr="false" t="normal">SUMIFS(AR:AR, $F:$F, $F178, $B:$B, $B178, $E:$E, "Да")</f>
        <v>#VALUE!</v>
      </c>
      <c r="AS178" s="167" t="e">
        <f aca="false" ca="false" dt2D="false" dtr="false" t="normal">SUMIFS(AS:AS, $F:$F, $F178, $B:$B, $B178, $E:$E, "Да")</f>
        <v>#VALUE!</v>
      </c>
      <c r="AT178" s="167" t="e">
        <f aca="false" ca="false" dt2D="false" dtr="false" t="normal">SUMIFS(AT:AT, $F:$F, $F178, $B:$B, $B178, $E:$E, "Да")</f>
        <v>#VALUE!</v>
      </c>
      <c r="AU178" s="167" t="e">
        <f aca="false" ca="false" dt2D="false" dtr="false" t="normal">SUMIFS(AU:AU, $F:$F, $F178, $B:$B, $B178, $E:$E, "Да")</f>
        <v>#VALUE!</v>
      </c>
      <c r="AV178" s="167" t="e">
        <f aca="false" ca="false" dt2D="false" dtr="false" t="normal">SUMIFS(AV:AV, $F:$F, $F178, $B:$B, $B178, $E:$E, "Да")</f>
        <v>#VALUE!</v>
      </c>
      <c r="AW178" s="167" t="e">
        <f aca="false" ca="false" dt2D="false" dtr="false" t="normal">SUMIFS(AW:AW, $F:$F, $F178, $B:$B, $B178, $E:$E, "Да")</f>
        <v>#VALUE!</v>
      </c>
      <c r="AX178" s="167" t="e">
        <f aca="false" ca="false" dt2D="false" dtr="false" t="normal">SUMIFS(AX:AX, $F:$F, $F178, $B:$B, $B178, $E:$E, "Да")</f>
        <v>#VALUE!</v>
      </c>
      <c r="AY178" s="167" t="e">
        <f aca="false" ca="false" dt2D="false" dtr="false" t="normal">SUMIFS(AY:AY, $F:$F, $F178, $B:$B, $B178, $E:$E, "Да")</f>
        <v>#VALUE!</v>
      </c>
      <c r="AZ178" s="167" t="e">
        <f aca="false" ca="false" dt2D="false" dtr="false" t="normal">SUMIFS(AZ:AZ, $F:$F, $F178, $B:$B, $B178, $E:$E, "Да")</f>
        <v>#VALUE!</v>
      </c>
      <c r="BA178" s="167" t="e">
        <f aca="false" ca="false" dt2D="false" dtr="false" t="normal">SUMIFS(BA:BA, $F:$F, $F178, $B:$B, $B178, $E:$E, "Да")</f>
        <v>#VALUE!</v>
      </c>
      <c r="BB178" s="167" t="e">
        <f aca="false" ca="false" dt2D="false" dtr="false" t="normal">SUMIFS(BB:BB, $F:$F, $F178, $B:$B, $B178, $E:$E, "Да")</f>
        <v>#VALUE!</v>
      </c>
      <c r="BC178" s="167" t="e">
        <f aca="false" ca="false" dt2D="false" dtr="false" t="normal">SUMIFS(BC:BC, $F:$F, $F178, $B:$B, $B178, $E:$E, "Да")</f>
        <v>#VALUE!</v>
      </c>
      <c r="BD178" s="167" t="e">
        <f aca="false" ca="false" dt2D="false" dtr="false" t="normal">SUMIFS(BD:BD, $F:$F, $F178, $B:$B, $B178, $E:$E, "Да")</f>
        <v>#VALUE!</v>
      </c>
      <c r="BE178" s="167" t="e">
        <f aca="false" ca="false" dt2D="false" dtr="false" t="normal">SUMIFS(BE:BE, $F:$F, $F178, $B:$B, $B178, $E:$E, "Да")</f>
        <v>#VALUE!</v>
      </c>
      <c r="BF178" s="167" t="e">
        <f aca="false" ca="false" dt2D="false" dtr="false" t="normal">SUMIFS(BF:BF, $F:$F, $F178, $B:$B, $B178, $E:$E, "Да")</f>
        <v>#VALUE!</v>
      </c>
      <c r="BG178" s="167" t="e">
        <f aca="false" ca="false" dt2D="false" dtr="false" t="normal">SUMIFS(BG:BG, $F:$F, $F178, $B:$B, $B178, $E:$E, "Да")</f>
        <v>#VALUE!</v>
      </c>
      <c r="BH178" s="167" t="e">
        <f aca="false" ca="false" dt2D="false" dtr="false" t="normal">SUMIFS(BH:BH, $F:$F, $F178, $B:$B, $B178, $E:$E, "Да")</f>
        <v>#VALUE!</v>
      </c>
      <c r="BI178" s="167" t="e">
        <f aca="false" ca="false" dt2D="false" dtr="false" t="normal">SUMIFS(BI:BI, $F:$F, $F178, $B:$B, $B178, $E:$E, "Да")</f>
        <v>#VALUE!</v>
      </c>
      <c r="BJ178" s="167" t="e">
        <f aca="false" ca="false" dt2D="false" dtr="false" t="normal">SUMIFS(BJ:BJ, $F:$F, $F178, $B:$B, $B178, $E:$E, "Да")</f>
        <v>#VALUE!</v>
      </c>
      <c r="BK178" s="167" t="e">
        <f aca="false" ca="false" dt2D="false" dtr="false" t="normal">SUMIFS(BK:BK, $F:$F, $F178, $B:$B, $B178, $E:$E, "Да")</f>
        <v>#VALUE!</v>
      </c>
      <c r="BL178" s="167" t="e">
        <f aca="false" ca="false" dt2D="false" dtr="false" t="normal">SUMIFS(BL:BL, $F:$F, $F178, $B:$B, $B178, $E:$E, "Да")</f>
        <v>#VALUE!</v>
      </c>
      <c r="BM178" s="167" t="e">
        <f aca="false" ca="false" dt2D="false" dtr="false" t="normal">SUMIFS(BM:BM, $F:$F, $F178, $B:$B, $B178, $E:$E, "Да")</f>
        <v>#VALUE!</v>
      </c>
      <c r="BN178" s="167" t="e">
        <f aca="false" ca="false" dt2D="false" dtr="false" t="normal">SUMIFS(BN:BN, $F:$F, $F178, $B:$B, $B178, $E:$E, "Да")</f>
        <v>#VALUE!</v>
      </c>
      <c r="BO178" s="167" t="e">
        <f aca="false" ca="false" dt2D="false" dtr="false" t="normal">SUMIFS(BO:BO, $F:$F, $F178, $B:$B, $B178, $E:$E, "Да")</f>
        <v>#VALUE!</v>
      </c>
      <c r="BP178" s="167" t="e">
        <f aca="false" ca="false" dt2D="false" dtr="false" t="normal">SUMIFS(BP:BP, $F:$F, $F178, $B:$B, $B178, $E:$E, "Да")</f>
        <v>#VALUE!</v>
      </c>
      <c r="BQ178" s="167" t="e">
        <f aca="false" ca="false" dt2D="false" dtr="false" t="normal">SUMIFS(BQ:BQ, $F:$F, $F178, $B:$B, $B178, $E:$E, "Да")</f>
        <v>#VALUE!</v>
      </c>
      <c r="BR178" s="167" t="e">
        <f aca="false" ca="false" dt2D="false" dtr="false" t="normal">SUMIFS(BR:BR, $F:$F, $F178, $B:$B, $B178, $E:$E, "Да")</f>
        <v>#VALUE!</v>
      </c>
      <c r="BS178" s="167" t="e">
        <f aca="false" ca="false" dt2D="false" dtr="false" t="normal">SUMIFS(BS:BS, $F:$F, $F178, $B:$B, $B178, $E:$E, "Да")</f>
        <v>#VALUE!</v>
      </c>
      <c r="BT178" s="167" t="e">
        <f aca="false" ca="false" dt2D="false" dtr="false" t="normal">SUMIFS(BT:BT, $F:$F, $F178, $B:$B, $B178, $E:$E, "Да")</f>
        <v>#VALUE!</v>
      </c>
    </row>
    <row customFormat="true" ht="15.75" outlineLevel="0" r="179" s="85">
      <c r="A179" s="404" t="n"/>
      <c r="B179" s="404" t="n"/>
      <c r="C179" s="374" t="n"/>
      <c r="D179" s="404" t="n"/>
      <c r="E179" s="404" t="n"/>
      <c r="F179" s="404" t="n"/>
      <c r="G179" s="404" t="n"/>
      <c r="I179" s="126" t="s">
        <v>444</v>
      </c>
      <c r="J179" s="126" t="n"/>
      <c r="K179" s="126" t="n"/>
      <c r="L179" s="405" t="e">
        <f aca="false" ca="false" dt2D="false" dtr="false" t="normal">SUM(M179:BT179)</f>
        <v>#VALUE!</v>
      </c>
      <c r="M179" s="406" t="e">
        <f aca="false" ca="false" dt2D="false" dtr="false" t="normal">SUM(M177:M178)</f>
        <v>#VALUE!</v>
      </c>
      <c r="N179" s="406" t="e">
        <f aca="false" ca="false" dt2D="false" dtr="false" t="normal">SUM(N177:N178)</f>
        <v>#VALUE!</v>
      </c>
      <c r="O179" s="406" t="e">
        <f aca="false" ca="false" dt2D="false" dtr="false" t="normal">SUM(O177:O178)</f>
        <v>#VALUE!</v>
      </c>
      <c r="P179" s="406" t="e">
        <f aca="false" ca="false" dt2D="false" dtr="false" t="normal">SUM(P177:P178)</f>
        <v>#VALUE!</v>
      </c>
      <c r="Q179" s="406" t="e">
        <f aca="false" ca="false" dt2D="false" dtr="false" t="normal">SUM(Q177:Q178)</f>
        <v>#VALUE!</v>
      </c>
      <c r="R179" s="406" t="e">
        <f aca="false" ca="false" dt2D="false" dtr="false" t="normal">SUM(R177:R178)</f>
        <v>#VALUE!</v>
      </c>
      <c r="S179" s="406" t="e">
        <f aca="false" ca="false" dt2D="false" dtr="false" t="normal">SUM(S177:S178)</f>
        <v>#VALUE!</v>
      </c>
      <c r="T179" s="406" t="e">
        <f aca="false" ca="false" dt2D="false" dtr="false" t="normal">SUM(T177:T178)</f>
        <v>#VALUE!</v>
      </c>
      <c r="U179" s="406" t="e">
        <f aca="false" ca="false" dt2D="false" dtr="false" t="normal">SUM(U177:U178)</f>
        <v>#VALUE!</v>
      </c>
      <c r="V179" s="406" t="e">
        <f aca="false" ca="false" dt2D="false" dtr="false" t="normal">SUM(V177:V178)</f>
        <v>#VALUE!</v>
      </c>
      <c r="W179" s="406" t="e">
        <f aca="false" ca="false" dt2D="false" dtr="false" t="normal">SUM(W177:W178)</f>
        <v>#VALUE!</v>
      </c>
      <c r="X179" s="406" t="e">
        <f aca="false" ca="false" dt2D="false" dtr="false" t="normal">SUM(X177:X178)</f>
        <v>#VALUE!</v>
      </c>
      <c r="Y179" s="406" t="e">
        <f aca="false" ca="false" dt2D="false" dtr="false" t="normal">SUM(Y177:Y178)</f>
        <v>#VALUE!</v>
      </c>
      <c r="Z179" s="406" t="e">
        <f aca="false" ca="false" dt2D="false" dtr="false" t="normal">SUM(Z177:Z178)</f>
        <v>#VALUE!</v>
      </c>
      <c r="AA179" s="406" t="e">
        <f aca="false" ca="false" dt2D="false" dtr="false" t="normal">SUM(AA177:AA178)</f>
        <v>#VALUE!</v>
      </c>
      <c r="AB179" s="406" t="e">
        <f aca="false" ca="false" dt2D="false" dtr="false" t="normal">SUM(AB177:AB178)</f>
        <v>#VALUE!</v>
      </c>
      <c r="AC179" s="406" t="e">
        <f aca="false" ca="false" dt2D="false" dtr="false" t="normal">SUM(AC177:AC178)</f>
        <v>#VALUE!</v>
      </c>
      <c r="AD179" s="406" t="e">
        <f aca="false" ca="false" dt2D="false" dtr="false" t="normal">SUM(AD177:AD178)</f>
        <v>#VALUE!</v>
      </c>
      <c r="AE179" s="406" t="e">
        <f aca="false" ca="false" dt2D="false" dtr="false" t="normal">SUM(AE177:AE178)</f>
        <v>#VALUE!</v>
      </c>
      <c r="AF179" s="406" t="e">
        <f aca="false" ca="false" dt2D="false" dtr="false" t="normal">SUM(AF177:AF178)</f>
        <v>#VALUE!</v>
      </c>
      <c r="AG179" s="406" t="e">
        <f aca="false" ca="false" dt2D="false" dtr="false" t="normal">SUM(AG177:AG178)</f>
        <v>#VALUE!</v>
      </c>
      <c r="AH179" s="406" t="e">
        <f aca="false" ca="false" dt2D="false" dtr="false" t="normal">SUM(AH177:AH178)</f>
        <v>#VALUE!</v>
      </c>
      <c r="AI179" s="406" t="e">
        <f aca="false" ca="false" dt2D="false" dtr="false" t="normal">SUM(AI177:AI178)</f>
        <v>#VALUE!</v>
      </c>
      <c r="AJ179" s="406" t="e">
        <f aca="false" ca="false" dt2D="false" dtr="false" t="normal">SUM(AJ177:AJ178)</f>
        <v>#VALUE!</v>
      </c>
      <c r="AK179" s="406" t="e">
        <f aca="false" ca="false" dt2D="false" dtr="false" t="normal">SUM(AK177:AK178)</f>
        <v>#VALUE!</v>
      </c>
      <c r="AL179" s="406" t="e">
        <f aca="false" ca="false" dt2D="false" dtr="false" t="normal">SUM(AL177:AL178)</f>
        <v>#VALUE!</v>
      </c>
      <c r="AM179" s="406" t="e">
        <f aca="false" ca="false" dt2D="false" dtr="false" t="normal">SUM(AM177:AM178)</f>
        <v>#VALUE!</v>
      </c>
      <c r="AN179" s="406" t="e">
        <f aca="false" ca="false" dt2D="false" dtr="false" t="normal">SUM(AN177:AN178)</f>
        <v>#VALUE!</v>
      </c>
      <c r="AO179" s="406" t="e">
        <f aca="false" ca="false" dt2D="false" dtr="false" t="normal">SUM(AO177:AO178)</f>
        <v>#VALUE!</v>
      </c>
      <c r="AP179" s="406" t="e">
        <f aca="false" ca="false" dt2D="false" dtr="false" t="normal">SUM(AP177:AP178)</f>
        <v>#VALUE!</v>
      </c>
      <c r="AQ179" s="406" t="e">
        <f aca="false" ca="false" dt2D="false" dtr="false" t="normal">SUM(AQ177:AQ178)</f>
        <v>#VALUE!</v>
      </c>
      <c r="AR179" s="406" t="e">
        <f aca="false" ca="false" dt2D="false" dtr="false" t="normal">SUM(AR177:AR178)</f>
        <v>#VALUE!</v>
      </c>
      <c r="AS179" s="406" t="e">
        <f aca="false" ca="false" dt2D="false" dtr="false" t="normal">SUM(AS177:AS178)</f>
        <v>#VALUE!</v>
      </c>
      <c r="AT179" s="406" t="e">
        <f aca="false" ca="false" dt2D="false" dtr="false" t="normal">SUM(AT177:AT178)</f>
        <v>#VALUE!</v>
      </c>
      <c r="AU179" s="406" t="e">
        <f aca="false" ca="false" dt2D="false" dtr="false" t="normal">SUM(AU177:AU178)</f>
        <v>#VALUE!</v>
      </c>
      <c r="AV179" s="406" t="e">
        <f aca="false" ca="false" dt2D="false" dtr="false" t="normal">SUM(AV177:AV178)</f>
        <v>#VALUE!</v>
      </c>
      <c r="AW179" s="406" t="e">
        <f aca="false" ca="false" dt2D="false" dtr="false" t="normal">SUM(AW177:AW178)</f>
        <v>#VALUE!</v>
      </c>
      <c r="AX179" s="406" t="e">
        <f aca="false" ca="false" dt2D="false" dtr="false" t="normal">SUM(AX177:AX178)</f>
        <v>#VALUE!</v>
      </c>
      <c r="AY179" s="406" t="e">
        <f aca="false" ca="false" dt2D="false" dtr="false" t="normal">SUM(AY177:AY178)</f>
        <v>#VALUE!</v>
      </c>
      <c r="AZ179" s="406" t="e">
        <f aca="false" ca="false" dt2D="false" dtr="false" t="normal">SUM(AZ177:AZ178)</f>
        <v>#VALUE!</v>
      </c>
      <c r="BA179" s="406" t="e">
        <f aca="false" ca="false" dt2D="false" dtr="false" t="normal">SUM(BA177:BA178)</f>
        <v>#VALUE!</v>
      </c>
      <c r="BB179" s="406" t="e">
        <f aca="false" ca="false" dt2D="false" dtr="false" t="normal">SUM(BB177:BB178)</f>
        <v>#VALUE!</v>
      </c>
      <c r="BC179" s="406" t="e">
        <f aca="false" ca="false" dt2D="false" dtr="false" t="normal">SUM(BC177:BC178)</f>
        <v>#VALUE!</v>
      </c>
      <c r="BD179" s="406" t="e">
        <f aca="false" ca="false" dt2D="false" dtr="false" t="normal">SUM(BD177:BD178)</f>
        <v>#VALUE!</v>
      </c>
      <c r="BE179" s="406" t="e">
        <f aca="false" ca="false" dt2D="false" dtr="false" t="normal">SUM(BE177:BE178)</f>
        <v>#VALUE!</v>
      </c>
      <c r="BF179" s="406" t="e">
        <f aca="false" ca="false" dt2D="false" dtr="false" t="normal">SUM(BF177:BF178)</f>
        <v>#VALUE!</v>
      </c>
      <c r="BG179" s="406" t="e">
        <f aca="false" ca="false" dt2D="false" dtr="false" t="normal">SUM(BG177:BG178)</f>
        <v>#VALUE!</v>
      </c>
      <c r="BH179" s="406" t="e">
        <f aca="false" ca="false" dt2D="false" dtr="false" t="normal">SUM(BH177:BH178)</f>
        <v>#VALUE!</v>
      </c>
      <c r="BI179" s="406" t="e">
        <f aca="false" ca="false" dt2D="false" dtr="false" t="normal">SUM(BI177:BI178)</f>
        <v>#VALUE!</v>
      </c>
      <c r="BJ179" s="406" t="e">
        <f aca="false" ca="false" dt2D="false" dtr="false" t="normal">SUM(BJ177:BJ178)</f>
        <v>#VALUE!</v>
      </c>
      <c r="BK179" s="406" t="e">
        <f aca="false" ca="false" dt2D="false" dtr="false" t="normal">SUM(BK177:BK178)</f>
        <v>#VALUE!</v>
      </c>
      <c r="BL179" s="406" t="e">
        <f aca="false" ca="false" dt2D="false" dtr="false" t="normal">SUM(BL177:BL178)</f>
        <v>#VALUE!</v>
      </c>
      <c r="BM179" s="406" t="e">
        <f aca="false" ca="false" dt2D="false" dtr="false" t="normal">SUM(BM177:BM178)</f>
        <v>#VALUE!</v>
      </c>
      <c r="BN179" s="406" t="e">
        <f aca="false" ca="false" dt2D="false" dtr="false" t="normal">SUM(BN177:BN178)</f>
        <v>#VALUE!</v>
      </c>
      <c r="BO179" s="406" t="e">
        <f aca="false" ca="false" dt2D="false" dtr="false" t="normal">SUM(BO177:BO178)</f>
        <v>#VALUE!</v>
      </c>
      <c r="BP179" s="406" t="e">
        <f aca="false" ca="false" dt2D="false" dtr="false" t="normal">SUM(BP177:BP178)</f>
        <v>#VALUE!</v>
      </c>
      <c r="BQ179" s="406" t="e">
        <f aca="false" ca="false" dt2D="false" dtr="false" t="normal">SUM(BQ177:BQ178)</f>
        <v>#VALUE!</v>
      </c>
      <c r="BR179" s="406" t="e">
        <f aca="false" ca="false" dt2D="false" dtr="false" t="normal">SUM(BR177:BR178)</f>
        <v>#VALUE!</v>
      </c>
      <c r="BS179" s="406" t="e">
        <f aca="false" ca="false" dt2D="false" dtr="false" t="normal">SUM(BS177:BS178)</f>
        <v>#VALUE!</v>
      </c>
      <c r="BT179" s="406" t="e">
        <f aca="false" ca="false" dt2D="false" dtr="false" t="normal">SUM(BT177:BT178)</f>
        <v>#VALUE!</v>
      </c>
    </row>
    <row outlineLevel="0" r="180">
      <c r="L180" s="283" t="n"/>
      <c r="M180" s="167" t="n"/>
      <c r="N180" s="167" t="n"/>
      <c r="O180" s="167" t="n"/>
      <c r="P180" s="167" t="n"/>
      <c r="Q180" s="167" t="n"/>
      <c r="R180" s="167" t="n"/>
      <c r="S180" s="167" t="n"/>
      <c r="T180" s="167" t="n"/>
      <c r="U180" s="167" t="n"/>
      <c r="V180" s="167" t="n"/>
      <c r="W180" s="167" t="n"/>
      <c r="X180" s="167" t="n"/>
      <c r="Y180" s="167" t="n"/>
      <c r="Z180" s="167" t="n"/>
      <c r="AA180" s="167" t="n"/>
      <c r="AB180" s="167" t="n"/>
      <c r="AC180" s="167" t="n"/>
      <c r="AD180" s="167" t="n"/>
      <c r="AE180" s="167" t="n"/>
      <c r="AF180" s="167" t="n"/>
      <c r="AG180" s="167" t="n"/>
      <c r="AH180" s="167" t="n"/>
      <c r="AI180" s="167" t="n"/>
      <c r="AJ180" s="167" t="n"/>
      <c r="AK180" s="167" t="n"/>
      <c r="AL180" s="167" t="n"/>
      <c r="AM180" s="167" t="n"/>
      <c r="AN180" s="167" t="n"/>
      <c r="AO180" s="167" t="n"/>
      <c r="AP180" s="167" t="n"/>
      <c r="AQ180" s="167" t="n"/>
      <c r="AR180" s="167" t="n"/>
      <c r="AS180" s="167" t="n"/>
      <c r="AT180" s="167" t="n"/>
      <c r="AU180" s="167" t="n"/>
      <c r="AV180" s="167" t="n"/>
      <c r="AW180" s="167" t="n"/>
      <c r="AX180" s="167" t="n"/>
      <c r="AY180" s="167" t="n"/>
      <c r="AZ180" s="167" t="n"/>
      <c r="BA180" s="167" t="n"/>
      <c r="BB180" s="167" t="n"/>
      <c r="BC180" s="167" t="n"/>
      <c r="BD180" s="167" t="n"/>
      <c r="BE180" s="167" t="n"/>
      <c r="BF180" s="167" t="n"/>
      <c r="BG180" s="167" t="n"/>
      <c r="BH180" s="167" t="n"/>
      <c r="BI180" s="167" t="n"/>
      <c r="BJ180" s="167" t="n"/>
      <c r="BK180" s="167" t="n"/>
      <c r="BL180" s="167" t="n"/>
      <c r="BM180" s="167" t="n"/>
      <c r="BN180" s="167" t="n"/>
      <c r="BO180" s="167" t="n"/>
      <c r="BP180" s="167" t="n"/>
      <c r="BQ180" s="167" t="n"/>
      <c r="BR180" s="167" t="n"/>
      <c r="BS180" s="167" t="n"/>
      <c r="BT180" s="167" t="n"/>
    </row>
    <row customFormat="true" ht="17.25" outlineLevel="0" r="181" s="44">
      <c r="A181" s="374" t="n"/>
      <c r="B181" s="374" t="n"/>
      <c r="C181" s="374" t="n"/>
      <c r="D181" s="374" t="n"/>
      <c r="E181" s="374" t="n"/>
      <c r="F181" s="374" t="n"/>
      <c r="G181" s="374" t="n"/>
      <c r="I181" s="409" t="s">
        <v>296</v>
      </c>
      <c r="J181" s="100" t="n"/>
      <c r="L181" s="199" t="n"/>
      <c r="M181" s="403" t="n"/>
      <c r="N181" s="403" t="n"/>
      <c r="O181" s="403" t="n"/>
      <c r="P181" s="403" t="n"/>
      <c r="Q181" s="403" t="n"/>
      <c r="R181" s="403" t="n"/>
      <c r="S181" s="403" t="n"/>
      <c r="T181" s="403" t="n"/>
      <c r="U181" s="403" t="n"/>
      <c r="V181" s="403" t="n"/>
      <c r="W181" s="403" t="n"/>
      <c r="X181" s="403" t="n"/>
      <c r="Y181" s="403" t="n"/>
      <c r="Z181" s="403" t="n"/>
      <c r="AA181" s="403" t="n"/>
      <c r="AB181" s="403" t="n"/>
      <c r="AC181" s="403" t="n"/>
      <c r="AD181" s="403" t="n"/>
      <c r="AE181" s="403" t="n"/>
      <c r="AF181" s="403" t="n"/>
      <c r="AG181" s="403" t="n"/>
      <c r="AH181" s="403" t="n"/>
      <c r="AI181" s="403" t="n"/>
      <c r="AJ181" s="403" t="n"/>
      <c r="AK181" s="403" t="n"/>
      <c r="AL181" s="403" t="n"/>
      <c r="AM181" s="403" t="n"/>
      <c r="AN181" s="403" t="n"/>
      <c r="AO181" s="403" t="n"/>
      <c r="AP181" s="403" t="n"/>
      <c r="AQ181" s="403" t="n"/>
      <c r="AR181" s="403" t="n"/>
      <c r="AS181" s="403" t="n"/>
      <c r="AT181" s="403" t="n"/>
      <c r="AU181" s="403" t="n"/>
      <c r="AV181" s="403" t="n"/>
      <c r="AW181" s="403" t="n"/>
      <c r="AX181" s="403" t="n"/>
      <c r="AY181" s="403" t="n"/>
      <c r="AZ181" s="403" t="n"/>
      <c r="BA181" s="403" t="n"/>
      <c r="BB181" s="403" t="n"/>
      <c r="BC181" s="403" t="n"/>
      <c r="BD181" s="403" t="n"/>
      <c r="BE181" s="403" t="n"/>
      <c r="BF181" s="403" t="n"/>
      <c r="BG181" s="403" t="n"/>
      <c r="BH181" s="403" t="n"/>
      <c r="BI181" s="403" t="n"/>
      <c r="BJ181" s="403" t="n"/>
      <c r="BK181" s="403" t="n"/>
      <c r="BL181" s="403" t="n"/>
      <c r="BM181" s="403" t="n"/>
      <c r="BN181" s="403" t="n"/>
      <c r="BO181" s="403" t="n"/>
      <c r="BP181" s="403" t="n"/>
      <c r="BQ181" s="403" t="n"/>
      <c r="BR181" s="403" t="n"/>
      <c r="BS181" s="403" t="n"/>
      <c r="BT181" s="403" t="n"/>
    </row>
    <row hidden="true" ht="16.5" outlineLevel="1" r="182">
      <c r="B182" s="374" t="str">
        <f aca="false" ca="false" dt2D="false" dtr="false" t="normal">I181</f>
        <v>Налог на имущество</v>
      </c>
      <c r="F182" s="374" t="str">
        <f aca="false" ca="false" dt2D="false" dtr="false" t="normal">I182</f>
        <v>Якорная туристическая  инфраструктура</v>
      </c>
      <c r="I182" s="237" t="s">
        <v>406</v>
      </c>
      <c r="L182" s="283" t="e">
        <f aca="false" ca="false" dt2D="false" dtr="false" t="normal">SUM(M182:BT182)</f>
        <v>#VALUE!</v>
      </c>
      <c r="M182" s="167" t="e">
        <f aca="false" ca="false" dt2D="false" dtr="false" t="normal">SUMIFS(M:M, $F:$F, $F182, $B:$B, $B182, $E:$E, "Да")</f>
        <v>#VALUE!</v>
      </c>
      <c r="N182" s="167" t="e">
        <f aca="false" ca="false" dt2D="false" dtr="false" t="normal">SUMIFS(N:N, $F:$F, $F182, $B:$B, $B182, $E:$E, "Да")</f>
        <v>#VALUE!</v>
      </c>
      <c r="O182" s="167" t="e">
        <f aca="false" ca="false" dt2D="false" dtr="false" t="normal">SUMIFS(O:O, $F:$F, $F182, $B:$B, $B182, $E:$E, "Да")</f>
        <v>#VALUE!</v>
      </c>
      <c r="P182" s="167" t="e">
        <f aca="false" ca="false" dt2D="false" dtr="false" t="normal">SUMIFS(P:P, $F:$F, $F182, $B:$B, $B182, $E:$E, "Да")</f>
        <v>#VALUE!</v>
      </c>
      <c r="Q182" s="167" t="e">
        <f aca="false" ca="false" dt2D="false" dtr="false" t="normal">SUMIFS(Q:Q, $F:$F, $F182, $B:$B, $B182, $E:$E, "Да")</f>
        <v>#VALUE!</v>
      </c>
      <c r="R182" s="167" t="e">
        <f aca="false" ca="false" dt2D="false" dtr="false" t="normal">SUMIFS(R:R, $F:$F, $F182, $B:$B, $B182, $E:$E, "Да")</f>
        <v>#VALUE!</v>
      </c>
      <c r="S182" s="167" t="e">
        <f aca="false" ca="false" dt2D="false" dtr="false" t="normal">SUMIFS(S:S, $F:$F, $F182, $B:$B, $B182, $E:$E, "Да")</f>
        <v>#VALUE!</v>
      </c>
      <c r="T182" s="167" t="e">
        <f aca="false" ca="false" dt2D="false" dtr="false" t="normal">SUMIFS(T:T, $F:$F, $F182, $B:$B, $B182, $E:$E, "Да")</f>
        <v>#VALUE!</v>
      </c>
      <c r="U182" s="167" t="e">
        <f aca="false" ca="false" dt2D="false" dtr="false" t="normal">SUMIFS(U:U, $F:$F, $F182, $B:$B, $B182, $E:$E, "Да")</f>
        <v>#VALUE!</v>
      </c>
      <c r="V182" s="167" t="e">
        <f aca="false" ca="false" dt2D="false" dtr="false" t="normal">SUMIFS(V:V, $F:$F, $F182, $B:$B, $B182, $E:$E, "Да")</f>
        <v>#VALUE!</v>
      </c>
      <c r="W182" s="167" t="e">
        <f aca="false" ca="false" dt2D="false" dtr="false" t="normal">SUMIFS(W:W, $F:$F, $F182, $B:$B, $B182, $E:$E, "Да")</f>
        <v>#VALUE!</v>
      </c>
      <c r="X182" s="167" t="e">
        <f aca="false" ca="false" dt2D="false" dtr="false" t="normal">SUMIFS(X:X, $F:$F, $F182, $B:$B, $B182, $E:$E, "Да")</f>
        <v>#VALUE!</v>
      </c>
      <c r="Y182" s="167" t="e">
        <f aca="false" ca="false" dt2D="false" dtr="false" t="normal">SUMIFS(Y:Y, $F:$F, $F182, $B:$B, $B182, $E:$E, "Да")</f>
        <v>#VALUE!</v>
      </c>
      <c r="Z182" s="167" t="e">
        <f aca="false" ca="false" dt2D="false" dtr="false" t="normal">SUMIFS(Z:Z, $F:$F, $F182, $B:$B, $B182, $E:$E, "Да")</f>
        <v>#VALUE!</v>
      </c>
      <c r="AA182" s="167" t="e">
        <f aca="false" ca="false" dt2D="false" dtr="false" t="normal">SUMIFS(AA:AA, $F:$F, $F182, $B:$B, $B182, $E:$E, "Да")</f>
        <v>#VALUE!</v>
      </c>
      <c r="AB182" s="167" t="e">
        <f aca="false" ca="false" dt2D="false" dtr="false" t="normal">SUMIFS(AB:AB, $F:$F, $F182, $B:$B, $B182, $E:$E, "Да")</f>
        <v>#VALUE!</v>
      </c>
      <c r="AC182" s="167" t="e">
        <f aca="false" ca="false" dt2D="false" dtr="false" t="normal">SUMIFS(AC:AC, $F:$F, $F182, $B:$B, $B182, $E:$E, "Да")</f>
        <v>#VALUE!</v>
      </c>
      <c r="AD182" s="167" t="e">
        <f aca="false" ca="false" dt2D="false" dtr="false" t="normal">SUMIFS(AD:AD, $F:$F, $F182, $B:$B, $B182, $E:$E, "Да")</f>
        <v>#VALUE!</v>
      </c>
      <c r="AE182" s="167" t="e">
        <f aca="false" ca="false" dt2D="false" dtr="false" t="normal">SUMIFS(AE:AE, $F:$F, $F182, $B:$B, $B182, $E:$E, "Да")</f>
        <v>#VALUE!</v>
      </c>
      <c r="AF182" s="167" t="e">
        <f aca="false" ca="false" dt2D="false" dtr="false" t="normal">SUMIFS(AF:AF, $F:$F, $F182, $B:$B, $B182, $E:$E, "Да")</f>
        <v>#VALUE!</v>
      </c>
      <c r="AG182" s="167" t="e">
        <f aca="false" ca="false" dt2D="false" dtr="false" t="normal">SUMIFS(AG:AG, $F:$F, $F182, $B:$B, $B182, $E:$E, "Да")</f>
        <v>#VALUE!</v>
      </c>
      <c r="AH182" s="167" t="e">
        <f aca="false" ca="false" dt2D="false" dtr="false" t="normal">SUMIFS(AH:AH, $F:$F, $F182, $B:$B, $B182, $E:$E, "Да")</f>
        <v>#VALUE!</v>
      </c>
      <c r="AI182" s="167" t="e">
        <f aca="false" ca="false" dt2D="false" dtr="false" t="normal">SUMIFS(AI:AI, $F:$F, $F182, $B:$B, $B182, $E:$E, "Да")</f>
        <v>#VALUE!</v>
      </c>
      <c r="AJ182" s="167" t="e">
        <f aca="false" ca="false" dt2D="false" dtr="false" t="normal">SUMIFS(AJ:AJ, $F:$F, $F182, $B:$B, $B182, $E:$E, "Да")</f>
        <v>#VALUE!</v>
      </c>
      <c r="AK182" s="167" t="e">
        <f aca="false" ca="false" dt2D="false" dtr="false" t="normal">SUMIFS(AK:AK, $F:$F, $F182, $B:$B, $B182, $E:$E, "Да")</f>
        <v>#VALUE!</v>
      </c>
      <c r="AL182" s="167" t="e">
        <f aca="false" ca="false" dt2D="false" dtr="false" t="normal">SUMIFS(AL:AL, $F:$F, $F182, $B:$B, $B182, $E:$E, "Да")</f>
        <v>#VALUE!</v>
      </c>
      <c r="AM182" s="167" t="e">
        <f aca="false" ca="false" dt2D="false" dtr="false" t="normal">SUMIFS(AM:AM, $F:$F, $F182, $B:$B, $B182, $E:$E, "Да")</f>
        <v>#VALUE!</v>
      </c>
      <c r="AN182" s="167" t="e">
        <f aca="false" ca="false" dt2D="false" dtr="false" t="normal">SUMIFS(AN:AN, $F:$F, $F182, $B:$B, $B182, $E:$E, "Да")</f>
        <v>#VALUE!</v>
      </c>
      <c r="AO182" s="167" t="e">
        <f aca="false" ca="false" dt2D="false" dtr="false" t="normal">SUMIFS(AO:AO, $F:$F, $F182, $B:$B, $B182, $E:$E, "Да")</f>
        <v>#VALUE!</v>
      </c>
      <c r="AP182" s="167" t="e">
        <f aca="false" ca="false" dt2D="false" dtr="false" t="normal">SUMIFS(AP:AP, $F:$F, $F182, $B:$B, $B182, $E:$E, "Да")</f>
        <v>#VALUE!</v>
      </c>
      <c r="AQ182" s="167" t="e">
        <f aca="false" ca="false" dt2D="false" dtr="false" t="normal">SUMIFS(AQ:AQ, $F:$F, $F182, $B:$B, $B182, $E:$E, "Да")</f>
        <v>#VALUE!</v>
      </c>
      <c r="AR182" s="167" t="e">
        <f aca="false" ca="false" dt2D="false" dtr="false" t="normal">SUMIFS(AR:AR, $F:$F, $F182, $B:$B, $B182, $E:$E, "Да")</f>
        <v>#VALUE!</v>
      </c>
      <c r="AS182" s="167" t="e">
        <f aca="false" ca="false" dt2D="false" dtr="false" t="normal">SUMIFS(AS:AS, $F:$F, $F182, $B:$B, $B182, $E:$E, "Да")</f>
        <v>#VALUE!</v>
      </c>
      <c r="AT182" s="167" t="e">
        <f aca="false" ca="false" dt2D="false" dtr="false" t="normal">SUMIFS(AT:AT, $F:$F, $F182, $B:$B, $B182, $E:$E, "Да")</f>
        <v>#VALUE!</v>
      </c>
      <c r="AU182" s="167" t="e">
        <f aca="false" ca="false" dt2D="false" dtr="false" t="normal">SUMIFS(AU:AU, $F:$F, $F182, $B:$B, $B182, $E:$E, "Да")</f>
        <v>#VALUE!</v>
      </c>
      <c r="AV182" s="167" t="e">
        <f aca="false" ca="false" dt2D="false" dtr="false" t="normal">SUMIFS(AV:AV, $F:$F, $F182, $B:$B, $B182, $E:$E, "Да")</f>
        <v>#VALUE!</v>
      </c>
      <c r="AW182" s="167" t="e">
        <f aca="false" ca="false" dt2D="false" dtr="false" t="normal">SUMIFS(AW:AW, $F:$F, $F182, $B:$B, $B182, $E:$E, "Да")</f>
        <v>#VALUE!</v>
      </c>
      <c r="AX182" s="167" t="e">
        <f aca="false" ca="false" dt2D="false" dtr="false" t="normal">SUMIFS(AX:AX, $F:$F, $F182, $B:$B, $B182, $E:$E, "Да")</f>
        <v>#VALUE!</v>
      </c>
      <c r="AY182" s="167" t="e">
        <f aca="false" ca="false" dt2D="false" dtr="false" t="normal">SUMIFS(AY:AY, $F:$F, $F182, $B:$B, $B182, $E:$E, "Да")</f>
        <v>#VALUE!</v>
      </c>
      <c r="AZ182" s="167" t="e">
        <f aca="false" ca="false" dt2D="false" dtr="false" t="normal">SUMIFS(AZ:AZ, $F:$F, $F182, $B:$B, $B182, $E:$E, "Да")</f>
        <v>#VALUE!</v>
      </c>
      <c r="BA182" s="167" t="e">
        <f aca="false" ca="false" dt2D="false" dtr="false" t="normal">SUMIFS(BA:BA, $F:$F, $F182, $B:$B, $B182, $E:$E, "Да")</f>
        <v>#VALUE!</v>
      </c>
      <c r="BB182" s="167" t="e">
        <f aca="false" ca="false" dt2D="false" dtr="false" t="normal">SUMIFS(BB:BB, $F:$F, $F182, $B:$B, $B182, $E:$E, "Да")</f>
        <v>#VALUE!</v>
      </c>
      <c r="BC182" s="167" t="e">
        <f aca="false" ca="false" dt2D="false" dtr="false" t="normal">SUMIFS(BC:BC, $F:$F, $F182, $B:$B, $B182, $E:$E, "Да")</f>
        <v>#VALUE!</v>
      </c>
      <c r="BD182" s="167" t="e">
        <f aca="false" ca="false" dt2D="false" dtr="false" t="normal">SUMIFS(BD:BD, $F:$F, $F182, $B:$B, $B182, $E:$E, "Да")</f>
        <v>#VALUE!</v>
      </c>
      <c r="BE182" s="167" t="e">
        <f aca="false" ca="false" dt2D="false" dtr="false" t="normal">SUMIFS(BE:BE, $F:$F, $F182, $B:$B, $B182, $E:$E, "Да")</f>
        <v>#VALUE!</v>
      </c>
      <c r="BF182" s="167" t="e">
        <f aca="false" ca="false" dt2D="false" dtr="false" t="normal">SUMIFS(BF:BF, $F:$F, $F182, $B:$B, $B182, $E:$E, "Да")</f>
        <v>#VALUE!</v>
      </c>
      <c r="BG182" s="167" t="e">
        <f aca="false" ca="false" dt2D="false" dtr="false" t="normal">SUMIFS(BG:BG, $F:$F, $F182, $B:$B, $B182, $E:$E, "Да")</f>
        <v>#VALUE!</v>
      </c>
      <c r="BH182" s="167" t="e">
        <f aca="false" ca="false" dt2D="false" dtr="false" t="normal">SUMIFS(BH:BH, $F:$F, $F182, $B:$B, $B182, $E:$E, "Да")</f>
        <v>#VALUE!</v>
      </c>
      <c r="BI182" s="167" t="e">
        <f aca="false" ca="false" dt2D="false" dtr="false" t="normal">SUMIFS(BI:BI, $F:$F, $F182, $B:$B, $B182, $E:$E, "Да")</f>
        <v>#VALUE!</v>
      </c>
      <c r="BJ182" s="167" t="e">
        <f aca="false" ca="false" dt2D="false" dtr="false" t="normal">SUMIFS(BJ:BJ, $F:$F, $F182, $B:$B, $B182, $E:$E, "Да")</f>
        <v>#VALUE!</v>
      </c>
      <c r="BK182" s="167" t="e">
        <f aca="false" ca="false" dt2D="false" dtr="false" t="normal">SUMIFS(BK:BK, $F:$F, $F182, $B:$B, $B182, $E:$E, "Да")</f>
        <v>#VALUE!</v>
      </c>
      <c r="BL182" s="167" t="e">
        <f aca="false" ca="false" dt2D="false" dtr="false" t="normal">SUMIFS(BL:BL, $F:$F, $F182, $B:$B, $B182, $E:$E, "Да")</f>
        <v>#VALUE!</v>
      </c>
      <c r="BM182" s="167" t="e">
        <f aca="false" ca="false" dt2D="false" dtr="false" t="normal">SUMIFS(BM:BM, $F:$F, $F182, $B:$B, $B182, $E:$E, "Да")</f>
        <v>#VALUE!</v>
      </c>
      <c r="BN182" s="167" t="e">
        <f aca="false" ca="false" dt2D="false" dtr="false" t="normal">SUMIFS(BN:BN, $F:$F, $F182, $B:$B, $B182, $E:$E, "Да")</f>
        <v>#VALUE!</v>
      </c>
      <c r="BO182" s="167" t="e">
        <f aca="false" ca="false" dt2D="false" dtr="false" t="normal">SUMIFS(BO:BO, $F:$F, $F182, $B:$B, $B182, $E:$E, "Да")</f>
        <v>#VALUE!</v>
      </c>
      <c r="BP182" s="167" t="e">
        <f aca="false" ca="false" dt2D="false" dtr="false" t="normal">SUMIFS(BP:BP, $F:$F, $F182, $B:$B, $B182, $E:$E, "Да")</f>
        <v>#VALUE!</v>
      </c>
      <c r="BQ182" s="167" t="e">
        <f aca="false" ca="false" dt2D="false" dtr="false" t="normal">SUMIFS(BQ:BQ, $F:$F, $F182, $B:$B, $B182, $E:$E, "Да")</f>
        <v>#VALUE!</v>
      </c>
      <c r="BR182" s="167" t="e">
        <f aca="false" ca="false" dt2D="false" dtr="false" t="normal">SUMIFS(BR:BR, $F:$F, $F182, $B:$B, $B182, $E:$E, "Да")</f>
        <v>#VALUE!</v>
      </c>
      <c r="BS182" s="167" t="e">
        <f aca="false" ca="false" dt2D="false" dtr="false" t="normal">SUMIFS(BS:BS, $F:$F, $F182, $B:$B, $B182, $E:$E, "Да")</f>
        <v>#VALUE!</v>
      </c>
      <c r="BT182" s="167" t="e">
        <f aca="false" ca="false" dt2D="false" dtr="false" t="normal">SUMIFS(BT:BT, $F:$F, $F182, $B:$B, $B182, $E:$E, "Да")</f>
        <v>#VALUE!</v>
      </c>
    </row>
    <row hidden="true" ht="16.5" outlineLevel="1" r="183">
      <c r="B183" s="374" t="str">
        <f aca="false" ca="false" dt2D="false" dtr="false" t="normal">B182</f>
        <v>Налог на имущество</v>
      </c>
      <c r="F183" s="374" t="str">
        <f aca="false" ca="false" dt2D="false" dtr="false" t="normal">I183</f>
        <v>Дополнительная туристическая  инфраструктура</v>
      </c>
      <c r="I183" s="237" t="s">
        <v>407</v>
      </c>
      <c r="L183" s="283" t="e">
        <f aca="false" ca="false" dt2D="false" dtr="false" t="normal">SUM(M183:BT183)</f>
        <v>#VALUE!</v>
      </c>
      <c r="M183" s="167" t="e">
        <f aca="false" ca="false" dt2D="false" dtr="false" t="normal">SUMIFS(M:M, $F:$F, $F183, $B:$B, $B183, $E:$E, "Да")</f>
        <v>#VALUE!</v>
      </c>
      <c r="N183" s="167" t="e">
        <f aca="false" ca="false" dt2D="false" dtr="false" t="normal">SUMIFS(N:N, $F:$F, $F183, $B:$B, $B183, $E:$E, "Да")</f>
        <v>#VALUE!</v>
      </c>
      <c r="O183" s="167" t="e">
        <f aca="false" ca="false" dt2D="false" dtr="false" t="normal">SUMIFS(O:O, $F:$F, $F183, $B:$B, $B183, $E:$E, "Да")</f>
        <v>#VALUE!</v>
      </c>
      <c r="P183" s="167" t="e">
        <f aca="false" ca="false" dt2D="false" dtr="false" t="normal">SUMIFS(P:P, $F:$F, $F183, $B:$B, $B183, $E:$E, "Да")</f>
        <v>#VALUE!</v>
      </c>
      <c r="Q183" s="167" t="e">
        <f aca="false" ca="false" dt2D="false" dtr="false" t="normal">SUMIFS(Q:Q, $F:$F, $F183, $B:$B, $B183, $E:$E, "Да")</f>
        <v>#VALUE!</v>
      </c>
      <c r="R183" s="167" t="e">
        <f aca="false" ca="false" dt2D="false" dtr="false" t="normal">SUMIFS(R:R, $F:$F, $F183, $B:$B, $B183, $E:$E, "Да")</f>
        <v>#VALUE!</v>
      </c>
      <c r="S183" s="167" t="e">
        <f aca="false" ca="false" dt2D="false" dtr="false" t="normal">SUMIFS(S:S, $F:$F, $F183, $B:$B, $B183, $E:$E, "Да")</f>
        <v>#VALUE!</v>
      </c>
      <c r="T183" s="167" t="e">
        <f aca="false" ca="false" dt2D="false" dtr="false" t="normal">SUMIFS(T:T, $F:$F, $F183, $B:$B, $B183, $E:$E, "Да")</f>
        <v>#VALUE!</v>
      </c>
      <c r="U183" s="167" t="e">
        <f aca="false" ca="false" dt2D="false" dtr="false" t="normal">SUMIFS(U:U, $F:$F, $F183, $B:$B, $B183, $E:$E, "Да")</f>
        <v>#VALUE!</v>
      </c>
      <c r="V183" s="167" t="e">
        <f aca="false" ca="false" dt2D="false" dtr="false" t="normal">SUMIFS(V:V, $F:$F, $F183, $B:$B, $B183, $E:$E, "Да")</f>
        <v>#VALUE!</v>
      </c>
      <c r="W183" s="167" t="e">
        <f aca="false" ca="false" dt2D="false" dtr="false" t="normal">SUMIFS(W:W, $F:$F, $F183, $B:$B, $B183, $E:$E, "Да")</f>
        <v>#VALUE!</v>
      </c>
      <c r="X183" s="167" t="e">
        <f aca="false" ca="false" dt2D="false" dtr="false" t="normal">SUMIFS(X:X, $F:$F, $F183, $B:$B, $B183, $E:$E, "Да")</f>
        <v>#VALUE!</v>
      </c>
      <c r="Y183" s="167" t="e">
        <f aca="false" ca="false" dt2D="false" dtr="false" t="normal">SUMIFS(Y:Y, $F:$F, $F183, $B:$B, $B183, $E:$E, "Да")</f>
        <v>#VALUE!</v>
      </c>
      <c r="Z183" s="167" t="e">
        <f aca="false" ca="false" dt2D="false" dtr="false" t="normal">SUMIFS(Z:Z, $F:$F, $F183, $B:$B, $B183, $E:$E, "Да")</f>
        <v>#VALUE!</v>
      </c>
      <c r="AA183" s="167" t="e">
        <f aca="false" ca="false" dt2D="false" dtr="false" t="normal">SUMIFS(AA:AA, $F:$F, $F183, $B:$B, $B183, $E:$E, "Да")</f>
        <v>#VALUE!</v>
      </c>
      <c r="AB183" s="167" t="e">
        <f aca="false" ca="false" dt2D="false" dtr="false" t="normal">SUMIFS(AB:AB, $F:$F, $F183, $B:$B, $B183, $E:$E, "Да")</f>
        <v>#VALUE!</v>
      </c>
      <c r="AC183" s="167" t="e">
        <f aca="false" ca="false" dt2D="false" dtr="false" t="normal">SUMIFS(AC:AC, $F:$F, $F183, $B:$B, $B183, $E:$E, "Да")</f>
        <v>#VALUE!</v>
      </c>
      <c r="AD183" s="167" t="e">
        <f aca="false" ca="false" dt2D="false" dtr="false" t="normal">SUMIFS(AD:AD, $F:$F, $F183, $B:$B, $B183, $E:$E, "Да")</f>
        <v>#VALUE!</v>
      </c>
      <c r="AE183" s="167" t="e">
        <f aca="false" ca="false" dt2D="false" dtr="false" t="normal">SUMIFS(AE:AE, $F:$F, $F183, $B:$B, $B183, $E:$E, "Да")</f>
        <v>#VALUE!</v>
      </c>
      <c r="AF183" s="167" t="e">
        <f aca="false" ca="false" dt2D="false" dtr="false" t="normal">SUMIFS(AF:AF, $F:$F, $F183, $B:$B, $B183, $E:$E, "Да")</f>
        <v>#VALUE!</v>
      </c>
      <c r="AG183" s="167" t="e">
        <f aca="false" ca="false" dt2D="false" dtr="false" t="normal">SUMIFS(AG:AG, $F:$F, $F183, $B:$B, $B183, $E:$E, "Да")</f>
        <v>#VALUE!</v>
      </c>
      <c r="AH183" s="167" t="e">
        <f aca="false" ca="false" dt2D="false" dtr="false" t="normal">SUMIFS(AH:AH, $F:$F, $F183, $B:$B, $B183, $E:$E, "Да")</f>
        <v>#VALUE!</v>
      </c>
      <c r="AI183" s="167" t="e">
        <f aca="false" ca="false" dt2D="false" dtr="false" t="normal">SUMIFS(AI:AI, $F:$F, $F183, $B:$B, $B183, $E:$E, "Да")</f>
        <v>#VALUE!</v>
      </c>
      <c r="AJ183" s="167" t="e">
        <f aca="false" ca="false" dt2D="false" dtr="false" t="normal">SUMIFS(AJ:AJ, $F:$F, $F183, $B:$B, $B183, $E:$E, "Да")</f>
        <v>#VALUE!</v>
      </c>
      <c r="AK183" s="167" t="e">
        <f aca="false" ca="false" dt2D="false" dtr="false" t="normal">SUMIFS(AK:AK, $F:$F, $F183, $B:$B, $B183, $E:$E, "Да")</f>
        <v>#VALUE!</v>
      </c>
      <c r="AL183" s="167" t="e">
        <f aca="false" ca="false" dt2D="false" dtr="false" t="normal">SUMIFS(AL:AL, $F:$F, $F183, $B:$B, $B183, $E:$E, "Да")</f>
        <v>#VALUE!</v>
      </c>
      <c r="AM183" s="167" t="e">
        <f aca="false" ca="false" dt2D="false" dtr="false" t="normal">SUMIFS(AM:AM, $F:$F, $F183, $B:$B, $B183, $E:$E, "Да")</f>
        <v>#VALUE!</v>
      </c>
      <c r="AN183" s="167" t="e">
        <f aca="false" ca="false" dt2D="false" dtr="false" t="normal">SUMIFS(AN:AN, $F:$F, $F183, $B:$B, $B183, $E:$E, "Да")</f>
        <v>#VALUE!</v>
      </c>
      <c r="AO183" s="167" t="e">
        <f aca="false" ca="false" dt2D="false" dtr="false" t="normal">SUMIFS(AO:AO, $F:$F, $F183, $B:$B, $B183, $E:$E, "Да")</f>
        <v>#VALUE!</v>
      </c>
      <c r="AP183" s="167" t="e">
        <f aca="false" ca="false" dt2D="false" dtr="false" t="normal">SUMIFS(AP:AP, $F:$F, $F183, $B:$B, $B183, $E:$E, "Да")</f>
        <v>#VALUE!</v>
      </c>
      <c r="AQ183" s="167" t="e">
        <f aca="false" ca="false" dt2D="false" dtr="false" t="normal">SUMIFS(AQ:AQ, $F:$F, $F183, $B:$B, $B183, $E:$E, "Да")</f>
        <v>#VALUE!</v>
      </c>
      <c r="AR183" s="167" t="e">
        <f aca="false" ca="false" dt2D="false" dtr="false" t="normal">SUMIFS(AR:AR, $F:$F, $F183, $B:$B, $B183, $E:$E, "Да")</f>
        <v>#VALUE!</v>
      </c>
      <c r="AS183" s="167" t="e">
        <f aca="false" ca="false" dt2D="false" dtr="false" t="normal">SUMIFS(AS:AS, $F:$F, $F183, $B:$B, $B183, $E:$E, "Да")</f>
        <v>#VALUE!</v>
      </c>
      <c r="AT183" s="167" t="e">
        <f aca="false" ca="false" dt2D="false" dtr="false" t="normal">SUMIFS(AT:AT, $F:$F, $F183, $B:$B, $B183, $E:$E, "Да")</f>
        <v>#VALUE!</v>
      </c>
      <c r="AU183" s="167" t="e">
        <f aca="false" ca="false" dt2D="false" dtr="false" t="normal">SUMIFS(AU:AU, $F:$F, $F183, $B:$B, $B183, $E:$E, "Да")</f>
        <v>#VALUE!</v>
      </c>
      <c r="AV183" s="167" t="e">
        <f aca="false" ca="false" dt2D="false" dtr="false" t="normal">SUMIFS(AV:AV, $F:$F, $F183, $B:$B, $B183, $E:$E, "Да")</f>
        <v>#VALUE!</v>
      </c>
      <c r="AW183" s="167" t="e">
        <f aca="false" ca="false" dt2D="false" dtr="false" t="normal">SUMIFS(AW:AW, $F:$F, $F183, $B:$B, $B183, $E:$E, "Да")</f>
        <v>#VALUE!</v>
      </c>
      <c r="AX183" s="167" t="e">
        <f aca="false" ca="false" dt2D="false" dtr="false" t="normal">SUMIFS(AX:AX, $F:$F, $F183, $B:$B, $B183, $E:$E, "Да")</f>
        <v>#VALUE!</v>
      </c>
      <c r="AY183" s="167" t="e">
        <f aca="false" ca="false" dt2D="false" dtr="false" t="normal">SUMIFS(AY:AY, $F:$F, $F183, $B:$B, $B183, $E:$E, "Да")</f>
        <v>#VALUE!</v>
      </c>
      <c r="AZ183" s="167" t="e">
        <f aca="false" ca="false" dt2D="false" dtr="false" t="normal">SUMIFS(AZ:AZ, $F:$F, $F183, $B:$B, $B183, $E:$E, "Да")</f>
        <v>#VALUE!</v>
      </c>
      <c r="BA183" s="167" t="e">
        <f aca="false" ca="false" dt2D="false" dtr="false" t="normal">SUMIFS(BA:BA, $F:$F, $F183, $B:$B, $B183, $E:$E, "Да")</f>
        <v>#VALUE!</v>
      </c>
      <c r="BB183" s="167" t="e">
        <f aca="false" ca="false" dt2D="false" dtr="false" t="normal">SUMIFS(BB:BB, $F:$F, $F183, $B:$B, $B183, $E:$E, "Да")</f>
        <v>#VALUE!</v>
      </c>
      <c r="BC183" s="167" t="e">
        <f aca="false" ca="false" dt2D="false" dtr="false" t="normal">SUMIFS(BC:BC, $F:$F, $F183, $B:$B, $B183, $E:$E, "Да")</f>
        <v>#VALUE!</v>
      </c>
      <c r="BD183" s="167" t="e">
        <f aca="false" ca="false" dt2D="false" dtr="false" t="normal">SUMIFS(BD:BD, $F:$F, $F183, $B:$B, $B183, $E:$E, "Да")</f>
        <v>#VALUE!</v>
      </c>
      <c r="BE183" s="167" t="e">
        <f aca="false" ca="false" dt2D="false" dtr="false" t="normal">SUMIFS(BE:BE, $F:$F, $F183, $B:$B, $B183, $E:$E, "Да")</f>
        <v>#VALUE!</v>
      </c>
      <c r="BF183" s="167" t="e">
        <f aca="false" ca="false" dt2D="false" dtr="false" t="normal">SUMIFS(BF:BF, $F:$F, $F183, $B:$B, $B183, $E:$E, "Да")</f>
        <v>#VALUE!</v>
      </c>
      <c r="BG183" s="167" t="e">
        <f aca="false" ca="false" dt2D="false" dtr="false" t="normal">SUMIFS(BG:BG, $F:$F, $F183, $B:$B, $B183, $E:$E, "Да")</f>
        <v>#VALUE!</v>
      </c>
      <c r="BH183" s="167" t="e">
        <f aca="false" ca="false" dt2D="false" dtr="false" t="normal">SUMIFS(BH:BH, $F:$F, $F183, $B:$B, $B183, $E:$E, "Да")</f>
        <v>#VALUE!</v>
      </c>
      <c r="BI183" s="167" t="e">
        <f aca="false" ca="false" dt2D="false" dtr="false" t="normal">SUMIFS(BI:BI, $F:$F, $F183, $B:$B, $B183, $E:$E, "Да")</f>
        <v>#VALUE!</v>
      </c>
      <c r="BJ183" s="167" t="e">
        <f aca="false" ca="false" dt2D="false" dtr="false" t="normal">SUMIFS(BJ:BJ, $F:$F, $F183, $B:$B, $B183, $E:$E, "Да")</f>
        <v>#VALUE!</v>
      </c>
      <c r="BK183" s="167" t="e">
        <f aca="false" ca="false" dt2D="false" dtr="false" t="normal">SUMIFS(BK:BK, $F:$F, $F183, $B:$B, $B183, $E:$E, "Да")</f>
        <v>#VALUE!</v>
      </c>
      <c r="BL183" s="167" t="e">
        <f aca="false" ca="false" dt2D="false" dtr="false" t="normal">SUMIFS(BL:BL, $F:$F, $F183, $B:$B, $B183, $E:$E, "Да")</f>
        <v>#VALUE!</v>
      </c>
      <c r="BM183" s="167" t="e">
        <f aca="false" ca="false" dt2D="false" dtr="false" t="normal">SUMIFS(BM:BM, $F:$F, $F183, $B:$B, $B183, $E:$E, "Да")</f>
        <v>#VALUE!</v>
      </c>
      <c r="BN183" s="167" t="e">
        <f aca="false" ca="false" dt2D="false" dtr="false" t="normal">SUMIFS(BN:BN, $F:$F, $F183, $B:$B, $B183, $E:$E, "Да")</f>
        <v>#VALUE!</v>
      </c>
      <c r="BO183" s="167" t="e">
        <f aca="false" ca="false" dt2D="false" dtr="false" t="normal">SUMIFS(BO:BO, $F:$F, $F183, $B:$B, $B183, $E:$E, "Да")</f>
        <v>#VALUE!</v>
      </c>
      <c r="BP183" s="167" t="e">
        <f aca="false" ca="false" dt2D="false" dtr="false" t="normal">SUMIFS(BP:BP, $F:$F, $F183, $B:$B, $B183, $E:$E, "Да")</f>
        <v>#VALUE!</v>
      </c>
      <c r="BQ183" s="167" t="e">
        <f aca="false" ca="false" dt2D="false" dtr="false" t="normal">SUMIFS(BQ:BQ, $F:$F, $F183, $B:$B, $B183, $E:$E, "Да")</f>
        <v>#VALUE!</v>
      </c>
      <c r="BR183" s="167" t="e">
        <f aca="false" ca="false" dt2D="false" dtr="false" t="normal">SUMIFS(BR:BR, $F:$F, $F183, $B:$B, $B183, $E:$E, "Да")</f>
        <v>#VALUE!</v>
      </c>
      <c r="BS183" s="167" t="e">
        <f aca="false" ca="false" dt2D="false" dtr="false" t="normal">SUMIFS(BS:BS, $F:$F, $F183, $B:$B, $B183, $E:$E, "Да")</f>
        <v>#VALUE!</v>
      </c>
      <c r="BT183" s="167" t="e">
        <f aca="false" ca="false" dt2D="false" dtr="false" t="normal">SUMIFS(BT:BT, $F:$F, $F183, $B:$B, $B183, $E:$E, "Да")</f>
        <v>#VALUE!</v>
      </c>
    </row>
    <row customFormat="true" ht="15.75" outlineLevel="0" r="184" s="85">
      <c r="A184" s="404" t="n"/>
      <c r="B184" s="374" t="str">
        <f aca="false" ca="false" dt2D="false" dtr="false" t="normal">B183</f>
        <v>Налог на имущество</v>
      </c>
      <c r="C184" s="374" t="n"/>
      <c r="D184" s="374" t="n"/>
      <c r="E184" s="404" t="n"/>
      <c r="F184" s="404" t="n"/>
      <c r="G184" s="404" t="n"/>
      <c r="I184" s="126" t="s">
        <v>445</v>
      </c>
      <c r="J184" s="126" t="n"/>
      <c r="K184" s="126" t="n"/>
      <c r="L184" s="405" t="e">
        <f aca="false" ca="false" dt2D="false" dtr="false" t="normal">SUM(M184:BT184)</f>
        <v>#VALUE!</v>
      </c>
      <c r="M184" s="406" t="e">
        <f aca="false" ca="false" dt2D="false" dtr="false" t="normal">SUM(M182:M183)</f>
        <v>#VALUE!</v>
      </c>
      <c r="N184" s="406" t="e">
        <f aca="false" ca="false" dt2D="false" dtr="false" t="normal">SUM(N182:N183)</f>
        <v>#VALUE!</v>
      </c>
      <c r="O184" s="406" t="e">
        <f aca="false" ca="false" dt2D="false" dtr="false" t="normal">SUM(O182:O183)</f>
        <v>#VALUE!</v>
      </c>
      <c r="P184" s="406" t="e">
        <f aca="false" ca="false" dt2D="false" dtr="false" t="normal">SUM(P182:P183)</f>
        <v>#VALUE!</v>
      </c>
      <c r="Q184" s="406" t="e">
        <f aca="false" ca="false" dt2D="false" dtr="false" t="normal">SUM(Q182:Q183)</f>
        <v>#VALUE!</v>
      </c>
      <c r="R184" s="406" t="e">
        <f aca="false" ca="false" dt2D="false" dtr="false" t="normal">SUM(R182:R183)</f>
        <v>#VALUE!</v>
      </c>
      <c r="S184" s="406" t="e">
        <f aca="false" ca="false" dt2D="false" dtr="false" t="normal">SUM(S182:S183)</f>
        <v>#VALUE!</v>
      </c>
      <c r="T184" s="406" t="e">
        <f aca="false" ca="false" dt2D="false" dtr="false" t="normal">SUM(T182:T183)</f>
        <v>#VALUE!</v>
      </c>
      <c r="U184" s="406" t="e">
        <f aca="false" ca="false" dt2D="false" dtr="false" t="normal">SUM(U182:U183)</f>
        <v>#VALUE!</v>
      </c>
      <c r="V184" s="406" t="e">
        <f aca="false" ca="false" dt2D="false" dtr="false" t="normal">SUM(V182:V183)</f>
        <v>#VALUE!</v>
      </c>
      <c r="W184" s="406" t="e">
        <f aca="false" ca="false" dt2D="false" dtr="false" t="normal">SUM(W182:W183)</f>
        <v>#VALUE!</v>
      </c>
      <c r="X184" s="406" t="e">
        <f aca="false" ca="false" dt2D="false" dtr="false" t="normal">SUM(X182:X183)</f>
        <v>#VALUE!</v>
      </c>
      <c r="Y184" s="406" t="e">
        <f aca="false" ca="false" dt2D="false" dtr="false" t="normal">SUM(Y182:Y183)</f>
        <v>#VALUE!</v>
      </c>
      <c r="Z184" s="406" t="e">
        <f aca="false" ca="false" dt2D="false" dtr="false" t="normal">SUM(Z182:Z183)</f>
        <v>#VALUE!</v>
      </c>
      <c r="AA184" s="406" t="e">
        <f aca="false" ca="false" dt2D="false" dtr="false" t="normal">SUM(AA182:AA183)</f>
        <v>#VALUE!</v>
      </c>
      <c r="AB184" s="406" t="e">
        <f aca="false" ca="false" dt2D="false" dtr="false" t="normal">SUM(AB182:AB183)</f>
        <v>#VALUE!</v>
      </c>
      <c r="AC184" s="406" t="e">
        <f aca="false" ca="false" dt2D="false" dtr="false" t="normal">SUM(AC182:AC183)</f>
        <v>#VALUE!</v>
      </c>
      <c r="AD184" s="406" t="e">
        <f aca="false" ca="false" dt2D="false" dtr="false" t="normal">SUM(AD182:AD183)</f>
        <v>#VALUE!</v>
      </c>
      <c r="AE184" s="406" t="e">
        <f aca="false" ca="false" dt2D="false" dtr="false" t="normal">SUM(AE182:AE183)</f>
        <v>#VALUE!</v>
      </c>
      <c r="AF184" s="406" t="e">
        <f aca="false" ca="false" dt2D="false" dtr="false" t="normal">SUM(AF182:AF183)</f>
        <v>#VALUE!</v>
      </c>
      <c r="AG184" s="406" t="e">
        <f aca="false" ca="false" dt2D="false" dtr="false" t="normal">SUM(AG182:AG183)</f>
        <v>#VALUE!</v>
      </c>
      <c r="AH184" s="406" t="e">
        <f aca="false" ca="false" dt2D="false" dtr="false" t="normal">SUM(AH182:AH183)</f>
        <v>#VALUE!</v>
      </c>
      <c r="AI184" s="406" t="e">
        <f aca="false" ca="false" dt2D="false" dtr="false" t="normal">SUM(AI182:AI183)</f>
        <v>#VALUE!</v>
      </c>
      <c r="AJ184" s="406" t="e">
        <f aca="false" ca="false" dt2D="false" dtr="false" t="normal">SUM(AJ182:AJ183)</f>
        <v>#VALUE!</v>
      </c>
      <c r="AK184" s="406" t="e">
        <f aca="false" ca="false" dt2D="false" dtr="false" t="normal">SUM(AK182:AK183)</f>
        <v>#VALUE!</v>
      </c>
      <c r="AL184" s="406" t="e">
        <f aca="false" ca="false" dt2D="false" dtr="false" t="normal">SUM(AL182:AL183)</f>
        <v>#VALUE!</v>
      </c>
      <c r="AM184" s="406" t="e">
        <f aca="false" ca="false" dt2D="false" dtr="false" t="normal">SUM(AM182:AM183)</f>
        <v>#VALUE!</v>
      </c>
      <c r="AN184" s="406" t="e">
        <f aca="false" ca="false" dt2D="false" dtr="false" t="normal">SUM(AN182:AN183)</f>
        <v>#VALUE!</v>
      </c>
      <c r="AO184" s="406" t="e">
        <f aca="false" ca="false" dt2D="false" dtr="false" t="normal">SUM(AO182:AO183)</f>
        <v>#VALUE!</v>
      </c>
      <c r="AP184" s="406" t="e">
        <f aca="false" ca="false" dt2D="false" dtr="false" t="normal">SUM(AP182:AP183)</f>
        <v>#VALUE!</v>
      </c>
      <c r="AQ184" s="406" t="e">
        <f aca="false" ca="false" dt2D="false" dtr="false" t="normal">SUM(AQ182:AQ183)</f>
        <v>#VALUE!</v>
      </c>
      <c r="AR184" s="406" t="e">
        <f aca="false" ca="false" dt2D="false" dtr="false" t="normal">SUM(AR182:AR183)</f>
        <v>#VALUE!</v>
      </c>
      <c r="AS184" s="406" t="e">
        <f aca="false" ca="false" dt2D="false" dtr="false" t="normal">SUM(AS182:AS183)</f>
        <v>#VALUE!</v>
      </c>
      <c r="AT184" s="406" t="e">
        <f aca="false" ca="false" dt2D="false" dtr="false" t="normal">SUM(AT182:AT183)</f>
        <v>#VALUE!</v>
      </c>
      <c r="AU184" s="406" t="e">
        <f aca="false" ca="false" dt2D="false" dtr="false" t="normal">SUM(AU182:AU183)</f>
        <v>#VALUE!</v>
      </c>
      <c r="AV184" s="406" t="e">
        <f aca="false" ca="false" dt2D="false" dtr="false" t="normal">SUM(AV182:AV183)</f>
        <v>#VALUE!</v>
      </c>
      <c r="AW184" s="406" t="e">
        <f aca="false" ca="false" dt2D="false" dtr="false" t="normal">SUM(AW182:AW183)</f>
        <v>#VALUE!</v>
      </c>
      <c r="AX184" s="406" t="e">
        <f aca="false" ca="false" dt2D="false" dtr="false" t="normal">SUM(AX182:AX183)</f>
        <v>#VALUE!</v>
      </c>
      <c r="AY184" s="406" t="e">
        <f aca="false" ca="false" dt2D="false" dtr="false" t="normal">SUM(AY182:AY183)</f>
        <v>#VALUE!</v>
      </c>
      <c r="AZ184" s="406" t="e">
        <f aca="false" ca="false" dt2D="false" dtr="false" t="normal">SUM(AZ182:AZ183)</f>
        <v>#VALUE!</v>
      </c>
      <c r="BA184" s="406" t="e">
        <f aca="false" ca="false" dt2D="false" dtr="false" t="normal">SUM(BA182:BA183)</f>
        <v>#VALUE!</v>
      </c>
      <c r="BB184" s="406" t="e">
        <f aca="false" ca="false" dt2D="false" dtr="false" t="normal">SUM(BB182:BB183)</f>
        <v>#VALUE!</v>
      </c>
      <c r="BC184" s="406" t="e">
        <f aca="false" ca="false" dt2D="false" dtr="false" t="normal">SUM(BC182:BC183)</f>
        <v>#VALUE!</v>
      </c>
      <c r="BD184" s="406" t="e">
        <f aca="false" ca="false" dt2D="false" dtr="false" t="normal">SUM(BD182:BD183)</f>
        <v>#VALUE!</v>
      </c>
      <c r="BE184" s="406" t="e">
        <f aca="false" ca="false" dt2D="false" dtr="false" t="normal">SUM(BE182:BE183)</f>
        <v>#VALUE!</v>
      </c>
      <c r="BF184" s="406" t="e">
        <f aca="false" ca="false" dt2D="false" dtr="false" t="normal">SUM(BF182:BF183)</f>
        <v>#VALUE!</v>
      </c>
      <c r="BG184" s="406" t="e">
        <f aca="false" ca="false" dt2D="false" dtr="false" t="normal">SUM(BG182:BG183)</f>
        <v>#VALUE!</v>
      </c>
      <c r="BH184" s="406" t="e">
        <f aca="false" ca="false" dt2D="false" dtr="false" t="normal">SUM(BH182:BH183)</f>
        <v>#VALUE!</v>
      </c>
      <c r="BI184" s="406" t="e">
        <f aca="false" ca="false" dt2D="false" dtr="false" t="normal">SUM(BI182:BI183)</f>
        <v>#VALUE!</v>
      </c>
      <c r="BJ184" s="406" t="e">
        <f aca="false" ca="false" dt2D="false" dtr="false" t="normal">SUM(BJ182:BJ183)</f>
        <v>#VALUE!</v>
      </c>
      <c r="BK184" s="406" t="e">
        <f aca="false" ca="false" dt2D="false" dtr="false" t="normal">SUM(BK182:BK183)</f>
        <v>#VALUE!</v>
      </c>
      <c r="BL184" s="406" t="e">
        <f aca="false" ca="false" dt2D="false" dtr="false" t="normal">SUM(BL182:BL183)</f>
        <v>#VALUE!</v>
      </c>
      <c r="BM184" s="406" t="e">
        <f aca="false" ca="false" dt2D="false" dtr="false" t="normal">SUM(BM182:BM183)</f>
        <v>#VALUE!</v>
      </c>
      <c r="BN184" s="406" t="e">
        <f aca="false" ca="false" dt2D="false" dtr="false" t="normal">SUM(BN182:BN183)</f>
        <v>#VALUE!</v>
      </c>
      <c r="BO184" s="406" t="e">
        <f aca="false" ca="false" dt2D="false" dtr="false" t="normal">SUM(BO182:BO183)</f>
        <v>#VALUE!</v>
      </c>
      <c r="BP184" s="406" t="e">
        <f aca="false" ca="false" dt2D="false" dtr="false" t="normal">SUM(BP182:BP183)</f>
        <v>#VALUE!</v>
      </c>
      <c r="BQ184" s="406" t="e">
        <f aca="false" ca="false" dt2D="false" dtr="false" t="normal">SUM(BQ182:BQ183)</f>
        <v>#VALUE!</v>
      </c>
      <c r="BR184" s="406" t="e">
        <f aca="false" ca="false" dt2D="false" dtr="false" t="normal">SUM(BR182:BR183)</f>
        <v>#VALUE!</v>
      </c>
      <c r="BS184" s="406" t="e">
        <f aca="false" ca="false" dt2D="false" dtr="false" t="normal">SUM(BS182:BS183)</f>
        <v>#VALUE!</v>
      </c>
      <c r="BT184" s="406" t="e">
        <f aca="false" ca="false" dt2D="false" dtr="false" t="normal">SUM(BT182:BT183)</f>
        <v>#VALUE!</v>
      </c>
    </row>
    <row outlineLevel="0" r="185">
      <c r="L185" s="283" t="n"/>
      <c r="M185" s="167" t="n"/>
      <c r="N185" s="167" t="n"/>
      <c r="O185" s="167" t="n"/>
      <c r="P185" s="167" t="n"/>
      <c r="Q185" s="167" t="n"/>
      <c r="R185" s="167" t="n"/>
      <c r="S185" s="167" t="n"/>
      <c r="T185" s="167" t="n"/>
      <c r="U185" s="167" t="n"/>
      <c r="V185" s="167" t="n"/>
      <c r="W185" s="167" t="n"/>
      <c r="X185" s="167" t="n"/>
      <c r="Y185" s="167" t="n"/>
      <c r="Z185" s="167" t="n"/>
      <c r="AA185" s="167" t="n"/>
      <c r="AB185" s="167" t="n"/>
      <c r="AC185" s="167" t="n"/>
      <c r="AD185" s="167" t="n"/>
      <c r="AE185" s="167" t="n"/>
      <c r="AF185" s="167" t="n"/>
      <c r="AG185" s="167" t="n"/>
      <c r="AH185" s="167" t="n"/>
      <c r="AI185" s="167" t="n"/>
      <c r="AJ185" s="167" t="n"/>
      <c r="AK185" s="167" t="n"/>
      <c r="AL185" s="167" t="n"/>
      <c r="AM185" s="167" t="n"/>
      <c r="AN185" s="167" t="n"/>
      <c r="AO185" s="167" t="n"/>
      <c r="AP185" s="167" t="n"/>
      <c r="AQ185" s="167" t="n"/>
      <c r="AR185" s="167" t="n"/>
      <c r="AS185" s="167" t="n"/>
      <c r="AT185" s="167" t="n"/>
      <c r="AU185" s="167" t="n"/>
      <c r="AV185" s="167" t="n"/>
      <c r="AW185" s="167" t="n"/>
      <c r="AX185" s="167" t="n"/>
      <c r="AY185" s="167" t="n"/>
      <c r="AZ185" s="167" t="n"/>
      <c r="BA185" s="167" t="n"/>
      <c r="BB185" s="167" t="n"/>
      <c r="BC185" s="167" t="n"/>
      <c r="BD185" s="167" t="n"/>
      <c r="BE185" s="167" t="n"/>
      <c r="BF185" s="167" t="n"/>
      <c r="BG185" s="167" t="n"/>
      <c r="BH185" s="167" t="n"/>
      <c r="BI185" s="167" t="n"/>
      <c r="BJ185" s="167" t="n"/>
      <c r="BK185" s="167" t="n"/>
      <c r="BL185" s="167" t="n"/>
      <c r="BM185" s="167" t="n"/>
      <c r="BN185" s="167" t="n"/>
      <c r="BO185" s="167" t="n"/>
      <c r="BP185" s="167" t="n"/>
      <c r="BQ185" s="167" t="n"/>
      <c r="BR185" s="167" t="n"/>
      <c r="BS185" s="167" t="n"/>
      <c r="BT185" s="167" t="n"/>
    </row>
    <row customFormat="true" ht="17.25" outlineLevel="0" r="186" s="44">
      <c r="A186" s="374" t="n"/>
      <c r="B186" s="374" t="n"/>
      <c r="C186" s="374" t="n"/>
      <c r="D186" s="374" t="n"/>
      <c r="E186" s="374" t="n"/>
      <c r="F186" s="374" t="n"/>
      <c r="G186" s="374" t="n"/>
      <c r="I186" s="409" t="s">
        <v>298</v>
      </c>
      <c r="J186" s="100" t="n"/>
      <c r="L186" s="199" t="n"/>
      <c r="M186" s="403" t="n"/>
      <c r="N186" s="403" t="n"/>
      <c r="O186" s="403" t="n"/>
      <c r="P186" s="403" t="n"/>
      <c r="Q186" s="403" t="n"/>
      <c r="R186" s="403" t="n"/>
      <c r="S186" s="403" t="n"/>
      <c r="T186" s="403" t="n"/>
      <c r="U186" s="403" t="n"/>
      <c r="V186" s="403" t="n"/>
      <c r="W186" s="403" t="n"/>
      <c r="X186" s="403" t="n"/>
      <c r="Y186" s="403" t="n"/>
      <c r="Z186" s="403" t="n"/>
      <c r="AA186" s="403" t="n"/>
      <c r="AB186" s="403" t="n"/>
      <c r="AC186" s="403" t="n"/>
      <c r="AD186" s="403" t="n"/>
      <c r="AE186" s="403" t="n"/>
      <c r="AF186" s="403" t="n"/>
      <c r="AG186" s="403" t="n"/>
      <c r="AH186" s="403" t="n"/>
      <c r="AI186" s="403" t="n"/>
      <c r="AJ186" s="403" t="n"/>
      <c r="AK186" s="403" t="n"/>
      <c r="AL186" s="403" t="n"/>
      <c r="AM186" s="403" t="n"/>
      <c r="AN186" s="403" t="n"/>
      <c r="AO186" s="403" t="n"/>
      <c r="AP186" s="403" t="n"/>
      <c r="AQ186" s="403" t="n"/>
      <c r="AR186" s="403" t="n"/>
      <c r="AS186" s="403" t="n"/>
      <c r="AT186" s="403" t="n"/>
      <c r="AU186" s="403" t="n"/>
      <c r="AV186" s="403" t="n"/>
      <c r="AW186" s="403" t="n"/>
      <c r="AX186" s="403" t="n"/>
      <c r="AY186" s="403" t="n"/>
      <c r="AZ186" s="403" t="n"/>
      <c r="BA186" s="403" t="n"/>
      <c r="BB186" s="403" t="n"/>
      <c r="BC186" s="403" t="n"/>
      <c r="BD186" s="403" t="n"/>
      <c r="BE186" s="403" t="n"/>
      <c r="BF186" s="403" t="n"/>
      <c r="BG186" s="403" t="n"/>
      <c r="BH186" s="403" t="n"/>
      <c r="BI186" s="403" t="n"/>
      <c r="BJ186" s="403" t="n"/>
      <c r="BK186" s="403" t="n"/>
      <c r="BL186" s="403" t="n"/>
      <c r="BM186" s="403" t="n"/>
      <c r="BN186" s="403" t="n"/>
      <c r="BO186" s="403" t="n"/>
      <c r="BP186" s="403" t="n"/>
      <c r="BQ186" s="403" t="n"/>
      <c r="BR186" s="403" t="n"/>
      <c r="BS186" s="403" t="n"/>
      <c r="BT186" s="403" t="n"/>
    </row>
    <row hidden="true" ht="16.5" outlineLevel="1" r="187">
      <c r="B187" s="374" t="str">
        <f aca="false" ca="false" dt2D="false" dtr="false" t="normal">I186</f>
        <v>Земельный налог</v>
      </c>
      <c r="F187" s="374" t="str">
        <f aca="false" ca="false" dt2D="false" dtr="false" t="normal">I187</f>
        <v>Якорная туристическая  инфраструктура</v>
      </c>
      <c r="I187" s="237" t="s">
        <v>406</v>
      </c>
      <c r="L187" s="283" t="e">
        <f aca="false" ca="false" dt2D="false" dtr="false" t="normal">SUM(M187:BT187)</f>
        <v>#VALUE!</v>
      </c>
      <c r="M187" s="167" t="e">
        <f aca="false" ca="false" dt2D="false" dtr="false" t="normal">SUMIFS(M:M, $F:$F, $F187, $B:$B, $B187, $E:$E, "Да")</f>
        <v>#VALUE!</v>
      </c>
      <c r="N187" s="167" t="e">
        <f aca="false" ca="false" dt2D="false" dtr="false" t="normal">SUMIFS(N:N, $F:$F, $F187, $B:$B, $B187, $E:$E, "Да")</f>
        <v>#VALUE!</v>
      </c>
      <c r="O187" s="167" t="e">
        <f aca="false" ca="false" dt2D="false" dtr="false" t="normal">SUMIFS(O:O, $F:$F, $F187, $B:$B, $B187, $E:$E, "Да")</f>
        <v>#VALUE!</v>
      </c>
      <c r="P187" s="167" t="e">
        <f aca="false" ca="false" dt2D="false" dtr="false" t="normal">SUMIFS(P:P, $F:$F, $F187, $B:$B, $B187, $E:$E, "Да")</f>
        <v>#VALUE!</v>
      </c>
      <c r="Q187" s="167" t="e">
        <f aca="false" ca="false" dt2D="false" dtr="false" t="normal">SUMIFS(Q:Q, $F:$F, $F187, $B:$B, $B187, $E:$E, "Да")</f>
        <v>#VALUE!</v>
      </c>
      <c r="R187" s="167" t="e">
        <f aca="false" ca="false" dt2D="false" dtr="false" t="normal">SUMIFS(R:R, $F:$F, $F187, $B:$B, $B187, $E:$E, "Да")</f>
        <v>#VALUE!</v>
      </c>
      <c r="S187" s="167" t="e">
        <f aca="false" ca="false" dt2D="false" dtr="false" t="normal">SUMIFS(S:S, $F:$F, $F187, $B:$B, $B187, $E:$E, "Да")</f>
        <v>#VALUE!</v>
      </c>
      <c r="T187" s="167" t="e">
        <f aca="false" ca="false" dt2D="false" dtr="false" t="normal">SUMIFS(T:T, $F:$F, $F187, $B:$B, $B187, $E:$E, "Да")</f>
        <v>#VALUE!</v>
      </c>
      <c r="U187" s="167" t="e">
        <f aca="false" ca="false" dt2D="false" dtr="false" t="normal">SUMIFS(U:U, $F:$F, $F187, $B:$B, $B187, $E:$E, "Да")</f>
        <v>#VALUE!</v>
      </c>
      <c r="V187" s="167" t="e">
        <f aca="false" ca="false" dt2D="false" dtr="false" t="normal">SUMIFS(V:V, $F:$F, $F187, $B:$B, $B187, $E:$E, "Да")</f>
        <v>#VALUE!</v>
      </c>
      <c r="W187" s="167" t="e">
        <f aca="false" ca="false" dt2D="false" dtr="false" t="normal">SUMIFS(W:W, $F:$F, $F187, $B:$B, $B187, $E:$E, "Да")</f>
        <v>#VALUE!</v>
      </c>
      <c r="X187" s="167" t="e">
        <f aca="false" ca="false" dt2D="false" dtr="false" t="normal">SUMIFS(X:X, $F:$F, $F187, $B:$B, $B187, $E:$E, "Да")</f>
        <v>#VALUE!</v>
      </c>
      <c r="Y187" s="167" t="e">
        <f aca="false" ca="false" dt2D="false" dtr="false" t="normal">SUMIFS(Y:Y, $F:$F, $F187, $B:$B, $B187, $E:$E, "Да")</f>
        <v>#VALUE!</v>
      </c>
      <c r="Z187" s="167" t="e">
        <f aca="false" ca="false" dt2D="false" dtr="false" t="normal">SUMIFS(Z:Z, $F:$F, $F187, $B:$B, $B187, $E:$E, "Да")</f>
        <v>#VALUE!</v>
      </c>
      <c r="AA187" s="167" t="e">
        <f aca="false" ca="false" dt2D="false" dtr="false" t="normal">SUMIFS(AA:AA, $F:$F, $F187, $B:$B, $B187, $E:$E, "Да")</f>
        <v>#VALUE!</v>
      </c>
      <c r="AB187" s="167" t="e">
        <f aca="false" ca="false" dt2D="false" dtr="false" t="normal">SUMIFS(AB:AB, $F:$F, $F187, $B:$B, $B187, $E:$E, "Да")</f>
        <v>#VALUE!</v>
      </c>
      <c r="AC187" s="167" t="e">
        <f aca="false" ca="false" dt2D="false" dtr="false" t="normal">SUMIFS(AC:AC, $F:$F, $F187, $B:$B, $B187, $E:$E, "Да")</f>
        <v>#VALUE!</v>
      </c>
      <c r="AD187" s="167" t="e">
        <f aca="false" ca="false" dt2D="false" dtr="false" t="normal">SUMIFS(AD:AD, $F:$F, $F187, $B:$B, $B187, $E:$E, "Да")</f>
        <v>#VALUE!</v>
      </c>
      <c r="AE187" s="167" t="e">
        <f aca="false" ca="false" dt2D="false" dtr="false" t="normal">SUMIFS(AE:AE, $F:$F, $F187, $B:$B, $B187, $E:$E, "Да")</f>
        <v>#VALUE!</v>
      </c>
      <c r="AF187" s="167" t="e">
        <f aca="false" ca="false" dt2D="false" dtr="false" t="normal">SUMIFS(AF:AF, $F:$F, $F187, $B:$B, $B187, $E:$E, "Да")</f>
        <v>#VALUE!</v>
      </c>
      <c r="AG187" s="167" t="e">
        <f aca="false" ca="false" dt2D="false" dtr="false" t="normal">SUMIFS(AG:AG, $F:$F, $F187, $B:$B, $B187, $E:$E, "Да")</f>
        <v>#VALUE!</v>
      </c>
      <c r="AH187" s="167" t="e">
        <f aca="false" ca="false" dt2D="false" dtr="false" t="normal">SUMIFS(AH:AH, $F:$F, $F187, $B:$B, $B187, $E:$E, "Да")</f>
        <v>#VALUE!</v>
      </c>
      <c r="AI187" s="167" t="e">
        <f aca="false" ca="false" dt2D="false" dtr="false" t="normal">SUMIFS(AI:AI, $F:$F, $F187, $B:$B, $B187, $E:$E, "Да")</f>
        <v>#VALUE!</v>
      </c>
      <c r="AJ187" s="167" t="e">
        <f aca="false" ca="false" dt2D="false" dtr="false" t="normal">SUMIFS(AJ:AJ, $F:$F, $F187, $B:$B, $B187, $E:$E, "Да")</f>
        <v>#VALUE!</v>
      </c>
      <c r="AK187" s="167" t="e">
        <f aca="false" ca="false" dt2D="false" dtr="false" t="normal">SUMIFS(AK:AK, $F:$F, $F187, $B:$B, $B187, $E:$E, "Да")</f>
        <v>#VALUE!</v>
      </c>
      <c r="AL187" s="167" t="e">
        <f aca="false" ca="false" dt2D="false" dtr="false" t="normal">SUMIFS(AL:AL, $F:$F, $F187, $B:$B, $B187, $E:$E, "Да")</f>
        <v>#VALUE!</v>
      </c>
      <c r="AM187" s="167" t="e">
        <f aca="false" ca="false" dt2D="false" dtr="false" t="normal">SUMIFS(AM:AM, $F:$F, $F187, $B:$B, $B187, $E:$E, "Да")</f>
        <v>#VALUE!</v>
      </c>
      <c r="AN187" s="167" t="e">
        <f aca="false" ca="false" dt2D="false" dtr="false" t="normal">SUMIFS(AN:AN, $F:$F, $F187, $B:$B, $B187, $E:$E, "Да")</f>
        <v>#VALUE!</v>
      </c>
      <c r="AO187" s="167" t="e">
        <f aca="false" ca="false" dt2D="false" dtr="false" t="normal">SUMIFS(AO:AO, $F:$F, $F187, $B:$B, $B187, $E:$E, "Да")</f>
        <v>#VALUE!</v>
      </c>
      <c r="AP187" s="167" t="e">
        <f aca="false" ca="false" dt2D="false" dtr="false" t="normal">SUMIFS(AP:AP, $F:$F, $F187, $B:$B, $B187, $E:$E, "Да")</f>
        <v>#VALUE!</v>
      </c>
      <c r="AQ187" s="167" t="e">
        <f aca="false" ca="false" dt2D="false" dtr="false" t="normal">SUMIFS(AQ:AQ, $F:$F, $F187, $B:$B, $B187, $E:$E, "Да")</f>
        <v>#VALUE!</v>
      </c>
      <c r="AR187" s="167" t="e">
        <f aca="false" ca="false" dt2D="false" dtr="false" t="normal">SUMIFS(AR:AR, $F:$F, $F187, $B:$B, $B187, $E:$E, "Да")</f>
        <v>#VALUE!</v>
      </c>
      <c r="AS187" s="167" t="e">
        <f aca="false" ca="false" dt2D="false" dtr="false" t="normal">SUMIFS(AS:AS, $F:$F, $F187, $B:$B, $B187, $E:$E, "Да")</f>
        <v>#VALUE!</v>
      </c>
      <c r="AT187" s="167" t="e">
        <f aca="false" ca="false" dt2D="false" dtr="false" t="normal">SUMIFS(AT:AT, $F:$F, $F187, $B:$B, $B187, $E:$E, "Да")</f>
        <v>#VALUE!</v>
      </c>
      <c r="AU187" s="167" t="e">
        <f aca="false" ca="false" dt2D="false" dtr="false" t="normal">SUMIFS(AU:AU, $F:$F, $F187, $B:$B, $B187, $E:$E, "Да")</f>
        <v>#VALUE!</v>
      </c>
      <c r="AV187" s="167" t="e">
        <f aca="false" ca="false" dt2D="false" dtr="false" t="normal">SUMIFS(AV:AV, $F:$F, $F187, $B:$B, $B187, $E:$E, "Да")</f>
        <v>#VALUE!</v>
      </c>
      <c r="AW187" s="167" t="e">
        <f aca="false" ca="false" dt2D="false" dtr="false" t="normal">SUMIFS(AW:AW, $F:$F, $F187, $B:$B, $B187, $E:$E, "Да")</f>
        <v>#VALUE!</v>
      </c>
      <c r="AX187" s="167" t="e">
        <f aca="false" ca="false" dt2D="false" dtr="false" t="normal">SUMIFS(AX:AX, $F:$F, $F187, $B:$B, $B187, $E:$E, "Да")</f>
        <v>#VALUE!</v>
      </c>
      <c r="AY187" s="167" t="e">
        <f aca="false" ca="false" dt2D="false" dtr="false" t="normal">SUMIFS(AY:AY, $F:$F, $F187, $B:$B, $B187, $E:$E, "Да")</f>
        <v>#VALUE!</v>
      </c>
      <c r="AZ187" s="167" t="e">
        <f aca="false" ca="false" dt2D="false" dtr="false" t="normal">SUMIFS(AZ:AZ, $F:$F, $F187, $B:$B, $B187, $E:$E, "Да")</f>
        <v>#VALUE!</v>
      </c>
      <c r="BA187" s="167" t="e">
        <f aca="false" ca="false" dt2D="false" dtr="false" t="normal">SUMIFS(BA:BA, $F:$F, $F187, $B:$B, $B187, $E:$E, "Да")</f>
        <v>#VALUE!</v>
      </c>
      <c r="BB187" s="167" t="e">
        <f aca="false" ca="false" dt2D="false" dtr="false" t="normal">SUMIFS(BB:BB, $F:$F, $F187, $B:$B, $B187, $E:$E, "Да")</f>
        <v>#VALUE!</v>
      </c>
      <c r="BC187" s="167" t="e">
        <f aca="false" ca="false" dt2D="false" dtr="false" t="normal">SUMIFS(BC:BC, $F:$F, $F187, $B:$B, $B187, $E:$E, "Да")</f>
        <v>#VALUE!</v>
      </c>
      <c r="BD187" s="167" t="e">
        <f aca="false" ca="false" dt2D="false" dtr="false" t="normal">SUMIFS(BD:BD, $F:$F, $F187, $B:$B, $B187, $E:$E, "Да")</f>
        <v>#VALUE!</v>
      </c>
      <c r="BE187" s="167" t="e">
        <f aca="false" ca="false" dt2D="false" dtr="false" t="normal">SUMIFS(BE:BE, $F:$F, $F187, $B:$B, $B187, $E:$E, "Да")</f>
        <v>#VALUE!</v>
      </c>
      <c r="BF187" s="167" t="e">
        <f aca="false" ca="false" dt2D="false" dtr="false" t="normal">SUMIFS(BF:BF, $F:$F, $F187, $B:$B, $B187, $E:$E, "Да")</f>
        <v>#VALUE!</v>
      </c>
      <c r="BG187" s="167" t="e">
        <f aca="false" ca="false" dt2D="false" dtr="false" t="normal">SUMIFS(BG:BG, $F:$F, $F187, $B:$B, $B187, $E:$E, "Да")</f>
        <v>#VALUE!</v>
      </c>
      <c r="BH187" s="167" t="e">
        <f aca="false" ca="false" dt2D="false" dtr="false" t="normal">SUMIFS(BH:BH, $F:$F, $F187, $B:$B, $B187, $E:$E, "Да")</f>
        <v>#VALUE!</v>
      </c>
      <c r="BI187" s="167" t="e">
        <f aca="false" ca="false" dt2D="false" dtr="false" t="normal">SUMIFS(BI:BI, $F:$F, $F187, $B:$B, $B187, $E:$E, "Да")</f>
        <v>#VALUE!</v>
      </c>
      <c r="BJ187" s="167" t="e">
        <f aca="false" ca="false" dt2D="false" dtr="false" t="normal">SUMIFS(BJ:BJ, $F:$F, $F187, $B:$B, $B187, $E:$E, "Да")</f>
        <v>#VALUE!</v>
      </c>
      <c r="BK187" s="167" t="e">
        <f aca="false" ca="false" dt2D="false" dtr="false" t="normal">SUMIFS(BK:BK, $F:$F, $F187, $B:$B, $B187, $E:$E, "Да")</f>
        <v>#VALUE!</v>
      </c>
      <c r="BL187" s="167" t="e">
        <f aca="false" ca="false" dt2D="false" dtr="false" t="normal">SUMIFS(BL:BL, $F:$F, $F187, $B:$B, $B187, $E:$E, "Да")</f>
        <v>#VALUE!</v>
      </c>
      <c r="BM187" s="167" t="e">
        <f aca="false" ca="false" dt2D="false" dtr="false" t="normal">SUMIFS(BM:BM, $F:$F, $F187, $B:$B, $B187, $E:$E, "Да")</f>
        <v>#VALUE!</v>
      </c>
      <c r="BN187" s="167" t="e">
        <f aca="false" ca="false" dt2D="false" dtr="false" t="normal">SUMIFS(BN:BN, $F:$F, $F187, $B:$B, $B187, $E:$E, "Да")</f>
        <v>#VALUE!</v>
      </c>
      <c r="BO187" s="167" t="e">
        <f aca="false" ca="false" dt2D="false" dtr="false" t="normal">SUMIFS(BO:BO, $F:$F, $F187, $B:$B, $B187, $E:$E, "Да")</f>
        <v>#VALUE!</v>
      </c>
      <c r="BP187" s="167" t="e">
        <f aca="false" ca="false" dt2D="false" dtr="false" t="normal">SUMIFS(BP:BP, $F:$F, $F187, $B:$B, $B187, $E:$E, "Да")</f>
        <v>#VALUE!</v>
      </c>
      <c r="BQ187" s="167" t="e">
        <f aca="false" ca="false" dt2D="false" dtr="false" t="normal">SUMIFS(BQ:BQ, $F:$F, $F187, $B:$B, $B187, $E:$E, "Да")</f>
        <v>#VALUE!</v>
      </c>
      <c r="BR187" s="167" t="e">
        <f aca="false" ca="false" dt2D="false" dtr="false" t="normal">SUMIFS(BR:BR, $F:$F, $F187, $B:$B, $B187, $E:$E, "Да")</f>
        <v>#VALUE!</v>
      </c>
      <c r="BS187" s="167" t="e">
        <f aca="false" ca="false" dt2D="false" dtr="false" t="normal">SUMIFS(BS:BS, $F:$F, $F187, $B:$B, $B187, $E:$E, "Да")</f>
        <v>#VALUE!</v>
      </c>
      <c r="BT187" s="167" t="e">
        <f aca="false" ca="false" dt2D="false" dtr="false" t="normal">SUMIFS(BT:BT, $F:$F, $F187, $B:$B, $B187, $E:$E, "Да")</f>
        <v>#VALUE!</v>
      </c>
    </row>
    <row hidden="true" ht="16.5" outlineLevel="1" r="188">
      <c r="B188" s="374" t="str">
        <f aca="false" ca="false" dt2D="false" dtr="false" t="normal">B187</f>
        <v>Земельный налог</v>
      </c>
      <c r="F188" s="374" t="str">
        <f aca="false" ca="false" dt2D="false" dtr="false" t="normal">I188</f>
        <v>Дополнительная туристическая  инфраструктура</v>
      </c>
      <c r="I188" s="237" t="s">
        <v>407</v>
      </c>
      <c r="L188" s="283" t="e">
        <f aca="false" ca="false" dt2D="false" dtr="false" t="normal">SUM(M188:BT188)</f>
        <v>#VALUE!</v>
      </c>
      <c r="M188" s="167" t="e">
        <f aca="false" ca="false" dt2D="false" dtr="false" t="normal">SUMIFS(M:M, $F:$F, $F188, $B:$B, $B188, $E:$E, "Да")</f>
        <v>#VALUE!</v>
      </c>
      <c r="N188" s="167" t="e">
        <f aca="false" ca="false" dt2D="false" dtr="false" t="normal">SUMIFS(N:N, $F:$F, $F188, $B:$B, $B188, $E:$E, "Да")</f>
        <v>#VALUE!</v>
      </c>
      <c r="O188" s="167" t="e">
        <f aca="false" ca="false" dt2D="false" dtr="false" t="normal">SUMIFS(O:O, $F:$F, $F188, $B:$B, $B188, $E:$E, "Да")</f>
        <v>#VALUE!</v>
      </c>
      <c r="P188" s="167" t="e">
        <f aca="false" ca="false" dt2D="false" dtr="false" t="normal">SUMIFS(P:P, $F:$F, $F188, $B:$B, $B188, $E:$E, "Да")</f>
        <v>#VALUE!</v>
      </c>
      <c r="Q188" s="167" t="e">
        <f aca="false" ca="false" dt2D="false" dtr="false" t="normal">SUMIFS(Q:Q, $F:$F, $F188, $B:$B, $B188, $E:$E, "Да")</f>
        <v>#VALUE!</v>
      </c>
      <c r="R188" s="167" t="e">
        <f aca="false" ca="false" dt2D="false" dtr="false" t="normal">SUMIFS(R:R, $F:$F, $F188, $B:$B, $B188, $E:$E, "Да")</f>
        <v>#VALUE!</v>
      </c>
      <c r="S188" s="167" t="e">
        <f aca="false" ca="false" dt2D="false" dtr="false" t="normal">SUMIFS(S:S, $F:$F, $F188, $B:$B, $B188, $E:$E, "Да")</f>
        <v>#VALUE!</v>
      </c>
      <c r="T188" s="167" t="e">
        <f aca="false" ca="false" dt2D="false" dtr="false" t="normal">SUMIFS(T:T, $F:$F, $F188, $B:$B, $B188, $E:$E, "Да")</f>
        <v>#VALUE!</v>
      </c>
      <c r="U188" s="167" t="e">
        <f aca="false" ca="false" dt2D="false" dtr="false" t="normal">SUMIFS(U:U, $F:$F, $F188, $B:$B, $B188, $E:$E, "Да")</f>
        <v>#VALUE!</v>
      </c>
      <c r="V188" s="167" t="e">
        <f aca="false" ca="false" dt2D="false" dtr="false" t="normal">SUMIFS(V:V, $F:$F, $F188, $B:$B, $B188, $E:$E, "Да")</f>
        <v>#VALUE!</v>
      </c>
      <c r="W188" s="167" t="e">
        <f aca="false" ca="false" dt2D="false" dtr="false" t="normal">SUMIFS(W:W, $F:$F, $F188, $B:$B, $B188, $E:$E, "Да")</f>
        <v>#VALUE!</v>
      </c>
      <c r="X188" s="167" t="e">
        <f aca="false" ca="false" dt2D="false" dtr="false" t="normal">SUMIFS(X:X, $F:$F, $F188, $B:$B, $B188, $E:$E, "Да")</f>
        <v>#VALUE!</v>
      </c>
      <c r="Y188" s="167" t="e">
        <f aca="false" ca="false" dt2D="false" dtr="false" t="normal">SUMIFS(Y:Y, $F:$F, $F188, $B:$B, $B188, $E:$E, "Да")</f>
        <v>#VALUE!</v>
      </c>
      <c r="Z188" s="167" t="e">
        <f aca="false" ca="false" dt2D="false" dtr="false" t="normal">SUMIFS(Z:Z, $F:$F, $F188, $B:$B, $B188, $E:$E, "Да")</f>
        <v>#VALUE!</v>
      </c>
      <c r="AA188" s="167" t="e">
        <f aca="false" ca="false" dt2D="false" dtr="false" t="normal">SUMIFS(AA:AA, $F:$F, $F188, $B:$B, $B188, $E:$E, "Да")</f>
        <v>#VALUE!</v>
      </c>
      <c r="AB188" s="167" t="e">
        <f aca="false" ca="false" dt2D="false" dtr="false" t="normal">SUMIFS(AB:AB, $F:$F, $F188, $B:$B, $B188, $E:$E, "Да")</f>
        <v>#VALUE!</v>
      </c>
      <c r="AC188" s="167" t="e">
        <f aca="false" ca="false" dt2D="false" dtr="false" t="normal">SUMIFS(AC:AC, $F:$F, $F188, $B:$B, $B188, $E:$E, "Да")</f>
        <v>#VALUE!</v>
      </c>
      <c r="AD188" s="167" t="e">
        <f aca="false" ca="false" dt2D="false" dtr="false" t="normal">SUMIFS(AD:AD, $F:$F, $F188, $B:$B, $B188, $E:$E, "Да")</f>
        <v>#VALUE!</v>
      </c>
      <c r="AE188" s="167" t="e">
        <f aca="false" ca="false" dt2D="false" dtr="false" t="normal">SUMIFS(AE:AE, $F:$F, $F188, $B:$B, $B188, $E:$E, "Да")</f>
        <v>#VALUE!</v>
      </c>
      <c r="AF188" s="167" t="e">
        <f aca="false" ca="false" dt2D="false" dtr="false" t="normal">SUMIFS(AF:AF, $F:$F, $F188, $B:$B, $B188, $E:$E, "Да")</f>
        <v>#VALUE!</v>
      </c>
      <c r="AG188" s="167" t="e">
        <f aca="false" ca="false" dt2D="false" dtr="false" t="normal">SUMIFS(AG:AG, $F:$F, $F188, $B:$B, $B188, $E:$E, "Да")</f>
        <v>#VALUE!</v>
      </c>
      <c r="AH188" s="167" t="e">
        <f aca="false" ca="false" dt2D="false" dtr="false" t="normal">SUMIFS(AH:AH, $F:$F, $F188, $B:$B, $B188, $E:$E, "Да")</f>
        <v>#VALUE!</v>
      </c>
      <c r="AI188" s="167" t="e">
        <f aca="false" ca="false" dt2D="false" dtr="false" t="normal">SUMIFS(AI:AI, $F:$F, $F188, $B:$B, $B188, $E:$E, "Да")</f>
        <v>#VALUE!</v>
      </c>
      <c r="AJ188" s="167" t="e">
        <f aca="false" ca="false" dt2D="false" dtr="false" t="normal">SUMIFS(AJ:AJ, $F:$F, $F188, $B:$B, $B188, $E:$E, "Да")</f>
        <v>#VALUE!</v>
      </c>
      <c r="AK188" s="167" t="e">
        <f aca="false" ca="false" dt2D="false" dtr="false" t="normal">SUMIFS(AK:AK, $F:$F, $F188, $B:$B, $B188, $E:$E, "Да")</f>
        <v>#VALUE!</v>
      </c>
      <c r="AL188" s="167" t="e">
        <f aca="false" ca="false" dt2D="false" dtr="false" t="normal">SUMIFS(AL:AL, $F:$F, $F188, $B:$B, $B188, $E:$E, "Да")</f>
        <v>#VALUE!</v>
      </c>
      <c r="AM188" s="167" t="e">
        <f aca="false" ca="false" dt2D="false" dtr="false" t="normal">SUMIFS(AM:AM, $F:$F, $F188, $B:$B, $B188, $E:$E, "Да")</f>
        <v>#VALUE!</v>
      </c>
      <c r="AN188" s="167" t="e">
        <f aca="false" ca="false" dt2D="false" dtr="false" t="normal">SUMIFS(AN:AN, $F:$F, $F188, $B:$B, $B188, $E:$E, "Да")</f>
        <v>#VALUE!</v>
      </c>
      <c r="AO188" s="167" t="e">
        <f aca="false" ca="false" dt2D="false" dtr="false" t="normal">SUMIFS(AO:AO, $F:$F, $F188, $B:$B, $B188, $E:$E, "Да")</f>
        <v>#VALUE!</v>
      </c>
      <c r="AP188" s="167" t="e">
        <f aca="false" ca="false" dt2D="false" dtr="false" t="normal">SUMIFS(AP:AP, $F:$F, $F188, $B:$B, $B188, $E:$E, "Да")</f>
        <v>#VALUE!</v>
      </c>
      <c r="AQ188" s="167" t="e">
        <f aca="false" ca="false" dt2D="false" dtr="false" t="normal">SUMIFS(AQ:AQ, $F:$F, $F188, $B:$B, $B188, $E:$E, "Да")</f>
        <v>#VALUE!</v>
      </c>
      <c r="AR188" s="167" t="e">
        <f aca="false" ca="false" dt2D="false" dtr="false" t="normal">SUMIFS(AR:AR, $F:$F, $F188, $B:$B, $B188, $E:$E, "Да")</f>
        <v>#VALUE!</v>
      </c>
      <c r="AS188" s="167" t="e">
        <f aca="false" ca="false" dt2D="false" dtr="false" t="normal">SUMIFS(AS:AS, $F:$F, $F188, $B:$B, $B188, $E:$E, "Да")</f>
        <v>#VALUE!</v>
      </c>
      <c r="AT188" s="167" t="e">
        <f aca="false" ca="false" dt2D="false" dtr="false" t="normal">SUMIFS(AT:AT, $F:$F, $F188, $B:$B, $B188, $E:$E, "Да")</f>
        <v>#VALUE!</v>
      </c>
      <c r="AU188" s="167" t="e">
        <f aca="false" ca="false" dt2D="false" dtr="false" t="normal">SUMIFS(AU:AU, $F:$F, $F188, $B:$B, $B188, $E:$E, "Да")</f>
        <v>#VALUE!</v>
      </c>
      <c r="AV188" s="167" t="e">
        <f aca="false" ca="false" dt2D="false" dtr="false" t="normal">SUMIFS(AV:AV, $F:$F, $F188, $B:$B, $B188, $E:$E, "Да")</f>
        <v>#VALUE!</v>
      </c>
      <c r="AW188" s="167" t="e">
        <f aca="false" ca="false" dt2D="false" dtr="false" t="normal">SUMIFS(AW:AW, $F:$F, $F188, $B:$B, $B188, $E:$E, "Да")</f>
        <v>#VALUE!</v>
      </c>
      <c r="AX188" s="167" t="e">
        <f aca="false" ca="false" dt2D="false" dtr="false" t="normal">SUMIFS(AX:AX, $F:$F, $F188, $B:$B, $B188, $E:$E, "Да")</f>
        <v>#VALUE!</v>
      </c>
      <c r="AY188" s="167" t="e">
        <f aca="false" ca="false" dt2D="false" dtr="false" t="normal">SUMIFS(AY:AY, $F:$F, $F188, $B:$B, $B188, $E:$E, "Да")</f>
        <v>#VALUE!</v>
      </c>
      <c r="AZ188" s="167" t="e">
        <f aca="false" ca="false" dt2D="false" dtr="false" t="normal">SUMIFS(AZ:AZ, $F:$F, $F188, $B:$B, $B188, $E:$E, "Да")</f>
        <v>#VALUE!</v>
      </c>
      <c r="BA188" s="167" t="e">
        <f aca="false" ca="false" dt2D="false" dtr="false" t="normal">SUMIFS(BA:BA, $F:$F, $F188, $B:$B, $B188, $E:$E, "Да")</f>
        <v>#VALUE!</v>
      </c>
      <c r="BB188" s="167" t="e">
        <f aca="false" ca="false" dt2D="false" dtr="false" t="normal">SUMIFS(BB:BB, $F:$F, $F188, $B:$B, $B188, $E:$E, "Да")</f>
        <v>#VALUE!</v>
      </c>
      <c r="BC188" s="167" t="e">
        <f aca="false" ca="false" dt2D="false" dtr="false" t="normal">SUMIFS(BC:BC, $F:$F, $F188, $B:$B, $B188, $E:$E, "Да")</f>
        <v>#VALUE!</v>
      </c>
      <c r="BD188" s="167" t="e">
        <f aca="false" ca="false" dt2D="false" dtr="false" t="normal">SUMIFS(BD:BD, $F:$F, $F188, $B:$B, $B188, $E:$E, "Да")</f>
        <v>#VALUE!</v>
      </c>
      <c r="BE188" s="167" t="e">
        <f aca="false" ca="false" dt2D="false" dtr="false" t="normal">SUMIFS(BE:BE, $F:$F, $F188, $B:$B, $B188, $E:$E, "Да")</f>
        <v>#VALUE!</v>
      </c>
      <c r="BF188" s="167" t="e">
        <f aca="false" ca="false" dt2D="false" dtr="false" t="normal">SUMIFS(BF:BF, $F:$F, $F188, $B:$B, $B188, $E:$E, "Да")</f>
        <v>#VALUE!</v>
      </c>
      <c r="BG188" s="167" t="e">
        <f aca="false" ca="false" dt2D="false" dtr="false" t="normal">SUMIFS(BG:BG, $F:$F, $F188, $B:$B, $B188, $E:$E, "Да")</f>
        <v>#VALUE!</v>
      </c>
      <c r="BH188" s="167" t="e">
        <f aca="false" ca="false" dt2D="false" dtr="false" t="normal">SUMIFS(BH:BH, $F:$F, $F188, $B:$B, $B188, $E:$E, "Да")</f>
        <v>#VALUE!</v>
      </c>
      <c r="BI188" s="167" t="e">
        <f aca="false" ca="false" dt2D="false" dtr="false" t="normal">SUMIFS(BI:BI, $F:$F, $F188, $B:$B, $B188, $E:$E, "Да")</f>
        <v>#VALUE!</v>
      </c>
      <c r="BJ188" s="167" t="e">
        <f aca="false" ca="false" dt2D="false" dtr="false" t="normal">SUMIFS(BJ:BJ, $F:$F, $F188, $B:$B, $B188, $E:$E, "Да")</f>
        <v>#VALUE!</v>
      </c>
      <c r="BK188" s="167" t="e">
        <f aca="false" ca="false" dt2D="false" dtr="false" t="normal">SUMIFS(BK:BK, $F:$F, $F188, $B:$B, $B188, $E:$E, "Да")</f>
        <v>#VALUE!</v>
      </c>
      <c r="BL188" s="167" t="e">
        <f aca="false" ca="false" dt2D="false" dtr="false" t="normal">SUMIFS(BL:BL, $F:$F, $F188, $B:$B, $B188, $E:$E, "Да")</f>
        <v>#VALUE!</v>
      </c>
      <c r="BM188" s="167" t="e">
        <f aca="false" ca="false" dt2D="false" dtr="false" t="normal">SUMIFS(BM:BM, $F:$F, $F188, $B:$B, $B188, $E:$E, "Да")</f>
        <v>#VALUE!</v>
      </c>
      <c r="BN188" s="167" t="e">
        <f aca="false" ca="false" dt2D="false" dtr="false" t="normal">SUMIFS(BN:BN, $F:$F, $F188, $B:$B, $B188, $E:$E, "Да")</f>
        <v>#VALUE!</v>
      </c>
      <c r="BO188" s="167" t="e">
        <f aca="false" ca="false" dt2D="false" dtr="false" t="normal">SUMIFS(BO:BO, $F:$F, $F188, $B:$B, $B188, $E:$E, "Да")</f>
        <v>#VALUE!</v>
      </c>
      <c r="BP188" s="167" t="e">
        <f aca="false" ca="false" dt2D="false" dtr="false" t="normal">SUMIFS(BP:BP, $F:$F, $F188, $B:$B, $B188, $E:$E, "Да")</f>
        <v>#VALUE!</v>
      </c>
      <c r="BQ188" s="167" t="e">
        <f aca="false" ca="false" dt2D="false" dtr="false" t="normal">SUMIFS(BQ:BQ, $F:$F, $F188, $B:$B, $B188, $E:$E, "Да")</f>
        <v>#VALUE!</v>
      </c>
      <c r="BR188" s="167" t="e">
        <f aca="false" ca="false" dt2D="false" dtr="false" t="normal">SUMIFS(BR:BR, $F:$F, $F188, $B:$B, $B188, $E:$E, "Да")</f>
        <v>#VALUE!</v>
      </c>
      <c r="BS188" s="167" t="e">
        <f aca="false" ca="false" dt2D="false" dtr="false" t="normal">SUMIFS(BS:BS, $F:$F, $F188, $B:$B, $B188, $E:$E, "Да")</f>
        <v>#VALUE!</v>
      </c>
      <c r="BT188" s="167" t="e">
        <f aca="false" ca="false" dt2D="false" dtr="false" t="normal">SUMIFS(BT:BT, $F:$F, $F188, $B:$B, $B188, $E:$E, "Да")</f>
        <v>#VALUE!</v>
      </c>
    </row>
    <row customFormat="true" ht="15.75" outlineLevel="0" r="189" s="85">
      <c r="A189" s="404" t="n"/>
      <c r="B189" s="374" t="str">
        <f aca="false" ca="false" dt2D="false" dtr="false" t="normal">B188</f>
        <v>Земельный налог</v>
      </c>
      <c r="C189" s="374" t="n"/>
      <c r="D189" s="374" t="n"/>
      <c r="E189" s="404" t="n"/>
      <c r="F189" s="404" t="n"/>
      <c r="G189" s="404" t="n"/>
      <c r="I189" s="126" t="s">
        <v>446</v>
      </c>
      <c r="J189" s="126" t="n"/>
      <c r="K189" s="126" t="n"/>
      <c r="L189" s="405" t="e">
        <f aca="false" ca="false" dt2D="false" dtr="false" t="normal">SUM(M189:BT189)</f>
        <v>#VALUE!</v>
      </c>
      <c r="M189" s="406" t="e">
        <f aca="false" ca="false" dt2D="false" dtr="false" t="normal">SUM(M187:M188)</f>
        <v>#VALUE!</v>
      </c>
      <c r="N189" s="406" t="e">
        <f aca="false" ca="false" dt2D="false" dtr="false" t="normal">SUM(N187:N188)</f>
        <v>#VALUE!</v>
      </c>
      <c r="O189" s="406" t="e">
        <f aca="false" ca="false" dt2D="false" dtr="false" t="normal">SUM(O187:O188)</f>
        <v>#VALUE!</v>
      </c>
      <c r="P189" s="406" t="e">
        <f aca="false" ca="false" dt2D="false" dtr="false" t="normal">SUM(P187:P188)</f>
        <v>#VALUE!</v>
      </c>
      <c r="Q189" s="406" t="e">
        <f aca="false" ca="false" dt2D="false" dtr="false" t="normal">SUM(Q187:Q188)</f>
        <v>#VALUE!</v>
      </c>
      <c r="R189" s="406" t="e">
        <f aca="false" ca="false" dt2D="false" dtr="false" t="normal">SUM(R187:R188)</f>
        <v>#VALUE!</v>
      </c>
      <c r="S189" s="406" t="e">
        <f aca="false" ca="false" dt2D="false" dtr="false" t="normal">SUM(S187:S188)</f>
        <v>#VALUE!</v>
      </c>
      <c r="T189" s="406" t="e">
        <f aca="false" ca="false" dt2D="false" dtr="false" t="normal">SUM(T187:T188)</f>
        <v>#VALUE!</v>
      </c>
      <c r="U189" s="406" t="e">
        <f aca="false" ca="false" dt2D="false" dtr="false" t="normal">SUM(U187:U188)</f>
        <v>#VALUE!</v>
      </c>
      <c r="V189" s="406" t="e">
        <f aca="false" ca="false" dt2D="false" dtr="false" t="normal">SUM(V187:V188)</f>
        <v>#VALUE!</v>
      </c>
      <c r="W189" s="406" t="e">
        <f aca="false" ca="false" dt2D="false" dtr="false" t="normal">SUM(W187:W188)</f>
        <v>#VALUE!</v>
      </c>
      <c r="X189" s="406" t="e">
        <f aca="false" ca="false" dt2D="false" dtr="false" t="normal">SUM(X187:X188)</f>
        <v>#VALUE!</v>
      </c>
      <c r="Y189" s="406" t="e">
        <f aca="false" ca="false" dt2D="false" dtr="false" t="normal">SUM(Y187:Y188)</f>
        <v>#VALUE!</v>
      </c>
      <c r="Z189" s="406" t="e">
        <f aca="false" ca="false" dt2D="false" dtr="false" t="normal">SUM(Z187:Z188)</f>
        <v>#VALUE!</v>
      </c>
      <c r="AA189" s="406" t="e">
        <f aca="false" ca="false" dt2D="false" dtr="false" t="normal">SUM(AA187:AA188)</f>
        <v>#VALUE!</v>
      </c>
      <c r="AB189" s="406" t="e">
        <f aca="false" ca="false" dt2D="false" dtr="false" t="normal">SUM(AB187:AB188)</f>
        <v>#VALUE!</v>
      </c>
      <c r="AC189" s="406" t="e">
        <f aca="false" ca="false" dt2D="false" dtr="false" t="normal">SUM(AC187:AC188)</f>
        <v>#VALUE!</v>
      </c>
      <c r="AD189" s="406" t="e">
        <f aca="false" ca="false" dt2D="false" dtr="false" t="normal">SUM(AD187:AD188)</f>
        <v>#VALUE!</v>
      </c>
      <c r="AE189" s="406" t="e">
        <f aca="false" ca="false" dt2D="false" dtr="false" t="normal">SUM(AE187:AE188)</f>
        <v>#VALUE!</v>
      </c>
      <c r="AF189" s="406" t="e">
        <f aca="false" ca="false" dt2D="false" dtr="false" t="normal">SUM(AF187:AF188)</f>
        <v>#VALUE!</v>
      </c>
      <c r="AG189" s="406" t="e">
        <f aca="false" ca="false" dt2D="false" dtr="false" t="normal">SUM(AG187:AG188)</f>
        <v>#VALUE!</v>
      </c>
      <c r="AH189" s="406" t="e">
        <f aca="false" ca="false" dt2D="false" dtr="false" t="normal">SUM(AH187:AH188)</f>
        <v>#VALUE!</v>
      </c>
      <c r="AI189" s="406" t="e">
        <f aca="false" ca="false" dt2D="false" dtr="false" t="normal">SUM(AI187:AI188)</f>
        <v>#VALUE!</v>
      </c>
      <c r="AJ189" s="406" t="e">
        <f aca="false" ca="false" dt2D="false" dtr="false" t="normal">SUM(AJ187:AJ188)</f>
        <v>#VALUE!</v>
      </c>
      <c r="AK189" s="406" t="e">
        <f aca="false" ca="false" dt2D="false" dtr="false" t="normal">SUM(AK187:AK188)</f>
        <v>#VALUE!</v>
      </c>
      <c r="AL189" s="406" t="e">
        <f aca="false" ca="false" dt2D="false" dtr="false" t="normal">SUM(AL187:AL188)</f>
        <v>#VALUE!</v>
      </c>
      <c r="AM189" s="406" t="e">
        <f aca="false" ca="false" dt2D="false" dtr="false" t="normal">SUM(AM187:AM188)</f>
        <v>#VALUE!</v>
      </c>
      <c r="AN189" s="406" t="e">
        <f aca="false" ca="false" dt2D="false" dtr="false" t="normal">SUM(AN187:AN188)</f>
        <v>#VALUE!</v>
      </c>
      <c r="AO189" s="406" t="e">
        <f aca="false" ca="false" dt2D="false" dtr="false" t="normal">SUM(AO187:AO188)</f>
        <v>#VALUE!</v>
      </c>
      <c r="AP189" s="406" t="e">
        <f aca="false" ca="false" dt2D="false" dtr="false" t="normal">SUM(AP187:AP188)</f>
        <v>#VALUE!</v>
      </c>
      <c r="AQ189" s="406" t="e">
        <f aca="false" ca="false" dt2D="false" dtr="false" t="normal">SUM(AQ187:AQ188)</f>
        <v>#VALUE!</v>
      </c>
      <c r="AR189" s="406" t="e">
        <f aca="false" ca="false" dt2D="false" dtr="false" t="normal">SUM(AR187:AR188)</f>
        <v>#VALUE!</v>
      </c>
      <c r="AS189" s="406" t="e">
        <f aca="false" ca="false" dt2D="false" dtr="false" t="normal">SUM(AS187:AS188)</f>
        <v>#VALUE!</v>
      </c>
      <c r="AT189" s="406" t="e">
        <f aca="false" ca="false" dt2D="false" dtr="false" t="normal">SUM(AT187:AT188)</f>
        <v>#VALUE!</v>
      </c>
      <c r="AU189" s="406" t="e">
        <f aca="false" ca="false" dt2D="false" dtr="false" t="normal">SUM(AU187:AU188)</f>
        <v>#VALUE!</v>
      </c>
      <c r="AV189" s="406" t="e">
        <f aca="false" ca="false" dt2D="false" dtr="false" t="normal">SUM(AV187:AV188)</f>
        <v>#VALUE!</v>
      </c>
      <c r="AW189" s="406" t="e">
        <f aca="false" ca="false" dt2D="false" dtr="false" t="normal">SUM(AW187:AW188)</f>
        <v>#VALUE!</v>
      </c>
      <c r="AX189" s="406" t="e">
        <f aca="false" ca="false" dt2D="false" dtr="false" t="normal">SUM(AX187:AX188)</f>
        <v>#VALUE!</v>
      </c>
      <c r="AY189" s="406" t="e">
        <f aca="false" ca="false" dt2D="false" dtr="false" t="normal">SUM(AY187:AY188)</f>
        <v>#VALUE!</v>
      </c>
      <c r="AZ189" s="406" t="e">
        <f aca="false" ca="false" dt2D="false" dtr="false" t="normal">SUM(AZ187:AZ188)</f>
        <v>#VALUE!</v>
      </c>
      <c r="BA189" s="406" t="e">
        <f aca="false" ca="false" dt2D="false" dtr="false" t="normal">SUM(BA187:BA188)</f>
        <v>#VALUE!</v>
      </c>
      <c r="BB189" s="406" t="e">
        <f aca="false" ca="false" dt2D="false" dtr="false" t="normal">SUM(BB187:BB188)</f>
        <v>#VALUE!</v>
      </c>
      <c r="BC189" s="406" t="e">
        <f aca="false" ca="false" dt2D="false" dtr="false" t="normal">SUM(BC187:BC188)</f>
        <v>#VALUE!</v>
      </c>
      <c r="BD189" s="406" t="e">
        <f aca="false" ca="false" dt2D="false" dtr="false" t="normal">SUM(BD187:BD188)</f>
        <v>#VALUE!</v>
      </c>
      <c r="BE189" s="406" t="e">
        <f aca="false" ca="false" dt2D="false" dtr="false" t="normal">SUM(BE187:BE188)</f>
        <v>#VALUE!</v>
      </c>
      <c r="BF189" s="406" t="e">
        <f aca="false" ca="false" dt2D="false" dtr="false" t="normal">SUM(BF187:BF188)</f>
        <v>#VALUE!</v>
      </c>
      <c r="BG189" s="406" t="e">
        <f aca="false" ca="false" dt2D="false" dtr="false" t="normal">SUM(BG187:BG188)</f>
        <v>#VALUE!</v>
      </c>
      <c r="BH189" s="406" t="e">
        <f aca="false" ca="false" dt2D="false" dtr="false" t="normal">SUM(BH187:BH188)</f>
        <v>#VALUE!</v>
      </c>
      <c r="BI189" s="406" t="e">
        <f aca="false" ca="false" dt2D="false" dtr="false" t="normal">SUM(BI187:BI188)</f>
        <v>#VALUE!</v>
      </c>
      <c r="BJ189" s="406" t="e">
        <f aca="false" ca="false" dt2D="false" dtr="false" t="normal">SUM(BJ187:BJ188)</f>
        <v>#VALUE!</v>
      </c>
      <c r="BK189" s="406" t="e">
        <f aca="false" ca="false" dt2D="false" dtr="false" t="normal">SUM(BK187:BK188)</f>
        <v>#VALUE!</v>
      </c>
      <c r="BL189" s="406" t="e">
        <f aca="false" ca="false" dt2D="false" dtr="false" t="normal">SUM(BL187:BL188)</f>
        <v>#VALUE!</v>
      </c>
      <c r="BM189" s="406" t="e">
        <f aca="false" ca="false" dt2D="false" dtr="false" t="normal">SUM(BM187:BM188)</f>
        <v>#VALUE!</v>
      </c>
      <c r="BN189" s="406" t="e">
        <f aca="false" ca="false" dt2D="false" dtr="false" t="normal">SUM(BN187:BN188)</f>
        <v>#VALUE!</v>
      </c>
      <c r="BO189" s="406" t="e">
        <f aca="false" ca="false" dt2D="false" dtr="false" t="normal">SUM(BO187:BO188)</f>
        <v>#VALUE!</v>
      </c>
      <c r="BP189" s="406" t="e">
        <f aca="false" ca="false" dt2D="false" dtr="false" t="normal">SUM(BP187:BP188)</f>
        <v>#VALUE!</v>
      </c>
      <c r="BQ189" s="406" t="e">
        <f aca="false" ca="false" dt2D="false" dtr="false" t="normal">SUM(BQ187:BQ188)</f>
        <v>#VALUE!</v>
      </c>
      <c r="BR189" s="406" t="e">
        <f aca="false" ca="false" dt2D="false" dtr="false" t="normal">SUM(BR187:BR188)</f>
        <v>#VALUE!</v>
      </c>
      <c r="BS189" s="406" t="e">
        <f aca="false" ca="false" dt2D="false" dtr="false" t="normal">SUM(BS187:BS188)</f>
        <v>#VALUE!</v>
      </c>
      <c r="BT189" s="406" t="e">
        <f aca="false" ca="false" dt2D="false" dtr="false" t="normal">SUM(BT187:BT188)</f>
        <v>#VALUE!</v>
      </c>
    </row>
    <row outlineLevel="0" r="190">
      <c r="L190" s="283" t="n"/>
      <c r="M190" s="167" t="n"/>
      <c r="N190" s="167" t="n"/>
      <c r="O190" s="167" t="n"/>
      <c r="P190" s="167" t="n"/>
      <c r="Q190" s="167" t="n"/>
      <c r="R190" s="167" t="n"/>
      <c r="S190" s="167" t="n"/>
      <c r="T190" s="167" t="n"/>
      <c r="U190" s="167" t="n"/>
      <c r="V190" s="167" t="n"/>
      <c r="W190" s="167" t="n"/>
      <c r="X190" s="167" t="n"/>
      <c r="Y190" s="167" t="n"/>
      <c r="Z190" s="167" t="n"/>
      <c r="AA190" s="167" t="n"/>
      <c r="AB190" s="167" t="n"/>
      <c r="AC190" s="167" t="n"/>
      <c r="AD190" s="167" t="n"/>
      <c r="AE190" s="167" t="n"/>
      <c r="AF190" s="167" t="n"/>
      <c r="AG190" s="167" t="n"/>
      <c r="AH190" s="167" t="n"/>
      <c r="AI190" s="167" t="n"/>
      <c r="AJ190" s="167" t="n"/>
      <c r="AK190" s="167" t="n"/>
      <c r="AL190" s="167" t="n"/>
      <c r="AM190" s="167" t="n"/>
      <c r="AN190" s="167" t="n"/>
      <c r="AO190" s="167" t="n"/>
      <c r="AP190" s="167" t="n"/>
      <c r="AQ190" s="167" t="n"/>
      <c r="AR190" s="167" t="n"/>
      <c r="AS190" s="167" t="n"/>
      <c r="AT190" s="167" t="n"/>
      <c r="AU190" s="167" t="n"/>
      <c r="AV190" s="167" t="n"/>
      <c r="AW190" s="167" t="n"/>
      <c r="AX190" s="167" t="n"/>
      <c r="AY190" s="167" t="n"/>
      <c r="AZ190" s="167" t="n"/>
      <c r="BA190" s="167" t="n"/>
      <c r="BB190" s="167" t="n"/>
      <c r="BC190" s="167" t="n"/>
      <c r="BD190" s="167" t="n"/>
      <c r="BE190" s="167" t="n"/>
      <c r="BF190" s="167" t="n"/>
      <c r="BG190" s="167" t="n"/>
      <c r="BH190" s="167" t="n"/>
      <c r="BI190" s="167" t="n"/>
      <c r="BJ190" s="167" t="n"/>
      <c r="BK190" s="167" t="n"/>
      <c r="BL190" s="167" t="n"/>
      <c r="BM190" s="167" t="n"/>
      <c r="BN190" s="167" t="n"/>
      <c r="BO190" s="167" t="n"/>
      <c r="BP190" s="167" t="n"/>
      <c r="BQ190" s="167" t="n"/>
      <c r="BR190" s="167" t="n"/>
      <c r="BS190" s="167" t="n"/>
      <c r="BT190" s="167" t="n"/>
    </row>
    <row customFormat="true" ht="17.25" outlineLevel="0" r="191" s="44">
      <c r="A191" s="374" t="n"/>
      <c r="B191" s="374" t="n"/>
      <c r="C191" s="374" t="n"/>
      <c r="D191" s="374" t="n"/>
      <c r="E191" s="374" t="n"/>
      <c r="F191" s="374" t="n"/>
      <c r="G191" s="374" t="n"/>
      <c r="I191" s="409" t="s">
        <v>299</v>
      </c>
      <c r="J191" s="100" t="n"/>
      <c r="L191" s="199" t="n"/>
      <c r="M191" s="403" t="n"/>
      <c r="N191" s="403" t="n"/>
      <c r="O191" s="403" t="n"/>
      <c r="P191" s="403" t="n"/>
      <c r="Q191" s="403" t="n"/>
      <c r="R191" s="403" t="n"/>
      <c r="S191" s="403" t="n"/>
      <c r="T191" s="403" t="n"/>
      <c r="U191" s="403" t="n"/>
      <c r="V191" s="403" t="n"/>
      <c r="W191" s="403" t="n"/>
      <c r="X191" s="403" t="n"/>
      <c r="Y191" s="403" t="n"/>
      <c r="Z191" s="403" t="n"/>
      <c r="AA191" s="403" t="n"/>
      <c r="AB191" s="403" t="n"/>
      <c r="AC191" s="403" t="n"/>
      <c r="AD191" s="403" t="n"/>
      <c r="AE191" s="403" t="n"/>
      <c r="AF191" s="403" t="n"/>
      <c r="AG191" s="403" t="n"/>
      <c r="AH191" s="403" t="n"/>
      <c r="AI191" s="403" t="n"/>
      <c r="AJ191" s="403" t="n"/>
      <c r="AK191" s="403" t="n"/>
      <c r="AL191" s="403" t="n"/>
      <c r="AM191" s="403" t="n"/>
      <c r="AN191" s="403" t="n"/>
      <c r="AO191" s="403" t="n"/>
      <c r="AP191" s="403" t="n"/>
      <c r="AQ191" s="403" t="n"/>
      <c r="AR191" s="403" t="n"/>
      <c r="AS191" s="403" t="n"/>
      <c r="AT191" s="403" t="n"/>
      <c r="AU191" s="403" t="n"/>
      <c r="AV191" s="403" t="n"/>
      <c r="AW191" s="403" t="n"/>
      <c r="AX191" s="403" t="n"/>
      <c r="AY191" s="403" t="n"/>
      <c r="AZ191" s="403" t="n"/>
      <c r="BA191" s="403" t="n"/>
      <c r="BB191" s="403" t="n"/>
      <c r="BC191" s="403" t="n"/>
      <c r="BD191" s="403" t="n"/>
      <c r="BE191" s="403" t="n"/>
      <c r="BF191" s="403" t="n"/>
      <c r="BG191" s="403" t="n"/>
      <c r="BH191" s="403" t="n"/>
      <c r="BI191" s="403" t="n"/>
      <c r="BJ191" s="403" t="n"/>
      <c r="BK191" s="403" t="n"/>
      <c r="BL191" s="403" t="n"/>
      <c r="BM191" s="403" t="n"/>
      <c r="BN191" s="403" t="n"/>
      <c r="BO191" s="403" t="n"/>
      <c r="BP191" s="403" t="n"/>
      <c r="BQ191" s="403" t="n"/>
      <c r="BR191" s="403" t="n"/>
      <c r="BS191" s="403" t="n"/>
      <c r="BT191" s="403" t="n"/>
    </row>
    <row hidden="true" ht="16.5" outlineLevel="1" r="192">
      <c r="B192" s="374" t="str">
        <f aca="false" ca="false" dt2D="false" dtr="false" t="normal">I191</f>
        <v>Налог на игорный бизнес</v>
      </c>
      <c r="F192" s="374" t="str">
        <f aca="false" ca="false" dt2D="false" dtr="false" t="normal">I192</f>
        <v>Якорная туристическая  инфраструктура</v>
      </c>
      <c r="I192" s="237" t="s">
        <v>406</v>
      </c>
      <c r="L192" s="283" t="e">
        <f aca="false" ca="false" dt2D="false" dtr="false" t="normal">SUM(M192:BT192)</f>
        <v>#VALUE!</v>
      </c>
      <c r="M192" s="167" t="e">
        <f aca="false" ca="false" dt2D="false" dtr="false" t="normal">SUMIFS(M:M, $F:$F, $F192, $B:$B, $B192, $E:$E, "Да")</f>
        <v>#VALUE!</v>
      </c>
      <c r="N192" s="167" t="e">
        <f aca="false" ca="false" dt2D="false" dtr="false" t="normal">SUMIFS(N:N, $F:$F, $F192, $B:$B, $B192, $E:$E, "Да")</f>
        <v>#VALUE!</v>
      </c>
      <c r="O192" s="167" t="e">
        <f aca="false" ca="false" dt2D="false" dtr="false" t="normal">SUMIFS(O:O, $F:$F, $F192, $B:$B, $B192, $E:$E, "Да")</f>
        <v>#VALUE!</v>
      </c>
      <c r="P192" s="167" t="e">
        <f aca="false" ca="false" dt2D="false" dtr="false" t="normal">SUMIFS(P:P, $F:$F, $F192, $B:$B, $B192, $E:$E, "Да")</f>
        <v>#VALUE!</v>
      </c>
      <c r="Q192" s="167" t="e">
        <f aca="false" ca="false" dt2D="false" dtr="false" t="normal">SUMIFS(Q:Q, $F:$F, $F192, $B:$B, $B192, $E:$E, "Да")</f>
        <v>#VALUE!</v>
      </c>
      <c r="R192" s="167" t="e">
        <f aca="false" ca="false" dt2D="false" dtr="false" t="normal">SUMIFS(R:R, $F:$F, $F192, $B:$B, $B192, $E:$E, "Да")</f>
        <v>#VALUE!</v>
      </c>
      <c r="S192" s="167" t="e">
        <f aca="false" ca="false" dt2D="false" dtr="false" t="normal">SUMIFS(S:S, $F:$F, $F192, $B:$B, $B192, $E:$E, "Да")</f>
        <v>#VALUE!</v>
      </c>
      <c r="T192" s="167" t="e">
        <f aca="false" ca="false" dt2D="false" dtr="false" t="normal">SUMIFS(T:T, $F:$F, $F192, $B:$B, $B192, $E:$E, "Да")</f>
        <v>#VALUE!</v>
      </c>
      <c r="U192" s="167" t="e">
        <f aca="false" ca="false" dt2D="false" dtr="false" t="normal">SUMIFS(U:U, $F:$F, $F192, $B:$B, $B192, $E:$E, "Да")</f>
        <v>#VALUE!</v>
      </c>
      <c r="V192" s="167" t="e">
        <f aca="false" ca="false" dt2D="false" dtr="false" t="normal">SUMIFS(V:V, $F:$F, $F192, $B:$B, $B192, $E:$E, "Да")</f>
        <v>#VALUE!</v>
      </c>
      <c r="W192" s="167" t="e">
        <f aca="false" ca="false" dt2D="false" dtr="false" t="normal">SUMIFS(W:W, $F:$F, $F192, $B:$B, $B192, $E:$E, "Да")</f>
        <v>#VALUE!</v>
      </c>
      <c r="X192" s="167" t="e">
        <f aca="false" ca="false" dt2D="false" dtr="false" t="normal">SUMIFS(X:X, $F:$F, $F192, $B:$B, $B192, $E:$E, "Да")</f>
        <v>#VALUE!</v>
      </c>
      <c r="Y192" s="167" t="e">
        <f aca="false" ca="false" dt2D="false" dtr="false" t="normal">SUMIFS(Y:Y, $F:$F, $F192, $B:$B, $B192, $E:$E, "Да")</f>
        <v>#VALUE!</v>
      </c>
      <c r="Z192" s="167" t="e">
        <f aca="false" ca="false" dt2D="false" dtr="false" t="normal">SUMIFS(Z:Z, $F:$F, $F192, $B:$B, $B192, $E:$E, "Да")</f>
        <v>#VALUE!</v>
      </c>
      <c r="AA192" s="167" t="e">
        <f aca="false" ca="false" dt2D="false" dtr="false" t="normal">SUMIFS(AA:AA, $F:$F, $F192, $B:$B, $B192, $E:$E, "Да")</f>
        <v>#VALUE!</v>
      </c>
      <c r="AB192" s="167" t="e">
        <f aca="false" ca="false" dt2D="false" dtr="false" t="normal">SUMIFS(AB:AB, $F:$F, $F192, $B:$B, $B192, $E:$E, "Да")</f>
        <v>#VALUE!</v>
      </c>
      <c r="AC192" s="167" t="e">
        <f aca="false" ca="false" dt2D="false" dtr="false" t="normal">SUMIFS(AC:AC, $F:$F, $F192, $B:$B, $B192, $E:$E, "Да")</f>
        <v>#VALUE!</v>
      </c>
      <c r="AD192" s="167" t="e">
        <f aca="false" ca="false" dt2D="false" dtr="false" t="normal">SUMIFS(AD:AD, $F:$F, $F192, $B:$B, $B192, $E:$E, "Да")</f>
        <v>#VALUE!</v>
      </c>
      <c r="AE192" s="167" t="e">
        <f aca="false" ca="false" dt2D="false" dtr="false" t="normal">SUMIFS(AE:AE, $F:$F, $F192, $B:$B, $B192, $E:$E, "Да")</f>
        <v>#VALUE!</v>
      </c>
      <c r="AF192" s="167" t="e">
        <f aca="false" ca="false" dt2D="false" dtr="false" t="normal">SUMIFS(AF:AF, $F:$F, $F192, $B:$B, $B192, $E:$E, "Да")</f>
        <v>#VALUE!</v>
      </c>
      <c r="AG192" s="167" t="e">
        <f aca="false" ca="false" dt2D="false" dtr="false" t="normal">SUMIFS(AG:AG, $F:$F, $F192, $B:$B, $B192, $E:$E, "Да")</f>
        <v>#VALUE!</v>
      </c>
      <c r="AH192" s="167" t="e">
        <f aca="false" ca="false" dt2D="false" dtr="false" t="normal">SUMIFS(AH:AH, $F:$F, $F192, $B:$B, $B192, $E:$E, "Да")</f>
        <v>#VALUE!</v>
      </c>
      <c r="AI192" s="167" t="e">
        <f aca="false" ca="false" dt2D="false" dtr="false" t="normal">SUMIFS(AI:AI, $F:$F, $F192, $B:$B, $B192, $E:$E, "Да")</f>
        <v>#VALUE!</v>
      </c>
      <c r="AJ192" s="167" t="e">
        <f aca="false" ca="false" dt2D="false" dtr="false" t="normal">SUMIFS(AJ:AJ, $F:$F, $F192, $B:$B, $B192, $E:$E, "Да")</f>
        <v>#VALUE!</v>
      </c>
      <c r="AK192" s="167" t="e">
        <f aca="false" ca="false" dt2D="false" dtr="false" t="normal">SUMIFS(AK:AK, $F:$F, $F192, $B:$B, $B192, $E:$E, "Да")</f>
        <v>#VALUE!</v>
      </c>
      <c r="AL192" s="167" t="e">
        <f aca="false" ca="false" dt2D="false" dtr="false" t="normal">SUMIFS(AL:AL, $F:$F, $F192, $B:$B, $B192, $E:$E, "Да")</f>
        <v>#VALUE!</v>
      </c>
      <c r="AM192" s="167" t="e">
        <f aca="false" ca="false" dt2D="false" dtr="false" t="normal">SUMIFS(AM:AM, $F:$F, $F192, $B:$B, $B192, $E:$E, "Да")</f>
        <v>#VALUE!</v>
      </c>
      <c r="AN192" s="167" t="e">
        <f aca="false" ca="false" dt2D="false" dtr="false" t="normal">SUMIFS(AN:AN, $F:$F, $F192, $B:$B, $B192, $E:$E, "Да")</f>
        <v>#VALUE!</v>
      </c>
      <c r="AO192" s="167" t="e">
        <f aca="false" ca="false" dt2D="false" dtr="false" t="normal">SUMIFS(AO:AO, $F:$F, $F192, $B:$B, $B192, $E:$E, "Да")</f>
        <v>#VALUE!</v>
      </c>
      <c r="AP192" s="167" t="e">
        <f aca="false" ca="false" dt2D="false" dtr="false" t="normal">SUMIFS(AP:AP, $F:$F, $F192, $B:$B, $B192, $E:$E, "Да")</f>
        <v>#VALUE!</v>
      </c>
      <c r="AQ192" s="167" t="e">
        <f aca="false" ca="false" dt2D="false" dtr="false" t="normal">SUMIFS(AQ:AQ, $F:$F, $F192, $B:$B, $B192, $E:$E, "Да")</f>
        <v>#VALUE!</v>
      </c>
      <c r="AR192" s="167" t="e">
        <f aca="false" ca="false" dt2D="false" dtr="false" t="normal">SUMIFS(AR:AR, $F:$F, $F192, $B:$B, $B192, $E:$E, "Да")</f>
        <v>#VALUE!</v>
      </c>
      <c r="AS192" s="167" t="e">
        <f aca="false" ca="false" dt2D="false" dtr="false" t="normal">SUMIFS(AS:AS, $F:$F, $F192, $B:$B, $B192, $E:$E, "Да")</f>
        <v>#VALUE!</v>
      </c>
      <c r="AT192" s="167" t="e">
        <f aca="false" ca="false" dt2D="false" dtr="false" t="normal">SUMIFS(AT:AT, $F:$F, $F192, $B:$B, $B192, $E:$E, "Да")</f>
        <v>#VALUE!</v>
      </c>
      <c r="AU192" s="167" t="e">
        <f aca="false" ca="false" dt2D="false" dtr="false" t="normal">SUMIFS(AU:AU, $F:$F, $F192, $B:$B, $B192, $E:$E, "Да")</f>
        <v>#VALUE!</v>
      </c>
      <c r="AV192" s="167" t="e">
        <f aca="false" ca="false" dt2D="false" dtr="false" t="normal">SUMIFS(AV:AV, $F:$F, $F192, $B:$B, $B192, $E:$E, "Да")</f>
        <v>#VALUE!</v>
      </c>
      <c r="AW192" s="167" t="e">
        <f aca="false" ca="false" dt2D="false" dtr="false" t="normal">SUMIFS(AW:AW, $F:$F, $F192, $B:$B, $B192, $E:$E, "Да")</f>
        <v>#VALUE!</v>
      </c>
      <c r="AX192" s="167" t="e">
        <f aca="false" ca="false" dt2D="false" dtr="false" t="normal">SUMIFS(AX:AX, $F:$F, $F192, $B:$B, $B192, $E:$E, "Да")</f>
        <v>#VALUE!</v>
      </c>
      <c r="AY192" s="167" t="e">
        <f aca="false" ca="false" dt2D="false" dtr="false" t="normal">SUMIFS(AY:AY, $F:$F, $F192, $B:$B, $B192, $E:$E, "Да")</f>
        <v>#VALUE!</v>
      </c>
      <c r="AZ192" s="167" t="e">
        <f aca="false" ca="false" dt2D="false" dtr="false" t="normal">SUMIFS(AZ:AZ, $F:$F, $F192, $B:$B, $B192, $E:$E, "Да")</f>
        <v>#VALUE!</v>
      </c>
      <c r="BA192" s="167" t="e">
        <f aca="false" ca="false" dt2D="false" dtr="false" t="normal">SUMIFS(BA:BA, $F:$F, $F192, $B:$B, $B192, $E:$E, "Да")</f>
        <v>#VALUE!</v>
      </c>
      <c r="BB192" s="167" t="e">
        <f aca="false" ca="false" dt2D="false" dtr="false" t="normal">SUMIFS(BB:BB, $F:$F, $F192, $B:$B, $B192, $E:$E, "Да")</f>
        <v>#VALUE!</v>
      </c>
      <c r="BC192" s="167" t="e">
        <f aca="false" ca="false" dt2D="false" dtr="false" t="normal">SUMIFS(BC:BC, $F:$F, $F192, $B:$B, $B192, $E:$E, "Да")</f>
        <v>#VALUE!</v>
      </c>
      <c r="BD192" s="167" t="e">
        <f aca="false" ca="false" dt2D="false" dtr="false" t="normal">SUMIFS(BD:BD, $F:$F, $F192, $B:$B, $B192, $E:$E, "Да")</f>
        <v>#VALUE!</v>
      </c>
      <c r="BE192" s="167" t="e">
        <f aca="false" ca="false" dt2D="false" dtr="false" t="normal">SUMIFS(BE:BE, $F:$F, $F192, $B:$B, $B192, $E:$E, "Да")</f>
        <v>#VALUE!</v>
      </c>
      <c r="BF192" s="167" t="e">
        <f aca="false" ca="false" dt2D="false" dtr="false" t="normal">SUMIFS(BF:BF, $F:$F, $F192, $B:$B, $B192, $E:$E, "Да")</f>
        <v>#VALUE!</v>
      </c>
      <c r="BG192" s="167" t="e">
        <f aca="false" ca="false" dt2D="false" dtr="false" t="normal">SUMIFS(BG:BG, $F:$F, $F192, $B:$B, $B192, $E:$E, "Да")</f>
        <v>#VALUE!</v>
      </c>
      <c r="BH192" s="167" t="e">
        <f aca="false" ca="false" dt2D="false" dtr="false" t="normal">SUMIFS(BH:BH, $F:$F, $F192, $B:$B, $B192, $E:$E, "Да")</f>
        <v>#VALUE!</v>
      </c>
      <c r="BI192" s="167" t="e">
        <f aca="false" ca="false" dt2D="false" dtr="false" t="normal">SUMIFS(BI:BI, $F:$F, $F192, $B:$B, $B192, $E:$E, "Да")</f>
        <v>#VALUE!</v>
      </c>
      <c r="BJ192" s="167" t="e">
        <f aca="false" ca="false" dt2D="false" dtr="false" t="normal">SUMIFS(BJ:BJ, $F:$F, $F192, $B:$B, $B192, $E:$E, "Да")</f>
        <v>#VALUE!</v>
      </c>
      <c r="BK192" s="167" t="e">
        <f aca="false" ca="false" dt2D="false" dtr="false" t="normal">SUMIFS(BK:BK, $F:$F, $F192, $B:$B, $B192, $E:$E, "Да")</f>
        <v>#VALUE!</v>
      </c>
      <c r="BL192" s="167" t="e">
        <f aca="false" ca="false" dt2D="false" dtr="false" t="normal">SUMIFS(BL:BL, $F:$F, $F192, $B:$B, $B192, $E:$E, "Да")</f>
        <v>#VALUE!</v>
      </c>
      <c r="BM192" s="167" t="e">
        <f aca="false" ca="false" dt2D="false" dtr="false" t="normal">SUMIFS(BM:BM, $F:$F, $F192, $B:$B, $B192, $E:$E, "Да")</f>
        <v>#VALUE!</v>
      </c>
      <c r="BN192" s="167" t="e">
        <f aca="false" ca="false" dt2D="false" dtr="false" t="normal">SUMIFS(BN:BN, $F:$F, $F192, $B:$B, $B192, $E:$E, "Да")</f>
        <v>#VALUE!</v>
      </c>
      <c r="BO192" s="167" t="e">
        <f aca="false" ca="false" dt2D="false" dtr="false" t="normal">SUMIFS(BO:BO, $F:$F, $F192, $B:$B, $B192, $E:$E, "Да")</f>
        <v>#VALUE!</v>
      </c>
      <c r="BP192" s="167" t="e">
        <f aca="false" ca="false" dt2D="false" dtr="false" t="normal">SUMIFS(BP:BP, $F:$F, $F192, $B:$B, $B192, $E:$E, "Да")</f>
        <v>#VALUE!</v>
      </c>
      <c r="BQ192" s="167" t="e">
        <f aca="false" ca="false" dt2D="false" dtr="false" t="normal">SUMIFS(BQ:BQ, $F:$F, $F192, $B:$B, $B192, $E:$E, "Да")</f>
        <v>#VALUE!</v>
      </c>
      <c r="BR192" s="167" t="e">
        <f aca="false" ca="false" dt2D="false" dtr="false" t="normal">SUMIFS(BR:BR, $F:$F, $F192, $B:$B, $B192, $E:$E, "Да")</f>
        <v>#VALUE!</v>
      </c>
      <c r="BS192" s="167" t="e">
        <f aca="false" ca="false" dt2D="false" dtr="false" t="normal">SUMIFS(BS:BS, $F:$F, $F192, $B:$B, $B192, $E:$E, "Да")</f>
        <v>#VALUE!</v>
      </c>
      <c r="BT192" s="167" t="e">
        <f aca="false" ca="false" dt2D="false" dtr="false" t="normal">SUMIFS(BT:BT, $F:$F, $F192, $B:$B, $B192, $E:$E, "Да")</f>
        <v>#VALUE!</v>
      </c>
    </row>
    <row hidden="true" ht="16.5" outlineLevel="1" r="193">
      <c r="B193" s="374" t="str">
        <f aca="false" ca="false" dt2D="false" dtr="false" t="normal">B192</f>
        <v>Налог на игорный бизнес</v>
      </c>
      <c r="F193" s="374" t="str">
        <f aca="false" ca="false" dt2D="false" dtr="false" t="normal">I193</f>
        <v>Дополнительная туристическая  инфраструктура</v>
      </c>
      <c r="I193" s="237" t="s">
        <v>407</v>
      </c>
      <c r="L193" s="283" t="e">
        <f aca="false" ca="false" dt2D="false" dtr="false" t="normal">SUM(M193:BT193)</f>
        <v>#VALUE!</v>
      </c>
      <c r="M193" s="167" t="e">
        <f aca="false" ca="false" dt2D="false" dtr="false" t="normal">SUMIFS(M:M, $F:$F, $F193, $B:$B, $B193, $E:$E, "Да")</f>
        <v>#VALUE!</v>
      </c>
      <c r="N193" s="167" t="e">
        <f aca="false" ca="false" dt2D="false" dtr="false" t="normal">SUMIFS(N:N, $F:$F, $F193, $B:$B, $B193, $E:$E, "Да")</f>
        <v>#VALUE!</v>
      </c>
      <c r="O193" s="167" t="e">
        <f aca="false" ca="false" dt2D="false" dtr="false" t="normal">SUMIFS(O:O, $F:$F, $F193, $B:$B, $B193, $E:$E, "Да")</f>
        <v>#VALUE!</v>
      </c>
      <c r="P193" s="167" t="e">
        <f aca="false" ca="false" dt2D="false" dtr="false" t="normal">SUMIFS(P:P, $F:$F, $F193, $B:$B, $B193, $E:$E, "Да")</f>
        <v>#VALUE!</v>
      </c>
      <c r="Q193" s="167" t="e">
        <f aca="false" ca="false" dt2D="false" dtr="false" t="normal">SUMIFS(Q:Q, $F:$F, $F193, $B:$B, $B193, $E:$E, "Да")</f>
        <v>#VALUE!</v>
      </c>
      <c r="R193" s="167" t="e">
        <f aca="false" ca="false" dt2D="false" dtr="false" t="normal">SUMIFS(R:R, $F:$F, $F193, $B:$B, $B193, $E:$E, "Да")</f>
        <v>#VALUE!</v>
      </c>
      <c r="S193" s="167" t="e">
        <f aca="false" ca="false" dt2D="false" dtr="false" t="normal">SUMIFS(S:S, $F:$F, $F193, $B:$B, $B193, $E:$E, "Да")</f>
        <v>#VALUE!</v>
      </c>
      <c r="T193" s="167" t="e">
        <f aca="false" ca="false" dt2D="false" dtr="false" t="normal">SUMIFS(T:T, $F:$F, $F193, $B:$B, $B193, $E:$E, "Да")</f>
        <v>#VALUE!</v>
      </c>
      <c r="U193" s="167" t="e">
        <f aca="false" ca="false" dt2D="false" dtr="false" t="normal">SUMIFS(U:U, $F:$F, $F193, $B:$B, $B193, $E:$E, "Да")</f>
        <v>#VALUE!</v>
      </c>
      <c r="V193" s="167" t="e">
        <f aca="false" ca="false" dt2D="false" dtr="false" t="normal">SUMIFS(V:V, $F:$F, $F193, $B:$B, $B193, $E:$E, "Да")</f>
        <v>#VALUE!</v>
      </c>
      <c r="W193" s="167" t="e">
        <f aca="false" ca="false" dt2D="false" dtr="false" t="normal">SUMIFS(W:W, $F:$F, $F193, $B:$B, $B193, $E:$E, "Да")</f>
        <v>#VALUE!</v>
      </c>
      <c r="X193" s="167" t="e">
        <f aca="false" ca="false" dt2D="false" dtr="false" t="normal">SUMIFS(X:X, $F:$F, $F193, $B:$B, $B193, $E:$E, "Да")</f>
        <v>#VALUE!</v>
      </c>
      <c r="Y193" s="167" t="e">
        <f aca="false" ca="false" dt2D="false" dtr="false" t="normal">SUMIFS(Y:Y, $F:$F, $F193, $B:$B, $B193, $E:$E, "Да")</f>
        <v>#VALUE!</v>
      </c>
      <c r="Z193" s="167" t="e">
        <f aca="false" ca="false" dt2D="false" dtr="false" t="normal">SUMIFS(Z:Z, $F:$F, $F193, $B:$B, $B193, $E:$E, "Да")</f>
        <v>#VALUE!</v>
      </c>
      <c r="AA193" s="167" t="e">
        <f aca="false" ca="false" dt2D="false" dtr="false" t="normal">SUMIFS(AA:AA, $F:$F, $F193, $B:$B, $B193, $E:$E, "Да")</f>
        <v>#VALUE!</v>
      </c>
      <c r="AB193" s="167" t="e">
        <f aca="false" ca="false" dt2D="false" dtr="false" t="normal">SUMIFS(AB:AB, $F:$F, $F193, $B:$B, $B193, $E:$E, "Да")</f>
        <v>#VALUE!</v>
      </c>
      <c r="AC193" s="167" t="e">
        <f aca="false" ca="false" dt2D="false" dtr="false" t="normal">SUMIFS(AC:AC, $F:$F, $F193, $B:$B, $B193, $E:$E, "Да")</f>
        <v>#VALUE!</v>
      </c>
      <c r="AD193" s="167" t="e">
        <f aca="false" ca="false" dt2D="false" dtr="false" t="normal">SUMIFS(AD:AD, $F:$F, $F193, $B:$B, $B193, $E:$E, "Да")</f>
        <v>#VALUE!</v>
      </c>
      <c r="AE193" s="167" t="e">
        <f aca="false" ca="false" dt2D="false" dtr="false" t="normal">SUMIFS(AE:AE, $F:$F, $F193, $B:$B, $B193, $E:$E, "Да")</f>
        <v>#VALUE!</v>
      </c>
      <c r="AF193" s="167" t="e">
        <f aca="false" ca="false" dt2D="false" dtr="false" t="normal">SUMIFS(AF:AF, $F:$F, $F193, $B:$B, $B193, $E:$E, "Да")</f>
        <v>#VALUE!</v>
      </c>
      <c r="AG193" s="167" t="e">
        <f aca="false" ca="false" dt2D="false" dtr="false" t="normal">SUMIFS(AG:AG, $F:$F, $F193, $B:$B, $B193, $E:$E, "Да")</f>
        <v>#VALUE!</v>
      </c>
      <c r="AH193" s="167" t="e">
        <f aca="false" ca="false" dt2D="false" dtr="false" t="normal">SUMIFS(AH:AH, $F:$F, $F193, $B:$B, $B193, $E:$E, "Да")</f>
        <v>#VALUE!</v>
      </c>
      <c r="AI193" s="167" t="e">
        <f aca="false" ca="false" dt2D="false" dtr="false" t="normal">SUMIFS(AI:AI, $F:$F, $F193, $B:$B, $B193, $E:$E, "Да")</f>
        <v>#VALUE!</v>
      </c>
      <c r="AJ193" s="167" t="e">
        <f aca="false" ca="false" dt2D="false" dtr="false" t="normal">SUMIFS(AJ:AJ, $F:$F, $F193, $B:$B, $B193, $E:$E, "Да")</f>
        <v>#VALUE!</v>
      </c>
      <c r="AK193" s="167" t="e">
        <f aca="false" ca="false" dt2D="false" dtr="false" t="normal">SUMIFS(AK:AK, $F:$F, $F193, $B:$B, $B193, $E:$E, "Да")</f>
        <v>#VALUE!</v>
      </c>
      <c r="AL193" s="167" t="e">
        <f aca="false" ca="false" dt2D="false" dtr="false" t="normal">SUMIFS(AL:AL, $F:$F, $F193, $B:$B, $B193, $E:$E, "Да")</f>
        <v>#VALUE!</v>
      </c>
      <c r="AM193" s="167" t="e">
        <f aca="false" ca="false" dt2D="false" dtr="false" t="normal">SUMIFS(AM:AM, $F:$F, $F193, $B:$B, $B193, $E:$E, "Да")</f>
        <v>#VALUE!</v>
      </c>
      <c r="AN193" s="167" t="e">
        <f aca="false" ca="false" dt2D="false" dtr="false" t="normal">SUMIFS(AN:AN, $F:$F, $F193, $B:$B, $B193, $E:$E, "Да")</f>
        <v>#VALUE!</v>
      </c>
      <c r="AO193" s="167" t="e">
        <f aca="false" ca="false" dt2D="false" dtr="false" t="normal">SUMIFS(AO:AO, $F:$F, $F193, $B:$B, $B193, $E:$E, "Да")</f>
        <v>#VALUE!</v>
      </c>
      <c r="AP193" s="167" t="e">
        <f aca="false" ca="false" dt2D="false" dtr="false" t="normal">SUMIFS(AP:AP, $F:$F, $F193, $B:$B, $B193, $E:$E, "Да")</f>
        <v>#VALUE!</v>
      </c>
      <c r="AQ193" s="167" t="e">
        <f aca="false" ca="false" dt2D="false" dtr="false" t="normal">SUMIFS(AQ:AQ, $F:$F, $F193, $B:$B, $B193, $E:$E, "Да")</f>
        <v>#VALUE!</v>
      </c>
      <c r="AR193" s="167" t="e">
        <f aca="false" ca="false" dt2D="false" dtr="false" t="normal">SUMIFS(AR:AR, $F:$F, $F193, $B:$B, $B193, $E:$E, "Да")</f>
        <v>#VALUE!</v>
      </c>
      <c r="AS193" s="167" t="e">
        <f aca="false" ca="false" dt2D="false" dtr="false" t="normal">SUMIFS(AS:AS, $F:$F, $F193, $B:$B, $B193, $E:$E, "Да")</f>
        <v>#VALUE!</v>
      </c>
      <c r="AT193" s="167" t="e">
        <f aca="false" ca="false" dt2D="false" dtr="false" t="normal">SUMIFS(AT:AT, $F:$F, $F193, $B:$B, $B193, $E:$E, "Да")</f>
        <v>#VALUE!</v>
      </c>
      <c r="AU193" s="167" t="e">
        <f aca="false" ca="false" dt2D="false" dtr="false" t="normal">SUMIFS(AU:AU, $F:$F, $F193, $B:$B, $B193, $E:$E, "Да")</f>
        <v>#VALUE!</v>
      </c>
      <c r="AV193" s="167" t="e">
        <f aca="false" ca="false" dt2D="false" dtr="false" t="normal">SUMIFS(AV:AV, $F:$F, $F193, $B:$B, $B193, $E:$E, "Да")</f>
        <v>#VALUE!</v>
      </c>
      <c r="AW193" s="167" t="e">
        <f aca="false" ca="false" dt2D="false" dtr="false" t="normal">SUMIFS(AW:AW, $F:$F, $F193, $B:$B, $B193, $E:$E, "Да")</f>
        <v>#VALUE!</v>
      </c>
      <c r="AX193" s="167" t="e">
        <f aca="false" ca="false" dt2D="false" dtr="false" t="normal">SUMIFS(AX:AX, $F:$F, $F193, $B:$B, $B193, $E:$E, "Да")</f>
        <v>#VALUE!</v>
      </c>
      <c r="AY193" s="167" t="e">
        <f aca="false" ca="false" dt2D="false" dtr="false" t="normal">SUMIFS(AY:AY, $F:$F, $F193, $B:$B, $B193, $E:$E, "Да")</f>
        <v>#VALUE!</v>
      </c>
      <c r="AZ193" s="167" t="e">
        <f aca="false" ca="false" dt2D="false" dtr="false" t="normal">SUMIFS(AZ:AZ, $F:$F, $F193, $B:$B, $B193, $E:$E, "Да")</f>
        <v>#VALUE!</v>
      </c>
      <c r="BA193" s="167" t="e">
        <f aca="false" ca="false" dt2D="false" dtr="false" t="normal">SUMIFS(BA:BA, $F:$F, $F193, $B:$B, $B193, $E:$E, "Да")</f>
        <v>#VALUE!</v>
      </c>
      <c r="BB193" s="167" t="e">
        <f aca="false" ca="false" dt2D="false" dtr="false" t="normal">SUMIFS(BB:BB, $F:$F, $F193, $B:$B, $B193, $E:$E, "Да")</f>
        <v>#VALUE!</v>
      </c>
      <c r="BC193" s="167" t="e">
        <f aca="false" ca="false" dt2D="false" dtr="false" t="normal">SUMIFS(BC:BC, $F:$F, $F193, $B:$B, $B193, $E:$E, "Да")</f>
        <v>#VALUE!</v>
      </c>
      <c r="BD193" s="167" t="e">
        <f aca="false" ca="false" dt2D="false" dtr="false" t="normal">SUMIFS(BD:BD, $F:$F, $F193, $B:$B, $B193, $E:$E, "Да")</f>
        <v>#VALUE!</v>
      </c>
      <c r="BE193" s="167" t="e">
        <f aca="false" ca="false" dt2D="false" dtr="false" t="normal">SUMIFS(BE:BE, $F:$F, $F193, $B:$B, $B193, $E:$E, "Да")</f>
        <v>#VALUE!</v>
      </c>
      <c r="BF193" s="167" t="e">
        <f aca="false" ca="false" dt2D="false" dtr="false" t="normal">SUMIFS(BF:BF, $F:$F, $F193, $B:$B, $B193, $E:$E, "Да")</f>
        <v>#VALUE!</v>
      </c>
      <c r="BG193" s="167" t="e">
        <f aca="false" ca="false" dt2D="false" dtr="false" t="normal">SUMIFS(BG:BG, $F:$F, $F193, $B:$B, $B193, $E:$E, "Да")</f>
        <v>#VALUE!</v>
      </c>
      <c r="BH193" s="167" t="e">
        <f aca="false" ca="false" dt2D="false" dtr="false" t="normal">SUMIFS(BH:BH, $F:$F, $F193, $B:$B, $B193, $E:$E, "Да")</f>
        <v>#VALUE!</v>
      </c>
      <c r="BI193" s="167" t="e">
        <f aca="false" ca="false" dt2D="false" dtr="false" t="normal">SUMIFS(BI:BI, $F:$F, $F193, $B:$B, $B193, $E:$E, "Да")</f>
        <v>#VALUE!</v>
      </c>
      <c r="BJ193" s="167" t="e">
        <f aca="false" ca="false" dt2D="false" dtr="false" t="normal">SUMIFS(BJ:BJ, $F:$F, $F193, $B:$B, $B193, $E:$E, "Да")</f>
        <v>#VALUE!</v>
      </c>
      <c r="BK193" s="167" t="e">
        <f aca="false" ca="false" dt2D="false" dtr="false" t="normal">SUMIFS(BK:BK, $F:$F, $F193, $B:$B, $B193, $E:$E, "Да")</f>
        <v>#VALUE!</v>
      </c>
      <c r="BL193" s="167" t="e">
        <f aca="false" ca="false" dt2D="false" dtr="false" t="normal">SUMIFS(BL:BL, $F:$F, $F193, $B:$B, $B193, $E:$E, "Да")</f>
        <v>#VALUE!</v>
      </c>
      <c r="BM193" s="167" t="e">
        <f aca="false" ca="false" dt2D="false" dtr="false" t="normal">SUMIFS(BM:BM, $F:$F, $F193, $B:$B, $B193, $E:$E, "Да")</f>
        <v>#VALUE!</v>
      </c>
      <c r="BN193" s="167" t="e">
        <f aca="false" ca="false" dt2D="false" dtr="false" t="normal">SUMIFS(BN:BN, $F:$F, $F193, $B:$B, $B193, $E:$E, "Да")</f>
        <v>#VALUE!</v>
      </c>
      <c r="BO193" s="167" t="e">
        <f aca="false" ca="false" dt2D="false" dtr="false" t="normal">SUMIFS(BO:BO, $F:$F, $F193, $B:$B, $B193, $E:$E, "Да")</f>
        <v>#VALUE!</v>
      </c>
      <c r="BP193" s="167" t="e">
        <f aca="false" ca="false" dt2D="false" dtr="false" t="normal">SUMIFS(BP:BP, $F:$F, $F193, $B:$B, $B193, $E:$E, "Да")</f>
        <v>#VALUE!</v>
      </c>
      <c r="BQ193" s="167" t="e">
        <f aca="false" ca="false" dt2D="false" dtr="false" t="normal">SUMIFS(BQ:BQ, $F:$F, $F193, $B:$B, $B193, $E:$E, "Да")</f>
        <v>#VALUE!</v>
      </c>
      <c r="BR193" s="167" t="e">
        <f aca="false" ca="false" dt2D="false" dtr="false" t="normal">SUMIFS(BR:BR, $F:$F, $F193, $B:$B, $B193, $E:$E, "Да")</f>
        <v>#VALUE!</v>
      </c>
      <c r="BS193" s="167" t="e">
        <f aca="false" ca="false" dt2D="false" dtr="false" t="normal">SUMIFS(BS:BS, $F:$F, $F193, $B:$B, $B193, $E:$E, "Да")</f>
        <v>#VALUE!</v>
      </c>
      <c r="BT193" s="167" t="e">
        <f aca="false" ca="false" dt2D="false" dtr="false" t="normal">SUMIFS(BT:BT, $F:$F, $F193, $B:$B, $B193, $E:$E, "Да")</f>
        <v>#VALUE!</v>
      </c>
    </row>
    <row customFormat="true" ht="15.75" outlineLevel="0" r="194" s="85">
      <c r="A194" s="404" t="n"/>
      <c r="B194" s="374" t="str">
        <f aca="false" ca="false" dt2D="false" dtr="false" t="normal">B193</f>
        <v>Налог на игорный бизнес</v>
      </c>
      <c r="C194" s="374" t="n"/>
      <c r="D194" s="374" t="n"/>
      <c r="E194" s="404" t="n"/>
      <c r="F194" s="404" t="n"/>
      <c r="G194" s="404" t="n"/>
      <c r="I194" s="126" t="s">
        <v>447</v>
      </c>
      <c r="J194" s="126" t="n"/>
      <c r="K194" s="126" t="n"/>
      <c r="L194" s="405" t="e">
        <f aca="false" ca="false" dt2D="false" dtr="false" t="normal">SUM(M194:BT194)</f>
        <v>#VALUE!</v>
      </c>
      <c r="M194" s="406" t="e">
        <f aca="false" ca="false" dt2D="false" dtr="false" t="normal">SUM(M192:M193)</f>
        <v>#VALUE!</v>
      </c>
      <c r="N194" s="406" t="e">
        <f aca="false" ca="false" dt2D="false" dtr="false" t="normal">SUM(N192:N193)</f>
        <v>#VALUE!</v>
      </c>
      <c r="O194" s="406" t="e">
        <f aca="false" ca="false" dt2D="false" dtr="false" t="normal">SUM(O192:O193)</f>
        <v>#VALUE!</v>
      </c>
      <c r="P194" s="406" t="e">
        <f aca="false" ca="false" dt2D="false" dtr="false" t="normal">SUM(P192:P193)</f>
        <v>#VALUE!</v>
      </c>
      <c r="Q194" s="406" t="e">
        <f aca="false" ca="false" dt2D="false" dtr="false" t="normal">SUM(Q192:Q193)</f>
        <v>#VALUE!</v>
      </c>
      <c r="R194" s="406" t="e">
        <f aca="false" ca="false" dt2D="false" dtr="false" t="normal">SUM(R192:R193)</f>
        <v>#VALUE!</v>
      </c>
      <c r="S194" s="406" t="e">
        <f aca="false" ca="false" dt2D="false" dtr="false" t="normal">SUM(S192:S193)</f>
        <v>#VALUE!</v>
      </c>
      <c r="T194" s="406" t="e">
        <f aca="false" ca="false" dt2D="false" dtr="false" t="normal">SUM(T192:T193)</f>
        <v>#VALUE!</v>
      </c>
      <c r="U194" s="406" t="e">
        <f aca="false" ca="false" dt2D="false" dtr="false" t="normal">SUM(U192:U193)</f>
        <v>#VALUE!</v>
      </c>
      <c r="V194" s="406" t="e">
        <f aca="false" ca="false" dt2D="false" dtr="false" t="normal">SUM(V192:V193)</f>
        <v>#VALUE!</v>
      </c>
      <c r="W194" s="406" t="e">
        <f aca="false" ca="false" dt2D="false" dtr="false" t="normal">SUM(W192:W193)</f>
        <v>#VALUE!</v>
      </c>
      <c r="X194" s="406" t="e">
        <f aca="false" ca="false" dt2D="false" dtr="false" t="normal">SUM(X192:X193)</f>
        <v>#VALUE!</v>
      </c>
      <c r="Y194" s="406" t="e">
        <f aca="false" ca="false" dt2D="false" dtr="false" t="normal">SUM(Y192:Y193)</f>
        <v>#VALUE!</v>
      </c>
      <c r="Z194" s="406" t="e">
        <f aca="false" ca="false" dt2D="false" dtr="false" t="normal">SUM(Z192:Z193)</f>
        <v>#VALUE!</v>
      </c>
      <c r="AA194" s="406" t="e">
        <f aca="false" ca="false" dt2D="false" dtr="false" t="normal">SUM(AA192:AA193)</f>
        <v>#VALUE!</v>
      </c>
      <c r="AB194" s="406" t="e">
        <f aca="false" ca="false" dt2D="false" dtr="false" t="normal">SUM(AB192:AB193)</f>
        <v>#VALUE!</v>
      </c>
      <c r="AC194" s="406" t="e">
        <f aca="false" ca="false" dt2D="false" dtr="false" t="normal">SUM(AC192:AC193)</f>
        <v>#VALUE!</v>
      </c>
      <c r="AD194" s="406" t="e">
        <f aca="false" ca="false" dt2D="false" dtr="false" t="normal">SUM(AD192:AD193)</f>
        <v>#VALUE!</v>
      </c>
      <c r="AE194" s="406" t="e">
        <f aca="false" ca="false" dt2D="false" dtr="false" t="normal">SUM(AE192:AE193)</f>
        <v>#VALUE!</v>
      </c>
      <c r="AF194" s="406" t="e">
        <f aca="false" ca="false" dt2D="false" dtr="false" t="normal">SUM(AF192:AF193)</f>
        <v>#VALUE!</v>
      </c>
      <c r="AG194" s="406" t="e">
        <f aca="false" ca="false" dt2D="false" dtr="false" t="normal">SUM(AG192:AG193)</f>
        <v>#VALUE!</v>
      </c>
      <c r="AH194" s="406" t="e">
        <f aca="false" ca="false" dt2D="false" dtr="false" t="normal">SUM(AH192:AH193)</f>
        <v>#VALUE!</v>
      </c>
      <c r="AI194" s="406" t="e">
        <f aca="false" ca="false" dt2D="false" dtr="false" t="normal">SUM(AI192:AI193)</f>
        <v>#VALUE!</v>
      </c>
      <c r="AJ194" s="406" t="e">
        <f aca="false" ca="false" dt2D="false" dtr="false" t="normal">SUM(AJ192:AJ193)</f>
        <v>#VALUE!</v>
      </c>
      <c r="AK194" s="406" t="e">
        <f aca="false" ca="false" dt2D="false" dtr="false" t="normal">SUM(AK192:AK193)</f>
        <v>#VALUE!</v>
      </c>
      <c r="AL194" s="406" t="e">
        <f aca="false" ca="false" dt2D="false" dtr="false" t="normal">SUM(AL192:AL193)</f>
        <v>#VALUE!</v>
      </c>
      <c r="AM194" s="406" t="e">
        <f aca="false" ca="false" dt2D="false" dtr="false" t="normal">SUM(AM192:AM193)</f>
        <v>#VALUE!</v>
      </c>
      <c r="AN194" s="406" t="e">
        <f aca="false" ca="false" dt2D="false" dtr="false" t="normal">SUM(AN192:AN193)</f>
        <v>#VALUE!</v>
      </c>
      <c r="AO194" s="406" t="e">
        <f aca="false" ca="false" dt2D="false" dtr="false" t="normal">SUM(AO192:AO193)</f>
        <v>#VALUE!</v>
      </c>
      <c r="AP194" s="406" t="e">
        <f aca="false" ca="false" dt2D="false" dtr="false" t="normal">SUM(AP192:AP193)</f>
        <v>#VALUE!</v>
      </c>
      <c r="AQ194" s="406" t="e">
        <f aca="false" ca="false" dt2D="false" dtr="false" t="normal">SUM(AQ192:AQ193)</f>
        <v>#VALUE!</v>
      </c>
      <c r="AR194" s="406" t="e">
        <f aca="false" ca="false" dt2D="false" dtr="false" t="normal">SUM(AR192:AR193)</f>
        <v>#VALUE!</v>
      </c>
      <c r="AS194" s="406" t="e">
        <f aca="false" ca="false" dt2D="false" dtr="false" t="normal">SUM(AS192:AS193)</f>
        <v>#VALUE!</v>
      </c>
      <c r="AT194" s="406" t="e">
        <f aca="false" ca="false" dt2D="false" dtr="false" t="normal">SUM(AT192:AT193)</f>
        <v>#VALUE!</v>
      </c>
      <c r="AU194" s="406" t="e">
        <f aca="false" ca="false" dt2D="false" dtr="false" t="normal">SUM(AU192:AU193)</f>
        <v>#VALUE!</v>
      </c>
      <c r="AV194" s="406" t="e">
        <f aca="false" ca="false" dt2D="false" dtr="false" t="normal">SUM(AV192:AV193)</f>
        <v>#VALUE!</v>
      </c>
      <c r="AW194" s="406" t="e">
        <f aca="false" ca="false" dt2D="false" dtr="false" t="normal">SUM(AW192:AW193)</f>
        <v>#VALUE!</v>
      </c>
      <c r="AX194" s="406" t="e">
        <f aca="false" ca="false" dt2D="false" dtr="false" t="normal">SUM(AX192:AX193)</f>
        <v>#VALUE!</v>
      </c>
      <c r="AY194" s="406" t="e">
        <f aca="false" ca="false" dt2D="false" dtr="false" t="normal">SUM(AY192:AY193)</f>
        <v>#VALUE!</v>
      </c>
      <c r="AZ194" s="406" t="e">
        <f aca="false" ca="false" dt2D="false" dtr="false" t="normal">SUM(AZ192:AZ193)</f>
        <v>#VALUE!</v>
      </c>
      <c r="BA194" s="406" t="e">
        <f aca="false" ca="false" dt2D="false" dtr="false" t="normal">SUM(BA192:BA193)</f>
        <v>#VALUE!</v>
      </c>
      <c r="BB194" s="406" t="e">
        <f aca="false" ca="false" dt2D="false" dtr="false" t="normal">SUM(BB192:BB193)</f>
        <v>#VALUE!</v>
      </c>
      <c r="BC194" s="406" t="e">
        <f aca="false" ca="false" dt2D="false" dtr="false" t="normal">SUM(BC192:BC193)</f>
        <v>#VALUE!</v>
      </c>
      <c r="BD194" s="406" t="e">
        <f aca="false" ca="false" dt2D="false" dtr="false" t="normal">SUM(BD192:BD193)</f>
        <v>#VALUE!</v>
      </c>
      <c r="BE194" s="406" t="e">
        <f aca="false" ca="false" dt2D="false" dtr="false" t="normal">SUM(BE192:BE193)</f>
        <v>#VALUE!</v>
      </c>
      <c r="BF194" s="406" t="e">
        <f aca="false" ca="false" dt2D="false" dtr="false" t="normal">SUM(BF192:BF193)</f>
        <v>#VALUE!</v>
      </c>
      <c r="BG194" s="406" t="e">
        <f aca="false" ca="false" dt2D="false" dtr="false" t="normal">SUM(BG192:BG193)</f>
        <v>#VALUE!</v>
      </c>
      <c r="BH194" s="406" t="e">
        <f aca="false" ca="false" dt2D="false" dtr="false" t="normal">SUM(BH192:BH193)</f>
        <v>#VALUE!</v>
      </c>
      <c r="BI194" s="406" t="e">
        <f aca="false" ca="false" dt2D="false" dtr="false" t="normal">SUM(BI192:BI193)</f>
        <v>#VALUE!</v>
      </c>
      <c r="BJ194" s="406" t="e">
        <f aca="false" ca="false" dt2D="false" dtr="false" t="normal">SUM(BJ192:BJ193)</f>
        <v>#VALUE!</v>
      </c>
      <c r="BK194" s="406" t="e">
        <f aca="false" ca="false" dt2D="false" dtr="false" t="normal">SUM(BK192:BK193)</f>
        <v>#VALUE!</v>
      </c>
      <c r="BL194" s="406" t="e">
        <f aca="false" ca="false" dt2D="false" dtr="false" t="normal">SUM(BL192:BL193)</f>
        <v>#VALUE!</v>
      </c>
      <c r="BM194" s="406" t="e">
        <f aca="false" ca="false" dt2D="false" dtr="false" t="normal">SUM(BM192:BM193)</f>
        <v>#VALUE!</v>
      </c>
      <c r="BN194" s="406" t="e">
        <f aca="false" ca="false" dt2D="false" dtr="false" t="normal">SUM(BN192:BN193)</f>
        <v>#VALUE!</v>
      </c>
      <c r="BO194" s="406" t="e">
        <f aca="false" ca="false" dt2D="false" dtr="false" t="normal">SUM(BO192:BO193)</f>
        <v>#VALUE!</v>
      </c>
      <c r="BP194" s="406" t="e">
        <f aca="false" ca="false" dt2D="false" dtr="false" t="normal">SUM(BP192:BP193)</f>
        <v>#VALUE!</v>
      </c>
      <c r="BQ194" s="406" t="e">
        <f aca="false" ca="false" dt2D="false" dtr="false" t="normal">SUM(BQ192:BQ193)</f>
        <v>#VALUE!</v>
      </c>
      <c r="BR194" s="406" t="e">
        <f aca="false" ca="false" dt2D="false" dtr="false" t="normal">SUM(BR192:BR193)</f>
        <v>#VALUE!</v>
      </c>
      <c r="BS194" s="406" t="e">
        <f aca="false" ca="false" dt2D="false" dtr="false" t="normal">SUM(BS192:BS193)</f>
        <v>#VALUE!</v>
      </c>
      <c r="BT194" s="406" t="e">
        <f aca="false" ca="false" dt2D="false" dtr="false" t="normal">SUM(BT192:BT193)</f>
        <v>#VALUE!</v>
      </c>
    </row>
    <row outlineLevel="0" r="195">
      <c r="L195" s="283" t="n"/>
      <c r="M195" s="167" t="n"/>
      <c r="N195" s="167" t="n"/>
      <c r="O195" s="167" t="n"/>
      <c r="P195" s="167" t="n"/>
      <c r="Q195" s="167" t="n"/>
      <c r="R195" s="167" t="n"/>
      <c r="S195" s="167" t="n"/>
      <c r="T195" s="167" t="n"/>
      <c r="U195" s="167" t="n"/>
      <c r="V195" s="167" t="n"/>
      <c r="W195" s="167" t="n"/>
      <c r="X195" s="167" t="n"/>
      <c r="Y195" s="167" t="n"/>
      <c r="Z195" s="167" t="n"/>
      <c r="AA195" s="167" t="n"/>
      <c r="AB195" s="167" t="n"/>
      <c r="AC195" s="167" t="n"/>
      <c r="AD195" s="167" t="n"/>
      <c r="AE195" s="167" t="n"/>
      <c r="AF195" s="167" t="n"/>
      <c r="AG195" s="167" t="n"/>
      <c r="AH195" s="167" t="n"/>
      <c r="AI195" s="167" t="n"/>
      <c r="AJ195" s="167" t="n"/>
      <c r="AK195" s="167" t="n"/>
      <c r="AL195" s="167" t="n"/>
      <c r="AM195" s="167" t="n"/>
      <c r="AN195" s="167" t="n"/>
      <c r="AO195" s="167" t="n"/>
      <c r="AP195" s="167" t="n"/>
      <c r="AQ195" s="167" t="n"/>
      <c r="AR195" s="167" t="n"/>
      <c r="AS195" s="167" t="n"/>
      <c r="AT195" s="167" t="n"/>
      <c r="AU195" s="167" t="n"/>
      <c r="AV195" s="167" t="n"/>
      <c r="AW195" s="167" t="n"/>
      <c r="AX195" s="167" t="n"/>
      <c r="AY195" s="167" t="n"/>
      <c r="AZ195" s="167" t="n"/>
      <c r="BA195" s="167" t="n"/>
      <c r="BB195" s="167" t="n"/>
      <c r="BC195" s="167" t="n"/>
      <c r="BD195" s="167" t="n"/>
      <c r="BE195" s="167" t="n"/>
      <c r="BF195" s="167" t="n"/>
      <c r="BG195" s="167" t="n"/>
      <c r="BH195" s="167" t="n"/>
      <c r="BI195" s="167" t="n"/>
      <c r="BJ195" s="167" t="n"/>
      <c r="BK195" s="167" t="n"/>
      <c r="BL195" s="167" t="n"/>
      <c r="BM195" s="167" t="n"/>
      <c r="BN195" s="167" t="n"/>
      <c r="BO195" s="167" t="n"/>
      <c r="BP195" s="167" t="n"/>
      <c r="BQ195" s="167" t="n"/>
      <c r="BR195" s="167" t="n"/>
      <c r="BS195" s="167" t="n"/>
      <c r="BT195" s="167" t="n"/>
    </row>
    <row customFormat="true" ht="34.5" outlineLevel="0" r="196" s="44">
      <c r="A196" s="374" t="n"/>
      <c r="B196" s="374" t="n"/>
      <c r="C196" s="374" t="n"/>
      <c r="D196" s="374" t="n"/>
      <c r="E196" s="374" t="n"/>
      <c r="F196" s="374" t="n"/>
      <c r="G196" s="374" t="n"/>
      <c r="I196" s="409" t="s">
        <v>448</v>
      </c>
      <c r="L196" s="199" t="n"/>
      <c r="M196" s="403" t="n"/>
      <c r="N196" s="403" t="n"/>
      <c r="O196" s="403" t="n"/>
      <c r="P196" s="403" t="n"/>
      <c r="Q196" s="403" t="n"/>
      <c r="R196" s="403" t="n"/>
      <c r="S196" s="403" t="n"/>
      <c r="T196" s="403" t="n"/>
      <c r="U196" s="403" t="n"/>
      <c r="V196" s="403" t="n"/>
      <c r="W196" s="403" t="n"/>
      <c r="X196" s="403" t="n"/>
      <c r="Y196" s="403" t="n"/>
      <c r="Z196" s="403" t="n"/>
      <c r="AA196" s="403" t="n"/>
      <c r="AB196" s="403" t="n"/>
      <c r="AC196" s="403" t="n"/>
      <c r="AD196" s="403" t="n"/>
      <c r="AE196" s="403" t="n"/>
      <c r="AF196" s="403" t="n"/>
      <c r="AG196" s="403" t="n"/>
      <c r="AH196" s="403" t="n"/>
      <c r="AI196" s="403" t="n"/>
      <c r="AJ196" s="403" t="n"/>
      <c r="AK196" s="403" t="n"/>
      <c r="AL196" s="403" t="n"/>
      <c r="AM196" s="403" t="n"/>
      <c r="AN196" s="403" t="n"/>
      <c r="AO196" s="403" t="n"/>
      <c r="AP196" s="403" t="n"/>
      <c r="AQ196" s="403" t="n"/>
      <c r="AR196" s="403" t="n"/>
      <c r="AS196" s="403" t="n"/>
      <c r="AT196" s="403" t="n"/>
      <c r="AU196" s="403" t="n"/>
      <c r="AV196" s="403" t="n"/>
      <c r="AW196" s="403" t="n"/>
      <c r="AX196" s="403" t="n"/>
      <c r="AY196" s="403" t="n"/>
      <c r="AZ196" s="403" t="n"/>
      <c r="BA196" s="403" t="n"/>
      <c r="BB196" s="403" t="n"/>
      <c r="BC196" s="403" t="n"/>
      <c r="BD196" s="403" t="n"/>
      <c r="BE196" s="403" t="n"/>
      <c r="BF196" s="403" t="n"/>
      <c r="BG196" s="403" t="n"/>
      <c r="BH196" s="403" t="n"/>
      <c r="BI196" s="403" t="n"/>
      <c r="BJ196" s="403" t="n"/>
      <c r="BK196" s="403" t="n"/>
      <c r="BL196" s="403" t="n"/>
      <c r="BM196" s="403" t="n"/>
      <c r="BN196" s="403" t="n"/>
      <c r="BO196" s="403" t="n"/>
      <c r="BP196" s="403" t="n"/>
      <c r="BQ196" s="403" t="n"/>
      <c r="BR196" s="403" t="n"/>
      <c r="BS196" s="403" t="n"/>
      <c r="BT196" s="403" t="n"/>
    </row>
    <row customFormat="true" hidden="true" ht="16.5" outlineLevel="1" r="197" s="130">
      <c r="A197" s="408" t="n"/>
      <c r="B197" s="408" t="str">
        <f aca="false" ca="false" dt2D="false" dtr="false" t="normal">I196</f>
        <v>Аренда земельных участков, включая приобретение права аренды</v>
      </c>
      <c r="C197" s="408" t="n"/>
      <c r="D197" s="408" t="n"/>
      <c r="E197" s="408" t="n"/>
      <c r="F197" s="374" t="str">
        <f aca="false" ca="false" dt2D="false" dtr="false" t="normal">I197</f>
        <v>Якорная туристическая  инфраструктура</v>
      </c>
      <c r="G197" s="408" t="n"/>
      <c r="I197" s="242" t="s">
        <v>406</v>
      </c>
      <c r="L197" s="283" t="e">
        <f aca="false" ca="false" dt2D="false" dtr="false" t="normal">SUM(M197:BT197)</f>
        <v>#VALUE!</v>
      </c>
      <c r="M197" s="167" t="e">
        <f aca="false" ca="false" dt2D="false" dtr="false" t="normal">SUM(M198:M200)</f>
        <v>#VALUE!</v>
      </c>
      <c r="N197" s="167" t="e">
        <f aca="false" ca="false" dt2D="false" dtr="false" t="normal">SUM(N198:N200)</f>
        <v>#VALUE!</v>
      </c>
      <c r="O197" s="167" t="e">
        <f aca="false" ca="false" dt2D="false" dtr="false" t="normal">SUM(O198:O200)</f>
        <v>#VALUE!</v>
      </c>
      <c r="P197" s="167" t="e">
        <f aca="false" ca="false" dt2D="false" dtr="false" t="normal">SUM(P198:P200)</f>
        <v>#VALUE!</v>
      </c>
      <c r="Q197" s="167" t="e">
        <f aca="false" ca="false" dt2D="false" dtr="false" t="normal">SUM(Q198:Q200)</f>
        <v>#VALUE!</v>
      </c>
      <c r="R197" s="167" t="e">
        <f aca="false" ca="false" dt2D="false" dtr="false" t="normal">SUM(R198:R200)</f>
        <v>#VALUE!</v>
      </c>
      <c r="S197" s="167" t="e">
        <f aca="false" ca="false" dt2D="false" dtr="false" t="normal">SUM(S198:S200)</f>
        <v>#VALUE!</v>
      </c>
      <c r="T197" s="167" t="e">
        <f aca="false" ca="false" dt2D="false" dtr="false" t="normal">SUM(T198:T200)</f>
        <v>#VALUE!</v>
      </c>
      <c r="U197" s="167" t="e">
        <f aca="false" ca="false" dt2D="false" dtr="false" t="normal">SUM(U198:U200)</f>
        <v>#VALUE!</v>
      </c>
      <c r="V197" s="167" t="e">
        <f aca="false" ca="false" dt2D="false" dtr="false" t="normal">SUM(V198:V200)</f>
        <v>#VALUE!</v>
      </c>
      <c r="W197" s="167" t="e">
        <f aca="false" ca="false" dt2D="false" dtr="false" t="normal">SUM(W198:W200)</f>
        <v>#VALUE!</v>
      </c>
      <c r="X197" s="167" t="e">
        <f aca="false" ca="false" dt2D="false" dtr="false" t="normal">SUM(X198:X200)</f>
        <v>#VALUE!</v>
      </c>
      <c r="Y197" s="167" t="e">
        <f aca="false" ca="false" dt2D="false" dtr="false" t="normal">SUM(Y198:Y200)</f>
        <v>#VALUE!</v>
      </c>
      <c r="Z197" s="167" t="e">
        <f aca="false" ca="false" dt2D="false" dtr="false" t="normal">SUM(Z198:Z200)</f>
        <v>#VALUE!</v>
      </c>
      <c r="AA197" s="167" t="e">
        <f aca="false" ca="false" dt2D="false" dtr="false" t="normal">SUM(AA198:AA200)</f>
        <v>#VALUE!</v>
      </c>
      <c r="AB197" s="167" t="e">
        <f aca="false" ca="false" dt2D="false" dtr="false" t="normal">SUM(AB198:AB200)</f>
        <v>#VALUE!</v>
      </c>
      <c r="AC197" s="167" t="e">
        <f aca="false" ca="false" dt2D="false" dtr="false" t="normal">SUM(AC198:AC200)</f>
        <v>#VALUE!</v>
      </c>
      <c r="AD197" s="167" t="e">
        <f aca="false" ca="false" dt2D="false" dtr="false" t="normal">SUM(AD198:AD200)</f>
        <v>#VALUE!</v>
      </c>
      <c r="AE197" s="167" t="e">
        <f aca="false" ca="false" dt2D="false" dtr="false" t="normal">SUM(AE198:AE200)</f>
        <v>#VALUE!</v>
      </c>
      <c r="AF197" s="167" t="e">
        <f aca="false" ca="false" dt2D="false" dtr="false" t="normal">SUM(AF198:AF200)</f>
        <v>#VALUE!</v>
      </c>
      <c r="AG197" s="167" t="e">
        <f aca="false" ca="false" dt2D="false" dtr="false" t="normal">SUM(AG198:AG200)</f>
        <v>#VALUE!</v>
      </c>
      <c r="AH197" s="167" t="e">
        <f aca="false" ca="false" dt2D="false" dtr="false" t="normal">SUM(AH198:AH200)</f>
        <v>#VALUE!</v>
      </c>
      <c r="AI197" s="167" t="e">
        <f aca="false" ca="false" dt2D="false" dtr="false" t="normal">SUM(AI198:AI200)</f>
        <v>#VALUE!</v>
      </c>
      <c r="AJ197" s="167" t="e">
        <f aca="false" ca="false" dt2D="false" dtr="false" t="normal">SUM(AJ198:AJ200)</f>
        <v>#VALUE!</v>
      </c>
      <c r="AK197" s="167" t="e">
        <f aca="false" ca="false" dt2D="false" dtr="false" t="normal">SUM(AK198:AK200)</f>
        <v>#VALUE!</v>
      </c>
      <c r="AL197" s="167" t="e">
        <f aca="false" ca="false" dt2D="false" dtr="false" t="normal">SUM(AL198:AL200)</f>
        <v>#VALUE!</v>
      </c>
      <c r="AM197" s="167" t="e">
        <f aca="false" ca="false" dt2D="false" dtr="false" t="normal">SUM(AM198:AM200)</f>
        <v>#VALUE!</v>
      </c>
      <c r="AN197" s="167" t="e">
        <f aca="false" ca="false" dt2D="false" dtr="false" t="normal">SUM(AN198:AN200)</f>
        <v>#VALUE!</v>
      </c>
      <c r="AO197" s="167" t="e">
        <f aca="false" ca="false" dt2D="false" dtr="false" t="normal">SUM(AO198:AO200)</f>
        <v>#VALUE!</v>
      </c>
      <c r="AP197" s="167" t="e">
        <f aca="false" ca="false" dt2D="false" dtr="false" t="normal">SUM(AP198:AP200)</f>
        <v>#VALUE!</v>
      </c>
      <c r="AQ197" s="167" t="e">
        <f aca="false" ca="false" dt2D="false" dtr="false" t="normal">SUM(AQ198:AQ200)</f>
        <v>#VALUE!</v>
      </c>
      <c r="AR197" s="167" t="e">
        <f aca="false" ca="false" dt2D="false" dtr="false" t="normal">SUM(AR198:AR200)</f>
        <v>#VALUE!</v>
      </c>
      <c r="AS197" s="167" t="e">
        <f aca="false" ca="false" dt2D="false" dtr="false" t="normal">SUM(AS198:AS200)</f>
        <v>#VALUE!</v>
      </c>
      <c r="AT197" s="167" t="e">
        <f aca="false" ca="false" dt2D="false" dtr="false" t="normal">SUM(AT198:AT200)</f>
        <v>#VALUE!</v>
      </c>
      <c r="AU197" s="167" t="e">
        <f aca="false" ca="false" dt2D="false" dtr="false" t="normal">SUM(AU198:AU200)</f>
        <v>#VALUE!</v>
      </c>
      <c r="AV197" s="167" t="e">
        <f aca="false" ca="false" dt2D="false" dtr="false" t="normal">SUM(AV198:AV200)</f>
        <v>#VALUE!</v>
      </c>
      <c r="AW197" s="167" t="e">
        <f aca="false" ca="false" dt2D="false" dtr="false" t="normal">SUM(AW198:AW200)</f>
        <v>#VALUE!</v>
      </c>
      <c r="AX197" s="167" t="e">
        <f aca="false" ca="false" dt2D="false" dtr="false" t="normal">SUM(AX198:AX200)</f>
        <v>#VALUE!</v>
      </c>
      <c r="AY197" s="167" t="e">
        <f aca="false" ca="false" dt2D="false" dtr="false" t="normal">SUM(AY198:AY200)</f>
        <v>#VALUE!</v>
      </c>
      <c r="AZ197" s="167" t="e">
        <f aca="false" ca="false" dt2D="false" dtr="false" t="normal">SUM(AZ198:AZ200)</f>
        <v>#VALUE!</v>
      </c>
      <c r="BA197" s="167" t="e">
        <f aca="false" ca="false" dt2D="false" dtr="false" t="normal">SUM(BA198:BA200)</f>
        <v>#VALUE!</v>
      </c>
      <c r="BB197" s="167" t="e">
        <f aca="false" ca="false" dt2D="false" dtr="false" t="normal">SUM(BB198:BB200)</f>
        <v>#VALUE!</v>
      </c>
      <c r="BC197" s="167" t="e">
        <f aca="false" ca="false" dt2D="false" dtr="false" t="normal">SUM(BC198:BC200)</f>
        <v>#VALUE!</v>
      </c>
      <c r="BD197" s="167" t="e">
        <f aca="false" ca="false" dt2D="false" dtr="false" t="normal">SUM(BD198:BD200)</f>
        <v>#VALUE!</v>
      </c>
      <c r="BE197" s="167" t="e">
        <f aca="false" ca="false" dt2D="false" dtr="false" t="normal">SUM(BE198:BE200)</f>
        <v>#VALUE!</v>
      </c>
      <c r="BF197" s="167" t="e">
        <f aca="false" ca="false" dt2D="false" dtr="false" t="normal">SUM(BF198:BF200)</f>
        <v>#VALUE!</v>
      </c>
      <c r="BG197" s="167" t="e">
        <f aca="false" ca="false" dt2D="false" dtr="false" t="normal">SUM(BG198:BG200)</f>
        <v>#VALUE!</v>
      </c>
      <c r="BH197" s="167" t="e">
        <f aca="false" ca="false" dt2D="false" dtr="false" t="normal">SUM(BH198:BH200)</f>
        <v>#VALUE!</v>
      </c>
      <c r="BI197" s="167" t="e">
        <f aca="false" ca="false" dt2D="false" dtr="false" t="normal">SUM(BI198:BI200)</f>
        <v>#VALUE!</v>
      </c>
      <c r="BJ197" s="167" t="e">
        <f aca="false" ca="false" dt2D="false" dtr="false" t="normal">SUM(BJ198:BJ200)</f>
        <v>#VALUE!</v>
      </c>
      <c r="BK197" s="167" t="e">
        <f aca="false" ca="false" dt2D="false" dtr="false" t="normal">SUM(BK198:BK200)</f>
        <v>#VALUE!</v>
      </c>
      <c r="BL197" s="167" t="e">
        <f aca="false" ca="false" dt2D="false" dtr="false" t="normal">SUM(BL198:BL200)</f>
        <v>#VALUE!</v>
      </c>
      <c r="BM197" s="167" t="e">
        <f aca="false" ca="false" dt2D="false" dtr="false" t="normal">SUM(BM198:BM200)</f>
        <v>#VALUE!</v>
      </c>
      <c r="BN197" s="167" t="e">
        <f aca="false" ca="false" dt2D="false" dtr="false" t="normal">SUM(BN198:BN200)</f>
        <v>#VALUE!</v>
      </c>
      <c r="BO197" s="167" t="e">
        <f aca="false" ca="false" dt2D="false" dtr="false" t="normal">SUM(BO198:BO200)</f>
        <v>#VALUE!</v>
      </c>
      <c r="BP197" s="167" t="e">
        <f aca="false" ca="false" dt2D="false" dtr="false" t="normal">SUM(BP198:BP200)</f>
        <v>#VALUE!</v>
      </c>
      <c r="BQ197" s="167" t="e">
        <f aca="false" ca="false" dt2D="false" dtr="false" t="normal">SUM(BQ198:BQ200)</f>
        <v>#VALUE!</v>
      </c>
      <c r="BR197" s="167" t="e">
        <f aca="false" ca="false" dt2D="false" dtr="false" t="normal">SUM(BR198:BR200)</f>
        <v>#VALUE!</v>
      </c>
      <c r="BS197" s="167" t="e">
        <f aca="false" ca="false" dt2D="false" dtr="false" t="normal">SUM(BS198:BS200)</f>
        <v>#VALUE!</v>
      </c>
      <c r="BT197" s="167" t="e">
        <f aca="false" ca="false" dt2D="false" dtr="false" t="normal">SUM(BT198:BT200)</f>
        <v>#VALUE!</v>
      </c>
    </row>
    <row hidden="true" ht="16.5" outlineLevel="1" r="198">
      <c r="B198" s="374" t="str">
        <f aca="false" ca="false" dt2D="false" dtr="false" t="normal">B197</f>
        <v>Аренда земельных участков, включая приобретение права аренды</v>
      </c>
      <c r="D198" s="374" t="str">
        <f aca="false" ca="false" dt2D="false" dtr="false" t="normal">I198</f>
        <v>Федеральный бюджет</v>
      </c>
      <c r="F198" s="374" t="str">
        <f aca="false" ca="false" dt2D="false" dtr="false" t="normal">F197</f>
        <v>Якорная туристическая  инфраструктура</v>
      </c>
      <c r="I198" s="237" t="s">
        <v>301</v>
      </c>
      <c r="L198" s="283" t="e">
        <f aca="false" ca="false" dt2D="false" dtr="false" t="normal">SUM(M198:BT198)</f>
        <v>#VALUE!</v>
      </c>
      <c r="M198" s="167" t="e">
        <f aca="false" ca="false" dt2D="false" dtr="false" t="normal">SUMIFS(M:M, $D:$D, $D198, $B:$B, $B198, $F:$F, $F198, $E:$E, "Да")</f>
        <v>#VALUE!</v>
      </c>
      <c r="N198" s="167" t="e">
        <f aca="false" ca="false" dt2D="false" dtr="false" t="normal">SUMIFS(N:N, $D:$D, $D198, $B:$B, $B198, $F:$F, $F198, $E:$E, "Да")</f>
        <v>#VALUE!</v>
      </c>
      <c r="O198" s="167" t="e">
        <f aca="false" ca="false" dt2D="false" dtr="false" t="normal">SUMIFS(O:O, $D:$D, $D198, $B:$B, $B198, $F:$F, $F198, $E:$E, "Да")</f>
        <v>#VALUE!</v>
      </c>
      <c r="P198" s="167" t="e">
        <f aca="false" ca="false" dt2D="false" dtr="false" t="normal">SUMIFS(P:P, $D:$D, $D198, $B:$B, $B198, $F:$F, $F198, $E:$E, "Да")</f>
        <v>#VALUE!</v>
      </c>
      <c r="Q198" s="167" t="e">
        <f aca="false" ca="false" dt2D="false" dtr="false" t="normal">SUMIFS(Q:Q, $D:$D, $D198, $B:$B, $B198, $F:$F, $F198, $E:$E, "Да")</f>
        <v>#VALUE!</v>
      </c>
      <c r="R198" s="167" t="e">
        <f aca="false" ca="false" dt2D="false" dtr="false" t="normal">SUMIFS(R:R, $D:$D, $D198, $B:$B, $B198, $F:$F, $F198, $E:$E, "Да")</f>
        <v>#VALUE!</v>
      </c>
      <c r="S198" s="167" t="e">
        <f aca="false" ca="false" dt2D="false" dtr="false" t="normal">SUMIFS(S:S, $D:$D, $D198, $B:$B, $B198, $F:$F, $F198, $E:$E, "Да")</f>
        <v>#VALUE!</v>
      </c>
      <c r="T198" s="167" t="e">
        <f aca="false" ca="false" dt2D="false" dtr="false" t="normal">SUMIFS(T:T, $D:$D, $D198, $B:$B, $B198, $F:$F, $F198, $E:$E, "Да")</f>
        <v>#VALUE!</v>
      </c>
      <c r="U198" s="167" t="e">
        <f aca="false" ca="false" dt2D="false" dtr="false" t="normal">SUMIFS(U:U, $D:$D, $D198, $B:$B, $B198, $F:$F, $F198, $E:$E, "Да")</f>
        <v>#VALUE!</v>
      </c>
      <c r="V198" s="167" t="e">
        <f aca="false" ca="false" dt2D="false" dtr="false" t="normal">SUMIFS(V:V, $D:$D, $D198, $B:$B, $B198, $F:$F, $F198, $E:$E, "Да")</f>
        <v>#VALUE!</v>
      </c>
      <c r="W198" s="167" t="e">
        <f aca="false" ca="false" dt2D="false" dtr="false" t="normal">SUMIFS(W:W, $D:$D, $D198, $B:$B, $B198, $F:$F, $F198, $E:$E, "Да")</f>
        <v>#VALUE!</v>
      </c>
      <c r="X198" s="167" t="e">
        <f aca="false" ca="false" dt2D="false" dtr="false" t="normal">SUMIFS(X:X, $D:$D, $D198, $B:$B, $B198, $F:$F, $F198, $E:$E, "Да")</f>
        <v>#VALUE!</v>
      </c>
      <c r="Y198" s="167" t="e">
        <f aca="false" ca="false" dt2D="false" dtr="false" t="normal">SUMIFS(Y:Y, $D:$D, $D198, $B:$B, $B198, $F:$F, $F198, $E:$E, "Да")</f>
        <v>#VALUE!</v>
      </c>
      <c r="Z198" s="167" t="e">
        <f aca="false" ca="false" dt2D="false" dtr="false" t="normal">SUMIFS(Z:Z, $D:$D, $D198, $B:$B, $B198, $F:$F, $F198, $E:$E, "Да")</f>
        <v>#VALUE!</v>
      </c>
      <c r="AA198" s="167" t="e">
        <f aca="false" ca="false" dt2D="false" dtr="false" t="normal">SUMIFS(AA:AA, $D:$D, $D198, $B:$B, $B198, $F:$F, $F198, $E:$E, "Да")</f>
        <v>#VALUE!</v>
      </c>
      <c r="AB198" s="167" t="e">
        <f aca="false" ca="false" dt2D="false" dtr="false" t="normal">SUMIFS(AB:AB, $D:$D, $D198, $B:$B, $B198, $F:$F, $F198, $E:$E, "Да")</f>
        <v>#VALUE!</v>
      </c>
      <c r="AC198" s="167" t="e">
        <f aca="false" ca="false" dt2D="false" dtr="false" t="normal">SUMIFS(AC:AC, $D:$D, $D198, $B:$B, $B198, $F:$F, $F198, $E:$E, "Да")</f>
        <v>#VALUE!</v>
      </c>
      <c r="AD198" s="167" t="e">
        <f aca="false" ca="false" dt2D="false" dtr="false" t="normal">SUMIFS(AD:AD, $D:$D, $D198, $B:$B, $B198, $F:$F, $F198, $E:$E, "Да")</f>
        <v>#VALUE!</v>
      </c>
      <c r="AE198" s="167" t="e">
        <f aca="false" ca="false" dt2D="false" dtr="false" t="normal">SUMIFS(AE:AE, $D:$D, $D198, $B:$B, $B198, $F:$F, $F198, $E:$E, "Да")</f>
        <v>#VALUE!</v>
      </c>
      <c r="AF198" s="167" t="e">
        <f aca="false" ca="false" dt2D="false" dtr="false" t="normal">SUMIFS(AF:AF, $D:$D, $D198, $B:$B, $B198, $F:$F, $F198, $E:$E, "Да")</f>
        <v>#VALUE!</v>
      </c>
      <c r="AG198" s="167" t="e">
        <f aca="false" ca="false" dt2D="false" dtr="false" t="normal">SUMIFS(AG:AG, $D:$D, $D198, $B:$B, $B198, $F:$F, $F198, $E:$E, "Да")</f>
        <v>#VALUE!</v>
      </c>
      <c r="AH198" s="167" t="e">
        <f aca="false" ca="false" dt2D="false" dtr="false" t="normal">SUMIFS(AH:AH, $D:$D, $D198, $B:$B, $B198, $F:$F, $F198, $E:$E, "Да")</f>
        <v>#VALUE!</v>
      </c>
      <c r="AI198" s="167" t="e">
        <f aca="false" ca="false" dt2D="false" dtr="false" t="normal">SUMIFS(AI:AI, $D:$D, $D198, $B:$B, $B198, $F:$F, $F198, $E:$E, "Да")</f>
        <v>#VALUE!</v>
      </c>
      <c r="AJ198" s="167" t="e">
        <f aca="false" ca="false" dt2D="false" dtr="false" t="normal">SUMIFS(AJ:AJ, $D:$D, $D198, $B:$B, $B198, $F:$F, $F198, $E:$E, "Да")</f>
        <v>#VALUE!</v>
      </c>
      <c r="AK198" s="167" t="e">
        <f aca="false" ca="false" dt2D="false" dtr="false" t="normal">SUMIFS(AK:AK, $D:$D, $D198, $B:$B, $B198, $F:$F, $F198, $E:$E, "Да")</f>
        <v>#VALUE!</v>
      </c>
      <c r="AL198" s="167" t="e">
        <f aca="false" ca="false" dt2D="false" dtr="false" t="normal">SUMIFS(AL:AL, $D:$D, $D198, $B:$B, $B198, $F:$F, $F198, $E:$E, "Да")</f>
        <v>#VALUE!</v>
      </c>
      <c r="AM198" s="167" t="e">
        <f aca="false" ca="false" dt2D="false" dtr="false" t="normal">SUMIFS(AM:AM, $D:$D, $D198, $B:$B, $B198, $F:$F, $F198, $E:$E, "Да")</f>
        <v>#VALUE!</v>
      </c>
      <c r="AN198" s="167" t="e">
        <f aca="false" ca="false" dt2D="false" dtr="false" t="normal">SUMIFS(AN:AN, $D:$D, $D198, $B:$B, $B198, $F:$F, $F198, $E:$E, "Да")</f>
        <v>#VALUE!</v>
      </c>
      <c r="AO198" s="167" t="e">
        <f aca="false" ca="false" dt2D="false" dtr="false" t="normal">SUMIFS(AO:AO, $D:$D, $D198, $B:$B, $B198, $F:$F, $F198, $E:$E, "Да")</f>
        <v>#VALUE!</v>
      </c>
      <c r="AP198" s="167" t="e">
        <f aca="false" ca="false" dt2D="false" dtr="false" t="normal">SUMIFS(AP:AP, $D:$D, $D198, $B:$B, $B198, $F:$F, $F198, $E:$E, "Да")</f>
        <v>#VALUE!</v>
      </c>
      <c r="AQ198" s="167" t="e">
        <f aca="false" ca="false" dt2D="false" dtr="false" t="normal">SUMIFS(AQ:AQ, $D:$D, $D198, $B:$B, $B198, $F:$F, $F198, $E:$E, "Да")</f>
        <v>#VALUE!</v>
      </c>
      <c r="AR198" s="167" t="e">
        <f aca="false" ca="false" dt2D="false" dtr="false" t="normal">SUMIFS(AR:AR, $D:$D, $D198, $B:$B, $B198, $F:$F, $F198, $E:$E, "Да")</f>
        <v>#VALUE!</v>
      </c>
      <c r="AS198" s="167" t="e">
        <f aca="false" ca="false" dt2D="false" dtr="false" t="normal">SUMIFS(AS:AS, $D:$D, $D198, $B:$B, $B198, $F:$F, $F198, $E:$E, "Да")</f>
        <v>#VALUE!</v>
      </c>
      <c r="AT198" s="167" t="e">
        <f aca="false" ca="false" dt2D="false" dtr="false" t="normal">SUMIFS(AT:AT, $D:$D, $D198, $B:$B, $B198, $F:$F, $F198, $E:$E, "Да")</f>
        <v>#VALUE!</v>
      </c>
      <c r="AU198" s="167" t="e">
        <f aca="false" ca="false" dt2D="false" dtr="false" t="normal">SUMIFS(AU:AU, $D:$D, $D198, $B:$B, $B198, $F:$F, $F198, $E:$E, "Да")</f>
        <v>#VALUE!</v>
      </c>
      <c r="AV198" s="167" t="e">
        <f aca="false" ca="false" dt2D="false" dtr="false" t="normal">SUMIFS(AV:AV, $D:$D, $D198, $B:$B, $B198, $F:$F, $F198, $E:$E, "Да")</f>
        <v>#VALUE!</v>
      </c>
      <c r="AW198" s="167" t="e">
        <f aca="false" ca="false" dt2D="false" dtr="false" t="normal">SUMIFS(AW:AW, $D:$D, $D198, $B:$B, $B198, $F:$F, $F198, $E:$E, "Да")</f>
        <v>#VALUE!</v>
      </c>
      <c r="AX198" s="167" t="e">
        <f aca="false" ca="false" dt2D="false" dtr="false" t="normal">SUMIFS(AX:AX, $D:$D, $D198, $B:$B, $B198, $F:$F, $F198, $E:$E, "Да")</f>
        <v>#VALUE!</v>
      </c>
      <c r="AY198" s="167" t="e">
        <f aca="false" ca="false" dt2D="false" dtr="false" t="normal">SUMIFS(AY:AY, $D:$D, $D198, $B:$B, $B198, $F:$F, $F198, $E:$E, "Да")</f>
        <v>#VALUE!</v>
      </c>
      <c r="AZ198" s="167" t="e">
        <f aca="false" ca="false" dt2D="false" dtr="false" t="normal">SUMIFS(AZ:AZ, $D:$D, $D198, $B:$B, $B198, $F:$F, $F198, $E:$E, "Да")</f>
        <v>#VALUE!</v>
      </c>
      <c r="BA198" s="167" t="e">
        <f aca="false" ca="false" dt2D="false" dtr="false" t="normal">SUMIFS(BA:BA, $D:$D, $D198, $B:$B, $B198, $F:$F, $F198, $E:$E, "Да")</f>
        <v>#VALUE!</v>
      </c>
      <c r="BB198" s="167" t="e">
        <f aca="false" ca="false" dt2D="false" dtr="false" t="normal">SUMIFS(BB:BB, $D:$D, $D198, $B:$B, $B198, $F:$F, $F198, $E:$E, "Да")</f>
        <v>#VALUE!</v>
      </c>
      <c r="BC198" s="167" t="e">
        <f aca="false" ca="false" dt2D="false" dtr="false" t="normal">SUMIFS(BC:BC, $D:$D, $D198, $B:$B, $B198, $F:$F, $F198, $E:$E, "Да")</f>
        <v>#VALUE!</v>
      </c>
      <c r="BD198" s="167" t="e">
        <f aca="false" ca="false" dt2D="false" dtr="false" t="normal">SUMIFS(BD:BD, $D:$D, $D198, $B:$B, $B198, $F:$F, $F198, $E:$E, "Да")</f>
        <v>#VALUE!</v>
      </c>
      <c r="BE198" s="167" t="e">
        <f aca="false" ca="false" dt2D="false" dtr="false" t="normal">SUMIFS(BE:BE, $D:$D, $D198, $B:$B, $B198, $F:$F, $F198, $E:$E, "Да")</f>
        <v>#VALUE!</v>
      </c>
      <c r="BF198" s="167" t="e">
        <f aca="false" ca="false" dt2D="false" dtr="false" t="normal">SUMIFS(BF:BF, $D:$D, $D198, $B:$B, $B198, $F:$F, $F198, $E:$E, "Да")</f>
        <v>#VALUE!</v>
      </c>
      <c r="BG198" s="167" t="e">
        <f aca="false" ca="false" dt2D="false" dtr="false" t="normal">SUMIFS(BG:BG, $D:$D, $D198, $B:$B, $B198, $F:$F, $F198, $E:$E, "Да")</f>
        <v>#VALUE!</v>
      </c>
      <c r="BH198" s="167" t="e">
        <f aca="false" ca="false" dt2D="false" dtr="false" t="normal">SUMIFS(BH:BH, $D:$D, $D198, $B:$B, $B198, $F:$F, $F198, $E:$E, "Да")</f>
        <v>#VALUE!</v>
      </c>
      <c r="BI198" s="167" t="e">
        <f aca="false" ca="false" dt2D="false" dtr="false" t="normal">SUMIFS(BI:BI, $D:$D, $D198, $B:$B, $B198, $F:$F, $F198, $E:$E, "Да")</f>
        <v>#VALUE!</v>
      </c>
      <c r="BJ198" s="167" t="e">
        <f aca="false" ca="false" dt2D="false" dtr="false" t="normal">SUMIFS(BJ:BJ, $D:$D, $D198, $B:$B, $B198, $F:$F, $F198, $E:$E, "Да")</f>
        <v>#VALUE!</v>
      </c>
      <c r="BK198" s="167" t="e">
        <f aca="false" ca="false" dt2D="false" dtr="false" t="normal">SUMIFS(BK:BK, $D:$D, $D198, $B:$B, $B198, $F:$F, $F198, $E:$E, "Да")</f>
        <v>#VALUE!</v>
      </c>
      <c r="BL198" s="167" t="e">
        <f aca="false" ca="false" dt2D="false" dtr="false" t="normal">SUMIFS(BL:BL, $D:$D, $D198, $B:$B, $B198, $F:$F, $F198, $E:$E, "Да")</f>
        <v>#VALUE!</v>
      </c>
      <c r="BM198" s="167" t="e">
        <f aca="false" ca="false" dt2D="false" dtr="false" t="normal">SUMIFS(BM:BM, $D:$D, $D198, $B:$B, $B198, $F:$F, $F198, $E:$E, "Да")</f>
        <v>#VALUE!</v>
      </c>
      <c r="BN198" s="167" t="e">
        <f aca="false" ca="false" dt2D="false" dtr="false" t="normal">SUMIFS(BN:BN, $D:$D, $D198, $B:$B, $B198, $F:$F, $F198, $E:$E, "Да")</f>
        <v>#VALUE!</v>
      </c>
      <c r="BO198" s="167" t="e">
        <f aca="false" ca="false" dt2D="false" dtr="false" t="normal">SUMIFS(BO:BO, $D:$D, $D198, $B:$B, $B198, $F:$F, $F198, $E:$E, "Да")</f>
        <v>#VALUE!</v>
      </c>
      <c r="BP198" s="167" t="e">
        <f aca="false" ca="false" dt2D="false" dtr="false" t="normal">SUMIFS(BP:BP, $D:$D, $D198, $B:$B, $B198, $F:$F, $F198, $E:$E, "Да")</f>
        <v>#VALUE!</v>
      </c>
      <c r="BQ198" s="167" t="e">
        <f aca="false" ca="false" dt2D="false" dtr="false" t="normal">SUMIFS(BQ:BQ, $D:$D, $D198, $B:$B, $B198, $F:$F, $F198, $E:$E, "Да")</f>
        <v>#VALUE!</v>
      </c>
      <c r="BR198" s="167" t="e">
        <f aca="false" ca="false" dt2D="false" dtr="false" t="normal">SUMIFS(BR:BR, $D:$D, $D198, $B:$B, $B198, $F:$F, $F198, $E:$E, "Да")</f>
        <v>#VALUE!</v>
      </c>
      <c r="BS198" s="167" t="e">
        <f aca="false" ca="false" dt2D="false" dtr="false" t="normal">SUMIFS(BS:BS, $D:$D, $D198, $B:$B, $B198, $F:$F, $F198, $E:$E, "Да")</f>
        <v>#VALUE!</v>
      </c>
      <c r="BT198" s="167" t="e">
        <f aca="false" ca="false" dt2D="false" dtr="false" t="normal">SUMIFS(BT:BT, $D:$D, $D198, $B:$B, $B198, $F:$F, $F198, $E:$E, "Да")</f>
        <v>#VALUE!</v>
      </c>
    </row>
    <row hidden="true" ht="16.5" outlineLevel="1" r="199">
      <c r="B199" s="374" t="str">
        <f aca="false" ca="false" dt2D="false" dtr="false" t="normal">B198</f>
        <v>Аренда земельных участков, включая приобретение права аренды</v>
      </c>
      <c r="D199" s="374" t="str">
        <f aca="false" ca="false" dt2D="false" dtr="false" t="normal">I199</f>
        <v>Бюджет СФ</v>
      </c>
      <c r="F199" s="374" t="str">
        <f aca="false" ca="false" dt2D="false" dtr="false" t="normal">F198</f>
        <v>Якорная туристическая  инфраструктура</v>
      </c>
      <c r="I199" s="237" t="s">
        <v>302</v>
      </c>
      <c r="L199" s="283" t="e">
        <f aca="false" ca="false" dt2D="false" dtr="false" t="normal">SUM(M199:BT199)</f>
        <v>#VALUE!</v>
      </c>
      <c r="M199" s="167" t="e">
        <f aca="false" ca="false" dt2D="false" dtr="false" t="normal">SUMIFS(M:M, $D:$D, $D199, $B:$B, $B199, $F:$F, $F199, $E:$E, "Да")</f>
        <v>#VALUE!</v>
      </c>
      <c r="N199" s="167" t="e">
        <f aca="false" ca="false" dt2D="false" dtr="false" t="normal">SUMIFS(N:N, $D:$D, $D199, $B:$B, $B199, $F:$F, $F199, $E:$E, "Да")</f>
        <v>#VALUE!</v>
      </c>
      <c r="O199" s="167" t="e">
        <f aca="false" ca="false" dt2D="false" dtr="false" t="normal">SUMIFS(O:O, $D:$D, $D199, $B:$B, $B199, $F:$F, $F199, $E:$E, "Да")</f>
        <v>#VALUE!</v>
      </c>
      <c r="P199" s="167" t="e">
        <f aca="false" ca="false" dt2D="false" dtr="false" t="normal">SUMIFS(P:P, $D:$D, $D199, $B:$B, $B199, $F:$F, $F199, $E:$E, "Да")</f>
        <v>#VALUE!</v>
      </c>
      <c r="Q199" s="167" t="e">
        <f aca="false" ca="false" dt2D="false" dtr="false" t="normal">SUMIFS(Q:Q, $D:$D, $D199, $B:$B, $B199, $F:$F, $F199, $E:$E, "Да")</f>
        <v>#VALUE!</v>
      </c>
      <c r="R199" s="167" t="e">
        <f aca="false" ca="false" dt2D="false" dtr="false" t="normal">SUMIFS(R:R, $D:$D, $D199, $B:$B, $B199, $F:$F, $F199, $E:$E, "Да")</f>
        <v>#VALUE!</v>
      </c>
      <c r="S199" s="167" t="e">
        <f aca="false" ca="false" dt2D="false" dtr="false" t="normal">SUMIFS(S:S, $D:$D, $D199, $B:$B, $B199, $F:$F, $F199, $E:$E, "Да")</f>
        <v>#VALUE!</v>
      </c>
      <c r="T199" s="167" t="e">
        <f aca="false" ca="false" dt2D="false" dtr="false" t="normal">SUMIFS(T:T, $D:$D, $D199, $B:$B, $B199, $F:$F, $F199, $E:$E, "Да")</f>
        <v>#VALUE!</v>
      </c>
      <c r="U199" s="167" t="e">
        <f aca="false" ca="false" dt2D="false" dtr="false" t="normal">SUMIFS(U:U, $D:$D, $D199, $B:$B, $B199, $F:$F, $F199, $E:$E, "Да")</f>
        <v>#VALUE!</v>
      </c>
      <c r="V199" s="167" t="e">
        <f aca="false" ca="false" dt2D="false" dtr="false" t="normal">SUMIFS(V:V, $D:$D, $D199, $B:$B, $B199, $F:$F, $F199, $E:$E, "Да")</f>
        <v>#VALUE!</v>
      </c>
      <c r="W199" s="167" t="e">
        <f aca="false" ca="false" dt2D="false" dtr="false" t="normal">SUMIFS(W:W, $D:$D, $D199, $B:$B, $B199, $F:$F, $F199, $E:$E, "Да")</f>
        <v>#VALUE!</v>
      </c>
      <c r="X199" s="167" t="e">
        <f aca="false" ca="false" dt2D="false" dtr="false" t="normal">SUMIFS(X:X, $D:$D, $D199, $B:$B, $B199, $F:$F, $F199, $E:$E, "Да")</f>
        <v>#VALUE!</v>
      </c>
      <c r="Y199" s="167" t="e">
        <f aca="false" ca="false" dt2D="false" dtr="false" t="normal">SUMIFS(Y:Y, $D:$D, $D199, $B:$B, $B199, $F:$F, $F199, $E:$E, "Да")</f>
        <v>#VALUE!</v>
      </c>
      <c r="Z199" s="167" t="e">
        <f aca="false" ca="false" dt2D="false" dtr="false" t="normal">SUMIFS(Z:Z, $D:$D, $D199, $B:$B, $B199, $F:$F, $F199, $E:$E, "Да")</f>
        <v>#VALUE!</v>
      </c>
      <c r="AA199" s="167" t="e">
        <f aca="false" ca="false" dt2D="false" dtr="false" t="normal">SUMIFS(AA:AA, $D:$D, $D199, $B:$B, $B199, $F:$F, $F199, $E:$E, "Да")</f>
        <v>#VALUE!</v>
      </c>
      <c r="AB199" s="167" t="e">
        <f aca="false" ca="false" dt2D="false" dtr="false" t="normal">SUMIFS(AB:AB, $D:$D, $D199, $B:$B, $B199, $F:$F, $F199, $E:$E, "Да")</f>
        <v>#VALUE!</v>
      </c>
      <c r="AC199" s="167" t="e">
        <f aca="false" ca="false" dt2D="false" dtr="false" t="normal">SUMIFS(AC:AC, $D:$D, $D199, $B:$B, $B199, $F:$F, $F199, $E:$E, "Да")</f>
        <v>#VALUE!</v>
      </c>
      <c r="AD199" s="167" t="e">
        <f aca="false" ca="false" dt2D="false" dtr="false" t="normal">SUMIFS(AD:AD, $D:$D, $D199, $B:$B, $B199, $F:$F, $F199, $E:$E, "Да")</f>
        <v>#VALUE!</v>
      </c>
      <c r="AE199" s="167" t="e">
        <f aca="false" ca="false" dt2D="false" dtr="false" t="normal">SUMIFS(AE:AE, $D:$D, $D199, $B:$B, $B199, $F:$F, $F199, $E:$E, "Да")</f>
        <v>#VALUE!</v>
      </c>
      <c r="AF199" s="167" t="e">
        <f aca="false" ca="false" dt2D="false" dtr="false" t="normal">SUMIFS(AF:AF, $D:$D, $D199, $B:$B, $B199, $F:$F, $F199, $E:$E, "Да")</f>
        <v>#VALUE!</v>
      </c>
      <c r="AG199" s="167" t="e">
        <f aca="false" ca="false" dt2D="false" dtr="false" t="normal">SUMIFS(AG:AG, $D:$D, $D199, $B:$B, $B199, $F:$F, $F199, $E:$E, "Да")</f>
        <v>#VALUE!</v>
      </c>
      <c r="AH199" s="167" t="e">
        <f aca="false" ca="false" dt2D="false" dtr="false" t="normal">SUMIFS(AH:AH, $D:$D, $D199, $B:$B, $B199, $F:$F, $F199, $E:$E, "Да")</f>
        <v>#VALUE!</v>
      </c>
      <c r="AI199" s="167" t="e">
        <f aca="false" ca="false" dt2D="false" dtr="false" t="normal">SUMIFS(AI:AI, $D:$D, $D199, $B:$B, $B199, $F:$F, $F199, $E:$E, "Да")</f>
        <v>#VALUE!</v>
      </c>
      <c r="AJ199" s="167" t="e">
        <f aca="false" ca="false" dt2D="false" dtr="false" t="normal">SUMIFS(AJ:AJ, $D:$D, $D199, $B:$B, $B199, $F:$F, $F199, $E:$E, "Да")</f>
        <v>#VALUE!</v>
      </c>
      <c r="AK199" s="167" t="e">
        <f aca="false" ca="false" dt2D="false" dtr="false" t="normal">SUMIFS(AK:AK, $D:$D, $D199, $B:$B, $B199, $F:$F, $F199, $E:$E, "Да")</f>
        <v>#VALUE!</v>
      </c>
      <c r="AL199" s="167" t="e">
        <f aca="false" ca="false" dt2D="false" dtr="false" t="normal">SUMIFS(AL:AL, $D:$D, $D199, $B:$B, $B199, $F:$F, $F199, $E:$E, "Да")</f>
        <v>#VALUE!</v>
      </c>
      <c r="AM199" s="167" t="e">
        <f aca="false" ca="false" dt2D="false" dtr="false" t="normal">SUMIFS(AM:AM, $D:$D, $D199, $B:$B, $B199, $F:$F, $F199, $E:$E, "Да")</f>
        <v>#VALUE!</v>
      </c>
      <c r="AN199" s="167" t="e">
        <f aca="false" ca="false" dt2D="false" dtr="false" t="normal">SUMIFS(AN:AN, $D:$D, $D199, $B:$B, $B199, $F:$F, $F199, $E:$E, "Да")</f>
        <v>#VALUE!</v>
      </c>
      <c r="AO199" s="167" t="e">
        <f aca="false" ca="false" dt2D="false" dtr="false" t="normal">SUMIFS(AO:AO, $D:$D, $D199, $B:$B, $B199, $F:$F, $F199, $E:$E, "Да")</f>
        <v>#VALUE!</v>
      </c>
      <c r="AP199" s="167" t="e">
        <f aca="false" ca="false" dt2D="false" dtr="false" t="normal">SUMIFS(AP:AP, $D:$D, $D199, $B:$B, $B199, $F:$F, $F199, $E:$E, "Да")</f>
        <v>#VALUE!</v>
      </c>
      <c r="AQ199" s="167" t="e">
        <f aca="false" ca="false" dt2D="false" dtr="false" t="normal">SUMIFS(AQ:AQ, $D:$D, $D199, $B:$B, $B199, $F:$F, $F199, $E:$E, "Да")</f>
        <v>#VALUE!</v>
      </c>
      <c r="AR199" s="167" t="e">
        <f aca="false" ca="false" dt2D="false" dtr="false" t="normal">SUMIFS(AR:AR, $D:$D, $D199, $B:$B, $B199, $F:$F, $F199, $E:$E, "Да")</f>
        <v>#VALUE!</v>
      </c>
      <c r="AS199" s="167" t="e">
        <f aca="false" ca="false" dt2D="false" dtr="false" t="normal">SUMIFS(AS:AS, $D:$D, $D199, $B:$B, $B199, $F:$F, $F199, $E:$E, "Да")</f>
        <v>#VALUE!</v>
      </c>
      <c r="AT199" s="167" t="e">
        <f aca="false" ca="false" dt2D="false" dtr="false" t="normal">SUMIFS(AT:AT, $D:$D, $D199, $B:$B, $B199, $F:$F, $F199, $E:$E, "Да")</f>
        <v>#VALUE!</v>
      </c>
      <c r="AU199" s="167" t="e">
        <f aca="false" ca="false" dt2D="false" dtr="false" t="normal">SUMIFS(AU:AU, $D:$D, $D199, $B:$B, $B199, $F:$F, $F199, $E:$E, "Да")</f>
        <v>#VALUE!</v>
      </c>
      <c r="AV199" s="167" t="e">
        <f aca="false" ca="false" dt2D="false" dtr="false" t="normal">SUMIFS(AV:AV, $D:$D, $D199, $B:$B, $B199, $F:$F, $F199, $E:$E, "Да")</f>
        <v>#VALUE!</v>
      </c>
      <c r="AW199" s="167" t="e">
        <f aca="false" ca="false" dt2D="false" dtr="false" t="normal">SUMIFS(AW:AW, $D:$D, $D199, $B:$B, $B199, $F:$F, $F199, $E:$E, "Да")</f>
        <v>#VALUE!</v>
      </c>
      <c r="AX199" s="167" t="e">
        <f aca="false" ca="false" dt2D="false" dtr="false" t="normal">SUMIFS(AX:AX, $D:$D, $D199, $B:$B, $B199, $F:$F, $F199, $E:$E, "Да")</f>
        <v>#VALUE!</v>
      </c>
      <c r="AY199" s="167" t="e">
        <f aca="false" ca="false" dt2D="false" dtr="false" t="normal">SUMIFS(AY:AY, $D:$D, $D199, $B:$B, $B199, $F:$F, $F199, $E:$E, "Да")</f>
        <v>#VALUE!</v>
      </c>
      <c r="AZ199" s="167" t="e">
        <f aca="false" ca="false" dt2D="false" dtr="false" t="normal">SUMIFS(AZ:AZ, $D:$D, $D199, $B:$B, $B199, $F:$F, $F199, $E:$E, "Да")</f>
        <v>#VALUE!</v>
      </c>
      <c r="BA199" s="167" t="e">
        <f aca="false" ca="false" dt2D="false" dtr="false" t="normal">SUMIFS(BA:BA, $D:$D, $D199, $B:$B, $B199, $F:$F, $F199, $E:$E, "Да")</f>
        <v>#VALUE!</v>
      </c>
      <c r="BB199" s="167" t="e">
        <f aca="false" ca="false" dt2D="false" dtr="false" t="normal">SUMIFS(BB:BB, $D:$D, $D199, $B:$B, $B199, $F:$F, $F199, $E:$E, "Да")</f>
        <v>#VALUE!</v>
      </c>
      <c r="BC199" s="167" t="e">
        <f aca="false" ca="false" dt2D="false" dtr="false" t="normal">SUMIFS(BC:BC, $D:$D, $D199, $B:$B, $B199, $F:$F, $F199, $E:$E, "Да")</f>
        <v>#VALUE!</v>
      </c>
      <c r="BD199" s="167" t="e">
        <f aca="false" ca="false" dt2D="false" dtr="false" t="normal">SUMIFS(BD:BD, $D:$D, $D199, $B:$B, $B199, $F:$F, $F199, $E:$E, "Да")</f>
        <v>#VALUE!</v>
      </c>
      <c r="BE199" s="167" t="e">
        <f aca="false" ca="false" dt2D="false" dtr="false" t="normal">SUMIFS(BE:BE, $D:$D, $D199, $B:$B, $B199, $F:$F, $F199, $E:$E, "Да")</f>
        <v>#VALUE!</v>
      </c>
      <c r="BF199" s="167" t="e">
        <f aca="false" ca="false" dt2D="false" dtr="false" t="normal">SUMIFS(BF:BF, $D:$D, $D199, $B:$B, $B199, $F:$F, $F199, $E:$E, "Да")</f>
        <v>#VALUE!</v>
      </c>
      <c r="BG199" s="167" t="e">
        <f aca="false" ca="false" dt2D="false" dtr="false" t="normal">SUMIFS(BG:BG, $D:$D, $D199, $B:$B, $B199, $F:$F, $F199, $E:$E, "Да")</f>
        <v>#VALUE!</v>
      </c>
      <c r="BH199" s="167" t="e">
        <f aca="false" ca="false" dt2D="false" dtr="false" t="normal">SUMIFS(BH:BH, $D:$D, $D199, $B:$B, $B199, $F:$F, $F199, $E:$E, "Да")</f>
        <v>#VALUE!</v>
      </c>
      <c r="BI199" s="167" t="e">
        <f aca="false" ca="false" dt2D="false" dtr="false" t="normal">SUMIFS(BI:BI, $D:$D, $D199, $B:$B, $B199, $F:$F, $F199, $E:$E, "Да")</f>
        <v>#VALUE!</v>
      </c>
      <c r="BJ199" s="167" t="e">
        <f aca="false" ca="false" dt2D="false" dtr="false" t="normal">SUMIFS(BJ:BJ, $D:$D, $D199, $B:$B, $B199, $F:$F, $F199, $E:$E, "Да")</f>
        <v>#VALUE!</v>
      </c>
      <c r="BK199" s="167" t="e">
        <f aca="false" ca="false" dt2D="false" dtr="false" t="normal">SUMIFS(BK:BK, $D:$D, $D199, $B:$B, $B199, $F:$F, $F199, $E:$E, "Да")</f>
        <v>#VALUE!</v>
      </c>
      <c r="BL199" s="167" t="e">
        <f aca="false" ca="false" dt2D="false" dtr="false" t="normal">SUMIFS(BL:BL, $D:$D, $D199, $B:$B, $B199, $F:$F, $F199, $E:$E, "Да")</f>
        <v>#VALUE!</v>
      </c>
      <c r="BM199" s="167" t="e">
        <f aca="false" ca="false" dt2D="false" dtr="false" t="normal">SUMIFS(BM:BM, $D:$D, $D199, $B:$B, $B199, $F:$F, $F199, $E:$E, "Да")</f>
        <v>#VALUE!</v>
      </c>
      <c r="BN199" s="167" t="e">
        <f aca="false" ca="false" dt2D="false" dtr="false" t="normal">SUMIFS(BN:BN, $D:$D, $D199, $B:$B, $B199, $F:$F, $F199, $E:$E, "Да")</f>
        <v>#VALUE!</v>
      </c>
      <c r="BO199" s="167" t="e">
        <f aca="false" ca="false" dt2D="false" dtr="false" t="normal">SUMIFS(BO:BO, $D:$D, $D199, $B:$B, $B199, $F:$F, $F199, $E:$E, "Да")</f>
        <v>#VALUE!</v>
      </c>
      <c r="BP199" s="167" t="e">
        <f aca="false" ca="false" dt2D="false" dtr="false" t="normal">SUMIFS(BP:BP, $D:$D, $D199, $B:$B, $B199, $F:$F, $F199, $E:$E, "Да")</f>
        <v>#VALUE!</v>
      </c>
      <c r="BQ199" s="167" t="e">
        <f aca="false" ca="false" dt2D="false" dtr="false" t="normal">SUMIFS(BQ:BQ, $D:$D, $D199, $B:$B, $B199, $F:$F, $F199, $E:$E, "Да")</f>
        <v>#VALUE!</v>
      </c>
      <c r="BR199" s="167" t="e">
        <f aca="false" ca="false" dt2D="false" dtr="false" t="normal">SUMIFS(BR:BR, $D:$D, $D199, $B:$B, $B199, $F:$F, $F199, $E:$E, "Да")</f>
        <v>#VALUE!</v>
      </c>
      <c r="BS199" s="167" t="e">
        <f aca="false" ca="false" dt2D="false" dtr="false" t="normal">SUMIFS(BS:BS, $D:$D, $D199, $B:$B, $B199, $F:$F, $F199, $E:$E, "Да")</f>
        <v>#VALUE!</v>
      </c>
      <c r="BT199" s="167" t="e">
        <f aca="false" ca="false" dt2D="false" dtr="false" t="normal">SUMIFS(BT:BT, $D:$D, $D199, $B:$B, $B199, $F:$F, $F199, $E:$E, "Да")</f>
        <v>#VALUE!</v>
      </c>
    </row>
    <row hidden="true" ht="16.5" outlineLevel="1" r="200">
      <c r="B200" s="374" t="str">
        <f aca="false" ca="false" dt2D="false" dtr="false" t="normal">B199</f>
        <v>Аренда земельных участков, включая приобретение права аренды</v>
      </c>
      <c r="D200" s="374" t="str">
        <f aca="false" ca="false" dt2D="false" dtr="false" t="normal">I200</f>
        <v>Местный бюджет</v>
      </c>
      <c r="F200" s="374" t="str">
        <f aca="false" ca="false" dt2D="false" dtr="false" t="normal">F199</f>
        <v>Якорная туристическая  инфраструктура</v>
      </c>
      <c r="I200" s="237" t="s">
        <v>303</v>
      </c>
      <c r="L200" s="283" t="e">
        <f aca="false" ca="false" dt2D="false" dtr="false" t="normal">SUM(M200:BT200)</f>
        <v>#VALUE!</v>
      </c>
      <c r="M200" s="167" t="e">
        <f aca="false" ca="false" dt2D="false" dtr="false" t="normal">SUMIFS(M:M, $D:$D, $D200, $B:$B, $B200, $F:$F, $F200, $E:$E, "Да")</f>
        <v>#VALUE!</v>
      </c>
      <c r="N200" s="167" t="e">
        <f aca="false" ca="false" dt2D="false" dtr="false" t="normal">SUMIFS(N:N, $D:$D, $D200, $B:$B, $B200, $F:$F, $F200, $E:$E, "Да")</f>
        <v>#VALUE!</v>
      </c>
      <c r="O200" s="167" t="e">
        <f aca="false" ca="false" dt2D="false" dtr="false" t="normal">SUMIFS(O:O, $D:$D, $D200, $B:$B, $B200, $F:$F, $F200, $E:$E, "Да")</f>
        <v>#VALUE!</v>
      </c>
      <c r="P200" s="167" t="e">
        <f aca="false" ca="false" dt2D="false" dtr="false" t="normal">SUMIFS(P:P, $D:$D, $D200, $B:$B, $B200, $F:$F, $F200, $E:$E, "Да")</f>
        <v>#VALUE!</v>
      </c>
      <c r="Q200" s="167" t="e">
        <f aca="false" ca="false" dt2D="false" dtr="false" t="normal">SUMIFS(Q:Q, $D:$D, $D200, $B:$B, $B200, $F:$F, $F200, $E:$E, "Да")</f>
        <v>#VALUE!</v>
      </c>
      <c r="R200" s="167" t="e">
        <f aca="false" ca="false" dt2D="false" dtr="false" t="normal">SUMIFS(R:R, $D:$D, $D200, $B:$B, $B200, $F:$F, $F200, $E:$E, "Да")</f>
        <v>#VALUE!</v>
      </c>
      <c r="S200" s="167" t="e">
        <f aca="false" ca="false" dt2D="false" dtr="false" t="normal">SUMIFS(S:S, $D:$D, $D200, $B:$B, $B200, $F:$F, $F200, $E:$E, "Да")</f>
        <v>#VALUE!</v>
      </c>
      <c r="T200" s="167" t="e">
        <f aca="false" ca="false" dt2D="false" dtr="false" t="normal">SUMIFS(T:T, $D:$D, $D200, $B:$B, $B200, $F:$F, $F200, $E:$E, "Да")</f>
        <v>#VALUE!</v>
      </c>
      <c r="U200" s="167" t="e">
        <f aca="false" ca="false" dt2D="false" dtr="false" t="normal">SUMIFS(U:U, $D:$D, $D200, $B:$B, $B200, $F:$F, $F200, $E:$E, "Да")</f>
        <v>#VALUE!</v>
      </c>
      <c r="V200" s="167" t="e">
        <f aca="false" ca="false" dt2D="false" dtr="false" t="normal">SUMIFS(V:V, $D:$D, $D200, $B:$B, $B200, $F:$F, $F200, $E:$E, "Да")</f>
        <v>#VALUE!</v>
      </c>
      <c r="W200" s="167" t="e">
        <f aca="false" ca="false" dt2D="false" dtr="false" t="normal">SUMIFS(W:W, $D:$D, $D200, $B:$B, $B200, $F:$F, $F200, $E:$E, "Да")</f>
        <v>#VALUE!</v>
      </c>
      <c r="X200" s="167" t="e">
        <f aca="false" ca="false" dt2D="false" dtr="false" t="normal">SUMIFS(X:X, $D:$D, $D200, $B:$B, $B200, $F:$F, $F200, $E:$E, "Да")</f>
        <v>#VALUE!</v>
      </c>
      <c r="Y200" s="167" t="e">
        <f aca="false" ca="false" dt2D="false" dtr="false" t="normal">SUMIFS(Y:Y, $D:$D, $D200, $B:$B, $B200, $F:$F, $F200, $E:$E, "Да")</f>
        <v>#VALUE!</v>
      </c>
      <c r="Z200" s="167" t="e">
        <f aca="false" ca="false" dt2D="false" dtr="false" t="normal">SUMIFS(Z:Z, $D:$D, $D200, $B:$B, $B200, $F:$F, $F200, $E:$E, "Да")</f>
        <v>#VALUE!</v>
      </c>
      <c r="AA200" s="167" t="e">
        <f aca="false" ca="false" dt2D="false" dtr="false" t="normal">SUMIFS(AA:AA, $D:$D, $D200, $B:$B, $B200, $F:$F, $F200, $E:$E, "Да")</f>
        <v>#VALUE!</v>
      </c>
      <c r="AB200" s="167" t="e">
        <f aca="false" ca="false" dt2D="false" dtr="false" t="normal">SUMIFS(AB:AB, $D:$D, $D200, $B:$B, $B200, $F:$F, $F200, $E:$E, "Да")</f>
        <v>#VALUE!</v>
      </c>
      <c r="AC200" s="167" t="e">
        <f aca="false" ca="false" dt2D="false" dtr="false" t="normal">SUMIFS(AC:AC, $D:$D, $D200, $B:$B, $B200, $F:$F, $F200, $E:$E, "Да")</f>
        <v>#VALUE!</v>
      </c>
      <c r="AD200" s="167" t="e">
        <f aca="false" ca="false" dt2D="false" dtr="false" t="normal">SUMIFS(AD:AD, $D:$D, $D200, $B:$B, $B200, $F:$F, $F200, $E:$E, "Да")</f>
        <v>#VALUE!</v>
      </c>
      <c r="AE200" s="167" t="e">
        <f aca="false" ca="false" dt2D="false" dtr="false" t="normal">SUMIFS(AE:AE, $D:$D, $D200, $B:$B, $B200, $F:$F, $F200, $E:$E, "Да")</f>
        <v>#VALUE!</v>
      </c>
      <c r="AF200" s="167" t="e">
        <f aca="false" ca="false" dt2D="false" dtr="false" t="normal">SUMIFS(AF:AF, $D:$D, $D200, $B:$B, $B200, $F:$F, $F200, $E:$E, "Да")</f>
        <v>#VALUE!</v>
      </c>
      <c r="AG200" s="167" t="e">
        <f aca="false" ca="false" dt2D="false" dtr="false" t="normal">SUMIFS(AG:AG, $D:$D, $D200, $B:$B, $B200, $F:$F, $F200, $E:$E, "Да")</f>
        <v>#VALUE!</v>
      </c>
      <c r="AH200" s="167" t="e">
        <f aca="false" ca="false" dt2D="false" dtr="false" t="normal">SUMIFS(AH:AH, $D:$D, $D200, $B:$B, $B200, $F:$F, $F200, $E:$E, "Да")</f>
        <v>#VALUE!</v>
      </c>
      <c r="AI200" s="167" t="e">
        <f aca="false" ca="false" dt2D="false" dtr="false" t="normal">SUMIFS(AI:AI, $D:$D, $D200, $B:$B, $B200, $F:$F, $F200, $E:$E, "Да")</f>
        <v>#VALUE!</v>
      </c>
      <c r="AJ200" s="167" t="e">
        <f aca="false" ca="false" dt2D="false" dtr="false" t="normal">SUMIFS(AJ:AJ, $D:$D, $D200, $B:$B, $B200, $F:$F, $F200, $E:$E, "Да")</f>
        <v>#VALUE!</v>
      </c>
      <c r="AK200" s="167" t="e">
        <f aca="false" ca="false" dt2D="false" dtr="false" t="normal">SUMIFS(AK:AK, $D:$D, $D200, $B:$B, $B200, $F:$F, $F200, $E:$E, "Да")</f>
        <v>#VALUE!</v>
      </c>
      <c r="AL200" s="167" t="e">
        <f aca="false" ca="false" dt2D="false" dtr="false" t="normal">SUMIFS(AL:AL, $D:$D, $D200, $B:$B, $B200, $F:$F, $F200, $E:$E, "Да")</f>
        <v>#VALUE!</v>
      </c>
      <c r="AM200" s="167" t="e">
        <f aca="false" ca="false" dt2D="false" dtr="false" t="normal">SUMIFS(AM:AM, $D:$D, $D200, $B:$B, $B200, $F:$F, $F200, $E:$E, "Да")</f>
        <v>#VALUE!</v>
      </c>
      <c r="AN200" s="167" t="e">
        <f aca="false" ca="false" dt2D="false" dtr="false" t="normal">SUMIFS(AN:AN, $D:$D, $D200, $B:$B, $B200, $F:$F, $F200, $E:$E, "Да")</f>
        <v>#VALUE!</v>
      </c>
      <c r="AO200" s="167" t="e">
        <f aca="false" ca="false" dt2D="false" dtr="false" t="normal">SUMIFS(AO:AO, $D:$D, $D200, $B:$B, $B200, $F:$F, $F200, $E:$E, "Да")</f>
        <v>#VALUE!</v>
      </c>
      <c r="AP200" s="167" t="e">
        <f aca="false" ca="false" dt2D="false" dtr="false" t="normal">SUMIFS(AP:AP, $D:$D, $D200, $B:$B, $B200, $F:$F, $F200, $E:$E, "Да")</f>
        <v>#VALUE!</v>
      </c>
      <c r="AQ200" s="167" t="e">
        <f aca="false" ca="false" dt2D="false" dtr="false" t="normal">SUMIFS(AQ:AQ, $D:$D, $D200, $B:$B, $B200, $F:$F, $F200, $E:$E, "Да")</f>
        <v>#VALUE!</v>
      </c>
      <c r="AR200" s="167" t="e">
        <f aca="false" ca="false" dt2D="false" dtr="false" t="normal">SUMIFS(AR:AR, $D:$D, $D200, $B:$B, $B200, $F:$F, $F200, $E:$E, "Да")</f>
        <v>#VALUE!</v>
      </c>
      <c r="AS200" s="167" t="e">
        <f aca="false" ca="false" dt2D="false" dtr="false" t="normal">SUMIFS(AS:AS, $D:$D, $D200, $B:$B, $B200, $F:$F, $F200, $E:$E, "Да")</f>
        <v>#VALUE!</v>
      </c>
      <c r="AT200" s="167" t="e">
        <f aca="false" ca="false" dt2D="false" dtr="false" t="normal">SUMIFS(AT:AT, $D:$D, $D200, $B:$B, $B200, $F:$F, $F200, $E:$E, "Да")</f>
        <v>#VALUE!</v>
      </c>
      <c r="AU200" s="167" t="e">
        <f aca="false" ca="false" dt2D="false" dtr="false" t="normal">SUMIFS(AU:AU, $D:$D, $D200, $B:$B, $B200, $F:$F, $F200, $E:$E, "Да")</f>
        <v>#VALUE!</v>
      </c>
      <c r="AV200" s="167" t="e">
        <f aca="false" ca="false" dt2D="false" dtr="false" t="normal">SUMIFS(AV:AV, $D:$D, $D200, $B:$B, $B200, $F:$F, $F200, $E:$E, "Да")</f>
        <v>#VALUE!</v>
      </c>
      <c r="AW200" s="167" t="e">
        <f aca="false" ca="false" dt2D="false" dtr="false" t="normal">SUMIFS(AW:AW, $D:$D, $D200, $B:$B, $B200, $F:$F, $F200, $E:$E, "Да")</f>
        <v>#VALUE!</v>
      </c>
      <c r="AX200" s="167" t="e">
        <f aca="false" ca="false" dt2D="false" dtr="false" t="normal">SUMIFS(AX:AX, $D:$D, $D200, $B:$B, $B200, $F:$F, $F200, $E:$E, "Да")</f>
        <v>#VALUE!</v>
      </c>
      <c r="AY200" s="167" t="e">
        <f aca="false" ca="false" dt2D="false" dtr="false" t="normal">SUMIFS(AY:AY, $D:$D, $D200, $B:$B, $B200, $F:$F, $F200, $E:$E, "Да")</f>
        <v>#VALUE!</v>
      </c>
      <c r="AZ200" s="167" t="e">
        <f aca="false" ca="false" dt2D="false" dtr="false" t="normal">SUMIFS(AZ:AZ, $D:$D, $D200, $B:$B, $B200, $F:$F, $F200, $E:$E, "Да")</f>
        <v>#VALUE!</v>
      </c>
      <c r="BA200" s="167" t="e">
        <f aca="false" ca="false" dt2D="false" dtr="false" t="normal">SUMIFS(BA:BA, $D:$D, $D200, $B:$B, $B200, $F:$F, $F200, $E:$E, "Да")</f>
        <v>#VALUE!</v>
      </c>
      <c r="BB200" s="167" t="e">
        <f aca="false" ca="false" dt2D="false" dtr="false" t="normal">SUMIFS(BB:BB, $D:$D, $D200, $B:$B, $B200, $F:$F, $F200, $E:$E, "Да")</f>
        <v>#VALUE!</v>
      </c>
      <c r="BC200" s="167" t="e">
        <f aca="false" ca="false" dt2D="false" dtr="false" t="normal">SUMIFS(BC:BC, $D:$D, $D200, $B:$B, $B200, $F:$F, $F200, $E:$E, "Да")</f>
        <v>#VALUE!</v>
      </c>
      <c r="BD200" s="167" t="e">
        <f aca="false" ca="false" dt2D="false" dtr="false" t="normal">SUMIFS(BD:BD, $D:$D, $D200, $B:$B, $B200, $F:$F, $F200, $E:$E, "Да")</f>
        <v>#VALUE!</v>
      </c>
      <c r="BE200" s="167" t="e">
        <f aca="false" ca="false" dt2D="false" dtr="false" t="normal">SUMIFS(BE:BE, $D:$D, $D200, $B:$B, $B200, $F:$F, $F200, $E:$E, "Да")</f>
        <v>#VALUE!</v>
      </c>
      <c r="BF200" s="167" t="e">
        <f aca="false" ca="false" dt2D="false" dtr="false" t="normal">SUMIFS(BF:BF, $D:$D, $D200, $B:$B, $B200, $F:$F, $F200, $E:$E, "Да")</f>
        <v>#VALUE!</v>
      </c>
      <c r="BG200" s="167" t="e">
        <f aca="false" ca="false" dt2D="false" dtr="false" t="normal">SUMIFS(BG:BG, $D:$D, $D200, $B:$B, $B200, $F:$F, $F200, $E:$E, "Да")</f>
        <v>#VALUE!</v>
      </c>
      <c r="BH200" s="167" t="e">
        <f aca="false" ca="false" dt2D="false" dtr="false" t="normal">SUMIFS(BH:BH, $D:$D, $D200, $B:$B, $B200, $F:$F, $F200, $E:$E, "Да")</f>
        <v>#VALUE!</v>
      </c>
      <c r="BI200" s="167" t="e">
        <f aca="false" ca="false" dt2D="false" dtr="false" t="normal">SUMIFS(BI:BI, $D:$D, $D200, $B:$B, $B200, $F:$F, $F200, $E:$E, "Да")</f>
        <v>#VALUE!</v>
      </c>
      <c r="BJ200" s="167" t="e">
        <f aca="false" ca="false" dt2D="false" dtr="false" t="normal">SUMIFS(BJ:BJ, $D:$D, $D200, $B:$B, $B200, $F:$F, $F200, $E:$E, "Да")</f>
        <v>#VALUE!</v>
      </c>
      <c r="BK200" s="167" t="e">
        <f aca="false" ca="false" dt2D="false" dtr="false" t="normal">SUMIFS(BK:BK, $D:$D, $D200, $B:$B, $B200, $F:$F, $F200, $E:$E, "Да")</f>
        <v>#VALUE!</v>
      </c>
      <c r="BL200" s="167" t="e">
        <f aca="false" ca="false" dt2D="false" dtr="false" t="normal">SUMIFS(BL:BL, $D:$D, $D200, $B:$B, $B200, $F:$F, $F200, $E:$E, "Да")</f>
        <v>#VALUE!</v>
      </c>
      <c r="BM200" s="167" t="e">
        <f aca="false" ca="false" dt2D="false" dtr="false" t="normal">SUMIFS(BM:BM, $D:$D, $D200, $B:$B, $B200, $F:$F, $F200, $E:$E, "Да")</f>
        <v>#VALUE!</v>
      </c>
      <c r="BN200" s="167" t="e">
        <f aca="false" ca="false" dt2D="false" dtr="false" t="normal">SUMIFS(BN:BN, $D:$D, $D200, $B:$B, $B200, $F:$F, $F200, $E:$E, "Да")</f>
        <v>#VALUE!</v>
      </c>
      <c r="BO200" s="167" t="e">
        <f aca="false" ca="false" dt2D="false" dtr="false" t="normal">SUMIFS(BO:BO, $D:$D, $D200, $B:$B, $B200, $F:$F, $F200, $E:$E, "Да")</f>
        <v>#VALUE!</v>
      </c>
      <c r="BP200" s="167" t="e">
        <f aca="false" ca="false" dt2D="false" dtr="false" t="normal">SUMIFS(BP:BP, $D:$D, $D200, $B:$B, $B200, $F:$F, $F200, $E:$E, "Да")</f>
        <v>#VALUE!</v>
      </c>
      <c r="BQ200" s="167" t="e">
        <f aca="false" ca="false" dt2D="false" dtr="false" t="normal">SUMIFS(BQ:BQ, $D:$D, $D200, $B:$B, $B200, $F:$F, $F200, $E:$E, "Да")</f>
        <v>#VALUE!</v>
      </c>
      <c r="BR200" s="167" t="e">
        <f aca="false" ca="false" dt2D="false" dtr="false" t="normal">SUMIFS(BR:BR, $D:$D, $D200, $B:$B, $B200, $F:$F, $F200, $E:$E, "Да")</f>
        <v>#VALUE!</v>
      </c>
      <c r="BS200" s="167" t="e">
        <f aca="false" ca="false" dt2D="false" dtr="false" t="normal">SUMIFS(BS:BS, $D:$D, $D200, $B:$B, $B200, $F:$F, $F200, $E:$E, "Да")</f>
        <v>#VALUE!</v>
      </c>
      <c r="BT200" s="167" t="e">
        <f aca="false" ca="false" dt2D="false" dtr="false" t="normal">SUMIFS(BT:BT, $D:$D, $D200, $B:$B, $B200, $F:$F, $F200, $E:$E, "Да")</f>
        <v>#VALUE!</v>
      </c>
    </row>
    <row customHeight="true" hidden="true" ht="7.90000009536743" outlineLevel="1" r="201">
      <c r="L201" s="283" t="n"/>
      <c r="M201" s="167" t="n"/>
      <c r="N201" s="167" t="n"/>
      <c r="O201" s="167" t="n"/>
      <c r="P201" s="167" t="n"/>
      <c r="Q201" s="167" t="n"/>
      <c r="R201" s="167" t="n"/>
      <c r="S201" s="167" t="n"/>
      <c r="T201" s="167" t="n"/>
      <c r="U201" s="167" t="n"/>
      <c r="V201" s="167" t="n"/>
      <c r="W201" s="167" t="n"/>
      <c r="X201" s="167" t="n"/>
      <c r="Y201" s="167" t="n"/>
      <c r="Z201" s="167" t="n"/>
      <c r="AA201" s="167" t="n"/>
      <c r="AB201" s="167" t="n"/>
      <c r="AC201" s="167" t="n"/>
      <c r="AD201" s="167" t="n"/>
      <c r="AE201" s="167" t="n"/>
      <c r="AF201" s="167" t="n"/>
      <c r="AG201" s="167" t="n"/>
      <c r="AH201" s="167" t="n"/>
      <c r="AI201" s="167" t="n"/>
      <c r="AJ201" s="167" t="n"/>
      <c r="AK201" s="167" t="n"/>
      <c r="AL201" s="167" t="n"/>
      <c r="AM201" s="167" t="n"/>
      <c r="AN201" s="167" t="n"/>
      <c r="AO201" s="167" t="n"/>
      <c r="AP201" s="167" t="n"/>
      <c r="AQ201" s="167" t="n"/>
      <c r="AR201" s="167" t="n"/>
      <c r="AS201" s="167" t="n"/>
      <c r="AT201" s="167" t="n"/>
      <c r="AU201" s="167" t="n"/>
      <c r="AV201" s="167" t="n"/>
      <c r="AW201" s="167" t="n"/>
      <c r="AX201" s="167" t="n"/>
      <c r="AY201" s="167" t="n"/>
      <c r="AZ201" s="167" t="n"/>
      <c r="BA201" s="167" t="n"/>
      <c r="BB201" s="167" t="n"/>
      <c r="BC201" s="167" t="n"/>
      <c r="BD201" s="167" t="n"/>
      <c r="BE201" s="167" t="n"/>
      <c r="BF201" s="167" t="n"/>
      <c r="BG201" s="167" t="n"/>
      <c r="BH201" s="167" t="n"/>
      <c r="BI201" s="167" t="n"/>
      <c r="BJ201" s="167" t="n"/>
      <c r="BK201" s="167" t="n"/>
      <c r="BL201" s="167" t="n"/>
      <c r="BM201" s="167" t="n"/>
      <c r="BN201" s="167" t="n"/>
      <c r="BO201" s="167" t="n"/>
      <c r="BP201" s="167" t="n"/>
      <c r="BQ201" s="167" t="n"/>
      <c r="BR201" s="167" t="n"/>
      <c r="BS201" s="167" t="n"/>
      <c r="BT201" s="167" t="n"/>
    </row>
    <row customFormat="true" hidden="true" ht="16.5" outlineLevel="1" r="202" s="130">
      <c r="A202" s="408" t="n"/>
      <c r="B202" s="408" t="str">
        <f aca="false" ca="false" dt2D="false" dtr="false" t="normal">I196</f>
        <v>Аренда земельных участков, включая приобретение права аренды</v>
      </c>
      <c r="C202" s="408" t="n"/>
      <c r="D202" s="408" t="n"/>
      <c r="E202" s="408" t="n"/>
      <c r="F202" s="374" t="str">
        <f aca="false" ca="false" dt2D="false" dtr="false" t="normal">I202</f>
        <v>Дополнительная туристическая  инфраструктура</v>
      </c>
      <c r="G202" s="408" t="n"/>
      <c r="I202" s="242" t="s">
        <v>407</v>
      </c>
      <c r="L202" s="283" t="e">
        <f aca="false" ca="false" dt2D="false" dtr="false" t="normal">SUM(M202:BT202)</f>
        <v>#VALUE!</v>
      </c>
      <c r="M202" s="167" t="e">
        <f aca="false" ca="false" dt2D="false" dtr="false" t="normal">SUM(M203:M205)</f>
        <v>#VALUE!</v>
      </c>
      <c r="N202" s="167" t="e">
        <f aca="false" ca="false" dt2D="false" dtr="false" t="normal">SUM(N203:N205)</f>
        <v>#VALUE!</v>
      </c>
      <c r="O202" s="167" t="e">
        <f aca="false" ca="false" dt2D="false" dtr="false" t="normal">SUM(O203:O205)</f>
        <v>#VALUE!</v>
      </c>
      <c r="P202" s="167" t="e">
        <f aca="false" ca="false" dt2D="false" dtr="false" t="normal">SUM(P203:P205)</f>
        <v>#VALUE!</v>
      </c>
      <c r="Q202" s="167" t="e">
        <f aca="false" ca="false" dt2D="false" dtr="false" t="normal">SUM(Q203:Q205)</f>
        <v>#VALUE!</v>
      </c>
      <c r="R202" s="167" t="e">
        <f aca="false" ca="false" dt2D="false" dtr="false" t="normal">SUM(R203:R205)</f>
        <v>#VALUE!</v>
      </c>
      <c r="S202" s="167" t="e">
        <f aca="false" ca="false" dt2D="false" dtr="false" t="normal">SUM(S203:S205)</f>
        <v>#VALUE!</v>
      </c>
      <c r="T202" s="167" t="e">
        <f aca="false" ca="false" dt2D="false" dtr="false" t="normal">SUM(T203:T205)</f>
        <v>#VALUE!</v>
      </c>
      <c r="U202" s="167" t="e">
        <f aca="false" ca="false" dt2D="false" dtr="false" t="normal">SUM(U203:U205)</f>
        <v>#VALUE!</v>
      </c>
      <c r="V202" s="167" t="e">
        <f aca="false" ca="false" dt2D="false" dtr="false" t="normal">SUM(V203:V205)</f>
        <v>#VALUE!</v>
      </c>
      <c r="W202" s="167" t="e">
        <f aca="false" ca="false" dt2D="false" dtr="false" t="normal">SUM(W203:W205)</f>
        <v>#VALUE!</v>
      </c>
      <c r="X202" s="167" t="e">
        <f aca="false" ca="false" dt2D="false" dtr="false" t="normal">SUM(X203:X205)</f>
        <v>#VALUE!</v>
      </c>
      <c r="Y202" s="167" t="e">
        <f aca="false" ca="false" dt2D="false" dtr="false" t="normal">SUM(Y203:Y205)</f>
        <v>#VALUE!</v>
      </c>
      <c r="Z202" s="167" t="e">
        <f aca="false" ca="false" dt2D="false" dtr="false" t="normal">SUM(Z203:Z205)</f>
        <v>#VALUE!</v>
      </c>
      <c r="AA202" s="167" t="e">
        <f aca="false" ca="false" dt2D="false" dtr="false" t="normal">SUM(AA203:AA205)</f>
        <v>#VALUE!</v>
      </c>
      <c r="AB202" s="167" t="e">
        <f aca="false" ca="false" dt2D="false" dtr="false" t="normal">SUM(AB203:AB205)</f>
        <v>#VALUE!</v>
      </c>
      <c r="AC202" s="167" t="e">
        <f aca="false" ca="false" dt2D="false" dtr="false" t="normal">SUM(AC203:AC205)</f>
        <v>#VALUE!</v>
      </c>
      <c r="AD202" s="167" t="e">
        <f aca="false" ca="false" dt2D="false" dtr="false" t="normal">SUM(AD203:AD205)</f>
        <v>#VALUE!</v>
      </c>
      <c r="AE202" s="167" t="e">
        <f aca="false" ca="false" dt2D="false" dtr="false" t="normal">SUM(AE203:AE205)</f>
        <v>#VALUE!</v>
      </c>
      <c r="AF202" s="167" t="e">
        <f aca="false" ca="false" dt2D="false" dtr="false" t="normal">SUM(AF203:AF205)</f>
        <v>#VALUE!</v>
      </c>
      <c r="AG202" s="167" t="e">
        <f aca="false" ca="false" dt2D="false" dtr="false" t="normal">SUM(AG203:AG205)</f>
        <v>#VALUE!</v>
      </c>
      <c r="AH202" s="167" t="e">
        <f aca="false" ca="false" dt2D="false" dtr="false" t="normal">SUM(AH203:AH205)</f>
        <v>#VALUE!</v>
      </c>
      <c r="AI202" s="167" t="e">
        <f aca="false" ca="false" dt2D="false" dtr="false" t="normal">SUM(AI203:AI205)</f>
        <v>#VALUE!</v>
      </c>
      <c r="AJ202" s="167" t="e">
        <f aca="false" ca="false" dt2D="false" dtr="false" t="normal">SUM(AJ203:AJ205)</f>
        <v>#VALUE!</v>
      </c>
      <c r="AK202" s="167" t="e">
        <f aca="false" ca="false" dt2D="false" dtr="false" t="normal">SUM(AK203:AK205)</f>
        <v>#VALUE!</v>
      </c>
      <c r="AL202" s="167" t="e">
        <f aca="false" ca="false" dt2D="false" dtr="false" t="normal">SUM(AL203:AL205)</f>
        <v>#VALUE!</v>
      </c>
      <c r="AM202" s="167" t="e">
        <f aca="false" ca="false" dt2D="false" dtr="false" t="normal">SUM(AM203:AM205)</f>
        <v>#VALUE!</v>
      </c>
      <c r="AN202" s="167" t="e">
        <f aca="false" ca="false" dt2D="false" dtr="false" t="normal">SUM(AN203:AN205)</f>
        <v>#VALUE!</v>
      </c>
      <c r="AO202" s="167" t="e">
        <f aca="false" ca="false" dt2D="false" dtr="false" t="normal">SUM(AO203:AO205)</f>
        <v>#VALUE!</v>
      </c>
      <c r="AP202" s="167" t="e">
        <f aca="false" ca="false" dt2D="false" dtr="false" t="normal">SUM(AP203:AP205)</f>
        <v>#VALUE!</v>
      </c>
      <c r="AQ202" s="167" t="e">
        <f aca="false" ca="false" dt2D="false" dtr="false" t="normal">SUM(AQ203:AQ205)</f>
        <v>#VALUE!</v>
      </c>
      <c r="AR202" s="167" t="e">
        <f aca="false" ca="false" dt2D="false" dtr="false" t="normal">SUM(AR203:AR205)</f>
        <v>#VALUE!</v>
      </c>
      <c r="AS202" s="167" t="e">
        <f aca="false" ca="false" dt2D="false" dtr="false" t="normal">SUM(AS203:AS205)</f>
        <v>#VALUE!</v>
      </c>
      <c r="AT202" s="167" t="e">
        <f aca="false" ca="false" dt2D="false" dtr="false" t="normal">SUM(AT203:AT205)</f>
        <v>#VALUE!</v>
      </c>
      <c r="AU202" s="167" t="e">
        <f aca="false" ca="false" dt2D="false" dtr="false" t="normal">SUM(AU203:AU205)</f>
        <v>#VALUE!</v>
      </c>
      <c r="AV202" s="167" t="e">
        <f aca="false" ca="false" dt2D="false" dtr="false" t="normal">SUM(AV203:AV205)</f>
        <v>#VALUE!</v>
      </c>
      <c r="AW202" s="167" t="e">
        <f aca="false" ca="false" dt2D="false" dtr="false" t="normal">SUM(AW203:AW205)</f>
        <v>#VALUE!</v>
      </c>
      <c r="AX202" s="167" t="e">
        <f aca="false" ca="false" dt2D="false" dtr="false" t="normal">SUM(AX203:AX205)</f>
        <v>#VALUE!</v>
      </c>
      <c r="AY202" s="167" t="e">
        <f aca="false" ca="false" dt2D="false" dtr="false" t="normal">SUM(AY203:AY205)</f>
        <v>#VALUE!</v>
      </c>
      <c r="AZ202" s="167" t="e">
        <f aca="false" ca="false" dt2D="false" dtr="false" t="normal">SUM(AZ203:AZ205)</f>
        <v>#VALUE!</v>
      </c>
      <c r="BA202" s="167" t="e">
        <f aca="false" ca="false" dt2D="false" dtr="false" t="normal">SUM(BA203:BA205)</f>
        <v>#VALUE!</v>
      </c>
      <c r="BB202" s="167" t="e">
        <f aca="false" ca="false" dt2D="false" dtr="false" t="normal">SUM(BB203:BB205)</f>
        <v>#VALUE!</v>
      </c>
      <c r="BC202" s="167" t="e">
        <f aca="false" ca="false" dt2D="false" dtr="false" t="normal">SUM(BC203:BC205)</f>
        <v>#VALUE!</v>
      </c>
      <c r="BD202" s="167" t="e">
        <f aca="false" ca="false" dt2D="false" dtr="false" t="normal">SUM(BD203:BD205)</f>
        <v>#VALUE!</v>
      </c>
      <c r="BE202" s="167" t="e">
        <f aca="false" ca="false" dt2D="false" dtr="false" t="normal">SUM(BE203:BE205)</f>
        <v>#VALUE!</v>
      </c>
      <c r="BF202" s="167" t="e">
        <f aca="false" ca="false" dt2D="false" dtr="false" t="normal">SUM(BF203:BF205)</f>
        <v>#VALUE!</v>
      </c>
      <c r="BG202" s="167" t="e">
        <f aca="false" ca="false" dt2D="false" dtr="false" t="normal">SUM(BG203:BG205)</f>
        <v>#VALUE!</v>
      </c>
      <c r="BH202" s="167" t="e">
        <f aca="false" ca="false" dt2D="false" dtr="false" t="normal">SUM(BH203:BH205)</f>
        <v>#VALUE!</v>
      </c>
      <c r="BI202" s="167" t="e">
        <f aca="false" ca="false" dt2D="false" dtr="false" t="normal">SUM(BI203:BI205)</f>
        <v>#VALUE!</v>
      </c>
      <c r="BJ202" s="167" t="e">
        <f aca="false" ca="false" dt2D="false" dtr="false" t="normal">SUM(BJ203:BJ205)</f>
        <v>#VALUE!</v>
      </c>
      <c r="BK202" s="167" t="e">
        <f aca="false" ca="false" dt2D="false" dtr="false" t="normal">SUM(BK203:BK205)</f>
        <v>#VALUE!</v>
      </c>
      <c r="BL202" s="167" t="e">
        <f aca="false" ca="false" dt2D="false" dtr="false" t="normal">SUM(BL203:BL205)</f>
        <v>#VALUE!</v>
      </c>
      <c r="BM202" s="167" t="e">
        <f aca="false" ca="false" dt2D="false" dtr="false" t="normal">SUM(BM203:BM205)</f>
        <v>#VALUE!</v>
      </c>
      <c r="BN202" s="167" t="e">
        <f aca="false" ca="false" dt2D="false" dtr="false" t="normal">SUM(BN203:BN205)</f>
        <v>#VALUE!</v>
      </c>
      <c r="BO202" s="167" t="e">
        <f aca="false" ca="false" dt2D="false" dtr="false" t="normal">SUM(BO203:BO205)</f>
        <v>#VALUE!</v>
      </c>
      <c r="BP202" s="167" t="e">
        <f aca="false" ca="false" dt2D="false" dtr="false" t="normal">SUM(BP203:BP205)</f>
        <v>#VALUE!</v>
      </c>
      <c r="BQ202" s="167" t="e">
        <f aca="false" ca="false" dt2D="false" dtr="false" t="normal">SUM(BQ203:BQ205)</f>
        <v>#VALUE!</v>
      </c>
      <c r="BR202" s="167" t="e">
        <f aca="false" ca="false" dt2D="false" dtr="false" t="normal">SUM(BR203:BR205)</f>
        <v>#VALUE!</v>
      </c>
      <c r="BS202" s="167" t="e">
        <f aca="false" ca="false" dt2D="false" dtr="false" t="normal">SUM(BS203:BS205)</f>
        <v>#VALUE!</v>
      </c>
      <c r="BT202" s="167" t="e">
        <f aca="false" ca="false" dt2D="false" dtr="false" t="normal">SUM(BT203:BT205)</f>
        <v>#VALUE!</v>
      </c>
    </row>
    <row hidden="true" ht="16.5" outlineLevel="1" r="203">
      <c r="B203" s="374" t="str">
        <f aca="false" ca="false" dt2D="false" dtr="false" t="normal">B202</f>
        <v>Аренда земельных участков, включая приобретение права аренды</v>
      </c>
      <c r="D203" s="374" t="str">
        <f aca="false" ca="false" dt2D="false" dtr="false" t="normal">I203</f>
        <v>Федеральный бюджет</v>
      </c>
      <c r="F203" s="374" t="str">
        <f aca="false" ca="false" dt2D="false" dtr="false" t="normal">F202</f>
        <v>Дополнительная туристическая  инфраструктура</v>
      </c>
      <c r="I203" s="237" t="s">
        <v>301</v>
      </c>
      <c r="L203" s="283" t="e">
        <f aca="false" ca="false" dt2D="false" dtr="false" t="normal">SUM(M203:BT203)</f>
        <v>#VALUE!</v>
      </c>
      <c r="M203" s="167" t="e">
        <f aca="false" ca="false" dt2D="false" dtr="false" t="normal">SUMIFS(M:M, $D:$D, $D203, $B:$B, $B203, $F:$F, $F203, $E:$E, "Да")</f>
        <v>#VALUE!</v>
      </c>
      <c r="N203" s="167" t="e">
        <f aca="false" ca="false" dt2D="false" dtr="false" t="normal">SUMIFS(N:N, $D:$D, $D203, $B:$B, $B203, $F:$F, $F203, $E:$E, "Да")</f>
        <v>#VALUE!</v>
      </c>
      <c r="O203" s="167" t="e">
        <f aca="false" ca="false" dt2D="false" dtr="false" t="normal">SUMIFS(O:O, $D:$D, $D203, $B:$B, $B203, $F:$F, $F203, $E:$E, "Да")</f>
        <v>#VALUE!</v>
      </c>
      <c r="P203" s="167" t="e">
        <f aca="false" ca="false" dt2D="false" dtr="false" t="normal">SUMIFS(P:P, $D:$D, $D203, $B:$B, $B203, $F:$F, $F203, $E:$E, "Да")</f>
        <v>#VALUE!</v>
      </c>
      <c r="Q203" s="167" t="e">
        <f aca="false" ca="false" dt2D="false" dtr="false" t="normal">SUMIFS(Q:Q, $D:$D, $D203, $B:$B, $B203, $F:$F, $F203, $E:$E, "Да")</f>
        <v>#VALUE!</v>
      </c>
      <c r="R203" s="167" t="e">
        <f aca="false" ca="false" dt2D="false" dtr="false" t="normal">SUMIFS(R:R, $D:$D, $D203, $B:$B, $B203, $F:$F, $F203, $E:$E, "Да")</f>
        <v>#VALUE!</v>
      </c>
      <c r="S203" s="167" t="e">
        <f aca="false" ca="false" dt2D="false" dtr="false" t="normal">SUMIFS(S:S, $D:$D, $D203, $B:$B, $B203, $F:$F, $F203, $E:$E, "Да")</f>
        <v>#VALUE!</v>
      </c>
      <c r="T203" s="167" t="e">
        <f aca="false" ca="false" dt2D="false" dtr="false" t="normal">SUMIFS(T:T, $D:$D, $D203, $B:$B, $B203, $F:$F, $F203, $E:$E, "Да")</f>
        <v>#VALUE!</v>
      </c>
      <c r="U203" s="167" t="e">
        <f aca="false" ca="false" dt2D="false" dtr="false" t="normal">SUMIFS(U:U, $D:$D, $D203, $B:$B, $B203, $F:$F, $F203, $E:$E, "Да")</f>
        <v>#VALUE!</v>
      </c>
      <c r="V203" s="167" t="e">
        <f aca="false" ca="false" dt2D="false" dtr="false" t="normal">SUMIFS(V:V, $D:$D, $D203, $B:$B, $B203, $F:$F, $F203, $E:$E, "Да")</f>
        <v>#VALUE!</v>
      </c>
      <c r="W203" s="167" t="e">
        <f aca="false" ca="false" dt2D="false" dtr="false" t="normal">SUMIFS(W:W, $D:$D, $D203, $B:$B, $B203, $F:$F, $F203, $E:$E, "Да")</f>
        <v>#VALUE!</v>
      </c>
      <c r="X203" s="167" t="e">
        <f aca="false" ca="false" dt2D="false" dtr="false" t="normal">SUMIFS(X:X, $D:$D, $D203, $B:$B, $B203, $F:$F, $F203, $E:$E, "Да")</f>
        <v>#VALUE!</v>
      </c>
      <c r="Y203" s="167" t="e">
        <f aca="false" ca="false" dt2D="false" dtr="false" t="normal">SUMIFS(Y:Y, $D:$D, $D203, $B:$B, $B203, $F:$F, $F203, $E:$E, "Да")</f>
        <v>#VALUE!</v>
      </c>
      <c r="Z203" s="167" t="e">
        <f aca="false" ca="false" dt2D="false" dtr="false" t="normal">SUMIFS(Z:Z, $D:$D, $D203, $B:$B, $B203, $F:$F, $F203, $E:$E, "Да")</f>
        <v>#VALUE!</v>
      </c>
      <c r="AA203" s="167" t="e">
        <f aca="false" ca="false" dt2D="false" dtr="false" t="normal">SUMIFS(AA:AA, $D:$D, $D203, $B:$B, $B203, $F:$F, $F203, $E:$E, "Да")</f>
        <v>#VALUE!</v>
      </c>
      <c r="AB203" s="167" t="e">
        <f aca="false" ca="false" dt2D="false" dtr="false" t="normal">SUMIFS(AB:AB, $D:$D, $D203, $B:$B, $B203, $F:$F, $F203, $E:$E, "Да")</f>
        <v>#VALUE!</v>
      </c>
      <c r="AC203" s="167" t="e">
        <f aca="false" ca="false" dt2D="false" dtr="false" t="normal">SUMIFS(AC:AC, $D:$D, $D203, $B:$B, $B203, $F:$F, $F203, $E:$E, "Да")</f>
        <v>#VALUE!</v>
      </c>
      <c r="AD203" s="167" t="e">
        <f aca="false" ca="false" dt2D="false" dtr="false" t="normal">SUMIFS(AD:AD, $D:$D, $D203, $B:$B, $B203, $F:$F, $F203, $E:$E, "Да")</f>
        <v>#VALUE!</v>
      </c>
      <c r="AE203" s="167" t="e">
        <f aca="false" ca="false" dt2D="false" dtr="false" t="normal">SUMIFS(AE:AE, $D:$D, $D203, $B:$B, $B203, $F:$F, $F203, $E:$E, "Да")</f>
        <v>#VALUE!</v>
      </c>
      <c r="AF203" s="167" t="e">
        <f aca="false" ca="false" dt2D="false" dtr="false" t="normal">SUMIFS(AF:AF, $D:$D, $D203, $B:$B, $B203, $F:$F, $F203, $E:$E, "Да")</f>
        <v>#VALUE!</v>
      </c>
      <c r="AG203" s="167" t="e">
        <f aca="false" ca="false" dt2D="false" dtr="false" t="normal">SUMIFS(AG:AG, $D:$D, $D203, $B:$B, $B203, $F:$F, $F203, $E:$E, "Да")</f>
        <v>#VALUE!</v>
      </c>
      <c r="AH203" s="167" t="e">
        <f aca="false" ca="false" dt2D="false" dtr="false" t="normal">SUMIFS(AH:AH, $D:$D, $D203, $B:$B, $B203, $F:$F, $F203, $E:$E, "Да")</f>
        <v>#VALUE!</v>
      </c>
      <c r="AI203" s="167" t="e">
        <f aca="false" ca="false" dt2D="false" dtr="false" t="normal">SUMIFS(AI:AI, $D:$D, $D203, $B:$B, $B203, $F:$F, $F203, $E:$E, "Да")</f>
        <v>#VALUE!</v>
      </c>
      <c r="AJ203" s="167" t="e">
        <f aca="false" ca="false" dt2D="false" dtr="false" t="normal">SUMIFS(AJ:AJ, $D:$D, $D203, $B:$B, $B203, $F:$F, $F203, $E:$E, "Да")</f>
        <v>#VALUE!</v>
      </c>
      <c r="AK203" s="167" t="e">
        <f aca="false" ca="false" dt2D="false" dtr="false" t="normal">SUMIFS(AK:AK, $D:$D, $D203, $B:$B, $B203, $F:$F, $F203, $E:$E, "Да")</f>
        <v>#VALUE!</v>
      </c>
      <c r="AL203" s="167" t="e">
        <f aca="false" ca="false" dt2D="false" dtr="false" t="normal">SUMIFS(AL:AL, $D:$D, $D203, $B:$B, $B203, $F:$F, $F203, $E:$E, "Да")</f>
        <v>#VALUE!</v>
      </c>
      <c r="AM203" s="167" t="e">
        <f aca="false" ca="false" dt2D="false" dtr="false" t="normal">SUMIFS(AM:AM, $D:$D, $D203, $B:$B, $B203, $F:$F, $F203, $E:$E, "Да")</f>
        <v>#VALUE!</v>
      </c>
      <c r="AN203" s="167" t="e">
        <f aca="false" ca="false" dt2D="false" dtr="false" t="normal">SUMIFS(AN:AN, $D:$D, $D203, $B:$B, $B203, $F:$F, $F203, $E:$E, "Да")</f>
        <v>#VALUE!</v>
      </c>
      <c r="AO203" s="167" t="e">
        <f aca="false" ca="false" dt2D="false" dtr="false" t="normal">SUMIFS(AO:AO, $D:$D, $D203, $B:$B, $B203, $F:$F, $F203, $E:$E, "Да")</f>
        <v>#VALUE!</v>
      </c>
      <c r="AP203" s="167" t="e">
        <f aca="false" ca="false" dt2D="false" dtr="false" t="normal">SUMIFS(AP:AP, $D:$D, $D203, $B:$B, $B203, $F:$F, $F203, $E:$E, "Да")</f>
        <v>#VALUE!</v>
      </c>
      <c r="AQ203" s="167" t="e">
        <f aca="false" ca="false" dt2D="false" dtr="false" t="normal">SUMIFS(AQ:AQ, $D:$D, $D203, $B:$B, $B203, $F:$F, $F203, $E:$E, "Да")</f>
        <v>#VALUE!</v>
      </c>
      <c r="AR203" s="167" t="e">
        <f aca="false" ca="false" dt2D="false" dtr="false" t="normal">SUMIFS(AR:AR, $D:$D, $D203, $B:$B, $B203, $F:$F, $F203, $E:$E, "Да")</f>
        <v>#VALUE!</v>
      </c>
      <c r="AS203" s="167" t="e">
        <f aca="false" ca="false" dt2D="false" dtr="false" t="normal">SUMIFS(AS:AS, $D:$D, $D203, $B:$B, $B203, $F:$F, $F203, $E:$E, "Да")</f>
        <v>#VALUE!</v>
      </c>
      <c r="AT203" s="167" t="e">
        <f aca="false" ca="false" dt2D="false" dtr="false" t="normal">SUMIFS(AT:AT, $D:$D, $D203, $B:$B, $B203, $F:$F, $F203, $E:$E, "Да")</f>
        <v>#VALUE!</v>
      </c>
      <c r="AU203" s="167" t="e">
        <f aca="false" ca="false" dt2D="false" dtr="false" t="normal">SUMIFS(AU:AU, $D:$D, $D203, $B:$B, $B203, $F:$F, $F203, $E:$E, "Да")</f>
        <v>#VALUE!</v>
      </c>
      <c r="AV203" s="167" t="e">
        <f aca="false" ca="false" dt2D="false" dtr="false" t="normal">SUMIFS(AV:AV, $D:$D, $D203, $B:$B, $B203, $F:$F, $F203, $E:$E, "Да")</f>
        <v>#VALUE!</v>
      </c>
      <c r="AW203" s="167" t="e">
        <f aca="false" ca="false" dt2D="false" dtr="false" t="normal">SUMIFS(AW:AW, $D:$D, $D203, $B:$B, $B203, $F:$F, $F203, $E:$E, "Да")</f>
        <v>#VALUE!</v>
      </c>
      <c r="AX203" s="167" t="e">
        <f aca="false" ca="false" dt2D="false" dtr="false" t="normal">SUMIFS(AX:AX, $D:$D, $D203, $B:$B, $B203, $F:$F, $F203, $E:$E, "Да")</f>
        <v>#VALUE!</v>
      </c>
      <c r="AY203" s="167" t="e">
        <f aca="false" ca="false" dt2D="false" dtr="false" t="normal">SUMIFS(AY:AY, $D:$D, $D203, $B:$B, $B203, $F:$F, $F203, $E:$E, "Да")</f>
        <v>#VALUE!</v>
      </c>
      <c r="AZ203" s="167" t="e">
        <f aca="false" ca="false" dt2D="false" dtr="false" t="normal">SUMIFS(AZ:AZ, $D:$D, $D203, $B:$B, $B203, $F:$F, $F203, $E:$E, "Да")</f>
        <v>#VALUE!</v>
      </c>
      <c r="BA203" s="167" t="e">
        <f aca="false" ca="false" dt2D="false" dtr="false" t="normal">SUMIFS(BA:BA, $D:$D, $D203, $B:$B, $B203, $F:$F, $F203, $E:$E, "Да")</f>
        <v>#VALUE!</v>
      </c>
      <c r="BB203" s="167" t="e">
        <f aca="false" ca="false" dt2D="false" dtr="false" t="normal">SUMIFS(BB:BB, $D:$D, $D203, $B:$B, $B203, $F:$F, $F203, $E:$E, "Да")</f>
        <v>#VALUE!</v>
      </c>
      <c r="BC203" s="167" t="e">
        <f aca="false" ca="false" dt2D="false" dtr="false" t="normal">SUMIFS(BC:BC, $D:$D, $D203, $B:$B, $B203, $F:$F, $F203, $E:$E, "Да")</f>
        <v>#VALUE!</v>
      </c>
      <c r="BD203" s="167" t="e">
        <f aca="false" ca="false" dt2D="false" dtr="false" t="normal">SUMIFS(BD:BD, $D:$D, $D203, $B:$B, $B203, $F:$F, $F203, $E:$E, "Да")</f>
        <v>#VALUE!</v>
      </c>
      <c r="BE203" s="167" t="e">
        <f aca="false" ca="false" dt2D="false" dtr="false" t="normal">SUMIFS(BE:BE, $D:$D, $D203, $B:$B, $B203, $F:$F, $F203, $E:$E, "Да")</f>
        <v>#VALUE!</v>
      </c>
      <c r="BF203" s="167" t="e">
        <f aca="false" ca="false" dt2D="false" dtr="false" t="normal">SUMIFS(BF:BF, $D:$D, $D203, $B:$B, $B203, $F:$F, $F203, $E:$E, "Да")</f>
        <v>#VALUE!</v>
      </c>
      <c r="BG203" s="167" t="e">
        <f aca="false" ca="false" dt2D="false" dtr="false" t="normal">SUMIFS(BG:BG, $D:$D, $D203, $B:$B, $B203, $F:$F, $F203, $E:$E, "Да")</f>
        <v>#VALUE!</v>
      </c>
      <c r="BH203" s="167" t="e">
        <f aca="false" ca="false" dt2D="false" dtr="false" t="normal">SUMIFS(BH:BH, $D:$D, $D203, $B:$B, $B203, $F:$F, $F203, $E:$E, "Да")</f>
        <v>#VALUE!</v>
      </c>
      <c r="BI203" s="167" t="e">
        <f aca="false" ca="false" dt2D="false" dtr="false" t="normal">SUMIFS(BI:BI, $D:$D, $D203, $B:$B, $B203, $F:$F, $F203, $E:$E, "Да")</f>
        <v>#VALUE!</v>
      </c>
      <c r="BJ203" s="167" t="e">
        <f aca="false" ca="false" dt2D="false" dtr="false" t="normal">SUMIFS(BJ:BJ, $D:$D, $D203, $B:$B, $B203, $F:$F, $F203, $E:$E, "Да")</f>
        <v>#VALUE!</v>
      </c>
      <c r="BK203" s="167" t="e">
        <f aca="false" ca="false" dt2D="false" dtr="false" t="normal">SUMIFS(BK:BK, $D:$D, $D203, $B:$B, $B203, $F:$F, $F203, $E:$E, "Да")</f>
        <v>#VALUE!</v>
      </c>
      <c r="BL203" s="167" t="e">
        <f aca="false" ca="false" dt2D="false" dtr="false" t="normal">SUMIFS(BL:BL, $D:$D, $D203, $B:$B, $B203, $F:$F, $F203, $E:$E, "Да")</f>
        <v>#VALUE!</v>
      </c>
      <c r="BM203" s="167" t="e">
        <f aca="false" ca="false" dt2D="false" dtr="false" t="normal">SUMIFS(BM:BM, $D:$D, $D203, $B:$B, $B203, $F:$F, $F203, $E:$E, "Да")</f>
        <v>#VALUE!</v>
      </c>
      <c r="BN203" s="167" t="e">
        <f aca="false" ca="false" dt2D="false" dtr="false" t="normal">SUMIFS(BN:BN, $D:$D, $D203, $B:$B, $B203, $F:$F, $F203, $E:$E, "Да")</f>
        <v>#VALUE!</v>
      </c>
      <c r="BO203" s="167" t="e">
        <f aca="false" ca="false" dt2D="false" dtr="false" t="normal">SUMIFS(BO:BO, $D:$D, $D203, $B:$B, $B203, $F:$F, $F203, $E:$E, "Да")</f>
        <v>#VALUE!</v>
      </c>
      <c r="BP203" s="167" t="e">
        <f aca="false" ca="false" dt2D="false" dtr="false" t="normal">SUMIFS(BP:BP, $D:$D, $D203, $B:$B, $B203, $F:$F, $F203, $E:$E, "Да")</f>
        <v>#VALUE!</v>
      </c>
      <c r="BQ203" s="167" t="e">
        <f aca="false" ca="false" dt2D="false" dtr="false" t="normal">SUMIFS(BQ:BQ, $D:$D, $D203, $B:$B, $B203, $F:$F, $F203, $E:$E, "Да")</f>
        <v>#VALUE!</v>
      </c>
      <c r="BR203" s="167" t="e">
        <f aca="false" ca="false" dt2D="false" dtr="false" t="normal">SUMIFS(BR:BR, $D:$D, $D203, $B:$B, $B203, $F:$F, $F203, $E:$E, "Да")</f>
        <v>#VALUE!</v>
      </c>
      <c r="BS203" s="167" t="e">
        <f aca="false" ca="false" dt2D="false" dtr="false" t="normal">SUMIFS(BS:BS, $D:$D, $D203, $B:$B, $B203, $F:$F, $F203, $E:$E, "Да")</f>
        <v>#VALUE!</v>
      </c>
      <c r="BT203" s="167" t="e">
        <f aca="false" ca="false" dt2D="false" dtr="false" t="normal">SUMIFS(BT:BT, $D:$D, $D203, $B:$B, $B203, $F:$F, $F203, $E:$E, "Да")</f>
        <v>#VALUE!</v>
      </c>
    </row>
    <row hidden="true" ht="16.5" outlineLevel="1" r="204">
      <c r="B204" s="374" t="str">
        <f aca="false" ca="false" dt2D="false" dtr="false" t="normal">B203</f>
        <v>Аренда земельных участков, включая приобретение права аренды</v>
      </c>
      <c r="D204" s="374" t="str">
        <f aca="false" ca="false" dt2D="false" dtr="false" t="normal">I204</f>
        <v>Бюджет СФ</v>
      </c>
      <c r="F204" s="374" t="str">
        <f aca="false" ca="false" dt2D="false" dtr="false" t="normal">F203</f>
        <v>Дополнительная туристическая  инфраструктура</v>
      </c>
      <c r="I204" s="237" t="s">
        <v>302</v>
      </c>
      <c r="L204" s="283" t="e">
        <f aca="false" ca="false" dt2D="false" dtr="false" t="normal">SUM(M204:BT204)</f>
        <v>#VALUE!</v>
      </c>
      <c r="M204" s="167" t="e">
        <f aca="false" ca="false" dt2D="false" dtr="false" t="normal">SUMIFS(M:M, $D:$D, $D204, $B:$B, $B204, $F:$F, $F204, $E:$E, "Да")</f>
        <v>#VALUE!</v>
      </c>
      <c r="N204" s="167" t="e">
        <f aca="false" ca="false" dt2D="false" dtr="false" t="normal">SUMIFS(N:N, $D:$D, $D204, $B:$B, $B204, $F:$F, $F204, $E:$E, "Да")</f>
        <v>#VALUE!</v>
      </c>
      <c r="O204" s="167" t="e">
        <f aca="false" ca="false" dt2D="false" dtr="false" t="normal">SUMIFS(O:O, $D:$D, $D204, $B:$B, $B204, $F:$F, $F204, $E:$E, "Да")</f>
        <v>#VALUE!</v>
      </c>
      <c r="P204" s="167" t="e">
        <f aca="false" ca="false" dt2D="false" dtr="false" t="normal">SUMIFS(P:P, $D:$D, $D204, $B:$B, $B204, $F:$F, $F204, $E:$E, "Да")</f>
        <v>#VALUE!</v>
      </c>
      <c r="Q204" s="167" t="e">
        <f aca="false" ca="false" dt2D="false" dtr="false" t="normal">SUMIFS(Q:Q, $D:$D, $D204, $B:$B, $B204, $F:$F, $F204, $E:$E, "Да")</f>
        <v>#VALUE!</v>
      </c>
      <c r="R204" s="167" t="e">
        <f aca="false" ca="false" dt2D="false" dtr="false" t="normal">SUMIFS(R:R, $D:$D, $D204, $B:$B, $B204, $F:$F, $F204, $E:$E, "Да")</f>
        <v>#VALUE!</v>
      </c>
      <c r="S204" s="167" t="e">
        <f aca="false" ca="false" dt2D="false" dtr="false" t="normal">SUMIFS(S:S, $D:$D, $D204, $B:$B, $B204, $F:$F, $F204, $E:$E, "Да")</f>
        <v>#VALUE!</v>
      </c>
      <c r="T204" s="167" t="e">
        <f aca="false" ca="false" dt2D="false" dtr="false" t="normal">SUMIFS(T:T, $D:$D, $D204, $B:$B, $B204, $F:$F, $F204, $E:$E, "Да")</f>
        <v>#VALUE!</v>
      </c>
      <c r="U204" s="167" t="e">
        <f aca="false" ca="false" dt2D="false" dtr="false" t="normal">SUMIFS(U:U, $D:$D, $D204, $B:$B, $B204, $F:$F, $F204, $E:$E, "Да")</f>
        <v>#VALUE!</v>
      </c>
      <c r="V204" s="167" t="e">
        <f aca="false" ca="false" dt2D="false" dtr="false" t="normal">SUMIFS(V:V, $D:$D, $D204, $B:$B, $B204, $F:$F, $F204, $E:$E, "Да")</f>
        <v>#VALUE!</v>
      </c>
      <c r="W204" s="167" t="e">
        <f aca="false" ca="false" dt2D="false" dtr="false" t="normal">SUMIFS(W:W, $D:$D, $D204, $B:$B, $B204, $F:$F, $F204, $E:$E, "Да")</f>
        <v>#VALUE!</v>
      </c>
      <c r="X204" s="167" t="e">
        <f aca="false" ca="false" dt2D="false" dtr="false" t="normal">SUMIFS(X:X, $D:$D, $D204, $B:$B, $B204, $F:$F, $F204, $E:$E, "Да")</f>
        <v>#VALUE!</v>
      </c>
      <c r="Y204" s="167" t="e">
        <f aca="false" ca="false" dt2D="false" dtr="false" t="normal">SUMIFS(Y:Y, $D:$D, $D204, $B:$B, $B204, $F:$F, $F204, $E:$E, "Да")</f>
        <v>#VALUE!</v>
      </c>
      <c r="Z204" s="167" t="e">
        <f aca="false" ca="false" dt2D="false" dtr="false" t="normal">SUMIFS(Z:Z, $D:$D, $D204, $B:$B, $B204, $F:$F, $F204, $E:$E, "Да")</f>
        <v>#VALUE!</v>
      </c>
      <c r="AA204" s="167" t="e">
        <f aca="false" ca="false" dt2D="false" dtr="false" t="normal">SUMIFS(AA:AA, $D:$D, $D204, $B:$B, $B204, $F:$F, $F204, $E:$E, "Да")</f>
        <v>#VALUE!</v>
      </c>
      <c r="AB204" s="167" t="e">
        <f aca="false" ca="false" dt2D="false" dtr="false" t="normal">SUMIFS(AB:AB, $D:$D, $D204, $B:$B, $B204, $F:$F, $F204, $E:$E, "Да")</f>
        <v>#VALUE!</v>
      </c>
      <c r="AC204" s="167" t="e">
        <f aca="false" ca="false" dt2D="false" dtr="false" t="normal">SUMIFS(AC:AC, $D:$D, $D204, $B:$B, $B204, $F:$F, $F204, $E:$E, "Да")</f>
        <v>#VALUE!</v>
      </c>
      <c r="AD204" s="167" t="e">
        <f aca="false" ca="false" dt2D="false" dtr="false" t="normal">SUMIFS(AD:AD, $D:$D, $D204, $B:$B, $B204, $F:$F, $F204, $E:$E, "Да")</f>
        <v>#VALUE!</v>
      </c>
      <c r="AE204" s="167" t="e">
        <f aca="false" ca="false" dt2D="false" dtr="false" t="normal">SUMIFS(AE:AE, $D:$D, $D204, $B:$B, $B204, $F:$F, $F204, $E:$E, "Да")</f>
        <v>#VALUE!</v>
      </c>
      <c r="AF204" s="167" t="e">
        <f aca="false" ca="false" dt2D="false" dtr="false" t="normal">SUMIFS(AF:AF, $D:$D, $D204, $B:$B, $B204, $F:$F, $F204, $E:$E, "Да")</f>
        <v>#VALUE!</v>
      </c>
      <c r="AG204" s="167" t="e">
        <f aca="false" ca="false" dt2D="false" dtr="false" t="normal">SUMIFS(AG:AG, $D:$D, $D204, $B:$B, $B204, $F:$F, $F204, $E:$E, "Да")</f>
        <v>#VALUE!</v>
      </c>
      <c r="AH204" s="167" t="e">
        <f aca="false" ca="false" dt2D="false" dtr="false" t="normal">SUMIFS(AH:AH, $D:$D, $D204, $B:$B, $B204, $F:$F, $F204, $E:$E, "Да")</f>
        <v>#VALUE!</v>
      </c>
      <c r="AI204" s="167" t="e">
        <f aca="false" ca="false" dt2D="false" dtr="false" t="normal">SUMIFS(AI:AI, $D:$D, $D204, $B:$B, $B204, $F:$F, $F204, $E:$E, "Да")</f>
        <v>#VALUE!</v>
      </c>
      <c r="AJ204" s="167" t="e">
        <f aca="false" ca="false" dt2D="false" dtr="false" t="normal">SUMIFS(AJ:AJ, $D:$D, $D204, $B:$B, $B204, $F:$F, $F204, $E:$E, "Да")</f>
        <v>#VALUE!</v>
      </c>
      <c r="AK204" s="167" t="e">
        <f aca="false" ca="false" dt2D="false" dtr="false" t="normal">SUMIFS(AK:AK, $D:$D, $D204, $B:$B, $B204, $F:$F, $F204, $E:$E, "Да")</f>
        <v>#VALUE!</v>
      </c>
      <c r="AL204" s="167" t="e">
        <f aca="false" ca="false" dt2D="false" dtr="false" t="normal">SUMIFS(AL:AL, $D:$D, $D204, $B:$B, $B204, $F:$F, $F204, $E:$E, "Да")</f>
        <v>#VALUE!</v>
      </c>
      <c r="AM204" s="167" t="e">
        <f aca="false" ca="false" dt2D="false" dtr="false" t="normal">SUMIFS(AM:AM, $D:$D, $D204, $B:$B, $B204, $F:$F, $F204, $E:$E, "Да")</f>
        <v>#VALUE!</v>
      </c>
      <c r="AN204" s="167" t="e">
        <f aca="false" ca="false" dt2D="false" dtr="false" t="normal">SUMIFS(AN:AN, $D:$D, $D204, $B:$B, $B204, $F:$F, $F204, $E:$E, "Да")</f>
        <v>#VALUE!</v>
      </c>
      <c r="AO204" s="167" t="e">
        <f aca="false" ca="false" dt2D="false" dtr="false" t="normal">SUMIFS(AO:AO, $D:$D, $D204, $B:$B, $B204, $F:$F, $F204, $E:$E, "Да")</f>
        <v>#VALUE!</v>
      </c>
      <c r="AP204" s="167" t="e">
        <f aca="false" ca="false" dt2D="false" dtr="false" t="normal">SUMIFS(AP:AP, $D:$D, $D204, $B:$B, $B204, $F:$F, $F204, $E:$E, "Да")</f>
        <v>#VALUE!</v>
      </c>
      <c r="AQ204" s="167" t="e">
        <f aca="false" ca="false" dt2D="false" dtr="false" t="normal">SUMIFS(AQ:AQ, $D:$D, $D204, $B:$B, $B204, $F:$F, $F204, $E:$E, "Да")</f>
        <v>#VALUE!</v>
      </c>
      <c r="AR204" s="167" t="e">
        <f aca="false" ca="false" dt2D="false" dtr="false" t="normal">SUMIFS(AR:AR, $D:$D, $D204, $B:$B, $B204, $F:$F, $F204, $E:$E, "Да")</f>
        <v>#VALUE!</v>
      </c>
      <c r="AS204" s="167" t="e">
        <f aca="false" ca="false" dt2D="false" dtr="false" t="normal">SUMIFS(AS:AS, $D:$D, $D204, $B:$B, $B204, $F:$F, $F204, $E:$E, "Да")</f>
        <v>#VALUE!</v>
      </c>
      <c r="AT204" s="167" t="e">
        <f aca="false" ca="false" dt2D="false" dtr="false" t="normal">SUMIFS(AT:AT, $D:$D, $D204, $B:$B, $B204, $F:$F, $F204, $E:$E, "Да")</f>
        <v>#VALUE!</v>
      </c>
      <c r="AU204" s="167" t="e">
        <f aca="false" ca="false" dt2D="false" dtr="false" t="normal">SUMIFS(AU:AU, $D:$D, $D204, $B:$B, $B204, $F:$F, $F204, $E:$E, "Да")</f>
        <v>#VALUE!</v>
      </c>
      <c r="AV204" s="167" t="e">
        <f aca="false" ca="false" dt2D="false" dtr="false" t="normal">SUMIFS(AV:AV, $D:$D, $D204, $B:$B, $B204, $F:$F, $F204, $E:$E, "Да")</f>
        <v>#VALUE!</v>
      </c>
      <c r="AW204" s="167" t="e">
        <f aca="false" ca="false" dt2D="false" dtr="false" t="normal">SUMIFS(AW:AW, $D:$D, $D204, $B:$B, $B204, $F:$F, $F204, $E:$E, "Да")</f>
        <v>#VALUE!</v>
      </c>
      <c r="AX204" s="167" t="e">
        <f aca="false" ca="false" dt2D="false" dtr="false" t="normal">SUMIFS(AX:AX, $D:$D, $D204, $B:$B, $B204, $F:$F, $F204, $E:$E, "Да")</f>
        <v>#VALUE!</v>
      </c>
      <c r="AY204" s="167" t="e">
        <f aca="false" ca="false" dt2D="false" dtr="false" t="normal">SUMIFS(AY:AY, $D:$D, $D204, $B:$B, $B204, $F:$F, $F204, $E:$E, "Да")</f>
        <v>#VALUE!</v>
      </c>
      <c r="AZ204" s="167" t="e">
        <f aca="false" ca="false" dt2D="false" dtr="false" t="normal">SUMIFS(AZ:AZ, $D:$D, $D204, $B:$B, $B204, $F:$F, $F204, $E:$E, "Да")</f>
        <v>#VALUE!</v>
      </c>
      <c r="BA204" s="167" t="e">
        <f aca="false" ca="false" dt2D="false" dtr="false" t="normal">SUMIFS(BA:BA, $D:$D, $D204, $B:$B, $B204, $F:$F, $F204, $E:$E, "Да")</f>
        <v>#VALUE!</v>
      </c>
      <c r="BB204" s="167" t="e">
        <f aca="false" ca="false" dt2D="false" dtr="false" t="normal">SUMIFS(BB:BB, $D:$D, $D204, $B:$B, $B204, $F:$F, $F204, $E:$E, "Да")</f>
        <v>#VALUE!</v>
      </c>
      <c r="BC204" s="167" t="e">
        <f aca="false" ca="false" dt2D="false" dtr="false" t="normal">SUMIFS(BC:BC, $D:$D, $D204, $B:$B, $B204, $F:$F, $F204, $E:$E, "Да")</f>
        <v>#VALUE!</v>
      </c>
      <c r="BD204" s="167" t="e">
        <f aca="false" ca="false" dt2D="false" dtr="false" t="normal">SUMIFS(BD:BD, $D:$D, $D204, $B:$B, $B204, $F:$F, $F204, $E:$E, "Да")</f>
        <v>#VALUE!</v>
      </c>
      <c r="BE204" s="167" t="e">
        <f aca="false" ca="false" dt2D="false" dtr="false" t="normal">SUMIFS(BE:BE, $D:$D, $D204, $B:$B, $B204, $F:$F, $F204, $E:$E, "Да")</f>
        <v>#VALUE!</v>
      </c>
      <c r="BF204" s="167" t="e">
        <f aca="false" ca="false" dt2D="false" dtr="false" t="normal">SUMIFS(BF:BF, $D:$D, $D204, $B:$B, $B204, $F:$F, $F204, $E:$E, "Да")</f>
        <v>#VALUE!</v>
      </c>
      <c r="BG204" s="167" t="e">
        <f aca="false" ca="false" dt2D="false" dtr="false" t="normal">SUMIFS(BG:BG, $D:$D, $D204, $B:$B, $B204, $F:$F, $F204, $E:$E, "Да")</f>
        <v>#VALUE!</v>
      </c>
      <c r="BH204" s="167" t="e">
        <f aca="false" ca="false" dt2D="false" dtr="false" t="normal">SUMIFS(BH:BH, $D:$D, $D204, $B:$B, $B204, $F:$F, $F204, $E:$E, "Да")</f>
        <v>#VALUE!</v>
      </c>
      <c r="BI204" s="167" t="e">
        <f aca="false" ca="false" dt2D="false" dtr="false" t="normal">SUMIFS(BI:BI, $D:$D, $D204, $B:$B, $B204, $F:$F, $F204, $E:$E, "Да")</f>
        <v>#VALUE!</v>
      </c>
      <c r="BJ204" s="167" t="e">
        <f aca="false" ca="false" dt2D="false" dtr="false" t="normal">SUMIFS(BJ:BJ, $D:$D, $D204, $B:$B, $B204, $F:$F, $F204, $E:$E, "Да")</f>
        <v>#VALUE!</v>
      </c>
      <c r="BK204" s="167" t="e">
        <f aca="false" ca="false" dt2D="false" dtr="false" t="normal">SUMIFS(BK:BK, $D:$D, $D204, $B:$B, $B204, $F:$F, $F204, $E:$E, "Да")</f>
        <v>#VALUE!</v>
      </c>
      <c r="BL204" s="167" t="e">
        <f aca="false" ca="false" dt2D="false" dtr="false" t="normal">SUMIFS(BL:BL, $D:$D, $D204, $B:$B, $B204, $F:$F, $F204, $E:$E, "Да")</f>
        <v>#VALUE!</v>
      </c>
      <c r="BM204" s="167" t="e">
        <f aca="false" ca="false" dt2D="false" dtr="false" t="normal">SUMIFS(BM:BM, $D:$D, $D204, $B:$B, $B204, $F:$F, $F204, $E:$E, "Да")</f>
        <v>#VALUE!</v>
      </c>
      <c r="BN204" s="167" t="e">
        <f aca="false" ca="false" dt2D="false" dtr="false" t="normal">SUMIFS(BN:BN, $D:$D, $D204, $B:$B, $B204, $F:$F, $F204, $E:$E, "Да")</f>
        <v>#VALUE!</v>
      </c>
      <c r="BO204" s="167" t="e">
        <f aca="false" ca="false" dt2D="false" dtr="false" t="normal">SUMIFS(BO:BO, $D:$D, $D204, $B:$B, $B204, $F:$F, $F204, $E:$E, "Да")</f>
        <v>#VALUE!</v>
      </c>
      <c r="BP204" s="167" t="e">
        <f aca="false" ca="false" dt2D="false" dtr="false" t="normal">SUMIFS(BP:BP, $D:$D, $D204, $B:$B, $B204, $F:$F, $F204, $E:$E, "Да")</f>
        <v>#VALUE!</v>
      </c>
      <c r="BQ204" s="167" t="e">
        <f aca="false" ca="false" dt2D="false" dtr="false" t="normal">SUMIFS(BQ:BQ, $D:$D, $D204, $B:$B, $B204, $F:$F, $F204, $E:$E, "Да")</f>
        <v>#VALUE!</v>
      </c>
      <c r="BR204" s="167" t="e">
        <f aca="false" ca="false" dt2D="false" dtr="false" t="normal">SUMIFS(BR:BR, $D:$D, $D204, $B:$B, $B204, $F:$F, $F204, $E:$E, "Да")</f>
        <v>#VALUE!</v>
      </c>
      <c r="BS204" s="167" t="e">
        <f aca="false" ca="false" dt2D="false" dtr="false" t="normal">SUMIFS(BS:BS, $D:$D, $D204, $B:$B, $B204, $F:$F, $F204, $E:$E, "Да")</f>
        <v>#VALUE!</v>
      </c>
      <c r="BT204" s="167" t="e">
        <f aca="false" ca="false" dt2D="false" dtr="false" t="normal">SUMIFS(BT:BT, $D:$D, $D204, $B:$B, $B204, $F:$F, $F204, $E:$E, "Да")</f>
        <v>#VALUE!</v>
      </c>
    </row>
    <row hidden="true" ht="16.5" outlineLevel="1" r="205">
      <c r="B205" s="374" t="str">
        <f aca="false" ca="false" dt2D="false" dtr="false" t="normal">B204</f>
        <v>Аренда земельных участков, включая приобретение права аренды</v>
      </c>
      <c r="D205" s="374" t="str">
        <f aca="false" ca="false" dt2D="false" dtr="false" t="normal">I205</f>
        <v>Местный бюджет</v>
      </c>
      <c r="F205" s="374" t="str">
        <f aca="false" ca="false" dt2D="false" dtr="false" t="normal">F204</f>
        <v>Дополнительная туристическая  инфраструктура</v>
      </c>
      <c r="I205" s="237" t="s">
        <v>303</v>
      </c>
      <c r="L205" s="283" t="e">
        <f aca="false" ca="false" dt2D="false" dtr="false" t="normal">SUM(M205:BT205)</f>
        <v>#VALUE!</v>
      </c>
      <c r="M205" s="167" t="e">
        <f aca="false" ca="false" dt2D="false" dtr="false" t="normal">SUMIFS(M:M, $D:$D, $D205, $B:$B, $B205, $F:$F, $F205, $E:$E, "Да")</f>
        <v>#VALUE!</v>
      </c>
      <c r="N205" s="167" t="e">
        <f aca="false" ca="false" dt2D="false" dtr="false" t="normal">SUMIFS(N:N, $D:$D, $D205, $B:$B, $B205, $F:$F, $F205, $E:$E, "Да")</f>
        <v>#VALUE!</v>
      </c>
      <c r="O205" s="167" t="e">
        <f aca="false" ca="false" dt2D="false" dtr="false" t="normal">SUMIFS(O:O, $D:$D, $D205, $B:$B, $B205, $F:$F, $F205, $E:$E, "Да")</f>
        <v>#VALUE!</v>
      </c>
      <c r="P205" s="167" t="e">
        <f aca="false" ca="false" dt2D="false" dtr="false" t="normal">SUMIFS(P:P, $D:$D, $D205, $B:$B, $B205, $F:$F, $F205, $E:$E, "Да")</f>
        <v>#VALUE!</v>
      </c>
      <c r="Q205" s="167" t="e">
        <f aca="false" ca="false" dt2D="false" dtr="false" t="normal">SUMIFS(Q:Q, $D:$D, $D205, $B:$B, $B205, $F:$F, $F205, $E:$E, "Да")</f>
        <v>#VALUE!</v>
      </c>
      <c r="R205" s="167" t="e">
        <f aca="false" ca="false" dt2D="false" dtr="false" t="normal">SUMIFS(R:R, $D:$D, $D205, $B:$B, $B205, $F:$F, $F205, $E:$E, "Да")</f>
        <v>#VALUE!</v>
      </c>
      <c r="S205" s="167" t="e">
        <f aca="false" ca="false" dt2D="false" dtr="false" t="normal">SUMIFS(S:S, $D:$D, $D205, $B:$B, $B205, $F:$F, $F205, $E:$E, "Да")</f>
        <v>#VALUE!</v>
      </c>
      <c r="T205" s="167" t="e">
        <f aca="false" ca="false" dt2D="false" dtr="false" t="normal">SUMIFS(T:T, $D:$D, $D205, $B:$B, $B205, $F:$F, $F205, $E:$E, "Да")</f>
        <v>#VALUE!</v>
      </c>
      <c r="U205" s="167" t="e">
        <f aca="false" ca="false" dt2D="false" dtr="false" t="normal">SUMIFS(U:U, $D:$D, $D205, $B:$B, $B205, $F:$F, $F205, $E:$E, "Да")</f>
        <v>#VALUE!</v>
      </c>
      <c r="V205" s="167" t="e">
        <f aca="false" ca="false" dt2D="false" dtr="false" t="normal">SUMIFS(V:V, $D:$D, $D205, $B:$B, $B205, $F:$F, $F205, $E:$E, "Да")</f>
        <v>#VALUE!</v>
      </c>
      <c r="W205" s="167" t="e">
        <f aca="false" ca="false" dt2D="false" dtr="false" t="normal">SUMIFS(W:W, $D:$D, $D205, $B:$B, $B205, $F:$F, $F205, $E:$E, "Да")</f>
        <v>#VALUE!</v>
      </c>
      <c r="X205" s="167" t="e">
        <f aca="false" ca="false" dt2D="false" dtr="false" t="normal">SUMIFS(X:X, $D:$D, $D205, $B:$B, $B205, $F:$F, $F205, $E:$E, "Да")</f>
        <v>#VALUE!</v>
      </c>
      <c r="Y205" s="167" t="e">
        <f aca="false" ca="false" dt2D="false" dtr="false" t="normal">SUMIFS(Y:Y, $D:$D, $D205, $B:$B, $B205, $F:$F, $F205, $E:$E, "Да")</f>
        <v>#VALUE!</v>
      </c>
      <c r="Z205" s="167" t="e">
        <f aca="false" ca="false" dt2D="false" dtr="false" t="normal">SUMIFS(Z:Z, $D:$D, $D205, $B:$B, $B205, $F:$F, $F205, $E:$E, "Да")</f>
        <v>#VALUE!</v>
      </c>
      <c r="AA205" s="167" t="e">
        <f aca="false" ca="false" dt2D="false" dtr="false" t="normal">SUMIFS(AA:AA, $D:$D, $D205, $B:$B, $B205, $F:$F, $F205, $E:$E, "Да")</f>
        <v>#VALUE!</v>
      </c>
      <c r="AB205" s="167" t="e">
        <f aca="false" ca="false" dt2D="false" dtr="false" t="normal">SUMIFS(AB:AB, $D:$D, $D205, $B:$B, $B205, $F:$F, $F205, $E:$E, "Да")</f>
        <v>#VALUE!</v>
      </c>
      <c r="AC205" s="167" t="e">
        <f aca="false" ca="false" dt2D="false" dtr="false" t="normal">SUMIFS(AC:AC, $D:$D, $D205, $B:$B, $B205, $F:$F, $F205, $E:$E, "Да")</f>
        <v>#VALUE!</v>
      </c>
      <c r="AD205" s="167" t="e">
        <f aca="false" ca="false" dt2D="false" dtr="false" t="normal">SUMIFS(AD:AD, $D:$D, $D205, $B:$B, $B205, $F:$F, $F205, $E:$E, "Да")</f>
        <v>#VALUE!</v>
      </c>
      <c r="AE205" s="167" t="e">
        <f aca="false" ca="false" dt2D="false" dtr="false" t="normal">SUMIFS(AE:AE, $D:$D, $D205, $B:$B, $B205, $F:$F, $F205, $E:$E, "Да")</f>
        <v>#VALUE!</v>
      </c>
      <c r="AF205" s="167" t="e">
        <f aca="false" ca="false" dt2D="false" dtr="false" t="normal">SUMIFS(AF:AF, $D:$D, $D205, $B:$B, $B205, $F:$F, $F205, $E:$E, "Да")</f>
        <v>#VALUE!</v>
      </c>
      <c r="AG205" s="167" t="e">
        <f aca="false" ca="false" dt2D="false" dtr="false" t="normal">SUMIFS(AG:AG, $D:$D, $D205, $B:$B, $B205, $F:$F, $F205, $E:$E, "Да")</f>
        <v>#VALUE!</v>
      </c>
      <c r="AH205" s="167" t="e">
        <f aca="false" ca="false" dt2D="false" dtr="false" t="normal">SUMIFS(AH:AH, $D:$D, $D205, $B:$B, $B205, $F:$F, $F205, $E:$E, "Да")</f>
        <v>#VALUE!</v>
      </c>
      <c r="AI205" s="167" t="e">
        <f aca="false" ca="false" dt2D="false" dtr="false" t="normal">SUMIFS(AI:AI, $D:$D, $D205, $B:$B, $B205, $F:$F, $F205, $E:$E, "Да")</f>
        <v>#VALUE!</v>
      </c>
      <c r="AJ205" s="167" t="e">
        <f aca="false" ca="false" dt2D="false" dtr="false" t="normal">SUMIFS(AJ:AJ, $D:$D, $D205, $B:$B, $B205, $F:$F, $F205, $E:$E, "Да")</f>
        <v>#VALUE!</v>
      </c>
      <c r="AK205" s="167" t="e">
        <f aca="false" ca="false" dt2D="false" dtr="false" t="normal">SUMIFS(AK:AK, $D:$D, $D205, $B:$B, $B205, $F:$F, $F205, $E:$E, "Да")</f>
        <v>#VALUE!</v>
      </c>
      <c r="AL205" s="167" t="e">
        <f aca="false" ca="false" dt2D="false" dtr="false" t="normal">SUMIFS(AL:AL, $D:$D, $D205, $B:$B, $B205, $F:$F, $F205, $E:$E, "Да")</f>
        <v>#VALUE!</v>
      </c>
      <c r="AM205" s="167" t="e">
        <f aca="false" ca="false" dt2D="false" dtr="false" t="normal">SUMIFS(AM:AM, $D:$D, $D205, $B:$B, $B205, $F:$F, $F205, $E:$E, "Да")</f>
        <v>#VALUE!</v>
      </c>
      <c r="AN205" s="167" t="e">
        <f aca="false" ca="false" dt2D="false" dtr="false" t="normal">SUMIFS(AN:AN, $D:$D, $D205, $B:$B, $B205, $F:$F, $F205, $E:$E, "Да")</f>
        <v>#VALUE!</v>
      </c>
      <c r="AO205" s="167" t="e">
        <f aca="false" ca="false" dt2D="false" dtr="false" t="normal">SUMIFS(AO:AO, $D:$D, $D205, $B:$B, $B205, $F:$F, $F205, $E:$E, "Да")</f>
        <v>#VALUE!</v>
      </c>
      <c r="AP205" s="167" t="e">
        <f aca="false" ca="false" dt2D="false" dtr="false" t="normal">SUMIFS(AP:AP, $D:$D, $D205, $B:$B, $B205, $F:$F, $F205, $E:$E, "Да")</f>
        <v>#VALUE!</v>
      </c>
      <c r="AQ205" s="167" t="e">
        <f aca="false" ca="false" dt2D="false" dtr="false" t="normal">SUMIFS(AQ:AQ, $D:$D, $D205, $B:$B, $B205, $F:$F, $F205, $E:$E, "Да")</f>
        <v>#VALUE!</v>
      </c>
      <c r="AR205" s="167" t="e">
        <f aca="false" ca="false" dt2D="false" dtr="false" t="normal">SUMIFS(AR:AR, $D:$D, $D205, $B:$B, $B205, $F:$F, $F205, $E:$E, "Да")</f>
        <v>#VALUE!</v>
      </c>
      <c r="AS205" s="167" t="e">
        <f aca="false" ca="false" dt2D="false" dtr="false" t="normal">SUMIFS(AS:AS, $D:$D, $D205, $B:$B, $B205, $F:$F, $F205, $E:$E, "Да")</f>
        <v>#VALUE!</v>
      </c>
      <c r="AT205" s="167" t="e">
        <f aca="false" ca="false" dt2D="false" dtr="false" t="normal">SUMIFS(AT:AT, $D:$D, $D205, $B:$B, $B205, $F:$F, $F205, $E:$E, "Да")</f>
        <v>#VALUE!</v>
      </c>
      <c r="AU205" s="167" t="e">
        <f aca="false" ca="false" dt2D="false" dtr="false" t="normal">SUMIFS(AU:AU, $D:$D, $D205, $B:$B, $B205, $F:$F, $F205, $E:$E, "Да")</f>
        <v>#VALUE!</v>
      </c>
      <c r="AV205" s="167" t="e">
        <f aca="false" ca="false" dt2D="false" dtr="false" t="normal">SUMIFS(AV:AV, $D:$D, $D205, $B:$B, $B205, $F:$F, $F205, $E:$E, "Да")</f>
        <v>#VALUE!</v>
      </c>
      <c r="AW205" s="167" t="e">
        <f aca="false" ca="false" dt2D="false" dtr="false" t="normal">SUMIFS(AW:AW, $D:$D, $D205, $B:$B, $B205, $F:$F, $F205, $E:$E, "Да")</f>
        <v>#VALUE!</v>
      </c>
      <c r="AX205" s="167" t="e">
        <f aca="false" ca="false" dt2D="false" dtr="false" t="normal">SUMIFS(AX:AX, $D:$D, $D205, $B:$B, $B205, $F:$F, $F205, $E:$E, "Да")</f>
        <v>#VALUE!</v>
      </c>
      <c r="AY205" s="167" t="e">
        <f aca="false" ca="false" dt2D="false" dtr="false" t="normal">SUMIFS(AY:AY, $D:$D, $D205, $B:$B, $B205, $F:$F, $F205, $E:$E, "Да")</f>
        <v>#VALUE!</v>
      </c>
      <c r="AZ205" s="167" t="e">
        <f aca="false" ca="false" dt2D="false" dtr="false" t="normal">SUMIFS(AZ:AZ, $D:$D, $D205, $B:$B, $B205, $F:$F, $F205, $E:$E, "Да")</f>
        <v>#VALUE!</v>
      </c>
      <c r="BA205" s="167" t="e">
        <f aca="false" ca="false" dt2D="false" dtr="false" t="normal">SUMIFS(BA:BA, $D:$D, $D205, $B:$B, $B205, $F:$F, $F205, $E:$E, "Да")</f>
        <v>#VALUE!</v>
      </c>
      <c r="BB205" s="167" t="e">
        <f aca="false" ca="false" dt2D="false" dtr="false" t="normal">SUMIFS(BB:BB, $D:$D, $D205, $B:$B, $B205, $F:$F, $F205, $E:$E, "Да")</f>
        <v>#VALUE!</v>
      </c>
      <c r="BC205" s="167" t="e">
        <f aca="false" ca="false" dt2D="false" dtr="false" t="normal">SUMIFS(BC:BC, $D:$D, $D205, $B:$B, $B205, $F:$F, $F205, $E:$E, "Да")</f>
        <v>#VALUE!</v>
      </c>
      <c r="BD205" s="167" t="e">
        <f aca="false" ca="false" dt2D="false" dtr="false" t="normal">SUMIFS(BD:BD, $D:$D, $D205, $B:$B, $B205, $F:$F, $F205, $E:$E, "Да")</f>
        <v>#VALUE!</v>
      </c>
      <c r="BE205" s="167" t="e">
        <f aca="false" ca="false" dt2D="false" dtr="false" t="normal">SUMIFS(BE:BE, $D:$D, $D205, $B:$B, $B205, $F:$F, $F205, $E:$E, "Да")</f>
        <v>#VALUE!</v>
      </c>
      <c r="BF205" s="167" t="e">
        <f aca="false" ca="false" dt2D="false" dtr="false" t="normal">SUMIFS(BF:BF, $D:$D, $D205, $B:$B, $B205, $F:$F, $F205, $E:$E, "Да")</f>
        <v>#VALUE!</v>
      </c>
      <c r="BG205" s="167" t="e">
        <f aca="false" ca="false" dt2D="false" dtr="false" t="normal">SUMIFS(BG:BG, $D:$D, $D205, $B:$B, $B205, $F:$F, $F205, $E:$E, "Да")</f>
        <v>#VALUE!</v>
      </c>
      <c r="BH205" s="167" t="e">
        <f aca="false" ca="false" dt2D="false" dtr="false" t="normal">SUMIFS(BH:BH, $D:$D, $D205, $B:$B, $B205, $F:$F, $F205, $E:$E, "Да")</f>
        <v>#VALUE!</v>
      </c>
      <c r="BI205" s="167" t="e">
        <f aca="false" ca="false" dt2D="false" dtr="false" t="normal">SUMIFS(BI:BI, $D:$D, $D205, $B:$B, $B205, $F:$F, $F205, $E:$E, "Да")</f>
        <v>#VALUE!</v>
      </c>
      <c r="BJ205" s="167" t="e">
        <f aca="false" ca="false" dt2D="false" dtr="false" t="normal">SUMIFS(BJ:BJ, $D:$D, $D205, $B:$B, $B205, $F:$F, $F205, $E:$E, "Да")</f>
        <v>#VALUE!</v>
      </c>
      <c r="BK205" s="167" t="e">
        <f aca="false" ca="false" dt2D="false" dtr="false" t="normal">SUMIFS(BK:BK, $D:$D, $D205, $B:$B, $B205, $F:$F, $F205, $E:$E, "Да")</f>
        <v>#VALUE!</v>
      </c>
      <c r="BL205" s="167" t="e">
        <f aca="false" ca="false" dt2D="false" dtr="false" t="normal">SUMIFS(BL:BL, $D:$D, $D205, $B:$B, $B205, $F:$F, $F205, $E:$E, "Да")</f>
        <v>#VALUE!</v>
      </c>
      <c r="BM205" s="167" t="e">
        <f aca="false" ca="false" dt2D="false" dtr="false" t="normal">SUMIFS(BM:BM, $D:$D, $D205, $B:$B, $B205, $F:$F, $F205, $E:$E, "Да")</f>
        <v>#VALUE!</v>
      </c>
      <c r="BN205" s="167" t="e">
        <f aca="false" ca="false" dt2D="false" dtr="false" t="normal">SUMIFS(BN:BN, $D:$D, $D205, $B:$B, $B205, $F:$F, $F205, $E:$E, "Да")</f>
        <v>#VALUE!</v>
      </c>
      <c r="BO205" s="167" t="e">
        <f aca="false" ca="false" dt2D="false" dtr="false" t="normal">SUMIFS(BO:BO, $D:$D, $D205, $B:$B, $B205, $F:$F, $F205, $E:$E, "Да")</f>
        <v>#VALUE!</v>
      </c>
      <c r="BP205" s="167" t="e">
        <f aca="false" ca="false" dt2D="false" dtr="false" t="normal">SUMIFS(BP:BP, $D:$D, $D205, $B:$B, $B205, $F:$F, $F205, $E:$E, "Да")</f>
        <v>#VALUE!</v>
      </c>
      <c r="BQ205" s="167" t="e">
        <f aca="false" ca="false" dt2D="false" dtr="false" t="normal">SUMIFS(BQ:BQ, $D:$D, $D205, $B:$B, $B205, $F:$F, $F205, $E:$E, "Да")</f>
        <v>#VALUE!</v>
      </c>
      <c r="BR205" s="167" t="e">
        <f aca="false" ca="false" dt2D="false" dtr="false" t="normal">SUMIFS(BR:BR, $D:$D, $D205, $B:$B, $B205, $F:$F, $F205, $E:$E, "Да")</f>
        <v>#VALUE!</v>
      </c>
      <c r="BS205" s="167" t="e">
        <f aca="false" ca="false" dt2D="false" dtr="false" t="normal">SUMIFS(BS:BS, $D:$D, $D205, $B:$B, $B205, $F:$F, $F205, $E:$E, "Да")</f>
        <v>#VALUE!</v>
      </c>
      <c r="BT205" s="167" t="e">
        <f aca="false" ca="false" dt2D="false" dtr="false" t="normal">SUMIFS(BT:BT, $D:$D, $D205, $B:$B, $B205, $F:$F, $F205, $E:$E, "Да")</f>
        <v>#VALUE!</v>
      </c>
    </row>
    <row customFormat="true" ht="15.75" outlineLevel="0" r="206" s="85">
      <c r="A206" s="404" t="n"/>
      <c r="B206" s="404" t="n"/>
      <c r="C206" s="374" t="n"/>
      <c r="D206" s="404" t="n"/>
      <c r="E206" s="404" t="n"/>
      <c r="F206" s="404" t="n"/>
      <c r="G206" s="404" t="n"/>
      <c r="I206" s="126" t="s">
        <v>449</v>
      </c>
      <c r="J206" s="126" t="n"/>
      <c r="K206" s="126" t="n"/>
      <c r="L206" s="405" t="e">
        <f aca="false" ca="false" dt2D="false" dtr="false" t="normal">SUM(M206:BT206)</f>
        <v>#VALUE!</v>
      </c>
      <c r="M206" s="406" t="e">
        <f aca="false" ca="false" dt2D="false" dtr="false" t="normal">SUM(M197, M202)</f>
        <v>#VALUE!</v>
      </c>
      <c r="N206" s="406" t="e">
        <f aca="false" ca="false" dt2D="false" dtr="false" t="normal">SUM(N197, N202)</f>
        <v>#VALUE!</v>
      </c>
      <c r="O206" s="406" t="e">
        <f aca="false" ca="false" dt2D="false" dtr="false" t="normal">SUM(O197, O202)</f>
        <v>#VALUE!</v>
      </c>
      <c r="P206" s="406" t="e">
        <f aca="false" ca="false" dt2D="false" dtr="false" t="normal">SUM(P197, P202)</f>
        <v>#VALUE!</v>
      </c>
      <c r="Q206" s="406" t="e">
        <f aca="false" ca="false" dt2D="false" dtr="false" t="normal">SUM(Q197, Q202)</f>
        <v>#VALUE!</v>
      </c>
      <c r="R206" s="406" t="e">
        <f aca="false" ca="false" dt2D="false" dtr="false" t="normal">SUM(R197, R202)</f>
        <v>#VALUE!</v>
      </c>
      <c r="S206" s="406" t="e">
        <f aca="false" ca="false" dt2D="false" dtr="false" t="normal">SUM(S197, S202)</f>
        <v>#VALUE!</v>
      </c>
      <c r="T206" s="406" t="e">
        <f aca="false" ca="false" dt2D="false" dtr="false" t="normal">SUM(T197, T202)</f>
        <v>#VALUE!</v>
      </c>
      <c r="U206" s="406" t="e">
        <f aca="false" ca="false" dt2D="false" dtr="false" t="normal">SUM(U197, U202)</f>
        <v>#VALUE!</v>
      </c>
      <c r="V206" s="406" t="e">
        <f aca="false" ca="false" dt2D="false" dtr="false" t="normal">SUM(V197, V202)</f>
        <v>#VALUE!</v>
      </c>
      <c r="W206" s="406" t="e">
        <f aca="false" ca="false" dt2D="false" dtr="false" t="normal">SUM(W197, W202)</f>
        <v>#VALUE!</v>
      </c>
      <c r="X206" s="406" t="e">
        <f aca="false" ca="false" dt2D="false" dtr="false" t="normal">SUM(X197, X202)</f>
        <v>#VALUE!</v>
      </c>
      <c r="Y206" s="406" t="e">
        <f aca="false" ca="false" dt2D="false" dtr="false" t="normal">SUM(Y197, Y202)</f>
        <v>#VALUE!</v>
      </c>
      <c r="Z206" s="406" t="e">
        <f aca="false" ca="false" dt2D="false" dtr="false" t="normal">SUM(Z197, Z202)</f>
        <v>#VALUE!</v>
      </c>
      <c r="AA206" s="406" t="e">
        <f aca="false" ca="false" dt2D="false" dtr="false" t="normal">SUM(AA197, AA202)</f>
        <v>#VALUE!</v>
      </c>
      <c r="AB206" s="406" t="e">
        <f aca="false" ca="false" dt2D="false" dtr="false" t="normal">SUM(AB197, AB202)</f>
        <v>#VALUE!</v>
      </c>
      <c r="AC206" s="406" t="e">
        <f aca="false" ca="false" dt2D="false" dtr="false" t="normal">SUM(AC197, AC202)</f>
        <v>#VALUE!</v>
      </c>
      <c r="AD206" s="406" t="e">
        <f aca="false" ca="false" dt2D="false" dtr="false" t="normal">SUM(AD197, AD202)</f>
        <v>#VALUE!</v>
      </c>
      <c r="AE206" s="406" t="e">
        <f aca="false" ca="false" dt2D="false" dtr="false" t="normal">SUM(AE197, AE202)</f>
        <v>#VALUE!</v>
      </c>
      <c r="AF206" s="406" t="e">
        <f aca="false" ca="false" dt2D="false" dtr="false" t="normal">SUM(AF197, AF202)</f>
        <v>#VALUE!</v>
      </c>
      <c r="AG206" s="406" t="e">
        <f aca="false" ca="false" dt2D="false" dtr="false" t="normal">SUM(AG197, AG202)</f>
        <v>#VALUE!</v>
      </c>
      <c r="AH206" s="406" t="e">
        <f aca="false" ca="false" dt2D="false" dtr="false" t="normal">SUM(AH197, AH202)</f>
        <v>#VALUE!</v>
      </c>
      <c r="AI206" s="406" t="e">
        <f aca="false" ca="false" dt2D="false" dtr="false" t="normal">SUM(AI197, AI202)</f>
        <v>#VALUE!</v>
      </c>
      <c r="AJ206" s="406" t="e">
        <f aca="false" ca="false" dt2D="false" dtr="false" t="normal">SUM(AJ197, AJ202)</f>
        <v>#VALUE!</v>
      </c>
      <c r="AK206" s="406" t="e">
        <f aca="false" ca="false" dt2D="false" dtr="false" t="normal">SUM(AK197, AK202)</f>
        <v>#VALUE!</v>
      </c>
      <c r="AL206" s="406" t="e">
        <f aca="false" ca="false" dt2D="false" dtr="false" t="normal">SUM(AL197, AL202)</f>
        <v>#VALUE!</v>
      </c>
      <c r="AM206" s="406" t="e">
        <f aca="false" ca="false" dt2D="false" dtr="false" t="normal">SUM(AM197, AM202)</f>
        <v>#VALUE!</v>
      </c>
      <c r="AN206" s="406" t="e">
        <f aca="false" ca="false" dt2D="false" dtr="false" t="normal">SUM(AN197, AN202)</f>
        <v>#VALUE!</v>
      </c>
      <c r="AO206" s="406" t="e">
        <f aca="false" ca="false" dt2D="false" dtr="false" t="normal">SUM(AO197, AO202)</f>
        <v>#VALUE!</v>
      </c>
      <c r="AP206" s="406" t="e">
        <f aca="false" ca="false" dt2D="false" dtr="false" t="normal">SUM(AP197, AP202)</f>
        <v>#VALUE!</v>
      </c>
      <c r="AQ206" s="406" t="e">
        <f aca="false" ca="false" dt2D="false" dtr="false" t="normal">SUM(AQ197, AQ202)</f>
        <v>#VALUE!</v>
      </c>
      <c r="AR206" s="406" t="e">
        <f aca="false" ca="false" dt2D="false" dtr="false" t="normal">SUM(AR197, AR202)</f>
        <v>#VALUE!</v>
      </c>
      <c r="AS206" s="406" t="e">
        <f aca="false" ca="false" dt2D="false" dtr="false" t="normal">SUM(AS197, AS202)</f>
        <v>#VALUE!</v>
      </c>
      <c r="AT206" s="406" t="e">
        <f aca="false" ca="false" dt2D="false" dtr="false" t="normal">SUM(AT197, AT202)</f>
        <v>#VALUE!</v>
      </c>
      <c r="AU206" s="406" t="e">
        <f aca="false" ca="false" dt2D="false" dtr="false" t="normal">SUM(AU197, AU202)</f>
        <v>#VALUE!</v>
      </c>
      <c r="AV206" s="406" t="e">
        <f aca="false" ca="false" dt2D="false" dtr="false" t="normal">SUM(AV197, AV202)</f>
        <v>#VALUE!</v>
      </c>
      <c r="AW206" s="406" t="e">
        <f aca="false" ca="false" dt2D="false" dtr="false" t="normal">SUM(AW197, AW202)</f>
        <v>#VALUE!</v>
      </c>
      <c r="AX206" s="406" t="e">
        <f aca="false" ca="false" dt2D="false" dtr="false" t="normal">SUM(AX197, AX202)</f>
        <v>#VALUE!</v>
      </c>
      <c r="AY206" s="406" t="e">
        <f aca="false" ca="false" dt2D="false" dtr="false" t="normal">SUM(AY197, AY202)</f>
        <v>#VALUE!</v>
      </c>
      <c r="AZ206" s="406" t="e">
        <f aca="false" ca="false" dt2D="false" dtr="false" t="normal">SUM(AZ197, AZ202)</f>
        <v>#VALUE!</v>
      </c>
      <c r="BA206" s="406" t="e">
        <f aca="false" ca="false" dt2D="false" dtr="false" t="normal">SUM(BA197, BA202)</f>
        <v>#VALUE!</v>
      </c>
      <c r="BB206" s="406" t="e">
        <f aca="false" ca="false" dt2D="false" dtr="false" t="normal">SUM(BB197, BB202)</f>
        <v>#VALUE!</v>
      </c>
      <c r="BC206" s="406" t="e">
        <f aca="false" ca="false" dt2D="false" dtr="false" t="normal">SUM(BC197, BC202)</f>
        <v>#VALUE!</v>
      </c>
      <c r="BD206" s="406" t="e">
        <f aca="false" ca="false" dt2D="false" dtr="false" t="normal">SUM(BD197, BD202)</f>
        <v>#VALUE!</v>
      </c>
      <c r="BE206" s="406" t="e">
        <f aca="false" ca="false" dt2D="false" dtr="false" t="normal">SUM(BE197, BE202)</f>
        <v>#VALUE!</v>
      </c>
      <c r="BF206" s="406" t="e">
        <f aca="false" ca="false" dt2D="false" dtr="false" t="normal">SUM(BF197, BF202)</f>
        <v>#VALUE!</v>
      </c>
      <c r="BG206" s="406" t="e">
        <f aca="false" ca="false" dt2D="false" dtr="false" t="normal">SUM(BG197, BG202)</f>
        <v>#VALUE!</v>
      </c>
      <c r="BH206" s="406" t="e">
        <f aca="false" ca="false" dt2D="false" dtr="false" t="normal">SUM(BH197, BH202)</f>
        <v>#VALUE!</v>
      </c>
      <c r="BI206" s="406" t="e">
        <f aca="false" ca="false" dt2D="false" dtr="false" t="normal">SUM(BI197, BI202)</f>
        <v>#VALUE!</v>
      </c>
      <c r="BJ206" s="406" t="e">
        <f aca="false" ca="false" dt2D="false" dtr="false" t="normal">SUM(BJ197, BJ202)</f>
        <v>#VALUE!</v>
      </c>
      <c r="BK206" s="406" t="e">
        <f aca="false" ca="false" dt2D="false" dtr="false" t="normal">SUM(BK197, BK202)</f>
        <v>#VALUE!</v>
      </c>
      <c r="BL206" s="406" t="e">
        <f aca="false" ca="false" dt2D="false" dtr="false" t="normal">SUM(BL197, BL202)</f>
        <v>#VALUE!</v>
      </c>
      <c r="BM206" s="406" t="e">
        <f aca="false" ca="false" dt2D="false" dtr="false" t="normal">SUM(BM197, BM202)</f>
        <v>#VALUE!</v>
      </c>
      <c r="BN206" s="406" t="e">
        <f aca="false" ca="false" dt2D="false" dtr="false" t="normal">SUM(BN197, BN202)</f>
        <v>#VALUE!</v>
      </c>
      <c r="BO206" s="406" t="e">
        <f aca="false" ca="false" dt2D="false" dtr="false" t="normal">SUM(BO197, BO202)</f>
        <v>#VALUE!</v>
      </c>
      <c r="BP206" s="406" t="e">
        <f aca="false" ca="false" dt2D="false" dtr="false" t="normal">SUM(BP197, BP202)</f>
        <v>#VALUE!</v>
      </c>
      <c r="BQ206" s="406" t="e">
        <f aca="false" ca="false" dt2D="false" dtr="false" t="normal">SUM(BQ197, BQ202)</f>
        <v>#VALUE!</v>
      </c>
      <c r="BR206" s="406" t="e">
        <f aca="false" ca="false" dt2D="false" dtr="false" t="normal">SUM(BR197, BR202)</f>
        <v>#VALUE!</v>
      </c>
      <c r="BS206" s="406" t="e">
        <f aca="false" ca="false" dt2D="false" dtr="false" t="normal">SUM(BS197, BS202)</f>
        <v>#VALUE!</v>
      </c>
      <c r="BT206" s="406" t="e">
        <f aca="false" ca="false" dt2D="false" dtr="false" t="normal">SUM(BT197, BT202)</f>
        <v>#VALUE!</v>
      </c>
    </row>
    <row outlineLevel="0" r="207">
      <c r="L207" s="283" t="n"/>
      <c r="M207" s="167" t="n"/>
      <c r="N207" s="167" t="n"/>
      <c r="O207" s="167" t="n"/>
      <c r="P207" s="167" t="n"/>
      <c r="Q207" s="167" t="n"/>
      <c r="R207" s="167" t="n"/>
      <c r="S207" s="167" t="n"/>
      <c r="T207" s="167" t="n"/>
      <c r="U207" s="167" t="n"/>
      <c r="V207" s="167" t="n"/>
      <c r="W207" s="167" t="n"/>
      <c r="X207" s="167" t="n"/>
      <c r="Y207" s="167" t="n"/>
      <c r="Z207" s="167" t="n"/>
      <c r="AA207" s="167" t="n"/>
      <c r="AB207" s="167" t="n"/>
      <c r="AC207" s="167" t="n"/>
      <c r="AD207" s="167" t="n"/>
      <c r="AE207" s="167" t="n"/>
      <c r="AF207" s="167" t="n"/>
      <c r="AG207" s="167" t="n"/>
      <c r="AH207" s="167" t="n"/>
      <c r="AI207" s="167" t="n"/>
      <c r="AJ207" s="167" t="n"/>
      <c r="AK207" s="167" t="n"/>
      <c r="AL207" s="167" t="n"/>
      <c r="AM207" s="167" t="n"/>
      <c r="AN207" s="167" t="n"/>
      <c r="AO207" s="167" t="n"/>
      <c r="AP207" s="167" t="n"/>
      <c r="AQ207" s="167" t="n"/>
      <c r="AR207" s="167" t="n"/>
      <c r="AS207" s="167" t="n"/>
      <c r="AT207" s="167" t="n"/>
      <c r="AU207" s="167" t="n"/>
      <c r="AV207" s="167" t="n"/>
      <c r="AW207" s="167" t="n"/>
      <c r="AX207" s="167" t="n"/>
      <c r="AY207" s="167" t="n"/>
      <c r="AZ207" s="167" t="n"/>
      <c r="BA207" s="167" t="n"/>
      <c r="BB207" s="167" t="n"/>
      <c r="BC207" s="167" t="n"/>
      <c r="BD207" s="167" t="n"/>
      <c r="BE207" s="167" t="n"/>
      <c r="BF207" s="167" t="n"/>
      <c r="BG207" s="167" t="n"/>
      <c r="BH207" s="167" t="n"/>
      <c r="BI207" s="167" t="n"/>
      <c r="BJ207" s="167" t="n"/>
      <c r="BK207" s="167" t="n"/>
      <c r="BL207" s="167" t="n"/>
      <c r="BM207" s="167" t="n"/>
      <c r="BN207" s="167" t="n"/>
      <c r="BO207" s="167" t="n"/>
      <c r="BP207" s="167" t="n"/>
      <c r="BQ207" s="167" t="n"/>
      <c r="BR207" s="167" t="n"/>
      <c r="BS207" s="167" t="n"/>
      <c r="BT207" s="167" t="n"/>
    </row>
    <row customFormat="true" ht="17.25" outlineLevel="0" r="208" s="44">
      <c r="A208" s="374" t="n"/>
      <c r="B208" s="374" t="n"/>
      <c r="C208" s="374" t="n"/>
      <c r="D208" s="374" t="n"/>
      <c r="E208" s="374" t="n"/>
      <c r="F208" s="374" t="n"/>
      <c r="G208" s="374" t="n"/>
      <c r="I208" s="409" t="s">
        <v>450</v>
      </c>
      <c r="L208" s="199" t="n"/>
      <c r="M208" s="403" t="n"/>
      <c r="N208" s="403" t="n"/>
      <c r="O208" s="403" t="n"/>
      <c r="P208" s="403" t="n"/>
      <c r="Q208" s="403" t="n"/>
      <c r="R208" s="403" t="n"/>
      <c r="S208" s="403" t="n"/>
      <c r="T208" s="403" t="n"/>
      <c r="U208" s="403" t="n"/>
      <c r="V208" s="403" t="n"/>
      <c r="W208" s="403" t="n"/>
      <c r="X208" s="403" t="n"/>
      <c r="Y208" s="403" t="n"/>
      <c r="Z208" s="403" t="n"/>
      <c r="AA208" s="403" t="n"/>
      <c r="AB208" s="403" t="n"/>
      <c r="AC208" s="403" t="n"/>
      <c r="AD208" s="403" t="n"/>
      <c r="AE208" s="403" t="n"/>
      <c r="AF208" s="403" t="n"/>
      <c r="AG208" s="403" t="n"/>
      <c r="AH208" s="403" t="n"/>
      <c r="AI208" s="403" t="n"/>
      <c r="AJ208" s="403" t="n"/>
      <c r="AK208" s="403" t="n"/>
      <c r="AL208" s="403" t="n"/>
      <c r="AM208" s="403" t="n"/>
      <c r="AN208" s="403" t="n"/>
      <c r="AO208" s="403" t="n"/>
      <c r="AP208" s="403" t="n"/>
      <c r="AQ208" s="403" t="n"/>
      <c r="AR208" s="403" t="n"/>
      <c r="AS208" s="403" t="n"/>
      <c r="AT208" s="403" t="n"/>
      <c r="AU208" s="403" t="n"/>
      <c r="AV208" s="403" t="n"/>
      <c r="AW208" s="403" t="n"/>
      <c r="AX208" s="403" t="n"/>
      <c r="AY208" s="403" t="n"/>
      <c r="AZ208" s="403" t="n"/>
      <c r="BA208" s="403" t="n"/>
      <c r="BB208" s="403" t="n"/>
      <c r="BC208" s="403" t="n"/>
      <c r="BD208" s="403" t="n"/>
      <c r="BE208" s="403" t="n"/>
      <c r="BF208" s="403" t="n"/>
      <c r="BG208" s="403" t="n"/>
      <c r="BH208" s="403" t="n"/>
      <c r="BI208" s="403" t="n"/>
      <c r="BJ208" s="403" t="n"/>
      <c r="BK208" s="403" t="n"/>
      <c r="BL208" s="403" t="n"/>
      <c r="BM208" s="403" t="n"/>
      <c r="BN208" s="403" t="n"/>
      <c r="BO208" s="403" t="n"/>
      <c r="BP208" s="403" t="n"/>
      <c r="BQ208" s="403" t="n"/>
      <c r="BR208" s="403" t="n"/>
      <c r="BS208" s="403" t="n"/>
      <c r="BT208" s="403" t="n"/>
    </row>
    <row customFormat="true" hidden="true" ht="16.5" outlineLevel="1" r="209" s="130">
      <c r="A209" s="408" t="n"/>
      <c r="B209" s="408" t="str">
        <f aca="false" ca="false" dt2D="false" dtr="false" t="normal">I208</f>
        <v>Приобретение ЗУ</v>
      </c>
      <c r="C209" s="408" t="n"/>
      <c r="D209" s="408" t="n"/>
      <c r="E209" s="408" t="n"/>
      <c r="F209" s="374" t="str">
        <f aca="false" ca="false" dt2D="false" dtr="false" t="normal">I209</f>
        <v>Якорная туристическая  инфраструктура</v>
      </c>
      <c r="G209" s="408" t="n"/>
      <c r="I209" s="130" t="s">
        <v>406</v>
      </c>
      <c r="L209" s="283" t="e">
        <f aca="false" ca="false" dt2D="false" dtr="false" t="normal">SUM(M209:BT209)</f>
        <v>#VALUE!</v>
      </c>
      <c r="M209" s="167" t="e">
        <f aca="false" ca="false" dt2D="false" dtr="false" t="normal">SUM(M210:M212)</f>
        <v>#VALUE!</v>
      </c>
      <c r="N209" s="167" t="e">
        <f aca="false" ca="false" dt2D="false" dtr="false" t="normal">SUM(N210:N212)</f>
        <v>#VALUE!</v>
      </c>
      <c r="O209" s="167" t="e">
        <f aca="false" ca="false" dt2D="false" dtr="false" t="normal">SUM(O210:O212)</f>
        <v>#VALUE!</v>
      </c>
      <c r="P209" s="167" t="e">
        <f aca="false" ca="false" dt2D="false" dtr="false" t="normal">SUM(P210:P212)</f>
        <v>#VALUE!</v>
      </c>
      <c r="Q209" s="167" t="e">
        <f aca="false" ca="false" dt2D="false" dtr="false" t="normal">SUM(Q210:Q212)</f>
        <v>#VALUE!</v>
      </c>
      <c r="R209" s="167" t="e">
        <f aca="false" ca="false" dt2D="false" dtr="false" t="normal">SUM(R210:R212)</f>
        <v>#VALUE!</v>
      </c>
      <c r="S209" s="167" t="e">
        <f aca="false" ca="false" dt2D="false" dtr="false" t="normal">SUM(S210:S212)</f>
        <v>#VALUE!</v>
      </c>
      <c r="T209" s="167" t="e">
        <f aca="false" ca="false" dt2D="false" dtr="false" t="normal">SUM(T210:T212)</f>
        <v>#VALUE!</v>
      </c>
      <c r="U209" s="167" t="e">
        <f aca="false" ca="false" dt2D="false" dtr="false" t="normal">SUM(U210:U212)</f>
        <v>#VALUE!</v>
      </c>
      <c r="V209" s="167" t="e">
        <f aca="false" ca="false" dt2D="false" dtr="false" t="normal">SUM(V210:V212)</f>
        <v>#VALUE!</v>
      </c>
      <c r="W209" s="167" t="e">
        <f aca="false" ca="false" dt2D="false" dtr="false" t="normal">SUM(W210:W212)</f>
        <v>#VALUE!</v>
      </c>
      <c r="X209" s="167" t="e">
        <f aca="false" ca="false" dt2D="false" dtr="false" t="normal">SUM(X210:X212)</f>
        <v>#VALUE!</v>
      </c>
      <c r="Y209" s="167" t="e">
        <f aca="false" ca="false" dt2D="false" dtr="false" t="normal">SUM(Y210:Y212)</f>
        <v>#VALUE!</v>
      </c>
      <c r="Z209" s="167" t="e">
        <f aca="false" ca="false" dt2D="false" dtr="false" t="normal">SUM(Z210:Z212)</f>
        <v>#VALUE!</v>
      </c>
      <c r="AA209" s="167" t="e">
        <f aca="false" ca="false" dt2D="false" dtr="false" t="normal">SUM(AA210:AA212)</f>
        <v>#VALUE!</v>
      </c>
      <c r="AB209" s="167" t="e">
        <f aca="false" ca="false" dt2D="false" dtr="false" t="normal">SUM(AB210:AB212)</f>
        <v>#VALUE!</v>
      </c>
      <c r="AC209" s="167" t="e">
        <f aca="false" ca="false" dt2D="false" dtr="false" t="normal">SUM(AC210:AC212)</f>
        <v>#VALUE!</v>
      </c>
      <c r="AD209" s="167" t="e">
        <f aca="false" ca="false" dt2D="false" dtr="false" t="normal">SUM(AD210:AD212)</f>
        <v>#VALUE!</v>
      </c>
      <c r="AE209" s="167" t="e">
        <f aca="false" ca="false" dt2D="false" dtr="false" t="normal">SUM(AE210:AE212)</f>
        <v>#VALUE!</v>
      </c>
      <c r="AF209" s="167" t="e">
        <f aca="false" ca="false" dt2D="false" dtr="false" t="normal">SUM(AF210:AF212)</f>
        <v>#VALUE!</v>
      </c>
      <c r="AG209" s="167" t="e">
        <f aca="false" ca="false" dt2D="false" dtr="false" t="normal">SUM(AG210:AG212)</f>
        <v>#VALUE!</v>
      </c>
      <c r="AH209" s="167" t="e">
        <f aca="false" ca="false" dt2D="false" dtr="false" t="normal">SUM(AH210:AH212)</f>
        <v>#VALUE!</v>
      </c>
      <c r="AI209" s="167" t="e">
        <f aca="false" ca="false" dt2D="false" dtr="false" t="normal">SUM(AI210:AI212)</f>
        <v>#VALUE!</v>
      </c>
      <c r="AJ209" s="167" t="e">
        <f aca="false" ca="false" dt2D="false" dtr="false" t="normal">SUM(AJ210:AJ212)</f>
        <v>#VALUE!</v>
      </c>
      <c r="AK209" s="167" t="e">
        <f aca="false" ca="false" dt2D="false" dtr="false" t="normal">SUM(AK210:AK212)</f>
        <v>#VALUE!</v>
      </c>
      <c r="AL209" s="167" t="e">
        <f aca="false" ca="false" dt2D="false" dtr="false" t="normal">SUM(AL210:AL212)</f>
        <v>#VALUE!</v>
      </c>
      <c r="AM209" s="167" t="e">
        <f aca="false" ca="false" dt2D="false" dtr="false" t="normal">SUM(AM210:AM212)</f>
        <v>#VALUE!</v>
      </c>
      <c r="AN209" s="167" t="e">
        <f aca="false" ca="false" dt2D="false" dtr="false" t="normal">SUM(AN210:AN212)</f>
        <v>#VALUE!</v>
      </c>
      <c r="AO209" s="167" t="e">
        <f aca="false" ca="false" dt2D="false" dtr="false" t="normal">SUM(AO210:AO212)</f>
        <v>#VALUE!</v>
      </c>
      <c r="AP209" s="167" t="e">
        <f aca="false" ca="false" dt2D="false" dtr="false" t="normal">SUM(AP210:AP212)</f>
        <v>#VALUE!</v>
      </c>
      <c r="AQ209" s="167" t="e">
        <f aca="false" ca="false" dt2D="false" dtr="false" t="normal">SUM(AQ210:AQ212)</f>
        <v>#VALUE!</v>
      </c>
      <c r="AR209" s="167" t="e">
        <f aca="false" ca="false" dt2D="false" dtr="false" t="normal">SUM(AR210:AR212)</f>
        <v>#VALUE!</v>
      </c>
      <c r="AS209" s="167" t="e">
        <f aca="false" ca="false" dt2D="false" dtr="false" t="normal">SUM(AS210:AS212)</f>
        <v>#VALUE!</v>
      </c>
      <c r="AT209" s="167" t="e">
        <f aca="false" ca="false" dt2D="false" dtr="false" t="normal">SUM(AT210:AT212)</f>
        <v>#VALUE!</v>
      </c>
      <c r="AU209" s="167" t="e">
        <f aca="false" ca="false" dt2D="false" dtr="false" t="normal">SUM(AU210:AU212)</f>
        <v>#VALUE!</v>
      </c>
      <c r="AV209" s="167" t="e">
        <f aca="false" ca="false" dt2D="false" dtr="false" t="normal">SUM(AV210:AV212)</f>
        <v>#VALUE!</v>
      </c>
      <c r="AW209" s="167" t="e">
        <f aca="false" ca="false" dt2D="false" dtr="false" t="normal">SUM(AW210:AW212)</f>
        <v>#VALUE!</v>
      </c>
      <c r="AX209" s="167" t="e">
        <f aca="false" ca="false" dt2D="false" dtr="false" t="normal">SUM(AX210:AX212)</f>
        <v>#VALUE!</v>
      </c>
      <c r="AY209" s="167" t="e">
        <f aca="false" ca="false" dt2D="false" dtr="false" t="normal">SUM(AY210:AY212)</f>
        <v>#VALUE!</v>
      </c>
      <c r="AZ209" s="167" t="e">
        <f aca="false" ca="false" dt2D="false" dtr="false" t="normal">SUM(AZ210:AZ212)</f>
        <v>#VALUE!</v>
      </c>
      <c r="BA209" s="167" t="e">
        <f aca="false" ca="false" dt2D="false" dtr="false" t="normal">SUM(BA210:BA212)</f>
        <v>#VALUE!</v>
      </c>
      <c r="BB209" s="167" t="e">
        <f aca="false" ca="false" dt2D="false" dtr="false" t="normal">SUM(BB210:BB212)</f>
        <v>#VALUE!</v>
      </c>
      <c r="BC209" s="167" t="e">
        <f aca="false" ca="false" dt2D="false" dtr="false" t="normal">SUM(BC210:BC212)</f>
        <v>#VALUE!</v>
      </c>
      <c r="BD209" s="167" t="e">
        <f aca="false" ca="false" dt2D="false" dtr="false" t="normal">SUM(BD210:BD212)</f>
        <v>#VALUE!</v>
      </c>
      <c r="BE209" s="167" t="e">
        <f aca="false" ca="false" dt2D="false" dtr="false" t="normal">SUM(BE210:BE212)</f>
        <v>#VALUE!</v>
      </c>
      <c r="BF209" s="167" t="e">
        <f aca="false" ca="false" dt2D="false" dtr="false" t="normal">SUM(BF210:BF212)</f>
        <v>#VALUE!</v>
      </c>
      <c r="BG209" s="167" t="e">
        <f aca="false" ca="false" dt2D="false" dtr="false" t="normal">SUM(BG210:BG212)</f>
        <v>#VALUE!</v>
      </c>
      <c r="BH209" s="167" t="e">
        <f aca="false" ca="false" dt2D="false" dtr="false" t="normal">SUM(BH210:BH212)</f>
        <v>#VALUE!</v>
      </c>
      <c r="BI209" s="167" t="e">
        <f aca="false" ca="false" dt2D="false" dtr="false" t="normal">SUM(BI210:BI212)</f>
        <v>#VALUE!</v>
      </c>
      <c r="BJ209" s="167" t="e">
        <f aca="false" ca="false" dt2D="false" dtr="false" t="normal">SUM(BJ210:BJ212)</f>
        <v>#VALUE!</v>
      </c>
      <c r="BK209" s="167" t="e">
        <f aca="false" ca="false" dt2D="false" dtr="false" t="normal">SUM(BK210:BK212)</f>
        <v>#VALUE!</v>
      </c>
      <c r="BL209" s="167" t="e">
        <f aca="false" ca="false" dt2D="false" dtr="false" t="normal">SUM(BL210:BL212)</f>
        <v>#VALUE!</v>
      </c>
      <c r="BM209" s="167" t="e">
        <f aca="false" ca="false" dt2D="false" dtr="false" t="normal">SUM(BM210:BM212)</f>
        <v>#VALUE!</v>
      </c>
      <c r="BN209" s="167" t="e">
        <f aca="false" ca="false" dt2D="false" dtr="false" t="normal">SUM(BN210:BN212)</f>
        <v>#VALUE!</v>
      </c>
      <c r="BO209" s="167" t="e">
        <f aca="false" ca="false" dt2D="false" dtr="false" t="normal">SUM(BO210:BO212)</f>
        <v>#VALUE!</v>
      </c>
      <c r="BP209" s="167" t="e">
        <f aca="false" ca="false" dt2D="false" dtr="false" t="normal">SUM(BP210:BP212)</f>
        <v>#VALUE!</v>
      </c>
      <c r="BQ209" s="167" t="e">
        <f aca="false" ca="false" dt2D="false" dtr="false" t="normal">SUM(BQ210:BQ212)</f>
        <v>#VALUE!</v>
      </c>
      <c r="BR209" s="167" t="e">
        <f aca="false" ca="false" dt2D="false" dtr="false" t="normal">SUM(BR210:BR212)</f>
        <v>#VALUE!</v>
      </c>
      <c r="BS209" s="167" t="e">
        <f aca="false" ca="false" dt2D="false" dtr="false" t="normal">SUM(BS210:BS212)</f>
        <v>#VALUE!</v>
      </c>
      <c r="BT209" s="167" t="e">
        <f aca="false" ca="false" dt2D="false" dtr="false" t="normal">SUM(BT210:BT212)</f>
        <v>#VALUE!</v>
      </c>
    </row>
    <row hidden="true" ht="16.5" outlineLevel="1" r="210">
      <c r="B210" s="374" t="str">
        <f aca="false" ca="false" dt2D="false" dtr="false" t="normal">B209</f>
        <v>Приобретение ЗУ</v>
      </c>
      <c r="D210" s="374" t="str">
        <f aca="false" ca="false" dt2D="false" dtr="false" t="normal">I210</f>
        <v>Федеральный бюджет</v>
      </c>
      <c r="F210" s="374" t="str">
        <f aca="false" ca="false" dt2D="false" dtr="false" t="normal">F209</f>
        <v>Якорная туристическая  инфраструктура</v>
      </c>
      <c r="I210" s="237" t="s">
        <v>301</v>
      </c>
      <c r="L210" s="283" t="e">
        <f aca="false" ca="false" dt2D="false" dtr="false" t="normal">SUM(M210:BT210)</f>
        <v>#VALUE!</v>
      </c>
      <c r="M210" s="167" t="e">
        <f aca="false" ca="false" dt2D="false" dtr="false" t="normal">SUMIFS(M:M, $D:$D, $D210, $B:$B, $B210, $F:$F, $F210, $E:$E, "Да")</f>
        <v>#VALUE!</v>
      </c>
      <c r="N210" s="167" t="e">
        <f aca="false" ca="false" dt2D="false" dtr="false" t="normal">SUMIFS(N:N, $D:$D, $D210, $B:$B, $B210, $F:$F, $F210, $E:$E, "Да")</f>
        <v>#VALUE!</v>
      </c>
      <c r="O210" s="167" t="e">
        <f aca="false" ca="false" dt2D="false" dtr="false" t="normal">SUMIFS(O:O, $D:$D, $D210, $B:$B, $B210, $F:$F, $F210, $E:$E, "Да")</f>
        <v>#VALUE!</v>
      </c>
      <c r="P210" s="167" t="e">
        <f aca="false" ca="false" dt2D="false" dtr="false" t="normal">SUMIFS(P:P, $D:$D, $D210, $B:$B, $B210, $F:$F, $F210, $E:$E, "Да")</f>
        <v>#VALUE!</v>
      </c>
      <c r="Q210" s="167" t="e">
        <f aca="false" ca="false" dt2D="false" dtr="false" t="normal">SUMIFS(Q:Q, $D:$D, $D210, $B:$B, $B210, $F:$F, $F210, $E:$E, "Да")</f>
        <v>#VALUE!</v>
      </c>
      <c r="R210" s="167" t="e">
        <f aca="false" ca="false" dt2D="false" dtr="false" t="normal">SUMIFS(R:R, $D:$D, $D210, $B:$B, $B210, $F:$F, $F210, $E:$E, "Да")</f>
        <v>#VALUE!</v>
      </c>
      <c r="S210" s="167" t="e">
        <f aca="false" ca="false" dt2D="false" dtr="false" t="normal">SUMIFS(S:S, $D:$D, $D210, $B:$B, $B210, $F:$F, $F210, $E:$E, "Да")</f>
        <v>#VALUE!</v>
      </c>
      <c r="T210" s="167" t="e">
        <f aca="false" ca="false" dt2D="false" dtr="false" t="normal">SUMIFS(T:T, $D:$D, $D210, $B:$B, $B210, $F:$F, $F210, $E:$E, "Да")</f>
        <v>#VALUE!</v>
      </c>
      <c r="U210" s="167" t="e">
        <f aca="false" ca="false" dt2D="false" dtr="false" t="normal">SUMIFS(U:U, $D:$D, $D210, $B:$B, $B210, $F:$F, $F210, $E:$E, "Да")</f>
        <v>#VALUE!</v>
      </c>
      <c r="V210" s="167" t="e">
        <f aca="false" ca="false" dt2D="false" dtr="false" t="normal">SUMIFS(V:V, $D:$D, $D210, $B:$B, $B210, $F:$F, $F210, $E:$E, "Да")</f>
        <v>#VALUE!</v>
      </c>
      <c r="W210" s="167" t="e">
        <f aca="false" ca="false" dt2D="false" dtr="false" t="normal">SUMIFS(W:W, $D:$D, $D210, $B:$B, $B210, $F:$F, $F210, $E:$E, "Да")</f>
        <v>#VALUE!</v>
      </c>
      <c r="X210" s="167" t="e">
        <f aca="false" ca="false" dt2D="false" dtr="false" t="normal">SUMIFS(X:X, $D:$D, $D210, $B:$B, $B210, $F:$F, $F210, $E:$E, "Да")</f>
        <v>#VALUE!</v>
      </c>
      <c r="Y210" s="167" t="e">
        <f aca="false" ca="false" dt2D="false" dtr="false" t="normal">SUMIFS(Y:Y, $D:$D, $D210, $B:$B, $B210, $F:$F, $F210, $E:$E, "Да")</f>
        <v>#VALUE!</v>
      </c>
      <c r="Z210" s="167" t="e">
        <f aca="false" ca="false" dt2D="false" dtr="false" t="normal">SUMIFS(Z:Z, $D:$D, $D210, $B:$B, $B210, $F:$F, $F210, $E:$E, "Да")</f>
        <v>#VALUE!</v>
      </c>
      <c r="AA210" s="167" t="e">
        <f aca="false" ca="false" dt2D="false" dtr="false" t="normal">SUMIFS(AA:AA, $D:$D, $D210, $B:$B, $B210, $F:$F, $F210, $E:$E, "Да")</f>
        <v>#VALUE!</v>
      </c>
      <c r="AB210" s="167" t="e">
        <f aca="false" ca="false" dt2D="false" dtr="false" t="normal">SUMIFS(AB:AB, $D:$D, $D210, $B:$B, $B210, $F:$F, $F210, $E:$E, "Да")</f>
        <v>#VALUE!</v>
      </c>
      <c r="AC210" s="167" t="e">
        <f aca="false" ca="false" dt2D="false" dtr="false" t="normal">SUMIFS(AC:AC, $D:$D, $D210, $B:$B, $B210, $F:$F, $F210, $E:$E, "Да")</f>
        <v>#VALUE!</v>
      </c>
      <c r="AD210" s="167" t="e">
        <f aca="false" ca="false" dt2D="false" dtr="false" t="normal">SUMIFS(AD:AD, $D:$D, $D210, $B:$B, $B210, $F:$F, $F210, $E:$E, "Да")</f>
        <v>#VALUE!</v>
      </c>
      <c r="AE210" s="167" t="e">
        <f aca="false" ca="false" dt2D="false" dtr="false" t="normal">SUMIFS(AE:AE, $D:$D, $D210, $B:$B, $B210, $F:$F, $F210, $E:$E, "Да")</f>
        <v>#VALUE!</v>
      </c>
      <c r="AF210" s="167" t="e">
        <f aca="false" ca="false" dt2D="false" dtr="false" t="normal">SUMIFS(AF:AF, $D:$D, $D210, $B:$B, $B210, $F:$F, $F210, $E:$E, "Да")</f>
        <v>#VALUE!</v>
      </c>
      <c r="AG210" s="167" t="e">
        <f aca="false" ca="false" dt2D="false" dtr="false" t="normal">SUMIFS(AG:AG, $D:$D, $D210, $B:$B, $B210, $F:$F, $F210, $E:$E, "Да")</f>
        <v>#VALUE!</v>
      </c>
      <c r="AH210" s="167" t="e">
        <f aca="false" ca="false" dt2D="false" dtr="false" t="normal">SUMIFS(AH:AH, $D:$D, $D210, $B:$B, $B210, $F:$F, $F210, $E:$E, "Да")</f>
        <v>#VALUE!</v>
      </c>
      <c r="AI210" s="167" t="e">
        <f aca="false" ca="false" dt2D="false" dtr="false" t="normal">SUMIFS(AI:AI, $D:$D, $D210, $B:$B, $B210, $F:$F, $F210, $E:$E, "Да")</f>
        <v>#VALUE!</v>
      </c>
      <c r="AJ210" s="167" t="e">
        <f aca="false" ca="false" dt2D="false" dtr="false" t="normal">SUMIFS(AJ:AJ, $D:$D, $D210, $B:$B, $B210, $F:$F, $F210, $E:$E, "Да")</f>
        <v>#VALUE!</v>
      </c>
      <c r="AK210" s="167" t="e">
        <f aca="false" ca="false" dt2D="false" dtr="false" t="normal">SUMIFS(AK:AK, $D:$D, $D210, $B:$B, $B210, $F:$F, $F210, $E:$E, "Да")</f>
        <v>#VALUE!</v>
      </c>
      <c r="AL210" s="167" t="e">
        <f aca="false" ca="false" dt2D="false" dtr="false" t="normal">SUMIFS(AL:AL, $D:$D, $D210, $B:$B, $B210, $F:$F, $F210, $E:$E, "Да")</f>
        <v>#VALUE!</v>
      </c>
      <c r="AM210" s="167" t="e">
        <f aca="false" ca="false" dt2D="false" dtr="false" t="normal">SUMIFS(AM:AM, $D:$D, $D210, $B:$B, $B210, $F:$F, $F210, $E:$E, "Да")</f>
        <v>#VALUE!</v>
      </c>
      <c r="AN210" s="167" t="e">
        <f aca="false" ca="false" dt2D="false" dtr="false" t="normal">SUMIFS(AN:AN, $D:$D, $D210, $B:$B, $B210, $F:$F, $F210, $E:$E, "Да")</f>
        <v>#VALUE!</v>
      </c>
      <c r="AO210" s="167" t="e">
        <f aca="false" ca="false" dt2D="false" dtr="false" t="normal">SUMIFS(AO:AO, $D:$D, $D210, $B:$B, $B210, $F:$F, $F210, $E:$E, "Да")</f>
        <v>#VALUE!</v>
      </c>
      <c r="AP210" s="167" t="e">
        <f aca="false" ca="false" dt2D="false" dtr="false" t="normal">SUMIFS(AP:AP, $D:$D, $D210, $B:$B, $B210, $F:$F, $F210, $E:$E, "Да")</f>
        <v>#VALUE!</v>
      </c>
      <c r="AQ210" s="167" t="e">
        <f aca="false" ca="false" dt2D="false" dtr="false" t="normal">SUMIFS(AQ:AQ, $D:$D, $D210, $B:$B, $B210, $F:$F, $F210, $E:$E, "Да")</f>
        <v>#VALUE!</v>
      </c>
      <c r="AR210" s="167" t="e">
        <f aca="false" ca="false" dt2D="false" dtr="false" t="normal">SUMIFS(AR:AR, $D:$D, $D210, $B:$B, $B210, $F:$F, $F210, $E:$E, "Да")</f>
        <v>#VALUE!</v>
      </c>
      <c r="AS210" s="167" t="e">
        <f aca="false" ca="false" dt2D="false" dtr="false" t="normal">SUMIFS(AS:AS, $D:$D, $D210, $B:$B, $B210, $F:$F, $F210, $E:$E, "Да")</f>
        <v>#VALUE!</v>
      </c>
      <c r="AT210" s="167" t="e">
        <f aca="false" ca="false" dt2D="false" dtr="false" t="normal">SUMIFS(AT:AT, $D:$D, $D210, $B:$B, $B210, $F:$F, $F210, $E:$E, "Да")</f>
        <v>#VALUE!</v>
      </c>
      <c r="AU210" s="167" t="e">
        <f aca="false" ca="false" dt2D="false" dtr="false" t="normal">SUMIFS(AU:AU, $D:$D, $D210, $B:$B, $B210, $F:$F, $F210, $E:$E, "Да")</f>
        <v>#VALUE!</v>
      </c>
      <c r="AV210" s="167" t="e">
        <f aca="false" ca="false" dt2D="false" dtr="false" t="normal">SUMIFS(AV:AV, $D:$D, $D210, $B:$B, $B210, $F:$F, $F210, $E:$E, "Да")</f>
        <v>#VALUE!</v>
      </c>
      <c r="AW210" s="167" t="e">
        <f aca="false" ca="false" dt2D="false" dtr="false" t="normal">SUMIFS(AW:AW, $D:$D, $D210, $B:$B, $B210, $F:$F, $F210, $E:$E, "Да")</f>
        <v>#VALUE!</v>
      </c>
      <c r="AX210" s="167" t="e">
        <f aca="false" ca="false" dt2D="false" dtr="false" t="normal">SUMIFS(AX:AX, $D:$D, $D210, $B:$B, $B210, $F:$F, $F210, $E:$E, "Да")</f>
        <v>#VALUE!</v>
      </c>
      <c r="AY210" s="167" t="e">
        <f aca="false" ca="false" dt2D="false" dtr="false" t="normal">SUMIFS(AY:AY, $D:$D, $D210, $B:$B, $B210, $F:$F, $F210, $E:$E, "Да")</f>
        <v>#VALUE!</v>
      </c>
      <c r="AZ210" s="167" t="e">
        <f aca="false" ca="false" dt2D="false" dtr="false" t="normal">SUMIFS(AZ:AZ, $D:$D, $D210, $B:$B, $B210, $F:$F, $F210, $E:$E, "Да")</f>
        <v>#VALUE!</v>
      </c>
      <c r="BA210" s="167" t="e">
        <f aca="false" ca="false" dt2D="false" dtr="false" t="normal">SUMIFS(BA:BA, $D:$D, $D210, $B:$B, $B210, $F:$F, $F210, $E:$E, "Да")</f>
        <v>#VALUE!</v>
      </c>
      <c r="BB210" s="167" t="e">
        <f aca="false" ca="false" dt2D="false" dtr="false" t="normal">SUMIFS(BB:BB, $D:$D, $D210, $B:$B, $B210, $F:$F, $F210, $E:$E, "Да")</f>
        <v>#VALUE!</v>
      </c>
      <c r="BC210" s="167" t="e">
        <f aca="false" ca="false" dt2D="false" dtr="false" t="normal">SUMIFS(BC:BC, $D:$D, $D210, $B:$B, $B210, $F:$F, $F210, $E:$E, "Да")</f>
        <v>#VALUE!</v>
      </c>
      <c r="BD210" s="167" t="e">
        <f aca="false" ca="false" dt2D="false" dtr="false" t="normal">SUMIFS(BD:BD, $D:$D, $D210, $B:$B, $B210, $F:$F, $F210, $E:$E, "Да")</f>
        <v>#VALUE!</v>
      </c>
      <c r="BE210" s="167" t="e">
        <f aca="false" ca="false" dt2D="false" dtr="false" t="normal">SUMIFS(BE:BE, $D:$D, $D210, $B:$B, $B210, $F:$F, $F210, $E:$E, "Да")</f>
        <v>#VALUE!</v>
      </c>
      <c r="BF210" s="167" t="e">
        <f aca="false" ca="false" dt2D="false" dtr="false" t="normal">SUMIFS(BF:BF, $D:$D, $D210, $B:$B, $B210, $F:$F, $F210, $E:$E, "Да")</f>
        <v>#VALUE!</v>
      </c>
      <c r="BG210" s="167" t="e">
        <f aca="false" ca="false" dt2D="false" dtr="false" t="normal">SUMIFS(BG:BG, $D:$D, $D210, $B:$B, $B210, $F:$F, $F210, $E:$E, "Да")</f>
        <v>#VALUE!</v>
      </c>
      <c r="BH210" s="167" t="e">
        <f aca="false" ca="false" dt2D="false" dtr="false" t="normal">SUMIFS(BH:BH, $D:$D, $D210, $B:$B, $B210, $F:$F, $F210, $E:$E, "Да")</f>
        <v>#VALUE!</v>
      </c>
      <c r="BI210" s="167" t="e">
        <f aca="false" ca="false" dt2D="false" dtr="false" t="normal">SUMIFS(BI:BI, $D:$D, $D210, $B:$B, $B210, $F:$F, $F210, $E:$E, "Да")</f>
        <v>#VALUE!</v>
      </c>
      <c r="BJ210" s="167" t="e">
        <f aca="false" ca="false" dt2D="false" dtr="false" t="normal">SUMIFS(BJ:BJ, $D:$D, $D210, $B:$B, $B210, $F:$F, $F210, $E:$E, "Да")</f>
        <v>#VALUE!</v>
      </c>
      <c r="BK210" s="167" t="e">
        <f aca="false" ca="false" dt2D="false" dtr="false" t="normal">SUMIFS(BK:BK, $D:$D, $D210, $B:$B, $B210, $F:$F, $F210, $E:$E, "Да")</f>
        <v>#VALUE!</v>
      </c>
      <c r="BL210" s="167" t="e">
        <f aca="false" ca="false" dt2D="false" dtr="false" t="normal">SUMIFS(BL:BL, $D:$D, $D210, $B:$B, $B210, $F:$F, $F210, $E:$E, "Да")</f>
        <v>#VALUE!</v>
      </c>
      <c r="BM210" s="167" t="e">
        <f aca="false" ca="false" dt2D="false" dtr="false" t="normal">SUMIFS(BM:BM, $D:$D, $D210, $B:$B, $B210, $F:$F, $F210, $E:$E, "Да")</f>
        <v>#VALUE!</v>
      </c>
      <c r="BN210" s="167" t="e">
        <f aca="false" ca="false" dt2D="false" dtr="false" t="normal">SUMIFS(BN:BN, $D:$D, $D210, $B:$B, $B210, $F:$F, $F210, $E:$E, "Да")</f>
        <v>#VALUE!</v>
      </c>
      <c r="BO210" s="167" t="e">
        <f aca="false" ca="false" dt2D="false" dtr="false" t="normal">SUMIFS(BO:BO, $D:$D, $D210, $B:$B, $B210, $F:$F, $F210, $E:$E, "Да")</f>
        <v>#VALUE!</v>
      </c>
      <c r="BP210" s="167" t="e">
        <f aca="false" ca="false" dt2D="false" dtr="false" t="normal">SUMIFS(BP:BP, $D:$D, $D210, $B:$B, $B210, $F:$F, $F210, $E:$E, "Да")</f>
        <v>#VALUE!</v>
      </c>
      <c r="BQ210" s="167" t="e">
        <f aca="false" ca="false" dt2D="false" dtr="false" t="normal">SUMIFS(BQ:BQ, $D:$D, $D210, $B:$B, $B210, $F:$F, $F210, $E:$E, "Да")</f>
        <v>#VALUE!</v>
      </c>
      <c r="BR210" s="167" t="e">
        <f aca="false" ca="false" dt2D="false" dtr="false" t="normal">SUMIFS(BR:BR, $D:$D, $D210, $B:$B, $B210, $F:$F, $F210, $E:$E, "Да")</f>
        <v>#VALUE!</v>
      </c>
      <c r="BS210" s="167" t="e">
        <f aca="false" ca="false" dt2D="false" dtr="false" t="normal">SUMIFS(BS:BS, $D:$D, $D210, $B:$B, $B210, $F:$F, $F210, $E:$E, "Да")</f>
        <v>#VALUE!</v>
      </c>
      <c r="BT210" s="167" t="e">
        <f aca="false" ca="false" dt2D="false" dtr="false" t="normal">SUMIFS(BT:BT, $D:$D, $D210, $B:$B, $B210, $F:$F, $F210, $E:$E, "Да")</f>
        <v>#VALUE!</v>
      </c>
    </row>
    <row hidden="true" ht="16.5" outlineLevel="1" r="211">
      <c r="B211" s="374" t="str">
        <f aca="false" ca="false" dt2D="false" dtr="false" t="normal">B210</f>
        <v>Приобретение ЗУ</v>
      </c>
      <c r="D211" s="374" t="str">
        <f aca="false" ca="false" dt2D="false" dtr="false" t="normal">I211</f>
        <v>Бюджет СФ</v>
      </c>
      <c r="F211" s="374" t="str">
        <f aca="false" ca="false" dt2D="false" dtr="false" t="normal">F210</f>
        <v>Якорная туристическая  инфраструктура</v>
      </c>
      <c r="I211" s="237" t="s">
        <v>302</v>
      </c>
      <c r="L211" s="283" t="e">
        <f aca="false" ca="false" dt2D="false" dtr="false" t="normal">SUM(M211:BT211)</f>
        <v>#VALUE!</v>
      </c>
      <c r="M211" s="167" t="e">
        <f aca="false" ca="false" dt2D="false" dtr="false" t="normal">SUMIFS(M:M, $D:$D, $D211, $B:$B, $B211, $F:$F, $F211, $E:$E, "Да")</f>
        <v>#VALUE!</v>
      </c>
      <c r="N211" s="167" t="e">
        <f aca="false" ca="false" dt2D="false" dtr="false" t="normal">SUMIFS(N:N, $D:$D, $D211, $B:$B, $B211, $F:$F, $F211, $E:$E, "Да")</f>
        <v>#VALUE!</v>
      </c>
      <c r="O211" s="167" t="e">
        <f aca="false" ca="false" dt2D="false" dtr="false" t="normal">SUMIFS(O:O, $D:$D, $D211, $B:$B, $B211, $F:$F, $F211, $E:$E, "Да")</f>
        <v>#VALUE!</v>
      </c>
      <c r="P211" s="167" t="e">
        <f aca="false" ca="false" dt2D="false" dtr="false" t="normal">SUMIFS(P:P, $D:$D, $D211, $B:$B, $B211, $F:$F, $F211, $E:$E, "Да")</f>
        <v>#VALUE!</v>
      </c>
      <c r="Q211" s="167" t="e">
        <f aca="false" ca="false" dt2D="false" dtr="false" t="normal">SUMIFS(Q:Q, $D:$D, $D211, $B:$B, $B211, $F:$F, $F211, $E:$E, "Да")</f>
        <v>#VALUE!</v>
      </c>
      <c r="R211" s="167" t="e">
        <f aca="false" ca="false" dt2D="false" dtr="false" t="normal">SUMIFS(R:R, $D:$D, $D211, $B:$B, $B211, $F:$F, $F211, $E:$E, "Да")</f>
        <v>#VALUE!</v>
      </c>
      <c r="S211" s="167" t="e">
        <f aca="false" ca="false" dt2D="false" dtr="false" t="normal">SUMIFS(S:S, $D:$D, $D211, $B:$B, $B211, $F:$F, $F211, $E:$E, "Да")</f>
        <v>#VALUE!</v>
      </c>
      <c r="T211" s="167" t="e">
        <f aca="false" ca="false" dt2D="false" dtr="false" t="normal">SUMIFS(T:T, $D:$D, $D211, $B:$B, $B211, $F:$F, $F211, $E:$E, "Да")</f>
        <v>#VALUE!</v>
      </c>
      <c r="U211" s="167" t="e">
        <f aca="false" ca="false" dt2D="false" dtr="false" t="normal">SUMIFS(U:U, $D:$D, $D211, $B:$B, $B211, $F:$F, $F211, $E:$E, "Да")</f>
        <v>#VALUE!</v>
      </c>
      <c r="V211" s="167" t="e">
        <f aca="false" ca="false" dt2D="false" dtr="false" t="normal">SUMIFS(V:V, $D:$D, $D211, $B:$B, $B211, $F:$F, $F211, $E:$E, "Да")</f>
        <v>#VALUE!</v>
      </c>
      <c r="W211" s="167" t="e">
        <f aca="false" ca="false" dt2D="false" dtr="false" t="normal">SUMIFS(W:W, $D:$D, $D211, $B:$B, $B211, $F:$F, $F211, $E:$E, "Да")</f>
        <v>#VALUE!</v>
      </c>
      <c r="X211" s="167" t="e">
        <f aca="false" ca="false" dt2D="false" dtr="false" t="normal">SUMIFS(X:X, $D:$D, $D211, $B:$B, $B211, $F:$F, $F211, $E:$E, "Да")</f>
        <v>#VALUE!</v>
      </c>
      <c r="Y211" s="167" t="e">
        <f aca="false" ca="false" dt2D="false" dtr="false" t="normal">SUMIFS(Y:Y, $D:$D, $D211, $B:$B, $B211, $F:$F, $F211, $E:$E, "Да")</f>
        <v>#VALUE!</v>
      </c>
      <c r="Z211" s="167" t="e">
        <f aca="false" ca="false" dt2D="false" dtr="false" t="normal">SUMIFS(Z:Z, $D:$D, $D211, $B:$B, $B211, $F:$F, $F211, $E:$E, "Да")</f>
        <v>#VALUE!</v>
      </c>
      <c r="AA211" s="167" t="e">
        <f aca="false" ca="false" dt2D="false" dtr="false" t="normal">SUMIFS(AA:AA, $D:$D, $D211, $B:$B, $B211, $F:$F, $F211, $E:$E, "Да")</f>
        <v>#VALUE!</v>
      </c>
      <c r="AB211" s="167" t="e">
        <f aca="false" ca="false" dt2D="false" dtr="false" t="normal">SUMIFS(AB:AB, $D:$D, $D211, $B:$B, $B211, $F:$F, $F211, $E:$E, "Да")</f>
        <v>#VALUE!</v>
      </c>
      <c r="AC211" s="167" t="e">
        <f aca="false" ca="false" dt2D="false" dtr="false" t="normal">SUMIFS(AC:AC, $D:$D, $D211, $B:$B, $B211, $F:$F, $F211, $E:$E, "Да")</f>
        <v>#VALUE!</v>
      </c>
      <c r="AD211" s="167" t="e">
        <f aca="false" ca="false" dt2D="false" dtr="false" t="normal">SUMIFS(AD:AD, $D:$D, $D211, $B:$B, $B211, $F:$F, $F211, $E:$E, "Да")</f>
        <v>#VALUE!</v>
      </c>
      <c r="AE211" s="167" t="e">
        <f aca="false" ca="false" dt2D="false" dtr="false" t="normal">SUMIFS(AE:AE, $D:$D, $D211, $B:$B, $B211, $F:$F, $F211, $E:$E, "Да")</f>
        <v>#VALUE!</v>
      </c>
      <c r="AF211" s="167" t="e">
        <f aca="false" ca="false" dt2D="false" dtr="false" t="normal">SUMIFS(AF:AF, $D:$D, $D211, $B:$B, $B211, $F:$F, $F211, $E:$E, "Да")</f>
        <v>#VALUE!</v>
      </c>
      <c r="AG211" s="167" t="e">
        <f aca="false" ca="false" dt2D="false" dtr="false" t="normal">SUMIFS(AG:AG, $D:$D, $D211, $B:$B, $B211, $F:$F, $F211, $E:$E, "Да")</f>
        <v>#VALUE!</v>
      </c>
      <c r="AH211" s="167" t="e">
        <f aca="false" ca="false" dt2D="false" dtr="false" t="normal">SUMIFS(AH:AH, $D:$D, $D211, $B:$B, $B211, $F:$F, $F211, $E:$E, "Да")</f>
        <v>#VALUE!</v>
      </c>
      <c r="AI211" s="167" t="e">
        <f aca="false" ca="false" dt2D="false" dtr="false" t="normal">SUMIFS(AI:AI, $D:$D, $D211, $B:$B, $B211, $F:$F, $F211, $E:$E, "Да")</f>
        <v>#VALUE!</v>
      </c>
      <c r="AJ211" s="167" t="e">
        <f aca="false" ca="false" dt2D="false" dtr="false" t="normal">SUMIFS(AJ:AJ, $D:$D, $D211, $B:$B, $B211, $F:$F, $F211, $E:$E, "Да")</f>
        <v>#VALUE!</v>
      </c>
      <c r="AK211" s="167" t="e">
        <f aca="false" ca="false" dt2D="false" dtr="false" t="normal">SUMIFS(AK:AK, $D:$D, $D211, $B:$B, $B211, $F:$F, $F211, $E:$E, "Да")</f>
        <v>#VALUE!</v>
      </c>
      <c r="AL211" s="167" t="e">
        <f aca="false" ca="false" dt2D="false" dtr="false" t="normal">SUMIFS(AL:AL, $D:$D, $D211, $B:$B, $B211, $F:$F, $F211, $E:$E, "Да")</f>
        <v>#VALUE!</v>
      </c>
      <c r="AM211" s="167" t="e">
        <f aca="false" ca="false" dt2D="false" dtr="false" t="normal">SUMIFS(AM:AM, $D:$D, $D211, $B:$B, $B211, $F:$F, $F211, $E:$E, "Да")</f>
        <v>#VALUE!</v>
      </c>
      <c r="AN211" s="167" t="e">
        <f aca="false" ca="false" dt2D="false" dtr="false" t="normal">SUMIFS(AN:AN, $D:$D, $D211, $B:$B, $B211, $F:$F, $F211, $E:$E, "Да")</f>
        <v>#VALUE!</v>
      </c>
      <c r="AO211" s="167" t="e">
        <f aca="false" ca="false" dt2D="false" dtr="false" t="normal">SUMIFS(AO:AO, $D:$D, $D211, $B:$B, $B211, $F:$F, $F211, $E:$E, "Да")</f>
        <v>#VALUE!</v>
      </c>
      <c r="AP211" s="167" t="e">
        <f aca="false" ca="false" dt2D="false" dtr="false" t="normal">SUMIFS(AP:AP, $D:$D, $D211, $B:$B, $B211, $F:$F, $F211, $E:$E, "Да")</f>
        <v>#VALUE!</v>
      </c>
      <c r="AQ211" s="167" t="e">
        <f aca="false" ca="false" dt2D="false" dtr="false" t="normal">SUMIFS(AQ:AQ, $D:$D, $D211, $B:$B, $B211, $F:$F, $F211, $E:$E, "Да")</f>
        <v>#VALUE!</v>
      </c>
      <c r="AR211" s="167" t="e">
        <f aca="false" ca="false" dt2D="false" dtr="false" t="normal">SUMIFS(AR:AR, $D:$D, $D211, $B:$B, $B211, $F:$F, $F211, $E:$E, "Да")</f>
        <v>#VALUE!</v>
      </c>
      <c r="AS211" s="167" t="e">
        <f aca="false" ca="false" dt2D="false" dtr="false" t="normal">SUMIFS(AS:AS, $D:$D, $D211, $B:$B, $B211, $F:$F, $F211, $E:$E, "Да")</f>
        <v>#VALUE!</v>
      </c>
      <c r="AT211" s="167" t="e">
        <f aca="false" ca="false" dt2D="false" dtr="false" t="normal">SUMIFS(AT:AT, $D:$D, $D211, $B:$B, $B211, $F:$F, $F211, $E:$E, "Да")</f>
        <v>#VALUE!</v>
      </c>
      <c r="AU211" s="167" t="e">
        <f aca="false" ca="false" dt2D="false" dtr="false" t="normal">SUMIFS(AU:AU, $D:$D, $D211, $B:$B, $B211, $F:$F, $F211, $E:$E, "Да")</f>
        <v>#VALUE!</v>
      </c>
      <c r="AV211" s="167" t="e">
        <f aca="false" ca="false" dt2D="false" dtr="false" t="normal">SUMIFS(AV:AV, $D:$D, $D211, $B:$B, $B211, $F:$F, $F211, $E:$E, "Да")</f>
        <v>#VALUE!</v>
      </c>
      <c r="AW211" s="167" t="e">
        <f aca="false" ca="false" dt2D="false" dtr="false" t="normal">SUMIFS(AW:AW, $D:$D, $D211, $B:$B, $B211, $F:$F, $F211, $E:$E, "Да")</f>
        <v>#VALUE!</v>
      </c>
      <c r="AX211" s="167" t="e">
        <f aca="false" ca="false" dt2D="false" dtr="false" t="normal">SUMIFS(AX:AX, $D:$D, $D211, $B:$B, $B211, $F:$F, $F211, $E:$E, "Да")</f>
        <v>#VALUE!</v>
      </c>
      <c r="AY211" s="167" t="e">
        <f aca="false" ca="false" dt2D="false" dtr="false" t="normal">SUMIFS(AY:AY, $D:$D, $D211, $B:$B, $B211, $F:$F, $F211, $E:$E, "Да")</f>
        <v>#VALUE!</v>
      </c>
      <c r="AZ211" s="167" t="e">
        <f aca="false" ca="false" dt2D="false" dtr="false" t="normal">SUMIFS(AZ:AZ, $D:$D, $D211, $B:$B, $B211, $F:$F, $F211, $E:$E, "Да")</f>
        <v>#VALUE!</v>
      </c>
      <c r="BA211" s="167" t="e">
        <f aca="false" ca="false" dt2D="false" dtr="false" t="normal">SUMIFS(BA:BA, $D:$D, $D211, $B:$B, $B211, $F:$F, $F211, $E:$E, "Да")</f>
        <v>#VALUE!</v>
      </c>
      <c r="BB211" s="167" t="e">
        <f aca="false" ca="false" dt2D="false" dtr="false" t="normal">SUMIFS(BB:BB, $D:$D, $D211, $B:$B, $B211, $F:$F, $F211, $E:$E, "Да")</f>
        <v>#VALUE!</v>
      </c>
      <c r="BC211" s="167" t="e">
        <f aca="false" ca="false" dt2D="false" dtr="false" t="normal">SUMIFS(BC:BC, $D:$D, $D211, $B:$B, $B211, $F:$F, $F211, $E:$E, "Да")</f>
        <v>#VALUE!</v>
      </c>
      <c r="BD211" s="167" t="e">
        <f aca="false" ca="false" dt2D="false" dtr="false" t="normal">SUMIFS(BD:BD, $D:$D, $D211, $B:$B, $B211, $F:$F, $F211, $E:$E, "Да")</f>
        <v>#VALUE!</v>
      </c>
      <c r="BE211" s="167" t="e">
        <f aca="false" ca="false" dt2D="false" dtr="false" t="normal">SUMIFS(BE:BE, $D:$D, $D211, $B:$B, $B211, $F:$F, $F211, $E:$E, "Да")</f>
        <v>#VALUE!</v>
      </c>
      <c r="BF211" s="167" t="e">
        <f aca="false" ca="false" dt2D="false" dtr="false" t="normal">SUMIFS(BF:BF, $D:$D, $D211, $B:$B, $B211, $F:$F, $F211, $E:$E, "Да")</f>
        <v>#VALUE!</v>
      </c>
      <c r="BG211" s="167" t="e">
        <f aca="false" ca="false" dt2D="false" dtr="false" t="normal">SUMIFS(BG:BG, $D:$D, $D211, $B:$B, $B211, $F:$F, $F211, $E:$E, "Да")</f>
        <v>#VALUE!</v>
      </c>
      <c r="BH211" s="167" t="e">
        <f aca="false" ca="false" dt2D="false" dtr="false" t="normal">SUMIFS(BH:BH, $D:$D, $D211, $B:$B, $B211, $F:$F, $F211, $E:$E, "Да")</f>
        <v>#VALUE!</v>
      </c>
      <c r="BI211" s="167" t="e">
        <f aca="false" ca="false" dt2D="false" dtr="false" t="normal">SUMIFS(BI:BI, $D:$D, $D211, $B:$B, $B211, $F:$F, $F211, $E:$E, "Да")</f>
        <v>#VALUE!</v>
      </c>
      <c r="BJ211" s="167" t="e">
        <f aca="false" ca="false" dt2D="false" dtr="false" t="normal">SUMIFS(BJ:BJ, $D:$D, $D211, $B:$B, $B211, $F:$F, $F211, $E:$E, "Да")</f>
        <v>#VALUE!</v>
      </c>
      <c r="BK211" s="167" t="e">
        <f aca="false" ca="false" dt2D="false" dtr="false" t="normal">SUMIFS(BK:BK, $D:$D, $D211, $B:$B, $B211, $F:$F, $F211, $E:$E, "Да")</f>
        <v>#VALUE!</v>
      </c>
      <c r="BL211" s="167" t="e">
        <f aca="false" ca="false" dt2D="false" dtr="false" t="normal">SUMIFS(BL:BL, $D:$D, $D211, $B:$B, $B211, $F:$F, $F211, $E:$E, "Да")</f>
        <v>#VALUE!</v>
      </c>
      <c r="BM211" s="167" t="e">
        <f aca="false" ca="false" dt2D="false" dtr="false" t="normal">SUMIFS(BM:BM, $D:$D, $D211, $B:$B, $B211, $F:$F, $F211, $E:$E, "Да")</f>
        <v>#VALUE!</v>
      </c>
      <c r="BN211" s="167" t="e">
        <f aca="false" ca="false" dt2D="false" dtr="false" t="normal">SUMIFS(BN:BN, $D:$D, $D211, $B:$B, $B211, $F:$F, $F211, $E:$E, "Да")</f>
        <v>#VALUE!</v>
      </c>
      <c r="BO211" s="167" t="e">
        <f aca="false" ca="false" dt2D="false" dtr="false" t="normal">SUMIFS(BO:BO, $D:$D, $D211, $B:$B, $B211, $F:$F, $F211, $E:$E, "Да")</f>
        <v>#VALUE!</v>
      </c>
      <c r="BP211" s="167" t="e">
        <f aca="false" ca="false" dt2D="false" dtr="false" t="normal">SUMIFS(BP:BP, $D:$D, $D211, $B:$B, $B211, $F:$F, $F211, $E:$E, "Да")</f>
        <v>#VALUE!</v>
      </c>
      <c r="BQ211" s="167" t="e">
        <f aca="false" ca="false" dt2D="false" dtr="false" t="normal">SUMIFS(BQ:BQ, $D:$D, $D211, $B:$B, $B211, $F:$F, $F211, $E:$E, "Да")</f>
        <v>#VALUE!</v>
      </c>
      <c r="BR211" s="167" t="e">
        <f aca="false" ca="false" dt2D="false" dtr="false" t="normal">SUMIFS(BR:BR, $D:$D, $D211, $B:$B, $B211, $F:$F, $F211, $E:$E, "Да")</f>
        <v>#VALUE!</v>
      </c>
      <c r="BS211" s="167" t="e">
        <f aca="false" ca="false" dt2D="false" dtr="false" t="normal">SUMIFS(BS:BS, $D:$D, $D211, $B:$B, $B211, $F:$F, $F211, $E:$E, "Да")</f>
        <v>#VALUE!</v>
      </c>
      <c r="BT211" s="167" t="e">
        <f aca="false" ca="false" dt2D="false" dtr="false" t="normal">SUMIFS(BT:BT, $D:$D, $D211, $B:$B, $B211, $F:$F, $F211, $E:$E, "Да")</f>
        <v>#VALUE!</v>
      </c>
    </row>
    <row hidden="true" ht="16.5" outlineLevel="1" r="212">
      <c r="B212" s="374" t="str">
        <f aca="false" ca="false" dt2D="false" dtr="false" t="normal">B211</f>
        <v>Приобретение ЗУ</v>
      </c>
      <c r="D212" s="374" t="str">
        <f aca="false" ca="false" dt2D="false" dtr="false" t="normal">I212</f>
        <v>Местный бюджет</v>
      </c>
      <c r="F212" s="374" t="str">
        <f aca="false" ca="false" dt2D="false" dtr="false" t="normal">F211</f>
        <v>Якорная туристическая  инфраструктура</v>
      </c>
      <c r="I212" s="237" t="s">
        <v>303</v>
      </c>
      <c r="L212" s="283" t="e">
        <f aca="false" ca="false" dt2D="false" dtr="false" t="normal">SUM(M212:BT212)</f>
        <v>#VALUE!</v>
      </c>
      <c r="M212" s="167" t="e">
        <f aca="false" ca="false" dt2D="false" dtr="false" t="normal">SUMIFS(M:M, $D:$D, $D212, $B:$B, $B212, $F:$F, $F212, $E:$E, "Да")</f>
        <v>#VALUE!</v>
      </c>
      <c r="N212" s="167" t="e">
        <f aca="false" ca="false" dt2D="false" dtr="false" t="normal">SUMIFS(N:N, $D:$D, $D212, $B:$B, $B212, $F:$F, $F212, $E:$E, "Да")</f>
        <v>#VALUE!</v>
      </c>
      <c r="O212" s="167" t="e">
        <f aca="false" ca="false" dt2D="false" dtr="false" t="normal">SUMIFS(O:O, $D:$D, $D212, $B:$B, $B212, $F:$F, $F212, $E:$E, "Да")</f>
        <v>#VALUE!</v>
      </c>
      <c r="P212" s="167" t="e">
        <f aca="false" ca="false" dt2D="false" dtr="false" t="normal">SUMIFS(P:P, $D:$D, $D212, $B:$B, $B212, $F:$F, $F212, $E:$E, "Да")</f>
        <v>#VALUE!</v>
      </c>
      <c r="Q212" s="167" t="e">
        <f aca="false" ca="false" dt2D="false" dtr="false" t="normal">SUMIFS(Q:Q, $D:$D, $D212, $B:$B, $B212, $F:$F, $F212, $E:$E, "Да")</f>
        <v>#VALUE!</v>
      </c>
      <c r="R212" s="167" t="e">
        <f aca="false" ca="false" dt2D="false" dtr="false" t="normal">SUMIFS(R:R, $D:$D, $D212, $B:$B, $B212, $F:$F, $F212, $E:$E, "Да")</f>
        <v>#VALUE!</v>
      </c>
      <c r="S212" s="167" t="e">
        <f aca="false" ca="false" dt2D="false" dtr="false" t="normal">SUMIFS(S:S, $D:$D, $D212, $B:$B, $B212, $F:$F, $F212, $E:$E, "Да")</f>
        <v>#VALUE!</v>
      </c>
      <c r="T212" s="167" t="e">
        <f aca="false" ca="false" dt2D="false" dtr="false" t="normal">SUMIFS(T:T, $D:$D, $D212, $B:$B, $B212, $F:$F, $F212, $E:$E, "Да")</f>
        <v>#VALUE!</v>
      </c>
      <c r="U212" s="167" t="e">
        <f aca="false" ca="false" dt2D="false" dtr="false" t="normal">SUMIFS(U:U, $D:$D, $D212, $B:$B, $B212, $F:$F, $F212, $E:$E, "Да")</f>
        <v>#VALUE!</v>
      </c>
      <c r="V212" s="167" t="e">
        <f aca="false" ca="false" dt2D="false" dtr="false" t="normal">SUMIFS(V:V, $D:$D, $D212, $B:$B, $B212, $F:$F, $F212, $E:$E, "Да")</f>
        <v>#VALUE!</v>
      </c>
      <c r="W212" s="167" t="e">
        <f aca="false" ca="false" dt2D="false" dtr="false" t="normal">SUMIFS(W:W, $D:$D, $D212, $B:$B, $B212, $F:$F, $F212, $E:$E, "Да")</f>
        <v>#VALUE!</v>
      </c>
      <c r="X212" s="167" t="e">
        <f aca="false" ca="false" dt2D="false" dtr="false" t="normal">SUMIFS(X:X, $D:$D, $D212, $B:$B, $B212, $F:$F, $F212, $E:$E, "Да")</f>
        <v>#VALUE!</v>
      </c>
      <c r="Y212" s="167" t="e">
        <f aca="false" ca="false" dt2D="false" dtr="false" t="normal">SUMIFS(Y:Y, $D:$D, $D212, $B:$B, $B212, $F:$F, $F212, $E:$E, "Да")</f>
        <v>#VALUE!</v>
      </c>
      <c r="Z212" s="167" t="e">
        <f aca="false" ca="false" dt2D="false" dtr="false" t="normal">SUMIFS(Z:Z, $D:$D, $D212, $B:$B, $B212, $F:$F, $F212, $E:$E, "Да")</f>
        <v>#VALUE!</v>
      </c>
      <c r="AA212" s="167" t="e">
        <f aca="false" ca="false" dt2D="false" dtr="false" t="normal">SUMIFS(AA:AA, $D:$D, $D212, $B:$B, $B212, $F:$F, $F212, $E:$E, "Да")</f>
        <v>#VALUE!</v>
      </c>
      <c r="AB212" s="167" t="e">
        <f aca="false" ca="false" dt2D="false" dtr="false" t="normal">SUMIFS(AB:AB, $D:$D, $D212, $B:$B, $B212, $F:$F, $F212, $E:$E, "Да")</f>
        <v>#VALUE!</v>
      </c>
      <c r="AC212" s="167" t="e">
        <f aca="false" ca="false" dt2D="false" dtr="false" t="normal">SUMIFS(AC:AC, $D:$D, $D212, $B:$B, $B212, $F:$F, $F212, $E:$E, "Да")</f>
        <v>#VALUE!</v>
      </c>
      <c r="AD212" s="167" t="e">
        <f aca="false" ca="false" dt2D="false" dtr="false" t="normal">SUMIFS(AD:AD, $D:$D, $D212, $B:$B, $B212, $F:$F, $F212, $E:$E, "Да")</f>
        <v>#VALUE!</v>
      </c>
      <c r="AE212" s="167" t="e">
        <f aca="false" ca="false" dt2D="false" dtr="false" t="normal">SUMIFS(AE:AE, $D:$D, $D212, $B:$B, $B212, $F:$F, $F212, $E:$E, "Да")</f>
        <v>#VALUE!</v>
      </c>
      <c r="AF212" s="167" t="e">
        <f aca="false" ca="false" dt2D="false" dtr="false" t="normal">SUMIFS(AF:AF, $D:$D, $D212, $B:$B, $B212, $F:$F, $F212, $E:$E, "Да")</f>
        <v>#VALUE!</v>
      </c>
      <c r="AG212" s="167" t="e">
        <f aca="false" ca="false" dt2D="false" dtr="false" t="normal">SUMIFS(AG:AG, $D:$D, $D212, $B:$B, $B212, $F:$F, $F212, $E:$E, "Да")</f>
        <v>#VALUE!</v>
      </c>
      <c r="AH212" s="167" t="e">
        <f aca="false" ca="false" dt2D="false" dtr="false" t="normal">SUMIFS(AH:AH, $D:$D, $D212, $B:$B, $B212, $F:$F, $F212, $E:$E, "Да")</f>
        <v>#VALUE!</v>
      </c>
      <c r="AI212" s="167" t="e">
        <f aca="false" ca="false" dt2D="false" dtr="false" t="normal">SUMIFS(AI:AI, $D:$D, $D212, $B:$B, $B212, $F:$F, $F212, $E:$E, "Да")</f>
        <v>#VALUE!</v>
      </c>
      <c r="AJ212" s="167" t="e">
        <f aca="false" ca="false" dt2D="false" dtr="false" t="normal">SUMIFS(AJ:AJ, $D:$D, $D212, $B:$B, $B212, $F:$F, $F212, $E:$E, "Да")</f>
        <v>#VALUE!</v>
      </c>
      <c r="AK212" s="167" t="e">
        <f aca="false" ca="false" dt2D="false" dtr="false" t="normal">SUMIFS(AK:AK, $D:$D, $D212, $B:$B, $B212, $F:$F, $F212, $E:$E, "Да")</f>
        <v>#VALUE!</v>
      </c>
      <c r="AL212" s="167" t="e">
        <f aca="false" ca="false" dt2D="false" dtr="false" t="normal">SUMIFS(AL:AL, $D:$D, $D212, $B:$B, $B212, $F:$F, $F212, $E:$E, "Да")</f>
        <v>#VALUE!</v>
      </c>
      <c r="AM212" s="167" t="e">
        <f aca="false" ca="false" dt2D="false" dtr="false" t="normal">SUMIFS(AM:AM, $D:$D, $D212, $B:$B, $B212, $F:$F, $F212, $E:$E, "Да")</f>
        <v>#VALUE!</v>
      </c>
      <c r="AN212" s="167" t="e">
        <f aca="false" ca="false" dt2D="false" dtr="false" t="normal">SUMIFS(AN:AN, $D:$D, $D212, $B:$B, $B212, $F:$F, $F212, $E:$E, "Да")</f>
        <v>#VALUE!</v>
      </c>
      <c r="AO212" s="167" t="e">
        <f aca="false" ca="false" dt2D="false" dtr="false" t="normal">SUMIFS(AO:AO, $D:$D, $D212, $B:$B, $B212, $F:$F, $F212, $E:$E, "Да")</f>
        <v>#VALUE!</v>
      </c>
      <c r="AP212" s="167" t="e">
        <f aca="false" ca="false" dt2D="false" dtr="false" t="normal">SUMIFS(AP:AP, $D:$D, $D212, $B:$B, $B212, $F:$F, $F212, $E:$E, "Да")</f>
        <v>#VALUE!</v>
      </c>
      <c r="AQ212" s="167" t="e">
        <f aca="false" ca="false" dt2D="false" dtr="false" t="normal">SUMIFS(AQ:AQ, $D:$D, $D212, $B:$B, $B212, $F:$F, $F212, $E:$E, "Да")</f>
        <v>#VALUE!</v>
      </c>
      <c r="AR212" s="167" t="e">
        <f aca="false" ca="false" dt2D="false" dtr="false" t="normal">SUMIFS(AR:AR, $D:$D, $D212, $B:$B, $B212, $F:$F, $F212, $E:$E, "Да")</f>
        <v>#VALUE!</v>
      </c>
      <c r="AS212" s="167" t="e">
        <f aca="false" ca="false" dt2D="false" dtr="false" t="normal">SUMIFS(AS:AS, $D:$D, $D212, $B:$B, $B212, $F:$F, $F212, $E:$E, "Да")</f>
        <v>#VALUE!</v>
      </c>
      <c r="AT212" s="167" t="e">
        <f aca="false" ca="false" dt2D="false" dtr="false" t="normal">SUMIFS(AT:AT, $D:$D, $D212, $B:$B, $B212, $F:$F, $F212, $E:$E, "Да")</f>
        <v>#VALUE!</v>
      </c>
      <c r="AU212" s="167" t="e">
        <f aca="false" ca="false" dt2D="false" dtr="false" t="normal">SUMIFS(AU:AU, $D:$D, $D212, $B:$B, $B212, $F:$F, $F212, $E:$E, "Да")</f>
        <v>#VALUE!</v>
      </c>
      <c r="AV212" s="167" t="e">
        <f aca="false" ca="false" dt2D="false" dtr="false" t="normal">SUMIFS(AV:AV, $D:$D, $D212, $B:$B, $B212, $F:$F, $F212, $E:$E, "Да")</f>
        <v>#VALUE!</v>
      </c>
      <c r="AW212" s="167" t="e">
        <f aca="false" ca="false" dt2D="false" dtr="false" t="normal">SUMIFS(AW:AW, $D:$D, $D212, $B:$B, $B212, $F:$F, $F212, $E:$E, "Да")</f>
        <v>#VALUE!</v>
      </c>
      <c r="AX212" s="167" t="e">
        <f aca="false" ca="false" dt2D="false" dtr="false" t="normal">SUMIFS(AX:AX, $D:$D, $D212, $B:$B, $B212, $F:$F, $F212, $E:$E, "Да")</f>
        <v>#VALUE!</v>
      </c>
      <c r="AY212" s="167" t="e">
        <f aca="false" ca="false" dt2D="false" dtr="false" t="normal">SUMIFS(AY:AY, $D:$D, $D212, $B:$B, $B212, $F:$F, $F212, $E:$E, "Да")</f>
        <v>#VALUE!</v>
      </c>
      <c r="AZ212" s="167" t="e">
        <f aca="false" ca="false" dt2D="false" dtr="false" t="normal">SUMIFS(AZ:AZ, $D:$D, $D212, $B:$B, $B212, $F:$F, $F212, $E:$E, "Да")</f>
        <v>#VALUE!</v>
      </c>
      <c r="BA212" s="167" t="e">
        <f aca="false" ca="false" dt2D="false" dtr="false" t="normal">SUMIFS(BA:BA, $D:$D, $D212, $B:$B, $B212, $F:$F, $F212, $E:$E, "Да")</f>
        <v>#VALUE!</v>
      </c>
      <c r="BB212" s="167" t="e">
        <f aca="false" ca="false" dt2D="false" dtr="false" t="normal">SUMIFS(BB:BB, $D:$D, $D212, $B:$B, $B212, $F:$F, $F212, $E:$E, "Да")</f>
        <v>#VALUE!</v>
      </c>
      <c r="BC212" s="167" t="e">
        <f aca="false" ca="false" dt2D="false" dtr="false" t="normal">SUMIFS(BC:BC, $D:$D, $D212, $B:$B, $B212, $F:$F, $F212, $E:$E, "Да")</f>
        <v>#VALUE!</v>
      </c>
      <c r="BD212" s="167" t="e">
        <f aca="false" ca="false" dt2D="false" dtr="false" t="normal">SUMIFS(BD:BD, $D:$D, $D212, $B:$B, $B212, $F:$F, $F212, $E:$E, "Да")</f>
        <v>#VALUE!</v>
      </c>
      <c r="BE212" s="167" t="e">
        <f aca="false" ca="false" dt2D="false" dtr="false" t="normal">SUMIFS(BE:BE, $D:$D, $D212, $B:$B, $B212, $F:$F, $F212, $E:$E, "Да")</f>
        <v>#VALUE!</v>
      </c>
      <c r="BF212" s="167" t="e">
        <f aca="false" ca="false" dt2D="false" dtr="false" t="normal">SUMIFS(BF:BF, $D:$D, $D212, $B:$B, $B212, $F:$F, $F212, $E:$E, "Да")</f>
        <v>#VALUE!</v>
      </c>
      <c r="BG212" s="167" t="e">
        <f aca="false" ca="false" dt2D="false" dtr="false" t="normal">SUMIFS(BG:BG, $D:$D, $D212, $B:$B, $B212, $F:$F, $F212, $E:$E, "Да")</f>
        <v>#VALUE!</v>
      </c>
      <c r="BH212" s="167" t="e">
        <f aca="false" ca="false" dt2D="false" dtr="false" t="normal">SUMIFS(BH:BH, $D:$D, $D212, $B:$B, $B212, $F:$F, $F212, $E:$E, "Да")</f>
        <v>#VALUE!</v>
      </c>
      <c r="BI212" s="167" t="e">
        <f aca="false" ca="false" dt2D="false" dtr="false" t="normal">SUMIFS(BI:BI, $D:$D, $D212, $B:$B, $B212, $F:$F, $F212, $E:$E, "Да")</f>
        <v>#VALUE!</v>
      </c>
      <c r="BJ212" s="167" t="e">
        <f aca="false" ca="false" dt2D="false" dtr="false" t="normal">SUMIFS(BJ:BJ, $D:$D, $D212, $B:$B, $B212, $F:$F, $F212, $E:$E, "Да")</f>
        <v>#VALUE!</v>
      </c>
      <c r="BK212" s="167" t="e">
        <f aca="false" ca="false" dt2D="false" dtr="false" t="normal">SUMIFS(BK:BK, $D:$D, $D212, $B:$B, $B212, $F:$F, $F212, $E:$E, "Да")</f>
        <v>#VALUE!</v>
      </c>
      <c r="BL212" s="167" t="e">
        <f aca="false" ca="false" dt2D="false" dtr="false" t="normal">SUMIFS(BL:BL, $D:$D, $D212, $B:$B, $B212, $F:$F, $F212, $E:$E, "Да")</f>
        <v>#VALUE!</v>
      </c>
      <c r="BM212" s="167" t="e">
        <f aca="false" ca="false" dt2D="false" dtr="false" t="normal">SUMIFS(BM:BM, $D:$D, $D212, $B:$B, $B212, $F:$F, $F212, $E:$E, "Да")</f>
        <v>#VALUE!</v>
      </c>
      <c r="BN212" s="167" t="e">
        <f aca="false" ca="false" dt2D="false" dtr="false" t="normal">SUMIFS(BN:BN, $D:$D, $D212, $B:$B, $B212, $F:$F, $F212, $E:$E, "Да")</f>
        <v>#VALUE!</v>
      </c>
      <c r="BO212" s="167" t="e">
        <f aca="false" ca="false" dt2D="false" dtr="false" t="normal">SUMIFS(BO:BO, $D:$D, $D212, $B:$B, $B212, $F:$F, $F212, $E:$E, "Да")</f>
        <v>#VALUE!</v>
      </c>
      <c r="BP212" s="167" t="e">
        <f aca="false" ca="false" dt2D="false" dtr="false" t="normal">SUMIFS(BP:BP, $D:$D, $D212, $B:$B, $B212, $F:$F, $F212, $E:$E, "Да")</f>
        <v>#VALUE!</v>
      </c>
      <c r="BQ212" s="167" t="e">
        <f aca="false" ca="false" dt2D="false" dtr="false" t="normal">SUMIFS(BQ:BQ, $D:$D, $D212, $B:$B, $B212, $F:$F, $F212, $E:$E, "Да")</f>
        <v>#VALUE!</v>
      </c>
      <c r="BR212" s="167" t="e">
        <f aca="false" ca="false" dt2D="false" dtr="false" t="normal">SUMIFS(BR:BR, $D:$D, $D212, $B:$B, $B212, $F:$F, $F212, $E:$E, "Да")</f>
        <v>#VALUE!</v>
      </c>
      <c r="BS212" s="167" t="e">
        <f aca="false" ca="false" dt2D="false" dtr="false" t="normal">SUMIFS(BS:BS, $D:$D, $D212, $B:$B, $B212, $F:$F, $F212, $E:$E, "Да")</f>
        <v>#VALUE!</v>
      </c>
      <c r="BT212" s="167" t="e">
        <f aca="false" ca="false" dt2D="false" dtr="false" t="normal">SUMIFS(BT:BT, $D:$D, $D212, $B:$B, $B212, $F:$F, $F212, $E:$E, "Да")</f>
        <v>#VALUE!</v>
      </c>
    </row>
    <row hidden="true" ht="16.5" outlineLevel="1" r="213">
      <c r="L213" s="283" t="n"/>
      <c r="M213" s="167" t="n"/>
      <c r="N213" s="167" t="n"/>
      <c r="O213" s="167" t="n"/>
      <c r="P213" s="167" t="n"/>
      <c r="Q213" s="167" t="n"/>
      <c r="R213" s="167" t="n"/>
      <c r="S213" s="167" t="n"/>
      <c r="T213" s="167" t="n"/>
      <c r="U213" s="167" t="n"/>
      <c r="V213" s="167" t="n"/>
      <c r="W213" s="167" t="n"/>
      <c r="X213" s="167" t="n"/>
      <c r="Y213" s="167" t="n"/>
      <c r="Z213" s="167" t="n"/>
      <c r="AA213" s="167" t="n"/>
      <c r="AB213" s="167" t="n"/>
      <c r="AC213" s="167" t="n"/>
      <c r="AD213" s="167" t="n"/>
      <c r="AE213" s="167" t="n"/>
      <c r="AF213" s="167" t="n"/>
      <c r="AG213" s="167" t="n"/>
      <c r="AH213" s="167" t="n"/>
      <c r="AI213" s="167" t="n"/>
      <c r="AJ213" s="167" t="n"/>
      <c r="AK213" s="167" t="n"/>
      <c r="AL213" s="167" t="n"/>
      <c r="AM213" s="167" t="n"/>
      <c r="AN213" s="167" t="n"/>
      <c r="AO213" s="167" t="n"/>
      <c r="AP213" s="167" t="n"/>
      <c r="AQ213" s="167" t="n"/>
      <c r="AR213" s="167" t="n"/>
      <c r="AS213" s="167" t="n"/>
      <c r="AT213" s="167" t="n"/>
      <c r="AU213" s="167" t="n"/>
      <c r="AV213" s="167" t="n"/>
      <c r="AW213" s="167" t="n"/>
      <c r="AX213" s="167" t="n"/>
      <c r="AY213" s="167" t="n"/>
      <c r="AZ213" s="167" t="n"/>
      <c r="BA213" s="167" t="n"/>
      <c r="BB213" s="167" t="n"/>
      <c r="BC213" s="167" t="n"/>
      <c r="BD213" s="167" t="n"/>
      <c r="BE213" s="167" t="n"/>
      <c r="BF213" s="167" t="n"/>
      <c r="BG213" s="167" t="n"/>
      <c r="BH213" s="167" t="n"/>
      <c r="BI213" s="167" t="n"/>
      <c r="BJ213" s="167" t="n"/>
      <c r="BK213" s="167" t="n"/>
      <c r="BL213" s="167" t="n"/>
      <c r="BM213" s="167" t="n"/>
      <c r="BN213" s="167" t="n"/>
      <c r="BO213" s="167" t="n"/>
      <c r="BP213" s="167" t="n"/>
      <c r="BQ213" s="167" t="n"/>
      <c r="BR213" s="167" t="n"/>
      <c r="BS213" s="167" t="n"/>
      <c r="BT213" s="167" t="n"/>
    </row>
    <row customFormat="true" hidden="true" ht="16.5" outlineLevel="1" r="214" s="130">
      <c r="A214" s="408" t="n"/>
      <c r="B214" s="408" t="str">
        <f aca="false" ca="false" dt2D="false" dtr="false" t="normal">I208</f>
        <v>Приобретение ЗУ</v>
      </c>
      <c r="C214" s="408" t="n"/>
      <c r="D214" s="408" t="n"/>
      <c r="E214" s="408" t="n"/>
      <c r="F214" s="374" t="str">
        <f aca="false" ca="false" dt2D="false" dtr="false" t="normal">I214</f>
        <v>Дополнительная туристическая  инфраструктура</v>
      </c>
      <c r="G214" s="408" t="n"/>
      <c r="I214" s="130" t="s">
        <v>407</v>
      </c>
      <c r="L214" s="283" t="e">
        <f aca="false" ca="false" dt2D="false" dtr="false" t="normal">SUM(M214:BT214)</f>
        <v>#VALUE!</v>
      </c>
      <c r="M214" s="167" t="e">
        <f aca="false" ca="false" dt2D="false" dtr="false" t="normal">SUM(M215:M217)</f>
        <v>#VALUE!</v>
      </c>
      <c r="N214" s="167" t="e">
        <f aca="false" ca="false" dt2D="false" dtr="false" t="normal">SUM(N215:N217)</f>
        <v>#VALUE!</v>
      </c>
      <c r="O214" s="167" t="e">
        <f aca="false" ca="false" dt2D="false" dtr="false" t="normal">SUM(O215:O217)</f>
        <v>#VALUE!</v>
      </c>
      <c r="P214" s="167" t="e">
        <f aca="false" ca="false" dt2D="false" dtr="false" t="normal">SUM(P215:P217)</f>
        <v>#VALUE!</v>
      </c>
      <c r="Q214" s="167" t="e">
        <f aca="false" ca="false" dt2D="false" dtr="false" t="normal">SUM(Q215:Q217)</f>
        <v>#VALUE!</v>
      </c>
      <c r="R214" s="167" t="e">
        <f aca="false" ca="false" dt2D="false" dtr="false" t="normal">SUM(R215:R217)</f>
        <v>#VALUE!</v>
      </c>
      <c r="S214" s="167" t="e">
        <f aca="false" ca="false" dt2D="false" dtr="false" t="normal">SUM(S215:S217)</f>
        <v>#VALUE!</v>
      </c>
      <c r="T214" s="167" t="e">
        <f aca="false" ca="false" dt2D="false" dtr="false" t="normal">SUM(T215:T217)</f>
        <v>#VALUE!</v>
      </c>
      <c r="U214" s="167" t="e">
        <f aca="false" ca="false" dt2D="false" dtr="false" t="normal">SUM(U215:U217)</f>
        <v>#VALUE!</v>
      </c>
      <c r="V214" s="167" t="e">
        <f aca="false" ca="false" dt2D="false" dtr="false" t="normal">SUM(V215:V217)</f>
        <v>#VALUE!</v>
      </c>
      <c r="W214" s="167" t="e">
        <f aca="false" ca="false" dt2D="false" dtr="false" t="normal">SUM(W215:W217)</f>
        <v>#VALUE!</v>
      </c>
      <c r="X214" s="167" t="e">
        <f aca="false" ca="false" dt2D="false" dtr="false" t="normal">SUM(X215:X217)</f>
        <v>#VALUE!</v>
      </c>
      <c r="Y214" s="167" t="e">
        <f aca="false" ca="false" dt2D="false" dtr="false" t="normal">SUM(Y215:Y217)</f>
        <v>#VALUE!</v>
      </c>
      <c r="Z214" s="167" t="e">
        <f aca="false" ca="false" dt2D="false" dtr="false" t="normal">SUM(Z215:Z217)</f>
        <v>#VALUE!</v>
      </c>
      <c r="AA214" s="167" t="e">
        <f aca="false" ca="false" dt2D="false" dtr="false" t="normal">SUM(AA215:AA217)</f>
        <v>#VALUE!</v>
      </c>
      <c r="AB214" s="167" t="e">
        <f aca="false" ca="false" dt2D="false" dtr="false" t="normal">SUM(AB215:AB217)</f>
        <v>#VALUE!</v>
      </c>
      <c r="AC214" s="167" t="e">
        <f aca="false" ca="false" dt2D="false" dtr="false" t="normal">SUM(AC215:AC217)</f>
        <v>#VALUE!</v>
      </c>
      <c r="AD214" s="167" t="e">
        <f aca="false" ca="false" dt2D="false" dtr="false" t="normal">SUM(AD215:AD217)</f>
        <v>#VALUE!</v>
      </c>
      <c r="AE214" s="167" t="e">
        <f aca="false" ca="false" dt2D="false" dtr="false" t="normal">SUM(AE215:AE217)</f>
        <v>#VALUE!</v>
      </c>
      <c r="AF214" s="167" t="e">
        <f aca="false" ca="false" dt2D="false" dtr="false" t="normal">SUM(AF215:AF217)</f>
        <v>#VALUE!</v>
      </c>
      <c r="AG214" s="167" t="e">
        <f aca="false" ca="false" dt2D="false" dtr="false" t="normal">SUM(AG215:AG217)</f>
        <v>#VALUE!</v>
      </c>
      <c r="AH214" s="167" t="e">
        <f aca="false" ca="false" dt2D="false" dtr="false" t="normal">SUM(AH215:AH217)</f>
        <v>#VALUE!</v>
      </c>
      <c r="AI214" s="167" t="e">
        <f aca="false" ca="false" dt2D="false" dtr="false" t="normal">SUM(AI215:AI217)</f>
        <v>#VALUE!</v>
      </c>
      <c r="AJ214" s="167" t="e">
        <f aca="false" ca="false" dt2D="false" dtr="false" t="normal">SUM(AJ215:AJ217)</f>
        <v>#VALUE!</v>
      </c>
      <c r="AK214" s="167" t="e">
        <f aca="false" ca="false" dt2D="false" dtr="false" t="normal">SUM(AK215:AK217)</f>
        <v>#VALUE!</v>
      </c>
      <c r="AL214" s="167" t="e">
        <f aca="false" ca="false" dt2D="false" dtr="false" t="normal">SUM(AL215:AL217)</f>
        <v>#VALUE!</v>
      </c>
      <c r="AM214" s="167" t="e">
        <f aca="false" ca="false" dt2D="false" dtr="false" t="normal">SUM(AM215:AM217)</f>
        <v>#VALUE!</v>
      </c>
      <c r="AN214" s="167" t="e">
        <f aca="false" ca="false" dt2D="false" dtr="false" t="normal">SUM(AN215:AN217)</f>
        <v>#VALUE!</v>
      </c>
      <c r="AO214" s="167" t="e">
        <f aca="false" ca="false" dt2D="false" dtr="false" t="normal">SUM(AO215:AO217)</f>
        <v>#VALUE!</v>
      </c>
      <c r="AP214" s="167" t="e">
        <f aca="false" ca="false" dt2D="false" dtr="false" t="normal">SUM(AP215:AP217)</f>
        <v>#VALUE!</v>
      </c>
      <c r="AQ214" s="167" t="e">
        <f aca="false" ca="false" dt2D="false" dtr="false" t="normal">SUM(AQ215:AQ217)</f>
        <v>#VALUE!</v>
      </c>
      <c r="AR214" s="167" t="e">
        <f aca="false" ca="false" dt2D="false" dtr="false" t="normal">SUM(AR215:AR217)</f>
        <v>#VALUE!</v>
      </c>
      <c r="AS214" s="167" t="e">
        <f aca="false" ca="false" dt2D="false" dtr="false" t="normal">SUM(AS215:AS217)</f>
        <v>#VALUE!</v>
      </c>
      <c r="AT214" s="167" t="e">
        <f aca="false" ca="false" dt2D="false" dtr="false" t="normal">SUM(AT215:AT217)</f>
        <v>#VALUE!</v>
      </c>
      <c r="AU214" s="167" t="e">
        <f aca="false" ca="false" dt2D="false" dtr="false" t="normal">SUM(AU215:AU217)</f>
        <v>#VALUE!</v>
      </c>
      <c r="AV214" s="167" t="e">
        <f aca="false" ca="false" dt2D="false" dtr="false" t="normal">SUM(AV215:AV217)</f>
        <v>#VALUE!</v>
      </c>
      <c r="AW214" s="167" t="e">
        <f aca="false" ca="false" dt2D="false" dtr="false" t="normal">SUM(AW215:AW217)</f>
        <v>#VALUE!</v>
      </c>
      <c r="AX214" s="167" t="e">
        <f aca="false" ca="false" dt2D="false" dtr="false" t="normal">SUM(AX215:AX217)</f>
        <v>#VALUE!</v>
      </c>
      <c r="AY214" s="167" t="e">
        <f aca="false" ca="false" dt2D="false" dtr="false" t="normal">SUM(AY215:AY217)</f>
        <v>#VALUE!</v>
      </c>
      <c r="AZ214" s="167" t="e">
        <f aca="false" ca="false" dt2D="false" dtr="false" t="normal">SUM(AZ215:AZ217)</f>
        <v>#VALUE!</v>
      </c>
      <c r="BA214" s="167" t="e">
        <f aca="false" ca="false" dt2D="false" dtr="false" t="normal">SUM(BA215:BA217)</f>
        <v>#VALUE!</v>
      </c>
      <c r="BB214" s="167" t="e">
        <f aca="false" ca="false" dt2D="false" dtr="false" t="normal">SUM(BB215:BB217)</f>
        <v>#VALUE!</v>
      </c>
      <c r="BC214" s="167" t="e">
        <f aca="false" ca="false" dt2D="false" dtr="false" t="normal">SUM(BC215:BC217)</f>
        <v>#VALUE!</v>
      </c>
      <c r="BD214" s="167" t="e">
        <f aca="false" ca="false" dt2D="false" dtr="false" t="normal">SUM(BD215:BD217)</f>
        <v>#VALUE!</v>
      </c>
      <c r="BE214" s="167" t="e">
        <f aca="false" ca="false" dt2D="false" dtr="false" t="normal">SUM(BE215:BE217)</f>
        <v>#VALUE!</v>
      </c>
      <c r="BF214" s="167" t="e">
        <f aca="false" ca="false" dt2D="false" dtr="false" t="normal">SUM(BF215:BF217)</f>
        <v>#VALUE!</v>
      </c>
      <c r="BG214" s="167" t="e">
        <f aca="false" ca="false" dt2D="false" dtr="false" t="normal">SUM(BG215:BG217)</f>
        <v>#VALUE!</v>
      </c>
      <c r="BH214" s="167" t="e">
        <f aca="false" ca="false" dt2D="false" dtr="false" t="normal">SUM(BH215:BH217)</f>
        <v>#VALUE!</v>
      </c>
      <c r="BI214" s="167" t="e">
        <f aca="false" ca="false" dt2D="false" dtr="false" t="normal">SUM(BI215:BI217)</f>
        <v>#VALUE!</v>
      </c>
      <c r="BJ214" s="167" t="e">
        <f aca="false" ca="false" dt2D="false" dtr="false" t="normal">SUM(BJ215:BJ217)</f>
        <v>#VALUE!</v>
      </c>
      <c r="BK214" s="167" t="e">
        <f aca="false" ca="false" dt2D="false" dtr="false" t="normal">SUM(BK215:BK217)</f>
        <v>#VALUE!</v>
      </c>
      <c r="BL214" s="167" t="e">
        <f aca="false" ca="false" dt2D="false" dtr="false" t="normal">SUM(BL215:BL217)</f>
        <v>#VALUE!</v>
      </c>
      <c r="BM214" s="167" t="e">
        <f aca="false" ca="false" dt2D="false" dtr="false" t="normal">SUM(BM215:BM217)</f>
        <v>#VALUE!</v>
      </c>
      <c r="BN214" s="167" t="e">
        <f aca="false" ca="false" dt2D="false" dtr="false" t="normal">SUM(BN215:BN217)</f>
        <v>#VALUE!</v>
      </c>
      <c r="BO214" s="167" t="e">
        <f aca="false" ca="false" dt2D="false" dtr="false" t="normal">SUM(BO215:BO217)</f>
        <v>#VALUE!</v>
      </c>
      <c r="BP214" s="167" t="e">
        <f aca="false" ca="false" dt2D="false" dtr="false" t="normal">SUM(BP215:BP217)</f>
        <v>#VALUE!</v>
      </c>
      <c r="BQ214" s="167" t="e">
        <f aca="false" ca="false" dt2D="false" dtr="false" t="normal">SUM(BQ215:BQ217)</f>
        <v>#VALUE!</v>
      </c>
      <c r="BR214" s="167" t="e">
        <f aca="false" ca="false" dt2D="false" dtr="false" t="normal">SUM(BR215:BR217)</f>
        <v>#VALUE!</v>
      </c>
      <c r="BS214" s="167" t="e">
        <f aca="false" ca="false" dt2D="false" dtr="false" t="normal">SUM(BS215:BS217)</f>
        <v>#VALUE!</v>
      </c>
      <c r="BT214" s="167" t="e">
        <f aca="false" ca="false" dt2D="false" dtr="false" t="normal">SUM(BT215:BT217)</f>
        <v>#VALUE!</v>
      </c>
    </row>
    <row hidden="true" ht="16.5" outlineLevel="1" r="215">
      <c r="B215" s="374" t="str">
        <f aca="false" ca="false" dt2D="false" dtr="false" t="normal">B214</f>
        <v>Приобретение ЗУ</v>
      </c>
      <c r="D215" s="374" t="str">
        <f aca="false" ca="false" dt2D="false" dtr="false" t="normal">I215</f>
        <v>Федеральный бюджет</v>
      </c>
      <c r="F215" s="374" t="str">
        <f aca="false" ca="false" dt2D="false" dtr="false" t="normal">F214</f>
        <v>Дополнительная туристическая  инфраструктура</v>
      </c>
      <c r="I215" s="237" t="s">
        <v>301</v>
      </c>
      <c r="L215" s="283" t="e">
        <f aca="false" ca="false" dt2D="false" dtr="false" t="normal">SUM(M215:BT215)</f>
        <v>#VALUE!</v>
      </c>
      <c r="M215" s="167" t="e">
        <f aca="false" ca="false" dt2D="false" dtr="false" t="normal">SUMIFS(M:M, $D:$D, $D215, $B:$B, $B215, $F:$F, $F215, $E:$E, "Да")</f>
        <v>#VALUE!</v>
      </c>
      <c r="N215" s="167" t="e">
        <f aca="false" ca="false" dt2D="false" dtr="false" t="normal">SUMIFS(N:N, $D:$D, $D215, $B:$B, $B215, $F:$F, $F215, $E:$E, "Да")</f>
        <v>#VALUE!</v>
      </c>
      <c r="O215" s="167" t="e">
        <f aca="false" ca="false" dt2D="false" dtr="false" t="normal">SUMIFS(O:O, $D:$D, $D215, $B:$B, $B215, $F:$F, $F215, $E:$E, "Да")</f>
        <v>#VALUE!</v>
      </c>
      <c r="P215" s="167" t="e">
        <f aca="false" ca="false" dt2D="false" dtr="false" t="normal">SUMIFS(P:P, $D:$D, $D215, $B:$B, $B215, $F:$F, $F215, $E:$E, "Да")</f>
        <v>#VALUE!</v>
      </c>
      <c r="Q215" s="167" t="e">
        <f aca="false" ca="false" dt2D="false" dtr="false" t="normal">SUMIFS(Q:Q, $D:$D, $D215, $B:$B, $B215, $F:$F, $F215, $E:$E, "Да")</f>
        <v>#VALUE!</v>
      </c>
      <c r="R215" s="167" t="e">
        <f aca="false" ca="false" dt2D="false" dtr="false" t="normal">SUMIFS(R:R, $D:$D, $D215, $B:$B, $B215, $F:$F, $F215, $E:$E, "Да")</f>
        <v>#VALUE!</v>
      </c>
      <c r="S215" s="167" t="e">
        <f aca="false" ca="false" dt2D="false" dtr="false" t="normal">SUMIFS(S:S, $D:$D, $D215, $B:$B, $B215, $F:$F, $F215, $E:$E, "Да")</f>
        <v>#VALUE!</v>
      </c>
      <c r="T215" s="167" t="e">
        <f aca="false" ca="false" dt2D="false" dtr="false" t="normal">SUMIFS(T:T, $D:$D, $D215, $B:$B, $B215, $F:$F, $F215, $E:$E, "Да")</f>
        <v>#VALUE!</v>
      </c>
      <c r="U215" s="167" t="e">
        <f aca="false" ca="false" dt2D="false" dtr="false" t="normal">SUMIFS(U:U, $D:$D, $D215, $B:$B, $B215, $F:$F, $F215, $E:$E, "Да")</f>
        <v>#VALUE!</v>
      </c>
      <c r="V215" s="167" t="e">
        <f aca="false" ca="false" dt2D="false" dtr="false" t="normal">SUMIFS(V:V, $D:$D, $D215, $B:$B, $B215, $F:$F, $F215, $E:$E, "Да")</f>
        <v>#VALUE!</v>
      </c>
      <c r="W215" s="167" t="e">
        <f aca="false" ca="false" dt2D="false" dtr="false" t="normal">SUMIFS(W:W, $D:$D, $D215, $B:$B, $B215, $F:$F, $F215, $E:$E, "Да")</f>
        <v>#VALUE!</v>
      </c>
      <c r="X215" s="167" t="e">
        <f aca="false" ca="false" dt2D="false" dtr="false" t="normal">SUMIFS(X:X, $D:$D, $D215, $B:$B, $B215, $F:$F, $F215, $E:$E, "Да")</f>
        <v>#VALUE!</v>
      </c>
      <c r="Y215" s="167" t="e">
        <f aca="false" ca="false" dt2D="false" dtr="false" t="normal">SUMIFS(Y:Y, $D:$D, $D215, $B:$B, $B215, $F:$F, $F215, $E:$E, "Да")</f>
        <v>#VALUE!</v>
      </c>
      <c r="Z215" s="167" t="e">
        <f aca="false" ca="false" dt2D="false" dtr="false" t="normal">SUMIFS(Z:Z, $D:$D, $D215, $B:$B, $B215, $F:$F, $F215, $E:$E, "Да")</f>
        <v>#VALUE!</v>
      </c>
      <c r="AA215" s="167" t="e">
        <f aca="false" ca="false" dt2D="false" dtr="false" t="normal">SUMIFS(AA:AA, $D:$D, $D215, $B:$B, $B215, $F:$F, $F215, $E:$E, "Да")</f>
        <v>#VALUE!</v>
      </c>
      <c r="AB215" s="167" t="e">
        <f aca="false" ca="false" dt2D="false" dtr="false" t="normal">SUMIFS(AB:AB, $D:$D, $D215, $B:$B, $B215, $F:$F, $F215, $E:$E, "Да")</f>
        <v>#VALUE!</v>
      </c>
      <c r="AC215" s="167" t="e">
        <f aca="false" ca="false" dt2D="false" dtr="false" t="normal">SUMIFS(AC:AC, $D:$D, $D215, $B:$B, $B215, $F:$F, $F215, $E:$E, "Да")</f>
        <v>#VALUE!</v>
      </c>
      <c r="AD215" s="167" t="e">
        <f aca="false" ca="false" dt2D="false" dtr="false" t="normal">SUMIFS(AD:AD, $D:$D, $D215, $B:$B, $B215, $F:$F, $F215, $E:$E, "Да")</f>
        <v>#VALUE!</v>
      </c>
      <c r="AE215" s="167" t="e">
        <f aca="false" ca="false" dt2D="false" dtr="false" t="normal">SUMIFS(AE:AE, $D:$D, $D215, $B:$B, $B215, $F:$F, $F215, $E:$E, "Да")</f>
        <v>#VALUE!</v>
      </c>
      <c r="AF215" s="167" t="e">
        <f aca="false" ca="false" dt2D="false" dtr="false" t="normal">SUMIFS(AF:AF, $D:$D, $D215, $B:$B, $B215, $F:$F, $F215, $E:$E, "Да")</f>
        <v>#VALUE!</v>
      </c>
      <c r="AG215" s="167" t="e">
        <f aca="false" ca="false" dt2D="false" dtr="false" t="normal">SUMIFS(AG:AG, $D:$D, $D215, $B:$B, $B215, $F:$F, $F215, $E:$E, "Да")</f>
        <v>#VALUE!</v>
      </c>
      <c r="AH215" s="167" t="e">
        <f aca="false" ca="false" dt2D="false" dtr="false" t="normal">SUMIFS(AH:AH, $D:$D, $D215, $B:$B, $B215, $F:$F, $F215, $E:$E, "Да")</f>
        <v>#VALUE!</v>
      </c>
      <c r="AI215" s="167" t="e">
        <f aca="false" ca="false" dt2D="false" dtr="false" t="normal">SUMIFS(AI:AI, $D:$D, $D215, $B:$B, $B215, $F:$F, $F215, $E:$E, "Да")</f>
        <v>#VALUE!</v>
      </c>
      <c r="AJ215" s="167" t="e">
        <f aca="false" ca="false" dt2D="false" dtr="false" t="normal">SUMIFS(AJ:AJ, $D:$D, $D215, $B:$B, $B215, $F:$F, $F215, $E:$E, "Да")</f>
        <v>#VALUE!</v>
      </c>
      <c r="AK215" s="167" t="e">
        <f aca="false" ca="false" dt2D="false" dtr="false" t="normal">SUMIFS(AK:AK, $D:$D, $D215, $B:$B, $B215, $F:$F, $F215, $E:$E, "Да")</f>
        <v>#VALUE!</v>
      </c>
      <c r="AL215" s="167" t="e">
        <f aca="false" ca="false" dt2D="false" dtr="false" t="normal">SUMIFS(AL:AL, $D:$D, $D215, $B:$B, $B215, $F:$F, $F215, $E:$E, "Да")</f>
        <v>#VALUE!</v>
      </c>
      <c r="AM215" s="167" t="e">
        <f aca="false" ca="false" dt2D="false" dtr="false" t="normal">SUMIFS(AM:AM, $D:$D, $D215, $B:$B, $B215, $F:$F, $F215, $E:$E, "Да")</f>
        <v>#VALUE!</v>
      </c>
      <c r="AN215" s="167" t="e">
        <f aca="false" ca="false" dt2D="false" dtr="false" t="normal">SUMIFS(AN:AN, $D:$D, $D215, $B:$B, $B215, $F:$F, $F215, $E:$E, "Да")</f>
        <v>#VALUE!</v>
      </c>
      <c r="AO215" s="167" t="e">
        <f aca="false" ca="false" dt2D="false" dtr="false" t="normal">SUMIFS(AO:AO, $D:$D, $D215, $B:$B, $B215, $F:$F, $F215, $E:$E, "Да")</f>
        <v>#VALUE!</v>
      </c>
      <c r="AP215" s="167" t="e">
        <f aca="false" ca="false" dt2D="false" dtr="false" t="normal">SUMIFS(AP:AP, $D:$D, $D215, $B:$B, $B215, $F:$F, $F215, $E:$E, "Да")</f>
        <v>#VALUE!</v>
      </c>
      <c r="AQ215" s="167" t="e">
        <f aca="false" ca="false" dt2D="false" dtr="false" t="normal">SUMIFS(AQ:AQ, $D:$D, $D215, $B:$B, $B215, $F:$F, $F215, $E:$E, "Да")</f>
        <v>#VALUE!</v>
      </c>
      <c r="AR215" s="167" t="e">
        <f aca="false" ca="false" dt2D="false" dtr="false" t="normal">SUMIFS(AR:AR, $D:$D, $D215, $B:$B, $B215, $F:$F, $F215, $E:$E, "Да")</f>
        <v>#VALUE!</v>
      </c>
      <c r="AS215" s="167" t="e">
        <f aca="false" ca="false" dt2D="false" dtr="false" t="normal">SUMIFS(AS:AS, $D:$D, $D215, $B:$B, $B215, $F:$F, $F215, $E:$E, "Да")</f>
        <v>#VALUE!</v>
      </c>
      <c r="AT215" s="167" t="e">
        <f aca="false" ca="false" dt2D="false" dtr="false" t="normal">SUMIFS(AT:AT, $D:$D, $D215, $B:$B, $B215, $F:$F, $F215, $E:$E, "Да")</f>
        <v>#VALUE!</v>
      </c>
      <c r="AU215" s="167" t="e">
        <f aca="false" ca="false" dt2D="false" dtr="false" t="normal">SUMIFS(AU:AU, $D:$D, $D215, $B:$B, $B215, $F:$F, $F215, $E:$E, "Да")</f>
        <v>#VALUE!</v>
      </c>
      <c r="AV215" s="167" t="e">
        <f aca="false" ca="false" dt2D="false" dtr="false" t="normal">SUMIFS(AV:AV, $D:$D, $D215, $B:$B, $B215, $F:$F, $F215, $E:$E, "Да")</f>
        <v>#VALUE!</v>
      </c>
      <c r="AW215" s="167" t="e">
        <f aca="false" ca="false" dt2D="false" dtr="false" t="normal">SUMIFS(AW:AW, $D:$D, $D215, $B:$B, $B215, $F:$F, $F215, $E:$E, "Да")</f>
        <v>#VALUE!</v>
      </c>
      <c r="AX215" s="167" t="e">
        <f aca="false" ca="false" dt2D="false" dtr="false" t="normal">SUMIFS(AX:AX, $D:$D, $D215, $B:$B, $B215, $F:$F, $F215, $E:$E, "Да")</f>
        <v>#VALUE!</v>
      </c>
      <c r="AY215" s="167" t="e">
        <f aca="false" ca="false" dt2D="false" dtr="false" t="normal">SUMIFS(AY:AY, $D:$D, $D215, $B:$B, $B215, $F:$F, $F215, $E:$E, "Да")</f>
        <v>#VALUE!</v>
      </c>
      <c r="AZ215" s="167" t="e">
        <f aca="false" ca="false" dt2D="false" dtr="false" t="normal">SUMIFS(AZ:AZ, $D:$D, $D215, $B:$B, $B215, $F:$F, $F215, $E:$E, "Да")</f>
        <v>#VALUE!</v>
      </c>
      <c r="BA215" s="167" t="e">
        <f aca="false" ca="false" dt2D="false" dtr="false" t="normal">SUMIFS(BA:BA, $D:$D, $D215, $B:$B, $B215, $F:$F, $F215, $E:$E, "Да")</f>
        <v>#VALUE!</v>
      </c>
      <c r="BB215" s="167" t="e">
        <f aca="false" ca="false" dt2D="false" dtr="false" t="normal">SUMIFS(BB:BB, $D:$D, $D215, $B:$B, $B215, $F:$F, $F215, $E:$E, "Да")</f>
        <v>#VALUE!</v>
      </c>
      <c r="BC215" s="167" t="e">
        <f aca="false" ca="false" dt2D="false" dtr="false" t="normal">SUMIFS(BC:BC, $D:$D, $D215, $B:$B, $B215, $F:$F, $F215, $E:$E, "Да")</f>
        <v>#VALUE!</v>
      </c>
      <c r="BD215" s="167" t="e">
        <f aca="false" ca="false" dt2D="false" dtr="false" t="normal">SUMIFS(BD:BD, $D:$D, $D215, $B:$B, $B215, $F:$F, $F215, $E:$E, "Да")</f>
        <v>#VALUE!</v>
      </c>
      <c r="BE215" s="167" t="e">
        <f aca="false" ca="false" dt2D="false" dtr="false" t="normal">SUMIFS(BE:BE, $D:$D, $D215, $B:$B, $B215, $F:$F, $F215, $E:$E, "Да")</f>
        <v>#VALUE!</v>
      </c>
      <c r="BF215" s="167" t="e">
        <f aca="false" ca="false" dt2D="false" dtr="false" t="normal">SUMIFS(BF:BF, $D:$D, $D215, $B:$B, $B215, $F:$F, $F215, $E:$E, "Да")</f>
        <v>#VALUE!</v>
      </c>
      <c r="BG215" s="167" t="e">
        <f aca="false" ca="false" dt2D="false" dtr="false" t="normal">SUMIFS(BG:BG, $D:$D, $D215, $B:$B, $B215, $F:$F, $F215, $E:$E, "Да")</f>
        <v>#VALUE!</v>
      </c>
      <c r="BH215" s="167" t="e">
        <f aca="false" ca="false" dt2D="false" dtr="false" t="normal">SUMIFS(BH:BH, $D:$D, $D215, $B:$B, $B215, $F:$F, $F215, $E:$E, "Да")</f>
        <v>#VALUE!</v>
      </c>
      <c r="BI215" s="167" t="e">
        <f aca="false" ca="false" dt2D="false" dtr="false" t="normal">SUMIFS(BI:BI, $D:$D, $D215, $B:$B, $B215, $F:$F, $F215, $E:$E, "Да")</f>
        <v>#VALUE!</v>
      </c>
      <c r="BJ215" s="167" t="e">
        <f aca="false" ca="false" dt2D="false" dtr="false" t="normal">SUMIFS(BJ:BJ, $D:$D, $D215, $B:$B, $B215, $F:$F, $F215, $E:$E, "Да")</f>
        <v>#VALUE!</v>
      </c>
      <c r="BK215" s="167" t="e">
        <f aca="false" ca="false" dt2D="false" dtr="false" t="normal">SUMIFS(BK:BK, $D:$D, $D215, $B:$B, $B215, $F:$F, $F215, $E:$E, "Да")</f>
        <v>#VALUE!</v>
      </c>
      <c r="BL215" s="167" t="e">
        <f aca="false" ca="false" dt2D="false" dtr="false" t="normal">SUMIFS(BL:BL, $D:$D, $D215, $B:$B, $B215, $F:$F, $F215, $E:$E, "Да")</f>
        <v>#VALUE!</v>
      </c>
      <c r="BM215" s="167" t="e">
        <f aca="false" ca="false" dt2D="false" dtr="false" t="normal">SUMIFS(BM:BM, $D:$D, $D215, $B:$B, $B215, $F:$F, $F215, $E:$E, "Да")</f>
        <v>#VALUE!</v>
      </c>
      <c r="BN215" s="167" t="e">
        <f aca="false" ca="false" dt2D="false" dtr="false" t="normal">SUMIFS(BN:BN, $D:$D, $D215, $B:$B, $B215, $F:$F, $F215, $E:$E, "Да")</f>
        <v>#VALUE!</v>
      </c>
      <c r="BO215" s="167" t="e">
        <f aca="false" ca="false" dt2D="false" dtr="false" t="normal">SUMIFS(BO:BO, $D:$D, $D215, $B:$B, $B215, $F:$F, $F215, $E:$E, "Да")</f>
        <v>#VALUE!</v>
      </c>
      <c r="BP215" s="167" t="e">
        <f aca="false" ca="false" dt2D="false" dtr="false" t="normal">SUMIFS(BP:BP, $D:$D, $D215, $B:$B, $B215, $F:$F, $F215, $E:$E, "Да")</f>
        <v>#VALUE!</v>
      </c>
      <c r="BQ215" s="167" t="e">
        <f aca="false" ca="false" dt2D="false" dtr="false" t="normal">SUMIFS(BQ:BQ, $D:$D, $D215, $B:$B, $B215, $F:$F, $F215, $E:$E, "Да")</f>
        <v>#VALUE!</v>
      </c>
      <c r="BR215" s="167" t="e">
        <f aca="false" ca="false" dt2D="false" dtr="false" t="normal">SUMIFS(BR:BR, $D:$D, $D215, $B:$B, $B215, $F:$F, $F215, $E:$E, "Да")</f>
        <v>#VALUE!</v>
      </c>
      <c r="BS215" s="167" t="e">
        <f aca="false" ca="false" dt2D="false" dtr="false" t="normal">SUMIFS(BS:BS, $D:$D, $D215, $B:$B, $B215, $F:$F, $F215, $E:$E, "Да")</f>
        <v>#VALUE!</v>
      </c>
      <c r="BT215" s="167" t="e">
        <f aca="false" ca="false" dt2D="false" dtr="false" t="normal">SUMIFS(BT:BT, $D:$D, $D215, $B:$B, $B215, $F:$F, $F215, $E:$E, "Да")</f>
        <v>#VALUE!</v>
      </c>
    </row>
    <row hidden="true" ht="16.5" outlineLevel="1" r="216">
      <c r="B216" s="374" t="str">
        <f aca="false" ca="false" dt2D="false" dtr="false" t="normal">B215</f>
        <v>Приобретение ЗУ</v>
      </c>
      <c r="D216" s="374" t="str">
        <f aca="false" ca="false" dt2D="false" dtr="false" t="normal">I216</f>
        <v>Бюджет СФ</v>
      </c>
      <c r="F216" s="374" t="str">
        <f aca="false" ca="false" dt2D="false" dtr="false" t="normal">F215</f>
        <v>Дополнительная туристическая  инфраструктура</v>
      </c>
      <c r="I216" s="237" t="s">
        <v>302</v>
      </c>
      <c r="L216" s="283" t="e">
        <f aca="false" ca="false" dt2D="false" dtr="false" t="normal">SUM(M216:BT216)</f>
        <v>#VALUE!</v>
      </c>
      <c r="M216" s="167" t="e">
        <f aca="false" ca="false" dt2D="false" dtr="false" t="normal">SUMIFS(M:M, $D:$D, $D216, $B:$B, $B216, $F:$F, $F216, $E:$E, "Да")</f>
        <v>#VALUE!</v>
      </c>
      <c r="N216" s="167" t="e">
        <f aca="false" ca="false" dt2D="false" dtr="false" t="normal">SUMIFS(N:N, $D:$D, $D216, $B:$B, $B216, $F:$F, $F216, $E:$E, "Да")</f>
        <v>#VALUE!</v>
      </c>
      <c r="O216" s="167" t="e">
        <f aca="false" ca="false" dt2D="false" dtr="false" t="normal">SUMIFS(O:O, $D:$D, $D216, $B:$B, $B216, $F:$F, $F216, $E:$E, "Да")</f>
        <v>#VALUE!</v>
      </c>
      <c r="P216" s="167" t="e">
        <f aca="false" ca="false" dt2D="false" dtr="false" t="normal">SUMIFS(P:P, $D:$D, $D216, $B:$B, $B216, $F:$F, $F216, $E:$E, "Да")</f>
        <v>#VALUE!</v>
      </c>
      <c r="Q216" s="167" t="e">
        <f aca="false" ca="false" dt2D="false" dtr="false" t="normal">SUMIFS(Q:Q, $D:$D, $D216, $B:$B, $B216, $F:$F, $F216, $E:$E, "Да")</f>
        <v>#VALUE!</v>
      </c>
      <c r="R216" s="167" t="e">
        <f aca="false" ca="false" dt2D="false" dtr="false" t="normal">SUMIFS(R:R, $D:$D, $D216, $B:$B, $B216, $F:$F, $F216, $E:$E, "Да")</f>
        <v>#VALUE!</v>
      </c>
      <c r="S216" s="167" t="e">
        <f aca="false" ca="false" dt2D="false" dtr="false" t="normal">SUMIFS(S:S, $D:$D, $D216, $B:$B, $B216, $F:$F, $F216, $E:$E, "Да")</f>
        <v>#VALUE!</v>
      </c>
      <c r="T216" s="167" t="e">
        <f aca="false" ca="false" dt2D="false" dtr="false" t="normal">SUMIFS(T:T, $D:$D, $D216, $B:$B, $B216, $F:$F, $F216, $E:$E, "Да")</f>
        <v>#VALUE!</v>
      </c>
      <c r="U216" s="167" t="e">
        <f aca="false" ca="false" dt2D="false" dtr="false" t="normal">SUMIFS(U:U, $D:$D, $D216, $B:$B, $B216, $F:$F, $F216, $E:$E, "Да")</f>
        <v>#VALUE!</v>
      </c>
      <c r="V216" s="167" t="e">
        <f aca="false" ca="false" dt2D="false" dtr="false" t="normal">SUMIFS(V:V, $D:$D, $D216, $B:$B, $B216, $F:$F, $F216, $E:$E, "Да")</f>
        <v>#VALUE!</v>
      </c>
      <c r="W216" s="167" t="e">
        <f aca="false" ca="false" dt2D="false" dtr="false" t="normal">SUMIFS(W:W, $D:$D, $D216, $B:$B, $B216, $F:$F, $F216, $E:$E, "Да")</f>
        <v>#VALUE!</v>
      </c>
      <c r="X216" s="167" t="e">
        <f aca="false" ca="false" dt2D="false" dtr="false" t="normal">SUMIFS(X:X, $D:$D, $D216, $B:$B, $B216, $F:$F, $F216, $E:$E, "Да")</f>
        <v>#VALUE!</v>
      </c>
      <c r="Y216" s="167" t="e">
        <f aca="false" ca="false" dt2D="false" dtr="false" t="normal">SUMIFS(Y:Y, $D:$D, $D216, $B:$B, $B216, $F:$F, $F216, $E:$E, "Да")</f>
        <v>#VALUE!</v>
      </c>
      <c r="Z216" s="167" t="e">
        <f aca="false" ca="false" dt2D="false" dtr="false" t="normal">SUMIFS(Z:Z, $D:$D, $D216, $B:$B, $B216, $F:$F, $F216, $E:$E, "Да")</f>
        <v>#VALUE!</v>
      </c>
      <c r="AA216" s="167" t="e">
        <f aca="false" ca="false" dt2D="false" dtr="false" t="normal">SUMIFS(AA:AA, $D:$D, $D216, $B:$B, $B216, $F:$F, $F216, $E:$E, "Да")</f>
        <v>#VALUE!</v>
      </c>
      <c r="AB216" s="167" t="e">
        <f aca="false" ca="false" dt2D="false" dtr="false" t="normal">SUMIFS(AB:AB, $D:$D, $D216, $B:$B, $B216, $F:$F, $F216, $E:$E, "Да")</f>
        <v>#VALUE!</v>
      </c>
      <c r="AC216" s="167" t="e">
        <f aca="false" ca="false" dt2D="false" dtr="false" t="normal">SUMIFS(AC:AC, $D:$D, $D216, $B:$B, $B216, $F:$F, $F216, $E:$E, "Да")</f>
        <v>#VALUE!</v>
      </c>
      <c r="AD216" s="167" t="e">
        <f aca="false" ca="false" dt2D="false" dtr="false" t="normal">SUMIFS(AD:AD, $D:$D, $D216, $B:$B, $B216, $F:$F, $F216, $E:$E, "Да")</f>
        <v>#VALUE!</v>
      </c>
      <c r="AE216" s="167" t="e">
        <f aca="false" ca="false" dt2D="false" dtr="false" t="normal">SUMIFS(AE:AE, $D:$D, $D216, $B:$B, $B216, $F:$F, $F216, $E:$E, "Да")</f>
        <v>#VALUE!</v>
      </c>
      <c r="AF216" s="167" t="e">
        <f aca="false" ca="false" dt2D="false" dtr="false" t="normal">SUMIFS(AF:AF, $D:$D, $D216, $B:$B, $B216, $F:$F, $F216, $E:$E, "Да")</f>
        <v>#VALUE!</v>
      </c>
      <c r="AG216" s="167" t="e">
        <f aca="false" ca="false" dt2D="false" dtr="false" t="normal">SUMIFS(AG:AG, $D:$D, $D216, $B:$B, $B216, $F:$F, $F216, $E:$E, "Да")</f>
        <v>#VALUE!</v>
      </c>
      <c r="AH216" s="167" t="e">
        <f aca="false" ca="false" dt2D="false" dtr="false" t="normal">SUMIFS(AH:AH, $D:$D, $D216, $B:$B, $B216, $F:$F, $F216, $E:$E, "Да")</f>
        <v>#VALUE!</v>
      </c>
      <c r="AI216" s="167" t="e">
        <f aca="false" ca="false" dt2D="false" dtr="false" t="normal">SUMIFS(AI:AI, $D:$D, $D216, $B:$B, $B216, $F:$F, $F216, $E:$E, "Да")</f>
        <v>#VALUE!</v>
      </c>
      <c r="AJ216" s="167" t="e">
        <f aca="false" ca="false" dt2D="false" dtr="false" t="normal">SUMIFS(AJ:AJ, $D:$D, $D216, $B:$B, $B216, $F:$F, $F216, $E:$E, "Да")</f>
        <v>#VALUE!</v>
      </c>
      <c r="AK216" s="167" t="e">
        <f aca="false" ca="false" dt2D="false" dtr="false" t="normal">SUMIFS(AK:AK, $D:$D, $D216, $B:$B, $B216, $F:$F, $F216, $E:$E, "Да")</f>
        <v>#VALUE!</v>
      </c>
      <c r="AL216" s="167" t="e">
        <f aca="false" ca="false" dt2D="false" dtr="false" t="normal">SUMIFS(AL:AL, $D:$D, $D216, $B:$B, $B216, $F:$F, $F216, $E:$E, "Да")</f>
        <v>#VALUE!</v>
      </c>
      <c r="AM216" s="167" t="e">
        <f aca="false" ca="false" dt2D="false" dtr="false" t="normal">SUMIFS(AM:AM, $D:$D, $D216, $B:$B, $B216, $F:$F, $F216, $E:$E, "Да")</f>
        <v>#VALUE!</v>
      </c>
      <c r="AN216" s="167" t="e">
        <f aca="false" ca="false" dt2D="false" dtr="false" t="normal">SUMIFS(AN:AN, $D:$D, $D216, $B:$B, $B216, $F:$F, $F216, $E:$E, "Да")</f>
        <v>#VALUE!</v>
      </c>
      <c r="AO216" s="167" t="e">
        <f aca="false" ca="false" dt2D="false" dtr="false" t="normal">SUMIFS(AO:AO, $D:$D, $D216, $B:$B, $B216, $F:$F, $F216, $E:$E, "Да")</f>
        <v>#VALUE!</v>
      </c>
      <c r="AP216" s="167" t="e">
        <f aca="false" ca="false" dt2D="false" dtr="false" t="normal">SUMIFS(AP:AP, $D:$D, $D216, $B:$B, $B216, $F:$F, $F216, $E:$E, "Да")</f>
        <v>#VALUE!</v>
      </c>
      <c r="AQ216" s="167" t="e">
        <f aca="false" ca="false" dt2D="false" dtr="false" t="normal">SUMIFS(AQ:AQ, $D:$D, $D216, $B:$B, $B216, $F:$F, $F216, $E:$E, "Да")</f>
        <v>#VALUE!</v>
      </c>
      <c r="AR216" s="167" t="e">
        <f aca="false" ca="false" dt2D="false" dtr="false" t="normal">SUMIFS(AR:AR, $D:$D, $D216, $B:$B, $B216, $F:$F, $F216, $E:$E, "Да")</f>
        <v>#VALUE!</v>
      </c>
      <c r="AS216" s="167" t="e">
        <f aca="false" ca="false" dt2D="false" dtr="false" t="normal">SUMIFS(AS:AS, $D:$D, $D216, $B:$B, $B216, $F:$F, $F216, $E:$E, "Да")</f>
        <v>#VALUE!</v>
      </c>
      <c r="AT216" s="167" t="e">
        <f aca="false" ca="false" dt2D="false" dtr="false" t="normal">SUMIFS(AT:AT, $D:$D, $D216, $B:$B, $B216, $F:$F, $F216, $E:$E, "Да")</f>
        <v>#VALUE!</v>
      </c>
      <c r="AU216" s="167" t="e">
        <f aca="false" ca="false" dt2D="false" dtr="false" t="normal">SUMIFS(AU:AU, $D:$D, $D216, $B:$B, $B216, $F:$F, $F216, $E:$E, "Да")</f>
        <v>#VALUE!</v>
      </c>
      <c r="AV216" s="167" t="e">
        <f aca="false" ca="false" dt2D="false" dtr="false" t="normal">SUMIFS(AV:AV, $D:$D, $D216, $B:$B, $B216, $F:$F, $F216, $E:$E, "Да")</f>
        <v>#VALUE!</v>
      </c>
      <c r="AW216" s="167" t="e">
        <f aca="false" ca="false" dt2D="false" dtr="false" t="normal">SUMIFS(AW:AW, $D:$D, $D216, $B:$B, $B216, $F:$F, $F216, $E:$E, "Да")</f>
        <v>#VALUE!</v>
      </c>
      <c r="AX216" s="167" t="e">
        <f aca="false" ca="false" dt2D="false" dtr="false" t="normal">SUMIFS(AX:AX, $D:$D, $D216, $B:$B, $B216, $F:$F, $F216, $E:$E, "Да")</f>
        <v>#VALUE!</v>
      </c>
      <c r="AY216" s="167" t="e">
        <f aca="false" ca="false" dt2D="false" dtr="false" t="normal">SUMIFS(AY:AY, $D:$D, $D216, $B:$B, $B216, $F:$F, $F216, $E:$E, "Да")</f>
        <v>#VALUE!</v>
      </c>
      <c r="AZ216" s="167" t="e">
        <f aca="false" ca="false" dt2D="false" dtr="false" t="normal">SUMIFS(AZ:AZ, $D:$D, $D216, $B:$B, $B216, $F:$F, $F216, $E:$E, "Да")</f>
        <v>#VALUE!</v>
      </c>
      <c r="BA216" s="167" t="e">
        <f aca="false" ca="false" dt2D="false" dtr="false" t="normal">SUMIFS(BA:BA, $D:$D, $D216, $B:$B, $B216, $F:$F, $F216, $E:$E, "Да")</f>
        <v>#VALUE!</v>
      </c>
      <c r="BB216" s="167" t="e">
        <f aca="false" ca="false" dt2D="false" dtr="false" t="normal">SUMIFS(BB:BB, $D:$D, $D216, $B:$B, $B216, $F:$F, $F216, $E:$E, "Да")</f>
        <v>#VALUE!</v>
      </c>
      <c r="BC216" s="167" t="e">
        <f aca="false" ca="false" dt2D="false" dtr="false" t="normal">SUMIFS(BC:BC, $D:$D, $D216, $B:$B, $B216, $F:$F, $F216, $E:$E, "Да")</f>
        <v>#VALUE!</v>
      </c>
      <c r="BD216" s="167" t="e">
        <f aca="false" ca="false" dt2D="false" dtr="false" t="normal">SUMIFS(BD:BD, $D:$D, $D216, $B:$B, $B216, $F:$F, $F216, $E:$E, "Да")</f>
        <v>#VALUE!</v>
      </c>
      <c r="BE216" s="167" t="e">
        <f aca="false" ca="false" dt2D="false" dtr="false" t="normal">SUMIFS(BE:BE, $D:$D, $D216, $B:$B, $B216, $F:$F, $F216, $E:$E, "Да")</f>
        <v>#VALUE!</v>
      </c>
      <c r="BF216" s="167" t="e">
        <f aca="false" ca="false" dt2D="false" dtr="false" t="normal">SUMIFS(BF:BF, $D:$D, $D216, $B:$B, $B216, $F:$F, $F216, $E:$E, "Да")</f>
        <v>#VALUE!</v>
      </c>
      <c r="BG216" s="167" t="e">
        <f aca="false" ca="false" dt2D="false" dtr="false" t="normal">SUMIFS(BG:BG, $D:$D, $D216, $B:$B, $B216, $F:$F, $F216, $E:$E, "Да")</f>
        <v>#VALUE!</v>
      </c>
      <c r="BH216" s="167" t="e">
        <f aca="false" ca="false" dt2D="false" dtr="false" t="normal">SUMIFS(BH:BH, $D:$D, $D216, $B:$B, $B216, $F:$F, $F216, $E:$E, "Да")</f>
        <v>#VALUE!</v>
      </c>
      <c r="BI216" s="167" t="e">
        <f aca="false" ca="false" dt2D="false" dtr="false" t="normal">SUMIFS(BI:BI, $D:$D, $D216, $B:$B, $B216, $F:$F, $F216, $E:$E, "Да")</f>
        <v>#VALUE!</v>
      </c>
      <c r="BJ216" s="167" t="e">
        <f aca="false" ca="false" dt2D="false" dtr="false" t="normal">SUMIFS(BJ:BJ, $D:$D, $D216, $B:$B, $B216, $F:$F, $F216, $E:$E, "Да")</f>
        <v>#VALUE!</v>
      </c>
      <c r="BK216" s="167" t="e">
        <f aca="false" ca="false" dt2D="false" dtr="false" t="normal">SUMIFS(BK:BK, $D:$D, $D216, $B:$B, $B216, $F:$F, $F216, $E:$E, "Да")</f>
        <v>#VALUE!</v>
      </c>
      <c r="BL216" s="167" t="e">
        <f aca="false" ca="false" dt2D="false" dtr="false" t="normal">SUMIFS(BL:BL, $D:$D, $D216, $B:$B, $B216, $F:$F, $F216, $E:$E, "Да")</f>
        <v>#VALUE!</v>
      </c>
      <c r="BM216" s="167" t="e">
        <f aca="false" ca="false" dt2D="false" dtr="false" t="normal">SUMIFS(BM:BM, $D:$D, $D216, $B:$B, $B216, $F:$F, $F216, $E:$E, "Да")</f>
        <v>#VALUE!</v>
      </c>
      <c r="BN216" s="167" t="e">
        <f aca="false" ca="false" dt2D="false" dtr="false" t="normal">SUMIFS(BN:BN, $D:$D, $D216, $B:$B, $B216, $F:$F, $F216, $E:$E, "Да")</f>
        <v>#VALUE!</v>
      </c>
      <c r="BO216" s="167" t="e">
        <f aca="false" ca="false" dt2D="false" dtr="false" t="normal">SUMIFS(BO:BO, $D:$D, $D216, $B:$B, $B216, $F:$F, $F216, $E:$E, "Да")</f>
        <v>#VALUE!</v>
      </c>
      <c r="BP216" s="167" t="e">
        <f aca="false" ca="false" dt2D="false" dtr="false" t="normal">SUMIFS(BP:BP, $D:$D, $D216, $B:$B, $B216, $F:$F, $F216, $E:$E, "Да")</f>
        <v>#VALUE!</v>
      </c>
      <c r="BQ216" s="167" t="e">
        <f aca="false" ca="false" dt2D="false" dtr="false" t="normal">SUMIFS(BQ:BQ, $D:$D, $D216, $B:$B, $B216, $F:$F, $F216, $E:$E, "Да")</f>
        <v>#VALUE!</v>
      </c>
      <c r="BR216" s="167" t="e">
        <f aca="false" ca="false" dt2D="false" dtr="false" t="normal">SUMIFS(BR:BR, $D:$D, $D216, $B:$B, $B216, $F:$F, $F216, $E:$E, "Да")</f>
        <v>#VALUE!</v>
      </c>
      <c r="BS216" s="167" t="e">
        <f aca="false" ca="false" dt2D="false" dtr="false" t="normal">SUMIFS(BS:BS, $D:$D, $D216, $B:$B, $B216, $F:$F, $F216, $E:$E, "Да")</f>
        <v>#VALUE!</v>
      </c>
      <c r="BT216" s="167" t="e">
        <f aca="false" ca="false" dt2D="false" dtr="false" t="normal">SUMIFS(BT:BT, $D:$D, $D216, $B:$B, $B216, $F:$F, $F216, $E:$E, "Да")</f>
        <v>#VALUE!</v>
      </c>
    </row>
    <row hidden="true" ht="16.5" outlineLevel="1" r="217">
      <c r="B217" s="374" t="str">
        <f aca="false" ca="false" dt2D="false" dtr="false" t="normal">B216</f>
        <v>Приобретение ЗУ</v>
      </c>
      <c r="D217" s="374" t="str">
        <f aca="false" ca="false" dt2D="false" dtr="false" t="normal">I217</f>
        <v>Местный бюджет</v>
      </c>
      <c r="F217" s="374" t="str">
        <f aca="false" ca="false" dt2D="false" dtr="false" t="normal">F216</f>
        <v>Дополнительная туристическая  инфраструктура</v>
      </c>
      <c r="I217" s="237" t="s">
        <v>303</v>
      </c>
      <c r="L217" s="283" t="e">
        <f aca="false" ca="false" dt2D="false" dtr="false" t="normal">SUM(M217:BT217)</f>
        <v>#VALUE!</v>
      </c>
      <c r="M217" s="167" t="e">
        <f aca="false" ca="false" dt2D="false" dtr="false" t="normal">SUMIFS(M:M, $D:$D, $D217, $B:$B, $B217, $F:$F, $F217, $E:$E, "Да")</f>
        <v>#VALUE!</v>
      </c>
      <c r="N217" s="167" t="e">
        <f aca="false" ca="false" dt2D="false" dtr="false" t="normal">SUMIFS(N:N, $D:$D, $D217, $B:$B, $B217, $F:$F, $F217, $E:$E, "Да")</f>
        <v>#VALUE!</v>
      </c>
      <c r="O217" s="167" t="e">
        <f aca="false" ca="false" dt2D="false" dtr="false" t="normal">SUMIFS(O:O, $D:$D, $D217, $B:$B, $B217, $F:$F, $F217, $E:$E, "Да")</f>
        <v>#VALUE!</v>
      </c>
      <c r="P217" s="167" t="e">
        <f aca="false" ca="false" dt2D="false" dtr="false" t="normal">SUMIFS(P:P, $D:$D, $D217, $B:$B, $B217, $F:$F, $F217, $E:$E, "Да")</f>
        <v>#VALUE!</v>
      </c>
      <c r="Q217" s="167" t="e">
        <f aca="false" ca="false" dt2D="false" dtr="false" t="normal">SUMIFS(Q:Q, $D:$D, $D217, $B:$B, $B217, $F:$F, $F217, $E:$E, "Да")</f>
        <v>#VALUE!</v>
      </c>
      <c r="R217" s="167" t="e">
        <f aca="false" ca="false" dt2D="false" dtr="false" t="normal">SUMIFS(R:R, $D:$D, $D217, $B:$B, $B217, $F:$F, $F217, $E:$E, "Да")</f>
        <v>#VALUE!</v>
      </c>
      <c r="S217" s="167" t="e">
        <f aca="false" ca="false" dt2D="false" dtr="false" t="normal">SUMIFS(S:S, $D:$D, $D217, $B:$B, $B217, $F:$F, $F217, $E:$E, "Да")</f>
        <v>#VALUE!</v>
      </c>
      <c r="T217" s="167" t="e">
        <f aca="false" ca="false" dt2D="false" dtr="false" t="normal">SUMIFS(T:T, $D:$D, $D217, $B:$B, $B217, $F:$F, $F217, $E:$E, "Да")</f>
        <v>#VALUE!</v>
      </c>
      <c r="U217" s="167" t="e">
        <f aca="false" ca="false" dt2D="false" dtr="false" t="normal">SUMIFS(U:U, $D:$D, $D217, $B:$B, $B217, $F:$F, $F217, $E:$E, "Да")</f>
        <v>#VALUE!</v>
      </c>
      <c r="V217" s="167" t="e">
        <f aca="false" ca="false" dt2D="false" dtr="false" t="normal">SUMIFS(V:V, $D:$D, $D217, $B:$B, $B217, $F:$F, $F217, $E:$E, "Да")</f>
        <v>#VALUE!</v>
      </c>
      <c r="W217" s="167" t="e">
        <f aca="false" ca="false" dt2D="false" dtr="false" t="normal">SUMIFS(W:W, $D:$D, $D217, $B:$B, $B217, $F:$F, $F217, $E:$E, "Да")</f>
        <v>#VALUE!</v>
      </c>
      <c r="X217" s="167" t="e">
        <f aca="false" ca="false" dt2D="false" dtr="false" t="normal">SUMIFS(X:X, $D:$D, $D217, $B:$B, $B217, $F:$F, $F217, $E:$E, "Да")</f>
        <v>#VALUE!</v>
      </c>
      <c r="Y217" s="167" t="e">
        <f aca="false" ca="false" dt2D="false" dtr="false" t="normal">SUMIFS(Y:Y, $D:$D, $D217, $B:$B, $B217, $F:$F, $F217, $E:$E, "Да")</f>
        <v>#VALUE!</v>
      </c>
      <c r="Z217" s="167" t="e">
        <f aca="false" ca="false" dt2D="false" dtr="false" t="normal">SUMIFS(Z:Z, $D:$D, $D217, $B:$B, $B217, $F:$F, $F217, $E:$E, "Да")</f>
        <v>#VALUE!</v>
      </c>
      <c r="AA217" s="167" t="e">
        <f aca="false" ca="false" dt2D="false" dtr="false" t="normal">SUMIFS(AA:AA, $D:$D, $D217, $B:$B, $B217, $F:$F, $F217, $E:$E, "Да")</f>
        <v>#VALUE!</v>
      </c>
      <c r="AB217" s="167" t="e">
        <f aca="false" ca="false" dt2D="false" dtr="false" t="normal">SUMIFS(AB:AB, $D:$D, $D217, $B:$B, $B217, $F:$F, $F217, $E:$E, "Да")</f>
        <v>#VALUE!</v>
      </c>
      <c r="AC217" s="167" t="e">
        <f aca="false" ca="false" dt2D="false" dtr="false" t="normal">SUMIFS(AC:AC, $D:$D, $D217, $B:$B, $B217, $F:$F, $F217, $E:$E, "Да")</f>
        <v>#VALUE!</v>
      </c>
      <c r="AD217" s="167" t="e">
        <f aca="false" ca="false" dt2D="false" dtr="false" t="normal">SUMIFS(AD:AD, $D:$D, $D217, $B:$B, $B217, $F:$F, $F217, $E:$E, "Да")</f>
        <v>#VALUE!</v>
      </c>
      <c r="AE217" s="167" t="e">
        <f aca="false" ca="false" dt2D="false" dtr="false" t="normal">SUMIFS(AE:AE, $D:$D, $D217, $B:$B, $B217, $F:$F, $F217, $E:$E, "Да")</f>
        <v>#VALUE!</v>
      </c>
      <c r="AF217" s="167" t="e">
        <f aca="false" ca="false" dt2D="false" dtr="false" t="normal">SUMIFS(AF:AF, $D:$D, $D217, $B:$B, $B217, $F:$F, $F217, $E:$E, "Да")</f>
        <v>#VALUE!</v>
      </c>
      <c r="AG217" s="167" t="e">
        <f aca="false" ca="false" dt2D="false" dtr="false" t="normal">SUMIFS(AG:AG, $D:$D, $D217, $B:$B, $B217, $F:$F, $F217, $E:$E, "Да")</f>
        <v>#VALUE!</v>
      </c>
      <c r="AH217" s="167" t="e">
        <f aca="false" ca="false" dt2D="false" dtr="false" t="normal">SUMIFS(AH:AH, $D:$D, $D217, $B:$B, $B217, $F:$F, $F217, $E:$E, "Да")</f>
        <v>#VALUE!</v>
      </c>
      <c r="AI217" s="167" t="e">
        <f aca="false" ca="false" dt2D="false" dtr="false" t="normal">SUMIFS(AI:AI, $D:$D, $D217, $B:$B, $B217, $F:$F, $F217, $E:$E, "Да")</f>
        <v>#VALUE!</v>
      </c>
      <c r="AJ217" s="167" t="e">
        <f aca="false" ca="false" dt2D="false" dtr="false" t="normal">SUMIFS(AJ:AJ, $D:$D, $D217, $B:$B, $B217, $F:$F, $F217, $E:$E, "Да")</f>
        <v>#VALUE!</v>
      </c>
      <c r="AK217" s="167" t="e">
        <f aca="false" ca="false" dt2D="false" dtr="false" t="normal">SUMIFS(AK:AK, $D:$D, $D217, $B:$B, $B217, $F:$F, $F217, $E:$E, "Да")</f>
        <v>#VALUE!</v>
      </c>
      <c r="AL217" s="167" t="e">
        <f aca="false" ca="false" dt2D="false" dtr="false" t="normal">SUMIFS(AL:AL, $D:$D, $D217, $B:$B, $B217, $F:$F, $F217, $E:$E, "Да")</f>
        <v>#VALUE!</v>
      </c>
      <c r="AM217" s="167" t="e">
        <f aca="false" ca="false" dt2D="false" dtr="false" t="normal">SUMIFS(AM:AM, $D:$D, $D217, $B:$B, $B217, $F:$F, $F217, $E:$E, "Да")</f>
        <v>#VALUE!</v>
      </c>
      <c r="AN217" s="167" t="e">
        <f aca="false" ca="false" dt2D="false" dtr="false" t="normal">SUMIFS(AN:AN, $D:$D, $D217, $B:$B, $B217, $F:$F, $F217, $E:$E, "Да")</f>
        <v>#VALUE!</v>
      </c>
      <c r="AO217" s="167" t="e">
        <f aca="false" ca="false" dt2D="false" dtr="false" t="normal">SUMIFS(AO:AO, $D:$D, $D217, $B:$B, $B217, $F:$F, $F217, $E:$E, "Да")</f>
        <v>#VALUE!</v>
      </c>
      <c r="AP217" s="167" t="e">
        <f aca="false" ca="false" dt2D="false" dtr="false" t="normal">SUMIFS(AP:AP, $D:$D, $D217, $B:$B, $B217, $F:$F, $F217, $E:$E, "Да")</f>
        <v>#VALUE!</v>
      </c>
      <c r="AQ217" s="167" t="e">
        <f aca="false" ca="false" dt2D="false" dtr="false" t="normal">SUMIFS(AQ:AQ, $D:$D, $D217, $B:$B, $B217, $F:$F, $F217, $E:$E, "Да")</f>
        <v>#VALUE!</v>
      </c>
      <c r="AR217" s="167" t="e">
        <f aca="false" ca="false" dt2D="false" dtr="false" t="normal">SUMIFS(AR:AR, $D:$D, $D217, $B:$B, $B217, $F:$F, $F217, $E:$E, "Да")</f>
        <v>#VALUE!</v>
      </c>
      <c r="AS217" s="167" t="e">
        <f aca="false" ca="false" dt2D="false" dtr="false" t="normal">SUMIFS(AS:AS, $D:$D, $D217, $B:$B, $B217, $F:$F, $F217, $E:$E, "Да")</f>
        <v>#VALUE!</v>
      </c>
      <c r="AT217" s="167" t="e">
        <f aca="false" ca="false" dt2D="false" dtr="false" t="normal">SUMIFS(AT:AT, $D:$D, $D217, $B:$B, $B217, $F:$F, $F217, $E:$E, "Да")</f>
        <v>#VALUE!</v>
      </c>
      <c r="AU217" s="167" t="e">
        <f aca="false" ca="false" dt2D="false" dtr="false" t="normal">SUMIFS(AU:AU, $D:$D, $D217, $B:$B, $B217, $F:$F, $F217, $E:$E, "Да")</f>
        <v>#VALUE!</v>
      </c>
      <c r="AV217" s="167" t="e">
        <f aca="false" ca="false" dt2D="false" dtr="false" t="normal">SUMIFS(AV:AV, $D:$D, $D217, $B:$B, $B217, $F:$F, $F217, $E:$E, "Да")</f>
        <v>#VALUE!</v>
      </c>
      <c r="AW217" s="167" t="e">
        <f aca="false" ca="false" dt2D="false" dtr="false" t="normal">SUMIFS(AW:AW, $D:$D, $D217, $B:$B, $B217, $F:$F, $F217, $E:$E, "Да")</f>
        <v>#VALUE!</v>
      </c>
      <c r="AX217" s="167" t="e">
        <f aca="false" ca="false" dt2D="false" dtr="false" t="normal">SUMIFS(AX:AX, $D:$D, $D217, $B:$B, $B217, $F:$F, $F217, $E:$E, "Да")</f>
        <v>#VALUE!</v>
      </c>
      <c r="AY217" s="167" t="e">
        <f aca="false" ca="false" dt2D="false" dtr="false" t="normal">SUMIFS(AY:AY, $D:$D, $D217, $B:$B, $B217, $F:$F, $F217, $E:$E, "Да")</f>
        <v>#VALUE!</v>
      </c>
      <c r="AZ217" s="167" t="e">
        <f aca="false" ca="false" dt2D="false" dtr="false" t="normal">SUMIFS(AZ:AZ, $D:$D, $D217, $B:$B, $B217, $F:$F, $F217, $E:$E, "Да")</f>
        <v>#VALUE!</v>
      </c>
      <c r="BA217" s="167" t="e">
        <f aca="false" ca="false" dt2D="false" dtr="false" t="normal">SUMIFS(BA:BA, $D:$D, $D217, $B:$B, $B217, $F:$F, $F217, $E:$E, "Да")</f>
        <v>#VALUE!</v>
      </c>
      <c r="BB217" s="167" t="e">
        <f aca="false" ca="false" dt2D="false" dtr="false" t="normal">SUMIFS(BB:BB, $D:$D, $D217, $B:$B, $B217, $F:$F, $F217, $E:$E, "Да")</f>
        <v>#VALUE!</v>
      </c>
      <c r="BC217" s="167" t="e">
        <f aca="false" ca="false" dt2D="false" dtr="false" t="normal">SUMIFS(BC:BC, $D:$D, $D217, $B:$B, $B217, $F:$F, $F217, $E:$E, "Да")</f>
        <v>#VALUE!</v>
      </c>
      <c r="BD217" s="167" t="e">
        <f aca="false" ca="false" dt2D="false" dtr="false" t="normal">SUMIFS(BD:BD, $D:$D, $D217, $B:$B, $B217, $F:$F, $F217, $E:$E, "Да")</f>
        <v>#VALUE!</v>
      </c>
      <c r="BE217" s="167" t="e">
        <f aca="false" ca="false" dt2D="false" dtr="false" t="normal">SUMIFS(BE:BE, $D:$D, $D217, $B:$B, $B217, $F:$F, $F217, $E:$E, "Да")</f>
        <v>#VALUE!</v>
      </c>
      <c r="BF217" s="167" t="e">
        <f aca="false" ca="false" dt2D="false" dtr="false" t="normal">SUMIFS(BF:BF, $D:$D, $D217, $B:$B, $B217, $F:$F, $F217, $E:$E, "Да")</f>
        <v>#VALUE!</v>
      </c>
      <c r="BG217" s="167" t="e">
        <f aca="false" ca="false" dt2D="false" dtr="false" t="normal">SUMIFS(BG:BG, $D:$D, $D217, $B:$B, $B217, $F:$F, $F217, $E:$E, "Да")</f>
        <v>#VALUE!</v>
      </c>
      <c r="BH217" s="167" t="e">
        <f aca="false" ca="false" dt2D="false" dtr="false" t="normal">SUMIFS(BH:BH, $D:$D, $D217, $B:$B, $B217, $F:$F, $F217, $E:$E, "Да")</f>
        <v>#VALUE!</v>
      </c>
      <c r="BI217" s="167" t="e">
        <f aca="false" ca="false" dt2D="false" dtr="false" t="normal">SUMIFS(BI:BI, $D:$D, $D217, $B:$B, $B217, $F:$F, $F217, $E:$E, "Да")</f>
        <v>#VALUE!</v>
      </c>
      <c r="BJ217" s="167" t="e">
        <f aca="false" ca="false" dt2D="false" dtr="false" t="normal">SUMIFS(BJ:BJ, $D:$D, $D217, $B:$B, $B217, $F:$F, $F217, $E:$E, "Да")</f>
        <v>#VALUE!</v>
      </c>
      <c r="BK217" s="167" t="e">
        <f aca="false" ca="false" dt2D="false" dtr="false" t="normal">SUMIFS(BK:BK, $D:$D, $D217, $B:$B, $B217, $F:$F, $F217, $E:$E, "Да")</f>
        <v>#VALUE!</v>
      </c>
      <c r="BL217" s="167" t="e">
        <f aca="false" ca="false" dt2D="false" dtr="false" t="normal">SUMIFS(BL:BL, $D:$D, $D217, $B:$B, $B217, $F:$F, $F217, $E:$E, "Да")</f>
        <v>#VALUE!</v>
      </c>
      <c r="BM217" s="167" t="e">
        <f aca="false" ca="false" dt2D="false" dtr="false" t="normal">SUMIFS(BM:BM, $D:$D, $D217, $B:$B, $B217, $F:$F, $F217, $E:$E, "Да")</f>
        <v>#VALUE!</v>
      </c>
      <c r="BN217" s="167" t="e">
        <f aca="false" ca="false" dt2D="false" dtr="false" t="normal">SUMIFS(BN:BN, $D:$D, $D217, $B:$B, $B217, $F:$F, $F217, $E:$E, "Да")</f>
        <v>#VALUE!</v>
      </c>
      <c r="BO217" s="167" t="e">
        <f aca="false" ca="false" dt2D="false" dtr="false" t="normal">SUMIFS(BO:BO, $D:$D, $D217, $B:$B, $B217, $F:$F, $F217, $E:$E, "Да")</f>
        <v>#VALUE!</v>
      </c>
      <c r="BP217" s="167" t="e">
        <f aca="false" ca="false" dt2D="false" dtr="false" t="normal">SUMIFS(BP:BP, $D:$D, $D217, $B:$B, $B217, $F:$F, $F217, $E:$E, "Да")</f>
        <v>#VALUE!</v>
      </c>
      <c r="BQ217" s="167" t="e">
        <f aca="false" ca="false" dt2D="false" dtr="false" t="normal">SUMIFS(BQ:BQ, $D:$D, $D217, $B:$B, $B217, $F:$F, $F217, $E:$E, "Да")</f>
        <v>#VALUE!</v>
      </c>
      <c r="BR217" s="167" t="e">
        <f aca="false" ca="false" dt2D="false" dtr="false" t="normal">SUMIFS(BR:BR, $D:$D, $D217, $B:$B, $B217, $F:$F, $F217, $E:$E, "Да")</f>
        <v>#VALUE!</v>
      </c>
      <c r="BS217" s="167" t="e">
        <f aca="false" ca="false" dt2D="false" dtr="false" t="normal">SUMIFS(BS:BS, $D:$D, $D217, $B:$B, $B217, $F:$F, $F217, $E:$E, "Да")</f>
        <v>#VALUE!</v>
      </c>
      <c r="BT217" s="167" t="e">
        <f aca="false" ca="false" dt2D="false" dtr="false" t="normal">SUMIFS(BT:BT, $D:$D, $D217, $B:$B, $B217, $F:$F, $F217, $E:$E, "Да")</f>
        <v>#VALUE!</v>
      </c>
    </row>
    <row customFormat="true" ht="15.75" outlineLevel="0" r="218" s="85">
      <c r="A218" s="404" t="n"/>
      <c r="B218" s="404" t="n"/>
      <c r="C218" s="374" t="n"/>
      <c r="D218" s="404" t="n"/>
      <c r="E218" s="404" t="n"/>
      <c r="F218" s="404" t="n"/>
      <c r="G218" s="404" t="n"/>
      <c r="I218" s="126" t="s">
        <v>451</v>
      </c>
      <c r="J218" s="126" t="n"/>
      <c r="K218" s="126" t="n"/>
      <c r="L218" s="405" t="e">
        <f aca="false" ca="false" dt2D="false" dtr="false" t="normal">SUM(M218:BT218)</f>
        <v>#VALUE!</v>
      </c>
      <c r="M218" s="406" t="e">
        <f aca="false" ca="false" dt2D="false" dtr="false" t="normal">SUM(M209, M214)</f>
        <v>#VALUE!</v>
      </c>
      <c r="N218" s="406" t="e">
        <f aca="false" ca="false" dt2D="false" dtr="false" t="normal">SUM(N209, N214)</f>
        <v>#VALUE!</v>
      </c>
      <c r="O218" s="406" t="e">
        <f aca="false" ca="false" dt2D="false" dtr="false" t="normal">SUM(O209, O214)</f>
        <v>#VALUE!</v>
      </c>
      <c r="P218" s="406" t="e">
        <f aca="false" ca="false" dt2D="false" dtr="false" t="normal">SUM(P209, P214)</f>
        <v>#VALUE!</v>
      </c>
      <c r="Q218" s="406" t="e">
        <f aca="false" ca="false" dt2D="false" dtr="false" t="normal">SUM(Q209, Q214)</f>
        <v>#VALUE!</v>
      </c>
      <c r="R218" s="406" t="e">
        <f aca="false" ca="false" dt2D="false" dtr="false" t="normal">SUM(R209, R214)</f>
        <v>#VALUE!</v>
      </c>
      <c r="S218" s="406" t="e">
        <f aca="false" ca="false" dt2D="false" dtr="false" t="normal">SUM(S209, S214)</f>
        <v>#VALUE!</v>
      </c>
      <c r="T218" s="406" t="e">
        <f aca="false" ca="false" dt2D="false" dtr="false" t="normal">SUM(T209, T214)</f>
        <v>#VALUE!</v>
      </c>
      <c r="U218" s="406" t="e">
        <f aca="false" ca="false" dt2D="false" dtr="false" t="normal">SUM(U209, U214)</f>
        <v>#VALUE!</v>
      </c>
      <c r="V218" s="406" t="e">
        <f aca="false" ca="false" dt2D="false" dtr="false" t="normal">SUM(V209, V214)</f>
        <v>#VALUE!</v>
      </c>
      <c r="W218" s="406" t="e">
        <f aca="false" ca="false" dt2D="false" dtr="false" t="normal">SUM(W209, W214)</f>
        <v>#VALUE!</v>
      </c>
      <c r="X218" s="406" t="e">
        <f aca="false" ca="false" dt2D="false" dtr="false" t="normal">SUM(X209, X214)</f>
        <v>#VALUE!</v>
      </c>
      <c r="Y218" s="406" t="e">
        <f aca="false" ca="false" dt2D="false" dtr="false" t="normal">SUM(Y209, Y214)</f>
        <v>#VALUE!</v>
      </c>
      <c r="Z218" s="406" t="e">
        <f aca="false" ca="false" dt2D="false" dtr="false" t="normal">SUM(Z209, Z214)</f>
        <v>#VALUE!</v>
      </c>
      <c r="AA218" s="406" t="e">
        <f aca="false" ca="false" dt2D="false" dtr="false" t="normal">SUM(AA209, AA214)</f>
        <v>#VALUE!</v>
      </c>
      <c r="AB218" s="406" t="e">
        <f aca="false" ca="false" dt2D="false" dtr="false" t="normal">SUM(AB209, AB214)</f>
        <v>#VALUE!</v>
      </c>
      <c r="AC218" s="406" t="e">
        <f aca="false" ca="false" dt2D="false" dtr="false" t="normal">SUM(AC209, AC214)</f>
        <v>#VALUE!</v>
      </c>
      <c r="AD218" s="406" t="e">
        <f aca="false" ca="false" dt2D="false" dtr="false" t="normal">SUM(AD209, AD214)</f>
        <v>#VALUE!</v>
      </c>
      <c r="AE218" s="406" t="e">
        <f aca="false" ca="false" dt2D="false" dtr="false" t="normal">SUM(AE209, AE214)</f>
        <v>#VALUE!</v>
      </c>
      <c r="AF218" s="406" t="e">
        <f aca="false" ca="false" dt2D="false" dtr="false" t="normal">SUM(AF209, AF214)</f>
        <v>#VALUE!</v>
      </c>
      <c r="AG218" s="406" t="e">
        <f aca="false" ca="false" dt2D="false" dtr="false" t="normal">SUM(AG209, AG214)</f>
        <v>#VALUE!</v>
      </c>
      <c r="AH218" s="406" t="e">
        <f aca="false" ca="false" dt2D="false" dtr="false" t="normal">SUM(AH209, AH214)</f>
        <v>#VALUE!</v>
      </c>
      <c r="AI218" s="406" t="e">
        <f aca="false" ca="false" dt2D="false" dtr="false" t="normal">SUM(AI209, AI214)</f>
        <v>#VALUE!</v>
      </c>
      <c r="AJ218" s="406" t="e">
        <f aca="false" ca="false" dt2D="false" dtr="false" t="normal">SUM(AJ209, AJ214)</f>
        <v>#VALUE!</v>
      </c>
      <c r="AK218" s="406" t="e">
        <f aca="false" ca="false" dt2D="false" dtr="false" t="normal">SUM(AK209, AK214)</f>
        <v>#VALUE!</v>
      </c>
      <c r="AL218" s="406" t="e">
        <f aca="false" ca="false" dt2D="false" dtr="false" t="normal">SUM(AL209, AL214)</f>
        <v>#VALUE!</v>
      </c>
      <c r="AM218" s="406" t="e">
        <f aca="false" ca="false" dt2D="false" dtr="false" t="normal">SUM(AM209, AM214)</f>
        <v>#VALUE!</v>
      </c>
      <c r="AN218" s="406" t="e">
        <f aca="false" ca="false" dt2D="false" dtr="false" t="normal">SUM(AN209, AN214)</f>
        <v>#VALUE!</v>
      </c>
      <c r="AO218" s="406" t="e">
        <f aca="false" ca="false" dt2D="false" dtr="false" t="normal">SUM(AO209, AO214)</f>
        <v>#VALUE!</v>
      </c>
      <c r="AP218" s="406" t="e">
        <f aca="false" ca="false" dt2D="false" dtr="false" t="normal">SUM(AP209, AP214)</f>
        <v>#VALUE!</v>
      </c>
      <c r="AQ218" s="406" t="e">
        <f aca="false" ca="false" dt2D="false" dtr="false" t="normal">SUM(AQ209, AQ214)</f>
        <v>#VALUE!</v>
      </c>
      <c r="AR218" s="406" t="e">
        <f aca="false" ca="false" dt2D="false" dtr="false" t="normal">SUM(AR209, AR214)</f>
        <v>#VALUE!</v>
      </c>
      <c r="AS218" s="406" t="e">
        <f aca="false" ca="false" dt2D="false" dtr="false" t="normal">SUM(AS209, AS214)</f>
        <v>#VALUE!</v>
      </c>
      <c r="AT218" s="406" t="e">
        <f aca="false" ca="false" dt2D="false" dtr="false" t="normal">SUM(AT209, AT214)</f>
        <v>#VALUE!</v>
      </c>
      <c r="AU218" s="406" t="e">
        <f aca="false" ca="false" dt2D="false" dtr="false" t="normal">SUM(AU209, AU214)</f>
        <v>#VALUE!</v>
      </c>
      <c r="AV218" s="406" t="e">
        <f aca="false" ca="false" dt2D="false" dtr="false" t="normal">SUM(AV209, AV214)</f>
        <v>#VALUE!</v>
      </c>
      <c r="AW218" s="406" t="e">
        <f aca="false" ca="false" dt2D="false" dtr="false" t="normal">SUM(AW209, AW214)</f>
        <v>#VALUE!</v>
      </c>
      <c r="AX218" s="406" t="e">
        <f aca="false" ca="false" dt2D="false" dtr="false" t="normal">SUM(AX209, AX214)</f>
        <v>#VALUE!</v>
      </c>
      <c r="AY218" s="406" t="e">
        <f aca="false" ca="false" dt2D="false" dtr="false" t="normal">SUM(AY209, AY214)</f>
        <v>#VALUE!</v>
      </c>
      <c r="AZ218" s="406" t="e">
        <f aca="false" ca="false" dt2D="false" dtr="false" t="normal">SUM(AZ209, AZ214)</f>
        <v>#VALUE!</v>
      </c>
      <c r="BA218" s="406" t="e">
        <f aca="false" ca="false" dt2D="false" dtr="false" t="normal">SUM(BA209, BA214)</f>
        <v>#VALUE!</v>
      </c>
      <c r="BB218" s="406" t="e">
        <f aca="false" ca="false" dt2D="false" dtr="false" t="normal">SUM(BB209, BB214)</f>
        <v>#VALUE!</v>
      </c>
      <c r="BC218" s="406" t="e">
        <f aca="false" ca="false" dt2D="false" dtr="false" t="normal">SUM(BC209, BC214)</f>
        <v>#VALUE!</v>
      </c>
      <c r="BD218" s="406" t="e">
        <f aca="false" ca="false" dt2D="false" dtr="false" t="normal">SUM(BD209, BD214)</f>
        <v>#VALUE!</v>
      </c>
      <c r="BE218" s="406" t="e">
        <f aca="false" ca="false" dt2D="false" dtr="false" t="normal">SUM(BE209, BE214)</f>
        <v>#VALUE!</v>
      </c>
      <c r="BF218" s="406" t="e">
        <f aca="false" ca="false" dt2D="false" dtr="false" t="normal">SUM(BF209, BF214)</f>
        <v>#VALUE!</v>
      </c>
      <c r="BG218" s="406" t="e">
        <f aca="false" ca="false" dt2D="false" dtr="false" t="normal">SUM(BG209, BG214)</f>
        <v>#VALUE!</v>
      </c>
      <c r="BH218" s="406" t="e">
        <f aca="false" ca="false" dt2D="false" dtr="false" t="normal">SUM(BH209, BH214)</f>
        <v>#VALUE!</v>
      </c>
      <c r="BI218" s="406" t="e">
        <f aca="false" ca="false" dt2D="false" dtr="false" t="normal">SUM(BI209, BI214)</f>
        <v>#VALUE!</v>
      </c>
      <c r="BJ218" s="406" t="e">
        <f aca="false" ca="false" dt2D="false" dtr="false" t="normal">SUM(BJ209, BJ214)</f>
        <v>#VALUE!</v>
      </c>
      <c r="BK218" s="406" t="e">
        <f aca="false" ca="false" dt2D="false" dtr="false" t="normal">SUM(BK209, BK214)</f>
        <v>#VALUE!</v>
      </c>
      <c r="BL218" s="406" t="e">
        <f aca="false" ca="false" dt2D="false" dtr="false" t="normal">SUM(BL209, BL214)</f>
        <v>#VALUE!</v>
      </c>
      <c r="BM218" s="406" t="e">
        <f aca="false" ca="false" dt2D="false" dtr="false" t="normal">SUM(BM209, BM214)</f>
        <v>#VALUE!</v>
      </c>
      <c r="BN218" s="406" t="e">
        <f aca="false" ca="false" dt2D="false" dtr="false" t="normal">SUM(BN209, BN214)</f>
        <v>#VALUE!</v>
      </c>
      <c r="BO218" s="406" t="e">
        <f aca="false" ca="false" dt2D="false" dtr="false" t="normal">SUM(BO209, BO214)</f>
        <v>#VALUE!</v>
      </c>
      <c r="BP218" s="406" t="e">
        <f aca="false" ca="false" dt2D="false" dtr="false" t="normal">SUM(BP209, BP214)</f>
        <v>#VALUE!</v>
      </c>
      <c r="BQ218" s="406" t="e">
        <f aca="false" ca="false" dt2D="false" dtr="false" t="normal">SUM(BQ209, BQ214)</f>
        <v>#VALUE!</v>
      </c>
      <c r="BR218" s="406" t="e">
        <f aca="false" ca="false" dt2D="false" dtr="false" t="normal">SUM(BR209, BR214)</f>
        <v>#VALUE!</v>
      </c>
      <c r="BS218" s="406" t="e">
        <f aca="false" ca="false" dt2D="false" dtr="false" t="normal">SUM(BS209, BS214)</f>
        <v>#VALUE!</v>
      </c>
      <c r="BT218" s="406" t="e">
        <f aca="false" ca="false" dt2D="false" dtr="false" t="normal">SUM(BT209, BT214)</f>
        <v>#VALUE!</v>
      </c>
    </row>
    <row outlineLevel="0" r="219">
      <c r="L219" s="283" t="n"/>
      <c r="M219" s="167" t="n"/>
      <c r="N219" s="167" t="n"/>
      <c r="O219" s="167" t="n"/>
      <c r="P219" s="167" t="n"/>
      <c r="Q219" s="167" t="n"/>
      <c r="R219" s="167" t="n"/>
      <c r="S219" s="167" t="n"/>
      <c r="T219" s="167" t="n"/>
      <c r="U219" s="167" t="n"/>
      <c r="V219" s="167" t="n"/>
      <c r="W219" s="167" t="n"/>
      <c r="X219" s="167" t="n"/>
      <c r="Y219" s="167" t="n"/>
      <c r="Z219" s="167" t="n"/>
      <c r="AA219" s="167" t="n"/>
      <c r="AB219" s="167" t="n"/>
      <c r="AC219" s="167" t="n"/>
      <c r="AD219" s="167" t="n"/>
      <c r="AE219" s="167" t="n"/>
      <c r="AF219" s="167" t="n"/>
      <c r="AG219" s="167" t="n"/>
      <c r="AH219" s="167" t="n"/>
      <c r="AI219" s="167" t="n"/>
      <c r="AJ219" s="167" t="n"/>
      <c r="AK219" s="167" t="n"/>
      <c r="AL219" s="167" t="n"/>
      <c r="AM219" s="167" t="n"/>
      <c r="AN219" s="167" t="n"/>
      <c r="AO219" s="167" t="n"/>
      <c r="AP219" s="167" t="n"/>
      <c r="AQ219" s="167" t="n"/>
      <c r="AR219" s="167" t="n"/>
      <c r="AS219" s="167" t="n"/>
      <c r="AT219" s="167" t="n"/>
      <c r="AU219" s="167" t="n"/>
      <c r="AV219" s="167" t="n"/>
      <c r="AW219" s="167" t="n"/>
      <c r="AX219" s="167" t="n"/>
      <c r="AY219" s="167" t="n"/>
      <c r="AZ219" s="167" t="n"/>
      <c r="BA219" s="167" t="n"/>
      <c r="BB219" s="167" t="n"/>
      <c r="BC219" s="167" t="n"/>
      <c r="BD219" s="167" t="n"/>
      <c r="BE219" s="167" t="n"/>
      <c r="BF219" s="167" t="n"/>
      <c r="BG219" s="167" t="n"/>
      <c r="BH219" s="167" t="n"/>
      <c r="BI219" s="167" t="n"/>
      <c r="BJ219" s="167" t="n"/>
      <c r="BK219" s="167" t="n"/>
      <c r="BL219" s="167" t="n"/>
      <c r="BM219" s="167" t="n"/>
      <c r="BN219" s="167" t="n"/>
      <c r="BO219" s="167" t="n"/>
      <c r="BP219" s="167" t="n"/>
      <c r="BQ219" s="167" t="n"/>
      <c r="BR219" s="167" t="n"/>
      <c r="BS219" s="167" t="n"/>
      <c r="BT219" s="167" t="n"/>
    </row>
    <row customFormat="true" ht="17.25" outlineLevel="0" r="220" s="44">
      <c r="A220" s="374" t="n"/>
      <c r="B220" s="374" t="n"/>
      <c r="C220" s="374" t="n"/>
      <c r="D220" s="374" t="n"/>
      <c r="E220" s="374" t="n"/>
      <c r="F220" s="374" t="n"/>
      <c r="G220" s="374" t="n"/>
      <c r="I220" s="409" t="s">
        <v>129</v>
      </c>
      <c r="J220" s="100" t="n"/>
      <c r="L220" s="199" t="n"/>
      <c r="M220" s="403" t="n"/>
      <c r="N220" s="403" t="n"/>
      <c r="O220" s="403" t="n"/>
      <c r="P220" s="403" t="n"/>
      <c r="Q220" s="403" t="n"/>
      <c r="R220" s="403" t="n"/>
      <c r="S220" s="403" t="n"/>
      <c r="T220" s="403" t="n"/>
      <c r="U220" s="403" t="n"/>
      <c r="V220" s="403" t="n"/>
      <c r="W220" s="403" t="n"/>
      <c r="X220" s="403" t="n"/>
      <c r="Y220" s="403" t="n"/>
      <c r="Z220" s="403" t="n"/>
      <c r="AA220" s="403" t="n"/>
      <c r="AB220" s="403" t="n"/>
      <c r="AC220" s="403" t="n"/>
      <c r="AD220" s="403" t="n"/>
      <c r="AE220" s="403" t="n"/>
      <c r="AF220" s="403" t="n"/>
      <c r="AG220" s="403" t="n"/>
      <c r="AH220" s="403" t="n"/>
      <c r="AI220" s="403" t="n"/>
      <c r="AJ220" s="403" t="n"/>
      <c r="AK220" s="403" t="n"/>
      <c r="AL220" s="403" t="n"/>
      <c r="AM220" s="403" t="n"/>
      <c r="AN220" s="403" t="n"/>
      <c r="AO220" s="403" t="n"/>
      <c r="AP220" s="403" t="n"/>
      <c r="AQ220" s="403" t="n"/>
      <c r="AR220" s="403" t="n"/>
      <c r="AS220" s="403" t="n"/>
      <c r="AT220" s="403" t="n"/>
      <c r="AU220" s="403" t="n"/>
      <c r="AV220" s="403" t="n"/>
      <c r="AW220" s="403" t="n"/>
      <c r="AX220" s="403" t="n"/>
      <c r="AY220" s="403" t="n"/>
      <c r="AZ220" s="403" t="n"/>
      <c r="BA220" s="403" t="n"/>
      <c r="BB220" s="403" t="n"/>
      <c r="BC220" s="403" t="n"/>
      <c r="BD220" s="403" t="n"/>
      <c r="BE220" s="403" t="n"/>
      <c r="BF220" s="403" t="n"/>
      <c r="BG220" s="403" t="n"/>
      <c r="BH220" s="403" t="n"/>
      <c r="BI220" s="403" t="n"/>
      <c r="BJ220" s="403" t="n"/>
      <c r="BK220" s="403" t="n"/>
      <c r="BL220" s="403" t="n"/>
      <c r="BM220" s="403" t="n"/>
      <c r="BN220" s="403" t="n"/>
      <c r="BO220" s="403" t="n"/>
      <c r="BP220" s="403" t="n"/>
      <c r="BQ220" s="403" t="n"/>
      <c r="BR220" s="403" t="n"/>
      <c r="BS220" s="403" t="n"/>
      <c r="BT220" s="403" t="n"/>
    </row>
    <row hidden="true" ht="16.5" outlineLevel="1" r="221">
      <c r="B221" s="374" t="str">
        <f aca="false" ca="false" dt2D="false" dtr="false" t="normal">I220</f>
        <v>Число дополнительных рабочих мест</v>
      </c>
      <c r="F221" s="374" t="str">
        <f aca="false" ca="false" dt2D="false" dtr="false" t="normal">I221</f>
        <v>Якорная туристическая  инфраструктура</v>
      </c>
      <c r="I221" s="237" t="s">
        <v>406</v>
      </c>
      <c r="L221" s="283" t="e">
        <f aca="false" ca="false" dt2D="false" dtr="false" t="normal">SUM(M221:BT221)</f>
        <v>#VALUE!</v>
      </c>
      <c r="M221" s="167" t="e">
        <f aca="false" ca="false" dt2D="false" dtr="false" t="normal">SUMIFS(M:M, $F:$F, $F221, $B:$B, $B221, $E:$E, "Да")</f>
        <v>#VALUE!</v>
      </c>
      <c r="N221" s="167" t="e">
        <f aca="false" ca="false" dt2D="false" dtr="false" t="normal">SUMIFS(N:N, $F:$F, $F221, $B:$B, $B221, $E:$E, "Да")</f>
        <v>#VALUE!</v>
      </c>
      <c r="O221" s="167" t="e">
        <f aca="false" ca="false" dt2D="false" dtr="false" t="normal">SUMIFS(O:O, $F:$F, $F221, $B:$B, $B221, $E:$E, "Да")</f>
        <v>#VALUE!</v>
      </c>
      <c r="P221" s="167" t="e">
        <f aca="false" ca="false" dt2D="false" dtr="false" t="normal">SUMIFS(P:P, $F:$F, $F221, $B:$B, $B221, $E:$E, "Да")</f>
        <v>#VALUE!</v>
      </c>
      <c r="Q221" s="167" t="e">
        <f aca="false" ca="false" dt2D="false" dtr="false" t="normal">SUMIFS(Q:Q, $F:$F, $F221, $B:$B, $B221, $E:$E, "Да")</f>
        <v>#VALUE!</v>
      </c>
      <c r="R221" s="167" t="e">
        <f aca="false" ca="false" dt2D="false" dtr="false" t="normal">SUMIFS(R:R, $F:$F, $F221, $B:$B, $B221, $E:$E, "Да")</f>
        <v>#VALUE!</v>
      </c>
      <c r="S221" s="167" t="e">
        <f aca="false" ca="false" dt2D="false" dtr="false" t="normal">SUMIFS(S:S, $F:$F, $F221, $B:$B, $B221, $E:$E, "Да")</f>
        <v>#VALUE!</v>
      </c>
      <c r="T221" s="167" t="e">
        <f aca="false" ca="false" dt2D="false" dtr="false" t="normal">SUMIFS(T:T, $F:$F, $F221, $B:$B, $B221, $E:$E, "Да")</f>
        <v>#VALUE!</v>
      </c>
      <c r="U221" s="167" t="e">
        <f aca="false" ca="false" dt2D="false" dtr="false" t="normal">SUMIFS(U:U, $F:$F, $F221, $B:$B, $B221, $E:$E, "Да")</f>
        <v>#VALUE!</v>
      </c>
      <c r="V221" s="167" t="e">
        <f aca="false" ca="false" dt2D="false" dtr="false" t="normal">SUMIFS(V:V, $F:$F, $F221, $B:$B, $B221, $E:$E, "Да")</f>
        <v>#VALUE!</v>
      </c>
      <c r="W221" s="167" t="e">
        <f aca="false" ca="false" dt2D="false" dtr="false" t="normal">SUMIFS(W:W, $F:$F, $F221, $B:$B, $B221, $E:$E, "Да")</f>
        <v>#VALUE!</v>
      </c>
      <c r="X221" s="167" t="e">
        <f aca="false" ca="false" dt2D="false" dtr="false" t="normal">SUMIFS(X:X, $F:$F, $F221, $B:$B, $B221, $E:$E, "Да")</f>
        <v>#VALUE!</v>
      </c>
      <c r="Y221" s="167" t="e">
        <f aca="false" ca="false" dt2D="false" dtr="false" t="normal">SUMIFS(Y:Y, $F:$F, $F221, $B:$B, $B221, $E:$E, "Да")</f>
        <v>#VALUE!</v>
      </c>
      <c r="Z221" s="167" t="e">
        <f aca="false" ca="false" dt2D="false" dtr="false" t="normal">SUMIFS(Z:Z, $F:$F, $F221, $B:$B, $B221, $E:$E, "Да")</f>
        <v>#VALUE!</v>
      </c>
      <c r="AA221" s="167" t="e">
        <f aca="false" ca="false" dt2D="false" dtr="false" t="normal">SUMIFS(AA:AA, $F:$F, $F221, $B:$B, $B221, $E:$E, "Да")</f>
        <v>#VALUE!</v>
      </c>
      <c r="AB221" s="167" t="e">
        <f aca="false" ca="false" dt2D="false" dtr="false" t="normal">SUMIFS(AB:AB, $F:$F, $F221, $B:$B, $B221, $E:$E, "Да")</f>
        <v>#VALUE!</v>
      </c>
      <c r="AC221" s="167" t="e">
        <f aca="false" ca="false" dt2D="false" dtr="false" t="normal">SUMIFS(AC:AC, $F:$F, $F221, $B:$B, $B221, $E:$E, "Да")</f>
        <v>#VALUE!</v>
      </c>
      <c r="AD221" s="167" t="e">
        <f aca="false" ca="false" dt2D="false" dtr="false" t="normal">SUMIFS(AD:AD, $F:$F, $F221, $B:$B, $B221, $E:$E, "Да")</f>
        <v>#VALUE!</v>
      </c>
      <c r="AE221" s="167" t="e">
        <f aca="false" ca="false" dt2D="false" dtr="false" t="normal">SUMIFS(AE:AE, $F:$F, $F221, $B:$B, $B221, $E:$E, "Да")</f>
        <v>#VALUE!</v>
      </c>
      <c r="AF221" s="167" t="e">
        <f aca="false" ca="false" dt2D="false" dtr="false" t="normal">SUMIFS(AF:AF, $F:$F, $F221, $B:$B, $B221, $E:$E, "Да")</f>
        <v>#VALUE!</v>
      </c>
      <c r="AG221" s="167" t="e">
        <f aca="false" ca="false" dt2D="false" dtr="false" t="normal">SUMIFS(AG:AG, $F:$F, $F221, $B:$B, $B221, $E:$E, "Да")</f>
        <v>#VALUE!</v>
      </c>
      <c r="AH221" s="167" t="e">
        <f aca="false" ca="false" dt2D="false" dtr="false" t="normal">SUMIFS(AH:AH, $F:$F, $F221, $B:$B, $B221, $E:$E, "Да")</f>
        <v>#VALUE!</v>
      </c>
      <c r="AI221" s="167" t="e">
        <f aca="false" ca="false" dt2D="false" dtr="false" t="normal">SUMIFS(AI:AI, $F:$F, $F221, $B:$B, $B221, $E:$E, "Да")</f>
        <v>#VALUE!</v>
      </c>
      <c r="AJ221" s="167" t="e">
        <f aca="false" ca="false" dt2D="false" dtr="false" t="normal">SUMIFS(AJ:AJ, $F:$F, $F221, $B:$B, $B221, $E:$E, "Да")</f>
        <v>#VALUE!</v>
      </c>
      <c r="AK221" s="167" t="e">
        <f aca="false" ca="false" dt2D="false" dtr="false" t="normal">SUMIFS(AK:AK, $F:$F, $F221, $B:$B, $B221, $E:$E, "Да")</f>
        <v>#VALUE!</v>
      </c>
      <c r="AL221" s="167" t="e">
        <f aca="false" ca="false" dt2D="false" dtr="false" t="normal">SUMIFS(AL:AL, $F:$F, $F221, $B:$B, $B221, $E:$E, "Да")</f>
        <v>#VALUE!</v>
      </c>
      <c r="AM221" s="167" t="e">
        <f aca="false" ca="false" dt2D="false" dtr="false" t="normal">SUMIFS(AM:AM, $F:$F, $F221, $B:$B, $B221, $E:$E, "Да")</f>
        <v>#VALUE!</v>
      </c>
      <c r="AN221" s="167" t="e">
        <f aca="false" ca="false" dt2D="false" dtr="false" t="normal">SUMIFS(AN:AN, $F:$F, $F221, $B:$B, $B221, $E:$E, "Да")</f>
        <v>#VALUE!</v>
      </c>
      <c r="AO221" s="167" t="e">
        <f aca="false" ca="false" dt2D="false" dtr="false" t="normal">SUMIFS(AO:AO, $F:$F, $F221, $B:$B, $B221, $E:$E, "Да")</f>
        <v>#VALUE!</v>
      </c>
      <c r="AP221" s="167" t="e">
        <f aca="false" ca="false" dt2D="false" dtr="false" t="normal">SUMIFS(AP:AP, $F:$F, $F221, $B:$B, $B221, $E:$E, "Да")</f>
        <v>#VALUE!</v>
      </c>
      <c r="AQ221" s="167" t="e">
        <f aca="false" ca="false" dt2D="false" dtr="false" t="normal">SUMIFS(AQ:AQ, $F:$F, $F221, $B:$B, $B221, $E:$E, "Да")</f>
        <v>#VALUE!</v>
      </c>
      <c r="AR221" s="167" t="e">
        <f aca="false" ca="false" dt2D="false" dtr="false" t="normal">SUMIFS(AR:AR, $F:$F, $F221, $B:$B, $B221, $E:$E, "Да")</f>
        <v>#VALUE!</v>
      </c>
      <c r="AS221" s="167" t="e">
        <f aca="false" ca="false" dt2D="false" dtr="false" t="normal">SUMIFS(AS:AS, $F:$F, $F221, $B:$B, $B221, $E:$E, "Да")</f>
        <v>#VALUE!</v>
      </c>
      <c r="AT221" s="167" t="e">
        <f aca="false" ca="false" dt2D="false" dtr="false" t="normal">SUMIFS(AT:AT, $F:$F, $F221, $B:$B, $B221, $E:$E, "Да")</f>
        <v>#VALUE!</v>
      </c>
      <c r="AU221" s="167" t="e">
        <f aca="false" ca="false" dt2D="false" dtr="false" t="normal">SUMIFS(AU:AU, $F:$F, $F221, $B:$B, $B221, $E:$E, "Да")</f>
        <v>#VALUE!</v>
      </c>
      <c r="AV221" s="167" t="e">
        <f aca="false" ca="false" dt2D="false" dtr="false" t="normal">SUMIFS(AV:AV, $F:$F, $F221, $B:$B, $B221, $E:$E, "Да")</f>
        <v>#VALUE!</v>
      </c>
      <c r="AW221" s="167" t="e">
        <f aca="false" ca="false" dt2D="false" dtr="false" t="normal">SUMIFS(AW:AW, $F:$F, $F221, $B:$B, $B221, $E:$E, "Да")</f>
        <v>#VALUE!</v>
      </c>
      <c r="AX221" s="167" t="e">
        <f aca="false" ca="false" dt2D="false" dtr="false" t="normal">SUMIFS(AX:AX, $F:$F, $F221, $B:$B, $B221, $E:$E, "Да")</f>
        <v>#VALUE!</v>
      </c>
      <c r="AY221" s="167" t="e">
        <f aca="false" ca="false" dt2D="false" dtr="false" t="normal">SUMIFS(AY:AY, $F:$F, $F221, $B:$B, $B221, $E:$E, "Да")</f>
        <v>#VALUE!</v>
      </c>
      <c r="AZ221" s="167" t="e">
        <f aca="false" ca="false" dt2D="false" dtr="false" t="normal">SUMIFS(AZ:AZ, $F:$F, $F221, $B:$B, $B221, $E:$E, "Да")</f>
        <v>#VALUE!</v>
      </c>
      <c r="BA221" s="167" t="e">
        <f aca="false" ca="false" dt2D="false" dtr="false" t="normal">SUMIFS(BA:BA, $F:$F, $F221, $B:$B, $B221, $E:$E, "Да")</f>
        <v>#VALUE!</v>
      </c>
      <c r="BB221" s="167" t="e">
        <f aca="false" ca="false" dt2D="false" dtr="false" t="normal">SUMIFS(BB:BB, $F:$F, $F221, $B:$B, $B221, $E:$E, "Да")</f>
        <v>#VALUE!</v>
      </c>
      <c r="BC221" s="167" t="e">
        <f aca="false" ca="false" dt2D="false" dtr="false" t="normal">SUMIFS(BC:BC, $F:$F, $F221, $B:$B, $B221, $E:$E, "Да")</f>
        <v>#VALUE!</v>
      </c>
      <c r="BD221" s="167" t="e">
        <f aca="false" ca="false" dt2D="false" dtr="false" t="normal">SUMIFS(BD:BD, $F:$F, $F221, $B:$B, $B221, $E:$E, "Да")</f>
        <v>#VALUE!</v>
      </c>
      <c r="BE221" s="167" t="e">
        <f aca="false" ca="false" dt2D="false" dtr="false" t="normal">SUMIFS(BE:BE, $F:$F, $F221, $B:$B, $B221, $E:$E, "Да")</f>
        <v>#VALUE!</v>
      </c>
      <c r="BF221" s="167" t="e">
        <f aca="false" ca="false" dt2D="false" dtr="false" t="normal">SUMIFS(BF:BF, $F:$F, $F221, $B:$B, $B221, $E:$E, "Да")</f>
        <v>#VALUE!</v>
      </c>
      <c r="BG221" s="167" t="e">
        <f aca="false" ca="false" dt2D="false" dtr="false" t="normal">SUMIFS(BG:BG, $F:$F, $F221, $B:$B, $B221, $E:$E, "Да")</f>
        <v>#VALUE!</v>
      </c>
      <c r="BH221" s="167" t="e">
        <f aca="false" ca="false" dt2D="false" dtr="false" t="normal">SUMIFS(BH:BH, $F:$F, $F221, $B:$B, $B221, $E:$E, "Да")</f>
        <v>#VALUE!</v>
      </c>
      <c r="BI221" s="167" t="e">
        <f aca="false" ca="false" dt2D="false" dtr="false" t="normal">SUMIFS(BI:BI, $F:$F, $F221, $B:$B, $B221, $E:$E, "Да")</f>
        <v>#VALUE!</v>
      </c>
      <c r="BJ221" s="167" t="e">
        <f aca="false" ca="false" dt2D="false" dtr="false" t="normal">SUMIFS(BJ:BJ, $F:$F, $F221, $B:$B, $B221, $E:$E, "Да")</f>
        <v>#VALUE!</v>
      </c>
      <c r="BK221" s="167" t="e">
        <f aca="false" ca="false" dt2D="false" dtr="false" t="normal">SUMIFS(BK:BK, $F:$F, $F221, $B:$B, $B221, $E:$E, "Да")</f>
        <v>#VALUE!</v>
      </c>
      <c r="BL221" s="167" t="e">
        <f aca="false" ca="false" dt2D="false" dtr="false" t="normal">SUMIFS(BL:BL, $F:$F, $F221, $B:$B, $B221, $E:$E, "Да")</f>
        <v>#VALUE!</v>
      </c>
      <c r="BM221" s="167" t="e">
        <f aca="false" ca="false" dt2D="false" dtr="false" t="normal">SUMIFS(BM:BM, $F:$F, $F221, $B:$B, $B221, $E:$E, "Да")</f>
        <v>#VALUE!</v>
      </c>
      <c r="BN221" s="167" t="e">
        <f aca="false" ca="false" dt2D="false" dtr="false" t="normal">SUMIFS(BN:BN, $F:$F, $F221, $B:$B, $B221, $E:$E, "Да")</f>
        <v>#VALUE!</v>
      </c>
      <c r="BO221" s="167" t="e">
        <f aca="false" ca="false" dt2D="false" dtr="false" t="normal">SUMIFS(BO:BO, $F:$F, $F221, $B:$B, $B221, $E:$E, "Да")</f>
        <v>#VALUE!</v>
      </c>
      <c r="BP221" s="167" t="e">
        <f aca="false" ca="false" dt2D="false" dtr="false" t="normal">SUMIFS(BP:BP, $F:$F, $F221, $B:$B, $B221, $E:$E, "Да")</f>
        <v>#VALUE!</v>
      </c>
      <c r="BQ221" s="167" t="e">
        <f aca="false" ca="false" dt2D="false" dtr="false" t="normal">SUMIFS(BQ:BQ, $F:$F, $F221, $B:$B, $B221, $E:$E, "Да")</f>
        <v>#VALUE!</v>
      </c>
      <c r="BR221" s="167" t="e">
        <f aca="false" ca="false" dt2D="false" dtr="false" t="normal">SUMIFS(BR:BR, $F:$F, $F221, $B:$B, $B221, $E:$E, "Да")</f>
        <v>#VALUE!</v>
      </c>
      <c r="BS221" s="167" t="e">
        <f aca="false" ca="false" dt2D="false" dtr="false" t="normal">SUMIFS(BS:BS, $F:$F, $F221, $B:$B, $B221, $E:$E, "Да")</f>
        <v>#VALUE!</v>
      </c>
      <c r="BT221" s="167" t="e">
        <f aca="false" ca="false" dt2D="false" dtr="false" t="normal">SUMIFS(BT:BT, $F:$F, $F221, $B:$B, $B221, $E:$E, "Да")</f>
        <v>#VALUE!</v>
      </c>
    </row>
    <row hidden="true" ht="16.5" outlineLevel="1" r="222">
      <c r="B222" s="374" t="str">
        <f aca="false" ca="false" dt2D="false" dtr="false" t="normal">B221</f>
        <v>Число дополнительных рабочих мест</v>
      </c>
      <c r="F222" s="374" t="str">
        <f aca="false" ca="false" dt2D="false" dtr="false" t="normal">I222</f>
        <v>Дополнительная туристическая  инфраструктура</v>
      </c>
      <c r="I222" s="237" t="s">
        <v>407</v>
      </c>
      <c r="L222" s="283" t="e">
        <f aca="false" ca="false" dt2D="false" dtr="false" t="normal">SUM(M222:BT222)</f>
        <v>#VALUE!</v>
      </c>
      <c r="M222" s="167" t="e">
        <f aca="false" ca="false" dt2D="false" dtr="false" t="normal">SUMIFS(M:M, $F:$F, $F222, $B:$B, $B222, $E:$E, "Да")</f>
        <v>#VALUE!</v>
      </c>
      <c r="N222" s="167" t="e">
        <f aca="false" ca="false" dt2D="false" dtr="false" t="normal">SUMIFS(N:N, $F:$F, $F222, $B:$B, $B222, $E:$E, "Да")</f>
        <v>#VALUE!</v>
      </c>
      <c r="O222" s="167" t="e">
        <f aca="false" ca="false" dt2D="false" dtr="false" t="normal">SUMIFS(O:O, $F:$F, $F222, $B:$B, $B222, $E:$E, "Да")</f>
        <v>#VALUE!</v>
      </c>
      <c r="P222" s="167" t="e">
        <f aca="false" ca="false" dt2D="false" dtr="false" t="normal">SUMIFS(P:P, $F:$F, $F222, $B:$B, $B222, $E:$E, "Да")</f>
        <v>#VALUE!</v>
      </c>
      <c r="Q222" s="167" t="e">
        <f aca="false" ca="false" dt2D="false" dtr="false" t="normal">SUMIFS(Q:Q, $F:$F, $F222, $B:$B, $B222, $E:$E, "Да")</f>
        <v>#VALUE!</v>
      </c>
      <c r="R222" s="167" t="e">
        <f aca="false" ca="false" dt2D="false" dtr="false" t="normal">SUMIFS(R:R, $F:$F, $F222, $B:$B, $B222, $E:$E, "Да")</f>
        <v>#VALUE!</v>
      </c>
      <c r="S222" s="167" t="e">
        <f aca="false" ca="false" dt2D="false" dtr="false" t="normal">SUMIFS(S:S, $F:$F, $F222, $B:$B, $B222, $E:$E, "Да")</f>
        <v>#VALUE!</v>
      </c>
      <c r="T222" s="167" t="e">
        <f aca="false" ca="false" dt2D="false" dtr="false" t="normal">SUMIFS(T:T, $F:$F, $F222, $B:$B, $B222, $E:$E, "Да")</f>
        <v>#VALUE!</v>
      </c>
      <c r="U222" s="167" t="e">
        <f aca="false" ca="false" dt2D="false" dtr="false" t="normal">SUMIFS(U:U, $F:$F, $F222, $B:$B, $B222, $E:$E, "Да")</f>
        <v>#VALUE!</v>
      </c>
      <c r="V222" s="167" t="e">
        <f aca="false" ca="false" dt2D="false" dtr="false" t="normal">SUMIFS(V:V, $F:$F, $F222, $B:$B, $B222, $E:$E, "Да")</f>
        <v>#VALUE!</v>
      </c>
      <c r="W222" s="167" t="e">
        <f aca="false" ca="false" dt2D="false" dtr="false" t="normal">SUMIFS(W:W, $F:$F, $F222, $B:$B, $B222, $E:$E, "Да")</f>
        <v>#VALUE!</v>
      </c>
      <c r="X222" s="167" t="e">
        <f aca="false" ca="false" dt2D="false" dtr="false" t="normal">SUMIFS(X:X, $F:$F, $F222, $B:$B, $B222, $E:$E, "Да")</f>
        <v>#VALUE!</v>
      </c>
      <c r="Y222" s="167" t="e">
        <f aca="false" ca="false" dt2D="false" dtr="false" t="normal">SUMIFS(Y:Y, $F:$F, $F222, $B:$B, $B222, $E:$E, "Да")</f>
        <v>#VALUE!</v>
      </c>
      <c r="Z222" s="167" t="e">
        <f aca="false" ca="false" dt2D="false" dtr="false" t="normal">SUMIFS(Z:Z, $F:$F, $F222, $B:$B, $B222, $E:$E, "Да")</f>
        <v>#VALUE!</v>
      </c>
      <c r="AA222" s="167" t="e">
        <f aca="false" ca="false" dt2D="false" dtr="false" t="normal">SUMIFS(AA:AA, $F:$F, $F222, $B:$B, $B222, $E:$E, "Да")</f>
        <v>#VALUE!</v>
      </c>
      <c r="AB222" s="167" t="e">
        <f aca="false" ca="false" dt2D="false" dtr="false" t="normal">SUMIFS(AB:AB, $F:$F, $F222, $B:$B, $B222, $E:$E, "Да")</f>
        <v>#VALUE!</v>
      </c>
      <c r="AC222" s="167" t="e">
        <f aca="false" ca="false" dt2D="false" dtr="false" t="normal">SUMIFS(AC:AC, $F:$F, $F222, $B:$B, $B222, $E:$E, "Да")</f>
        <v>#VALUE!</v>
      </c>
      <c r="AD222" s="167" t="e">
        <f aca="false" ca="false" dt2D="false" dtr="false" t="normal">SUMIFS(AD:AD, $F:$F, $F222, $B:$B, $B222, $E:$E, "Да")</f>
        <v>#VALUE!</v>
      </c>
      <c r="AE222" s="167" t="e">
        <f aca="false" ca="false" dt2D="false" dtr="false" t="normal">SUMIFS(AE:AE, $F:$F, $F222, $B:$B, $B222, $E:$E, "Да")</f>
        <v>#VALUE!</v>
      </c>
      <c r="AF222" s="167" t="e">
        <f aca="false" ca="false" dt2D="false" dtr="false" t="normal">SUMIFS(AF:AF, $F:$F, $F222, $B:$B, $B222, $E:$E, "Да")</f>
        <v>#VALUE!</v>
      </c>
      <c r="AG222" s="167" t="e">
        <f aca="false" ca="false" dt2D="false" dtr="false" t="normal">SUMIFS(AG:AG, $F:$F, $F222, $B:$B, $B222, $E:$E, "Да")</f>
        <v>#VALUE!</v>
      </c>
      <c r="AH222" s="167" t="e">
        <f aca="false" ca="false" dt2D="false" dtr="false" t="normal">SUMIFS(AH:AH, $F:$F, $F222, $B:$B, $B222, $E:$E, "Да")</f>
        <v>#VALUE!</v>
      </c>
      <c r="AI222" s="167" t="e">
        <f aca="false" ca="false" dt2D="false" dtr="false" t="normal">SUMIFS(AI:AI, $F:$F, $F222, $B:$B, $B222, $E:$E, "Да")</f>
        <v>#VALUE!</v>
      </c>
      <c r="AJ222" s="167" t="e">
        <f aca="false" ca="false" dt2D="false" dtr="false" t="normal">SUMIFS(AJ:AJ, $F:$F, $F222, $B:$B, $B222, $E:$E, "Да")</f>
        <v>#VALUE!</v>
      </c>
      <c r="AK222" s="167" t="e">
        <f aca="false" ca="false" dt2D="false" dtr="false" t="normal">SUMIFS(AK:AK, $F:$F, $F222, $B:$B, $B222, $E:$E, "Да")</f>
        <v>#VALUE!</v>
      </c>
      <c r="AL222" s="167" t="e">
        <f aca="false" ca="false" dt2D="false" dtr="false" t="normal">SUMIFS(AL:AL, $F:$F, $F222, $B:$B, $B222, $E:$E, "Да")</f>
        <v>#VALUE!</v>
      </c>
      <c r="AM222" s="167" t="e">
        <f aca="false" ca="false" dt2D="false" dtr="false" t="normal">SUMIFS(AM:AM, $F:$F, $F222, $B:$B, $B222, $E:$E, "Да")</f>
        <v>#VALUE!</v>
      </c>
      <c r="AN222" s="167" t="e">
        <f aca="false" ca="false" dt2D="false" dtr="false" t="normal">SUMIFS(AN:AN, $F:$F, $F222, $B:$B, $B222, $E:$E, "Да")</f>
        <v>#VALUE!</v>
      </c>
      <c r="AO222" s="167" t="e">
        <f aca="false" ca="false" dt2D="false" dtr="false" t="normal">SUMIFS(AO:AO, $F:$F, $F222, $B:$B, $B222, $E:$E, "Да")</f>
        <v>#VALUE!</v>
      </c>
      <c r="AP222" s="167" t="e">
        <f aca="false" ca="false" dt2D="false" dtr="false" t="normal">SUMIFS(AP:AP, $F:$F, $F222, $B:$B, $B222, $E:$E, "Да")</f>
        <v>#VALUE!</v>
      </c>
      <c r="AQ222" s="167" t="e">
        <f aca="false" ca="false" dt2D="false" dtr="false" t="normal">SUMIFS(AQ:AQ, $F:$F, $F222, $B:$B, $B222, $E:$E, "Да")</f>
        <v>#VALUE!</v>
      </c>
      <c r="AR222" s="167" t="e">
        <f aca="false" ca="false" dt2D="false" dtr="false" t="normal">SUMIFS(AR:AR, $F:$F, $F222, $B:$B, $B222, $E:$E, "Да")</f>
        <v>#VALUE!</v>
      </c>
      <c r="AS222" s="167" t="e">
        <f aca="false" ca="false" dt2D="false" dtr="false" t="normal">SUMIFS(AS:AS, $F:$F, $F222, $B:$B, $B222, $E:$E, "Да")</f>
        <v>#VALUE!</v>
      </c>
      <c r="AT222" s="167" t="e">
        <f aca="false" ca="false" dt2D="false" dtr="false" t="normal">SUMIFS(AT:AT, $F:$F, $F222, $B:$B, $B222, $E:$E, "Да")</f>
        <v>#VALUE!</v>
      </c>
      <c r="AU222" s="167" t="e">
        <f aca="false" ca="false" dt2D="false" dtr="false" t="normal">SUMIFS(AU:AU, $F:$F, $F222, $B:$B, $B222, $E:$E, "Да")</f>
        <v>#VALUE!</v>
      </c>
      <c r="AV222" s="167" t="e">
        <f aca="false" ca="false" dt2D="false" dtr="false" t="normal">SUMIFS(AV:AV, $F:$F, $F222, $B:$B, $B222, $E:$E, "Да")</f>
        <v>#VALUE!</v>
      </c>
      <c r="AW222" s="167" t="e">
        <f aca="false" ca="false" dt2D="false" dtr="false" t="normal">SUMIFS(AW:AW, $F:$F, $F222, $B:$B, $B222, $E:$E, "Да")</f>
        <v>#VALUE!</v>
      </c>
      <c r="AX222" s="167" t="e">
        <f aca="false" ca="false" dt2D="false" dtr="false" t="normal">SUMIFS(AX:AX, $F:$F, $F222, $B:$B, $B222, $E:$E, "Да")</f>
        <v>#VALUE!</v>
      </c>
      <c r="AY222" s="167" t="e">
        <f aca="false" ca="false" dt2D="false" dtr="false" t="normal">SUMIFS(AY:AY, $F:$F, $F222, $B:$B, $B222, $E:$E, "Да")</f>
        <v>#VALUE!</v>
      </c>
      <c r="AZ222" s="167" t="e">
        <f aca="false" ca="false" dt2D="false" dtr="false" t="normal">SUMIFS(AZ:AZ, $F:$F, $F222, $B:$B, $B222, $E:$E, "Да")</f>
        <v>#VALUE!</v>
      </c>
      <c r="BA222" s="167" t="e">
        <f aca="false" ca="false" dt2D="false" dtr="false" t="normal">SUMIFS(BA:BA, $F:$F, $F222, $B:$B, $B222, $E:$E, "Да")</f>
        <v>#VALUE!</v>
      </c>
      <c r="BB222" s="167" t="e">
        <f aca="false" ca="false" dt2D="false" dtr="false" t="normal">SUMIFS(BB:BB, $F:$F, $F222, $B:$B, $B222, $E:$E, "Да")</f>
        <v>#VALUE!</v>
      </c>
      <c r="BC222" s="167" t="e">
        <f aca="false" ca="false" dt2D="false" dtr="false" t="normal">SUMIFS(BC:BC, $F:$F, $F222, $B:$B, $B222, $E:$E, "Да")</f>
        <v>#VALUE!</v>
      </c>
      <c r="BD222" s="167" t="e">
        <f aca="false" ca="false" dt2D="false" dtr="false" t="normal">SUMIFS(BD:BD, $F:$F, $F222, $B:$B, $B222, $E:$E, "Да")</f>
        <v>#VALUE!</v>
      </c>
      <c r="BE222" s="167" t="e">
        <f aca="false" ca="false" dt2D="false" dtr="false" t="normal">SUMIFS(BE:BE, $F:$F, $F222, $B:$B, $B222, $E:$E, "Да")</f>
        <v>#VALUE!</v>
      </c>
      <c r="BF222" s="167" t="e">
        <f aca="false" ca="false" dt2D="false" dtr="false" t="normal">SUMIFS(BF:BF, $F:$F, $F222, $B:$B, $B222, $E:$E, "Да")</f>
        <v>#VALUE!</v>
      </c>
      <c r="BG222" s="167" t="e">
        <f aca="false" ca="false" dt2D="false" dtr="false" t="normal">SUMIFS(BG:BG, $F:$F, $F222, $B:$B, $B222, $E:$E, "Да")</f>
        <v>#VALUE!</v>
      </c>
      <c r="BH222" s="167" t="e">
        <f aca="false" ca="false" dt2D="false" dtr="false" t="normal">SUMIFS(BH:BH, $F:$F, $F222, $B:$B, $B222, $E:$E, "Да")</f>
        <v>#VALUE!</v>
      </c>
      <c r="BI222" s="167" t="e">
        <f aca="false" ca="false" dt2D="false" dtr="false" t="normal">SUMIFS(BI:BI, $F:$F, $F222, $B:$B, $B222, $E:$E, "Да")</f>
        <v>#VALUE!</v>
      </c>
      <c r="BJ222" s="167" t="e">
        <f aca="false" ca="false" dt2D="false" dtr="false" t="normal">SUMIFS(BJ:BJ, $F:$F, $F222, $B:$B, $B222, $E:$E, "Да")</f>
        <v>#VALUE!</v>
      </c>
      <c r="BK222" s="167" t="e">
        <f aca="false" ca="false" dt2D="false" dtr="false" t="normal">SUMIFS(BK:BK, $F:$F, $F222, $B:$B, $B222, $E:$E, "Да")</f>
        <v>#VALUE!</v>
      </c>
      <c r="BL222" s="167" t="e">
        <f aca="false" ca="false" dt2D="false" dtr="false" t="normal">SUMIFS(BL:BL, $F:$F, $F222, $B:$B, $B222, $E:$E, "Да")</f>
        <v>#VALUE!</v>
      </c>
      <c r="BM222" s="167" t="e">
        <f aca="false" ca="false" dt2D="false" dtr="false" t="normal">SUMIFS(BM:BM, $F:$F, $F222, $B:$B, $B222, $E:$E, "Да")</f>
        <v>#VALUE!</v>
      </c>
      <c r="BN222" s="167" t="e">
        <f aca="false" ca="false" dt2D="false" dtr="false" t="normal">SUMIFS(BN:BN, $F:$F, $F222, $B:$B, $B222, $E:$E, "Да")</f>
        <v>#VALUE!</v>
      </c>
      <c r="BO222" s="167" t="e">
        <f aca="false" ca="false" dt2D="false" dtr="false" t="normal">SUMIFS(BO:BO, $F:$F, $F222, $B:$B, $B222, $E:$E, "Да")</f>
        <v>#VALUE!</v>
      </c>
      <c r="BP222" s="167" t="e">
        <f aca="false" ca="false" dt2D="false" dtr="false" t="normal">SUMIFS(BP:BP, $F:$F, $F222, $B:$B, $B222, $E:$E, "Да")</f>
        <v>#VALUE!</v>
      </c>
      <c r="BQ222" s="167" t="e">
        <f aca="false" ca="false" dt2D="false" dtr="false" t="normal">SUMIFS(BQ:BQ, $F:$F, $F222, $B:$B, $B222, $E:$E, "Да")</f>
        <v>#VALUE!</v>
      </c>
      <c r="BR222" s="167" t="e">
        <f aca="false" ca="false" dt2D="false" dtr="false" t="normal">SUMIFS(BR:BR, $F:$F, $F222, $B:$B, $B222, $E:$E, "Да")</f>
        <v>#VALUE!</v>
      </c>
      <c r="BS222" s="167" t="e">
        <f aca="false" ca="false" dt2D="false" dtr="false" t="normal">SUMIFS(BS:BS, $F:$F, $F222, $B:$B, $B222, $E:$E, "Да")</f>
        <v>#VALUE!</v>
      </c>
      <c r="BT222" s="167" t="e">
        <f aca="false" ca="false" dt2D="false" dtr="false" t="normal">SUMIFS(BT:BT, $F:$F, $F222, $B:$B, $B222, $E:$E, "Да")</f>
        <v>#VALUE!</v>
      </c>
    </row>
    <row customFormat="true" ht="15.75" outlineLevel="0" r="223" s="85">
      <c r="A223" s="404" t="n"/>
      <c r="B223" s="374" t="str">
        <f aca="false" ca="false" dt2D="false" dtr="false" t="normal">B222</f>
        <v>Число дополнительных рабочих мест</v>
      </c>
      <c r="C223" s="374" t="n"/>
      <c r="D223" s="374" t="n"/>
      <c r="E223" s="404" t="n"/>
      <c r="F223" s="404" t="n"/>
      <c r="G223" s="404" t="n"/>
      <c r="I223" s="126" t="s">
        <v>452</v>
      </c>
      <c r="J223" s="126" t="n"/>
      <c r="K223" s="126" t="n"/>
      <c r="L223" s="405" t="e">
        <f aca="false" ca="false" dt2D="false" dtr="false" t="normal">SUM(M223:BT223)</f>
        <v>#VALUE!</v>
      </c>
      <c r="M223" s="406" t="e">
        <f aca="false" ca="false" dt2D="false" dtr="false" t="normal">SUM(M221:M222)</f>
        <v>#VALUE!</v>
      </c>
      <c r="N223" s="406" t="e">
        <f aca="false" ca="false" dt2D="false" dtr="false" t="normal">SUM(N221:N222)</f>
        <v>#VALUE!</v>
      </c>
      <c r="O223" s="406" t="e">
        <f aca="false" ca="false" dt2D="false" dtr="false" t="normal">SUM(O221:O222)</f>
        <v>#VALUE!</v>
      </c>
      <c r="P223" s="406" t="e">
        <f aca="false" ca="false" dt2D="false" dtr="false" t="normal">SUM(P221:P222)</f>
        <v>#VALUE!</v>
      </c>
      <c r="Q223" s="406" t="e">
        <f aca="false" ca="false" dt2D="false" dtr="false" t="normal">SUM(Q221:Q222)</f>
        <v>#VALUE!</v>
      </c>
      <c r="R223" s="406" t="e">
        <f aca="false" ca="false" dt2D="false" dtr="false" t="normal">SUM(R221:R222)</f>
        <v>#VALUE!</v>
      </c>
      <c r="S223" s="406" t="e">
        <f aca="false" ca="false" dt2D="false" dtr="false" t="normal">SUM(S221:S222)</f>
        <v>#VALUE!</v>
      </c>
      <c r="T223" s="406" t="e">
        <f aca="false" ca="false" dt2D="false" dtr="false" t="normal">SUM(T221:T222)</f>
        <v>#VALUE!</v>
      </c>
      <c r="U223" s="406" t="e">
        <f aca="false" ca="false" dt2D="false" dtr="false" t="normal">SUM(U221:U222)</f>
        <v>#VALUE!</v>
      </c>
      <c r="V223" s="406" t="e">
        <f aca="false" ca="false" dt2D="false" dtr="false" t="normal">SUM(V221:V222)</f>
        <v>#VALUE!</v>
      </c>
      <c r="W223" s="406" t="e">
        <f aca="false" ca="false" dt2D="false" dtr="false" t="normal">SUM(W221:W222)</f>
        <v>#VALUE!</v>
      </c>
      <c r="X223" s="406" t="e">
        <f aca="false" ca="false" dt2D="false" dtr="false" t="normal">SUM(X221:X222)</f>
        <v>#VALUE!</v>
      </c>
      <c r="Y223" s="406" t="e">
        <f aca="false" ca="false" dt2D="false" dtr="false" t="normal">SUM(Y221:Y222)</f>
        <v>#VALUE!</v>
      </c>
      <c r="Z223" s="406" t="e">
        <f aca="false" ca="false" dt2D="false" dtr="false" t="normal">SUM(Z221:Z222)</f>
        <v>#VALUE!</v>
      </c>
      <c r="AA223" s="406" t="e">
        <f aca="false" ca="false" dt2D="false" dtr="false" t="normal">SUM(AA221:AA222)</f>
        <v>#VALUE!</v>
      </c>
      <c r="AB223" s="406" t="e">
        <f aca="false" ca="false" dt2D="false" dtr="false" t="normal">SUM(AB221:AB222)</f>
        <v>#VALUE!</v>
      </c>
      <c r="AC223" s="406" t="e">
        <f aca="false" ca="false" dt2D="false" dtr="false" t="normal">SUM(AC221:AC222)</f>
        <v>#VALUE!</v>
      </c>
      <c r="AD223" s="406" t="e">
        <f aca="false" ca="false" dt2D="false" dtr="false" t="normal">SUM(AD221:AD222)</f>
        <v>#VALUE!</v>
      </c>
      <c r="AE223" s="406" t="e">
        <f aca="false" ca="false" dt2D="false" dtr="false" t="normal">SUM(AE221:AE222)</f>
        <v>#VALUE!</v>
      </c>
      <c r="AF223" s="406" t="e">
        <f aca="false" ca="false" dt2D="false" dtr="false" t="normal">SUM(AF221:AF222)</f>
        <v>#VALUE!</v>
      </c>
      <c r="AG223" s="406" t="e">
        <f aca="false" ca="false" dt2D="false" dtr="false" t="normal">SUM(AG221:AG222)</f>
        <v>#VALUE!</v>
      </c>
      <c r="AH223" s="406" t="e">
        <f aca="false" ca="false" dt2D="false" dtr="false" t="normal">SUM(AH221:AH222)</f>
        <v>#VALUE!</v>
      </c>
      <c r="AI223" s="406" t="e">
        <f aca="false" ca="false" dt2D="false" dtr="false" t="normal">SUM(AI221:AI222)</f>
        <v>#VALUE!</v>
      </c>
      <c r="AJ223" s="406" t="e">
        <f aca="false" ca="false" dt2D="false" dtr="false" t="normal">SUM(AJ221:AJ222)</f>
        <v>#VALUE!</v>
      </c>
      <c r="AK223" s="406" t="e">
        <f aca="false" ca="false" dt2D="false" dtr="false" t="normal">SUM(AK221:AK222)</f>
        <v>#VALUE!</v>
      </c>
      <c r="AL223" s="406" t="e">
        <f aca="false" ca="false" dt2D="false" dtr="false" t="normal">SUM(AL221:AL222)</f>
        <v>#VALUE!</v>
      </c>
      <c r="AM223" s="406" t="e">
        <f aca="false" ca="false" dt2D="false" dtr="false" t="normal">SUM(AM221:AM222)</f>
        <v>#VALUE!</v>
      </c>
      <c r="AN223" s="406" t="e">
        <f aca="false" ca="false" dt2D="false" dtr="false" t="normal">SUM(AN221:AN222)</f>
        <v>#VALUE!</v>
      </c>
      <c r="AO223" s="406" t="e">
        <f aca="false" ca="false" dt2D="false" dtr="false" t="normal">SUM(AO221:AO222)</f>
        <v>#VALUE!</v>
      </c>
      <c r="AP223" s="406" t="e">
        <f aca="false" ca="false" dt2D="false" dtr="false" t="normal">SUM(AP221:AP222)</f>
        <v>#VALUE!</v>
      </c>
      <c r="AQ223" s="406" t="e">
        <f aca="false" ca="false" dt2D="false" dtr="false" t="normal">SUM(AQ221:AQ222)</f>
        <v>#VALUE!</v>
      </c>
      <c r="AR223" s="406" t="e">
        <f aca="false" ca="false" dt2D="false" dtr="false" t="normal">SUM(AR221:AR222)</f>
        <v>#VALUE!</v>
      </c>
      <c r="AS223" s="406" t="e">
        <f aca="false" ca="false" dt2D="false" dtr="false" t="normal">SUM(AS221:AS222)</f>
        <v>#VALUE!</v>
      </c>
      <c r="AT223" s="406" t="e">
        <f aca="false" ca="false" dt2D="false" dtr="false" t="normal">SUM(AT221:AT222)</f>
        <v>#VALUE!</v>
      </c>
      <c r="AU223" s="406" t="e">
        <f aca="false" ca="false" dt2D="false" dtr="false" t="normal">SUM(AU221:AU222)</f>
        <v>#VALUE!</v>
      </c>
      <c r="AV223" s="406" t="e">
        <f aca="false" ca="false" dt2D="false" dtr="false" t="normal">SUM(AV221:AV222)</f>
        <v>#VALUE!</v>
      </c>
      <c r="AW223" s="406" t="e">
        <f aca="false" ca="false" dt2D="false" dtr="false" t="normal">SUM(AW221:AW222)</f>
        <v>#VALUE!</v>
      </c>
      <c r="AX223" s="406" t="e">
        <f aca="false" ca="false" dt2D="false" dtr="false" t="normal">SUM(AX221:AX222)</f>
        <v>#VALUE!</v>
      </c>
      <c r="AY223" s="406" t="e">
        <f aca="false" ca="false" dt2D="false" dtr="false" t="normal">SUM(AY221:AY222)</f>
        <v>#VALUE!</v>
      </c>
      <c r="AZ223" s="406" t="e">
        <f aca="false" ca="false" dt2D="false" dtr="false" t="normal">SUM(AZ221:AZ222)</f>
        <v>#VALUE!</v>
      </c>
      <c r="BA223" s="406" t="e">
        <f aca="false" ca="false" dt2D="false" dtr="false" t="normal">SUM(BA221:BA222)</f>
        <v>#VALUE!</v>
      </c>
      <c r="BB223" s="406" t="e">
        <f aca="false" ca="false" dt2D="false" dtr="false" t="normal">SUM(BB221:BB222)</f>
        <v>#VALUE!</v>
      </c>
      <c r="BC223" s="406" t="e">
        <f aca="false" ca="false" dt2D="false" dtr="false" t="normal">SUM(BC221:BC222)</f>
        <v>#VALUE!</v>
      </c>
      <c r="BD223" s="406" t="e">
        <f aca="false" ca="false" dt2D="false" dtr="false" t="normal">SUM(BD221:BD222)</f>
        <v>#VALUE!</v>
      </c>
      <c r="BE223" s="406" t="e">
        <f aca="false" ca="false" dt2D="false" dtr="false" t="normal">SUM(BE221:BE222)</f>
        <v>#VALUE!</v>
      </c>
      <c r="BF223" s="406" t="e">
        <f aca="false" ca="false" dt2D="false" dtr="false" t="normal">SUM(BF221:BF222)</f>
        <v>#VALUE!</v>
      </c>
      <c r="BG223" s="406" t="e">
        <f aca="false" ca="false" dt2D="false" dtr="false" t="normal">SUM(BG221:BG222)</f>
        <v>#VALUE!</v>
      </c>
      <c r="BH223" s="406" t="e">
        <f aca="false" ca="false" dt2D="false" dtr="false" t="normal">SUM(BH221:BH222)</f>
        <v>#VALUE!</v>
      </c>
      <c r="BI223" s="406" t="e">
        <f aca="false" ca="false" dt2D="false" dtr="false" t="normal">SUM(BI221:BI222)</f>
        <v>#VALUE!</v>
      </c>
      <c r="BJ223" s="406" t="e">
        <f aca="false" ca="false" dt2D="false" dtr="false" t="normal">SUM(BJ221:BJ222)</f>
        <v>#VALUE!</v>
      </c>
      <c r="BK223" s="406" t="e">
        <f aca="false" ca="false" dt2D="false" dtr="false" t="normal">SUM(BK221:BK222)</f>
        <v>#VALUE!</v>
      </c>
      <c r="BL223" s="406" t="e">
        <f aca="false" ca="false" dt2D="false" dtr="false" t="normal">SUM(BL221:BL222)</f>
        <v>#VALUE!</v>
      </c>
      <c r="BM223" s="406" t="e">
        <f aca="false" ca="false" dt2D="false" dtr="false" t="normal">SUM(BM221:BM222)</f>
        <v>#VALUE!</v>
      </c>
      <c r="BN223" s="406" t="e">
        <f aca="false" ca="false" dt2D="false" dtr="false" t="normal">SUM(BN221:BN222)</f>
        <v>#VALUE!</v>
      </c>
      <c r="BO223" s="406" t="e">
        <f aca="false" ca="false" dt2D="false" dtr="false" t="normal">SUM(BO221:BO222)</f>
        <v>#VALUE!</v>
      </c>
      <c r="BP223" s="406" t="e">
        <f aca="false" ca="false" dt2D="false" dtr="false" t="normal">SUM(BP221:BP222)</f>
        <v>#VALUE!</v>
      </c>
      <c r="BQ223" s="406" t="e">
        <f aca="false" ca="false" dt2D="false" dtr="false" t="normal">SUM(BQ221:BQ222)</f>
        <v>#VALUE!</v>
      </c>
      <c r="BR223" s="406" t="e">
        <f aca="false" ca="false" dt2D="false" dtr="false" t="normal">SUM(BR221:BR222)</f>
        <v>#VALUE!</v>
      </c>
      <c r="BS223" s="406" t="e">
        <f aca="false" ca="false" dt2D="false" dtr="false" t="normal">SUM(BS221:BS222)</f>
        <v>#VALUE!</v>
      </c>
      <c r="BT223" s="406" t="e">
        <f aca="false" ca="false" dt2D="false" dtr="false" t="normal">SUM(BT221:BT222)</f>
        <v>#VALUE!</v>
      </c>
    </row>
    <row outlineLevel="0" r="224">
      <c r="L224" s="283" t="n"/>
      <c r="M224" s="167" t="n"/>
      <c r="N224" s="167" t="n"/>
      <c r="O224" s="167" t="n"/>
      <c r="P224" s="167" t="n"/>
      <c r="Q224" s="167" t="n"/>
      <c r="R224" s="167" t="n"/>
      <c r="S224" s="167" t="n"/>
      <c r="T224" s="167" t="n"/>
      <c r="U224" s="167" t="n"/>
      <c r="V224" s="167" t="n"/>
      <c r="W224" s="167" t="n"/>
      <c r="X224" s="167" t="n"/>
      <c r="Y224" s="167" t="n"/>
      <c r="Z224" s="167" t="n"/>
      <c r="AA224" s="167" t="n"/>
      <c r="AB224" s="167" t="n"/>
      <c r="AC224" s="167" t="n"/>
      <c r="AD224" s="167" t="n"/>
      <c r="AE224" s="167" t="n"/>
      <c r="AF224" s="167" t="n"/>
      <c r="AG224" s="167" t="n"/>
      <c r="AH224" s="167" t="n"/>
      <c r="AI224" s="167" t="n"/>
      <c r="AJ224" s="167" t="n"/>
      <c r="AK224" s="167" t="n"/>
      <c r="AL224" s="167" t="n"/>
      <c r="AM224" s="167" t="n"/>
      <c r="AN224" s="167" t="n"/>
      <c r="AO224" s="167" t="n"/>
      <c r="AP224" s="167" t="n"/>
      <c r="AQ224" s="167" t="n"/>
      <c r="AR224" s="167" t="n"/>
      <c r="AS224" s="167" t="n"/>
      <c r="AT224" s="167" t="n"/>
      <c r="AU224" s="167" t="n"/>
      <c r="AV224" s="167" t="n"/>
      <c r="AW224" s="167" t="n"/>
      <c r="AX224" s="167" t="n"/>
      <c r="AY224" s="167" t="n"/>
      <c r="AZ224" s="167" t="n"/>
      <c r="BA224" s="167" t="n"/>
      <c r="BB224" s="167" t="n"/>
      <c r="BC224" s="167" t="n"/>
      <c r="BD224" s="167" t="n"/>
      <c r="BE224" s="167" t="n"/>
      <c r="BF224" s="167" t="n"/>
      <c r="BG224" s="167" t="n"/>
      <c r="BH224" s="167" t="n"/>
      <c r="BI224" s="167" t="n"/>
      <c r="BJ224" s="167" t="n"/>
      <c r="BK224" s="167" t="n"/>
      <c r="BL224" s="167" t="n"/>
      <c r="BM224" s="167" t="n"/>
      <c r="BN224" s="167" t="n"/>
      <c r="BO224" s="167" t="n"/>
      <c r="BP224" s="167" t="n"/>
      <c r="BQ224" s="167" t="n"/>
      <c r="BR224" s="167" t="n"/>
      <c r="BS224" s="167" t="n"/>
      <c r="BT224" s="167" t="n"/>
    </row>
    <row customFormat="true" ht="34.5" outlineLevel="0" r="225" s="44">
      <c r="A225" s="374" t="n"/>
      <c r="B225" s="374" t="n"/>
      <c r="C225" s="374" t="n"/>
      <c r="D225" s="374" t="n"/>
      <c r="E225" s="374" t="n"/>
      <c r="F225" s="374" t="n"/>
      <c r="G225" s="374" t="n"/>
      <c r="I225" s="409" t="s">
        <v>453</v>
      </c>
      <c r="L225" s="199" t="n"/>
      <c r="M225" s="403" t="n"/>
      <c r="N225" s="403" t="n"/>
      <c r="O225" s="403" t="n"/>
      <c r="P225" s="403" t="n"/>
      <c r="Q225" s="403" t="n"/>
      <c r="R225" s="403" t="n"/>
      <c r="S225" s="403" t="n"/>
      <c r="T225" s="403" t="n"/>
      <c r="U225" s="403" t="n"/>
      <c r="V225" s="403" t="n"/>
      <c r="W225" s="403" t="n"/>
      <c r="X225" s="403" t="n"/>
      <c r="Y225" s="403" t="n"/>
      <c r="Z225" s="403" t="n"/>
      <c r="AA225" s="403" t="n"/>
      <c r="AB225" s="403" t="n"/>
      <c r="AC225" s="403" t="n"/>
      <c r="AD225" s="403" t="n"/>
      <c r="AE225" s="403" t="n"/>
      <c r="AF225" s="403" t="n"/>
      <c r="AG225" s="403" t="n"/>
      <c r="AH225" s="403" t="n"/>
      <c r="AI225" s="403" t="n"/>
      <c r="AJ225" s="403" t="n"/>
      <c r="AK225" s="403" t="n"/>
      <c r="AL225" s="403" t="n"/>
      <c r="AM225" s="403" t="n"/>
      <c r="AN225" s="403" t="n"/>
      <c r="AO225" s="403" t="n"/>
      <c r="AP225" s="403" t="n"/>
      <c r="AQ225" s="403" t="n"/>
      <c r="AR225" s="403" t="n"/>
      <c r="AS225" s="403" t="n"/>
      <c r="AT225" s="403" t="n"/>
      <c r="AU225" s="403" t="n"/>
      <c r="AV225" s="403" t="n"/>
      <c r="AW225" s="403" t="n"/>
      <c r="AX225" s="403" t="n"/>
      <c r="AY225" s="403" t="n"/>
      <c r="AZ225" s="403" t="n"/>
      <c r="BA225" s="403" t="n"/>
      <c r="BB225" s="403" t="n"/>
      <c r="BC225" s="403" t="n"/>
      <c r="BD225" s="403" t="n"/>
      <c r="BE225" s="403" t="n"/>
      <c r="BF225" s="403" t="n"/>
      <c r="BG225" s="403" t="n"/>
      <c r="BH225" s="403" t="n"/>
      <c r="BI225" s="403" t="n"/>
      <c r="BJ225" s="403" t="n"/>
      <c r="BK225" s="403" t="n"/>
      <c r="BL225" s="403" t="n"/>
      <c r="BM225" s="403" t="n"/>
      <c r="BN225" s="403" t="n"/>
      <c r="BO225" s="403" t="n"/>
      <c r="BP225" s="403" t="n"/>
      <c r="BQ225" s="403" t="n"/>
      <c r="BR225" s="403" t="n"/>
      <c r="BS225" s="403" t="n"/>
      <c r="BT225" s="403" t="n"/>
    </row>
    <row hidden="true" ht="16.5" outlineLevel="1" r="226">
      <c r="B226" s="374" t="str">
        <f aca="false" ca="false" dt2D="false" dtr="false" t="normal">I225</f>
        <v>Кап.затраты на финансирование общей инфраструктуры без НДС</v>
      </c>
      <c r="F226" s="374" t="str">
        <f aca="false" ca="false" dt2D="false" dtr="false" t="normal">I226</f>
        <v>Якорная туристическая  инфраструктура</v>
      </c>
      <c r="I226" s="237" t="s">
        <v>406</v>
      </c>
      <c r="L226" s="283" t="e">
        <f aca="false" ca="false" dt2D="false" dtr="false" t="normal">SUM(M226:BT226)</f>
        <v>#VALUE!</v>
      </c>
      <c r="M226" s="167" t="e">
        <f aca="false" ca="false" dt2D="false" dtr="false" t="normal">SUMIFS(M:M, $F:$F, $F226, $B:$B, $B226, $E:$E, "Да", $J:$J, "Нет")</f>
        <v>#VALUE!</v>
      </c>
      <c r="N226" s="167" t="e">
        <f aca="false" ca="false" dt2D="false" dtr="false" t="normal">SUMIFS(N:N, $F:$F, $F226, $B:$B, $B226, $E:$E, "Да", $J:$J, "Нет")</f>
        <v>#VALUE!</v>
      </c>
      <c r="O226" s="167" t="e">
        <f aca="false" ca="false" dt2D="false" dtr="false" t="normal">SUMIFS(O:O, $F:$F, $F226, $B:$B, $B226, $E:$E, "Да", $J:$J, "Нет")</f>
        <v>#VALUE!</v>
      </c>
      <c r="P226" s="167" t="e">
        <f aca="false" ca="false" dt2D="false" dtr="false" t="normal">SUMIFS(P:P, $F:$F, $F226, $B:$B, $B226, $E:$E, "Да", $J:$J, "Нет")</f>
        <v>#VALUE!</v>
      </c>
      <c r="Q226" s="167" t="e">
        <f aca="false" ca="false" dt2D="false" dtr="false" t="normal">SUMIFS(Q:Q, $F:$F, $F226, $B:$B, $B226, $E:$E, "Да", $J:$J, "Нет")</f>
        <v>#VALUE!</v>
      </c>
      <c r="R226" s="167" t="e">
        <f aca="false" ca="false" dt2D="false" dtr="false" t="normal">SUMIFS(R:R, $F:$F, $F226, $B:$B, $B226, $E:$E, "Да", $J:$J, "Нет")</f>
        <v>#VALUE!</v>
      </c>
      <c r="S226" s="167" t="e">
        <f aca="false" ca="false" dt2D="false" dtr="false" t="normal">SUMIFS(S:S, $F:$F, $F226, $B:$B, $B226, $E:$E, "Да", $J:$J, "Нет")</f>
        <v>#VALUE!</v>
      </c>
      <c r="T226" s="167" t="e">
        <f aca="false" ca="false" dt2D="false" dtr="false" t="normal">SUMIFS(T:T, $F:$F, $F226, $B:$B, $B226, $E:$E, "Да", $J:$J, "Нет")</f>
        <v>#VALUE!</v>
      </c>
      <c r="U226" s="167" t="e">
        <f aca="false" ca="false" dt2D="false" dtr="false" t="normal">SUMIFS(U:U, $F:$F, $F226, $B:$B, $B226, $E:$E, "Да", $J:$J, "Нет")</f>
        <v>#VALUE!</v>
      </c>
      <c r="V226" s="167" t="e">
        <f aca="false" ca="false" dt2D="false" dtr="false" t="normal">SUMIFS(V:V, $F:$F, $F226, $B:$B, $B226, $E:$E, "Да", $J:$J, "Нет")</f>
        <v>#VALUE!</v>
      </c>
      <c r="W226" s="167" t="e">
        <f aca="false" ca="false" dt2D="false" dtr="false" t="normal">SUMIFS(W:W, $F:$F, $F226, $B:$B, $B226, $E:$E, "Да", $J:$J, "Нет")</f>
        <v>#VALUE!</v>
      </c>
      <c r="X226" s="167" t="e">
        <f aca="false" ca="false" dt2D="false" dtr="false" t="normal">SUMIFS(X:X, $F:$F, $F226, $B:$B, $B226, $E:$E, "Да", $J:$J, "Нет")</f>
        <v>#VALUE!</v>
      </c>
      <c r="Y226" s="167" t="e">
        <f aca="false" ca="false" dt2D="false" dtr="false" t="normal">SUMIFS(Y:Y, $F:$F, $F226, $B:$B, $B226, $E:$E, "Да", $J:$J, "Нет")</f>
        <v>#VALUE!</v>
      </c>
      <c r="Z226" s="167" t="e">
        <f aca="false" ca="false" dt2D="false" dtr="false" t="normal">SUMIFS(Z:Z, $F:$F, $F226, $B:$B, $B226, $E:$E, "Да", $J:$J, "Нет")</f>
        <v>#VALUE!</v>
      </c>
      <c r="AA226" s="167" t="e">
        <f aca="false" ca="false" dt2D="false" dtr="false" t="normal">SUMIFS(AA:AA, $F:$F, $F226, $B:$B, $B226, $E:$E, "Да", $J:$J, "Нет")</f>
        <v>#VALUE!</v>
      </c>
      <c r="AB226" s="167" t="e">
        <f aca="false" ca="false" dt2D="false" dtr="false" t="normal">SUMIFS(AB:AB, $F:$F, $F226, $B:$B, $B226, $E:$E, "Да", $J:$J, "Нет")</f>
        <v>#VALUE!</v>
      </c>
      <c r="AC226" s="167" t="e">
        <f aca="false" ca="false" dt2D="false" dtr="false" t="normal">SUMIFS(AC:AC, $F:$F, $F226, $B:$B, $B226, $E:$E, "Да", $J:$J, "Нет")</f>
        <v>#VALUE!</v>
      </c>
      <c r="AD226" s="167" t="e">
        <f aca="false" ca="false" dt2D="false" dtr="false" t="normal">SUMIFS(AD:AD, $F:$F, $F226, $B:$B, $B226, $E:$E, "Да", $J:$J, "Нет")</f>
        <v>#VALUE!</v>
      </c>
      <c r="AE226" s="167" t="e">
        <f aca="false" ca="false" dt2D="false" dtr="false" t="normal">SUMIFS(AE:AE, $F:$F, $F226, $B:$B, $B226, $E:$E, "Да", $J:$J, "Нет")</f>
        <v>#VALUE!</v>
      </c>
      <c r="AF226" s="167" t="e">
        <f aca="false" ca="false" dt2D="false" dtr="false" t="normal">SUMIFS(AF:AF, $F:$F, $F226, $B:$B, $B226, $E:$E, "Да", $J:$J, "Нет")</f>
        <v>#VALUE!</v>
      </c>
      <c r="AG226" s="167" t="e">
        <f aca="false" ca="false" dt2D="false" dtr="false" t="normal">SUMIFS(AG:AG, $F:$F, $F226, $B:$B, $B226, $E:$E, "Да", $J:$J, "Нет")</f>
        <v>#VALUE!</v>
      </c>
      <c r="AH226" s="167" t="e">
        <f aca="false" ca="false" dt2D="false" dtr="false" t="normal">SUMIFS(AH:AH, $F:$F, $F226, $B:$B, $B226, $E:$E, "Да", $J:$J, "Нет")</f>
        <v>#VALUE!</v>
      </c>
      <c r="AI226" s="167" t="e">
        <f aca="false" ca="false" dt2D="false" dtr="false" t="normal">SUMIFS(AI:AI, $F:$F, $F226, $B:$B, $B226, $E:$E, "Да", $J:$J, "Нет")</f>
        <v>#VALUE!</v>
      </c>
      <c r="AJ226" s="167" t="e">
        <f aca="false" ca="false" dt2D="false" dtr="false" t="normal">SUMIFS(AJ:AJ, $F:$F, $F226, $B:$B, $B226, $E:$E, "Да", $J:$J, "Нет")</f>
        <v>#VALUE!</v>
      </c>
      <c r="AK226" s="167" t="e">
        <f aca="false" ca="false" dt2D="false" dtr="false" t="normal">SUMIFS(AK:AK, $F:$F, $F226, $B:$B, $B226, $E:$E, "Да", $J:$J, "Нет")</f>
        <v>#VALUE!</v>
      </c>
      <c r="AL226" s="167" t="e">
        <f aca="false" ca="false" dt2D="false" dtr="false" t="normal">SUMIFS(AL:AL, $F:$F, $F226, $B:$B, $B226, $E:$E, "Да", $J:$J, "Нет")</f>
        <v>#VALUE!</v>
      </c>
      <c r="AM226" s="167" t="e">
        <f aca="false" ca="false" dt2D="false" dtr="false" t="normal">SUMIFS(AM:AM, $F:$F, $F226, $B:$B, $B226, $E:$E, "Да", $J:$J, "Нет")</f>
        <v>#VALUE!</v>
      </c>
      <c r="AN226" s="167" t="e">
        <f aca="false" ca="false" dt2D="false" dtr="false" t="normal">SUMIFS(AN:AN, $F:$F, $F226, $B:$B, $B226, $E:$E, "Да", $J:$J, "Нет")</f>
        <v>#VALUE!</v>
      </c>
      <c r="AO226" s="167" t="e">
        <f aca="false" ca="false" dt2D="false" dtr="false" t="normal">SUMIFS(AO:AO, $F:$F, $F226, $B:$B, $B226, $E:$E, "Да", $J:$J, "Нет")</f>
        <v>#VALUE!</v>
      </c>
      <c r="AP226" s="167" t="e">
        <f aca="false" ca="false" dt2D="false" dtr="false" t="normal">SUMIFS(AP:AP, $F:$F, $F226, $B:$B, $B226, $E:$E, "Да", $J:$J, "Нет")</f>
        <v>#VALUE!</v>
      </c>
      <c r="AQ226" s="167" t="e">
        <f aca="false" ca="false" dt2D="false" dtr="false" t="normal">SUMIFS(AQ:AQ, $F:$F, $F226, $B:$B, $B226, $E:$E, "Да", $J:$J, "Нет")</f>
        <v>#VALUE!</v>
      </c>
      <c r="AR226" s="167" t="e">
        <f aca="false" ca="false" dt2D="false" dtr="false" t="normal">SUMIFS(AR:AR, $F:$F, $F226, $B:$B, $B226, $E:$E, "Да", $J:$J, "Нет")</f>
        <v>#VALUE!</v>
      </c>
      <c r="AS226" s="167" t="e">
        <f aca="false" ca="false" dt2D="false" dtr="false" t="normal">SUMIFS(AS:AS, $F:$F, $F226, $B:$B, $B226, $E:$E, "Да", $J:$J, "Нет")</f>
        <v>#VALUE!</v>
      </c>
      <c r="AT226" s="167" t="e">
        <f aca="false" ca="false" dt2D="false" dtr="false" t="normal">SUMIFS(AT:AT, $F:$F, $F226, $B:$B, $B226, $E:$E, "Да", $J:$J, "Нет")</f>
        <v>#VALUE!</v>
      </c>
      <c r="AU226" s="167" t="e">
        <f aca="false" ca="false" dt2D="false" dtr="false" t="normal">SUMIFS(AU:AU, $F:$F, $F226, $B:$B, $B226, $E:$E, "Да", $J:$J, "Нет")</f>
        <v>#VALUE!</v>
      </c>
      <c r="AV226" s="167" t="e">
        <f aca="false" ca="false" dt2D="false" dtr="false" t="normal">SUMIFS(AV:AV, $F:$F, $F226, $B:$B, $B226, $E:$E, "Да", $J:$J, "Нет")</f>
        <v>#VALUE!</v>
      </c>
      <c r="AW226" s="167" t="e">
        <f aca="false" ca="false" dt2D="false" dtr="false" t="normal">SUMIFS(AW:AW, $F:$F, $F226, $B:$B, $B226, $E:$E, "Да", $J:$J, "Нет")</f>
        <v>#VALUE!</v>
      </c>
      <c r="AX226" s="167" t="e">
        <f aca="false" ca="false" dt2D="false" dtr="false" t="normal">SUMIFS(AX:AX, $F:$F, $F226, $B:$B, $B226, $E:$E, "Да", $J:$J, "Нет")</f>
        <v>#VALUE!</v>
      </c>
      <c r="AY226" s="167" t="e">
        <f aca="false" ca="false" dt2D="false" dtr="false" t="normal">SUMIFS(AY:AY, $F:$F, $F226, $B:$B, $B226, $E:$E, "Да", $J:$J, "Нет")</f>
        <v>#VALUE!</v>
      </c>
      <c r="AZ226" s="167" t="e">
        <f aca="false" ca="false" dt2D="false" dtr="false" t="normal">SUMIFS(AZ:AZ, $F:$F, $F226, $B:$B, $B226, $E:$E, "Да", $J:$J, "Нет")</f>
        <v>#VALUE!</v>
      </c>
      <c r="BA226" s="167" t="e">
        <f aca="false" ca="false" dt2D="false" dtr="false" t="normal">SUMIFS(BA:BA, $F:$F, $F226, $B:$B, $B226, $E:$E, "Да", $J:$J, "Нет")</f>
        <v>#VALUE!</v>
      </c>
      <c r="BB226" s="167" t="e">
        <f aca="false" ca="false" dt2D="false" dtr="false" t="normal">SUMIFS(BB:BB, $F:$F, $F226, $B:$B, $B226, $E:$E, "Да", $J:$J, "Нет")</f>
        <v>#VALUE!</v>
      </c>
      <c r="BC226" s="167" t="e">
        <f aca="false" ca="false" dt2D="false" dtr="false" t="normal">SUMIFS(BC:BC, $F:$F, $F226, $B:$B, $B226, $E:$E, "Да", $J:$J, "Нет")</f>
        <v>#VALUE!</v>
      </c>
      <c r="BD226" s="167" t="e">
        <f aca="false" ca="false" dt2D="false" dtr="false" t="normal">SUMIFS(BD:BD, $F:$F, $F226, $B:$B, $B226, $E:$E, "Да", $J:$J, "Нет")</f>
        <v>#VALUE!</v>
      </c>
      <c r="BE226" s="167" t="e">
        <f aca="false" ca="false" dt2D="false" dtr="false" t="normal">SUMIFS(BE:BE, $F:$F, $F226, $B:$B, $B226, $E:$E, "Да", $J:$J, "Нет")</f>
        <v>#VALUE!</v>
      </c>
      <c r="BF226" s="167" t="e">
        <f aca="false" ca="false" dt2D="false" dtr="false" t="normal">SUMIFS(BF:BF, $F:$F, $F226, $B:$B, $B226, $E:$E, "Да", $J:$J, "Нет")</f>
        <v>#VALUE!</v>
      </c>
      <c r="BG226" s="167" t="e">
        <f aca="false" ca="false" dt2D="false" dtr="false" t="normal">SUMIFS(BG:BG, $F:$F, $F226, $B:$B, $B226, $E:$E, "Да", $J:$J, "Нет")</f>
        <v>#VALUE!</v>
      </c>
      <c r="BH226" s="167" t="e">
        <f aca="false" ca="false" dt2D="false" dtr="false" t="normal">SUMIFS(BH:BH, $F:$F, $F226, $B:$B, $B226, $E:$E, "Да", $J:$J, "Нет")</f>
        <v>#VALUE!</v>
      </c>
      <c r="BI226" s="167" t="e">
        <f aca="false" ca="false" dt2D="false" dtr="false" t="normal">SUMIFS(BI:BI, $F:$F, $F226, $B:$B, $B226, $E:$E, "Да", $J:$J, "Нет")</f>
        <v>#VALUE!</v>
      </c>
      <c r="BJ226" s="167" t="e">
        <f aca="false" ca="false" dt2D="false" dtr="false" t="normal">SUMIFS(BJ:BJ, $F:$F, $F226, $B:$B, $B226, $E:$E, "Да", $J:$J, "Нет")</f>
        <v>#VALUE!</v>
      </c>
      <c r="BK226" s="167" t="e">
        <f aca="false" ca="false" dt2D="false" dtr="false" t="normal">SUMIFS(BK:BK, $F:$F, $F226, $B:$B, $B226, $E:$E, "Да", $J:$J, "Нет")</f>
        <v>#VALUE!</v>
      </c>
      <c r="BL226" s="167" t="e">
        <f aca="false" ca="false" dt2D="false" dtr="false" t="normal">SUMIFS(BL:BL, $F:$F, $F226, $B:$B, $B226, $E:$E, "Да", $J:$J, "Нет")</f>
        <v>#VALUE!</v>
      </c>
      <c r="BM226" s="167" t="e">
        <f aca="false" ca="false" dt2D="false" dtr="false" t="normal">SUMIFS(BM:BM, $F:$F, $F226, $B:$B, $B226, $E:$E, "Да", $J:$J, "Нет")</f>
        <v>#VALUE!</v>
      </c>
      <c r="BN226" s="167" t="e">
        <f aca="false" ca="false" dt2D="false" dtr="false" t="normal">SUMIFS(BN:BN, $F:$F, $F226, $B:$B, $B226, $E:$E, "Да", $J:$J, "Нет")</f>
        <v>#VALUE!</v>
      </c>
      <c r="BO226" s="167" t="e">
        <f aca="false" ca="false" dt2D="false" dtr="false" t="normal">SUMIFS(BO:BO, $F:$F, $F226, $B:$B, $B226, $E:$E, "Да", $J:$J, "Нет")</f>
        <v>#VALUE!</v>
      </c>
      <c r="BP226" s="167" t="e">
        <f aca="false" ca="false" dt2D="false" dtr="false" t="normal">SUMIFS(BP:BP, $F:$F, $F226, $B:$B, $B226, $E:$E, "Да", $J:$J, "Нет")</f>
        <v>#VALUE!</v>
      </c>
      <c r="BQ226" s="167" t="e">
        <f aca="false" ca="false" dt2D="false" dtr="false" t="normal">SUMIFS(BQ:BQ, $F:$F, $F226, $B:$B, $B226, $E:$E, "Да", $J:$J, "Нет")</f>
        <v>#VALUE!</v>
      </c>
      <c r="BR226" s="167" t="e">
        <f aca="false" ca="false" dt2D="false" dtr="false" t="normal">SUMIFS(BR:BR, $F:$F, $F226, $B:$B, $B226, $E:$E, "Да", $J:$J, "Нет")</f>
        <v>#VALUE!</v>
      </c>
      <c r="BS226" s="167" t="e">
        <f aca="false" ca="false" dt2D="false" dtr="false" t="normal">SUMIFS(BS:BS, $F:$F, $F226, $B:$B, $B226, $E:$E, "Да", $J:$J, "Нет")</f>
        <v>#VALUE!</v>
      </c>
      <c r="BT226" s="167" t="e">
        <f aca="false" ca="false" dt2D="false" dtr="false" t="normal">SUMIFS(BT:BT, $F:$F, $F226, $B:$B, $B226, $E:$E, "Да", $J:$J, "Нет")</f>
        <v>#VALUE!</v>
      </c>
    </row>
    <row hidden="true" ht="16.5" outlineLevel="1" r="227">
      <c r="B227" s="374" t="str">
        <f aca="false" ca="false" dt2D="false" dtr="false" t="normal">B226</f>
        <v>Кап.затраты на финансирование общей инфраструктуры без НДС</v>
      </c>
      <c r="F227" s="374" t="str">
        <f aca="false" ca="false" dt2D="false" dtr="false" t="normal">I227</f>
        <v>Дополнительная туристическая  инфраструктура</v>
      </c>
      <c r="I227" s="237" t="s">
        <v>407</v>
      </c>
      <c r="L227" s="283" t="e">
        <f aca="false" ca="false" dt2D="false" dtr="false" t="normal">SUM(M227:BT227)</f>
        <v>#VALUE!</v>
      </c>
      <c r="M227" s="167" t="e">
        <f aca="false" ca="false" dt2D="false" dtr="false" t="normal">SUMIFS(M:M, $F:$F, $F227, $B:$B, $B227, $E:$E, "Да", $J:$J, "Нет")</f>
        <v>#VALUE!</v>
      </c>
      <c r="N227" s="167" t="e">
        <f aca="false" ca="false" dt2D="false" dtr="false" t="normal">SUMIFS(N:N, $F:$F, $F227, $B:$B, $B227, $E:$E, "Да", $J:$J, "Нет")</f>
        <v>#VALUE!</v>
      </c>
      <c r="O227" s="167" t="e">
        <f aca="false" ca="false" dt2D="false" dtr="false" t="normal">SUMIFS(O:O, $F:$F, $F227, $B:$B, $B227, $E:$E, "Да", $J:$J, "Нет")</f>
        <v>#VALUE!</v>
      </c>
      <c r="P227" s="167" t="e">
        <f aca="false" ca="false" dt2D="false" dtr="false" t="normal">SUMIFS(P:P, $F:$F, $F227, $B:$B, $B227, $E:$E, "Да", $J:$J, "Нет")</f>
        <v>#VALUE!</v>
      </c>
      <c r="Q227" s="167" t="e">
        <f aca="false" ca="false" dt2D="false" dtr="false" t="normal">SUMIFS(Q:Q, $F:$F, $F227, $B:$B, $B227, $E:$E, "Да", $J:$J, "Нет")</f>
        <v>#VALUE!</v>
      </c>
      <c r="R227" s="167" t="e">
        <f aca="false" ca="false" dt2D="false" dtr="false" t="normal">SUMIFS(R:R, $F:$F, $F227, $B:$B, $B227, $E:$E, "Да", $J:$J, "Нет")</f>
        <v>#VALUE!</v>
      </c>
      <c r="S227" s="167" t="e">
        <f aca="false" ca="false" dt2D="false" dtr="false" t="normal">SUMIFS(S:S, $F:$F, $F227, $B:$B, $B227, $E:$E, "Да", $J:$J, "Нет")</f>
        <v>#VALUE!</v>
      </c>
      <c r="T227" s="167" t="e">
        <f aca="false" ca="false" dt2D="false" dtr="false" t="normal">SUMIFS(T:T, $F:$F, $F227, $B:$B, $B227, $E:$E, "Да", $J:$J, "Нет")</f>
        <v>#VALUE!</v>
      </c>
      <c r="U227" s="167" t="e">
        <f aca="false" ca="false" dt2D="false" dtr="false" t="normal">SUMIFS(U:U, $F:$F, $F227, $B:$B, $B227, $E:$E, "Да", $J:$J, "Нет")</f>
        <v>#VALUE!</v>
      </c>
      <c r="V227" s="167" t="e">
        <f aca="false" ca="false" dt2D="false" dtr="false" t="normal">SUMIFS(V:V, $F:$F, $F227, $B:$B, $B227, $E:$E, "Да", $J:$J, "Нет")</f>
        <v>#VALUE!</v>
      </c>
      <c r="W227" s="167" t="e">
        <f aca="false" ca="false" dt2D="false" dtr="false" t="normal">SUMIFS(W:W, $F:$F, $F227, $B:$B, $B227, $E:$E, "Да", $J:$J, "Нет")</f>
        <v>#VALUE!</v>
      </c>
      <c r="X227" s="167" t="e">
        <f aca="false" ca="false" dt2D="false" dtr="false" t="normal">SUMIFS(X:X, $F:$F, $F227, $B:$B, $B227, $E:$E, "Да", $J:$J, "Нет")</f>
        <v>#VALUE!</v>
      </c>
      <c r="Y227" s="167" t="e">
        <f aca="false" ca="false" dt2D="false" dtr="false" t="normal">SUMIFS(Y:Y, $F:$F, $F227, $B:$B, $B227, $E:$E, "Да", $J:$J, "Нет")</f>
        <v>#VALUE!</v>
      </c>
      <c r="Z227" s="167" t="e">
        <f aca="false" ca="false" dt2D="false" dtr="false" t="normal">SUMIFS(Z:Z, $F:$F, $F227, $B:$B, $B227, $E:$E, "Да", $J:$J, "Нет")</f>
        <v>#VALUE!</v>
      </c>
      <c r="AA227" s="167" t="e">
        <f aca="false" ca="false" dt2D="false" dtr="false" t="normal">SUMIFS(AA:AA, $F:$F, $F227, $B:$B, $B227, $E:$E, "Да", $J:$J, "Нет")</f>
        <v>#VALUE!</v>
      </c>
      <c r="AB227" s="167" t="e">
        <f aca="false" ca="false" dt2D="false" dtr="false" t="normal">SUMIFS(AB:AB, $F:$F, $F227, $B:$B, $B227, $E:$E, "Да", $J:$J, "Нет")</f>
        <v>#VALUE!</v>
      </c>
      <c r="AC227" s="167" t="e">
        <f aca="false" ca="false" dt2D="false" dtr="false" t="normal">SUMIFS(AC:AC, $F:$F, $F227, $B:$B, $B227, $E:$E, "Да", $J:$J, "Нет")</f>
        <v>#VALUE!</v>
      </c>
      <c r="AD227" s="167" t="e">
        <f aca="false" ca="false" dt2D="false" dtr="false" t="normal">SUMIFS(AD:AD, $F:$F, $F227, $B:$B, $B227, $E:$E, "Да", $J:$J, "Нет")</f>
        <v>#VALUE!</v>
      </c>
      <c r="AE227" s="167" t="e">
        <f aca="false" ca="false" dt2D="false" dtr="false" t="normal">SUMIFS(AE:AE, $F:$F, $F227, $B:$B, $B227, $E:$E, "Да", $J:$J, "Нет")</f>
        <v>#VALUE!</v>
      </c>
      <c r="AF227" s="167" t="e">
        <f aca="false" ca="false" dt2D="false" dtr="false" t="normal">SUMIFS(AF:AF, $F:$F, $F227, $B:$B, $B227, $E:$E, "Да", $J:$J, "Нет")</f>
        <v>#VALUE!</v>
      </c>
      <c r="AG227" s="167" t="e">
        <f aca="false" ca="false" dt2D="false" dtr="false" t="normal">SUMIFS(AG:AG, $F:$F, $F227, $B:$B, $B227, $E:$E, "Да", $J:$J, "Нет")</f>
        <v>#VALUE!</v>
      </c>
      <c r="AH227" s="167" t="e">
        <f aca="false" ca="false" dt2D="false" dtr="false" t="normal">SUMIFS(AH:AH, $F:$F, $F227, $B:$B, $B227, $E:$E, "Да", $J:$J, "Нет")</f>
        <v>#VALUE!</v>
      </c>
      <c r="AI227" s="167" t="e">
        <f aca="false" ca="false" dt2D="false" dtr="false" t="normal">SUMIFS(AI:AI, $F:$F, $F227, $B:$B, $B227, $E:$E, "Да", $J:$J, "Нет")</f>
        <v>#VALUE!</v>
      </c>
      <c r="AJ227" s="167" t="e">
        <f aca="false" ca="false" dt2D="false" dtr="false" t="normal">SUMIFS(AJ:AJ, $F:$F, $F227, $B:$B, $B227, $E:$E, "Да", $J:$J, "Нет")</f>
        <v>#VALUE!</v>
      </c>
      <c r="AK227" s="167" t="e">
        <f aca="false" ca="false" dt2D="false" dtr="false" t="normal">SUMIFS(AK:AK, $F:$F, $F227, $B:$B, $B227, $E:$E, "Да", $J:$J, "Нет")</f>
        <v>#VALUE!</v>
      </c>
      <c r="AL227" s="167" t="e">
        <f aca="false" ca="false" dt2D="false" dtr="false" t="normal">SUMIFS(AL:AL, $F:$F, $F227, $B:$B, $B227, $E:$E, "Да", $J:$J, "Нет")</f>
        <v>#VALUE!</v>
      </c>
      <c r="AM227" s="167" t="e">
        <f aca="false" ca="false" dt2D="false" dtr="false" t="normal">SUMIFS(AM:AM, $F:$F, $F227, $B:$B, $B227, $E:$E, "Да", $J:$J, "Нет")</f>
        <v>#VALUE!</v>
      </c>
      <c r="AN227" s="167" t="e">
        <f aca="false" ca="false" dt2D="false" dtr="false" t="normal">SUMIFS(AN:AN, $F:$F, $F227, $B:$B, $B227, $E:$E, "Да", $J:$J, "Нет")</f>
        <v>#VALUE!</v>
      </c>
      <c r="AO227" s="167" t="e">
        <f aca="false" ca="false" dt2D="false" dtr="false" t="normal">SUMIFS(AO:AO, $F:$F, $F227, $B:$B, $B227, $E:$E, "Да", $J:$J, "Нет")</f>
        <v>#VALUE!</v>
      </c>
      <c r="AP227" s="167" t="e">
        <f aca="false" ca="false" dt2D="false" dtr="false" t="normal">SUMIFS(AP:AP, $F:$F, $F227, $B:$B, $B227, $E:$E, "Да", $J:$J, "Нет")</f>
        <v>#VALUE!</v>
      </c>
      <c r="AQ227" s="167" t="e">
        <f aca="false" ca="false" dt2D="false" dtr="false" t="normal">SUMIFS(AQ:AQ, $F:$F, $F227, $B:$B, $B227, $E:$E, "Да", $J:$J, "Нет")</f>
        <v>#VALUE!</v>
      </c>
      <c r="AR227" s="167" t="e">
        <f aca="false" ca="false" dt2D="false" dtr="false" t="normal">SUMIFS(AR:AR, $F:$F, $F227, $B:$B, $B227, $E:$E, "Да", $J:$J, "Нет")</f>
        <v>#VALUE!</v>
      </c>
      <c r="AS227" s="167" t="e">
        <f aca="false" ca="false" dt2D="false" dtr="false" t="normal">SUMIFS(AS:AS, $F:$F, $F227, $B:$B, $B227, $E:$E, "Да", $J:$J, "Нет")</f>
        <v>#VALUE!</v>
      </c>
      <c r="AT227" s="167" t="e">
        <f aca="false" ca="false" dt2D="false" dtr="false" t="normal">SUMIFS(AT:AT, $F:$F, $F227, $B:$B, $B227, $E:$E, "Да", $J:$J, "Нет")</f>
        <v>#VALUE!</v>
      </c>
      <c r="AU227" s="167" t="e">
        <f aca="false" ca="false" dt2D="false" dtr="false" t="normal">SUMIFS(AU:AU, $F:$F, $F227, $B:$B, $B227, $E:$E, "Да", $J:$J, "Нет")</f>
        <v>#VALUE!</v>
      </c>
      <c r="AV227" s="167" t="e">
        <f aca="false" ca="false" dt2D="false" dtr="false" t="normal">SUMIFS(AV:AV, $F:$F, $F227, $B:$B, $B227, $E:$E, "Да", $J:$J, "Нет")</f>
        <v>#VALUE!</v>
      </c>
      <c r="AW227" s="167" t="e">
        <f aca="false" ca="false" dt2D="false" dtr="false" t="normal">SUMIFS(AW:AW, $F:$F, $F227, $B:$B, $B227, $E:$E, "Да", $J:$J, "Нет")</f>
        <v>#VALUE!</v>
      </c>
      <c r="AX227" s="167" t="e">
        <f aca="false" ca="false" dt2D="false" dtr="false" t="normal">SUMIFS(AX:AX, $F:$F, $F227, $B:$B, $B227, $E:$E, "Да", $J:$J, "Нет")</f>
        <v>#VALUE!</v>
      </c>
      <c r="AY227" s="167" t="e">
        <f aca="false" ca="false" dt2D="false" dtr="false" t="normal">SUMIFS(AY:AY, $F:$F, $F227, $B:$B, $B227, $E:$E, "Да", $J:$J, "Нет")</f>
        <v>#VALUE!</v>
      </c>
      <c r="AZ227" s="167" t="e">
        <f aca="false" ca="false" dt2D="false" dtr="false" t="normal">SUMIFS(AZ:AZ, $F:$F, $F227, $B:$B, $B227, $E:$E, "Да", $J:$J, "Нет")</f>
        <v>#VALUE!</v>
      </c>
      <c r="BA227" s="167" t="e">
        <f aca="false" ca="false" dt2D="false" dtr="false" t="normal">SUMIFS(BA:BA, $F:$F, $F227, $B:$B, $B227, $E:$E, "Да", $J:$J, "Нет")</f>
        <v>#VALUE!</v>
      </c>
      <c r="BB227" s="167" t="e">
        <f aca="false" ca="false" dt2D="false" dtr="false" t="normal">SUMIFS(BB:BB, $F:$F, $F227, $B:$B, $B227, $E:$E, "Да", $J:$J, "Нет")</f>
        <v>#VALUE!</v>
      </c>
      <c r="BC227" s="167" t="e">
        <f aca="false" ca="false" dt2D="false" dtr="false" t="normal">SUMIFS(BC:BC, $F:$F, $F227, $B:$B, $B227, $E:$E, "Да", $J:$J, "Нет")</f>
        <v>#VALUE!</v>
      </c>
      <c r="BD227" s="167" t="e">
        <f aca="false" ca="false" dt2D="false" dtr="false" t="normal">SUMIFS(BD:BD, $F:$F, $F227, $B:$B, $B227, $E:$E, "Да", $J:$J, "Нет")</f>
        <v>#VALUE!</v>
      </c>
      <c r="BE227" s="167" t="e">
        <f aca="false" ca="false" dt2D="false" dtr="false" t="normal">SUMIFS(BE:BE, $F:$F, $F227, $B:$B, $B227, $E:$E, "Да", $J:$J, "Нет")</f>
        <v>#VALUE!</v>
      </c>
      <c r="BF227" s="167" t="e">
        <f aca="false" ca="false" dt2D="false" dtr="false" t="normal">SUMIFS(BF:BF, $F:$F, $F227, $B:$B, $B227, $E:$E, "Да", $J:$J, "Нет")</f>
        <v>#VALUE!</v>
      </c>
      <c r="BG227" s="167" t="e">
        <f aca="false" ca="false" dt2D="false" dtr="false" t="normal">SUMIFS(BG:BG, $F:$F, $F227, $B:$B, $B227, $E:$E, "Да", $J:$J, "Нет")</f>
        <v>#VALUE!</v>
      </c>
      <c r="BH227" s="167" t="e">
        <f aca="false" ca="false" dt2D="false" dtr="false" t="normal">SUMIFS(BH:BH, $F:$F, $F227, $B:$B, $B227, $E:$E, "Да", $J:$J, "Нет")</f>
        <v>#VALUE!</v>
      </c>
      <c r="BI227" s="167" t="e">
        <f aca="false" ca="false" dt2D="false" dtr="false" t="normal">SUMIFS(BI:BI, $F:$F, $F227, $B:$B, $B227, $E:$E, "Да", $J:$J, "Нет")</f>
        <v>#VALUE!</v>
      </c>
      <c r="BJ227" s="167" t="e">
        <f aca="false" ca="false" dt2D="false" dtr="false" t="normal">SUMIFS(BJ:BJ, $F:$F, $F227, $B:$B, $B227, $E:$E, "Да", $J:$J, "Нет")</f>
        <v>#VALUE!</v>
      </c>
      <c r="BK227" s="167" t="e">
        <f aca="false" ca="false" dt2D="false" dtr="false" t="normal">SUMIFS(BK:BK, $F:$F, $F227, $B:$B, $B227, $E:$E, "Да", $J:$J, "Нет")</f>
        <v>#VALUE!</v>
      </c>
      <c r="BL227" s="167" t="e">
        <f aca="false" ca="false" dt2D="false" dtr="false" t="normal">SUMIFS(BL:BL, $F:$F, $F227, $B:$B, $B227, $E:$E, "Да", $J:$J, "Нет")</f>
        <v>#VALUE!</v>
      </c>
      <c r="BM227" s="167" t="e">
        <f aca="false" ca="false" dt2D="false" dtr="false" t="normal">SUMIFS(BM:BM, $F:$F, $F227, $B:$B, $B227, $E:$E, "Да", $J:$J, "Нет")</f>
        <v>#VALUE!</v>
      </c>
      <c r="BN227" s="167" t="e">
        <f aca="false" ca="false" dt2D="false" dtr="false" t="normal">SUMIFS(BN:BN, $F:$F, $F227, $B:$B, $B227, $E:$E, "Да", $J:$J, "Нет")</f>
        <v>#VALUE!</v>
      </c>
      <c r="BO227" s="167" t="e">
        <f aca="false" ca="false" dt2D="false" dtr="false" t="normal">SUMIFS(BO:BO, $F:$F, $F227, $B:$B, $B227, $E:$E, "Да", $J:$J, "Нет")</f>
        <v>#VALUE!</v>
      </c>
      <c r="BP227" s="167" t="e">
        <f aca="false" ca="false" dt2D="false" dtr="false" t="normal">SUMIFS(BP:BP, $F:$F, $F227, $B:$B, $B227, $E:$E, "Да", $J:$J, "Нет")</f>
        <v>#VALUE!</v>
      </c>
      <c r="BQ227" s="167" t="e">
        <f aca="false" ca="false" dt2D="false" dtr="false" t="normal">SUMIFS(BQ:BQ, $F:$F, $F227, $B:$B, $B227, $E:$E, "Да", $J:$J, "Нет")</f>
        <v>#VALUE!</v>
      </c>
      <c r="BR227" s="167" t="e">
        <f aca="false" ca="false" dt2D="false" dtr="false" t="normal">SUMIFS(BR:BR, $F:$F, $F227, $B:$B, $B227, $E:$E, "Да", $J:$J, "Нет")</f>
        <v>#VALUE!</v>
      </c>
      <c r="BS227" s="167" t="e">
        <f aca="false" ca="false" dt2D="false" dtr="false" t="normal">SUMIFS(BS:BS, $F:$F, $F227, $B:$B, $B227, $E:$E, "Да", $J:$J, "Нет")</f>
        <v>#VALUE!</v>
      </c>
      <c r="BT227" s="167" t="e">
        <f aca="false" ca="false" dt2D="false" dtr="false" t="normal">SUMIFS(BT:BT, $F:$F, $F227, $B:$B, $B227, $E:$E, "Да", $J:$J, "Нет")</f>
        <v>#VALUE!</v>
      </c>
    </row>
    <row customFormat="true" ht="15.75" outlineLevel="0" r="228" s="85">
      <c r="A228" s="404" t="n"/>
      <c r="B228" s="404" t="n"/>
      <c r="C228" s="374" t="n"/>
      <c r="D228" s="404" t="n"/>
      <c r="E228" s="404" t="n"/>
      <c r="F228" s="404" t="n"/>
      <c r="G228" s="404" t="n"/>
      <c r="I228" s="126" t="s">
        <v>454</v>
      </c>
      <c r="J228" s="126" t="n"/>
      <c r="K228" s="126" t="n"/>
      <c r="L228" s="405" t="e">
        <f aca="false" ca="false" dt2D="false" dtr="false" t="normal">SUM(M228:BT228)</f>
        <v>#VALUE!</v>
      </c>
      <c r="M228" s="406" t="e">
        <f aca="false" ca="false" dt2D="false" dtr="false" t="normal">SUM(M226:M227)</f>
        <v>#VALUE!</v>
      </c>
      <c r="N228" s="406" t="e">
        <f aca="false" ca="false" dt2D="false" dtr="false" t="normal">SUM(N226:N227)</f>
        <v>#VALUE!</v>
      </c>
      <c r="O228" s="406" t="e">
        <f aca="false" ca="false" dt2D="false" dtr="false" t="normal">SUM(O226:O227)</f>
        <v>#VALUE!</v>
      </c>
      <c r="P228" s="406" t="e">
        <f aca="false" ca="false" dt2D="false" dtr="false" t="normal">SUM(P226:P227)</f>
        <v>#VALUE!</v>
      </c>
      <c r="Q228" s="406" t="e">
        <f aca="false" ca="false" dt2D="false" dtr="false" t="normal">SUM(Q226:Q227)</f>
        <v>#VALUE!</v>
      </c>
      <c r="R228" s="406" t="e">
        <f aca="false" ca="false" dt2D="false" dtr="false" t="normal">SUM(R226:R227)</f>
        <v>#VALUE!</v>
      </c>
      <c r="S228" s="406" t="e">
        <f aca="false" ca="false" dt2D="false" dtr="false" t="normal">SUM(S226:S227)</f>
        <v>#VALUE!</v>
      </c>
      <c r="T228" s="406" t="e">
        <f aca="false" ca="false" dt2D="false" dtr="false" t="normal">SUM(T226:T227)</f>
        <v>#VALUE!</v>
      </c>
      <c r="U228" s="406" t="e">
        <f aca="false" ca="false" dt2D="false" dtr="false" t="normal">SUM(U226:U227)</f>
        <v>#VALUE!</v>
      </c>
      <c r="V228" s="406" t="e">
        <f aca="false" ca="false" dt2D="false" dtr="false" t="normal">SUM(V226:V227)</f>
        <v>#VALUE!</v>
      </c>
      <c r="W228" s="406" t="e">
        <f aca="false" ca="false" dt2D="false" dtr="false" t="normal">SUM(W226:W227)</f>
        <v>#VALUE!</v>
      </c>
      <c r="X228" s="406" t="e">
        <f aca="false" ca="false" dt2D="false" dtr="false" t="normal">SUM(X226:X227)</f>
        <v>#VALUE!</v>
      </c>
      <c r="Y228" s="406" t="e">
        <f aca="false" ca="false" dt2D="false" dtr="false" t="normal">SUM(Y226:Y227)</f>
        <v>#VALUE!</v>
      </c>
      <c r="Z228" s="406" t="e">
        <f aca="false" ca="false" dt2D="false" dtr="false" t="normal">SUM(Z226:Z227)</f>
        <v>#VALUE!</v>
      </c>
      <c r="AA228" s="406" t="e">
        <f aca="false" ca="false" dt2D="false" dtr="false" t="normal">SUM(AA226:AA227)</f>
        <v>#VALUE!</v>
      </c>
      <c r="AB228" s="406" t="e">
        <f aca="false" ca="false" dt2D="false" dtr="false" t="normal">SUM(AB226:AB227)</f>
        <v>#VALUE!</v>
      </c>
      <c r="AC228" s="406" t="e">
        <f aca="false" ca="false" dt2D="false" dtr="false" t="normal">SUM(AC226:AC227)</f>
        <v>#VALUE!</v>
      </c>
      <c r="AD228" s="406" t="e">
        <f aca="false" ca="false" dt2D="false" dtr="false" t="normal">SUM(AD226:AD227)</f>
        <v>#VALUE!</v>
      </c>
      <c r="AE228" s="406" t="e">
        <f aca="false" ca="false" dt2D="false" dtr="false" t="normal">SUM(AE226:AE227)</f>
        <v>#VALUE!</v>
      </c>
      <c r="AF228" s="406" t="e">
        <f aca="false" ca="false" dt2D="false" dtr="false" t="normal">SUM(AF226:AF227)</f>
        <v>#VALUE!</v>
      </c>
      <c r="AG228" s="406" t="e">
        <f aca="false" ca="false" dt2D="false" dtr="false" t="normal">SUM(AG226:AG227)</f>
        <v>#VALUE!</v>
      </c>
      <c r="AH228" s="406" t="e">
        <f aca="false" ca="false" dt2D="false" dtr="false" t="normal">SUM(AH226:AH227)</f>
        <v>#VALUE!</v>
      </c>
      <c r="AI228" s="406" t="e">
        <f aca="false" ca="false" dt2D="false" dtr="false" t="normal">SUM(AI226:AI227)</f>
        <v>#VALUE!</v>
      </c>
      <c r="AJ228" s="406" t="e">
        <f aca="false" ca="false" dt2D="false" dtr="false" t="normal">SUM(AJ226:AJ227)</f>
        <v>#VALUE!</v>
      </c>
      <c r="AK228" s="406" t="e">
        <f aca="false" ca="false" dt2D="false" dtr="false" t="normal">SUM(AK226:AK227)</f>
        <v>#VALUE!</v>
      </c>
      <c r="AL228" s="406" t="e">
        <f aca="false" ca="false" dt2D="false" dtr="false" t="normal">SUM(AL226:AL227)</f>
        <v>#VALUE!</v>
      </c>
      <c r="AM228" s="406" t="e">
        <f aca="false" ca="false" dt2D="false" dtr="false" t="normal">SUM(AM226:AM227)</f>
        <v>#VALUE!</v>
      </c>
      <c r="AN228" s="406" t="e">
        <f aca="false" ca="false" dt2D="false" dtr="false" t="normal">SUM(AN226:AN227)</f>
        <v>#VALUE!</v>
      </c>
      <c r="AO228" s="406" t="e">
        <f aca="false" ca="false" dt2D="false" dtr="false" t="normal">SUM(AO226:AO227)</f>
        <v>#VALUE!</v>
      </c>
      <c r="AP228" s="406" t="e">
        <f aca="false" ca="false" dt2D="false" dtr="false" t="normal">SUM(AP226:AP227)</f>
        <v>#VALUE!</v>
      </c>
      <c r="AQ228" s="406" t="e">
        <f aca="false" ca="false" dt2D="false" dtr="false" t="normal">SUM(AQ226:AQ227)</f>
        <v>#VALUE!</v>
      </c>
      <c r="AR228" s="406" t="e">
        <f aca="false" ca="false" dt2D="false" dtr="false" t="normal">SUM(AR226:AR227)</f>
        <v>#VALUE!</v>
      </c>
      <c r="AS228" s="406" t="e">
        <f aca="false" ca="false" dt2D="false" dtr="false" t="normal">SUM(AS226:AS227)</f>
        <v>#VALUE!</v>
      </c>
      <c r="AT228" s="406" t="e">
        <f aca="false" ca="false" dt2D="false" dtr="false" t="normal">SUM(AT226:AT227)</f>
        <v>#VALUE!</v>
      </c>
      <c r="AU228" s="406" t="e">
        <f aca="false" ca="false" dt2D="false" dtr="false" t="normal">SUM(AU226:AU227)</f>
        <v>#VALUE!</v>
      </c>
      <c r="AV228" s="406" t="e">
        <f aca="false" ca="false" dt2D="false" dtr="false" t="normal">SUM(AV226:AV227)</f>
        <v>#VALUE!</v>
      </c>
      <c r="AW228" s="406" t="e">
        <f aca="false" ca="false" dt2D="false" dtr="false" t="normal">SUM(AW226:AW227)</f>
        <v>#VALUE!</v>
      </c>
      <c r="AX228" s="406" t="e">
        <f aca="false" ca="false" dt2D="false" dtr="false" t="normal">SUM(AX226:AX227)</f>
        <v>#VALUE!</v>
      </c>
      <c r="AY228" s="406" t="e">
        <f aca="false" ca="false" dt2D="false" dtr="false" t="normal">SUM(AY226:AY227)</f>
        <v>#VALUE!</v>
      </c>
      <c r="AZ228" s="406" t="e">
        <f aca="false" ca="false" dt2D="false" dtr="false" t="normal">SUM(AZ226:AZ227)</f>
        <v>#VALUE!</v>
      </c>
      <c r="BA228" s="406" t="e">
        <f aca="false" ca="false" dt2D="false" dtr="false" t="normal">SUM(BA226:BA227)</f>
        <v>#VALUE!</v>
      </c>
      <c r="BB228" s="406" t="e">
        <f aca="false" ca="false" dt2D="false" dtr="false" t="normal">SUM(BB226:BB227)</f>
        <v>#VALUE!</v>
      </c>
      <c r="BC228" s="406" t="e">
        <f aca="false" ca="false" dt2D="false" dtr="false" t="normal">SUM(BC226:BC227)</f>
        <v>#VALUE!</v>
      </c>
      <c r="BD228" s="406" t="e">
        <f aca="false" ca="false" dt2D="false" dtr="false" t="normal">SUM(BD226:BD227)</f>
        <v>#VALUE!</v>
      </c>
      <c r="BE228" s="406" t="e">
        <f aca="false" ca="false" dt2D="false" dtr="false" t="normal">SUM(BE226:BE227)</f>
        <v>#VALUE!</v>
      </c>
      <c r="BF228" s="406" t="e">
        <f aca="false" ca="false" dt2D="false" dtr="false" t="normal">SUM(BF226:BF227)</f>
        <v>#VALUE!</v>
      </c>
      <c r="BG228" s="406" t="e">
        <f aca="false" ca="false" dt2D="false" dtr="false" t="normal">SUM(BG226:BG227)</f>
        <v>#VALUE!</v>
      </c>
      <c r="BH228" s="406" t="e">
        <f aca="false" ca="false" dt2D="false" dtr="false" t="normal">SUM(BH226:BH227)</f>
        <v>#VALUE!</v>
      </c>
      <c r="BI228" s="406" t="e">
        <f aca="false" ca="false" dt2D="false" dtr="false" t="normal">SUM(BI226:BI227)</f>
        <v>#VALUE!</v>
      </c>
      <c r="BJ228" s="406" t="e">
        <f aca="false" ca="false" dt2D="false" dtr="false" t="normal">SUM(BJ226:BJ227)</f>
        <v>#VALUE!</v>
      </c>
      <c r="BK228" s="406" t="e">
        <f aca="false" ca="false" dt2D="false" dtr="false" t="normal">SUM(BK226:BK227)</f>
        <v>#VALUE!</v>
      </c>
      <c r="BL228" s="406" t="e">
        <f aca="false" ca="false" dt2D="false" dtr="false" t="normal">SUM(BL226:BL227)</f>
        <v>#VALUE!</v>
      </c>
      <c r="BM228" s="406" t="e">
        <f aca="false" ca="false" dt2D="false" dtr="false" t="normal">SUM(BM226:BM227)</f>
        <v>#VALUE!</v>
      </c>
      <c r="BN228" s="406" t="e">
        <f aca="false" ca="false" dt2D="false" dtr="false" t="normal">SUM(BN226:BN227)</f>
        <v>#VALUE!</v>
      </c>
      <c r="BO228" s="406" t="e">
        <f aca="false" ca="false" dt2D="false" dtr="false" t="normal">SUM(BO226:BO227)</f>
        <v>#VALUE!</v>
      </c>
      <c r="BP228" s="406" t="e">
        <f aca="false" ca="false" dt2D="false" dtr="false" t="normal">SUM(BP226:BP227)</f>
        <v>#VALUE!</v>
      </c>
      <c r="BQ228" s="406" t="e">
        <f aca="false" ca="false" dt2D="false" dtr="false" t="normal">SUM(BQ226:BQ227)</f>
        <v>#VALUE!</v>
      </c>
      <c r="BR228" s="406" t="e">
        <f aca="false" ca="false" dt2D="false" dtr="false" t="normal">SUM(BR226:BR227)</f>
        <v>#VALUE!</v>
      </c>
      <c r="BS228" s="406" t="e">
        <f aca="false" ca="false" dt2D="false" dtr="false" t="normal">SUM(BS226:BS227)</f>
        <v>#VALUE!</v>
      </c>
      <c r="BT228" s="406" t="e">
        <f aca="false" ca="false" dt2D="false" dtr="false" t="normal">SUM(BT226:BT227)</f>
        <v>#VALUE!</v>
      </c>
    </row>
    <row outlineLevel="0" r="229">
      <c r="L229" s="283" t="n"/>
      <c r="M229" s="167" t="n"/>
      <c r="N229" s="167" t="n"/>
      <c r="O229" s="167" t="n"/>
      <c r="P229" s="167" t="n"/>
      <c r="Q229" s="167" t="n"/>
      <c r="R229" s="167" t="n"/>
      <c r="S229" s="167" t="n"/>
      <c r="T229" s="167" t="n"/>
      <c r="U229" s="167" t="n"/>
      <c r="V229" s="167" t="n"/>
      <c r="W229" s="167" t="n"/>
      <c r="X229" s="167" t="n"/>
      <c r="Y229" s="167" t="n"/>
      <c r="Z229" s="167" t="n"/>
      <c r="AA229" s="167" t="n"/>
      <c r="AB229" s="167" t="n"/>
      <c r="AC229" s="167" t="n"/>
      <c r="AD229" s="167" t="n"/>
      <c r="AE229" s="167" t="n"/>
      <c r="AF229" s="167" t="n"/>
      <c r="AG229" s="167" t="n"/>
      <c r="AH229" s="167" t="n"/>
      <c r="AI229" s="167" t="n"/>
      <c r="AJ229" s="167" t="n"/>
      <c r="AK229" s="167" t="n"/>
      <c r="AL229" s="167" t="n"/>
      <c r="AM229" s="167" t="n"/>
      <c r="AN229" s="167" t="n"/>
      <c r="AO229" s="167" t="n"/>
      <c r="AP229" s="167" t="n"/>
      <c r="AQ229" s="167" t="n"/>
      <c r="AR229" s="167" t="n"/>
      <c r="AS229" s="167" t="n"/>
      <c r="AT229" s="167" t="n"/>
      <c r="AU229" s="167" t="n"/>
      <c r="AV229" s="167" t="n"/>
      <c r="AW229" s="167" t="n"/>
      <c r="AX229" s="167" t="n"/>
      <c r="AY229" s="167" t="n"/>
      <c r="AZ229" s="167" t="n"/>
      <c r="BA229" s="167" t="n"/>
      <c r="BB229" s="167" t="n"/>
      <c r="BC229" s="167" t="n"/>
      <c r="BD229" s="167" t="n"/>
      <c r="BE229" s="167" t="n"/>
      <c r="BF229" s="167" t="n"/>
      <c r="BG229" s="167" t="n"/>
      <c r="BH229" s="167" t="n"/>
      <c r="BI229" s="167" t="n"/>
      <c r="BJ229" s="167" t="n"/>
      <c r="BK229" s="167" t="n"/>
      <c r="BL229" s="167" t="n"/>
      <c r="BM229" s="167" t="n"/>
      <c r="BN229" s="167" t="n"/>
      <c r="BO229" s="167" t="n"/>
      <c r="BP229" s="167" t="n"/>
      <c r="BQ229" s="167" t="n"/>
      <c r="BR229" s="167" t="n"/>
      <c r="BS229" s="167" t="n"/>
      <c r="BT229" s="167" t="n"/>
    </row>
    <row customFormat="true" ht="34.5" outlineLevel="0" r="230" s="44">
      <c r="A230" s="374" t="n"/>
      <c r="B230" s="374" t="n"/>
      <c r="C230" s="374" t="n"/>
      <c r="D230" s="374" t="n"/>
      <c r="E230" s="374" t="n"/>
      <c r="F230" s="374" t="n"/>
      <c r="G230" s="374" t="n"/>
      <c r="I230" s="409" t="s">
        <v>455</v>
      </c>
      <c r="L230" s="199" t="n"/>
      <c r="M230" s="403" t="n"/>
      <c r="N230" s="403" t="n"/>
      <c r="O230" s="403" t="n"/>
      <c r="P230" s="403" t="n"/>
      <c r="Q230" s="403" t="n"/>
      <c r="R230" s="403" t="n"/>
      <c r="S230" s="403" t="n"/>
      <c r="T230" s="403" t="n"/>
      <c r="U230" s="403" t="n"/>
      <c r="V230" s="403" t="n"/>
      <c r="W230" s="403" t="n"/>
      <c r="X230" s="403" t="n"/>
      <c r="Y230" s="403" t="n"/>
      <c r="Z230" s="403" t="n"/>
      <c r="AA230" s="403" t="n"/>
      <c r="AB230" s="403" t="n"/>
      <c r="AC230" s="403" t="n"/>
      <c r="AD230" s="403" t="n"/>
      <c r="AE230" s="403" t="n"/>
      <c r="AF230" s="403" t="n"/>
      <c r="AG230" s="403" t="n"/>
      <c r="AH230" s="403" t="n"/>
      <c r="AI230" s="403" t="n"/>
      <c r="AJ230" s="403" t="n"/>
      <c r="AK230" s="403" t="n"/>
      <c r="AL230" s="403" t="n"/>
      <c r="AM230" s="403" t="n"/>
      <c r="AN230" s="403" t="n"/>
      <c r="AO230" s="403" t="n"/>
      <c r="AP230" s="403" t="n"/>
      <c r="AQ230" s="403" t="n"/>
      <c r="AR230" s="403" t="n"/>
      <c r="AS230" s="403" t="n"/>
      <c r="AT230" s="403" t="n"/>
      <c r="AU230" s="403" t="n"/>
      <c r="AV230" s="403" t="n"/>
      <c r="AW230" s="403" t="n"/>
      <c r="AX230" s="403" t="n"/>
      <c r="AY230" s="403" t="n"/>
      <c r="AZ230" s="403" t="n"/>
      <c r="BA230" s="403" t="n"/>
      <c r="BB230" s="403" t="n"/>
      <c r="BC230" s="403" t="n"/>
      <c r="BD230" s="403" t="n"/>
      <c r="BE230" s="403" t="n"/>
      <c r="BF230" s="403" t="n"/>
      <c r="BG230" s="403" t="n"/>
      <c r="BH230" s="403" t="n"/>
      <c r="BI230" s="403" t="n"/>
      <c r="BJ230" s="403" t="n"/>
      <c r="BK230" s="403" t="n"/>
      <c r="BL230" s="403" t="n"/>
      <c r="BM230" s="403" t="n"/>
      <c r="BN230" s="403" t="n"/>
      <c r="BO230" s="403" t="n"/>
      <c r="BP230" s="403" t="n"/>
      <c r="BQ230" s="403" t="n"/>
      <c r="BR230" s="403" t="n"/>
      <c r="BS230" s="403" t="n"/>
      <c r="BT230" s="403" t="n"/>
    </row>
    <row hidden="true" ht="16.5" outlineLevel="1" r="231">
      <c r="B231" s="374" t="str">
        <f aca="false" ca="false" dt2D="false" dtr="false" t="normal">I230</f>
        <v>НДС с кап.затрат на финансирование общей инфраструктуры</v>
      </c>
      <c r="F231" s="374" t="str">
        <f aca="false" ca="false" dt2D="false" dtr="false" t="normal">I231</f>
        <v>Якорная туристическая  инфраструктура</v>
      </c>
      <c r="I231" s="237" t="s">
        <v>406</v>
      </c>
      <c r="L231" s="283" t="e">
        <f aca="false" ca="false" dt2D="false" dtr="false" t="normal">SUM(M231:BT231)</f>
        <v>#VALUE!</v>
      </c>
      <c r="M231" s="167" t="e">
        <f aca="false" ca="false" dt2D="false" dtr="false" t="normal">SUMIFS(M:M, $F:$F, $F231, $B:$B, $B231, $E:$E, "Да", $J:$J, "Нет")</f>
        <v>#VALUE!</v>
      </c>
      <c r="N231" s="167" t="e">
        <f aca="false" ca="false" dt2D="false" dtr="false" t="normal">SUMIFS(N:N, $F:$F, $F231, $B:$B, $B231, $E:$E, "Да", $J:$J, "Нет")</f>
        <v>#VALUE!</v>
      </c>
      <c r="O231" s="167" t="e">
        <f aca="false" ca="false" dt2D="false" dtr="false" t="normal">SUMIFS(O:O, $F:$F, $F231, $B:$B, $B231, $E:$E, "Да", $J:$J, "Нет")</f>
        <v>#VALUE!</v>
      </c>
      <c r="P231" s="167" t="e">
        <f aca="false" ca="false" dt2D="false" dtr="false" t="normal">SUMIFS(P:P, $F:$F, $F231, $B:$B, $B231, $E:$E, "Да", $J:$J, "Нет")</f>
        <v>#VALUE!</v>
      </c>
      <c r="Q231" s="167" t="e">
        <f aca="false" ca="false" dt2D="false" dtr="false" t="normal">SUMIFS(Q:Q, $F:$F, $F231, $B:$B, $B231, $E:$E, "Да", $J:$J, "Нет")</f>
        <v>#VALUE!</v>
      </c>
      <c r="R231" s="167" t="e">
        <f aca="false" ca="false" dt2D="false" dtr="false" t="normal">SUMIFS(R:R, $F:$F, $F231, $B:$B, $B231, $E:$E, "Да", $J:$J, "Нет")</f>
        <v>#VALUE!</v>
      </c>
      <c r="S231" s="167" t="e">
        <f aca="false" ca="false" dt2D="false" dtr="false" t="normal">SUMIFS(S:S, $F:$F, $F231, $B:$B, $B231, $E:$E, "Да", $J:$J, "Нет")</f>
        <v>#VALUE!</v>
      </c>
      <c r="T231" s="167" t="e">
        <f aca="false" ca="false" dt2D="false" dtr="false" t="normal">SUMIFS(T:T, $F:$F, $F231, $B:$B, $B231, $E:$E, "Да", $J:$J, "Нет")</f>
        <v>#VALUE!</v>
      </c>
      <c r="U231" s="167" t="e">
        <f aca="false" ca="false" dt2D="false" dtr="false" t="normal">SUMIFS(U:U, $F:$F, $F231, $B:$B, $B231, $E:$E, "Да", $J:$J, "Нет")</f>
        <v>#VALUE!</v>
      </c>
      <c r="V231" s="167" t="e">
        <f aca="false" ca="false" dt2D="false" dtr="false" t="normal">SUMIFS(V:V, $F:$F, $F231, $B:$B, $B231, $E:$E, "Да", $J:$J, "Нет")</f>
        <v>#VALUE!</v>
      </c>
      <c r="W231" s="167" t="e">
        <f aca="false" ca="false" dt2D="false" dtr="false" t="normal">SUMIFS(W:W, $F:$F, $F231, $B:$B, $B231, $E:$E, "Да", $J:$J, "Нет")</f>
        <v>#VALUE!</v>
      </c>
      <c r="X231" s="167" t="e">
        <f aca="false" ca="false" dt2D="false" dtr="false" t="normal">SUMIFS(X:X, $F:$F, $F231, $B:$B, $B231, $E:$E, "Да", $J:$J, "Нет")</f>
        <v>#VALUE!</v>
      </c>
      <c r="Y231" s="167" t="e">
        <f aca="false" ca="false" dt2D="false" dtr="false" t="normal">SUMIFS(Y:Y, $F:$F, $F231, $B:$B, $B231, $E:$E, "Да", $J:$J, "Нет")</f>
        <v>#VALUE!</v>
      </c>
      <c r="Z231" s="167" t="e">
        <f aca="false" ca="false" dt2D="false" dtr="false" t="normal">SUMIFS(Z:Z, $F:$F, $F231, $B:$B, $B231, $E:$E, "Да", $J:$J, "Нет")</f>
        <v>#VALUE!</v>
      </c>
      <c r="AA231" s="167" t="e">
        <f aca="false" ca="false" dt2D="false" dtr="false" t="normal">SUMIFS(AA:AA, $F:$F, $F231, $B:$B, $B231, $E:$E, "Да", $J:$J, "Нет")</f>
        <v>#VALUE!</v>
      </c>
      <c r="AB231" s="167" t="e">
        <f aca="false" ca="false" dt2D="false" dtr="false" t="normal">SUMIFS(AB:AB, $F:$F, $F231, $B:$B, $B231, $E:$E, "Да", $J:$J, "Нет")</f>
        <v>#VALUE!</v>
      </c>
      <c r="AC231" s="167" t="e">
        <f aca="false" ca="false" dt2D="false" dtr="false" t="normal">SUMIFS(AC:AC, $F:$F, $F231, $B:$B, $B231, $E:$E, "Да", $J:$J, "Нет")</f>
        <v>#VALUE!</v>
      </c>
      <c r="AD231" s="167" t="e">
        <f aca="false" ca="false" dt2D="false" dtr="false" t="normal">SUMIFS(AD:AD, $F:$F, $F231, $B:$B, $B231, $E:$E, "Да", $J:$J, "Нет")</f>
        <v>#VALUE!</v>
      </c>
      <c r="AE231" s="167" t="e">
        <f aca="false" ca="false" dt2D="false" dtr="false" t="normal">SUMIFS(AE:AE, $F:$F, $F231, $B:$B, $B231, $E:$E, "Да", $J:$J, "Нет")</f>
        <v>#VALUE!</v>
      </c>
      <c r="AF231" s="167" t="e">
        <f aca="false" ca="false" dt2D="false" dtr="false" t="normal">SUMIFS(AF:AF, $F:$F, $F231, $B:$B, $B231, $E:$E, "Да", $J:$J, "Нет")</f>
        <v>#VALUE!</v>
      </c>
      <c r="AG231" s="167" t="e">
        <f aca="false" ca="false" dt2D="false" dtr="false" t="normal">SUMIFS(AG:AG, $F:$F, $F231, $B:$B, $B231, $E:$E, "Да", $J:$J, "Нет")</f>
        <v>#VALUE!</v>
      </c>
      <c r="AH231" s="167" t="e">
        <f aca="false" ca="false" dt2D="false" dtr="false" t="normal">SUMIFS(AH:AH, $F:$F, $F231, $B:$B, $B231, $E:$E, "Да", $J:$J, "Нет")</f>
        <v>#VALUE!</v>
      </c>
      <c r="AI231" s="167" t="e">
        <f aca="false" ca="false" dt2D="false" dtr="false" t="normal">SUMIFS(AI:AI, $F:$F, $F231, $B:$B, $B231, $E:$E, "Да", $J:$J, "Нет")</f>
        <v>#VALUE!</v>
      </c>
      <c r="AJ231" s="167" t="e">
        <f aca="false" ca="false" dt2D="false" dtr="false" t="normal">SUMIFS(AJ:AJ, $F:$F, $F231, $B:$B, $B231, $E:$E, "Да", $J:$J, "Нет")</f>
        <v>#VALUE!</v>
      </c>
      <c r="AK231" s="167" t="e">
        <f aca="false" ca="false" dt2D="false" dtr="false" t="normal">SUMIFS(AK:AK, $F:$F, $F231, $B:$B, $B231, $E:$E, "Да", $J:$J, "Нет")</f>
        <v>#VALUE!</v>
      </c>
      <c r="AL231" s="167" t="e">
        <f aca="false" ca="false" dt2D="false" dtr="false" t="normal">SUMIFS(AL:AL, $F:$F, $F231, $B:$B, $B231, $E:$E, "Да", $J:$J, "Нет")</f>
        <v>#VALUE!</v>
      </c>
      <c r="AM231" s="167" t="e">
        <f aca="false" ca="false" dt2D="false" dtr="false" t="normal">SUMIFS(AM:AM, $F:$F, $F231, $B:$B, $B231, $E:$E, "Да", $J:$J, "Нет")</f>
        <v>#VALUE!</v>
      </c>
      <c r="AN231" s="167" t="e">
        <f aca="false" ca="false" dt2D="false" dtr="false" t="normal">SUMIFS(AN:AN, $F:$F, $F231, $B:$B, $B231, $E:$E, "Да", $J:$J, "Нет")</f>
        <v>#VALUE!</v>
      </c>
      <c r="AO231" s="167" t="e">
        <f aca="false" ca="false" dt2D="false" dtr="false" t="normal">SUMIFS(AO:AO, $F:$F, $F231, $B:$B, $B231, $E:$E, "Да", $J:$J, "Нет")</f>
        <v>#VALUE!</v>
      </c>
      <c r="AP231" s="167" t="e">
        <f aca="false" ca="false" dt2D="false" dtr="false" t="normal">SUMIFS(AP:AP, $F:$F, $F231, $B:$B, $B231, $E:$E, "Да", $J:$J, "Нет")</f>
        <v>#VALUE!</v>
      </c>
      <c r="AQ231" s="167" t="e">
        <f aca="false" ca="false" dt2D="false" dtr="false" t="normal">SUMIFS(AQ:AQ, $F:$F, $F231, $B:$B, $B231, $E:$E, "Да", $J:$J, "Нет")</f>
        <v>#VALUE!</v>
      </c>
      <c r="AR231" s="167" t="e">
        <f aca="false" ca="false" dt2D="false" dtr="false" t="normal">SUMIFS(AR:AR, $F:$F, $F231, $B:$B, $B231, $E:$E, "Да", $J:$J, "Нет")</f>
        <v>#VALUE!</v>
      </c>
      <c r="AS231" s="167" t="e">
        <f aca="false" ca="false" dt2D="false" dtr="false" t="normal">SUMIFS(AS:AS, $F:$F, $F231, $B:$B, $B231, $E:$E, "Да", $J:$J, "Нет")</f>
        <v>#VALUE!</v>
      </c>
      <c r="AT231" s="167" t="e">
        <f aca="false" ca="false" dt2D="false" dtr="false" t="normal">SUMIFS(AT:AT, $F:$F, $F231, $B:$B, $B231, $E:$E, "Да", $J:$J, "Нет")</f>
        <v>#VALUE!</v>
      </c>
      <c r="AU231" s="167" t="e">
        <f aca="false" ca="false" dt2D="false" dtr="false" t="normal">SUMIFS(AU:AU, $F:$F, $F231, $B:$B, $B231, $E:$E, "Да", $J:$J, "Нет")</f>
        <v>#VALUE!</v>
      </c>
      <c r="AV231" s="167" t="e">
        <f aca="false" ca="false" dt2D="false" dtr="false" t="normal">SUMIFS(AV:AV, $F:$F, $F231, $B:$B, $B231, $E:$E, "Да", $J:$J, "Нет")</f>
        <v>#VALUE!</v>
      </c>
      <c r="AW231" s="167" t="e">
        <f aca="false" ca="false" dt2D="false" dtr="false" t="normal">SUMIFS(AW:AW, $F:$F, $F231, $B:$B, $B231, $E:$E, "Да", $J:$J, "Нет")</f>
        <v>#VALUE!</v>
      </c>
      <c r="AX231" s="167" t="e">
        <f aca="false" ca="false" dt2D="false" dtr="false" t="normal">SUMIFS(AX:AX, $F:$F, $F231, $B:$B, $B231, $E:$E, "Да", $J:$J, "Нет")</f>
        <v>#VALUE!</v>
      </c>
      <c r="AY231" s="167" t="e">
        <f aca="false" ca="false" dt2D="false" dtr="false" t="normal">SUMIFS(AY:AY, $F:$F, $F231, $B:$B, $B231, $E:$E, "Да", $J:$J, "Нет")</f>
        <v>#VALUE!</v>
      </c>
      <c r="AZ231" s="167" t="e">
        <f aca="false" ca="false" dt2D="false" dtr="false" t="normal">SUMIFS(AZ:AZ, $F:$F, $F231, $B:$B, $B231, $E:$E, "Да", $J:$J, "Нет")</f>
        <v>#VALUE!</v>
      </c>
      <c r="BA231" s="167" t="e">
        <f aca="false" ca="false" dt2D="false" dtr="false" t="normal">SUMIFS(BA:BA, $F:$F, $F231, $B:$B, $B231, $E:$E, "Да", $J:$J, "Нет")</f>
        <v>#VALUE!</v>
      </c>
      <c r="BB231" s="167" t="e">
        <f aca="false" ca="false" dt2D="false" dtr="false" t="normal">SUMIFS(BB:BB, $F:$F, $F231, $B:$B, $B231, $E:$E, "Да", $J:$J, "Нет")</f>
        <v>#VALUE!</v>
      </c>
      <c r="BC231" s="167" t="e">
        <f aca="false" ca="false" dt2D="false" dtr="false" t="normal">SUMIFS(BC:BC, $F:$F, $F231, $B:$B, $B231, $E:$E, "Да", $J:$J, "Нет")</f>
        <v>#VALUE!</v>
      </c>
      <c r="BD231" s="167" t="e">
        <f aca="false" ca="false" dt2D="false" dtr="false" t="normal">SUMIFS(BD:BD, $F:$F, $F231, $B:$B, $B231, $E:$E, "Да", $J:$J, "Нет")</f>
        <v>#VALUE!</v>
      </c>
      <c r="BE231" s="167" t="e">
        <f aca="false" ca="false" dt2D="false" dtr="false" t="normal">SUMIFS(BE:BE, $F:$F, $F231, $B:$B, $B231, $E:$E, "Да", $J:$J, "Нет")</f>
        <v>#VALUE!</v>
      </c>
      <c r="BF231" s="167" t="e">
        <f aca="false" ca="false" dt2D="false" dtr="false" t="normal">SUMIFS(BF:BF, $F:$F, $F231, $B:$B, $B231, $E:$E, "Да", $J:$J, "Нет")</f>
        <v>#VALUE!</v>
      </c>
      <c r="BG231" s="167" t="e">
        <f aca="false" ca="false" dt2D="false" dtr="false" t="normal">SUMIFS(BG:BG, $F:$F, $F231, $B:$B, $B231, $E:$E, "Да", $J:$J, "Нет")</f>
        <v>#VALUE!</v>
      </c>
      <c r="BH231" s="167" t="e">
        <f aca="false" ca="false" dt2D="false" dtr="false" t="normal">SUMIFS(BH:BH, $F:$F, $F231, $B:$B, $B231, $E:$E, "Да", $J:$J, "Нет")</f>
        <v>#VALUE!</v>
      </c>
      <c r="BI231" s="167" t="e">
        <f aca="false" ca="false" dt2D="false" dtr="false" t="normal">SUMIFS(BI:BI, $F:$F, $F231, $B:$B, $B231, $E:$E, "Да", $J:$J, "Нет")</f>
        <v>#VALUE!</v>
      </c>
      <c r="BJ231" s="167" t="e">
        <f aca="false" ca="false" dt2D="false" dtr="false" t="normal">SUMIFS(BJ:BJ, $F:$F, $F231, $B:$B, $B231, $E:$E, "Да", $J:$J, "Нет")</f>
        <v>#VALUE!</v>
      </c>
      <c r="BK231" s="167" t="e">
        <f aca="false" ca="false" dt2D="false" dtr="false" t="normal">SUMIFS(BK:BK, $F:$F, $F231, $B:$B, $B231, $E:$E, "Да", $J:$J, "Нет")</f>
        <v>#VALUE!</v>
      </c>
      <c r="BL231" s="167" t="e">
        <f aca="false" ca="false" dt2D="false" dtr="false" t="normal">SUMIFS(BL:BL, $F:$F, $F231, $B:$B, $B231, $E:$E, "Да", $J:$J, "Нет")</f>
        <v>#VALUE!</v>
      </c>
      <c r="BM231" s="167" t="e">
        <f aca="false" ca="false" dt2D="false" dtr="false" t="normal">SUMIFS(BM:BM, $F:$F, $F231, $B:$B, $B231, $E:$E, "Да", $J:$J, "Нет")</f>
        <v>#VALUE!</v>
      </c>
      <c r="BN231" s="167" t="e">
        <f aca="false" ca="false" dt2D="false" dtr="false" t="normal">SUMIFS(BN:BN, $F:$F, $F231, $B:$B, $B231, $E:$E, "Да", $J:$J, "Нет")</f>
        <v>#VALUE!</v>
      </c>
      <c r="BO231" s="167" t="e">
        <f aca="false" ca="false" dt2D="false" dtr="false" t="normal">SUMIFS(BO:BO, $F:$F, $F231, $B:$B, $B231, $E:$E, "Да", $J:$J, "Нет")</f>
        <v>#VALUE!</v>
      </c>
      <c r="BP231" s="167" t="e">
        <f aca="false" ca="false" dt2D="false" dtr="false" t="normal">SUMIFS(BP:BP, $F:$F, $F231, $B:$B, $B231, $E:$E, "Да", $J:$J, "Нет")</f>
        <v>#VALUE!</v>
      </c>
      <c r="BQ231" s="167" t="e">
        <f aca="false" ca="false" dt2D="false" dtr="false" t="normal">SUMIFS(BQ:BQ, $F:$F, $F231, $B:$B, $B231, $E:$E, "Да", $J:$J, "Нет")</f>
        <v>#VALUE!</v>
      </c>
      <c r="BR231" s="167" t="e">
        <f aca="false" ca="false" dt2D="false" dtr="false" t="normal">SUMIFS(BR:BR, $F:$F, $F231, $B:$B, $B231, $E:$E, "Да", $J:$J, "Нет")</f>
        <v>#VALUE!</v>
      </c>
      <c r="BS231" s="167" t="e">
        <f aca="false" ca="false" dt2D="false" dtr="false" t="normal">SUMIFS(BS:BS, $F:$F, $F231, $B:$B, $B231, $E:$E, "Да", $J:$J, "Нет")</f>
        <v>#VALUE!</v>
      </c>
      <c r="BT231" s="167" t="e">
        <f aca="false" ca="false" dt2D="false" dtr="false" t="normal">SUMIFS(BT:BT, $F:$F, $F231, $B:$B, $B231, $E:$E, "Да", $J:$J, "Нет")</f>
        <v>#VALUE!</v>
      </c>
    </row>
    <row hidden="true" ht="16.5" outlineLevel="1" r="232">
      <c r="B232" s="374" t="str">
        <f aca="false" ca="false" dt2D="false" dtr="false" t="normal">B231</f>
        <v>НДС с кап.затрат на финансирование общей инфраструктуры</v>
      </c>
      <c r="F232" s="374" t="str">
        <f aca="false" ca="false" dt2D="false" dtr="false" t="normal">I232</f>
        <v>Дополнительная туристическая  инфраструктура</v>
      </c>
      <c r="I232" s="237" t="s">
        <v>407</v>
      </c>
      <c r="L232" s="283" t="e">
        <f aca="false" ca="false" dt2D="false" dtr="false" t="normal">SUM(M232:BT232)</f>
        <v>#VALUE!</v>
      </c>
      <c r="M232" s="167" t="e">
        <f aca="false" ca="false" dt2D="false" dtr="false" t="normal">SUMIFS(M:M, $F:$F, $F232, $B:$B, $B232, $E:$E, "Да", $J:$J, "Нет")</f>
        <v>#VALUE!</v>
      </c>
      <c r="N232" s="167" t="e">
        <f aca="false" ca="false" dt2D="false" dtr="false" t="normal">SUMIFS(N:N, $F:$F, $F232, $B:$B, $B232, $E:$E, "Да", $J:$J, "Нет")</f>
        <v>#VALUE!</v>
      </c>
      <c r="O232" s="167" t="e">
        <f aca="false" ca="false" dt2D="false" dtr="false" t="normal">SUMIFS(O:O, $F:$F, $F232, $B:$B, $B232, $E:$E, "Да", $J:$J, "Нет")</f>
        <v>#VALUE!</v>
      </c>
      <c r="P232" s="167" t="e">
        <f aca="false" ca="false" dt2D="false" dtr="false" t="normal">SUMIFS(P:P, $F:$F, $F232, $B:$B, $B232, $E:$E, "Да", $J:$J, "Нет")</f>
        <v>#VALUE!</v>
      </c>
      <c r="Q232" s="167" t="e">
        <f aca="false" ca="false" dt2D="false" dtr="false" t="normal">SUMIFS(Q:Q, $F:$F, $F232, $B:$B, $B232, $E:$E, "Да", $J:$J, "Нет")</f>
        <v>#VALUE!</v>
      </c>
      <c r="R232" s="167" t="e">
        <f aca="false" ca="false" dt2D="false" dtr="false" t="normal">SUMIFS(R:R, $F:$F, $F232, $B:$B, $B232, $E:$E, "Да", $J:$J, "Нет")</f>
        <v>#VALUE!</v>
      </c>
      <c r="S232" s="167" t="e">
        <f aca="false" ca="false" dt2D="false" dtr="false" t="normal">SUMIFS(S:S, $F:$F, $F232, $B:$B, $B232, $E:$E, "Да", $J:$J, "Нет")</f>
        <v>#VALUE!</v>
      </c>
      <c r="T232" s="167" t="e">
        <f aca="false" ca="false" dt2D="false" dtr="false" t="normal">SUMIFS(T:T, $F:$F, $F232, $B:$B, $B232, $E:$E, "Да", $J:$J, "Нет")</f>
        <v>#VALUE!</v>
      </c>
      <c r="U232" s="167" t="e">
        <f aca="false" ca="false" dt2D="false" dtr="false" t="normal">SUMIFS(U:U, $F:$F, $F232, $B:$B, $B232, $E:$E, "Да", $J:$J, "Нет")</f>
        <v>#VALUE!</v>
      </c>
      <c r="V232" s="167" t="e">
        <f aca="false" ca="false" dt2D="false" dtr="false" t="normal">SUMIFS(V:V, $F:$F, $F232, $B:$B, $B232, $E:$E, "Да", $J:$J, "Нет")</f>
        <v>#VALUE!</v>
      </c>
      <c r="W232" s="167" t="e">
        <f aca="false" ca="false" dt2D="false" dtr="false" t="normal">SUMIFS(W:W, $F:$F, $F232, $B:$B, $B232, $E:$E, "Да", $J:$J, "Нет")</f>
        <v>#VALUE!</v>
      </c>
      <c r="X232" s="167" t="e">
        <f aca="false" ca="false" dt2D="false" dtr="false" t="normal">SUMIFS(X:X, $F:$F, $F232, $B:$B, $B232, $E:$E, "Да", $J:$J, "Нет")</f>
        <v>#VALUE!</v>
      </c>
      <c r="Y232" s="167" t="e">
        <f aca="false" ca="false" dt2D="false" dtr="false" t="normal">SUMIFS(Y:Y, $F:$F, $F232, $B:$B, $B232, $E:$E, "Да", $J:$J, "Нет")</f>
        <v>#VALUE!</v>
      </c>
      <c r="Z232" s="167" t="e">
        <f aca="false" ca="false" dt2D="false" dtr="false" t="normal">SUMIFS(Z:Z, $F:$F, $F232, $B:$B, $B232, $E:$E, "Да", $J:$J, "Нет")</f>
        <v>#VALUE!</v>
      </c>
      <c r="AA232" s="167" t="e">
        <f aca="false" ca="false" dt2D="false" dtr="false" t="normal">SUMIFS(AA:AA, $F:$F, $F232, $B:$B, $B232, $E:$E, "Да", $J:$J, "Нет")</f>
        <v>#VALUE!</v>
      </c>
      <c r="AB232" s="167" t="e">
        <f aca="false" ca="false" dt2D="false" dtr="false" t="normal">SUMIFS(AB:AB, $F:$F, $F232, $B:$B, $B232, $E:$E, "Да", $J:$J, "Нет")</f>
        <v>#VALUE!</v>
      </c>
      <c r="AC232" s="167" t="e">
        <f aca="false" ca="false" dt2D="false" dtr="false" t="normal">SUMIFS(AC:AC, $F:$F, $F232, $B:$B, $B232, $E:$E, "Да", $J:$J, "Нет")</f>
        <v>#VALUE!</v>
      </c>
      <c r="AD232" s="167" t="e">
        <f aca="false" ca="false" dt2D="false" dtr="false" t="normal">SUMIFS(AD:AD, $F:$F, $F232, $B:$B, $B232, $E:$E, "Да", $J:$J, "Нет")</f>
        <v>#VALUE!</v>
      </c>
      <c r="AE232" s="167" t="e">
        <f aca="false" ca="false" dt2D="false" dtr="false" t="normal">SUMIFS(AE:AE, $F:$F, $F232, $B:$B, $B232, $E:$E, "Да", $J:$J, "Нет")</f>
        <v>#VALUE!</v>
      </c>
      <c r="AF232" s="167" t="e">
        <f aca="false" ca="false" dt2D="false" dtr="false" t="normal">SUMIFS(AF:AF, $F:$F, $F232, $B:$B, $B232, $E:$E, "Да", $J:$J, "Нет")</f>
        <v>#VALUE!</v>
      </c>
      <c r="AG232" s="167" t="e">
        <f aca="false" ca="false" dt2D="false" dtr="false" t="normal">SUMIFS(AG:AG, $F:$F, $F232, $B:$B, $B232, $E:$E, "Да", $J:$J, "Нет")</f>
        <v>#VALUE!</v>
      </c>
      <c r="AH232" s="167" t="e">
        <f aca="false" ca="false" dt2D="false" dtr="false" t="normal">SUMIFS(AH:AH, $F:$F, $F232, $B:$B, $B232, $E:$E, "Да", $J:$J, "Нет")</f>
        <v>#VALUE!</v>
      </c>
      <c r="AI232" s="167" t="e">
        <f aca="false" ca="false" dt2D="false" dtr="false" t="normal">SUMIFS(AI:AI, $F:$F, $F232, $B:$B, $B232, $E:$E, "Да", $J:$J, "Нет")</f>
        <v>#VALUE!</v>
      </c>
      <c r="AJ232" s="167" t="e">
        <f aca="false" ca="false" dt2D="false" dtr="false" t="normal">SUMIFS(AJ:AJ, $F:$F, $F232, $B:$B, $B232, $E:$E, "Да", $J:$J, "Нет")</f>
        <v>#VALUE!</v>
      </c>
      <c r="AK232" s="167" t="e">
        <f aca="false" ca="false" dt2D="false" dtr="false" t="normal">SUMIFS(AK:AK, $F:$F, $F232, $B:$B, $B232, $E:$E, "Да", $J:$J, "Нет")</f>
        <v>#VALUE!</v>
      </c>
      <c r="AL232" s="167" t="e">
        <f aca="false" ca="false" dt2D="false" dtr="false" t="normal">SUMIFS(AL:AL, $F:$F, $F232, $B:$B, $B232, $E:$E, "Да", $J:$J, "Нет")</f>
        <v>#VALUE!</v>
      </c>
      <c r="AM232" s="167" t="e">
        <f aca="false" ca="false" dt2D="false" dtr="false" t="normal">SUMIFS(AM:AM, $F:$F, $F232, $B:$B, $B232, $E:$E, "Да", $J:$J, "Нет")</f>
        <v>#VALUE!</v>
      </c>
      <c r="AN232" s="167" t="e">
        <f aca="false" ca="false" dt2D="false" dtr="false" t="normal">SUMIFS(AN:AN, $F:$F, $F232, $B:$B, $B232, $E:$E, "Да", $J:$J, "Нет")</f>
        <v>#VALUE!</v>
      </c>
      <c r="AO232" s="167" t="e">
        <f aca="false" ca="false" dt2D="false" dtr="false" t="normal">SUMIFS(AO:AO, $F:$F, $F232, $B:$B, $B232, $E:$E, "Да", $J:$J, "Нет")</f>
        <v>#VALUE!</v>
      </c>
      <c r="AP232" s="167" t="e">
        <f aca="false" ca="false" dt2D="false" dtr="false" t="normal">SUMIFS(AP:AP, $F:$F, $F232, $B:$B, $B232, $E:$E, "Да", $J:$J, "Нет")</f>
        <v>#VALUE!</v>
      </c>
      <c r="AQ232" s="167" t="e">
        <f aca="false" ca="false" dt2D="false" dtr="false" t="normal">SUMIFS(AQ:AQ, $F:$F, $F232, $B:$B, $B232, $E:$E, "Да", $J:$J, "Нет")</f>
        <v>#VALUE!</v>
      </c>
      <c r="AR232" s="167" t="e">
        <f aca="false" ca="false" dt2D="false" dtr="false" t="normal">SUMIFS(AR:AR, $F:$F, $F232, $B:$B, $B232, $E:$E, "Да", $J:$J, "Нет")</f>
        <v>#VALUE!</v>
      </c>
      <c r="AS232" s="167" t="e">
        <f aca="false" ca="false" dt2D="false" dtr="false" t="normal">SUMIFS(AS:AS, $F:$F, $F232, $B:$B, $B232, $E:$E, "Да", $J:$J, "Нет")</f>
        <v>#VALUE!</v>
      </c>
      <c r="AT232" s="167" t="e">
        <f aca="false" ca="false" dt2D="false" dtr="false" t="normal">SUMIFS(AT:AT, $F:$F, $F232, $B:$B, $B232, $E:$E, "Да", $J:$J, "Нет")</f>
        <v>#VALUE!</v>
      </c>
      <c r="AU232" s="167" t="e">
        <f aca="false" ca="false" dt2D="false" dtr="false" t="normal">SUMIFS(AU:AU, $F:$F, $F232, $B:$B, $B232, $E:$E, "Да", $J:$J, "Нет")</f>
        <v>#VALUE!</v>
      </c>
      <c r="AV232" s="167" t="e">
        <f aca="false" ca="false" dt2D="false" dtr="false" t="normal">SUMIFS(AV:AV, $F:$F, $F232, $B:$B, $B232, $E:$E, "Да", $J:$J, "Нет")</f>
        <v>#VALUE!</v>
      </c>
      <c r="AW232" s="167" t="e">
        <f aca="false" ca="false" dt2D="false" dtr="false" t="normal">SUMIFS(AW:AW, $F:$F, $F232, $B:$B, $B232, $E:$E, "Да", $J:$J, "Нет")</f>
        <v>#VALUE!</v>
      </c>
      <c r="AX232" s="167" t="e">
        <f aca="false" ca="false" dt2D="false" dtr="false" t="normal">SUMIFS(AX:AX, $F:$F, $F232, $B:$B, $B232, $E:$E, "Да", $J:$J, "Нет")</f>
        <v>#VALUE!</v>
      </c>
      <c r="AY232" s="167" t="e">
        <f aca="false" ca="false" dt2D="false" dtr="false" t="normal">SUMIFS(AY:AY, $F:$F, $F232, $B:$B, $B232, $E:$E, "Да", $J:$J, "Нет")</f>
        <v>#VALUE!</v>
      </c>
      <c r="AZ232" s="167" t="e">
        <f aca="false" ca="false" dt2D="false" dtr="false" t="normal">SUMIFS(AZ:AZ, $F:$F, $F232, $B:$B, $B232, $E:$E, "Да", $J:$J, "Нет")</f>
        <v>#VALUE!</v>
      </c>
      <c r="BA232" s="167" t="e">
        <f aca="false" ca="false" dt2D="false" dtr="false" t="normal">SUMIFS(BA:BA, $F:$F, $F232, $B:$B, $B232, $E:$E, "Да", $J:$J, "Нет")</f>
        <v>#VALUE!</v>
      </c>
      <c r="BB232" s="167" t="e">
        <f aca="false" ca="false" dt2D="false" dtr="false" t="normal">SUMIFS(BB:BB, $F:$F, $F232, $B:$B, $B232, $E:$E, "Да", $J:$J, "Нет")</f>
        <v>#VALUE!</v>
      </c>
      <c r="BC232" s="167" t="e">
        <f aca="false" ca="false" dt2D="false" dtr="false" t="normal">SUMIFS(BC:BC, $F:$F, $F232, $B:$B, $B232, $E:$E, "Да", $J:$J, "Нет")</f>
        <v>#VALUE!</v>
      </c>
      <c r="BD232" s="167" t="e">
        <f aca="false" ca="false" dt2D="false" dtr="false" t="normal">SUMIFS(BD:BD, $F:$F, $F232, $B:$B, $B232, $E:$E, "Да", $J:$J, "Нет")</f>
        <v>#VALUE!</v>
      </c>
      <c r="BE232" s="167" t="e">
        <f aca="false" ca="false" dt2D="false" dtr="false" t="normal">SUMIFS(BE:BE, $F:$F, $F232, $B:$B, $B232, $E:$E, "Да", $J:$J, "Нет")</f>
        <v>#VALUE!</v>
      </c>
      <c r="BF232" s="167" t="e">
        <f aca="false" ca="false" dt2D="false" dtr="false" t="normal">SUMIFS(BF:BF, $F:$F, $F232, $B:$B, $B232, $E:$E, "Да", $J:$J, "Нет")</f>
        <v>#VALUE!</v>
      </c>
      <c r="BG232" s="167" t="e">
        <f aca="false" ca="false" dt2D="false" dtr="false" t="normal">SUMIFS(BG:BG, $F:$F, $F232, $B:$B, $B232, $E:$E, "Да", $J:$J, "Нет")</f>
        <v>#VALUE!</v>
      </c>
      <c r="BH232" s="167" t="e">
        <f aca="false" ca="false" dt2D="false" dtr="false" t="normal">SUMIFS(BH:BH, $F:$F, $F232, $B:$B, $B232, $E:$E, "Да", $J:$J, "Нет")</f>
        <v>#VALUE!</v>
      </c>
      <c r="BI232" s="167" t="e">
        <f aca="false" ca="false" dt2D="false" dtr="false" t="normal">SUMIFS(BI:BI, $F:$F, $F232, $B:$B, $B232, $E:$E, "Да", $J:$J, "Нет")</f>
        <v>#VALUE!</v>
      </c>
      <c r="BJ232" s="167" t="e">
        <f aca="false" ca="false" dt2D="false" dtr="false" t="normal">SUMIFS(BJ:BJ, $F:$F, $F232, $B:$B, $B232, $E:$E, "Да", $J:$J, "Нет")</f>
        <v>#VALUE!</v>
      </c>
      <c r="BK232" s="167" t="e">
        <f aca="false" ca="false" dt2D="false" dtr="false" t="normal">SUMIFS(BK:BK, $F:$F, $F232, $B:$B, $B232, $E:$E, "Да", $J:$J, "Нет")</f>
        <v>#VALUE!</v>
      </c>
      <c r="BL232" s="167" t="e">
        <f aca="false" ca="false" dt2D="false" dtr="false" t="normal">SUMIFS(BL:BL, $F:$F, $F232, $B:$B, $B232, $E:$E, "Да", $J:$J, "Нет")</f>
        <v>#VALUE!</v>
      </c>
      <c r="BM232" s="167" t="e">
        <f aca="false" ca="false" dt2D="false" dtr="false" t="normal">SUMIFS(BM:BM, $F:$F, $F232, $B:$B, $B232, $E:$E, "Да", $J:$J, "Нет")</f>
        <v>#VALUE!</v>
      </c>
      <c r="BN232" s="167" t="e">
        <f aca="false" ca="false" dt2D="false" dtr="false" t="normal">SUMIFS(BN:BN, $F:$F, $F232, $B:$B, $B232, $E:$E, "Да", $J:$J, "Нет")</f>
        <v>#VALUE!</v>
      </c>
      <c r="BO232" s="167" t="e">
        <f aca="false" ca="false" dt2D="false" dtr="false" t="normal">SUMIFS(BO:BO, $F:$F, $F232, $B:$B, $B232, $E:$E, "Да", $J:$J, "Нет")</f>
        <v>#VALUE!</v>
      </c>
      <c r="BP232" s="167" t="e">
        <f aca="false" ca="false" dt2D="false" dtr="false" t="normal">SUMIFS(BP:BP, $F:$F, $F232, $B:$B, $B232, $E:$E, "Да", $J:$J, "Нет")</f>
        <v>#VALUE!</v>
      </c>
      <c r="BQ232" s="167" t="e">
        <f aca="false" ca="false" dt2D="false" dtr="false" t="normal">SUMIFS(BQ:BQ, $F:$F, $F232, $B:$B, $B232, $E:$E, "Да", $J:$J, "Нет")</f>
        <v>#VALUE!</v>
      </c>
      <c r="BR232" s="167" t="e">
        <f aca="false" ca="false" dt2D="false" dtr="false" t="normal">SUMIFS(BR:BR, $F:$F, $F232, $B:$B, $B232, $E:$E, "Да", $J:$J, "Нет")</f>
        <v>#VALUE!</v>
      </c>
      <c r="BS232" s="167" t="e">
        <f aca="false" ca="false" dt2D="false" dtr="false" t="normal">SUMIFS(BS:BS, $F:$F, $F232, $B:$B, $B232, $E:$E, "Да", $J:$J, "Нет")</f>
        <v>#VALUE!</v>
      </c>
      <c r="BT232" s="167" t="e">
        <f aca="false" ca="false" dt2D="false" dtr="false" t="normal">SUMIFS(BT:BT, $F:$F, $F232, $B:$B, $B232, $E:$E, "Да", $J:$J, "Нет")</f>
        <v>#VALUE!</v>
      </c>
    </row>
    <row customFormat="true" ht="15.75" outlineLevel="0" r="233" s="85">
      <c r="A233" s="404" t="n"/>
      <c r="B233" s="404" t="n"/>
      <c r="C233" s="374" t="n"/>
      <c r="D233" s="404" t="n"/>
      <c r="E233" s="404" t="n"/>
      <c r="F233" s="404" t="n"/>
      <c r="G233" s="404" t="n"/>
      <c r="I233" s="126" t="s">
        <v>456</v>
      </c>
      <c r="J233" s="126" t="n"/>
      <c r="K233" s="126" t="n"/>
      <c r="L233" s="405" t="e">
        <f aca="false" ca="false" dt2D="false" dtr="false" t="normal">SUM(M233:BT233)</f>
        <v>#VALUE!</v>
      </c>
      <c r="M233" s="406" t="e">
        <f aca="false" ca="false" dt2D="false" dtr="false" t="normal">SUM(M231:M232)</f>
        <v>#VALUE!</v>
      </c>
      <c r="N233" s="406" t="e">
        <f aca="false" ca="false" dt2D="false" dtr="false" t="normal">SUM(N231:N232)</f>
        <v>#VALUE!</v>
      </c>
      <c r="O233" s="406" t="e">
        <f aca="false" ca="false" dt2D="false" dtr="false" t="normal">SUM(O231:O232)</f>
        <v>#VALUE!</v>
      </c>
      <c r="P233" s="406" t="e">
        <f aca="false" ca="false" dt2D="false" dtr="false" t="normal">SUM(P231:P232)</f>
        <v>#VALUE!</v>
      </c>
      <c r="Q233" s="406" t="e">
        <f aca="false" ca="false" dt2D="false" dtr="false" t="normal">SUM(Q231:Q232)</f>
        <v>#VALUE!</v>
      </c>
      <c r="R233" s="406" t="e">
        <f aca="false" ca="false" dt2D="false" dtr="false" t="normal">SUM(R231:R232)</f>
        <v>#VALUE!</v>
      </c>
      <c r="S233" s="406" t="e">
        <f aca="false" ca="false" dt2D="false" dtr="false" t="normal">SUM(S231:S232)</f>
        <v>#VALUE!</v>
      </c>
      <c r="T233" s="406" t="e">
        <f aca="false" ca="false" dt2D="false" dtr="false" t="normal">SUM(T231:T232)</f>
        <v>#VALUE!</v>
      </c>
      <c r="U233" s="406" t="e">
        <f aca="false" ca="false" dt2D="false" dtr="false" t="normal">SUM(U231:U232)</f>
        <v>#VALUE!</v>
      </c>
      <c r="V233" s="406" t="e">
        <f aca="false" ca="false" dt2D="false" dtr="false" t="normal">SUM(V231:V232)</f>
        <v>#VALUE!</v>
      </c>
      <c r="W233" s="406" t="e">
        <f aca="false" ca="false" dt2D="false" dtr="false" t="normal">SUM(W231:W232)</f>
        <v>#VALUE!</v>
      </c>
      <c r="X233" s="406" t="e">
        <f aca="false" ca="false" dt2D="false" dtr="false" t="normal">SUM(X231:X232)</f>
        <v>#VALUE!</v>
      </c>
      <c r="Y233" s="406" t="e">
        <f aca="false" ca="false" dt2D="false" dtr="false" t="normal">SUM(Y231:Y232)</f>
        <v>#VALUE!</v>
      </c>
      <c r="Z233" s="406" t="e">
        <f aca="false" ca="false" dt2D="false" dtr="false" t="normal">SUM(Z231:Z232)</f>
        <v>#VALUE!</v>
      </c>
      <c r="AA233" s="406" t="e">
        <f aca="false" ca="false" dt2D="false" dtr="false" t="normal">SUM(AA231:AA232)</f>
        <v>#VALUE!</v>
      </c>
      <c r="AB233" s="406" t="e">
        <f aca="false" ca="false" dt2D="false" dtr="false" t="normal">SUM(AB231:AB232)</f>
        <v>#VALUE!</v>
      </c>
      <c r="AC233" s="406" t="e">
        <f aca="false" ca="false" dt2D="false" dtr="false" t="normal">SUM(AC231:AC232)</f>
        <v>#VALUE!</v>
      </c>
      <c r="AD233" s="406" t="e">
        <f aca="false" ca="false" dt2D="false" dtr="false" t="normal">SUM(AD231:AD232)</f>
        <v>#VALUE!</v>
      </c>
      <c r="AE233" s="406" t="e">
        <f aca="false" ca="false" dt2D="false" dtr="false" t="normal">SUM(AE231:AE232)</f>
        <v>#VALUE!</v>
      </c>
      <c r="AF233" s="406" t="e">
        <f aca="false" ca="false" dt2D="false" dtr="false" t="normal">SUM(AF231:AF232)</f>
        <v>#VALUE!</v>
      </c>
      <c r="AG233" s="406" t="e">
        <f aca="false" ca="false" dt2D="false" dtr="false" t="normal">SUM(AG231:AG232)</f>
        <v>#VALUE!</v>
      </c>
      <c r="AH233" s="406" t="e">
        <f aca="false" ca="false" dt2D="false" dtr="false" t="normal">SUM(AH231:AH232)</f>
        <v>#VALUE!</v>
      </c>
      <c r="AI233" s="406" t="e">
        <f aca="false" ca="false" dt2D="false" dtr="false" t="normal">SUM(AI231:AI232)</f>
        <v>#VALUE!</v>
      </c>
      <c r="AJ233" s="406" t="e">
        <f aca="false" ca="false" dt2D="false" dtr="false" t="normal">SUM(AJ231:AJ232)</f>
        <v>#VALUE!</v>
      </c>
      <c r="AK233" s="406" t="e">
        <f aca="false" ca="false" dt2D="false" dtr="false" t="normal">SUM(AK231:AK232)</f>
        <v>#VALUE!</v>
      </c>
      <c r="AL233" s="406" t="e">
        <f aca="false" ca="false" dt2D="false" dtr="false" t="normal">SUM(AL231:AL232)</f>
        <v>#VALUE!</v>
      </c>
      <c r="AM233" s="406" t="e">
        <f aca="false" ca="false" dt2D="false" dtr="false" t="normal">SUM(AM231:AM232)</f>
        <v>#VALUE!</v>
      </c>
      <c r="AN233" s="406" t="e">
        <f aca="false" ca="false" dt2D="false" dtr="false" t="normal">SUM(AN231:AN232)</f>
        <v>#VALUE!</v>
      </c>
      <c r="AO233" s="406" t="e">
        <f aca="false" ca="false" dt2D="false" dtr="false" t="normal">SUM(AO231:AO232)</f>
        <v>#VALUE!</v>
      </c>
      <c r="AP233" s="406" t="e">
        <f aca="false" ca="false" dt2D="false" dtr="false" t="normal">SUM(AP231:AP232)</f>
        <v>#VALUE!</v>
      </c>
      <c r="AQ233" s="406" t="e">
        <f aca="false" ca="false" dt2D="false" dtr="false" t="normal">SUM(AQ231:AQ232)</f>
        <v>#VALUE!</v>
      </c>
      <c r="AR233" s="406" t="e">
        <f aca="false" ca="false" dt2D="false" dtr="false" t="normal">SUM(AR231:AR232)</f>
        <v>#VALUE!</v>
      </c>
      <c r="AS233" s="406" t="e">
        <f aca="false" ca="false" dt2D="false" dtr="false" t="normal">SUM(AS231:AS232)</f>
        <v>#VALUE!</v>
      </c>
      <c r="AT233" s="406" t="e">
        <f aca="false" ca="false" dt2D="false" dtr="false" t="normal">SUM(AT231:AT232)</f>
        <v>#VALUE!</v>
      </c>
      <c r="AU233" s="406" t="e">
        <f aca="false" ca="false" dt2D="false" dtr="false" t="normal">SUM(AU231:AU232)</f>
        <v>#VALUE!</v>
      </c>
      <c r="AV233" s="406" t="e">
        <f aca="false" ca="false" dt2D="false" dtr="false" t="normal">SUM(AV231:AV232)</f>
        <v>#VALUE!</v>
      </c>
      <c r="AW233" s="406" t="e">
        <f aca="false" ca="false" dt2D="false" dtr="false" t="normal">SUM(AW231:AW232)</f>
        <v>#VALUE!</v>
      </c>
      <c r="AX233" s="406" t="e">
        <f aca="false" ca="false" dt2D="false" dtr="false" t="normal">SUM(AX231:AX232)</f>
        <v>#VALUE!</v>
      </c>
      <c r="AY233" s="406" t="e">
        <f aca="false" ca="false" dt2D="false" dtr="false" t="normal">SUM(AY231:AY232)</f>
        <v>#VALUE!</v>
      </c>
      <c r="AZ233" s="406" t="e">
        <f aca="false" ca="false" dt2D="false" dtr="false" t="normal">SUM(AZ231:AZ232)</f>
        <v>#VALUE!</v>
      </c>
      <c r="BA233" s="406" t="e">
        <f aca="false" ca="false" dt2D="false" dtr="false" t="normal">SUM(BA231:BA232)</f>
        <v>#VALUE!</v>
      </c>
      <c r="BB233" s="406" t="e">
        <f aca="false" ca="false" dt2D="false" dtr="false" t="normal">SUM(BB231:BB232)</f>
        <v>#VALUE!</v>
      </c>
      <c r="BC233" s="406" t="e">
        <f aca="false" ca="false" dt2D="false" dtr="false" t="normal">SUM(BC231:BC232)</f>
        <v>#VALUE!</v>
      </c>
      <c r="BD233" s="406" t="e">
        <f aca="false" ca="false" dt2D="false" dtr="false" t="normal">SUM(BD231:BD232)</f>
        <v>#VALUE!</v>
      </c>
      <c r="BE233" s="406" t="e">
        <f aca="false" ca="false" dt2D="false" dtr="false" t="normal">SUM(BE231:BE232)</f>
        <v>#VALUE!</v>
      </c>
      <c r="BF233" s="406" t="e">
        <f aca="false" ca="false" dt2D="false" dtr="false" t="normal">SUM(BF231:BF232)</f>
        <v>#VALUE!</v>
      </c>
      <c r="BG233" s="406" t="e">
        <f aca="false" ca="false" dt2D="false" dtr="false" t="normal">SUM(BG231:BG232)</f>
        <v>#VALUE!</v>
      </c>
      <c r="BH233" s="406" t="e">
        <f aca="false" ca="false" dt2D="false" dtr="false" t="normal">SUM(BH231:BH232)</f>
        <v>#VALUE!</v>
      </c>
      <c r="BI233" s="406" t="e">
        <f aca="false" ca="false" dt2D="false" dtr="false" t="normal">SUM(BI231:BI232)</f>
        <v>#VALUE!</v>
      </c>
      <c r="BJ233" s="406" t="e">
        <f aca="false" ca="false" dt2D="false" dtr="false" t="normal">SUM(BJ231:BJ232)</f>
        <v>#VALUE!</v>
      </c>
      <c r="BK233" s="406" t="e">
        <f aca="false" ca="false" dt2D="false" dtr="false" t="normal">SUM(BK231:BK232)</f>
        <v>#VALUE!</v>
      </c>
      <c r="BL233" s="406" t="e">
        <f aca="false" ca="false" dt2D="false" dtr="false" t="normal">SUM(BL231:BL232)</f>
        <v>#VALUE!</v>
      </c>
      <c r="BM233" s="406" t="e">
        <f aca="false" ca="false" dt2D="false" dtr="false" t="normal">SUM(BM231:BM232)</f>
        <v>#VALUE!</v>
      </c>
      <c r="BN233" s="406" t="e">
        <f aca="false" ca="false" dt2D="false" dtr="false" t="normal">SUM(BN231:BN232)</f>
        <v>#VALUE!</v>
      </c>
      <c r="BO233" s="406" t="e">
        <f aca="false" ca="false" dt2D="false" dtr="false" t="normal">SUM(BO231:BO232)</f>
        <v>#VALUE!</v>
      </c>
      <c r="BP233" s="406" t="e">
        <f aca="false" ca="false" dt2D="false" dtr="false" t="normal">SUM(BP231:BP232)</f>
        <v>#VALUE!</v>
      </c>
      <c r="BQ233" s="406" t="e">
        <f aca="false" ca="false" dt2D="false" dtr="false" t="normal">SUM(BQ231:BQ232)</f>
        <v>#VALUE!</v>
      </c>
      <c r="BR233" s="406" t="e">
        <f aca="false" ca="false" dt2D="false" dtr="false" t="normal">SUM(BR231:BR232)</f>
        <v>#VALUE!</v>
      </c>
      <c r="BS233" s="406" t="e">
        <f aca="false" ca="false" dt2D="false" dtr="false" t="normal">SUM(BS231:BS232)</f>
        <v>#VALUE!</v>
      </c>
      <c r="BT233" s="406" t="e">
        <f aca="false" ca="false" dt2D="false" dtr="false" t="normal">SUM(BT231:BT232)</f>
        <v>#VALUE!</v>
      </c>
    </row>
    <row outlineLevel="0" r="234">
      <c r="L234" s="283" t="n"/>
      <c r="M234" s="167" t="n"/>
      <c r="N234" s="167" t="n"/>
      <c r="O234" s="167" t="n"/>
      <c r="P234" s="167" t="n"/>
      <c r="Q234" s="167" t="n"/>
      <c r="R234" s="167" t="n"/>
      <c r="S234" s="167" t="n"/>
      <c r="T234" s="167" t="n"/>
      <c r="U234" s="167" t="n"/>
      <c r="V234" s="167" t="n"/>
      <c r="W234" s="167" t="n"/>
      <c r="X234" s="167" t="n"/>
      <c r="Y234" s="167" t="n"/>
      <c r="Z234" s="167" t="n"/>
      <c r="AA234" s="167" t="n"/>
      <c r="AB234" s="167" t="n"/>
      <c r="AC234" s="167" t="n"/>
      <c r="AD234" s="167" t="n"/>
      <c r="AE234" s="167" t="n"/>
      <c r="AF234" s="167" t="n"/>
      <c r="AG234" s="167" t="n"/>
      <c r="AH234" s="167" t="n"/>
      <c r="AI234" s="167" t="n"/>
      <c r="AJ234" s="167" t="n"/>
      <c r="AK234" s="167" t="n"/>
      <c r="AL234" s="167" t="n"/>
      <c r="AM234" s="167" t="n"/>
      <c r="AN234" s="167" t="n"/>
      <c r="AO234" s="167" t="n"/>
      <c r="AP234" s="167" t="n"/>
      <c r="AQ234" s="167" t="n"/>
      <c r="AR234" s="167" t="n"/>
      <c r="AS234" s="167" t="n"/>
      <c r="AT234" s="167" t="n"/>
      <c r="AU234" s="167" t="n"/>
      <c r="AV234" s="167" t="n"/>
      <c r="AW234" s="167" t="n"/>
      <c r="AX234" s="167" t="n"/>
      <c r="AY234" s="167" t="n"/>
      <c r="AZ234" s="167" t="n"/>
      <c r="BA234" s="167" t="n"/>
      <c r="BB234" s="167" t="n"/>
      <c r="BC234" s="167" t="n"/>
      <c r="BD234" s="167" t="n"/>
      <c r="BE234" s="167" t="n"/>
      <c r="BF234" s="167" t="n"/>
      <c r="BG234" s="167" t="n"/>
      <c r="BH234" s="167" t="n"/>
      <c r="BI234" s="167" t="n"/>
      <c r="BJ234" s="167" t="n"/>
      <c r="BK234" s="167" t="n"/>
      <c r="BL234" s="167" t="n"/>
      <c r="BM234" s="167" t="n"/>
      <c r="BN234" s="167" t="n"/>
      <c r="BO234" s="167" t="n"/>
      <c r="BP234" s="167" t="n"/>
      <c r="BQ234" s="167" t="n"/>
      <c r="BR234" s="167" t="n"/>
      <c r="BS234" s="167" t="n"/>
      <c r="BT234" s="167" t="n"/>
    </row>
    <row customFormat="true" ht="17.25" outlineLevel="0" r="235" s="44">
      <c r="A235" s="374" t="n"/>
      <c r="B235" s="374" t="n"/>
      <c r="C235" s="374" t="n"/>
      <c r="D235" s="374" t="n"/>
      <c r="E235" s="374" t="n"/>
      <c r="F235" s="374" t="n"/>
      <c r="G235" s="374" t="n"/>
      <c r="I235" s="409" t="s">
        <v>457</v>
      </c>
      <c r="L235" s="199" t="n"/>
      <c r="M235" s="403" t="n"/>
      <c r="N235" s="403" t="n"/>
      <c r="O235" s="403" t="n"/>
      <c r="P235" s="403" t="n"/>
      <c r="Q235" s="403" t="n"/>
      <c r="R235" s="403" t="n"/>
      <c r="S235" s="403" t="n"/>
      <c r="T235" s="403" t="n"/>
      <c r="U235" s="403" t="n"/>
      <c r="V235" s="403" t="n"/>
      <c r="W235" s="403" t="n"/>
      <c r="X235" s="403" t="n"/>
      <c r="Y235" s="403" t="n"/>
      <c r="Z235" s="403" t="n"/>
      <c r="AA235" s="403" t="n"/>
      <c r="AB235" s="403" t="n"/>
      <c r="AC235" s="403" t="n"/>
      <c r="AD235" s="403" t="n"/>
      <c r="AE235" s="403" t="n"/>
      <c r="AF235" s="403" t="n"/>
      <c r="AG235" s="403" t="n"/>
      <c r="AH235" s="403" t="n"/>
      <c r="AI235" s="403" t="n"/>
      <c r="AJ235" s="403" t="n"/>
      <c r="AK235" s="403" t="n"/>
      <c r="AL235" s="403" t="n"/>
      <c r="AM235" s="403" t="n"/>
      <c r="AN235" s="403" t="n"/>
      <c r="AO235" s="403" t="n"/>
      <c r="AP235" s="403" t="n"/>
      <c r="AQ235" s="403" t="n"/>
      <c r="AR235" s="403" t="n"/>
      <c r="AS235" s="403" t="n"/>
      <c r="AT235" s="403" t="n"/>
      <c r="AU235" s="403" t="n"/>
      <c r="AV235" s="403" t="n"/>
      <c r="AW235" s="403" t="n"/>
      <c r="AX235" s="403" t="n"/>
      <c r="AY235" s="403" t="n"/>
      <c r="AZ235" s="403" t="n"/>
      <c r="BA235" s="403" t="n"/>
      <c r="BB235" s="403" t="n"/>
      <c r="BC235" s="403" t="n"/>
      <c r="BD235" s="403" t="n"/>
      <c r="BE235" s="403" t="n"/>
      <c r="BF235" s="403" t="n"/>
      <c r="BG235" s="403" t="n"/>
      <c r="BH235" s="403" t="n"/>
      <c r="BI235" s="403" t="n"/>
      <c r="BJ235" s="403" t="n"/>
      <c r="BK235" s="403" t="n"/>
      <c r="BL235" s="403" t="n"/>
      <c r="BM235" s="403" t="n"/>
      <c r="BN235" s="403" t="n"/>
      <c r="BO235" s="403" t="n"/>
      <c r="BP235" s="403" t="n"/>
      <c r="BQ235" s="403" t="n"/>
      <c r="BR235" s="403" t="n"/>
      <c r="BS235" s="403" t="n"/>
      <c r="BT235" s="403" t="n"/>
    </row>
    <row hidden="true" ht="16.5" outlineLevel="1" r="236">
      <c r="B236" s="374" t="str">
        <f aca="false" ca="false" dt2D="false" dtr="false" t="normal">I235</f>
        <v>НДС к уплате</v>
      </c>
      <c r="F236" s="374" t="str">
        <f aca="false" ca="false" dt2D="false" dtr="false" t="normal">I236</f>
        <v>Якорная туристическая  инфраструктура</v>
      </c>
      <c r="I236" s="237" t="s">
        <v>406</v>
      </c>
      <c r="L236" s="283" t="e">
        <f aca="false" ca="false" dt2D="false" dtr="false" t="normal">SUM(M236:BT236)</f>
        <v>#VALUE!</v>
      </c>
      <c r="M236" s="167" t="e">
        <f aca="false" ca="false" dt2D="false" dtr="false" t="normal">SUMIFS(M:M, $F:$F, $F236, $B:$B, $B236, $E:$E, "Да")</f>
        <v>#VALUE!</v>
      </c>
      <c r="N236" s="167" t="e">
        <f aca="false" ca="false" dt2D="false" dtr="false" t="normal">SUMIFS(N:N, $F:$F, $F236, $B:$B, $B236, $E:$E, "Да")</f>
        <v>#VALUE!</v>
      </c>
      <c r="O236" s="167" t="e">
        <f aca="false" ca="false" dt2D="false" dtr="false" t="normal">SUMIFS(O:O, $F:$F, $F236, $B:$B, $B236, $E:$E, "Да")</f>
        <v>#VALUE!</v>
      </c>
      <c r="P236" s="167" t="e">
        <f aca="false" ca="false" dt2D="false" dtr="false" t="normal">SUMIFS(P:P, $F:$F, $F236, $B:$B, $B236, $E:$E, "Да")</f>
        <v>#VALUE!</v>
      </c>
      <c r="Q236" s="167" t="e">
        <f aca="false" ca="false" dt2D="false" dtr="false" t="normal">SUMIFS(Q:Q, $F:$F, $F236, $B:$B, $B236, $E:$E, "Да")</f>
        <v>#VALUE!</v>
      </c>
      <c r="R236" s="167" t="e">
        <f aca="false" ca="false" dt2D="false" dtr="false" t="normal">SUMIFS(R:R, $F:$F, $F236, $B:$B, $B236, $E:$E, "Да")</f>
        <v>#VALUE!</v>
      </c>
      <c r="S236" s="167" t="e">
        <f aca="false" ca="false" dt2D="false" dtr="false" t="normal">SUMIFS(S:S, $F:$F, $F236, $B:$B, $B236, $E:$E, "Да")</f>
        <v>#VALUE!</v>
      </c>
      <c r="T236" s="167" t="e">
        <f aca="false" ca="false" dt2D="false" dtr="false" t="normal">SUMIFS(T:T, $F:$F, $F236, $B:$B, $B236, $E:$E, "Да")</f>
        <v>#VALUE!</v>
      </c>
      <c r="U236" s="167" t="e">
        <f aca="false" ca="false" dt2D="false" dtr="false" t="normal">SUMIFS(U:U, $F:$F, $F236, $B:$B, $B236, $E:$E, "Да")</f>
        <v>#VALUE!</v>
      </c>
      <c r="V236" s="167" t="e">
        <f aca="false" ca="false" dt2D="false" dtr="false" t="normal">SUMIFS(V:V, $F:$F, $F236, $B:$B, $B236, $E:$E, "Да")</f>
        <v>#VALUE!</v>
      </c>
      <c r="W236" s="167" t="e">
        <f aca="false" ca="false" dt2D="false" dtr="false" t="normal">SUMIFS(W:W, $F:$F, $F236, $B:$B, $B236, $E:$E, "Да")</f>
        <v>#VALUE!</v>
      </c>
      <c r="X236" s="167" t="e">
        <f aca="false" ca="false" dt2D="false" dtr="false" t="normal">SUMIFS(X:X, $F:$F, $F236, $B:$B, $B236, $E:$E, "Да")</f>
        <v>#VALUE!</v>
      </c>
      <c r="Y236" s="167" t="e">
        <f aca="false" ca="false" dt2D="false" dtr="false" t="normal">SUMIFS(Y:Y, $F:$F, $F236, $B:$B, $B236, $E:$E, "Да")</f>
        <v>#VALUE!</v>
      </c>
      <c r="Z236" s="167" t="e">
        <f aca="false" ca="false" dt2D="false" dtr="false" t="normal">SUMIFS(Z:Z, $F:$F, $F236, $B:$B, $B236, $E:$E, "Да")</f>
        <v>#VALUE!</v>
      </c>
      <c r="AA236" s="167" t="e">
        <f aca="false" ca="false" dt2D="false" dtr="false" t="normal">SUMIFS(AA:AA, $F:$F, $F236, $B:$B, $B236, $E:$E, "Да")</f>
        <v>#VALUE!</v>
      </c>
      <c r="AB236" s="167" t="e">
        <f aca="false" ca="false" dt2D="false" dtr="false" t="normal">SUMIFS(AB:AB, $F:$F, $F236, $B:$B, $B236, $E:$E, "Да")</f>
        <v>#VALUE!</v>
      </c>
      <c r="AC236" s="167" t="e">
        <f aca="false" ca="false" dt2D="false" dtr="false" t="normal">SUMIFS(AC:AC, $F:$F, $F236, $B:$B, $B236, $E:$E, "Да")</f>
        <v>#VALUE!</v>
      </c>
      <c r="AD236" s="167" t="e">
        <f aca="false" ca="false" dt2D="false" dtr="false" t="normal">SUMIFS(AD:AD, $F:$F, $F236, $B:$B, $B236, $E:$E, "Да")</f>
        <v>#VALUE!</v>
      </c>
      <c r="AE236" s="167" t="e">
        <f aca="false" ca="false" dt2D="false" dtr="false" t="normal">SUMIFS(AE:AE, $F:$F, $F236, $B:$B, $B236, $E:$E, "Да")</f>
        <v>#VALUE!</v>
      </c>
      <c r="AF236" s="167" t="e">
        <f aca="false" ca="false" dt2D="false" dtr="false" t="normal">SUMIFS(AF:AF, $F:$F, $F236, $B:$B, $B236, $E:$E, "Да")</f>
        <v>#VALUE!</v>
      </c>
      <c r="AG236" s="167" t="e">
        <f aca="false" ca="false" dt2D="false" dtr="false" t="normal">SUMIFS(AG:AG, $F:$F, $F236, $B:$B, $B236, $E:$E, "Да")</f>
        <v>#VALUE!</v>
      </c>
      <c r="AH236" s="167" t="e">
        <f aca="false" ca="false" dt2D="false" dtr="false" t="normal">SUMIFS(AH:AH, $F:$F, $F236, $B:$B, $B236, $E:$E, "Да")</f>
        <v>#VALUE!</v>
      </c>
      <c r="AI236" s="167" t="e">
        <f aca="false" ca="false" dt2D="false" dtr="false" t="normal">SUMIFS(AI:AI, $F:$F, $F236, $B:$B, $B236, $E:$E, "Да")</f>
        <v>#VALUE!</v>
      </c>
      <c r="AJ236" s="167" t="e">
        <f aca="false" ca="false" dt2D="false" dtr="false" t="normal">SUMIFS(AJ:AJ, $F:$F, $F236, $B:$B, $B236, $E:$E, "Да")</f>
        <v>#VALUE!</v>
      </c>
      <c r="AK236" s="167" t="e">
        <f aca="false" ca="false" dt2D="false" dtr="false" t="normal">SUMIFS(AK:AK, $F:$F, $F236, $B:$B, $B236, $E:$E, "Да")</f>
        <v>#VALUE!</v>
      </c>
      <c r="AL236" s="167" t="e">
        <f aca="false" ca="false" dt2D="false" dtr="false" t="normal">SUMIFS(AL:AL, $F:$F, $F236, $B:$B, $B236, $E:$E, "Да")</f>
        <v>#VALUE!</v>
      </c>
      <c r="AM236" s="167" t="e">
        <f aca="false" ca="false" dt2D="false" dtr="false" t="normal">SUMIFS(AM:AM, $F:$F, $F236, $B:$B, $B236, $E:$E, "Да")</f>
        <v>#VALUE!</v>
      </c>
      <c r="AN236" s="167" t="e">
        <f aca="false" ca="false" dt2D="false" dtr="false" t="normal">SUMIFS(AN:AN, $F:$F, $F236, $B:$B, $B236, $E:$E, "Да")</f>
        <v>#VALUE!</v>
      </c>
      <c r="AO236" s="167" t="e">
        <f aca="false" ca="false" dt2D="false" dtr="false" t="normal">SUMIFS(AO:AO, $F:$F, $F236, $B:$B, $B236, $E:$E, "Да")</f>
        <v>#VALUE!</v>
      </c>
      <c r="AP236" s="167" t="e">
        <f aca="false" ca="false" dt2D="false" dtr="false" t="normal">SUMIFS(AP:AP, $F:$F, $F236, $B:$B, $B236, $E:$E, "Да")</f>
        <v>#VALUE!</v>
      </c>
      <c r="AQ236" s="167" t="e">
        <f aca="false" ca="false" dt2D="false" dtr="false" t="normal">SUMIFS(AQ:AQ, $F:$F, $F236, $B:$B, $B236, $E:$E, "Да")</f>
        <v>#VALUE!</v>
      </c>
      <c r="AR236" s="167" t="e">
        <f aca="false" ca="false" dt2D="false" dtr="false" t="normal">SUMIFS(AR:AR, $F:$F, $F236, $B:$B, $B236, $E:$E, "Да")</f>
        <v>#VALUE!</v>
      </c>
      <c r="AS236" s="167" t="e">
        <f aca="false" ca="false" dt2D="false" dtr="false" t="normal">SUMIFS(AS:AS, $F:$F, $F236, $B:$B, $B236, $E:$E, "Да")</f>
        <v>#VALUE!</v>
      </c>
      <c r="AT236" s="167" t="e">
        <f aca="false" ca="false" dt2D="false" dtr="false" t="normal">SUMIFS(AT:AT, $F:$F, $F236, $B:$B, $B236, $E:$E, "Да")</f>
        <v>#VALUE!</v>
      </c>
      <c r="AU236" s="167" t="e">
        <f aca="false" ca="false" dt2D="false" dtr="false" t="normal">SUMIFS(AU:AU, $F:$F, $F236, $B:$B, $B236, $E:$E, "Да")</f>
        <v>#VALUE!</v>
      </c>
      <c r="AV236" s="167" t="e">
        <f aca="false" ca="false" dt2D="false" dtr="false" t="normal">SUMIFS(AV:AV, $F:$F, $F236, $B:$B, $B236, $E:$E, "Да")</f>
        <v>#VALUE!</v>
      </c>
      <c r="AW236" s="167" t="e">
        <f aca="false" ca="false" dt2D="false" dtr="false" t="normal">SUMIFS(AW:AW, $F:$F, $F236, $B:$B, $B236, $E:$E, "Да")</f>
        <v>#VALUE!</v>
      </c>
      <c r="AX236" s="167" t="e">
        <f aca="false" ca="false" dt2D="false" dtr="false" t="normal">SUMIFS(AX:AX, $F:$F, $F236, $B:$B, $B236, $E:$E, "Да")</f>
        <v>#VALUE!</v>
      </c>
      <c r="AY236" s="167" t="e">
        <f aca="false" ca="false" dt2D="false" dtr="false" t="normal">SUMIFS(AY:AY, $F:$F, $F236, $B:$B, $B236, $E:$E, "Да")</f>
        <v>#VALUE!</v>
      </c>
      <c r="AZ236" s="167" t="e">
        <f aca="false" ca="false" dt2D="false" dtr="false" t="normal">SUMIFS(AZ:AZ, $F:$F, $F236, $B:$B, $B236, $E:$E, "Да")</f>
        <v>#VALUE!</v>
      </c>
      <c r="BA236" s="167" t="e">
        <f aca="false" ca="false" dt2D="false" dtr="false" t="normal">SUMIFS(BA:BA, $F:$F, $F236, $B:$B, $B236, $E:$E, "Да")</f>
        <v>#VALUE!</v>
      </c>
      <c r="BB236" s="167" t="e">
        <f aca="false" ca="false" dt2D="false" dtr="false" t="normal">SUMIFS(BB:BB, $F:$F, $F236, $B:$B, $B236, $E:$E, "Да")</f>
        <v>#VALUE!</v>
      </c>
      <c r="BC236" s="167" t="e">
        <f aca="false" ca="false" dt2D="false" dtr="false" t="normal">SUMIFS(BC:BC, $F:$F, $F236, $B:$B, $B236, $E:$E, "Да")</f>
        <v>#VALUE!</v>
      </c>
      <c r="BD236" s="167" t="e">
        <f aca="false" ca="false" dt2D="false" dtr="false" t="normal">SUMIFS(BD:BD, $F:$F, $F236, $B:$B, $B236, $E:$E, "Да")</f>
        <v>#VALUE!</v>
      </c>
      <c r="BE236" s="167" t="e">
        <f aca="false" ca="false" dt2D="false" dtr="false" t="normal">SUMIFS(BE:BE, $F:$F, $F236, $B:$B, $B236, $E:$E, "Да")</f>
        <v>#VALUE!</v>
      </c>
      <c r="BF236" s="167" t="e">
        <f aca="false" ca="false" dt2D="false" dtr="false" t="normal">SUMIFS(BF:BF, $F:$F, $F236, $B:$B, $B236, $E:$E, "Да")</f>
        <v>#VALUE!</v>
      </c>
      <c r="BG236" s="167" t="e">
        <f aca="false" ca="false" dt2D="false" dtr="false" t="normal">SUMIFS(BG:BG, $F:$F, $F236, $B:$B, $B236, $E:$E, "Да")</f>
        <v>#VALUE!</v>
      </c>
      <c r="BH236" s="167" t="e">
        <f aca="false" ca="false" dt2D="false" dtr="false" t="normal">SUMIFS(BH:BH, $F:$F, $F236, $B:$B, $B236, $E:$E, "Да")</f>
        <v>#VALUE!</v>
      </c>
      <c r="BI236" s="167" t="e">
        <f aca="false" ca="false" dt2D="false" dtr="false" t="normal">SUMIFS(BI:BI, $F:$F, $F236, $B:$B, $B236, $E:$E, "Да")</f>
        <v>#VALUE!</v>
      </c>
      <c r="BJ236" s="167" t="e">
        <f aca="false" ca="false" dt2D="false" dtr="false" t="normal">SUMIFS(BJ:BJ, $F:$F, $F236, $B:$B, $B236, $E:$E, "Да")</f>
        <v>#VALUE!</v>
      </c>
      <c r="BK236" s="167" t="e">
        <f aca="false" ca="false" dt2D="false" dtr="false" t="normal">SUMIFS(BK:BK, $F:$F, $F236, $B:$B, $B236, $E:$E, "Да")</f>
        <v>#VALUE!</v>
      </c>
      <c r="BL236" s="167" t="e">
        <f aca="false" ca="false" dt2D="false" dtr="false" t="normal">SUMIFS(BL:BL, $F:$F, $F236, $B:$B, $B236, $E:$E, "Да")</f>
        <v>#VALUE!</v>
      </c>
      <c r="BM236" s="167" t="e">
        <f aca="false" ca="false" dt2D="false" dtr="false" t="normal">SUMIFS(BM:BM, $F:$F, $F236, $B:$B, $B236, $E:$E, "Да")</f>
        <v>#VALUE!</v>
      </c>
      <c r="BN236" s="167" t="e">
        <f aca="false" ca="false" dt2D="false" dtr="false" t="normal">SUMIFS(BN:BN, $F:$F, $F236, $B:$B, $B236, $E:$E, "Да")</f>
        <v>#VALUE!</v>
      </c>
      <c r="BO236" s="167" t="e">
        <f aca="false" ca="false" dt2D="false" dtr="false" t="normal">SUMIFS(BO:BO, $F:$F, $F236, $B:$B, $B236, $E:$E, "Да")</f>
        <v>#VALUE!</v>
      </c>
      <c r="BP236" s="167" t="e">
        <f aca="false" ca="false" dt2D="false" dtr="false" t="normal">SUMIFS(BP:BP, $F:$F, $F236, $B:$B, $B236, $E:$E, "Да")</f>
        <v>#VALUE!</v>
      </c>
      <c r="BQ236" s="167" t="e">
        <f aca="false" ca="false" dt2D="false" dtr="false" t="normal">SUMIFS(BQ:BQ, $F:$F, $F236, $B:$B, $B236, $E:$E, "Да")</f>
        <v>#VALUE!</v>
      </c>
      <c r="BR236" s="167" t="e">
        <f aca="false" ca="false" dt2D="false" dtr="false" t="normal">SUMIFS(BR:BR, $F:$F, $F236, $B:$B, $B236, $E:$E, "Да")</f>
        <v>#VALUE!</v>
      </c>
      <c r="BS236" s="167" t="e">
        <f aca="false" ca="false" dt2D="false" dtr="false" t="normal">SUMIFS(BS:BS, $F:$F, $F236, $B:$B, $B236, $E:$E, "Да")</f>
        <v>#VALUE!</v>
      </c>
      <c r="BT236" s="167" t="e">
        <f aca="false" ca="false" dt2D="false" dtr="false" t="normal">SUMIFS(BT:BT, $F:$F, $F236, $B:$B, $B236, $E:$E, "Да")</f>
        <v>#VALUE!</v>
      </c>
    </row>
    <row hidden="true" ht="16.5" outlineLevel="1" r="237">
      <c r="B237" s="374" t="str">
        <f aca="false" ca="false" dt2D="false" dtr="false" t="normal">B236</f>
        <v>НДС к уплате</v>
      </c>
      <c r="F237" s="374" t="str">
        <f aca="false" ca="false" dt2D="false" dtr="false" t="normal">I237</f>
        <v>Дополнительная туристическая  инфраструктура</v>
      </c>
      <c r="I237" s="237" t="s">
        <v>407</v>
      </c>
      <c r="L237" s="283" t="e">
        <f aca="false" ca="false" dt2D="false" dtr="false" t="normal">SUM(M237:BT237)</f>
        <v>#VALUE!</v>
      </c>
      <c r="M237" s="167" t="e">
        <f aca="false" ca="false" dt2D="false" dtr="false" t="normal">SUMIFS(M:M, $F:$F, $F237, $B:$B, $B237, $E:$E, "Да")</f>
        <v>#VALUE!</v>
      </c>
      <c r="N237" s="167" t="e">
        <f aca="false" ca="false" dt2D="false" dtr="false" t="normal">SUMIFS(N:N, $F:$F, $F237, $B:$B, $B237, $E:$E, "Да")</f>
        <v>#VALUE!</v>
      </c>
      <c r="O237" s="167" t="e">
        <f aca="false" ca="false" dt2D="false" dtr="false" t="normal">SUMIFS(O:O, $F:$F, $F237, $B:$B, $B237, $E:$E, "Да")</f>
        <v>#VALUE!</v>
      </c>
      <c r="P237" s="167" t="e">
        <f aca="false" ca="false" dt2D="false" dtr="false" t="normal">SUMIFS(P:P, $F:$F, $F237, $B:$B, $B237, $E:$E, "Да")</f>
        <v>#VALUE!</v>
      </c>
      <c r="Q237" s="167" t="e">
        <f aca="false" ca="false" dt2D="false" dtr="false" t="normal">SUMIFS(Q:Q, $F:$F, $F237, $B:$B, $B237, $E:$E, "Да")</f>
        <v>#VALUE!</v>
      </c>
      <c r="R237" s="167" t="e">
        <f aca="false" ca="false" dt2D="false" dtr="false" t="normal">SUMIFS(R:R, $F:$F, $F237, $B:$B, $B237, $E:$E, "Да")</f>
        <v>#VALUE!</v>
      </c>
      <c r="S237" s="167" t="e">
        <f aca="false" ca="false" dt2D="false" dtr="false" t="normal">SUMIFS(S:S, $F:$F, $F237, $B:$B, $B237, $E:$E, "Да")</f>
        <v>#VALUE!</v>
      </c>
      <c r="T237" s="167" t="e">
        <f aca="false" ca="false" dt2D="false" dtr="false" t="normal">SUMIFS(T:T, $F:$F, $F237, $B:$B, $B237, $E:$E, "Да")</f>
        <v>#VALUE!</v>
      </c>
      <c r="U237" s="167" t="e">
        <f aca="false" ca="false" dt2D="false" dtr="false" t="normal">SUMIFS(U:U, $F:$F, $F237, $B:$B, $B237, $E:$E, "Да")</f>
        <v>#VALUE!</v>
      </c>
      <c r="V237" s="167" t="e">
        <f aca="false" ca="false" dt2D="false" dtr="false" t="normal">SUMIFS(V:V, $F:$F, $F237, $B:$B, $B237, $E:$E, "Да")</f>
        <v>#VALUE!</v>
      </c>
      <c r="W237" s="167" t="e">
        <f aca="false" ca="false" dt2D="false" dtr="false" t="normal">SUMIFS(W:W, $F:$F, $F237, $B:$B, $B237, $E:$E, "Да")</f>
        <v>#VALUE!</v>
      </c>
      <c r="X237" s="167" t="e">
        <f aca="false" ca="false" dt2D="false" dtr="false" t="normal">SUMIFS(X:X, $F:$F, $F237, $B:$B, $B237, $E:$E, "Да")</f>
        <v>#VALUE!</v>
      </c>
      <c r="Y237" s="167" t="e">
        <f aca="false" ca="false" dt2D="false" dtr="false" t="normal">SUMIFS(Y:Y, $F:$F, $F237, $B:$B, $B237, $E:$E, "Да")</f>
        <v>#VALUE!</v>
      </c>
      <c r="Z237" s="167" t="e">
        <f aca="false" ca="false" dt2D="false" dtr="false" t="normal">SUMIFS(Z:Z, $F:$F, $F237, $B:$B, $B237, $E:$E, "Да")</f>
        <v>#VALUE!</v>
      </c>
      <c r="AA237" s="167" t="e">
        <f aca="false" ca="false" dt2D="false" dtr="false" t="normal">SUMIFS(AA:AA, $F:$F, $F237, $B:$B, $B237, $E:$E, "Да")</f>
        <v>#VALUE!</v>
      </c>
      <c r="AB237" s="167" t="e">
        <f aca="false" ca="false" dt2D="false" dtr="false" t="normal">SUMIFS(AB:AB, $F:$F, $F237, $B:$B, $B237, $E:$E, "Да")</f>
        <v>#VALUE!</v>
      </c>
      <c r="AC237" s="167" t="e">
        <f aca="false" ca="false" dt2D="false" dtr="false" t="normal">SUMIFS(AC:AC, $F:$F, $F237, $B:$B, $B237, $E:$E, "Да")</f>
        <v>#VALUE!</v>
      </c>
      <c r="AD237" s="167" t="e">
        <f aca="false" ca="false" dt2D="false" dtr="false" t="normal">SUMIFS(AD:AD, $F:$F, $F237, $B:$B, $B237, $E:$E, "Да")</f>
        <v>#VALUE!</v>
      </c>
      <c r="AE237" s="167" t="e">
        <f aca="false" ca="false" dt2D="false" dtr="false" t="normal">SUMIFS(AE:AE, $F:$F, $F237, $B:$B, $B237, $E:$E, "Да")</f>
        <v>#VALUE!</v>
      </c>
      <c r="AF237" s="167" t="e">
        <f aca="false" ca="false" dt2D="false" dtr="false" t="normal">SUMIFS(AF:AF, $F:$F, $F237, $B:$B, $B237, $E:$E, "Да")</f>
        <v>#VALUE!</v>
      </c>
      <c r="AG237" s="167" t="e">
        <f aca="false" ca="false" dt2D="false" dtr="false" t="normal">SUMIFS(AG:AG, $F:$F, $F237, $B:$B, $B237, $E:$E, "Да")</f>
        <v>#VALUE!</v>
      </c>
      <c r="AH237" s="167" t="e">
        <f aca="false" ca="false" dt2D="false" dtr="false" t="normal">SUMIFS(AH:AH, $F:$F, $F237, $B:$B, $B237, $E:$E, "Да")</f>
        <v>#VALUE!</v>
      </c>
      <c r="AI237" s="167" t="e">
        <f aca="false" ca="false" dt2D="false" dtr="false" t="normal">SUMIFS(AI:AI, $F:$F, $F237, $B:$B, $B237, $E:$E, "Да")</f>
        <v>#VALUE!</v>
      </c>
      <c r="AJ237" s="167" t="e">
        <f aca="false" ca="false" dt2D="false" dtr="false" t="normal">SUMIFS(AJ:AJ, $F:$F, $F237, $B:$B, $B237, $E:$E, "Да")</f>
        <v>#VALUE!</v>
      </c>
      <c r="AK237" s="167" t="e">
        <f aca="false" ca="false" dt2D="false" dtr="false" t="normal">SUMIFS(AK:AK, $F:$F, $F237, $B:$B, $B237, $E:$E, "Да")</f>
        <v>#VALUE!</v>
      </c>
      <c r="AL237" s="167" t="e">
        <f aca="false" ca="false" dt2D="false" dtr="false" t="normal">SUMIFS(AL:AL, $F:$F, $F237, $B:$B, $B237, $E:$E, "Да")</f>
        <v>#VALUE!</v>
      </c>
      <c r="AM237" s="167" t="e">
        <f aca="false" ca="false" dt2D="false" dtr="false" t="normal">SUMIFS(AM:AM, $F:$F, $F237, $B:$B, $B237, $E:$E, "Да")</f>
        <v>#VALUE!</v>
      </c>
      <c r="AN237" s="167" t="e">
        <f aca="false" ca="false" dt2D="false" dtr="false" t="normal">SUMIFS(AN:AN, $F:$F, $F237, $B:$B, $B237, $E:$E, "Да")</f>
        <v>#VALUE!</v>
      </c>
      <c r="AO237" s="167" t="e">
        <f aca="false" ca="false" dt2D="false" dtr="false" t="normal">SUMIFS(AO:AO, $F:$F, $F237, $B:$B, $B237, $E:$E, "Да")</f>
        <v>#VALUE!</v>
      </c>
      <c r="AP237" s="167" t="e">
        <f aca="false" ca="false" dt2D="false" dtr="false" t="normal">SUMIFS(AP:AP, $F:$F, $F237, $B:$B, $B237, $E:$E, "Да")</f>
        <v>#VALUE!</v>
      </c>
      <c r="AQ237" s="167" t="e">
        <f aca="false" ca="false" dt2D="false" dtr="false" t="normal">SUMIFS(AQ:AQ, $F:$F, $F237, $B:$B, $B237, $E:$E, "Да")</f>
        <v>#VALUE!</v>
      </c>
      <c r="AR237" s="167" t="e">
        <f aca="false" ca="false" dt2D="false" dtr="false" t="normal">SUMIFS(AR:AR, $F:$F, $F237, $B:$B, $B237, $E:$E, "Да")</f>
        <v>#VALUE!</v>
      </c>
      <c r="AS237" s="167" t="e">
        <f aca="false" ca="false" dt2D="false" dtr="false" t="normal">SUMIFS(AS:AS, $F:$F, $F237, $B:$B, $B237, $E:$E, "Да")</f>
        <v>#VALUE!</v>
      </c>
      <c r="AT237" s="167" t="e">
        <f aca="false" ca="false" dt2D="false" dtr="false" t="normal">SUMIFS(AT:AT, $F:$F, $F237, $B:$B, $B237, $E:$E, "Да")</f>
        <v>#VALUE!</v>
      </c>
      <c r="AU237" s="167" t="e">
        <f aca="false" ca="false" dt2D="false" dtr="false" t="normal">SUMIFS(AU:AU, $F:$F, $F237, $B:$B, $B237, $E:$E, "Да")</f>
        <v>#VALUE!</v>
      </c>
      <c r="AV237" s="167" t="e">
        <f aca="false" ca="false" dt2D="false" dtr="false" t="normal">SUMIFS(AV:AV, $F:$F, $F237, $B:$B, $B237, $E:$E, "Да")</f>
        <v>#VALUE!</v>
      </c>
      <c r="AW237" s="167" t="e">
        <f aca="false" ca="false" dt2D="false" dtr="false" t="normal">SUMIFS(AW:AW, $F:$F, $F237, $B:$B, $B237, $E:$E, "Да")</f>
        <v>#VALUE!</v>
      </c>
      <c r="AX237" s="167" t="e">
        <f aca="false" ca="false" dt2D="false" dtr="false" t="normal">SUMIFS(AX:AX, $F:$F, $F237, $B:$B, $B237, $E:$E, "Да")</f>
        <v>#VALUE!</v>
      </c>
      <c r="AY237" s="167" t="e">
        <f aca="false" ca="false" dt2D="false" dtr="false" t="normal">SUMIFS(AY:AY, $F:$F, $F237, $B:$B, $B237, $E:$E, "Да")</f>
        <v>#VALUE!</v>
      </c>
      <c r="AZ237" s="167" t="e">
        <f aca="false" ca="false" dt2D="false" dtr="false" t="normal">SUMIFS(AZ:AZ, $F:$F, $F237, $B:$B, $B237, $E:$E, "Да")</f>
        <v>#VALUE!</v>
      </c>
      <c r="BA237" s="167" t="e">
        <f aca="false" ca="false" dt2D="false" dtr="false" t="normal">SUMIFS(BA:BA, $F:$F, $F237, $B:$B, $B237, $E:$E, "Да")</f>
        <v>#VALUE!</v>
      </c>
      <c r="BB237" s="167" t="e">
        <f aca="false" ca="false" dt2D="false" dtr="false" t="normal">SUMIFS(BB:BB, $F:$F, $F237, $B:$B, $B237, $E:$E, "Да")</f>
        <v>#VALUE!</v>
      </c>
      <c r="BC237" s="167" t="e">
        <f aca="false" ca="false" dt2D="false" dtr="false" t="normal">SUMIFS(BC:BC, $F:$F, $F237, $B:$B, $B237, $E:$E, "Да")</f>
        <v>#VALUE!</v>
      </c>
      <c r="BD237" s="167" t="e">
        <f aca="false" ca="false" dt2D="false" dtr="false" t="normal">SUMIFS(BD:BD, $F:$F, $F237, $B:$B, $B237, $E:$E, "Да")</f>
        <v>#VALUE!</v>
      </c>
      <c r="BE237" s="167" t="e">
        <f aca="false" ca="false" dt2D="false" dtr="false" t="normal">SUMIFS(BE:BE, $F:$F, $F237, $B:$B, $B237, $E:$E, "Да")</f>
        <v>#VALUE!</v>
      </c>
      <c r="BF237" s="167" t="e">
        <f aca="false" ca="false" dt2D="false" dtr="false" t="normal">SUMIFS(BF:BF, $F:$F, $F237, $B:$B, $B237, $E:$E, "Да")</f>
        <v>#VALUE!</v>
      </c>
      <c r="BG237" s="167" t="e">
        <f aca="false" ca="false" dt2D="false" dtr="false" t="normal">SUMIFS(BG:BG, $F:$F, $F237, $B:$B, $B237, $E:$E, "Да")</f>
        <v>#VALUE!</v>
      </c>
      <c r="BH237" s="167" t="e">
        <f aca="false" ca="false" dt2D="false" dtr="false" t="normal">SUMIFS(BH:BH, $F:$F, $F237, $B:$B, $B237, $E:$E, "Да")</f>
        <v>#VALUE!</v>
      </c>
      <c r="BI237" s="167" t="e">
        <f aca="false" ca="false" dt2D="false" dtr="false" t="normal">SUMIFS(BI:BI, $F:$F, $F237, $B:$B, $B237, $E:$E, "Да")</f>
        <v>#VALUE!</v>
      </c>
      <c r="BJ237" s="167" t="e">
        <f aca="false" ca="false" dt2D="false" dtr="false" t="normal">SUMIFS(BJ:BJ, $F:$F, $F237, $B:$B, $B237, $E:$E, "Да")</f>
        <v>#VALUE!</v>
      </c>
      <c r="BK237" s="167" t="e">
        <f aca="false" ca="false" dt2D="false" dtr="false" t="normal">SUMIFS(BK:BK, $F:$F, $F237, $B:$B, $B237, $E:$E, "Да")</f>
        <v>#VALUE!</v>
      </c>
      <c r="BL237" s="167" t="e">
        <f aca="false" ca="false" dt2D="false" dtr="false" t="normal">SUMIFS(BL:BL, $F:$F, $F237, $B:$B, $B237, $E:$E, "Да")</f>
        <v>#VALUE!</v>
      </c>
      <c r="BM237" s="167" t="e">
        <f aca="false" ca="false" dt2D="false" dtr="false" t="normal">SUMIFS(BM:BM, $F:$F, $F237, $B:$B, $B237, $E:$E, "Да")</f>
        <v>#VALUE!</v>
      </c>
      <c r="BN237" s="167" t="e">
        <f aca="false" ca="false" dt2D="false" dtr="false" t="normal">SUMIFS(BN:BN, $F:$F, $F237, $B:$B, $B237, $E:$E, "Да")</f>
        <v>#VALUE!</v>
      </c>
      <c r="BO237" s="167" t="e">
        <f aca="false" ca="false" dt2D="false" dtr="false" t="normal">SUMIFS(BO:BO, $F:$F, $F237, $B:$B, $B237, $E:$E, "Да")</f>
        <v>#VALUE!</v>
      </c>
      <c r="BP237" s="167" t="e">
        <f aca="false" ca="false" dt2D="false" dtr="false" t="normal">SUMIFS(BP:BP, $F:$F, $F237, $B:$B, $B237, $E:$E, "Да")</f>
        <v>#VALUE!</v>
      </c>
      <c r="BQ237" s="167" t="e">
        <f aca="false" ca="false" dt2D="false" dtr="false" t="normal">SUMIFS(BQ:BQ, $F:$F, $F237, $B:$B, $B237, $E:$E, "Да")</f>
        <v>#VALUE!</v>
      </c>
      <c r="BR237" s="167" t="e">
        <f aca="false" ca="false" dt2D="false" dtr="false" t="normal">SUMIFS(BR:BR, $F:$F, $F237, $B:$B, $B237, $E:$E, "Да")</f>
        <v>#VALUE!</v>
      </c>
      <c r="BS237" s="167" t="e">
        <f aca="false" ca="false" dt2D="false" dtr="false" t="normal">SUMIFS(BS:BS, $F:$F, $F237, $B:$B, $B237, $E:$E, "Да")</f>
        <v>#VALUE!</v>
      </c>
      <c r="BT237" s="167" t="e">
        <f aca="false" ca="false" dt2D="false" dtr="false" t="normal">SUMIFS(BT:BT, $F:$F, $F237, $B:$B, $B237, $E:$E, "Да")</f>
        <v>#VALUE!</v>
      </c>
    </row>
    <row customFormat="true" ht="15.75" outlineLevel="0" r="238" s="85">
      <c r="A238" s="404" t="n"/>
      <c r="B238" s="404" t="n"/>
      <c r="C238" s="374" t="n"/>
      <c r="D238" s="404" t="n"/>
      <c r="E238" s="404" t="n"/>
      <c r="F238" s="404" t="n"/>
      <c r="G238" s="404" t="n"/>
      <c r="I238" s="126" t="s">
        <v>458</v>
      </c>
      <c r="J238" s="126" t="n"/>
      <c r="K238" s="126" t="n"/>
      <c r="L238" s="405" t="e">
        <f aca="false" ca="false" dt2D="false" dtr="false" t="normal">SUM(M238:BT238)</f>
        <v>#VALUE!</v>
      </c>
      <c r="M238" s="406" t="e">
        <f aca="false" ca="false" dt2D="false" dtr="false" t="normal">SUM(M236:M237)</f>
        <v>#VALUE!</v>
      </c>
      <c r="N238" s="406" t="e">
        <f aca="false" ca="false" dt2D="false" dtr="false" t="normal">SUM(N236:N237)</f>
        <v>#VALUE!</v>
      </c>
      <c r="O238" s="406" t="e">
        <f aca="false" ca="false" dt2D="false" dtr="false" t="normal">SUM(O236:O237)</f>
        <v>#VALUE!</v>
      </c>
      <c r="P238" s="406" t="e">
        <f aca="false" ca="false" dt2D="false" dtr="false" t="normal">SUM(P236:P237)</f>
        <v>#VALUE!</v>
      </c>
      <c r="Q238" s="406" t="e">
        <f aca="false" ca="false" dt2D="false" dtr="false" t="normal">SUM(Q236:Q237)</f>
        <v>#VALUE!</v>
      </c>
      <c r="R238" s="406" t="e">
        <f aca="false" ca="false" dt2D="false" dtr="false" t="normal">SUM(R236:R237)</f>
        <v>#VALUE!</v>
      </c>
      <c r="S238" s="406" t="e">
        <f aca="false" ca="false" dt2D="false" dtr="false" t="normal">SUM(S236:S237)</f>
        <v>#VALUE!</v>
      </c>
      <c r="T238" s="406" t="e">
        <f aca="false" ca="false" dt2D="false" dtr="false" t="normal">SUM(T236:T237)</f>
        <v>#VALUE!</v>
      </c>
      <c r="U238" s="406" t="e">
        <f aca="false" ca="false" dt2D="false" dtr="false" t="normal">SUM(U236:U237)</f>
        <v>#VALUE!</v>
      </c>
      <c r="V238" s="406" t="e">
        <f aca="false" ca="false" dt2D="false" dtr="false" t="normal">SUM(V236:V237)</f>
        <v>#VALUE!</v>
      </c>
      <c r="W238" s="406" t="e">
        <f aca="false" ca="false" dt2D="false" dtr="false" t="normal">SUM(W236:W237)</f>
        <v>#VALUE!</v>
      </c>
      <c r="X238" s="406" t="e">
        <f aca="false" ca="false" dt2D="false" dtr="false" t="normal">SUM(X236:X237)</f>
        <v>#VALUE!</v>
      </c>
      <c r="Y238" s="406" t="e">
        <f aca="false" ca="false" dt2D="false" dtr="false" t="normal">SUM(Y236:Y237)</f>
        <v>#VALUE!</v>
      </c>
      <c r="Z238" s="406" t="e">
        <f aca="false" ca="false" dt2D="false" dtr="false" t="normal">SUM(Z236:Z237)</f>
        <v>#VALUE!</v>
      </c>
      <c r="AA238" s="406" t="e">
        <f aca="false" ca="false" dt2D="false" dtr="false" t="normal">SUM(AA236:AA237)</f>
        <v>#VALUE!</v>
      </c>
      <c r="AB238" s="406" t="e">
        <f aca="false" ca="false" dt2D="false" dtr="false" t="normal">SUM(AB236:AB237)</f>
        <v>#VALUE!</v>
      </c>
      <c r="AC238" s="406" t="e">
        <f aca="false" ca="false" dt2D="false" dtr="false" t="normal">SUM(AC236:AC237)</f>
        <v>#VALUE!</v>
      </c>
      <c r="AD238" s="406" t="e">
        <f aca="false" ca="false" dt2D="false" dtr="false" t="normal">SUM(AD236:AD237)</f>
        <v>#VALUE!</v>
      </c>
      <c r="AE238" s="406" t="e">
        <f aca="false" ca="false" dt2D="false" dtr="false" t="normal">SUM(AE236:AE237)</f>
        <v>#VALUE!</v>
      </c>
      <c r="AF238" s="406" t="e">
        <f aca="false" ca="false" dt2D="false" dtr="false" t="normal">SUM(AF236:AF237)</f>
        <v>#VALUE!</v>
      </c>
      <c r="AG238" s="406" t="e">
        <f aca="false" ca="false" dt2D="false" dtr="false" t="normal">SUM(AG236:AG237)</f>
        <v>#VALUE!</v>
      </c>
      <c r="AH238" s="406" t="e">
        <f aca="false" ca="false" dt2D="false" dtr="false" t="normal">SUM(AH236:AH237)</f>
        <v>#VALUE!</v>
      </c>
      <c r="AI238" s="406" t="e">
        <f aca="false" ca="false" dt2D="false" dtr="false" t="normal">SUM(AI236:AI237)</f>
        <v>#VALUE!</v>
      </c>
      <c r="AJ238" s="406" t="e">
        <f aca="false" ca="false" dt2D="false" dtr="false" t="normal">SUM(AJ236:AJ237)</f>
        <v>#VALUE!</v>
      </c>
      <c r="AK238" s="406" t="e">
        <f aca="false" ca="false" dt2D="false" dtr="false" t="normal">SUM(AK236:AK237)</f>
        <v>#VALUE!</v>
      </c>
      <c r="AL238" s="406" t="e">
        <f aca="false" ca="false" dt2D="false" dtr="false" t="normal">SUM(AL236:AL237)</f>
        <v>#VALUE!</v>
      </c>
      <c r="AM238" s="406" t="e">
        <f aca="false" ca="false" dt2D="false" dtr="false" t="normal">SUM(AM236:AM237)</f>
        <v>#VALUE!</v>
      </c>
      <c r="AN238" s="406" t="e">
        <f aca="false" ca="false" dt2D="false" dtr="false" t="normal">SUM(AN236:AN237)</f>
        <v>#VALUE!</v>
      </c>
      <c r="AO238" s="406" t="e">
        <f aca="false" ca="false" dt2D="false" dtr="false" t="normal">SUM(AO236:AO237)</f>
        <v>#VALUE!</v>
      </c>
      <c r="AP238" s="406" t="e">
        <f aca="false" ca="false" dt2D="false" dtr="false" t="normal">SUM(AP236:AP237)</f>
        <v>#VALUE!</v>
      </c>
      <c r="AQ238" s="406" t="e">
        <f aca="false" ca="false" dt2D="false" dtr="false" t="normal">SUM(AQ236:AQ237)</f>
        <v>#VALUE!</v>
      </c>
      <c r="AR238" s="406" t="e">
        <f aca="false" ca="false" dt2D="false" dtr="false" t="normal">SUM(AR236:AR237)</f>
        <v>#VALUE!</v>
      </c>
      <c r="AS238" s="406" t="e">
        <f aca="false" ca="false" dt2D="false" dtr="false" t="normal">SUM(AS236:AS237)</f>
        <v>#VALUE!</v>
      </c>
      <c r="AT238" s="406" t="e">
        <f aca="false" ca="false" dt2D="false" dtr="false" t="normal">SUM(AT236:AT237)</f>
        <v>#VALUE!</v>
      </c>
      <c r="AU238" s="406" t="e">
        <f aca="false" ca="false" dt2D="false" dtr="false" t="normal">SUM(AU236:AU237)</f>
        <v>#VALUE!</v>
      </c>
      <c r="AV238" s="406" t="e">
        <f aca="false" ca="false" dt2D="false" dtr="false" t="normal">SUM(AV236:AV237)</f>
        <v>#VALUE!</v>
      </c>
      <c r="AW238" s="406" t="e">
        <f aca="false" ca="false" dt2D="false" dtr="false" t="normal">SUM(AW236:AW237)</f>
        <v>#VALUE!</v>
      </c>
      <c r="AX238" s="406" t="e">
        <f aca="false" ca="false" dt2D="false" dtr="false" t="normal">SUM(AX236:AX237)</f>
        <v>#VALUE!</v>
      </c>
      <c r="AY238" s="406" t="e">
        <f aca="false" ca="false" dt2D="false" dtr="false" t="normal">SUM(AY236:AY237)</f>
        <v>#VALUE!</v>
      </c>
      <c r="AZ238" s="406" t="e">
        <f aca="false" ca="false" dt2D="false" dtr="false" t="normal">SUM(AZ236:AZ237)</f>
        <v>#VALUE!</v>
      </c>
      <c r="BA238" s="406" t="e">
        <f aca="false" ca="false" dt2D="false" dtr="false" t="normal">SUM(BA236:BA237)</f>
        <v>#VALUE!</v>
      </c>
      <c r="BB238" s="406" t="e">
        <f aca="false" ca="false" dt2D="false" dtr="false" t="normal">SUM(BB236:BB237)</f>
        <v>#VALUE!</v>
      </c>
      <c r="BC238" s="406" t="e">
        <f aca="false" ca="false" dt2D="false" dtr="false" t="normal">SUM(BC236:BC237)</f>
        <v>#VALUE!</v>
      </c>
      <c r="BD238" s="406" t="e">
        <f aca="false" ca="false" dt2D="false" dtr="false" t="normal">SUM(BD236:BD237)</f>
        <v>#VALUE!</v>
      </c>
      <c r="BE238" s="406" t="e">
        <f aca="false" ca="false" dt2D="false" dtr="false" t="normal">SUM(BE236:BE237)</f>
        <v>#VALUE!</v>
      </c>
      <c r="BF238" s="406" t="e">
        <f aca="false" ca="false" dt2D="false" dtr="false" t="normal">SUM(BF236:BF237)</f>
        <v>#VALUE!</v>
      </c>
      <c r="BG238" s="406" t="e">
        <f aca="false" ca="false" dt2D="false" dtr="false" t="normal">SUM(BG236:BG237)</f>
        <v>#VALUE!</v>
      </c>
      <c r="BH238" s="406" t="e">
        <f aca="false" ca="false" dt2D="false" dtr="false" t="normal">SUM(BH236:BH237)</f>
        <v>#VALUE!</v>
      </c>
      <c r="BI238" s="406" t="e">
        <f aca="false" ca="false" dt2D="false" dtr="false" t="normal">SUM(BI236:BI237)</f>
        <v>#VALUE!</v>
      </c>
      <c r="BJ238" s="406" t="e">
        <f aca="false" ca="false" dt2D="false" dtr="false" t="normal">SUM(BJ236:BJ237)</f>
        <v>#VALUE!</v>
      </c>
      <c r="BK238" s="406" t="e">
        <f aca="false" ca="false" dt2D="false" dtr="false" t="normal">SUM(BK236:BK237)</f>
        <v>#VALUE!</v>
      </c>
      <c r="BL238" s="406" t="e">
        <f aca="false" ca="false" dt2D="false" dtr="false" t="normal">SUM(BL236:BL237)</f>
        <v>#VALUE!</v>
      </c>
      <c r="BM238" s="406" t="e">
        <f aca="false" ca="false" dt2D="false" dtr="false" t="normal">SUM(BM236:BM237)</f>
        <v>#VALUE!</v>
      </c>
      <c r="BN238" s="406" t="e">
        <f aca="false" ca="false" dt2D="false" dtr="false" t="normal">SUM(BN236:BN237)</f>
        <v>#VALUE!</v>
      </c>
      <c r="BO238" s="406" t="e">
        <f aca="false" ca="false" dt2D="false" dtr="false" t="normal">SUM(BO236:BO237)</f>
        <v>#VALUE!</v>
      </c>
      <c r="BP238" s="406" t="e">
        <f aca="false" ca="false" dt2D="false" dtr="false" t="normal">SUM(BP236:BP237)</f>
        <v>#VALUE!</v>
      </c>
      <c r="BQ238" s="406" t="e">
        <f aca="false" ca="false" dt2D="false" dtr="false" t="normal">SUM(BQ236:BQ237)</f>
        <v>#VALUE!</v>
      </c>
      <c r="BR238" s="406" t="e">
        <f aca="false" ca="false" dt2D="false" dtr="false" t="normal">SUM(BR236:BR237)</f>
        <v>#VALUE!</v>
      </c>
      <c r="BS238" s="406" t="e">
        <f aca="false" ca="false" dt2D="false" dtr="false" t="normal">SUM(BS236:BS237)</f>
        <v>#VALUE!</v>
      </c>
      <c r="BT238" s="406" t="e">
        <f aca="false" ca="false" dt2D="false" dtr="false" t="normal">SUM(BT236:BT237)</f>
        <v>#VALUE!</v>
      </c>
    </row>
    <row outlineLevel="0" r="239">
      <c r="L239" s="283" t="n"/>
      <c r="M239" s="167" t="n"/>
      <c r="N239" s="167" t="n"/>
      <c r="O239" s="167" t="n"/>
      <c r="P239" s="167" t="n"/>
      <c r="Q239" s="167" t="n"/>
      <c r="R239" s="167" t="n"/>
      <c r="S239" s="167" t="n"/>
      <c r="T239" s="167" t="n"/>
      <c r="U239" s="167" t="n"/>
      <c r="V239" s="167" t="n"/>
      <c r="W239" s="167" t="n"/>
      <c r="X239" s="167" t="n"/>
      <c r="Y239" s="167" t="n"/>
      <c r="Z239" s="167" t="n"/>
      <c r="AA239" s="167" t="n"/>
      <c r="AB239" s="167" t="n"/>
      <c r="AC239" s="167" t="n"/>
      <c r="AD239" s="167" t="n"/>
      <c r="AE239" s="167" t="n"/>
      <c r="AF239" s="167" t="n"/>
      <c r="AG239" s="167" t="n"/>
      <c r="AH239" s="167" t="n"/>
      <c r="AI239" s="167" t="n"/>
      <c r="AJ239" s="167" t="n"/>
      <c r="AK239" s="167" t="n"/>
      <c r="AL239" s="167" t="n"/>
      <c r="AM239" s="167" t="n"/>
      <c r="AN239" s="167" t="n"/>
      <c r="AO239" s="167" t="n"/>
      <c r="AP239" s="167" t="n"/>
      <c r="AQ239" s="167" t="n"/>
      <c r="AR239" s="167" t="n"/>
      <c r="AS239" s="167" t="n"/>
      <c r="AT239" s="167" t="n"/>
      <c r="AU239" s="167" t="n"/>
      <c r="AV239" s="167" t="n"/>
      <c r="AW239" s="167" t="n"/>
      <c r="AX239" s="167" t="n"/>
      <c r="AY239" s="167" t="n"/>
      <c r="AZ239" s="167" t="n"/>
      <c r="BA239" s="167" t="n"/>
      <c r="BB239" s="167" t="n"/>
      <c r="BC239" s="167" t="n"/>
      <c r="BD239" s="167" t="n"/>
      <c r="BE239" s="167" t="n"/>
      <c r="BF239" s="167" t="n"/>
      <c r="BG239" s="167" t="n"/>
      <c r="BH239" s="167" t="n"/>
      <c r="BI239" s="167" t="n"/>
      <c r="BJ239" s="167" t="n"/>
      <c r="BK239" s="167" t="n"/>
      <c r="BL239" s="167" t="n"/>
      <c r="BM239" s="167" t="n"/>
      <c r="BN239" s="167" t="n"/>
      <c r="BO239" s="167" t="n"/>
      <c r="BP239" s="167" t="n"/>
      <c r="BQ239" s="167" t="n"/>
      <c r="BR239" s="167" t="n"/>
      <c r="BS239" s="167" t="n"/>
      <c r="BT239" s="167" t="n"/>
    </row>
    <row outlineLevel="0" r="240">
      <c r="L240" s="283" t="n"/>
      <c r="M240" s="167" t="n"/>
      <c r="N240" s="167" t="n"/>
      <c r="O240" s="167" t="n"/>
      <c r="P240" s="167" t="n"/>
      <c r="Q240" s="167" t="n"/>
      <c r="R240" s="167" t="n"/>
      <c r="S240" s="167" t="n"/>
      <c r="T240" s="167" t="n"/>
      <c r="U240" s="167" t="n"/>
      <c r="V240" s="167" t="n"/>
      <c r="W240" s="167" t="n"/>
      <c r="X240" s="167" t="n"/>
      <c r="Y240" s="167" t="n"/>
      <c r="Z240" s="167" t="n"/>
      <c r="AA240" s="167" t="n"/>
      <c r="AB240" s="167" t="n"/>
      <c r="AC240" s="167" t="n"/>
      <c r="AD240" s="167" t="n"/>
      <c r="AE240" s="167" t="n"/>
      <c r="AF240" s="167" t="n"/>
      <c r="AG240" s="167" t="n"/>
      <c r="AH240" s="167" t="n"/>
      <c r="AI240" s="167" t="n"/>
      <c r="AJ240" s="167" t="n"/>
      <c r="AK240" s="167" t="n"/>
      <c r="AL240" s="167" t="n"/>
      <c r="AM240" s="167" t="n"/>
      <c r="AN240" s="167" t="n"/>
      <c r="AO240" s="167" t="n"/>
      <c r="AP240" s="167" t="n"/>
      <c r="AQ240" s="167" t="n"/>
      <c r="AR240" s="167" t="n"/>
      <c r="AS240" s="167" t="n"/>
      <c r="AT240" s="167" t="n"/>
      <c r="AU240" s="167" t="n"/>
      <c r="AV240" s="167" t="n"/>
      <c r="AW240" s="167" t="n"/>
      <c r="AX240" s="167" t="n"/>
      <c r="AY240" s="167" t="n"/>
      <c r="AZ240" s="167" t="n"/>
      <c r="BA240" s="167" t="n"/>
      <c r="BB240" s="167" t="n"/>
      <c r="BC240" s="167" t="n"/>
      <c r="BD240" s="167" t="n"/>
      <c r="BE240" s="167" t="n"/>
      <c r="BF240" s="167" t="n"/>
      <c r="BG240" s="167" t="n"/>
      <c r="BH240" s="167" t="n"/>
      <c r="BI240" s="167" t="n"/>
      <c r="BJ240" s="167" t="n"/>
      <c r="BK240" s="167" t="n"/>
      <c r="BL240" s="167" t="n"/>
      <c r="BM240" s="167" t="n"/>
      <c r="BN240" s="167" t="n"/>
      <c r="BO240" s="167" t="n"/>
      <c r="BP240" s="167" t="n"/>
      <c r="BQ240" s="167" t="n"/>
      <c r="BR240" s="167" t="n"/>
      <c r="BS240" s="167" t="n"/>
      <c r="BT240" s="167" t="n"/>
    </row>
    <row outlineLevel="0" r="241">
      <c r="L241" s="283" t="n"/>
      <c r="M241" s="167" t="n"/>
      <c r="N241" s="167" t="n"/>
      <c r="O241" s="167" t="n"/>
      <c r="P241" s="167" t="n"/>
      <c r="Q241" s="167" t="n"/>
      <c r="R241" s="167" t="n"/>
      <c r="S241" s="167" t="n"/>
      <c r="T241" s="167" t="n"/>
      <c r="U241" s="167" t="n"/>
      <c r="V241" s="167" t="n"/>
      <c r="W241" s="167" t="n"/>
      <c r="X241" s="167" t="n"/>
      <c r="Y241" s="167" t="n"/>
      <c r="Z241" s="167" t="n"/>
      <c r="AA241" s="167" t="n"/>
      <c r="AB241" s="167" t="n"/>
      <c r="AC241" s="167" t="n"/>
      <c r="AD241" s="167" t="n"/>
      <c r="AE241" s="167" t="n"/>
      <c r="AF241" s="167" t="n"/>
      <c r="AG241" s="167" t="n"/>
      <c r="AH241" s="167" t="n"/>
      <c r="AI241" s="167" t="n"/>
      <c r="AJ241" s="167" t="n"/>
      <c r="AK241" s="167" t="n"/>
      <c r="AL241" s="167" t="n"/>
      <c r="AM241" s="167" t="n"/>
      <c r="AN241" s="167" t="n"/>
      <c r="AO241" s="167" t="n"/>
      <c r="AP241" s="167" t="n"/>
      <c r="AQ241" s="167" t="n"/>
      <c r="AR241" s="167" t="n"/>
      <c r="AS241" s="167" t="n"/>
      <c r="AT241" s="167" t="n"/>
      <c r="AU241" s="167" t="n"/>
      <c r="AV241" s="167" t="n"/>
      <c r="AW241" s="167" t="n"/>
      <c r="AX241" s="167" t="n"/>
      <c r="AY241" s="167" t="n"/>
      <c r="AZ241" s="167" t="n"/>
      <c r="BA241" s="167" t="n"/>
      <c r="BB241" s="167" t="n"/>
      <c r="BC241" s="167" t="n"/>
      <c r="BD241" s="167" t="n"/>
      <c r="BE241" s="167" t="n"/>
      <c r="BF241" s="167" t="n"/>
      <c r="BG241" s="167" t="n"/>
      <c r="BH241" s="167" t="n"/>
      <c r="BI241" s="167" t="n"/>
      <c r="BJ241" s="167" t="n"/>
      <c r="BK241" s="167" t="n"/>
      <c r="BL241" s="167" t="n"/>
      <c r="BM241" s="167" t="n"/>
      <c r="BN241" s="167" t="n"/>
      <c r="BO241" s="167" t="n"/>
      <c r="BP241" s="167" t="n"/>
      <c r="BQ241" s="167" t="n"/>
      <c r="BR241" s="167" t="n"/>
      <c r="BS241" s="167" t="n"/>
      <c r="BT241" s="167" t="n"/>
    </row>
    <row outlineLevel="0" r="242">
      <c r="L242" s="283" t="n"/>
      <c r="M242" s="167" t="n"/>
      <c r="N242" s="167" t="n"/>
      <c r="O242" s="167" t="n"/>
      <c r="P242" s="167" t="n"/>
      <c r="Q242" s="167" t="n"/>
      <c r="R242" s="167" t="n"/>
      <c r="S242" s="167" t="n"/>
      <c r="T242" s="167" t="n"/>
      <c r="U242" s="167" t="n"/>
      <c r="V242" s="167" t="n"/>
      <c r="W242" s="167" t="n"/>
      <c r="X242" s="167" t="n"/>
      <c r="Y242" s="167" t="n"/>
      <c r="Z242" s="167" t="n"/>
      <c r="AA242" s="167" t="n"/>
      <c r="AB242" s="167" t="n"/>
      <c r="AC242" s="167" t="n"/>
      <c r="AD242" s="167" t="n"/>
      <c r="AE242" s="167" t="n"/>
      <c r="AF242" s="167" t="n"/>
      <c r="AG242" s="167" t="n"/>
      <c r="AH242" s="167" t="n"/>
      <c r="AI242" s="167" t="n"/>
      <c r="AJ242" s="167" t="n"/>
      <c r="AK242" s="167" t="n"/>
      <c r="AL242" s="167" t="n"/>
      <c r="AM242" s="167" t="n"/>
      <c r="AN242" s="167" t="n"/>
      <c r="AO242" s="167" t="n"/>
      <c r="AP242" s="167" t="n"/>
      <c r="AQ242" s="167" t="n"/>
      <c r="AR242" s="167" t="n"/>
      <c r="AS242" s="167" t="n"/>
      <c r="AT242" s="167" t="n"/>
      <c r="AU242" s="167" t="n"/>
      <c r="AV242" s="167" t="n"/>
      <c r="AW242" s="167" t="n"/>
      <c r="AX242" s="167" t="n"/>
      <c r="AY242" s="167" t="n"/>
      <c r="AZ242" s="167" t="n"/>
      <c r="BA242" s="167" t="n"/>
      <c r="BB242" s="167" t="n"/>
      <c r="BC242" s="167" t="n"/>
      <c r="BD242" s="167" t="n"/>
      <c r="BE242" s="167" t="n"/>
      <c r="BF242" s="167" t="n"/>
      <c r="BG242" s="167" t="n"/>
      <c r="BH242" s="167" t="n"/>
      <c r="BI242" s="167" t="n"/>
      <c r="BJ242" s="167" t="n"/>
      <c r="BK242" s="167" t="n"/>
      <c r="BL242" s="167" t="n"/>
      <c r="BM242" s="167" t="n"/>
      <c r="BN242" s="167" t="n"/>
      <c r="BO242" s="167" t="n"/>
      <c r="BP242" s="167" t="n"/>
      <c r="BQ242" s="167" t="n"/>
      <c r="BR242" s="167" t="n"/>
      <c r="BS242" s="167" t="n"/>
      <c r="BT242" s="167" t="n"/>
    </row>
    <row outlineLevel="0" r="243">
      <c r="I243" s="413" t="s">
        <v>459</v>
      </c>
      <c r="J243" s="413" t="n"/>
      <c r="K243" s="413" t="n"/>
      <c r="L243" s="414" t="n"/>
      <c r="M243" s="415" t="n"/>
      <c r="N243" s="415" t="n"/>
      <c r="O243" s="167" t="n"/>
      <c r="P243" s="167" t="n"/>
      <c r="Q243" s="167" t="n"/>
      <c r="R243" s="167" t="n"/>
      <c r="S243" s="167" t="n"/>
      <c r="T243" s="167" t="n"/>
      <c r="U243" s="167" t="n"/>
      <c r="V243" s="167" t="n"/>
      <c r="W243" s="167" t="n"/>
      <c r="X243" s="167" t="n"/>
      <c r="Y243" s="167" t="n"/>
      <c r="Z243" s="167" t="n"/>
      <c r="AA243" s="167" t="n"/>
      <c r="AB243" s="167" t="n"/>
      <c r="AC243" s="167" t="n"/>
      <c r="AD243" s="167" t="n"/>
      <c r="AE243" s="167" t="n"/>
      <c r="AF243" s="167" t="n"/>
      <c r="AG243" s="167" t="n"/>
      <c r="AH243" s="167" t="n"/>
      <c r="AI243" s="167" t="n"/>
      <c r="AJ243" s="167" t="n"/>
      <c r="AK243" s="167" t="n"/>
      <c r="AL243" s="167" t="n"/>
      <c r="AM243" s="167" t="n"/>
      <c r="AN243" s="167" t="n"/>
      <c r="AO243" s="167" t="n"/>
      <c r="AP243" s="167" t="n"/>
      <c r="AQ243" s="167" t="n"/>
      <c r="AR243" s="167" t="n"/>
      <c r="AS243" s="167" t="n"/>
      <c r="AT243" s="167" t="n"/>
      <c r="AU243" s="167" t="n"/>
      <c r="AV243" s="167" t="n"/>
      <c r="AW243" s="167" t="n"/>
      <c r="AX243" s="167" t="n"/>
      <c r="AY243" s="167" t="n"/>
      <c r="AZ243" s="167" t="n"/>
      <c r="BA243" s="167" t="n"/>
      <c r="BB243" s="167" t="n"/>
      <c r="BC243" s="167" t="n"/>
      <c r="BD243" s="167" t="n"/>
      <c r="BE243" s="167" t="n"/>
      <c r="BF243" s="167" t="n"/>
      <c r="BG243" s="167" t="n"/>
      <c r="BH243" s="167" t="n"/>
      <c r="BI243" s="167" t="n"/>
      <c r="BJ243" s="167" t="n"/>
      <c r="BK243" s="167" t="n"/>
      <c r="BL243" s="167" t="n"/>
      <c r="BM243" s="167" t="n"/>
      <c r="BN243" s="167" t="n"/>
      <c r="BO243" s="167" t="n"/>
      <c r="BP243" s="167" t="n"/>
      <c r="BQ243" s="167" t="n"/>
      <c r="BR243" s="167" t="n"/>
      <c r="BS243" s="167" t="n"/>
      <c r="BT243" s="167" t="n"/>
    </row>
    <row outlineLevel="0" r="244">
      <c r="L244" s="283" t="n"/>
      <c r="M244" s="167" t="n"/>
      <c r="N244" s="167" t="n"/>
      <c r="O244" s="167" t="n"/>
      <c r="P244" s="167" t="n"/>
      <c r="Q244" s="167" t="n"/>
      <c r="R244" s="167" t="n"/>
      <c r="S244" s="167" t="n"/>
      <c r="T244" s="167" t="n"/>
      <c r="U244" s="167" t="n"/>
      <c r="V244" s="167" t="n"/>
      <c r="W244" s="167" t="n"/>
      <c r="X244" s="167" t="n"/>
      <c r="Y244" s="167" t="n"/>
      <c r="Z244" s="167" t="n"/>
      <c r="AA244" s="167" t="n"/>
      <c r="AB244" s="167" t="n"/>
      <c r="AC244" s="167" t="n"/>
      <c r="AD244" s="167" t="n"/>
      <c r="AE244" s="167" t="n"/>
      <c r="AF244" s="167" t="n"/>
      <c r="AG244" s="167" t="n"/>
      <c r="AH244" s="167" t="n"/>
      <c r="AI244" s="167" t="n"/>
      <c r="AJ244" s="167" t="n"/>
      <c r="AK244" s="167" t="n"/>
      <c r="AL244" s="167" t="n"/>
      <c r="AM244" s="167" t="n"/>
      <c r="AN244" s="167" t="n"/>
      <c r="AO244" s="167" t="n"/>
      <c r="AP244" s="167" t="n"/>
      <c r="AQ244" s="167" t="n"/>
      <c r="AR244" s="167" t="n"/>
      <c r="AS244" s="167" t="n"/>
      <c r="AT244" s="167" t="n"/>
      <c r="AU244" s="167" t="n"/>
      <c r="AV244" s="167" t="n"/>
      <c r="AW244" s="167" t="n"/>
      <c r="AX244" s="167" t="n"/>
      <c r="AY244" s="167" t="n"/>
      <c r="AZ244" s="167" t="n"/>
      <c r="BA244" s="167" t="n"/>
      <c r="BB244" s="167" t="n"/>
      <c r="BC244" s="167" t="n"/>
      <c r="BD244" s="167" t="n"/>
      <c r="BE244" s="167" t="n"/>
      <c r="BF244" s="167" t="n"/>
      <c r="BG244" s="167" t="n"/>
      <c r="BH244" s="167" t="n"/>
      <c r="BI244" s="167" t="n"/>
      <c r="BJ244" s="167" t="n"/>
      <c r="BK244" s="167" t="n"/>
      <c r="BL244" s="167" t="n"/>
      <c r="BM244" s="167" t="n"/>
      <c r="BN244" s="167" t="n"/>
      <c r="BO244" s="167" t="n"/>
      <c r="BP244" s="167" t="n"/>
      <c r="BQ244" s="167" t="n"/>
      <c r="BR244" s="167" t="n"/>
      <c r="BS244" s="167" t="n"/>
      <c r="BT244" s="167" t="n"/>
    </row>
    <row ht="18" outlineLevel="0" r="245">
      <c r="I245" s="412" t="s">
        <v>460</v>
      </c>
      <c r="L245" s="283" t="n"/>
      <c r="M245" s="167" t="n"/>
      <c r="N245" s="167" t="n"/>
      <c r="O245" s="167" t="n"/>
      <c r="P245" s="167" t="n"/>
      <c r="Q245" s="167" t="n"/>
      <c r="R245" s="167" t="n"/>
      <c r="S245" s="167" t="n"/>
      <c r="T245" s="167" t="n"/>
      <c r="U245" s="167" t="n"/>
      <c r="V245" s="167" t="n"/>
      <c r="W245" s="167" t="n"/>
      <c r="X245" s="167" t="n"/>
      <c r="Y245" s="167" t="n"/>
      <c r="Z245" s="167" t="n"/>
      <c r="AA245" s="167" t="n"/>
      <c r="AB245" s="167" t="n"/>
      <c r="AC245" s="167" t="n"/>
      <c r="AD245" s="167" t="n"/>
      <c r="AE245" s="167" t="n"/>
      <c r="AF245" s="167" t="n"/>
      <c r="AG245" s="167" t="n"/>
      <c r="AH245" s="167" t="n"/>
      <c r="AI245" s="167" t="n"/>
      <c r="AJ245" s="167" t="n"/>
      <c r="AK245" s="167" t="n"/>
      <c r="AL245" s="167" t="n"/>
      <c r="AM245" s="167" t="n"/>
      <c r="AN245" s="167" t="n"/>
      <c r="AO245" s="167" t="n"/>
      <c r="AP245" s="167" t="n"/>
      <c r="AQ245" s="167" t="n"/>
      <c r="AR245" s="167" t="n"/>
      <c r="AS245" s="167" t="n"/>
      <c r="AT245" s="167" t="n"/>
      <c r="AU245" s="167" t="n"/>
      <c r="AV245" s="167" t="n"/>
      <c r="AW245" s="167" t="n"/>
      <c r="AX245" s="167" t="n"/>
      <c r="AY245" s="167" t="n"/>
      <c r="AZ245" s="167" t="n"/>
      <c r="BA245" s="167" t="n"/>
      <c r="BB245" s="167" t="n"/>
      <c r="BC245" s="167" t="n"/>
      <c r="BD245" s="167" t="n"/>
      <c r="BE245" s="167" t="n"/>
      <c r="BF245" s="167" t="n"/>
      <c r="BG245" s="167" t="n"/>
      <c r="BH245" s="167" t="n"/>
      <c r="BI245" s="167" t="n"/>
      <c r="BJ245" s="167" t="n"/>
      <c r="BK245" s="167" t="n"/>
      <c r="BL245" s="167" t="n"/>
      <c r="BM245" s="167" t="n"/>
      <c r="BN245" s="167" t="n"/>
      <c r="BO245" s="167" t="n"/>
      <c r="BP245" s="167" t="n"/>
      <c r="BQ245" s="167" t="n"/>
      <c r="BR245" s="167" t="n"/>
      <c r="BS245" s="167" t="n"/>
      <c r="BT245" s="167" t="n"/>
    </row>
    <row outlineLevel="0" r="246">
      <c r="I246" s="17" t="n"/>
      <c r="L246" s="283" t="n"/>
      <c r="M246" s="167" t="n"/>
      <c r="N246" s="167" t="n"/>
      <c r="O246" s="167" t="n"/>
      <c r="P246" s="167" t="n"/>
      <c r="Q246" s="167" t="n"/>
      <c r="R246" s="167" t="n"/>
      <c r="S246" s="167" t="n"/>
      <c r="T246" s="167" t="n"/>
      <c r="U246" s="167" t="n"/>
      <c r="V246" s="167" t="n"/>
      <c r="W246" s="167" t="n"/>
      <c r="X246" s="167" t="n"/>
      <c r="Y246" s="167" t="n"/>
      <c r="Z246" s="167" t="n"/>
      <c r="AA246" s="167" t="n"/>
      <c r="AB246" s="167" t="n"/>
      <c r="AC246" s="167" t="n"/>
      <c r="AD246" s="167" t="n"/>
      <c r="AE246" s="167" t="n"/>
      <c r="AF246" s="167" t="n"/>
      <c r="AG246" s="167" t="n"/>
      <c r="AH246" s="167" t="n"/>
      <c r="AI246" s="167" t="n"/>
      <c r="AJ246" s="167" t="n"/>
      <c r="AK246" s="167" t="n"/>
      <c r="AL246" s="167" t="n"/>
      <c r="AM246" s="167" t="n"/>
      <c r="AN246" s="167" t="n"/>
      <c r="AO246" s="167" t="n"/>
      <c r="AP246" s="167" t="n"/>
      <c r="AQ246" s="167" t="n"/>
      <c r="AR246" s="167" t="n"/>
      <c r="AS246" s="167" t="n"/>
      <c r="AT246" s="167" t="n"/>
      <c r="AU246" s="167" t="n"/>
      <c r="AV246" s="167" t="n"/>
      <c r="AW246" s="167" t="n"/>
      <c r="AX246" s="167" t="n"/>
      <c r="AY246" s="167" t="n"/>
      <c r="AZ246" s="167" t="n"/>
      <c r="BA246" s="167" t="n"/>
      <c r="BB246" s="167" t="n"/>
      <c r="BC246" s="167" t="n"/>
      <c r="BD246" s="167" t="n"/>
      <c r="BE246" s="167" t="n"/>
      <c r="BF246" s="167" t="n"/>
      <c r="BG246" s="167" t="n"/>
      <c r="BH246" s="167" t="n"/>
      <c r="BI246" s="167" t="n"/>
      <c r="BJ246" s="167" t="n"/>
      <c r="BK246" s="167" t="n"/>
      <c r="BL246" s="167" t="n"/>
      <c r="BM246" s="167" t="n"/>
      <c r="BN246" s="167" t="n"/>
      <c r="BO246" s="167" t="n"/>
      <c r="BP246" s="167" t="n"/>
      <c r="BQ246" s="167" t="n"/>
      <c r="BR246" s="167" t="n"/>
      <c r="BS246" s="167" t="n"/>
      <c r="BT246" s="167" t="n"/>
    </row>
    <row ht="18.75" outlineLevel="0" r="247">
      <c r="C247" s="374" t="n">
        <v>1</v>
      </c>
      <c r="H247" s="135" t="s">
        <v>177</v>
      </c>
      <c r="I247" s="416" t="n"/>
      <c r="J247" s="417" t="e">
        <f aca="false" ca="false" dt2D="false" dtr="false" t="normal">VLOOKUP(I247, 'Допущения'!$B$8:$E$15, 4, 0)</f>
        <v>#N/A</v>
      </c>
      <c r="K247" s="418" t="e">
        <f aca="false" ca="false" dt2D="false" dtr="false" t="normal">VLOOKUP(I247, 'ТехЛист'!$L:$M, 2, 0)</f>
        <v>#N/A</v>
      </c>
      <c r="L247" s="418" t="n"/>
      <c r="M247" s="418" t="n"/>
      <c r="N247" s="418" t="n"/>
      <c r="O247" s="418" t="n"/>
      <c r="P247" s="418" t="n"/>
      <c r="Q247" s="418" t="n"/>
      <c r="R247" s="418" t="n"/>
      <c r="S247" s="418" t="n"/>
      <c r="T247" s="418" t="n"/>
      <c r="U247" s="418" t="n"/>
      <c r="V247" s="418" t="n"/>
      <c r="W247" s="418" t="n"/>
      <c r="X247" s="418" t="n"/>
      <c r="Y247" s="418" t="n"/>
      <c r="Z247" s="418" t="n"/>
      <c r="AA247" s="418" t="n"/>
      <c r="AB247" s="418" t="n"/>
      <c r="AC247" s="418" t="n"/>
      <c r="AD247" s="418" t="n"/>
      <c r="AE247" s="418" t="n"/>
      <c r="AF247" s="418" t="n"/>
      <c r="AG247" s="418" t="n"/>
      <c r="AH247" s="418" t="n"/>
      <c r="AI247" s="418" t="n"/>
      <c r="AJ247" s="418" t="n"/>
      <c r="AK247" s="418" t="n"/>
      <c r="AL247" s="418" t="n"/>
      <c r="AM247" s="418" t="n"/>
      <c r="AN247" s="418" t="n"/>
      <c r="AO247" s="418" t="n"/>
      <c r="AP247" s="418" t="n"/>
      <c r="AQ247" s="418" t="n"/>
      <c r="AR247" s="418" t="n"/>
      <c r="AS247" s="418" t="n"/>
      <c r="AT247" s="418" t="n"/>
      <c r="AU247" s="418" t="n"/>
      <c r="AV247" s="418" t="n"/>
      <c r="AW247" s="418" t="n"/>
      <c r="AX247" s="418" t="n"/>
      <c r="AY247" s="418" t="n"/>
      <c r="AZ247" s="418" t="n"/>
      <c r="BA247" s="418" t="n"/>
      <c r="BB247" s="418" t="n"/>
      <c r="BC247" s="418" t="n"/>
      <c r="BD247" s="418" t="n"/>
      <c r="BE247" s="418" t="n"/>
      <c r="BF247" s="418" t="n"/>
      <c r="BG247" s="418" t="n"/>
      <c r="BH247" s="418" t="n"/>
      <c r="BI247" s="418" t="n"/>
      <c r="BJ247" s="418" t="n"/>
      <c r="BK247" s="418" t="n"/>
      <c r="BL247" s="418" t="n"/>
      <c r="BM247" s="418" t="n"/>
      <c r="BN247" s="418" t="n"/>
      <c r="BO247" s="418" t="n"/>
      <c r="BP247" s="418" t="n"/>
      <c r="BQ247" s="418" t="n"/>
      <c r="BR247" s="418" t="n"/>
      <c r="BS247" s="418" t="n"/>
      <c r="BT247" s="418" t="n"/>
    </row>
    <row hidden="true" ht="16.5" outlineLevel="1" r="248">
      <c r="A248" s="374" t="s">
        <v>64</v>
      </c>
      <c r="E248" s="419" t="e">
        <f aca="false" ca="false" dt2D="false" dtr="false" t="normal">J247</f>
        <v>#N/A</v>
      </c>
      <c r="F248" s="374" t="e">
        <f aca="false" ca="false" dt2D="false" dtr="false" t="normal">K247</f>
        <v>#N/A</v>
      </c>
      <c r="G248" s="374" t="n">
        <f aca="false" ca="false" dt2D="false" dtr="false" t="normal">I247</f>
        <v>0</v>
      </c>
      <c r="I248" s="1" t="s">
        <v>64</v>
      </c>
      <c r="J248" s="131" t="n">
        <f aca="false" ca="false" dt2D="false" dtr="false" t="normal">VLOOKUP($I$247, 'Сценарии'!$B$8:$F$14, 2, 0)</f>
        <v>1</v>
      </c>
      <c r="L248" s="283" t="n">
        <f aca="false" ca="true" dt2D="false" dtr="false" t="normal">SUM(M248:BT248)</f>
        <v>0</v>
      </c>
      <c r="M248" s="167" t="n">
        <f aca="false" ca="true" dt2D="false" dtr="false" t="normal">SUMIFS('Выручка'!M:M, 'Выручка'!$G:$G, $G248, 'Выручка'!$C:$C, 'Фин.Модель'!$I248)*$J$248</f>
        <v>0</v>
      </c>
      <c r="N248" s="167" t="n">
        <f aca="false" ca="true" dt2D="false" dtr="false" t="normal">SUMIFS('Выручка'!N:N, 'Выручка'!$G:$G, $G248, 'Выручка'!$C:$C, 'Фин.Модель'!$I248)*$J$248</f>
        <v>0</v>
      </c>
      <c r="O248" s="167" t="n">
        <f aca="false" ca="true" dt2D="false" dtr="false" t="normal">SUMIFS('Выручка'!O:O, 'Выручка'!$G:$G, $G248, 'Выручка'!$C:$C, 'Фин.Модель'!$I248)*$J$248</f>
        <v>0</v>
      </c>
      <c r="P248" s="167" t="n">
        <f aca="false" ca="true" dt2D="false" dtr="false" t="normal">SUMIFS('Выручка'!P:P, 'Выручка'!$G:$G, $G248, 'Выручка'!$C:$C, 'Фин.Модель'!$I248)*$J$248</f>
        <v>0</v>
      </c>
      <c r="Q248" s="167" t="n">
        <f aca="false" ca="true" dt2D="false" dtr="false" t="normal">SUMIFS('Выручка'!Q:Q, 'Выручка'!$G:$G, $G248, 'Выручка'!$C:$C, 'Фин.Модель'!$I248)*$J$248</f>
        <v>0</v>
      </c>
      <c r="R248" s="167" t="n">
        <f aca="false" ca="true" dt2D="false" dtr="false" t="normal">SUMIFS('Выручка'!R:R, 'Выручка'!$G:$G, $G248, 'Выручка'!$C:$C, 'Фин.Модель'!$I248)*$J$248</f>
        <v>0</v>
      </c>
      <c r="S248" s="167" t="n">
        <f aca="false" ca="true" dt2D="false" dtr="false" t="normal">SUMIFS('Выручка'!S:S, 'Выручка'!$G:$G, $G248, 'Выручка'!$C:$C, 'Фин.Модель'!$I248)*$J$248</f>
        <v>0</v>
      </c>
      <c r="T248" s="167" t="n">
        <f aca="false" ca="true" dt2D="false" dtr="false" t="normal">SUMIFS('Выручка'!T:T, 'Выручка'!$G:$G, $G248, 'Выручка'!$C:$C, 'Фин.Модель'!$I248)*$J$248</f>
        <v>0</v>
      </c>
      <c r="U248" s="167" t="n">
        <f aca="false" ca="true" dt2D="false" dtr="false" t="normal">SUMIFS('Выручка'!U:U, 'Выручка'!$G:$G, $G248, 'Выручка'!$C:$C, 'Фин.Модель'!$I248)*$J$248</f>
        <v>0</v>
      </c>
      <c r="V248" s="167" t="n">
        <f aca="false" ca="true" dt2D="false" dtr="false" t="normal">SUMIFS('Выручка'!V:V, 'Выручка'!$G:$G, $G248, 'Выручка'!$C:$C, 'Фин.Модель'!$I248)*$J$248</f>
        <v>0</v>
      </c>
      <c r="W248" s="167" t="n">
        <f aca="false" ca="true" dt2D="false" dtr="false" t="normal">SUMIFS('Выручка'!W:W, 'Выручка'!$G:$G, $G248, 'Выручка'!$C:$C, 'Фин.Модель'!$I248)*$J$248</f>
        <v>0</v>
      </c>
      <c r="X248" s="167" t="n">
        <f aca="false" ca="true" dt2D="false" dtr="false" t="normal">SUMIFS('Выручка'!X:X, 'Выручка'!$G:$G, $G248, 'Выручка'!$C:$C, 'Фин.Модель'!$I248)*$J$248</f>
        <v>0</v>
      </c>
      <c r="Y248" s="167" t="n">
        <f aca="false" ca="true" dt2D="false" dtr="false" t="normal">SUMIFS('Выручка'!Y:Y, 'Выручка'!$G:$G, $G248, 'Выручка'!$C:$C, 'Фин.Модель'!$I248)*$J$248</f>
        <v>0</v>
      </c>
      <c r="Z248" s="167" t="n">
        <f aca="false" ca="true" dt2D="false" dtr="false" t="normal">SUMIFS('Выручка'!Z:Z, 'Выручка'!$G:$G, $G248, 'Выручка'!$C:$C, 'Фин.Модель'!$I248)*$J$248</f>
        <v>0</v>
      </c>
      <c r="AA248" s="167" t="n">
        <f aca="false" ca="true" dt2D="false" dtr="false" t="normal">SUMIFS('Выручка'!AA:AA, 'Выручка'!$G:$G, $G248, 'Выручка'!$C:$C, 'Фин.Модель'!$I248)*$J$248</f>
        <v>0</v>
      </c>
      <c r="AB248" s="167" t="n">
        <f aca="false" ca="true" dt2D="false" dtr="false" t="normal">SUMIFS('Выручка'!AB:AB, 'Выручка'!$G:$G, $G248, 'Выручка'!$C:$C, 'Фин.Модель'!$I248)*$J$248</f>
        <v>0</v>
      </c>
      <c r="AC248" s="167" t="n">
        <f aca="false" ca="true" dt2D="false" dtr="false" t="normal">SUMIFS('Выручка'!AC:AC, 'Выручка'!$G:$G, $G248, 'Выручка'!$C:$C, 'Фин.Модель'!$I248)*$J$248</f>
        <v>0</v>
      </c>
      <c r="AD248" s="167" t="n">
        <f aca="false" ca="true" dt2D="false" dtr="false" t="normal">SUMIFS('Выручка'!AD:AD, 'Выручка'!$G:$G, $G248, 'Выручка'!$C:$C, 'Фин.Модель'!$I248)*$J$248</f>
        <v>0</v>
      </c>
      <c r="AE248" s="167" t="n">
        <f aca="false" ca="true" dt2D="false" dtr="false" t="normal">SUMIFS('Выручка'!AE:AE, 'Выручка'!$G:$G, $G248, 'Выручка'!$C:$C, 'Фин.Модель'!$I248)*$J$248</f>
        <v>0</v>
      </c>
      <c r="AF248" s="167" t="n">
        <f aca="false" ca="true" dt2D="false" dtr="false" t="normal">SUMIFS('Выручка'!AF:AF, 'Выручка'!$G:$G, $G248, 'Выручка'!$C:$C, 'Фин.Модель'!$I248)*$J$248</f>
        <v>0</v>
      </c>
      <c r="AG248" s="167" t="n">
        <f aca="false" ca="true" dt2D="false" dtr="false" t="normal">SUMIFS('Выручка'!AG:AG, 'Выручка'!$G:$G, $G248, 'Выручка'!$C:$C, 'Фин.Модель'!$I248)*$J$248</f>
        <v>0</v>
      </c>
      <c r="AH248" s="167" t="n">
        <f aca="false" ca="true" dt2D="false" dtr="false" t="normal">SUMIFS('Выручка'!AH:AH, 'Выручка'!$G:$G, $G248, 'Выручка'!$C:$C, 'Фин.Модель'!$I248)*$J$248</f>
        <v>0</v>
      </c>
      <c r="AI248" s="167" t="n">
        <f aca="false" ca="true" dt2D="false" dtr="false" t="normal">SUMIFS('Выручка'!AI:AI, 'Выручка'!$G:$G, $G248, 'Выручка'!$C:$C, 'Фин.Модель'!$I248)*$J$248</f>
        <v>0</v>
      </c>
      <c r="AJ248" s="167" t="n">
        <f aca="false" ca="true" dt2D="false" dtr="false" t="normal">SUMIFS('Выручка'!AJ:AJ, 'Выручка'!$G:$G, $G248, 'Выручка'!$C:$C, 'Фин.Модель'!$I248)*$J$248</f>
        <v>0</v>
      </c>
      <c r="AK248" s="167" t="n">
        <f aca="false" ca="true" dt2D="false" dtr="false" t="normal">SUMIFS('Выручка'!AK:AK, 'Выручка'!$G:$G, $G248, 'Выручка'!$C:$C, 'Фин.Модель'!$I248)*$J$248</f>
        <v>0</v>
      </c>
      <c r="AL248" s="167" t="n">
        <f aca="false" ca="true" dt2D="false" dtr="false" t="normal">SUMIFS('Выручка'!AL:AL, 'Выручка'!$G:$G, $G248, 'Выручка'!$C:$C, 'Фин.Модель'!$I248)*$J$248</f>
        <v>0</v>
      </c>
      <c r="AM248" s="167" t="n">
        <f aca="false" ca="true" dt2D="false" dtr="false" t="normal">SUMIFS('Выручка'!AM:AM, 'Выручка'!$G:$G, $G248, 'Выручка'!$C:$C, 'Фин.Модель'!$I248)*$J$248</f>
        <v>0</v>
      </c>
      <c r="AN248" s="167" t="n">
        <f aca="false" ca="true" dt2D="false" dtr="false" t="normal">SUMIFS('Выручка'!AN:AN, 'Выручка'!$G:$G, $G248, 'Выручка'!$C:$C, 'Фин.Модель'!$I248)*$J$248</f>
        <v>0</v>
      </c>
      <c r="AO248" s="167" t="n">
        <f aca="false" ca="true" dt2D="false" dtr="false" t="normal">SUMIFS('Выручка'!AO:AO, 'Выручка'!$G:$G, $G248, 'Выручка'!$C:$C, 'Фин.Модель'!$I248)*$J$248</f>
        <v>0</v>
      </c>
      <c r="AP248" s="167" t="n">
        <f aca="false" ca="true" dt2D="false" dtr="false" t="normal">SUMIFS('Выручка'!AP:AP, 'Выручка'!$G:$G, $G248, 'Выручка'!$C:$C, 'Фин.Модель'!$I248)*$J$248</f>
        <v>0</v>
      </c>
      <c r="AQ248" s="167" t="n">
        <f aca="false" ca="true" dt2D="false" dtr="false" t="normal">SUMIFS('Выручка'!AQ:AQ, 'Выручка'!$G:$G, $G248, 'Выручка'!$C:$C, 'Фин.Модель'!$I248)*$J$248</f>
        <v>0</v>
      </c>
      <c r="AR248" s="167" t="n">
        <f aca="false" ca="true" dt2D="false" dtr="false" t="normal">SUMIFS('Выручка'!AR:AR, 'Выручка'!$G:$G, $G248, 'Выручка'!$C:$C, 'Фин.Модель'!$I248)*$J$248</f>
        <v>0</v>
      </c>
      <c r="AS248" s="167" t="n">
        <f aca="false" ca="true" dt2D="false" dtr="false" t="normal">SUMIFS('Выручка'!AS:AS, 'Выручка'!$G:$G, $G248, 'Выручка'!$C:$C, 'Фин.Модель'!$I248)*$J$248</f>
        <v>0</v>
      </c>
      <c r="AT248" s="167" t="n">
        <f aca="false" ca="true" dt2D="false" dtr="false" t="normal">SUMIFS('Выручка'!AT:AT, 'Выручка'!$G:$G, $G248, 'Выручка'!$C:$C, 'Фин.Модель'!$I248)*$J$248</f>
        <v>0</v>
      </c>
      <c r="AU248" s="167" t="n">
        <f aca="false" ca="true" dt2D="false" dtr="false" t="normal">SUMIFS('Выручка'!AU:AU, 'Выручка'!$G:$G, $G248, 'Выручка'!$C:$C, 'Фин.Модель'!$I248)*$J$248</f>
        <v>0</v>
      </c>
      <c r="AV248" s="167" t="n">
        <f aca="false" ca="true" dt2D="false" dtr="false" t="normal">SUMIFS('Выручка'!AV:AV, 'Выручка'!$G:$G, $G248, 'Выручка'!$C:$C, 'Фин.Модель'!$I248)*$J$248</f>
        <v>0</v>
      </c>
      <c r="AW248" s="167" t="n">
        <f aca="false" ca="true" dt2D="false" dtr="false" t="normal">SUMIFS('Выручка'!AW:AW, 'Выручка'!$G:$G, $G248, 'Выручка'!$C:$C, 'Фин.Модель'!$I248)*$J$248</f>
        <v>0</v>
      </c>
      <c r="AX248" s="167" t="n">
        <f aca="false" ca="true" dt2D="false" dtr="false" t="normal">SUMIFS('Выручка'!AX:AX, 'Выручка'!$G:$G, $G248, 'Выручка'!$C:$C, 'Фин.Модель'!$I248)*$J$248</f>
        <v>0</v>
      </c>
      <c r="AY248" s="167" t="n">
        <f aca="false" ca="true" dt2D="false" dtr="false" t="normal">SUMIFS('Выручка'!AY:AY, 'Выручка'!$G:$G, $G248, 'Выручка'!$C:$C, 'Фин.Модель'!$I248)*$J$248</f>
        <v>0</v>
      </c>
      <c r="AZ248" s="167" t="n">
        <f aca="false" ca="true" dt2D="false" dtr="false" t="normal">SUMIFS('Выручка'!AZ:AZ, 'Выручка'!$G:$G, $G248, 'Выручка'!$C:$C, 'Фин.Модель'!$I248)*$J$248</f>
        <v>0</v>
      </c>
      <c r="BA248" s="167" t="n">
        <f aca="false" ca="true" dt2D="false" dtr="false" t="normal">SUMIFS('Выручка'!BA:BA, 'Выручка'!$G:$G, $G248, 'Выручка'!$C:$C, 'Фин.Модель'!$I248)*$J$248</f>
        <v>0</v>
      </c>
      <c r="BB248" s="167" t="n">
        <f aca="false" ca="true" dt2D="false" dtr="false" t="normal">SUMIFS('Выручка'!BB:BB, 'Выручка'!$G:$G, $G248, 'Выручка'!$C:$C, 'Фин.Модель'!$I248)*$J$248</f>
        <v>0</v>
      </c>
      <c r="BC248" s="167" t="n">
        <f aca="false" ca="true" dt2D="false" dtr="false" t="normal">SUMIFS('Выручка'!BC:BC, 'Выручка'!$G:$G, $G248, 'Выручка'!$C:$C, 'Фин.Модель'!$I248)*$J$248</f>
        <v>0</v>
      </c>
      <c r="BD248" s="167" t="n">
        <f aca="false" ca="true" dt2D="false" dtr="false" t="normal">SUMIFS('Выручка'!BD:BD, 'Выручка'!$G:$G, $G248, 'Выручка'!$C:$C, 'Фин.Модель'!$I248)*$J$248</f>
        <v>0</v>
      </c>
      <c r="BE248" s="167" t="n">
        <f aca="false" ca="true" dt2D="false" dtr="false" t="normal">SUMIFS('Выручка'!BE:BE, 'Выручка'!$G:$G, $G248, 'Выручка'!$C:$C, 'Фин.Модель'!$I248)*$J$248</f>
        <v>0</v>
      </c>
      <c r="BF248" s="167" t="n">
        <f aca="false" ca="true" dt2D="false" dtr="false" t="normal">SUMIFS('Выручка'!BF:BF, 'Выручка'!$G:$G, $G248, 'Выручка'!$C:$C, 'Фин.Модель'!$I248)*$J$248</f>
        <v>0</v>
      </c>
      <c r="BG248" s="167" t="n">
        <f aca="false" ca="true" dt2D="false" dtr="false" t="normal">SUMIFS('Выручка'!BG:BG, 'Выручка'!$G:$G, $G248, 'Выручка'!$C:$C, 'Фин.Модель'!$I248)*$J$248</f>
        <v>0</v>
      </c>
      <c r="BH248" s="167" t="n">
        <f aca="false" ca="true" dt2D="false" dtr="false" t="normal">SUMIFS('Выручка'!BH:BH, 'Выручка'!$G:$G, $G248, 'Выручка'!$C:$C, 'Фин.Модель'!$I248)*$J$248</f>
        <v>0</v>
      </c>
      <c r="BI248" s="167" t="n">
        <f aca="false" ca="true" dt2D="false" dtr="false" t="normal">SUMIFS('Выручка'!BI:BI, 'Выручка'!$G:$G, $G248, 'Выручка'!$C:$C, 'Фин.Модель'!$I248)*$J$248</f>
        <v>0</v>
      </c>
      <c r="BJ248" s="167" t="n">
        <f aca="false" ca="true" dt2D="false" dtr="false" t="normal">SUMIFS('Выручка'!BJ:BJ, 'Выручка'!$G:$G, $G248, 'Выручка'!$C:$C, 'Фин.Модель'!$I248)*$J$248</f>
        <v>0</v>
      </c>
      <c r="BK248" s="167" t="n">
        <f aca="false" ca="true" dt2D="false" dtr="false" t="normal">SUMIFS('Выручка'!BK:BK, 'Выручка'!$G:$G, $G248, 'Выручка'!$C:$C, 'Фин.Модель'!$I248)*$J$248</f>
        <v>0</v>
      </c>
      <c r="BL248" s="167" t="n">
        <f aca="false" ca="true" dt2D="false" dtr="false" t="normal">SUMIFS('Выручка'!BL:BL, 'Выручка'!$G:$G, $G248, 'Выручка'!$C:$C, 'Фин.Модель'!$I248)*$J$248</f>
        <v>0</v>
      </c>
      <c r="BM248" s="167" t="n">
        <f aca="false" ca="true" dt2D="false" dtr="false" t="normal">SUMIFS('Выручка'!BM:BM, 'Выручка'!$G:$G, $G248, 'Выручка'!$C:$C, 'Фин.Модель'!$I248)*$J$248</f>
        <v>0</v>
      </c>
      <c r="BN248" s="167" t="n">
        <f aca="false" ca="true" dt2D="false" dtr="false" t="normal">SUMIFS('Выручка'!BN:BN, 'Выручка'!$G:$G, $G248, 'Выручка'!$C:$C, 'Фин.Модель'!$I248)*$J$248</f>
        <v>0</v>
      </c>
      <c r="BO248" s="167" t="n">
        <f aca="false" ca="true" dt2D="false" dtr="false" t="normal">SUMIFS('Выручка'!BO:BO, 'Выручка'!$G:$G, $G248, 'Выручка'!$C:$C, 'Фин.Модель'!$I248)*$J$248</f>
        <v>0</v>
      </c>
      <c r="BP248" s="167" t="n">
        <f aca="false" ca="true" dt2D="false" dtr="false" t="normal">SUMIFS('Выручка'!BP:BP, 'Выручка'!$G:$G, $G248, 'Выручка'!$C:$C, 'Фин.Модель'!$I248)*$J$248</f>
        <v>0</v>
      </c>
      <c r="BQ248" s="167" t="n">
        <f aca="false" ca="true" dt2D="false" dtr="false" t="normal">SUMIFS('Выручка'!BQ:BQ, 'Выручка'!$G:$G, $G248, 'Выручка'!$C:$C, 'Фин.Модель'!$I248)*$J$248</f>
        <v>0</v>
      </c>
      <c r="BR248" s="167" t="n">
        <f aca="false" ca="true" dt2D="false" dtr="false" t="normal">SUMIFS('Выручка'!BR:BR, 'Выручка'!$G:$G, $G248, 'Выручка'!$C:$C, 'Фин.Модель'!$I248)*$J$248</f>
        <v>0</v>
      </c>
      <c r="BS248" s="167" t="n">
        <f aca="false" ca="true" dt2D="false" dtr="false" t="normal">SUMIFS('Выручка'!BS:BS, 'Выручка'!$G:$G, $G248, 'Выручка'!$C:$C, 'Фин.Модель'!$I248)*$J$248</f>
        <v>0</v>
      </c>
      <c r="BT248" s="167" t="n">
        <f aca="false" ca="true" dt2D="false" dtr="false" t="normal">SUMIFS('Выручка'!BT:BT, 'Выручка'!$G:$G, $G248, 'Выручка'!$C:$C, 'Фин.Модель'!$I248)*$J$248</f>
        <v>0</v>
      </c>
    </row>
    <row hidden="true" ht="16.5" outlineLevel="1" r="249">
      <c r="A249" s="374" t="s">
        <v>402</v>
      </c>
      <c r="E249" s="419" t="e">
        <f aca="false" ca="false" dt2D="false" dtr="false" t="normal">E248</f>
        <v>#N/A</v>
      </c>
      <c r="F249" s="374" t="e">
        <f aca="false" ca="false" dt2D="false" dtr="false" t="normal">F248</f>
        <v>#N/A</v>
      </c>
      <c r="G249" s="374" t="n">
        <f aca="false" ca="false" dt2D="false" dtr="false" t="normal">G248</f>
        <v>0</v>
      </c>
      <c r="I249" s="1" t="s">
        <v>402</v>
      </c>
      <c r="J249" s="131" t="n">
        <f aca="false" ca="false" dt2D="false" dtr="false" t="normal">VLOOKUP($I$247, 'Сценарии'!$B$8:$F$14, 3, 0)</f>
        <v>1</v>
      </c>
      <c r="L249" s="283" t="n">
        <f aca="false" ca="true" dt2D="false" dtr="false" t="normal">SUM(M249:BT249)</f>
        <v>0</v>
      </c>
      <c r="M249" s="167" t="n">
        <f aca="false" ca="true" dt2D="false" dtr="false" t="normal">SUMIFS('Затраты'!M:M, 'Затраты'!$G:$G, $G249, 'Затраты'!$C:$C, $I249)*$J$249</f>
        <v>0</v>
      </c>
      <c r="N249" s="167" t="n">
        <f aca="false" ca="true" dt2D="false" dtr="false" t="normal">SUMIFS('Затраты'!N:N, 'Затраты'!$G:$G, $G249, 'Затраты'!$C:$C, $I249)*$J$249</f>
        <v>0</v>
      </c>
      <c r="O249" s="167" t="n">
        <f aca="false" ca="true" dt2D="false" dtr="false" t="normal">SUMIFS('Затраты'!O:O, 'Затраты'!$G:$G, $G249, 'Затраты'!$C:$C, $I249)*$J$249</f>
        <v>0</v>
      </c>
      <c r="P249" s="167" t="n">
        <f aca="false" ca="true" dt2D="false" dtr="false" t="normal">SUMIFS('Затраты'!P:P, 'Затраты'!$G:$G, $G249, 'Затраты'!$C:$C, $I249)*$J$249</f>
        <v>0</v>
      </c>
      <c r="Q249" s="167" t="n">
        <f aca="false" ca="true" dt2D="false" dtr="false" t="normal">SUMIFS('Затраты'!Q:Q, 'Затраты'!$G:$G, $G249, 'Затраты'!$C:$C, $I249)*$J$249</f>
        <v>0</v>
      </c>
      <c r="R249" s="167" t="n">
        <f aca="false" ca="true" dt2D="false" dtr="false" t="normal">SUMIFS('Затраты'!R:R, 'Затраты'!$G:$G, $G249, 'Затраты'!$C:$C, $I249)*$J$249</f>
        <v>0</v>
      </c>
      <c r="S249" s="167" t="n">
        <f aca="false" ca="true" dt2D="false" dtr="false" t="normal">SUMIFS('Затраты'!S:S, 'Затраты'!$G:$G, $G249, 'Затраты'!$C:$C, $I249)*$J$249</f>
        <v>0</v>
      </c>
      <c r="T249" s="167" t="n">
        <f aca="false" ca="true" dt2D="false" dtr="false" t="normal">SUMIFS('Затраты'!T:T, 'Затраты'!$G:$G, $G249, 'Затраты'!$C:$C, $I249)*$J$249</f>
        <v>0</v>
      </c>
      <c r="U249" s="167" t="n">
        <f aca="false" ca="true" dt2D="false" dtr="false" t="normal">SUMIFS('Затраты'!U:U, 'Затраты'!$G:$G, $G249, 'Затраты'!$C:$C, $I249)*$J$249</f>
        <v>0</v>
      </c>
      <c r="V249" s="167" t="n">
        <f aca="false" ca="true" dt2D="false" dtr="false" t="normal">SUMIFS('Затраты'!V:V, 'Затраты'!$G:$G, $G249, 'Затраты'!$C:$C, $I249)*$J$249</f>
        <v>0</v>
      </c>
      <c r="W249" s="167" t="n">
        <f aca="false" ca="true" dt2D="false" dtr="false" t="normal">SUMIFS('Затраты'!W:W, 'Затраты'!$G:$G, $G249, 'Затраты'!$C:$C, $I249)*$J$249</f>
        <v>0</v>
      </c>
      <c r="X249" s="167" t="n">
        <f aca="false" ca="true" dt2D="false" dtr="false" t="normal">SUMIFS('Затраты'!X:X, 'Затраты'!$G:$G, $G249, 'Затраты'!$C:$C, $I249)*$J$249</f>
        <v>0</v>
      </c>
      <c r="Y249" s="167" t="n">
        <f aca="false" ca="true" dt2D="false" dtr="false" t="normal">SUMIFS('Затраты'!Y:Y, 'Затраты'!$G:$G, $G249, 'Затраты'!$C:$C, $I249)*$J$249</f>
        <v>0</v>
      </c>
      <c r="Z249" s="167" t="n">
        <f aca="false" ca="true" dt2D="false" dtr="false" t="normal">SUMIFS('Затраты'!Z:Z, 'Затраты'!$G:$G, $G249, 'Затраты'!$C:$C, $I249)*$J$249</f>
        <v>0</v>
      </c>
      <c r="AA249" s="167" t="n">
        <f aca="false" ca="true" dt2D="false" dtr="false" t="normal">SUMIFS('Затраты'!AA:AA, 'Затраты'!$G:$G, $G249, 'Затраты'!$C:$C, $I249)*$J$249</f>
        <v>0</v>
      </c>
      <c r="AB249" s="167" t="n">
        <f aca="false" ca="true" dt2D="false" dtr="false" t="normal">SUMIFS('Затраты'!AB:AB, 'Затраты'!$G:$G, $G249, 'Затраты'!$C:$C, $I249)*$J$249</f>
        <v>0</v>
      </c>
      <c r="AC249" s="167" t="n">
        <f aca="false" ca="true" dt2D="false" dtr="false" t="normal">SUMIFS('Затраты'!AC:AC, 'Затраты'!$G:$G, $G249, 'Затраты'!$C:$C, $I249)*$J$249</f>
        <v>0</v>
      </c>
      <c r="AD249" s="167" t="n">
        <f aca="false" ca="true" dt2D="false" dtr="false" t="normal">SUMIFS('Затраты'!AD:AD, 'Затраты'!$G:$G, $G249, 'Затраты'!$C:$C, $I249)*$J$249</f>
        <v>0</v>
      </c>
      <c r="AE249" s="167" t="n">
        <f aca="false" ca="true" dt2D="false" dtr="false" t="normal">SUMIFS('Затраты'!AE:AE, 'Затраты'!$G:$G, $G249, 'Затраты'!$C:$C, $I249)*$J$249</f>
        <v>0</v>
      </c>
      <c r="AF249" s="167" t="n">
        <f aca="false" ca="true" dt2D="false" dtr="false" t="normal">SUMIFS('Затраты'!AF:AF, 'Затраты'!$G:$G, $G249, 'Затраты'!$C:$C, $I249)*$J$249</f>
        <v>0</v>
      </c>
      <c r="AG249" s="167" t="n">
        <f aca="false" ca="true" dt2D="false" dtr="false" t="normal">SUMIFS('Затраты'!AG:AG, 'Затраты'!$G:$G, $G249, 'Затраты'!$C:$C, $I249)*$J$249</f>
        <v>0</v>
      </c>
      <c r="AH249" s="167" t="n">
        <f aca="false" ca="true" dt2D="false" dtr="false" t="normal">SUMIFS('Затраты'!AH:AH, 'Затраты'!$G:$G, $G249, 'Затраты'!$C:$C, $I249)*$J$249</f>
        <v>0</v>
      </c>
      <c r="AI249" s="167" t="n">
        <f aca="false" ca="true" dt2D="false" dtr="false" t="normal">SUMIFS('Затраты'!AI:AI, 'Затраты'!$G:$G, $G249, 'Затраты'!$C:$C, $I249)*$J$249</f>
        <v>0</v>
      </c>
      <c r="AJ249" s="167" t="n">
        <f aca="false" ca="true" dt2D="false" dtr="false" t="normal">SUMIFS('Затраты'!AJ:AJ, 'Затраты'!$G:$G, $G249, 'Затраты'!$C:$C, $I249)*$J$249</f>
        <v>0</v>
      </c>
      <c r="AK249" s="167" t="n">
        <f aca="false" ca="true" dt2D="false" dtr="false" t="normal">SUMIFS('Затраты'!AK:AK, 'Затраты'!$G:$G, $G249, 'Затраты'!$C:$C, $I249)*$J$249</f>
        <v>0</v>
      </c>
      <c r="AL249" s="167" t="n">
        <f aca="false" ca="true" dt2D="false" dtr="false" t="normal">SUMIFS('Затраты'!AL:AL, 'Затраты'!$G:$G, $G249, 'Затраты'!$C:$C, $I249)*$J$249</f>
        <v>0</v>
      </c>
      <c r="AM249" s="167" t="n">
        <f aca="false" ca="true" dt2D="false" dtr="false" t="normal">SUMIFS('Затраты'!AM:AM, 'Затраты'!$G:$G, $G249, 'Затраты'!$C:$C, $I249)*$J$249</f>
        <v>0</v>
      </c>
      <c r="AN249" s="167" t="n">
        <f aca="false" ca="true" dt2D="false" dtr="false" t="normal">SUMIFS('Затраты'!AN:AN, 'Затраты'!$G:$G, $G249, 'Затраты'!$C:$C, $I249)*$J$249</f>
        <v>0</v>
      </c>
      <c r="AO249" s="167" t="n">
        <f aca="false" ca="true" dt2D="false" dtr="false" t="normal">SUMIFS('Затраты'!AO:AO, 'Затраты'!$G:$G, $G249, 'Затраты'!$C:$C, $I249)*$J$249</f>
        <v>0</v>
      </c>
      <c r="AP249" s="167" t="n">
        <f aca="false" ca="true" dt2D="false" dtr="false" t="normal">SUMIFS('Затраты'!AP:AP, 'Затраты'!$G:$G, $G249, 'Затраты'!$C:$C, $I249)*$J$249</f>
        <v>0</v>
      </c>
      <c r="AQ249" s="167" t="n">
        <f aca="false" ca="true" dt2D="false" dtr="false" t="normal">SUMIFS('Затраты'!AQ:AQ, 'Затраты'!$G:$G, $G249, 'Затраты'!$C:$C, $I249)*$J$249</f>
        <v>0</v>
      </c>
      <c r="AR249" s="167" t="n">
        <f aca="false" ca="true" dt2D="false" dtr="false" t="normal">SUMIFS('Затраты'!AR:AR, 'Затраты'!$G:$G, $G249, 'Затраты'!$C:$C, $I249)*$J$249</f>
        <v>0</v>
      </c>
      <c r="AS249" s="167" t="n">
        <f aca="false" ca="true" dt2D="false" dtr="false" t="normal">SUMIFS('Затраты'!AS:AS, 'Затраты'!$G:$G, $G249, 'Затраты'!$C:$C, $I249)*$J$249</f>
        <v>0</v>
      </c>
      <c r="AT249" s="167" t="n">
        <f aca="false" ca="true" dt2D="false" dtr="false" t="normal">SUMIFS('Затраты'!AT:AT, 'Затраты'!$G:$G, $G249, 'Затраты'!$C:$C, $I249)*$J$249</f>
        <v>0</v>
      </c>
      <c r="AU249" s="167" t="n">
        <f aca="false" ca="true" dt2D="false" dtr="false" t="normal">SUMIFS('Затраты'!AU:AU, 'Затраты'!$G:$G, $G249, 'Затраты'!$C:$C, $I249)*$J$249</f>
        <v>0</v>
      </c>
      <c r="AV249" s="167" t="n">
        <f aca="false" ca="true" dt2D="false" dtr="false" t="normal">SUMIFS('Затраты'!AV:AV, 'Затраты'!$G:$G, $G249, 'Затраты'!$C:$C, $I249)*$J$249</f>
        <v>0</v>
      </c>
      <c r="AW249" s="167" t="n">
        <f aca="false" ca="true" dt2D="false" dtr="false" t="normal">SUMIFS('Затраты'!AW:AW, 'Затраты'!$G:$G, $G249, 'Затраты'!$C:$C, $I249)*$J$249</f>
        <v>0</v>
      </c>
      <c r="AX249" s="167" t="n">
        <f aca="false" ca="true" dt2D="false" dtr="false" t="normal">SUMIFS('Затраты'!AX:AX, 'Затраты'!$G:$G, $G249, 'Затраты'!$C:$C, $I249)*$J$249</f>
        <v>0</v>
      </c>
      <c r="AY249" s="167" t="n">
        <f aca="false" ca="true" dt2D="false" dtr="false" t="normal">SUMIFS('Затраты'!AY:AY, 'Затраты'!$G:$G, $G249, 'Затраты'!$C:$C, $I249)*$J$249</f>
        <v>0</v>
      </c>
      <c r="AZ249" s="167" t="n">
        <f aca="false" ca="true" dt2D="false" dtr="false" t="normal">SUMIFS('Затраты'!AZ:AZ, 'Затраты'!$G:$G, $G249, 'Затраты'!$C:$C, $I249)*$J$249</f>
        <v>0</v>
      </c>
      <c r="BA249" s="167" t="n">
        <f aca="false" ca="true" dt2D="false" dtr="false" t="normal">SUMIFS('Затраты'!BA:BA, 'Затраты'!$G:$G, $G249, 'Затраты'!$C:$C, $I249)*$J$249</f>
        <v>0</v>
      </c>
      <c r="BB249" s="167" t="n">
        <f aca="false" ca="true" dt2D="false" dtr="false" t="normal">SUMIFS('Затраты'!BB:BB, 'Затраты'!$G:$G, $G249, 'Затраты'!$C:$C, $I249)*$J$249</f>
        <v>0</v>
      </c>
      <c r="BC249" s="167" t="n">
        <f aca="false" ca="true" dt2D="false" dtr="false" t="normal">SUMIFS('Затраты'!BC:BC, 'Затраты'!$G:$G, $G249, 'Затраты'!$C:$C, $I249)*$J$249</f>
        <v>0</v>
      </c>
      <c r="BD249" s="167" t="n">
        <f aca="false" ca="true" dt2D="false" dtr="false" t="normal">SUMIFS('Затраты'!BD:BD, 'Затраты'!$G:$G, $G249, 'Затраты'!$C:$C, $I249)*$J$249</f>
        <v>0</v>
      </c>
      <c r="BE249" s="167" t="n">
        <f aca="false" ca="true" dt2D="false" dtr="false" t="normal">SUMIFS('Затраты'!BE:BE, 'Затраты'!$G:$G, $G249, 'Затраты'!$C:$C, $I249)*$J$249</f>
        <v>0</v>
      </c>
      <c r="BF249" s="167" t="n">
        <f aca="false" ca="true" dt2D="false" dtr="false" t="normal">SUMIFS('Затраты'!BF:BF, 'Затраты'!$G:$G, $G249, 'Затраты'!$C:$C, $I249)*$J$249</f>
        <v>0</v>
      </c>
      <c r="BG249" s="167" t="n">
        <f aca="false" ca="true" dt2D="false" dtr="false" t="normal">SUMIFS('Затраты'!BG:BG, 'Затраты'!$G:$G, $G249, 'Затраты'!$C:$C, $I249)*$J$249</f>
        <v>0</v>
      </c>
      <c r="BH249" s="167" t="n">
        <f aca="false" ca="true" dt2D="false" dtr="false" t="normal">SUMIFS('Затраты'!BH:BH, 'Затраты'!$G:$G, $G249, 'Затраты'!$C:$C, $I249)*$J$249</f>
        <v>0</v>
      </c>
      <c r="BI249" s="167" t="n">
        <f aca="false" ca="true" dt2D="false" dtr="false" t="normal">SUMIFS('Затраты'!BI:BI, 'Затраты'!$G:$G, $G249, 'Затраты'!$C:$C, $I249)*$J$249</f>
        <v>0</v>
      </c>
      <c r="BJ249" s="167" t="n">
        <f aca="false" ca="true" dt2D="false" dtr="false" t="normal">SUMIFS('Затраты'!BJ:BJ, 'Затраты'!$G:$G, $G249, 'Затраты'!$C:$C, $I249)*$J$249</f>
        <v>0</v>
      </c>
      <c r="BK249" s="167" t="n">
        <f aca="false" ca="true" dt2D="false" dtr="false" t="normal">SUMIFS('Затраты'!BK:BK, 'Затраты'!$G:$G, $G249, 'Затраты'!$C:$C, $I249)*$J$249</f>
        <v>0</v>
      </c>
      <c r="BL249" s="167" t="n">
        <f aca="false" ca="true" dt2D="false" dtr="false" t="normal">SUMIFS('Затраты'!BL:BL, 'Затраты'!$G:$G, $G249, 'Затраты'!$C:$C, $I249)*$J$249</f>
        <v>0</v>
      </c>
      <c r="BM249" s="167" t="n">
        <f aca="false" ca="true" dt2D="false" dtr="false" t="normal">SUMIFS('Затраты'!BM:BM, 'Затраты'!$G:$G, $G249, 'Затраты'!$C:$C, $I249)*$J$249</f>
        <v>0</v>
      </c>
      <c r="BN249" s="167" t="n">
        <f aca="false" ca="true" dt2D="false" dtr="false" t="normal">SUMIFS('Затраты'!BN:BN, 'Затраты'!$G:$G, $G249, 'Затраты'!$C:$C, $I249)*$J$249</f>
        <v>0</v>
      </c>
      <c r="BO249" s="167" t="n">
        <f aca="false" ca="true" dt2D="false" dtr="false" t="normal">SUMIFS('Затраты'!BO:BO, 'Затраты'!$G:$G, $G249, 'Затраты'!$C:$C, $I249)*$J$249</f>
        <v>0</v>
      </c>
      <c r="BP249" s="167" t="n">
        <f aca="false" ca="true" dt2D="false" dtr="false" t="normal">SUMIFS('Затраты'!BP:BP, 'Затраты'!$G:$G, $G249, 'Затраты'!$C:$C, $I249)*$J$249</f>
        <v>0</v>
      </c>
      <c r="BQ249" s="167" t="n">
        <f aca="false" ca="true" dt2D="false" dtr="false" t="normal">SUMIFS('Затраты'!BQ:BQ, 'Затраты'!$G:$G, $G249, 'Затраты'!$C:$C, $I249)*$J$249</f>
        <v>0</v>
      </c>
      <c r="BR249" s="167" t="n">
        <f aca="false" ca="true" dt2D="false" dtr="false" t="normal">SUMIFS('Затраты'!BR:BR, 'Затраты'!$G:$G, $G249, 'Затраты'!$C:$C, $I249)*$J$249</f>
        <v>0</v>
      </c>
      <c r="BS249" s="167" t="n">
        <f aca="false" ca="true" dt2D="false" dtr="false" t="normal">SUMIFS('Затраты'!BS:BS, 'Затраты'!$G:$G, $G249, 'Затраты'!$C:$C, $I249)*$J$249</f>
        <v>0</v>
      </c>
      <c r="BT249" s="167" t="n">
        <f aca="false" ca="true" dt2D="false" dtr="false" t="normal">SUMIFS('Затраты'!BT:BT, 'Затраты'!$G:$G, $G249, 'Затраты'!$C:$C, $I249)*$J$249</f>
        <v>0</v>
      </c>
    </row>
    <row hidden="true" ht="16.5" outlineLevel="1" r="250">
      <c r="A250" s="374" t="s">
        <v>197</v>
      </c>
      <c r="B250" s="374" t="s">
        <v>441</v>
      </c>
      <c r="E250" s="419" t="e">
        <f aca="false" ca="false" dt2D="false" dtr="false" t="normal">E249</f>
        <v>#N/A</v>
      </c>
      <c r="F250" s="374" t="e">
        <f aca="false" ca="false" dt2D="false" dtr="false" t="normal">F249</f>
        <v>#N/A</v>
      </c>
      <c r="G250" s="374" t="n">
        <f aca="false" ca="false" dt2D="false" dtr="false" t="normal">G249</f>
        <v>0</v>
      </c>
      <c r="I250" s="1" t="s">
        <v>197</v>
      </c>
      <c r="L250" s="283" t="n">
        <f aca="false" ca="true" dt2D="false" dtr="false" t="normal">SUM(M250:BT250)</f>
        <v>0</v>
      </c>
      <c r="M250" s="167" t="n">
        <f aca="false" ca="true" dt2D="false" dtr="false" t="normal">SUMIFS('Затраты'!M:M, 'Затраты'!$G:$G, $G250, 'Затраты'!$C:$C, $I250)</f>
        <v>0</v>
      </c>
      <c r="N250" s="167" t="n">
        <f aca="false" ca="true" dt2D="false" dtr="false" t="normal">SUMIFS('Затраты'!N:N, 'Затраты'!$G:$G, $G250, 'Затраты'!$C:$C, 'Фин.Модель'!$I250)</f>
        <v>0</v>
      </c>
      <c r="O250" s="167" t="n">
        <f aca="false" ca="true" dt2D="false" dtr="false" t="normal">SUMIFS('Затраты'!O:O, 'Затраты'!$G:$G, $G250, 'Затраты'!$C:$C, 'Фин.Модель'!$I250)</f>
        <v>0</v>
      </c>
      <c r="P250" s="167" t="n">
        <f aca="false" ca="true" dt2D="false" dtr="false" t="normal">SUMIFS('Затраты'!P:P, 'Затраты'!$G:$G, $G250, 'Затраты'!$C:$C, 'Фин.Модель'!$I250)</f>
        <v>0</v>
      </c>
      <c r="Q250" s="167" t="n">
        <f aca="false" ca="true" dt2D="false" dtr="false" t="normal">SUMIFS('Затраты'!Q:Q, 'Затраты'!$G:$G, $G250, 'Затраты'!$C:$C, 'Фин.Модель'!$I250)</f>
        <v>0</v>
      </c>
      <c r="R250" s="167" t="n">
        <f aca="false" ca="true" dt2D="false" dtr="false" t="normal">SUMIFS('Затраты'!R:R, 'Затраты'!$G:$G, $G250, 'Затраты'!$C:$C, 'Фин.Модель'!$I250)</f>
        <v>0</v>
      </c>
      <c r="S250" s="167" t="n">
        <f aca="false" ca="true" dt2D="false" dtr="false" t="normal">SUMIFS('Затраты'!S:S, 'Затраты'!$G:$G, $G250, 'Затраты'!$C:$C, 'Фин.Модель'!$I250)</f>
        <v>0</v>
      </c>
      <c r="T250" s="167" t="n">
        <f aca="false" ca="true" dt2D="false" dtr="false" t="normal">SUMIFS('Затраты'!T:T, 'Затраты'!$G:$G, $G250, 'Затраты'!$C:$C, 'Фин.Модель'!$I250)</f>
        <v>0</v>
      </c>
      <c r="U250" s="167" t="n">
        <f aca="false" ca="true" dt2D="false" dtr="false" t="normal">SUMIFS('Затраты'!U:U, 'Затраты'!$G:$G, $G250, 'Затраты'!$C:$C, 'Фин.Модель'!$I250)</f>
        <v>0</v>
      </c>
      <c r="V250" s="167" t="n">
        <f aca="false" ca="true" dt2D="false" dtr="false" t="normal">SUMIFS('Затраты'!V:V, 'Затраты'!$G:$G, $G250, 'Затраты'!$C:$C, 'Фин.Модель'!$I250)</f>
        <v>0</v>
      </c>
      <c r="W250" s="167" t="n">
        <f aca="false" ca="true" dt2D="false" dtr="false" t="normal">SUMIFS('Затраты'!W:W, 'Затраты'!$G:$G, $G250, 'Затраты'!$C:$C, 'Фин.Модель'!$I250)</f>
        <v>0</v>
      </c>
      <c r="X250" s="167" t="n">
        <f aca="false" ca="true" dt2D="false" dtr="false" t="normal">SUMIFS('Затраты'!X:X, 'Затраты'!$G:$G, $G250, 'Затраты'!$C:$C, 'Фин.Модель'!$I250)</f>
        <v>0</v>
      </c>
      <c r="Y250" s="167" t="n">
        <f aca="false" ca="true" dt2D="false" dtr="false" t="normal">SUMIFS('Затраты'!Y:Y, 'Затраты'!$G:$G, $G250, 'Затраты'!$C:$C, 'Фин.Модель'!$I250)</f>
        <v>0</v>
      </c>
      <c r="Z250" s="167" t="n">
        <f aca="false" ca="true" dt2D="false" dtr="false" t="normal">SUMIFS('Затраты'!Z:Z, 'Затраты'!$G:$G, $G250, 'Затраты'!$C:$C, 'Фин.Модель'!$I250)</f>
        <v>0</v>
      </c>
      <c r="AA250" s="167" t="n">
        <f aca="false" ca="true" dt2D="false" dtr="false" t="normal">SUMIFS('Затраты'!AA:AA, 'Затраты'!$G:$G, $G250, 'Затраты'!$C:$C, 'Фин.Модель'!$I250)</f>
        <v>0</v>
      </c>
      <c r="AB250" s="167" t="n">
        <f aca="false" ca="true" dt2D="false" dtr="false" t="normal">SUMIFS('Затраты'!AB:AB, 'Затраты'!$G:$G, $G250, 'Затраты'!$C:$C, 'Фин.Модель'!$I250)</f>
        <v>0</v>
      </c>
      <c r="AC250" s="167" t="n">
        <f aca="false" ca="true" dt2D="false" dtr="false" t="normal">SUMIFS('Затраты'!AC:AC, 'Затраты'!$G:$G, $G250, 'Затраты'!$C:$C, 'Фин.Модель'!$I250)</f>
        <v>0</v>
      </c>
      <c r="AD250" s="167" t="n">
        <f aca="false" ca="true" dt2D="false" dtr="false" t="normal">SUMIFS('Затраты'!AD:AD, 'Затраты'!$G:$G, $G250, 'Затраты'!$C:$C, 'Фин.Модель'!$I250)</f>
        <v>0</v>
      </c>
      <c r="AE250" s="167" t="n">
        <f aca="false" ca="true" dt2D="false" dtr="false" t="normal">SUMIFS('Затраты'!AE:AE, 'Затраты'!$G:$G, $G250, 'Затраты'!$C:$C, 'Фин.Модель'!$I250)</f>
        <v>0</v>
      </c>
      <c r="AF250" s="167" t="n">
        <f aca="false" ca="true" dt2D="false" dtr="false" t="normal">SUMIFS('Затраты'!AF:AF, 'Затраты'!$G:$G, $G250, 'Затраты'!$C:$C, 'Фин.Модель'!$I250)</f>
        <v>0</v>
      </c>
      <c r="AG250" s="167" t="n">
        <f aca="false" ca="true" dt2D="false" dtr="false" t="normal">SUMIFS('Затраты'!AG:AG, 'Затраты'!$G:$G, $G250, 'Затраты'!$C:$C, 'Фин.Модель'!$I250)</f>
        <v>0</v>
      </c>
      <c r="AH250" s="167" t="n">
        <f aca="false" ca="true" dt2D="false" dtr="false" t="normal">SUMIFS('Затраты'!AH:AH, 'Затраты'!$G:$G, $G250, 'Затраты'!$C:$C, 'Фин.Модель'!$I250)</f>
        <v>0</v>
      </c>
      <c r="AI250" s="167" t="n">
        <f aca="false" ca="true" dt2D="false" dtr="false" t="normal">SUMIFS('Затраты'!AI:AI, 'Затраты'!$G:$G, $G250, 'Затраты'!$C:$C, 'Фин.Модель'!$I250)</f>
        <v>0</v>
      </c>
      <c r="AJ250" s="167" t="n">
        <f aca="false" ca="true" dt2D="false" dtr="false" t="normal">SUMIFS('Затраты'!AJ:AJ, 'Затраты'!$G:$G, $G250, 'Затраты'!$C:$C, 'Фин.Модель'!$I250)</f>
        <v>0</v>
      </c>
      <c r="AK250" s="167" t="n">
        <f aca="false" ca="true" dt2D="false" dtr="false" t="normal">SUMIFS('Затраты'!AK:AK, 'Затраты'!$G:$G, $G250, 'Затраты'!$C:$C, 'Фин.Модель'!$I250)</f>
        <v>0</v>
      </c>
      <c r="AL250" s="167" t="n">
        <f aca="false" ca="true" dt2D="false" dtr="false" t="normal">SUMIFS('Затраты'!AL:AL, 'Затраты'!$G:$G, $G250, 'Затраты'!$C:$C, 'Фин.Модель'!$I250)</f>
        <v>0</v>
      </c>
      <c r="AM250" s="167" t="n">
        <f aca="false" ca="true" dt2D="false" dtr="false" t="normal">SUMIFS('Затраты'!AM:AM, 'Затраты'!$G:$G, $G250, 'Затраты'!$C:$C, 'Фин.Модель'!$I250)</f>
        <v>0</v>
      </c>
      <c r="AN250" s="167" t="n">
        <f aca="false" ca="true" dt2D="false" dtr="false" t="normal">SUMIFS('Затраты'!AN:AN, 'Затраты'!$G:$G, $G250, 'Затраты'!$C:$C, 'Фин.Модель'!$I250)</f>
        <v>0</v>
      </c>
      <c r="AO250" s="167" t="n">
        <f aca="false" ca="true" dt2D="false" dtr="false" t="normal">SUMIFS('Затраты'!AO:AO, 'Затраты'!$G:$G, $G250, 'Затраты'!$C:$C, 'Фин.Модель'!$I250)</f>
        <v>0</v>
      </c>
      <c r="AP250" s="167" t="n">
        <f aca="false" ca="true" dt2D="false" dtr="false" t="normal">SUMIFS('Затраты'!AP:AP, 'Затраты'!$G:$G, $G250, 'Затраты'!$C:$C, 'Фин.Модель'!$I250)</f>
        <v>0</v>
      </c>
      <c r="AQ250" s="167" t="n">
        <f aca="false" ca="true" dt2D="false" dtr="false" t="normal">SUMIFS('Затраты'!AQ:AQ, 'Затраты'!$G:$G, $G250, 'Затраты'!$C:$C, 'Фин.Модель'!$I250)</f>
        <v>0</v>
      </c>
      <c r="AR250" s="167" t="n">
        <f aca="false" ca="true" dt2D="false" dtr="false" t="normal">SUMIFS('Затраты'!AR:AR, 'Затраты'!$G:$G, $G250, 'Затраты'!$C:$C, 'Фин.Модель'!$I250)</f>
        <v>0</v>
      </c>
      <c r="AS250" s="167" t="n">
        <f aca="false" ca="true" dt2D="false" dtr="false" t="normal">SUMIFS('Затраты'!AS:AS, 'Затраты'!$G:$G, $G250, 'Затраты'!$C:$C, 'Фин.Модель'!$I250)</f>
        <v>0</v>
      </c>
      <c r="AT250" s="167" t="n">
        <f aca="false" ca="true" dt2D="false" dtr="false" t="normal">SUMIFS('Затраты'!AT:AT, 'Затраты'!$G:$G, $G250, 'Затраты'!$C:$C, 'Фин.Модель'!$I250)</f>
        <v>0</v>
      </c>
      <c r="AU250" s="167" t="n">
        <f aca="false" ca="true" dt2D="false" dtr="false" t="normal">SUMIFS('Затраты'!AU:AU, 'Затраты'!$G:$G, $G250, 'Затраты'!$C:$C, 'Фин.Модель'!$I250)</f>
        <v>0</v>
      </c>
      <c r="AV250" s="167" t="n">
        <f aca="false" ca="true" dt2D="false" dtr="false" t="normal">SUMIFS('Затраты'!AV:AV, 'Затраты'!$G:$G, $G250, 'Затраты'!$C:$C, 'Фин.Модель'!$I250)</f>
        <v>0</v>
      </c>
      <c r="AW250" s="167" t="n">
        <f aca="false" ca="true" dt2D="false" dtr="false" t="normal">SUMIFS('Затраты'!AW:AW, 'Затраты'!$G:$G, $G250, 'Затраты'!$C:$C, 'Фин.Модель'!$I250)</f>
        <v>0</v>
      </c>
      <c r="AX250" s="167" t="n">
        <f aca="false" ca="true" dt2D="false" dtr="false" t="normal">SUMIFS('Затраты'!AX:AX, 'Затраты'!$G:$G, $G250, 'Затраты'!$C:$C, 'Фин.Модель'!$I250)</f>
        <v>0</v>
      </c>
      <c r="AY250" s="167" t="n">
        <f aca="false" ca="true" dt2D="false" dtr="false" t="normal">SUMIFS('Затраты'!AY:AY, 'Затраты'!$G:$G, $G250, 'Затраты'!$C:$C, 'Фин.Модель'!$I250)</f>
        <v>0</v>
      </c>
      <c r="AZ250" s="167" t="n">
        <f aca="false" ca="true" dt2D="false" dtr="false" t="normal">SUMIFS('Затраты'!AZ:AZ, 'Затраты'!$G:$G, $G250, 'Затраты'!$C:$C, 'Фин.Модель'!$I250)</f>
        <v>0</v>
      </c>
      <c r="BA250" s="167" t="n">
        <f aca="false" ca="true" dt2D="false" dtr="false" t="normal">SUMIFS('Затраты'!BA:BA, 'Затраты'!$G:$G, $G250, 'Затраты'!$C:$C, 'Фин.Модель'!$I250)</f>
        <v>0</v>
      </c>
      <c r="BB250" s="167" t="n">
        <f aca="false" ca="true" dt2D="false" dtr="false" t="normal">SUMIFS('Затраты'!BB:BB, 'Затраты'!$G:$G, $G250, 'Затраты'!$C:$C, 'Фин.Модель'!$I250)</f>
        <v>0</v>
      </c>
      <c r="BC250" s="167" t="n">
        <f aca="false" ca="true" dt2D="false" dtr="false" t="normal">SUMIFS('Затраты'!BC:BC, 'Затраты'!$G:$G, $G250, 'Затраты'!$C:$C, 'Фин.Модель'!$I250)</f>
        <v>0</v>
      </c>
      <c r="BD250" s="167" t="n">
        <f aca="false" ca="true" dt2D="false" dtr="false" t="normal">SUMIFS('Затраты'!BD:BD, 'Затраты'!$G:$G, $G250, 'Затраты'!$C:$C, 'Фин.Модель'!$I250)</f>
        <v>0</v>
      </c>
      <c r="BE250" s="167" t="n">
        <f aca="false" ca="true" dt2D="false" dtr="false" t="normal">SUMIFS('Затраты'!BE:BE, 'Затраты'!$G:$G, $G250, 'Затраты'!$C:$C, 'Фин.Модель'!$I250)</f>
        <v>0</v>
      </c>
      <c r="BF250" s="167" t="n">
        <f aca="false" ca="true" dt2D="false" dtr="false" t="normal">SUMIFS('Затраты'!BF:BF, 'Затраты'!$G:$G, $G250, 'Затраты'!$C:$C, 'Фин.Модель'!$I250)</f>
        <v>0</v>
      </c>
      <c r="BG250" s="167" t="n">
        <f aca="false" ca="true" dt2D="false" dtr="false" t="normal">SUMIFS('Затраты'!BG:BG, 'Затраты'!$G:$G, $G250, 'Затраты'!$C:$C, 'Фин.Модель'!$I250)</f>
        <v>0</v>
      </c>
      <c r="BH250" s="167" t="n">
        <f aca="false" ca="true" dt2D="false" dtr="false" t="normal">SUMIFS('Затраты'!BH:BH, 'Затраты'!$G:$G, $G250, 'Затраты'!$C:$C, 'Фин.Модель'!$I250)</f>
        <v>0</v>
      </c>
      <c r="BI250" s="167" t="n">
        <f aca="false" ca="true" dt2D="false" dtr="false" t="normal">SUMIFS('Затраты'!BI:BI, 'Затраты'!$G:$G, $G250, 'Затраты'!$C:$C, 'Фин.Модель'!$I250)</f>
        <v>0</v>
      </c>
      <c r="BJ250" s="167" t="n">
        <f aca="false" ca="true" dt2D="false" dtr="false" t="normal">SUMIFS('Затраты'!BJ:BJ, 'Затраты'!$G:$G, $G250, 'Затраты'!$C:$C, 'Фин.Модель'!$I250)</f>
        <v>0</v>
      </c>
      <c r="BK250" s="167" t="n">
        <f aca="false" ca="true" dt2D="false" dtr="false" t="normal">SUMIFS('Затраты'!BK:BK, 'Затраты'!$G:$G, $G250, 'Затраты'!$C:$C, 'Фин.Модель'!$I250)</f>
        <v>0</v>
      </c>
      <c r="BL250" s="167" t="n">
        <f aca="false" ca="true" dt2D="false" dtr="false" t="normal">SUMIFS('Затраты'!BL:BL, 'Затраты'!$G:$G, $G250, 'Затраты'!$C:$C, 'Фин.Модель'!$I250)</f>
        <v>0</v>
      </c>
      <c r="BM250" s="167" t="n">
        <f aca="false" ca="true" dt2D="false" dtr="false" t="normal">SUMIFS('Затраты'!BM:BM, 'Затраты'!$G:$G, $G250, 'Затраты'!$C:$C, 'Фин.Модель'!$I250)</f>
        <v>0</v>
      </c>
      <c r="BN250" s="167" t="n">
        <f aca="false" ca="true" dt2D="false" dtr="false" t="normal">SUMIFS('Затраты'!BN:BN, 'Затраты'!$G:$G, $G250, 'Затраты'!$C:$C, 'Фин.Модель'!$I250)</f>
        <v>0</v>
      </c>
      <c r="BO250" s="167" t="n">
        <f aca="false" ca="true" dt2D="false" dtr="false" t="normal">SUMIFS('Затраты'!BO:BO, 'Затраты'!$G:$G, $G250, 'Затраты'!$C:$C, 'Фин.Модель'!$I250)</f>
        <v>0</v>
      </c>
      <c r="BP250" s="167" t="n">
        <f aca="false" ca="true" dt2D="false" dtr="false" t="normal">SUMIFS('Затраты'!BP:BP, 'Затраты'!$G:$G, $G250, 'Затраты'!$C:$C, 'Фин.Модель'!$I250)</f>
        <v>0</v>
      </c>
      <c r="BQ250" s="167" t="n">
        <f aca="false" ca="true" dt2D="false" dtr="false" t="normal">SUMIFS('Затраты'!BQ:BQ, 'Затраты'!$G:$G, $G250, 'Затраты'!$C:$C, 'Фин.Модель'!$I250)</f>
        <v>0</v>
      </c>
      <c r="BR250" s="167" t="n">
        <f aca="false" ca="true" dt2D="false" dtr="false" t="normal">SUMIFS('Затраты'!BR:BR, 'Затраты'!$G:$G, $G250, 'Затраты'!$C:$C, 'Фин.Модель'!$I250)</f>
        <v>0</v>
      </c>
      <c r="BS250" s="167" t="n">
        <f aca="false" ca="true" dt2D="false" dtr="false" t="normal">SUMIFS('Затраты'!BS:BS, 'Затраты'!$G:$G, $G250, 'Затраты'!$C:$C, 'Фин.Модель'!$I250)</f>
        <v>0</v>
      </c>
      <c r="BT250" s="167" t="n">
        <f aca="false" ca="true" dt2D="false" dtr="false" t="normal">SUMIFS('Затраты'!BT:BT, 'Затраты'!$G:$G, $G250, 'Затраты'!$C:$C, 'Фин.Модель'!$I250)</f>
        <v>0</v>
      </c>
    </row>
    <row hidden="true" ht="16.5" outlineLevel="1" r="251">
      <c r="A251" s="374" t="s">
        <v>197</v>
      </c>
      <c r="B251" s="374" t="s">
        <v>443</v>
      </c>
      <c r="E251" s="419" t="e">
        <f aca="false" ca="false" dt2D="false" dtr="false" t="normal">E250</f>
        <v>#N/A</v>
      </c>
      <c r="F251" s="374" t="e">
        <f aca="false" ca="false" dt2D="false" dtr="false" t="normal">F250</f>
        <v>#N/A</v>
      </c>
      <c r="G251" s="374" t="n">
        <f aca="false" ca="false" dt2D="false" dtr="false" t="normal">G250</f>
        <v>0</v>
      </c>
      <c r="I251" s="1" t="s">
        <v>461</v>
      </c>
      <c r="L251" s="283" t="n">
        <f aca="false" ca="true" dt2D="false" dtr="false" t="normal">SUM(M251:BT251)</f>
        <v>0</v>
      </c>
      <c r="M251" s="167" t="n">
        <f aca="false" ca="true" dt2D="false" dtr="false" t="normal">SUMIFS('Затраты'!M:M, 'Затраты'!$G:$G, $G251, 'Затраты'!$C:$C, $I251)</f>
        <v>0</v>
      </c>
      <c r="N251" s="167" t="n">
        <f aca="false" ca="true" dt2D="false" dtr="false" t="normal">SUMIFS('Затраты'!N:N, 'Затраты'!$G:$G, $G251, 'Затраты'!$C:$C, 'Фин.Модель'!$I251)</f>
        <v>0</v>
      </c>
      <c r="O251" s="167" t="n">
        <f aca="false" ca="true" dt2D="false" dtr="false" t="normal">SUMIFS('Затраты'!O:O, 'Затраты'!$G:$G, $G251, 'Затраты'!$C:$C, 'Фин.Модель'!$I251)</f>
        <v>0</v>
      </c>
      <c r="P251" s="167" t="n">
        <f aca="false" ca="true" dt2D="false" dtr="false" t="normal">SUMIFS('Затраты'!P:P, 'Затраты'!$G:$G, $G251, 'Затраты'!$C:$C, 'Фин.Модель'!$I251)</f>
        <v>0</v>
      </c>
      <c r="Q251" s="167" t="n">
        <f aca="false" ca="true" dt2D="false" dtr="false" t="normal">SUMIFS('Затраты'!Q:Q, 'Затраты'!$G:$G, $G251, 'Затраты'!$C:$C, 'Фин.Модель'!$I251)</f>
        <v>0</v>
      </c>
      <c r="R251" s="167" t="n">
        <f aca="false" ca="true" dt2D="false" dtr="false" t="normal">SUMIFS('Затраты'!R:R, 'Затраты'!$G:$G, $G251, 'Затраты'!$C:$C, 'Фин.Модель'!$I251)</f>
        <v>0</v>
      </c>
      <c r="S251" s="167" t="n">
        <f aca="false" ca="true" dt2D="false" dtr="false" t="normal">SUMIFS('Затраты'!S:S, 'Затраты'!$G:$G, $G251, 'Затраты'!$C:$C, 'Фин.Модель'!$I251)</f>
        <v>0</v>
      </c>
      <c r="T251" s="167" t="n">
        <f aca="false" ca="true" dt2D="false" dtr="false" t="normal">SUMIFS('Затраты'!T:T, 'Затраты'!$G:$G, $G251, 'Затраты'!$C:$C, 'Фин.Модель'!$I251)</f>
        <v>0</v>
      </c>
      <c r="U251" s="167" t="n">
        <f aca="false" ca="true" dt2D="false" dtr="false" t="normal">SUMIFS('Затраты'!U:U, 'Затраты'!$G:$G, $G251, 'Затраты'!$C:$C, 'Фин.Модель'!$I251)</f>
        <v>0</v>
      </c>
      <c r="V251" s="167" t="n">
        <f aca="false" ca="true" dt2D="false" dtr="false" t="normal">SUMIFS('Затраты'!V:V, 'Затраты'!$G:$G, $G251, 'Затраты'!$C:$C, 'Фин.Модель'!$I251)</f>
        <v>0</v>
      </c>
      <c r="W251" s="167" t="n">
        <f aca="false" ca="true" dt2D="false" dtr="false" t="normal">SUMIFS('Затраты'!W:W, 'Затраты'!$G:$G, $G251, 'Затраты'!$C:$C, 'Фин.Модель'!$I251)</f>
        <v>0</v>
      </c>
      <c r="X251" s="167" t="n">
        <f aca="false" ca="true" dt2D="false" dtr="false" t="normal">SUMIFS('Затраты'!X:X, 'Затраты'!$G:$G, $G251, 'Затраты'!$C:$C, 'Фин.Модель'!$I251)</f>
        <v>0</v>
      </c>
      <c r="Y251" s="167" t="n">
        <f aca="false" ca="true" dt2D="false" dtr="false" t="normal">SUMIFS('Затраты'!Y:Y, 'Затраты'!$G:$G, $G251, 'Затраты'!$C:$C, 'Фин.Модель'!$I251)</f>
        <v>0</v>
      </c>
      <c r="Z251" s="167" t="n">
        <f aca="false" ca="true" dt2D="false" dtr="false" t="normal">SUMIFS('Затраты'!Z:Z, 'Затраты'!$G:$G, $G251, 'Затраты'!$C:$C, 'Фин.Модель'!$I251)</f>
        <v>0</v>
      </c>
      <c r="AA251" s="167" t="n">
        <f aca="false" ca="true" dt2D="false" dtr="false" t="normal">SUMIFS('Затраты'!AA:AA, 'Затраты'!$G:$G, $G251, 'Затраты'!$C:$C, 'Фин.Модель'!$I251)</f>
        <v>0</v>
      </c>
      <c r="AB251" s="167" t="n">
        <f aca="false" ca="true" dt2D="false" dtr="false" t="normal">SUMIFS('Затраты'!AB:AB, 'Затраты'!$G:$G, $G251, 'Затраты'!$C:$C, 'Фин.Модель'!$I251)</f>
        <v>0</v>
      </c>
      <c r="AC251" s="167" t="n">
        <f aca="false" ca="true" dt2D="false" dtr="false" t="normal">SUMIFS('Затраты'!AC:AC, 'Затраты'!$G:$G, $G251, 'Затраты'!$C:$C, 'Фин.Модель'!$I251)</f>
        <v>0</v>
      </c>
      <c r="AD251" s="167" t="n">
        <f aca="false" ca="true" dt2D="false" dtr="false" t="normal">SUMIFS('Затраты'!AD:AD, 'Затраты'!$G:$G, $G251, 'Затраты'!$C:$C, 'Фин.Модель'!$I251)</f>
        <v>0</v>
      </c>
      <c r="AE251" s="167" t="n">
        <f aca="false" ca="true" dt2D="false" dtr="false" t="normal">SUMIFS('Затраты'!AE:AE, 'Затраты'!$G:$G, $G251, 'Затраты'!$C:$C, 'Фин.Модель'!$I251)</f>
        <v>0</v>
      </c>
      <c r="AF251" s="167" t="n">
        <f aca="false" ca="true" dt2D="false" dtr="false" t="normal">SUMIFS('Затраты'!AF:AF, 'Затраты'!$G:$G, $G251, 'Затраты'!$C:$C, 'Фин.Модель'!$I251)</f>
        <v>0</v>
      </c>
      <c r="AG251" s="167" t="n">
        <f aca="false" ca="true" dt2D="false" dtr="false" t="normal">SUMIFS('Затраты'!AG:AG, 'Затраты'!$G:$G, $G251, 'Затраты'!$C:$C, 'Фин.Модель'!$I251)</f>
        <v>0</v>
      </c>
      <c r="AH251" s="167" t="n">
        <f aca="false" ca="true" dt2D="false" dtr="false" t="normal">SUMIFS('Затраты'!AH:AH, 'Затраты'!$G:$G, $G251, 'Затраты'!$C:$C, 'Фин.Модель'!$I251)</f>
        <v>0</v>
      </c>
      <c r="AI251" s="167" t="n">
        <f aca="false" ca="true" dt2D="false" dtr="false" t="normal">SUMIFS('Затраты'!AI:AI, 'Затраты'!$G:$G, $G251, 'Затраты'!$C:$C, 'Фин.Модель'!$I251)</f>
        <v>0</v>
      </c>
      <c r="AJ251" s="167" t="n">
        <f aca="false" ca="true" dt2D="false" dtr="false" t="normal">SUMIFS('Затраты'!AJ:AJ, 'Затраты'!$G:$G, $G251, 'Затраты'!$C:$C, 'Фин.Модель'!$I251)</f>
        <v>0</v>
      </c>
      <c r="AK251" s="167" t="n">
        <f aca="false" ca="true" dt2D="false" dtr="false" t="normal">SUMIFS('Затраты'!AK:AK, 'Затраты'!$G:$G, $G251, 'Затраты'!$C:$C, 'Фин.Модель'!$I251)</f>
        <v>0</v>
      </c>
      <c r="AL251" s="167" t="n">
        <f aca="false" ca="true" dt2D="false" dtr="false" t="normal">SUMIFS('Затраты'!AL:AL, 'Затраты'!$G:$G, $G251, 'Затраты'!$C:$C, 'Фин.Модель'!$I251)</f>
        <v>0</v>
      </c>
      <c r="AM251" s="167" t="n">
        <f aca="false" ca="true" dt2D="false" dtr="false" t="normal">SUMIFS('Затраты'!AM:AM, 'Затраты'!$G:$G, $G251, 'Затраты'!$C:$C, 'Фин.Модель'!$I251)</f>
        <v>0</v>
      </c>
      <c r="AN251" s="167" t="n">
        <f aca="false" ca="true" dt2D="false" dtr="false" t="normal">SUMIFS('Затраты'!AN:AN, 'Затраты'!$G:$G, $G251, 'Затраты'!$C:$C, 'Фин.Модель'!$I251)</f>
        <v>0</v>
      </c>
      <c r="AO251" s="167" t="n">
        <f aca="false" ca="true" dt2D="false" dtr="false" t="normal">SUMIFS('Затраты'!AO:AO, 'Затраты'!$G:$G, $G251, 'Затраты'!$C:$C, 'Фин.Модель'!$I251)</f>
        <v>0</v>
      </c>
      <c r="AP251" s="167" t="n">
        <f aca="false" ca="true" dt2D="false" dtr="false" t="normal">SUMIFS('Затраты'!AP:AP, 'Затраты'!$G:$G, $G251, 'Затраты'!$C:$C, 'Фин.Модель'!$I251)</f>
        <v>0</v>
      </c>
      <c r="AQ251" s="167" t="n">
        <f aca="false" ca="true" dt2D="false" dtr="false" t="normal">SUMIFS('Затраты'!AQ:AQ, 'Затраты'!$G:$G, $G251, 'Затраты'!$C:$C, 'Фин.Модель'!$I251)</f>
        <v>0</v>
      </c>
      <c r="AR251" s="167" t="n">
        <f aca="false" ca="true" dt2D="false" dtr="false" t="normal">SUMIFS('Затраты'!AR:AR, 'Затраты'!$G:$G, $G251, 'Затраты'!$C:$C, 'Фин.Модель'!$I251)</f>
        <v>0</v>
      </c>
      <c r="AS251" s="167" t="n">
        <f aca="false" ca="true" dt2D="false" dtr="false" t="normal">SUMIFS('Затраты'!AS:AS, 'Затраты'!$G:$G, $G251, 'Затраты'!$C:$C, 'Фин.Модель'!$I251)</f>
        <v>0</v>
      </c>
      <c r="AT251" s="167" t="n">
        <f aca="false" ca="true" dt2D="false" dtr="false" t="normal">SUMIFS('Затраты'!AT:AT, 'Затраты'!$G:$G, $G251, 'Затраты'!$C:$C, 'Фин.Модель'!$I251)</f>
        <v>0</v>
      </c>
      <c r="AU251" s="167" t="n">
        <f aca="false" ca="true" dt2D="false" dtr="false" t="normal">SUMIFS('Затраты'!AU:AU, 'Затраты'!$G:$G, $G251, 'Затраты'!$C:$C, 'Фин.Модель'!$I251)</f>
        <v>0</v>
      </c>
      <c r="AV251" s="167" t="n">
        <f aca="false" ca="true" dt2D="false" dtr="false" t="normal">SUMIFS('Затраты'!AV:AV, 'Затраты'!$G:$G, $G251, 'Затраты'!$C:$C, 'Фин.Модель'!$I251)</f>
        <v>0</v>
      </c>
      <c r="AW251" s="167" t="n">
        <f aca="false" ca="true" dt2D="false" dtr="false" t="normal">SUMIFS('Затраты'!AW:AW, 'Затраты'!$G:$G, $G251, 'Затраты'!$C:$C, 'Фин.Модель'!$I251)</f>
        <v>0</v>
      </c>
      <c r="AX251" s="167" t="n">
        <f aca="false" ca="true" dt2D="false" dtr="false" t="normal">SUMIFS('Затраты'!AX:AX, 'Затраты'!$G:$G, $G251, 'Затраты'!$C:$C, 'Фин.Модель'!$I251)</f>
        <v>0</v>
      </c>
      <c r="AY251" s="167" t="n">
        <f aca="false" ca="true" dt2D="false" dtr="false" t="normal">SUMIFS('Затраты'!AY:AY, 'Затраты'!$G:$G, $G251, 'Затраты'!$C:$C, 'Фин.Модель'!$I251)</f>
        <v>0</v>
      </c>
      <c r="AZ251" s="167" t="n">
        <f aca="false" ca="true" dt2D="false" dtr="false" t="normal">SUMIFS('Затраты'!AZ:AZ, 'Затраты'!$G:$G, $G251, 'Затраты'!$C:$C, 'Фин.Модель'!$I251)</f>
        <v>0</v>
      </c>
      <c r="BA251" s="167" t="n">
        <f aca="false" ca="true" dt2D="false" dtr="false" t="normal">SUMIFS('Затраты'!BA:BA, 'Затраты'!$G:$G, $G251, 'Затраты'!$C:$C, 'Фин.Модель'!$I251)</f>
        <v>0</v>
      </c>
      <c r="BB251" s="167" t="n">
        <f aca="false" ca="true" dt2D="false" dtr="false" t="normal">SUMIFS('Затраты'!BB:BB, 'Затраты'!$G:$G, $G251, 'Затраты'!$C:$C, 'Фин.Модель'!$I251)</f>
        <v>0</v>
      </c>
      <c r="BC251" s="167" t="n">
        <f aca="false" ca="true" dt2D="false" dtr="false" t="normal">SUMIFS('Затраты'!BC:BC, 'Затраты'!$G:$G, $G251, 'Затраты'!$C:$C, 'Фин.Модель'!$I251)</f>
        <v>0</v>
      </c>
      <c r="BD251" s="167" t="n">
        <f aca="false" ca="true" dt2D="false" dtr="false" t="normal">SUMIFS('Затраты'!BD:BD, 'Затраты'!$G:$G, $G251, 'Затраты'!$C:$C, 'Фин.Модель'!$I251)</f>
        <v>0</v>
      </c>
      <c r="BE251" s="167" t="n">
        <f aca="false" ca="true" dt2D="false" dtr="false" t="normal">SUMIFS('Затраты'!BE:BE, 'Затраты'!$G:$G, $G251, 'Затраты'!$C:$C, 'Фин.Модель'!$I251)</f>
        <v>0</v>
      </c>
      <c r="BF251" s="167" t="n">
        <f aca="false" ca="true" dt2D="false" dtr="false" t="normal">SUMIFS('Затраты'!BF:BF, 'Затраты'!$G:$G, $G251, 'Затраты'!$C:$C, 'Фин.Модель'!$I251)</f>
        <v>0</v>
      </c>
      <c r="BG251" s="167" t="n">
        <f aca="false" ca="true" dt2D="false" dtr="false" t="normal">SUMIFS('Затраты'!BG:BG, 'Затраты'!$G:$G, $G251, 'Затраты'!$C:$C, 'Фин.Модель'!$I251)</f>
        <v>0</v>
      </c>
      <c r="BH251" s="167" t="n">
        <f aca="false" ca="true" dt2D="false" dtr="false" t="normal">SUMIFS('Затраты'!BH:BH, 'Затраты'!$G:$G, $G251, 'Затраты'!$C:$C, 'Фин.Модель'!$I251)</f>
        <v>0</v>
      </c>
      <c r="BI251" s="167" t="n">
        <f aca="false" ca="true" dt2D="false" dtr="false" t="normal">SUMIFS('Затраты'!BI:BI, 'Затраты'!$G:$G, $G251, 'Затраты'!$C:$C, 'Фин.Модель'!$I251)</f>
        <v>0</v>
      </c>
      <c r="BJ251" s="167" t="n">
        <f aca="false" ca="true" dt2D="false" dtr="false" t="normal">SUMIFS('Затраты'!BJ:BJ, 'Затраты'!$G:$G, $G251, 'Затраты'!$C:$C, 'Фин.Модель'!$I251)</f>
        <v>0</v>
      </c>
      <c r="BK251" s="167" t="n">
        <f aca="false" ca="true" dt2D="false" dtr="false" t="normal">SUMIFS('Затраты'!BK:BK, 'Затраты'!$G:$G, $G251, 'Затраты'!$C:$C, 'Фин.Модель'!$I251)</f>
        <v>0</v>
      </c>
      <c r="BL251" s="167" t="n">
        <f aca="false" ca="true" dt2D="false" dtr="false" t="normal">SUMIFS('Затраты'!BL:BL, 'Затраты'!$G:$G, $G251, 'Затраты'!$C:$C, 'Фин.Модель'!$I251)</f>
        <v>0</v>
      </c>
      <c r="BM251" s="167" t="n">
        <f aca="false" ca="true" dt2D="false" dtr="false" t="normal">SUMIFS('Затраты'!BM:BM, 'Затраты'!$G:$G, $G251, 'Затраты'!$C:$C, 'Фин.Модель'!$I251)</f>
        <v>0</v>
      </c>
      <c r="BN251" s="167" t="n">
        <f aca="false" ca="true" dt2D="false" dtr="false" t="normal">SUMIFS('Затраты'!BN:BN, 'Затраты'!$G:$G, $G251, 'Затраты'!$C:$C, 'Фин.Модель'!$I251)</f>
        <v>0</v>
      </c>
      <c r="BO251" s="167" t="n">
        <f aca="false" ca="true" dt2D="false" dtr="false" t="normal">SUMIFS('Затраты'!BO:BO, 'Затраты'!$G:$G, $G251, 'Затраты'!$C:$C, 'Фин.Модель'!$I251)</f>
        <v>0</v>
      </c>
      <c r="BP251" s="167" t="n">
        <f aca="false" ca="true" dt2D="false" dtr="false" t="normal">SUMIFS('Затраты'!BP:BP, 'Затраты'!$G:$G, $G251, 'Затраты'!$C:$C, 'Фин.Модель'!$I251)</f>
        <v>0</v>
      </c>
      <c r="BQ251" s="167" t="n">
        <f aca="false" ca="true" dt2D="false" dtr="false" t="normal">SUMIFS('Затраты'!BQ:BQ, 'Затраты'!$G:$G, $G251, 'Затраты'!$C:$C, 'Фин.Модель'!$I251)</f>
        <v>0</v>
      </c>
      <c r="BR251" s="167" t="n">
        <f aca="false" ca="true" dt2D="false" dtr="false" t="normal">SUMIFS('Затраты'!BR:BR, 'Затраты'!$G:$G, $G251, 'Затраты'!$C:$C, 'Фин.Модель'!$I251)</f>
        <v>0</v>
      </c>
      <c r="BS251" s="167" t="n">
        <f aca="false" ca="true" dt2D="false" dtr="false" t="normal">SUMIFS('Затраты'!BS:BS, 'Затраты'!$G:$G, $G251, 'Затраты'!$C:$C, 'Фин.Модель'!$I251)</f>
        <v>0</v>
      </c>
      <c r="BT251" s="167" t="n">
        <f aca="false" ca="true" dt2D="false" dtr="false" t="normal">SUMIFS('Затраты'!BT:BT, 'Затраты'!$G:$G, $G251, 'Затраты'!$C:$C, 'Фин.Модель'!$I251)</f>
        <v>0</v>
      </c>
    </row>
    <row hidden="true" ht="16.5" outlineLevel="1" r="252">
      <c r="A252" s="374" t="s">
        <v>200</v>
      </c>
      <c r="B252" s="374" t="s">
        <v>441</v>
      </c>
      <c r="E252" s="419" t="e">
        <f aca="false" ca="false" dt2D="false" dtr="false" t="normal">E251</f>
        <v>#N/A</v>
      </c>
      <c r="F252" s="374" t="e">
        <f aca="false" ca="false" dt2D="false" dtr="false" t="normal">F251</f>
        <v>#N/A</v>
      </c>
      <c r="G252" s="374" t="n">
        <f aca="false" ca="false" dt2D="false" dtr="false" t="normal">G251</f>
        <v>0</v>
      </c>
      <c r="I252" s="1" t="s">
        <v>200</v>
      </c>
      <c r="L252" s="283" t="n">
        <f aca="false" ca="true" dt2D="false" dtr="false" t="normal">SUM(M252:BT252)</f>
        <v>0</v>
      </c>
      <c r="M252" s="167" t="n">
        <f aca="false" ca="true" dt2D="false" dtr="false" t="normal">SUMIFS('Затраты'!M:M, 'Затраты'!$G:$G, $G252, 'Затраты'!$C:$C, $I252)</f>
        <v>0</v>
      </c>
      <c r="N252" s="167" t="n">
        <f aca="false" ca="true" dt2D="false" dtr="false" t="normal">SUMIFS('Затраты'!N:N, 'Затраты'!$G:$G, $G252, 'Затраты'!$C:$C, 'Фин.Модель'!$I252)</f>
        <v>0</v>
      </c>
      <c r="O252" s="167" t="n">
        <f aca="false" ca="true" dt2D="false" dtr="false" t="normal">SUMIFS('Затраты'!O:O, 'Затраты'!$G:$G, $G252, 'Затраты'!$C:$C, 'Фин.Модель'!$I252)</f>
        <v>0</v>
      </c>
      <c r="P252" s="167" t="n">
        <f aca="false" ca="true" dt2D="false" dtr="false" t="normal">SUMIFS('Затраты'!P:P, 'Затраты'!$G:$G, $G252, 'Затраты'!$C:$C, 'Фин.Модель'!$I252)</f>
        <v>0</v>
      </c>
      <c r="Q252" s="167" t="n">
        <f aca="false" ca="true" dt2D="false" dtr="false" t="normal">SUMIFS('Затраты'!Q:Q, 'Затраты'!$G:$G, $G252, 'Затраты'!$C:$C, 'Фин.Модель'!$I252)</f>
        <v>0</v>
      </c>
      <c r="R252" s="167" t="n">
        <f aca="false" ca="true" dt2D="false" dtr="false" t="normal">SUMIFS('Затраты'!R:R, 'Затраты'!$G:$G, $G252, 'Затраты'!$C:$C, 'Фин.Модель'!$I252)</f>
        <v>0</v>
      </c>
      <c r="S252" s="167" t="n">
        <f aca="false" ca="true" dt2D="false" dtr="false" t="normal">SUMIFS('Затраты'!S:S, 'Затраты'!$G:$G, $G252, 'Затраты'!$C:$C, 'Фин.Модель'!$I252)</f>
        <v>0</v>
      </c>
      <c r="T252" s="167" t="n">
        <f aca="false" ca="true" dt2D="false" dtr="false" t="normal">SUMIFS('Затраты'!T:T, 'Затраты'!$G:$G, $G252, 'Затраты'!$C:$C, 'Фин.Модель'!$I252)</f>
        <v>0</v>
      </c>
      <c r="U252" s="167" t="n">
        <f aca="false" ca="true" dt2D="false" dtr="false" t="normal">SUMIFS('Затраты'!U:U, 'Затраты'!$G:$G, $G252, 'Затраты'!$C:$C, 'Фин.Модель'!$I252)</f>
        <v>0</v>
      </c>
      <c r="V252" s="167" t="n">
        <f aca="false" ca="true" dt2D="false" dtr="false" t="normal">SUMIFS('Затраты'!V:V, 'Затраты'!$G:$G, $G252, 'Затраты'!$C:$C, 'Фин.Модель'!$I252)</f>
        <v>0</v>
      </c>
      <c r="W252" s="167" t="n">
        <f aca="false" ca="true" dt2D="false" dtr="false" t="normal">SUMIFS('Затраты'!W:W, 'Затраты'!$G:$G, $G252, 'Затраты'!$C:$C, 'Фин.Модель'!$I252)</f>
        <v>0</v>
      </c>
      <c r="X252" s="167" t="n">
        <f aca="false" ca="true" dt2D="false" dtr="false" t="normal">SUMIFS('Затраты'!X:X, 'Затраты'!$G:$G, $G252, 'Затраты'!$C:$C, 'Фин.Модель'!$I252)</f>
        <v>0</v>
      </c>
      <c r="Y252" s="167" t="n">
        <f aca="false" ca="true" dt2D="false" dtr="false" t="normal">SUMIFS('Затраты'!Y:Y, 'Затраты'!$G:$G, $G252, 'Затраты'!$C:$C, 'Фин.Модель'!$I252)</f>
        <v>0</v>
      </c>
      <c r="Z252" s="167" t="n">
        <f aca="false" ca="true" dt2D="false" dtr="false" t="normal">SUMIFS('Затраты'!Z:Z, 'Затраты'!$G:$G, $G252, 'Затраты'!$C:$C, 'Фин.Модель'!$I252)</f>
        <v>0</v>
      </c>
      <c r="AA252" s="167" t="n">
        <f aca="false" ca="true" dt2D="false" dtr="false" t="normal">SUMIFS('Затраты'!AA:AA, 'Затраты'!$G:$G, $G252, 'Затраты'!$C:$C, 'Фин.Модель'!$I252)</f>
        <v>0</v>
      </c>
      <c r="AB252" s="167" t="n">
        <f aca="false" ca="true" dt2D="false" dtr="false" t="normal">SUMIFS('Затраты'!AB:AB, 'Затраты'!$G:$G, $G252, 'Затраты'!$C:$C, 'Фин.Модель'!$I252)</f>
        <v>0</v>
      </c>
      <c r="AC252" s="167" t="n">
        <f aca="false" ca="true" dt2D="false" dtr="false" t="normal">SUMIFS('Затраты'!AC:AC, 'Затраты'!$G:$G, $G252, 'Затраты'!$C:$C, 'Фин.Модель'!$I252)</f>
        <v>0</v>
      </c>
      <c r="AD252" s="167" t="n">
        <f aca="false" ca="true" dt2D="false" dtr="false" t="normal">SUMIFS('Затраты'!AD:AD, 'Затраты'!$G:$G, $G252, 'Затраты'!$C:$C, 'Фин.Модель'!$I252)</f>
        <v>0</v>
      </c>
      <c r="AE252" s="167" t="n">
        <f aca="false" ca="true" dt2D="false" dtr="false" t="normal">SUMIFS('Затраты'!AE:AE, 'Затраты'!$G:$G, $G252, 'Затраты'!$C:$C, 'Фин.Модель'!$I252)</f>
        <v>0</v>
      </c>
      <c r="AF252" s="167" t="n">
        <f aca="false" ca="true" dt2D="false" dtr="false" t="normal">SUMIFS('Затраты'!AF:AF, 'Затраты'!$G:$G, $G252, 'Затраты'!$C:$C, 'Фин.Модель'!$I252)</f>
        <v>0</v>
      </c>
      <c r="AG252" s="167" t="n">
        <f aca="false" ca="true" dt2D="false" dtr="false" t="normal">SUMIFS('Затраты'!AG:AG, 'Затраты'!$G:$G, $G252, 'Затраты'!$C:$C, 'Фин.Модель'!$I252)</f>
        <v>0</v>
      </c>
      <c r="AH252" s="167" t="n">
        <f aca="false" ca="true" dt2D="false" dtr="false" t="normal">SUMIFS('Затраты'!AH:AH, 'Затраты'!$G:$G, $G252, 'Затраты'!$C:$C, 'Фин.Модель'!$I252)</f>
        <v>0</v>
      </c>
      <c r="AI252" s="167" t="n">
        <f aca="false" ca="true" dt2D="false" dtr="false" t="normal">SUMIFS('Затраты'!AI:AI, 'Затраты'!$G:$G, $G252, 'Затраты'!$C:$C, 'Фин.Модель'!$I252)</f>
        <v>0</v>
      </c>
      <c r="AJ252" s="167" t="n">
        <f aca="false" ca="true" dt2D="false" dtr="false" t="normal">SUMIFS('Затраты'!AJ:AJ, 'Затраты'!$G:$G, $G252, 'Затраты'!$C:$C, 'Фин.Модель'!$I252)</f>
        <v>0</v>
      </c>
      <c r="AK252" s="167" t="n">
        <f aca="false" ca="true" dt2D="false" dtr="false" t="normal">SUMIFS('Затраты'!AK:AK, 'Затраты'!$G:$G, $G252, 'Затраты'!$C:$C, 'Фин.Модель'!$I252)</f>
        <v>0</v>
      </c>
      <c r="AL252" s="167" t="n">
        <f aca="false" ca="true" dt2D="false" dtr="false" t="normal">SUMIFS('Затраты'!AL:AL, 'Затраты'!$G:$G, $G252, 'Затраты'!$C:$C, 'Фин.Модель'!$I252)</f>
        <v>0</v>
      </c>
      <c r="AM252" s="167" t="n">
        <f aca="false" ca="true" dt2D="false" dtr="false" t="normal">SUMIFS('Затраты'!AM:AM, 'Затраты'!$G:$G, $G252, 'Затраты'!$C:$C, 'Фин.Модель'!$I252)</f>
        <v>0</v>
      </c>
      <c r="AN252" s="167" t="n">
        <f aca="false" ca="true" dt2D="false" dtr="false" t="normal">SUMIFS('Затраты'!AN:AN, 'Затраты'!$G:$G, $G252, 'Затраты'!$C:$C, 'Фин.Модель'!$I252)</f>
        <v>0</v>
      </c>
      <c r="AO252" s="167" t="n">
        <f aca="false" ca="true" dt2D="false" dtr="false" t="normal">SUMIFS('Затраты'!AO:AO, 'Затраты'!$G:$G, $G252, 'Затраты'!$C:$C, 'Фин.Модель'!$I252)</f>
        <v>0</v>
      </c>
      <c r="AP252" s="167" t="n">
        <f aca="false" ca="true" dt2D="false" dtr="false" t="normal">SUMIFS('Затраты'!AP:AP, 'Затраты'!$G:$G, $G252, 'Затраты'!$C:$C, 'Фин.Модель'!$I252)</f>
        <v>0</v>
      </c>
      <c r="AQ252" s="167" t="n">
        <f aca="false" ca="true" dt2D="false" dtr="false" t="normal">SUMIFS('Затраты'!AQ:AQ, 'Затраты'!$G:$G, $G252, 'Затраты'!$C:$C, 'Фин.Модель'!$I252)</f>
        <v>0</v>
      </c>
      <c r="AR252" s="167" t="n">
        <f aca="false" ca="true" dt2D="false" dtr="false" t="normal">SUMIFS('Затраты'!AR:AR, 'Затраты'!$G:$G, $G252, 'Затраты'!$C:$C, 'Фин.Модель'!$I252)</f>
        <v>0</v>
      </c>
      <c r="AS252" s="167" t="n">
        <f aca="false" ca="true" dt2D="false" dtr="false" t="normal">SUMIFS('Затраты'!AS:AS, 'Затраты'!$G:$G, $G252, 'Затраты'!$C:$C, 'Фин.Модель'!$I252)</f>
        <v>0</v>
      </c>
      <c r="AT252" s="167" t="n">
        <f aca="false" ca="true" dt2D="false" dtr="false" t="normal">SUMIFS('Затраты'!AT:AT, 'Затраты'!$G:$G, $G252, 'Затраты'!$C:$C, 'Фин.Модель'!$I252)</f>
        <v>0</v>
      </c>
      <c r="AU252" s="167" t="n">
        <f aca="false" ca="true" dt2D="false" dtr="false" t="normal">SUMIFS('Затраты'!AU:AU, 'Затраты'!$G:$G, $G252, 'Затраты'!$C:$C, 'Фин.Модель'!$I252)</f>
        <v>0</v>
      </c>
      <c r="AV252" s="167" t="n">
        <f aca="false" ca="true" dt2D="false" dtr="false" t="normal">SUMIFS('Затраты'!AV:AV, 'Затраты'!$G:$G, $G252, 'Затраты'!$C:$C, 'Фин.Модель'!$I252)</f>
        <v>0</v>
      </c>
      <c r="AW252" s="167" t="n">
        <f aca="false" ca="true" dt2D="false" dtr="false" t="normal">SUMIFS('Затраты'!AW:AW, 'Затраты'!$G:$G, $G252, 'Затраты'!$C:$C, 'Фин.Модель'!$I252)</f>
        <v>0</v>
      </c>
      <c r="AX252" s="167" t="n">
        <f aca="false" ca="true" dt2D="false" dtr="false" t="normal">SUMIFS('Затраты'!AX:AX, 'Затраты'!$G:$G, $G252, 'Затраты'!$C:$C, 'Фин.Модель'!$I252)</f>
        <v>0</v>
      </c>
      <c r="AY252" s="167" t="n">
        <f aca="false" ca="true" dt2D="false" dtr="false" t="normal">SUMIFS('Затраты'!AY:AY, 'Затраты'!$G:$G, $G252, 'Затраты'!$C:$C, 'Фин.Модель'!$I252)</f>
        <v>0</v>
      </c>
      <c r="AZ252" s="167" t="n">
        <f aca="false" ca="true" dt2D="false" dtr="false" t="normal">SUMIFS('Затраты'!AZ:AZ, 'Затраты'!$G:$G, $G252, 'Затраты'!$C:$C, 'Фин.Модель'!$I252)</f>
        <v>0</v>
      </c>
      <c r="BA252" s="167" t="n">
        <f aca="false" ca="true" dt2D="false" dtr="false" t="normal">SUMIFS('Затраты'!BA:BA, 'Затраты'!$G:$G, $G252, 'Затраты'!$C:$C, 'Фин.Модель'!$I252)</f>
        <v>0</v>
      </c>
      <c r="BB252" s="167" t="n">
        <f aca="false" ca="true" dt2D="false" dtr="false" t="normal">SUMIFS('Затраты'!BB:BB, 'Затраты'!$G:$G, $G252, 'Затраты'!$C:$C, 'Фин.Модель'!$I252)</f>
        <v>0</v>
      </c>
      <c r="BC252" s="167" t="n">
        <f aca="false" ca="true" dt2D="false" dtr="false" t="normal">SUMIFS('Затраты'!BC:BC, 'Затраты'!$G:$G, $G252, 'Затраты'!$C:$C, 'Фин.Модель'!$I252)</f>
        <v>0</v>
      </c>
      <c r="BD252" s="167" t="n">
        <f aca="false" ca="true" dt2D="false" dtr="false" t="normal">SUMIFS('Затраты'!BD:BD, 'Затраты'!$G:$G, $G252, 'Затраты'!$C:$C, 'Фин.Модель'!$I252)</f>
        <v>0</v>
      </c>
      <c r="BE252" s="167" t="n">
        <f aca="false" ca="true" dt2D="false" dtr="false" t="normal">SUMIFS('Затраты'!BE:BE, 'Затраты'!$G:$G, $G252, 'Затраты'!$C:$C, 'Фин.Модель'!$I252)</f>
        <v>0</v>
      </c>
      <c r="BF252" s="167" t="n">
        <f aca="false" ca="true" dt2D="false" dtr="false" t="normal">SUMIFS('Затраты'!BF:BF, 'Затраты'!$G:$G, $G252, 'Затраты'!$C:$C, 'Фин.Модель'!$I252)</f>
        <v>0</v>
      </c>
      <c r="BG252" s="167" t="n">
        <f aca="false" ca="true" dt2D="false" dtr="false" t="normal">SUMIFS('Затраты'!BG:BG, 'Затраты'!$G:$G, $G252, 'Затраты'!$C:$C, 'Фин.Модель'!$I252)</f>
        <v>0</v>
      </c>
      <c r="BH252" s="167" t="n">
        <f aca="false" ca="true" dt2D="false" dtr="false" t="normal">SUMIFS('Затраты'!BH:BH, 'Затраты'!$G:$G, $G252, 'Затраты'!$C:$C, 'Фин.Модель'!$I252)</f>
        <v>0</v>
      </c>
      <c r="BI252" s="167" t="n">
        <f aca="false" ca="true" dt2D="false" dtr="false" t="normal">SUMIFS('Затраты'!BI:BI, 'Затраты'!$G:$G, $G252, 'Затраты'!$C:$C, 'Фин.Модель'!$I252)</f>
        <v>0</v>
      </c>
      <c r="BJ252" s="167" t="n">
        <f aca="false" ca="true" dt2D="false" dtr="false" t="normal">SUMIFS('Затраты'!BJ:BJ, 'Затраты'!$G:$G, $G252, 'Затраты'!$C:$C, 'Фин.Модель'!$I252)</f>
        <v>0</v>
      </c>
      <c r="BK252" s="167" t="n">
        <f aca="false" ca="true" dt2D="false" dtr="false" t="normal">SUMIFS('Затраты'!BK:BK, 'Затраты'!$G:$G, $G252, 'Затраты'!$C:$C, 'Фин.Модель'!$I252)</f>
        <v>0</v>
      </c>
      <c r="BL252" s="167" t="n">
        <f aca="false" ca="true" dt2D="false" dtr="false" t="normal">SUMIFS('Затраты'!BL:BL, 'Затраты'!$G:$G, $G252, 'Затраты'!$C:$C, 'Фин.Модель'!$I252)</f>
        <v>0</v>
      </c>
      <c r="BM252" s="167" t="n">
        <f aca="false" ca="true" dt2D="false" dtr="false" t="normal">SUMIFS('Затраты'!BM:BM, 'Затраты'!$G:$G, $G252, 'Затраты'!$C:$C, 'Фин.Модель'!$I252)</f>
        <v>0</v>
      </c>
      <c r="BN252" s="167" t="n">
        <f aca="false" ca="true" dt2D="false" dtr="false" t="normal">SUMIFS('Затраты'!BN:BN, 'Затраты'!$G:$G, $G252, 'Затраты'!$C:$C, 'Фин.Модель'!$I252)</f>
        <v>0</v>
      </c>
      <c r="BO252" s="167" t="n">
        <f aca="false" ca="true" dt2D="false" dtr="false" t="normal">SUMIFS('Затраты'!BO:BO, 'Затраты'!$G:$G, $G252, 'Затраты'!$C:$C, 'Фин.Модель'!$I252)</f>
        <v>0</v>
      </c>
      <c r="BP252" s="167" t="n">
        <f aca="false" ca="true" dt2D="false" dtr="false" t="normal">SUMIFS('Затраты'!BP:BP, 'Затраты'!$G:$G, $G252, 'Затраты'!$C:$C, 'Фин.Модель'!$I252)</f>
        <v>0</v>
      </c>
      <c r="BQ252" s="167" t="n">
        <f aca="false" ca="true" dt2D="false" dtr="false" t="normal">SUMIFS('Затраты'!BQ:BQ, 'Затраты'!$G:$G, $G252, 'Затраты'!$C:$C, 'Фин.Модель'!$I252)</f>
        <v>0</v>
      </c>
      <c r="BR252" s="167" t="n">
        <f aca="false" ca="true" dt2D="false" dtr="false" t="normal">SUMIFS('Затраты'!BR:BR, 'Затраты'!$G:$G, $G252, 'Затраты'!$C:$C, 'Фин.Модель'!$I252)</f>
        <v>0</v>
      </c>
      <c r="BS252" s="167" t="n">
        <f aca="false" ca="true" dt2D="false" dtr="false" t="normal">SUMIFS('Затраты'!BS:BS, 'Затраты'!$G:$G, $G252, 'Затраты'!$C:$C, 'Фин.Модель'!$I252)</f>
        <v>0</v>
      </c>
      <c r="BT252" s="167" t="n">
        <f aca="false" ca="true" dt2D="false" dtr="false" t="normal">SUMIFS('Затраты'!BT:BT, 'Затраты'!$G:$G, $G252, 'Затраты'!$C:$C, 'Фин.Модель'!$I252)</f>
        <v>0</v>
      </c>
    </row>
    <row hidden="true" ht="16.5" outlineLevel="1" r="253">
      <c r="A253" s="374" t="s">
        <v>200</v>
      </c>
      <c r="B253" s="374" t="s">
        <v>443</v>
      </c>
      <c r="E253" s="419" t="e">
        <f aca="false" ca="false" dt2D="false" dtr="false" t="normal">E252</f>
        <v>#N/A</v>
      </c>
      <c r="F253" s="374" t="e">
        <f aca="false" ca="false" dt2D="false" dtr="false" t="normal">F252</f>
        <v>#N/A</v>
      </c>
      <c r="G253" s="374" t="n">
        <f aca="false" ca="false" dt2D="false" dtr="false" t="normal">G252</f>
        <v>0</v>
      </c>
      <c r="I253" s="1" t="s">
        <v>462</v>
      </c>
      <c r="L253" s="283" t="n">
        <f aca="false" ca="true" dt2D="false" dtr="false" t="normal">SUM(M253:BT253)</f>
        <v>0</v>
      </c>
      <c r="M253" s="167" t="n">
        <f aca="false" ca="true" dt2D="false" dtr="false" t="normal">SUMIFS('Затраты'!M:M, 'Затраты'!$G:$G, $G253, 'Затраты'!$C:$C, $I253)</f>
        <v>0</v>
      </c>
      <c r="N253" s="167" t="n">
        <f aca="false" ca="true" dt2D="false" dtr="false" t="normal">SUMIFS('Затраты'!N:N, 'Затраты'!$G:$G, $G253, 'Затраты'!$C:$C, 'Фин.Модель'!$I253)</f>
        <v>0</v>
      </c>
      <c r="O253" s="167" t="n">
        <f aca="false" ca="true" dt2D="false" dtr="false" t="normal">SUMIFS('Затраты'!O:O, 'Затраты'!$G:$G, $G253, 'Затраты'!$C:$C, 'Фин.Модель'!$I253)</f>
        <v>0</v>
      </c>
      <c r="P253" s="167" t="n">
        <f aca="false" ca="true" dt2D="false" dtr="false" t="normal">SUMIFS('Затраты'!P:P, 'Затраты'!$G:$G, $G253, 'Затраты'!$C:$C, 'Фин.Модель'!$I253)</f>
        <v>0</v>
      </c>
      <c r="Q253" s="167" t="n">
        <f aca="false" ca="true" dt2D="false" dtr="false" t="normal">SUMIFS('Затраты'!Q:Q, 'Затраты'!$G:$G, $G253, 'Затраты'!$C:$C, 'Фин.Модель'!$I253)</f>
        <v>0</v>
      </c>
      <c r="R253" s="167" t="n">
        <f aca="false" ca="true" dt2D="false" dtr="false" t="normal">SUMIFS('Затраты'!R:R, 'Затраты'!$G:$G, $G253, 'Затраты'!$C:$C, 'Фин.Модель'!$I253)</f>
        <v>0</v>
      </c>
      <c r="S253" s="167" t="n">
        <f aca="false" ca="true" dt2D="false" dtr="false" t="normal">SUMIFS('Затраты'!S:S, 'Затраты'!$G:$G, $G253, 'Затраты'!$C:$C, 'Фин.Модель'!$I253)</f>
        <v>0</v>
      </c>
      <c r="T253" s="167" t="n">
        <f aca="false" ca="true" dt2D="false" dtr="false" t="normal">SUMIFS('Затраты'!T:T, 'Затраты'!$G:$G, $G253, 'Затраты'!$C:$C, 'Фин.Модель'!$I253)</f>
        <v>0</v>
      </c>
      <c r="U253" s="167" t="n">
        <f aca="false" ca="true" dt2D="false" dtr="false" t="normal">SUMIFS('Затраты'!U:U, 'Затраты'!$G:$G, $G253, 'Затраты'!$C:$C, 'Фин.Модель'!$I253)</f>
        <v>0</v>
      </c>
      <c r="V253" s="167" t="n">
        <f aca="false" ca="true" dt2D="false" dtr="false" t="normal">SUMIFS('Затраты'!V:V, 'Затраты'!$G:$G, $G253, 'Затраты'!$C:$C, 'Фин.Модель'!$I253)</f>
        <v>0</v>
      </c>
      <c r="W253" s="167" t="n">
        <f aca="false" ca="true" dt2D="false" dtr="false" t="normal">SUMIFS('Затраты'!W:W, 'Затраты'!$G:$G, $G253, 'Затраты'!$C:$C, 'Фин.Модель'!$I253)</f>
        <v>0</v>
      </c>
      <c r="X253" s="167" t="n">
        <f aca="false" ca="true" dt2D="false" dtr="false" t="normal">SUMIFS('Затраты'!X:X, 'Затраты'!$G:$G, $G253, 'Затраты'!$C:$C, 'Фин.Модель'!$I253)</f>
        <v>0</v>
      </c>
      <c r="Y253" s="167" t="n">
        <f aca="false" ca="true" dt2D="false" dtr="false" t="normal">SUMIFS('Затраты'!Y:Y, 'Затраты'!$G:$G, $G253, 'Затраты'!$C:$C, 'Фин.Модель'!$I253)</f>
        <v>0</v>
      </c>
      <c r="Z253" s="167" t="n">
        <f aca="false" ca="true" dt2D="false" dtr="false" t="normal">SUMIFS('Затраты'!Z:Z, 'Затраты'!$G:$G, $G253, 'Затраты'!$C:$C, 'Фин.Модель'!$I253)</f>
        <v>0</v>
      </c>
      <c r="AA253" s="167" t="n">
        <f aca="false" ca="true" dt2D="false" dtr="false" t="normal">SUMIFS('Затраты'!AA:AA, 'Затраты'!$G:$G, $G253, 'Затраты'!$C:$C, 'Фин.Модель'!$I253)</f>
        <v>0</v>
      </c>
      <c r="AB253" s="167" t="n">
        <f aca="false" ca="true" dt2D="false" dtr="false" t="normal">SUMIFS('Затраты'!AB:AB, 'Затраты'!$G:$G, $G253, 'Затраты'!$C:$C, 'Фин.Модель'!$I253)</f>
        <v>0</v>
      </c>
      <c r="AC253" s="167" t="n">
        <f aca="false" ca="true" dt2D="false" dtr="false" t="normal">SUMIFS('Затраты'!AC:AC, 'Затраты'!$G:$G, $G253, 'Затраты'!$C:$C, 'Фин.Модель'!$I253)</f>
        <v>0</v>
      </c>
      <c r="AD253" s="167" t="n">
        <f aca="false" ca="true" dt2D="false" dtr="false" t="normal">SUMIFS('Затраты'!AD:AD, 'Затраты'!$G:$G, $G253, 'Затраты'!$C:$C, 'Фин.Модель'!$I253)</f>
        <v>0</v>
      </c>
      <c r="AE253" s="167" t="n">
        <f aca="false" ca="true" dt2D="false" dtr="false" t="normal">SUMIFS('Затраты'!AE:AE, 'Затраты'!$G:$G, $G253, 'Затраты'!$C:$C, 'Фин.Модель'!$I253)</f>
        <v>0</v>
      </c>
      <c r="AF253" s="167" t="n">
        <f aca="false" ca="true" dt2D="false" dtr="false" t="normal">SUMIFS('Затраты'!AF:AF, 'Затраты'!$G:$G, $G253, 'Затраты'!$C:$C, 'Фин.Модель'!$I253)</f>
        <v>0</v>
      </c>
      <c r="AG253" s="167" t="n">
        <f aca="false" ca="true" dt2D="false" dtr="false" t="normal">SUMIFS('Затраты'!AG:AG, 'Затраты'!$G:$G, $G253, 'Затраты'!$C:$C, 'Фин.Модель'!$I253)</f>
        <v>0</v>
      </c>
      <c r="AH253" s="167" t="n">
        <f aca="false" ca="true" dt2D="false" dtr="false" t="normal">SUMIFS('Затраты'!AH:AH, 'Затраты'!$G:$G, $G253, 'Затраты'!$C:$C, 'Фин.Модель'!$I253)</f>
        <v>0</v>
      </c>
      <c r="AI253" s="167" t="n">
        <f aca="false" ca="true" dt2D="false" dtr="false" t="normal">SUMIFS('Затраты'!AI:AI, 'Затраты'!$G:$G, $G253, 'Затраты'!$C:$C, 'Фин.Модель'!$I253)</f>
        <v>0</v>
      </c>
      <c r="AJ253" s="167" t="n">
        <f aca="false" ca="true" dt2D="false" dtr="false" t="normal">SUMIFS('Затраты'!AJ:AJ, 'Затраты'!$G:$G, $G253, 'Затраты'!$C:$C, 'Фин.Модель'!$I253)</f>
        <v>0</v>
      </c>
      <c r="AK253" s="167" t="n">
        <f aca="false" ca="true" dt2D="false" dtr="false" t="normal">SUMIFS('Затраты'!AK:AK, 'Затраты'!$G:$G, $G253, 'Затраты'!$C:$C, 'Фин.Модель'!$I253)</f>
        <v>0</v>
      </c>
      <c r="AL253" s="167" t="n">
        <f aca="false" ca="true" dt2D="false" dtr="false" t="normal">SUMIFS('Затраты'!AL:AL, 'Затраты'!$G:$G, $G253, 'Затраты'!$C:$C, 'Фин.Модель'!$I253)</f>
        <v>0</v>
      </c>
      <c r="AM253" s="167" t="n">
        <f aca="false" ca="true" dt2D="false" dtr="false" t="normal">SUMIFS('Затраты'!AM:AM, 'Затраты'!$G:$G, $G253, 'Затраты'!$C:$C, 'Фин.Модель'!$I253)</f>
        <v>0</v>
      </c>
      <c r="AN253" s="167" t="n">
        <f aca="false" ca="true" dt2D="false" dtr="false" t="normal">SUMIFS('Затраты'!AN:AN, 'Затраты'!$G:$G, $G253, 'Затраты'!$C:$C, 'Фин.Модель'!$I253)</f>
        <v>0</v>
      </c>
      <c r="AO253" s="167" t="n">
        <f aca="false" ca="true" dt2D="false" dtr="false" t="normal">SUMIFS('Затраты'!AO:AO, 'Затраты'!$G:$G, $G253, 'Затраты'!$C:$C, 'Фин.Модель'!$I253)</f>
        <v>0</v>
      </c>
      <c r="AP253" s="167" t="n">
        <f aca="false" ca="true" dt2D="false" dtr="false" t="normal">SUMIFS('Затраты'!AP:AP, 'Затраты'!$G:$G, $G253, 'Затраты'!$C:$C, 'Фин.Модель'!$I253)</f>
        <v>0</v>
      </c>
      <c r="AQ253" s="167" t="n">
        <f aca="false" ca="true" dt2D="false" dtr="false" t="normal">SUMIFS('Затраты'!AQ:AQ, 'Затраты'!$G:$G, $G253, 'Затраты'!$C:$C, 'Фин.Модель'!$I253)</f>
        <v>0</v>
      </c>
      <c r="AR253" s="167" t="n">
        <f aca="false" ca="true" dt2D="false" dtr="false" t="normal">SUMIFS('Затраты'!AR:AR, 'Затраты'!$G:$G, $G253, 'Затраты'!$C:$C, 'Фин.Модель'!$I253)</f>
        <v>0</v>
      </c>
      <c r="AS253" s="167" t="n">
        <f aca="false" ca="true" dt2D="false" dtr="false" t="normal">SUMIFS('Затраты'!AS:AS, 'Затраты'!$G:$G, $G253, 'Затраты'!$C:$C, 'Фин.Модель'!$I253)</f>
        <v>0</v>
      </c>
      <c r="AT253" s="167" t="n">
        <f aca="false" ca="true" dt2D="false" dtr="false" t="normal">SUMIFS('Затраты'!AT:AT, 'Затраты'!$G:$G, $G253, 'Затраты'!$C:$C, 'Фин.Модель'!$I253)</f>
        <v>0</v>
      </c>
      <c r="AU253" s="167" t="n">
        <f aca="false" ca="true" dt2D="false" dtr="false" t="normal">SUMIFS('Затраты'!AU:AU, 'Затраты'!$G:$G, $G253, 'Затраты'!$C:$C, 'Фин.Модель'!$I253)</f>
        <v>0</v>
      </c>
      <c r="AV253" s="167" t="n">
        <f aca="false" ca="true" dt2D="false" dtr="false" t="normal">SUMIFS('Затраты'!AV:AV, 'Затраты'!$G:$G, $G253, 'Затраты'!$C:$C, 'Фин.Модель'!$I253)</f>
        <v>0</v>
      </c>
      <c r="AW253" s="167" t="n">
        <f aca="false" ca="true" dt2D="false" dtr="false" t="normal">SUMIFS('Затраты'!AW:AW, 'Затраты'!$G:$G, $G253, 'Затраты'!$C:$C, 'Фин.Модель'!$I253)</f>
        <v>0</v>
      </c>
      <c r="AX253" s="167" t="n">
        <f aca="false" ca="true" dt2D="false" dtr="false" t="normal">SUMIFS('Затраты'!AX:AX, 'Затраты'!$G:$G, $G253, 'Затраты'!$C:$C, 'Фин.Модель'!$I253)</f>
        <v>0</v>
      </c>
      <c r="AY253" s="167" t="n">
        <f aca="false" ca="true" dt2D="false" dtr="false" t="normal">SUMIFS('Затраты'!AY:AY, 'Затраты'!$G:$G, $G253, 'Затраты'!$C:$C, 'Фин.Модель'!$I253)</f>
        <v>0</v>
      </c>
      <c r="AZ253" s="167" t="n">
        <f aca="false" ca="true" dt2D="false" dtr="false" t="normal">SUMIFS('Затраты'!AZ:AZ, 'Затраты'!$G:$G, $G253, 'Затраты'!$C:$C, 'Фин.Модель'!$I253)</f>
        <v>0</v>
      </c>
      <c r="BA253" s="167" t="n">
        <f aca="false" ca="true" dt2D="false" dtr="false" t="normal">SUMIFS('Затраты'!BA:BA, 'Затраты'!$G:$G, $G253, 'Затраты'!$C:$C, 'Фин.Модель'!$I253)</f>
        <v>0</v>
      </c>
      <c r="BB253" s="167" t="n">
        <f aca="false" ca="true" dt2D="false" dtr="false" t="normal">SUMIFS('Затраты'!BB:BB, 'Затраты'!$G:$G, $G253, 'Затраты'!$C:$C, 'Фин.Модель'!$I253)</f>
        <v>0</v>
      </c>
      <c r="BC253" s="167" t="n">
        <f aca="false" ca="true" dt2D="false" dtr="false" t="normal">SUMIFS('Затраты'!BC:BC, 'Затраты'!$G:$G, $G253, 'Затраты'!$C:$C, 'Фин.Модель'!$I253)</f>
        <v>0</v>
      </c>
      <c r="BD253" s="167" t="n">
        <f aca="false" ca="true" dt2D="false" dtr="false" t="normal">SUMIFS('Затраты'!BD:BD, 'Затраты'!$G:$G, $G253, 'Затраты'!$C:$C, 'Фин.Модель'!$I253)</f>
        <v>0</v>
      </c>
      <c r="BE253" s="167" t="n">
        <f aca="false" ca="true" dt2D="false" dtr="false" t="normal">SUMIFS('Затраты'!BE:BE, 'Затраты'!$G:$G, $G253, 'Затраты'!$C:$C, 'Фин.Модель'!$I253)</f>
        <v>0</v>
      </c>
      <c r="BF253" s="167" t="n">
        <f aca="false" ca="true" dt2D="false" dtr="false" t="normal">SUMIFS('Затраты'!BF:BF, 'Затраты'!$G:$G, $G253, 'Затраты'!$C:$C, 'Фин.Модель'!$I253)</f>
        <v>0</v>
      </c>
      <c r="BG253" s="167" t="n">
        <f aca="false" ca="true" dt2D="false" dtr="false" t="normal">SUMIFS('Затраты'!BG:BG, 'Затраты'!$G:$G, $G253, 'Затраты'!$C:$C, 'Фин.Модель'!$I253)</f>
        <v>0</v>
      </c>
      <c r="BH253" s="167" t="n">
        <f aca="false" ca="true" dt2D="false" dtr="false" t="normal">SUMIFS('Затраты'!BH:BH, 'Затраты'!$G:$G, $G253, 'Затраты'!$C:$C, 'Фин.Модель'!$I253)</f>
        <v>0</v>
      </c>
      <c r="BI253" s="167" t="n">
        <f aca="false" ca="true" dt2D="false" dtr="false" t="normal">SUMIFS('Затраты'!BI:BI, 'Затраты'!$G:$G, $G253, 'Затраты'!$C:$C, 'Фин.Модель'!$I253)</f>
        <v>0</v>
      </c>
      <c r="BJ253" s="167" t="n">
        <f aca="false" ca="true" dt2D="false" dtr="false" t="normal">SUMIFS('Затраты'!BJ:BJ, 'Затраты'!$G:$G, $G253, 'Затраты'!$C:$C, 'Фин.Модель'!$I253)</f>
        <v>0</v>
      </c>
      <c r="BK253" s="167" t="n">
        <f aca="false" ca="true" dt2D="false" dtr="false" t="normal">SUMIFS('Затраты'!BK:BK, 'Затраты'!$G:$G, $G253, 'Затраты'!$C:$C, 'Фин.Модель'!$I253)</f>
        <v>0</v>
      </c>
      <c r="BL253" s="167" t="n">
        <f aca="false" ca="true" dt2D="false" dtr="false" t="normal">SUMIFS('Затраты'!BL:BL, 'Затраты'!$G:$G, $G253, 'Затраты'!$C:$C, 'Фин.Модель'!$I253)</f>
        <v>0</v>
      </c>
      <c r="BM253" s="167" t="n">
        <f aca="false" ca="true" dt2D="false" dtr="false" t="normal">SUMIFS('Затраты'!BM:BM, 'Затраты'!$G:$G, $G253, 'Затраты'!$C:$C, 'Фин.Модель'!$I253)</f>
        <v>0</v>
      </c>
      <c r="BN253" s="167" t="n">
        <f aca="false" ca="true" dt2D="false" dtr="false" t="normal">SUMIFS('Затраты'!BN:BN, 'Затраты'!$G:$G, $G253, 'Затраты'!$C:$C, 'Фин.Модель'!$I253)</f>
        <v>0</v>
      </c>
      <c r="BO253" s="167" t="n">
        <f aca="false" ca="true" dt2D="false" dtr="false" t="normal">SUMIFS('Затраты'!BO:BO, 'Затраты'!$G:$G, $G253, 'Затраты'!$C:$C, 'Фин.Модель'!$I253)</f>
        <v>0</v>
      </c>
      <c r="BP253" s="167" t="n">
        <f aca="false" ca="true" dt2D="false" dtr="false" t="normal">SUMIFS('Затраты'!BP:BP, 'Затраты'!$G:$G, $G253, 'Затраты'!$C:$C, 'Фин.Модель'!$I253)</f>
        <v>0</v>
      </c>
      <c r="BQ253" s="167" t="n">
        <f aca="false" ca="true" dt2D="false" dtr="false" t="normal">SUMIFS('Затраты'!BQ:BQ, 'Затраты'!$G:$G, $G253, 'Затраты'!$C:$C, 'Фин.Модель'!$I253)</f>
        <v>0</v>
      </c>
      <c r="BR253" s="167" t="n">
        <f aca="false" ca="true" dt2D="false" dtr="false" t="normal">SUMIFS('Затраты'!BR:BR, 'Затраты'!$G:$G, $G253, 'Затраты'!$C:$C, 'Фин.Модель'!$I253)</f>
        <v>0</v>
      </c>
      <c r="BS253" s="167" t="n">
        <f aca="false" ca="true" dt2D="false" dtr="false" t="normal">SUMIFS('Затраты'!BS:BS, 'Затраты'!$G:$G, $G253, 'Затраты'!$C:$C, 'Фин.Модель'!$I253)</f>
        <v>0</v>
      </c>
      <c r="BT253" s="167" t="n">
        <f aca="false" ca="true" dt2D="false" dtr="false" t="normal">SUMIFS('Затраты'!BT:BT, 'Затраты'!$G:$G, $G253, 'Затраты'!$C:$C, 'Фин.Модель'!$I253)</f>
        <v>0</v>
      </c>
    </row>
    <row hidden="true" ht="16.5" outlineLevel="1" r="254">
      <c r="A254" s="374" t="s">
        <v>148</v>
      </c>
      <c r="E254" s="419" t="e">
        <f aca="false" ca="false" dt2D="false" dtr="false" t="normal">E253</f>
        <v>#N/A</v>
      </c>
      <c r="F254" s="374" t="e">
        <f aca="false" ca="false" dt2D="false" dtr="false" t="normal">F253</f>
        <v>#N/A</v>
      </c>
      <c r="G254" s="374" t="n">
        <f aca="false" ca="false" dt2D="false" dtr="false" t="normal">G253</f>
        <v>0</v>
      </c>
      <c r="I254" s="1" t="s">
        <v>463</v>
      </c>
      <c r="L254" s="283" t="n">
        <f aca="false" ca="true" dt2D="false" dtr="false" t="normal">SUM(M254:BT254)</f>
        <v>0</v>
      </c>
      <c r="M254" s="167" t="n">
        <f aca="false" ca="false" dt2D="false" dtr="false" t="normal">SUMIFS('Затраты'!M:M, 'Затраты'!$G:$G, $G254, 'Затраты'!$C:$C, $I254)*$J$249</f>
        <v>0</v>
      </c>
      <c r="N254" s="167" t="n">
        <f aca="false" ca="true" dt2D="false" dtr="false" t="normal">SUMIFS('Затраты'!N:N, 'Затраты'!$G:$G, $G254, 'Затраты'!$C:$C, $I254)*$J$249</f>
        <v>0</v>
      </c>
      <c r="O254" s="167" t="n">
        <f aca="false" ca="true" dt2D="false" dtr="false" t="normal">SUMIFS('Затраты'!O:O, 'Затраты'!$G:$G, $G254, 'Затраты'!$C:$C, $I254)*$J$249</f>
        <v>0</v>
      </c>
      <c r="P254" s="167" t="n">
        <f aca="false" ca="true" dt2D="false" dtr="false" t="normal">SUMIFS('Затраты'!P:P, 'Затраты'!$G:$G, $G254, 'Затраты'!$C:$C, $I254)*$J$249</f>
        <v>0</v>
      </c>
      <c r="Q254" s="167" t="n">
        <f aca="false" ca="true" dt2D="false" dtr="false" t="normal">SUMIFS('Затраты'!Q:Q, 'Затраты'!$G:$G, $G254, 'Затраты'!$C:$C, $I254)*$J$249</f>
        <v>0</v>
      </c>
      <c r="R254" s="167" t="n">
        <f aca="false" ca="true" dt2D="false" dtr="false" t="normal">SUMIFS('Затраты'!R:R, 'Затраты'!$G:$G, $G254, 'Затраты'!$C:$C, $I254)*$J$249</f>
        <v>0</v>
      </c>
      <c r="S254" s="167" t="n">
        <f aca="false" ca="true" dt2D="false" dtr="false" t="normal">SUMIFS('Затраты'!S:S, 'Затраты'!$G:$G, $G254, 'Затраты'!$C:$C, $I254)*$J$249</f>
        <v>0</v>
      </c>
      <c r="T254" s="167" t="n">
        <f aca="false" ca="true" dt2D="false" dtr="false" t="normal">SUMIFS('Затраты'!T:T, 'Затраты'!$G:$G, $G254, 'Затраты'!$C:$C, $I254)*$J$249</f>
        <v>0</v>
      </c>
      <c r="U254" s="167" t="n">
        <f aca="false" ca="true" dt2D="false" dtr="false" t="normal">SUMIFS('Затраты'!U:U, 'Затраты'!$G:$G, $G254, 'Затраты'!$C:$C, $I254)*$J$249</f>
        <v>0</v>
      </c>
      <c r="V254" s="167" t="n">
        <f aca="false" ca="true" dt2D="false" dtr="false" t="normal">SUMIFS('Затраты'!V:V, 'Затраты'!$G:$G, $G254, 'Затраты'!$C:$C, $I254)*$J$249</f>
        <v>0</v>
      </c>
      <c r="W254" s="167" t="n">
        <f aca="false" ca="true" dt2D="false" dtr="false" t="normal">SUMIFS('Затраты'!W:W, 'Затраты'!$G:$G, $G254, 'Затраты'!$C:$C, $I254)*$J$249</f>
        <v>0</v>
      </c>
      <c r="X254" s="167" t="n">
        <f aca="false" ca="true" dt2D="false" dtr="false" t="normal">SUMIFS('Затраты'!X:X, 'Затраты'!$G:$G, $G254, 'Затраты'!$C:$C, $I254)*$J$249</f>
        <v>0</v>
      </c>
      <c r="Y254" s="167" t="n">
        <f aca="false" ca="true" dt2D="false" dtr="false" t="normal">SUMIFS('Затраты'!Y:Y, 'Затраты'!$G:$G, $G254, 'Затраты'!$C:$C, $I254)*$J$249</f>
        <v>0</v>
      </c>
      <c r="Z254" s="167" t="n">
        <f aca="false" ca="true" dt2D="false" dtr="false" t="normal">SUMIFS('Затраты'!Z:Z, 'Затраты'!$G:$G, $G254, 'Затраты'!$C:$C, $I254)*$J$249</f>
        <v>0</v>
      </c>
      <c r="AA254" s="167" t="n">
        <f aca="false" ca="true" dt2D="false" dtr="false" t="normal">SUMIFS('Затраты'!AA:AA, 'Затраты'!$G:$G, $G254, 'Затраты'!$C:$C, $I254)*$J$249</f>
        <v>0</v>
      </c>
      <c r="AB254" s="167" t="n">
        <f aca="false" ca="true" dt2D="false" dtr="false" t="normal">SUMIFS('Затраты'!AB:AB, 'Затраты'!$G:$G, $G254, 'Затраты'!$C:$C, $I254)*$J$249</f>
        <v>0</v>
      </c>
      <c r="AC254" s="167" t="n">
        <f aca="false" ca="true" dt2D="false" dtr="false" t="normal">SUMIFS('Затраты'!AC:AC, 'Затраты'!$G:$G, $G254, 'Затраты'!$C:$C, $I254)*$J$249</f>
        <v>0</v>
      </c>
      <c r="AD254" s="167" t="n">
        <f aca="false" ca="true" dt2D="false" dtr="false" t="normal">SUMIFS('Затраты'!AD:AD, 'Затраты'!$G:$G, $G254, 'Затраты'!$C:$C, $I254)*$J$249</f>
        <v>0</v>
      </c>
      <c r="AE254" s="167" t="n">
        <f aca="false" ca="true" dt2D="false" dtr="false" t="normal">SUMIFS('Затраты'!AE:AE, 'Затраты'!$G:$G, $G254, 'Затраты'!$C:$C, $I254)*$J$249</f>
        <v>0</v>
      </c>
      <c r="AF254" s="167" t="n">
        <f aca="false" ca="true" dt2D="false" dtr="false" t="normal">SUMIFS('Затраты'!AF:AF, 'Затраты'!$G:$G, $G254, 'Затраты'!$C:$C, $I254)*$J$249</f>
        <v>0</v>
      </c>
      <c r="AG254" s="167" t="n">
        <f aca="false" ca="true" dt2D="false" dtr="false" t="normal">SUMIFS('Затраты'!AG:AG, 'Затраты'!$G:$G, $G254, 'Затраты'!$C:$C, $I254)*$J$249</f>
        <v>0</v>
      </c>
      <c r="AH254" s="167" t="n">
        <f aca="false" ca="true" dt2D="false" dtr="false" t="normal">SUMIFS('Затраты'!AH:AH, 'Затраты'!$G:$G, $G254, 'Затраты'!$C:$C, $I254)*$J$249</f>
        <v>0</v>
      </c>
      <c r="AI254" s="167" t="n">
        <f aca="false" ca="true" dt2D="false" dtr="false" t="normal">SUMIFS('Затраты'!AI:AI, 'Затраты'!$G:$G, $G254, 'Затраты'!$C:$C, $I254)*$J$249</f>
        <v>0</v>
      </c>
      <c r="AJ254" s="167" t="n">
        <f aca="false" ca="true" dt2D="false" dtr="false" t="normal">SUMIFS('Затраты'!AJ:AJ, 'Затраты'!$G:$G, $G254, 'Затраты'!$C:$C, $I254)*$J$249</f>
        <v>0</v>
      </c>
      <c r="AK254" s="167" t="n">
        <f aca="false" ca="true" dt2D="false" dtr="false" t="normal">SUMIFS('Затраты'!AK:AK, 'Затраты'!$G:$G, $G254, 'Затраты'!$C:$C, $I254)*$J$249</f>
        <v>0</v>
      </c>
      <c r="AL254" s="167" t="n">
        <f aca="false" ca="true" dt2D="false" dtr="false" t="normal">SUMIFS('Затраты'!AL:AL, 'Затраты'!$G:$G, $G254, 'Затраты'!$C:$C, $I254)*$J$249</f>
        <v>0</v>
      </c>
      <c r="AM254" s="167" t="n">
        <f aca="false" ca="true" dt2D="false" dtr="false" t="normal">SUMIFS('Затраты'!AM:AM, 'Затраты'!$G:$G, $G254, 'Затраты'!$C:$C, $I254)*$J$249</f>
        <v>0</v>
      </c>
      <c r="AN254" s="167" t="n">
        <f aca="false" ca="true" dt2D="false" dtr="false" t="normal">SUMIFS('Затраты'!AN:AN, 'Затраты'!$G:$G, $G254, 'Затраты'!$C:$C, $I254)*$J$249</f>
        <v>0</v>
      </c>
      <c r="AO254" s="167" t="n">
        <f aca="false" ca="true" dt2D="false" dtr="false" t="normal">SUMIFS('Затраты'!AO:AO, 'Затраты'!$G:$G, $G254, 'Затраты'!$C:$C, $I254)*$J$249</f>
        <v>0</v>
      </c>
      <c r="AP254" s="167" t="n">
        <f aca="false" ca="true" dt2D="false" dtr="false" t="normal">SUMIFS('Затраты'!AP:AP, 'Затраты'!$G:$G, $G254, 'Затраты'!$C:$C, $I254)*$J$249</f>
        <v>0</v>
      </c>
      <c r="AQ254" s="167" t="n">
        <f aca="false" ca="true" dt2D="false" dtr="false" t="normal">SUMIFS('Затраты'!AQ:AQ, 'Затраты'!$G:$G, $G254, 'Затраты'!$C:$C, $I254)*$J$249</f>
        <v>0</v>
      </c>
      <c r="AR254" s="167" t="n">
        <f aca="false" ca="true" dt2D="false" dtr="false" t="normal">SUMIFS('Затраты'!AR:AR, 'Затраты'!$G:$G, $G254, 'Затраты'!$C:$C, $I254)*$J$249</f>
        <v>0</v>
      </c>
      <c r="AS254" s="167" t="n">
        <f aca="false" ca="true" dt2D="false" dtr="false" t="normal">SUMIFS('Затраты'!AS:AS, 'Затраты'!$G:$G, $G254, 'Затраты'!$C:$C, $I254)*$J$249</f>
        <v>0</v>
      </c>
      <c r="AT254" s="167" t="n">
        <f aca="false" ca="true" dt2D="false" dtr="false" t="normal">SUMIFS('Затраты'!AT:AT, 'Затраты'!$G:$G, $G254, 'Затраты'!$C:$C, $I254)*$J$249</f>
        <v>0</v>
      </c>
      <c r="AU254" s="167" t="n">
        <f aca="false" ca="true" dt2D="false" dtr="false" t="normal">SUMIFS('Затраты'!AU:AU, 'Затраты'!$G:$G, $G254, 'Затраты'!$C:$C, $I254)*$J$249</f>
        <v>0</v>
      </c>
      <c r="AV254" s="167" t="n">
        <f aca="false" ca="true" dt2D="false" dtr="false" t="normal">SUMIFS('Затраты'!AV:AV, 'Затраты'!$G:$G, $G254, 'Затраты'!$C:$C, $I254)*$J$249</f>
        <v>0</v>
      </c>
      <c r="AW254" s="167" t="n">
        <f aca="false" ca="true" dt2D="false" dtr="false" t="normal">SUMIFS('Затраты'!AW:AW, 'Затраты'!$G:$G, $G254, 'Затраты'!$C:$C, $I254)*$J$249</f>
        <v>0</v>
      </c>
      <c r="AX254" s="167" t="n">
        <f aca="false" ca="true" dt2D="false" dtr="false" t="normal">SUMIFS('Затраты'!AX:AX, 'Затраты'!$G:$G, $G254, 'Затраты'!$C:$C, $I254)*$J$249</f>
        <v>0</v>
      </c>
      <c r="AY254" s="167" t="n">
        <f aca="false" ca="true" dt2D="false" dtr="false" t="normal">SUMIFS('Затраты'!AY:AY, 'Затраты'!$G:$G, $G254, 'Затраты'!$C:$C, $I254)*$J$249</f>
        <v>0</v>
      </c>
      <c r="AZ254" s="167" t="n">
        <f aca="false" ca="true" dt2D="false" dtr="false" t="normal">SUMIFS('Затраты'!AZ:AZ, 'Затраты'!$G:$G, $G254, 'Затраты'!$C:$C, $I254)*$J$249</f>
        <v>0</v>
      </c>
      <c r="BA254" s="167" t="n">
        <f aca="false" ca="true" dt2D="false" dtr="false" t="normal">SUMIFS('Затраты'!BA:BA, 'Затраты'!$G:$G, $G254, 'Затраты'!$C:$C, $I254)*$J$249</f>
        <v>0</v>
      </c>
      <c r="BB254" s="167" t="n">
        <f aca="false" ca="true" dt2D="false" dtr="false" t="normal">SUMIFS('Затраты'!BB:BB, 'Затраты'!$G:$G, $G254, 'Затраты'!$C:$C, $I254)*$J$249</f>
        <v>0</v>
      </c>
      <c r="BC254" s="167" t="n">
        <f aca="false" ca="true" dt2D="false" dtr="false" t="normal">SUMIFS('Затраты'!BC:BC, 'Затраты'!$G:$G, $G254, 'Затраты'!$C:$C, $I254)*$J$249</f>
        <v>0</v>
      </c>
      <c r="BD254" s="167" t="n">
        <f aca="false" ca="true" dt2D="false" dtr="false" t="normal">SUMIFS('Затраты'!BD:BD, 'Затраты'!$G:$G, $G254, 'Затраты'!$C:$C, $I254)*$J$249</f>
        <v>0</v>
      </c>
      <c r="BE254" s="167" t="n">
        <f aca="false" ca="true" dt2D="false" dtr="false" t="normal">SUMIFS('Затраты'!BE:BE, 'Затраты'!$G:$G, $G254, 'Затраты'!$C:$C, $I254)*$J$249</f>
        <v>0</v>
      </c>
      <c r="BF254" s="167" t="n">
        <f aca="false" ca="true" dt2D="false" dtr="false" t="normal">SUMIFS('Затраты'!BF:BF, 'Затраты'!$G:$G, $G254, 'Затраты'!$C:$C, $I254)*$J$249</f>
        <v>0</v>
      </c>
      <c r="BG254" s="167" t="n">
        <f aca="false" ca="true" dt2D="false" dtr="false" t="normal">SUMIFS('Затраты'!BG:BG, 'Затраты'!$G:$G, $G254, 'Затраты'!$C:$C, $I254)*$J$249</f>
        <v>0</v>
      </c>
      <c r="BH254" s="167" t="n">
        <f aca="false" ca="true" dt2D="false" dtr="false" t="normal">SUMIFS('Затраты'!BH:BH, 'Затраты'!$G:$G, $G254, 'Затраты'!$C:$C, $I254)*$J$249</f>
        <v>0</v>
      </c>
      <c r="BI254" s="167" t="n">
        <f aca="false" ca="true" dt2D="false" dtr="false" t="normal">SUMIFS('Затраты'!BI:BI, 'Затраты'!$G:$G, $G254, 'Затраты'!$C:$C, $I254)*$J$249</f>
        <v>0</v>
      </c>
      <c r="BJ254" s="167" t="n">
        <f aca="false" ca="true" dt2D="false" dtr="false" t="normal">SUMIFS('Затраты'!BJ:BJ, 'Затраты'!$G:$G, $G254, 'Затраты'!$C:$C, $I254)*$J$249</f>
        <v>0</v>
      </c>
      <c r="BK254" s="167" t="n">
        <f aca="false" ca="true" dt2D="false" dtr="false" t="normal">SUMIFS('Затраты'!BK:BK, 'Затраты'!$G:$G, $G254, 'Затраты'!$C:$C, $I254)*$J$249</f>
        <v>0</v>
      </c>
      <c r="BL254" s="167" t="n">
        <f aca="false" ca="true" dt2D="false" dtr="false" t="normal">SUMIFS('Затраты'!BL:BL, 'Затраты'!$G:$G, $G254, 'Затраты'!$C:$C, $I254)*$J$249</f>
        <v>0</v>
      </c>
      <c r="BM254" s="167" t="n">
        <f aca="false" ca="true" dt2D="false" dtr="false" t="normal">SUMIFS('Затраты'!BM:BM, 'Затраты'!$G:$G, $G254, 'Затраты'!$C:$C, $I254)*$J$249</f>
        <v>0</v>
      </c>
      <c r="BN254" s="167" t="n">
        <f aca="false" ca="true" dt2D="false" dtr="false" t="normal">SUMIFS('Затраты'!BN:BN, 'Затраты'!$G:$G, $G254, 'Затраты'!$C:$C, $I254)*$J$249</f>
        <v>0</v>
      </c>
      <c r="BO254" s="167" t="n">
        <f aca="false" ca="true" dt2D="false" dtr="false" t="normal">SUMIFS('Затраты'!BO:BO, 'Затраты'!$G:$G, $G254, 'Затраты'!$C:$C, $I254)*$J$249</f>
        <v>0</v>
      </c>
      <c r="BP254" s="167" t="n">
        <f aca="false" ca="true" dt2D="false" dtr="false" t="normal">SUMIFS('Затраты'!BP:BP, 'Затраты'!$G:$G, $G254, 'Затраты'!$C:$C, $I254)*$J$249</f>
        <v>0</v>
      </c>
      <c r="BQ254" s="167" t="n">
        <f aca="false" ca="true" dt2D="false" dtr="false" t="normal">SUMIFS('Затраты'!BQ:BQ, 'Затраты'!$G:$G, $G254, 'Затраты'!$C:$C, $I254)*$J$249</f>
        <v>0</v>
      </c>
      <c r="BR254" s="167" t="n">
        <f aca="false" ca="true" dt2D="false" dtr="false" t="normal">SUMIFS('Затраты'!BR:BR, 'Затраты'!$G:$G, $G254, 'Затраты'!$C:$C, $I254)*$J$249</f>
        <v>0</v>
      </c>
      <c r="BS254" s="167" t="n">
        <f aca="false" ca="true" dt2D="false" dtr="false" t="normal">SUMIFS('Затраты'!BS:BS, 'Затраты'!$G:$G, $G254, 'Затраты'!$C:$C, $I254)*$J$249</f>
        <v>0</v>
      </c>
      <c r="BT254" s="167" t="n">
        <f aca="false" ca="true" dt2D="false" dtr="false" t="normal">SUMIFS('Затраты'!BT:BT, 'Затраты'!$G:$G, $G254, 'Затраты'!$C:$C, $I254)*$J$249</f>
        <v>0</v>
      </c>
    </row>
    <row hidden="true" ht="16.5" outlineLevel="1" r="255">
      <c r="A255" s="374" t="s">
        <v>148</v>
      </c>
      <c r="B255" s="374" t="s">
        <v>448</v>
      </c>
      <c r="D255" s="374" t="str">
        <f aca="false" ca="false" dt2D="false" dtr="false" t="normal">IFERROR(J255, 0)</f>
        <v>Федеральный бюджет</v>
      </c>
      <c r="E255" s="419" t="e">
        <f aca="false" ca="false" dt2D="false" dtr="false" t="normal">E254</f>
        <v>#N/A</v>
      </c>
      <c r="F255" s="374" t="e">
        <f aca="false" ca="false" dt2D="false" dtr="false" t="normal">F254</f>
        <v>#N/A</v>
      </c>
      <c r="G255" s="374" t="n">
        <f aca="false" ca="false" dt2D="false" dtr="false" t="normal">G254</f>
        <v>0</v>
      </c>
      <c r="I255" s="1" t="s">
        <v>464</v>
      </c>
      <c r="J255" s="420" t="s">
        <v>301</v>
      </c>
      <c r="L255" s="283" t="n">
        <f aca="false" ca="true" dt2D="false" dtr="false" t="normal">SUM(M255:BT255)</f>
        <v>0</v>
      </c>
      <c r="M255" s="167" t="n">
        <f aca="false" ca="true" dt2D="false" dtr="false" t="normal">SUMIFS('Затраты'!M:M, 'Затраты'!$G:$G, $G255, 'Затраты'!$C:$C, $I255)*$J$249</f>
        <v>0</v>
      </c>
      <c r="N255" s="167" t="n">
        <f aca="false" ca="true" dt2D="false" dtr="false" t="normal">SUMIFS('Затраты'!N:N, 'Затраты'!$G:$G, $G255, 'Затраты'!$C:$C, $I255)*$J$249</f>
        <v>0</v>
      </c>
      <c r="O255" s="167" t="n">
        <f aca="false" ca="true" dt2D="false" dtr="false" t="normal">SUMIFS('Затраты'!O:O, 'Затраты'!$G:$G, $G255, 'Затраты'!$C:$C, $I255)*$J$249</f>
        <v>0</v>
      </c>
      <c r="P255" s="167" t="n">
        <f aca="false" ca="true" dt2D="false" dtr="false" t="normal">SUMIFS('Затраты'!P:P, 'Затраты'!$G:$G, $G255, 'Затраты'!$C:$C, $I255)*$J$249</f>
        <v>0</v>
      </c>
      <c r="Q255" s="167" t="n">
        <f aca="false" ca="true" dt2D="false" dtr="false" t="normal">SUMIFS('Затраты'!Q:Q, 'Затраты'!$G:$G, $G255, 'Затраты'!$C:$C, $I255)*$J$249</f>
        <v>0</v>
      </c>
      <c r="R255" s="167" t="n">
        <f aca="false" ca="true" dt2D="false" dtr="false" t="normal">SUMIFS('Затраты'!R:R, 'Затраты'!$G:$G, $G255, 'Затраты'!$C:$C, $I255)*$J$249</f>
        <v>0</v>
      </c>
      <c r="S255" s="167" t="n">
        <f aca="false" ca="true" dt2D="false" dtr="false" t="normal">SUMIFS('Затраты'!S:S, 'Затраты'!$G:$G, $G255, 'Затраты'!$C:$C, $I255)*$J$249</f>
        <v>0</v>
      </c>
      <c r="T255" s="167" t="n">
        <f aca="false" ca="true" dt2D="false" dtr="false" t="normal">SUMIFS('Затраты'!T:T, 'Затраты'!$G:$G, $G255, 'Затраты'!$C:$C, $I255)*$J$249</f>
        <v>0</v>
      </c>
      <c r="U255" s="167" t="n">
        <f aca="false" ca="true" dt2D="false" dtr="false" t="normal">SUMIFS('Затраты'!U:U, 'Затраты'!$G:$G, $G255, 'Затраты'!$C:$C, $I255)*$J$249</f>
        <v>0</v>
      </c>
      <c r="V255" s="167" t="n">
        <f aca="false" ca="true" dt2D="false" dtr="false" t="normal">SUMIFS('Затраты'!V:V, 'Затраты'!$G:$G, $G255, 'Затраты'!$C:$C, $I255)*$J$249</f>
        <v>0</v>
      </c>
      <c r="W255" s="167" t="n">
        <f aca="false" ca="true" dt2D="false" dtr="false" t="normal">SUMIFS('Затраты'!W:W, 'Затраты'!$G:$G, $G255, 'Затраты'!$C:$C, $I255)*$J$249</f>
        <v>0</v>
      </c>
      <c r="X255" s="167" t="n">
        <f aca="false" ca="true" dt2D="false" dtr="false" t="normal">SUMIFS('Затраты'!X:X, 'Затраты'!$G:$G, $G255, 'Затраты'!$C:$C, $I255)*$J$249</f>
        <v>0</v>
      </c>
      <c r="Y255" s="167" t="n">
        <f aca="false" ca="true" dt2D="false" dtr="false" t="normal">SUMIFS('Затраты'!Y:Y, 'Затраты'!$G:$G, $G255, 'Затраты'!$C:$C, $I255)*$J$249</f>
        <v>0</v>
      </c>
      <c r="Z255" s="167" t="n">
        <f aca="false" ca="true" dt2D="false" dtr="false" t="normal">SUMIFS('Затраты'!Z:Z, 'Затраты'!$G:$G, $G255, 'Затраты'!$C:$C, $I255)*$J$249</f>
        <v>0</v>
      </c>
      <c r="AA255" s="167" t="n">
        <f aca="false" ca="true" dt2D="false" dtr="false" t="normal">SUMIFS('Затраты'!AA:AA, 'Затраты'!$G:$G, $G255, 'Затраты'!$C:$C, $I255)*$J$249</f>
        <v>0</v>
      </c>
      <c r="AB255" s="167" t="n">
        <f aca="false" ca="true" dt2D="false" dtr="false" t="normal">SUMIFS('Затраты'!AB:AB, 'Затраты'!$G:$G, $G255, 'Затраты'!$C:$C, $I255)*$J$249</f>
        <v>0</v>
      </c>
      <c r="AC255" s="167" t="n">
        <f aca="false" ca="true" dt2D="false" dtr="false" t="normal">SUMIFS('Затраты'!AC:AC, 'Затраты'!$G:$G, $G255, 'Затраты'!$C:$C, $I255)*$J$249</f>
        <v>0</v>
      </c>
      <c r="AD255" s="167" t="n">
        <f aca="false" ca="true" dt2D="false" dtr="false" t="normal">SUMIFS('Затраты'!AD:AD, 'Затраты'!$G:$G, $G255, 'Затраты'!$C:$C, $I255)*$J$249</f>
        <v>0</v>
      </c>
      <c r="AE255" s="167" t="n">
        <f aca="false" ca="true" dt2D="false" dtr="false" t="normal">SUMIFS('Затраты'!AE:AE, 'Затраты'!$G:$G, $G255, 'Затраты'!$C:$C, $I255)*$J$249</f>
        <v>0</v>
      </c>
      <c r="AF255" s="167" t="n">
        <f aca="false" ca="true" dt2D="false" dtr="false" t="normal">SUMIFS('Затраты'!AF:AF, 'Затраты'!$G:$G, $G255, 'Затраты'!$C:$C, $I255)*$J$249</f>
        <v>0</v>
      </c>
      <c r="AG255" s="167" t="n">
        <f aca="false" ca="true" dt2D="false" dtr="false" t="normal">SUMIFS('Затраты'!AG:AG, 'Затраты'!$G:$G, $G255, 'Затраты'!$C:$C, $I255)*$J$249</f>
        <v>0</v>
      </c>
      <c r="AH255" s="167" t="n">
        <f aca="false" ca="true" dt2D="false" dtr="false" t="normal">SUMIFS('Затраты'!AH:AH, 'Затраты'!$G:$G, $G255, 'Затраты'!$C:$C, $I255)*$J$249</f>
        <v>0</v>
      </c>
      <c r="AI255" s="167" t="n">
        <f aca="false" ca="true" dt2D="false" dtr="false" t="normal">SUMIFS('Затраты'!AI:AI, 'Затраты'!$G:$G, $G255, 'Затраты'!$C:$C, $I255)*$J$249</f>
        <v>0</v>
      </c>
      <c r="AJ255" s="167" t="n">
        <f aca="false" ca="true" dt2D="false" dtr="false" t="normal">SUMIFS('Затраты'!AJ:AJ, 'Затраты'!$G:$G, $G255, 'Затраты'!$C:$C, $I255)*$J$249</f>
        <v>0</v>
      </c>
      <c r="AK255" s="167" t="n">
        <f aca="false" ca="true" dt2D="false" dtr="false" t="normal">SUMIFS('Затраты'!AK:AK, 'Затраты'!$G:$G, $G255, 'Затраты'!$C:$C, $I255)*$J$249</f>
        <v>0</v>
      </c>
      <c r="AL255" s="167" t="n">
        <f aca="false" ca="true" dt2D="false" dtr="false" t="normal">SUMIFS('Затраты'!AL:AL, 'Затраты'!$G:$G, $G255, 'Затраты'!$C:$C, $I255)*$J$249</f>
        <v>0</v>
      </c>
      <c r="AM255" s="167" t="n">
        <f aca="false" ca="true" dt2D="false" dtr="false" t="normal">SUMIFS('Затраты'!AM:AM, 'Затраты'!$G:$G, $G255, 'Затраты'!$C:$C, $I255)*$J$249</f>
        <v>0</v>
      </c>
      <c r="AN255" s="167" t="n">
        <f aca="false" ca="true" dt2D="false" dtr="false" t="normal">SUMIFS('Затраты'!AN:AN, 'Затраты'!$G:$G, $G255, 'Затраты'!$C:$C, $I255)*$J$249</f>
        <v>0</v>
      </c>
      <c r="AO255" s="167" t="n">
        <f aca="false" ca="true" dt2D="false" dtr="false" t="normal">SUMIFS('Затраты'!AO:AO, 'Затраты'!$G:$G, $G255, 'Затраты'!$C:$C, $I255)*$J$249</f>
        <v>0</v>
      </c>
      <c r="AP255" s="167" t="n">
        <f aca="false" ca="true" dt2D="false" dtr="false" t="normal">SUMIFS('Затраты'!AP:AP, 'Затраты'!$G:$G, $G255, 'Затраты'!$C:$C, $I255)*$J$249</f>
        <v>0</v>
      </c>
      <c r="AQ255" s="167" t="n">
        <f aca="false" ca="true" dt2D="false" dtr="false" t="normal">SUMIFS('Затраты'!AQ:AQ, 'Затраты'!$G:$G, $G255, 'Затраты'!$C:$C, $I255)*$J$249</f>
        <v>0</v>
      </c>
      <c r="AR255" s="167" t="n">
        <f aca="false" ca="true" dt2D="false" dtr="false" t="normal">SUMIFS('Затраты'!AR:AR, 'Затраты'!$G:$G, $G255, 'Затраты'!$C:$C, $I255)*$J$249</f>
        <v>0</v>
      </c>
      <c r="AS255" s="167" t="n">
        <f aca="false" ca="true" dt2D="false" dtr="false" t="normal">SUMIFS('Затраты'!AS:AS, 'Затраты'!$G:$G, $G255, 'Затраты'!$C:$C, $I255)*$J$249</f>
        <v>0</v>
      </c>
      <c r="AT255" s="167" t="n">
        <f aca="false" ca="true" dt2D="false" dtr="false" t="normal">SUMIFS('Затраты'!AT:AT, 'Затраты'!$G:$G, $G255, 'Затраты'!$C:$C, $I255)*$J$249</f>
        <v>0</v>
      </c>
      <c r="AU255" s="167" t="n">
        <f aca="false" ca="true" dt2D="false" dtr="false" t="normal">SUMIFS('Затраты'!AU:AU, 'Затраты'!$G:$G, $G255, 'Затраты'!$C:$C, $I255)*$J$249</f>
        <v>0</v>
      </c>
      <c r="AV255" s="167" t="n">
        <f aca="false" ca="true" dt2D="false" dtr="false" t="normal">SUMIFS('Затраты'!AV:AV, 'Затраты'!$G:$G, $G255, 'Затраты'!$C:$C, $I255)*$J$249</f>
        <v>0</v>
      </c>
      <c r="AW255" s="167" t="n">
        <f aca="false" ca="true" dt2D="false" dtr="false" t="normal">SUMIFS('Затраты'!AW:AW, 'Затраты'!$G:$G, $G255, 'Затраты'!$C:$C, $I255)*$J$249</f>
        <v>0</v>
      </c>
      <c r="AX255" s="167" t="n">
        <f aca="false" ca="true" dt2D="false" dtr="false" t="normal">SUMIFS('Затраты'!AX:AX, 'Затраты'!$G:$G, $G255, 'Затраты'!$C:$C, $I255)*$J$249</f>
        <v>0</v>
      </c>
      <c r="AY255" s="167" t="n">
        <f aca="false" ca="true" dt2D="false" dtr="false" t="normal">SUMIFS('Затраты'!AY:AY, 'Затраты'!$G:$G, $G255, 'Затраты'!$C:$C, $I255)*$J$249</f>
        <v>0</v>
      </c>
      <c r="AZ255" s="167" t="n">
        <f aca="false" ca="true" dt2D="false" dtr="false" t="normal">SUMIFS('Затраты'!AZ:AZ, 'Затраты'!$G:$G, $G255, 'Затраты'!$C:$C, $I255)*$J$249</f>
        <v>0</v>
      </c>
      <c r="BA255" s="167" t="n">
        <f aca="false" ca="true" dt2D="false" dtr="false" t="normal">SUMIFS('Затраты'!BA:BA, 'Затраты'!$G:$G, $G255, 'Затраты'!$C:$C, $I255)*$J$249</f>
        <v>0</v>
      </c>
      <c r="BB255" s="167" t="n">
        <f aca="false" ca="true" dt2D="false" dtr="false" t="normal">SUMIFS('Затраты'!BB:BB, 'Затраты'!$G:$G, $G255, 'Затраты'!$C:$C, $I255)*$J$249</f>
        <v>0</v>
      </c>
      <c r="BC255" s="167" t="n">
        <f aca="false" ca="true" dt2D="false" dtr="false" t="normal">SUMIFS('Затраты'!BC:BC, 'Затраты'!$G:$G, $G255, 'Затраты'!$C:$C, $I255)*$J$249</f>
        <v>0</v>
      </c>
      <c r="BD255" s="167" t="n">
        <f aca="false" ca="true" dt2D="false" dtr="false" t="normal">SUMIFS('Затраты'!BD:BD, 'Затраты'!$G:$G, $G255, 'Затраты'!$C:$C, $I255)*$J$249</f>
        <v>0</v>
      </c>
      <c r="BE255" s="167" t="n">
        <f aca="false" ca="true" dt2D="false" dtr="false" t="normal">SUMIFS('Затраты'!BE:BE, 'Затраты'!$G:$G, $G255, 'Затраты'!$C:$C, $I255)*$J$249</f>
        <v>0</v>
      </c>
      <c r="BF255" s="167" t="n">
        <f aca="false" ca="true" dt2D="false" dtr="false" t="normal">SUMIFS('Затраты'!BF:BF, 'Затраты'!$G:$G, $G255, 'Затраты'!$C:$C, $I255)*$J$249</f>
        <v>0</v>
      </c>
      <c r="BG255" s="167" t="n">
        <f aca="false" ca="true" dt2D="false" dtr="false" t="normal">SUMIFS('Затраты'!BG:BG, 'Затраты'!$G:$G, $G255, 'Затраты'!$C:$C, $I255)*$J$249</f>
        <v>0</v>
      </c>
      <c r="BH255" s="167" t="n">
        <f aca="false" ca="true" dt2D="false" dtr="false" t="normal">SUMIFS('Затраты'!BH:BH, 'Затраты'!$G:$G, $G255, 'Затраты'!$C:$C, $I255)*$J$249</f>
        <v>0</v>
      </c>
      <c r="BI255" s="167" t="n">
        <f aca="false" ca="true" dt2D="false" dtr="false" t="normal">SUMIFS('Затраты'!BI:BI, 'Затраты'!$G:$G, $G255, 'Затраты'!$C:$C, $I255)*$J$249</f>
        <v>0</v>
      </c>
      <c r="BJ255" s="167" t="n">
        <f aca="false" ca="true" dt2D="false" dtr="false" t="normal">SUMIFS('Затраты'!BJ:BJ, 'Затраты'!$G:$G, $G255, 'Затраты'!$C:$C, $I255)*$J$249</f>
        <v>0</v>
      </c>
      <c r="BK255" s="167" t="n">
        <f aca="false" ca="true" dt2D="false" dtr="false" t="normal">SUMIFS('Затраты'!BK:BK, 'Затраты'!$G:$G, $G255, 'Затраты'!$C:$C, $I255)*$J$249</f>
        <v>0</v>
      </c>
      <c r="BL255" s="167" t="n">
        <f aca="false" ca="true" dt2D="false" dtr="false" t="normal">SUMIFS('Затраты'!BL:BL, 'Затраты'!$G:$G, $G255, 'Затраты'!$C:$C, $I255)*$J$249</f>
        <v>0</v>
      </c>
      <c r="BM255" s="167" t="n">
        <f aca="false" ca="true" dt2D="false" dtr="false" t="normal">SUMIFS('Затраты'!BM:BM, 'Затраты'!$G:$G, $G255, 'Затраты'!$C:$C, $I255)*$J$249</f>
        <v>0</v>
      </c>
      <c r="BN255" s="167" t="n">
        <f aca="false" ca="true" dt2D="false" dtr="false" t="normal">SUMIFS('Затраты'!BN:BN, 'Затраты'!$G:$G, $G255, 'Затраты'!$C:$C, $I255)*$J$249</f>
        <v>0</v>
      </c>
      <c r="BO255" s="167" t="n">
        <f aca="false" ca="true" dt2D="false" dtr="false" t="normal">SUMIFS('Затраты'!BO:BO, 'Затраты'!$G:$G, $G255, 'Затраты'!$C:$C, $I255)*$J$249</f>
        <v>0</v>
      </c>
      <c r="BP255" s="167" t="n">
        <f aca="false" ca="true" dt2D="false" dtr="false" t="normal">SUMIFS('Затраты'!BP:BP, 'Затраты'!$G:$G, $G255, 'Затраты'!$C:$C, $I255)*$J$249</f>
        <v>0</v>
      </c>
      <c r="BQ255" s="167" t="n">
        <f aca="false" ca="true" dt2D="false" dtr="false" t="normal">SUMIFS('Затраты'!BQ:BQ, 'Затраты'!$G:$G, $G255, 'Затраты'!$C:$C, $I255)*$J$249</f>
        <v>0</v>
      </c>
      <c r="BR255" s="167" t="n">
        <f aca="false" ca="true" dt2D="false" dtr="false" t="normal">SUMIFS('Затраты'!BR:BR, 'Затраты'!$G:$G, $G255, 'Затраты'!$C:$C, $I255)*$J$249</f>
        <v>0</v>
      </c>
      <c r="BS255" s="167" t="n">
        <f aca="false" ca="true" dt2D="false" dtr="false" t="normal">SUMIFS('Затраты'!BS:BS, 'Затраты'!$G:$G, $G255, 'Затраты'!$C:$C, $I255)*$J$249</f>
        <v>0</v>
      </c>
      <c r="BT255" s="167" t="n">
        <f aca="false" ca="true" dt2D="false" dtr="false" t="normal">SUMIFS('Затраты'!BT:BT, 'Затраты'!$G:$G, $G255, 'Затраты'!$C:$C, $I255)*$J$249</f>
        <v>0</v>
      </c>
    </row>
    <row hidden="true" ht="16.5" outlineLevel="1" r="256">
      <c r="A256" s="374" t="s">
        <v>148</v>
      </c>
      <c r="E256" s="419" t="e">
        <f aca="false" ca="false" dt2D="false" dtr="false" t="normal">E255</f>
        <v>#N/A</v>
      </c>
      <c r="F256" s="374" t="e">
        <f aca="false" ca="false" dt2D="false" dtr="false" t="normal">F255</f>
        <v>#N/A</v>
      </c>
      <c r="G256" s="374" t="n">
        <f aca="false" ca="false" dt2D="false" dtr="false" t="normal">G255</f>
        <v>0</v>
      </c>
      <c r="I256" s="1" t="s">
        <v>465</v>
      </c>
      <c r="L256" s="283" t="n">
        <f aca="false" ca="true" dt2D="false" dtr="false" t="normal">SUM(M256:BT256)</f>
        <v>0</v>
      </c>
      <c r="M256" s="167" t="n">
        <f aca="false" ca="false" dt2D="false" dtr="false" t="normal">SUMIFS('Затраты'!M:M, 'Затраты'!$G:$G, $G256, 'Затраты'!$C:$C, $I256)*$J$249</f>
        <v>0</v>
      </c>
      <c r="N256" s="167" t="n">
        <f aca="false" ca="true" dt2D="false" dtr="false" t="normal">SUMIFS('Затраты'!N:N, 'Затраты'!$G:$G, $G256, 'Затраты'!$C:$C, $I256)*$J$249</f>
        <v>0</v>
      </c>
      <c r="O256" s="167" t="n">
        <f aca="false" ca="true" dt2D="false" dtr="false" t="normal">SUMIFS('Затраты'!O:O, 'Затраты'!$G:$G, $G256, 'Затраты'!$C:$C, $I256)*$J$249</f>
        <v>0</v>
      </c>
      <c r="P256" s="167" t="n">
        <f aca="false" ca="true" dt2D="false" dtr="false" t="normal">SUMIFS('Затраты'!P:P, 'Затраты'!$G:$G, $G256, 'Затраты'!$C:$C, $I256)*$J$249</f>
        <v>0</v>
      </c>
      <c r="Q256" s="167" t="n">
        <f aca="false" ca="true" dt2D="false" dtr="false" t="normal">SUMIFS('Затраты'!Q:Q, 'Затраты'!$G:$G, $G256, 'Затраты'!$C:$C, $I256)*$J$249</f>
        <v>0</v>
      </c>
      <c r="R256" s="167" t="n">
        <f aca="false" ca="true" dt2D="false" dtr="false" t="normal">SUMIFS('Затраты'!R:R, 'Затраты'!$G:$G, $G256, 'Затраты'!$C:$C, $I256)*$J$249</f>
        <v>0</v>
      </c>
      <c r="S256" s="167" t="n">
        <f aca="false" ca="true" dt2D="false" dtr="false" t="normal">SUMIFS('Затраты'!S:S, 'Затраты'!$G:$G, $G256, 'Затраты'!$C:$C, $I256)*$J$249</f>
        <v>0</v>
      </c>
      <c r="T256" s="167" t="n">
        <f aca="false" ca="true" dt2D="false" dtr="false" t="normal">SUMIFS('Затраты'!T:T, 'Затраты'!$G:$G, $G256, 'Затраты'!$C:$C, $I256)*$J$249</f>
        <v>0</v>
      </c>
      <c r="U256" s="167" t="n">
        <f aca="false" ca="true" dt2D="false" dtr="false" t="normal">SUMIFS('Затраты'!U:U, 'Затраты'!$G:$G, $G256, 'Затраты'!$C:$C, $I256)*$J$249</f>
        <v>0</v>
      </c>
      <c r="V256" s="167" t="n">
        <f aca="false" ca="true" dt2D="false" dtr="false" t="normal">SUMIFS('Затраты'!V:V, 'Затраты'!$G:$G, $G256, 'Затраты'!$C:$C, $I256)*$J$249</f>
        <v>0</v>
      </c>
      <c r="W256" s="167" t="n">
        <f aca="false" ca="true" dt2D="false" dtr="false" t="normal">SUMIFS('Затраты'!W:W, 'Затраты'!$G:$G, $G256, 'Затраты'!$C:$C, $I256)*$J$249</f>
        <v>0</v>
      </c>
      <c r="X256" s="167" t="n">
        <f aca="false" ca="true" dt2D="false" dtr="false" t="normal">SUMIFS('Затраты'!X:X, 'Затраты'!$G:$G, $G256, 'Затраты'!$C:$C, $I256)*$J$249</f>
        <v>0</v>
      </c>
      <c r="Y256" s="167" t="n">
        <f aca="false" ca="true" dt2D="false" dtr="false" t="normal">SUMIFS('Затраты'!Y:Y, 'Затраты'!$G:$G, $G256, 'Затраты'!$C:$C, $I256)*$J$249</f>
        <v>0</v>
      </c>
      <c r="Z256" s="167" t="n">
        <f aca="false" ca="true" dt2D="false" dtr="false" t="normal">SUMIFS('Затраты'!Z:Z, 'Затраты'!$G:$G, $G256, 'Затраты'!$C:$C, $I256)*$J$249</f>
        <v>0</v>
      </c>
      <c r="AA256" s="167" t="n">
        <f aca="false" ca="true" dt2D="false" dtr="false" t="normal">SUMIFS('Затраты'!AA:AA, 'Затраты'!$G:$G, $G256, 'Затраты'!$C:$C, $I256)*$J$249</f>
        <v>0</v>
      </c>
      <c r="AB256" s="167" t="n">
        <f aca="false" ca="true" dt2D="false" dtr="false" t="normal">SUMIFS('Затраты'!AB:AB, 'Затраты'!$G:$G, $G256, 'Затраты'!$C:$C, $I256)*$J$249</f>
        <v>0</v>
      </c>
      <c r="AC256" s="167" t="n">
        <f aca="false" ca="true" dt2D="false" dtr="false" t="normal">SUMIFS('Затраты'!AC:AC, 'Затраты'!$G:$G, $G256, 'Затраты'!$C:$C, $I256)*$J$249</f>
        <v>0</v>
      </c>
      <c r="AD256" s="167" t="n">
        <f aca="false" ca="true" dt2D="false" dtr="false" t="normal">SUMIFS('Затраты'!AD:AD, 'Затраты'!$G:$G, $G256, 'Затраты'!$C:$C, $I256)*$J$249</f>
        <v>0</v>
      </c>
      <c r="AE256" s="167" t="n">
        <f aca="false" ca="true" dt2D="false" dtr="false" t="normal">SUMIFS('Затраты'!AE:AE, 'Затраты'!$G:$G, $G256, 'Затраты'!$C:$C, $I256)*$J$249</f>
        <v>0</v>
      </c>
      <c r="AF256" s="167" t="n">
        <f aca="false" ca="true" dt2D="false" dtr="false" t="normal">SUMIFS('Затраты'!AF:AF, 'Затраты'!$G:$G, $G256, 'Затраты'!$C:$C, $I256)*$J$249</f>
        <v>0</v>
      </c>
      <c r="AG256" s="167" t="n">
        <f aca="false" ca="true" dt2D="false" dtr="false" t="normal">SUMIFS('Затраты'!AG:AG, 'Затраты'!$G:$G, $G256, 'Затраты'!$C:$C, $I256)*$J$249</f>
        <v>0</v>
      </c>
      <c r="AH256" s="167" t="n">
        <f aca="false" ca="true" dt2D="false" dtr="false" t="normal">SUMIFS('Затраты'!AH:AH, 'Затраты'!$G:$G, $G256, 'Затраты'!$C:$C, $I256)*$J$249</f>
        <v>0</v>
      </c>
      <c r="AI256" s="167" t="n">
        <f aca="false" ca="true" dt2D="false" dtr="false" t="normal">SUMIFS('Затраты'!AI:AI, 'Затраты'!$G:$G, $G256, 'Затраты'!$C:$C, $I256)*$J$249</f>
        <v>0</v>
      </c>
      <c r="AJ256" s="167" t="n">
        <f aca="false" ca="true" dt2D="false" dtr="false" t="normal">SUMIFS('Затраты'!AJ:AJ, 'Затраты'!$G:$G, $G256, 'Затраты'!$C:$C, $I256)*$J$249</f>
        <v>0</v>
      </c>
      <c r="AK256" s="167" t="n">
        <f aca="false" ca="true" dt2D="false" dtr="false" t="normal">SUMIFS('Затраты'!AK:AK, 'Затраты'!$G:$G, $G256, 'Затраты'!$C:$C, $I256)*$J$249</f>
        <v>0</v>
      </c>
      <c r="AL256" s="167" t="n">
        <f aca="false" ca="true" dt2D="false" dtr="false" t="normal">SUMIFS('Затраты'!AL:AL, 'Затраты'!$G:$G, $G256, 'Затраты'!$C:$C, $I256)*$J$249</f>
        <v>0</v>
      </c>
      <c r="AM256" s="167" t="n">
        <f aca="false" ca="true" dt2D="false" dtr="false" t="normal">SUMIFS('Затраты'!AM:AM, 'Затраты'!$G:$G, $G256, 'Затраты'!$C:$C, $I256)*$J$249</f>
        <v>0</v>
      </c>
      <c r="AN256" s="167" t="n">
        <f aca="false" ca="true" dt2D="false" dtr="false" t="normal">SUMIFS('Затраты'!AN:AN, 'Затраты'!$G:$G, $G256, 'Затраты'!$C:$C, $I256)*$J$249</f>
        <v>0</v>
      </c>
      <c r="AO256" s="167" t="n">
        <f aca="false" ca="true" dt2D="false" dtr="false" t="normal">SUMIFS('Затраты'!AO:AO, 'Затраты'!$G:$G, $G256, 'Затраты'!$C:$C, $I256)*$J$249</f>
        <v>0</v>
      </c>
      <c r="AP256" s="167" t="n">
        <f aca="false" ca="true" dt2D="false" dtr="false" t="normal">SUMIFS('Затраты'!AP:AP, 'Затраты'!$G:$G, $G256, 'Затраты'!$C:$C, $I256)*$J$249</f>
        <v>0</v>
      </c>
      <c r="AQ256" s="167" t="n">
        <f aca="false" ca="true" dt2D="false" dtr="false" t="normal">SUMIFS('Затраты'!AQ:AQ, 'Затраты'!$G:$G, $G256, 'Затраты'!$C:$C, $I256)*$J$249</f>
        <v>0</v>
      </c>
      <c r="AR256" s="167" t="n">
        <f aca="false" ca="true" dt2D="false" dtr="false" t="normal">SUMIFS('Затраты'!AR:AR, 'Затраты'!$G:$G, $G256, 'Затраты'!$C:$C, $I256)*$J$249</f>
        <v>0</v>
      </c>
      <c r="AS256" s="167" t="n">
        <f aca="false" ca="true" dt2D="false" dtr="false" t="normal">SUMIFS('Затраты'!AS:AS, 'Затраты'!$G:$G, $G256, 'Затраты'!$C:$C, $I256)*$J$249</f>
        <v>0</v>
      </c>
      <c r="AT256" s="167" t="n">
        <f aca="false" ca="true" dt2D="false" dtr="false" t="normal">SUMIFS('Затраты'!AT:AT, 'Затраты'!$G:$G, $G256, 'Затраты'!$C:$C, $I256)*$J$249</f>
        <v>0</v>
      </c>
      <c r="AU256" s="167" t="n">
        <f aca="false" ca="true" dt2D="false" dtr="false" t="normal">SUMIFS('Затраты'!AU:AU, 'Затраты'!$G:$G, $G256, 'Затраты'!$C:$C, $I256)*$J$249</f>
        <v>0</v>
      </c>
      <c r="AV256" s="167" t="n">
        <f aca="false" ca="true" dt2D="false" dtr="false" t="normal">SUMIFS('Затраты'!AV:AV, 'Затраты'!$G:$G, $G256, 'Затраты'!$C:$C, $I256)*$J$249</f>
        <v>0</v>
      </c>
      <c r="AW256" s="167" t="n">
        <f aca="false" ca="true" dt2D="false" dtr="false" t="normal">SUMIFS('Затраты'!AW:AW, 'Затраты'!$G:$G, $G256, 'Затраты'!$C:$C, $I256)*$J$249</f>
        <v>0</v>
      </c>
      <c r="AX256" s="167" t="n">
        <f aca="false" ca="true" dt2D="false" dtr="false" t="normal">SUMIFS('Затраты'!AX:AX, 'Затраты'!$G:$G, $G256, 'Затраты'!$C:$C, $I256)*$J$249</f>
        <v>0</v>
      </c>
      <c r="AY256" s="167" t="n">
        <f aca="false" ca="true" dt2D="false" dtr="false" t="normal">SUMIFS('Затраты'!AY:AY, 'Затраты'!$G:$G, $G256, 'Затраты'!$C:$C, $I256)*$J$249</f>
        <v>0</v>
      </c>
      <c r="AZ256" s="167" t="n">
        <f aca="false" ca="true" dt2D="false" dtr="false" t="normal">SUMIFS('Затраты'!AZ:AZ, 'Затраты'!$G:$G, $G256, 'Затраты'!$C:$C, $I256)*$J$249</f>
        <v>0</v>
      </c>
      <c r="BA256" s="167" t="n">
        <f aca="false" ca="true" dt2D="false" dtr="false" t="normal">SUMIFS('Затраты'!BA:BA, 'Затраты'!$G:$G, $G256, 'Затраты'!$C:$C, $I256)*$J$249</f>
        <v>0</v>
      </c>
      <c r="BB256" s="167" t="n">
        <f aca="false" ca="true" dt2D="false" dtr="false" t="normal">SUMIFS('Затраты'!BB:BB, 'Затраты'!$G:$G, $G256, 'Затраты'!$C:$C, $I256)*$J$249</f>
        <v>0</v>
      </c>
      <c r="BC256" s="167" t="n">
        <f aca="false" ca="true" dt2D="false" dtr="false" t="normal">SUMIFS('Затраты'!BC:BC, 'Затраты'!$G:$G, $G256, 'Затраты'!$C:$C, $I256)*$J$249</f>
        <v>0</v>
      </c>
      <c r="BD256" s="167" t="n">
        <f aca="false" ca="true" dt2D="false" dtr="false" t="normal">SUMIFS('Затраты'!BD:BD, 'Затраты'!$G:$G, $G256, 'Затраты'!$C:$C, $I256)*$J$249</f>
        <v>0</v>
      </c>
      <c r="BE256" s="167" t="n">
        <f aca="false" ca="true" dt2D="false" dtr="false" t="normal">SUMIFS('Затраты'!BE:BE, 'Затраты'!$G:$G, $G256, 'Затраты'!$C:$C, $I256)*$J$249</f>
        <v>0</v>
      </c>
      <c r="BF256" s="167" t="n">
        <f aca="false" ca="true" dt2D="false" dtr="false" t="normal">SUMIFS('Затраты'!BF:BF, 'Затраты'!$G:$G, $G256, 'Затраты'!$C:$C, $I256)*$J$249</f>
        <v>0</v>
      </c>
      <c r="BG256" s="167" t="n">
        <f aca="false" ca="true" dt2D="false" dtr="false" t="normal">SUMIFS('Затраты'!BG:BG, 'Затраты'!$G:$G, $G256, 'Затраты'!$C:$C, $I256)*$J$249</f>
        <v>0</v>
      </c>
      <c r="BH256" s="167" t="n">
        <f aca="false" ca="true" dt2D="false" dtr="false" t="normal">SUMIFS('Затраты'!BH:BH, 'Затраты'!$G:$G, $G256, 'Затраты'!$C:$C, $I256)*$J$249</f>
        <v>0</v>
      </c>
      <c r="BI256" s="167" t="n">
        <f aca="false" ca="true" dt2D="false" dtr="false" t="normal">SUMIFS('Затраты'!BI:BI, 'Затраты'!$G:$G, $G256, 'Затраты'!$C:$C, $I256)*$J$249</f>
        <v>0</v>
      </c>
      <c r="BJ256" s="167" t="n">
        <f aca="false" ca="true" dt2D="false" dtr="false" t="normal">SUMIFS('Затраты'!BJ:BJ, 'Затраты'!$G:$G, $G256, 'Затраты'!$C:$C, $I256)*$J$249</f>
        <v>0</v>
      </c>
      <c r="BK256" s="167" t="n">
        <f aca="false" ca="true" dt2D="false" dtr="false" t="normal">SUMIFS('Затраты'!BK:BK, 'Затраты'!$G:$G, $G256, 'Затраты'!$C:$C, $I256)*$J$249</f>
        <v>0</v>
      </c>
      <c r="BL256" s="167" t="n">
        <f aca="false" ca="true" dt2D="false" dtr="false" t="normal">SUMIFS('Затраты'!BL:BL, 'Затраты'!$G:$G, $G256, 'Затраты'!$C:$C, $I256)*$J$249</f>
        <v>0</v>
      </c>
      <c r="BM256" s="167" t="n">
        <f aca="false" ca="true" dt2D="false" dtr="false" t="normal">SUMIFS('Затраты'!BM:BM, 'Затраты'!$G:$G, $G256, 'Затраты'!$C:$C, $I256)*$J$249</f>
        <v>0</v>
      </c>
      <c r="BN256" s="167" t="n">
        <f aca="false" ca="true" dt2D="false" dtr="false" t="normal">SUMIFS('Затраты'!BN:BN, 'Затраты'!$G:$G, $G256, 'Затраты'!$C:$C, $I256)*$J$249</f>
        <v>0</v>
      </c>
      <c r="BO256" s="167" t="n">
        <f aca="false" ca="true" dt2D="false" dtr="false" t="normal">SUMIFS('Затраты'!BO:BO, 'Затраты'!$G:$G, $G256, 'Затраты'!$C:$C, $I256)*$J$249</f>
        <v>0</v>
      </c>
      <c r="BP256" s="167" t="n">
        <f aca="false" ca="true" dt2D="false" dtr="false" t="normal">SUMIFS('Затраты'!BP:BP, 'Затраты'!$G:$G, $G256, 'Затраты'!$C:$C, $I256)*$J$249</f>
        <v>0</v>
      </c>
      <c r="BQ256" s="167" t="n">
        <f aca="false" ca="true" dt2D="false" dtr="false" t="normal">SUMIFS('Затраты'!BQ:BQ, 'Затраты'!$G:$G, $G256, 'Затраты'!$C:$C, $I256)*$J$249</f>
        <v>0</v>
      </c>
      <c r="BR256" s="167" t="n">
        <f aca="false" ca="true" dt2D="false" dtr="false" t="normal">SUMIFS('Затраты'!BR:BR, 'Затраты'!$G:$G, $G256, 'Затраты'!$C:$C, $I256)*$J$249</f>
        <v>0</v>
      </c>
      <c r="BS256" s="167" t="n">
        <f aca="false" ca="true" dt2D="false" dtr="false" t="normal">SUMIFS('Затраты'!BS:BS, 'Затраты'!$G:$G, $G256, 'Затраты'!$C:$C, $I256)*$J$249</f>
        <v>0</v>
      </c>
      <c r="BT256" s="167" t="n">
        <f aca="false" ca="true" dt2D="false" dtr="false" t="normal">SUMIFS('Затраты'!BT:BT, 'Затраты'!$G:$G, $G256, 'Затраты'!$C:$C, $I256)*$J$249</f>
        <v>0</v>
      </c>
    </row>
    <row hidden="true" ht="16.5" outlineLevel="1" r="257">
      <c r="A257" s="374" t="s">
        <v>148</v>
      </c>
      <c r="E257" s="419" t="e">
        <f aca="false" ca="false" dt2D="false" dtr="false" t="normal">E256</f>
        <v>#N/A</v>
      </c>
      <c r="F257" s="374" t="e">
        <f aca="false" ca="false" dt2D="false" dtr="false" t="normal">F256</f>
        <v>#N/A</v>
      </c>
      <c r="G257" s="374" t="n">
        <f aca="false" ca="false" dt2D="false" dtr="false" t="normal">G256</f>
        <v>0</v>
      </c>
      <c r="I257" s="1" t="s">
        <v>466</v>
      </c>
      <c r="L257" s="283" t="n">
        <f aca="false" ca="true" dt2D="false" dtr="false" t="normal">SUM(M257:BT257)</f>
        <v>0</v>
      </c>
      <c r="M257" s="167" t="n">
        <f aca="false" ca="false" dt2D="false" dtr="false" t="normal">SUMIFS('Затраты'!M:M, 'Затраты'!$G:$G, $G257, 'Затраты'!$C:$C, $I257)*$J$249</f>
        <v>0</v>
      </c>
      <c r="N257" s="167" t="n">
        <f aca="false" ca="true" dt2D="false" dtr="false" t="normal">SUMIFS('Затраты'!N:N, 'Затраты'!$G:$G, $G257, 'Затраты'!$C:$C, $I257)*$J$249</f>
        <v>0</v>
      </c>
      <c r="O257" s="167" t="n">
        <f aca="false" ca="true" dt2D="false" dtr="false" t="normal">SUMIFS('Затраты'!O:O, 'Затраты'!$G:$G, $G257, 'Затраты'!$C:$C, $I257)*$J$249</f>
        <v>0</v>
      </c>
      <c r="P257" s="167" t="n">
        <f aca="false" ca="true" dt2D="false" dtr="false" t="normal">SUMIFS('Затраты'!P:P, 'Затраты'!$G:$G, $G257, 'Затраты'!$C:$C, $I257)*$J$249</f>
        <v>0</v>
      </c>
      <c r="Q257" s="167" t="n">
        <f aca="false" ca="true" dt2D="false" dtr="false" t="normal">SUMIFS('Затраты'!Q:Q, 'Затраты'!$G:$G, $G257, 'Затраты'!$C:$C, $I257)*$J$249</f>
        <v>0</v>
      </c>
      <c r="R257" s="167" t="n">
        <f aca="false" ca="true" dt2D="false" dtr="false" t="normal">SUMIFS('Затраты'!R:R, 'Затраты'!$G:$G, $G257, 'Затраты'!$C:$C, $I257)*$J$249</f>
        <v>0</v>
      </c>
      <c r="S257" s="167" t="n">
        <f aca="false" ca="true" dt2D="false" dtr="false" t="normal">SUMIFS('Затраты'!S:S, 'Затраты'!$G:$G, $G257, 'Затраты'!$C:$C, $I257)*$J$249</f>
        <v>0</v>
      </c>
      <c r="T257" s="167" t="n">
        <f aca="false" ca="true" dt2D="false" dtr="false" t="normal">SUMIFS('Затраты'!T:T, 'Затраты'!$G:$G, $G257, 'Затраты'!$C:$C, $I257)*$J$249</f>
        <v>0</v>
      </c>
      <c r="U257" s="167" t="n">
        <f aca="false" ca="true" dt2D="false" dtr="false" t="normal">SUMIFS('Затраты'!U:U, 'Затраты'!$G:$G, $G257, 'Затраты'!$C:$C, $I257)*$J$249</f>
        <v>0</v>
      </c>
      <c r="V257" s="167" t="n">
        <f aca="false" ca="true" dt2D="false" dtr="false" t="normal">SUMIFS('Затраты'!V:V, 'Затраты'!$G:$G, $G257, 'Затраты'!$C:$C, $I257)*$J$249</f>
        <v>0</v>
      </c>
      <c r="W257" s="167" t="n">
        <f aca="false" ca="true" dt2D="false" dtr="false" t="normal">SUMIFS('Затраты'!W:W, 'Затраты'!$G:$G, $G257, 'Затраты'!$C:$C, $I257)*$J$249</f>
        <v>0</v>
      </c>
      <c r="X257" s="167" t="n">
        <f aca="false" ca="true" dt2D="false" dtr="false" t="normal">SUMIFS('Затраты'!X:X, 'Затраты'!$G:$G, $G257, 'Затраты'!$C:$C, $I257)*$J$249</f>
        <v>0</v>
      </c>
      <c r="Y257" s="167" t="n">
        <f aca="false" ca="true" dt2D="false" dtr="false" t="normal">SUMIFS('Затраты'!Y:Y, 'Затраты'!$G:$G, $G257, 'Затраты'!$C:$C, $I257)*$J$249</f>
        <v>0</v>
      </c>
      <c r="Z257" s="167" t="n">
        <f aca="false" ca="true" dt2D="false" dtr="false" t="normal">SUMIFS('Затраты'!Z:Z, 'Затраты'!$G:$G, $G257, 'Затраты'!$C:$C, $I257)*$J$249</f>
        <v>0</v>
      </c>
      <c r="AA257" s="167" t="n">
        <f aca="false" ca="true" dt2D="false" dtr="false" t="normal">SUMIFS('Затраты'!AA:AA, 'Затраты'!$G:$G, $G257, 'Затраты'!$C:$C, $I257)*$J$249</f>
        <v>0</v>
      </c>
      <c r="AB257" s="167" t="n">
        <f aca="false" ca="true" dt2D="false" dtr="false" t="normal">SUMIFS('Затраты'!AB:AB, 'Затраты'!$G:$G, $G257, 'Затраты'!$C:$C, $I257)*$J$249</f>
        <v>0</v>
      </c>
      <c r="AC257" s="167" t="n">
        <f aca="false" ca="true" dt2D="false" dtr="false" t="normal">SUMIFS('Затраты'!AC:AC, 'Затраты'!$G:$G, $G257, 'Затраты'!$C:$C, $I257)*$J$249</f>
        <v>0</v>
      </c>
      <c r="AD257" s="167" t="n">
        <f aca="false" ca="true" dt2D="false" dtr="false" t="normal">SUMIFS('Затраты'!AD:AD, 'Затраты'!$G:$G, $G257, 'Затраты'!$C:$C, $I257)*$J$249</f>
        <v>0</v>
      </c>
      <c r="AE257" s="167" t="n">
        <f aca="false" ca="true" dt2D="false" dtr="false" t="normal">SUMIFS('Затраты'!AE:AE, 'Затраты'!$G:$G, $G257, 'Затраты'!$C:$C, $I257)*$J$249</f>
        <v>0</v>
      </c>
      <c r="AF257" s="167" t="n">
        <f aca="false" ca="true" dt2D="false" dtr="false" t="normal">SUMIFS('Затраты'!AF:AF, 'Затраты'!$G:$G, $G257, 'Затраты'!$C:$C, $I257)*$J$249</f>
        <v>0</v>
      </c>
      <c r="AG257" s="167" t="n">
        <f aca="false" ca="true" dt2D="false" dtr="false" t="normal">SUMIFS('Затраты'!AG:AG, 'Затраты'!$G:$G, $G257, 'Затраты'!$C:$C, $I257)*$J$249</f>
        <v>0</v>
      </c>
      <c r="AH257" s="167" t="n">
        <f aca="false" ca="true" dt2D="false" dtr="false" t="normal">SUMIFS('Затраты'!AH:AH, 'Затраты'!$G:$G, $G257, 'Затраты'!$C:$C, $I257)*$J$249</f>
        <v>0</v>
      </c>
      <c r="AI257" s="167" t="n">
        <f aca="false" ca="true" dt2D="false" dtr="false" t="normal">SUMIFS('Затраты'!AI:AI, 'Затраты'!$G:$G, $G257, 'Затраты'!$C:$C, $I257)*$J$249</f>
        <v>0</v>
      </c>
      <c r="AJ257" s="167" t="n">
        <f aca="false" ca="true" dt2D="false" dtr="false" t="normal">SUMIFS('Затраты'!AJ:AJ, 'Затраты'!$G:$G, $G257, 'Затраты'!$C:$C, $I257)*$J$249</f>
        <v>0</v>
      </c>
      <c r="AK257" s="167" t="n">
        <f aca="false" ca="true" dt2D="false" dtr="false" t="normal">SUMIFS('Затраты'!AK:AK, 'Затраты'!$G:$G, $G257, 'Затраты'!$C:$C, $I257)*$J$249</f>
        <v>0</v>
      </c>
      <c r="AL257" s="167" t="n">
        <f aca="false" ca="true" dt2D="false" dtr="false" t="normal">SUMIFS('Затраты'!AL:AL, 'Затраты'!$G:$G, $G257, 'Затраты'!$C:$C, $I257)*$J$249</f>
        <v>0</v>
      </c>
      <c r="AM257" s="167" t="n">
        <f aca="false" ca="true" dt2D="false" dtr="false" t="normal">SUMIFS('Затраты'!AM:AM, 'Затраты'!$G:$G, $G257, 'Затраты'!$C:$C, $I257)*$J$249</f>
        <v>0</v>
      </c>
      <c r="AN257" s="167" t="n">
        <f aca="false" ca="true" dt2D="false" dtr="false" t="normal">SUMIFS('Затраты'!AN:AN, 'Затраты'!$G:$G, $G257, 'Затраты'!$C:$C, $I257)*$J$249</f>
        <v>0</v>
      </c>
      <c r="AO257" s="167" t="n">
        <f aca="false" ca="true" dt2D="false" dtr="false" t="normal">SUMIFS('Затраты'!AO:AO, 'Затраты'!$G:$G, $G257, 'Затраты'!$C:$C, $I257)*$J$249</f>
        <v>0</v>
      </c>
      <c r="AP257" s="167" t="n">
        <f aca="false" ca="true" dt2D="false" dtr="false" t="normal">SUMIFS('Затраты'!AP:AP, 'Затраты'!$G:$G, $G257, 'Затраты'!$C:$C, $I257)*$J$249</f>
        <v>0</v>
      </c>
      <c r="AQ257" s="167" t="n">
        <f aca="false" ca="true" dt2D="false" dtr="false" t="normal">SUMIFS('Затраты'!AQ:AQ, 'Затраты'!$G:$G, $G257, 'Затраты'!$C:$C, $I257)*$J$249</f>
        <v>0</v>
      </c>
      <c r="AR257" s="167" t="n">
        <f aca="false" ca="true" dt2D="false" dtr="false" t="normal">SUMIFS('Затраты'!AR:AR, 'Затраты'!$G:$G, $G257, 'Затраты'!$C:$C, $I257)*$J$249</f>
        <v>0</v>
      </c>
      <c r="AS257" s="167" t="n">
        <f aca="false" ca="true" dt2D="false" dtr="false" t="normal">SUMIFS('Затраты'!AS:AS, 'Затраты'!$G:$G, $G257, 'Затраты'!$C:$C, $I257)*$J$249</f>
        <v>0</v>
      </c>
      <c r="AT257" s="167" t="n">
        <f aca="false" ca="true" dt2D="false" dtr="false" t="normal">SUMIFS('Затраты'!AT:AT, 'Затраты'!$G:$G, $G257, 'Затраты'!$C:$C, $I257)*$J$249</f>
        <v>0</v>
      </c>
      <c r="AU257" s="167" t="n">
        <f aca="false" ca="true" dt2D="false" dtr="false" t="normal">SUMIFS('Затраты'!AU:AU, 'Затраты'!$G:$G, $G257, 'Затраты'!$C:$C, $I257)*$J$249</f>
        <v>0</v>
      </c>
      <c r="AV257" s="167" t="n">
        <f aca="false" ca="true" dt2D="false" dtr="false" t="normal">SUMIFS('Затраты'!AV:AV, 'Затраты'!$G:$G, $G257, 'Затраты'!$C:$C, $I257)*$J$249</f>
        <v>0</v>
      </c>
      <c r="AW257" s="167" t="n">
        <f aca="false" ca="true" dt2D="false" dtr="false" t="normal">SUMIFS('Затраты'!AW:AW, 'Затраты'!$G:$G, $G257, 'Затраты'!$C:$C, $I257)*$J$249</f>
        <v>0</v>
      </c>
      <c r="AX257" s="167" t="n">
        <f aca="false" ca="true" dt2D="false" dtr="false" t="normal">SUMIFS('Затраты'!AX:AX, 'Затраты'!$G:$G, $G257, 'Затраты'!$C:$C, $I257)*$J$249</f>
        <v>0</v>
      </c>
      <c r="AY257" s="167" t="n">
        <f aca="false" ca="true" dt2D="false" dtr="false" t="normal">SUMIFS('Затраты'!AY:AY, 'Затраты'!$G:$G, $G257, 'Затраты'!$C:$C, $I257)*$J$249</f>
        <v>0</v>
      </c>
      <c r="AZ257" s="167" t="n">
        <f aca="false" ca="true" dt2D="false" dtr="false" t="normal">SUMIFS('Затраты'!AZ:AZ, 'Затраты'!$G:$G, $G257, 'Затраты'!$C:$C, $I257)*$J$249</f>
        <v>0</v>
      </c>
      <c r="BA257" s="167" t="n">
        <f aca="false" ca="true" dt2D="false" dtr="false" t="normal">SUMIFS('Затраты'!BA:BA, 'Затраты'!$G:$G, $G257, 'Затраты'!$C:$C, $I257)*$J$249</f>
        <v>0</v>
      </c>
      <c r="BB257" s="167" t="n">
        <f aca="false" ca="true" dt2D="false" dtr="false" t="normal">SUMIFS('Затраты'!BB:BB, 'Затраты'!$G:$G, $G257, 'Затраты'!$C:$C, $I257)*$J$249</f>
        <v>0</v>
      </c>
      <c r="BC257" s="167" t="n">
        <f aca="false" ca="true" dt2D="false" dtr="false" t="normal">SUMIFS('Затраты'!BC:BC, 'Затраты'!$G:$G, $G257, 'Затраты'!$C:$C, $I257)*$J$249</f>
        <v>0</v>
      </c>
      <c r="BD257" s="167" t="n">
        <f aca="false" ca="true" dt2D="false" dtr="false" t="normal">SUMIFS('Затраты'!BD:BD, 'Затраты'!$G:$G, $G257, 'Затраты'!$C:$C, $I257)*$J$249</f>
        <v>0</v>
      </c>
      <c r="BE257" s="167" t="n">
        <f aca="false" ca="true" dt2D="false" dtr="false" t="normal">SUMIFS('Затраты'!BE:BE, 'Затраты'!$G:$G, $G257, 'Затраты'!$C:$C, $I257)*$J$249</f>
        <v>0</v>
      </c>
      <c r="BF257" s="167" t="n">
        <f aca="false" ca="true" dt2D="false" dtr="false" t="normal">SUMIFS('Затраты'!BF:BF, 'Затраты'!$G:$G, $G257, 'Затраты'!$C:$C, $I257)*$J$249</f>
        <v>0</v>
      </c>
      <c r="BG257" s="167" t="n">
        <f aca="false" ca="true" dt2D="false" dtr="false" t="normal">SUMIFS('Затраты'!BG:BG, 'Затраты'!$G:$G, $G257, 'Затраты'!$C:$C, $I257)*$J$249</f>
        <v>0</v>
      </c>
      <c r="BH257" s="167" t="n">
        <f aca="false" ca="true" dt2D="false" dtr="false" t="normal">SUMIFS('Затраты'!BH:BH, 'Затраты'!$G:$G, $G257, 'Затраты'!$C:$C, $I257)*$J$249</f>
        <v>0</v>
      </c>
      <c r="BI257" s="167" t="n">
        <f aca="false" ca="true" dt2D="false" dtr="false" t="normal">SUMIFS('Затраты'!BI:BI, 'Затраты'!$G:$G, $G257, 'Затраты'!$C:$C, $I257)*$J$249</f>
        <v>0</v>
      </c>
      <c r="BJ257" s="167" t="n">
        <f aca="false" ca="true" dt2D="false" dtr="false" t="normal">SUMIFS('Затраты'!BJ:BJ, 'Затраты'!$G:$G, $G257, 'Затраты'!$C:$C, $I257)*$J$249</f>
        <v>0</v>
      </c>
      <c r="BK257" s="167" t="n">
        <f aca="false" ca="true" dt2D="false" dtr="false" t="normal">SUMIFS('Затраты'!BK:BK, 'Затраты'!$G:$G, $G257, 'Затраты'!$C:$C, $I257)*$J$249</f>
        <v>0</v>
      </c>
      <c r="BL257" s="167" t="n">
        <f aca="false" ca="true" dt2D="false" dtr="false" t="normal">SUMIFS('Затраты'!BL:BL, 'Затраты'!$G:$G, $G257, 'Затраты'!$C:$C, $I257)*$J$249</f>
        <v>0</v>
      </c>
      <c r="BM257" s="167" t="n">
        <f aca="false" ca="true" dt2D="false" dtr="false" t="normal">SUMIFS('Затраты'!BM:BM, 'Затраты'!$G:$G, $G257, 'Затраты'!$C:$C, $I257)*$J$249</f>
        <v>0</v>
      </c>
      <c r="BN257" s="167" t="n">
        <f aca="false" ca="true" dt2D="false" dtr="false" t="normal">SUMIFS('Затраты'!BN:BN, 'Затраты'!$G:$G, $G257, 'Затраты'!$C:$C, $I257)*$J$249</f>
        <v>0</v>
      </c>
      <c r="BO257" s="167" t="n">
        <f aca="false" ca="true" dt2D="false" dtr="false" t="normal">SUMIFS('Затраты'!BO:BO, 'Затраты'!$G:$G, $G257, 'Затраты'!$C:$C, $I257)*$J$249</f>
        <v>0</v>
      </c>
      <c r="BP257" s="167" t="n">
        <f aca="false" ca="true" dt2D="false" dtr="false" t="normal">SUMIFS('Затраты'!BP:BP, 'Затраты'!$G:$G, $G257, 'Затраты'!$C:$C, $I257)*$J$249</f>
        <v>0</v>
      </c>
      <c r="BQ257" s="167" t="n">
        <f aca="false" ca="true" dt2D="false" dtr="false" t="normal">SUMIFS('Затраты'!BQ:BQ, 'Затраты'!$G:$G, $G257, 'Затраты'!$C:$C, $I257)*$J$249</f>
        <v>0</v>
      </c>
      <c r="BR257" s="167" t="n">
        <f aca="false" ca="true" dt2D="false" dtr="false" t="normal">SUMIFS('Затраты'!BR:BR, 'Затраты'!$G:$G, $G257, 'Затраты'!$C:$C, $I257)*$J$249</f>
        <v>0</v>
      </c>
      <c r="BS257" s="167" t="n">
        <f aca="false" ca="true" dt2D="false" dtr="false" t="normal">SUMIFS('Затраты'!BS:BS, 'Затраты'!$G:$G, $G257, 'Затраты'!$C:$C, $I257)*$J$249</f>
        <v>0</v>
      </c>
      <c r="BT257" s="167" t="n">
        <f aca="false" ca="true" dt2D="false" dtr="false" t="normal">SUMIFS('Затраты'!BT:BT, 'Затраты'!$G:$G, $G257, 'Затраты'!$C:$C, $I257)*$J$249</f>
        <v>0</v>
      </c>
    </row>
    <row hidden="true" ht="16.5" outlineLevel="1" r="258">
      <c r="A258" s="374" t="s">
        <v>148</v>
      </c>
      <c r="E258" s="419" t="e">
        <f aca="false" ca="false" dt2D="false" dtr="false" t="normal">E257</f>
        <v>#N/A</v>
      </c>
      <c r="F258" s="374" t="e">
        <f aca="false" ca="false" dt2D="false" dtr="false" t="normal">F257</f>
        <v>#N/A</v>
      </c>
      <c r="G258" s="374" t="n">
        <f aca="false" ca="false" dt2D="false" dtr="false" t="normal">G257</f>
        <v>0</v>
      </c>
      <c r="I258" s="1" t="s">
        <v>467</v>
      </c>
      <c r="L258" s="283" t="n">
        <f aca="false" ca="true" dt2D="false" dtr="false" t="normal">SUM(M258:BT258)</f>
        <v>0</v>
      </c>
      <c r="M258" s="167" t="n">
        <f aca="false" ca="true" dt2D="false" dtr="false" t="normal">SUMIFS('Затраты'!M:M, 'Затраты'!$G:$G, $G258, 'Затраты'!$C:$C, $I258)*$J$249</f>
        <v>0</v>
      </c>
      <c r="N258" s="167" t="n">
        <f aca="false" ca="true" dt2D="false" dtr="false" t="normal">SUMIFS('Затраты'!N:N, 'Затраты'!$G:$G, $G258, 'Затраты'!$C:$C, $I258)*$J$249</f>
        <v>0</v>
      </c>
      <c r="O258" s="167" t="n">
        <f aca="false" ca="true" dt2D="false" dtr="false" t="normal">SUMIFS('Затраты'!O:O, 'Затраты'!$G:$G, $G258, 'Затраты'!$C:$C, $I258)*$J$249</f>
        <v>0</v>
      </c>
      <c r="P258" s="167" t="n">
        <f aca="false" ca="true" dt2D="false" dtr="false" t="normal">SUMIFS('Затраты'!P:P, 'Затраты'!$G:$G, $G258, 'Затраты'!$C:$C, $I258)*$J$249</f>
        <v>0</v>
      </c>
      <c r="Q258" s="167" t="n">
        <f aca="false" ca="true" dt2D="false" dtr="false" t="normal">SUMIFS('Затраты'!Q:Q, 'Затраты'!$G:$G, $G258, 'Затраты'!$C:$C, $I258)*$J$249</f>
        <v>0</v>
      </c>
      <c r="R258" s="167" t="n">
        <f aca="false" ca="true" dt2D="false" dtr="false" t="normal">SUMIFS('Затраты'!R:R, 'Затраты'!$G:$G, $G258, 'Затраты'!$C:$C, $I258)*$J$249</f>
        <v>0</v>
      </c>
      <c r="S258" s="167" t="n">
        <f aca="false" ca="true" dt2D="false" dtr="false" t="normal">SUMIFS('Затраты'!S:S, 'Затраты'!$G:$G, $G258, 'Затраты'!$C:$C, $I258)*$J$249</f>
        <v>0</v>
      </c>
      <c r="T258" s="167" t="n">
        <f aca="false" ca="true" dt2D="false" dtr="false" t="normal">SUMIFS('Затраты'!T:T, 'Затраты'!$G:$G, $G258, 'Затраты'!$C:$C, $I258)*$J$249</f>
        <v>0</v>
      </c>
      <c r="U258" s="167" t="n">
        <f aca="false" ca="true" dt2D="false" dtr="false" t="normal">SUMIFS('Затраты'!U:U, 'Затраты'!$G:$G, $G258, 'Затраты'!$C:$C, $I258)*$J$249</f>
        <v>0</v>
      </c>
      <c r="V258" s="167" t="n">
        <f aca="false" ca="true" dt2D="false" dtr="false" t="normal">SUMIFS('Затраты'!V:V, 'Затраты'!$G:$G, $G258, 'Затраты'!$C:$C, $I258)*$J$249</f>
        <v>0</v>
      </c>
      <c r="W258" s="167" t="n">
        <f aca="false" ca="true" dt2D="false" dtr="false" t="normal">SUMIFS('Затраты'!W:W, 'Затраты'!$G:$G, $G258, 'Затраты'!$C:$C, $I258)*$J$249</f>
        <v>0</v>
      </c>
      <c r="X258" s="167" t="n">
        <f aca="false" ca="true" dt2D="false" dtr="false" t="normal">SUMIFS('Затраты'!X:X, 'Затраты'!$G:$G, $G258, 'Затраты'!$C:$C, $I258)*$J$249</f>
        <v>0</v>
      </c>
      <c r="Y258" s="167" t="n">
        <f aca="false" ca="true" dt2D="false" dtr="false" t="normal">SUMIFS('Затраты'!Y:Y, 'Затраты'!$G:$G, $G258, 'Затраты'!$C:$C, $I258)*$J$249</f>
        <v>0</v>
      </c>
      <c r="Z258" s="167" t="n">
        <f aca="false" ca="true" dt2D="false" dtr="false" t="normal">SUMIFS('Затраты'!Z:Z, 'Затраты'!$G:$G, $G258, 'Затраты'!$C:$C, $I258)*$J$249</f>
        <v>0</v>
      </c>
      <c r="AA258" s="167" t="n">
        <f aca="false" ca="true" dt2D="false" dtr="false" t="normal">SUMIFS('Затраты'!AA:AA, 'Затраты'!$G:$G, $G258, 'Затраты'!$C:$C, $I258)*$J$249</f>
        <v>0</v>
      </c>
      <c r="AB258" s="167" t="n">
        <f aca="false" ca="true" dt2D="false" dtr="false" t="normal">SUMIFS('Затраты'!AB:AB, 'Затраты'!$G:$G, $G258, 'Затраты'!$C:$C, $I258)*$J$249</f>
        <v>0</v>
      </c>
      <c r="AC258" s="167" t="n">
        <f aca="false" ca="true" dt2D="false" dtr="false" t="normal">SUMIFS('Затраты'!AC:AC, 'Затраты'!$G:$G, $G258, 'Затраты'!$C:$C, $I258)*$J$249</f>
        <v>0</v>
      </c>
      <c r="AD258" s="167" t="n">
        <f aca="false" ca="true" dt2D="false" dtr="false" t="normal">SUMIFS('Затраты'!AD:AD, 'Затраты'!$G:$G, $G258, 'Затраты'!$C:$C, $I258)*$J$249</f>
        <v>0</v>
      </c>
      <c r="AE258" s="167" t="n">
        <f aca="false" ca="true" dt2D="false" dtr="false" t="normal">SUMIFS('Затраты'!AE:AE, 'Затраты'!$G:$G, $G258, 'Затраты'!$C:$C, $I258)*$J$249</f>
        <v>0</v>
      </c>
      <c r="AF258" s="167" t="n">
        <f aca="false" ca="true" dt2D="false" dtr="false" t="normal">SUMIFS('Затраты'!AF:AF, 'Затраты'!$G:$G, $G258, 'Затраты'!$C:$C, $I258)*$J$249</f>
        <v>0</v>
      </c>
      <c r="AG258" s="167" t="n">
        <f aca="false" ca="true" dt2D="false" dtr="false" t="normal">SUMIFS('Затраты'!AG:AG, 'Затраты'!$G:$G, $G258, 'Затраты'!$C:$C, $I258)*$J$249</f>
        <v>0</v>
      </c>
      <c r="AH258" s="167" t="n">
        <f aca="false" ca="true" dt2D="false" dtr="false" t="normal">SUMIFS('Затраты'!AH:AH, 'Затраты'!$G:$G, $G258, 'Затраты'!$C:$C, $I258)*$J$249</f>
        <v>0</v>
      </c>
      <c r="AI258" s="167" t="n">
        <f aca="false" ca="true" dt2D="false" dtr="false" t="normal">SUMIFS('Затраты'!AI:AI, 'Затраты'!$G:$G, $G258, 'Затраты'!$C:$C, $I258)*$J$249</f>
        <v>0</v>
      </c>
      <c r="AJ258" s="167" t="n">
        <f aca="false" ca="true" dt2D="false" dtr="false" t="normal">SUMIFS('Затраты'!AJ:AJ, 'Затраты'!$G:$G, $G258, 'Затраты'!$C:$C, $I258)*$J$249</f>
        <v>0</v>
      </c>
      <c r="AK258" s="167" t="n">
        <f aca="false" ca="true" dt2D="false" dtr="false" t="normal">SUMIFS('Затраты'!AK:AK, 'Затраты'!$G:$G, $G258, 'Затраты'!$C:$C, $I258)*$J$249</f>
        <v>0</v>
      </c>
      <c r="AL258" s="167" t="n">
        <f aca="false" ca="true" dt2D="false" dtr="false" t="normal">SUMIFS('Затраты'!AL:AL, 'Затраты'!$G:$G, $G258, 'Затраты'!$C:$C, $I258)*$J$249</f>
        <v>0</v>
      </c>
      <c r="AM258" s="167" t="n">
        <f aca="false" ca="true" dt2D="false" dtr="false" t="normal">SUMIFS('Затраты'!AM:AM, 'Затраты'!$G:$G, $G258, 'Затраты'!$C:$C, $I258)*$J$249</f>
        <v>0</v>
      </c>
      <c r="AN258" s="167" t="n">
        <f aca="false" ca="true" dt2D="false" dtr="false" t="normal">SUMIFS('Затраты'!AN:AN, 'Затраты'!$G:$G, $G258, 'Затраты'!$C:$C, $I258)*$J$249</f>
        <v>0</v>
      </c>
      <c r="AO258" s="167" t="n">
        <f aca="false" ca="true" dt2D="false" dtr="false" t="normal">SUMIFS('Затраты'!AO:AO, 'Затраты'!$G:$G, $G258, 'Затраты'!$C:$C, $I258)*$J$249</f>
        <v>0</v>
      </c>
      <c r="AP258" s="167" t="n">
        <f aca="false" ca="true" dt2D="false" dtr="false" t="normal">SUMIFS('Затраты'!AP:AP, 'Затраты'!$G:$G, $G258, 'Затраты'!$C:$C, $I258)*$J$249</f>
        <v>0</v>
      </c>
      <c r="AQ258" s="167" t="n">
        <f aca="false" ca="true" dt2D="false" dtr="false" t="normal">SUMIFS('Затраты'!AQ:AQ, 'Затраты'!$G:$G, $G258, 'Затраты'!$C:$C, $I258)*$J$249</f>
        <v>0</v>
      </c>
      <c r="AR258" s="167" t="n">
        <f aca="false" ca="true" dt2D="false" dtr="false" t="normal">SUMIFS('Затраты'!AR:AR, 'Затраты'!$G:$G, $G258, 'Затраты'!$C:$C, $I258)*$J$249</f>
        <v>0</v>
      </c>
      <c r="AS258" s="167" t="n">
        <f aca="false" ca="true" dt2D="false" dtr="false" t="normal">SUMIFS('Затраты'!AS:AS, 'Затраты'!$G:$G, $G258, 'Затраты'!$C:$C, $I258)*$J$249</f>
        <v>0</v>
      </c>
      <c r="AT258" s="167" t="n">
        <f aca="false" ca="true" dt2D="false" dtr="false" t="normal">SUMIFS('Затраты'!AT:AT, 'Затраты'!$G:$G, $G258, 'Затраты'!$C:$C, $I258)*$J$249</f>
        <v>0</v>
      </c>
      <c r="AU258" s="167" t="n">
        <f aca="false" ca="true" dt2D="false" dtr="false" t="normal">SUMIFS('Затраты'!AU:AU, 'Затраты'!$G:$G, $G258, 'Затраты'!$C:$C, $I258)*$J$249</f>
        <v>0</v>
      </c>
      <c r="AV258" s="167" t="n">
        <f aca="false" ca="true" dt2D="false" dtr="false" t="normal">SUMIFS('Затраты'!AV:AV, 'Затраты'!$G:$G, $G258, 'Затраты'!$C:$C, $I258)*$J$249</f>
        <v>0</v>
      </c>
      <c r="AW258" s="167" t="n">
        <f aca="false" ca="true" dt2D="false" dtr="false" t="normal">SUMIFS('Затраты'!AW:AW, 'Затраты'!$G:$G, $G258, 'Затраты'!$C:$C, $I258)*$J$249</f>
        <v>0</v>
      </c>
      <c r="AX258" s="167" t="n">
        <f aca="false" ca="true" dt2D="false" dtr="false" t="normal">SUMIFS('Затраты'!AX:AX, 'Затраты'!$G:$G, $G258, 'Затраты'!$C:$C, $I258)*$J$249</f>
        <v>0</v>
      </c>
      <c r="AY258" s="167" t="n">
        <f aca="false" ca="true" dt2D="false" dtr="false" t="normal">SUMIFS('Затраты'!AY:AY, 'Затраты'!$G:$G, $G258, 'Затраты'!$C:$C, $I258)*$J$249</f>
        <v>0</v>
      </c>
      <c r="AZ258" s="167" t="n">
        <f aca="false" ca="true" dt2D="false" dtr="false" t="normal">SUMIFS('Затраты'!AZ:AZ, 'Затраты'!$G:$G, $G258, 'Затраты'!$C:$C, $I258)*$J$249</f>
        <v>0</v>
      </c>
      <c r="BA258" s="167" t="n">
        <f aca="false" ca="true" dt2D="false" dtr="false" t="normal">SUMIFS('Затраты'!BA:BA, 'Затраты'!$G:$G, $G258, 'Затраты'!$C:$C, $I258)*$J$249</f>
        <v>0</v>
      </c>
      <c r="BB258" s="167" t="n">
        <f aca="false" ca="true" dt2D="false" dtr="false" t="normal">SUMIFS('Затраты'!BB:BB, 'Затраты'!$G:$G, $G258, 'Затраты'!$C:$C, $I258)*$J$249</f>
        <v>0</v>
      </c>
      <c r="BC258" s="167" t="n">
        <f aca="false" ca="true" dt2D="false" dtr="false" t="normal">SUMIFS('Затраты'!BC:BC, 'Затраты'!$G:$G, $G258, 'Затраты'!$C:$C, $I258)*$J$249</f>
        <v>0</v>
      </c>
      <c r="BD258" s="167" t="n">
        <f aca="false" ca="true" dt2D="false" dtr="false" t="normal">SUMIFS('Затраты'!BD:BD, 'Затраты'!$G:$G, $G258, 'Затраты'!$C:$C, $I258)*$J$249</f>
        <v>0</v>
      </c>
      <c r="BE258" s="167" t="n">
        <f aca="false" ca="true" dt2D="false" dtr="false" t="normal">SUMIFS('Затраты'!BE:BE, 'Затраты'!$G:$G, $G258, 'Затраты'!$C:$C, $I258)*$J$249</f>
        <v>0</v>
      </c>
      <c r="BF258" s="167" t="n">
        <f aca="false" ca="true" dt2D="false" dtr="false" t="normal">SUMIFS('Затраты'!BF:BF, 'Затраты'!$G:$G, $G258, 'Затраты'!$C:$C, $I258)*$J$249</f>
        <v>0</v>
      </c>
      <c r="BG258" s="167" t="n">
        <f aca="false" ca="true" dt2D="false" dtr="false" t="normal">SUMIFS('Затраты'!BG:BG, 'Затраты'!$G:$G, $G258, 'Затраты'!$C:$C, $I258)*$J$249</f>
        <v>0</v>
      </c>
      <c r="BH258" s="167" t="n">
        <f aca="false" ca="true" dt2D="false" dtr="false" t="normal">SUMIFS('Затраты'!BH:BH, 'Затраты'!$G:$G, $G258, 'Затраты'!$C:$C, $I258)*$J$249</f>
        <v>0</v>
      </c>
      <c r="BI258" s="167" t="n">
        <f aca="false" ca="true" dt2D="false" dtr="false" t="normal">SUMIFS('Затраты'!BI:BI, 'Затраты'!$G:$G, $G258, 'Затраты'!$C:$C, $I258)*$J$249</f>
        <v>0</v>
      </c>
      <c r="BJ258" s="167" t="n">
        <f aca="false" ca="true" dt2D="false" dtr="false" t="normal">SUMIFS('Затраты'!BJ:BJ, 'Затраты'!$G:$G, $G258, 'Затраты'!$C:$C, $I258)*$J$249</f>
        <v>0</v>
      </c>
      <c r="BK258" s="167" t="n">
        <f aca="false" ca="true" dt2D="false" dtr="false" t="normal">SUMIFS('Затраты'!BK:BK, 'Затраты'!$G:$G, $G258, 'Затраты'!$C:$C, $I258)*$J$249</f>
        <v>0</v>
      </c>
      <c r="BL258" s="167" t="n">
        <f aca="false" ca="true" dt2D="false" dtr="false" t="normal">SUMIFS('Затраты'!BL:BL, 'Затраты'!$G:$G, $G258, 'Затраты'!$C:$C, $I258)*$J$249</f>
        <v>0</v>
      </c>
      <c r="BM258" s="167" t="n">
        <f aca="false" ca="true" dt2D="false" dtr="false" t="normal">SUMIFS('Затраты'!BM:BM, 'Затраты'!$G:$G, $G258, 'Затраты'!$C:$C, $I258)*$J$249</f>
        <v>0</v>
      </c>
      <c r="BN258" s="167" t="n">
        <f aca="false" ca="true" dt2D="false" dtr="false" t="normal">SUMIFS('Затраты'!BN:BN, 'Затраты'!$G:$G, $G258, 'Затраты'!$C:$C, $I258)*$J$249</f>
        <v>0</v>
      </c>
      <c r="BO258" s="167" t="n">
        <f aca="false" ca="true" dt2D="false" dtr="false" t="normal">SUMIFS('Затраты'!BO:BO, 'Затраты'!$G:$G, $G258, 'Затраты'!$C:$C, $I258)*$J$249</f>
        <v>0</v>
      </c>
      <c r="BP258" s="167" t="n">
        <f aca="false" ca="true" dt2D="false" dtr="false" t="normal">SUMIFS('Затраты'!BP:BP, 'Затраты'!$G:$G, $G258, 'Затраты'!$C:$C, $I258)*$J$249</f>
        <v>0</v>
      </c>
      <c r="BQ258" s="167" t="n">
        <f aca="false" ca="true" dt2D="false" dtr="false" t="normal">SUMIFS('Затраты'!BQ:BQ, 'Затраты'!$G:$G, $G258, 'Затраты'!$C:$C, $I258)*$J$249</f>
        <v>0</v>
      </c>
      <c r="BR258" s="167" t="n">
        <f aca="false" ca="true" dt2D="false" dtr="false" t="normal">SUMIFS('Затраты'!BR:BR, 'Затраты'!$G:$G, $G258, 'Затраты'!$C:$C, $I258)*$J$249</f>
        <v>0</v>
      </c>
      <c r="BS258" s="167" t="n">
        <f aca="false" ca="true" dt2D="false" dtr="false" t="normal">SUMIFS('Затраты'!BS:BS, 'Затраты'!$G:$G, $G258, 'Затраты'!$C:$C, $I258)*$J$249</f>
        <v>0</v>
      </c>
      <c r="BT258" s="167" t="n">
        <f aca="false" ca="true" dt2D="false" dtr="false" t="normal">SUMIFS('Затраты'!BT:BT, 'Затраты'!$G:$G, $G258, 'Затраты'!$C:$C, $I258)*$J$249</f>
        <v>0</v>
      </c>
    </row>
    <row hidden="true" ht="16.5" outlineLevel="1" r="259">
      <c r="A259" s="374" t="s">
        <v>148</v>
      </c>
      <c r="E259" s="419" t="e">
        <f aca="false" ca="false" dt2D="false" dtr="false" t="normal">E258</f>
        <v>#N/A</v>
      </c>
      <c r="F259" s="374" t="e">
        <f aca="false" ca="false" dt2D="false" dtr="false" t="normal">F258</f>
        <v>#N/A</v>
      </c>
      <c r="G259" s="374" t="n">
        <f aca="false" ca="false" dt2D="false" dtr="false" t="normal">G258</f>
        <v>0</v>
      </c>
      <c r="I259" s="1" t="s">
        <v>468</v>
      </c>
      <c r="L259" s="283" t="n">
        <f aca="false" ca="true" dt2D="false" dtr="false" t="normal">SUM(M259:BT259)</f>
        <v>0</v>
      </c>
      <c r="M259" s="167" t="n">
        <f aca="false" ca="true" dt2D="false" dtr="false" t="normal">SUMIFS('Затраты'!M:M, 'Затраты'!$G:$G, $G259, 'Затраты'!$C:$C, $I259)*$J$249</f>
        <v>0</v>
      </c>
      <c r="N259" s="167" t="n">
        <f aca="false" ca="true" dt2D="false" dtr="false" t="normal">SUMIFS('Затраты'!N:N, 'Затраты'!$G:$G, $G259, 'Затраты'!$C:$C, $I259)*$J$249</f>
        <v>0</v>
      </c>
      <c r="O259" s="167" t="n">
        <f aca="false" ca="true" dt2D="false" dtr="false" t="normal">SUMIFS('Затраты'!O:O, 'Затраты'!$G:$G, $G259, 'Затраты'!$C:$C, $I259)*$J$249</f>
        <v>0</v>
      </c>
      <c r="P259" s="167" t="n">
        <f aca="false" ca="true" dt2D="false" dtr="false" t="normal">SUMIFS('Затраты'!P:P, 'Затраты'!$G:$G, $G259, 'Затраты'!$C:$C, $I259)*$J$249</f>
        <v>0</v>
      </c>
      <c r="Q259" s="167" t="n">
        <f aca="false" ca="true" dt2D="false" dtr="false" t="normal">SUMIFS('Затраты'!Q:Q, 'Затраты'!$G:$G, $G259, 'Затраты'!$C:$C, $I259)*$J$249</f>
        <v>0</v>
      </c>
      <c r="R259" s="167" t="n">
        <f aca="false" ca="true" dt2D="false" dtr="false" t="normal">SUMIFS('Затраты'!R:R, 'Затраты'!$G:$G, $G259, 'Затраты'!$C:$C, $I259)*$J$249</f>
        <v>0</v>
      </c>
      <c r="S259" s="167" t="n">
        <f aca="false" ca="true" dt2D="false" dtr="false" t="normal">SUMIFS('Затраты'!S:S, 'Затраты'!$G:$G, $G259, 'Затраты'!$C:$C, $I259)*$J$249</f>
        <v>0</v>
      </c>
      <c r="T259" s="167" t="n">
        <f aca="false" ca="true" dt2D="false" dtr="false" t="normal">SUMIFS('Затраты'!T:T, 'Затраты'!$G:$G, $G259, 'Затраты'!$C:$C, $I259)*$J$249</f>
        <v>0</v>
      </c>
      <c r="U259" s="167" t="n">
        <f aca="false" ca="true" dt2D="false" dtr="false" t="normal">SUMIFS('Затраты'!U:U, 'Затраты'!$G:$G, $G259, 'Затраты'!$C:$C, $I259)*$J$249</f>
        <v>0</v>
      </c>
      <c r="V259" s="167" t="n">
        <f aca="false" ca="true" dt2D="false" dtr="false" t="normal">SUMIFS('Затраты'!V:V, 'Затраты'!$G:$G, $G259, 'Затраты'!$C:$C, $I259)*$J$249</f>
        <v>0</v>
      </c>
      <c r="W259" s="167" t="n">
        <f aca="false" ca="true" dt2D="false" dtr="false" t="normal">SUMIFS('Затраты'!W:W, 'Затраты'!$G:$G, $G259, 'Затраты'!$C:$C, $I259)*$J$249</f>
        <v>0</v>
      </c>
      <c r="X259" s="167" t="n">
        <f aca="false" ca="true" dt2D="false" dtr="false" t="normal">SUMIFS('Затраты'!X:X, 'Затраты'!$G:$G, $G259, 'Затраты'!$C:$C, $I259)*$J$249</f>
        <v>0</v>
      </c>
      <c r="Y259" s="167" t="n">
        <f aca="false" ca="true" dt2D="false" dtr="false" t="normal">SUMIFS('Затраты'!Y:Y, 'Затраты'!$G:$G, $G259, 'Затраты'!$C:$C, $I259)*$J$249</f>
        <v>0</v>
      </c>
      <c r="Z259" s="167" t="n">
        <f aca="false" ca="true" dt2D="false" dtr="false" t="normal">SUMIFS('Затраты'!Z:Z, 'Затраты'!$G:$G, $G259, 'Затраты'!$C:$C, $I259)*$J$249</f>
        <v>0</v>
      </c>
      <c r="AA259" s="167" t="n">
        <f aca="false" ca="true" dt2D="false" dtr="false" t="normal">SUMIFS('Затраты'!AA:AA, 'Затраты'!$G:$G, $G259, 'Затраты'!$C:$C, $I259)*$J$249</f>
        <v>0</v>
      </c>
      <c r="AB259" s="167" t="n">
        <f aca="false" ca="true" dt2D="false" dtr="false" t="normal">SUMIFS('Затраты'!AB:AB, 'Затраты'!$G:$G, $G259, 'Затраты'!$C:$C, $I259)*$J$249</f>
        <v>0</v>
      </c>
      <c r="AC259" s="167" t="n">
        <f aca="false" ca="true" dt2D="false" dtr="false" t="normal">SUMIFS('Затраты'!AC:AC, 'Затраты'!$G:$G, $G259, 'Затраты'!$C:$C, $I259)*$J$249</f>
        <v>0</v>
      </c>
      <c r="AD259" s="167" t="n">
        <f aca="false" ca="true" dt2D="false" dtr="false" t="normal">SUMIFS('Затраты'!AD:AD, 'Затраты'!$G:$G, $G259, 'Затраты'!$C:$C, $I259)*$J$249</f>
        <v>0</v>
      </c>
      <c r="AE259" s="167" t="n">
        <f aca="false" ca="true" dt2D="false" dtr="false" t="normal">SUMIFS('Затраты'!AE:AE, 'Затраты'!$G:$G, $G259, 'Затраты'!$C:$C, $I259)*$J$249</f>
        <v>0</v>
      </c>
      <c r="AF259" s="167" t="n">
        <f aca="false" ca="true" dt2D="false" dtr="false" t="normal">SUMIFS('Затраты'!AF:AF, 'Затраты'!$G:$G, $G259, 'Затраты'!$C:$C, $I259)*$J$249</f>
        <v>0</v>
      </c>
      <c r="AG259" s="167" t="n">
        <f aca="false" ca="true" dt2D="false" dtr="false" t="normal">SUMIFS('Затраты'!AG:AG, 'Затраты'!$G:$G, $G259, 'Затраты'!$C:$C, $I259)*$J$249</f>
        <v>0</v>
      </c>
      <c r="AH259" s="167" t="n">
        <f aca="false" ca="true" dt2D="false" dtr="false" t="normal">SUMIFS('Затраты'!AH:AH, 'Затраты'!$G:$G, $G259, 'Затраты'!$C:$C, $I259)*$J$249</f>
        <v>0</v>
      </c>
      <c r="AI259" s="167" t="n">
        <f aca="false" ca="true" dt2D="false" dtr="false" t="normal">SUMIFS('Затраты'!AI:AI, 'Затраты'!$G:$G, $G259, 'Затраты'!$C:$C, $I259)*$J$249</f>
        <v>0</v>
      </c>
      <c r="AJ259" s="167" t="n">
        <f aca="false" ca="true" dt2D="false" dtr="false" t="normal">SUMIFS('Затраты'!AJ:AJ, 'Затраты'!$G:$G, $G259, 'Затраты'!$C:$C, $I259)*$J$249</f>
        <v>0</v>
      </c>
      <c r="AK259" s="167" t="n">
        <f aca="false" ca="true" dt2D="false" dtr="false" t="normal">SUMIFS('Затраты'!AK:AK, 'Затраты'!$G:$G, $G259, 'Затраты'!$C:$C, $I259)*$J$249</f>
        <v>0</v>
      </c>
      <c r="AL259" s="167" t="n">
        <f aca="false" ca="true" dt2D="false" dtr="false" t="normal">SUMIFS('Затраты'!AL:AL, 'Затраты'!$G:$G, $G259, 'Затраты'!$C:$C, $I259)*$J$249</f>
        <v>0</v>
      </c>
      <c r="AM259" s="167" t="n">
        <f aca="false" ca="true" dt2D="false" dtr="false" t="normal">SUMIFS('Затраты'!AM:AM, 'Затраты'!$G:$G, $G259, 'Затраты'!$C:$C, $I259)*$J$249</f>
        <v>0</v>
      </c>
      <c r="AN259" s="167" t="n">
        <f aca="false" ca="true" dt2D="false" dtr="false" t="normal">SUMIFS('Затраты'!AN:AN, 'Затраты'!$G:$G, $G259, 'Затраты'!$C:$C, $I259)*$J$249</f>
        <v>0</v>
      </c>
      <c r="AO259" s="167" t="n">
        <f aca="false" ca="true" dt2D="false" dtr="false" t="normal">SUMIFS('Затраты'!AO:AO, 'Затраты'!$G:$G, $G259, 'Затраты'!$C:$C, $I259)*$J$249</f>
        <v>0</v>
      </c>
      <c r="AP259" s="167" t="n">
        <f aca="false" ca="true" dt2D="false" dtr="false" t="normal">SUMIFS('Затраты'!AP:AP, 'Затраты'!$G:$G, $G259, 'Затраты'!$C:$C, $I259)*$J$249</f>
        <v>0</v>
      </c>
      <c r="AQ259" s="167" t="n">
        <f aca="false" ca="true" dt2D="false" dtr="false" t="normal">SUMIFS('Затраты'!AQ:AQ, 'Затраты'!$G:$G, $G259, 'Затраты'!$C:$C, $I259)*$J$249</f>
        <v>0</v>
      </c>
      <c r="AR259" s="167" t="n">
        <f aca="false" ca="true" dt2D="false" dtr="false" t="normal">SUMIFS('Затраты'!AR:AR, 'Затраты'!$G:$G, $G259, 'Затраты'!$C:$C, $I259)*$J$249</f>
        <v>0</v>
      </c>
      <c r="AS259" s="167" t="n">
        <f aca="false" ca="true" dt2D="false" dtr="false" t="normal">SUMIFS('Затраты'!AS:AS, 'Затраты'!$G:$G, $G259, 'Затраты'!$C:$C, $I259)*$J$249</f>
        <v>0</v>
      </c>
      <c r="AT259" s="167" t="n">
        <f aca="false" ca="true" dt2D="false" dtr="false" t="normal">SUMIFS('Затраты'!AT:AT, 'Затраты'!$G:$G, $G259, 'Затраты'!$C:$C, $I259)*$J$249</f>
        <v>0</v>
      </c>
      <c r="AU259" s="167" t="n">
        <f aca="false" ca="true" dt2D="false" dtr="false" t="normal">SUMIFS('Затраты'!AU:AU, 'Затраты'!$G:$G, $G259, 'Затраты'!$C:$C, $I259)*$J$249</f>
        <v>0</v>
      </c>
      <c r="AV259" s="167" t="n">
        <f aca="false" ca="true" dt2D="false" dtr="false" t="normal">SUMIFS('Затраты'!AV:AV, 'Затраты'!$G:$G, $G259, 'Затраты'!$C:$C, $I259)*$J$249</f>
        <v>0</v>
      </c>
      <c r="AW259" s="167" t="n">
        <f aca="false" ca="true" dt2D="false" dtr="false" t="normal">SUMIFS('Затраты'!AW:AW, 'Затраты'!$G:$G, $G259, 'Затраты'!$C:$C, $I259)*$J$249</f>
        <v>0</v>
      </c>
      <c r="AX259" s="167" t="n">
        <f aca="false" ca="true" dt2D="false" dtr="false" t="normal">SUMIFS('Затраты'!AX:AX, 'Затраты'!$G:$G, $G259, 'Затраты'!$C:$C, $I259)*$J$249</f>
        <v>0</v>
      </c>
      <c r="AY259" s="167" t="n">
        <f aca="false" ca="true" dt2D="false" dtr="false" t="normal">SUMIFS('Затраты'!AY:AY, 'Затраты'!$G:$G, $G259, 'Затраты'!$C:$C, $I259)*$J$249</f>
        <v>0</v>
      </c>
      <c r="AZ259" s="167" t="n">
        <f aca="false" ca="true" dt2D="false" dtr="false" t="normal">SUMIFS('Затраты'!AZ:AZ, 'Затраты'!$G:$G, $G259, 'Затраты'!$C:$C, $I259)*$J$249</f>
        <v>0</v>
      </c>
      <c r="BA259" s="167" t="n">
        <f aca="false" ca="true" dt2D="false" dtr="false" t="normal">SUMIFS('Затраты'!BA:BA, 'Затраты'!$G:$G, $G259, 'Затраты'!$C:$C, $I259)*$J$249</f>
        <v>0</v>
      </c>
      <c r="BB259" s="167" t="n">
        <f aca="false" ca="true" dt2D="false" dtr="false" t="normal">SUMIFS('Затраты'!BB:BB, 'Затраты'!$G:$G, $G259, 'Затраты'!$C:$C, $I259)*$J$249</f>
        <v>0</v>
      </c>
      <c r="BC259" s="167" t="n">
        <f aca="false" ca="true" dt2D="false" dtr="false" t="normal">SUMIFS('Затраты'!BC:BC, 'Затраты'!$G:$G, $G259, 'Затраты'!$C:$C, $I259)*$J$249</f>
        <v>0</v>
      </c>
      <c r="BD259" s="167" t="n">
        <f aca="false" ca="true" dt2D="false" dtr="false" t="normal">SUMIFS('Затраты'!BD:BD, 'Затраты'!$G:$G, $G259, 'Затраты'!$C:$C, $I259)*$J$249</f>
        <v>0</v>
      </c>
      <c r="BE259" s="167" t="n">
        <f aca="false" ca="true" dt2D="false" dtr="false" t="normal">SUMIFS('Затраты'!BE:BE, 'Затраты'!$G:$G, $G259, 'Затраты'!$C:$C, $I259)*$J$249</f>
        <v>0</v>
      </c>
      <c r="BF259" s="167" t="n">
        <f aca="false" ca="true" dt2D="false" dtr="false" t="normal">SUMIFS('Затраты'!BF:BF, 'Затраты'!$G:$G, $G259, 'Затраты'!$C:$C, $I259)*$J$249</f>
        <v>0</v>
      </c>
      <c r="BG259" s="167" t="n">
        <f aca="false" ca="true" dt2D="false" dtr="false" t="normal">SUMIFS('Затраты'!BG:BG, 'Затраты'!$G:$G, $G259, 'Затраты'!$C:$C, $I259)*$J$249</f>
        <v>0</v>
      </c>
      <c r="BH259" s="167" t="n">
        <f aca="false" ca="true" dt2D="false" dtr="false" t="normal">SUMIFS('Затраты'!BH:BH, 'Затраты'!$G:$G, $G259, 'Затраты'!$C:$C, $I259)*$J$249</f>
        <v>0</v>
      </c>
      <c r="BI259" s="167" t="n">
        <f aca="false" ca="true" dt2D="false" dtr="false" t="normal">SUMIFS('Затраты'!BI:BI, 'Затраты'!$G:$G, $G259, 'Затраты'!$C:$C, $I259)*$J$249</f>
        <v>0</v>
      </c>
      <c r="BJ259" s="167" t="n">
        <f aca="false" ca="true" dt2D="false" dtr="false" t="normal">SUMIFS('Затраты'!BJ:BJ, 'Затраты'!$G:$G, $G259, 'Затраты'!$C:$C, $I259)*$J$249</f>
        <v>0</v>
      </c>
      <c r="BK259" s="167" t="n">
        <f aca="false" ca="true" dt2D="false" dtr="false" t="normal">SUMIFS('Затраты'!BK:BK, 'Затраты'!$G:$G, $G259, 'Затраты'!$C:$C, $I259)*$J$249</f>
        <v>0</v>
      </c>
      <c r="BL259" s="167" t="n">
        <f aca="false" ca="true" dt2D="false" dtr="false" t="normal">SUMIFS('Затраты'!BL:BL, 'Затраты'!$G:$G, $G259, 'Затраты'!$C:$C, $I259)*$J$249</f>
        <v>0</v>
      </c>
      <c r="BM259" s="167" t="n">
        <f aca="false" ca="true" dt2D="false" dtr="false" t="normal">SUMIFS('Затраты'!BM:BM, 'Затраты'!$G:$G, $G259, 'Затраты'!$C:$C, $I259)*$J$249</f>
        <v>0</v>
      </c>
      <c r="BN259" s="167" t="n">
        <f aca="false" ca="true" dt2D="false" dtr="false" t="normal">SUMIFS('Затраты'!BN:BN, 'Затраты'!$G:$G, $G259, 'Затраты'!$C:$C, $I259)*$J$249</f>
        <v>0</v>
      </c>
      <c r="BO259" s="167" t="n">
        <f aca="false" ca="true" dt2D="false" dtr="false" t="normal">SUMIFS('Затраты'!BO:BO, 'Затраты'!$G:$G, $G259, 'Затраты'!$C:$C, $I259)*$J$249</f>
        <v>0</v>
      </c>
      <c r="BP259" s="167" t="n">
        <f aca="false" ca="true" dt2D="false" dtr="false" t="normal">SUMIFS('Затраты'!BP:BP, 'Затраты'!$G:$G, $G259, 'Затраты'!$C:$C, $I259)*$J$249</f>
        <v>0</v>
      </c>
      <c r="BQ259" s="167" t="n">
        <f aca="false" ca="true" dt2D="false" dtr="false" t="normal">SUMIFS('Затраты'!BQ:BQ, 'Затраты'!$G:$G, $G259, 'Затраты'!$C:$C, $I259)*$J$249</f>
        <v>0</v>
      </c>
      <c r="BR259" s="167" t="n">
        <f aca="false" ca="true" dt2D="false" dtr="false" t="normal">SUMIFS('Затраты'!BR:BR, 'Затраты'!$G:$G, $G259, 'Затраты'!$C:$C, $I259)*$J$249</f>
        <v>0</v>
      </c>
      <c r="BS259" s="167" t="n">
        <f aca="false" ca="true" dt2D="false" dtr="false" t="normal">SUMIFS('Затраты'!BS:BS, 'Затраты'!$G:$G, $G259, 'Затраты'!$C:$C, $I259)*$J$249</f>
        <v>0</v>
      </c>
      <c r="BT259" s="167" t="n">
        <f aca="false" ca="true" dt2D="false" dtr="false" t="normal">SUMIFS('Затраты'!BT:BT, 'Затраты'!$G:$G, $G259, 'Затраты'!$C:$C, $I259)*$J$249</f>
        <v>0</v>
      </c>
    </row>
    <row hidden="true" ht="16.5" outlineLevel="1" r="260">
      <c r="A260" s="374" t="s">
        <v>148</v>
      </c>
      <c r="E260" s="419" t="e">
        <f aca="false" ca="false" dt2D="false" dtr="false" t="normal">E259</f>
        <v>#N/A</v>
      </c>
      <c r="F260" s="374" t="e">
        <f aca="false" ca="false" dt2D="false" dtr="false" t="normal">F259</f>
        <v>#N/A</v>
      </c>
      <c r="G260" s="374" t="n">
        <f aca="false" ca="false" dt2D="false" dtr="false" t="normal">G259</f>
        <v>0</v>
      </c>
      <c r="I260" s="1" t="s">
        <v>469</v>
      </c>
      <c r="L260" s="283" t="n">
        <f aca="false" ca="true" dt2D="false" dtr="false" t="normal">SUM(M260:BT260)</f>
        <v>0</v>
      </c>
      <c r="M260" s="167" t="n">
        <f aca="false" ca="true" dt2D="false" dtr="false" t="normal">SUMIFS('Затраты'!M:M, 'Затраты'!$G:$G, $G260, 'Затраты'!$C:$C, $I260)*$J$249</f>
        <v>0</v>
      </c>
      <c r="N260" s="167" t="n">
        <f aca="false" ca="true" dt2D="false" dtr="false" t="normal">SUMIFS('Затраты'!N:N, 'Затраты'!$G:$G, $G260, 'Затраты'!$C:$C, $I260)*$J$249</f>
        <v>0</v>
      </c>
      <c r="O260" s="167" t="n">
        <f aca="false" ca="true" dt2D="false" dtr="false" t="normal">SUMIFS('Затраты'!O:O, 'Затраты'!$G:$G, $G260, 'Затраты'!$C:$C, $I260)*$J$249</f>
        <v>0</v>
      </c>
      <c r="P260" s="167" t="n">
        <f aca="false" ca="true" dt2D="false" dtr="false" t="normal">SUMIFS('Затраты'!P:P, 'Затраты'!$G:$G, $G260, 'Затраты'!$C:$C, $I260)*$J$249</f>
        <v>0</v>
      </c>
      <c r="Q260" s="167" t="n">
        <f aca="false" ca="true" dt2D="false" dtr="false" t="normal">SUMIFS('Затраты'!Q:Q, 'Затраты'!$G:$G, $G260, 'Затраты'!$C:$C, $I260)*$J$249</f>
        <v>0</v>
      </c>
      <c r="R260" s="167" t="n">
        <f aca="false" ca="true" dt2D="false" dtr="false" t="normal">SUMIFS('Затраты'!R:R, 'Затраты'!$G:$G, $G260, 'Затраты'!$C:$C, $I260)*$J$249</f>
        <v>0</v>
      </c>
      <c r="S260" s="167" t="n">
        <f aca="false" ca="true" dt2D="false" dtr="false" t="normal">SUMIFS('Затраты'!S:S, 'Затраты'!$G:$G, $G260, 'Затраты'!$C:$C, $I260)*$J$249</f>
        <v>0</v>
      </c>
      <c r="T260" s="167" t="n">
        <f aca="false" ca="true" dt2D="false" dtr="false" t="normal">SUMIFS('Затраты'!T:T, 'Затраты'!$G:$G, $G260, 'Затраты'!$C:$C, $I260)*$J$249</f>
        <v>0</v>
      </c>
      <c r="U260" s="167" t="n">
        <f aca="false" ca="true" dt2D="false" dtr="false" t="normal">SUMIFS('Затраты'!U:U, 'Затраты'!$G:$G, $G260, 'Затраты'!$C:$C, $I260)*$J$249</f>
        <v>0</v>
      </c>
      <c r="V260" s="167" t="n">
        <f aca="false" ca="true" dt2D="false" dtr="false" t="normal">SUMIFS('Затраты'!V:V, 'Затраты'!$G:$G, $G260, 'Затраты'!$C:$C, $I260)*$J$249</f>
        <v>0</v>
      </c>
      <c r="W260" s="167" t="n">
        <f aca="false" ca="true" dt2D="false" dtr="false" t="normal">SUMIFS('Затраты'!W:W, 'Затраты'!$G:$G, $G260, 'Затраты'!$C:$C, $I260)*$J$249</f>
        <v>0</v>
      </c>
      <c r="X260" s="167" t="n">
        <f aca="false" ca="true" dt2D="false" dtr="false" t="normal">SUMIFS('Затраты'!X:X, 'Затраты'!$G:$G, $G260, 'Затраты'!$C:$C, $I260)*$J$249</f>
        <v>0</v>
      </c>
      <c r="Y260" s="167" t="n">
        <f aca="false" ca="true" dt2D="false" dtr="false" t="normal">SUMIFS('Затраты'!Y:Y, 'Затраты'!$G:$G, $G260, 'Затраты'!$C:$C, $I260)*$J$249</f>
        <v>0</v>
      </c>
      <c r="Z260" s="167" t="n">
        <f aca="false" ca="true" dt2D="false" dtr="false" t="normal">SUMIFS('Затраты'!Z:Z, 'Затраты'!$G:$G, $G260, 'Затраты'!$C:$C, $I260)*$J$249</f>
        <v>0</v>
      </c>
      <c r="AA260" s="167" t="n">
        <f aca="false" ca="true" dt2D="false" dtr="false" t="normal">SUMIFS('Затраты'!AA:AA, 'Затраты'!$G:$G, $G260, 'Затраты'!$C:$C, $I260)*$J$249</f>
        <v>0</v>
      </c>
      <c r="AB260" s="167" t="n">
        <f aca="false" ca="true" dt2D="false" dtr="false" t="normal">SUMIFS('Затраты'!AB:AB, 'Затраты'!$G:$G, $G260, 'Затраты'!$C:$C, $I260)*$J$249</f>
        <v>0</v>
      </c>
      <c r="AC260" s="167" t="n">
        <f aca="false" ca="true" dt2D="false" dtr="false" t="normal">SUMIFS('Затраты'!AC:AC, 'Затраты'!$G:$G, $G260, 'Затраты'!$C:$C, $I260)*$J$249</f>
        <v>0</v>
      </c>
      <c r="AD260" s="167" t="n">
        <f aca="false" ca="true" dt2D="false" dtr="false" t="normal">SUMIFS('Затраты'!AD:AD, 'Затраты'!$G:$G, $G260, 'Затраты'!$C:$C, $I260)*$J$249</f>
        <v>0</v>
      </c>
      <c r="AE260" s="167" t="n">
        <f aca="false" ca="true" dt2D="false" dtr="false" t="normal">SUMIFS('Затраты'!AE:AE, 'Затраты'!$G:$G, $G260, 'Затраты'!$C:$C, $I260)*$J$249</f>
        <v>0</v>
      </c>
      <c r="AF260" s="167" t="n">
        <f aca="false" ca="true" dt2D="false" dtr="false" t="normal">SUMIFS('Затраты'!AF:AF, 'Затраты'!$G:$G, $G260, 'Затраты'!$C:$C, $I260)*$J$249</f>
        <v>0</v>
      </c>
      <c r="AG260" s="167" t="n">
        <f aca="false" ca="true" dt2D="false" dtr="false" t="normal">SUMIFS('Затраты'!AG:AG, 'Затраты'!$G:$G, $G260, 'Затраты'!$C:$C, $I260)*$J$249</f>
        <v>0</v>
      </c>
      <c r="AH260" s="167" t="n">
        <f aca="false" ca="true" dt2D="false" dtr="false" t="normal">SUMIFS('Затраты'!AH:AH, 'Затраты'!$G:$G, $G260, 'Затраты'!$C:$C, $I260)*$J$249</f>
        <v>0</v>
      </c>
      <c r="AI260" s="167" t="n">
        <f aca="false" ca="true" dt2D="false" dtr="false" t="normal">SUMIFS('Затраты'!AI:AI, 'Затраты'!$G:$G, $G260, 'Затраты'!$C:$C, $I260)*$J$249</f>
        <v>0</v>
      </c>
      <c r="AJ260" s="167" t="n">
        <f aca="false" ca="true" dt2D="false" dtr="false" t="normal">SUMIFS('Затраты'!AJ:AJ, 'Затраты'!$G:$G, $G260, 'Затраты'!$C:$C, $I260)*$J$249</f>
        <v>0</v>
      </c>
      <c r="AK260" s="167" t="n">
        <f aca="false" ca="true" dt2D="false" dtr="false" t="normal">SUMIFS('Затраты'!AK:AK, 'Затраты'!$G:$G, $G260, 'Затраты'!$C:$C, $I260)*$J$249</f>
        <v>0</v>
      </c>
      <c r="AL260" s="167" t="n">
        <f aca="false" ca="true" dt2D="false" dtr="false" t="normal">SUMIFS('Затраты'!AL:AL, 'Затраты'!$G:$G, $G260, 'Затраты'!$C:$C, $I260)*$J$249</f>
        <v>0</v>
      </c>
      <c r="AM260" s="167" t="n">
        <f aca="false" ca="true" dt2D="false" dtr="false" t="normal">SUMIFS('Затраты'!AM:AM, 'Затраты'!$G:$G, $G260, 'Затраты'!$C:$C, $I260)*$J$249</f>
        <v>0</v>
      </c>
      <c r="AN260" s="167" t="n">
        <f aca="false" ca="true" dt2D="false" dtr="false" t="normal">SUMIFS('Затраты'!AN:AN, 'Затраты'!$G:$G, $G260, 'Затраты'!$C:$C, $I260)*$J$249</f>
        <v>0</v>
      </c>
      <c r="AO260" s="167" t="n">
        <f aca="false" ca="true" dt2D="false" dtr="false" t="normal">SUMIFS('Затраты'!AO:AO, 'Затраты'!$G:$G, $G260, 'Затраты'!$C:$C, $I260)*$J$249</f>
        <v>0</v>
      </c>
      <c r="AP260" s="167" t="n">
        <f aca="false" ca="true" dt2D="false" dtr="false" t="normal">SUMIFS('Затраты'!AP:AP, 'Затраты'!$G:$G, $G260, 'Затраты'!$C:$C, $I260)*$J$249</f>
        <v>0</v>
      </c>
      <c r="AQ260" s="167" t="n">
        <f aca="false" ca="true" dt2D="false" dtr="false" t="normal">SUMIFS('Затраты'!AQ:AQ, 'Затраты'!$G:$G, $G260, 'Затраты'!$C:$C, $I260)*$J$249</f>
        <v>0</v>
      </c>
      <c r="AR260" s="167" t="n">
        <f aca="false" ca="true" dt2D="false" dtr="false" t="normal">SUMIFS('Затраты'!AR:AR, 'Затраты'!$G:$G, $G260, 'Затраты'!$C:$C, $I260)*$J$249</f>
        <v>0</v>
      </c>
      <c r="AS260" s="167" t="n">
        <f aca="false" ca="true" dt2D="false" dtr="false" t="normal">SUMIFS('Затраты'!AS:AS, 'Затраты'!$G:$G, $G260, 'Затраты'!$C:$C, $I260)*$J$249</f>
        <v>0</v>
      </c>
      <c r="AT260" s="167" t="n">
        <f aca="false" ca="true" dt2D="false" dtr="false" t="normal">SUMIFS('Затраты'!AT:AT, 'Затраты'!$G:$G, $G260, 'Затраты'!$C:$C, $I260)*$J$249</f>
        <v>0</v>
      </c>
      <c r="AU260" s="167" t="n">
        <f aca="false" ca="true" dt2D="false" dtr="false" t="normal">SUMIFS('Затраты'!AU:AU, 'Затраты'!$G:$G, $G260, 'Затраты'!$C:$C, $I260)*$J$249</f>
        <v>0</v>
      </c>
      <c r="AV260" s="167" t="n">
        <f aca="false" ca="true" dt2D="false" dtr="false" t="normal">SUMIFS('Затраты'!AV:AV, 'Затраты'!$G:$G, $G260, 'Затраты'!$C:$C, $I260)*$J$249</f>
        <v>0</v>
      </c>
      <c r="AW260" s="167" t="n">
        <f aca="false" ca="true" dt2D="false" dtr="false" t="normal">SUMIFS('Затраты'!AW:AW, 'Затраты'!$G:$G, $G260, 'Затраты'!$C:$C, $I260)*$J$249</f>
        <v>0</v>
      </c>
      <c r="AX260" s="167" t="n">
        <f aca="false" ca="true" dt2D="false" dtr="false" t="normal">SUMIFS('Затраты'!AX:AX, 'Затраты'!$G:$G, $G260, 'Затраты'!$C:$C, $I260)*$J$249</f>
        <v>0</v>
      </c>
      <c r="AY260" s="167" t="n">
        <f aca="false" ca="true" dt2D="false" dtr="false" t="normal">SUMIFS('Затраты'!AY:AY, 'Затраты'!$G:$G, $G260, 'Затраты'!$C:$C, $I260)*$J$249</f>
        <v>0</v>
      </c>
      <c r="AZ260" s="167" t="n">
        <f aca="false" ca="true" dt2D="false" dtr="false" t="normal">SUMIFS('Затраты'!AZ:AZ, 'Затраты'!$G:$G, $G260, 'Затраты'!$C:$C, $I260)*$J$249</f>
        <v>0</v>
      </c>
      <c r="BA260" s="167" t="n">
        <f aca="false" ca="true" dt2D="false" dtr="false" t="normal">SUMIFS('Затраты'!BA:BA, 'Затраты'!$G:$G, $G260, 'Затраты'!$C:$C, $I260)*$J$249</f>
        <v>0</v>
      </c>
      <c r="BB260" s="167" t="n">
        <f aca="false" ca="true" dt2D="false" dtr="false" t="normal">SUMIFS('Затраты'!BB:BB, 'Затраты'!$G:$G, $G260, 'Затраты'!$C:$C, $I260)*$J$249</f>
        <v>0</v>
      </c>
      <c r="BC260" s="167" t="n">
        <f aca="false" ca="true" dt2D="false" dtr="false" t="normal">SUMIFS('Затраты'!BC:BC, 'Затраты'!$G:$G, $G260, 'Затраты'!$C:$C, $I260)*$J$249</f>
        <v>0</v>
      </c>
      <c r="BD260" s="167" t="n">
        <f aca="false" ca="true" dt2D="false" dtr="false" t="normal">SUMIFS('Затраты'!BD:BD, 'Затраты'!$G:$G, $G260, 'Затраты'!$C:$C, $I260)*$J$249</f>
        <v>0</v>
      </c>
      <c r="BE260" s="167" t="n">
        <f aca="false" ca="true" dt2D="false" dtr="false" t="normal">SUMIFS('Затраты'!BE:BE, 'Затраты'!$G:$G, $G260, 'Затраты'!$C:$C, $I260)*$J$249</f>
        <v>0</v>
      </c>
      <c r="BF260" s="167" t="n">
        <f aca="false" ca="true" dt2D="false" dtr="false" t="normal">SUMIFS('Затраты'!BF:BF, 'Затраты'!$G:$G, $G260, 'Затраты'!$C:$C, $I260)*$J$249</f>
        <v>0</v>
      </c>
      <c r="BG260" s="167" t="n">
        <f aca="false" ca="true" dt2D="false" dtr="false" t="normal">SUMIFS('Затраты'!BG:BG, 'Затраты'!$G:$G, $G260, 'Затраты'!$C:$C, $I260)*$J$249</f>
        <v>0</v>
      </c>
      <c r="BH260" s="167" t="n">
        <f aca="false" ca="true" dt2D="false" dtr="false" t="normal">SUMIFS('Затраты'!BH:BH, 'Затраты'!$G:$G, $G260, 'Затраты'!$C:$C, $I260)*$J$249</f>
        <v>0</v>
      </c>
      <c r="BI260" s="167" t="n">
        <f aca="false" ca="true" dt2D="false" dtr="false" t="normal">SUMIFS('Затраты'!BI:BI, 'Затраты'!$G:$G, $G260, 'Затраты'!$C:$C, $I260)*$J$249</f>
        <v>0</v>
      </c>
      <c r="BJ260" s="167" t="n">
        <f aca="false" ca="true" dt2D="false" dtr="false" t="normal">SUMIFS('Затраты'!BJ:BJ, 'Затраты'!$G:$G, $G260, 'Затраты'!$C:$C, $I260)*$J$249</f>
        <v>0</v>
      </c>
      <c r="BK260" s="167" t="n">
        <f aca="false" ca="true" dt2D="false" dtr="false" t="normal">SUMIFS('Затраты'!BK:BK, 'Затраты'!$G:$G, $G260, 'Затраты'!$C:$C, $I260)*$J$249</f>
        <v>0</v>
      </c>
      <c r="BL260" s="167" t="n">
        <f aca="false" ca="true" dt2D="false" dtr="false" t="normal">SUMIFS('Затраты'!BL:BL, 'Затраты'!$G:$G, $G260, 'Затраты'!$C:$C, $I260)*$J$249</f>
        <v>0</v>
      </c>
      <c r="BM260" s="167" t="n">
        <f aca="false" ca="true" dt2D="false" dtr="false" t="normal">SUMIFS('Затраты'!BM:BM, 'Затраты'!$G:$G, $G260, 'Затраты'!$C:$C, $I260)*$J$249</f>
        <v>0</v>
      </c>
      <c r="BN260" s="167" t="n">
        <f aca="false" ca="true" dt2D="false" dtr="false" t="normal">SUMIFS('Затраты'!BN:BN, 'Затраты'!$G:$G, $G260, 'Затраты'!$C:$C, $I260)*$J$249</f>
        <v>0</v>
      </c>
      <c r="BO260" s="167" t="n">
        <f aca="false" ca="true" dt2D="false" dtr="false" t="normal">SUMIFS('Затраты'!BO:BO, 'Затраты'!$G:$G, $G260, 'Затраты'!$C:$C, $I260)*$J$249</f>
        <v>0</v>
      </c>
      <c r="BP260" s="167" t="n">
        <f aca="false" ca="true" dt2D="false" dtr="false" t="normal">SUMIFS('Затраты'!BP:BP, 'Затраты'!$G:$G, $G260, 'Затраты'!$C:$C, $I260)*$J$249</f>
        <v>0</v>
      </c>
      <c r="BQ260" s="167" t="n">
        <f aca="false" ca="true" dt2D="false" dtr="false" t="normal">SUMIFS('Затраты'!BQ:BQ, 'Затраты'!$G:$G, $G260, 'Затраты'!$C:$C, $I260)*$J$249</f>
        <v>0</v>
      </c>
      <c r="BR260" s="167" t="n">
        <f aca="false" ca="true" dt2D="false" dtr="false" t="normal">SUMIFS('Затраты'!BR:BR, 'Затраты'!$G:$G, $G260, 'Затраты'!$C:$C, $I260)*$J$249</f>
        <v>0</v>
      </c>
      <c r="BS260" s="167" t="n">
        <f aca="false" ca="true" dt2D="false" dtr="false" t="normal">SUMIFS('Затраты'!BS:BS, 'Затраты'!$G:$G, $G260, 'Затраты'!$C:$C, $I260)*$J$249</f>
        <v>0</v>
      </c>
      <c r="BT260" s="167" t="n">
        <f aca="false" ca="true" dt2D="false" dtr="false" t="normal">SUMIFS('Затраты'!BT:BT, 'Затраты'!$G:$G, $G260, 'Затраты'!$C:$C, $I260)*$J$249</f>
        <v>0</v>
      </c>
    </row>
    <row hidden="true" ht="16.5" outlineLevel="1" r="261">
      <c r="A261" s="374" t="s">
        <v>148</v>
      </c>
      <c r="E261" s="419" t="e">
        <f aca="false" ca="false" dt2D="false" dtr="false" t="normal">E260</f>
        <v>#N/A</v>
      </c>
      <c r="F261" s="374" t="e">
        <f aca="false" ca="false" dt2D="false" dtr="false" t="normal">F260</f>
        <v>#N/A</v>
      </c>
      <c r="G261" s="374" t="n">
        <f aca="false" ca="false" dt2D="false" dtr="false" t="normal">G260</f>
        <v>0</v>
      </c>
      <c r="I261" s="1" t="s">
        <v>470</v>
      </c>
      <c r="J261" s="131" t="n">
        <f aca="false" ca="false" dt2D="false" dtr="false" t="normal">VLOOKUP(G261, 'Допущения'!$B$66:$E$72, 4, 0)</f>
        <v>0</v>
      </c>
      <c r="L261" s="283" t="n">
        <f aca="false" ca="false" dt2D="false" dtr="false" t="normal">SUM(M261:BT261)</f>
        <v>0</v>
      </c>
      <c r="M261" s="167" t="n">
        <f aca="false" ca="false" dt2D="false" dtr="false" t="normal">IF($J261="да", SUM(M249, M254, M256:M257, M260)*'Макро'!E$64, 0)</f>
        <v>0</v>
      </c>
      <c r="N261" s="167" t="n">
        <f aca="false" ca="false" dt2D="false" dtr="false" t="normal">IF($J261="да", SUM(N249, N254, N256:N257, N260)*'Макро'!F$64, 0)</f>
        <v>0</v>
      </c>
      <c r="O261" s="167" t="n">
        <f aca="false" ca="false" dt2D="false" dtr="false" t="normal">IF($J261="да", SUM(O249, O254, O256:O257, O260)*'Макро'!G$64, 0)</f>
        <v>0</v>
      </c>
      <c r="P261" s="167" t="n">
        <f aca="false" ca="false" dt2D="false" dtr="false" t="normal">IF($J261="да", SUM(P249, P254, P256:P257, P260)*'Макро'!H$64, 0)</f>
        <v>0</v>
      </c>
      <c r="Q261" s="167" t="n">
        <f aca="false" ca="false" dt2D="false" dtr="false" t="normal">IF($J261="да", SUM(Q249, Q254, Q256:Q257, Q260)*'Макро'!I$64, 0)</f>
        <v>0</v>
      </c>
      <c r="R261" s="167" t="n">
        <f aca="false" ca="false" dt2D="false" dtr="false" t="normal">IF($J261="да", SUM(R249, R254, R256:R257, R260)*'Макро'!J$64, 0)</f>
        <v>0</v>
      </c>
      <c r="S261" s="167" t="n">
        <f aca="false" ca="false" dt2D="false" dtr="false" t="normal">IF($J261="да", SUM(S249, S254, S256:S257, S260)*'Макро'!K$64, 0)</f>
        <v>0</v>
      </c>
      <c r="T261" s="167" t="n">
        <f aca="false" ca="false" dt2D="false" dtr="false" t="normal">IF($J261="да", SUM(T249, T254, T256:T257, T260)*'Макро'!L$64, 0)</f>
        <v>0</v>
      </c>
      <c r="U261" s="167" t="n">
        <f aca="false" ca="false" dt2D="false" dtr="false" t="normal">IF($J261="да", SUM(U249, U254, U256:U257, U260)*'Макро'!M$64, 0)</f>
        <v>0</v>
      </c>
      <c r="V261" s="167" t="n">
        <f aca="false" ca="false" dt2D="false" dtr="false" t="normal">IF($J261="да", SUM(V249, V254, V256:V257, V260)*'Макро'!N$64, 0)</f>
        <v>0</v>
      </c>
      <c r="W261" s="167" t="n">
        <f aca="false" ca="false" dt2D="false" dtr="false" t="normal">IF($J261="да", SUM(W249, W254, W256:W257, W260)*'Макро'!O$64, 0)</f>
        <v>0</v>
      </c>
      <c r="X261" s="167" t="n">
        <f aca="false" ca="false" dt2D="false" dtr="false" t="normal">IF($J261="да", SUM(X249, X254, X256:X257, X260)*'Макро'!P$64, 0)</f>
        <v>0</v>
      </c>
      <c r="Y261" s="167" t="n">
        <f aca="false" ca="false" dt2D="false" dtr="false" t="normal">IF($J261="да", SUM(Y249, Y254, Y256:Y257, Y260)*'Макро'!Q$64, 0)</f>
        <v>0</v>
      </c>
      <c r="Z261" s="167" t="n">
        <f aca="false" ca="false" dt2D="false" dtr="false" t="normal">IF($J261="да", SUM(Z249, Z254, Z256:Z257, Z260)*'Макро'!R$64, 0)</f>
        <v>0</v>
      </c>
      <c r="AA261" s="167" t="n">
        <f aca="false" ca="false" dt2D="false" dtr="false" t="normal">IF($J261="да", SUM(AA249, AA254, AA256:AA257, AA260)*'Макро'!S$64, 0)</f>
        <v>0</v>
      </c>
      <c r="AB261" s="167" t="n">
        <f aca="false" ca="false" dt2D="false" dtr="false" t="normal">IF($J261="да", SUM(AB249, AB254, AB256:AB257, AB260)*'Макро'!T$64, 0)</f>
        <v>0</v>
      </c>
      <c r="AC261" s="167" t="n">
        <f aca="false" ca="false" dt2D="false" dtr="false" t="normal">IF($J261="да", SUM(AC249, AC254, AC256:AC257, AC260)*'Макро'!U$64, 0)</f>
        <v>0</v>
      </c>
      <c r="AD261" s="167" t="n">
        <f aca="false" ca="false" dt2D="false" dtr="false" t="normal">IF($J261="да", SUM(AD249, AD254, AD256:AD257, AD260)*'Макро'!V$64, 0)</f>
        <v>0</v>
      </c>
      <c r="AE261" s="167" t="n">
        <f aca="false" ca="false" dt2D="false" dtr="false" t="normal">IF($J261="да", SUM(AE249, AE254, AE256:AE257, AE260)*'Макро'!W$64, 0)</f>
        <v>0</v>
      </c>
      <c r="AF261" s="167" t="n">
        <f aca="false" ca="false" dt2D="false" dtr="false" t="normal">IF($J261="да", SUM(AF249, AF254, AF256:AF257, AF260)*'Макро'!X$64, 0)</f>
        <v>0</v>
      </c>
      <c r="AG261" s="167" t="n">
        <f aca="false" ca="false" dt2D="false" dtr="false" t="normal">IF($J261="да", SUM(AG249, AG254, AG256:AG257, AG260)*'Макро'!Y$64, 0)</f>
        <v>0</v>
      </c>
      <c r="AH261" s="167" t="n">
        <f aca="false" ca="false" dt2D="false" dtr="false" t="normal">IF($J261="да", SUM(AH249, AH254, AH256:AH257, AH260)*'Макро'!Z$64, 0)</f>
        <v>0</v>
      </c>
      <c r="AI261" s="167" t="n">
        <f aca="false" ca="false" dt2D="false" dtr="false" t="normal">IF($J261="да", SUM(AI249, AI254, AI256:AI257, AI260)*'Макро'!AA$64, 0)</f>
        <v>0</v>
      </c>
      <c r="AJ261" s="167" t="n">
        <f aca="false" ca="false" dt2D="false" dtr="false" t="normal">IF($J261="да", SUM(AJ249, AJ254, AJ256:AJ257, AJ260)*'Макро'!AB$64, 0)</f>
        <v>0</v>
      </c>
      <c r="AK261" s="167" t="n">
        <f aca="false" ca="false" dt2D="false" dtr="false" t="normal">IF($J261="да", SUM(AK249, AK254, AK256:AK257, AK260)*'Макро'!AC$64, 0)</f>
        <v>0</v>
      </c>
      <c r="AL261" s="167" t="n">
        <f aca="false" ca="false" dt2D="false" dtr="false" t="normal">IF($J261="да", SUM(AL249, AL254, AL256:AL257, AL260)*'Макро'!AD$64, 0)</f>
        <v>0</v>
      </c>
      <c r="AM261" s="167" t="n">
        <f aca="false" ca="false" dt2D="false" dtr="false" t="normal">IF($J261="да", SUM(AM249, AM254, AM256:AM257, AM260)*'Макро'!AE$64, 0)</f>
        <v>0</v>
      </c>
      <c r="AN261" s="167" t="n">
        <f aca="false" ca="false" dt2D="false" dtr="false" t="normal">IF($J261="да", SUM(AN249, AN254, AN256:AN257, AN260)*'Макро'!AF$64, 0)</f>
        <v>0</v>
      </c>
      <c r="AO261" s="167" t="n">
        <f aca="false" ca="false" dt2D="false" dtr="false" t="normal">IF($J261="да", SUM(AO249, AO254, AO256:AO257, AO260)*'Макро'!AG$64, 0)</f>
        <v>0</v>
      </c>
      <c r="AP261" s="167" t="n">
        <f aca="false" ca="false" dt2D="false" dtr="false" t="normal">IF($J261="да", SUM(AP249, AP254, AP256:AP257, AP260)*'Макро'!AH$64, 0)</f>
        <v>0</v>
      </c>
      <c r="AQ261" s="167" t="n">
        <f aca="false" ca="false" dt2D="false" dtr="false" t="normal">IF($J261="да", SUM(AQ249, AQ254, AQ256:AQ257, AQ260)*'Макро'!AI$64, 0)</f>
        <v>0</v>
      </c>
      <c r="AR261" s="167" t="n">
        <f aca="false" ca="false" dt2D="false" dtr="false" t="normal">IF($J261="да", SUM(AR249, AR254, AR256:AR257, AR260)*'Макро'!AJ$64, 0)</f>
        <v>0</v>
      </c>
      <c r="AS261" s="167" t="n">
        <f aca="false" ca="false" dt2D="false" dtr="false" t="normal">IF($J261="да", SUM(AS249, AS254, AS256:AS257, AS260)*'Макро'!AK$64, 0)</f>
        <v>0</v>
      </c>
      <c r="AT261" s="167" t="n">
        <f aca="false" ca="false" dt2D="false" dtr="false" t="normal">IF($J261="да", SUM(AT249, AT254, AT256:AT257, AT260)*'Макро'!AL$64, 0)</f>
        <v>0</v>
      </c>
      <c r="AU261" s="167" t="n">
        <f aca="false" ca="false" dt2D="false" dtr="false" t="normal">IF($J261="да", SUM(AU249, AU254, AU256:AU257, AU260)*'Макро'!AM$64, 0)</f>
        <v>0</v>
      </c>
      <c r="AV261" s="167" t="n">
        <f aca="false" ca="false" dt2D="false" dtr="false" t="normal">IF($J261="да", SUM(AV249, AV254, AV256:AV257, AV260)*'Макро'!AN$64, 0)</f>
        <v>0</v>
      </c>
      <c r="AW261" s="167" t="n">
        <f aca="false" ca="false" dt2D="false" dtr="false" t="normal">IF($J261="да", SUM(AW249, AW254, AW256:AW257, AW260)*'Макро'!AO$64, 0)</f>
        <v>0</v>
      </c>
      <c r="AX261" s="167" t="n">
        <f aca="false" ca="false" dt2D="false" dtr="false" t="normal">IF($J261="да", SUM(AX249, AX254, AX256:AX257, AX260)*'Макро'!AP$64, 0)</f>
        <v>0</v>
      </c>
      <c r="AY261" s="167" t="n">
        <f aca="false" ca="false" dt2D="false" dtr="false" t="normal">IF($J261="да", SUM(AY249, AY254, AY256:AY257, AY260)*'Макро'!AQ$64, 0)</f>
        <v>0</v>
      </c>
      <c r="AZ261" s="167" t="n">
        <f aca="false" ca="false" dt2D="false" dtr="false" t="normal">IF($J261="да", SUM(AZ249, AZ254, AZ256:AZ257, AZ260)*'Макро'!AR$64, 0)</f>
        <v>0</v>
      </c>
      <c r="BA261" s="167" t="n">
        <f aca="false" ca="false" dt2D="false" dtr="false" t="normal">IF($J261="да", SUM(BA249, BA254, BA256:BA257, BA260)*'Макро'!AS$64, 0)</f>
        <v>0</v>
      </c>
      <c r="BB261" s="167" t="n">
        <f aca="false" ca="false" dt2D="false" dtr="false" t="normal">IF($J261="да", SUM(BB249, BB254, BB256:BB257, BB260)*'Макро'!AT$64, 0)</f>
        <v>0</v>
      </c>
      <c r="BC261" s="167" t="n">
        <f aca="false" ca="false" dt2D="false" dtr="false" t="normal">IF($J261="да", SUM(BC249, BC254, BC256:BC257, BC260)*'Макро'!AU$64, 0)</f>
        <v>0</v>
      </c>
      <c r="BD261" s="167" t="n">
        <f aca="false" ca="false" dt2D="false" dtr="false" t="normal">IF($J261="да", SUM(BD249, BD254, BD256:BD257, BD260)*'Макро'!AV$64, 0)</f>
        <v>0</v>
      </c>
      <c r="BE261" s="167" t="n">
        <f aca="false" ca="false" dt2D="false" dtr="false" t="normal">IF($J261="да", SUM(BE249, BE254, BE256:BE257, BE260)*'Макро'!AW$64, 0)</f>
        <v>0</v>
      </c>
      <c r="BF261" s="167" t="n">
        <f aca="false" ca="false" dt2D="false" dtr="false" t="normal">IF($J261="да", SUM(BF249, BF254, BF256:BF257, BF260)*'Макро'!AX$64, 0)</f>
        <v>0</v>
      </c>
      <c r="BG261" s="167" t="n">
        <f aca="false" ca="false" dt2D="false" dtr="false" t="normal">IF($J261="да", SUM(BG249, BG254, BG256:BG257, BG260)*'Макро'!AY$64, 0)</f>
        <v>0</v>
      </c>
      <c r="BH261" s="167" t="n">
        <f aca="false" ca="false" dt2D="false" dtr="false" t="normal">IF($J261="да", SUM(BH249, BH254, BH256:BH257, BH260)*'Макро'!AZ$64, 0)</f>
        <v>0</v>
      </c>
      <c r="BI261" s="167" t="n">
        <f aca="false" ca="false" dt2D="false" dtr="false" t="normal">IF($J261="да", SUM(BI249, BI254, BI256:BI257, BI260)*'Макро'!BA$64, 0)</f>
        <v>0</v>
      </c>
      <c r="BJ261" s="167" t="n">
        <f aca="false" ca="false" dt2D="false" dtr="false" t="normal">IF($J261="да", SUM(BJ249, BJ254, BJ256:BJ257, BJ260)*'Макро'!BB$64, 0)</f>
        <v>0</v>
      </c>
      <c r="BK261" s="167" t="n">
        <f aca="false" ca="false" dt2D="false" dtr="false" t="normal">IF($J261="да", SUM(BK249, BK254, BK256:BK257, BK260)*'Макро'!BC$64, 0)</f>
        <v>0</v>
      </c>
      <c r="BL261" s="167" t="n">
        <f aca="false" ca="false" dt2D="false" dtr="false" t="normal">IF($J261="да", SUM(BL249, BL254, BL256:BL257, BL260)*'Макро'!BD$64, 0)</f>
        <v>0</v>
      </c>
      <c r="BM261" s="167" t="n">
        <f aca="false" ca="false" dt2D="false" dtr="false" t="normal">IF($J261="да", SUM(BM249, BM254, BM256:BM257, BM260)*'Макро'!BE$64, 0)</f>
        <v>0</v>
      </c>
      <c r="BN261" s="167" t="n">
        <f aca="false" ca="false" dt2D="false" dtr="false" t="normal">IF($J261="да", SUM(BN249, BN254, BN256:BN257, BN260)*'Макро'!BF$64, 0)</f>
        <v>0</v>
      </c>
      <c r="BO261" s="167" t="n">
        <f aca="false" ca="false" dt2D="false" dtr="false" t="normal">IF($J261="да", SUM(BO249, BO254, BO256:BO257, BO260)*'Макро'!BG$64, 0)</f>
        <v>0</v>
      </c>
      <c r="BP261" s="167" t="n">
        <f aca="false" ca="false" dt2D="false" dtr="false" t="normal">IF($J261="да", SUM(BP249, BP254, BP256:BP257, BP260)*'Макро'!BH$64, 0)</f>
        <v>0</v>
      </c>
      <c r="BQ261" s="167" t="n">
        <f aca="false" ca="false" dt2D="false" dtr="false" t="normal">IF($J261="да", SUM(BQ249, BQ254, BQ256:BQ257, BQ260)*'Макро'!BI$64, 0)</f>
        <v>0</v>
      </c>
      <c r="BR261" s="167" t="n">
        <f aca="false" ca="false" dt2D="false" dtr="false" t="normal">IF($J261="да", SUM(BR249, BR254, BR256:BR257, BR260)*'Макро'!BJ$64, 0)</f>
        <v>0</v>
      </c>
      <c r="BS261" s="167" t="n">
        <f aca="false" ca="false" dt2D="false" dtr="false" t="normal">IF($J261="да", SUM(BS249, BS254, BS256:BS257, BS260)*'Макро'!BK$64, 0)</f>
        <v>0</v>
      </c>
      <c r="BT261" s="167" t="n">
        <f aca="false" ca="false" dt2D="false" dtr="false" t="normal">IF($J261="да", SUM(BT249, BT254, BT256:BT257, BT260)*'Макро'!BL$64, 0)</f>
        <v>0</v>
      </c>
    </row>
    <row hidden="true" ht="16.5" outlineLevel="1" r="262">
      <c r="A262" s="374" t="s">
        <v>414</v>
      </c>
      <c r="B262" s="374" t="s">
        <v>296</v>
      </c>
      <c r="D262" s="374" t="str">
        <f aca="false" ca="false" dt2D="false" dtr="false" t="normal">IFERROR(J262, 0)</f>
        <v>Бюджет СФ</v>
      </c>
      <c r="E262" s="419" t="e">
        <f aca="false" ca="false" dt2D="false" dtr="false" t="normal">E261</f>
        <v>#N/A</v>
      </c>
      <c r="F262" s="374" t="e">
        <f aca="false" ca="false" dt2D="false" dtr="false" t="normal">F261</f>
        <v>#N/A</v>
      </c>
      <c r="G262" s="374" t="n">
        <f aca="false" ca="false" dt2D="false" dtr="false" t="normal">G261</f>
        <v>0</v>
      </c>
      <c r="I262" s="1" t="s">
        <v>296</v>
      </c>
      <c r="J262" s="421" t="s">
        <v>302</v>
      </c>
      <c r="K262" s="422" t="n">
        <f aca="false" ca="false" dt2D="false" dtr="false" t="normal">VLOOKUP(G262, 'Допущения'!$B$66:$E$72, 3, 0)</f>
        <v>0</v>
      </c>
      <c r="L262" s="283" t="e">
        <f aca="false" ca="false" dt2D="false" dtr="false" t="normal">SUM(M262:BT262)</f>
        <v>#VALUE!</v>
      </c>
      <c r="M262" s="167" t="e">
        <f aca="false" ca="false" dt2D="false" dtr="false" t="normal">IF($K262="ОСНО", SUMIFS('ОС'!M:M, 'ОС'!$G:$G, $G262, 'ОС'!$E:$E, $I262), 0)*$J$272</f>
        <v>#VALUE!</v>
      </c>
      <c r="N262" s="167" t="e">
        <f aca="false" ca="false" dt2D="false" dtr="false" t="normal">IF($K262="ОСНО", SUMIFS('ОС'!N:N, 'ОС'!$G:$G, $G262, 'ОС'!$E:$E, $I262), 0)*$J$272</f>
        <v>#VALUE!</v>
      </c>
      <c r="O262" s="167" t="e">
        <f aca="false" ca="false" dt2D="false" dtr="false" t="normal">IF($K262="ОСНО", SUMIFS('ОС'!O:O, 'ОС'!$G:$G, $G262, 'ОС'!$E:$E, $I262), 0)*$J$272</f>
        <v>#VALUE!</v>
      </c>
      <c r="P262" s="167" t="e">
        <f aca="false" ca="false" dt2D="false" dtr="false" t="normal">IF($K262="ОСНО", SUMIFS('ОС'!P:P, 'ОС'!$G:$G, $G262, 'ОС'!$E:$E, $I262), 0)*$J$272</f>
        <v>#VALUE!</v>
      </c>
      <c r="Q262" s="167" t="e">
        <f aca="false" ca="false" dt2D="false" dtr="false" t="normal">IF($K262="ОСНО", SUMIFS('ОС'!Q:Q, 'ОС'!$G:$G, $G262, 'ОС'!$E:$E, $I262), 0)*$J$272</f>
        <v>#VALUE!</v>
      </c>
      <c r="R262" s="167" t="e">
        <f aca="false" ca="false" dt2D="false" dtr="false" t="normal">IF($K262="ОСНО", SUMIFS('ОС'!R:R, 'ОС'!$G:$G, $G262, 'ОС'!$E:$E, $I262), 0)*$J$272</f>
        <v>#VALUE!</v>
      </c>
      <c r="S262" s="167" t="e">
        <f aca="false" ca="false" dt2D="false" dtr="false" t="normal">IF($K262="ОСНО", SUMIFS('ОС'!S:S, 'ОС'!$G:$G, $G262, 'ОС'!$E:$E, $I262), 0)*$J$272</f>
        <v>#VALUE!</v>
      </c>
      <c r="T262" s="167" t="e">
        <f aca="false" ca="false" dt2D="false" dtr="false" t="normal">IF($K262="ОСНО", SUMIFS('ОС'!T:T, 'ОС'!$G:$G, $G262, 'ОС'!$E:$E, $I262), 0)*$J$272</f>
        <v>#VALUE!</v>
      </c>
      <c r="U262" s="167" t="e">
        <f aca="false" ca="false" dt2D="false" dtr="false" t="normal">IF($K262="ОСНО", SUMIFS('ОС'!U:U, 'ОС'!$G:$G, $G262, 'ОС'!$E:$E, $I262), 0)*$J$272</f>
        <v>#VALUE!</v>
      </c>
      <c r="V262" s="167" t="e">
        <f aca="false" ca="false" dt2D="false" dtr="false" t="normal">IF($K262="ОСНО", SUMIFS('ОС'!V:V, 'ОС'!$G:$G, $G262, 'ОС'!$E:$E, $I262), 0)*$J$272</f>
        <v>#VALUE!</v>
      </c>
      <c r="W262" s="167" t="e">
        <f aca="false" ca="false" dt2D="false" dtr="false" t="normal">IF($K262="ОСНО", SUMIFS('ОС'!W:W, 'ОС'!$G:$G, $G262, 'ОС'!$E:$E, $I262), 0)*$J$272</f>
        <v>#VALUE!</v>
      </c>
      <c r="X262" s="167" t="e">
        <f aca="false" ca="false" dt2D="false" dtr="false" t="normal">IF($K262="ОСНО", SUMIFS('ОС'!X:X, 'ОС'!$G:$G, $G262, 'ОС'!$E:$E, $I262), 0)*$J$272</f>
        <v>#VALUE!</v>
      </c>
      <c r="Y262" s="167" t="e">
        <f aca="false" ca="false" dt2D="false" dtr="false" t="normal">IF($K262="ОСНО", SUMIFS('ОС'!Y:Y, 'ОС'!$G:$G, $G262, 'ОС'!$E:$E, $I262), 0)*$J$272</f>
        <v>#VALUE!</v>
      </c>
      <c r="Z262" s="167" t="e">
        <f aca="false" ca="false" dt2D="false" dtr="false" t="normal">IF($K262="ОСНО", SUMIFS('ОС'!Z:Z, 'ОС'!$G:$G, $G262, 'ОС'!$E:$E, $I262), 0)*$J$272</f>
        <v>#VALUE!</v>
      </c>
      <c r="AA262" s="167" t="e">
        <f aca="false" ca="false" dt2D="false" dtr="false" t="normal">IF($K262="ОСНО", SUMIFS('ОС'!AA:AA, 'ОС'!$G:$G, $G262, 'ОС'!$E:$E, $I262), 0)*$J$272</f>
        <v>#VALUE!</v>
      </c>
      <c r="AB262" s="167" t="e">
        <f aca="false" ca="false" dt2D="false" dtr="false" t="normal">IF($K262="ОСНО", SUMIFS('ОС'!AB:AB, 'ОС'!$G:$G, $G262, 'ОС'!$E:$E, $I262), 0)*$J$272</f>
        <v>#VALUE!</v>
      </c>
      <c r="AC262" s="167" t="e">
        <f aca="false" ca="false" dt2D="false" dtr="false" t="normal">IF($K262="ОСНО", SUMIFS('ОС'!AC:AC, 'ОС'!$G:$G, $G262, 'ОС'!$E:$E, $I262), 0)*$J$272</f>
        <v>#VALUE!</v>
      </c>
      <c r="AD262" s="167" t="e">
        <f aca="false" ca="false" dt2D="false" dtr="false" t="normal">IF($K262="ОСНО", SUMIFS('ОС'!AD:AD, 'ОС'!$G:$G, $G262, 'ОС'!$E:$E, $I262), 0)*$J$272</f>
        <v>#VALUE!</v>
      </c>
      <c r="AE262" s="167" t="e">
        <f aca="false" ca="false" dt2D="false" dtr="false" t="normal">IF($K262="ОСНО", SUMIFS('ОС'!AE:AE, 'ОС'!$G:$G, $G262, 'ОС'!$E:$E, $I262), 0)*$J$272</f>
        <v>#VALUE!</v>
      </c>
      <c r="AF262" s="167" t="e">
        <f aca="false" ca="false" dt2D="false" dtr="false" t="normal">IF($K262="ОСНО", SUMIFS('ОС'!AF:AF, 'ОС'!$G:$G, $G262, 'ОС'!$E:$E, $I262), 0)*$J$272</f>
        <v>#VALUE!</v>
      </c>
      <c r="AG262" s="167" t="e">
        <f aca="false" ca="false" dt2D="false" dtr="false" t="normal">IF($K262="ОСНО", SUMIFS('ОС'!AG:AG, 'ОС'!$G:$G, $G262, 'ОС'!$E:$E, $I262), 0)*$J$272</f>
        <v>#VALUE!</v>
      </c>
      <c r="AH262" s="167" t="e">
        <f aca="false" ca="false" dt2D="false" dtr="false" t="normal">IF($K262="ОСНО", SUMIFS('ОС'!AH:AH, 'ОС'!$G:$G, $G262, 'ОС'!$E:$E, $I262), 0)*$J$272</f>
        <v>#VALUE!</v>
      </c>
      <c r="AI262" s="167" t="e">
        <f aca="false" ca="false" dt2D="false" dtr="false" t="normal">IF($K262="ОСНО", SUMIFS('ОС'!AI:AI, 'ОС'!$G:$G, $G262, 'ОС'!$E:$E, $I262), 0)*$J$272</f>
        <v>#VALUE!</v>
      </c>
      <c r="AJ262" s="167" t="e">
        <f aca="false" ca="false" dt2D="false" dtr="false" t="normal">IF($K262="ОСНО", SUMIFS('ОС'!AJ:AJ, 'ОС'!$G:$G, $G262, 'ОС'!$E:$E, $I262), 0)*$J$272</f>
        <v>#VALUE!</v>
      </c>
      <c r="AK262" s="167" t="e">
        <f aca="false" ca="false" dt2D="false" dtr="false" t="normal">IF($K262="ОСНО", SUMIFS('ОС'!AK:AK, 'ОС'!$G:$G, $G262, 'ОС'!$E:$E, $I262), 0)*$J$272</f>
        <v>#VALUE!</v>
      </c>
      <c r="AL262" s="167" t="e">
        <f aca="false" ca="false" dt2D="false" dtr="false" t="normal">IF($K262="ОСНО", SUMIFS('ОС'!AL:AL, 'ОС'!$G:$G, $G262, 'ОС'!$E:$E, $I262), 0)*$J$272</f>
        <v>#VALUE!</v>
      </c>
      <c r="AM262" s="167" t="e">
        <f aca="false" ca="false" dt2D="false" dtr="false" t="normal">IF($K262="ОСНО", SUMIFS('ОС'!AM:AM, 'ОС'!$G:$G, $G262, 'ОС'!$E:$E, $I262), 0)*$J$272</f>
        <v>#VALUE!</v>
      </c>
      <c r="AN262" s="167" t="e">
        <f aca="false" ca="false" dt2D="false" dtr="false" t="normal">IF($K262="ОСНО", SUMIFS('ОС'!AN:AN, 'ОС'!$G:$G, $G262, 'ОС'!$E:$E, $I262), 0)*$J$272</f>
        <v>#VALUE!</v>
      </c>
      <c r="AO262" s="167" t="e">
        <f aca="false" ca="false" dt2D="false" dtr="false" t="normal">IF($K262="ОСНО", SUMIFS('ОС'!AO:AO, 'ОС'!$G:$G, $G262, 'ОС'!$E:$E, $I262), 0)*$J$272</f>
        <v>#VALUE!</v>
      </c>
      <c r="AP262" s="167" t="e">
        <f aca="false" ca="false" dt2D="false" dtr="false" t="normal">IF($K262="ОСНО", SUMIFS('ОС'!AP:AP, 'ОС'!$G:$G, $G262, 'ОС'!$E:$E, $I262), 0)*$J$272</f>
        <v>#VALUE!</v>
      </c>
      <c r="AQ262" s="167" t="e">
        <f aca="false" ca="false" dt2D="false" dtr="false" t="normal">IF($K262="ОСНО", SUMIFS('ОС'!AQ:AQ, 'ОС'!$G:$G, $G262, 'ОС'!$E:$E, $I262), 0)*$J$272</f>
        <v>#VALUE!</v>
      </c>
      <c r="AR262" s="167" t="e">
        <f aca="false" ca="false" dt2D="false" dtr="false" t="normal">IF($K262="ОСНО", SUMIFS('ОС'!AR:AR, 'ОС'!$G:$G, $G262, 'ОС'!$E:$E, $I262), 0)*$J$272</f>
        <v>#VALUE!</v>
      </c>
      <c r="AS262" s="167" t="e">
        <f aca="false" ca="false" dt2D="false" dtr="false" t="normal">IF($K262="ОСНО", SUMIFS('ОС'!AS:AS, 'ОС'!$G:$G, $G262, 'ОС'!$E:$E, $I262), 0)*$J$272</f>
        <v>#VALUE!</v>
      </c>
      <c r="AT262" s="167" t="e">
        <f aca="false" ca="false" dt2D="false" dtr="false" t="normal">IF($K262="ОСНО", SUMIFS('ОС'!AT:AT, 'ОС'!$G:$G, $G262, 'ОС'!$E:$E, $I262), 0)*$J$272</f>
        <v>#VALUE!</v>
      </c>
      <c r="AU262" s="167" t="e">
        <f aca="false" ca="false" dt2D="false" dtr="false" t="normal">IF($K262="ОСНО", SUMIFS('ОС'!AU:AU, 'ОС'!$G:$G, $G262, 'ОС'!$E:$E, $I262), 0)*$J$272</f>
        <v>#VALUE!</v>
      </c>
      <c r="AV262" s="167" t="e">
        <f aca="false" ca="false" dt2D="false" dtr="false" t="normal">IF($K262="ОСНО", SUMIFS('ОС'!AV:AV, 'ОС'!$G:$G, $G262, 'ОС'!$E:$E, $I262), 0)*$J$272</f>
        <v>#VALUE!</v>
      </c>
      <c r="AW262" s="167" t="e">
        <f aca="false" ca="false" dt2D="false" dtr="false" t="normal">IF($K262="ОСНО", SUMIFS('ОС'!AW:AW, 'ОС'!$G:$G, $G262, 'ОС'!$E:$E, $I262), 0)*$J$272</f>
        <v>#VALUE!</v>
      </c>
      <c r="AX262" s="167" t="e">
        <f aca="false" ca="false" dt2D="false" dtr="false" t="normal">IF($K262="ОСНО", SUMIFS('ОС'!AX:AX, 'ОС'!$G:$G, $G262, 'ОС'!$E:$E, $I262), 0)*$J$272</f>
        <v>#VALUE!</v>
      </c>
      <c r="AY262" s="167" t="e">
        <f aca="false" ca="false" dt2D="false" dtr="false" t="normal">IF($K262="ОСНО", SUMIFS('ОС'!AY:AY, 'ОС'!$G:$G, $G262, 'ОС'!$E:$E, $I262), 0)*$J$272</f>
        <v>#VALUE!</v>
      </c>
      <c r="AZ262" s="167" t="e">
        <f aca="false" ca="false" dt2D="false" dtr="false" t="normal">IF($K262="ОСНО", SUMIFS('ОС'!AZ:AZ, 'ОС'!$G:$G, $G262, 'ОС'!$E:$E, $I262), 0)*$J$272</f>
        <v>#VALUE!</v>
      </c>
      <c r="BA262" s="167" t="e">
        <f aca="false" ca="false" dt2D="false" dtr="false" t="normal">IF($K262="ОСНО", SUMIFS('ОС'!BA:BA, 'ОС'!$G:$G, $G262, 'ОС'!$E:$E, $I262), 0)*$J$272</f>
        <v>#VALUE!</v>
      </c>
      <c r="BB262" s="167" t="e">
        <f aca="false" ca="false" dt2D="false" dtr="false" t="normal">IF($K262="ОСНО", SUMIFS('ОС'!BB:BB, 'ОС'!$G:$G, $G262, 'ОС'!$E:$E, $I262), 0)*$J$272</f>
        <v>#VALUE!</v>
      </c>
      <c r="BC262" s="167" t="e">
        <f aca="false" ca="false" dt2D="false" dtr="false" t="normal">IF($K262="ОСНО", SUMIFS('ОС'!BC:BC, 'ОС'!$G:$G, $G262, 'ОС'!$E:$E, $I262), 0)*$J$272</f>
        <v>#VALUE!</v>
      </c>
      <c r="BD262" s="167" t="e">
        <f aca="false" ca="false" dt2D="false" dtr="false" t="normal">IF($K262="ОСНО", SUMIFS('ОС'!BD:BD, 'ОС'!$G:$G, $G262, 'ОС'!$E:$E, $I262), 0)*$J$272</f>
        <v>#VALUE!</v>
      </c>
      <c r="BE262" s="167" t="e">
        <f aca="false" ca="false" dt2D="false" dtr="false" t="normal">IF($K262="ОСНО", SUMIFS('ОС'!BE:BE, 'ОС'!$G:$G, $G262, 'ОС'!$E:$E, $I262), 0)*$J$272</f>
        <v>#VALUE!</v>
      </c>
      <c r="BF262" s="167" t="e">
        <f aca="false" ca="false" dt2D="false" dtr="false" t="normal">IF($K262="ОСНО", SUMIFS('ОС'!BF:BF, 'ОС'!$G:$G, $G262, 'ОС'!$E:$E, $I262), 0)*$J$272</f>
        <v>#VALUE!</v>
      </c>
      <c r="BG262" s="167" t="e">
        <f aca="false" ca="false" dt2D="false" dtr="false" t="normal">IF($K262="ОСНО", SUMIFS('ОС'!BG:BG, 'ОС'!$G:$G, $G262, 'ОС'!$E:$E, $I262), 0)*$J$272</f>
        <v>#VALUE!</v>
      </c>
      <c r="BH262" s="167" t="e">
        <f aca="false" ca="false" dt2D="false" dtr="false" t="normal">IF($K262="ОСНО", SUMIFS('ОС'!BH:BH, 'ОС'!$G:$G, $G262, 'ОС'!$E:$E, $I262), 0)*$J$272</f>
        <v>#VALUE!</v>
      </c>
      <c r="BI262" s="167" t="e">
        <f aca="false" ca="false" dt2D="false" dtr="false" t="normal">IF($K262="ОСНО", SUMIFS('ОС'!BI:BI, 'ОС'!$G:$G, $G262, 'ОС'!$E:$E, $I262), 0)*$J$272</f>
        <v>#VALUE!</v>
      </c>
      <c r="BJ262" s="167" t="e">
        <f aca="false" ca="false" dt2D="false" dtr="false" t="normal">IF($K262="ОСНО", SUMIFS('ОС'!BJ:BJ, 'ОС'!$G:$G, $G262, 'ОС'!$E:$E, $I262), 0)*$J$272</f>
        <v>#VALUE!</v>
      </c>
      <c r="BK262" s="167" t="e">
        <f aca="false" ca="false" dt2D="false" dtr="false" t="normal">IF($K262="ОСНО", SUMIFS('ОС'!BK:BK, 'ОС'!$G:$G, $G262, 'ОС'!$E:$E, $I262), 0)*$J$272</f>
        <v>#VALUE!</v>
      </c>
      <c r="BL262" s="167" t="e">
        <f aca="false" ca="false" dt2D="false" dtr="false" t="normal">IF($K262="ОСНО", SUMIFS('ОС'!BL:BL, 'ОС'!$G:$G, $G262, 'ОС'!$E:$E, $I262), 0)*$J$272</f>
        <v>#VALUE!</v>
      </c>
      <c r="BM262" s="167" t="e">
        <f aca="false" ca="false" dt2D="false" dtr="false" t="normal">IF($K262="ОСНО", SUMIFS('ОС'!BM:BM, 'ОС'!$G:$G, $G262, 'ОС'!$E:$E, $I262), 0)*$J$272</f>
        <v>#VALUE!</v>
      </c>
      <c r="BN262" s="167" t="e">
        <f aca="false" ca="false" dt2D="false" dtr="false" t="normal">IF($K262="ОСНО", SUMIFS('ОС'!BN:BN, 'ОС'!$G:$G, $G262, 'ОС'!$E:$E, $I262), 0)*$J$272</f>
        <v>#VALUE!</v>
      </c>
      <c r="BO262" s="167" t="e">
        <f aca="false" ca="false" dt2D="false" dtr="false" t="normal">IF($K262="ОСНО", SUMIFS('ОС'!BO:BO, 'ОС'!$G:$G, $G262, 'ОС'!$E:$E, $I262), 0)*$J$272</f>
        <v>#VALUE!</v>
      </c>
      <c r="BP262" s="167" t="e">
        <f aca="false" ca="false" dt2D="false" dtr="false" t="normal">IF($K262="ОСНО", SUMIFS('ОС'!BP:BP, 'ОС'!$G:$G, $G262, 'ОС'!$E:$E, $I262), 0)*$J$272</f>
        <v>#VALUE!</v>
      </c>
      <c r="BQ262" s="167" t="e">
        <f aca="false" ca="false" dt2D="false" dtr="false" t="normal">IF($K262="ОСНО", SUMIFS('ОС'!BQ:BQ, 'ОС'!$G:$G, $G262, 'ОС'!$E:$E, $I262), 0)*$J$272</f>
        <v>#VALUE!</v>
      </c>
      <c r="BR262" s="167" t="e">
        <f aca="false" ca="false" dt2D="false" dtr="false" t="normal">IF($K262="ОСНО", SUMIFS('ОС'!BR:BR, 'ОС'!$G:$G, $G262, 'ОС'!$E:$E, $I262), 0)*$J$272</f>
        <v>#VALUE!</v>
      </c>
      <c r="BS262" s="167" t="e">
        <f aca="false" ca="false" dt2D="false" dtr="false" t="normal">IF($K262="ОСНО", SUMIFS('ОС'!BS:BS, 'ОС'!$G:$G, $G262, 'ОС'!$E:$E, $I262), 0)*$J$272</f>
        <v>#VALUE!</v>
      </c>
      <c r="BT262" s="167" t="e">
        <f aca="false" ca="false" dt2D="false" dtr="false" t="normal">IF($K262="ОСНО", SUMIFS('ОС'!BT:BT, 'ОС'!$G:$G, $G262, 'ОС'!$E:$E, $I262), 0)*$J$272</f>
        <v>#VALUE!</v>
      </c>
    </row>
    <row hidden="true" ht="16.5" outlineLevel="1" r="263">
      <c r="A263" s="374" t="s">
        <v>414</v>
      </c>
      <c r="B263" s="374" t="s">
        <v>298</v>
      </c>
      <c r="D263" s="374" t="str">
        <f aca="false" ca="false" dt2D="false" dtr="false" t="normal">IFERROR(J263, 0)</f>
        <v>Местный бюджет</v>
      </c>
      <c r="E263" s="419" t="e">
        <f aca="false" ca="false" dt2D="false" dtr="false" t="normal">E262</f>
        <v>#N/A</v>
      </c>
      <c r="F263" s="374" t="e">
        <f aca="false" ca="false" dt2D="false" dtr="false" t="normal">F262</f>
        <v>#N/A</v>
      </c>
      <c r="G263" s="374" t="n">
        <f aca="false" ca="false" dt2D="false" dtr="false" t="normal">G262</f>
        <v>0</v>
      </c>
      <c r="I263" s="1" t="s">
        <v>298</v>
      </c>
      <c r="J263" s="421" t="s">
        <v>303</v>
      </c>
      <c r="L263" s="283" t="e">
        <f aca="false" ca="true" dt2D="false" dtr="false" t="normal">SUM(M263:BT263)</f>
        <v>#VALUE!</v>
      </c>
      <c r="M263" s="167" t="e">
        <f aca="false" ca="true" dt2D="false" dtr="false" t="normal">SUMIFS('ОС'!M:M, 'ОС'!$G:$G, $G263, 'ОС'!$E:$E, $I263)*$J$272</f>
        <v>#VALUE!</v>
      </c>
      <c r="N263" s="167" t="e">
        <f aca="false" ca="true" dt2D="false" dtr="false" t="normal">SUMIFS('ОС'!N:N, 'ОС'!$G:$G, $G263, 'ОС'!$E:$E, $I263)*$J$272</f>
        <v>#VALUE!</v>
      </c>
      <c r="O263" s="167" t="e">
        <f aca="false" ca="true" dt2D="false" dtr="false" t="normal">SUMIFS('ОС'!O:O, 'ОС'!$G:$G, $G263, 'ОС'!$E:$E, $I263)*$J$272</f>
        <v>#VALUE!</v>
      </c>
      <c r="P263" s="167" t="e">
        <f aca="false" ca="true" dt2D="false" dtr="false" t="normal">SUMIFS('ОС'!P:P, 'ОС'!$G:$G, $G263, 'ОС'!$E:$E, $I263)*$J$272</f>
        <v>#VALUE!</v>
      </c>
      <c r="Q263" s="167" t="e">
        <f aca="false" ca="true" dt2D="false" dtr="false" t="normal">SUMIFS('ОС'!Q:Q, 'ОС'!$G:$G, $G263, 'ОС'!$E:$E, $I263)*$J$272</f>
        <v>#VALUE!</v>
      </c>
      <c r="R263" s="167" t="e">
        <f aca="false" ca="true" dt2D="false" dtr="false" t="normal">SUMIFS('ОС'!R:R, 'ОС'!$G:$G, $G263, 'ОС'!$E:$E, $I263)*$J$272</f>
        <v>#VALUE!</v>
      </c>
      <c r="S263" s="167" t="e">
        <f aca="false" ca="true" dt2D="false" dtr="false" t="normal">SUMIFS('ОС'!S:S, 'ОС'!$G:$G, $G263, 'ОС'!$E:$E, $I263)*$J$272</f>
        <v>#VALUE!</v>
      </c>
      <c r="T263" s="167" t="e">
        <f aca="false" ca="true" dt2D="false" dtr="false" t="normal">SUMIFS('ОС'!T:T, 'ОС'!$G:$G, $G263, 'ОС'!$E:$E, $I263)*$J$272</f>
        <v>#VALUE!</v>
      </c>
      <c r="U263" s="167" t="e">
        <f aca="false" ca="true" dt2D="false" dtr="false" t="normal">SUMIFS('ОС'!U:U, 'ОС'!$G:$G, $G263, 'ОС'!$E:$E, $I263)*$J$272</f>
        <v>#VALUE!</v>
      </c>
      <c r="V263" s="167" t="e">
        <f aca="false" ca="true" dt2D="false" dtr="false" t="normal">SUMIFS('ОС'!V:V, 'ОС'!$G:$G, $G263, 'ОС'!$E:$E, $I263)*$J$272</f>
        <v>#VALUE!</v>
      </c>
      <c r="W263" s="167" t="e">
        <f aca="false" ca="true" dt2D="false" dtr="false" t="normal">SUMIFS('ОС'!W:W, 'ОС'!$G:$G, $G263, 'ОС'!$E:$E, $I263)*$J$272</f>
        <v>#VALUE!</v>
      </c>
      <c r="X263" s="167" t="e">
        <f aca="false" ca="true" dt2D="false" dtr="false" t="normal">SUMIFS('ОС'!X:X, 'ОС'!$G:$G, $G263, 'ОС'!$E:$E, $I263)*$J$272</f>
        <v>#VALUE!</v>
      </c>
      <c r="Y263" s="167" t="e">
        <f aca="false" ca="true" dt2D="false" dtr="false" t="normal">SUMIFS('ОС'!Y:Y, 'ОС'!$G:$G, $G263, 'ОС'!$E:$E, $I263)*$J$272</f>
        <v>#VALUE!</v>
      </c>
      <c r="Z263" s="167" t="e">
        <f aca="false" ca="true" dt2D="false" dtr="false" t="normal">SUMIFS('ОС'!Z:Z, 'ОС'!$G:$G, $G263, 'ОС'!$E:$E, $I263)*$J$272</f>
        <v>#VALUE!</v>
      </c>
      <c r="AA263" s="167" t="e">
        <f aca="false" ca="true" dt2D="false" dtr="false" t="normal">SUMIFS('ОС'!AA:AA, 'ОС'!$G:$G, $G263, 'ОС'!$E:$E, $I263)*$J$272</f>
        <v>#VALUE!</v>
      </c>
      <c r="AB263" s="167" t="e">
        <f aca="false" ca="true" dt2D="false" dtr="false" t="normal">SUMIFS('ОС'!AB:AB, 'ОС'!$G:$G, $G263, 'ОС'!$E:$E, $I263)*$J$272</f>
        <v>#VALUE!</v>
      </c>
      <c r="AC263" s="167" t="e">
        <f aca="false" ca="true" dt2D="false" dtr="false" t="normal">SUMIFS('ОС'!AC:AC, 'ОС'!$G:$G, $G263, 'ОС'!$E:$E, $I263)*$J$272</f>
        <v>#VALUE!</v>
      </c>
      <c r="AD263" s="167" t="e">
        <f aca="false" ca="true" dt2D="false" dtr="false" t="normal">SUMIFS('ОС'!AD:AD, 'ОС'!$G:$G, $G263, 'ОС'!$E:$E, $I263)*$J$272</f>
        <v>#VALUE!</v>
      </c>
      <c r="AE263" s="167" t="e">
        <f aca="false" ca="true" dt2D="false" dtr="false" t="normal">SUMIFS('ОС'!AE:AE, 'ОС'!$G:$G, $G263, 'ОС'!$E:$E, $I263)*$J$272</f>
        <v>#VALUE!</v>
      </c>
      <c r="AF263" s="167" t="e">
        <f aca="false" ca="true" dt2D="false" dtr="false" t="normal">SUMIFS('ОС'!AF:AF, 'ОС'!$G:$G, $G263, 'ОС'!$E:$E, $I263)*$J$272</f>
        <v>#VALUE!</v>
      </c>
      <c r="AG263" s="167" t="e">
        <f aca="false" ca="true" dt2D="false" dtr="false" t="normal">SUMIFS('ОС'!AG:AG, 'ОС'!$G:$G, $G263, 'ОС'!$E:$E, $I263)*$J$272</f>
        <v>#VALUE!</v>
      </c>
      <c r="AH263" s="167" t="e">
        <f aca="false" ca="true" dt2D="false" dtr="false" t="normal">SUMIFS('ОС'!AH:AH, 'ОС'!$G:$G, $G263, 'ОС'!$E:$E, $I263)*$J$272</f>
        <v>#VALUE!</v>
      </c>
      <c r="AI263" s="167" t="e">
        <f aca="false" ca="true" dt2D="false" dtr="false" t="normal">SUMIFS('ОС'!AI:AI, 'ОС'!$G:$G, $G263, 'ОС'!$E:$E, $I263)*$J$272</f>
        <v>#VALUE!</v>
      </c>
      <c r="AJ263" s="167" t="e">
        <f aca="false" ca="true" dt2D="false" dtr="false" t="normal">SUMIFS('ОС'!AJ:AJ, 'ОС'!$G:$G, $G263, 'ОС'!$E:$E, $I263)*$J$272</f>
        <v>#VALUE!</v>
      </c>
      <c r="AK263" s="167" t="e">
        <f aca="false" ca="true" dt2D="false" dtr="false" t="normal">SUMIFS('ОС'!AK:AK, 'ОС'!$G:$G, $G263, 'ОС'!$E:$E, $I263)*$J$272</f>
        <v>#VALUE!</v>
      </c>
      <c r="AL263" s="167" t="e">
        <f aca="false" ca="true" dt2D="false" dtr="false" t="normal">SUMIFS('ОС'!AL:AL, 'ОС'!$G:$G, $G263, 'ОС'!$E:$E, $I263)*$J$272</f>
        <v>#VALUE!</v>
      </c>
      <c r="AM263" s="167" t="e">
        <f aca="false" ca="true" dt2D="false" dtr="false" t="normal">SUMIFS('ОС'!AM:AM, 'ОС'!$G:$G, $G263, 'ОС'!$E:$E, $I263)*$J$272</f>
        <v>#VALUE!</v>
      </c>
      <c r="AN263" s="167" t="e">
        <f aca="false" ca="true" dt2D="false" dtr="false" t="normal">SUMIFS('ОС'!AN:AN, 'ОС'!$G:$G, $G263, 'ОС'!$E:$E, $I263)*$J$272</f>
        <v>#VALUE!</v>
      </c>
      <c r="AO263" s="167" t="e">
        <f aca="false" ca="true" dt2D="false" dtr="false" t="normal">SUMIFS('ОС'!AO:AO, 'ОС'!$G:$G, $G263, 'ОС'!$E:$E, $I263)*$J$272</f>
        <v>#VALUE!</v>
      </c>
      <c r="AP263" s="167" t="e">
        <f aca="false" ca="true" dt2D="false" dtr="false" t="normal">SUMIFS('ОС'!AP:AP, 'ОС'!$G:$G, $G263, 'ОС'!$E:$E, $I263)*$J$272</f>
        <v>#VALUE!</v>
      </c>
      <c r="AQ263" s="167" t="e">
        <f aca="false" ca="true" dt2D="false" dtr="false" t="normal">SUMIFS('ОС'!AQ:AQ, 'ОС'!$G:$G, $G263, 'ОС'!$E:$E, $I263)*$J$272</f>
        <v>#VALUE!</v>
      </c>
      <c r="AR263" s="167" t="e">
        <f aca="false" ca="true" dt2D="false" dtr="false" t="normal">SUMIFS('ОС'!AR:AR, 'ОС'!$G:$G, $G263, 'ОС'!$E:$E, $I263)*$J$272</f>
        <v>#VALUE!</v>
      </c>
      <c r="AS263" s="167" t="e">
        <f aca="false" ca="true" dt2D="false" dtr="false" t="normal">SUMIFS('ОС'!AS:AS, 'ОС'!$G:$G, $G263, 'ОС'!$E:$E, $I263)*$J$272</f>
        <v>#VALUE!</v>
      </c>
      <c r="AT263" s="167" t="e">
        <f aca="false" ca="true" dt2D="false" dtr="false" t="normal">SUMIFS('ОС'!AT:AT, 'ОС'!$G:$G, $G263, 'ОС'!$E:$E, $I263)*$J$272</f>
        <v>#VALUE!</v>
      </c>
      <c r="AU263" s="167" t="e">
        <f aca="false" ca="true" dt2D="false" dtr="false" t="normal">SUMIFS('ОС'!AU:AU, 'ОС'!$G:$G, $G263, 'ОС'!$E:$E, $I263)*$J$272</f>
        <v>#VALUE!</v>
      </c>
      <c r="AV263" s="167" t="e">
        <f aca="false" ca="true" dt2D="false" dtr="false" t="normal">SUMIFS('ОС'!AV:AV, 'ОС'!$G:$G, $G263, 'ОС'!$E:$E, $I263)*$J$272</f>
        <v>#VALUE!</v>
      </c>
      <c r="AW263" s="167" t="e">
        <f aca="false" ca="true" dt2D="false" dtr="false" t="normal">SUMIFS('ОС'!AW:AW, 'ОС'!$G:$G, $G263, 'ОС'!$E:$E, $I263)*$J$272</f>
        <v>#VALUE!</v>
      </c>
      <c r="AX263" s="167" t="e">
        <f aca="false" ca="true" dt2D="false" dtr="false" t="normal">SUMIFS('ОС'!AX:AX, 'ОС'!$G:$G, $G263, 'ОС'!$E:$E, $I263)*$J$272</f>
        <v>#VALUE!</v>
      </c>
      <c r="AY263" s="167" t="e">
        <f aca="false" ca="true" dt2D="false" dtr="false" t="normal">SUMIFS('ОС'!AY:AY, 'ОС'!$G:$G, $G263, 'ОС'!$E:$E, $I263)*$J$272</f>
        <v>#VALUE!</v>
      </c>
      <c r="AZ263" s="167" t="e">
        <f aca="false" ca="true" dt2D="false" dtr="false" t="normal">SUMIFS('ОС'!AZ:AZ, 'ОС'!$G:$G, $G263, 'ОС'!$E:$E, $I263)*$J$272</f>
        <v>#VALUE!</v>
      </c>
      <c r="BA263" s="167" t="e">
        <f aca="false" ca="true" dt2D="false" dtr="false" t="normal">SUMIFS('ОС'!BA:BA, 'ОС'!$G:$G, $G263, 'ОС'!$E:$E, $I263)*$J$272</f>
        <v>#VALUE!</v>
      </c>
      <c r="BB263" s="167" t="e">
        <f aca="false" ca="true" dt2D="false" dtr="false" t="normal">SUMIFS('ОС'!BB:BB, 'ОС'!$G:$G, $G263, 'ОС'!$E:$E, $I263)*$J$272</f>
        <v>#VALUE!</v>
      </c>
      <c r="BC263" s="167" t="e">
        <f aca="false" ca="true" dt2D="false" dtr="false" t="normal">SUMIFS('ОС'!BC:BC, 'ОС'!$G:$G, $G263, 'ОС'!$E:$E, $I263)*$J$272</f>
        <v>#VALUE!</v>
      </c>
      <c r="BD263" s="167" t="e">
        <f aca="false" ca="true" dt2D="false" dtr="false" t="normal">SUMIFS('ОС'!BD:BD, 'ОС'!$G:$G, $G263, 'ОС'!$E:$E, $I263)*$J$272</f>
        <v>#VALUE!</v>
      </c>
      <c r="BE263" s="167" t="e">
        <f aca="false" ca="true" dt2D="false" dtr="false" t="normal">SUMIFS('ОС'!BE:BE, 'ОС'!$G:$G, $G263, 'ОС'!$E:$E, $I263)*$J$272</f>
        <v>#VALUE!</v>
      </c>
      <c r="BF263" s="167" t="e">
        <f aca="false" ca="true" dt2D="false" dtr="false" t="normal">SUMIFS('ОС'!BF:BF, 'ОС'!$G:$G, $G263, 'ОС'!$E:$E, $I263)*$J$272</f>
        <v>#VALUE!</v>
      </c>
      <c r="BG263" s="167" t="e">
        <f aca="false" ca="true" dt2D="false" dtr="false" t="normal">SUMIFS('ОС'!BG:BG, 'ОС'!$G:$G, $G263, 'ОС'!$E:$E, $I263)*$J$272</f>
        <v>#VALUE!</v>
      </c>
      <c r="BH263" s="167" t="e">
        <f aca="false" ca="true" dt2D="false" dtr="false" t="normal">SUMIFS('ОС'!BH:BH, 'ОС'!$G:$G, $G263, 'ОС'!$E:$E, $I263)*$J$272</f>
        <v>#VALUE!</v>
      </c>
      <c r="BI263" s="167" t="e">
        <f aca="false" ca="true" dt2D="false" dtr="false" t="normal">SUMIFS('ОС'!BI:BI, 'ОС'!$G:$G, $G263, 'ОС'!$E:$E, $I263)*$J$272</f>
        <v>#VALUE!</v>
      </c>
      <c r="BJ263" s="167" t="e">
        <f aca="false" ca="true" dt2D="false" dtr="false" t="normal">SUMIFS('ОС'!BJ:BJ, 'ОС'!$G:$G, $G263, 'ОС'!$E:$E, $I263)*$J$272</f>
        <v>#VALUE!</v>
      </c>
      <c r="BK263" s="167" t="e">
        <f aca="false" ca="true" dt2D="false" dtr="false" t="normal">SUMIFS('ОС'!BK:BK, 'ОС'!$G:$G, $G263, 'ОС'!$E:$E, $I263)*$J$272</f>
        <v>#VALUE!</v>
      </c>
      <c r="BL263" s="167" t="e">
        <f aca="false" ca="true" dt2D="false" dtr="false" t="normal">SUMIFS('ОС'!BL:BL, 'ОС'!$G:$G, $G263, 'ОС'!$E:$E, $I263)*$J$272</f>
        <v>#VALUE!</v>
      </c>
      <c r="BM263" s="167" t="e">
        <f aca="false" ca="true" dt2D="false" dtr="false" t="normal">SUMIFS('ОС'!BM:BM, 'ОС'!$G:$G, $G263, 'ОС'!$E:$E, $I263)*$J$272</f>
        <v>#VALUE!</v>
      </c>
      <c r="BN263" s="167" t="e">
        <f aca="false" ca="true" dt2D="false" dtr="false" t="normal">SUMIFS('ОС'!BN:BN, 'ОС'!$G:$G, $G263, 'ОС'!$E:$E, $I263)*$J$272</f>
        <v>#VALUE!</v>
      </c>
      <c r="BO263" s="167" t="e">
        <f aca="false" ca="true" dt2D="false" dtr="false" t="normal">SUMIFS('ОС'!BO:BO, 'ОС'!$G:$G, $G263, 'ОС'!$E:$E, $I263)*$J$272</f>
        <v>#VALUE!</v>
      </c>
      <c r="BP263" s="167" t="e">
        <f aca="false" ca="true" dt2D="false" dtr="false" t="normal">SUMIFS('ОС'!BP:BP, 'ОС'!$G:$G, $G263, 'ОС'!$E:$E, $I263)*$J$272</f>
        <v>#VALUE!</v>
      </c>
      <c r="BQ263" s="167" t="e">
        <f aca="false" ca="true" dt2D="false" dtr="false" t="normal">SUMIFS('ОС'!BQ:BQ, 'ОС'!$G:$G, $G263, 'ОС'!$E:$E, $I263)*$J$272</f>
        <v>#VALUE!</v>
      </c>
      <c r="BR263" s="167" t="e">
        <f aca="false" ca="true" dt2D="false" dtr="false" t="normal">SUMIFS('ОС'!BR:BR, 'ОС'!$G:$G, $G263, 'ОС'!$E:$E, $I263)*$J$272</f>
        <v>#VALUE!</v>
      </c>
      <c r="BS263" s="167" t="e">
        <f aca="false" ca="true" dt2D="false" dtr="false" t="normal">SUMIFS('ОС'!BS:BS, 'ОС'!$G:$G, $G263, 'ОС'!$E:$E, $I263)*$J$272</f>
        <v>#VALUE!</v>
      </c>
      <c r="BT263" s="167" t="e">
        <f aca="false" ca="true" dt2D="false" dtr="false" t="normal">SUMIFS('ОС'!BT:BT, 'ОС'!$G:$G, $G263, 'ОС'!$E:$E, $I263)*$J$272</f>
        <v>#VALUE!</v>
      </c>
    </row>
    <row hidden="true" ht="16.5" outlineLevel="1" r="264">
      <c r="A264" s="374" t="s">
        <v>414</v>
      </c>
      <c r="B264" s="374" t="s">
        <v>299</v>
      </c>
      <c r="D264" s="374" t="str">
        <f aca="false" ca="false" dt2D="false" dtr="false" t="normal">IFERROR(J264, 0)</f>
        <v>Бюджет СФ</v>
      </c>
      <c r="E264" s="419" t="e">
        <f aca="false" ca="false" dt2D="false" dtr="false" t="normal">E263</f>
        <v>#N/A</v>
      </c>
      <c r="F264" s="374" t="e">
        <f aca="false" ca="false" dt2D="false" dtr="false" t="normal">F263</f>
        <v>#N/A</v>
      </c>
      <c r="G264" s="374" t="n">
        <f aca="false" ca="false" dt2D="false" dtr="false" t="normal">G263</f>
        <v>0</v>
      </c>
      <c r="I264" s="1" t="s">
        <v>299</v>
      </c>
      <c r="J264" s="421" t="s">
        <v>302</v>
      </c>
      <c r="L264" s="283" t="n">
        <f aca="false" ca="true" dt2D="false" dtr="false" t="normal">SUM(M264:BT264)</f>
        <v>0</v>
      </c>
      <c r="M264" s="167" t="n">
        <f aca="false" ca="true" dt2D="false" dtr="false" t="normal">SUMIFS('Затраты'!M:M, 'Затраты'!$G:$G, $G264, 'Затраты'!$C:$C, $I264)</f>
        <v>0</v>
      </c>
      <c r="N264" s="167" t="n">
        <f aca="false" ca="true" dt2D="false" dtr="false" t="normal">SUMIFS('Затраты'!N:N, 'Затраты'!$G:$G, $G264, 'Затраты'!$C:$C, 'Фин.Модель'!$I264)</f>
        <v>0</v>
      </c>
      <c r="O264" s="167" t="n">
        <f aca="false" ca="true" dt2D="false" dtr="false" t="normal">SUMIFS('Затраты'!O:O, 'Затраты'!$G:$G, $G264, 'Затраты'!$C:$C, 'Фин.Модель'!$I264)</f>
        <v>0</v>
      </c>
      <c r="P264" s="167" t="n">
        <f aca="false" ca="true" dt2D="false" dtr="false" t="normal">SUMIFS('Затраты'!P:P, 'Затраты'!$G:$G, $G264, 'Затраты'!$C:$C, 'Фин.Модель'!$I264)</f>
        <v>0</v>
      </c>
      <c r="Q264" s="167" t="n">
        <f aca="false" ca="true" dt2D="false" dtr="false" t="normal">SUMIFS('Затраты'!Q:Q, 'Затраты'!$G:$G, $G264, 'Затраты'!$C:$C, 'Фин.Модель'!$I264)</f>
        <v>0</v>
      </c>
      <c r="R264" s="167" t="n">
        <f aca="false" ca="true" dt2D="false" dtr="false" t="normal">SUMIFS('Затраты'!R:R, 'Затраты'!$G:$G, $G264, 'Затраты'!$C:$C, 'Фин.Модель'!$I264)</f>
        <v>0</v>
      </c>
      <c r="S264" s="167" t="n">
        <f aca="false" ca="true" dt2D="false" dtr="false" t="normal">SUMIFS('Затраты'!S:S, 'Затраты'!$G:$G, $G264, 'Затраты'!$C:$C, 'Фин.Модель'!$I264)</f>
        <v>0</v>
      </c>
      <c r="T264" s="167" t="n">
        <f aca="false" ca="true" dt2D="false" dtr="false" t="normal">SUMIFS('Затраты'!T:T, 'Затраты'!$G:$G, $G264, 'Затраты'!$C:$C, 'Фин.Модель'!$I264)</f>
        <v>0</v>
      </c>
      <c r="U264" s="167" t="n">
        <f aca="false" ca="true" dt2D="false" dtr="false" t="normal">SUMIFS('Затраты'!U:U, 'Затраты'!$G:$G, $G264, 'Затраты'!$C:$C, 'Фин.Модель'!$I264)</f>
        <v>0</v>
      </c>
      <c r="V264" s="167" t="n">
        <f aca="false" ca="true" dt2D="false" dtr="false" t="normal">SUMIFS('Затраты'!V:V, 'Затраты'!$G:$G, $G264, 'Затраты'!$C:$C, 'Фин.Модель'!$I264)</f>
        <v>0</v>
      </c>
      <c r="W264" s="167" t="n">
        <f aca="false" ca="true" dt2D="false" dtr="false" t="normal">SUMIFS('Затраты'!W:W, 'Затраты'!$G:$G, $G264, 'Затраты'!$C:$C, 'Фин.Модель'!$I264)</f>
        <v>0</v>
      </c>
      <c r="X264" s="167" t="n">
        <f aca="false" ca="true" dt2D="false" dtr="false" t="normal">SUMIFS('Затраты'!X:X, 'Затраты'!$G:$G, $G264, 'Затраты'!$C:$C, 'Фин.Модель'!$I264)</f>
        <v>0</v>
      </c>
      <c r="Y264" s="167" t="n">
        <f aca="false" ca="true" dt2D="false" dtr="false" t="normal">SUMIFS('Затраты'!Y:Y, 'Затраты'!$G:$G, $G264, 'Затраты'!$C:$C, 'Фин.Модель'!$I264)</f>
        <v>0</v>
      </c>
      <c r="Z264" s="167" t="n">
        <f aca="false" ca="true" dt2D="false" dtr="false" t="normal">SUMIFS('Затраты'!Z:Z, 'Затраты'!$G:$G, $G264, 'Затраты'!$C:$C, 'Фин.Модель'!$I264)</f>
        <v>0</v>
      </c>
      <c r="AA264" s="167" t="n">
        <f aca="false" ca="true" dt2D="false" dtr="false" t="normal">SUMIFS('Затраты'!AA:AA, 'Затраты'!$G:$G, $G264, 'Затраты'!$C:$C, 'Фин.Модель'!$I264)</f>
        <v>0</v>
      </c>
      <c r="AB264" s="167" t="n">
        <f aca="false" ca="true" dt2D="false" dtr="false" t="normal">SUMIFS('Затраты'!AB:AB, 'Затраты'!$G:$G, $G264, 'Затраты'!$C:$C, 'Фин.Модель'!$I264)</f>
        <v>0</v>
      </c>
      <c r="AC264" s="167" t="n">
        <f aca="false" ca="true" dt2D="false" dtr="false" t="normal">SUMIFS('Затраты'!AC:AC, 'Затраты'!$G:$G, $G264, 'Затраты'!$C:$C, 'Фин.Модель'!$I264)</f>
        <v>0</v>
      </c>
      <c r="AD264" s="167" t="n">
        <f aca="false" ca="true" dt2D="false" dtr="false" t="normal">SUMIFS('Затраты'!AD:AD, 'Затраты'!$G:$G, $G264, 'Затраты'!$C:$C, 'Фин.Модель'!$I264)</f>
        <v>0</v>
      </c>
      <c r="AE264" s="167" t="n">
        <f aca="false" ca="true" dt2D="false" dtr="false" t="normal">SUMIFS('Затраты'!AE:AE, 'Затраты'!$G:$G, $G264, 'Затраты'!$C:$C, 'Фин.Модель'!$I264)</f>
        <v>0</v>
      </c>
      <c r="AF264" s="167" t="n">
        <f aca="false" ca="true" dt2D="false" dtr="false" t="normal">SUMIFS('Затраты'!AF:AF, 'Затраты'!$G:$G, $G264, 'Затраты'!$C:$C, 'Фин.Модель'!$I264)</f>
        <v>0</v>
      </c>
      <c r="AG264" s="167" t="n">
        <f aca="false" ca="true" dt2D="false" dtr="false" t="normal">SUMIFS('Затраты'!AG:AG, 'Затраты'!$G:$G, $G264, 'Затраты'!$C:$C, 'Фин.Модель'!$I264)</f>
        <v>0</v>
      </c>
      <c r="AH264" s="167" t="n">
        <f aca="false" ca="true" dt2D="false" dtr="false" t="normal">SUMIFS('Затраты'!AH:AH, 'Затраты'!$G:$G, $G264, 'Затраты'!$C:$C, 'Фин.Модель'!$I264)</f>
        <v>0</v>
      </c>
      <c r="AI264" s="167" t="n">
        <f aca="false" ca="true" dt2D="false" dtr="false" t="normal">SUMIFS('Затраты'!AI:AI, 'Затраты'!$G:$G, $G264, 'Затраты'!$C:$C, 'Фин.Модель'!$I264)</f>
        <v>0</v>
      </c>
      <c r="AJ264" s="167" t="n">
        <f aca="false" ca="true" dt2D="false" dtr="false" t="normal">SUMIFS('Затраты'!AJ:AJ, 'Затраты'!$G:$G, $G264, 'Затраты'!$C:$C, 'Фин.Модель'!$I264)</f>
        <v>0</v>
      </c>
      <c r="AK264" s="167" t="n">
        <f aca="false" ca="true" dt2D="false" dtr="false" t="normal">SUMIFS('Затраты'!AK:AK, 'Затраты'!$G:$G, $G264, 'Затраты'!$C:$C, 'Фин.Модель'!$I264)</f>
        <v>0</v>
      </c>
      <c r="AL264" s="167" t="n">
        <f aca="false" ca="true" dt2D="false" dtr="false" t="normal">SUMIFS('Затраты'!AL:AL, 'Затраты'!$G:$G, $G264, 'Затраты'!$C:$C, 'Фин.Модель'!$I264)</f>
        <v>0</v>
      </c>
      <c r="AM264" s="167" t="n">
        <f aca="false" ca="true" dt2D="false" dtr="false" t="normal">SUMIFS('Затраты'!AM:AM, 'Затраты'!$G:$G, $G264, 'Затраты'!$C:$C, 'Фин.Модель'!$I264)</f>
        <v>0</v>
      </c>
      <c r="AN264" s="167" t="n">
        <f aca="false" ca="true" dt2D="false" dtr="false" t="normal">SUMIFS('Затраты'!AN:AN, 'Затраты'!$G:$G, $G264, 'Затраты'!$C:$C, 'Фин.Модель'!$I264)</f>
        <v>0</v>
      </c>
      <c r="AO264" s="167" t="n">
        <f aca="false" ca="true" dt2D="false" dtr="false" t="normal">SUMIFS('Затраты'!AO:AO, 'Затраты'!$G:$G, $G264, 'Затраты'!$C:$C, 'Фин.Модель'!$I264)</f>
        <v>0</v>
      </c>
      <c r="AP264" s="167" t="n">
        <f aca="false" ca="true" dt2D="false" dtr="false" t="normal">SUMIFS('Затраты'!AP:AP, 'Затраты'!$G:$G, $G264, 'Затраты'!$C:$C, 'Фин.Модель'!$I264)</f>
        <v>0</v>
      </c>
      <c r="AQ264" s="167" t="n">
        <f aca="false" ca="true" dt2D="false" dtr="false" t="normal">SUMIFS('Затраты'!AQ:AQ, 'Затраты'!$G:$G, $G264, 'Затраты'!$C:$C, 'Фин.Модель'!$I264)</f>
        <v>0</v>
      </c>
      <c r="AR264" s="167" t="n">
        <f aca="false" ca="true" dt2D="false" dtr="false" t="normal">SUMIFS('Затраты'!AR:AR, 'Затраты'!$G:$G, $G264, 'Затраты'!$C:$C, 'Фин.Модель'!$I264)</f>
        <v>0</v>
      </c>
      <c r="AS264" s="167" t="n">
        <f aca="false" ca="true" dt2D="false" dtr="false" t="normal">SUMIFS('Затраты'!AS:AS, 'Затраты'!$G:$G, $G264, 'Затраты'!$C:$C, 'Фин.Модель'!$I264)</f>
        <v>0</v>
      </c>
      <c r="AT264" s="167" t="n">
        <f aca="false" ca="true" dt2D="false" dtr="false" t="normal">SUMIFS('Затраты'!AT:AT, 'Затраты'!$G:$G, $G264, 'Затраты'!$C:$C, 'Фин.Модель'!$I264)</f>
        <v>0</v>
      </c>
      <c r="AU264" s="167" t="n">
        <f aca="false" ca="true" dt2D="false" dtr="false" t="normal">SUMIFS('Затраты'!AU:AU, 'Затраты'!$G:$G, $G264, 'Затраты'!$C:$C, 'Фин.Модель'!$I264)</f>
        <v>0</v>
      </c>
      <c r="AV264" s="167" t="n">
        <f aca="false" ca="true" dt2D="false" dtr="false" t="normal">SUMIFS('Затраты'!AV:AV, 'Затраты'!$G:$G, $G264, 'Затраты'!$C:$C, 'Фин.Модель'!$I264)</f>
        <v>0</v>
      </c>
      <c r="AW264" s="167" t="n">
        <f aca="false" ca="true" dt2D="false" dtr="false" t="normal">SUMIFS('Затраты'!AW:AW, 'Затраты'!$G:$G, $G264, 'Затраты'!$C:$C, 'Фин.Модель'!$I264)</f>
        <v>0</v>
      </c>
      <c r="AX264" s="167" t="n">
        <f aca="false" ca="true" dt2D="false" dtr="false" t="normal">SUMIFS('Затраты'!AX:AX, 'Затраты'!$G:$G, $G264, 'Затраты'!$C:$C, 'Фин.Модель'!$I264)</f>
        <v>0</v>
      </c>
      <c r="AY264" s="167" t="n">
        <f aca="false" ca="true" dt2D="false" dtr="false" t="normal">SUMIFS('Затраты'!AY:AY, 'Затраты'!$G:$G, $G264, 'Затраты'!$C:$C, 'Фин.Модель'!$I264)</f>
        <v>0</v>
      </c>
      <c r="AZ264" s="167" t="n">
        <f aca="false" ca="true" dt2D="false" dtr="false" t="normal">SUMIFS('Затраты'!AZ:AZ, 'Затраты'!$G:$G, $G264, 'Затраты'!$C:$C, 'Фин.Модель'!$I264)</f>
        <v>0</v>
      </c>
      <c r="BA264" s="167" t="n">
        <f aca="false" ca="true" dt2D="false" dtr="false" t="normal">SUMIFS('Затраты'!BA:BA, 'Затраты'!$G:$G, $G264, 'Затраты'!$C:$C, 'Фин.Модель'!$I264)</f>
        <v>0</v>
      </c>
      <c r="BB264" s="167" t="n">
        <f aca="false" ca="true" dt2D="false" dtr="false" t="normal">SUMIFS('Затраты'!BB:BB, 'Затраты'!$G:$G, $G264, 'Затраты'!$C:$C, 'Фин.Модель'!$I264)</f>
        <v>0</v>
      </c>
      <c r="BC264" s="167" t="n">
        <f aca="false" ca="true" dt2D="false" dtr="false" t="normal">SUMIFS('Затраты'!BC:BC, 'Затраты'!$G:$G, $G264, 'Затраты'!$C:$C, 'Фин.Модель'!$I264)</f>
        <v>0</v>
      </c>
      <c r="BD264" s="167" t="n">
        <f aca="false" ca="true" dt2D="false" dtr="false" t="normal">SUMIFS('Затраты'!BD:BD, 'Затраты'!$G:$G, $G264, 'Затраты'!$C:$C, 'Фин.Модель'!$I264)</f>
        <v>0</v>
      </c>
      <c r="BE264" s="167" t="n">
        <f aca="false" ca="true" dt2D="false" dtr="false" t="normal">SUMIFS('Затраты'!BE:BE, 'Затраты'!$G:$G, $G264, 'Затраты'!$C:$C, 'Фин.Модель'!$I264)</f>
        <v>0</v>
      </c>
      <c r="BF264" s="167" t="n">
        <f aca="false" ca="true" dt2D="false" dtr="false" t="normal">SUMIFS('Затраты'!BF:BF, 'Затраты'!$G:$G, $G264, 'Затраты'!$C:$C, 'Фин.Модель'!$I264)</f>
        <v>0</v>
      </c>
      <c r="BG264" s="167" t="n">
        <f aca="false" ca="true" dt2D="false" dtr="false" t="normal">SUMIFS('Затраты'!BG:BG, 'Затраты'!$G:$G, $G264, 'Затраты'!$C:$C, 'Фин.Модель'!$I264)</f>
        <v>0</v>
      </c>
      <c r="BH264" s="167" t="n">
        <f aca="false" ca="true" dt2D="false" dtr="false" t="normal">SUMIFS('Затраты'!BH:BH, 'Затраты'!$G:$G, $G264, 'Затраты'!$C:$C, 'Фин.Модель'!$I264)</f>
        <v>0</v>
      </c>
      <c r="BI264" s="167" t="n">
        <f aca="false" ca="true" dt2D="false" dtr="false" t="normal">SUMIFS('Затраты'!BI:BI, 'Затраты'!$G:$G, $G264, 'Затраты'!$C:$C, 'Фин.Модель'!$I264)</f>
        <v>0</v>
      </c>
      <c r="BJ264" s="167" t="n">
        <f aca="false" ca="true" dt2D="false" dtr="false" t="normal">SUMIFS('Затраты'!BJ:BJ, 'Затраты'!$G:$G, $G264, 'Затраты'!$C:$C, 'Фин.Модель'!$I264)</f>
        <v>0</v>
      </c>
      <c r="BK264" s="167" t="n">
        <f aca="false" ca="true" dt2D="false" dtr="false" t="normal">SUMIFS('Затраты'!BK:BK, 'Затраты'!$G:$G, $G264, 'Затраты'!$C:$C, 'Фин.Модель'!$I264)</f>
        <v>0</v>
      </c>
      <c r="BL264" s="167" t="n">
        <f aca="false" ca="true" dt2D="false" dtr="false" t="normal">SUMIFS('Затраты'!BL:BL, 'Затраты'!$G:$G, $G264, 'Затраты'!$C:$C, 'Фин.Модель'!$I264)</f>
        <v>0</v>
      </c>
      <c r="BM264" s="167" t="n">
        <f aca="false" ca="true" dt2D="false" dtr="false" t="normal">SUMIFS('Затраты'!BM:BM, 'Затраты'!$G:$G, $G264, 'Затраты'!$C:$C, 'Фин.Модель'!$I264)</f>
        <v>0</v>
      </c>
      <c r="BN264" s="167" t="n">
        <f aca="false" ca="true" dt2D="false" dtr="false" t="normal">SUMIFS('Затраты'!BN:BN, 'Затраты'!$G:$G, $G264, 'Затраты'!$C:$C, 'Фин.Модель'!$I264)</f>
        <v>0</v>
      </c>
      <c r="BO264" s="167" t="n">
        <f aca="false" ca="true" dt2D="false" dtr="false" t="normal">SUMIFS('Затраты'!BO:BO, 'Затраты'!$G:$G, $G264, 'Затраты'!$C:$C, 'Фин.Модель'!$I264)</f>
        <v>0</v>
      </c>
      <c r="BP264" s="167" t="n">
        <f aca="false" ca="true" dt2D="false" dtr="false" t="normal">SUMIFS('Затраты'!BP:BP, 'Затраты'!$G:$G, $G264, 'Затраты'!$C:$C, 'Фин.Модель'!$I264)</f>
        <v>0</v>
      </c>
      <c r="BQ264" s="167" t="n">
        <f aca="false" ca="true" dt2D="false" dtr="false" t="normal">SUMIFS('Затраты'!BQ:BQ, 'Затраты'!$G:$G, $G264, 'Затраты'!$C:$C, 'Фин.Модель'!$I264)</f>
        <v>0</v>
      </c>
      <c r="BR264" s="167" t="n">
        <f aca="false" ca="true" dt2D="false" dtr="false" t="normal">SUMIFS('Затраты'!BR:BR, 'Затраты'!$G:$G, $G264, 'Затраты'!$C:$C, 'Фин.Модель'!$I264)</f>
        <v>0</v>
      </c>
      <c r="BS264" s="167" t="n">
        <f aca="false" ca="true" dt2D="false" dtr="false" t="normal">SUMIFS('Затраты'!BS:BS, 'Затраты'!$G:$G, $G264, 'Затраты'!$C:$C, 'Фин.Модель'!$I264)</f>
        <v>0</v>
      </c>
      <c r="BT264" s="167" t="n">
        <f aca="false" ca="true" dt2D="false" dtr="false" t="normal">SUMIFS('Затраты'!BT:BT, 'Затраты'!$G:$G, $G264, 'Затраты'!$C:$C, 'Фин.Модель'!$I264)</f>
        <v>0</v>
      </c>
    </row>
    <row customFormat="true" hidden="true" ht="16.5" outlineLevel="1" r="265" s="17">
      <c r="A265" s="404" t="s">
        <v>471</v>
      </c>
      <c r="B265" s="404" t="n"/>
      <c r="C265" s="374" t="s">
        <v>471</v>
      </c>
      <c r="D265" s="404" t="n"/>
      <c r="E265" s="419" t="e">
        <f aca="false" ca="false" dt2D="false" dtr="false" t="normal">E264</f>
        <v>#N/A</v>
      </c>
      <c r="F265" s="374" t="e">
        <f aca="false" ca="false" dt2D="false" dtr="false" t="normal">F264</f>
        <v>#N/A</v>
      </c>
      <c r="G265" s="374" t="n">
        <f aca="false" ca="false" dt2D="false" dtr="false" t="normal">G264</f>
        <v>0</v>
      </c>
      <c r="H265" s="1" t="n"/>
      <c r="I265" s="17" t="s">
        <v>472</v>
      </c>
      <c r="L265" s="283" t="e">
        <f aca="false" ca="true" dt2D="false" dtr="false" t="normal">SUM(M265:BT265)</f>
        <v>#VALUE!</v>
      </c>
      <c r="M265" s="171" t="e">
        <f aca="false" ca="true" dt2D="false" dtr="false" t="normal">M248-SUM(M249:M264)</f>
        <v>#VALUE!</v>
      </c>
      <c r="N265" s="171" t="e">
        <f aca="false" ca="true" dt2D="false" dtr="false" t="normal">N248-SUM(N249:N264)</f>
        <v>#VALUE!</v>
      </c>
      <c r="O265" s="171" t="e">
        <f aca="false" ca="true" dt2D="false" dtr="false" t="normal">O248-SUM(O249:O264)</f>
        <v>#VALUE!</v>
      </c>
      <c r="P265" s="171" t="e">
        <f aca="false" ca="true" dt2D="false" dtr="false" t="normal">P248-SUM(P249:P264)</f>
        <v>#VALUE!</v>
      </c>
      <c r="Q265" s="171" t="e">
        <f aca="false" ca="true" dt2D="false" dtr="false" t="normal">Q248-SUM(Q249:Q264)</f>
        <v>#VALUE!</v>
      </c>
      <c r="R265" s="171" t="e">
        <f aca="false" ca="true" dt2D="false" dtr="false" t="normal">R248-SUM(R249:R264)</f>
        <v>#VALUE!</v>
      </c>
      <c r="S265" s="171" t="e">
        <f aca="false" ca="true" dt2D="false" dtr="false" t="normal">S248-SUM(S249:S264)</f>
        <v>#VALUE!</v>
      </c>
      <c r="T265" s="171" t="e">
        <f aca="false" ca="true" dt2D="false" dtr="false" t="normal">T248-SUM(T249:T264)</f>
        <v>#VALUE!</v>
      </c>
      <c r="U265" s="171" t="e">
        <f aca="false" ca="true" dt2D="false" dtr="false" t="normal">U248-SUM(U249:U264)</f>
        <v>#VALUE!</v>
      </c>
      <c r="V265" s="171" t="e">
        <f aca="false" ca="true" dt2D="false" dtr="false" t="normal">V248-SUM(V249:V264)</f>
        <v>#VALUE!</v>
      </c>
      <c r="W265" s="171" t="e">
        <f aca="false" ca="true" dt2D="false" dtr="false" t="normal">W248-SUM(W249:W264)</f>
        <v>#VALUE!</v>
      </c>
      <c r="X265" s="171" t="e">
        <f aca="false" ca="true" dt2D="false" dtr="false" t="normal">X248-SUM(X249:X264)</f>
        <v>#VALUE!</v>
      </c>
      <c r="Y265" s="171" t="e">
        <f aca="false" ca="true" dt2D="false" dtr="false" t="normal">Y248-SUM(Y249:Y264)</f>
        <v>#VALUE!</v>
      </c>
      <c r="Z265" s="171" t="e">
        <f aca="false" ca="true" dt2D="false" dtr="false" t="normal">Z248-SUM(Z249:Z264)</f>
        <v>#VALUE!</v>
      </c>
      <c r="AA265" s="171" t="e">
        <f aca="false" ca="true" dt2D="false" dtr="false" t="normal">AA248-SUM(AA249:AA264)</f>
        <v>#VALUE!</v>
      </c>
      <c r="AB265" s="171" t="e">
        <f aca="false" ca="true" dt2D="false" dtr="false" t="normal">AB248-SUM(AB249:AB264)</f>
        <v>#VALUE!</v>
      </c>
      <c r="AC265" s="171" t="e">
        <f aca="false" ca="true" dt2D="false" dtr="false" t="normal">AC248-SUM(AC249:AC264)</f>
        <v>#VALUE!</v>
      </c>
      <c r="AD265" s="171" t="e">
        <f aca="false" ca="true" dt2D="false" dtr="false" t="normal">AD248-SUM(AD249:AD264)</f>
        <v>#VALUE!</v>
      </c>
      <c r="AE265" s="171" t="e">
        <f aca="false" ca="true" dt2D="false" dtr="false" t="normal">AE248-SUM(AE249:AE264)</f>
        <v>#VALUE!</v>
      </c>
      <c r="AF265" s="171" t="e">
        <f aca="false" ca="true" dt2D="false" dtr="false" t="normal">AF248-SUM(AF249:AF264)</f>
        <v>#VALUE!</v>
      </c>
      <c r="AG265" s="171" t="e">
        <f aca="false" ca="true" dt2D="false" dtr="false" t="normal">AG248-SUM(AG249:AG264)</f>
        <v>#VALUE!</v>
      </c>
      <c r="AH265" s="171" t="e">
        <f aca="false" ca="true" dt2D="false" dtr="false" t="normal">AH248-SUM(AH249:AH264)</f>
        <v>#VALUE!</v>
      </c>
      <c r="AI265" s="171" t="e">
        <f aca="false" ca="true" dt2D="false" dtr="false" t="normal">AI248-SUM(AI249:AI264)</f>
        <v>#VALUE!</v>
      </c>
      <c r="AJ265" s="171" t="e">
        <f aca="false" ca="true" dt2D="false" dtr="false" t="normal">AJ248-SUM(AJ249:AJ264)</f>
        <v>#VALUE!</v>
      </c>
      <c r="AK265" s="171" t="e">
        <f aca="false" ca="true" dt2D="false" dtr="false" t="normal">AK248-SUM(AK249:AK264)</f>
        <v>#VALUE!</v>
      </c>
      <c r="AL265" s="171" t="e">
        <f aca="false" ca="true" dt2D="false" dtr="false" t="normal">AL248-SUM(AL249:AL264)</f>
        <v>#VALUE!</v>
      </c>
      <c r="AM265" s="171" t="e">
        <f aca="false" ca="true" dt2D="false" dtr="false" t="normal">AM248-SUM(AM249:AM264)</f>
        <v>#VALUE!</v>
      </c>
      <c r="AN265" s="171" t="e">
        <f aca="false" ca="true" dt2D="false" dtr="false" t="normal">AN248-SUM(AN249:AN264)</f>
        <v>#VALUE!</v>
      </c>
      <c r="AO265" s="171" t="e">
        <f aca="false" ca="true" dt2D="false" dtr="false" t="normal">AO248-SUM(AO249:AO264)</f>
        <v>#VALUE!</v>
      </c>
      <c r="AP265" s="171" t="e">
        <f aca="false" ca="true" dt2D="false" dtr="false" t="normal">AP248-SUM(AP249:AP264)</f>
        <v>#VALUE!</v>
      </c>
      <c r="AQ265" s="171" t="e">
        <f aca="false" ca="true" dt2D="false" dtr="false" t="normal">AQ248-SUM(AQ249:AQ264)</f>
        <v>#VALUE!</v>
      </c>
      <c r="AR265" s="171" t="e">
        <f aca="false" ca="true" dt2D="false" dtr="false" t="normal">AR248-SUM(AR249:AR264)</f>
        <v>#VALUE!</v>
      </c>
      <c r="AS265" s="171" t="e">
        <f aca="false" ca="true" dt2D="false" dtr="false" t="normal">AS248-SUM(AS249:AS264)</f>
        <v>#VALUE!</v>
      </c>
      <c r="AT265" s="171" t="e">
        <f aca="false" ca="true" dt2D="false" dtr="false" t="normal">AT248-SUM(AT249:AT264)</f>
        <v>#VALUE!</v>
      </c>
      <c r="AU265" s="171" t="e">
        <f aca="false" ca="true" dt2D="false" dtr="false" t="normal">AU248-SUM(AU249:AU264)</f>
        <v>#VALUE!</v>
      </c>
      <c r="AV265" s="171" t="e">
        <f aca="false" ca="true" dt2D="false" dtr="false" t="normal">AV248-SUM(AV249:AV264)</f>
        <v>#VALUE!</v>
      </c>
      <c r="AW265" s="171" t="e">
        <f aca="false" ca="true" dt2D="false" dtr="false" t="normal">AW248-SUM(AW249:AW264)</f>
        <v>#VALUE!</v>
      </c>
      <c r="AX265" s="171" t="e">
        <f aca="false" ca="true" dt2D="false" dtr="false" t="normal">AX248-SUM(AX249:AX264)</f>
        <v>#VALUE!</v>
      </c>
      <c r="AY265" s="171" t="e">
        <f aca="false" ca="true" dt2D="false" dtr="false" t="normal">AY248-SUM(AY249:AY264)</f>
        <v>#VALUE!</v>
      </c>
      <c r="AZ265" s="171" t="e">
        <f aca="false" ca="true" dt2D="false" dtr="false" t="normal">AZ248-SUM(AZ249:AZ264)</f>
        <v>#VALUE!</v>
      </c>
      <c r="BA265" s="171" t="e">
        <f aca="false" ca="true" dt2D="false" dtr="false" t="normal">BA248-SUM(BA249:BA264)</f>
        <v>#VALUE!</v>
      </c>
      <c r="BB265" s="171" t="e">
        <f aca="false" ca="true" dt2D="false" dtr="false" t="normal">BB248-SUM(BB249:BB264)</f>
        <v>#VALUE!</v>
      </c>
      <c r="BC265" s="171" t="e">
        <f aca="false" ca="true" dt2D="false" dtr="false" t="normal">BC248-SUM(BC249:BC264)</f>
        <v>#VALUE!</v>
      </c>
      <c r="BD265" s="171" t="e">
        <f aca="false" ca="true" dt2D="false" dtr="false" t="normal">BD248-SUM(BD249:BD264)</f>
        <v>#VALUE!</v>
      </c>
      <c r="BE265" s="171" t="e">
        <f aca="false" ca="true" dt2D="false" dtr="false" t="normal">BE248-SUM(BE249:BE264)</f>
        <v>#VALUE!</v>
      </c>
      <c r="BF265" s="171" t="e">
        <f aca="false" ca="true" dt2D="false" dtr="false" t="normal">BF248-SUM(BF249:BF264)</f>
        <v>#VALUE!</v>
      </c>
      <c r="BG265" s="171" t="e">
        <f aca="false" ca="true" dt2D="false" dtr="false" t="normal">BG248-SUM(BG249:BG264)</f>
        <v>#VALUE!</v>
      </c>
      <c r="BH265" s="171" t="e">
        <f aca="false" ca="true" dt2D="false" dtr="false" t="normal">BH248-SUM(BH249:BH264)</f>
        <v>#VALUE!</v>
      </c>
      <c r="BI265" s="171" t="e">
        <f aca="false" ca="true" dt2D="false" dtr="false" t="normal">BI248-SUM(BI249:BI264)</f>
        <v>#VALUE!</v>
      </c>
      <c r="BJ265" s="171" t="e">
        <f aca="false" ca="true" dt2D="false" dtr="false" t="normal">BJ248-SUM(BJ249:BJ264)</f>
        <v>#VALUE!</v>
      </c>
      <c r="BK265" s="171" t="e">
        <f aca="false" ca="true" dt2D="false" dtr="false" t="normal">BK248-SUM(BK249:BK264)</f>
        <v>#VALUE!</v>
      </c>
      <c r="BL265" s="171" t="e">
        <f aca="false" ca="true" dt2D="false" dtr="false" t="normal">BL248-SUM(BL249:BL264)</f>
        <v>#VALUE!</v>
      </c>
      <c r="BM265" s="171" t="e">
        <f aca="false" ca="true" dt2D="false" dtr="false" t="normal">BM248-SUM(BM249:BM264)</f>
        <v>#VALUE!</v>
      </c>
      <c r="BN265" s="171" t="e">
        <f aca="false" ca="true" dt2D="false" dtr="false" t="normal">BN248-SUM(BN249:BN264)</f>
        <v>#VALUE!</v>
      </c>
      <c r="BO265" s="171" t="e">
        <f aca="false" ca="true" dt2D="false" dtr="false" t="normal">BO248-SUM(BO249:BO264)</f>
        <v>#VALUE!</v>
      </c>
      <c r="BP265" s="171" t="e">
        <f aca="false" ca="true" dt2D="false" dtr="false" t="normal">BP248-SUM(BP249:BP264)</f>
        <v>#VALUE!</v>
      </c>
      <c r="BQ265" s="171" t="e">
        <f aca="false" ca="true" dt2D="false" dtr="false" t="normal">BQ248-SUM(BQ249:BQ264)</f>
        <v>#VALUE!</v>
      </c>
      <c r="BR265" s="171" t="e">
        <f aca="false" ca="true" dt2D="false" dtr="false" t="normal">BR248-SUM(BR249:BR264)</f>
        <v>#VALUE!</v>
      </c>
      <c r="BS265" s="171" t="e">
        <f aca="false" ca="true" dt2D="false" dtr="false" t="normal">BS248-SUM(BS249:BS264)</f>
        <v>#VALUE!</v>
      </c>
      <c r="BT265" s="171" t="e">
        <f aca="false" ca="true" dt2D="false" dtr="false" t="normal">BT248-SUM(BT249:BT264)</f>
        <v>#VALUE!</v>
      </c>
    </row>
    <row hidden="true" ht="16.5" outlineLevel="1" r="266">
      <c r="A266" s="374" t="s">
        <v>201</v>
      </c>
      <c r="E266" s="419" t="e">
        <f aca="false" ca="false" dt2D="false" dtr="false" t="normal">E265</f>
        <v>#N/A</v>
      </c>
      <c r="F266" s="374" t="e">
        <f aca="false" ca="false" dt2D="false" dtr="false" t="normal">F265</f>
        <v>#N/A</v>
      </c>
      <c r="G266" s="374" t="n">
        <f aca="false" ca="false" dt2D="false" dtr="false" t="normal">G265</f>
        <v>0</v>
      </c>
      <c r="I266" s="1" t="s">
        <v>473</v>
      </c>
      <c r="L266" s="283" t="e">
        <f aca="false" ca="true" dt2D="false" dtr="false" t="normal">SUM(M266:BT266)</f>
        <v>#VALUE!</v>
      </c>
      <c r="M266" s="167" t="e">
        <f aca="false" ca="true" dt2D="false" dtr="false" t="normal">SUMIFS('ОС'!M:M, 'ОС'!$G:$G, $G266, 'ОС'!$E:$E, $I266)*$J$272</f>
        <v>#VALUE!</v>
      </c>
      <c r="N266" s="167" t="e">
        <f aca="false" ca="true" dt2D="false" dtr="false" t="normal">SUMIFS('ОС'!N:N, 'ОС'!$G:$G, $G266, 'ОС'!$E:$E, $I266)*$J$272</f>
        <v>#VALUE!</v>
      </c>
      <c r="O266" s="167" t="e">
        <f aca="false" ca="true" dt2D="false" dtr="false" t="normal">SUMIFS('ОС'!O:O, 'ОС'!$G:$G, $G266, 'ОС'!$E:$E, $I266)*$J$272</f>
        <v>#VALUE!</v>
      </c>
      <c r="P266" s="167" t="e">
        <f aca="false" ca="true" dt2D="false" dtr="false" t="normal">SUMIFS('ОС'!P:P, 'ОС'!$G:$G, $G266, 'ОС'!$E:$E, $I266)*$J$272</f>
        <v>#VALUE!</v>
      </c>
      <c r="Q266" s="167" t="e">
        <f aca="false" ca="true" dt2D="false" dtr="false" t="normal">SUMIFS('ОС'!Q:Q, 'ОС'!$G:$G, $G266, 'ОС'!$E:$E, $I266)*$J$272</f>
        <v>#VALUE!</v>
      </c>
      <c r="R266" s="167" t="e">
        <f aca="false" ca="true" dt2D="false" dtr="false" t="normal">SUMIFS('ОС'!R:R, 'ОС'!$G:$G, $G266, 'ОС'!$E:$E, $I266)*$J$272</f>
        <v>#VALUE!</v>
      </c>
      <c r="S266" s="167" t="e">
        <f aca="false" ca="true" dt2D="false" dtr="false" t="normal">SUMIFS('ОС'!S:S, 'ОС'!$G:$G, $G266, 'ОС'!$E:$E, $I266)*$J$272</f>
        <v>#VALUE!</v>
      </c>
      <c r="T266" s="167" t="e">
        <f aca="false" ca="true" dt2D="false" dtr="false" t="normal">SUMIFS('ОС'!T:T, 'ОС'!$G:$G, $G266, 'ОС'!$E:$E, $I266)*$J$272</f>
        <v>#VALUE!</v>
      </c>
      <c r="U266" s="167" t="e">
        <f aca="false" ca="true" dt2D="false" dtr="false" t="normal">SUMIFS('ОС'!U:U, 'ОС'!$G:$G, $G266, 'ОС'!$E:$E, $I266)*$J$272</f>
        <v>#VALUE!</v>
      </c>
      <c r="V266" s="167" t="e">
        <f aca="false" ca="true" dt2D="false" dtr="false" t="normal">SUMIFS('ОС'!V:V, 'ОС'!$G:$G, $G266, 'ОС'!$E:$E, $I266)*$J$272</f>
        <v>#VALUE!</v>
      </c>
      <c r="W266" s="167" t="e">
        <f aca="false" ca="true" dt2D="false" dtr="false" t="normal">SUMIFS('ОС'!W:W, 'ОС'!$G:$G, $G266, 'ОС'!$E:$E, $I266)*$J$272</f>
        <v>#VALUE!</v>
      </c>
      <c r="X266" s="167" t="e">
        <f aca="false" ca="true" dt2D="false" dtr="false" t="normal">SUMIFS('ОС'!X:X, 'ОС'!$G:$G, $G266, 'ОС'!$E:$E, $I266)*$J$272</f>
        <v>#VALUE!</v>
      </c>
      <c r="Y266" s="167" t="e">
        <f aca="false" ca="true" dt2D="false" dtr="false" t="normal">SUMIFS('ОС'!Y:Y, 'ОС'!$G:$G, $G266, 'ОС'!$E:$E, $I266)*$J$272</f>
        <v>#VALUE!</v>
      </c>
      <c r="Z266" s="167" t="e">
        <f aca="false" ca="true" dt2D="false" dtr="false" t="normal">SUMIFS('ОС'!Z:Z, 'ОС'!$G:$G, $G266, 'ОС'!$E:$E, $I266)*$J$272</f>
        <v>#VALUE!</v>
      </c>
      <c r="AA266" s="167" t="e">
        <f aca="false" ca="true" dt2D="false" dtr="false" t="normal">SUMIFS('ОС'!AA:AA, 'ОС'!$G:$G, $G266, 'ОС'!$E:$E, $I266)*$J$272</f>
        <v>#VALUE!</v>
      </c>
      <c r="AB266" s="167" t="e">
        <f aca="false" ca="true" dt2D="false" dtr="false" t="normal">SUMIFS('ОС'!AB:AB, 'ОС'!$G:$G, $G266, 'ОС'!$E:$E, $I266)*$J$272</f>
        <v>#VALUE!</v>
      </c>
      <c r="AC266" s="167" t="e">
        <f aca="false" ca="true" dt2D="false" dtr="false" t="normal">SUMIFS('ОС'!AC:AC, 'ОС'!$G:$G, $G266, 'ОС'!$E:$E, $I266)*$J$272</f>
        <v>#VALUE!</v>
      </c>
      <c r="AD266" s="167" t="e">
        <f aca="false" ca="true" dt2D="false" dtr="false" t="normal">SUMIFS('ОС'!AD:AD, 'ОС'!$G:$G, $G266, 'ОС'!$E:$E, $I266)*$J$272</f>
        <v>#VALUE!</v>
      </c>
      <c r="AE266" s="167" t="e">
        <f aca="false" ca="true" dt2D="false" dtr="false" t="normal">SUMIFS('ОС'!AE:AE, 'ОС'!$G:$G, $G266, 'ОС'!$E:$E, $I266)*$J$272</f>
        <v>#VALUE!</v>
      </c>
      <c r="AF266" s="167" t="e">
        <f aca="false" ca="true" dt2D="false" dtr="false" t="normal">SUMIFS('ОС'!AF:AF, 'ОС'!$G:$G, $G266, 'ОС'!$E:$E, $I266)*$J$272</f>
        <v>#VALUE!</v>
      </c>
      <c r="AG266" s="167" t="e">
        <f aca="false" ca="true" dt2D="false" dtr="false" t="normal">SUMIFS('ОС'!AG:AG, 'ОС'!$G:$G, $G266, 'ОС'!$E:$E, $I266)*$J$272</f>
        <v>#VALUE!</v>
      </c>
      <c r="AH266" s="167" t="e">
        <f aca="false" ca="true" dt2D="false" dtr="false" t="normal">SUMIFS('ОС'!AH:AH, 'ОС'!$G:$G, $G266, 'ОС'!$E:$E, $I266)*$J$272</f>
        <v>#VALUE!</v>
      </c>
      <c r="AI266" s="167" t="e">
        <f aca="false" ca="true" dt2D="false" dtr="false" t="normal">SUMIFS('ОС'!AI:AI, 'ОС'!$G:$G, $G266, 'ОС'!$E:$E, $I266)*$J$272</f>
        <v>#VALUE!</v>
      </c>
      <c r="AJ266" s="167" t="e">
        <f aca="false" ca="true" dt2D="false" dtr="false" t="normal">SUMIFS('ОС'!AJ:AJ, 'ОС'!$G:$G, $G266, 'ОС'!$E:$E, $I266)*$J$272</f>
        <v>#VALUE!</v>
      </c>
      <c r="AK266" s="167" t="e">
        <f aca="false" ca="true" dt2D="false" dtr="false" t="normal">SUMIFS('ОС'!AK:AK, 'ОС'!$G:$G, $G266, 'ОС'!$E:$E, $I266)*$J$272</f>
        <v>#VALUE!</v>
      </c>
      <c r="AL266" s="167" t="e">
        <f aca="false" ca="true" dt2D="false" dtr="false" t="normal">SUMIFS('ОС'!AL:AL, 'ОС'!$G:$G, $G266, 'ОС'!$E:$E, $I266)*$J$272</f>
        <v>#VALUE!</v>
      </c>
      <c r="AM266" s="167" t="e">
        <f aca="false" ca="true" dt2D="false" dtr="false" t="normal">SUMIFS('ОС'!AM:AM, 'ОС'!$G:$G, $G266, 'ОС'!$E:$E, $I266)*$J$272</f>
        <v>#VALUE!</v>
      </c>
      <c r="AN266" s="167" t="e">
        <f aca="false" ca="true" dt2D="false" dtr="false" t="normal">SUMIFS('ОС'!AN:AN, 'ОС'!$G:$G, $G266, 'ОС'!$E:$E, $I266)*$J$272</f>
        <v>#VALUE!</v>
      </c>
      <c r="AO266" s="167" t="e">
        <f aca="false" ca="true" dt2D="false" dtr="false" t="normal">SUMIFS('ОС'!AO:AO, 'ОС'!$G:$G, $G266, 'ОС'!$E:$E, $I266)*$J$272</f>
        <v>#VALUE!</v>
      </c>
      <c r="AP266" s="167" t="e">
        <f aca="false" ca="true" dt2D="false" dtr="false" t="normal">SUMIFS('ОС'!AP:AP, 'ОС'!$G:$G, $G266, 'ОС'!$E:$E, $I266)*$J$272</f>
        <v>#VALUE!</v>
      </c>
      <c r="AQ266" s="167" t="e">
        <f aca="false" ca="true" dt2D="false" dtr="false" t="normal">SUMIFS('ОС'!AQ:AQ, 'ОС'!$G:$G, $G266, 'ОС'!$E:$E, $I266)*$J$272</f>
        <v>#VALUE!</v>
      </c>
      <c r="AR266" s="167" t="e">
        <f aca="false" ca="true" dt2D="false" dtr="false" t="normal">SUMIFS('ОС'!AR:AR, 'ОС'!$G:$G, $G266, 'ОС'!$E:$E, $I266)*$J$272</f>
        <v>#VALUE!</v>
      </c>
      <c r="AS266" s="167" t="e">
        <f aca="false" ca="true" dt2D="false" dtr="false" t="normal">SUMIFS('ОС'!AS:AS, 'ОС'!$G:$G, $G266, 'ОС'!$E:$E, $I266)*$J$272</f>
        <v>#VALUE!</v>
      </c>
      <c r="AT266" s="167" t="e">
        <f aca="false" ca="true" dt2D="false" dtr="false" t="normal">SUMIFS('ОС'!AT:AT, 'ОС'!$G:$G, $G266, 'ОС'!$E:$E, $I266)*$J$272</f>
        <v>#VALUE!</v>
      </c>
      <c r="AU266" s="167" t="e">
        <f aca="false" ca="true" dt2D="false" dtr="false" t="normal">SUMIFS('ОС'!AU:AU, 'ОС'!$G:$G, $G266, 'ОС'!$E:$E, $I266)*$J$272</f>
        <v>#VALUE!</v>
      </c>
      <c r="AV266" s="167" t="e">
        <f aca="false" ca="true" dt2D="false" dtr="false" t="normal">SUMIFS('ОС'!AV:AV, 'ОС'!$G:$G, $G266, 'ОС'!$E:$E, $I266)*$J$272</f>
        <v>#VALUE!</v>
      </c>
      <c r="AW266" s="167" t="e">
        <f aca="false" ca="true" dt2D="false" dtr="false" t="normal">SUMIFS('ОС'!AW:AW, 'ОС'!$G:$G, $G266, 'ОС'!$E:$E, $I266)*$J$272</f>
        <v>#VALUE!</v>
      </c>
      <c r="AX266" s="167" t="e">
        <f aca="false" ca="true" dt2D="false" dtr="false" t="normal">SUMIFS('ОС'!AX:AX, 'ОС'!$G:$G, $G266, 'ОС'!$E:$E, $I266)*$J$272</f>
        <v>#VALUE!</v>
      </c>
      <c r="AY266" s="167" t="e">
        <f aca="false" ca="true" dt2D="false" dtr="false" t="normal">SUMIFS('ОС'!AY:AY, 'ОС'!$G:$G, $G266, 'ОС'!$E:$E, $I266)*$J$272</f>
        <v>#VALUE!</v>
      </c>
      <c r="AZ266" s="167" t="e">
        <f aca="false" ca="true" dt2D="false" dtr="false" t="normal">SUMIFS('ОС'!AZ:AZ, 'ОС'!$G:$G, $G266, 'ОС'!$E:$E, $I266)*$J$272</f>
        <v>#VALUE!</v>
      </c>
      <c r="BA266" s="167" t="e">
        <f aca="false" ca="true" dt2D="false" dtr="false" t="normal">SUMIFS('ОС'!BA:BA, 'ОС'!$G:$G, $G266, 'ОС'!$E:$E, $I266)*$J$272</f>
        <v>#VALUE!</v>
      </c>
      <c r="BB266" s="167" t="e">
        <f aca="false" ca="true" dt2D="false" dtr="false" t="normal">SUMIFS('ОС'!BB:BB, 'ОС'!$G:$G, $G266, 'ОС'!$E:$E, $I266)*$J$272</f>
        <v>#VALUE!</v>
      </c>
      <c r="BC266" s="167" t="e">
        <f aca="false" ca="true" dt2D="false" dtr="false" t="normal">SUMIFS('ОС'!BC:BC, 'ОС'!$G:$G, $G266, 'ОС'!$E:$E, $I266)*$J$272</f>
        <v>#VALUE!</v>
      </c>
      <c r="BD266" s="167" t="e">
        <f aca="false" ca="true" dt2D="false" dtr="false" t="normal">SUMIFS('ОС'!BD:BD, 'ОС'!$G:$G, $G266, 'ОС'!$E:$E, $I266)*$J$272</f>
        <v>#VALUE!</v>
      </c>
      <c r="BE266" s="167" t="e">
        <f aca="false" ca="true" dt2D="false" dtr="false" t="normal">SUMIFS('ОС'!BE:BE, 'ОС'!$G:$G, $G266, 'ОС'!$E:$E, $I266)*$J$272</f>
        <v>#VALUE!</v>
      </c>
      <c r="BF266" s="167" t="e">
        <f aca="false" ca="true" dt2D="false" dtr="false" t="normal">SUMIFS('ОС'!BF:BF, 'ОС'!$G:$G, $G266, 'ОС'!$E:$E, $I266)*$J$272</f>
        <v>#VALUE!</v>
      </c>
      <c r="BG266" s="167" t="e">
        <f aca="false" ca="true" dt2D="false" dtr="false" t="normal">SUMIFS('ОС'!BG:BG, 'ОС'!$G:$G, $G266, 'ОС'!$E:$E, $I266)*$J$272</f>
        <v>#VALUE!</v>
      </c>
      <c r="BH266" s="167" t="e">
        <f aca="false" ca="true" dt2D="false" dtr="false" t="normal">SUMIFS('ОС'!BH:BH, 'ОС'!$G:$G, $G266, 'ОС'!$E:$E, $I266)*$J$272</f>
        <v>#VALUE!</v>
      </c>
      <c r="BI266" s="167" t="e">
        <f aca="false" ca="true" dt2D="false" dtr="false" t="normal">SUMIFS('ОС'!BI:BI, 'ОС'!$G:$G, $G266, 'ОС'!$E:$E, $I266)*$J$272</f>
        <v>#VALUE!</v>
      </c>
      <c r="BJ266" s="167" t="e">
        <f aca="false" ca="true" dt2D="false" dtr="false" t="normal">SUMIFS('ОС'!BJ:BJ, 'ОС'!$G:$G, $G266, 'ОС'!$E:$E, $I266)*$J$272</f>
        <v>#VALUE!</v>
      </c>
      <c r="BK266" s="167" t="e">
        <f aca="false" ca="true" dt2D="false" dtr="false" t="normal">SUMIFS('ОС'!BK:BK, 'ОС'!$G:$G, $G266, 'ОС'!$E:$E, $I266)*$J$272</f>
        <v>#VALUE!</v>
      </c>
      <c r="BL266" s="167" t="e">
        <f aca="false" ca="true" dt2D="false" dtr="false" t="normal">SUMIFS('ОС'!BL:BL, 'ОС'!$G:$G, $G266, 'ОС'!$E:$E, $I266)*$J$272</f>
        <v>#VALUE!</v>
      </c>
      <c r="BM266" s="167" t="e">
        <f aca="false" ca="true" dt2D="false" dtr="false" t="normal">SUMIFS('ОС'!BM:BM, 'ОС'!$G:$G, $G266, 'ОС'!$E:$E, $I266)*$J$272</f>
        <v>#VALUE!</v>
      </c>
      <c r="BN266" s="167" t="e">
        <f aca="false" ca="true" dt2D="false" dtr="false" t="normal">SUMIFS('ОС'!BN:BN, 'ОС'!$G:$G, $G266, 'ОС'!$E:$E, $I266)*$J$272</f>
        <v>#VALUE!</v>
      </c>
      <c r="BO266" s="167" t="e">
        <f aca="false" ca="true" dt2D="false" dtr="false" t="normal">SUMIFS('ОС'!BO:BO, 'ОС'!$G:$G, $G266, 'ОС'!$E:$E, $I266)*$J$272</f>
        <v>#VALUE!</v>
      </c>
      <c r="BP266" s="167" t="e">
        <f aca="false" ca="true" dt2D="false" dtr="false" t="normal">SUMIFS('ОС'!BP:BP, 'ОС'!$G:$G, $G266, 'ОС'!$E:$E, $I266)*$J$272</f>
        <v>#VALUE!</v>
      </c>
      <c r="BQ266" s="167" t="e">
        <f aca="false" ca="true" dt2D="false" dtr="false" t="normal">SUMIFS('ОС'!BQ:BQ, 'ОС'!$G:$G, $G266, 'ОС'!$E:$E, $I266)*$J$272</f>
        <v>#VALUE!</v>
      </c>
      <c r="BR266" s="167" t="e">
        <f aca="false" ca="true" dt2D="false" dtr="false" t="normal">SUMIFS('ОС'!BR:BR, 'ОС'!$G:$G, $G266, 'ОС'!$E:$E, $I266)*$J$272</f>
        <v>#VALUE!</v>
      </c>
      <c r="BS266" s="167" t="e">
        <f aca="false" ca="true" dt2D="false" dtr="false" t="normal">SUMIFS('ОС'!BS:BS, 'ОС'!$G:$G, $G266, 'ОС'!$E:$E, $I266)*$J$272</f>
        <v>#VALUE!</v>
      </c>
      <c r="BT266" s="167" t="e">
        <f aca="false" ca="true" dt2D="false" dtr="false" t="normal">SUMIFS('ОС'!BT:BT, 'ОС'!$G:$G, $G266, 'ОС'!$E:$E, $I266)*$J$272</f>
        <v>#VALUE!</v>
      </c>
    </row>
    <row hidden="true" ht="16.5" outlineLevel="1" r="267">
      <c r="A267" s="374" t="s">
        <v>201</v>
      </c>
      <c r="E267" s="419" t="e">
        <f aca="false" ca="false" dt2D="false" dtr="false" t="normal">E266</f>
        <v>#N/A</v>
      </c>
      <c r="F267" s="374" t="e">
        <f aca="false" ca="false" dt2D="false" dtr="false" t="normal">F266</f>
        <v>#N/A</v>
      </c>
      <c r="G267" s="374" t="n">
        <f aca="false" ca="false" dt2D="false" dtr="false" t="normal">G266</f>
        <v>0</v>
      </c>
      <c r="I267" s="1" t="s">
        <v>474</v>
      </c>
      <c r="L267" s="283" t="e">
        <f aca="false" ca="true" dt2D="false" dtr="false" t="normal">SUM(M267:BT267)</f>
        <v>#VALUE!</v>
      </c>
      <c r="M267" s="167" t="e">
        <f aca="false" ca="true" dt2D="false" dtr="false" t="normal">SUMIFS('ОС'!M:M, 'ОС'!$G:$G, $G267, 'ОС'!$E:$E, $I267)*$J$272</f>
        <v>#VALUE!</v>
      </c>
      <c r="N267" s="167" t="e">
        <f aca="false" ca="true" dt2D="false" dtr="false" t="normal">SUMIFS('ОС'!N:N, 'ОС'!$G:$G, $G267, 'ОС'!$E:$E, $I267)*$J$272</f>
        <v>#VALUE!</v>
      </c>
      <c r="O267" s="167" t="e">
        <f aca="false" ca="true" dt2D="false" dtr="false" t="normal">SUMIFS('ОС'!O:O, 'ОС'!$G:$G, $G267, 'ОС'!$E:$E, $I267)*$J$272</f>
        <v>#VALUE!</v>
      </c>
      <c r="P267" s="167" t="e">
        <f aca="false" ca="true" dt2D="false" dtr="false" t="normal">SUMIFS('ОС'!P:P, 'ОС'!$G:$G, $G267, 'ОС'!$E:$E, $I267)*$J$272</f>
        <v>#VALUE!</v>
      </c>
      <c r="Q267" s="167" t="e">
        <f aca="false" ca="true" dt2D="false" dtr="false" t="normal">SUMIFS('ОС'!Q:Q, 'ОС'!$G:$G, $G267, 'ОС'!$E:$E, $I267)*$J$272</f>
        <v>#VALUE!</v>
      </c>
      <c r="R267" s="167" t="e">
        <f aca="false" ca="true" dt2D="false" dtr="false" t="normal">SUMIFS('ОС'!R:R, 'ОС'!$G:$G, $G267, 'ОС'!$E:$E, $I267)*$J$272</f>
        <v>#VALUE!</v>
      </c>
      <c r="S267" s="167" t="e">
        <f aca="false" ca="true" dt2D="false" dtr="false" t="normal">SUMIFS('ОС'!S:S, 'ОС'!$G:$G, $G267, 'ОС'!$E:$E, $I267)*$J$272</f>
        <v>#VALUE!</v>
      </c>
      <c r="T267" s="167" t="e">
        <f aca="false" ca="true" dt2D="false" dtr="false" t="normal">SUMIFS('ОС'!T:T, 'ОС'!$G:$G, $G267, 'ОС'!$E:$E, $I267)*$J$272</f>
        <v>#VALUE!</v>
      </c>
      <c r="U267" s="167" t="e">
        <f aca="false" ca="true" dt2D="false" dtr="false" t="normal">SUMIFS('ОС'!U:U, 'ОС'!$G:$G, $G267, 'ОС'!$E:$E, $I267)*$J$272</f>
        <v>#VALUE!</v>
      </c>
      <c r="V267" s="167" t="e">
        <f aca="false" ca="true" dt2D="false" dtr="false" t="normal">SUMIFS('ОС'!V:V, 'ОС'!$G:$G, $G267, 'ОС'!$E:$E, $I267)*$J$272</f>
        <v>#VALUE!</v>
      </c>
      <c r="W267" s="167" t="e">
        <f aca="false" ca="true" dt2D="false" dtr="false" t="normal">SUMIFS('ОС'!W:W, 'ОС'!$G:$G, $G267, 'ОС'!$E:$E, $I267)*$J$272</f>
        <v>#VALUE!</v>
      </c>
      <c r="X267" s="167" t="e">
        <f aca="false" ca="true" dt2D="false" dtr="false" t="normal">SUMIFS('ОС'!X:X, 'ОС'!$G:$G, $G267, 'ОС'!$E:$E, $I267)*$J$272</f>
        <v>#VALUE!</v>
      </c>
      <c r="Y267" s="167" t="e">
        <f aca="false" ca="true" dt2D="false" dtr="false" t="normal">SUMIFS('ОС'!Y:Y, 'ОС'!$G:$G, $G267, 'ОС'!$E:$E, $I267)*$J$272</f>
        <v>#VALUE!</v>
      </c>
      <c r="Z267" s="167" t="e">
        <f aca="false" ca="true" dt2D="false" dtr="false" t="normal">SUMIFS('ОС'!Z:Z, 'ОС'!$G:$G, $G267, 'ОС'!$E:$E, $I267)*$J$272</f>
        <v>#VALUE!</v>
      </c>
      <c r="AA267" s="167" t="e">
        <f aca="false" ca="true" dt2D="false" dtr="false" t="normal">SUMIFS('ОС'!AA:AA, 'ОС'!$G:$G, $G267, 'ОС'!$E:$E, $I267)*$J$272</f>
        <v>#VALUE!</v>
      </c>
      <c r="AB267" s="167" t="e">
        <f aca="false" ca="true" dt2D="false" dtr="false" t="normal">SUMIFS('ОС'!AB:AB, 'ОС'!$G:$G, $G267, 'ОС'!$E:$E, $I267)*$J$272</f>
        <v>#VALUE!</v>
      </c>
      <c r="AC267" s="167" t="e">
        <f aca="false" ca="true" dt2D="false" dtr="false" t="normal">SUMIFS('ОС'!AC:AC, 'ОС'!$G:$G, $G267, 'ОС'!$E:$E, $I267)*$J$272</f>
        <v>#VALUE!</v>
      </c>
      <c r="AD267" s="167" t="e">
        <f aca="false" ca="true" dt2D="false" dtr="false" t="normal">SUMIFS('ОС'!AD:AD, 'ОС'!$G:$G, $G267, 'ОС'!$E:$E, $I267)*$J$272</f>
        <v>#VALUE!</v>
      </c>
      <c r="AE267" s="167" t="e">
        <f aca="false" ca="true" dt2D="false" dtr="false" t="normal">SUMIFS('ОС'!AE:AE, 'ОС'!$G:$G, $G267, 'ОС'!$E:$E, $I267)*$J$272</f>
        <v>#VALUE!</v>
      </c>
      <c r="AF267" s="167" t="e">
        <f aca="false" ca="true" dt2D="false" dtr="false" t="normal">SUMIFS('ОС'!AF:AF, 'ОС'!$G:$G, $G267, 'ОС'!$E:$E, $I267)*$J$272</f>
        <v>#VALUE!</v>
      </c>
      <c r="AG267" s="167" t="e">
        <f aca="false" ca="true" dt2D="false" dtr="false" t="normal">SUMIFS('ОС'!AG:AG, 'ОС'!$G:$G, $G267, 'ОС'!$E:$E, $I267)*$J$272</f>
        <v>#VALUE!</v>
      </c>
      <c r="AH267" s="167" t="e">
        <f aca="false" ca="true" dt2D="false" dtr="false" t="normal">SUMIFS('ОС'!AH:AH, 'ОС'!$G:$G, $G267, 'ОС'!$E:$E, $I267)*$J$272</f>
        <v>#VALUE!</v>
      </c>
      <c r="AI267" s="167" t="e">
        <f aca="false" ca="true" dt2D="false" dtr="false" t="normal">SUMIFS('ОС'!AI:AI, 'ОС'!$G:$G, $G267, 'ОС'!$E:$E, $I267)*$J$272</f>
        <v>#VALUE!</v>
      </c>
      <c r="AJ267" s="167" t="e">
        <f aca="false" ca="true" dt2D="false" dtr="false" t="normal">SUMIFS('ОС'!AJ:AJ, 'ОС'!$G:$G, $G267, 'ОС'!$E:$E, $I267)*$J$272</f>
        <v>#VALUE!</v>
      </c>
      <c r="AK267" s="167" t="e">
        <f aca="false" ca="true" dt2D="false" dtr="false" t="normal">SUMIFS('ОС'!AK:AK, 'ОС'!$G:$G, $G267, 'ОС'!$E:$E, $I267)*$J$272</f>
        <v>#VALUE!</v>
      </c>
      <c r="AL267" s="167" t="e">
        <f aca="false" ca="true" dt2D="false" dtr="false" t="normal">SUMIFS('ОС'!AL:AL, 'ОС'!$G:$G, $G267, 'ОС'!$E:$E, $I267)*$J$272</f>
        <v>#VALUE!</v>
      </c>
      <c r="AM267" s="167" t="e">
        <f aca="false" ca="true" dt2D="false" dtr="false" t="normal">SUMIFS('ОС'!AM:AM, 'ОС'!$G:$G, $G267, 'ОС'!$E:$E, $I267)*$J$272</f>
        <v>#VALUE!</v>
      </c>
      <c r="AN267" s="167" t="e">
        <f aca="false" ca="true" dt2D="false" dtr="false" t="normal">SUMIFS('ОС'!AN:AN, 'ОС'!$G:$G, $G267, 'ОС'!$E:$E, $I267)*$J$272</f>
        <v>#VALUE!</v>
      </c>
      <c r="AO267" s="167" t="e">
        <f aca="false" ca="true" dt2D="false" dtr="false" t="normal">SUMIFS('ОС'!AO:AO, 'ОС'!$G:$G, $G267, 'ОС'!$E:$E, $I267)*$J$272</f>
        <v>#VALUE!</v>
      </c>
      <c r="AP267" s="167" t="e">
        <f aca="false" ca="true" dt2D="false" dtr="false" t="normal">SUMIFS('ОС'!AP:AP, 'ОС'!$G:$G, $G267, 'ОС'!$E:$E, $I267)*$J$272</f>
        <v>#VALUE!</v>
      </c>
      <c r="AQ267" s="167" t="e">
        <f aca="false" ca="true" dt2D="false" dtr="false" t="normal">SUMIFS('ОС'!AQ:AQ, 'ОС'!$G:$G, $G267, 'ОС'!$E:$E, $I267)*$J$272</f>
        <v>#VALUE!</v>
      </c>
      <c r="AR267" s="167" t="e">
        <f aca="false" ca="true" dt2D="false" dtr="false" t="normal">SUMIFS('ОС'!AR:AR, 'ОС'!$G:$G, $G267, 'ОС'!$E:$E, $I267)*$J$272</f>
        <v>#VALUE!</v>
      </c>
      <c r="AS267" s="167" t="e">
        <f aca="false" ca="true" dt2D="false" dtr="false" t="normal">SUMIFS('ОС'!AS:AS, 'ОС'!$G:$G, $G267, 'ОС'!$E:$E, $I267)*$J$272</f>
        <v>#VALUE!</v>
      </c>
      <c r="AT267" s="167" t="e">
        <f aca="false" ca="true" dt2D="false" dtr="false" t="normal">SUMIFS('ОС'!AT:AT, 'ОС'!$G:$G, $G267, 'ОС'!$E:$E, $I267)*$J$272</f>
        <v>#VALUE!</v>
      </c>
      <c r="AU267" s="167" t="e">
        <f aca="false" ca="true" dt2D="false" dtr="false" t="normal">SUMIFS('ОС'!AU:AU, 'ОС'!$G:$G, $G267, 'ОС'!$E:$E, $I267)*$J$272</f>
        <v>#VALUE!</v>
      </c>
      <c r="AV267" s="167" t="e">
        <f aca="false" ca="true" dt2D="false" dtr="false" t="normal">SUMIFS('ОС'!AV:AV, 'ОС'!$G:$G, $G267, 'ОС'!$E:$E, $I267)*$J$272</f>
        <v>#VALUE!</v>
      </c>
      <c r="AW267" s="167" t="e">
        <f aca="false" ca="true" dt2D="false" dtr="false" t="normal">SUMIFS('ОС'!AW:AW, 'ОС'!$G:$G, $G267, 'ОС'!$E:$E, $I267)*$J$272</f>
        <v>#VALUE!</v>
      </c>
      <c r="AX267" s="167" t="e">
        <f aca="false" ca="true" dt2D="false" dtr="false" t="normal">SUMIFS('ОС'!AX:AX, 'ОС'!$G:$G, $G267, 'ОС'!$E:$E, $I267)*$J$272</f>
        <v>#VALUE!</v>
      </c>
      <c r="AY267" s="167" t="e">
        <f aca="false" ca="true" dt2D="false" dtr="false" t="normal">SUMIFS('ОС'!AY:AY, 'ОС'!$G:$G, $G267, 'ОС'!$E:$E, $I267)*$J$272</f>
        <v>#VALUE!</v>
      </c>
      <c r="AZ267" s="167" t="e">
        <f aca="false" ca="true" dt2D="false" dtr="false" t="normal">SUMIFS('ОС'!AZ:AZ, 'ОС'!$G:$G, $G267, 'ОС'!$E:$E, $I267)*$J$272</f>
        <v>#VALUE!</v>
      </c>
      <c r="BA267" s="167" t="e">
        <f aca="false" ca="true" dt2D="false" dtr="false" t="normal">SUMIFS('ОС'!BA:BA, 'ОС'!$G:$G, $G267, 'ОС'!$E:$E, $I267)*$J$272</f>
        <v>#VALUE!</v>
      </c>
      <c r="BB267" s="167" t="e">
        <f aca="false" ca="true" dt2D="false" dtr="false" t="normal">SUMIFS('ОС'!BB:BB, 'ОС'!$G:$G, $G267, 'ОС'!$E:$E, $I267)*$J$272</f>
        <v>#VALUE!</v>
      </c>
      <c r="BC267" s="167" t="e">
        <f aca="false" ca="true" dt2D="false" dtr="false" t="normal">SUMIFS('ОС'!BC:BC, 'ОС'!$G:$G, $G267, 'ОС'!$E:$E, $I267)*$J$272</f>
        <v>#VALUE!</v>
      </c>
      <c r="BD267" s="167" t="e">
        <f aca="false" ca="true" dt2D="false" dtr="false" t="normal">SUMIFS('ОС'!BD:BD, 'ОС'!$G:$G, $G267, 'ОС'!$E:$E, $I267)*$J$272</f>
        <v>#VALUE!</v>
      </c>
      <c r="BE267" s="167" t="e">
        <f aca="false" ca="true" dt2D="false" dtr="false" t="normal">SUMIFS('ОС'!BE:BE, 'ОС'!$G:$G, $G267, 'ОС'!$E:$E, $I267)*$J$272</f>
        <v>#VALUE!</v>
      </c>
      <c r="BF267" s="167" t="e">
        <f aca="false" ca="true" dt2D="false" dtr="false" t="normal">SUMIFS('ОС'!BF:BF, 'ОС'!$G:$G, $G267, 'ОС'!$E:$E, $I267)*$J$272</f>
        <v>#VALUE!</v>
      </c>
      <c r="BG267" s="167" t="e">
        <f aca="false" ca="true" dt2D="false" dtr="false" t="normal">SUMIFS('ОС'!BG:BG, 'ОС'!$G:$G, $G267, 'ОС'!$E:$E, $I267)*$J$272</f>
        <v>#VALUE!</v>
      </c>
      <c r="BH267" s="167" t="e">
        <f aca="false" ca="true" dt2D="false" dtr="false" t="normal">SUMIFS('ОС'!BH:BH, 'ОС'!$G:$G, $G267, 'ОС'!$E:$E, $I267)*$J$272</f>
        <v>#VALUE!</v>
      </c>
      <c r="BI267" s="167" t="e">
        <f aca="false" ca="true" dt2D="false" dtr="false" t="normal">SUMIFS('ОС'!BI:BI, 'ОС'!$G:$G, $G267, 'ОС'!$E:$E, $I267)*$J$272</f>
        <v>#VALUE!</v>
      </c>
      <c r="BJ267" s="167" t="e">
        <f aca="false" ca="true" dt2D="false" dtr="false" t="normal">SUMIFS('ОС'!BJ:BJ, 'ОС'!$G:$G, $G267, 'ОС'!$E:$E, $I267)*$J$272</f>
        <v>#VALUE!</v>
      </c>
      <c r="BK267" s="167" t="e">
        <f aca="false" ca="true" dt2D="false" dtr="false" t="normal">SUMIFS('ОС'!BK:BK, 'ОС'!$G:$G, $G267, 'ОС'!$E:$E, $I267)*$J$272</f>
        <v>#VALUE!</v>
      </c>
      <c r="BL267" s="167" t="e">
        <f aca="false" ca="true" dt2D="false" dtr="false" t="normal">SUMIFS('ОС'!BL:BL, 'ОС'!$G:$G, $G267, 'ОС'!$E:$E, $I267)*$J$272</f>
        <v>#VALUE!</v>
      </c>
      <c r="BM267" s="167" t="e">
        <f aca="false" ca="true" dt2D="false" dtr="false" t="normal">SUMIFS('ОС'!BM:BM, 'ОС'!$G:$G, $G267, 'ОС'!$E:$E, $I267)*$J$272</f>
        <v>#VALUE!</v>
      </c>
      <c r="BN267" s="167" t="e">
        <f aca="false" ca="true" dt2D="false" dtr="false" t="normal">SUMIFS('ОС'!BN:BN, 'ОС'!$G:$G, $G267, 'ОС'!$E:$E, $I267)*$J$272</f>
        <v>#VALUE!</v>
      </c>
      <c r="BO267" s="167" t="e">
        <f aca="false" ca="true" dt2D="false" dtr="false" t="normal">SUMIFS('ОС'!BO:BO, 'ОС'!$G:$G, $G267, 'ОС'!$E:$E, $I267)*$J$272</f>
        <v>#VALUE!</v>
      </c>
      <c r="BP267" s="167" t="e">
        <f aca="false" ca="true" dt2D="false" dtr="false" t="normal">SUMIFS('ОС'!BP:BP, 'ОС'!$G:$G, $G267, 'ОС'!$E:$E, $I267)*$J$272</f>
        <v>#VALUE!</v>
      </c>
      <c r="BQ267" s="167" t="e">
        <f aca="false" ca="true" dt2D="false" dtr="false" t="normal">SUMIFS('ОС'!BQ:BQ, 'ОС'!$G:$G, $G267, 'ОС'!$E:$E, $I267)*$J$272</f>
        <v>#VALUE!</v>
      </c>
      <c r="BR267" s="167" t="e">
        <f aca="false" ca="true" dt2D="false" dtr="false" t="normal">SUMIFS('ОС'!BR:BR, 'ОС'!$G:$G, $G267, 'ОС'!$E:$E, $I267)*$J$272</f>
        <v>#VALUE!</v>
      </c>
      <c r="BS267" s="167" t="e">
        <f aca="false" ca="true" dt2D="false" dtr="false" t="normal">SUMIFS('ОС'!BS:BS, 'ОС'!$G:$G, $G267, 'ОС'!$E:$E, $I267)*$J$272</f>
        <v>#VALUE!</v>
      </c>
      <c r="BT267" s="167" t="e">
        <f aca="false" ca="true" dt2D="false" dtr="false" t="normal">SUMIFS('ОС'!BT:BT, 'ОС'!$G:$G, $G267, 'ОС'!$E:$E, $I267)*$J$272</f>
        <v>#VALUE!</v>
      </c>
    </row>
    <row hidden="true" ht="16.5" outlineLevel="1" r="268">
      <c r="A268" s="374" t="s">
        <v>475</v>
      </c>
      <c r="E268" s="419" t="e">
        <f aca="false" ca="false" dt2D="false" dtr="false" t="normal">E267</f>
        <v>#N/A</v>
      </c>
      <c r="F268" s="374" t="e">
        <f aca="false" ca="false" dt2D="false" dtr="false" t="normal">F267</f>
        <v>#N/A</v>
      </c>
      <c r="G268" s="374" t="n">
        <f aca="false" ca="false" dt2D="false" dtr="false" t="normal">G267</f>
        <v>0</v>
      </c>
      <c r="I268" s="1" t="s">
        <v>475</v>
      </c>
      <c r="L268" s="283" t="e">
        <f aca="false" ca="false" dt2D="false" dtr="false" t="normal">SUM(M268:BT268)</f>
        <v>#VALUE!</v>
      </c>
      <c r="M268" s="167" t="e">
        <f aca="false" ca="false" dt2D="false" dtr="false" t="normal">SUMIFS('ОС'!M:M, 'ОС'!$G:$G, $G268, 'ОС'!$E:$E, $I268)*$J$272</f>
        <v>#VALUE!</v>
      </c>
      <c r="N268" s="167" t="e">
        <f aca="false" ca="false" dt2D="false" dtr="false" t="normal">SUMIFS('ОС'!N:N, 'ОС'!$G:$G, $G268, 'ОС'!$E:$E, $I268)*$J$272</f>
        <v>#VALUE!</v>
      </c>
      <c r="O268" s="167" t="e">
        <f aca="false" ca="false" dt2D="false" dtr="false" t="normal">SUMIFS('ОС'!O:O, 'ОС'!$G:$G, $G268, 'ОС'!$E:$E, $I268)*$J$272</f>
        <v>#VALUE!</v>
      </c>
      <c r="P268" s="167" t="e">
        <f aca="false" ca="false" dt2D="false" dtr="false" t="normal">SUMIFS('ОС'!P:P, 'ОС'!$G:$G, $G268, 'ОС'!$E:$E, $I268)*$J$272</f>
        <v>#VALUE!</v>
      </c>
      <c r="Q268" s="167" t="e">
        <f aca="false" ca="false" dt2D="false" dtr="false" t="normal">SUMIFS('ОС'!Q:Q, 'ОС'!$G:$G, $G268, 'ОС'!$E:$E, $I268)*$J$272</f>
        <v>#VALUE!</v>
      </c>
      <c r="R268" s="167" t="e">
        <f aca="false" ca="false" dt2D="false" dtr="false" t="normal">SUMIFS('ОС'!R:R, 'ОС'!$G:$G, $G268, 'ОС'!$E:$E, $I268)*$J$272</f>
        <v>#VALUE!</v>
      </c>
      <c r="S268" s="167" t="e">
        <f aca="false" ca="false" dt2D="false" dtr="false" t="normal">SUMIFS('ОС'!S:S, 'ОС'!$G:$G, $G268, 'ОС'!$E:$E, $I268)*$J$272</f>
        <v>#VALUE!</v>
      </c>
      <c r="T268" s="167" t="e">
        <f aca="false" ca="false" dt2D="false" dtr="false" t="normal">SUMIFS('ОС'!T:T, 'ОС'!$G:$G, $G268, 'ОС'!$E:$E, $I268)*$J$272</f>
        <v>#VALUE!</v>
      </c>
      <c r="U268" s="167" t="e">
        <f aca="false" ca="false" dt2D="false" dtr="false" t="normal">SUMIFS('ОС'!U:U, 'ОС'!$G:$G, $G268, 'ОС'!$E:$E, $I268)*$J$272</f>
        <v>#VALUE!</v>
      </c>
      <c r="V268" s="167" t="e">
        <f aca="false" ca="false" dt2D="false" dtr="false" t="normal">SUMIFS('ОС'!V:V, 'ОС'!$G:$G, $G268, 'ОС'!$E:$E, $I268)*$J$272</f>
        <v>#VALUE!</v>
      </c>
      <c r="W268" s="167" t="e">
        <f aca="false" ca="false" dt2D="false" dtr="false" t="normal">SUMIFS('ОС'!W:W, 'ОС'!$G:$G, $G268, 'ОС'!$E:$E, $I268)*$J$272</f>
        <v>#VALUE!</v>
      </c>
      <c r="X268" s="167" t="e">
        <f aca="false" ca="false" dt2D="false" dtr="false" t="normal">SUMIFS('ОС'!X:X, 'ОС'!$G:$G, $G268, 'ОС'!$E:$E, $I268)*$J$272</f>
        <v>#VALUE!</v>
      </c>
      <c r="Y268" s="167" t="e">
        <f aca="false" ca="false" dt2D="false" dtr="false" t="normal">SUMIFS('ОС'!Y:Y, 'ОС'!$G:$G, $G268, 'ОС'!$E:$E, $I268)*$J$272</f>
        <v>#VALUE!</v>
      </c>
      <c r="Z268" s="167" t="e">
        <f aca="false" ca="false" dt2D="false" dtr="false" t="normal">SUMIFS('ОС'!Z:Z, 'ОС'!$G:$G, $G268, 'ОС'!$E:$E, $I268)*$J$272</f>
        <v>#VALUE!</v>
      </c>
      <c r="AA268" s="167" t="e">
        <f aca="false" ca="false" dt2D="false" dtr="false" t="normal">SUMIFS('ОС'!AA:AA, 'ОС'!$G:$G, $G268, 'ОС'!$E:$E, $I268)*$J$272</f>
        <v>#VALUE!</v>
      </c>
      <c r="AB268" s="167" t="e">
        <f aca="false" ca="false" dt2D="false" dtr="false" t="normal">SUMIFS('ОС'!AB:AB, 'ОС'!$G:$G, $G268, 'ОС'!$E:$E, $I268)*$J$272</f>
        <v>#VALUE!</v>
      </c>
      <c r="AC268" s="167" t="e">
        <f aca="false" ca="false" dt2D="false" dtr="false" t="normal">SUMIFS('ОС'!AC:AC, 'ОС'!$G:$G, $G268, 'ОС'!$E:$E, $I268)*$J$272</f>
        <v>#VALUE!</v>
      </c>
      <c r="AD268" s="167" t="e">
        <f aca="false" ca="false" dt2D="false" dtr="false" t="normal">SUMIFS('ОС'!AD:AD, 'ОС'!$G:$G, $G268, 'ОС'!$E:$E, $I268)*$J$272</f>
        <v>#VALUE!</v>
      </c>
      <c r="AE268" s="167" t="e">
        <f aca="false" ca="false" dt2D="false" dtr="false" t="normal">SUMIFS('ОС'!AE:AE, 'ОС'!$G:$G, $G268, 'ОС'!$E:$E, $I268)*$J$272</f>
        <v>#VALUE!</v>
      </c>
      <c r="AF268" s="167" t="e">
        <f aca="false" ca="false" dt2D="false" dtr="false" t="normal">SUMIFS('ОС'!AF:AF, 'ОС'!$G:$G, $G268, 'ОС'!$E:$E, $I268)*$J$272</f>
        <v>#VALUE!</v>
      </c>
      <c r="AG268" s="167" t="e">
        <f aca="false" ca="false" dt2D="false" dtr="false" t="normal">SUMIFS('ОС'!AG:AG, 'ОС'!$G:$G, $G268, 'ОС'!$E:$E, $I268)*$J$272</f>
        <v>#VALUE!</v>
      </c>
      <c r="AH268" s="167" t="e">
        <f aca="false" ca="false" dt2D="false" dtr="false" t="normal">SUMIFS('ОС'!AH:AH, 'ОС'!$G:$G, $G268, 'ОС'!$E:$E, $I268)*$J$272</f>
        <v>#VALUE!</v>
      </c>
      <c r="AI268" s="167" t="e">
        <f aca="false" ca="false" dt2D="false" dtr="false" t="normal">SUMIFS('ОС'!AI:AI, 'ОС'!$G:$G, $G268, 'ОС'!$E:$E, $I268)*$J$272</f>
        <v>#VALUE!</v>
      </c>
      <c r="AJ268" s="167" t="e">
        <f aca="false" ca="false" dt2D="false" dtr="false" t="normal">SUMIFS('ОС'!AJ:AJ, 'ОС'!$G:$G, $G268, 'ОС'!$E:$E, $I268)*$J$272</f>
        <v>#VALUE!</v>
      </c>
      <c r="AK268" s="167" t="e">
        <f aca="false" ca="false" dt2D="false" dtr="false" t="normal">SUMIFS('ОС'!AK:AK, 'ОС'!$G:$G, $G268, 'ОС'!$E:$E, $I268)*$J$272</f>
        <v>#VALUE!</v>
      </c>
      <c r="AL268" s="167" t="e">
        <f aca="false" ca="false" dt2D="false" dtr="false" t="normal">SUMIFS('ОС'!AL:AL, 'ОС'!$G:$G, $G268, 'ОС'!$E:$E, $I268)*$J$272</f>
        <v>#VALUE!</v>
      </c>
      <c r="AM268" s="167" t="e">
        <f aca="false" ca="false" dt2D="false" dtr="false" t="normal">SUMIFS('ОС'!AM:AM, 'ОС'!$G:$G, $G268, 'ОС'!$E:$E, $I268)*$J$272</f>
        <v>#VALUE!</v>
      </c>
      <c r="AN268" s="167" t="e">
        <f aca="false" ca="false" dt2D="false" dtr="false" t="normal">SUMIFS('ОС'!AN:AN, 'ОС'!$G:$G, $G268, 'ОС'!$E:$E, $I268)*$J$272</f>
        <v>#VALUE!</v>
      </c>
      <c r="AO268" s="167" t="e">
        <f aca="false" ca="false" dt2D="false" dtr="false" t="normal">SUMIFS('ОС'!AO:AO, 'ОС'!$G:$G, $G268, 'ОС'!$E:$E, $I268)*$J$272</f>
        <v>#VALUE!</v>
      </c>
      <c r="AP268" s="167" t="e">
        <f aca="false" ca="false" dt2D="false" dtr="false" t="normal">SUMIFS('ОС'!AP:AP, 'ОС'!$G:$G, $G268, 'ОС'!$E:$E, $I268)*$J$272</f>
        <v>#VALUE!</v>
      </c>
      <c r="AQ268" s="167" t="e">
        <f aca="false" ca="false" dt2D="false" dtr="false" t="normal">SUMIFS('ОС'!AQ:AQ, 'ОС'!$G:$G, $G268, 'ОС'!$E:$E, $I268)*$J$272</f>
        <v>#VALUE!</v>
      </c>
      <c r="AR268" s="167" t="e">
        <f aca="false" ca="false" dt2D="false" dtr="false" t="normal">SUMIFS('ОС'!AR:AR, 'ОС'!$G:$G, $G268, 'ОС'!$E:$E, $I268)*$J$272</f>
        <v>#VALUE!</v>
      </c>
      <c r="AS268" s="167" t="e">
        <f aca="false" ca="false" dt2D="false" dtr="false" t="normal">SUMIFS('ОС'!AS:AS, 'ОС'!$G:$G, $G268, 'ОС'!$E:$E, $I268)*$J$272</f>
        <v>#VALUE!</v>
      </c>
      <c r="AT268" s="167" t="e">
        <f aca="false" ca="false" dt2D="false" dtr="false" t="normal">SUMIFS('ОС'!AT:AT, 'ОС'!$G:$G, $G268, 'ОС'!$E:$E, $I268)*$J$272</f>
        <v>#VALUE!</v>
      </c>
      <c r="AU268" s="167" t="e">
        <f aca="false" ca="false" dt2D="false" dtr="false" t="normal">SUMIFS('ОС'!AU:AU, 'ОС'!$G:$G, $G268, 'ОС'!$E:$E, $I268)*$J$272</f>
        <v>#VALUE!</v>
      </c>
      <c r="AV268" s="167" t="e">
        <f aca="false" ca="false" dt2D="false" dtr="false" t="normal">SUMIFS('ОС'!AV:AV, 'ОС'!$G:$G, $G268, 'ОС'!$E:$E, $I268)*$J$272</f>
        <v>#VALUE!</v>
      </c>
      <c r="AW268" s="167" t="e">
        <f aca="false" ca="false" dt2D="false" dtr="false" t="normal">SUMIFS('ОС'!AW:AW, 'ОС'!$G:$G, $G268, 'ОС'!$E:$E, $I268)*$J$272</f>
        <v>#VALUE!</v>
      </c>
      <c r="AX268" s="167" t="e">
        <f aca="false" ca="false" dt2D="false" dtr="false" t="normal">SUMIFS('ОС'!AX:AX, 'ОС'!$G:$G, $G268, 'ОС'!$E:$E, $I268)*$J$272</f>
        <v>#VALUE!</v>
      </c>
      <c r="AY268" s="167" t="e">
        <f aca="false" ca="false" dt2D="false" dtr="false" t="normal">SUMIFS('ОС'!AY:AY, 'ОС'!$G:$G, $G268, 'ОС'!$E:$E, $I268)*$J$272</f>
        <v>#VALUE!</v>
      </c>
      <c r="AZ268" s="167" t="e">
        <f aca="false" ca="false" dt2D="false" dtr="false" t="normal">SUMIFS('ОС'!AZ:AZ, 'ОС'!$G:$G, $G268, 'ОС'!$E:$E, $I268)*$J$272</f>
        <v>#VALUE!</v>
      </c>
      <c r="BA268" s="167" t="e">
        <f aca="false" ca="false" dt2D="false" dtr="false" t="normal">SUMIFS('ОС'!BA:BA, 'ОС'!$G:$G, $G268, 'ОС'!$E:$E, $I268)*$J$272</f>
        <v>#VALUE!</v>
      </c>
      <c r="BB268" s="167" t="e">
        <f aca="false" ca="false" dt2D="false" dtr="false" t="normal">SUMIFS('ОС'!BB:BB, 'ОС'!$G:$G, $G268, 'ОС'!$E:$E, $I268)*$J$272</f>
        <v>#VALUE!</v>
      </c>
      <c r="BC268" s="167" t="e">
        <f aca="false" ca="false" dt2D="false" dtr="false" t="normal">SUMIFS('ОС'!BC:BC, 'ОС'!$G:$G, $G268, 'ОС'!$E:$E, $I268)*$J$272</f>
        <v>#VALUE!</v>
      </c>
      <c r="BD268" s="167" t="e">
        <f aca="false" ca="false" dt2D="false" dtr="false" t="normal">SUMIFS('ОС'!BD:BD, 'ОС'!$G:$G, $G268, 'ОС'!$E:$E, $I268)*$J$272</f>
        <v>#VALUE!</v>
      </c>
      <c r="BE268" s="167" t="e">
        <f aca="false" ca="false" dt2D="false" dtr="false" t="normal">SUMIFS('ОС'!BE:BE, 'ОС'!$G:$G, $G268, 'ОС'!$E:$E, $I268)*$J$272</f>
        <v>#VALUE!</v>
      </c>
      <c r="BF268" s="167" t="e">
        <f aca="false" ca="false" dt2D="false" dtr="false" t="normal">SUMIFS('ОС'!BF:BF, 'ОС'!$G:$G, $G268, 'ОС'!$E:$E, $I268)*$J$272</f>
        <v>#VALUE!</v>
      </c>
      <c r="BG268" s="167" t="e">
        <f aca="false" ca="false" dt2D="false" dtr="false" t="normal">SUMIFS('ОС'!BG:BG, 'ОС'!$G:$G, $G268, 'ОС'!$E:$E, $I268)*$J$272</f>
        <v>#VALUE!</v>
      </c>
      <c r="BH268" s="167" t="e">
        <f aca="false" ca="false" dt2D="false" dtr="false" t="normal">SUMIFS('ОС'!BH:BH, 'ОС'!$G:$G, $G268, 'ОС'!$E:$E, $I268)*$J$272</f>
        <v>#VALUE!</v>
      </c>
      <c r="BI268" s="167" t="e">
        <f aca="false" ca="false" dt2D="false" dtr="false" t="normal">SUMIFS('ОС'!BI:BI, 'ОС'!$G:$G, $G268, 'ОС'!$E:$E, $I268)*$J$272</f>
        <v>#VALUE!</v>
      </c>
      <c r="BJ268" s="167" t="e">
        <f aca="false" ca="false" dt2D="false" dtr="false" t="normal">SUMIFS('ОС'!BJ:BJ, 'ОС'!$G:$G, $G268, 'ОС'!$E:$E, $I268)*$J$272</f>
        <v>#VALUE!</v>
      </c>
      <c r="BK268" s="167" t="e">
        <f aca="false" ca="false" dt2D="false" dtr="false" t="normal">SUMIFS('ОС'!BK:BK, 'ОС'!$G:$G, $G268, 'ОС'!$E:$E, $I268)*$J$272</f>
        <v>#VALUE!</v>
      </c>
      <c r="BL268" s="167" t="e">
        <f aca="false" ca="false" dt2D="false" dtr="false" t="normal">SUMIFS('ОС'!BL:BL, 'ОС'!$G:$G, $G268, 'ОС'!$E:$E, $I268)*$J$272</f>
        <v>#VALUE!</v>
      </c>
      <c r="BM268" s="167" t="e">
        <f aca="false" ca="false" dt2D="false" dtr="false" t="normal">SUMIFS('ОС'!BM:BM, 'ОС'!$G:$G, $G268, 'ОС'!$E:$E, $I268)*$J$272</f>
        <v>#VALUE!</v>
      </c>
      <c r="BN268" s="167" t="e">
        <f aca="false" ca="false" dt2D="false" dtr="false" t="normal">SUMIFS('ОС'!BN:BN, 'ОС'!$G:$G, $G268, 'ОС'!$E:$E, $I268)*$J$272</f>
        <v>#VALUE!</v>
      </c>
      <c r="BO268" s="167" t="e">
        <f aca="false" ca="false" dt2D="false" dtr="false" t="normal">SUMIFS('ОС'!BO:BO, 'ОС'!$G:$G, $G268, 'ОС'!$E:$E, $I268)*$J$272</f>
        <v>#VALUE!</v>
      </c>
      <c r="BP268" s="167" t="e">
        <f aca="false" ca="false" dt2D="false" dtr="false" t="normal">SUMIFS('ОС'!BP:BP, 'ОС'!$G:$G, $G268, 'ОС'!$E:$E, $I268)*$J$272</f>
        <v>#VALUE!</v>
      </c>
      <c r="BQ268" s="167" t="e">
        <f aca="false" ca="false" dt2D="false" dtr="false" t="normal">SUMIFS('ОС'!BQ:BQ, 'ОС'!$G:$G, $G268, 'ОС'!$E:$E, $I268)*$J$272</f>
        <v>#VALUE!</v>
      </c>
      <c r="BR268" s="167" t="e">
        <f aca="false" ca="false" dt2D="false" dtr="false" t="normal">SUMIFS('ОС'!BR:BR, 'ОС'!$G:$G, $G268, 'ОС'!$E:$E, $I268)*$J$272</f>
        <v>#VALUE!</v>
      </c>
      <c r="BS268" s="167" t="e">
        <f aca="false" ca="false" dt2D="false" dtr="false" t="normal">SUMIFS('ОС'!BS:BS, 'ОС'!$G:$G, $G268, 'ОС'!$E:$E, $I268)*$J$272</f>
        <v>#VALUE!</v>
      </c>
      <c r="BT268" s="167" t="e">
        <f aca="false" ca="false" dt2D="false" dtr="false" t="normal">SUMIFS('ОС'!BT:BT, 'ОС'!$G:$G, $G268, 'ОС'!$E:$E, $I268)*$J$272</f>
        <v>#VALUE!</v>
      </c>
    </row>
    <row hidden="true" ht="16.5" outlineLevel="1" r="269">
      <c r="E269" s="419" t="e">
        <f aca="false" ca="false" dt2D="false" dtr="false" t="normal">E268</f>
        <v>#N/A</v>
      </c>
      <c r="F269" s="374" t="e">
        <f aca="false" ca="false" dt2D="false" dtr="false" t="normal">F268</f>
        <v>#N/A</v>
      </c>
      <c r="G269" s="374" t="n">
        <f aca="false" ca="false" dt2D="false" dtr="false" t="normal">G268</f>
        <v>0</v>
      </c>
      <c r="I269" s="17" t="s">
        <v>476</v>
      </c>
      <c r="L269" s="283" t="e">
        <f aca="false" ca="true" dt2D="false" dtr="false" t="normal">SUM(M269:BT269)</f>
        <v>#VALUE!</v>
      </c>
      <c r="M269" s="167" t="e">
        <f aca="false" ca="true" dt2D="false" dtr="false" t="normal">IF(M265-SUM(M266:M268)&gt;0, M265-SUM(M266:M268), 0)</f>
        <v>#VALUE!</v>
      </c>
      <c r="N269" s="167" t="e">
        <f aca="false" ca="true" dt2D="false" dtr="false" t="normal">IF(N265-SUM(N266:N268)&gt;0, N265-SUM(N266:N268), 0)</f>
        <v>#VALUE!</v>
      </c>
      <c r="O269" s="167" t="e">
        <f aca="false" ca="true" dt2D="false" dtr="false" t="normal">IF(O265-SUM(O266:O268)&gt;0, O265-SUM(O266:O268), 0)</f>
        <v>#VALUE!</v>
      </c>
      <c r="P269" s="167" t="e">
        <f aca="false" ca="true" dt2D="false" dtr="false" t="normal">IF(P265-SUM(P266:P268)&gt;0, P265-SUM(P266:P268), 0)</f>
        <v>#VALUE!</v>
      </c>
      <c r="Q269" s="167" t="e">
        <f aca="false" ca="true" dt2D="false" dtr="false" t="normal">IF(Q265-SUM(Q266:Q268)&gt;0, Q265-SUM(Q266:Q268), 0)</f>
        <v>#VALUE!</v>
      </c>
      <c r="R269" s="167" t="e">
        <f aca="false" ca="true" dt2D="false" dtr="false" t="normal">IF(R265-SUM(R266:R268)&gt;0, R265-SUM(R266:R268), 0)</f>
        <v>#VALUE!</v>
      </c>
      <c r="S269" s="167" t="e">
        <f aca="false" ca="true" dt2D="false" dtr="false" t="normal">IF(S265-SUM(S266:S268)&gt;0, S265-SUM(S266:S268), 0)</f>
        <v>#VALUE!</v>
      </c>
      <c r="T269" s="167" t="e">
        <f aca="false" ca="true" dt2D="false" dtr="false" t="normal">IF(T265-SUM(T266:T268)&gt;0, T265-SUM(T266:T268), 0)</f>
        <v>#VALUE!</v>
      </c>
      <c r="U269" s="167" t="e">
        <f aca="false" ca="true" dt2D="false" dtr="false" t="normal">IF(U265-SUM(U266:U268)&gt;0, U265-SUM(U266:U268), 0)</f>
        <v>#VALUE!</v>
      </c>
      <c r="V269" s="167" t="e">
        <f aca="false" ca="true" dt2D="false" dtr="false" t="normal">IF(V265-SUM(V266:V268)&gt;0, V265-SUM(V266:V268), 0)</f>
        <v>#VALUE!</v>
      </c>
      <c r="W269" s="167" t="e">
        <f aca="false" ca="true" dt2D="false" dtr="false" t="normal">IF(W265-SUM(W266:W268)&gt;0, W265-SUM(W266:W268), 0)</f>
        <v>#VALUE!</v>
      </c>
      <c r="X269" s="167" t="e">
        <f aca="false" ca="true" dt2D="false" dtr="false" t="normal">IF(X265-SUM(X266:X268)&gt;0, X265-SUM(X266:X268), 0)</f>
        <v>#VALUE!</v>
      </c>
      <c r="Y269" s="167" t="e">
        <f aca="false" ca="true" dt2D="false" dtr="false" t="normal">IF(Y265-SUM(Y266:Y268)&gt;0, Y265-SUM(Y266:Y268), 0)</f>
        <v>#VALUE!</v>
      </c>
      <c r="Z269" s="167" t="e">
        <f aca="false" ca="true" dt2D="false" dtr="false" t="normal">IF(Z265-SUM(Z266:Z268)&gt;0, Z265-SUM(Z266:Z268), 0)</f>
        <v>#VALUE!</v>
      </c>
      <c r="AA269" s="167" t="e">
        <f aca="false" ca="true" dt2D="false" dtr="false" t="normal">IF(AA265-SUM(AA266:AA268)&gt;0, AA265-SUM(AA266:AA268), 0)</f>
        <v>#VALUE!</v>
      </c>
      <c r="AB269" s="167" t="e">
        <f aca="false" ca="true" dt2D="false" dtr="false" t="normal">IF(AB265-SUM(AB266:AB268)&gt;0, AB265-SUM(AB266:AB268), 0)</f>
        <v>#VALUE!</v>
      </c>
      <c r="AC269" s="167" t="e">
        <f aca="false" ca="true" dt2D="false" dtr="false" t="normal">IF(AC265-SUM(AC266:AC268)&gt;0, AC265-SUM(AC266:AC268), 0)</f>
        <v>#VALUE!</v>
      </c>
      <c r="AD269" s="167" t="e">
        <f aca="false" ca="true" dt2D="false" dtr="false" t="normal">IF(AD265-SUM(AD266:AD268)&gt;0, AD265-SUM(AD266:AD268), 0)</f>
        <v>#VALUE!</v>
      </c>
      <c r="AE269" s="167" t="e">
        <f aca="false" ca="true" dt2D="false" dtr="false" t="normal">IF(AE265-SUM(AE266:AE268)&gt;0, AE265-SUM(AE266:AE268), 0)</f>
        <v>#VALUE!</v>
      </c>
      <c r="AF269" s="167" t="e">
        <f aca="false" ca="true" dt2D="false" dtr="false" t="normal">IF(AF265-SUM(AF266:AF268)&gt;0, AF265-SUM(AF266:AF268), 0)</f>
        <v>#VALUE!</v>
      </c>
      <c r="AG269" s="167" t="e">
        <f aca="false" ca="true" dt2D="false" dtr="false" t="normal">IF(AG265-SUM(AG266:AG268)&gt;0, AG265-SUM(AG266:AG268), 0)</f>
        <v>#VALUE!</v>
      </c>
      <c r="AH269" s="167" t="e">
        <f aca="false" ca="true" dt2D="false" dtr="false" t="normal">IF(AH265-SUM(AH266:AH268)&gt;0, AH265-SUM(AH266:AH268), 0)</f>
        <v>#VALUE!</v>
      </c>
      <c r="AI269" s="167" t="e">
        <f aca="false" ca="true" dt2D="false" dtr="false" t="normal">IF(AI265-SUM(AI266:AI268)&gt;0, AI265-SUM(AI266:AI268), 0)</f>
        <v>#VALUE!</v>
      </c>
      <c r="AJ269" s="167" t="e">
        <f aca="false" ca="true" dt2D="false" dtr="false" t="normal">IF(AJ265-SUM(AJ266:AJ268)&gt;0, AJ265-SUM(AJ266:AJ268), 0)</f>
        <v>#VALUE!</v>
      </c>
      <c r="AK269" s="167" t="e">
        <f aca="false" ca="true" dt2D="false" dtr="false" t="normal">IF(AK265-SUM(AK266:AK268)&gt;0, AK265-SUM(AK266:AK268), 0)</f>
        <v>#VALUE!</v>
      </c>
      <c r="AL269" s="167" t="e">
        <f aca="false" ca="true" dt2D="false" dtr="false" t="normal">IF(AL265-SUM(AL266:AL268)&gt;0, AL265-SUM(AL266:AL268), 0)</f>
        <v>#VALUE!</v>
      </c>
      <c r="AM269" s="167" t="e">
        <f aca="false" ca="true" dt2D="false" dtr="false" t="normal">IF(AM265-SUM(AM266:AM268)&gt;0, AM265-SUM(AM266:AM268), 0)</f>
        <v>#VALUE!</v>
      </c>
      <c r="AN269" s="167" t="e">
        <f aca="false" ca="true" dt2D="false" dtr="false" t="normal">IF(AN265-SUM(AN266:AN268)&gt;0, AN265-SUM(AN266:AN268), 0)</f>
        <v>#VALUE!</v>
      </c>
      <c r="AO269" s="167" t="e">
        <f aca="false" ca="true" dt2D="false" dtr="false" t="normal">IF(AO265-SUM(AO266:AO268)&gt;0, AO265-SUM(AO266:AO268), 0)</f>
        <v>#VALUE!</v>
      </c>
      <c r="AP269" s="167" t="e">
        <f aca="false" ca="true" dt2D="false" dtr="false" t="normal">IF(AP265-SUM(AP266:AP268)&gt;0, AP265-SUM(AP266:AP268), 0)</f>
        <v>#VALUE!</v>
      </c>
      <c r="AQ269" s="167" t="e">
        <f aca="false" ca="true" dt2D="false" dtr="false" t="normal">IF(AQ265-SUM(AQ266:AQ268)&gt;0, AQ265-SUM(AQ266:AQ268), 0)</f>
        <v>#VALUE!</v>
      </c>
      <c r="AR269" s="167" t="e">
        <f aca="false" ca="true" dt2D="false" dtr="false" t="normal">IF(AR265-SUM(AR266:AR268)&gt;0, AR265-SUM(AR266:AR268), 0)</f>
        <v>#VALUE!</v>
      </c>
      <c r="AS269" s="167" t="e">
        <f aca="false" ca="true" dt2D="false" dtr="false" t="normal">IF(AS265-SUM(AS266:AS268)&gt;0, AS265-SUM(AS266:AS268), 0)</f>
        <v>#VALUE!</v>
      </c>
      <c r="AT269" s="167" t="e">
        <f aca="false" ca="true" dt2D="false" dtr="false" t="normal">IF(AT265-SUM(AT266:AT268)&gt;0, AT265-SUM(AT266:AT268), 0)</f>
        <v>#VALUE!</v>
      </c>
      <c r="AU269" s="167" t="e">
        <f aca="false" ca="true" dt2D="false" dtr="false" t="normal">IF(AU265-SUM(AU266:AU268)&gt;0, AU265-SUM(AU266:AU268), 0)</f>
        <v>#VALUE!</v>
      </c>
      <c r="AV269" s="167" t="e">
        <f aca="false" ca="true" dt2D="false" dtr="false" t="normal">IF(AV265-SUM(AV266:AV268)&gt;0, AV265-SUM(AV266:AV268), 0)</f>
        <v>#VALUE!</v>
      </c>
      <c r="AW269" s="167" t="e">
        <f aca="false" ca="true" dt2D="false" dtr="false" t="normal">IF(AW265-SUM(AW266:AW268)&gt;0, AW265-SUM(AW266:AW268), 0)</f>
        <v>#VALUE!</v>
      </c>
      <c r="AX269" s="167" t="e">
        <f aca="false" ca="true" dt2D="false" dtr="false" t="normal">IF(AX265-SUM(AX266:AX268)&gt;0, AX265-SUM(AX266:AX268), 0)</f>
        <v>#VALUE!</v>
      </c>
      <c r="AY269" s="167" t="e">
        <f aca="false" ca="true" dt2D="false" dtr="false" t="normal">IF(AY265-SUM(AY266:AY268)&gt;0, AY265-SUM(AY266:AY268), 0)</f>
        <v>#VALUE!</v>
      </c>
      <c r="AZ269" s="167" t="e">
        <f aca="false" ca="true" dt2D="false" dtr="false" t="normal">IF(AZ265-SUM(AZ266:AZ268)&gt;0, AZ265-SUM(AZ266:AZ268), 0)</f>
        <v>#VALUE!</v>
      </c>
      <c r="BA269" s="167" t="e">
        <f aca="false" ca="true" dt2D="false" dtr="false" t="normal">IF(BA265-SUM(BA266:BA268)&gt;0, BA265-SUM(BA266:BA268), 0)</f>
        <v>#VALUE!</v>
      </c>
      <c r="BB269" s="167" t="e">
        <f aca="false" ca="true" dt2D="false" dtr="false" t="normal">IF(BB265-SUM(BB266:BB268)&gt;0, BB265-SUM(BB266:BB268), 0)</f>
        <v>#VALUE!</v>
      </c>
      <c r="BC269" s="167" t="e">
        <f aca="false" ca="true" dt2D="false" dtr="false" t="normal">IF(BC265-SUM(BC266:BC268)&gt;0, BC265-SUM(BC266:BC268), 0)</f>
        <v>#VALUE!</v>
      </c>
      <c r="BD269" s="167" t="e">
        <f aca="false" ca="true" dt2D="false" dtr="false" t="normal">IF(BD265-SUM(BD266:BD268)&gt;0, BD265-SUM(BD266:BD268), 0)</f>
        <v>#VALUE!</v>
      </c>
      <c r="BE269" s="167" t="e">
        <f aca="false" ca="true" dt2D="false" dtr="false" t="normal">IF(BE265-SUM(BE266:BE268)&gt;0, BE265-SUM(BE266:BE268), 0)</f>
        <v>#VALUE!</v>
      </c>
      <c r="BF269" s="167" t="e">
        <f aca="false" ca="true" dt2D="false" dtr="false" t="normal">IF(BF265-SUM(BF266:BF268)&gt;0, BF265-SUM(BF266:BF268), 0)</f>
        <v>#VALUE!</v>
      </c>
      <c r="BG269" s="167" t="e">
        <f aca="false" ca="true" dt2D="false" dtr="false" t="normal">IF(BG265-SUM(BG266:BG268)&gt;0, BG265-SUM(BG266:BG268), 0)</f>
        <v>#VALUE!</v>
      </c>
      <c r="BH269" s="167" t="e">
        <f aca="false" ca="true" dt2D="false" dtr="false" t="normal">IF(BH265-SUM(BH266:BH268)&gt;0, BH265-SUM(BH266:BH268), 0)</f>
        <v>#VALUE!</v>
      </c>
      <c r="BI269" s="167" t="e">
        <f aca="false" ca="true" dt2D="false" dtr="false" t="normal">IF(BI265-SUM(BI266:BI268)&gt;0, BI265-SUM(BI266:BI268), 0)</f>
        <v>#VALUE!</v>
      </c>
      <c r="BJ269" s="167" t="e">
        <f aca="false" ca="true" dt2D="false" dtr="false" t="normal">IF(BJ265-SUM(BJ266:BJ268)&gt;0, BJ265-SUM(BJ266:BJ268), 0)</f>
        <v>#VALUE!</v>
      </c>
      <c r="BK269" s="167" t="e">
        <f aca="false" ca="true" dt2D="false" dtr="false" t="normal">IF(BK265-SUM(BK266:BK268)&gt;0, BK265-SUM(BK266:BK268), 0)</f>
        <v>#VALUE!</v>
      </c>
      <c r="BL269" s="167" t="e">
        <f aca="false" ca="true" dt2D="false" dtr="false" t="normal">IF(BL265-SUM(BL266:BL268)&gt;0, BL265-SUM(BL266:BL268), 0)</f>
        <v>#VALUE!</v>
      </c>
      <c r="BM269" s="167" t="e">
        <f aca="false" ca="true" dt2D="false" dtr="false" t="normal">IF(BM265-SUM(BM266:BM268)&gt;0, BM265-SUM(BM266:BM268), 0)</f>
        <v>#VALUE!</v>
      </c>
      <c r="BN269" s="167" t="e">
        <f aca="false" ca="true" dt2D="false" dtr="false" t="normal">IF(BN265-SUM(BN266:BN268)&gt;0, BN265-SUM(BN266:BN268), 0)</f>
        <v>#VALUE!</v>
      </c>
      <c r="BO269" s="167" t="e">
        <f aca="false" ca="true" dt2D="false" dtr="false" t="normal">IF(BO265-SUM(BO266:BO268)&gt;0, BO265-SUM(BO266:BO268), 0)</f>
        <v>#VALUE!</v>
      </c>
      <c r="BP269" s="167" t="e">
        <f aca="false" ca="true" dt2D="false" dtr="false" t="normal">IF(BP265-SUM(BP266:BP268)&gt;0, BP265-SUM(BP266:BP268), 0)</f>
        <v>#VALUE!</v>
      </c>
      <c r="BQ269" s="167" t="e">
        <f aca="false" ca="true" dt2D="false" dtr="false" t="normal">IF(BQ265-SUM(BQ266:BQ268)&gt;0, BQ265-SUM(BQ266:BQ268), 0)</f>
        <v>#VALUE!</v>
      </c>
      <c r="BR269" s="167" t="e">
        <f aca="false" ca="true" dt2D="false" dtr="false" t="normal">IF(BR265-SUM(BR266:BR268)&gt;0, BR265-SUM(BR266:BR268), 0)</f>
        <v>#VALUE!</v>
      </c>
      <c r="BS269" s="167" t="e">
        <f aca="false" ca="true" dt2D="false" dtr="false" t="normal">IF(BS265-SUM(BS266:BS268)&gt;0, BS265-SUM(BS266:BS268), 0)</f>
        <v>#VALUE!</v>
      </c>
      <c r="BT269" s="167" t="e">
        <f aca="false" ca="true" dt2D="false" dtr="false" t="normal">IF(BT265-SUM(BT266:BT268)&gt;0, BT265-SUM(BT266:BT268), 0)</f>
        <v>#VALUE!</v>
      </c>
    </row>
    <row customFormat="true" hidden="true" ht="16.5" outlineLevel="1" r="270" s="17">
      <c r="A270" s="374" t="s">
        <v>208</v>
      </c>
      <c r="B270" s="374" t="n"/>
      <c r="C270" s="374" t="s">
        <v>208</v>
      </c>
      <c r="D270" s="374" t="str">
        <f aca="false" ca="false" dt2D="false" dtr="false" t="normal">IFERROR(J270, 0)</f>
        <v>Федеральный бюджет</v>
      </c>
      <c r="E270" s="419" t="e">
        <f aca="false" ca="false" dt2D="false" dtr="false" t="normal">E269</f>
        <v>#N/A</v>
      </c>
      <c r="F270" s="374" t="e">
        <f aca="false" ca="false" dt2D="false" dtr="false" t="normal">F269</f>
        <v>#N/A</v>
      </c>
      <c r="G270" s="374" t="n">
        <f aca="false" ca="false" dt2D="false" dtr="false" t="normal">G269</f>
        <v>0</v>
      </c>
      <c r="H270" s="1" t="n"/>
      <c r="I270" s="17" t="s">
        <v>477</v>
      </c>
      <c r="J270" s="421" t="s">
        <v>301</v>
      </c>
      <c r="K270" s="422" t="n">
        <f aca="false" ca="false" dt2D="false" dtr="false" t="normal">VLOOKUP(G270, 'Допущения'!$B$66:$E$72, 3, 0)</f>
        <v>0</v>
      </c>
      <c r="L270" s="283" t="e">
        <f aca="false" ca="false" dt2D="false" dtr="false" t="normal">SUM(M270:BT270)</f>
        <v>#VALUE!</v>
      </c>
      <c r="M270" s="171" t="e">
        <f aca="false" ca="false" dt2D="false" dtr="false" t="normal">IF($K270="ОСНО", M269*'Макро'!E$19, 0)</f>
        <v>#VALUE!</v>
      </c>
      <c r="N270" s="171" t="e">
        <f aca="false" ca="false" dt2D="false" dtr="false" t="normal">IF($K270="ОСНО", N269*'Макро'!F$19, 0)</f>
        <v>#VALUE!</v>
      </c>
      <c r="O270" s="171" t="e">
        <f aca="false" ca="false" dt2D="false" dtr="false" t="normal">IF($K270="ОСНО", O269*'Макро'!G$19, 0)</f>
        <v>#VALUE!</v>
      </c>
      <c r="P270" s="171" t="e">
        <f aca="false" ca="false" dt2D="false" dtr="false" t="normal">IF($K270="ОСНО", P269*'Макро'!H$19, 0)</f>
        <v>#VALUE!</v>
      </c>
      <c r="Q270" s="171" t="e">
        <f aca="false" ca="false" dt2D="false" dtr="false" t="normal">IF($K270="ОСНО", Q269*'Макро'!I$19, 0)</f>
        <v>#VALUE!</v>
      </c>
      <c r="R270" s="171" t="e">
        <f aca="false" ca="false" dt2D="false" dtr="false" t="normal">IF($K270="ОСНО", R269*'Макро'!J$19, 0)</f>
        <v>#VALUE!</v>
      </c>
      <c r="S270" s="171" t="e">
        <f aca="false" ca="false" dt2D="false" dtr="false" t="normal">IF($K270="ОСНО", S269*'Макро'!K$19, 0)</f>
        <v>#VALUE!</v>
      </c>
      <c r="T270" s="171" t="e">
        <f aca="false" ca="false" dt2D="false" dtr="false" t="normal">IF($K270="ОСНО", T269*'Макро'!L$19, 0)</f>
        <v>#VALUE!</v>
      </c>
      <c r="U270" s="171" t="e">
        <f aca="false" ca="false" dt2D="false" dtr="false" t="normal">IF($K270="ОСНО", U269*'Макро'!M$19, 0)</f>
        <v>#VALUE!</v>
      </c>
      <c r="V270" s="171" t="e">
        <f aca="false" ca="false" dt2D="false" dtr="false" t="normal">IF($K270="ОСНО", V269*'Макро'!N$19, 0)</f>
        <v>#VALUE!</v>
      </c>
      <c r="W270" s="171" t="e">
        <f aca="false" ca="false" dt2D="false" dtr="false" t="normal">IF($K270="ОСНО", W269*'Макро'!O$19, 0)</f>
        <v>#VALUE!</v>
      </c>
      <c r="X270" s="171" t="e">
        <f aca="false" ca="false" dt2D="false" dtr="false" t="normal">IF($K270="ОСНО", X269*'Макро'!P$19, 0)</f>
        <v>#VALUE!</v>
      </c>
      <c r="Y270" s="171" t="e">
        <f aca="false" ca="false" dt2D="false" dtr="false" t="normal">IF($K270="ОСНО", Y269*'Макро'!Q$19, 0)</f>
        <v>#VALUE!</v>
      </c>
      <c r="Z270" s="171" t="e">
        <f aca="false" ca="false" dt2D="false" dtr="false" t="normal">IF($K270="ОСНО", Z269*'Макро'!R$19, 0)</f>
        <v>#VALUE!</v>
      </c>
      <c r="AA270" s="171" t="e">
        <f aca="false" ca="false" dt2D="false" dtr="false" t="normal">IF($K270="ОСНО", AA269*'Макро'!S$19, 0)</f>
        <v>#VALUE!</v>
      </c>
      <c r="AB270" s="171" t="e">
        <f aca="false" ca="false" dt2D="false" dtr="false" t="normal">IF($K270="ОСНО", AB269*'Макро'!T$19, 0)</f>
        <v>#VALUE!</v>
      </c>
      <c r="AC270" s="171" t="e">
        <f aca="false" ca="false" dt2D="false" dtr="false" t="normal">IF($K270="ОСНО", AC269*'Макро'!U$19, 0)</f>
        <v>#VALUE!</v>
      </c>
      <c r="AD270" s="171" t="e">
        <f aca="false" ca="false" dt2D="false" dtr="false" t="normal">IF($K270="ОСНО", AD269*'Макро'!V$19, 0)</f>
        <v>#VALUE!</v>
      </c>
      <c r="AE270" s="171" t="e">
        <f aca="false" ca="false" dt2D="false" dtr="false" t="normal">IF($K270="ОСНО", AE269*'Макро'!W$19, 0)</f>
        <v>#VALUE!</v>
      </c>
      <c r="AF270" s="171" t="e">
        <f aca="false" ca="false" dt2D="false" dtr="false" t="normal">IF($K270="ОСНО", AF269*'Макро'!X$19, 0)</f>
        <v>#VALUE!</v>
      </c>
      <c r="AG270" s="171" t="e">
        <f aca="false" ca="false" dt2D="false" dtr="false" t="normal">IF($K270="ОСНО", AG269*'Макро'!Y$19, 0)</f>
        <v>#VALUE!</v>
      </c>
      <c r="AH270" s="171" t="e">
        <f aca="false" ca="false" dt2D="false" dtr="false" t="normal">IF($K270="ОСНО", AH269*'Макро'!Z$19, 0)</f>
        <v>#VALUE!</v>
      </c>
      <c r="AI270" s="171" t="e">
        <f aca="false" ca="false" dt2D="false" dtr="false" t="normal">IF($K270="ОСНО", AI269*'Макро'!AA$19, 0)</f>
        <v>#VALUE!</v>
      </c>
      <c r="AJ270" s="171" t="e">
        <f aca="false" ca="false" dt2D="false" dtr="false" t="normal">IF($K270="ОСНО", AJ269*'Макро'!AB$19, 0)</f>
        <v>#VALUE!</v>
      </c>
      <c r="AK270" s="171" t="e">
        <f aca="false" ca="false" dt2D="false" dtr="false" t="normal">IF($K270="ОСНО", AK269*'Макро'!AC$19, 0)</f>
        <v>#VALUE!</v>
      </c>
      <c r="AL270" s="171" t="e">
        <f aca="false" ca="false" dt2D="false" dtr="false" t="normal">IF($K270="ОСНО", AL269*'Макро'!AD$19, 0)</f>
        <v>#VALUE!</v>
      </c>
      <c r="AM270" s="171" t="e">
        <f aca="false" ca="false" dt2D="false" dtr="false" t="normal">IF($K270="ОСНО", AM269*'Макро'!AE$19, 0)</f>
        <v>#VALUE!</v>
      </c>
      <c r="AN270" s="171" t="e">
        <f aca="false" ca="false" dt2D="false" dtr="false" t="normal">IF($K270="ОСНО", AN269*'Макро'!AF$19, 0)</f>
        <v>#VALUE!</v>
      </c>
      <c r="AO270" s="171" t="e">
        <f aca="false" ca="false" dt2D="false" dtr="false" t="normal">IF($K270="ОСНО", AO269*'Макро'!AG$19, 0)</f>
        <v>#VALUE!</v>
      </c>
      <c r="AP270" s="171" t="e">
        <f aca="false" ca="false" dt2D="false" dtr="false" t="normal">IF($K270="ОСНО", AP269*'Макро'!AH$19, 0)</f>
        <v>#VALUE!</v>
      </c>
      <c r="AQ270" s="171" t="e">
        <f aca="false" ca="false" dt2D="false" dtr="false" t="normal">IF($K270="ОСНО", AQ269*'Макро'!AI$19, 0)</f>
        <v>#VALUE!</v>
      </c>
      <c r="AR270" s="171" t="e">
        <f aca="false" ca="false" dt2D="false" dtr="false" t="normal">IF($K270="ОСНО", AR269*'Макро'!AJ$19, 0)</f>
        <v>#VALUE!</v>
      </c>
      <c r="AS270" s="171" t="e">
        <f aca="false" ca="false" dt2D="false" dtr="false" t="normal">IF($K270="ОСНО", AS269*'Макро'!AK$19, 0)</f>
        <v>#VALUE!</v>
      </c>
      <c r="AT270" s="171" t="e">
        <f aca="false" ca="false" dt2D="false" dtr="false" t="normal">IF($K270="ОСНО", AT269*'Макро'!AL$19, 0)</f>
        <v>#VALUE!</v>
      </c>
      <c r="AU270" s="171" t="e">
        <f aca="false" ca="false" dt2D="false" dtr="false" t="normal">IF($K270="ОСНО", AU269*'Макро'!AM$19, 0)</f>
        <v>#VALUE!</v>
      </c>
      <c r="AV270" s="171" t="e">
        <f aca="false" ca="false" dt2D="false" dtr="false" t="normal">IF($K270="ОСНО", AV269*'Макро'!AN$19, 0)</f>
        <v>#VALUE!</v>
      </c>
      <c r="AW270" s="171" t="e">
        <f aca="false" ca="false" dt2D="false" dtr="false" t="normal">IF($K270="ОСНО", AW269*'Макро'!AO$19, 0)</f>
        <v>#VALUE!</v>
      </c>
      <c r="AX270" s="171" t="e">
        <f aca="false" ca="false" dt2D="false" dtr="false" t="normal">IF($K270="ОСНО", AX269*'Макро'!AP$19, 0)</f>
        <v>#VALUE!</v>
      </c>
      <c r="AY270" s="171" t="e">
        <f aca="false" ca="false" dt2D="false" dtr="false" t="normal">IF($K270="ОСНО", AY269*'Макро'!AQ$19, 0)</f>
        <v>#VALUE!</v>
      </c>
      <c r="AZ270" s="171" t="e">
        <f aca="false" ca="false" dt2D="false" dtr="false" t="normal">IF($K270="ОСНО", AZ269*'Макро'!AR$19, 0)</f>
        <v>#VALUE!</v>
      </c>
      <c r="BA270" s="171" t="e">
        <f aca="false" ca="false" dt2D="false" dtr="false" t="normal">IF($K270="ОСНО", BA269*'Макро'!AS$19, 0)</f>
        <v>#VALUE!</v>
      </c>
      <c r="BB270" s="171" t="e">
        <f aca="false" ca="false" dt2D="false" dtr="false" t="normal">IF($K270="ОСНО", BB269*'Макро'!AT$19, 0)</f>
        <v>#VALUE!</v>
      </c>
      <c r="BC270" s="171" t="e">
        <f aca="false" ca="false" dt2D="false" dtr="false" t="normal">IF($K270="ОСНО", BC269*'Макро'!AU$19, 0)</f>
        <v>#VALUE!</v>
      </c>
      <c r="BD270" s="171" t="e">
        <f aca="false" ca="false" dt2D="false" dtr="false" t="normal">IF($K270="ОСНО", BD269*'Макро'!AV$19, 0)</f>
        <v>#VALUE!</v>
      </c>
      <c r="BE270" s="171" t="e">
        <f aca="false" ca="false" dt2D="false" dtr="false" t="normal">IF($K270="ОСНО", BE269*'Макро'!AW$19, 0)</f>
        <v>#VALUE!</v>
      </c>
      <c r="BF270" s="171" t="e">
        <f aca="false" ca="false" dt2D="false" dtr="false" t="normal">IF($K270="ОСНО", BF269*'Макро'!AX$19, 0)</f>
        <v>#VALUE!</v>
      </c>
      <c r="BG270" s="171" t="e">
        <f aca="false" ca="false" dt2D="false" dtr="false" t="normal">IF($K270="ОСНО", BG269*'Макро'!AY$19, 0)</f>
        <v>#VALUE!</v>
      </c>
      <c r="BH270" s="171" t="e">
        <f aca="false" ca="false" dt2D="false" dtr="false" t="normal">IF($K270="ОСНО", BH269*'Макро'!AZ$19, 0)</f>
        <v>#VALUE!</v>
      </c>
      <c r="BI270" s="171" t="e">
        <f aca="false" ca="false" dt2D="false" dtr="false" t="normal">IF($K270="ОСНО", BI269*'Макро'!BA$19, 0)</f>
        <v>#VALUE!</v>
      </c>
      <c r="BJ270" s="171" t="e">
        <f aca="false" ca="false" dt2D="false" dtr="false" t="normal">IF($K270="ОСНО", BJ269*'Макро'!BB$19, 0)</f>
        <v>#VALUE!</v>
      </c>
      <c r="BK270" s="171" t="e">
        <f aca="false" ca="false" dt2D="false" dtr="false" t="normal">IF($K270="ОСНО", BK269*'Макро'!BC$19, 0)</f>
        <v>#VALUE!</v>
      </c>
      <c r="BL270" s="171" t="e">
        <f aca="false" ca="false" dt2D="false" dtr="false" t="normal">IF($K270="ОСНО", BL269*'Макро'!BD$19, 0)</f>
        <v>#VALUE!</v>
      </c>
      <c r="BM270" s="171" t="e">
        <f aca="false" ca="false" dt2D="false" dtr="false" t="normal">IF($K270="ОСНО", BM269*'Макро'!BE$19, 0)</f>
        <v>#VALUE!</v>
      </c>
      <c r="BN270" s="171" t="e">
        <f aca="false" ca="false" dt2D="false" dtr="false" t="normal">IF($K270="ОСНО", BN269*'Макро'!BF$19, 0)</f>
        <v>#VALUE!</v>
      </c>
      <c r="BO270" s="171" t="e">
        <f aca="false" ca="false" dt2D="false" dtr="false" t="normal">IF($K270="ОСНО", BO269*'Макро'!BG$19, 0)</f>
        <v>#VALUE!</v>
      </c>
      <c r="BP270" s="171" t="e">
        <f aca="false" ca="false" dt2D="false" dtr="false" t="normal">IF($K270="ОСНО", BP269*'Макро'!BH$19, 0)</f>
        <v>#VALUE!</v>
      </c>
      <c r="BQ270" s="171" t="e">
        <f aca="false" ca="false" dt2D="false" dtr="false" t="normal">IF($K270="ОСНО", BQ269*'Макро'!BI$19, 0)</f>
        <v>#VALUE!</v>
      </c>
      <c r="BR270" s="171" t="e">
        <f aca="false" ca="false" dt2D="false" dtr="false" t="normal">IF($K270="ОСНО", BR269*'Макро'!BJ$19, 0)</f>
        <v>#VALUE!</v>
      </c>
      <c r="BS270" s="171" t="e">
        <f aca="false" ca="false" dt2D="false" dtr="false" t="normal">IF($K270="ОСНО", BS269*'Макро'!BK$19, 0)</f>
        <v>#VALUE!</v>
      </c>
      <c r="BT270" s="171" t="e">
        <f aca="false" ca="false" dt2D="false" dtr="false" t="normal">IF($K270="ОСНО", BT269*'Макро'!BL$19, 0)</f>
        <v>#VALUE!</v>
      </c>
    </row>
    <row customFormat="true" hidden="true" ht="16.5" outlineLevel="1" r="271" s="17">
      <c r="A271" s="374" t="s">
        <v>208</v>
      </c>
      <c r="B271" s="374" t="n"/>
      <c r="C271" s="374" t="s">
        <v>208</v>
      </c>
      <c r="D271" s="374" t="str">
        <f aca="false" ca="false" dt2D="false" dtr="false" t="normal">IFERROR(J271, 0)</f>
        <v>Бюджет СФ</v>
      </c>
      <c r="E271" s="419" t="e">
        <f aca="false" ca="false" dt2D="false" dtr="false" t="normal">E270</f>
        <v>#N/A</v>
      </c>
      <c r="F271" s="374" t="e">
        <f aca="false" ca="false" dt2D="false" dtr="false" t="normal">F270</f>
        <v>#N/A</v>
      </c>
      <c r="G271" s="374" t="n">
        <f aca="false" ca="false" dt2D="false" dtr="false" t="normal">G270</f>
        <v>0</v>
      </c>
      <c r="H271" s="1" t="n"/>
      <c r="I271" s="17" t="s">
        <v>478</v>
      </c>
      <c r="J271" s="421" t="s">
        <v>302</v>
      </c>
      <c r="K271" s="422" t="n">
        <f aca="false" ca="false" dt2D="false" dtr="false" t="normal">VLOOKUP(G271, 'Допущения'!$B$66:$E$72, 3, 0)</f>
        <v>0</v>
      </c>
      <c r="L271" s="283" t="e">
        <f aca="false" ca="true" dt2D="false" dtr="false" t="normal">SUM(M271:BT271)</f>
        <v>#VALUE!</v>
      </c>
      <c r="M271" s="171" t="e">
        <f aca="false" ca="true" dt2D="false" dtr="false" t="normal">_XLFN.IFS($K271="ОСНО", M269*'Макро'!E$20, $K271="УСН (15%)", M269*'Макро'!E$24, $K271="УСН (6%)", M248*'Макро'!E$25)</f>
        <v>#VALUE!</v>
      </c>
      <c r="N271" s="171" t="e">
        <f aca="false" ca="true" dt2D="false" dtr="false" t="normal">_XLFN.IFS($K271="ОСНО", N269*'Макро'!F$20, $K271="УСН (15%)", N269*'Макро'!F$24, $K271="УСН (6%)", N248*'Макро'!F$25)</f>
        <v>#VALUE!</v>
      </c>
      <c r="O271" s="171" t="e">
        <f aca="false" ca="true" dt2D="false" dtr="false" t="normal">_XLFN.IFS($K271="ОСНО", O269*'Макро'!G$20, $K271="УСН (15%)", O269*'Макро'!G$24, $K271="УСН (6%)", O248*'Макро'!G$25)</f>
        <v>#VALUE!</v>
      </c>
      <c r="P271" s="171" t="e">
        <f aca="false" ca="true" dt2D="false" dtr="false" t="normal">_XLFN.IFS($K271="ОСНО", P269*'Макро'!H$20, $K271="УСН (15%)", P269*'Макро'!H$24, $K271="УСН (6%)", P248*'Макро'!H$25)</f>
        <v>#VALUE!</v>
      </c>
      <c r="Q271" s="171" t="e">
        <f aca="false" ca="true" dt2D="false" dtr="false" t="normal">_XLFN.IFS($K271="ОСНО", Q269*'Макро'!I$20, $K271="УСН (15%)", Q269*'Макро'!I$24, $K271="УСН (6%)", Q248*'Макро'!I$25)</f>
        <v>#VALUE!</v>
      </c>
      <c r="R271" s="171" t="e">
        <f aca="false" ca="true" dt2D="false" dtr="false" t="normal">_XLFN.IFS($K271="ОСНО", R269*'Макро'!J$20, $K271="УСН (15%)", R269*'Макро'!J$24, $K271="УСН (6%)", R248*'Макро'!J$25)</f>
        <v>#VALUE!</v>
      </c>
      <c r="S271" s="171" t="e">
        <f aca="false" ca="true" dt2D="false" dtr="false" t="normal">_XLFN.IFS($K271="ОСНО", S269*'Макро'!K$20, $K271="УСН (15%)", S269*'Макро'!K$24, $K271="УСН (6%)", S248*'Макро'!K$25)</f>
        <v>#VALUE!</v>
      </c>
      <c r="T271" s="171" t="e">
        <f aca="false" ca="true" dt2D="false" dtr="false" t="normal">_XLFN.IFS($K271="ОСНО", T269*'Макро'!L$20, $K271="УСН (15%)", T269*'Макро'!L$24, $K271="УСН (6%)", T248*'Макро'!L$25)</f>
        <v>#VALUE!</v>
      </c>
      <c r="U271" s="171" t="e">
        <f aca="false" ca="true" dt2D="false" dtr="false" t="normal">_XLFN.IFS($K271="ОСНО", U269*'Макро'!M$20, $K271="УСН (15%)", U269*'Макро'!M$24, $K271="УСН (6%)", U248*'Макро'!M$25)</f>
        <v>#VALUE!</v>
      </c>
      <c r="V271" s="171" t="e">
        <f aca="false" ca="true" dt2D="false" dtr="false" t="normal">_XLFN.IFS($K271="ОСНО", V269*'Макро'!N$20, $K271="УСН (15%)", V269*'Макро'!N$24, $K271="УСН (6%)", V248*'Макро'!N$25)</f>
        <v>#VALUE!</v>
      </c>
      <c r="W271" s="171" t="e">
        <f aca="false" ca="true" dt2D="false" dtr="false" t="normal">_XLFN.IFS($K271="ОСНО", W269*'Макро'!O$20, $K271="УСН (15%)", W269*'Макро'!O$24, $K271="УСН (6%)", W248*'Макро'!O$25)</f>
        <v>#VALUE!</v>
      </c>
      <c r="X271" s="171" t="e">
        <f aca="false" ca="true" dt2D="false" dtr="false" t="normal">_XLFN.IFS($K271="ОСНО", X269*'Макро'!P$20, $K271="УСН (15%)", X269*'Макро'!P$24, $K271="УСН (6%)", X248*'Макро'!P$25)</f>
        <v>#VALUE!</v>
      </c>
      <c r="Y271" s="171" t="e">
        <f aca="false" ca="true" dt2D="false" dtr="false" t="normal">_XLFN.IFS($K271="ОСНО", Y269*'Макро'!Q$20, $K271="УСН (15%)", Y269*'Макро'!Q$24, $K271="УСН (6%)", Y248*'Макро'!Q$25)</f>
        <v>#VALUE!</v>
      </c>
      <c r="Z271" s="171" t="e">
        <f aca="false" ca="true" dt2D="false" dtr="false" t="normal">_XLFN.IFS($K271="ОСНО", Z269*'Макро'!R$20, $K271="УСН (15%)", Z269*'Макро'!R$24, $K271="УСН (6%)", Z248*'Макро'!R$25)</f>
        <v>#VALUE!</v>
      </c>
      <c r="AA271" s="171" t="e">
        <f aca="false" ca="true" dt2D="false" dtr="false" t="normal">_XLFN.IFS($K271="ОСНО", AA269*'Макро'!S$20, $K271="УСН (15%)", AA269*'Макро'!S$24, $K271="УСН (6%)", AA248*'Макро'!S$25)</f>
        <v>#VALUE!</v>
      </c>
      <c r="AB271" s="171" t="e">
        <f aca="false" ca="true" dt2D="false" dtr="false" t="normal">_XLFN.IFS($K271="ОСНО", AB269*'Макро'!T$20, $K271="УСН (15%)", AB269*'Макро'!T$24, $K271="УСН (6%)", AB248*'Макро'!T$25)</f>
        <v>#VALUE!</v>
      </c>
      <c r="AC271" s="171" t="e">
        <f aca="false" ca="true" dt2D="false" dtr="false" t="normal">_XLFN.IFS($K271="ОСНО", AC269*'Макро'!U$20, $K271="УСН (15%)", AC269*'Макро'!U$24, $K271="УСН (6%)", AC248*'Макро'!U$25)</f>
        <v>#VALUE!</v>
      </c>
      <c r="AD271" s="171" t="e">
        <f aca="false" ca="true" dt2D="false" dtr="false" t="normal">_XLFN.IFS($K271="ОСНО", AD269*'Макро'!V$20, $K271="УСН (15%)", AD269*'Макро'!V$24, $K271="УСН (6%)", AD248*'Макро'!V$25)</f>
        <v>#VALUE!</v>
      </c>
      <c r="AE271" s="171" t="e">
        <f aca="false" ca="true" dt2D="false" dtr="false" t="normal">_XLFN.IFS($K271="ОСНО", AE269*'Макро'!W$20, $K271="УСН (15%)", AE269*'Макро'!W$24, $K271="УСН (6%)", AE248*'Макро'!W$25)</f>
        <v>#VALUE!</v>
      </c>
      <c r="AF271" s="171" t="e">
        <f aca="false" ca="true" dt2D="false" dtr="false" t="normal">_XLFN.IFS($K271="ОСНО", AF269*'Макро'!X$20, $K271="УСН (15%)", AF269*'Макро'!X$24, $K271="УСН (6%)", AF248*'Макро'!X$25)</f>
        <v>#VALUE!</v>
      </c>
      <c r="AG271" s="171" t="e">
        <f aca="false" ca="true" dt2D="false" dtr="false" t="normal">_XLFN.IFS($K271="ОСНО", AG269*'Макро'!Y$20, $K271="УСН (15%)", AG269*'Макро'!Y$24, $K271="УСН (6%)", AG248*'Макро'!Y$25)</f>
        <v>#VALUE!</v>
      </c>
      <c r="AH271" s="171" t="e">
        <f aca="false" ca="true" dt2D="false" dtr="false" t="normal">_XLFN.IFS($K271="ОСНО", AH269*'Макро'!Z$20, $K271="УСН (15%)", AH269*'Макро'!Z$24, $K271="УСН (6%)", AH248*'Макро'!Z$25)</f>
        <v>#VALUE!</v>
      </c>
      <c r="AI271" s="171" t="e">
        <f aca="false" ca="true" dt2D="false" dtr="false" t="normal">_XLFN.IFS($K271="ОСНО", AI269*'Макро'!AA$20, $K271="УСН (15%)", AI269*'Макро'!AA$24, $K271="УСН (6%)", AI248*'Макро'!AA$25)</f>
        <v>#VALUE!</v>
      </c>
      <c r="AJ271" s="171" t="e">
        <f aca="false" ca="true" dt2D="false" dtr="false" t="normal">_XLFN.IFS($K271="ОСНО", AJ269*'Макро'!AB$20, $K271="УСН (15%)", AJ269*'Макро'!AB$24, $K271="УСН (6%)", AJ248*'Макро'!AB$25)</f>
        <v>#VALUE!</v>
      </c>
      <c r="AK271" s="171" t="e">
        <f aca="false" ca="true" dt2D="false" dtr="false" t="normal">_XLFN.IFS($K271="ОСНО", AK269*'Макро'!AC$20, $K271="УСН (15%)", AK269*'Макро'!AC$24, $K271="УСН (6%)", AK248*'Макро'!AC$25)</f>
        <v>#VALUE!</v>
      </c>
      <c r="AL271" s="171" t="e">
        <f aca="false" ca="true" dt2D="false" dtr="false" t="normal">_XLFN.IFS($K271="ОСНО", AL269*'Макро'!AD$20, $K271="УСН (15%)", AL269*'Макро'!AD$24, $K271="УСН (6%)", AL248*'Макро'!AD$25)</f>
        <v>#VALUE!</v>
      </c>
      <c r="AM271" s="171" t="e">
        <f aca="false" ca="true" dt2D="false" dtr="false" t="normal">_XLFN.IFS($K271="ОСНО", AM269*'Макро'!AE$20, $K271="УСН (15%)", AM269*'Макро'!AE$24, $K271="УСН (6%)", AM248*'Макро'!AE$25)</f>
        <v>#VALUE!</v>
      </c>
      <c r="AN271" s="171" t="e">
        <f aca="false" ca="true" dt2D="false" dtr="false" t="normal">_XLFN.IFS($K271="ОСНО", AN269*'Макро'!AF$20, $K271="УСН (15%)", AN269*'Макро'!AF$24, $K271="УСН (6%)", AN248*'Макро'!AF$25)</f>
        <v>#VALUE!</v>
      </c>
      <c r="AO271" s="171" t="e">
        <f aca="false" ca="true" dt2D="false" dtr="false" t="normal">_XLFN.IFS($K271="ОСНО", AO269*'Макро'!AG$20, $K271="УСН (15%)", AO269*'Макро'!AG$24, $K271="УСН (6%)", AO248*'Макро'!AG$25)</f>
        <v>#VALUE!</v>
      </c>
      <c r="AP271" s="171" t="e">
        <f aca="false" ca="true" dt2D="false" dtr="false" t="normal">_XLFN.IFS($K271="ОСНО", AP269*'Макро'!AH$20, $K271="УСН (15%)", AP269*'Макро'!AH$24, $K271="УСН (6%)", AP248*'Макро'!AH$25)</f>
        <v>#VALUE!</v>
      </c>
      <c r="AQ271" s="171" t="e">
        <f aca="false" ca="true" dt2D="false" dtr="false" t="normal">_XLFN.IFS($K271="ОСНО", AQ269*'Макро'!AI$20, $K271="УСН (15%)", AQ269*'Макро'!AI$24, $K271="УСН (6%)", AQ248*'Макро'!AI$25)</f>
        <v>#VALUE!</v>
      </c>
      <c r="AR271" s="171" t="e">
        <f aca="false" ca="true" dt2D="false" dtr="false" t="normal">_XLFN.IFS($K271="ОСНО", AR269*'Макро'!AJ$20, $K271="УСН (15%)", AR269*'Макро'!AJ$24, $K271="УСН (6%)", AR248*'Макро'!AJ$25)</f>
        <v>#VALUE!</v>
      </c>
      <c r="AS271" s="171" t="e">
        <f aca="false" ca="true" dt2D="false" dtr="false" t="normal">_XLFN.IFS($K271="ОСНО", AS269*'Макро'!AK$20, $K271="УСН (15%)", AS269*'Макро'!AK$24, $K271="УСН (6%)", AS248*'Макро'!AK$25)</f>
        <v>#VALUE!</v>
      </c>
      <c r="AT271" s="171" t="e">
        <f aca="false" ca="true" dt2D="false" dtr="false" t="normal">_XLFN.IFS($K271="ОСНО", AT269*'Макро'!AL$20, $K271="УСН (15%)", AT269*'Макро'!AL$24, $K271="УСН (6%)", AT248*'Макро'!AL$25)</f>
        <v>#VALUE!</v>
      </c>
      <c r="AU271" s="171" t="e">
        <f aca="false" ca="true" dt2D="false" dtr="false" t="normal">_XLFN.IFS($K271="ОСНО", AU269*'Макро'!AM$20, $K271="УСН (15%)", AU269*'Макро'!AM$24, $K271="УСН (6%)", AU248*'Макро'!AM$25)</f>
        <v>#VALUE!</v>
      </c>
      <c r="AV271" s="171" t="e">
        <f aca="false" ca="true" dt2D="false" dtr="false" t="normal">_XLFN.IFS($K271="ОСНО", AV269*'Макро'!AN$20, $K271="УСН (15%)", AV269*'Макро'!AN$24, $K271="УСН (6%)", AV248*'Макро'!AN$25)</f>
        <v>#VALUE!</v>
      </c>
      <c r="AW271" s="171" t="e">
        <f aca="false" ca="true" dt2D="false" dtr="false" t="normal">_XLFN.IFS($K271="ОСНО", AW269*'Макро'!AO$20, $K271="УСН (15%)", AW269*'Макро'!AO$24, $K271="УСН (6%)", AW248*'Макро'!AO$25)</f>
        <v>#VALUE!</v>
      </c>
      <c r="AX271" s="171" t="e">
        <f aca="false" ca="true" dt2D="false" dtr="false" t="normal">_XLFN.IFS($K271="ОСНО", AX269*'Макро'!AP$20, $K271="УСН (15%)", AX269*'Макро'!AP$24, $K271="УСН (6%)", AX248*'Макро'!AP$25)</f>
        <v>#VALUE!</v>
      </c>
      <c r="AY271" s="171" t="e">
        <f aca="false" ca="true" dt2D="false" dtr="false" t="normal">_XLFN.IFS($K271="ОСНО", AY269*'Макро'!AQ$20, $K271="УСН (15%)", AY269*'Макро'!AQ$24, $K271="УСН (6%)", AY248*'Макро'!AQ$25)</f>
        <v>#VALUE!</v>
      </c>
      <c r="AZ271" s="171" t="e">
        <f aca="false" ca="true" dt2D="false" dtr="false" t="normal">_XLFN.IFS($K271="ОСНО", AZ269*'Макро'!AR$20, $K271="УСН (15%)", AZ269*'Макро'!AR$24, $K271="УСН (6%)", AZ248*'Макро'!AR$25)</f>
        <v>#VALUE!</v>
      </c>
      <c r="BA271" s="171" t="e">
        <f aca="false" ca="true" dt2D="false" dtr="false" t="normal">_XLFN.IFS($K271="ОСНО", BA269*'Макро'!AS$20, $K271="УСН (15%)", BA269*'Макро'!AS$24, $K271="УСН (6%)", BA248*'Макро'!AS$25)</f>
        <v>#VALUE!</v>
      </c>
      <c r="BB271" s="171" t="e">
        <f aca="false" ca="true" dt2D="false" dtr="false" t="normal">_XLFN.IFS($K271="ОСНО", BB269*'Макро'!AT$20, $K271="УСН (15%)", BB269*'Макро'!AT$24, $K271="УСН (6%)", BB248*'Макро'!AT$25)</f>
        <v>#VALUE!</v>
      </c>
      <c r="BC271" s="171" t="e">
        <f aca="false" ca="true" dt2D="false" dtr="false" t="normal">_XLFN.IFS($K271="ОСНО", BC269*'Макро'!AU$20, $K271="УСН (15%)", BC269*'Макро'!AU$24, $K271="УСН (6%)", BC248*'Макро'!AU$25)</f>
        <v>#VALUE!</v>
      </c>
      <c r="BD271" s="171" t="e">
        <f aca="false" ca="true" dt2D="false" dtr="false" t="normal">_XLFN.IFS($K271="ОСНО", BD269*'Макро'!AV$20, $K271="УСН (15%)", BD269*'Макро'!AV$24, $K271="УСН (6%)", BD248*'Макро'!AV$25)</f>
        <v>#VALUE!</v>
      </c>
      <c r="BE271" s="171" t="e">
        <f aca="false" ca="true" dt2D="false" dtr="false" t="normal">_XLFN.IFS($K271="ОСНО", BE269*'Макро'!AW$20, $K271="УСН (15%)", BE269*'Макро'!AW$24, $K271="УСН (6%)", BE248*'Макро'!AW$25)</f>
        <v>#VALUE!</v>
      </c>
      <c r="BF271" s="171" t="e">
        <f aca="false" ca="true" dt2D="false" dtr="false" t="normal">_XLFN.IFS($K271="ОСНО", BF269*'Макро'!AX$20, $K271="УСН (15%)", BF269*'Макро'!AX$24, $K271="УСН (6%)", BF248*'Макро'!AX$25)</f>
        <v>#VALUE!</v>
      </c>
      <c r="BG271" s="171" t="e">
        <f aca="false" ca="true" dt2D="false" dtr="false" t="normal">_XLFN.IFS($K271="ОСНО", BG269*'Макро'!AY$20, $K271="УСН (15%)", BG269*'Макро'!AY$24, $K271="УСН (6%)", BG248*'Макро'!AY$25)</f>
        <v>#VALUE!</v>
      </c>
      <c r="BH271" s="171" t="e">
        <f aca="false" ca="true" dt2D="false" dtr="false" t="normal">_XLFN.IFS($K271="ОСНО", BH269*'Макро'!AZ$20, $K271="УСН (15%)", BH269*'Макро'!AZ$24, $K271="УСН (6%)", BH248*'Макро'!AZ$25)</f>
        <v>#VALUE!</v>
      </c>
      <c r="BI271" s="171" t="e">
        <f aca="false" ca="true" dt2D="false" dtr="false" t="normal">_XLFN.IFS($K271="ОСНО", BI269*'Макро'!BA$20, $K271="УСН (15%)", BI269*'Макро'!BA$24, $K271="УСН (6%)", BI248*'Макро'!BA$25)</f>
        <v>#VALUE!</v>
      </c>
      <c r="BJ271" s="171" t="e">
        <f aca="false" ca="true" dt2D="false" dtr="false" t="normal">_XLFN.IFS($K271="ОСНО", BJ269*'Макро'!BB$20, $K271="УСН (15%)", BJ269*'Макро'!BB$24, $K271="УСН (6%)", BJ248*'Макро'!BB$25)</f>
        <v>#VALUE!</v>
      </c>
      <c r="BK271" s="171" t="e">
        <f aca="false" ca="true" dt2D="false" dtr="false" t="normal">_XLFN.IFS($K271="ОСНО", BK269*'Макро'!BC$20, $K271="УСН (15%)", BK269*'Макро'!BC$24, $K271="УСН (6%)", BK248*'Макро'!BC$25)</f>
        <v>#VALUE!</v>
      </c>
      <c r="BL271" s="171" t="e">
        <f aca="false" ca="true" dt2D="false" dtr="false" t="normal">_XLFN.IFS($K271="ОСНО", BL269*'Макро'!BD$20, $K271="УСН (15%)", BL269*'Макро'!BD$24, $K271="УСН (6%)", BL248*'Макро'!BD$25)</f>
        <v>#VALUE!</v>
      </c>
      <c r="BM271" s="171" t="e">
        <f aca="false" ca="true" dt2D="false" dtr="false" t="normal">_XLFN.IFS($K271="ОСНО", BM269*'Макро'!BE$20, $K271="УСН (15%)", BM269*'Макро'!BE$24, $K271="УСН (6%)", BM248*'Макро'!BE$25)</f>
        <v>#VALUE!</v>
      </c>
      <c r="BN271" s="171" t="e">
        <f aca="false" ca="true" dt2D="false" dtr="false" t="normal">_XLFN.IFS($K271="ОСНО", BN269*'Макро'!BF$20, $K271="УСН (15%)", BN269*'Макро'!BF$24, $K271="УСН (6%)", BN248*'Макро'!BF$25)</f>
        <v>#VALUE!</v>
      </c>
      <c r="BO271" s="171" t="e">
        <f aca="false" ca="true" dt2D="false" dtr="false" t="normal">_XLFN.IFS($K271="ОСНО", BO269*'Макро'!BG$20, $K271="УСН (15%)", BO269*'Макро'!BG$24, $K271="УСН (6%)", BO248*'Макро'!BG$25)</f>
        <v>#VALUE!</v>
      </c>
      <c r="BP271" s="171" t="e">
        <f aca="false" ca="true" dt2D="false" dtr="false" t="normal">_XLFN.IFS($K271="ОСНО", BP269*'Макро'!BH$20, $K271="УСН (15%)", BP269*'Макро'!BH$24, $K271="УСН (6%)", BP248*'Макро'!BH$25)</f>
        <v>#VALUE!</v>
      </c>
      <c r="BQ271" s="171" t="e">
        <f aca="false" ca="true" dt2D="false" dtr="false" t="normal">_XLFN.IFS($K271="ОСНО", BQ269*'Макро'!BI$20, $K271="УСН (15%)", BQ269*'Макро'!BI$24, $K271="УСН (6%)", BQ248*'Макро'!BI$25)</f>
        <v>#VALUE!</v>
      </c>
      <c r="BR271" s="171" t="e">
        <f aca="false" ca="true" dt2D="false" dtr="false" t="normal">_XLFN.IFS($K271="ОСНО", BR269*'Макро'!BJ$20, $K271="УСН (15%)", BR269*'Макро'!BJ$24, $K271="УСН (6%)", BR248*'Макро'!BJ$25)</f>
        <v>#VALUE!</v>
      </c>
      <c r="BS271" s="171" t="e">
        <f aca="false" ca="true" dt2D="false" dtr="false" t="normal">_XLFN.IFS($K271="ОСНО", BS269*'Макро'!BK$20, $K271="УСН (15%)", BS269*'Макро'!BK$24, $K271="УСН (6%)", BS248*'Макро'!BK$25)</f>
        <v>#VALUE!</v>
      </c>
      <c r="BT271" s="171" t="e">
        <f aca="false" ca="true" dt2D="false" dtr="false" t="normal">_XLFN.IFS($K271="ОСНО", BT269*'Макро'!BL$20, $K271="УСН (15%)", BT269*'Макро'!BL$24, $K271="УСН (6%)", BT248*'Макро'!BL$25)</f>
        <v>#VALUE!</v>
      </c>
    </row>
    <row hidden="true" ht="33" outlineLevel="1" r="272">
      <c r="A272" s="374" t="s">
        <v>417</v>
      </c>
      <c r="C272" s="374" t="s">
        <v>155</v>
      </c>
      <c r="E272" s="419" t="e">
        <f aca="false" ca="false" dt2D="false" dtr="false" t="normal">E271</f>
        <v>#N/A</v>
      </c>
      <c r="F272" s="374" t="e">
        <f aca="false" ca="false" dt2D="false" dtr="false" t="normal">F271</f>
        <v>#N/A</v>
      </c>
      <c r="G272" s="374" t="n">
        <f aca="false" ca="false" dt2D="false" dtr="false" t="normal">G271</f>
        <v>0</v>
      </c>
      <c r="I272" s="423" t="s">
        <v>479</v>
      </c>
      <c r="J272" s="131" t="n">
        <f aca="false" ca="false" dt2D="false" dtr="false" t="normal">VLOOKUP($I$247, 'Сценарии'!$B$8:$F$14, 4, 0)</f>
        <v>1</v>
      </c>
      <c r="L272" s="283" t="e">
        <f aca="false" ca="false" dt2D="false" dtr="false" t="normal">SUM(M272:BT272)</f>
        <v>#VALUE!</v>
      </c>
      <c r="M272" s="167" t="e">
        <f aca="false" ca="false" dt2D="false" dtr="false" t="normal">SUMIFS('Кап.затраты'!M:M, 'Кап.затраты'!$G:$G, $G272, 'Кап.затраты'!$B:$B, $I272)*$J$272</f>
        <v>#VALUE!</v>
      </c>
      <c r="N272" s="167" t="e">
        <f aca="false" ca="false" dt2D="false" dtr="false" t="normal">SUMIFS('Кап.затраты'!N:N, 'Кап.затраты'!$G:$G, $G272, 'Кап.затраты'!$B:$B, $I272)*$J$272</f>
        <v>#VALUE!</v>
      </c>
      <c r="O272" s="167" t="e">
        <f aca="false" ca="false" dt2D="false" dtr="false" t="normal">SUMIFS('Кап.затраты'!O:O, 'Кап.затраты'!$G:$G, $G272, 'Кап.затраты'!$B:$B, $I272)*$J$272</f>
        <v>#VALUE!</v>
      </c>
      <c r="P272" s="167" t="e">
        <f aca="false" ca="false" dt2D="false" dtr="false" t="normal">SUMIFS('Кап.затраты'!P:P, 'Кап.затраты'!$G:$G, $G272, 'Кап.затраты'!$B:$B, $I272)*$J$272</f>
        <v>#VALUE!</v>
      </c>
      <c r="Q272" s="167" t="e">
        <f aca="false" ca="false" dt2D="false" dtr="false" t="normal">SUMIFS('Кап.затраты'!Q:Q, 'Кап.затраты'!$G:$G, $G272, 'Кап.затраты'!$B:$B, $I272)*$J$272</f>
        <v>#VALUE!</v>
      </c>
      <c r="R272" s="167" t="e">
        <f aca="false" ca="false" dt2D="false" dtr="false" t="normal">SUMIFS('Кап.затраты'!R:R, 'Кап.затраты'!$G:$G, $G272, 'Кап.затраты'!$B:$B, $I272)*$J$272</f>
        <v>#VALUE!</v>
      </c>
      <c r="S272" s="167" t="e">
        <f aca="false" ca="false" dt2D="false" dtr="false" t="normal">SUMIFS('Кап.затраты'!S:S, 'Кап.затраты'!$G:$G, $G272, 'Кап.затраты'!$B:$B, $I272)*$J$272</f>
        <v>#VALUE!</v>
      </c>
      <c r="T272" s="167" t="e">
        <f aca="false" ca="false" dt2D="false" dtr="false" t="normal">SUMIFS('Кап.затраты'!T:T, 'Кап.затраты'!$G:$G, $G272, 'Кап.затраты'!$B:$B, $I272)*$J$272</f>
        <v>#VALUE!</v>
      </c>
      <c r="U272" s="167" t="e">
        <f aca="false" ca="false" dt2D="false" dtr="false" t="normal">SUMIFS('Кап.затраты'!U:U, 'Кап.затраты'!$G:$G, $G272, 'Кап.затраты'!$B:$B, $I272)*$J$272</f>
        <v>#VALUE!</v>
      </c>
      <c r="V272" s="167" t="e">
        <f aca="false" ca="false" dt2D="false" dtr="false" t="normal">SUMIFS('Кап.затраты'!V:V, 'Кап.затраты'!$G:$G, $G272, 'Кап.затраты'!$B:$B, $I272)*$J$272</f>
        <v>#VALUE!</v>
      </c>
      <c r="W272" s="167" t="e">
        <f aca="false" ca="false" dt2D="false" dtr="false" t="normal">SUMIFS('Кап.затраты'!W:W, 'Кап.затраты'!$G:$G, $G272, 'Кап.затраты'!$B:$B, $I272)*$J$272</f>
        <v>#VALUE!</v>
      </c>
      <c r="X272" s="167" t="e">
        <f aca="false" ca="false" dt2D="false" dtr="false" t="normal">SUMIFS('Кап.затраты'!X:X, 'Кап.затраты'!$G:$G, $G272, 'Кап.затраты'!$B:$B, $I272)*$J$272</f>
        <v>#VALUE!</v>
      </c>
      <c r="Y272" s="167" t="e">
        <f aca="false" ca="false" dt2D="false" dtr="false" t="normal">SUMIFS('Кап.затраты'!Y:Y, 'Кап.затраты'!$G:$G, $G272, 'Кап.затраты'!$B:$B, $I272)*$J$272</f>
        <v>#VALUE!</v>
      </c>
      <c r="Z272" s="167" t="e">
        <f aca="false" ca="false" dt2D="false" dtr="false" t="normal">SUMIFS('Кап.затраты'!Z:Z, 'Кап.затраты'!$G:$G, $G272, 'Кап.затраты'!$B:$B, $I272)*$J$272</f>
        <v>#VALUE!</v>
      </c>
      <c r="AA272" s="167" t="e">
        <f aca="false" ca="false" dt2D="false" dtr="false" t="normal">SUMIFS('Кап.затраты'!AA:AA, 'Кап.затраты'!$G:$G, $G272, 'Кап.затраты'!$B:$B, $I272)*$J$272</f>
        <v>#VALUE!</v>
      </c>
      <c r="AB272" s="167" t="e">
        <f aca="false" ca="false" dt2D="false" dtr="false" t="normal">SUMIFS('Кап.затраты'!AB:AB, 'Кап.затраты'!$G:$G, $G272, 'Кап.затраты'!$B:$B, $I272)*$J$272</f>
        <v>#VALUE!</v>
      </c>
      <c r="AC272" s="167" t="e">
        <f aca="false" ca="false" dt2D="false" dtr="false" t="normal">SUMIFS('Кап.затраты'!AC:AC, 'Кап.затраты'!$G:$G, $G272, 'Кап.затраты'!$B:$B, $I272)*$J$272</f>
        <v>#VALUE!</v>
      </c>
      <c r="AD272" s="167" t="e">
        <f aca="false" ca="false" dt2D="false" dtr="false" t="normal">SUMIFS('Кап.затраты'!AD:AD, 'Кап.затраты'!$G:$G, $G272, 'Кап.затраты'!$B:$B, $I272)*$J$272</f>
        <v>#VALUE!</v>
      </c>
      <c r="AE272" s="167" t="e">
        <f aca="false" ca="false" dt2D="false" dtr="false" t="normal">SUMIFS('Кап.затраты'!AE:AE, 'Кап.затраты'!$G:$G, $G272, 'Кап.затраты'!$B:$B, $I272)*$J$272</f>
        <v>#VALUE!</v>
      </c>
      <c r="AF272" s="167" t="e">
        <f aca="false" ca="false" dt2D="false" dtr="false" t="normal">SUMIFS('Кап.затраты'!AF:AF, 'Кап.затраты'!$G:$G, $G272, 'Кап.затраты'!$B:$B, $I272)*$J$272</f>
        <v>#VALUE!</v>
      </c>
      <c r="AG272" s="167" t="e">
        <f aca="false" ca="false" dt2D="false" dtr="false" t="normal">SUMIFS('Кап.затраты'!AG:AG, 'Кап.затраты'!$G:$G, $G272, 'Кап.затраты'!$B:$B, $I272)*$J$272</f>
        <v>#VALUE!</v>
      </c>
      <c r="AH272" s="167" t="e">
        <f aca="false" ca="false" dt2D="false" dtr="false" t="normal">SUMIFS('Кап.затраты'!AH:AH, 'Кап.затраты'!$G:$G, $G272, 'Кап.затраты'!$B:$B, $I272)*$J$272</f>
        <v>#VALUE!</v>
      </c>
      <c r="AI272" s="167" t="e">
        <f aca="false" ca="false" dt2D="false" dtr="false" t="normal">SUMIFS('Кап.затраты'!AI:AI, 'Кап.затраты'!$G:$G, $G272, 'Кап.затраты'!$B:$B, $I272)*$J$272</f>
        <v>#VALUE!</v>
      </c>
      <c r="AJ272" s="167" t="e">
        <f aca="false" ca="false" dt2D="false" dtr="false" t="normal">SUMIFS('Кап.затраты'!AJ:AJ, 'Кап.затраты'!$G:$G, $G272, 'Кап.затраты'!$B:$B, $I272)*$J$272</f>
        <v>#VALUE!</v>
      </c>
      <c r="AK272" s="167" t="e">
        <f aca="false" ca="false" dt2D="false" dtr="false" t="normal">SUMIFS('Кап.затраты'!AK:AK, 'Кап.затраты'!$G:$G, $G272, 'Кап.затраты'!$B:$B, $I272)*$J$272</f>
        <v>#VALUE!</v>
      </c>
      <c r="AL272" s="167" t="e">
        <f aca="false" ca="false" dt2D="false" dtr="false" t="normal">SUMIFS('Кап.затраты'!AL:AL, 'Кап.затраты'!$G:$G, $G272, 'Кап.затраты'!$B:$B, $I272)*$J$272</f>
        <v>#VALUE!</v>
      </c>
      <c r="AM272" s="167" t="e">
        <f aca="false" ca="false" dt2D="false" dtr="false" t="normal">SUMIFS('Кап.затраты'!AM:AM, 'Кап.затраты'!$G:$G, $G272, 'Кап.затраты'!$B:$B, $I272)*$J$272</f>
        <v>#VALUE!</v>
      </c>
      <c r="AN272" s="167" t="e">
        <f aca="false" ca="false" dt2D="false" dtr="false" t="normal">SUMIFS('Кап.затраты'!AN:AN, 'Кап.затраты'!$G:$G, $G272, 'Кап.затраты'!$B:$B, $I272)*$J$272</f>
        <v>#VALUE!</v>
      </c>
      <c r="AO272" s="167" t="e">
        <f aca="false" ca="false" dt2D="false" dtr="false" t="normal">SUMIFS('Кап.затраты'!AO:AO, 'Кап.затраты'!$G:$G, $G272, 'Кап.затраты'!$B:$B, $I272)*$J$272</f>
        <v>#VALUE!</v>
      </c>
      <c r="AP272" s="167" t="e">
        <f aca="false" ca="false" dt2D="false" dtr="false" t="normal">SUMIFS('Кап.затраты'!AP:AP, 'Кап.затраты'!$G:$G, $G272, 'Кап.затраты'!$B:$B, $I272)*$J$272</f>
        <v>#VALUE!</v>
      </c>
      <c r="AQ272" s="167" t="e">
        <f aca="false" ca="false" dt2D="false" dtr="false" t="normal">SUMIFS('Кап.затраты'!AQ:AQ, 'Кап.затраты'!$G:$G, $G272, 'Кап.затраты'!$B:$B, $I272)*$J$272</f>
        <v>#VALUE!</v>
      </c>
      <c r="AR272" s="167" t="e">
        <f aca="false" ca="false" dt2D="false" dtr="false" t="normal">SUMIFS('Кап.затраты'!AR:AR, 'Кап.затраты'!$G:$G, $G272, 'Кап.затраты'!$B:$B, $I272)*$J$272</f>
        <v>#VALUE!</v>
      </c>
      <c r="AS272" s="167" t="e">
        <f aca="false" ca="false" dt2D="false" dtr="false" t="normal">SUMIFS('Кап.затраты'!AS:AS, 'Кап.затраты'!$G:$G, $G272, 'Кап.затраты'!$B:$B, $I272)*$J$272</f>
        <v>#VALUE!</v>
      </c>
      <c r="AT272" s="167" t="e">
        <f aca="false" ca="false" dt2D="false" dtr="false" t="normal">SUMIFS('Кап.затраты'!AT:AT, 'Кап.затраты'!$G:$G, $G272, 'Кап.затраты'!$B:$B, $I272)*$J$272</f>
        <v>#VALUE!</v>
      </c>
      <c r="AU272" s="167" t="e">
        <f aca="false" ca="false" dt2D="false" dtr="false" t="normal">SUMIFS('Кап.затраты'!AU:AU, 'Кап.затраты'!$G:$G, $G272, 'Кап.затраты'!$B:$B, $I272)*$J$272</f>
        <v>#VALUE!</v>
      </c>
      <c r="AV272" s="167" t="e">
        <f aca="false" ca="false" dt2D="false" dtr="false" t="normal">SUMIFS('Кап.затраты'!AV:AV, 'Кап.затраты'!$G:$G, $G272, 'Кап.затраты'!$B:$B, $I272)*$J$272</f>
        <v>#VALUE!</v>
      </c>
      <c r="AW272" s="167" t="e">
        <f aca="false" ca="false" dt2D="false" dtr="false" t="normal">SUMIFS('Кап.затраты'!AW:AW, 'Кап.затраты'!$G:$G, $G272, 'Кап.затраты'!$B:$B, $I272)*$J$272</f>
        <v>#VALUE!</v>
      </c>
      <c r="AX272" s="167" t="e">
        <f aca="false" ca="false" dt2D="false" dtr="false" t="normal">SUMIFS('Кап.затраты'!AX:AX, 'Кап.затраты'!$G:$G, $G272, 'Кап.затраты'!$B:$B, $I272)*$J$272</f>
        <v>#VALUE!</v>
      </c>
      <c r="AY272" s="167" t="e">
        <f aca="false" ca="false" dt2D="false" dtr="false" t="normal">SUMIFS('Кап.затраты'!AY:AY, 'Кап.затраты'!$G:$G, $G272, 'Кап.затраты'!$B:$B, $I272)*$J$272</f>
        <v>#VALUE!</v>
      </c>
      <c r="AZ272" s="167" t="e">
        <f aca="false" ca="false" dt2D="false" dtr="false" t="normal">SUMIFS('Кап.затраты'!AZ:AZ, 'Кап.затраты'!$G:$G, $G272, 'Кап.затраты'!$B:$B, $I272)*$J$272</f>
        <v>#VALUE!</v>
      </c>
      <c r="BA272" s="167" t="e">
        <f aca="false" ca="false" dt2D="false" dtr="false" t="normal">SUMIFS('Кап.затраты'!BA:BA, 'Кап.затраты'!$G:$G, $G272, 'Кап.затраты'!$B:$B, $I272)*$J$272</f>
        <v>#VALUE!</v>
      </c>
      <c r="BB272" s="167" t="e">
        <f aca="false" ca="false" dt2D="false" dtr="false" t="normal">SUMIFS('Кап.затраты'!BB:BB, 'Кап.затраты'!$G:$G, $G272, 'Кап.затраты'!$B:$B, $I272)*$J$272</f>
        <v>#VALUE!</v>
      </c>
      <c r="BC272" s="167" t="e">
        <f aca="false" ca="false" dt2D="false" dtr="false" t="normal">SUMIFS('Кап.затраты'!BC:BC, 'Кап.затраты'!$G:$G, $G272, 'Кап.затраты'!$B:$B, $I272)*$J$272</f>
        <v>#VALUE!</v>
      </c>
      <c r="BD272" s="167" t="e">
        <f aca="false" ca="false" dt2D="false" dtr="false" t="normal">SUMIFS('Кап.затраты'!BD:BD, 'Кап.затраты'!$G:$G, $G272, 'Кап.затраты'!$B:$B, $I272)*$J$272</f>
        <v>#VALUE!</v>
      </c>
      <c r="BE272" s="167" t="e">
        <f aca="false" ca="false" dt2D="false" dtr="false" t="normal">SUMIFS('Кап.затраты'!BE:BE, 'Кап.затраты'!$G:$G, $G272, 'Кап.затраты'!$B:$B, $I272)*$J$272</f>
        <v>#VALUE!</v>
      </c>
      <c r="BF272" s="167" t="e">
        <f aca="false" ca="false" dt2D="false" dtr="false" t="normal">SUMIFS('Кап.затраты'!BF:BF, 'Кап.затраты'!$G:$G, $G272, 'Кап.затраты'!$B:$B, $I272)*$J$272</f>
        <v>#VALUE!</v>
      </c>
      <c r="BG272" s="167" t="e">
        <f aca="false" ca="false" dt2D="false" dtr="false" t="normal">SUMIFS('Кап.затраты'!BG:BG, 'Кап.затраты'!$G:$G, $G272, 'Кап.затраты'!$B:$B, $I272)*$J$272</f>
        <v>#VALUE!</v>
      </c>
      <c r="BH272" s="167" t="e">
        <f aca="false" ca="false" dt2D="false" dtr="false" t="normal">SUMIFS('Кап.затраты'!BH:BH, 'Кап.затраты'!$G:$G, $G272, 'Кап.затраты'!$B:$B, $I272)*$J$272</f>
        <v>#VALUE!</v>
      </c>
      <c r="BI272" s="167" t="e">
        <f aca="false" ca="false" dt2D="false" dtr="false" t="normal">SUMIFS('Кап.затраты'!BI:BI, 'Кап.затраты'!$G:$G, $G272, 'Кап.затраты'!$B:$B, $I272)*$J$272</f>
        <v>#VALUE!</v>
      </c>
      <c r="BJ272" s="167" t="e">
        <f aca="false" ca="false" dt2D="false" dtr="false" t="normal">SUMIFS('Кап.затраты'!BJ:BJ, 'Кап.затраты'!$G:$G, $G272, 'Кап.затраты'!$B:$B, $I272)*$J$272</f>
        <v>#VALUE!</v>
      </c>
      <c r="BK272" s="167" t="e">
        <f aca="false" ca="false" dt2D="false" dtr="false" t="normal">SUMIFS('Кап.затраты'!BK:BK, 'Кап.затраты'!$G:$G, $G272, 'Кап.затраты'!$B:$B, $I272)*$J$272</f>
        <v>#VALUE!</v>
      </c>
      <c r="BL272" s="167" t="e">
        <f aca="false" ca="false" dt2D="false" dtr="false" t="normal">SUMIFS('Кап.затраты'!BL:BL, 'Кап.затраты'!$G:$G, $G272, 'Кап.затраты'!$B:$B, $I272)*$J$272</f>
        <v>#VALUE!</v>
      </c>
      <c r="BM272" s="167" t="e">
        <f aca="false" ca="false" dt2D="false" dtr="false" t="normal">SUMIFS('Кап.затраты'!BM:BM, 'Кап.затраты'!$G:$G, $G272, 'Кап.затраты'!$B:$B, $I272)*$J$272</f>
        <v>#VALUE!</v>
      </c>
      <c r="BN272" s="167" t="e">
        <f aca="false" ca="false" dt2D="false" dtr="false" t="normal">SUMIFS('Кап.затраты'!BN:BN, 'Кап.затраты'!$G:$G, $G272, 'Кап.затраты'!$B:$B, $I272)*$J$272</f>
        <v>#VALUE!</v>
      </c>
      <c r="BO272" s="167" t="e">
        <f aca="false" ca="false" dt2D="false" dtr="false" t="normal">SUMIFS('Кап.затраты'!BO:BO, 'Кап.затраты'!$G:$G, $G272, 'Кап.затраты'!$B:$B, $I272)*$J$272</f>
        <v>#VALUE!</v>
      </c>
      <c r="BP272" s="167" t="e">
        <f aca="false" ca="false" dt2D="false" dtr="false" t="normal">SUMIFS('Кап.затраты'!BP:BP, 'Кап.затраты'!$G:$G, $G272, 'Кап.затраты'!$B:$B, $I272)*$J$272</f>
        <v>#VALUE!</v>
      </c>
      <c r="BQ272" s="167" t="e">
        <f aca="false" ca="false" dt2D="false" dtr="false" t="normal">SUMIFS('Кап.затраты'!BQ:BQ, 'Кап.затраты'!$G:$G, $G272, 'Кап.затраты'!$B:$B, $I272)*$J$272</f>
        <v>#VALUE!</v>
      </c>
      <c r="BR272" s="167" t="e">
        <f aca="false" ca="false" dt2D="false" dtr="false" t="normal">SUMIFS('Кап.затраты'!BR:BR, 'Кап.затраты'!$G:$G, $G272, 'Кап.затраты'!$B:$B, $I272)*$J$272</f>
        <v>#VALUE!</v>
      </c>
      <c r="BS272" s="167" t="e">
        <f aca="false" ca="false" dt2D="false" dtr="false" t="normal">SUMIFS('Кап.затраты'!BS:BS, 'Кап.затраты'!$G:$G, $G272, 'Кап.затраты'!$B:$B, $I272)*$J$272</f>
        <v>#VALUE!</v>
      </c>
      <c r="BT272" s="167" t="e">
        <f aca="false" ca="false" dt2D="false" dtr="false" t="normal">SUMIFS('Кап.затраты'!BT:BT, 'Кап.затраты'!$G:$G, $G272, 'Кап.затраты'!$B:$B, $I272)*$J$272</f>
        <v>#VALUE!</v>
      </c>
    </row>
    <row hidden="true" ht="16.5" outlineLevel="1" r="273">
      <c r="A273" s="374" t="s">
        <v>156</v>
      </c>
      <c r="C273" s="374" t="s">
        <v>156</v>
      </c>
      <c r="E273" s="419" t="e">
        <f aca="false" ca="false" dt2D="false" dtr="false" t="normal">E272</f>
        <v>#N/A</v>
      </c>
      <c r="F273" s="374" t="e">
        <f aca="false" ca="false" dt2D="false" dtr="false" t="normal">F272</f>
        <v>#N/A</v>
      </c>
      <c r="G273" s="374" t="n">
        <f aca="false" ca="false" dt2D="false" dtr="false" t="normal">G272</f>
        <v>0</v>
      </c>
      <c r="I273" s="1" t="s">
        <v>480</v>
      </c>
      <c r="J273" s="100" t="n"/>
      <c r="L273" s="283" t="e">
        <f aca="false" ca="true" dt2D="false" dtr="false" t="normal">SUM(M273:BT273)</f>
        <v>#VALUE!</v>
      </c>
      <c r="M273" s="167" t="e">
        <f aca="false" ca="true" dt2D="false" dtr="false" t="normal">SUMIFS('Кап.затраты'!M:M, 'Кап.затраты'!$G:$G, $G273, 'Кап.затраты'!$B:$B, $I273)*$J$272</f>
        <v>#VALUE!</v>
      </c>
      <c r="N273" s="167" t="e">
        <f aca="false" ca="true" dt2D="false" dtr="false" t="normal">SUMIFS('Кап.затраты'!N:N, 'Кап.затраты'!$G:$G, $G273, 'Кап.затраты'!$B:$B, $I273)*$J$272</f>
        <v>#VALUE!</v>
      </c>
      <c r="O273" s="167" t="e">
        <f aca="false" ca="true" dt2D="false" dtr="false" t="normal">SUMIFS('Кап.затраты'!O:O, 'Кап.затраты'!$G:$G, $G273, 'Кап.затраты'!$B:$B, $I273)*$J$272</f>
        <v>#VALUE!</v>
      </c>
      <c r="P273" s="167" t="e">
        <f aca="false" ca="true" dt2D="false" dtr="false" t="normal">SUMIFS('Кап.затраты'!P:P, 'Кап.затраты'!$G:$G, $G273, 'Кап.затраты'!$B:$B, $I273)*$J$272</f>
        <v>#VALUE!</v>
      </c>
      <c r="Q273" s="167" t="e">
        <f aca="false" ca="true" dt2D="false" dtr="false" t="normal">SUMIFS('Кап.затраты'!Q:Q, 'Кап.затраты'!$G:$G, $G273, 'Кап.затраты'!$B:$B, $I273)*$J$272</f>
        <v>#VALUE!</v>
      </c>
      <c r="R273" s="167" t="e">
        <f aca="false" ca="true" dt2D="false" dtr="false" t="normal">SUMIFS('Кап.затраты'!R:R, 'Кап.затраты'!$G:$G, $G273, 'Кап.затраты'!$B:$B, $I273)*$J$272</f>
        <v>#VALUE!</v>
      </c>
      <c r="S273" s="167" t="e">
        <f aca="false" ca="true" dt2D="false" dtr="false" t="normal">SUMIFS('Кап.затраты'!S:S, 'Кап.затраты'!$G:$G, $G273, 'Кап.затраты'!$B:$B, $I273)*$J$272</f>
        <v>#VALUE!</v>
      </c>
      <c r="T273" s="167" t="e">
        <f aca="false" ca="true" dt2D="false" dtr="false" t="normal">SUMIFS('Кап.затраты'!T:T, 'Кап.затраты'!$G:$G, $G273, 'Кап.затраты'!$B:$B, $I273)*$J$272</f>
        <v>#VALUE!</v>
      </c>
      <c r="U273" s="167" t="e">
        <f aca="false" ca="true" dt2D="false" dtr="false" t="normal">SUMIFS('Кап.затраты'!U:U, 'Кап.затраты'!$G:$G, $G273, 'Кап.затраты'!$B:$B, $I273)*$J$272</f>
        <v>#VALUE!</v>
      </c>
      <c r="V273" s="167" t="e">
        <f aca="false" ca="true" dt2D="false" dtr="false" t="normal">SUMIFS('Кап.затраты'!V:V, 'Кап.затраты'!$G:$G, $G273, 'Кап.затраты'!$B:$B, $I273)*$J$272</f>
        <v>#VALUE!</v>
      </c>
      <c r="W273" s="167" t="e">
        <f aca="false" ca="true" dt2D="false" dtr="false" t="normal">SUMIFS('Кап.затраты'!W:W, 'Кап.затраты'!$G:$G, $G273, 'Кап.затраты'!$B:$B, $I273)*$J$272</f>
        <v>#VALUE!</v>
      </c>
      <c r="X273" s="167" t="e">
        <f aca="false" ca="true" dt2D="false" dtr="false" t="normal">SUMIFS('Кап.затраты'!X:X, 'Кап.затраты'!$G:$G, $G273, 'Кап.затраты'!$B:$B, $I273)*$J$272</f>
        <v>#VALUE!</v>
      </c>
      <c r="Y273" s="167" t="e">
        <f aca="false" ca="true" dt2D="false" dtr="false" t="normal">SUMIFS('Кап.затраты'!Y:Y, 'Кап.затраты'!$G:$G, $G273, 'Кап.затраты'!$B:$B, $I273)*$J$272</f>
        <v>#VALUE!</v>
      </c>
      <c r="Z273" s="167" t="e">
        <f aca="false" ca="true" dt2D="false" dtr="false" t="normal">SUMIFS('Кап.затраты'!Z:Z, 'Кап.затраты'!$G:$G, $G273, 'Кап.затраты'!$B:$B, $I273)*$J$272</f>
        <v>#VALUE!</v>
      </c>
      <c r="AA273" s="167" t="e">
        <f aca="false" ca="true" dt2D="false" dtr="false" t="normal">SUMIFS('Кап.затраты'!AA:AA, 'Кап.затраты'!$G:$G, $G273, 'Кап.затраты'!$B:$B, $I273)*$J$272</f>
        <v>#VALUE!</v>
      </c>
      <c r="AB273" s="167" t="e">
        <f aca="false" ca="true" dt2D="false" dtr="false" t="normal">SUMIFS('Кап.затраты'!AB:AB, 'Кап.затраты'!$G:$G, $G273, 'Кап.затраты'!$B:$B, $I273)*$J$272</f>
        <v>#VALUE!</v>
      </c>
      <c r="AC273" s="167" t="e">
        <f aca="false" ca="true" dt2D="false" dtr="false" t="normal">SUMIFS('Кап.затраты'!AC:AC, 'Кап.затраты'!$G:$G, $G273, 'Кап.затраты'!$B:$B, $I273)*$J$272</f>
        <v>#VALUE!</v>
      </c>
      <c r="AD273" s="167" t="e">
        <f aca="false" ca="true" dt2D="false" dtr="false" t="normal">SUMIFS('Кап.затраты'!AD:AD, 'Кап.затраты'!$G:$G, $G273, 'Кап.затраты'!$B:$B, $I273)*$J$272</f>
        <v>#VALUE!</v>
      </c>
      <c r="AE273" s="167" t="e">
        <f aca="false" ca="true" dt2D="false" dtr="false" t="normal">SUMIFS('Кап.затраты'!AE:AE, 'Кап.затраты'!$G:$G, $G273, 'Кап.затраты'!$B:$B, $I273)*$J$272</f>
        <v>#VALUE!</v>
      </c>
      <c r="AF273" s="167" t="e">
        <f aca="false" ca="true" dt2D="false" dtr="false" t="normal">SUMIFS('Кап.затраты'!AF:AF, 'Кап.затраты'!$G:$G, $G273, 'Кап.затраты'!$B:$B, $I273)*$J$272</f>
        <v>#VALUE!</v>
      </c>
      <c r="AG273" s="167" t="e">
        <f aca="false" ca="true" dt2D="false" dtr="false" t="normal">SUMIFS('Кап.затраты'!AG:AG, 'Кап.затраты'!$G:$G, $G273, 'Кап.затраты'!$B:$B, $I273)*$J$272</f>
        <v>#VALUE!</v>
      </c>
      <c r="AH273" s="167" t="e">
        <f aca="false" ca="true" dt2D="false" dtr="false" t="normal">SUMIFS('Кап.затраты'!AH:AH, 'Кап.затраты'!$G:$G, $G273, 'Кап.затраты'!$B:$B, $I273)*$J$272</f>
        <v>#VALUE!</v>
      </c>
      <c r="AI273" s="167" t="e">
        <f aca="false" ca="true" dt2D="false" dtr="false" t="normal">SUMIFS('Кап.затраты'!AI:AI, 'Кап.затраты'!$G:$G, $G273, 'Кап.затраты'!$B:$B, $I273)*$J$272</f>
        <v>#VALUE!</v>
      </c>
      <c r="AJ273" s="167" t="e">
        <f aca="false" ca="true" dt2D="false" dtr="false" t="normal">SUMIFS('Кап.затраты'!AJ:AJ, 'Кап.затраты'!$G:$G, $G273, 'Кап.затраты'!$B:$B, $I273)*$J$272</f>
        <v>#VALUE!</v>
      </c>
      <c r="AK273" s="167" t="e">
        <f aca="false" ca="true" dt2D="false" dtr="false" t="normal">SUMIFS('Кап.затраты'!AK:AK, 'Кап.затраты'!$G:$G, $G273, 'Кап.затраты'!$B:$B, $I273)*$J$272</f>
        <v>#VALUE!</v>
      </c>
      <c r="AL273" s="167" t="e">
        <f aca="false" ca="true" dt2D="false" dtr="false" t="normal">SUMIFS('Кап.затраты'!AL:AL, 'Кап.затраты'!$G:$G, $G273, 'Кап.затраты'!$B:$B, $I273)*$J$272</f>
        <v>#VALUE!</v>
      </c>
      <c r="AM273" s="167" t="e">
        <f aca="false" ca="true" dt2D="false" dtr="false" t="normal">SUMIFS('Кап.затраты'!AM:AM, 'Кап.затраты'!$G:$G, $G273, 'Кап.затраты'!$B:$B, $I273)*$J$272</f>
        <v>#VALUE!</v>
      </c>
      <c r="AN273" s="167" t="e">
        <f aca="false" ca="true" dt2D="false" dtr="false" t="normal">SUMIFS('Кап.затраты'!AN:AN, 'Кап.затраты'!$G:$G, $G273, 'Кап.затраты'!$B:$B, $I273)*$J$272</f>
        <v>#VALUE!</v>
      </c>
      <c r="AO273" s="167" t="e">
        <f aca="false" ca="true" dt2D="false" dtr="false" t="normal">SUMIFS('Кап.затраты'!AO:AO, 'Кап.затраты'!$G:$G, $G273, 'Кап.затраты'!$B:$B, $I273)*$J$272</f>
        <v>#VALUE!</v>
      </c>
      <c r="AP273" s="167" t="e">
        <f aca="false" ca="true" dt2D="false" dtr="false" t="normal">SUMIFS('Кап.затраты'!AP:AP, 'Кап.затраты'!$G:$G, $G273, 'Кап.затраты'!$B:$B, $I273)*$J$272</f>
        <v>#VALUE!</v>
      </c>
      <c r="AQ273" s="167" t="e">
        <f aca="false" ca="true" dt2D="false" dtr="false" t="normal">SUMIFS('Кап.затраты'!AQ:AQ, 'Кап.затраты'!$G:$G, $G273, 'Кап.затраты'!$B:$B, $I273)*$J$272</f>
        <v>#VALUE!</v>
      </c>
      <c r="AR273" s="167" t="e">
        <f aca="false" ca="true" dt2D="false" dtr="false" t="normal">SUMIFS('Кап.затраты'!AR:AR, 'Кап.затраты'!$G:$G, $G273, 'Кап.затраты'!$B:$B, $I273)*$J$272</f>
        <v>#VALUE!</v>
      </c>
      <c r="AS273" s="167" t="e">
        <f aca="false" ca="true" dt2D="false" dtr="false" t="normal">SUMIFS('Кап.затраты'!AS:AS, 'Кап.затраты'!$G:$G, $G273, 'Кап.затраты'!$B:$B, $I273)*$J$272</f>
        <v>#VALUE!</v>
      </c>
      <c r="AT273" s="167" t="e">
        <f aca="false" ca="true" dt2D="false" dtr="false" t="normal">SUMIFS('Кап.затраты'!AT:AT, 'Кап.затраты'!$G:$G, $G273, 'Кап.затраты'!$B:$B, $I273)*$J$272</f>
        <v>#VALUE!</v>
      </c>
      <c r="AU273" s="167" t="e">
        <f aca="false" ca="true" dt2D="false" dtr="false" t="normal">SUMIFS('Кап.затраты'!AU:AU, 'Кап.затраты'!$G:$G, $G273, 'Кап.затраты'!$B:$B, $I273)*$J$272</f>
        <v>#VALUE!</v>
      </c>
      <c r="AV273" s="167" t="e">
        <f aca="false" ca="true" dt2D="false" dtr="false" t="normal">SUMIFS('Кап.затраты'!AV:AV, 'Кап.затраты'!$G:$G, $G273, 'Кап.затраты'!$B:$B, $I273)*$J$272</f>
        <v>#VALUE!</v>
      </c>
      <c r="AW273" s="167" t="e">
        <f aca="false" ca="true" dt2D="false" dtr="false" t="normal">SUMIFS('Кап.затраты'!AW:AW, 'Кап.затраты'!$G:$G, $G273, 'Кап.затраты'!$B:$B, $I273)*$J$272</f>
        <v>#VALUE!</v>
      </c>
      <c r="AX273" s="167" t="e">
        <f aca="false" ca="true" dt2D="false" dtr="false" t="normal">SUMIFS('Кап.затраты'!AX:AX, 'Кап.затраты'!$G:$G, $G273, 'Кап.затраты'!$B:$B, $I273)*$J$272</f>
        <v>#VALUE!</v>
      </c>
      <c r="AY273" s="167" t="e">
        <f aca="false" ca="true" dt2D="false" dtr="false" t="normal">SUMIFS('Кап.затраты'!AY:AY, 'Кап.затраты'!$G:$G, $G273, 'Кап.затраты'!$B:$B, $I273)*$J$272</f>
        <v>#VALUE!</v>
      </c>
      <c r="AZ273" s="167" t="e">
        <f aca="false" ca="true" dt2D="false" dtr="false" t="normal">SUMIFS('Кап.затраты'!AZ:AZ, 'Кап.затраты'!$G:$G, $G273, 'Кап.затраты'!$B:$B, $I273)*$J$272</f>
        <v>#VALUE!</v>
      </c>
      <c r="BA273" s="167" t="e">
        <f aca="false" ca="true" dt2D="false" dtr="false" t="normal">SUMIFS('Кап.затраты'!BA:BA, 'Кап.затраты'!$G:$G, $G273, 'Кап.затраты'!$B:$B, $I273)*$J$272</f>
        <v>#VALUE!</v>
      </c>
      <c r="BB273" s="167" t="e">
        <f aca="false" ca="true" dt2D="false" dtr="false" t="normal">SUMIFS('Кап.затраты'!BB:BB, 'Кап.затраты'!$G:$G, $G273, 'Кап.затраты'!$B:$B, $I273)*$J$272</f>
        <v>#VALUE!</v>
      </c>
      <c r="BC273" s="167" t="e">
        <f aca="false" ca="true" dt2D="false" dtr="false" t="normal">SUMIFS('Кап.затраты'!BC:BC, 'Кап.затраты'!$G:$G, $G273, 'Кап.затраты'!$B:$B, $I273)*$J$272</f>
        <v>#VALUE!</v>
      </c>
      <c r="BD273" s="167" t="e">
        <f aca="false" ca="true" dt2D="false" dtr="false" t="normal">SUMIFS('Кап.затраты'!BD:BD, 'Кап.затраты'!$G:$G, $G273, 'Кап.затраты'!$B:$B, $I273)*$J$272</f>
        <v>#VALUE!</v>
      </c>
      <c r="BE273" s="167" t="e">
        <f aca="false" ca="true" dt2D="false" dtr="false" t="normal">SUMIFS('Кап.затраты'!BE:BE, 'Кап.затраты'!$G:$G, $G273, 'Кап.затраты'!$B:$B, $I273)*$J$272</f>
        <v>#VALUE!</v>
      </c>
      <c r="BF273" s="167" t="e">
        <f aca="false" ca="true" dt2D="false" dtr="false" t="normal">SUMIFS('Кап.затраты'!BF:BF, 'Кап.затраты'!$G:$G, $G273, 'Кап.затраты'!$B:$B, $I273)*$J$272</f>
        <v>#VALUE!</v>
      </c>
      <c r="BG273" s="167" t="e">
        <f aca="false" ca="true" dt2D="false" dtr="false" t="normal">SUMIFS('Кап.затраты'!BG:BG, 'Кап.затраты'!$G:$G, $G273, 'Кап.затраты'!$B:$B, $I273)*$J$272</f>
        <v>#VALUE!</v>
      </c>
      <c r="BH273" s="167" t="e">
        <f aca="false" ca="true" dt2D="false" dtr="false" t="normal">SUMIFS('Кап.затраты'!BH:BH, 'Кап.затраты'!$G:$G, $G273, 'Кап.затраты'!$B:$B, $I273)*$J$272</f>
        <v>#VALUE!</v>
      </c>
      <c r="BI273" s="167" t="e">
        <f aca="false" ca="true" dt2D="false" dtr="false" t="normal">SUMIFS('Кап.затраты'!BI:BI, 'Кап.затраты'!$G:$G, $G273, 'Кап.затраты'!$B:$B, $I273)*$J$272</f>
        <v>#VALUE!</v>
      </c>
      <c r="BJ273" s="167" t="e">
        <f aca="false" ca="true" dt2D="false" dtr="false" t="normal">SUMIFS('Кап.затраты'!BJ:BJ, 'Кап.затраты'!$G:$G, $G273, 'Кап.затраты'!$B:$B, $I273)*$J$272</f>
        <v>#VALUE!</v>
      </c>
      <c r="BK273" s="167" t="e">
        <f aca="false" ca="true" dt2D="false" dtr="false" t="normal">SUMIFS('Кап.затраты'!BK:BK, 'Кап.затраты'!$G:$G, $G273, 'Кап.затраты'!$B:$B, $I273)*$J$272</f>
        <v>#VALUE!</v>
      </c>
      <c r="BL273" s="167" t="e">
        <f aca="false" ca="true" dt2D="false" dtr="false" t="normal">SUMIFS('Кап.затраты'!BL:BL, 'Кап.затраты'!$G:$G, $G273, 'Кап.затраты'!$B:$B, $I273)*$J$272</f>
        <v>#VALUE!</v>
      </c>
      <c r="BM273" s="167" t="e">
        <f aca="false" ca="true" dt2D="false" dtr="false" t="normal">SUMIFS('Кап.затраты'!BM:BM, 'Кап.затраты'!$G:$G, $G273, 'Кап.затраты'!$B:$B, $I273)*$J$272</f>
        <v>#VALUE!</v>
      </c>
      <c r="BN273" s="167" t="e">
        <f aca="false" ca="true" dt2D="false" dtr="false" t="normal">SUMIFS('Кап.затраты'!BN:BN, 'Кап.затраты'!$G:$G, $G273, 'Кап.затраты'!$B:$B, $I273)*$J$272</f>
        <v>#VALUE!</v>
      </c>
      <c r="BO273" s="167" t="e">
        <f aca="false" ca="true" dt2D="false" dtr="false" t="normal">SUMIFS('Кап.затраты'!BO:BO, 'Кап.затраты'!$G:$G, $G273, 'Кап.затраты'!$B:$B, $I273)*$J$272</f>
        <v>#VALUE!</v>
      </c>
      <c r="BP273" s="167" t="e">
        <f aca="false" ca="true" dt2D="false" dtr="false" t="normal">SUMIFS('Кап.затраты'!BP:BP, 'Кап.затраты'!$G:$G, $G273, 'Кап.затраты'!$B:$B, $I273)*$J$272</f>
        <v>#VALUE!</v>
      </c>
      <c r="BQ273" s="167" t="e">
        <f aca="false" ca="true" dt2D="false" dtr="false" t="normal">SUMIFS('Кап.затраты'!BQ:BQ, 'Кап.затраты'!$G:$G, $G273, 'Кап.затраты'!$B:$B, $I273)*$J$272</f>
        <v>#VALUE!</v>
      </c>
      <c r="BR273" s="167" t="e">
        <f aca="false" ca="true" dt2D="false" dtr="false" t="normal">SUMIFS('Кап.затраты'!BR:BR, 'Кап.затраты'!$G:$G, $G273, 'Кап.затраты'!$B:$B, $I273)*$J$272</f>
        <v>#VALUE!</v>
      </c>
      <c r="BS273" s="167" t="e">
        <f aca="false" ca="true" dt2D="false" dtr="false" t="normal">SUMIFS('Кап.затраты'!BS:BS, 'Кап.затраты'!$G:$G, $G273, 'Кап.затраты'!$B:$B, $I273)*$J$272</f>
        <v>#VALUE!</v>
      </c>
      <c r="BT273" s="167" t="e">
        <f aca="false" ca="true" dt2D="false" dtr="false" t="normal">SUMIFS('Кап.затраты'!BT:BT, 'Кап.затраты'!$G:$G, $G273, 'Кап.затраты'!$B:$B, $I273)*$J$272</f>
        <v>#VALUE!</v>
      </c>
    </row>
    <row hidden="true" ht="16.5" outlineLevel="1" r="274">
      <c r="A274" s="374" t="s">
        <v>417</v>
      </c>
      <c r="B274" s="374" t="s">
        <v>453</v>
      </c>
      <c r="C274" s="374" t="s">
        <v>155</v>
      </c>
      <c r="E274" s="419" t="e">
        <f aca="false" ca="false" dt2D="false" dtr="false" t="normal">E294</f>
        <v>#N/A</v>
      </c>
      <c r="F274" s="374" t="e">
        <f aca="false" ca="false" dt2D="false" dtr="false" t="normal">F294</f>
        <v>#N/A</v>
      </c>
      <c r="G274" s="374" t="n">
        <f aca="false" ca="false" dt2D="false" dtr="false" t="normal">G294</f>
        <v>0</v>
      </c>
      <c r="I274" s="1" t="s">
        <v>453</v>
      </c>
      <c r="J274" s="131" t="str">
        <f aca="false" ca="false" dt2D="false" dtr="false" ref="J274:J274" t="array">INDEX('Кап.затраты'!J:J, MATCH(I274&amp;G274, 'Кап.затраты'!B:B&amp;'Кап.затраты'!G:G, 0))</f>
        <v>Да</v>
      </c>
      <c r="L274" s="283" t="e">
        <f aca="false" ca="true" dt2D="false" dtr="false" t="normal">SUM(M274:BT274)</f>
        <v>#VALUE!</v>
      </c>
      <c r="M274" s="167" t="e">
        <f aca="false" ca="true" dt2D="false" dtr="false" t="normal">SUMIFS('Кап.затраты'!M:M, 'Кап.затраты'!$G:$G, $G274, 'Кап.затраты'!$B:$B, $I274)*$J$272</f>
        <v>#VALUE!</v>
      </c>
      <c r="N274" s="167" t="e">
        <f aca="false" ca="true" dt2D="false" dtr="false" t="normal">SUMIFS('Кап.затраты'!N:N, 'Кап.затраты'!$G:$G, $G274, 'Кап.затраты'!$B:$B, $I274)*$J$272</f>
        <v>#VALUE!</v>
      </c>
      <c r="O274" s="167" t="e">
        <f aca="false" ca="true" dt2D="false" dtr="false" t="normal">SUMIFS('Кап.затраты'!O:O, 'Кап.затраты'!$G:$G, $G274, 'Кап.затраты'!$B:$B, $I274)*$J$272</f>
        <v>#VALUE!</v>
      </c>
      <c r="P274" s="167" t="e">
        <f aca="false" ca="true" dt2D="false" dtr="false" t="normal">SUMIFS('Кап.затраты'!P:P, 'Кап.затраты'!$G:$G, $G274, 'Кап.затраты'!$B:$B, $I274)*$J$272</f>
        <v>#VALUE!</v>
      </c>
      <c r="Q274" s="167" t="e">
        <f aca="false" ca="true" dt2D="false" dtr="false" t="normal">SUMIFS('Кап.затраты'!Q:Q, 'Кап.затраты'!$G:$G, $G274, 'Кап.затраты'!$B:$B, $I274)*$J$272</f>
        <v>#VALUE!</v>
      </c>
      <c r="R274" s="167" t="e">
        <f aca="false" ca="true" dt2D="false" dtr="false" t="normal">SUMIFS('Кап.затраты'!R:R, 'Кап.затраты'!$G:$G, $G274, 'Кап.затраты'!$B:$B, $I274)*$J$272</f>
        <v>#VALUE!</v>
      </c>
      <c r="S274" s="167" t="e">
        <f aca="false" ca="true" dt2D="false" dtr="false" t="normal">SUMIFS('Кап.затраты'!S:S, 'Кап.затраты'!$G:$G, $G274, 'Кап.затраты'!$B:$B, $I274)*$J$272</f>
        <v>#VALUE!</v>
      </c>
      <c r="T274" s="167" t="e">
        <f aca="false" ca="true" dt2D="false" dtr="false" t="normal">SUMIFS('Кап.затраты'!T:T, 'Кап.затраты'!$G:$G, $G274, 'Кап.затраты'!$B:$B, $I274)*$J$272</f>
        <v>#VALUE!</v>
      </c>
      <c r="U274" s="167" t="e">
        <f aca="false" ca="true" dt2D="false" dtr="false" t="normal">SUMIFS('Кап.затраты'!U:U, 'Кап.затраты'!$G:$G, $G274, 'Кап.затраты'!$B:$B, $I274)*$J$272</f>
        <v>#VALUE!</v>
      </c>
      <c r="V274" s="167" t="e">
        <f aca="false" ca="true" dt2D="false" dtr="false" t="normal">SUMIFS('Кап.затраты'!V:V, 'Кап.затраты'!$G:$G, $G274, 'Кап.затраты'!$B:$B, $I274)*$J$272</f>
        <v>#VALUE!</v>
      </c>
      <c r="W274" s="167" t="e">
        <f aca="false" ca="true" dt2D="false" dtr="false" t="normal">SUMIFS('Кап.затраты'!W:W, 'Кап.затраты'!$G:$G, $G274, 'Кап.затраты'!$B:$B, $I274)*$J$272</f>
        <v>#VALUE!</v>
      </c>
      <c r="X274" s="167" t="e">
        <f aca="false" ca="true" dt2D="false" dtr="false" t="normal">SUMIFS('Кап.затраты'!X:X, 'Кап.затраты'!$G:$G, $G274, 'Кап.затраты'!$B:$B, $I274)*$J$272</f>
        <v>#VALUE!</v>
      </c>
      <c r="Y274" s="167" t="e">
        <f aca="false" ca="true" dt2D="false" dtr="false" t="normal">SUMIFS('Кап.затраты'!Y:Y, 'Кап.затраты'!$G:$G, $G274, 'Кап.затраты'!$B:$B, $I274)*$J$272</f>
        <v>#VALUE!</v>
      </c>
      <c r="Z274" s="167" t="e">
        <f aca="false" ca="true" dt2D="false" dtr="false" t="normal">SUMIFS('Кап.затраты'!Z:Z, 'Кап.затраты'!$G:$G, $G274, 'Кап.затраты'!$B:$B, $I274)*$J$272</f>
        <v>#VALUE!</v>
      </c>
      <c r="AA274" s="167" t="e">
        <f aca="false" ca="true" dt2D="false" dtr="false" t="normal">SUMIFS('Кап.затраты'!AA:AA, 'Кап.затраты'!$G:$G, $G274, 'Кап.затраты'!$B:$B, $I274)*$J$272</f>
        <v>#VALUE!</v>
      </c>
      <c r="AB274" s="167" t="e">
        <f aca="false" ca="true" dt2D="false" dtr="false" t="normal">SUMIFS('Кап.затраты'!AB:AB, 'Кап.затраты'!$G:$G, $G274, 'Кап.затраты'!$B:$B, $I274)*$J$272</f>
        <v>#VALUE!</v>
      </c>
      <c r="AC274" s="167" t="e">
        <f aca="false" ca="true" dt2D="false" dtr="false" t="normal">SUMIFS('Кап.затраты'!AC:AC, 'Кап.затраты'!$G:$G, $G274, 'Кап.затраты'!$B:$B, $I274)*$J$272</f>
        <v>#VALUE!</v>
      </c>
      <c r="AD274" s="167" t="e">
        <f aca="false" ca="true" dt2D="false" dtr="false" t="normal">SUMIFS('Кап.затраты'!AD:AD, 'Кап.затраты'!$G:$G, $G274, 'Кап.затраты'!$B:$B, $I274)*$J$272</f>
        <v>#VALUE!</v>
      </c>
      <c r="AE274" s="167" t="e">
        <f aca="false" ca="true" dt2D="false" dtr="false" t="normal">SUMIFS('Кап.затраты'!AE:AE, 'Кап.затраты'!$G:$G, $G274, 'Кап.затраты'!$B:$B, $I274)*$J$272</f>
        <v>#VALUE!</v>
      </c>
      <c r="AF274" s="167" t="e">
        <f aca="false" ca="true" dt2D="false" dtr="false" t="normal">SUMIFS('Кап.затраты'!AF:AF, 'Кап.затраты'!$G:$G, $G274, 'Кап.затраты'!$B:$B, $I274)*$J$272</f>
        <v>#VALUE!</v>
      </c>
      <c r="AG274" s="167" t="e">
        <f aca="false" ca="true" dt2D="false" dtr="false" t="normal">SUMIFS('Кап.затраты'!AG:AG, 'Кап.затраты'!$G:$G, $G274, 'Кап.затраты'!$B:$B, $I274)*$J$272</f>
        <v>#VALUE!</v>
      </c>
      <c r="AH274" s="167" t="e">
        <f aca="false" ca="true" dt2D="false" dtr="false" t="normal">SUMIFS('Кап.затраты'!AH:AH, 'Кап.затраты'!$G:$G, $G274, 'Кап.затраты'!$B:$B, $I274)*$J$272</f>
        <v>#VALUE!</v>
      </c>
      <c r="AI274" s="167" t="e">
        <f aca="false" ca="true" dt2D="false" dtr="false" t="normal">SUMIFS('Кап.затраты'!AI:AI, 'Кап.затраты'!$G:$G, $G274, 'Кап.затраты'!$B:$B, $I274)*$J$272</f>
        <v>#VALUE!</v>
      </c>
      <c r="AJ274" s="167" t="e">
        <f aca="false" ca="true" dt2D="false" dtr="false" t="normal">SUMIFS('Кап.затраты'!AJ:AJ, 'Кап.затраты'!$G:$G, $G274, 'Кап.затраты'!$B:$B, $I274)*$J$272</f>
        <v>#VALUE!</v>
      </c>
      <c r="AK274" s="167" t="e">
        <f aca="false" ca="true" dt2D="false" dtr="false" t="normal">SUMIFS('Кап.затраты'!AK:AK, 'Кап.затраты'!$G:$G, $G274, 'Кап.затраты'!$B:$B, $I274)*$J$272</f>
        <v>#VALUE!</v>
      </c>
      <c r="AL274" s="167" t="e">
        <f aca="false" ca="true" dt2D="false" dtr="false" t="normal">SUMIFS('Кап.затраты'!AL:AL, 'Кап.затраты'!$G:$G, $G274, 'Кап.затраты'!$B:$B, $I274)*$J$272</f>
        <v>#VALUE!</v>
      </c>
      <c r="AM274" s="167" t="e">
        <f aca="false" ca="true" dt2D="false" dtr="false" t="normal">SUMIFS('Кап.затраты'!AM:AM, 'Кап.затраты'!$G:$G, $G274, 'Кап.затраты'!$B:$B, $I274)*$J$272</f>
        <v>#VALUE!</v>
      </c>
      <c r="AN274" s="167" t="e">
        <f aca="false" ca="true" dt2D="false" dtr="false" t="normal">SUMIFS('Кап.затраты'!AN:AN, 'Кап.затраты'!$G:$G, $G274, 'Кап.затраты'!$B:$B, $I274)*$J$272</f>
        <v>#VALUE!</v>
      </c>
      <c r="AO274" s="167" t="e">
        <f aca="false" ca="true" dt2D="false" dtr="false" t="normal">SUMIFS('Кап.затраты'!AO:AO, 'Кап.затраты'!$G:$G, $G274, 'Кап.затраты'!$B:$B, $I274)*$J$272</f>
        <v>#VALUE!</v>
      </c>
      <c r="AP274" s="167" t="e">
        <f aca="false" ca="true" dt2D="false" dtr="false" t="normal">SUMIFS('Кап.затраты'!AP:AP, 'Кап.затраты'!$G:$G, $G274, 'Кап.затраты'!$B:$B, $I274)*$J$272</f>
        <v>#VALUE!</v>
      </c>
      <c r="AQ274" s="167" t="e">
        <f aca="false" ca="true" dt2D="false" dtr="false" t="normal">SUMIFS('Кап.затраты'!AQ:AQ, 'Кап.затраты'!$G:$G, $G274, 'Кап.затраты'!$B:$B, $I274)*$J$272</f>
        <v>#VALUE!</v>
      </c>
      <c r="AR274" s="167" t="e">
        <f aca="false" ca="true" dt2D="false" dtr="false" t="normal">SUMIFS('Кап.затраты'!AR:AR, 'Кап.затраты'!$G:$G, $G274, 'Кап.затраты'!$B:$B, $I274)*$J$272</f>
        <v>#VALUE!</v>
      </c>
      <c r="AS274" s="167" t="e">
        <f aca="false" ca="true" dt2D="false" dtr="false" t="normal">SUMIFS('Кап.затраты'!AS:AS, 'Кап.затраты'!$G:$G, $G274, 'Кап.затраты'!$B:$B, $I274)*$J$272</f>
        <v>#VALUE!</v>
      </c>
      <c r="AT274" s="167" t="e">
        <f aca="false" ca="true" dt2D="false" dtr="false" t="normal">SUMIFS('Кап.затраты'!AT:AT, 'Кап.затраты'!$G:$G, $G274, 'Кап.затраты'!$B:$B, $I274)*$J$272</f>
        <v>#VALUE!</v>
      </c>
      <c r="AU274" s="167" t="e">
        <f aca="false" ca="true" dt2D="false" dtr="false" t="normal">SUMIFS('Кап.затраты'!AU:AU, 'Кап.затраты'!$G:$G, $G274, 'Кап.затраты'!$B:$B, $I274)*$J$272</f>
        <v>#VALUE!</v>
      </c>
      <c r="AV274" s="167" t="e">
        <f aca="false" ca="true" dt2D="false" dtr="false" t="normal">SUMIFS('Кап.затраты'!AV:AV, 'Кап.затраты'!$G:$G, $G274, 'Кап.затраты'!$B:$B, $I274)*$J$272</f>
        <v>#VALUE!</v>
      </c>
      <c r="AW274" s="167" t="e">
        <f aca="false" ca="true" dt2D="false" dtr="false" t="normal">SUMIFS('Кап.затраты'!AW:AW, 'Кап.затраты'!$G:$G, $G274, 'Кап.затраты'!$B:$B, $I274)*$J$272</f>
        <v>#VALUE!</v>
      </c>
      <c r="AX274" s="167" t="e">
        <f aca="false" ca="true" dt2D="false" dtr="false" t="normal">SUMIFS('Кап.затраты'!AX:AX, 'Кап.затраты'!$G:$G, $G274, 'Кап.затраты'!$B:$B, $I274)*$J$272</f>
        <v>#VALUE!</v>
      </c>
      <c r="AY274" s="167" t="e">
        <f aca="false" ca="true" dt2D="false" dtr="false" t="normal">SUMIFS('Кап.затраты'!AY:AY, 'Кап.затраты'!$G:$G, $G274, 'Кап.затраты'!$B:$B, $I274)*$J$272</f>
        <v>#VALUE!</v>
      </c>
      <c r="AZ274" s="167" t="e">
        <f aca="false" ca="true" dt2D="false" dtr="false" t="normal">SUMIFS('Кап.затраты'!AZ:AZ, 'Кап.затраты'!$G:$G, $G274, 'Кап.затраты'!$B:$B, $I274)*$J$272</f>
        <v>#VALUE!</v>
      </c>
      <c r="BA274" s="167" t="e">
        <f aca="false" ca="true" dt2D="false" dtr="false" t="normal">SUMIFS('Кап.затраты'!BA:BA, 'Кап.затраты'!$G:$G, $G274, 'Кап.затраты'!$B:$B, $I274)*$J$272</f>
        <v>#VALUE!</v>
      </c>
      <c r="BB274" s="167" t="e">
        <f aca="false" ca="true" dt2D="false" dtr="false" t="normal">SUMIFS('Кап.затраты'!BB:BB, 'Кап.затраты'!$G:$G, $G274, 'Кап.затраты'!$B:$B, $I274)*$J$272</f>
        <v>#VALUE!</v>
      </c>
      <c r="BC274" s="167" t="e">
        <f aca="false" ca="true" dt2D="false" dtr="false" t="normal">SUMIFS('Кап.затраты'!BC:BC, 'Кап.затраты'!$G:$G, $G274, 'Кап.затраты'!$B:$B, $I274)*$J$272</f>
        <v>#VALUE!</v>
      </c>
      <c r="BD274" s="167" t="e">
        <f aca="false" ca="true" dt2D="false" dtr="false" t="normal">SUMIFS('Кап.затраты'!BD:BD, 'Кап.затраты'!$G:$G, $G274, 'Кап.затраты'!$B:$B, $I274)*$J$272</f>
        <v>#VALUE!</v>
      </c>
      <c r="BE274" s="167" t="e">
        <f aca="false" ca="true" dt2D="false" dtr="false" t="normal">SUMIFS('Кап.затраты'!BE:BE, 'Кап.затраты'!$G:$G, $G274, 'Кап.затраты'!$B:$B, $I274)*$J$272</f>
        <v>#VALUE!</v>
      </c>
      <c r="BF274" s="167" t="e">
        <f aca="false" ca="true" dt2D="false" dtr="false" t="normal">SUMIFS('Кап.затраты'!BF:BF, 'Кап.затраты'!$G:$G, $G274, 'Кап.затраты'!$B:$B, $I274)*$J$272</f>
        <v>#VALUE!</v>
      </c>
      <c r="BG274" s="167" t="e">
        <f aca="false" ca="true" dt2D="false" dtr="false" t="normal">SUMIFS('Кап.затраты'!BG:BG, 'Кап.затраты'!$G:$G, $G274, 'Кап.затраты'!$B:$B, $I274)*$J$272</f>
        <v>#VALUE!</v>
      </c>
      <c r="BH274" s="167" t="e">
        <f aca="false" ca="true" dt2D="false" dtr="false" t="normal">SUMIFS('Кап.затраты'!BH:BH, 'Кап.затраты'!$G:$G, $G274, 'Кап.затраты'!$B:$B, $I274)*$J$272</f>
        <v>#VALUE!</v>
      </c>
      <c r="BI274" s="167" t="e">
        <f aca="false" ca="true" dt2D="false" dtr="false" t="normal">SUMIFS('Кап.затраты'!BI:BI, 'Кап.затраты'!$G:$G, $G274, 'Кап.затраты'!$B:$B, $I274)*$J$272</f>
        <v>#VALUE!</v>
      </c>
      <c r="BJ274" s="167" t="e">
        <f aca="false" ca="true" dt2D="false" dtr="false" t="normal">SUMIFS('Кап.затраты'!BJ:BJ, 'Кап.затраты'!$G:$G, $G274, 'Кап.затраты'!$B:$B, $I274)*$J$272</f>
        <v>#VALUE!</v>
      </c>
      <c r="BK274" s="167" t="e">
        <f aca="false" ca="true" dt2D="false" dtr="false" t="normal">SUMIFS('Кап.затраты'!BK:BK, 'Кап.затраты'!$G:$G, $G274, 'Кап.затраты'!$B:$B, $I274)*$J$272</f>
        <v>#VALUE!</v>
      </c>
      <c r="BL274" s="167" t="e">
        <f aca="false" ca="true" dt2D="false" dtr="false" t="normal">SUMIFS('Кап.затраты'!BL:BL, 'Кап.затраты'!$G:$G, $G274, 'Кап.затраты'!$B:$B, $I274)*$J$272</f>
        <v>#VALUE!</v>
      </c>
      <c r="BM274" s="167" t="e">
        <f aca="false" ca="true" dt2D="false" dtr="false" t="normal">SUMIFS('Кап.затраты'!BM:BM, 'Кап.затраты'!$G:$G, $G274, 'Кап.затраты'!$B:$B, $I274)*$J$272</f>
        <v>#VALUE!</v>
      </c>
      <c r="BN274" s="167" t="e">
        <f aca="false" ca="true" dt2D="false" dtr="false" t="normal">SUMIFS('Кап.затраты'!BN:BN, 'Кап.затраты'!$G:$G, $G274, 'Кап.затраты'!$B:$B, $I274)*$J$272</f>
        <v>#VALUE!</v>
      </c>
      <c r="BO274" s="167" t="e">
        <f aca="false" ca="true" dt2D="false" dtr="false" t="normal">SUMIFS('Кап.затраты'!BO:BO, 'Кап.затраты'!$G:$G, $G274, 'Кап.затраты'!$B:$B, $I274)*$J$272</f>
        <v>#VALUE!</v>
      </c>
      <c r="BP274" s="167" t="e">
        <f aca="false" ca="true" dt2D="false" dtr="false" t="normal">SUMIFS('Кап.затраты'!BP:BP, 'Кап.затраты'!$G:$G, $G274, 'Кап.затраты'!$B:$B, $I274)*$J$272</f>
        <v>#VALUE!</v>
      </c>
      <c r="BQ274" s="167" t="e">
        <f aca="false" ca="true" dt2D="false" dtr="false" t="normal">SUMIFS('Кап.затраты'!BQ:BQ, 'Кап.затраты'!$G:$G, $G274, 'Кап.затраты'!$B:$B, $I274)*$J$272</f>
        <v>#VALUE!</v>
      </c>
      <c r="BR274" s="167" t="e">
        <f aca="false" ca="true" dt2D="false" dtr="false" t="normal">SUMIFS('Кап.затраты'!BR:BR, 'Кап.затраты'!$G:$G, $G274, 'Кап.затраты'!$B:$B, $I274)*$J$272</f>
        <v>#VALUE!</v>
      </c>
      <c r="BS274" s="167" t="e">
        <f aca="false" ca="true" dt2D="false" dtr="false" t="normal">SUMIFS('Кап.затраты'!BS:BS, 'Кап.затраты'!$G:$G, $G274, 'Кап.затраты'!$B:$B, $I274)*$J$272</f>
        <v>#VALUE!</v>
      </c>
      <c r="BT274" s="167" t="e">
        <f aca="false" ca="true" dt2D="false" dtr="false" t="normal">SUMIFS('Кап.затраты'!BT:BT, 'Кап.затраты'!$G:$G, $G274, 'Кап.затраты'!$B:$B, $I274)*$J$272</f>
        <v>#VALUE!</v>
      </c>
    </row>
    <row hidden="true" ht="16.5" outlineLevel="1" r="275">
      <c r="A275" s="374" t="s">
        <v>156</v>
      </c>
      <c r="B275" s="374" t="s">
        <v>455</v>
      </c>
      <c r="C275" s="374" t="s">
        <v>156</v>
      </c>
      <c r="E275" s="419" t="e">
        <f aca="false" ca="false" dt2D="false" dtr="false" t="normal">E274</f>
        <v>#N/A</v>
      </c>
      <c r="F275" s="374" t="e">
        <f aca="false" ca="false" dt2D="false" dtr="false" t="normal">F274</f>
        <v>#N/A</v>
      </c>
      <c r="G275" s="374" t="n">
        <f aca="false" ca="false" dt2D="false" dtr="false" t="normal">G274</f>
        <v>0</v>
      </c>
      <c r="I275" s="1" t="s">
        <v>455</v>
      </c>
      <c r="J275" s="131" t="str">
        <f aca="false" ca="false" dt2D="false" dtr="false" t="normal">J274</f>
        <v>Да</v>
      </c>
      <c r="L275" s="283" t="e">
        <f aca="false" ca="true" dt2D="false" dtr="false" t="normal">SUM(M275:BT275)</f>
        <v>#VALUE!</v>
      </c>
      <c r="M275" s="167" t="e">
        <f aca="false" ca="true" dt2D="false" dtr="false" t="normal">SUMIFS('Кап.затраты'!M:M, 'Кап.затраты'!$G:$G, $G275, 'Кап.затраты'!$B:$B, $I275)*$J$272</f>
        <v>#VALUE!</v>
      </c>
      <c r="N275" s="167" t="e">
        <f aca="false" ca="true" dt2D="false" dtr="false" t="normal">SUMIFS('Кап.затраты'!N:N, 'Кап.затраты'!$G:$G, $G275, 'Кап.затраты'!$B:$B, $I275)*$J$272</f>
        <v>#VALUE!</v>
      </c>
      <c r="O275" s="167" t="e">
        <f aca="false" ca="true" dt2D="false" dtr="false" t="normal">SUMIFS('Кап.затраты'!O:O, 'Кап.затраты'!$G:$G, $G275, 'Кап.затраты'!$B:$B, $I275)*$J$272</f>
        <v>#VALUE!</v>
      </c>
      <c r="P275" s="167" t="e">
        <f aca="false" ca="true" dt2D="false" dtr="false" t="normal">SUMIFS('Кап.затраты'!P:P, 'Кап.затраты'!$G:$G, $G275, 'Кап.затраты'!$B:$B, $I275)*$J$272</f>
        <v>#VALUE!</v>
      </c>
      <c r="Q275" s="167" t="e">
        <f aca="false" ca="true" dt2D="false" dtr="false" t="normal">SUMIFS('Кап.затраты'!Q:Q, 'Кап.затраты'!$G:$G, $G275, 'Кап.затраты'!$B:$B, $I275)*$J$272</f>
        <v>#VALUE!</v>
      </c>
      <c r="R275" s="167" t="e">
        <f aca="false" ca="true" dt2D="false" dtr="false" t="normal">SUMIFS('Кап.затраты'!R:R, 'Кап.затраты'!$G:$G, $G275, 'Кап.затраты'!$B:$B, $I275)*$J$272</f>
        <v>#VALUE!</v>
      </c>
      <c r="S275" s="167" t="e">
        <f aca="false" ca="true" dt2D="false" dtr="false" t="normal">SUMIFS('Кап.затраты'!S:S, 'Кап.затраты'!$G:$G, $G275, 'Кап.затраты'!$B:$B, $I275)*$J$272</f>
        <v>#VALUE!</v>
      </c>
      <c r="T275" s="167" t="e">
        <f aca="false" ca="true" dt2D="false" dtr="false" t="normal">SUMIFS('Кап.затраты'!T:T, 'Кап.затраты'!$G:$G, $G275, 'Кап.затраты'!$B:$B, $I275)*$J$272</f>
        <v>#VALUE!</v>
      </c>
      <c r="U275" s="167" t="e">
        <f aca="false" ca="true" dt2D="false" dtr="false" t="normal">SUMIFS('Кап.затраты'!U:U, 'Кап.затраты'!$G:$G, $G275, 'Кап.затраты'!$B:$B, $I275)*$J$272</f>
        <v>#VALUE!</v>
      </c>
      <c r="V275" s="167" t="e">
        <f aca="false" ca="true" dt2D="false" dtr="false" t="normal">SUMIFS('Кап.затраты'!V:V, 'Кап.затраты'!$G:$G, $G275, 'Кап.затраты'!$B:$B, $I275)*$J$272</f>
        <v>#VALUE!</v>
      </c>
      <c r="W275" s="167" t="e">
        <f aca="false" ca="true" dt2D="false" dtr="false" t="normal">SUMIFS('Кап.затраты'!W:W, 'Кап.затраты'!$G:$G, $G275, 'Кап.затраты'!$B:$B, $I275)*$J$272</f>
        <v>#VALUE!</v>
      </c>
      <c r="X275" s="167" t="e">
        <f aca="false" ca="true" dt2D="false" dtr="false" t="normal">SUMIFS('Кап.затраты'!X:X, 'Кап.затраты'!$G:$G, $G275, 'Кап.затраты'!$B:$B, $I275)*$J$272</f>
        <v>#VALUE!</v>
      </c>
      <c r="Y275" s="167" t="e">
        <f aca="false" ca="true" dt2D="false" dtr="false" t="normal">SUMIFS('Кап.затраты'!Y:Y, 'Кап.затраты'!$G:$G, $G275, 'Кап.затраты'!$B:$B, $I275)*$J$272</f>
        <v>#VALUE!</v>
      </c>
      <c r="Z275" s="167" t="e">
        <f aca="false" ca="true" dt2D="false" dtr="false" t="normal">SUMIFS('Кап.затраты'!Z:Z, 'Кап.затраты'!$G:$G, $G275, 'Кап.затраты'!$B:$B, $I275)*$J$272</f>
        <v>#VALUE!</v>
      </c>
      <c r="AA275" s="167" t="e">
        <f aca="false" ca="true" dt2D="false" dtr="false" t="normal">SUMIFS('Кап.затраты'!AA:AA, 'Кап.затраты'!$G:$G, $G275, 'Кап.затраты'!$B:$B, $I275)*$J$272</f>
        <v>#VALUE!</v>
      </c>
      <c r="AB275" s="167" t="e">
        <f aca="false" ca="true" dt2D="false" dtr="false" t="normal">SUMIFS('Кап.затраты'!AB:AB, 'Кап.затраты'!$G:$G, $G275, 'Кап.затраты'!$B:$B, $I275)*$J$272</f>
        <v>#VALUE!</v>
      </c>
      <c r="AC275" s="167" t="e">
        <f aca="false" ca="true" dt2D="false" dtr="false" t="normal">SUMIFS('Кап.затраты'!AC:AC, 'Кап.затраты'!$G:$G, $G275, 'Кап.затраты'!$B:$B, $I275)*$J$272</f>
        <v>#VALUE!</v>
      </c>
      <c r="AD275" s="167" t="e">
        <f aca="false" ca="true" dt2D="false" dtr="false" t="normal">SUMIFS('Кап.затраты'!AD:AD, 'Кап.затраты'!$G:$G, $G275, 'Кап.затраты'!$B:$B, $I275)*$J$272</f>
        <v>#VALUE!</v>
      </c>
      <c r="AE275" s="167" t="e">
        <f aca="false" ca="true" dt2D="false" dtr="false" t="normal">SUMIFS('Кап.затраты'!AE:AE, 'Кап.затраты'!$G:$G, $G275, 'Кап.затраты'!$B:$B, $I275)*$J$272</f>
        <v>#VALUE!</v>
      </c>
      <c r="AF275" s="167" t="e">
        <f aca="false" ca="true" dt2D="false" dtr="false" t="normal">SUMIFS('Кап.затраты'!AF:AF, 'Кап.затраты'!$G:$G, $G275, 'Кап.затраты'!$B:$B, $I275)*$J$272</f>
        <v>#VALUE!</v>
      </c>
      <c r="AG275" s="167" t="e">
        <f aca="false" ca="true" dt2D="false" dtr="false" t="normal">SUMIFS('Кап.затраты'!AG:AG, 'Кап.затраты'!$G:$G, $G275, 'Кап.затраты'!$B:$B, $I275)*$J$272</f>
        <v>#VALUE!</v>
      </c>
      <c r="AH275" s="167" t="e">
        <f aca="false" ca="true" dt2D="false" dtr="false" t="normal">SUMIFS('Кап.затраты'!AH:AH, 'Кап.затраты'!$G:$G, $G275, 'Кап.затраты'!$B:$B, $I275)*$J$272</f>
        <v>#VALUE!</v>
      </c>
      <c r="AI275" s="167" t="e">
        <f aca="false" ca="true" dt2D="false" dtr="false" t="normal">SUMIFS('Кап.затраты'!AI:AI, 'Кап.затраты'!$G:$G, $G275, 'Кап.затраты'!$B:$B, $I275)*$J$272</f>
        <v>#VALUE!</v>
      </c>
      <c r="AJ275" s="167" t="e">
        <f aca="false" ca="true" dt2D="false" dtr="false" t="normal">SUMIFS('Кап.затраты'!AJ:AJ, 'Кап.затраты'!$G:$G, $G275, 'Кап.затраты'!$B:$B, $I275)*$J$272</f>
        <v>#VALUE!</v>
      </c>
      <c r="AK275" s="167" t="e">
        <f aca="false" ca="true" dt2D="false" dtr="false" t="normal">SUMIFS('Кап.затраты'!AK:AK, 'Кап.затраты'!$G:$G, $G275, 'Кап.затраты'!$B:$B, $I275)*$J$272</f>
        <v>#VALUE!</v>
      </c>
      <c r="AL275" s="167" t="e">
        <f aca="false" ca="true" dt2D="false" dtr="false" t="normal">SUMIFS('Кап.затраты'!AL:AL, 'Кап.затраты'!$G:$G, $G275, 'Кап.затраты'!$B:$B, $I275)*$J$272</f>
        <v>#VALUE!</v>
      </c>
      <c r="AM275" s="167" t="e">
        <f aca="false" ca="true" dt2D="false" dtr="false" t="normal">SUMIFS('Кап.затраты'!AM:AM, 'Кап.затраты'!$G:$G, $G275, 'Кап.затраты'!$B:$B, $I275)*$J$272</f>
        <v>#VALUE!</v>
      </c>
      <c r="AN275" s="167" t="e">
        <f aca="false" ca="true" dt2D="false" dtr="false" t="normal">SUMIFS('Кап.затраты'!AN:AN, 'Кап.затраты'!$G:$G, $G275, 'Кап.затраты'!$B:$B, $I275)*$J$272</f>
        <v>#VALUE!</v>
      </c>
      <c r="AO275" s="167" t="e">
        <f aca="false" ca="true" dt2D="false" dtr="false" t="normal">SUMIFS('Кап.затраты'!AO:AO, 'Кап.затраты'!$G:$G, $G275, 'Кап.затраты'!$B:$B, $I275)*$J$272</f>
        <v>#VALUE!</v>
      </c>
      <c r="AP275" s="167" t="e">
        <f aca="false" ca="true" dt2D="false" dtr="false" t="normal">SUMIFS('Кап.затраты'!AP:AP, 'Кап.затраты'!$G:$G, $G275, 'Кап.затраты'!$B:$B, $I275)*$J$272</f>
        <v>#VALUE!</v>
      </c>
      <c r="AQ275" s="167" t="e">
        <f aca="false" ca="true" dt2D="false" dtr="false" t="normal">SUMIFS('Кап.затраты'!AQ:AQ, 'Кап.затраты'!$G:$G, $G275, 'Кап.затраты'!$B:$B, $I275)*$J$272</f>
        <v>#VALUE!</v>
      </c>
      <c r="AR275" s="167" t="e">
        <f aca="false" ca="true" dt2D="false" dtr="false" t="normal">SUMIFS('Кап.затраты'!AR:AR, 'Кап.затраты'!$G:$G, $G275, 'Кап.затраты'!$B:$B, $I275)*$J$272</f>
        <v>#VALUE!</v>
      </c>
      <c r="AS275" s="167" t="e">
        <f aca="false" ca="true" dt2D="false" dtr="false" t="normal">SUMIFS('Кап.затраты'!AS:AS, 'Кап.затраты'!$G:$G, $G275, 'Кап.затраты'!$B:$B, $I275)*$J$272</f>
        <v>#VALUE!</v>
      </c>
      <c r="AT275" s="167" t="e">
        <f aca="false" ca="true" dt2D="false" dtr="false" t="normal">SUMIFS('Кап.затраты'!AT:AT, 'Кап.затраты'!$G:$G, $G275, 'Кап.затраты'!$B:$B, $I275)*$J$272</f>
        <v>#VALUE!</v>
      </c>
      <c r="AU275" s="167" t="e">
        <f aca="false" ca="true" dt2D="false" dtr="false" t="normal">SUMIFS('Кап.затраты'!AU:AU, 'Кап.затраты'!$G:$G, $G275, 'Кап.затраты'!$B:$B, $I275)*$J$272</f>
        <v>#VALUE!</v>
      </c>
      <c r="AV275" s="167" t="e">
        <f aca="false" ca="true" dt2D="false" dtr="false" t="normal">SUMIFS('Кап.затраты'!AV:AV, 'Кап.затраты'!$G:$G, $G275, 'Кап.затраты'!$B:$B, $I275)*$J$272</f>
        <v>#VALUE!</v>
      </c>
      <c r="AW275" s="167" t="e">
        <f aca="false" ca="true" dt2D="false" dtr="false" t="normal">SUMIFS('Кап.затраты'!AW:AW, 'Кап.затраты'!$G:$G, $G275, 'Кап.затраты'!$B:$B, $I275)*$J$272</f>
        <v>#VALUE!</v>
      </c>
      <c r="AX275" s="167" t="e">
        <f aca="false" ca="true" dt2D="false" dtr="false" t="normal">SUMIFS('Кап.затраты'!AX:AX, 'Кап.затраты'!$G:$G, $G275, 'Кап.затраты'!$B:$B, $I275)*$J$272</f>
        <v>#VALUE!</v>
      </c>
      <c r="AY275" s="167" t="e">
        <f aca="false" ca="true" dt2D="false" dtr="false" t="normal">SUMIFS('Кап.затраты'!AY:AY, 'Кап.затраты'!$G:$G, $G275, 'Кап.затраты'!$B:$B, $I275)*$J$272</f>
        <v>#VALUE!</v>
      </c>
      <c r="AZ275" s="167" t="e">
        <f aca="false" ca="true" dt2D="false" dtr="false" t="normal">SUMIFS('Кап.затраты'!AZ:AZ, 'Кап.затраты'!$G:$G, $G275, 'Кап.затраты'!$B:$B, $I275)*$J$272</f>
        <v>#VALUE!</v>
      </c>
      <c r="BA275" s="167" t="e">
        <f aca="false" ca="true" dt2D="false" dtr="false" t="normal">SUMIFS('Кап.затраты'!BA:BA, 'Кап.затраты'!$G:$G, $G275, 'Кап.затраты'!$B:$B, $I275)*$J$272</f>
        <v>#VALUE!</v>
      </c>
      <c r="BB275" s="167" t="e">
        <f aca="false" ca="true" dt2D="false" dtr="false" t="normal">SUMIFS('Кап.затраты'!BB:BB, 'Кап.затраты'!$G:$G, $G275, 'Кап.затраты'!$B:$B, $I275)*$J$272</f>
        <v>#VALUE!</v>
      </c>
      <c r="BC275" s="167" t="e">
        <f aca="false" ca="true" dt2D="false" dtr="false" t="normal">SUMIFS('Кап.затраты'!BC:BC, 'Кап.затраты'!$G:$G, $G275, 'Кап.затраты'!$B:$B, $I275)*$J$272</f>
        <v>#VALUE!</v>
      </c>
      <c r="BD275" s="167" t="e">
        <f aca="false" ca="true" dt2D="false" dtr="false" t="normal">SUMIFS('Кап.затраты'!BD:BD, 'Кап.затраты'!$G:$G, $G275, 'Кап.затраты'!$B:$B, $I275)*$J$272</f>
        <v>#VALUE!</v>
      </c>
      <c r="BE275" s="167" t="e">
        <f aca="false" ca="true" dt2D="false" dtr="false" t="normal">SUMIFS('Кап.затраты'!BE:BE, 'Кап.затраты'!$G:$G, $G275, 'Кап.затраты'!$B:$B, $I275)*$J$272</f>
        <v>#VALUE!</v>
      </c>
      <c r="BF275" s="167" t="e">
        <f aca="false" ca="true" dt2D="false" dtr="false" t="normal">SUMIFS('Кап.затраты'!BF:BF, 'Кап.затраты'!$G:$G, $G275, 'Кап.затраты'!$B:$B, $I275)*$J$272</f>
        <v>#VALUE!</v>
      </c>
      <c r="BG275" s="167" t="e">
        <f aca="false" ca="true" dt2D="false" dtr="false" t="normal">SUMIFS('Кап.затраты'!BG:BG, 'Кап.затраты'!$G:$G, $G275, 'Кап.затраты'!$B:$B, $I275)*$J$272</f>
        <v>#VALUE!</v>
      </c>
      <c r="BH275" s="167" t="e">
        <f aca="false" ca="true" dt2D="false" dtr="false" t="normal">SUMIFS('Кап.затраты'!BH:BH, 'Кап.затраты'!$G:$G, $G275, 'Кап.затраты'!$B:$B, $I275)*$J$272</f>
        <v>#VALUE!</v>
      </c>
      <c r="BI275" s="167" t="e">
        <f aca="false" ca="true" dt2D="false" dtr="false" t="normal">SUMIFS('Кап.затраты'!BI:BI, 'Кап.затраты'!$G:$G, $G275, 'Кап.затраты'!$B:$B, $I275)*$J$272</f>
        <v>#VALUE!</v>
      </c>
      <c r="BJ275" s="167" t="e">
        <f aca="false" ca="true" dt2D="false" dtr="false" t="normal">SUMIFS('Кап.затраты'!BJ:BJ, 'Кап.затраты'!$G:$G, $G275, 'Кап.затраты'!$B:$B, $I275)*$J$272</f>
        <v>#VALUE!</v>
      </c>
      <c r="BK275" s="167" t="e">
        <f aca="false" ca="true" dt2D="false" dtr="false" t="normal">SUMIFS('Кап.затраты'!BK:BK, 'Кап.затраты'!$G:$G, $G275, 'Кап.затраты'!$B:$B, $I275)*$J$272</f>
        <v>#VALUE!</v>
      </c>
      <c r="BL275" s="167" t="e">
        <f aca="false" ca="true" dt2D="false" dtr="false" t="normal">SUMIFS('Кап.затраты'!BL:BL, 'Кап.затраты'!$G:$G, $G275, 'Кап.затраты'!$B:$B, $I275)*$J$272</f>
        <v>#VALUE!</v>
      </c>
      <c r="BM275" s="167" t="e">
        <f aca="false" ca="true" dt2D="false" dtr="false" t="normal">SUMIFS('Кап.затраты'!BM:BM, 'Кап.затраты'!$G:$G, $G275, 'Кап.затраты'!$B:$B, $I275)*$J$272</f>
        <v>#VALUE!</v>
      </c>
      <c r="BN275" s="167" t="e">
        <f aca="false" ca="true" dt2D="false" dtr="false" t="normal">SUMIFS('Кап.затраты'!BN:BN, 'Кап.затраты'!$G:$G, $G275, 'Кап.затраты'!$B:$B, $I275)*$J$272</f>
        <v>#VALUE!</v>
      </c>
      <c r="BO275" s="167" t="e">
        <f aca="false" ca="true" dt2D="false" dtr="false" t="normal">SUMIFS('Кап.затраты'!BO:BO, 'Кап.затраты'!$G:$G, $G275, 'Кап.затраты'!$B:$B, $I275)*$J$272</f>
        <v>#VALUE!</v>
      </c>
      <c r="BP275" s="167" t="e">
        <f aca="false" ca="true" dt2D="false" dtr="false" t="normal">SUMIFS('Кап.затраты'!BP:BP, 'Кап.затраты'!$G:$G, $G275, 'Кап.затраты'!$B:$B, $I275)*$J$272</f>
        <v>#VALUE!</v>
      </c>
      <c r="BQ275" s="167" t="e">
        <f aca="false" ca="true" dt2D="false" dtr="false" t="normal">SUMIFS('Кап.затраты'!BQ:BQ, 'Кап.затраты'!$G:$G, $G275, 'Кап.затраты'!$B:$B, $I275)*$J$272</f>
        <v>#VALUE!</v>
      </c>
      <c r="BR275" s="167" t="e">
        <f aca="false" ca="true" dt2D="false" dtr="false" t="normal">SUMIFS('Кап.затраты'!BR:BR, 'Кап.затраты'!$G:$G, $G275, 'Кап.затраты'!$B:$B, $I275)*$J$272</f>
        <v>#VALUE!</v>
      </c>
      <c r="BS275" s="167" t="e">
        <f aca="false" ca="true" dt2D="false" dtr="false" t="normal">SUMIFS('Кап.затраты'!BS:BS, 'Кап.затраты'!$G:$G, $G275, 'Кап.затраты'!$B:$B, $I275)*$J$272</f>
        <v>#VALUE!</v>
      </c>
      <c r="BT275" s="167" t="e">
        <f aca="false" ca="true" dt2D="false" dtr="false" t="normal">SUMIFS('Кап.затраты'!BT:BT, 'Кап.затраты'!$G:$G, $G275, 'Кап.затраты'!$B:$B, $I275)*$J$272</f>
        <v>#VALUE!</v>
      </c>
    </row>
    <row hidden="true" ht="16.5" outlineLevel="1" r="276">
      <c r="B276" s="374" t="s">
        <v>450</v>
      </c>
      <c r="D276" s="374" t="str">
        <f aca="false" ca="false" dt2D="false" dtr="false" t="normal">IFERROR(J276, 0)</f>
        <v>Федеральный бюджет</v>
      </c>
      <c r="E276" s="419" t="e">
        <f aca="false" ca="false" dt2D="false" dtr="false" t="normal">E273</f>
        <v>#N/A</v>
      </c>
      <c r="F276" s="374" t="e">
        <f aca="false" ca="false" dt2D="false" dtr="false" t="normal">F273</f>
        <v>#N/A</v>
      </c>
      <c r="G276" s="374" t="n">
        <f aca="false" ca="false" dt2D="false" dtr="false" t="normal">G273</f>
        <v>0</v>
      </c>
      <c r="I276" s="1" t="s">
        <v>450</v>
      </c>
      <c r="J276" s="424" t="str">
        <f aca="false" ca="false" dt2D="false" dtr="false" ref="J276:J276" t="array">INDEX('ОС'!K:K, MATCH(I276&amp;G276, 'ОС'!C:C&amp;'ОС'!G:G, 0))</f>
        <v>Федеральный бюджет</v>
      </c>
      <c r="L276" s="283" t="e">
        <f aca="false" ca="false" dt2D="false" dtr="false" t="normal">SUM(M276:BT276)</f>
        <v>#VALUE!</v>
      </c>
      <c r="M276" s="167" t="e">
        <f aca="false" ca="false" dt2D="false" dtr="false" t="normal">SUMIFS('ОС'!M:M, 'ОС'!$G:$G, $G276, 'ОС'!$C:$C, $I276)*$J$272</f>
        <v>#VALUE!</v>
      </c>
      <c r="N276" s="167" t="e">
        <f aca="false" ca="false" dt2D="false" dtr="false" t="normal">SUMIFS('ОС'!N:N, 'ОС'!$G:$G, $G276, 'ОС'!$C:$C, $I276)*$J$272</f>
        <v>#VALUE!</v>
      </c>
      <c r="O276" s="167" t="e">
        <f aca="false" ca="false" dt2D="false" dtr="false" t="normal">SUMIFS('ОС'!O:O, 'ОС'!$G:$G, $G276, 'ОС'!$C:$C, $I276)*$J$272</f>
        <v>#VALUE!</v>
      </c>
      <c r="P276" s="167" t="e">
        <f aca="false" ca="false" dt2D="false" dtr="false" t="normal">SUMIFS('ОС'!P:P, 'ОС'!$G:$G, $G276, 'ОС'!$C:$C, $I276)*$J$272</f>
        <v>#VALUE!</v>
      </c>
      <c r="Q276" s="167" t="e">
        <f aca="false" ca="false" dt2D="false" dtr="false" t="normal">SUMIFS('ОС'!Q:Q, 'ОС'!$G:$G, $G276, 'ОС'!$C:$C, $I276)*$J$272</f>
        <v>#VALUE!</v>
      </c>
      <c r="R276" s="167" t="e">
        <f aca="false" ca="false" dt2D="false" dtr="false" t="normal">SUMIFS('ОС'!R:R, 'ОС'!$G:$G, $G276, 'ОС'!$C:$C, $I276)*$J$272</f>
        <v>#VALUE!</v>
      </c>
      <c r="S276" s="167" t="e">
        <f aca="false" ca="false" dt2D="false" dtr="false" t="normal">SUMIFS('ОС'!S:S, 'ОС'!$G:$G, $G276, 'ОС'!$C:$C, $I276)*$J$272</f>
        <v>#VALUE!</v>
      </c>
      <c r="T276" s="167" t="e">
        <f aca="false" ca="false" dt2D="false" dtr="false" t="normal">SUMIFS('ОС'!T:T, 'ОС'!$G:$G, $G276, 'ОС'!$C:$C, $I276)*$J$272</f>
        <v>#VALUE!</v>
      </c>
      <c r="U276" s="167" t="e">
        <f aca="false" ca="false" dt2D="false" dtr="false" t="normal">SUMIFS('ОС'!U:U, 'ОС'!$G:$G, $G276, 'ОС'!$C:$C, $I276)*$J$272</f>
        <v>#VALUE!</v>
      </c>
      <c r="V276" s="167" t="e">
        <f aca="false" ca="false" dt2D="false" dtr="false" t="normal">SUMIFS('ОС'!V:V, 'ОС'!$G:$G, $G276, 'ОС'!$C:$C, $I276)*$J$272</f>
        <v>#VALUE!</v>
      </c>
      <c r="W276" s="167" t="e">
        <f aca="false" ca="false" dt2D="false" dtr="false" t="normal">SUMIFS('ОС'!W:W, 'ОС'!$G:$G, $G276, 'ОС'!$C:$C, $I276)*$J$272</f>
        <v>#VALUE!</v>
      </c>
      <c r="X276" s="167" t="e">
        <f aca="false" ca="false" dt2D="false" dtr="false" t="normal">SUMIFS('ОС'!X:X, 'ОС'!$G:$G, $G276, 'ОС'!$C:$C, $I276)*$J$272</f>
        <v>#VALUE!</v>
      </c>
      <c r="Y276" s="167" t="e">
        <f aca="false" ca="false" dt2D="false" dtr="false" t="normal">SUMIFS('ОС'!Y:Y, 'ОС'!$G:$G, $G276, 'ОС'!$C:$C, $I276)*$J$272</f>
        <v>#VALUE!</v>
      </c>
      <c r="Z276" s="167" t="e">
        <f aca="false" ca="false" dt2D="false" dtr="false" t="normal">SUMIFS('ОС'!Z:Z, 'ОС'!$G:$G, $G276, 'ОС'!$C:$C, $I276)*$J$272</f>
        <v>#VALUE!</v>
      </c>
      <c r="AA276" s="167" t="e">
        <f aca="false" ca="false" dt2D="false" dtr="false" t="normal">SUMIFS('ОС'!AA:AA, 'ОС'!$G:$G, $G276, 'ОС'!$C:$C, $I276)*$J$272</f>
        <v>#VALUE!</v>
      </c>
      <c r="AB276" s="167" t="e">
        <f aca="false" ca="false" dt2D="false" dtr="false" t="normal">SUMIFS('ОС'!AB:AB, 'ОС'!$G:$G, $G276, 'ОС'!$C:$C, $I276)*$J$272</f>
        <v>#VALUE!</v>
      </c>
      <c r="AC276" s="167" t="e">
        <f aca="false" ca="false" dt2D="false" dtr="false" t="normal">SUMIFS('ОС'!AC:AC, 'ОС'!$G:$G, $G276, 'ОС'!$C:$C, $I276)*$J$272</f>
        <v>#VALUE!</v>
      </c>
      <c r="AD276" s="167" t="e">
        <f aca="false" ca="false" dt2D="false" dtr="false" t="normal">SUMIFS('ОС'!AD:AD, 'ОС'!$G:$G, $G276, 'ОС'!$C:$C, $I276)*$J$272</f>
        <v>#VALUE!</v>
      </c>
      <c r="AE276" s="167" t="e">
        <f aca="false" ca="false" dt2D="false" dtr="false" t="normal">SUMIFS('ОС'!AE:AE, 'ОС'!$G:$G, $G276, 'ОС'!$C:$C, $I276)*$J$272</f>
        <v>#VALUE!</v>
      </c>
      <c r="AF276" s="167" t="e">
        <f aca="false" ca="false" dt2D="false" dtr="false" t="normal">SUMIFS('ОС'!AF:AF, 'ОС'!$G:$G, $G276, 'ОС'!$C:$C, $I276)*$J$272</f>
        <v>#VALUE!</v>
      </c>
      <c r="AG276" s="167" t="e">
        <f aca="false" ca="false" dt2D="false" dtr="false" t="normal">SUMIFS('ОС'!AG:AG, 'ОС'!$G:$G, $G276, 'ОС'!$C:$C, $I276)*$J$272</f>
        <v>#VALUE!</v>
      </c>
      <c r="AH276" s="167" t="e">
        <f aca="false" ca="false" dt2D="false" dtr="false" t="normal">SUMIFS('ОС'!AH:AH, 'ОС'!$G:$G, $G276, 'ОС'!$C:$C, $I276)*$J$272</f>
        <v>#VALUE!</v>
      </c>
      <c r="AI276" s="167" t="e">
        <f aca="false" ca="false" dt2D="false" dtr="false" t="normal">SUMIFS('ОС'!AI:AI, 'ОС'!$G:$G, $G276, 'ОС'!$C:$C, $I276)*$J$272</f>
        <v>#VALUE!</v>
      </c>
      <c r="AJ276" s="167" t="e">
        <f aca="false" ca="false" dt2D="false" dtr="false" t="normal">SUMIFS('ОС'!AJ:AJ, 'ОС'!$G:$G, $G276, 'ОС'!$C:$C, $I276)*$J$272</f>
        <v>#VALUE!</v>
      </c>
      <c r="AK276" s="167" t="e">
        <f aca="false" ca="false" dt2D="false" dtr="false" t="normal">SUMIFS('ОС'!AK:AK, 'ОС'!$G:$G, $G276, 'ОС'!$C:$C, $I276)*$J$272</f>
        <v>#VALUE!</v>
      </c>
      <c r="AL276" s="167" t="e">
        <f aca="false" ca="false" dt2D="false" dtr="false" t="normal">SUMIFS('ОС'!AL:AL, 'ОС'!$G:$G, $G276, 'ОС'!$C:$C, $I276)*$J$272</f>
        <v>#VALUE!</v>
      </c>
      <c r="AM276" s="167" t="e">
        <f aca="false" ca="false" dt2D="false" dtr="false" t="normal">SUMIFS('ОС'!AM:AM, 'ОС'!$G:$G, $G276, 'ОС'!$C:$C, $I276)*$J$272</f>
        <v>#VALUE!</v>
      </c>
      <c r="AN276" s="167" t="e">
        <f aca="false" ca="false" dt2D="false" dtr="false" t="normal">SUMIFS('ОС'!AN:AN, 'ОС'!$G:$G, $G276, 'ОС'!$C:$C, $I276)*$J$272</f>
        <v>#VALUE!</v>
      </c>
      <c r="AO276" s="167" t="e">
        <f aca="false" ca="false" dt2D="false" dtr="false" t="normal">SUMIFS('ОС'!AO:AO, 'ОС'!$G:$G, $G276, 'ОС'!$C:$C, $I276)*$J$272</f>
        <v>#VALUE!</v>
      </c>
      <c r="AP276" s="167" t="e">
        <f aca="false" ca="false" dt2D="false" dtr="false" t="normal">SUMIFS('ОС'!AP:AP, 'ОС'!$G:$G, $G276, 'ОС'!$C:$C, $I276)*$J$272</f>
        <v>#VALUE!</v>
      </c>
      <c r="AQ276" s="167" t="e">
        <f aca="false" ca="false" dt2D="false" dtr="false" t="normal">SUMIFS('ОС'!AQ:AQ, 'ОС'!$G:$G, $G276, 'ОС'!$C:$C, $I276)*$J$272</f>
        <v>#VALUE!</v>
      </c>
      <c r="AR276" s="167" t="e">
        <f aca="false" ca="false" dt2D="false" dtr="false" t="normal">SUMIFS('ОС'!AR:AR, 'ОС'!$G:$G, $G276, 'ОС'!$C:$C, $I276)*$J$272</f>
        <v>#VALUE!</v>
      </c>
      <c r="AS276" s="167" t="e">
        <f aca="false" ca="false" dt2D="false" dtr="false" t="normal">SUMIFS('ОС'!AS:AS, 'ОС'!$G:$G, $G276, 'ОС'!$C:$C, $I276)*$J$272</f>
        <v>#VALUE!</v>
      </c>
      <c r="AT276" s="167" t="e">
        <f aca="false" ca="false" dt2D="false" dtr="false" t="normal">SUMIFS('ОС'!AT:AT, 'ОС'!$G:$G, $G276, 'ОС'!$C:$C, $I276)*$J$272</f>
        <v>#VALUE!</v>
      </c>
      <c r="AU276" s="167" t="e">
        <f aca="false" ca="false" dt2D="false" dtr="false" t="normal">SUMIFS('ОС'!AU:AU, 'ОС'!$G:$G, $G276, 'ОС'!$C:$C, $I276)*$J$272</f>
        <v>#VALUE!</v>
      </c>
      <c r="AV276" s="167" t="e">
        <f aca="false" ca="false" dt2D="false" dtr="false" t="normal">SUMIFS('ОС'!AV:AV, 'ОС'!$G:$G, $G276, 'ОС'!$C:$C, $I276)*$J$272</f>
        <v>#VALUE!</v>
      </c>
      <c r="AW276" s="167" t="e">
        <f aca="false" ca="false" dt2D="false" dtr="false" t="normal">SUMIFS('ОС'!AW:AW, 'ОС'!$G:$G, $G276, 'ОС'!$C:$C, $I276)*$J$272</f>
        <v>#VALUE!</v>
      </c>
      <c r="AX276" s="167" t="e">
        <f aca="false" ca="false" dt2D="false" dtr="false" t="normal">SUMIFS('ОС'!AX:AX, 'ОС'!$G:$G, $G276, 'ОС'!$C:$C, $I276)*$J$272</f>
        <v>#VALUE!</v>
      </c>
      <c r="AY276" s="167" t="e">
        <f aca="false" ca="false" dt2D="false" dtr="false" t="normal">SUMIFS('ОС'!AY:AY, 'ОС'!$G:$G, $G276, 'ОС'!$C:$C, $I276)*$J$272</f>
        <v>#VALUE!</v>
      </c>
      <c r="AZ276" s="167" t="e">
        <f aca="false" ca="false" dt2D="false" dtr="false" t="normal">SUMIFS('ОС'!AZ:AZ, 'ОС'!$G:$G, $G276, 'ОС'!$C:$C, $I276)*$J$272</f>
        <v>#VALUE!</v>
      </c>
      <c r="BA276" s="167" t="e">
        <f aca="false" ca="false" dt2D="false" dtr="false" t="normal">SUMIFS('ОС'!BA:BA, 'ОС'!$G:$G, $G276, 'ОС'!$C:$C, $I276)*$J$272</f>
        <v>#VALUE!</v>
      </c>
      <c r="BB276" s="167" t="e">
        <f aca="false" ca="false" dt2D="false" dtr="false" t="normal">SUMIFS('ОС'!BB:BB, 'ОС'!$G:$G, $G276, 'ОС'!$C:$C, $I276)*$J$272</f>
        <v>#VALUE!</v>
      </c>
      <c r="BC276" s="167" t="e">
        <f aca="false" ca="false" dt2D="false" dtr="false" t="normal">SUMIFS('ОС'!BC:BC, 'ОС'!$G:$G, $G276, 'ОС'!$C:$C, $I276)*$J$272</f>
        <v>#VALUE!</v>
      </c>
      <c r="BD276" s="167" t="e">
        <f aca="false" ca="false" dt2D="false" dtr="false" t="normal">SUMIFS('ОС'!BD:BD, 'ОС'!$G:$G, $G276, 'ОС'!$C:$C, $I276)*$J$272</f>
        <v>#VALUE!</v>
      </c>
      <c r="BE276" s="167" t="e">
        <f aca="false" ca="false" dt2D="false" dtr="false" t="normal">SUMIFS('ОС'!BE:BE, 'ОС'!$G:$G, $G276, 'ОС'!$C:$C, $I276)*$J$272</f>
        <v>#VALUE!</v>
      </c>
      <c r="BF276" s="167" t="e">
        <f aca="false" ca="false" dt2D="false" dtr="false" t="normal">SUMIFS('ОС'!BF:BF, 'ОС'!$G:$G, $G276, 'ОС'!$C:$C, $I276)*$J$272</f>
        <v>#VALUE!</v>
      </c>
      <c r="BG276" s="167" t="e">
        <f aca="false" ca="false" dt2D="false" dtr="false" t="normal">SUMIFS('ОС'!BG:BG, 'ОС'!$G:$G, $G276, 'ОС'!$C:$C, $I276)*$J$272</f>
        <v>#VALUE!</v>
      </c>
      <c r="BH276" s="167" t="e">
        <f aca="false" ca="false" dt2D="false" dtr="false" t="normal">SUMIFS('ОС'!BH:BH, 'ОС'!$G:$G, $G276, 'ОС'!$C:$C, $I276)*$J$272</f>
        <v>#VALUE!</v>
      </c>
      <c r="BI276" s="167" t="e">
        <f aca="false" ca="false" dt2D="false" dtr="false" t="normal">SUMIFS('ОС'!BI:BI, 'ОС'!$G:$G, $G276, 'ОС'!$C:$C, $I276)*$J$272</f>
        <v>#VALUE!</v>
      </c>
      <c r="BJ276" s="167" t="e">
        <f aca="false" ca="false" dt2D="false" dtr="false" t="normal">SUMIFS('ОС'!BJ:BJ, 'ОС'!$G:$G, $G276, 'ОС'!$C:$C, $I276)*$J$272</f>
        <v>#VALUE!</v>
      </c>
      <c r="BK276" s="167" t="e">
        <f aca="false" ca="false" dt2D="false" dtr="false" t="normal">SUMIFS('ОС'!BK:BK, 'ОС'!$G:$G, $G276, 'ОС'!$C:$C, $I276)*$J$272</f>
        <v>#VALUE!</v>
      </c>
      <c r="BL276" s="167" t="e">
        <f aca="false" ca="false" dt2D="false" dtr="false" t="normal">SUMIFS('ОС'!BL:BL, 'ОС'!$G:$G, $G276, 'ОС'!$C:$C, $I276)*$J$272</f>
        <v>#VALUE!</v>
      </c>
      <c r="BM276" s="167" t="e">
        <f aca="false" ca="false" dt2D="false" dtr="false" t="normal">SUMIFS('ОС'!BM:BM, 'ОС'!$G:$G, $G276, 'ОС'!$C:$C, $I276)*$J$272</f>
        <v>#VALUE!</v>
      </c>
      <c r="BN276" s="167" t="e">
        <f aca="false" ca="false" dt2D="false" dtr="false" t="normal">SUMIFS('ОС'!BN:BN, 'ОС'!$G:$G, $G276, 'ОС'!$C:$C, $I276)*$J$272</f>
        <v>#VALUE!</v>
      </c>
      <c r="BO276" s="167" t="e">
        <f aca="false" ca="false" dt2D="false" dtr="false" t="normal">SUMIFS('ОС'!BO:BO, 'ОС'!$G:$G, $G276, 'ОС'!$C:$C, $I276)*$J$272</f>
        <v>#VALUE!</v>
      </c>
      <c r="BP276" s="167" t="e">
        <f aca="false" ca="false" dt2D="false" dtr="false" t="normal">SUMIFS('ОС'!BP:BP, 'ОС'!$G:$G, $G276, 'ОС'!$C:$C, $I276)*$J$272</f>
        <v>#VALUE!</v>
      </c>
      <c r="BQ276" s="167" t="e">
        <f aca="false" ca="false" dt2D="false" dtr="false" t="normal">SUMIFS('ОС'!BQ:BQ, 'ОС'!$G:$G, $G276, 'ОС'!$C:$C, $I276)*$J$272</f>
        <v>#VALUE!</v>
      </c>
      <c r="BR276" s="167" t="e">
        <f aca="false" ca="false" dt2D="false" dtr="false" t="normal">SUMIFS('ОС'!BR:BR, 'ОС'!$G:$G, $G276, 'ОС'!$C:$C, $I276)*$J$272</f>
        <v>#VALUE!</v>
      </c>
      <c r="BS276" s="167" t="e">
        <f aca="false" ca="false" dt2D="false" dtr="false" t="normal">SUMIFS('ОС'!BS:BS, 'ОС'!$G:$G, $G276, 'ОС'!$C:$C, $I276)*$J$272</f>
        <v>#VALUE!</v>
      </c>
      <c r="BT276" s="167" t="e">
        <f aca="false" ca="false" dt2D="false" dtr="false" t="normal">SUMIFS('ОС'!BT:BT, 'ОС'!$G:$G, $G276, 'ОС'!$C:$C, $I276)*$J$272</f>
        <v>#VALUE!</v>
      </c>
    </row>
    <row hidden="true" ht="16.5" outlineLevel="1" r="277">
      <c r="A277" s="374" t="s">
        <v>448</v>
      </c>
      <c r="B277" s="374" t="s">
        <v>448</v>
      </c>
      <c r="D277" s="374" t="str">
        <f aca="false" ca="false" dt2D="false" dtr="false" t="normal">IFERROR(J277, 0)</f>
        <v>Бюджет СФ</v>
      </c>
      <c r="E277" s="419" t="e">
        <f aca="false" ca="false" dt2D="false" dtr="false" t="normal">E276</f>
        <v>#N/A</v>
      </c>
      <c r="F277" s="374" t="e">
        <f aca="false" ca="false" dt2D="false" dtr="false" t="normal">F276</f>
        <v>#N/A</v>
      </c>
      <c r="G277" s="374" t="n">
        <f aca="false" ca="false" dt2D="false" dtr="false" t="normal">G276</f>
        <v>0</v>
      </c>
      <c r="I277" s="1" t="s">
        <v>481</v>
      </c>
      <c r="J277" s="424" t="str">
        <f aca="false" ca="false" dt2D="false" dtr="false" ref="J277:J277" t="array">INDEX('ОС'!K:K, MATCH(I277&amp;G277, 'ОС'!C:C&amp;'ОС'!G:G, 0))</f>
        <v>Бюджет СФ</v>
      </c>
      <c r="L277" s="283" t="e">
        <f aca="false" ca="true" dt2D="false" dtr="false" t="normal">SUM(M277:BT277)</f>
        <v>#VALUE!</v>
      </c>
      <c r="M277" s="167" t="e">
        <f aca="false" ca="true" dt2D="false" dtr="false" t="normal">SUMIFS('ОС'!M:M, 'ОС'!$G:$G, $G277, 'ОС'!$C:$C, $I277)*$J$272</f>
        <v>#VALUE!</v>
      </c>
      <c r="N277" s="167" t="e">
        <f aca="false" ca="true" dt2D="false" dtr="false" t="normal">SUMIFS('ОС'!N:N, 'ОС'!$G:$G, $G277, 'ОС'!$C:$C, $I277)*$J$272</f>
        <v>#VALUE!</v>
      </c>
      <c r="O277" s="167" t="e">
        <f aca="false" ca="true" dt2D="false" dtr="false" t="normal">SUMIFS('ОС'!O:O, 'ОС'!$G:$G, $G277, 'ОС'!$C:$C, $I277)*$J$272</f>
        <v>#VALUE!</v>
      </c>
      <c r="P277" s="167" t="e">
        <f aca="false" ca="true" dt2D="false" dtr="false" t="normal">SUMIFS('ОС'!P:P, 'ОС'!$G:$G, $G277, 'ОС'!$C:$C, $I277)*$J$272</f>
        <v>#VALUE!</v>
      </c>
      <c r="Q277" s="167" t="e">
        <f aca="false" ca="true" dt2D="false" dtr="false" t="normal">SUMIFS('ОС'!Q:Q, 'ОС'!$G:$G, $G277, 'ОС'!$C:$C, $I277)*$J$272</f>
        <v>#VALUE!</v>
      </c>
      <c r="R277" s="167" t="e">
        <f aca="false" ca="true" dt2D="false" dtr="false" t="normal">SUMIFS('ОС'!R:R, 'ОС'!$G:$G, $G277, 'ОС'!$C:$C, $I277)*$J$272</f>
        <v>#VALUE!</v>
      </c>
      <c r="S277" s="167" t="e">
        <f aca="false" ca="true" dt2D="false" dtr="false" t="normal">SUMIFS('ОС'!S:S, 'ОС'!$G:$G, $G277, 'ОС'!$C:$C, $I277)*$J$272</f>
        <v>#VALUE!</v>
      </c>
      <c r="T277" s="167" t="e">
        <f aca="false" ca="true" dt2D="false" dtr="false" t="normal">SUMIFS('ОС'!T:T, 'ОС'!$G:$G, $G277, 'ОС'!$C:$C, $I277)*$J$272</f>
        <v>#VALUE!</v>
      </c>
      <c r="U277" s="167" t="e">
        <f aca="false" ca="true" dt2D="false" dtr="false" t="normal">SUMIFS('ОС'!U:U, 'ОС'!$G:$G, $G277, 'ОС'!$C:$C, $I277)*$J$272</f>
        <v>#VALUE!</v>
      </c>
      <c r="V277" s="167" t="e">
        <f aca="false" ca="true" dt2D="false" dtr="false" t="normal">SUMIFS('ОС'!V:V, 'ОС'!$G:$G, $G277, 'ОС'!$C:$C, $I277)*$J$272</f>
        <v>#VALUE!</v>
      </c>
      <c r="W277" s="167" t="e">
        <f aca="false" ca="true" dt2D="false" dtr="false" t="normal">SUMIFS('ОС'!W:W, 'ОС'!$G:$G, $G277, 'ОС'!$C:$C, $I277)*$J$272</f>
        <v>#VALUE!</v>
      </c>
      <c r="X277" s="167" t="e">
        <f aca="false" ca="true" dt2D="false" dtr="false" t="normal">SUMIFS('ОС'!X:X, 'ОС'!$G:$G, $G277, 'ОС'!$C:$C, $I277)*$J$272</f>
        <v>#VALUE!</v>
      </c>
      <c r="Y277" s="167" t="e">
        <f aca="false" ca="true" dt2D="false" dtr="false" t="normal">SUMIFS('ОС'!Y:Y, 'ОС'!$G:$G, $G277, 'ОС'!$C:$C, $I277)*$J$272</f>
        <v>#VALUE!</v>
      </c>
      <c r="Z277" s="167" t="e">
        <f aca="false" ca="true" dt2D="false" dtr="false" t="normal">SUMIFS('ОС'!Z:Z, 'ОС'!$G:$G, $G277, 'ОС'!$C:$C, $I277)*$J$272</f>
        <v>#VALUE!</v>
      </c>
      <c r="AA277" s="167" t="e">
        <f aca="false" ca="true" dt2D="false" dtr="false" t="normal">SUMIFS('ОС'!AA:AA, 'ОС'!$G:$G, $G277, 'ОС'!$C:$C, $I277)*$J$272</f>
        <v>#VALUE!</v>
      </c>
      <c r="AB277" s="167" t="e">
        <f aca="false" ca="true" dt2D="false" dtr="false" t="normal">SUMIFS('ОС'!AB:AB, 'ОС'!$G:$G, $G277, 'ОС'!$C:$C, $I277)*$J$272</f>
        <v>#VALUE!</v>
      </c>
      <c r="AC277" s="167" t="e">
        <f aca="false" ca="true" dt2D="false" dtr="false" t="normal">SUMIFS('ОС'!AC:AC, 'ОС'!$G:$G, $G277, 'ОС'!$C:$C, $I277)*$J$272</f>
        <v>#VALUE!</v>
      </c>
      <c r="AD277" s="167" t="e">
        <f aca="false" ca="true" dt2D="false" dtr="false" t="normal">SUMIFS('ОС'!AD:AD, 'ОС'!$G:$G, $G277, 'ОС'!$C:$C, $I277)*$J$272</f>
        <v>#VALUE!</v>
      </c>
      <c r="AE277" s="167" t="e">
        <f aca="false" ca="true" dt2D="false" dtr="false" t="normal">SUMIFS('ОС'!AE:AE, 'ОС'!$G:$G, $G277, 'ОС'!$C:$C, $I277)*$J$272</f>
        <v>#VALUE!</v>
      </c>
      <c r="AF277" s="167" t="e">
        <f aca="false" ca="true" dt2D="false" dtr="false" t="normal">SUMIFS('ОС'!AF:AF, 'ОС'!$G:$G, $G277, 'ОС'!$C:$C, $I277)*$J$272</f>
        <v>#VALUE!</v>
      </c>
      <c r="AG277" s="167" t="e">
        <f aca="false" ca="true" dt2D="false" dtr="false" t="normal">SUMIFS('ОС'!AG:AG, 'ОС'!$G:$G, $G277, 'ОС'!$C:$C, $I277)*$J$272</f>
        <v>#VALUE!</v>
      </c>
      <c r="AH277" s="167" t="e">
        <f aca="false" ca="true" dt2D="false" dtr="false" t="normal">SUMIFS('ОС'!AH:AH, 'ОС'!$G:$G, $G277, 'ОС'!$C:$C, $I277)*$J$272</f>
        <v>#VALUE!</v>
      </c>
      <c r="AI277" s="167" t="e">
        <f aca="false" ca="true" dt2D="false" dtr="false" t="normal">SUMIFS('ОС'!AI:AI, 'ОС'!$G:$G, $G277, 'ОС'!$C:$C, $I277)*$J$272</f>
        <v>#VALUE!</v>
      </c>
      <c r="AJ277" s="167" t="e">
        <f aca="false" ca="true" dt2D="false" dtr="false" t="normal">SUMIFS('ОС'!AJ:AJ, 'ОС'!$G:$G, $G277, 'ОС'!$C:$C, $I277)*$J$272</f>
        <v>#VALUE!</v>
      </c>
      <c r="AK277" s="167" t="e">
        <f aca="false" ca="true" dt2D="false" dtr="false" t="normal">SUMIFS('ОС'!AK:AK, 'ОС'!$G:$G, $G277, 'ОС'!$C:$C, $I277)*$J$272</f>
        <v>#VALUE!</v>
      </c>
      <c r="AL277" s="167" t="e">
        <f aca="false" ca="true" dt2D="false" dtr="false" t="normal">SUMIFS('ОС'!AL:AL, 'ОС'!$G:$G, $G277, 'ОС'!$C:$C, $I277)*$J$272</f>
        <v>#VALUE!</v>
      </c>
      <c r="AM277" s="167" t="e">
        <f aca="false" ca="true" dt2D="false" dtr="false" t="normal">SUMIFS('ОС'!AM:AM, 'ОС'!$G:$G, $G277, 'ОС'!$C:$C, $I277)*$J$272</f>
        <v>#VALUE!</v>
      </c>
      <c r="AN277" s="167" t="e">
        <f aca="false" ca="true" dt2D="false" dtr="false" t="normal">SUMIFS('ОС'!AN:AN, 'ОС'!$G:$G, $G277, 'ОС'!$C:$C, $I277)*$J$272</f>
        <v>#VALUE!</v>
      </c>
      <c r="AO277" s="167" t="e">
        <f aca="false" ca="true" dt2D="false" dtr="false" t="normal">SUMIFS('ОС'!AO:AO, 'ОС'!$G:$G, $G277, 'ОС'!$C:$C, $I277)*$J$272</f>
        <v>#VALUE!</v>
      </c>
      <c r="AP277" s="167" t="e">
        <f aca="false" ca="true" dt2D="false" dtr="false" t="normal">SUMIFS('ОС'!AP:AP, 'ОС'!$G:$G, $G277, 'ОС'!$C:$C, $I277)*$J$272</f>
        <v>#VALUE!</v>
      </c>
      <c r="AQ277" s="167" t="e">
        <f aca="false" ca="true" dt2D="false" dtr="false" t="normal">SUMIFS('ОС'!AQ:AQ, 'ОС'!$G:$G, $G277, 'ОС'!$C:$C, $I277)*$J$272</f>
        <v>#VALUE!</v>
      </c>
      <c r="AR277" s="167" t="e">
        <f aca="false" ca="true" dt2D="false" dtr="false" t="normal">SUMIFS('ОС'!AR:AR, 'ОС'!$G:$G, $G277, 'ОС'!$C:$C, $I277)*$J$272</f>
        <v>#VALUE!</v>
      </c>
      <c r="AS277" s="167" t="e">
        <f aca="false" ca="true" dt2D="false" dtr="false" t="normal">SUMIFS('ОС'!AS:AS, 'ОС'!$G:$G, $G277, 'ОС'!$C:$C, $I277)*$J$272</f>
        <v>#VALUE!</v>
      </c>
      <c r="AT277" s="167" t="e">
        <f aca="false" ca="true" dt2D="false" dtr="false" t="normal">SUMIFS('ОС'!AT:AT, 'ОС'!$G:$G, $G277, 'ОС'!$C:$C, $I277)*$J$272</f>
        <v>#VALUE!</v>
      </c>
      <c r="AU277" s="167" t="e">
        <f aca="false" ca="true" dt2D="false" dtr="false" t="normal">SUMIFS('ОС'!AU:AU, 'ОС'!$G:$G, $G277, 'ОС'!$C:$C, $I277)*$J$272</f>
        <v>#VALUE!</v>
      </c>
      <c r="AV277" s="167" t="e">
        <f aca="false" ca="true" dt2D="false" dtr="false" t="normal">SUMIFS('ОС'!AV:AV, 'ОС'!$G:$G, $G277, 'ОС'!$C:$C, $I277)*$J$272</f>
        <v>#VALUE!</v>
      </c>
      <c r="AW277" s="167" t="e">
        <f aca="false" ca="true" dt2D="false" dtr="false" t="normal">SUMIFS('ОС'!AW:AW, 'ОС'!$G:$G, $G277, 'ОС'!$C:$C, $I277)*$J$272</f>
        <v>#VALUE!</v>
      </c>
      <c r="AX277" s="167" t="e">
        <f aca="false" ca="true" dt2D="false" dtr="false" t="normal">SUMIFS('ОС'!AX:AX, 'ОС'!$G:$G, $G277, 'ОС'!$C:$C, $I277)*$J$272</f>
        <v>#VALUE!</v>
      </c>
      <c r="AY277" s="167" t="e">
        <f aca="false" ca="true" dt2D="false" dtr="false" t="normal">SUMIFS('ОС'!AY:AY, 'ОС'!$G:$G, $G277, 'ОС'!$C:$C, $I277)*$J$272</f>
        <v>#VALUE!</v>
      </c>
      <c r="AZ277" s="167" t="e">
        <f aca="false" ca="true" dt2D="false" dtr="false" t="normal">SUMIFS('ОС'!AZ:AZ, 'ОС'!$G:$G, $G277, 'ОС'!$C:$C, $I277)*$J$272</f>
        <v>#VALUE!</v>
      </c>
      <c r="BA277" s="167" t="e">
        <f aca="false" ca="true" dt2D="false" dtr="false" t="normal">SUMIFS('ОС'!BA:BA, 'ОС'!$G:$G, $G277, 'ОС'!$C:$C, $I277)*$J$272</f>
        <v>#VALUE!</v>
      </c>
      <c r="BB277" s="167" t="e">
        <f aca="false" ca="true" dt2D="false" dtr="false" t="normal">SUMIFS('ОС'!BB:BB, 'ОС'!$G:$G, $G277, 'ОС'!$C:$C, $I277)*$J$272</f>
        <v>#VALUE!</v>
      </c>
      <c r="BC277" s="167" t="e">
        <f aca="false" ca="true" dt2D="false" dtr="false" t="normal">SUMIFS('ОС'!BC:BC, 'ОС'!$G:$G, $G277, 'ОС'!$C:$C, $I277)*$J$272</f>
        <v>#VALUE!</v>
      </c>
      <c r="BD277" s="167" t="e">
        <f aca="false" ca="true" dt2D="false" dtr="false" t="normal">SUMIFS('ОС'!BD:BD, 'ОС'!$G:$G, $G277, 'ОС'!$C:$C, $I277)*$J$272</f>
        <v>#VALUE!</v>
      </c>
      <c r="BE277" s="167" t="e">
        <f aca="false" ca="true" dt2D="false" dtr="false" t="normal">SUMIFS('ОС'!BE:BE, 'ОС'!$G:$G, $G277, 'ОС'!$C:$C, $I277)*$J$272</f>
        <v>#VALUE!</v>
      </c>
      <c r="BF277" s="167" t="e">
        <f aca="false" ca="true" dt2D="false" dtr="false" t="normal">SUMIFS('ОС'!BF:BF, 'ОС'!$G:$G, $G277, 'ОС'!$C:$C, $I277)*$J$272</f>
        <v>#VALUE!</v>
      </c>
      <c r="BG277" s="167" t="e">
        <f aca="false" ca="true" dt2D="false" dtr="false" t="normal">SUMIFS('ОС'!BG:BG, 'ОС'!$G:$G, $G277, 'ОС'!$C:$C, $I277)*$J$272</f>
        <v>#VALUE!</v>
      </c>
      <c r="BH277" s="167" t="e">
        <f aca="false" ca="true" dt2D="false" dtr="false" t="normal">SUMIFS('ОС'!BH:BH, 'ОС'!$G:$G, $G277, 'ОС'!$C:$C, $I277)*$J$272</f>
        <v>#VALUE!</v>
      </c>
      <c r="BI277" s="167" t="e">
        <f aca="false" ca="true" dt2D="false" dtr="false" t="normal">SUMIFS('ОС'!BI:BI, 'ОС'!$G:$G, $G277, 'ОС'!$C:$C, $I277)*$J$272</f>
        <v>#VALUE!</v>
      </c>
      <c r="BJ277" s="167" t="e">
        <f aca="false" ca="true" dt2D="false" dtr="false" t="normal">SUMIFS('ОС'!BJ:BJ, 'ОС'!$G:$G, $G277, 'ОС'!$C:$C, $I277)*$J$272</f>
        <v>#VALUE!</v>
      </c>
      <c r="BK277" s="167" t="e">
        <f aca="false" ca="true" dt2D="false" dtr="false" t="normal">SUMIFS('ОС'!BK:BK, 'ОС'!$G:$G, $G277, 'ОС'!$C:$C, $I277)*$J$272</f>
        <v>#VALUE!</v>
      </c>
      <c r="BL277" s="167" t="e">
        <f aca="false" ca="true" dt2D="false" dtr="false" t="normal">SUMIFS('ОС'!BL:BL, 'ОС'!$G:$G, $G277, 'ОС'!$C:$C, $I277)*$J$272</f>
        <v>#VALUE!</v>
      </c>
      <c r="BM277" s="167" t="e">
        <f aca="false" ca="true" dt2D="false" dtr="false" t="normal">SUMIFS('ОС'!BM:BM, 'ОС'!$G:$G, $G277, 'ОС'!$C:$C, $I277)*$J$272</f>
        <v>#VALUE!</v>
      </c>
      <c r="BN277" s="167" t="e">
        <f aca="false" ca="true" dt2D="false" dtr="false" t="normal">SUMIFS('ОС'!BN:BN, 'ОС'!$G:$G, $G277, 'ОС'!$C:$C, $I277)*$J$272</f>
        <v>#VALUE!</v>
      </c>
      <c r="BO277" s="167" t="e">
        <f aca="false" ca="true" dt2D="false" dtr="false" t="normal">SUMIFS('ОС'!BO:BO, 'ОС'!$G:$G, $G277, 'ОС'!$C:$C, $I277)*$J$272</f>
        <v>#VALUE!</v>
      </c>
      <c r="BP277" s="167" t="e">
        <f aca="false" ca="true" dt2D="false" dtr="false" t="normal">SUMIFS('ОС'!BP:BP, 'ОС'!$G:$G, $G277, 'ОС'!$C:$C, $I277)*$J$272</f>
        <v>#VALUE!</v>
      </c>
      <c r="BQ277" s="167" t="e">
        <f aca="false" ca="true" dt2D="false" dtr="false" t="normal">SUMIFS('ОС'!BQ:BQ, 'ОС'!$G:$G, $G277, 'ОС'!$C:$C, $I277)*$J$272</f>
        <v>#VALUE!</v>
      </c>
      <c r="BR277" s="167" t="e">
        <f aca="false" ca="true" dt2D="false" dtr="false" t="normal">SUMIFS('ОС'!BR:BR, 'ОС'!$G:$G, $G277, 'ОС'!$C:$C, $I277)*$J$272</f>
        <v>#VALUE!</v>
      </c>
      <c r="BS277" s="167" t="e">
        <f aca="false" ca="true" dt2D="false" dtr="false" t="normal">SUMIFS('ОС'!BS:BS, 'ОС'!$G:$G, $G277, 'ОС'!$C:$C, $I277)*$J$272</f>
        <v>#VALUE!</v>
      </c>
      <c r="BT277" s="167" t="e">
        <f aca="false" ca="true" dt2D="false" dtr="false" t="normal">SUMIFS('ОС'!BT:BT, 'ОС'!$G:$G, $G277, 'ОС'!$C:$C, $I277)*$J$272</f>
        <v>#VALUE!</v>
      </c>
    </row>
    <row hidden="true" ht="16.5" outlineLevel="1" r="278">
      <c r="A278" s="374" t="s">
        <v>410</v>
      </c>
      <c r="E278" s="419" t="e">
        <f aca="false" ca="false" dt2D="false" dtr="false" t="normal">E277</f>
        <v>#N/A</v>
      </c>
      <c r="F278" s="374" t="e">
        <f aca="false" ca="false" dt2D="false" dtr="false" t="normal">F277</f>
        <v>#N/A</v>
      </c>
      <c r="G278" s="374" t="n">
        <f aca="false" ca="false" dt2D="false" dtr="false" t="normal">G277</f>
        <v>0</v>
      </c>
      <c r="I278" s="1" t="s">
        <v>482</v>
      </c>
      <c r="J278" s="131" t="n">
        <f aca="false" ca="false" dt2D="false" dtr="false" t="normal">VLOOKUP($I$247, 'Сценарии'!$B$8:$F$14, 5, 0)</f>
        <v>1</v>
      </c>
      <c r="L278" s="283" t="e">
        <f aca="false" ca="false" dt2D="false" dtr="false" t="normal">SUM(M278:BT278)</f>
        <v>#VALUE!</v>
      </c>
      <c r="M278" s="167" t="e">
        <f aca="false" ca="false" dt2D="false" dtr="false" t="normal">SUMIFS('Финансирование'!M:M, 'Финансирование'!$G:$G, $G278, 'Финансирование'!$B:$B, $I278)*$J$278</f>
        <v>#VALUE!</v>
      </c>
      <c r="N278" s="167" t="e">
        <f aca="false" ca="false" dt2D="false" dtr="false" t="normal">SUMIFS('Финансирование'!N:N, 'Финансирование'!$G:$G, $G278, 'Финансирование'!$B:$B, $I278)*$J$278</f>
        <v>#VALUE!</v>
      </c>
      <c r="O278" s="167" t="e">
        <f aca="false" ca="false" dt2D="false" dtr="false" t="normal">SUMIFS('Финансирование'!O:O, 'Финансирование'!$G:$G, $G278, 'Финансирование'!$B:$B, $I278)*$J$278</f>
        <v>#VALUE!</v>
      </c>
      <c r="P278" s="167" t="e">
        <f aca="false" ca="false" dt2D="false" dtr="false" t="normal">SUMIFS('Финансирование'!P:P, 'Финансирование'!$G:$G, $G278, 'Финансирование'!$B:$B, $I278)*$J$278</f>
        <v>#VALUE!</v>
      </c>
      <c r="Q278" s="167" t="e">
        <f aca="false" ca="false" dt2D="false" dtr="false" t="normal">SUMIFS('Финансирование'!Q:Q, 'Финансирование'!$G:$G, $G278, 'Финансирование'!$B:$B, $I278)*$J$278</f>
        <v>#VALUE!</v>
      </c>
      <c r="R278" s="167" t="e">
        <f aca="false" ca="false" dt2D="false" dtr="false" t="normal">SUMIFS('Финансирование'!R:R, 'Финансирование'!$G:$G, $G278, 'Финансирование'!$B:$B, $I278)*$J$278</f>
        <v>#VALUE!</v>
      </c>
      <c r="S278" s="167" t="e">
        <f aca="false" ca="false" dt2D="false" dtr="false" t="normal">SUMIFS('Финансирование'!S:S, 'Финансирование'!$G:$G, $G278, 'Финансирование'!$B:$B, $I278)*$J$278</f>
        <v>#VALUE!</v>
      </c>
      <c r="T278" s="167" t="e">
        <f aca="false" ca="false" dt2D="false" dtr="false" t="normal">SUMIFS('Финансирование'!T:T, 'Финансирование'!$G:$G, $G278, 'Финансирование'!$B:$B, $I278)*$J$278</f>
        <v>#VALUE!</v>
      </c>
      <c r="U278" s="167" t="e">
        <f aca="false" ca="false" dt2D="false" dtr="false" t="normal">SUMIFS('Финансирование'!U:U, 'Финансирование'!$G:$G, $G278, 'Финансирование'!$B:$B, $I278)*$J$278</f>
        <v>#VALUE!</v>
      </c>
      <c r="V278" s="167" t="e">
        <f aca="false" ca="false" dt2D="false" dtr="false" t="normal">SUMIFS('Финансирование'!V:V, 'Финансирование'!$G:$G, $G278, 'Финансирование'!$B:$B, $I278)*$J$278</f>
        <v>#VALUE!</v>
      </c>
      <c r="W278" s="167" t="e">
        <f aca="false" ca="false" dt2D="false" dtr="false" t="normal">SUMIFS('Финансирование'!W:W, 'Финансирование'!$G:$G, $G278, 'Финансирование'!$B:$B, $I278)*$J$278</f>
        <v>#VALUE!</v>
      </c>
      <c r="X278" s="167" t="e">
        <f aca="false" ca="false" dt2D="false" dtr="false" t="normal">SUMIFS('Финансирование'!X:X, 'Финансирование'!$G:$G, $G278, 'Финансирование'!$B:$B, $I278)*$J$278</f>
        <v>#VALUE!</v>
      </c>
      <c r="Y278" s="167" t="e">
        <f aca="false" ca="false" dt2D="false" dtr="false" t="normal">SUMIFS('Финансирование'!Y:Y, 'Финансирование'!$G:$G, $G278, 'Финансирование'!$B:$B, $I278)*$J$278</f>
        <v>#VALUE!</v>
      </c>
      <c r="Z278" s="167" t="e">
        <f aca="false" ca="false" dt2D="false" dtr="false" t="normal">SUMIFS('Финансирование'!Z:Z, 'Финансирование'!$G:$G, $G278, 'Финансирование'!$B:$B, $I278)*$J$278</f>
        <v>#VALUE!</v>
      </c>
      <c r="AA278" s="167" t="e">
        <f aca="false" ca="false" dt2D="false" dtr="false" t="normal">SUMIFS('Финансирование'!AA:AA, 'Финансирование'!$G:$G, $G278, 'Финансирование'!$B:$B, $I278)*$J$278</f>
        <v>#VALUE!</v>
      </c>
      <c r="AB278" s="167" t="e">
        <f aca="false" ca="false" dt2D="false" dtr="false" t="normal">SUMIFS('Финансирование'!AB:AB, 'Финансирование'!$G:$G, $G278, 'Финансирование'!$B:$B, $I278)*$J$278</f>
        <v>#VALUE!</v>
      </c>
      <c r="AC278" s="167" t="e">
        <f aca="false" ca="false" dt2D="false" dtr="false" t="normal">SUMIFS('Финансирование'!AC:AC, 'Финансирование'!$G:$G, $G278, 'Финансирование'!$B:$B, $I278)*$J$278</f>
        <v>#VALUE!</v>
      </c>
      <c r="AD278" s="167" t="e">
        <f aca="false" ca="false" dt2D="false" dtr="false" t="normal">SUMIFS('Финансирование'!AD:AD, 'Финансирование'!$G:$G, $G278, 'Финансирование'!$B:$B, $I278)*$J$278</f>
        <v>#VALUE!</v>
      </c>
      <c r="AE278" s="167" t="e">
        <f aca="false" ca="false" dt2D="false" dtr="false" t="normal">SUMIFS('Финансирование'!AE:AE, 'Финансирование'!$G:$G, $G278, 'Финансирование'!$B:$B, $I278)*$J$278</f>
        <v>#VALUE!</v>
      </c>
      <c r="AF278" s="167" t="e">
        <f aca="false" ca="false" dt2D="false" dtr="false" t="normal">SUMIFS('Финансирование'!AF:AF, 'Финансирование'!$G:$G, $G278, 'Финансирование'!$B:$B, $I278)*$J$278</f>
        <v>#VALUE!</v>
      </c>
      <c r="AG278" s="167" t="e">
        <f aca="false" ca="false" dt2D="false" dtr="false" t="normal">SUMIFS('Финансирование'!AG:AG, 'Финансирование'!$G:$G, $G278, 'Финансирование'!$B:$B, $I278)*$J$278</f>
        <v>#VALUE!</v>
      </c>
      <c r="AH278" s="167" t="e">
        <f aca="false" ca="false" dt2D="false" dtr="false" t="normal">SUMIFS('Финансирование'!AH:AH, 'Финансирование'!$G:$G, $G278, 'Финансирование'!$B:$B, $I278)*$J$278</f>
        <v>#VALUE!</v>
      </c>
      <c r="AI278" s="167" t="e">
        <f aca="false" ca="false" dt2D="false" dtr="false" t="normal">SUMIFS('Финансирование'!AI:AI, 'Финансирование'!$G:$G, $G278, 'Финансирование'!$B:$B, $I278)*$J$278</f>
        <v>#VALUE!</v>
      </c>
      <c r="AJ278" s="167" t="e">
        <f aca="false" ca="false" dt2D="false" dtr="false" t="normal">SUMIFS('Финансирование'!AJ:AJ, 'Финансирование'!$G:$G, $G278, 'Финансирование'!$B:$B, $I278)*$J$278</f>
        <v>#VALUE!</v>
      </c>
      <c r="AK278" s="167" t="e">
        <f aca="false" ca="false" dt2D="false" dtr="false" t="normal">SUMIFS('Финансирование'!AK:AK, 'Финансирование'!$G:$G, $G278, 'Финансирование'!$B:$B, $I278)*$J$278</f>
        <v>#VALUE!</v>
      </c>
      <c r="AL278" s="167" t="e">
        <f aca="false" ca="false" dt2D="false" dtr="false" t="normal">SUMIFS('Финансирование'!AL:AL, 'Финансирование'!$G:$G, $G278, 'Финансирование'!$B:$B, $I278)*$J$278</f>
        <v>#VALUE!</v>
      </c>
      <c r="AM278" s="167" t="e">
        <f aca="false" ca="false" dt2D="false" dtr="false" t="normal">SUMIFS('Финансирование'!AM:AM, 'Финансирование'!$G:$G, $G278, 'Финансирование'!$B:$B, $I278)*$J$278</f>
        <v>#VALUE!</v>
      </c>
      <c r="AN278" s="167" t="e">
        <f aca="false" ca="false" dt2D="false" dtr="false" t="normal">SUMIFS('Финансирование'!AN:AN, 'Финансирование'!$G:$G, $G278, 'Финансирование'!$B:$B, $I278)*$J$278</f>
        <v>#VALUE!</v>
      </c>
      <c r="AO278" s="167" t="e">
        <f aca="false" ca="false" dt2D="false" dtr="false" t="normal">SUMIFS('Финансирование'!AO:AO, 'Финансирование'!$G:$G, $G278, 'Финансирование'!$B:$B, $I278)*$J$278</f>
        <v>#VALUE!</v>
      </c>
      <c r="AP278" s="167" t="e">
        <f aca="false" ca="false" dt2D="false" dtr="false" t="normal">SUMIFS('Финансирование'!AP:AP, 'Финансирование'!$G:$G, $G278, 'Финансирование'!$B:$B, $I278)*$J$278</f>
        <v>#VALUE!</v>
      </c>
      <c r="AQ278" s="167" t="e">
        <f aca="false" ca="false" dt2D="false" dtr="false" t="normal">SUMIFS('Финансирование'!AQ:AQ, 'Финансирование'!$G:$G, $G278, 'Финансирование'!$B:$B, $I278)*$J$278</f>
        <v>#VALUE!</v>
      </c>
      <c r="AR278" s="167" t="e">
        <f aca="false" ca="false" dt2D="false" dtr="false" t="normal">SUMIFS('Финансирование'!AR:AR, 'Финансирование'!$G:$G, $G278, 'Финансирование'!$B:$B, $I278)*$J$278</f>
        <v>#VALUE!</v>
      </c>
      <c r="AS278" s="167" t="e">
        <f aca="false" ca="false" dt2D="false" dtr="false" t="normal">SUMIFS('Финансирование'!AS:AS, 'Финансирование'!$G:$G, $G278, 'Финансирование'!$B:$B, $I278)*$J$278</f>
        <v>#VALUE!</v>
      </c>
      <c r="AT278" s="167" t="e">
        <f aca="false" ca="false" dt2D="false" dtr="false" t="normal">SUMIFS('Финансирование'!AT:AT, 'Финансирование'!$G:$G, $G278, 'Финансирование'!$B:$B, $I278)*$J$278</f>
        <v>#VALUE!</v>
      </c>
      <c r="AU278" s="167" t="e">
        <f aca="false" ca="false" dt2D="false" dtr="false" t="normal">SUMIFS('Финансирование'!AU:AU, 'Финансирование'!$G:$G, $G278, 'Финансирование'!$B:$B, $I278)*$J$278</f>
        <v>#VALUE!</v>
      </c>
      <c r="AV278" s="167" t="e">
        <f aca="false" ca="false" dt2D="false" dtr="false" t="normal">SUMIFS('Финансирование'!AV:AV, 'Финансирование'!$G:$G, $G278, 'Финансирование'!$B:$B, $I278)*$J$278</f>
        <v>#VALUE!</v>
      </c>
      <c r="AW278" s="167" t="e">
        <f aca="false" ca="false" dt2D="false" dtr="false" t="normal">SUMIFS('Финансирование'!AW:AW, 'Финансирование'!$G:$G, $G278, 'Финансирование'!$B:$B, $I278)*$J$278</f>
        <v>#VALUE!</v>
      </c>
      <c r="AX278" s="167" t="e">
        <f aca="false" ca="false" dt2D="false" dtr="false" t="normal">SUMIFS('Финансирование'!AX:AX, 'Финансирование'!$G:$G, $G278, 'Финансирование'!$B:$B, $I278)*$J$278</f>
        <v>#VALUE!</v>
      </c>
      <c r="AY278" s="167" t="e">
        <f aca="false" ca="false" dt2D="false" dtr="false" t="normal">SUMIFS('Финансирование'!AY:AY, 'Финансирование'!$G:$G, $G278, 'Финансирование'!$B:$B, $I278)*$J$278</f>
        <v>#VALUE!</v>
      </c>
      <c r="AZ278" s="167" t="e">
        <f aca="false" ca="false" dt2D="false" dtr="false" t="normal">SUMIFS('Финансирование'!AZ:AZ, 'Финансирование'!$G:$G, $G278, 'Финансирование'!$B:$B, $I278)*$J$278</f>
        <v>#VALUE!</v>
      </c>
      <c r="BA278" s="167" t="e">
        <f aca="false" ca="false" dt2D="false" dtr="false" t="normal">SUMIFS('Финансирование'!BA:BA, 'Финансирование'!$G:$G, $G278, 'Финансирование'!$B:$B, $I278)*$J$278</f>
        <v>#VALUE!</v>
      </c>
      <c r="BB278" s="167" t="e">
        <f aca="false" ca="false" dt2D="false" dtr="false" t="normal">SUMIFS('Финансирование'!BB:BB, 'Финансирование'!$G:$G, $G278, 'Финансирование'!$B:$B, $I278)*$J$278</f>
        <v>#VALUE!</v>
      </c>
      <c r="BC278" s="167" t="e">
        <f aca="false" ca="false" dt2D="false" dtr="false" t="normal">SUMIFS('Финансирование'!BC:BC, 'Финансирование'!$G:$G, $G278, 'Финансирование'!$B:$B, $I278)*$J$278</f>
        <v>#VALUE!</v>
      </c>
      <c r="BD278" s="167" t="e">
        <f aca="false" ca="false" dt2D="false" dtr="false" t="normal">SUMIFS('Финансирование'!BD:BD, 'Финансирование'!$G:$G, $G278, 'Финансирование'!$B:$B, $I278)*$J$278</f>
        <v>#VALUE!</v>
      </c>
      <c r="BE278" s="167" t="e">
        <f aca="false" ca="false" dt2D="false" dtr="false" t="normal">SUMIFS('Финансирование'!BE:BE, 'Финансирование'!$G:$G, $G278, 'Финансирование'!$B:$B, $I278)*$J$278</f>
        <v>#VALUE!</v>
      </c>
      <c r="BF278" s="167" t="e">
        <f aca="false" ca="false" dt2D="false" dtr="false" t="normal">SUMIFS('Финансирование'!BF:BF, 'Финансирование'!$G:$G, $G278, 'Финансирование'!$B:$B, $I278)*$J$278</f>
        <v>#VALUE!</v>
      </c>
      <c r="BG278" s="167" t="e">
        <f aca="false" ca="false" dt2D="false" dtr="false" t="normal">SUMIFS('Финансирование'!BG:BG, 'Финансирование'!$G:$G, $G278, 'Финансирование'!$B:$B, $I278)*$J$278</f>
        <v>#VALUE!</v>
      </c>
      <c r="BH278" s="167" t="e">
        <f aca="false" ca="false" dt2D="false" dtr="false" t="normal">SUMIFS('Финансирование'!BH:BH, 'Финансирование'!$G:$G, $G278, 'Финансирование'!$B:$B, $I278)*$J$278</f>
        <v>#VALUE!</v>
      </c>
      <c r="BI278" s="167" t="e">
        <f aca="false" ca="false" dt2D="false" dtr="false" t="normal">SUMIFS('Финансирование'!BI:BI, 'Финансирование'!$G:$G, $G278, 'Финансирование'!$B:$B, $I278)*$J$278</f>
        <v>#VALUE!</v>
      </c>
      <c r="BJ278" s="167" t="e">
        <f aca="false" ca="false" dt2D="false" dtr="false" t="normal">SUMIFS('Финансирование'!BJ:BJ, 'Финансирование'!$G:$G, $G278, 'Финансирование'!$B:$B, $I278)*$J$278</f>
        <v>#VALUE!</v>
      </c>
      <c r="BK278" s="167" t="e">
        <f aca="false" ca="false" dt2D="false" dtr="false" t="normal">SUMIFS('Финансирование'!BK:BK, 'Финансирование'!$G:$G, $G278, 'Финансирование'!$B:$B, $I278)*$J$278</f>
        <v>#VALUE!</v>
      </c>
      <c r="BL278" s="167" t="e">
        <f aca="false" ca="false" dt2D="false" dtr="false" t="normal">SUMIFS('Финансирование'!BL:BL, 'Финансирование'!$G:$G, $G278, 'Финансирование'!$B:$B, $I278)*$J$278</f>
        <v>#VALUE!</v>
      </c>
      <c r="BM278" s="167" t="e">
        <f aca="false" ca="false" dt2D="false" dtr="false" t="normal">SUMIFS('Финансирование'!BM:BM, 'Финансирование'!$G:$G, $G278, 'Финансирование'!$B:$B, $I278)*$J$278</f>
        <v>#VALUE!</v>
      </c>
      <c r="BN278" s="167" t="e">
        <f aca="false" ca="false" dt2D="false" dtr="false" t="normal">SUMIFS('Финансирование'!BN:BN, 'Финансирование'!$G:$G, $G278, 'Финансирование'!$B:$B, $I278)*$J$278</f>
        <v>#VALUE!</v>
      </c>
      <c r="BO278" s="167" t="e">
        <f aca="false" ca="false" dt2D="false" dtr="false" t="normal">SUMIFS('Финансирование'!BO:BO, 'Финансирование'!$G:$G, $G278, 'Финансирование'!$B:$B, $I278)*$J$278</f>
        <v>#VALUE!</v>
      </c>
      <c r="BP278" s="167" t="e">
        <f aca="false" ca="false" dt2D="false" dtr="false" t="normal">SUMIFS('Финансирование'!BP:BP, 'Финансирование'!$G:$G, $G278, 'Финансирование'!$B:$B, $I278)*$J$278</f>
        <v>#VALUE!</v>
      </c>
      <c r="BQ278" s="167" t="e">
        <f aca="false" ca="false" dt2D="false" dtr="false" t="normal">SUMIFS('Финансирование'!BQ:BQ, 'Финансирование'!$G:$G, $G278, 'Финансирование'!$B:$B, $I278)*$J$278</f>
        <v>#VALUE!</v>
      </c>
      <c r="BR278" s="167" t="e">
        <f aca="false" ca="false" dt2D="false" dtr="false" t="normal">SUMIFS('Финансирование'!BR:BR, 'Финансирование'!$G:$G, $G278, 'Финансирование'!$B:$B, $I278)*$J$278</f>
        <v>#VALUE!</v>
      </c>
      <c r="BS278" s="167" t="e">
        <f aca="false" ca="false" dt2D="false" dtr="false" t="normal">SUMIFS('Финансирование'!BS:BS, 'Финансирование'!$G:$G, $G278, 'Финансирование'!$B:$B, $I278)*$J$278</f>
        <v>#VALUE!</v>
      </c>
      <c r="BT278" s="167" t="e">
        <f aca="false" ca="false" dt2D="false" dtr="false" t="normal">SUMIFS('Финансирование'!BT:BT, 'Финансирование'!$G:$G, $G278, 'Финансирование'!$B:$B, $I278)*$J$278</f>
        <v>#VALUE!</v>
      </c>
    </row>
    <row hidden="true" ht="16.5" outlineLevel="1" r="279">
      <c r="A279" s="374" t="s">
        <v>412</v>
      </c>
      <c r="D279" s="374" t="str">
        <f aca="false" ca="false" dt2D="false" dtr="false" t="normal">IFERROR(J279, 0)</f>
        <v>Федеральный бюджет</v>
      </c>
      <c r="E279" s="419" t="e">
        <f aca="false" ca="false" dt2D="false" dtr="false" t="normal">E278</f>
        <v>#N/A</v>
      </c>
      <c r="F279" s="374" t="e">
        <f aca="false" ca="false" dt2D="false" dtr="false" t="normal">F278</f>
        <v>#N/A</v>
      </c>
      <c r="G279" s="374" t="n">
        <f aca="false" ca="false" dt2D="false" dtr="false" t="normal">G278</f>
        <v>0</v>
      </c>
      <c r="I279" s="1" t="s">
        <v>412</v>
      </c>
      <c r="J279" s="424" t="str">
        <f aca="false" ca="false" dt2D="false" dtr="false" ref="J279:J279" t="array">INDEX('Финансирование'!D:D, MATCH(I279&amp;G279, 'Финансирование'!B:B&amp;'Финансирование'!G:G, 0))</f>
        <v>Федеральный бюджет</v>
      </c>
      <c r="L279" s="283" t="e">
        <f aca="false" ca="false" dt2D="false" dtr="false" t="normal">SUM(M279:BT279)</f>
        <v>#VALUE!</v>
      </c>
      <c r="M279" s="167" t="e">
        <f aca="false" ca="false" dt2D="false" dtr="false" t="normal">SUMIFS('Финансирование'!M:M, 'Финансирование'!$G:$G, $G279, 'Финансирование'!$B:$B, $I279)*$J$278</f>
        <v>#VALUE!</v>
      </c>
      <c r="N279" s="167" t="e">
        <f aca="false" ca="false" dt2D="false" dtr="false" t="normal">SUMIFS('Финансирование'!N:N, 'Финансирование'!$G:$G, $G279, 'Финансирование'!$B:$B, $I279)*$J$278</f>
        <v>#VALUE!</v>
      </c>
      <c r="O279" s="167" t="e">
        <f aca="false" ca="false" dt2D="false" dtr="false" t="normal">SUMIFS('Финансирование'!O:O, 'Финансирование'!$G:$G, $G279, 'Финансирование'!$B:$B, $I279)*$J$278</f>
        <v>#VALUE!</v>
      </c>
      <c r="P279" s="167" t="e">
        <f aca="false" ca="false" dt2D="false" dtr="false" t="normal">SUMIFS('Финансирование'!P:P, 'Финансирование'!$G:$G, $G279, 'Финансирование'!$B:$B, $I279)*$J$278</f>
        <v>#VALUE!</v>
      </c>
      <c r="Q279" s="167" t="e">
        <f aca="false" ca="false" dt2D="false" dtr="false" t="normal">SUMIFS('Финансирование'!Q:Q, 'Финансирование'!$G:$G, $G279, 'Финансирование'!$B:$B, $I279)*$J$278</f>
        <v>#VALUE!</v>
      </c>
      <c r="R279" s="167" t="e">
        <f aca="false" ca="false" dt2D="false" dtr="false" t="normal">SUMIFS('Финансирование'!R:R, 'Финансирование'!$G:$G, $G279, 'Финансирование'!$B:$B, $I279)*$J$278</f>
        <v>#VALUE!</v>
      </c>
      <c r="S279" s="167" t="e">
        <f aca="false" ca="false" dt2D="false" dtr="false" t="normal">SUMIFS('Финансирование'!S:S, 'Финансирование'!$G:$G, $G279, 'Финансирование'!$B:$B, $I279)*$J$278</f>
        <v>#VALUE!</v>
      </c>
      <c r="T279" s="167" t="e">
        <f aca="false" ca="false" dt2D="false" dtr="false" t="normal">SUMIFS('Финансирование'!T:T, 'Финансирование'!$G:$G, $G279, 'Финансирование'!$B:$B, $I279)*$J$278</f>
        <v>#VALUE!</v>
      </c>
      <c r="U279" s="167" t="e">
        <f aca="false" ca="false" dt2D="false" dtr="false" t="normal">SUMIFS('Финансирование'!U:U, 'Финансирование'!$G:$G, $G279, 'Финансирование'!$B:$B, $I279)*$J$278</f>
        <v>#VALUE!</v>
      </c>
      <c r="V279" s="167" t="e">
        <f aca="false" ca="false" dt2D="false" dtr="false" t="normal">SUMIFS('Финансирование'!V:V, 'Финансирование'!$G:$G, $G279, 'Финансирование'!$B:$B, $I279)*$J$278</f>
        <v>#VALUE!</v>
      </c>
      <c r="W279" s="167" t="e">
        <f aca="false" ca="false" dt2D="false" dtr="false" t="normal">SUMIFS('Финансирование'!W:W, 'Финансирование'!$G:$G, $G279, 'Финансирование'!$B:$B, $I279)*$J$278</f>
        <v>#VALUE!</v>
      </c>
      <c r="X279" s="167" t="e">
        <f aca="false" ca="false" dt2D="false" dtr="false" t="normal">SUMIFS('Финансирование'!X:X, 'Финансирование'!$G:$G, $G279, 'Финансирование'!$B:$B, $I279)*$J$278</f>
        <v>#VALUE!</v>
      </c>
      <c r="Y279" s="167" t="e">
        <f aca="false" ca="false" dt2D="false" dtr="false" t="normal">SUMIFS('Финансирование'!Y:Y, 'Финансирование'!$G:$G, $G279, 'Финансирование'!$B:$B, $I279)*$J$278</f>
        <v>#VALUE!</v>
      </c>
      <c r="Z279" s="167" t="e">
        <f aca="false" ca="false" dt2D="false" dtr="false" t="normal">SUMIFS('Финансирование'!Z:Z, 'Финансирование'!$G:$G, $G279, 'Финансирование'!$B:$B, $I279)*$J$278</f>
        <v>#VALUE!</v>
      </c>
      <c r="AA279" s="167" t="e">
        <f aca="false" ca="false" dt2D="false" dtr="false" t="normal">SUMIFS('Финансирование'!AA:AA, 'Финансирование'!$G:$G, $G279, 'Финансирование'!$B:$B, $I279)*$J$278</f>
        <v>#VALUE!</v>
      </c>
      <c r="AB279" s="167" t="e">
        <f aca="false" ca="false" dt2D="false" dtr="false" t="normal">SUMIFS('Финансирование'!AB:AB, 'Финансирование'!$G:$G, $G279, 'Финансирование'!$B:$B, $I279)*$J$278</f>
        <v>#VALUE!</v>
      </c>
      <c r="AC279" s="167" t="e">
        <f aca="false" ca="false" dt2D="false" dtr="false" t="normal">SUMIFS('Финансирование'!AC:AC, 'Финансирование'!$G:$G, $G279, 'Финансирование'!$B:$B, $I279)*$J$278</f>
        <v>#VALUE!</v>
      </c>
      <c r="AD279" s="167" t="e">
        <f aca="false" ca="false" dt2D="false" dtr="false" t="normal">SUMIFS('Финансирование'!AD:AD, 'Финансирование'!$G:$G, $G279, 'Финансирование'!$B:$B, $I279)*$J$278</f>
        <v>#VALUE!</v>
      </c>
      <c r="AE279" s="167" t="e">
        <f aca="false" ca="false" dt2D="false" dtr="false" t="normal">SUMIFS('Финансирование'!AE:AE, 'Финансирование'!$G:$G, $G279, 'Финансирование'!$B:$B, $I279)*$J$278</f>
        <v>#VALUE!</v>
      </c>
      <c r="AF279" s="167" t="e">
        <f aca="false" ca="false" dt2D="false" dtr="false" t="normal">SUMIFS('Финансирование'!AF:AF, 'Финансирование'!$G:$G, $G279, 'Финансирование'!$B:$B, $I279)*$J$278</f>
        <v>#VALUE!</v>
      </c>
      <c r="AG279" s="167" t="e">
        <f aca="false" ca="false" dt2D="false" dtr="false" t="normal">SUMIFS('Финансирование'!AG:AG, 'Финансирование'!$G:$G, $G279, 'Финансирование'!$B:$B, $I279)*$J$278</f>
        <v>#VALUE!</v>
      </c>
      <c r="AH279" s="167" t="e">
        <f aca="false" ca="false" dt2D="false" dtr="false" t="normal">SUMIFS('Финансирование'!AH:AH, 'Финансирование'!$G:$G, $G279, 'Финансирование'!$B:$B, $I279)*$J$278</f>
        <v>#VALUE!</v>
      </c>
      <c r="AI279" s="167" t="e">
        <f aca="false" ca="false" dt2D="false" dtr="false" t="normal">SUMIFS('Финансирование'!AI:AI, 'Финансирование'!$G:$G, $G279, 'Финансирование'!$B:$B, $I279)*$J$278</f>
        <v>#VALUE!</v>
      </c>
      <c r="AJ279" s="167" t="e">
        <f aca="false" ca="false" dt2D="false" dtr="false" t="normal">SUMIFS('Финансирование'!AJ:AJ, 'Финансирование'!$G:$G, $G279, 'Финансирование'!$B:$B, $I279)*$J$278</f>
        <v>#VALUE!</v>
      </c>
      <c r="AK279" s="167" t="e">
        <f aca="false" ca="false" dt2D="false" dtr="false" t="normal">SUMIFS('Финансирование'!AK:AK, 'Финансирование'!$G:$G, $G279, 'Финансирование'!$B:$B, $I279)*$J$278</f>
        <v>#VALUE!</v>
      </c>
      <c r="AL279" s="167" t="e">
        <f aca="false" ca="false" dt2D="false" dtr="false" t="normal">SUMIFS('Финансирование'!AL:AL, 'Финансирование'!$G:$G, $G279, 'Финансирование'!$B:$B, $I279)*$J$278</f>
        <v>#VALUE!</v>
      </c>
      <c r="AM279" s="167" t="e">
        <f aca="false" ca="false" dt2D="false" dtr="false" t="normal">SUMIFS('Финансирование'!AM:AM, 'Финансирование'!$G:$G, $G279, 'Финансирование'!$B:$B, $I279)*$J$278</f>
        <v>#VALUE!</v>
      </c>
      <c r="AN279" s="167" t="e">
        <f aca="false" ca="false" dt2D="false" dtr="false" t="normal">SUMIFS('Финансирование'!AN:AN, 'Финансирование'!$G:$G, $G279, 'Финансирование'!$B:$B, $I279)*$J$278</f>
        <v>#VALUE!</v>
      </c>
      <c r="AO279" s="167" t="e">
        <f aca="false" ca="false" dt2D="false" dtr="false" t="normal">SUMIFS('Финансирование'!AO:AO, 'Финансирование'!$G:$G, $G279, 'Финансирование'!$B:$B, $I279)*$J$278</f>
        <v>#VALUE!</v>
      </c>
      <c r="AP279" s="167" t="e">
        <f aca="false" ca="false" dt2D="false" dtr="false" t="normal">SUMIFS('Финансирование'!AP:AP, 'Финансирование'!$G:$G, $G279, 'Финансирование'!$B:$B, $I279)*$J$278</f>
        <v>#VALUE!</v>
      </c>
      <c r="AQ279" s="167" t="e">
        <f aca="false" ca="false" dt2D="false" dtr="false" t="normal">SUMIFS('Финансирование'!AQ:AQ, 'Финансирование'!$G:$G, $G279, 'Финансирование'!$B:$B, $I279)*$J$278</f>
        <v>#VALUE!</v>
      </c>
      <c r="AR279" s="167" t="e">
        <f aca="false" ca="false" dt2D="false" dtr="false" t="normal">SUMIFS('Финансирование'!AR:AR, 'Финансирование'!$G:$G, $G279, 'Финансирование'!$B:$B, $I279)*$J$278</f>
        <v>#VALUE!</v>
      </c>
      <c r="AS279" s="167" t="e">
        <f aca="false" ca="false" dt2D="false" dtr="false" t="normal">SUMIFS('Финансирование'!AS:AS, 'Финансирование'!$G:$G, $G279, 'Финансирование'!$B:$B, $I279)*$J$278</f>
        <v>#VALUE!</v>
      </c>
      <c r="AT279" s="167" t="e">
        <f aca="false" ca="false" dt2D="false" dtr="false" t="normal">SUMIFS('Финансирование'!AT:AT, 'Финансирование'!$G:$G, $G279, 'Финансирование'!$B:$B, $I279)*$J$278</f>
        <v>#VALUE!</v>
      </c>
      <c r="AU279" s="167" t="e">
        <f aca="false" ca="false" dt2D="false" dtr="false" t="normal">SUMIFS('Финансирование'!AU:AU, 'Финансирование'!$G:$G, $G279, 'Финансирование'!$B:$B, $I279)*$J$278</f>
        <v>#VALUE!</v>
      </c>
      <c r="AV279" s="167" t="e">
        <f aca="false" ca="false" dt2D="false" dtr="false" t="normal">SUMIFS('Финансирование'!AV:AV, 'Финансирование'!$G:$G, $G279, 'Финансирование'!$B:$B, $I279)*$J$278</f>
        <v>#VALUE!</v>
      </c>
      <c r="AW279" s="167" t="e">
        <f aca="false" ca="false" dt2D="false" dtr="false" t="normal">SUMIFS('Финансирование'!AW:AW, 'Финансирование'!$G:$G, $G279, 'Финансирование'!$B:$B, $I279)*$J$278</f>
        <v>#VALUE!</v>
      </c>
      <c r="AX279" s="167" t="e">
        <f aca="false" ca="false" dt2D="false" dtr="false" t="normal">SUMIFS('Финансирование'!AX:AX, 'Финансирование'!$G:$G, $G279, 'Финансирование'!$B:$B, $I279)*$J$278</f>
        <v>#VALUE!</v>
      </c>
      <c r="AY279" s="167" t="e">
        <f aca="false" ca="false" dt2D="false" dtr="false" t="normal">SUMIFS('Финансирование'!AY:AY, 'Финансирование'!$G:$G, $G279, 'Финансирование'!$B:$B, $I279)*$J$278</f>
        <v>#VALUE!</v>
      </c>
      <c r="AZ279" s="167" t="e">
        <f aca="false" ca="false" dt2D="false" dtr="false" t="normal">SUMIFS('Финансирование'!AZ:AZ, 'Финансирование'!$G:$G, $G279, 'Финансирование'!$B:$B, $I279)*$J$278</f>
        <v>#VALUE!</v>
      </c>
      <c r="BA279" s="167" t="e">
        <f aca="false" ca="false" dt2D="false" dtr="false" t="normal">SUMIFS('Финансирование'!BA:BA, 'Финансирование'!$G:$G, $G279, 'Финансирование'!$B:$B, $I279)*$J$278</f>
        <v>#VALUE!</v>
      </c>
      <c r="BB279" s="167" t="e">
        <f aca="false" ca="false" dt2D="false" dtr="false" t="normal">SUMIFS('Финансирование'!BB:BB, 'Финансирование'!$G:$G, $G279, 'Финансирование'!$B:$B, $I279)*$J$278</f>
        <v>#VALUE!</v>
      </c>
      <c r="BC279" s="167" t="e">
        <f aca="false" ca="false" dt2D="false" dtr="false" t="normal">SUMIFS('Финансирование'!BC:BC, 'Финансирование'!$G:$G, $G279, 'Финансирование'!$B:$B, $I279)*$J$278</f>
        <v>#VALUE!</v>
      </c>
      <c r="BD279" s="167" t="e">
        <f aca="false" ca="false" dt2D="false" dtr="false" t="normal">SUMIFS('Финансирование'!BD:BD, 'Финансирование'!$G:$G, $G279, 'Финансирование'!$B:$B, $I279)*$J$278</f>
        <v>#VALUE!</v>
      </c>
      <c r="BE279" s="167" t="e">
        <f aca="false" ca="false" dt2D="false" dtr="false" t="normal">SUMIFS('Финансирование'!BE:BE, 'Финансирование'!$G:$G, $G279, 'Финансирование'!$B:$B, $I279)*$J$278</f>
        <v>#VALUE!</v>
      </c>
      <c r="BF279" s="167" t="e">
        <f aca="false" ca="false" dt2D="false" dtr="false" t="normal">SUMIFS('Финансирование'!BF:BF, 'Финансирование'!$G:$G, $G279, 'Финансирование'!$B:$B, $I279)*$J$278</f>
        <v>#VALUE!</v>
      </c>
      <c r="BG279" s="167" t="e">
        <f aca="false" ca="false" dt2D="false" dtr="false" t="normal">SUMIFS('Финансирование'!BG:BG, 'Финансирование'!$G:$G, $G279, 'Финансирование'!$B:$B, $I279)*$J$278</f>
        <v>#VALUE!</v>
      </c>
      <c r="BH279" s="167" t="e">
        <f aca="false" ca="false" dt2D="false" dtr="false" t="normal">SUMIFS('Финансирование'!BH:BH, 'Финансирование'!$G:$G, $G279, 'Финансирование'!$B:$B, $I279)*$J$278</f>
        <v>#VALUE!</v>
      </c>
      <c r="BI279" s="167" t="e">
        <f aca="false" ca="false" dt2D="false" dtr="false" t="normal">SUMIFS('Финансирование'!BI:BI, 'Финансирование'!$G:$G, $G279, 'Финансирование'!$B:$B, $I279)*$J$278</f>
        <v>#VALUE!</v>
      </c>
      <c r="BJ279" s="167" t="e">
        <f aca="false" ca="false" dt2D="false" dtr="false" t="normal">SUMIFS('Финансирование'!BJ:BJ, 'Финансирование'!$G:$G, $G279, 'Финансирование'!$B:$B, $I279)*$J$278</f>
        <v>#VALUE!</v>
      </c>
      <c r="BK279" s="167" t="e">
        <f aca="false" ca="false" dt2D="false" dtr="false" t="normal">SUMIFS('Финансирование'!BK:BK, 'Финансирование'!$G:$G, $G279, 'Финансирование'!$B:$B, $I279)*$J$278</f>
        <v>#VALUE!</v>
      </c>
      <c r="BL279" s="167" t="e">
        <f aca="false" ca="false" dt2D="false" dtr="false" t="normal">SUMIFS('Финансирование'!BL:BL, 'Финансирование'!$G:$G, $G279, 'Финансирование'!$B:$B, $I279)*$J$278</f>
        <v>#VALUE!</v>
      </c>
      <c r="BM279" s="167" t="e">
        <f aca="false" ca="false" dt2D="false" dtr="false" t="normal">SUMIFS('Финансирование'!BM:BM, 'Финансирование'!$G:$G, $G279, 'Финансирование'!$B:$B, $I279)*$J$278</f>
        <v>#VALUE!</v>
      </c>
      <c r="BN279" s="167" t="e">
        <f aca="false" ca="false" dt2D="false" dtr="false" t="normal">SUMIFS('Финансирование'!BN:BN, 'Финансирование'!$G:$G, $G279, 'Финансирование'!$B:$B, $I279)*$J$278</f>
        <v>#VALUE!</v>
      </c>
      <c r="BO279" s="167" t="e">
        <f aca="false" ca="false" dt2D="false" dtr="false" t="normal">SUMIFS('Финансирование'!BO:BO, 'Финансирование'!$G:$G, $G279, 'Финансирование'!$B:$B, $I279)*$J$278</f>
        <v>#VALUE!</v>
      </c>
      <c r="BP279" s="167" t="e">
        <f aca="false" ca="false" dt2D="false" dtr="false" t="normal">SUMIFS('Финансирование'!BP:BP, 'Финансирование'!$G:$G, $G279, 'Финансирование'!$B:$B, $I279)*$J$278</f>
        <v>#VALUE!</v>
      </c>
      <c r="BQ279" s="167" t="e">
        <f aca="false" ca="false" dt2D="false" dtr="false" t="normal">SUMIFS('Финансирование'!BQ:BQ, 'Финансирование'!$G:$G, $G279, 'Финансирование'!$B:$B, $I279)*$J$278</f>
        <v>#VALUE!</v>
      </c>
      <c r="BR279" s="167" t="e">
        <f aca="false" ca="false" dt2D="false" dtr="false" t="normal">SUMIFS('Финансирование'!BR:BR, 'Финансирование'!$G:$G, $G279, 'Финансирование'!$B:$B, $I279)*$J$278</f>
        <v>#VALUE!</v>
      </c>
      <c r="BS279" s="167" t="e">
        <f aca="false" ca="false" dt2D="false" dtr="false" t="normal">SUMIFS('Финансирование'!BS:BS, 'Финансирование'!$G:$G, $G279, 'Финансирование'!$B:$B, $I279)*$J$278</f>
        <v>#VALUE!</v>
      </c>
      <c r="BT279" s="167" t="e">
        <f aca="false" ca="false" dt2D="false" dtr="false" t="normal">SUMIFS('Финансирование'!BT:BT, 'Финансирование'!$G:$G, $G279, 'Финансирование'!$B:$B, $I279)*$J$278</f>
        <v>#VALUE!</v>
      </c>
    </row>
    <row hidden="true" ht="16.5" outlineLevel="1" r="280">
      <c r="A280" s="374" t="s">
        <v>428</v>
      </c>
      <c r="D280" s="374" t="str">
        <f aca="false" ca="false" dt2D="false" dtr="false" t="normal">IFERROR(J280, 0)</f>
        <v>Федеральный бюджет</v>
      </c>
      <c r="E280" s="419" t="e">
        <f aca="false" ca="false" dt2D="false" dtr="false" t="normal">E279</f>
        <v>#N/A</v>
      </c>
      <c r="F280" s="374" t="e">
        <f aca="false" ca="false" dt2D="false" dtr="false" t="normal">F279</f>
        <v>#N/A</v>
      </c>
      <c r="G280" s="374" t="n">
        <f aca="false" ca="false" dt2D="false" dtr="false" t="normal">G279</f>
        <v>0</v>
      </c>
      <c r="I280" s="16" t="s">
        <v>428</v>
      </c>
      <c r="J280" s="424" t="str">
        <f aca="false" ca="false" dt2D="false" dtr="false" ref="J280:J280" t="array">INDEX('Финансирование'!D:D, MATCH(I280&amp;G280, 'Финансирование'!B:B&amp;'Финансирование'!G:G, 0))</f>
        <v>Федеральный бюджет</v>
      </c>
      <c r="L280" s="283" t="e">
        <f aca="false" ca="false" dt2D="false" dtr="false" t="normal">SUM(M280:BT280)</f>
        <v>#VALUE!</v>
      </c>
      <c r="M280" s="167" t="e">
        <f aca="false" ca="false" dt2D="false" dtr="false" t="normal">SUMIFS('Финансирование'!M:M, 'Финансирование'!$G:$G, $G280, 'Финансирование'!$B:$B, $I280)</f>
        <v>#VALUE!</v>
      </c>
      <c r="N280" s="167" t="e">
        <f aca="false" ca="false" dt2D="false" dtr="false" t="normal">SUMIFS('Финансирование'!N:N, 'Финансирование'!$G:$G, $G280, 'Финансирование'!$B:$B, $I280)</f>
        <v>#VALUE!</v>
      </c>
      <c r="O280" s="167" t="e">
        <f aca="false" ca="false" dt2D="false" dtr="false" t="normal">SUMIFS('Финансирование'!O:O, 'Финансирование'!$G:$G, $G280, 'Финансирование'!$B:$B, $I280)</f>
        <v>#VALUE!</v>
      </c>
      <c r="P280" s="167" t="e">
        <f aca="false" ca="false" dt2D="false" dtr="false" t="normal">SUMIFS('Финансирование'!P:P, 'Финансирование'!$G:$G, $G280, 'Финансирование'!$B:$B, $I280)</f>
        <v>#VALUE!</v>
      </c>
      <c r="Q280" s="167" t="e">
        <f aca="false" ca="false" dt2D="false" dtr="false" t="normal">SUMIFS('Финансирование'!Q:Q, 'Финансирование'!$G:$G, $G280, 'Финансирование'!$B:$B, $I280)</f>
        <v>#VALUE!</v>
      </c>
      <c r="R280" s="167" t="e">
        <f aca="false" ca="false" dt2D="false" dtr="false" t="normal">SUMIFS('Финансирование'!R:R, 'Финансирование'!$G:$G, $G280, 'Финансирование'!$B:$B, $I280)</f>
        <v>#VALUE!</v>
      </c>
      <c r="S280" s="167" t="e">
        <f aca="false" ca="false" dt2D="false" dtr="false" t="normal">SUMIFS('Финансирование'!S:S, 'Финансирование'!$G:$G, $G280, 'Финансирование'!$B:$B, $I280)</f>
        <v>#VALUE!</v>
      </c>
      <c r="T280" s="167" t="e">
        <f aca="false" ca="false" dt2D="false" dtr="false" t="normal">SUMIFS('Финансирование'!T:T, 'Финансирование'!$G:$G, $G280, 'Финансирование'!$B:$B, $I280)</f>
        <v>#VALUE!</v>
      </c>
      <c r="U280" s="167" t="e">
        <f aca="false" ca="false" dt2D="false" dtr="false" t="normal">SUMIFS('Финансирование'!U:U, 'Финансирование'!$G:$G, $G280, 'Финансирование'!$B:$B, $I280)</f>
        <v>#VALUE!</v>
      </c>
      <c r="V280" s="167" t="e">
        <f aca="false" ca="false" dt2D="false" dtr="false" t="normal">SUMIFS('Финансирование'!V:V, 'Финансирование'!$G:$G, $G280, 'Финансирование'!$B:$B, $I280)</f>
        <v>#VALUE!</v>
      </c>
      <c r="W280" s="167" t="e">
        <f aca="false" ca="false" dt2D="false" dtr="false" t="normal">SUMIFS('Финансирование'!W:W, 'Финансирование'!$G:$G, $G280, 'Финансирование'!$B:$B, $I280)</f>
        <v>#VALUE!</v>
      </c>
      <c r="X280" s="167" t="e">
        <f aca="false" ca="false" dt2D="false" dtr="false" t="normal">SUMIFS('Финансирование'!X:X, 'Финансирование'!$G:$G, $G280, 'Финансирование'!$B:$B, $I280)</f>
        <v>#VALUE!</v>
      </c>
      <c r="Y280" s="167" t="e">
        <f aca="false" ca="false" dt2D="false" dtr="false" t="normal">SUMIFS('Финансирование'!Y:Y, 'Финансирование'!$G:$G, $G280, 'Финансирование'!$B:$B, $I280)</f>
        <v>#VALUE!</v>
      </c>
      <c r="Z280" s="167" t="e">
        <f aca="false" ca="false" dt2D="false" dtr="false" t="normal">SUMIFS('Финансирование'!Z:Z, 'Финансирование'!$G:$G, $G280, 'Финансирование'!$B:$B, $I280)</f>
        <v>#VALUE!</v>
      </c>
      <c r="AA280" s="167" t="e">
        <f aca="false" ca="false" dt2D="false" dtr="false" t="normal">SUMIFS('Финансирование'!AA:AA, 'Финансирование'!$G:$G, $G280, 'Финансирование'!$B:$B, $I280)</f>
        <v>#VALUE!</v>
      </c>
      <c r="AB280" s="167" t="e">
        <f aca="false" ca="false" dt2D="false" dtr="false" t="normal">SUMIFS('Финансирование'!AB:AB, 'Финансирование'!$G:$G, $G280, 'Финансирование'!$B:$B, $I280)</f>
        <v>#VALUE!</v>
      </c>
      <c r="AC280" s="167" t="e">
        <f aca="false" ca="false" dt2D="false" dtr="false" t="normal">SUMIFS('Финансирование'!AC:AC, 'Финансирование'!$G:$G, $G280, 'Финансирование'!$B:$B, $I280)</f>
        <v>#VALUE!</v>
      </c>
      <c r="AD280" s="167" t="e">
        <f aca="false" ca="false" dt2D="false" dtr="false" t="normal">SUMIFS('Финансирование'!AD:AD, 'Финансирование'!$G:$G, $G280, 'Финансирование'!$B:$B, $I280)</f>
        <v>#VALUE!</v>
      </c>
      <c r="AE280" s="167" t="e">
        <f aca="false" ca="false" dt2D="false" dtr="false" t="normal">SUMIFS('Финансирование'!AE:AE, 'Финансирование'!$G:$G, $G280, 'Финансирование'!$B:$B, $I280)</f>
        <v>#VALUE!</v>
      </c>
      <c r="AF280" s="167" t="e">
        <f aca="false" ca="false" dt2D="false" dtr="false" t="normal">SUMIFS('Финансирование'!AF:AF, 'Финансирование'!$G:$G, $G280, 'Финансирование'!$B:$B, $I280)</f>
        <v>#VALUE!</v>
      </c>
      <c r="AG280" s="167" t="e">
        <f aca="false" ca="false" dt2D="false" dtr="false" t="normal">SUMIFS('Финансирование'!AG:AG, 'Финансирование'!$G:$G, $G280, 'Финансирование'!$B:$B, $I280)</f>
        <v>#VALUE!</v>
      </c>
      <c r="AH280" s="167" t="e">
        <f aca="false" ca="false" dt2D="false" dtr="false" t="normal">SUMIFS('Финансирование'!AH:AH, 'Финансирование'!$G:$G, $G280, 'Финансирование'!$B:$B, $I280)</f>
        <v>#VALUE!</v>
      </c>
      <c r="AI280" s="167" t="e">
        <f aca="false" ca="false" dt2D="false" dtr="false" t="normal">SUMIFS('Финансирование'!AI:AI, 'Финансирование'!$G:$G, $G280, 'Финансирование'!$B:$B, $I280)</f>
        <v>#VALUE!</v>
      </c>
      <c r="AJ280" s="167" t="e">
        <f aca="false" ca="false" dt2D="false" dtr="false" t="normal">SUMIFS('Финансирование'!AJ:AJ, 'Финансирование'!$G:$G, $G280, 'Финансирование'!$B:$B, $I280)</f>
        <v>#VALUE!</v>
      </c>
      <c r="AK280" s="167" t="e">
        <f aca="false" ca="false" dt2D="false" dtr="false" t="normal">SUMIFS('Финансирование'!AK:AK, 'Финансирование'!$G:$G, $G280, 'Финансирование'!$B:$B, $I280)</f>
        <v>#VALUE!</v>
      </c>
      <c r="AL280" s="167" t="e">
        <f aca="false" ca="false" dt2D="false" dtr="false" t="normal">SUMIFS('Финансирование'!AL:AL, 'Финансирование'!$G:$G, $G280, 'Финансирование'!$B:$B, $I280)</f>
        <v>#VALUE!</v>
      </c>
      <c r="AM280" s="167" t="e">
        <f aca="false" ca="false" dt2D="false" dtr="false" t="normal">SUMIFS('Финансирование'!AM:AM, 'Финансирование'!$G:$G, $G280, 'Финансирование'!$B:$B, $I280)</f>
        <v>#VALUE!</v>
      </c>
      <c r="AN280" s="167" t="e">
        <f aca="false" ca="false" dt2D="false" dtr="false" t="normal">SUMIFS('Финансирование'!AN:AN, 'Финансирование'!$G:$G, $G280, 'Финансирование'!$B:$B, $I280)</f>
        <v>#VALUE!</v>
      </c>
      <c r="AO280" s="167" t="e">
        <f aca="false" ca="false" dt2D="false" dtr="false" t="normal">SUMIFS('Финансирование'!AO:AO, 'Финансирование'!$G:$G, $G280, 'Финансирование'!$B:$B, $I280)</f>
        <v>#VALUE!</v>
      </c>
      <c r="AP280" s="167" t="e">
        <f aca="false" ca="false" dt2D="false" dtr="false" t="normal">SUMIFS('Финансирование'!AP:AP, 'Финансирование'!$G:$G, $G280, 'Финансирование'!$B:$B, $I280)</f>
        <v>#VALUE!</v>
      </c>
      <c r="AQ280" s="167" t="e">
        <f aca="false" ca="false" dt2D="false" dtr="false" t="normal">SUMIFS('Финансирование'!AQ:AQ, 'Финансирование'!$G:$G, $G280, 'Финансирование'!$B:$B, $I280)</f>
        <v>#VALUE!</v>
      </c>
      <c r="AR280" s="167" t="e">
        <f aca="false" ca="false" dt2D="false" dtr="false" t="normal">SUMIFS('Финансирование'!AR:AR, 'Финансирование'!$G:$G, $G280, 'Финансирование'!$B:$B, $I280)</f>
        <v>#VALUE!</v>
      </c>
      <c r="AS280" s="167" t="e">
        <f aca="false" ca="false" dt2D="false" dtr="false" t="normal">SUMIFS('Финансирование'!AS:AS, 'Финансирование'!$G:$G, $G280, 'Финансирование'!$B:$B, $I280)</f>
        <v>#VALUE!</v>
      </c>
      <c r="AT280" s="167" t="e">
        <f aca="false" ca="false" dt2D="false" dtr="false" t="normal">SUMIFS('Финансирование'!AT:AT, 'Финансирование'!$G:$G, $G280, 'Финансирование'!$B:$B, $I280)</f>
        <v>#VALUE!</v>
      </c>
      <c r="AU280" s="167" t="e">
        <f aca="false" ca="false" dt2D="false" dtr="false" t="normal">SUMIFS('Финансирование'!AU:AU, 'Финансирование'!$G:$G, $G280, 'Финансирование'!$B:$B, $I280)</f>
        <v>#VALUE!</v>
      </c>
      <c r="AV280" s="167" t="e">
        <f aca="false" ca="false" dt2D="false" dtr="false" t="normal">SUMIFS('Финансирование'!AV:AV, 'Финансирование'!$G:$G, $G280, 'Финансирование'!$B:$B, $I280)</f>
        <v>#VALUE!</v>
      </c>
      <c r="AW280" s="167" t="e">
        <f aca="false" ca="false" dt2D="false" dtr="false" t="normal">SUMIFS('Финансирование'!AW:AW, 'Финансирование'!$G:$G, $G280, 'Финансирование'!$B:$B, $I280)</f>
        <v>#VALUE!</v>
      </c>
      <c r="AX280" s="167" t="e">
        <f aca="false" ca="false" dt2D="false" dtr="false" t="normal">SUMIFS('Финансирование'!AX:AX, 'Финансирование'!$G:$G, $G280, 'Финансирование'!$B:$B, $I280)</f>
        <v>#VALUE!</v>
      </c>
      <c r="AY280" s="167" t="e">
        <f aca="false" ca="false" dt2D="false" dtr="false" t="normal">SUMIFS('Финансирование'!AY:AY, 'Финансирование'!$G:$G, $G280, 'Финансирование'!$B:$B, $I280)</f>
        <v>#VALUE!</v>
      </c>
      <c r="AZ280" s="167" t="e">
        <f aca="false" ca="false" dt2D="false" dtr="false" t="normal">SUMIFS('Финансирование'!AZ:AZ, 'Финансирование'!$G:$G, $G280, 'Финансирование'!$B:$B, $I280)</f>
        <v>#VALUE!</v>
      </c>
      <c r="BA280" s="167" t="e">
        <f aca="false" ca="false" dt2D="false" dtr="false" t="normal">SUMIFS('Финансирование'!BA:BA, 'Финансирование'!$G:$G, $G280, 'Финансирование'!$B:$B, $I280)</f>
        <v>#VALUE!</v>
      </c>
      <c r="BB280" s="167" t="e">
        <f aca="false" ca="false" dt2D="false" dtr="false" t="normal">SUMIFS('Финансирование'!BB:BB, 'Финансирование'!$G:$G, $G280, 'Финансирование'!$B:$B, $I280)</f>
        <v>#VALUE!</v>
      </c>
      <c r="BC280" s="167" t="e">
        <f aca="false" ca="false" dt2D="false" dtr="false" t="normal">SUMIFS('Финансирование'!BC:BC, 'Финансирование'!$G:$G, $G280, 'Финансирование'!$B:$B, $I280)</f>
        <v>#VALUE!</v>
      </c>
      <c r="BD280" s="167" t="e">
        <f aca="false" ca="false" dt2D="false" dtr="false" t="normal">SUMIFS('Финансирование'!BD:BD, 'Финансирование'!$G:$G, $G280, 'Финансирование'!$B:$B, $I280)</f>
        <v>#VALUE!</v>
      </c>
      <c r="BE280" s="167" t="e">
        <f aca="false" ca="false" dt2D="false" dtr="false" t="normal">SUMIFS('Финансирование'!BE:BE, 'Финансирование'!$G:$G, $G280, 'Финансирование'!$B:$B, $I280)</f>
        <v>#VALUE!</v>
      </c>
      <c r="BF280" s="167" t="e">
        <f aca="false" ca="false" dt2D="false" dtr="false" t="normal">SUMIFS('Финансирование'!BF:BF, 'Финансирование'!$G:$G, $G280, 'Финансирование'!$B:$B, $I280)</f>
        <v>#VALUE!</v>
      </c>
      <c r="BG280" s="167" t="e">
        <f aca="false" ca="false" dt2D="false" dtr="false" t="normal">SUMIFS('Финансирование'!BG:BG, 'Финансирование'!$G:$G, $G280, 'Финансирование'!$B:$B, $I280)</f>
        <v>#VALUE!</v>
      </c>
      <c r="BH280" s="167" t="e">
        <f aca="false" ca="false" dt2D="false" dtr="false" t="normal">SUMIFS('Финансирование'!BH:BH, 'Финансирование'!$G:$G, $G280, 'Финансирование'!$B:$B, $I280)</f>
        <v>#VALUE!</v>
      </c>
      <c r="BI280" s="167" t="e">
        <f aca="false" ca="false" dt2D="false" dtr="false" t="normal">SUMIFS('Финансирование'!BI:BI, 'Финансирование'!$G:$G, $G280, 'Финансирование'!$B:$B, $I280)</f>
        <v>#VALUE!</v>
      </c>
      <c r="BJ280" s="167" t="e">
        <f aca="false" ca="false" dt2D="false" dtr="false" t="normal">SUMIFS('Финансирование'!BJ:BJ, 'Финансирование'!$G:$G, $G280, 'Финансирование'!$B:$B, $I280)</f>
        <v>#VALUE!</v>
      </c>
      <c r="BK280" s="167" t="e">
        <f aca="false" ca="false" dt2D="false" dtr="false" t="normal">SUMIFS('Финансирование'!BK:BK, 'Финансирование'!$G:$G, $G280, 'Финансирование'!$B:$B, $I280)</f>
        <v>#VALUE!</v>
      </c>
      <c r="BL280" s="167" t="e">
        <f aca="false" ca="false" dt2D="false" dtr="false" t="normal">SUMIFS('Финансирование'!BL:BL, 'Финансирование'!$G:$G, $G280, 'Финансирование'!$B:$B, $I280)</f>
        <v>#VALUE!</v>
      </c>
      <c r="BM280" s="167" t="e">
        <f aca="false" ca="false" dt2D="false" dtr="false" t="normal">SUMIFS('Финансирование'!BM:BM, 'Финансирование'!$G:$G, $G280, 'Финансирование'!$B:$B, $I280)</f>
        <v>#VALUE!</v>
      </c>
      <c r="BN280" s="167" t="e">
        <f aca="false" ca="false" dt2D="false" dtr="false" t="normal">SUMIFS('Финансирование'!BN:BN, 'Финансирование'!$G:$G, $G280, 'Финансирование'!$B:$B, $I280)</f>
        <v>#VALUE!</v>
      </c>
      <c r="BO280" s="167" t="e">
        <f aca="false" ca="false" dt2D="false" dtr="false" t="normal">SUMIFS('Финансирование'!BO:BO, 'Финансирование'!$G:$G, $G280, 'Финансирование'!$B:$B, $I280)</f>
        <v>#VALUE!</v>
      </c>
      <c r="BP280" s="167" t="e">
        <f aca="false" ca="false" dt2D="false" dtr="false" t="normal">SUMIFS('Финансирование'!BP:BP, 'Финансирование'!$G:$G, $G280, 'Финансирование'!$B:$B, $I280)</f>
        <v>#VALUE!</v>
      </c>
      <c r="BQ280" s="167" t="e">
        <f aca="false" ca="false" dt2D="false" dtr="false" t="normal">SUMIFS('Финансирование'!BQ:BQ, 'Финансирование'!$G:$G, $G280, 'Финансирование'!$B:$B, $I280)</f>
        <v>#VALUE!</v>
      </c>
      <c r="BR280" s="167" t="e">
        <f aca="false" ca="false" dt2D="false" dtr="false" t="normal">SUMIFS('Финансирование'!BR:BR, 'Финансирование'!$G:$G, $G280, 'Финансирование'!$B:$B, $I280)</f>
        <v>#VALUE!</v>
      </c>
      <c r="BS280" s="167" t="e">
        <f aca="false" ca="false" dt2D="false" dtr="false" t="normal">SUMIFS('Финансирование'!BS:BS, 'Финансирование'!$G:$G, $G280, 'Финансирование'!$B:$B, $I280)</f>
        <v>#VALUE!</v>
      </c>
      <c r="BT280" s="167" t="e">
        <f aca="false" ca="false" dt2D="false" dtr="false" t="normal">SUMIFS('Финансирование'!BT:BT, 'Финансирование'!$G:$G, $G280, 'Финансирование'!$B:$B, $I280)</f>
        <v>#VALUE!</v>
      </c>
    </row>
    <row hidden="true" ht="16.5" outlineLevel="1" r="281">
      <c r="A281" s="374" t="s">
        <v>421</v>
      </c>
      <c r="E281" s="419" t="e">
        <f aca="false" ca="false" dt2D="false" dtr="false" t="normal">E280</f>
        <v>#N/A</v>
      </c>
      <c r="F281" s="374" t="e">
        <f aca="false" ca="false" dt2D="false" dtr="false" t="normal">F280</f>
        <v>#N/A</v>
      </c>
      <c r="G281" s="374" t="n">
        <f aca="false" ca="false" dt2D="false" dtr="false" t="normal">G280</f>
        <v>0</v>
      </c>
      <c r="I281" s="16" t="s">
        <v>421</v>
      </c>
      <c r="J281" s="100" t="n"/>
      <c r="L281" s="283" t="e">
        <f aca="false" ca="false" dt2D="false" dtr="false" t="normal">SUM(M281:BT281)</f>
        <v>#VALUE!</v>
      </c>
      <c r="M281" s="167" t="e">
        <f aca="false" ca="false" dt2D="false" dtr="false" t="normal">SUMIFS('Финансирование'!M:M, 'Финансирование'!$G:$G, $G281, 'Финансирование'!$B:$B, $I281)</f>
        <v>#VALUE!</v>
      </c>
      <c r="N281" s="167" t="e">
        <f aca="false" ca="false" dt2D="false" dtr="false" t="normal">SUMIFS('Финансирование'!N:N, 'Финансирование'!$G:$G, $G281, 'Финансирование'!$B:$B, $I281)</f>
        <v>#VALUE!</v>
      </c>
      <c r="O281" s="167" t="e">
        <f aca="false" ca="false" dt2D="false" dtr="false" t="normal">SUMIFS('Финансирование'!O:O, 'Финансирование'!$G:$G, $G281, 'Финансирование'!$B:$B, $I281)</f>
        <v>#VALUE!</v>
      </c>
      <c r="P281" s="167" t="e">
        <f aca="false" ca="false" dt2D="false" dtr="false" t="normal">SUMIFS('Финансирование'!P:P, 'Финансирование'!$G:$G, $G281, 'Финансирование'!$B:$B, $I281)</f>
        <v>#VALUE!</v>
      </c>
      <c r="Q281" s="167" t="e">
        <f aca="false" ca="false" dt2D="false" dtr="false" t="normal">SUMIFS('Финансирование'!Q:Q, 'Финансирование'!$G:$G, $G281, 'Финансирование'!$B:$B, $I281)</f>
        <v>#VALUE!</v>
      </c>
      <c r="R281" s="167" t="e">
        <f aca="false" ca="false" dt2D="false" dtr="false" t="normal">SUMIFS('Финансирование'!R:R, 'Финансирование'!$G:$G, $G281, 'Финансирование'!$B:$B, $I281)</f>
        <v>#VALUE!</v>
      </c>
      <c r="S281" s="167" t="e">
        <f aca="false" ca="false" dt2D="false" dtr="false" t="normal">SUMIFS('Финансирование'!S:S, 'Финансирование'!$G:$G, $G281, 'Финансирование'!$B:$B, $I281)</f>
        <v>#VALUE!</v>
      </c>
      <c r="T281" s="167" t="e">
        <f aca="false" ca="false" dt2D="false" dtr="false" t="normal">SUMIFS('Финансирование'!T:T, 'Финансирование'!$G:$G, $G281, 'Финансирование'!$B:$B, $I281)</f>
        <v>#VALUE!</v>
      </c>
      <c r="U281" s="167" t="e">
        <f aca="false" ca="false" dt2D="false" dtr="false" t="normal">SUMIFS('Финансирование'!U:U, 'Финансирование'!$G:$G, $G281, 'Финансирование'!$B:$B, $I281)</f>
        <v>#VALUE!</v>
      </c>
      <c r="V281" s="167" t="e">
        <f aca="false" ca="false" dt2D="false" dtr="false" t="normal">SUMIFS('Финансирование'!V:V, 'Финансирование'!$G:$G, $G281, 'Финансирование'!$B:$B, $I281)</f>
        <v>#VALUE!</v>
      </c>
      <c r="W281" s="167" t="e">
        <f aca="false" ca="false" dt2D="false" dtr="false" t="normal">SUMIFS('Финансирование'!W:W, 'Финансирование'!$G:$G, $G281, 'Финансирование'!$B:$B, $I281)</f>
        <v>#VALUE!</v>
      </c>
      <c r="X281" s="167" t="e">
        <f aca="false" ca="false" dt2D="false" dtr="false" t="normal">SUMIFS('Финансирование'!X:X, 'Финансирование'!$G:$G, $G281, 'Финансирование'!$B:$B, $I281)</f>
        <v>#VALUE!</v>
      </c>
      <c r="Y281" s="167" t="e">
        <f aca="false" ca="false" dt2D="false" dtr="false" t="normal">SUMIFS('Финансирование'!Y:Y, 'Финансирование'!$G:$G, $G281, 'Финансирование'!$B:$B, $I281)</f>
        <v>#VALUE!</v>
      </c>
      <c r="Z281" s="167" t="e">
        <f aca="false" ca="false" dt2D="false" dtr="false" t="normal">SUMIFS('Финансирование'!Z:Z, 'Финансирование'!$G:$G, $G281, 'Финансирование'!$B:$B, $I281)</f>
        <v>#VALUE!</v>
      </c>
      <c r="AA281" s="167" t="e">
        <f aca="false" ca="false" dt2D="false" dtr="false" t="normal">SUMIFS('Финансирование'!AA:AA, 'Финансирование'!$G:$G, $G281, 'Финансирование'!$B:$B, $I281)</f>
        <v>#VALUE!</v>
      </c>
      <c r="AB281" s="167" t="e">
        <f aca="false" ca="false" dt2D="false" dtr="false" t="normal">SUMIFS('Финансирование'!AB:AB, 'Финансирование'!$G:$G, $G281, 'Финансирование'!$B:$B, $I281)</f>
        <v>#VALUE!</v>
      </c>
      <c r="AC281" s="167" t="e">
        <f aca="false" ca="false" dt2D="false" dtr="false" t="normal">SUMIFS('Финансирование'!AC:AC, 'Финансирование'!$G:$G, $G281, 'Финансирование'!$B:$B, $I281)</f>
        <v>#VALUE!</v>
      </c>
      <c r="AD281" s="167" t="e">
        <f aca="false" ca="false" dt2D="false" dtr="false" t="normal">SUMIFS('Финансирование'!AD:AD, 'Финансирование'!$G:$G, $G281, 'Финансирование'!$B:$B, $I281)</f>
        <v>#VALUE!</v>
      </c>
      <c r="AE281" s="167" t="e">
        <f aca="false" ca="false" dt2D="false" dtr="false" t="normal">SUMIFS('Финансирование'!AE:AE, 'Финансирование'!$G:$G, $G281, 'Финансирование'!$B:$B, $I281)</f>
        <v>#VALUE!</v>
      </c>
      <c r="AF281" s="167" t="e">
        <f aca="false" ca="false" dt2D="false" dtr="false" t="normal">SUMIFS('Финансирование'!AF:AF, 'Финансирование'!$G:$G, $G281, 'Финансирование'!$B:$B, $I281)</f>
        <v>#VALUE!</v>
      </c>
      <c r="AG281" s="167" t="e">
        <f aca="false" ca="false" dt2D="false" dtr="false" t="normal">SUMIFS('Финансирование'!AG:AG, 'Финансирование'!$G:$G, $G281, 'Финансирование'!$B:$B, $I281)</f>
        <v>#VALUE!</v>
      </c>
      <c r="AH281" s="167" t="e">
        <f aca="false" ca="false" dt2D="false" dtr="false" t="normal">SUMIFS('Финансирование'!AH:AH, 'Финансирование'!$G:$G, $G281, 'Финансирование'!$B:$B, $I281)</f>
        <v>#VALUE!</v>
      </c>
      <c r="AI281" s="167" t="e">
        <f aca="false" ca="false" dt2D="false" dtr="false" t="normal">SUMIFS('Финансирование'!AI:AI, 'Финансирование'!$G:$G, $G281, 'Финансирование'!$B:$B, $I281)</f>
        <v>#VALUE!</v>
      </c>
      <c r="AJ281" s="167" t="e">
        <f aca="false" ca="false" dt2D="false" dtr="false" t="normal">SUMIFS('Финансирование'!AJ:AJ, 'Финансирование'!$G:$G, $G281, 'Финансирование'!$B:$B, $I281)</f>
        <v>#VALUE!</v>
      </c>
      <c r="AK281" s="167" t="e">
        <f aca="false" ca="false" dt2D="false" dtr="false" t="normal">SUMIFS('Финансирование'!AK:AK, 'Финансирование'!$G:$G, $G281, 'Финансирование'!$B:$B, $I281)</f>
        <v>#VALUE!</v>
      </c>
      <c r="AL281" s="167" t="e">
        <f aca="false" ca="false" dt2D="false" dtr="false" t="normal">SUMIFS('Финансирование'!AL:AL, 'Финансирование'!$G:$G, $G281, 'Финансирование'!$B:$B, $I281)</f>
        <v>#VALUE!</v>
      </c>
      <c r="AM281" s="167" t="e">
        <f aca="false" ca="false" dt2D="false" dtr="false" t="normal">SUMIFS('Финансирование'!AM:AM, 'Финансирование'!$G:$G, $G281, 'Финансирование'!$B:$B, $I281)</f>
        <v>#VALUE!</v>
      </c>
      <c r="AN281" s="167" t="e">
        <f aca="false" ca="false" dt2D="false" dtr="false" t="normal">SUMIFS('Финансирование'!AN:AN, 'Финансирование'!$G:$G, $G281, 'Финансирование'!$B:$B, $I281)</f>
        <v>#VALUE!</v>
      </c>
      <c r="AO281" s="167" t="e">
        <f aca="false" ca="false" dt2D="false" dtr="false" t="normal">SUMIFS('Финансирование'!AO:AO, 'Финансирование'!$G:$G, $G281, 'Финансирование'!$B:$B, $I281)</f>
        <v>#VALUE!</v>
      </c>
      <c r="AP281" s="167" t="e">
        <f aca="false" ca="false" dt2D="false" dtr="false" t="normal">SUMIFS('Финансирование'!AP:AP, 'Финансирование'!$G:$G, $G281, 'Финансирование'!$B:$B, $I281)</f>
        <v>#VALUE!</v>
      </c>
      <c r="AQ281" s="167" t="e">
        <f aca="false" ca="false" dt2D="false" dtr="false" t="normal">SUMIFS('Финансирование'!AQ:AQ, 'Финансирование'!$G:$G, $G281, 'Финансирование'!$B:$B, $I281)</f>
        <v>#VALUE!</v>
      </c>
      <c r="AR281" s="167" t="e">
        <f aca="false" ca="false" dt2D="false" dtr="false" t="normal">SUMIFS('Финансирование'!AR:AR, 'Финансирование'!$G:$G, $G281, 'Финансирование'!$B:$B, $I281)</f>
        <v>#VALUE!</v>
      </c>
      <c r="AS281" s="167" t="e">
        <f aca="false" ca="false" dt2D="false" dtr="false" t="normal">SUMIFS('Финансирование'!AS:AS, 'Финансирование'!$G:$G, $G281, 'Финансирование'!$B:$B, $I281)</f>
        <v>#VALUE!</v>
      </c>
      <c r="AT281" s="167" t="e">
        <f aca="false" ca="false" dt2D="false" dtr="false" t="normal">SUMIFS('Финансирование'!AT:AT, 'Финансирование'!$G:$G, $G281, 'Финансирование'!$B:$B, $I281)</f>
        <v>#VALUE!</v>
      </c>
      <c r="AU281" s="167" t="e">
        <f aca="false" ca="false" dt2D="false" dtr="false" t="normal">SUMIFS('Финансирование'!AU:AU, 'Финансирование'!$G:$G, $G281, 'Финансирование'!$B:$B, $I281)</f>
        <v>#VALUE!</v>
      </c>
      <c r="AV281" s="167" t="e">
        <f aca="false" ca="false" dt2D="false" dtr="false" t="normal">SUMIFS('Финансирование'!AV:AV, 'Финансирование'!$G:$G, $G281, 'Финансирование'!$B:$B, $I281)</f>
        <v>#VALUE!</v>
      </c>
      <c r="AW281" s="167" t="e">
        <f aca="false" ca="false" dt2D="false" dtr="false" t="normal">SUMIFS('Финансирование'!AW:AW, 'Финансирование'!$G:$G, $G281, 'Финансирование'!$B:$B, $I281)</f>
        <v>#VALUE!</v>
      </c>
      <c r="AX281" s="167" t="e">
        <f aca="false" ca="false" dt2D="false" dtr="false" t="normal">SUMIFS('Финансирование'!AX:AX, 'Финансирование'!$G:$G, $G281, 'Финансирование'!$B:$B, $I281)</f>
        <v>#VALUE!</v>
      </c>
      <c r="AY281" s="167" t="e">
        <f aca="false" ca="false" dt2D="false" dtr="false" t="normal">SUMIFS('Финансирование'!AY:AY, 'Финансирование'!$G:$G, $G281, 'Финансирование'!$B:$B, $I281)</f>
        <v>#VALUE!</v>
      </c>
      <c r="AZ281" s="167" t="e">
        <f aca="false" ca="false" dt2D="false" dtr="false" t="normal">SUMIFS('Финансирование'!AZ:AZ, 'Финансирование'!$G:$G, $G281, 'Финансирование'!$B:$B, $I281)</f>
        <v>#VALUE!</v>
      </c>
      <c r="BA281" s="167" t="e">
        <f aca="false" ca="false" dt2D="false" dtr="false" t="normal">SUMIFS('Финансирование'!BA:BA, 'Финансирование'!$G:$G, $G281, 'Финансирование'!$B:$B, $I281)</f>
        <v>#VALUE!</v>
      </c>
      <c r="BB281" s="167" t="e">
        <f aca="false" ca="false" dt2D="false" dtr="false" t="normal">SUMIFS('Финансирование'!BB:BB, 'Финансирование'!$G:$G, $G281, 'Финансирование'!$B:$B, $I281)</f>
        <v>#VALUE!</v>
      </c>
      <c r="BC281" s="167" t="e">
        <f aca="false" ca="false" dt2D="false" dtr="false" t="normal">SUMIFS('Финансирование'!BC:BC, 'Финансирование'!$G:$G, $G281, 'Финансирование'!$B:$B, $I281)</f>
        <v>#VALUE!</v>
      </c>
      <c r="BD281" s="167" t="e">
        <f aca="false" ca="false" dt2D="false" dtr="false" t="normal">SUMIFS('Финансирование'!BD:BD, 'Финансирование'!$G:$G, $G281, 'Финансирование'!$B:$B, $I281)</f>
        <v>#VALUE!</v>
      </c>
      <c r="BE281" s="167" t="e">
        <f aca="false" ca="false" dt2D="false" dtr="false" t="normal">SUMIFS('Финансирование'!BE:BE, 'Финансирование'!$G:$G, $G281, 'Финансирование'!$B:$B, $I281)</f>
        <v>#VALUE!</v>
      </c>
      <c r="BF281" s="167" t="e">
        <f aca="false" ca="false" dt2D="false" dtr="false" t="normal">SUMIFS('Финансирование'!BF:BF, 'Финансирование'!$G:$G, $G281, 'Финансирование'!$B:$B, $I281)</f>
        <v>#VALUE!</v>
      </c>
      <c r="BG281" s="167" t="e">
        <f aca="false" ca="false" dt2D="false" dtr="false" t="normal">SUMIFS('Финансирование'!BG:BG, 'Финансирование'!$G:$G, $G281, 'Финансирование'!$B:$B, $I281)</f>
        <v>#VALUE!</v>
      </c>
      <c r="BH281" s="167" t="e">
        <f aca="false" ca="false" dt2D="false" dtr="false" t="normal">SUMIFS('Финансирование'!BH:BH, 'Финансирование'!$G:$G, $G281, 'Финансирование'!$B:$B, $I281)</f>
        <v>#VALUE!</v>
      </c>
      <c r="BI281" s="167" t="e">
        <f aca="false" ca="false" dt2D="false" dtr="false" t="normal">SUMIFS('Финансирование'!BI:BI, 'Финансирование'!$G:$G, $G281, 'Финансирование'!$B:$B, $I281)</f>
        <v>#VALUE!</v>
      </c>
      <c r="BJ281" s="167" t="e">
        <f aca="false" ca="false" dt2D="false" dtr="false" t="normal">SUMIFS('Финансирование'!BJ:BJ, 'Финансирование'!$G:$G, $G281, 'Финансирование'!$B:$B, $I281)</f>
        <v>#VALUE!</v>
      </c>
      <c r="BK281" s="167" t="e">
        <f aca="false" ca="false" dt2D="false" dtr="false" t="normal">SUMIFS('Финансирование'!BK:BK, 'Финансирование'!$G:$G, $G281, 'Финансирование'!$B:$B, $I281)</f>
        <v>#VALUE!</v>
      </c>
      <c r="BL281" s="167" t="e">
        <f aca="false" ca="false" dt2D="false" dtr="false" t="normal">SUMIFS('Финансирование'!BL:BL, 'Финансирование'!$G:$G, $G281, 'Финансирование'!$B:$B, $I281)</f>
        <v>#VALUE!</v>
      </c>
      <c r="BM281" s="167" t="e">
        <f aca="false" ca="false" dt2D="false" dtr="false" t="normal">SUMIFS('Финансирование'!BM:BM, 'Финансирование'!$G:$G, $G281, 'Финансирование'!$B:$B, $I281)</f>
        <v>#VALUE!</v>
      </c>
      <c r="BN281" s="167" t="e">
        <f aca="false" ca="false" dt2D="false" dtr="false" t="normal">SUMIFS('Финансирование'!BN:BN, 'Финансирование'!$G:$G, $G281, 'Финансирование'!$B:$B, $I281)</f>
        <v>#VALUE!</v>
      </c>
      <c r="BO281" s="167" t="e">
        <f aca="false" ca="false" dt2D="false" dtr="false" t="normal">SUMIFS('Финансирование'!BO:BO, 'Финансирование'!$G:$G, $G281, 'Финансирование'!$B:$B, $I281)</f>
        <v>#VALUE!</v>
      </c>
      <c r="BP281" s="167" t="e">
        <f aca="false" ca="false" dt2D="false" dtr="false" t="normal">SUMIFS('Финансирование'!BP:BP, 'Финансирование'!$G:$G, $G281, 'Финансирование'!$B:$B, $I281)</f>
        <v>#VALUE!</v>
      </c>
      <c r="BQ281" s="167" t="e">
        <f aca="false" ca="false" dt2D="false" dtr="false" t="normal">SUMIFS('Финансирование'!BQ:BQ, 'Финансирование'!$G:$G, $G281, 'Финансирование'!$B:$B, $I281)</f>
        <v>#VALUE!</v>
      </c>
      <c r="BR281" s="167" t="e">
        <f aca="false" ca="false" dt2D="false" dtr="false" t="normal">SUMIFS('Финансирование'!BR:BR, 'Финансирование'!$G:$G, $G281, 'Финансирование'!$B:$B, $I281)</f>
        <v>#VALUE!</v>
      </c>
      <c r="BS281" s="167" t="e">
        <f aca="false" ca="false" dt2D="false" dtr="false" t="normal">SUMIFS('Финансирование'!BS:BS, 'Финансирование'!$G:$G, $G281, 'Финансирование'!$B:$B, $I281)</f>
        <v>#VALUE!</v>
      </c>
      <c r="BT281" s="167" t="e">
        <f aca="false" ca="false" dt2D="false" dtr="false" t="normal">SUMIFS('Финансирование'!BT:BT, 'Финансирование'!$G:$G, $G281, 'Финансирование'!$B:$B, $I281)</f>
        <v>#VALUE!</v>
      </c>
    </row>
    <row hidden="true" ht="16.5" outlineLevel="1" r="282">
      <c r="A282" s="374" t="s">
        <v>422</v>
      </c>
      <c r="E282" s="419" t="e">
        <f aca="false" ca="false" dt2D="false" dtr="false" t="normal">E281</f>
        <v>#N/A</v>
      </c>
      <c r="F282" s="374" t="e">
        <f aca="false" ca="false" dt2D="false" dtr="false" t="normal">F281</f>
        <v>#N/A</v>
      </c>
      <c r="G282" s="374" t="n">
        <f aca="false" ca="false" dt2D="false" dtr="false" t="normal">G281</f>
        <v>0</v>
      </c>
      <c r="I282" s="16" t="s">
        <v>422</v>
      </c>
      <c r="J282" s="100" t="n"/>
      <c r="L282" s="283" t="e">
        <f aca="false" ca="false" dt2D="false" dtr="false" t="normal">SUM(M282:BT282)</f>
        <v>#VALUE!</v>
      </c>
      <c r="M282" s="167" t="e">
        <f aca="false" ca="false" dt2D="false" dtr="false" t="normal">SUMIFS('Финансирование'!M:M, 'Финансирование'!$G:$G, $G282, 'Финансирование'!$B:$B, $I282)</f>
        <v>#VALUE!</v>
      </c>
      <c r="N282" s="167" t="e">
        <f aca="false" ca="false" dt2D="false" dtr="false" t="normal">SUMIFS('Финансирование'!N:N, 'Финансирование'!$G:$G, $G282, 'Финансирование'!$B:$B, $I282)</f>
        <v>#VALUE!</v>
      </c>
      <c r="O282" s="167" t="e">
        <f aca="false" ca="false" dt2D="false" dtr="false" t="normal">SUMIFS('Финансирование'!O:O, 'Финансирование'!$G:$G, $G282, 'Финансирование'!$B:$B, $I282)</f>
        <v>#VALUE!</v>
      </c>
      <c r="P282" s="167" t="e">
        <f aca="false" ca="false" dt2D="false" dtr="false" t="normal">SUMIFS('Финансирование'!P:P, 'Финансирование'!$G:$G, $G282, 'Финансирование'!$B:$B, $I282)</f>
        <v>#VALUE!</v>
      </c>
      <c r="Q282" s="167" t="e">
        <f aca="false" ca="false" dt2D="false" dtr="false" t="normal">SUMIFS('Финансирование'!Q:Q, 'Финансирование'!$G:$G, $G282, 'Финансирование'!$B:$B, $I282)</f>
        <v>#VALUE!</v>
      </c>
      <c r="R282" s="167" t="e">
        <f aca="false" ca="false" dt2D="false" dtr="false" t="normal">SUMIFS('Финансирование'!R:R, 'Финансирование'!$G:$G, $G282, 'Финансирование'!$B:$B, $I282)</f>
        <v>#VALUE!</v>
      </c>
      <c r="S282" s="167" t="e">
        <f aca="false" ca="false" dt2D="false" dtr="false" t="normal">SUMIFS('Финансирование'!S:S, 'Финансирование'!$G:$G, $G282, 'Финансирование'!$B:$B, $I282)</f>
        <v>#VALUE!</v>
      </c>
      <c r="T282" s="167" t="e">
        <f aca="false" ca="false" dt2D="false" dtr="false" t="normal">SUMIFS('Финансирование'!T:T, 'Финансирование'!$G:$G, $G282, 'Финансирование'!$B:$B, $I282)</f>
        <v>#VALUE!</v>
      </c>
      <c r="U282" s="167" t="e">
        <f aca="false" ca="false" dt2D="false" dtr="false" t="normal">SUMIFS('Финансирование'!U:U, 'Финансирование'!$G:$G, $G282, 'Финансирование'!$B:$B, $I282)</f>
        <v>#VALUE!</v>
      </c>
      <c r="V282" s="167" t="e">
        <f aca="false" ca="false" dt2D="false" dtr="false" t="normal">SUMIFS('Финансирование'!V:V, 'Финансирование'!$G:$G, $G282, 'Финансирование'!$B:$B, $I282)</f>
        <v>#VALUE!</v>
      </c>
      <c r="W282" s="167" t="e">
        <f aca="false" ca="false" dt2D="false" dtr="false" t="normal">SUMIFS('Финансирование'!W:W, 'Финансирование'!$G:$G, $G282, 'Финансирование'!$B:$B, $I282)</f>
        <v>#VALUE!</v>
      </c>
      <c r="X282" s="167" t="e">
        <f aca="false" ca="false" dt2D="false" dtr="false" t="normal">SUMIFS('Финансирование'!X:X, 'Финансирование'!$G:$G, $G282, 'Финансирование'!$B:$B, $I282)</f>
        <v>#VALUE!</v>
      </c>
      <c r="Y282" s="167" t="e">
        <f aca="false" ca="false" dt2D="false" dtr="false" t="normal">SUMIFS('Финансирование'!Y:Y, 'Финансирование'!$G:$G, $G282, 'Финансирование'!$B:$B, $I282)</f>
        <v>#VALUE!</v>
      </c>
      <c r="Z282" s="167" t="e">
        <f aca="false" ca="false" dt2D="false" dtr="false" t="normal">SUMIFS('Финансирование'!Z:Z, 'Финансирование'!$G:$G, $G282, 'Финансирование'!$B:$B, $I282)</f>
        <v>#VALUE!</v>
      </c>
      <c r="AA282" s="167" t="e">
        <f aca="false" ca="false" dt2D="false" dtr="false" t="normal">SUMIFS('Финансирование'!AA:AA, 'Финансирование'!$G:$G, $G282, 'Финансирование'!$B:$B, $I282)</f>
        <v>#VALUE!</v>
      </c>
      <c r="AB282" s="167" t="e">
        <f aca="false" ca="false" dt2D="false" dtr="false" t="normal">SUMIFS('Финансирование'!AB:AB, 'Финансирование'!$G:$G, $G282, 'Финансирование'!$B:$B, $I282)</f>
        <v>#VALUE!</v>
      </c>
      <c r="AC282" s="167" t="e">
        <f aca="false" ca="false" dt2D="false" dtr="false" t="normal">SUMIFS('Финансирование'!AC:AC, 'Финансирование'!$G:$G, $G282, 'Финансирование'!$B:$B, $I282)</f>
        <v>#VALUE!</v>
      </c>
      <c r="AD282" s="167" t="e">
        <f aca="false" ca="false" dt2D="false" dtr="false" t="normal">SUMIFS('Финансирование'!AD:AD, 'Финансирование'!$G:$G, $G282, 'Финансирование'!$B:$B, $I282)</f>
        <v>#VALUE!</v>
      </c>
      <c r="AE282" s="167" t="e">
        <f aca="false" ca="false" dt2D="false" dtr="false" t="normal">SUMIFS('Финансирование'!AE:AE, 'Финансирование'!$G:$G, $G282, 'Финансирование'!$B:$B, $I282)</f>
        <v>#VALUE!</v>
      </c>
      <c r="AF282" s="167" t="e">
        <f aca="false" ca="false" dt2D="false" dtr="false" t="normal">SUMIFS('Финансирование'!AF:AF, 'Финансирование'!$G:$G, $G282, 'Финансирование'!$B:$B, $I282)</f>
        <v>#VALUE!</v>
      </c>
      <c r="AG282" s="167" t="e">
        <f aca="false" ca="false" dt2D="false" dtr="false" t="normal">SUMIFS('Финансирование'!AG:AG, 'Финансирование'!$G:$G, $G282, 'Финансирование'!$B:$B, $I282)</f>
        <v>#VALUE!</v>
      </c>
      <c r="AH282" s="167" t="e">
        <f aca="false" ca="false" dt2D="false" dtr="false" t="normal">SUMIFS('Финансирование'!AH:AH, 'Финансирование'!$G:$G, $G282, 'Финансирование'!$B:$B, $I282)</f>
        <v>#VALUE!</v>
      </c>
      <c r="AI282" s="167" t="e">
        <f aca="false" ca="false" dt2D="false" dtr="false" t="normal">SUMIFS('Финансирование'!AI:AI, 'Финансирование'!$G:$G, $G282, 'Финансирование'!$B:$B, $I282)</f>
        <v>#VALUE!</v>
      </c>
      <c r="AJ282" s="167" t="e">
        <f aca="false" ca="false" dt2D="false" dtr="false" t="normal">SUMIFS('Финансирование'!AJ:AJ, 'Финансирование'!$G:$G, $G282, 'Финансирование'!$B:$B, $I282)</f>
        <v>#VALUE!</v>
      </c>
      <c r="AK282" s="167" t="e">
        <f aca="false" ca="false" dt2D="false" dtr="false" t="normal">SUMIFS('Финансирование'!AK:AK, 'Финансирование'!$G:$G, $G282, 'Финансирование'!$B:$B, $I282)</f>
        <v>#VALUE!</v>
      </c>
      <c r="AL282" s="167" t="e">
        <f aca="false" ca="false" dt2D="false" dtr="false" t="normal">SUMIFS('Финансирование'!AL:AL, 'Финансирование'!$G:$G, $G282, 'Финансирование'!$B:$B, $I282)</f>
        <v>#VALUE!</v>
      </c>
      <c r="AM282" s="167" t="e">
        <f aca="false" ca="false" dt2D="false" dtr="false" t="normal">SUMIFS('Финансирование'!AM:AM, 'Финансирование'!$G:$G, $G282, 'Финансирование'!$B:$B, $I282)</f>
        <v>#VALUE!</v>
      </c>
      <c r="AN282" s="167" t="e">
        <f aca="false" ca="false" dt2D="false" dtr="false" t="normal">SUMIFS('Финансирование'!AN:AN, 'Финансирование'!$G:$G, $G282, 'Финансирование'!$B:$B, $I282)</f>
        <v>#VALUE!</v>
      </c>
      <c r="AO282" s="167" t="e">
        <f aca="false" ca="false" dt2D="false" dtr="false" t="normal">SUMIFS('Финансирование'!AO:AO, 'Финансирование'!$G:$G, $G282, 'Финансирование'!$B:$B, $I282)</f>
        <v>#VALUE!</v>
      </c>
      <c r="AP282" s="167" t="e">
        <f aca="false" ca="false" dt2D="false" dtr="false" t="normal">SUMIFS('Финансирование'!AP:AP, 'Финансирование'!$G:$G, $G282, 'Финансирование'!$B:$B, $I282)</f>
        <v>#VALUE!</v>
      </c>
      <c r="AQ282" s="167" t="e">
        <f aca="false" ca="false" dt2D="false" dtr="false" t="normal">SUMIFS('Финансирование'!AQ:AQ, 'Финансирование'!$G:$G, $G282, 'Финансирование'!$B:$B, $I282)</f>
        <v>#VALUE!</v>
      </c>
      <c r="AR282" s="167" t="e">
        <f aca="false" ca="false" dt2D="false" dtr="false" t="normal">SUMIFS('Финансирование'!AR:AR, 'Финансирование'!$G:$G, $G282, 'Финансирование'!$B:$B, $I282)</f>
        <v>#VALUE!</v>
      </c>
      <c r="AS282" s="167" t="e">
        <f aca="false" ca="false" dt2D="false" dtr="false" t="normal">SUMIFS('Финансирование'!AS:AS, 'Финансирование'!$G:$G, $G282, 'Финансирование'!$B:$B, $I282)</f>
        <v>#VALUE!</v>
      </c>
      <c r="AT282" s="167" t="e">
        <f aca="false" ca="false" dt2D="false" dtr="false" t="normal">SUMIFS('Финансирование'!AT:AT, 'Финансирование'!$G:$G, $G282, 'Финансирование'!$B:$B, $I282)</f>
        <v>#VALUE!</v>
      </c>
      <c r="AU282" s="167" t="e">
        <f aca="false" ca="false" dt2D="false" dtr="false" t="normal">SUMIFS('Финансирование'!AU:AU, 'Финансирование'!$G:$G, $G282, 'Финансирование'!$B:$B, $I282)</f>
        <v>#VALUE!</v>
      </c>
      <c r="AV282" s="167" t="e">
        <f aca="false" ca="false" dt2D="false" dtr="false" t="normal">SUMIFS('Финансирование'!AV:AV, 'Финансирование'!$G:$G, $G282, 'Финансирование'!$B:$B, $I282)</f>
        <v>#VALUE!</v>
      </c>
      <c r="AW282" s="167" t="e">
        <f aca="false" ca="false" dt2D="false" dtr="false" t="normal">SUMIFS('Финансирование'!AW:AW, 'Финансирование'!$G:$G, $G282, 'Финансирование'!$B:$B, $I282)</f>
        <v>#VALUE!</v>
      </c>
      <c r="AX282" s="167" t="e">
        <f aca="false" ca="false" dt2D="false" dtr="false" t="normal">SUMIFS('Финансирование'!AX:AX, 'Финансирование'!$G:$G, $G282, 'Финансирование'!$B:$B, $I282)</f>
        <v>#VALUE!</v>
      </c>
      <c r="AY282" s="167" t="e">
        <f aca="false" ca="false" dt2D="false" dtr="false" t="normal">SUMIFS('Финансирование'!AY:AY, 'Финансирование'!$G:$G, $G282, 'Финансирование'!$B:$B, $I282)</f>
        <v>#VALUE!</v>
      </c>
      <c r="AZ282" s="167" t="e">
        <f aca="false" ca="false" dt2D="false" dtr="false" t="normal">SUMIFS('Финансирование'!AZ:AZ, 'Финансирование'!$G:$G, $G282, 'Финансирование'!$B:$B, $I282)</f>
        <v>#VALUE!</v>
      </c>
      <c r="BA282" s="167" t="e">
        <f aca="false" ca="false" dt2D="false" dtr="false" t="normal">SUMIFS('Финансирование'!BA:BA, 'Финансирование'!$G:$G, $G282, 'Финансирование'!$B:$B, $I282)</f>
        <v>#VALUE!</v>
      </c>
      <c r="BB282" s="167" t="e">
        <f aca="false" ca="false" dt2D="false" dtr="false" t="normal">SUMIFS('Финансирование'!BB:BB, 'Финансирование'!$G:$G, $G282, 'Финансирование'!$B:$B, $I282)</f>
        <v>#VALUE!</v>
      </c>
      <c r="BC282" s="167" t="e">
        <f aca="false" ca="false" dt2D="false" dtr="false" t="normal">SUMIFS('Финансирование'!BC:BC, 'Финансирование'!$G:$G, $G282, 'Финансирование'!$B:$B, $I282)</f>
        <v>#VALUE!</v>
      </c>
      <c r="BD282" s="167" t="e">
        <f aca="false" ca="false" dt2D="false" dtr="false" t="normal">SUMIFS('Финансирование'!BD:BD, 'Финансирование'!$G:$G, $G282, 'Финансирование'!$B:$B, $I282)</f>
        <v>#VALUE!</v>
      </c>
      <c r="BE282" s="167" t="e">
        <f aca="false" ca="false" dt2D="false" dtr="false" t="normal">SUMIFS('Финансирование'!BE:BE, 'Финансирование'!$G:$G, $G282, 'Финансирование'!$B:$B, $I282)</f>
        <v>#VALUE!</v>
      </c>
      <c r="BF282" s="167" t="e">
        <f aca="false" ca="false" dt2D="false" dtr="false" t="normal">SUMIFS('Финансирование'!BF:BF, 'Финансирование'!$G:$G, $G282, 'Финансирование'!$B:$B, $I282)</f>
        <v>#VALUE!</v>
      </c>
      <c r="BG282" s="167" t="e">
        <f aca="false" ca="false" dt2D="false" dtr="false" t="normal">SUMIFS('Финансирование'!BG:BG, 'Финансирование'!$G:$G, $G282, 'Финансирование'!$B:$B, $I282)</f>
        <v>#VALUE!</v>
      </c>
      <c r="BH282" s="167" t="e">
        <f aca="false" ca="false" dt2D="false" dtr="false" t="normal">SUMIFS('Финансирование'!BH:BH, 'Финансирование'!$G:$G, $G282, 'Финансирование'!$B:$B, $I282)</f>
        <v>#VALUE!</v>
      </c>
      <c r="BI282" s="167" t="e">
        <f aca="false" ca="false" dt2D="false" dtr="false" t="normal">SUMIFS('Финансирование'!BI:BI, 'Финансирование'!$G:$G, $G282, 'Финансирование'!$B:$B, $I282)</f>
        <v>#VALUE!</v>
      </c>
      <c r="BJ282" s="167" t="e">
        <f aca="false" ca="false" dt2D="false" dtr="false" t="normal">SUMIFS('Финансирование'!BJ:BJ, 'Финансирование'!$G:$G, $G282, 'Финансирование'!$B:$B, $I282)</f>
        <v>#VALUE!</v>
      </c>
      <c r="BK282" s="167" t="e">
        <f aca="false" ca="false" dt2D="false" dtr="false" t="normal">SUMIFS('Финансирование'!BK:BK, 'Финансирование'!$G:$G, $G282, 'Финансирование'!$B:$B, $I282)</f>
        <v>#VALUE!</v>
      </c>
      <c r="BL282" s="167" t="e">
        <f aca="false" ca="false" dt2D="false" dtr="false" t="normal">SUMIFS('Финансирование'!BL:BL, 'Финансирование'!$G:$G, $G282, 'Финансирование'!$B:$B, $I282)</f>
        <v>#VALUE!</v>
      </c>
      <c r="BM282" s="167" t="e">
        <f aca="false" ca="false" dt2D="false" dtr="false" t="normal">SUMIFS('Финансирование'!BM:BM, 'Финансирование'!$G:$G, $G282, 'Финансирование'!$B:$B, $I282)</f>
        <v>#VALUE!</v>
      </c>
      <c r="BN282" s="167" t="e">
        <f aca="false" ca="false" dt2D="false" dtr="false" t="normal">SUMIFS('Финансирование'!BN:BN, 'Финансирование'!$G:$G, $G282, 'Финансирование'!$B:$B, $I282)</f>
        <v>#VALUE!</v>
      </c>
      <c r="BO282" s="167" t="e">
        <f aca="false" ca="false" dt2D="false" dtr="false" t="normal">SUMIFS('Финансирование'!BO:BO, 'Финансирование'!$G:$G, $G282, 'Финансирование'!$B:$B, $I282)</f>
        <v>#VALUE!</v>
      </c>
      <c r="BP282" s="167" t="e">
        <f aca="false" ca="false" dt2D="false" dtr="false" t="normal">SUMIFS('Финансирование'!BP:BP, 'Финансирование'!$G:$G, $G282, 'Финансирование'!$B:$B, $I282)</f>
        <v>#VALUE!</v>
      </c>
      <c r="BQ282" s="167" t="e">
        <f aca="false" ca="false" dt2D="false" dtr="false" t="normal">SUMIFS('Финансирование'!BQ:BQ, 'Финансирование'!$G:$G, $G282, 'Финансирование'!$B:$B, $I282)</f>
        <v>#VALUE!</v>
      </c>
      <c r="BR282" s="167" t="e">
        <f aca="false" ca="false" dt2D="false" dtr="false" t="normal">SUMIFS('Финансирование'!BR:BR, 'Финансирование'!$G:$G, $G282, 'Финансирование'!$B:$B, $I282)</f>
        <v>#VALUE!</v>
      </c>
      <c r="BS282" s="167" t="e">
        <f aca="false" ca="false" dt2D="false" dtr="false" t="normal">SUMIFS('Финансирование'!BS:BS, 'Финансирование'!$G:$G, $G282, 'Финансирование'!$B:$B, $I282)</f>
        <v>#VALUE!</v>
      </c>
      <c r="BT282" s="167" t="e">
        <f aca="false" ca="false" dt2D="false" dtr="false" t="normal">SUMIFS('Финансирование'!BT:BT, 'Финансирование'!$G:$G, $G282, 'Финансирование'!$B:$B, $I282)</f>
        <v>#VALUE!</v>
      </c>
    </row>
    <row hidden="true" ht="16.5" outlineLevel="1" r="283">
      <c r="A283" s="374" t="s">
        <v>425</v>
      </c>
      <c r="D283" s="374" t="str">
        <f aca="false" ca="false" dt2D="false" dtr="false" t="normal">IFERROR(J283, 0)</f>
        <v>Федеральный бюджет</v>
      </c>
      <c r="E283" s="419" t="e">
        <f aca="false" ca="false" dt2D="false" dtr="false" t="normal">E282</f>
        <v>#N/A</v>
      </c>
      <c r="F283" s="374" t="e">
        <f aca="false" ca="false" dt2D="false" dtr="false" t="normal">F282</f>
        <v>#N/A</v>
      </c>
      <c r="G283" s="374" t="n">
        <f aca="false" ca="false" dt2D="false" dtr="false" t="normal">G282</f>
        <v>0</v>
      </c>
      <c r="I283" s="16" t="s">
        <v>425</v>
      </c>
      <c r="J283" s="424" t="str">
        <f aca="false" ca="false" dt2D="false" dtr="false" ref="J283:J283" t="array">INDEX('Финансирование'!D:D, MATCH(I283&amp;G283, 'Финансирование'!B:B&amp;'Финансирование'!G:G, 0))</f>
        <v>Федеральный бюджет</v>
      </c>
      <c r="L283" s="283" t="e">
        <f aca="false" ca="false" dt2D="false" dtr="false" t="normal">SUM(M283:BT283)</f>
        <v>#VALUE!</v>
      </c>
      <c r="M283" s="167" t="e">
        <f aca="false" ca="false" dt2D="false" dtr="false" t="normal">SUMIFS('Финансирование'!M:M, 'Финансирование'!$G:$G, $G283, 'Финансирование'!$B:$B, $I283)</f>
        <v>#VALUE!</v>
      </c>
      <c r="N283" s="167" t="e">
        <f aca="false" ca="false" dt2D="false" dtr="false" t="normal">SUMIFS('Финансирование'!N:N, 'Финансирование'!$G:$G, $G283, 'Финансирование'!$B:$B, $I283)</f>
        <v>#VALUE!</v>
      </c>
      <c r="O283" s="167" t="e">
        <f aca="false" ca="false" dt2D="false" dtr="false" t="normal">SUMIFS('Финансирование'!O:O, 'Финансирование'!$G:$G, $G283, 'Финансирование'!$B:$B, $I283)</f>
        <v>#VALUE!</v>
      </c>
      <c r="P283" s="167" t="e">
        <f aca="false" ca="false" dt2D="false" dtr="false" t="normal">SUMIFS('Финансирование'!P:P, 'Финансирование'!$G:$G, $G283, 'Финансирование'!$B:$B, $I283)</f>
        <v>#VALUE!</v>
      </c>
      <c r="Q283" s="167" t="e">
        <f aca="false" ca="false" dt2D="false" dtr="false" t="normal">SUMIFS('Финансирование'!Q:Q, 'Финансирование'!$G:$G, $G283, 'Финансирование'!$B:$B, $I283)</f>
        <v>#VALUE!</v>
      </c>
      <c r="R283" s="167" t="e">
        <f aca="false" ca="false" dt2D="false" dtr="false" t="normal">SUMIFS('Финансирование'!R:R, 'Финансирование'!$G:$G, $G283, 'Финансирование'!$B:$B, $I283)</f>
        <v>#VALUE!</v>
      </c>
      <c r="S283" s="167" t="e">
        <f aca="false" ca="false" dt2D="false" dtr="false" t="normal">SUMIFS('Финансирование'!S:S, 'Финансирование'!$G:$G, $G283, 'Финансирование'!$B:$B, $I283)</f>
        <v>#VALUE!</v>
      </c>
      <c r="T283" s="167" t="e">
        <f aca="false" ca="false" dt2D="false" dtr="false" t="normal">SUMIFS('Финансирование'!T:T, 'Финансирование'!$G:$G, $G283, 'Финансирование'!$B:$B, $I283)</f>
        <v>#VALUE!</v>
      </c>
      <c r="U283" s="167" t="e">
        <f aca="false" ca="false" dt2D="false" dtr="false" t="normal">SUMIFS('Финансирование'!U:U, 'Финансирование'!$G:$G, $G283, 'Финансирование'!$B:$B, $I283)</f>
        <v>#VALUE!</v>
      </c>
      <c r="V283" s="167" t="e">
        <f aca="false" ca="false" dt2D="false" dtr="false" t="normal">SUMIFS('Финансирование'!V:V, 'Финансирование'!$G:$G, $G283, 'Финансирование'!$B:$B, $I283)</f>
        <v>#VALUE!</v>
      </c>
      <c r="W283" s="167" t="e">
        <f aca="false" ca="false" dt2D="false" dtr="false" t="normal">SUMIFS('Финансирование'!W:W, 'Финансирование'!$G:$G, $G283, 'Финансирование'!$B:$B, $I283)</f>
        <v>#VALUE!</v>
      </c>
      <c r="X283" s="167" t="e">
        <f aca="false" ca="false" dt2D="false" dtr="false" t="normal">SUMIFS('Финансирование'!X:X, 'Финансирование'!$G:$G, $G283, 'Финансирование'!$B:$B, $I283)</f>
        <v>#VALUE!</v>
      </c>
      <c r="Y283" s="167" t="e">
        <f aca="false" ca="false" dt2D="false" dtr="false" t="normal">SUMIFS('Финансирование'!Y:Y, 'Финансирование'!$G:$G, $G283, 'Финансирование'!$B:$B, $I283)</f>
        <v>#VALUE!</v>
      </c>
      <c r="Z283" s="167" t="e">
        <f aca="false" ca="false" dt2D="false" dtr="false" t="normal">SUMIFS('Финансирование'!Z:Z, 'Финансирование'!$G:$G, $G283, 'Финансирование'!$B:$B, $I283)</f>
        <v>#VALUE!</v>
      </c>
      <c r="AA283" s="167" t="e">
        <f aca="false" ca="false" dt2D="false" dtr="false" t="normal">SUMIFS('Финансирование'!AA:AA, 'Финансирование'!$G:$G, $G283, 'Финансирование'!$B:$B, $I283)</f>
        <v>#VALUE!</v>
      </c>
      <c r="AB283" s="167" t="e">
        <f aca="false" ca="false" dt2D="false" dtr="false" t="normal">SUMIFS('Финансирование'!AB:AB, 'Финансирование'!$G:$G, $G283, 'Финансирование'!$B:$B, $I283)</f>
        <v>#VALUE!</v>
      </c>
      <c r="AC283" s="167" t="e">
        <f aca="false" ca="false" dt2D="false" dtr="false" t="normal">SUMIFS('Финансирование'!AC:AC, 'Финансирование'!$G:$G, $G283, 'Финансирование'!$B:$B, $I283)</f>
        <v>#VALUE!</v>
      </c>
      <c r="AD283" s="167" t="e">
        <f aca="false" ca="false" dt2D="false" dtr="false" t="normal">SUMIFS('Финансирование'!AD:AD, 'Финансирование'!$G:$G, $G283, 'Финансирование'!$B:$B, $I283)</f>
        <v>#VALUE!</v>
      </c>
      <c r="AE283" s="167" t="e">
        <f aca="false" ca="false" dt2D="false" dtr="false" t="normal">SUMIFS('Финансирование'!AE:AE, 'Финансирование'!$G:$G, $G283, 'Финансирование'!$B:$B, $I283)</f>
        <v>#VALUE!</v>
      </c>
      <c r="AF283" s="167" t="e">
        <f aca="false" ca="false" dt2D="false" dtr="false" t="normal">SUMIFS('Финансирование'!AF:AF, 'Финансирование'!$G:$G, $G283, 'Финансирование'!$B:$B, $I283)</f>
        <v>#VALUE!</v>
      </c>
      <c r="AG283" s="167" t="e">
        <f aca="false" ca="false" dt2D="false" dtr="false" t="normal">SUMIFS('Финансирование'!AG:AG, 'Финансирование'!$G:$G, $G283, 'Финансирование'!$B:$B, $I283)</f>
        <v>#VALUE!</v>
      </c>
      <c r="AH283" s="167" t="e">
        <f aca="false" ca="false" dt2D="false" dtr="false" t="normal">SUMIFS('Финансирование'!AH:AH, 'Финансирование'!$G:$G, $G283, 'Финансирование'!$B:$B, $I283)</f>
        <v>#VALUE!</v>
      </c>
      <c r="AI283" s="167" t="e">
        <f aca="false" ca="false" dt2D="false" dtr="false" t="normal">SUMIFS('Финансирование'!AI:AI, 'Финансирование'!$G:$G, $G283, 'Финансирование'!$B:$B, $I283)</f>
        <v>#VALUE!</v>
      </c>
      <c r="AJ283" s="167" t="e">
        <f aca="false" ca="false" dt2D="false" dtr="false" t="normal">SUMIFS('Финансирование'!AJ:AJ, 'Финансирование'!$G:$G, $G283, 'Финансирование'!$B:$B, $I283)</f>
        <v>#VALUE!</v>
      </c>
      <c r="AK283" s="167" t="e">
        <f aca="false" ca="false" dt2D="false" dtr="false" t="normal">SUMIFS('Финансирование'!AK:AK, 'Финансирование'!$G:$G, $G283, 'Финансирование'!$B:$B, $I283)</f>
        <v>#VALUE!</v>
      </c>
      <c r="AL283" s="167" t="e">
        <f aca="false" ca="false" dt2D="false" dtr="false" t="normal">SUMIFS('Финансирование'!AL:AL, 'Финансирование'!$G:$G, $G283, 'Финансирование'!$B:$B, $I283)</f>
        <v>#VALUE!</v>
      </c>
      <c r="AM283" s="167" t="e">
        <f aca="false" ca="false" dt2D="false" dtr="false" t="normal">SUMIFS('Финансирование'!AM:AM, 'Финансирование'!$G:$G, $G283, 'Финансирование'!$B:$B, $I283)</f>
        <v>#VALUE!</v>
      </c>
      <c r="AN283" s="167" t="e">
        <f aca="false" ca="false" dt2D="false" dtr="false" t="normal">SUMIFS('Финансирование'!AN:AN, 'Финансирование'!$G:$G, $G283, 'Финансирование'!$B:$B, $I283)</f>
        <v>#VALUE!</v>
      </c>
      <c r="AO283" s="167" t="e">
        <f aca="false" ca="false" dt2D="false" dtr="false" t="normal">SUMIFS('Финансирование'!AO:AO, 'Финансирование'!$G:$G, $G283, 'Финансирование'!$B:$B, $I283)</f>
        <v>#VALUE!</v>
      </c>
      <c r="AP283" s="167" t="e">
        <f aca="false" ca="false" dt2D="false" dtr="false" t="normal">SUMIFS('Финансирование'!AP:AP, 'Финансирование'!$G:$G, $G283, 'Финансирование'!$B:$B, $I283)</f>
        <v>#VALUE!</v>
      </c>
      <c r="AQ283" s="167" t="e">
        <f aca="false" ca="false" dt2D="false" dtr="false" t="normal">SUMIFS('Финансирование'!AQ:AQ, 'Финансирование'!$G:$G, $G283, 'Финансирование'!$B:$B, $I283)</f>
        <v>#VALUE!</v>
      </c>
      <c r="AR283" s="167" t="e">
        <f aca="false" ca="false" dt2D="false" dtr="false" t="normal">SUMIFS('Финансирование'!AR:AR, 'Финансирование'!$G:$G, $G283, 'Финансирование'!$B:$B, $I283)</f>
        <v>#VALUE!</v>
      </c>
      <c r="AS283" s="167" t="e">
        <f aca="false" ca="false" dt2D="false" dtr="false" t="normal">SUMIFS('Финансирование'!AS:AS, 'Финансирование'!$G:$G, $G283, 'Финансирование'!$B:$B, $I283)</f>
        <v>#VALUE!</v>
      </c>
      <c r="AT283" s="167" t="e">
        <f aca="false" ca="false" dt2D="false" dtr="false" t="normal">SUMIFS('Финансирование'!AT:AT, 'Финансирование'!$G:$G, $G283, 'Финансирование'!$B:$B, $I283)</f>
        <v>#VALUE!</v>
      </c>
      <c r="AU283" s="167" t="e">
        <f aca="false" ca="false" dt2D="false" dtr="false" t="normal">SUMIFS('Финансирование'!AU:AU, 'Финансирование'!$G:$G, $G283, 'Финансирование'!$B:$B, $I283)</f>
        <v>#VALUE!</v>
      </c>
      <c r="AV283" s="167" t="e">
        <f aca="false" ca="false" dt2D="false" dtr="false" t="normal">SUMIFS('Финансирование'!AV:AV, 'Финансирование'!$G:$G, $G283, 'Финансирование'!$B:$B, $I283)</f>
        <v>#VALUE!</v>
      </c>
      <c r="AW283" s="167" t="e">
        <f aca="false" ca="false" dt2D="false" dtr="false" t="normal">SUMIFS('Финансирование'!AW:AW, 'Финансирование'!$G:$G, $G283, 'Финансирование'!$B:$B, $I283)</f>
        <v>#VALUE!</v>
      </c>
      <c r="AX283" s="167" t="e">
        <f aca="false" ca="false" dt2D="false" dtr="false" t="normal">SUMIFS('Финансирование'!AX:AX, 'Финансирование'!$G:$G, $G283, 'Финансирование'!$B:$B, $I283)</f>
        <v>#VALUE!</v>
      </c>
      <c r="AY283" s="167" t="e">
        <f aca="false" ca="false" dt2D="false" dtr="false" t="normal">SUMIFS('Финансирование'!AY:AY, 'Финансирование'!$G:$G, $G283, 'Финансирование'!$B:$B, $I283)</f>
        <v>#VALUE!</v>
      </c>
      <c r="AZ283" s="167" t="e">
        <f aca="false" ca="false" dt2D="false" dtr="false" t="normal">SUMIFS('Финансирование'!AZ:AZ, 'Финансирование'!$G:$G, $G283, 'Финансирование'!$B:$B, $I283)</f>
        <v>#VALUE!</v>
      </c>
      <c r="BA283" s="167" t="e">
        <f aca="false" ca="false" dt2D="false" dtr="false" t="normal">SUMIFS('Финансирование'!BA:BA, 'Финансирование'!$G:$G, $G283, 'Финансирование'!$B:$B, $I283)</f>
        <v>#VALUE!</v>
      </c>
      <c r="BB283" s="167" t="e">
        <f aca="false" ca="false" dt2D="false" dtr="false" t="normal">SUMIFS('Финансирование'!BB:BB, 'Финансирование'!$G:$G, $G283, 'Финансирование'!$B:$B, $I283)</f>
        <v>#VALUE!</v>
      </c>
      <c r="BC283" s="167" t="e">
        <f aca="false" ca="false" dt2D="false" dtr="false" t="normal">SUMIFS('Финансирование'!BC:BC, 'Финансирование'!$G:$G, $G283, 'Финансирование'!$B:$B, $I283)</f>
        <v>#VALUE!</v>
      </c>
      <c r="BD283" s="167" t="e">
        <f aca="false" ca="false" dt2D="false" dtr="false" t="normal">SUMIFS('Финансирование'!BD:BD, 'Финансирование'!$G:$G, $G283, 'Финансирование'!$B:$B, $I283)</f>
        <v>#VALUE!</v>
      </c>
      <c r="BE283" s="167" t="e">
        <f aca="false" ca="false" dt2D="false" dtr="false" t="normal">SUMIFS('Финансирование'!BE:BE, 'Финансирование'!$G:$G, $G283, 'Финансирование'!$B:$B, $I283)</f>
        <v>#VALUE!</v>
      </c>
      <c r="BF283" s="167" t="e">
        <f aca="false" ca="false" dt2D="false" dtr="false" t="normal">SUMIFS('Финансирование'!BF:BF, 'Финансирование'!$G:$G, $G283, 'Финансирование'!$B:$B, $I283)</f>
        <v>#VALUE!</v>
      </c>
      <c r="BG283" s="167" t="e">
        <f aca="false" ca="false" dt2D="false" dtr="false" t="normal">SUMIFS('Финансирование'!BG:BG, 'Финансирование'!$G:$G, $G283, 'Финансирование'!$B:$B, $I283)</f>
        <v>#VALUE!</v>
      </c>
      <c r="BH283" s="167" t="e">
        <f aca="false" ca="false" dt2D="false" dtr="false" t="normal">SUMIFS('Финансирование'!BH:BH, 'Финансирование'!$G:$G, $G283, 'Финансирование'!$B:$B, $I283)</f>
        <v>#VALUE!</v>
      </c>
      <c r="BI283" s="167" t="e">
        <f aca="false" ca="false" dt2D="false" dtr="false" t="normal">SUMIFS('Финансирование'!BI:BI, 'Финансирование'!$G:$G, $G283, 'Финансирование'!$B:$B, $I283)</f>
        <v>#VALUE!</v>
      </c>
      <c r="BJ283" s="167" t="e">
        <f aca="false" ca="false" dt2D="false" dtr="false" t="normal">SUMIFS('Финансирование'!BJ:BJ, 'Финансирование'!$G:$G, $G283, 'Финансирование'!$B:$B, $I283)</f>
        <v>#VALUE!</v>
      </c>
      <c r="BK283" s="167" t="e">
        <f aca="false" ca="false" dt2D="false" dtr="false" t="normal">SUMIFS('Финансирование'!BK:BK, 'Финансирование'!$G:$G, $G283, 'Финансирование'!$B:$B, $I283)</f>
        <v>#VALUE!</v>
      </c>
      <c r="BL283" s="167" t="e">
        <f aca="false" ca="false" dt2D="false" dtr="false" t="normal">SUMIFS('Финансирование'!BL:BL, 'Финансирование'!$G:$G, $G283, 'Финансирование'!$B:$B, $I283)</f>
        <v>#VALUE!</v>
      </c>
      <c r="BM283" s="167" t="e">
        <f aca="false" ca="false" dt2D="false" dtr="false" t="normal">SUMIFS('Финансирование'!BM:BM, 'Финансирование'!$G:$G, $G283, 'Финансирование'!$B:$B, $I283)</f>
        <v>#VALUE!</v>
      </c>
      <c r="BN283" s="167" t="e">
        <f aca="false" ca="false" dt2D="false" dtr="false" t="normal">SUMIFS('Финансирование'!BN:BN, 'Финансирование'!$G:$G, $G283, 'Финансирование'!$B:$B, $I283)</f>
        <v>#VALUE!</v>
      </c>
      <c r="BO283" s="167" t="e">
        <f aca="false" ca="false" dt2D="false" dtr="false" t="normal">SUMIFS('Финансирование'!BO:BO, 'Финансирование'!$G:$G, $G283, 'Финансирование'!$B:$B, $I283)</f>
        <v>#VALUE!</v>
      </c>
      <c r="BP283" s="167" t="e">
        <f aca="false" ca="false" dt2D="false" dtr="false" t="normal">SUMIFS('Финансирование'!BP:BP, 'Финансирование'!$G:$G, $G283, 'Финансирование'!$B:$B, $I283)</f>
        <v>#VALUE!</v>
      </c>
      <c r="BQ283" s="167" t="e">
        <f aca="false" ca="false" dt2D="false" dtr="false" t="normal">SUMIFS('Финансирование'!BQ:BQ, 'Финансирование'!$G:$G, $G283, 'Финансирование'!$B:$B, $I283)</f>
        <v>#VALUE!</v>
      </c>
      <c r="BR283" s="167" t="e">
        <f aca="false" ca="false" dt2D="false" dtr="false" t="normal">SUMIFS('Финансирование'!BR:BR, 'Финансирование'!$G:$G, $G283, 'Финансирование'!$B:$B, $I283)</f>
        <v>#VALUE!</v>
      </c>
      <c r="BS283" s="167" t="e">
        <f aca="false" ca="false" dt2D="false" dtr="false" t="normal">SUMIFS('Финансирование'!BS:BS, 'Финансирование'!$G:$G, $G283, 'Финансирование'!$B:$B, $I283)</f>
        <v>#VALUE!</v>
      </c>
      <c r="BT283" s="167" t="e">
        <f aca="false" ca="false" dt2D="false" dtr="false" t="normal">SUMIFS('Финансирование'!BT:BT, 'Финансирование'!$G:$G, $G283, 'Финансирование'!$B:$B, $I283)</f>
        <v>#VALUE!</v>
      </c>
    </row>
    <row hidden="true" ht="16.5" outlineLevel="1" r="284">
      <c r="A284" s="374" t="s">
        <v>426</v>
      </c>
      <c r="D284" s="374" t="str">
        <f aca="false" ca="false" dt2D="false" dtr="false" t="normal">IFERROR(J284, 0)</f>
        <v>Федеральный бюджет</v>
      </c>
      <c r="E284" s="419" t="e">
        <f aca="false" ca="false" dt2D="false" dtr="false" t="normal">E283</f>
        <v>#N/A</v>
      </c>
      <c r="F284" s="374" t="e">
        <f aca="false" ca="false" dt2D="false" dtr="false" t="normal">F283</f>
        <v>#N/A</v>
      </c>
      <c r="G284" s="374" t="n">
        <f aca="false" ca="false" dt2D="false" dtr="false" t="normal">G283</f>
        <v>0</v>
      </c>
      <c r="I284" s="16" t="s">
        <v>483</v>
      </c>
      <c r="J284" s="424" t="str">
        <f aca="false" ca="false" dt2D="false" dtr="false" ref="J284:J284" t="array">INDEX('Финансирование'!D:D, MATCH(I284&amp;G284, 'Финансирование'!B:B&amp;'Финансирование'!G:G, 0))</f>
        <v>Федеральный бюджет</v>
      </c>
      <c r="L284" s="283" t="e">
        <f aca="false" ca="false" dt2D="false" dtr="false" t="normal">SUM(M284:BT284)</f>
        <v>#VALUE!</v>
      </c>
      <c r="M284" s="167" t="e">
        <f aca="false" ca="false" dt2D="false" dtr="false" t="normal">SUMIFS('Финансирование'!M:M, 'Финансирование'!$G:$G, $G284, 'Финансирование'!$B:$B, $I284)</f>
        <v>#VALUE!</v>
      </c>
      <c r="N284" s="167" t="e">
        <f aca="false" ca="false" dt2D="false" dtr="false" t="normal">SUMIFS('Финансирование'!N:N, 'Финансирование'!$G:$G, $G284, 'Финансирование'!$B:$B, $I284)</f>
        <v>#VALUE!</v>
      </c>
      <c r="O284" s="167" t="e">
        <f aca="false" ca="false" dt2D="false" dtr="false" t="normal">SUMIFS('Финансирование'!O:O, 'Финансирование'!$G:$G, $G284, 'Финансирование'!$B:$B, $I284)</f>
        <v>#VALUE!</v>
      </c>
      <c r="P284" s="167" t="e">
        <f aca="false" ca="false" dt2D="false" dtr="false" t="normal">SUMIFS('Финансирование'!P:P, 'Финансирование'!$G:$G, $G284, 'Финансирование'!$B:$B, $I284)</f>
        <v>#VALUE!</v>
      </c>
      <c r="Q284" s="167" t="e">
        <f aca="false" ca="false" dt2D="false" dtr="false" t="normal">SUMIFS('Финансирование'!Q:Q, 'Финансирование'!$G:$G, $G284, 'Финансирование'!$B:$B, $I284)</f>
        <v>#VALUE!</v>
      </c>
      <c r="R284" s="167" t="e">
        <f aca="false" ca="false" dt2D="false" dtr="false" t="normal">SUMIFS('Финансирование'!R:R, 'Финансирование'!$G:$G, $G284, 'Финансирование'!$B:$B, $I284)</f>
        <v>#VALUE!</v>
      </c>
      <c r="S284" s="167" t="e">
        <f aca="false" ca="false" dt2D="false" dtr="false" t="normal">SUMIFS('Финансирование'!S:S, 'Финансирование'!$G:$G, $G284, 'Финансирование'!$B:$B, $I284)</f>
        <v>#VALUE!</v>
      </c>
      <c r="T284" s="167" t="e">
        <f aca="false" ca="false" dt2D="false" dtr="false" t="normal">SUMIFS('Финансирование'!T:T, 'Финансирование'!$G:$G, $G284, 'Финансирование'!$B:$B, $I284)</f>
        <v>#VALUE!</v>
      </c>
      <c r="U284" s="167" t="e">
        <f aca="false" ca="false" dt2D="false" dtr="false" t="normal">SUMIFS('Финансирование'!U:U, 'Финансирование'!$G:$G, $G284, 'Финансирование'!$B:$B, $I284)</f>
        <v>#VALUE!</v>
      </c>
      <c r="V284" s="167" t="e">
        <f aca="false" ca="false" dt2D="false" dtr="false" t="normal">SUMIFS('Финансирование'!V:V, 'Финансирование'!$G:$G, $G284, 'Финансирование'!$B:$B, $I284)</f>
        <v>#VALUE!</v>
      </c>
      <c r="W284" s="167" t="e">
        <f aca="false" ca="false" dt2D="false" dtr="false" t="normal">SUMIFS('Финансирование'!W:W, 'Финансирование'!$G:$G, $G284, 'Финансирование'!$B:$B, $I284)</f>
        <v>#VALUE!</v>
      </c>
      <c r="X284" s="167" t="e">
        <f aca="false" ca="false" dt2D="false" dtr="false" t="normal">SUMIFS('Финансирование'!X:X, 'Финансирование'!$G:$G, $G284, 'Финансирование'!$B:$B, $I284)</f>
        <v>#VALUE!</v>
      </c>
      <c r="Y284" s="167" t="e">
        <f aca="false" ca="false" dt2D="false" dtr="false" t="normal">SUMIFS('Финансирование'!Y:Y, 'Финансирование'!$G:$G, $G284, 'Финансирование'!$B:$B, $I284)</f>
        <v>#VALUE!</v>
      </c>
      <c r="Z284" s="167" t="e">
        <f aca="false" ca="false" dt2D="false" dtr="false" t="normal">SUMIFS('Финансирование'!Z:Z, 'Финансирование'!$G:$G, $G284, 'Финансирование'!$B:$B, $I284)</f>
        <v>#VALUE!</v>
      </c>
      <c r="AA284" s="167" t="e">
        <f aca="false" ca="false" dt2D="false" dtr="false" t="normal">SUMIFS('Финансирование'!AA:AA, 'Финансирование'!$G:$G, $G284, 'Финансирование'!$B:$B, $I284)</f>
        <v>#VALUE!</v>
      </c>
      <c r="AB284" s="167" t="e">
        <f aca="false" ca="false" dt2D="false" dtr="false" t="normal">SUMIFS('Финансирование'!AB:AB, 'Финансирование'!$G:$G, $G284, 'Финансирование'!$B:$B, $I284)</f>
        <v>#VALUE!</v>
      </c>
      <c r="AC284" s="167" t="e">
        <f aca="false" ca="false" dt2D="false" dtr="false" t="normal">SUMIFS('Финансирование'!AC:AC, 'Финансирование'!$G:$G, $G284, 'Финансирование'!$B:$B, $I284)</f>
        <v>#VALUE!</v>
      </c>
      <c r="AD284" s="167" t="e">
        <f aca="false" ca="false" dt2D="false" dtr="false" t="normal">SUMIFS('Финансирование'!AD:AD, 'Финансирование'!$G:$G, $G284, 'Финансирование'!$B:$B, $I284)</f>
        <v>#VALUE!</v>
      </c>
      <c r="AE284" s="167" t="e">
        <f aca="false" ca="false" dt2D="false" dtr="false" t="normal">SUMIFS('Финансирование'!AE:AE, 'Финансирование'!$G:$G, $G284, 'Финансирование'!$B:$B, $I284)</f>
        <v>#VALUE!</v>
      </c>
      <c r="AF284" s="167" t="e">
        <f aca="false" ca="false" dt2D="false" dtr="false" t="normal">SUMIFS('Финансирование'!AF:AF, 'Финансирование'!$G:$G, $G284, 'Финансирование'!$B:$B, $I284)</f>
        <v>#VALUE!</v>
      </c>
      <c r="AG284" s="167" t="e">
        <f aca="false" ca="false" dt2D="false" dtr="false" t="normal">SUMIFS('Финансирование'!AG:AG, 'Финансирование'!$G:$G, $G284, 'Финансирование'!$B:$B, $I284)</f>
        <v>#VALUE!</v>
      </c>
      <c r="AH284" s="167" t="e">
        <f aca="false" ca="false" dt2D="false" dtr="false" t="normal">SUMIFS('Финансирование'!AH:AH, 'Финансирование'!$G:$G, $G284, 'Финансирование'!$B:$B, $I284)</f>
        <v>#VALUE!</v>
      </c>
      <c r="AI284" s="167" t="e">
        <f aca="false" ca="false" dt2D="false" dtr="false" t="normal">SUMIFS('Финансирование'!AI:AI, 'Финансирование'!$G:$G, $G284, 'Финансирование'!$B:$B, $I284)</f>
        <v>#VALUE!</v>
      </c>
      <c r="AJ284" s="167" t="e">
        <f aca="false" ca="false" dt2D="false" dtr="false" t="normal">SUMIFS('Финансирование'!AJ:AJ, 'Финансирование'!$G:$G, $G284, 'Финансирование'!$B:$B, $I284)</f>
        <v>#VALUE!</v>
      </c>
      <c r="AK284" s="167" t="e">
        <f aca="false" ca="false" dt2D="false" dtr="false" t="normal">SUMIFS('Финансирование'!AK:AK, 'Финансирование'!$G:$G, $G284, 'Финансирование'!$B:$B, $I284)</f>
        <v>#VALUE!</v>
      </c>
      <c r="AL284" s="167" t="e">
        <f aca="false" ca="false" dt2D="false" dtr="false" t="normal">SUMIFS('Финансирование'!AL:AL, 'Финансирование'!$G:$G, $G284, 'Финансирование'!$B:$B, $I284)</f>
        <v>#VALUE!</v>
      </c>
      <c r="AM284" s="167" t="e">
        <f aca="false" ca="false" dt2D="false" dtr="false" t="normal">SUMIFS('Финансирование'!AM:AM, 'Финансирование'!$G:$G, $G284, 'Финансирование'!$B:$B, $I284)</f>
        <v>#VALUE!</v>
      </c>
      <c r="AN284" s="167" t="e">
        <f aca="false" ca="false" dt2D="false" dtr="false" t="normal">SUMIFS('Финансирование'!AN:AN, 'Финансирование'!$G:$G, $G284, 'Финансирование'!$B:$B, $I284)</f>
        <v>#VALUE!</v>
      </c>
      <c r="AO284" s="167" t="e">
        <f aca="false" ca="false" dt2D="false" dtr="false" t="normal">SUMIFS('Финансирование'!AO:AO, 'Финансирование'!$G:$G, $G284, 'Финансирование'!$B:$B, $I284)</f>
        <v>#VALUE!</v>
      </c>
      <c r="AP284" s="167" t="e">
        <f aca="false" ca="false" dt2D="false" dtr="false" t="normal">SUMIFS('Финансирование'!AP:AP, 'Финансирование'!$G:$G, $G284, 'Финансирование'!$B:$B, $I284)</f>
        <v>#VALUE!</v>
      </c>
      <c r="AQ284" s="167" t="e">
        <f aca="false" ca="false" dt2D="false" dtr="false" t="normal">SUMIFS('Финансирование'!AQ:AQ, 'Финансирование'!$G:$G, $G284, 'Финансирование'!$B:$B, $I284)</f>
        <v>#VALUE!</v>
      </c>
      <c r="AR284" s="167" t="e">
        <f aca="false" ca="false" dt2D="false" dtr="false" t="normal">SUMIFS('Финансирование'!AR:AR, 'Финансирование'!$G:$G, $G284, 'Финансирование'!$B:$B, $I284)</f>
        <v>#VALUE!</v>
      </c>
      <c r="AS284" s="167" t="e">
        <f aca="false" ca="false" dt2D="false" dtr="false" t="normal">SUMIFS('Финансирование'!AS:AS, 'Финансирование'!$G:$G, $G284, 'Финансирование'!$B:$B, $I284)</f>
        <v>#VALUE!</v>
      </c>
      <c r="AT284" s="167" t="e">
        <f aca="false" ca="false" dt2D="false" dtr="false" t="normal">SUMIFS('Финансирование'!AT:AT, 'Финансирование'!$G:$G, $G284, 'Финансирование'!$B:$B, $I284)</f>
        <v>#VALUE!</v>
      </c>
      <c r="AU284" s="167" t="e">
        <f aca="false" ca="false" dt2D="false" dtr="false" t="normal">SUMIFS('Финансирование'!AU:AU, 'Финансирование'!$G:$G, $G284, 'Финансирование'!$B:$B, $I284)</f>
        <v>#VALUE!</v>
      </c>
      <c r="AV284" s="167" t="e">
        <f aca="false" ca="false" dt2D="false" dtr="false" t="normal">SUMIFS('Финансирование'!AV:AV, 'Финансирование'!$G:$G, $G284, 'Финансирование'!$B:$B, $I284)</f>
        <v>#VALUE!</v>
      </c>
      <c r="AW284" s="167" t="e">
        <f aca="false" ca="false" dt2D="false" dtr="false" t="normal">SUMIFS('Финансирование'!AW:AW, 'Финансирование'!$G:$G, $G284, 'Финансирование'!$B:$B, $I284)</f>
        <v>#VALUE!</v>
      </c>
      <c r="AX284" s="167" t="e">
        <f aca="false" ca="false" dt2D="false" dtr="false" t="normal">SUMIFS('Финансирование'!AX:AX, 'Финансирование'!$G:$G, $G284, 'Финансирование'!$B:$B, $I284)</f>
        <v>#VALUE!</v>
      </c>
      <c r="AY284" s="167" t="e">
        <f aca="false" ca="false" dt2D="false" dtr="false" t="normal">SUMIFS('Финансирование'!AY:AY, 'Финансирование'!$G:$G, $G284, 'Финансирование'!$B:$B, $I284)</f>
        <v>#VALUE!</v>
      </c>
      <c r="AZ284" s="167" t="e">
        <f aca="false" ca="false" dt2D="false" dtr="false" t="normal">SUMIFS('Финансирование'!AZ:AZ, 'Финансирование'!$G:$G, $G284, 'Финансирование'!$B:$B, $I284)</f>
        <v>#VALUE!</v>
      </c>
      <c r="BA284" s="167" t="e">
        <f aca="false" ca="false" dt2D="false" dtr="false" t="normal">SUMIFS('Финансирование'!BA:BA, 'Финансирование'!$G:$G, $G284, 'Финансирование'!$B:$B, $I284)</f>
        <v>#VALUE!</v>
      </c>
      <c r="BB284" s="167" t="e">
        <f aca="false" ca="false" dt2D="false" dtr="false" t="normal">SUMIFS('Финансирование'!BB:BB, 'Финансирование'!$G:$G, $G284, 'Финансирование'!$B:$B, $I284)</f>
        <v>#VALUE!</v>
      </c>
      <c r="BC284" s="167" t="e">
        <f aca="false" ca="false" dt2D="false" dtr="false" t="normal">SUMIFS('Финансирование'!BC:BC, 'Финансирование'!$G:$G, $G284, 'Финансирование'!$B:$B, $I284)</f>
        <v>#VALUE!</v>
      </c>
      <c r="BD284" s="167" t="e">
        <f aca="false" ca="false" dt2D="false" dtr="false" t="normal">SUMIFS('Финансирование'!BD:BD, 'Финансирование'!$G:$G, $G284, 'Финансирование'!$B:$B, $I284)</f>
        <v>#VALUE!</v>
      </c>
      <c r="BE284" s="167" t="e">
        <f aca="false" ca="false" dt2D="false" dtr="false" t="normal">SUMIFS('Финансирование'!BE:BE, 'Финансирование'!$G:$G, $G284, 'Финансирование'!$B:$B, $I284)</f>
        <v>#VALUE!</v>
      </c>
      <c r="BF284" s="167" t="e">
        <f aca="false" ca="false" dt2D="false" dtr="false" t="normal">SUMIFS('Финансирование'!BF:BF, 'Финансирование'!$G:$G, $G284, 'Финансирование'!$B:$B, $I284)</f>
        <v>#VALUE!</v>
      </c>
      <c r="BG284" s="167" t="e">
        <f aca="false" ca="false" dt2D="false" dtr="false" t="normal">SUMIFS('Финансирование'!BG:BG, 'Финансирование'!$G:$G, $G284, 'Финансирование'!$B:$B, $I284)</f>
        <v>#VALUE!</v>
      </c>
      <c r="BH284" s="167" t="e">
        <f aca="false" ca="false" dt2D="false" dtr="false" t="normal">SUMIFS('Финансирование'!BH:BH, 'Финансирование'!$G:$G, $G284, 'Финансирование'!$B:$B, $I284)</f>
        <v>#VALUE!</v>
      </c>
      <c r="BI284" s="167" t="e">
        <f aca="false" ca="false" dt2D="false" dtr="false" t="normal">SUMIFS('Финансирование'!BI:BI, 'Финансирование'!$G:$G, $G284, 'Финансирование'!$B:$B, $I284)</f>
        <v>#VALUE!</v>
      </c>
      <c r="BJ284" s="167" t="e">
        <f aca="false" ca="false" dt2D="false" dtr="false" t="normal">SUMIFS('Финансирование'!BJ:BJ, 'Финансирование'!$G:$G, $G284, 'Финансирование'!$B:$B, $I284)</f>
        <v>#VALUE!</v>
      </c>
      <c r="BK284" s="167" t="e">
        <f aca="false" ca="false" dt2D="false" dtr="false" t="normal">SUMIFS('Финансирование'!BK:BK, 'Финансирование'!$G:$G, $G284, 'Финансирование'!$B:$B, $I284)</f>
        <v>#VALUE!</v>
      </c>
      <c r="BL284" s="167" t="e">
        <f aca="false" ca="false" dt2D="false" dtr="false" t="normal">SUMIFS('Финансирование'!BL:BL, 'Финансирование'!$G:$G, $G284, 'Финансирование'!$B:$B, $I284)</f>
        <v>#VALUE!</v>
      </c>
      <c r="BM284" s="167" t="e">
        <f aca="false" ca="false" dt2D="false" dtr="false" t="normal">SUMIFS('Финансирование'!BM:BM, 'Финансирование'!$G:$G, $G284, 'Финансирование'!$B:$B, $I284)</f>
        <v>#VALUE!</v>
      </c>
      <c r="BN284" s="167" t="e">
        <f aca="false" ca="false" dt2D="false" dtr="false" t="normal">SUMIFS('Финансирование'!BN:BN, 'Финансирование'!$G:$G, $G284, 'Финансирование'!$B:$B, $I284)</f>
        <v>#VALUE!</v>
      </c>
      <c r="BO284" s="167" t="e">
        <f aca="false" ca="false" dt2D="false" dtr="false" t="normal">SUMIFS('Финансирование'!BO:BO, 'Финансирование'!$G:$G, $G284, 'Финансирование'!$B:$B, $I284)</f>
        <v>#VALUE!</v>
      </c>
      <c r="BP284" s="167" t="e">
        <f aca="false" ca="false" dt2D="false" dtr="false" t="normal">SUMIFS('Финансирование'!BP:BP, 'Финансирование'!$G:$G, $G284, 'Финансирование'!$B:$B, $I284)</f>
        <v>#VALUE!</v>
      </c>
      <c r="BQ284" s="167" t="e">
        <f aca="false" ca="false" dt2D="false" dtr="false" t="normal">SUMIFS('Финансирование'!BQ:BQ, 'Финансирование'!$G:$G, $G284, 'Финансирование'!$B:$B, $I284)</f>
        <v>#VALUE!</v>
      </c>
      <c r="BR284" s="167" t="e">
        <f aca="false" ca="false" dt2D="false" dtr="false" t="normal">SUMIFS('Финансирование'!BR:BR, 'Финансирование'!$G:$G, $G284, 'Финансирование'!$B:$B, $I284)</f>
        <v>#VALUE!</v>
      </c>
      <c r="BS284" s="167" t="e">
        <f aca="false" ca="false" dt2D="false" dtr="false" t="normal">SUMIFS('Финансирование'!BS:BS, 'Финансирование'!$G:$G, $G284, 'Финансирование'!$B:$B, $I284)</f>
        <v>#VALUE!</v>
      </c>
      <c r="BT284" s="167" t="e">
        <f aca="false" ca="false" dt2D="false" dtr="false" t="normal">SUMIFS('Финансирование'!BT:BT, 'Финансирование'!$G:$G, $G284, 'Финансирование'!$B:$B, $I284)</f>
        <v>#VALUE!</v>
      </c>
    </row>
    <row hidden="true" ht="16.5" outlineLevel="1" r="285">
      <c r="A285" s="374" t="s">
        <v>434</v>
      </c>
      <c r="E285" s="419" t="e">
        <f aca="false" ca="false" dt2D="false" dtr="false" t="normal">E284</f>
        <v>#N/A</v>
      </c>
      <c r="F285" s="374" t="e">
        <f aca="false" ca="false" dt2D="false" dtr="false" t="normal">F284</f>
        <v>#N/A</v>
      </c>
      <c r="G285" s="374" t="n">
        <f aca="false" ca="false" dt2D="false" dtr="false" t="normal">G284</f>
        <v>0</v>
      </c>
      <c r="I285" s="16" t="s">
        <v>434</v>
      </c>
      <c r="J285" s="100" t="n"/>
      <c r="L285" s="283" t="e">
        <f aca="false" ca="true" dt2D="false" dtr="false" t="normal">SUM(M285:BT285)</f>
        <v>#VALUE!</v>
      </c>
      <c r="M285" s="167" t="e">
        <f aca="false" ca="true" dt2D="false" dtr="false" t="normal">SUMIFS('ОС'!M:M, 'ОС'!$G:$G, $G285, 'ОС'!$C:$C, $I285)*$J$272</f>
        <v>#VALUE!</v>
      </c>
      <c r="N285" s="167" t="e">
        <f aca="false" ca="true" dt2D="false" dtr="false" t="normal">SUMIFS('ОС'!N:N, 'ОС'!$G:$G, $G285, 'ОС'!$C:$C, $I285)*$J$272</f>
        <v>#VALUE!</v>
      </c>
      <c r="O285" s="167" t="e">
        <f aca="false" ca="true" dt2D="false" dtr="false" t="normal">SUMIFS('ОС'!O:O, 'ОС'!$G:$G, $G285, 'ОС'!$C:$C, $I285)*$J$272</f>
        <v>#VALUE!</v>
      </c>
      <c r="P285" s="167" t="e">
        <f aca="false" ca="true" dt2D="false" dtr="false" t="normal">SUMIFS('ОС'!P:P, 'ОС'!$G:$G, $G285, 'ОС'!$C:$C, $I285)*$J$272</f>
        <v>#VALUE!</v>
      </c>
      <c r="Q285" s="167" t="e">
        <f aca="false" ca="true" dt2D="false" dtr="false" t="normal">SUMIFS('ОС'!Q:Q, 'ОС'!$G:$G, $G285, 'ОС'!$C:$C, $I285)*$J$272</f>
        <v>#VALUE!</v>
      </c>
      <c r="R285" s="167" t="e">
        <f aca="false" ca="true" dt2D="false" dtr="false" t="normal">SUMIFS('ОС'!R:R, 'ОС'!$G:$G, $G285, 'ОС'!$C:$C, $I285)*$J$272</f>
        <v>#VALUE!</v>
      </c>
      <c r="S285" s="167" t="e">
        <f aca="false" ca="true" dt2D="false" dtr="false" t="normal">SUMIFS('ОС'!S:S, 'ОС'!$G:$G, $G285, 'ОС'!$C:$C, $I285)*$J$272</f>
        <v>#VALUE!</v>
      </c>
      <c r="T285" s="167" t="e">
        <f aca="false" ca="true" dt2D="false" dtr="false" t="normal">SUMIFS('ОС'!T:T, 'ОС'!$G:$G, $G285, 'ОС'!$C:$C, $I285)*$J$272</f>
        <v>#VALUE!</v>
      </c>
      <c r="U285" s="167" t="e">
        <f aca="false" ca="true" dt2D="false" dtr="false" t="normal">SUMIFS('ОС'!U:U, 'ОС'!$G:$G, $G285, 'ОС'!$C:$C, $I285)*$J$272</f>
        <v>#VALUE!</v>
      </c>
      <c r="V285" s="167" t="e">
        <f aca="false" ca="true" dt2D="false" dtr="false" t="normal">SUMIFS('ОС'!V:V, 'ОС'!$G:$G, $G285, 'ОС'!$C:$C, $I285)*$J$272</f>
        <v>#VALUE!</v>
      </c>
      <c r="W285" s="167" t="e">
        <f aca="false" ca="true" dt2D="false" dtr="false" t="normal">SUMIFS('ОС'!W:W, 'ОС'!$G:$G, $G285, 'ОС'!$C:$C, $I285)*$J$272</f>
        <v>#VALUE!</v>
      </c>
      <c r="X285" s="167" t="e">
        <f aca="false" ca="true" dt2D="false" dtr="false" t="normal">SUMIFS('ОС'!X:X, 'ОС'!$G:$G, $G285, 'ОС'!$C:$C, $I285)*$J$272</f>
        <v>#VALUE!</v>
      </c>
      <c r="Y285" s="167" t="e">
        <f aca="false" ca="true" dt2D="false" dtr="false" t="normal">SUMIFS('ОС'!Y:Y, 'ОС'!$G:$G, $G285, 'ОС'!$C:$C, $I285)*$J$272</f>
        <v>#VALUE!</v>
      </c>
      <c r="Z285" s="167" t="e">
        <f aca="false" ca="true" dt2D="false" dtr="false" t="normal">SUMIFS('ОС'!Z:Z, 'ОС'!$G:$G, $G285, 'ОС'!$C:$C, $I285)*$J$272</f>
        <v>#VALUE!</v>
      </c>
      <c r="AA285" s="167" t="e">
        <f aca="false" ca="true" dt2D="false" dtr="false" t="normal">SUMIFS('ОС'!AA:AA, 'ОС'!$G:$G, $G285, 'ОС'!$C:$C, $I285)*$J$272</f>
        <v>#VALUE!</v>
      </c>
      <c r="AB285" s="167" t="e">
        <f aca="false" ca="true" dt2D="false" dtr="false" t="normal">SUMIFS('ОС'!AB:AB, 'ОС'!$G:$G, $G285, 'ОС'!$C:$C, $I285)*$J$272</f>
        <v>#VALUE!</v>
      </c>
      <c r="AC285" s="167" t="e">
        <f aca="false" ca="true" dt2D="false" dtr="false" t="normal">SUMIFS('ОС'!AC:AC, 'ОС'!$G:$G, $G285, 'ОС'!$C:$C, $I285)*$J$272</f>
        <v>#VALUE!</v>
      </c>
      <c r="AD285" s="167" t="e">
        <f aca="false" ca="true" dt2D="false" dtr="false" t="normal">SUMIFS('ОС'!AD:AD, 'ОС'!$G:$G, $G285, 'ОС'!$C:$C, $I285)*$J$272</f>
        <v>#VALUE!</v>
      </c>
      <c r="AE285" s="167" t="e">
        <f aca="false" ca="true" dt2D="false" dtr="false" t="normal">SUMIFS('ОС'!AE:AE, 'ОС'!$G:$G, $G285, 'ОС'!$C:$C, $I285)*$J$272</f>
        <v>#VALUE!</v>
      </c>
      <c r="AF285" s="167" t="e">
        <f aca="false" ca="true" dt2D="false" dtr="false" t="normal">SUMIFS('ОС'!AF:AF, 'ОС'!$G:$G, $G285, 'ОС'!$C:$C, $I285)*$J$272</f>
        <v>#VALUE!</v>
      </c>
      <c r="AG285" s="167" t="e">
        <f aca="false" ca="true" dt2D="false" dtr="false" t="normal">SUMIFS('ОС'!AG:AG, 'ОС'!$G:$G, $G285, 'ОС'!$C:$C, $I285)*$J$272</f>
        <v>#VALUE!</v>
      </c>
      <c r="AH285" s="167" t="e">
        <f aca="false" ca="true" dt2D="false" dtr="false" t="normal">SUMIFS('ОС'!AH:AH, 'ОС'!$G:$G, $G285, 'ОС'!$C:$C, $I285)*$J$272</f>
        <v>#VALUE!</v>
      </c>
      <c r="AI285" s="167" t="e">
        <f aca="false" ca="true" dt2D="false" dtr="false" t="normal">SUMIFS('ОС'!AI:AI, 'ОС'!$G:$G, $G285, 'ОС'!$C:$C, $I285)*$J$272</f>
        <v>#VALUE!</v>
      </c>
      <c r="AJ285" s="167" t="e">
        <f aca="false" ca="true" dt2D="false" dtr="false" t="normal">SUMIFS('ОС'!AJ:AJ, 'ОС'!$G:$G, $G285, 'ОС'!$C:$C, $I285)*$J$272</f>
        <v>#VALUE!</v>
      </c>
      <c r="AK285" s="167" t="e">
        <f aca="false" ca="true" dt2D="false" dtr="false" t="normal">SUMIFS('ОС'!AK:AK, 'ОС'!$G:$G, $G285, 'ОС'!$C:$C, $I285)*$J$272</f>
        <v>#VALUE!</v>
      </c>
      <c r="AL285" s="167" t="e">
        <f aca="false" ca="true" dt2D="false" dtr="false" t="normal">SUMIFS('ОС'!AL:AL, 'ОС'!$G:$G, $G285, 'ОС'!$C:$C, $I285)*$J$272</f>
        <v>#VALUE!</v>
      </c>
      <c r="AM285" s="167" t="e">
        <f aca="false" ca="true" dt2D="false" dtr="false" t="normal">SUMIFS('ОС'!AM:AM, 'ОС'!$G:$G, $G285, 'ОС'!$C:$C, $I285)*$J$272</f>
        <v>#VALUE!</v>
      </c>
      <c r="AN285" s="167" t="e">
        <f aca="false" ca="true" dt2D="false" dtr="false" t="normal">SUMIFS('ОС'!AN:AN, 'ОС'!$G:$G, $G285, 'ОС'!$C:$C, $I285)*$J$272</f>
        <v>#VALUE!</v>
      </c>
      <c r="AO285" s="167" t="e">
        <f aca="false" ca="true" dt2D="false" dtr="false" t="normal">SUMIFS('ОС'!AO:AO, 'ОС'!$G:$G, $G285, 'ОС'!$C:$C, $I285)*$J$272</f>
        <v>#VALUE!</v>
      </c>
      <c r="AP285" s="167" t="e">
        <f aca="false" ca="true" dt2D="false" dtr="false" t="normal">SUMIFS('ОС'!AP:AP, 'ОС'!$G:$G, $G285, 'ОС'!$C:$C, $I285)*$J$272</f>
        <v>#VALUE!</v>
      </c>
      <c r="AQ285" s="167" t="e">
        <f aca="false" ca="true" dt2D="false" dtr="false" t="normal">SUMIFS('ОС'!AQ:AQ, 'ОС'!$G:$G, $G285, 'ОС'!$C:$C, $I285)*$J$272</f>
        <v>#VALUE!</v>
      </c>
      <c r="AR285" s="167" t="e">
        <f aca="false" ca="true" dt2D="false" dtr="false" t="normal">SUMIFS('ОС'!AR:AR, 'ОС'!$G:$G, $G285, 'ОС'!$C:$C, $I285)*$J$272</f>
        <v>#VALUE!</v>
      </c>
      <c r="AS285" s="167" t="e">
        <f aca="false" ca="true" dt2D="false" dtr="false" t="normal">SUMIFS('ОС'!AS:AS, 'ОС'!$G:$G, $G285, 'ОС'!$C:$C, $I285)*$J$272</f>
        <v>#VALUE!</v>
      </c>
      <c r="AT285" s="167" t="e">
        <f aca="false" ca="true" dt2D="false" dtr="false" t="normal">SUMIFS('ОС'!AT:AT, 'ОС'!$G:$G, $G285, 'ОС'!$C:$C, $I285)*$J$272</f>
        <v>#VALUE!</v>
      </c>
      <c r="AU285" s="167" t="e">
        <f aca="false" ca="true" dt2D="false" dtr="false" t="normal">SUMIFS('ОС'!AU:AU, 'ОС'!$G:$G, $G285, 'ОС'!$C:$C, $I285)*$J$272</f>
        <v>#VALUE!</v>
      </c>
      <c r="AV285" s="167" t="e">
        <f aca="false" ca="true" dt2D="false" dtr="false" t="normal">SUMIFS('ОС'!AV:AV, 'ОС'!$G:$G, $G285, 'ОС'!$C:$C, $I285)*$J$272</f>
        <v>#VALUE!</v>
      </c>
      <c r="AW285" s="167" t="e">
        <f aca="false" ca="true" dt2D="false" dtr="false" t="normal">SUMIFS('ОС'!AW:AW, 'ОС'!$G:$G, $G285, 'ОС'!$C:$C, $I285)*$J$272</f>
        <v>#VALUE!</v>
      </c>
      <c r="AX285" s="167" t="e">
        <f aca="false" ca="true" dt2D="false" dtr="false" t="normal">SUMIFS('ОС'!AX:AX, 'ОС'!$G:$G, $G285, 'ОС'!$C:$C, $I285)*$J$272</f>
        <v>#VALUE!</v>
      </c>
      <c r="AY285" s="167" t="e">
        <f aca="false" ca="true" dt2D="false" dtr="false" t="normal">SUMIFS('ОС'!AY:AY, 'ОС'!$G:$G, $G285, 'ОС'!$C:$C, $I285)*$J$272</f>
        <v>#VALUE!</v>
      </c>
      <c r="AZ285" s="167" t="e">
        <f aca="false" ca="true" dt2D="false" dtr="false" t="normal">SUMIFS('ОС'!AZ:AZ, 'ОС'!$G:$G, $G285, 'ОС'!$C:$C, $I285)*$J$272</f>
        <v>#VALUE!</v>
      </c>
      <c r="BA285" s="167" t="e">
        <f aca="false" ca="true" dt2D="false" dtr="false" t="normal">SUMIFS('ОС'!BA:BA, 'ОС'!$G:$G, $G285, 'ОС'!$C:$C, $I285)*$J$272</f>
        <v>#VALUE!</v>
      </c>
      <c r="BB285" s="167" t="e">
        <f aca="false" ca="true" dt2D="false" dtr="false" t="normal">SUMIFS('ОС'!BB:BB, 'ОС'!$G:$G, $G285, 'ОС'!$C:$C, $I285)*$J$272</f>
        <v>#VALUE!</v>
      </c>
      <c r="BC285" s="167" t="e">
        <f aca="false" ca="true" dt2D="false" dtr="false" t="normal">SUMIFS('ОС'!BC:BC, 'ОС'!$G:$G, $G285, 'ОС'!$C:$C, $I285)*$J$272</f>
        <v>#VALUE!</v>
      </c>
      <c r="BD285" s="167" t="e">
        <f aca="false" ca="true" dt2D="false" dtr="false" t="normal">SUMIFS('ОС'!BD:BD, 'ОС'!$G:$G, $G285, 'ОС'!$C:$C, $I285)*$J$272</f>
        <v>#VALUE!</v>
      </c>
      <c r="BE285" s="167" t="e">
        <f aca="false" ca="true" dt2D="false" dtr="false" t="normal">SUMIFS('ОС'!BE:BE, 'ОС'!$G:$G, $G285, 'ОС'!$C:$C, $I285)*$J$272</f>
        <v>#VALUE!</v>
      </c>
      <c r="BF285" s="167" t="e">
        <f aca="false" ca="true" dt2D="false" dtr="false" t="normal">SUMIFS('ОС'!BF:BF, 'ОС'!$G:$G, $G285, 'ОС'!$C:$C, $I285)*$J$272</f>
        <v>#VALUE!</v>
      </c>
      <c r="BG285" s="167" t="e">
        <f aca="false" ca="true" dt2D="false" dtr="false" t="normal">SUMIFS('ОС'!BG:BG, 'ОС'!$G:$G, $G285, 'ОС'!$C:$C, $I285)*$J$272</f>
        <v>#VALUE!</v>
      </c>
      <c r="BH285" s="167" t="e">
        <f aca="false" ca="true" dt2D="false" dtr="false" t="normal">SUMIFS('ОС'!BH:BH, 'ОС'!$G:$G, $G285, 'ОС'!$C:$C, $I285)*$J$272</f>
        <v>#VALUE!</v>
      </c>
      <c r="BI285" s="167" t="e">
        <f aca="false" ca="true" dt2D="false" dtr="false" t="normal">SUMIFS('ОС'!BI:BI, 'ОС'!$G:$G, $G285, 'ОС'!$C:$C, $I285)*$J$272</f>
        <v>#VALUE!</v>
      </c>
      <c r="BJ285" s="167" t="e">
        <f aca="false" ca="true" dt2D="false" dtr="false" t="normal">SUMIFS('ОС'!BJ:BJ, 'ОС'!$G:$G, $G285, 'ОС'!$C:$C, $I285)*$J$272</f>
        <v>#VALUE!</v>
      </c>
      <c r="BK285" s="167" t="e">
        <f aca="false" ca="true" dt2D="false" dtr="false" t="normal">SUMIFS('ОС'!BK:BK, 'ОС'!$G:$G, $G285, 'ОС'!$C:$C, $I285)*$J$272</f>
        <v>#VALUE!</v>
      </c>
      <c r="BL285" s="167" t="e">
        <f aca="false" ca="true" dt2D="false" dtr="false" t="normal">SUMIFS('ОС'!BL:BL, 'ОС'!$G:$G, $G285, 'ОС'!$C:$C, $I285)*$J$272</f>
        <v>#VALUE!</v>
      </c>
      <c r="BM285" s="167" t="e">
        <f aca="false" ca="true" dt2D="false" dtr="false" t="normal">SUMIFS('ОС'!BM:BM, 'ОС'!$G:$G, $G285, 'ОС'!$C:$C, $I285)*$J$272</f>
        <v>#VALUE!</v>
      </c>
      <c r="BN285" s="167" t="e">
        <f aca="false" ca="true" dt2D="false" dtr="false" t="normal">SUMIFS('ОС'!BN:BN, 'ОС'!$G:$G, $G285, 'ОС'!$C:$C, $I285)*$J$272</f>
        <v>#VALUE!</v>
      </c>
      <c r="BO285" s="167" t="e">
        <f aca="false" ca="true" dt2D="false" dtr="false" t="normal">SUMIFS('ОС'!BO:BO, 'ОС'!$G:$G, $G285, 'ОС'!$C:$C, $I285)*$J$272</f>
        <v>#VALUE!</v>
      </c>
      <c r="BP285" s="167" t="e">
        <f aca="false" ca="true" dt2D="false" dtr="false" t="normal">SUMIFS('ОС'!BP:BP, 'ОС'!$G:$G, $G285, 'ОС'!$C:$C, $I285)*$J$272</f>
        <v>#VALUE!</v>
      </c>
      <c r="BQ285" s="167" t="e">
        <f aca="false" ca="true" dt2D="false" dtr="false" t="normal">SUMIFS('ОС'!BQ:BQ, 'ОС'!$G:$G, $G285, 'ОС'!$C:$C, $I285)*$J$272</f>
        <v>#VALUE!</v>
      </c>
      <c r="BR285" s="167" t="e">
        <f aca="false" ca="true" dt2D="false" dtr="false" t="normal">SUMIFS('ОС'!BR:BR, 'ОС'!$G:$G, $G285, 'ОС'!$C:$C, $I285)*$J$272</f>
        <v>#VALUE!</v>
      </c>
      <c r="BS285" s="167" t="e">
        <f aca="false" ca="true" dt2D="false" dtr="false" t="normal">SUMIFS('ОС'!BS:BS, 'ОС'!$G:$G, $G285, 'ОС'!$C:$C, $I285)*$J$272</f>
        <v>#VALUE!</v>
      </c>
      <c r="BT285" s="167" t="e">
        <f aca="false" ca="true" dt2D="false" dtr="false" t="normal">SUMIFS('ОС'!BT:BT, 'ОС'!$G:$G, $G285, 'ОС'!$C:$C, $I285)*$J$272</f>
        <v>#VALUE!</v>
      </c>
    </row>
    <row hidden="true" ht="16.5" outlineLevel="1" r="286">
      <c r="A286" s="374" t="s">
        <v>436</v>
      </c>
      <c r="E286" s="419" t="e">
        <f aca="false" ca="false" dt2D="false" dtr="false" t="normal">E285</f>
        <v>#N/A</v>
      </c>
      <c r="F286" s="374" t="e">
        <f aca="false" ca="false" dt2D="false" dtr="false" t="normal">F285</f>
        <v>#N/A</v>
      </c>
      <c r="G286" s="374" t="n">
        <f aca="false" ca="false" dt2D="false" dtr="false" t="normal">G285</f>
        <v>0</v>
      </c>
      <c r="I286" s="16" t="s">
        <v>436</v>
      </c>
      <c r="J286" s="100" t="n"/>
      <c r="L286" s="283" t="e">
        <f aca="false" ca="true" dt2D="false" dtr="false" t="normal">SUM(M286:BT286)</f>
        <v>#VALUE!</v>
      </c>
      <c r="M286" s="167" t="e">
        <f aca="false" ca="true" dt2D="false" dtr="false" t="normal">SUMIFS('ОС'!M:M, 'ОС'!$G:$G, $G286, 'ОС'!$C:$C, $I286)*$J$272</f>
        <v>#VALUE!</v>
      </c>
      <c r="N286" s="167" t="e">
        <f aca="false" ca="true" dt2D="false" dtr="false" t="normal">SUMIFS('ОС'!N:N, 'ОС'!$G:$G, $G286, 'ОС'!$C:$C, $I286)*$J$272</f>
        <v>#VALUE!</v>
      </c>
      <c r="O286" s="167" t="e">
        <f aca="false" ca="true" dt2D="false" dtr="false" t="normal">SUMIFS('ОС'!O:O, 'ОС'!$G:$G, $G286, 'ОС'!$C:$C, $I286)*$J$272</f>
        <v>#VALUE!</v>
      </c>
      <c r="P286" s="167" t="e">
        <f aca="false" ca="true" dt2D="false" dtr="false" t="normal">SUMIFS('ОС'!P:P, 'ОС'!$G:$G, $G286, 'ОС'!$C:$C, $I286)*$J$272</f>
        <v>#VALUE!</v>
      </c>
      <c r="Q286" s="167" t="e">
        <f aca="false" ca="true" dt2D="false" dtr="false" t="normal">SUMIFS('ОС'!Q:Q, 'ОС'!$G:$G, $G286, 'ОС'!$C:$C, $I286)*$J$272</f>
        <v>#VALUE!</v>
      </c>
      <c r="R286" s="167" t="e">
        <f aca="false" ca="true" dt2D="false" dtr="false" t="normal">SUMIFS('ОС'!R:R, 'ОС'!$G:$G, $G286, 'ОС'!$C:$C, $I286)*$J$272</f>
        <v>#VALUE!</v>
      </c>
      <c r="S286" s="167" t="e">
        <f aca="false" ca="true" dt2D="false" dtr="false" t="normal">SUMIFS('ОС'!S:S, 'ОС'!$G:$G, $G286, 'ОС'!$C:$C, $I286)*$J$272</f>
        <v>#VALUE!</v>
      </c>
      <c r="T286" s="167" t="e">
        <f aca="false" ca="true" dt2D="false" dtr="false" t="normal">SUMIFS('ОС'!T:T, 'ОС'!$G:$G, $G286, 'ОС'!$C:$C, $I286)*$J$272</f>
        <v>#VALUE!</v>
      </c>
      <c r="U286" s="167" t="e">
        <f aca="false" ca="true" dt2D="false" dtr="false" t="normal">SUMIFS('ОС'!U:U, 'ОС'!$G:$G, $G286, 'ОС'!$C:$C, $I286)*$J$272</f>
        <v>#VALUE!</v>
      </c>
      <c r="V286" s="167" t="e">
        <f aca="false" ca="true" dt2D="false" dtr="false" t="normal">SUMIFS('ОС'!V:V, 'ОС'!$G:$G, $G286, 'ОС'!$C:$C, $I286)*$J$272</f>
        <v>#VALUE!</v>
      </c>
      <c r="W286" s="167" t="e">
        <f aca="false" ca="true" dt2D="false" dtr="false" t="normal">SUMIFS('ОС'!W:W, 'ОС'!$G:$G, $G286, 'ОС'!$C:$C, $I286)*$J$272</f>
        <v>#VALUE!</v>
      </c>
      <c r="X286" s="167" t="e">
        <f aca="false" ca="true" dt2D="false" dtr="false" t="normal">SUMIFS('ОС'!X:X, 'ОС'!$G:$G, $G286, 'ОС'!$C:$C, $I286)*$J$272</f>
        <v>#VALUE!</v>
      </c>
      <c r="Y286" s="167" t="e">
        <f aca="false" ca="true" dt2D="false" dtr="false" t="normal">SUMIFS('ОС'!Y:Y, 'ОС'!$G:$G, $G286, 'ОС'!$C:$C, $I286)*$J$272</f>
        <v>#VALUE!</v>
      </c>
      <c r="Z286" s="167" t="e">
        <f aca="false" ca="true" dt2D="false" dtr="false" t="normal">SUMIFS('ОС'!Z:Z, 'ОС'!$G:$G, $G286, 'ОС'!$C:$C, $I286)*$J$272</f>
        <v>#VALUE!</v>
      </c>
      <c r="AA286" s="167" t="e">
        <f aca="false" ca="true" dt2D="false" dtr="false" t="normal">SUMIFS('ОС'!AA:AA, 'ОС'!$G:$G, $G286, 'ОС'!$C:$C, $I286)*$J$272</f>
        <v>#VALUE!</v>
      </c>
      <c r="AB286" s="167" t="e">
        <f aca="false" ca="true" dt2D="false" dtr="false" t="normal">SUMIFS('ОС'!AB:AB, 'ОС'!$G:$G, $G286, 'ОС'!$C:$C, $I286)*$J$272</f>
        <v>#VALUE!</v>
      </c>
      <c r="AC286" s="167" t="e">
        <f aca="false" ca="true" dt2D="false" dtr="false" t="normal">SUMIFS('ОС'!AC:AC, 'ОС'!$G:$G, $G286, 'ОС'!$C:$C, $I286)*$J$272</f>
        <v>#VALUE!</v>
      </c>
      <c r="AD286" s="167" t="e">
        <f aca="false" ca="true" dt2D="false" dtr="false" t="normal">SUMIFS('ОС'!AD:AD, 'ОС'!$G:$G, $G286, 'ОС'!$C:$C, $I286)*$J$272</f>
        <v>#VALUE!</v>
      </c>
      <c r="AE286" s="167" t="e">
        <f aca="false" ca="true" dt2D="false" dtr="false" t="normal">SUMIFS('ОС'!AE:AE, 'ОС'!$G:$G, $G286, 'ОС'!$C:$C, $I286)*$J$272</f>
        <v>#VALUE!</v>
      </c>
      <c r="AF286" s="167" t="e">
        <f aca="false" ca="true" dt2D="false" dtr="false" t="normal">SUMIFS('ОС'!AF:AF, 'ОС'!$G:$G, $G286, 'ОС'!$C:$C, $I286)*$J$272</f>
        <v>#VALUE!</v>
      </c>
      <c r="AG286" s="167" t="e">
        <f aca="false" ca="true" dt2D="false" dtr="false" t="normal">SUMIFS('ОС'!AG:AG, 'ОС'!$G:$G, $G286, 'ОС'!$C:$C, $I286)*$J$272</f>
        <v>#VALUE!</v>
      </c>
      <c r="AH286" s="167" t="e">
        <f aca="false" ca="true" dt2D="false" dtr="false" t="normal">SUMIFS('ОС'!AH:AH, 'ОС'!$G:$G, $G286, 'ОС'!$C:$C, $I286)*$J$272</f>
        <v>#VALUE!</v>
      </c>
      <c r="AI286" s="167" t="e">
        <f aca="false" ca="true" dt2D="false" dtr="false" t="normal">SUMIFS('ОС'!AI:AI, 'ОС'!$G:$G, $G286, 'ОС'!$C:$C, $I286)*$J$272</f>
        <v>#VALUE!</v>
      </c>
      <c r="AJ286" s="167" t="e">
        <f aca="false" ca="true" dt2D="false" dtr="false" t="normal">SUMIFS('ОС'!AJ:AJ, 'ОС'!$G:$G, $G286, 'ОС'!$C:$C, $I286)*$J$272</f>
        <v>#VALUE!</v>
      </c>
      <c r="AK286" s="167" t="e">
        <f aca="false" ca="true" dt2D="false" dtr="false" t="normal">SUMIFS('ОС'!AK:AK, 'ОС'!$G:$G, $G286, 'ОС'!$C:$C, $I286)*$J$272</f>
        <v>#VALUE!</v>
      </c>
      <c r="AL286" s="167" t="e">
        <f aca="false" ca="true" dt2D="false" dtr="false" t="normal">SUMIFS('ОС'!AL:AL, 'ОС'!$G:$G, $G286, 'ОС'!$C:$C, $I286)*$J$272</f>
        <v>#VALUE!</v>
      </c>
      <c r="AM286" s="167" t="e">
        <f aca="false" ca="true" dt2D="false" dtr="false" t="normal">SUMIFS('ОС'!AM:AM, 'ОС'!$G:$G, $G286, 'ОС'!$C:$C, $I286)*$J$272</f>
        <v>#VALUE!</v>
      </c>
      <c r="AN286" s="167" t="e">
        <f aca="false" ca="true" dt2D="false" dtr="false" t="normal">SUMIFS('ОС'!AN:AN, 'ОС'!$G:$G, $G286, 'ОС'!$C:$C, $I286)*$J$272</f>
        <v>#VALUE!</v>
      </c>
      <c r="AO286" s="167" t="e">
        <f aca="false" ca="true" dt2D="false" dtr="false" t="normal">SUMIFS('ОС'!AO:AO, 'ОС'!$G:$G, $G286, 'ОС'!$C:$C, $I286)*$J$272</f>
        <v>#VALUE!</v>
      </c>
      <c r="AP286" s="167" t="e">
        <f aca="false" ca="true" dt2D="false" dtr="false" t="normal">SUMIFS('ОС'!AP:AP, 'ОС'!$G:$G, $G286, 'ОС'!$C:$C, $I286)*$J$272</f>
        <v>#VALUE!</v>
      </c>
      <c r="AQ286" s="167" t="e">
        <f aca="false" ca="true" dt2D="false" dtr="false" t="normal">SUMIFS('ОС'!AQ:AQ, 'ОС'!$G:$G, $G286, 'ОС'!$C:$C, $I286)*$J$272</f>
        <v>#VALUE!</v>
      </c>
      <c r="AR286" s="167" t="e">
        <f aca="false" ca="true" dt2D="false" dtr="false" t="normal">SUMIFS('ОС'!AR:AR, 'ОС'!$G:$G, $G286, 'ОС'!$C:$C, $I286)*$J$272</f>
        <v>#VALUE!</v>
      </c>
      <c r="AS286" s="167" t="e">
        <f aca="false" ca="true" dt2D="false" dtr="false" t="normal">SUMIFS('ОС'!AS:AS, 'ОС'!$G:$G, $G286, 'ОС'!$C:$C, $I286)*$J$272</f>
        <v>#VALUE!</v>
      </c>
      <c r="AT286" s="167" t="e">
        <f aca="false" ca="true" dt2D="false" dtr="false" t="normal">SUMIFS('ОС'!AT:AT, 'ОС'!$G:$G, $G286, 'ОС'!$C:$C, $I286)*$J$272</f>
        <v>#VALUE!</v>
      </c>
      <c r="AU286" s="167" t="e">
        <f aca="false" ca="true" dt2D="false" dtr="false" t="normal">SUMIFS('ОС'!AU:AU, 'ОС'!$G:$G, $G286, 'ОС'!$C:$C, $I286)*$J$272</f>
        <v>#VALUE!</v>
      </c>
      <c r="AV286" s="167" t="e">
        <f aca="false" ca="true" dt2D="false" dtr="false" t="normal">SUMIFS('ОС'!AV:AV, 'ОС'!$G:$G, $G286, 'ОС'!$C:$C, $I286)*$J$272</f>
        <v>#VALUE!</v>
      </c>
      <c r="AW286" s="167" t="e">
        <f aca="false" ca="true" dt2D="false" dtr="false" t="normal">SUMIFS('ОС'!AW:AW, 'ОС'!$G:$G, $G286, 'ОС'!$C:$C, $I286)*$J$272</f>
        <v>#VALUE!</v>
      </c>
      <c r="AX286" s="167" t="e">
        <f aca="false" ca="true" dt2D="false" dtr="false" t="normal">SUMIFS('ОС'!AX:AX, 'ОС'!$G:$G, $G286, 'ОС'!$C:$C, $I286)*$J$272</f>
        <v>#VALUE!</v>
      </c>
      <c r="AY286" s="167" t="e">
        <f aca="false" ca="true" dt2D="false" dtr="false" t="normal">SUMIFS('ОС'!AY:AY, 'ОС'!$G:$G, $G286, 'ОС'!$C:$C, $I286)*$J$272</f>
        <v>#VALUE!</v>
      </c>
      <c r="AZ286" s="167" t="e">
        <f aca="false" ca="true" dt2D="false" dtr="false" t="normal">SUMIFS('ОС'!AZ:AZ, 'ОС'!$G:$G, $G286, 'ОС'!$C:$C, $I286)*$J$272</f>
        <v>#VALUE!</v>
      </c>
      <c r="BA286" s="167" t="e">
        <f aca="false" ca="true" dt2D="false" dtr="false" t="normal">SUMIFS('ОС'!BA:BA, 'ОС'!$G:$G, $G286, 'ОС'!$C:$C, $I286)*$J$272</f>
        <v>#VALUE!</v>
      </c>
      <c r="BB286" s="167" t="e">
        <f aca="false" ca="true" dt2D="false" dtr="false" t="normal">SUMIFS('ОС'!BB:BB, 'ОС'!$G:$G, $G286, 'ОС'!$C:$C, $I286)*$J$272</f>
        <v>#VALUE!</v>
      </c>
      <c r="BC286" s="167" t="e">
        <f aca="false" ca="true" dt2D="false" dtr="false" t="normal">SUMIFS('ОС'!BC:BC, 'ОС'!$G:$G, $G286, 'ОС'!$C:$C, $I286)*$J$272</f>
        <v>#VALUE!</v>
      </c>
      <c r="BD286" s="167" t="e">
        <f aca="false" ca="true" dt2D="false" dtr="false" t="normal">SUMIFS('ОС'!BD:BD, 'ОС'!$G:$G, $G286, 'ОС'!$C:$C, $I286)*$J$272</f>
        <v>#VALUE!</v>
      </c>
      <c r="BE286" s="167" t="e">
        <f aca="false" ca="true" dt2D="false" dtr="false" t="normal">SUMIFS('ОС'!BE:BE, 'ОС'!$G:$G, $G286, 'ОС'!$C:$C, $I286)*$J$272</f>
        <v>#VALUE!</v>
      </c>
      <c r="BF286" s="167" t="e">
        <f aca="false" ca="true" dt2D="false" dtr="false" t="normal">SUMIFS('ОС'!BF:BF, 'ОС'!$G:$G, $G286, 'ОС'!$C:$C, $I286)*$J$272</f>
        <v>#VALUE!</v>
      </c>
      <c r="BG286" s="167" t="e">
        <f aca="false" ca="true" dt2D="false" dtr="false" t="normal">SUMIFS('ОС'!BG:BG, 'ОС'!$G:$G, $G286, 'ОС'!$C:$C, $I286)*$J$272</f>
        <v>#VALUE!</v>
      </c>
      <c r="BH286" s="167" t="e">
        <f aca="false" ca="true" dt2D="false" dtr="false" t="normal">SUMIFS('ОС'!BH:BH, 'ОС'!$G:$G, $G286, 'ОС'!$C:$C, $I286)*$J$272</f>
        <v>#VALUE!</v>
      </c>
      <c r="BI286" s="167" t="e">
        <f aca="false" ca="true" dt2D="false" dtr="false" t="normal">SUMIFS('ОС'!BI:BI, 'ОС'!$G:$G, $G286, 'ОС'!$C:$C, $I286)*$J$272</f>
        <v>#VALUE!</v>
      </c>
      <c r="BJ286" s="167" t="e">
        <f aca="false" ca="true" dt2D="false" dtr="false" t="normal">SUMIFS('ОС'!BJ:BJ, 'ОС'!$G:$G, $G286, 'ОС'!$C:$C, $I286)*$J$272</f>
        <v>#VALUE!</v>
      </c>
      <c r="BK286" s="167" t="e">
        <f aca="false" ca="true" dt2D="false" dtr="false" t="normal">SUMIFS('ОС'!BK:BK, 'ОС'!$G:$G, $G286, 'ОС'!$C:$C, $I286)*$J$272</f>
        <v>#VALUE!</v>
      </c>
      <c r="BL286" s="167" t="e">
        <f aca="false" ca="true" dt2D="false" dtr="false" t="normal">SUMIFS('ОС'!BL:BL, 'ОС'!$G:$G, $G286, 'ОС'!$C:$C, $I286)*$J$272</f>
        <v>#VALUE!</v>
      </c>
      <c r="BM286" s="167" t="e">
        <f aca="false" ca="true" dt2D="false" dtr="false" t="normal">SUMIFS('ОС'!BM:BM, 'ОС'!$G:$G, $G286, 'ОС'!$C:$C, $I286)*$J$272</f>
        <v>#VALUE!</v>
      </c>
      <c r="BN286" s="167" t="e">
        <f aca="false" ca="true" dt2D="false" dtr="false" t="normal">SUMIFS('ОС'!BN:BN, 'ОС'!$G:$G, $G286, 'ОС'!$C:$C, $I286)*$J$272</f>
        <v>#VALUE!</v>
      </c>
      <c r="BO286" s="167" t="e">
        <f aca="false" ca="true" dt2D="false" dtr="false" t="normal">SUMIFS('ОС'!BO:BO, 'ОС'!$G:$G, $G286, 'ОС'!$C:$C, $I286)*$J$272</f>
        <v>#VALUE!</v>
      </c>
      <c r="BP286" s="167" t="e">
        <f aca="false" ca="true" dt2D="false" dtr="false" t="normal">SUMIFS('ОС'!BP:BP, 'ОС'!$G:$G, $G286, 'ОС'!$C:$C, $I286)*$J$272</f>
        <v>#VALUE!</v>
      </c>
      <c r="BQ286" s="167" t="e">
        <f aca="false" ca="true" dt2D="false" dtr="false" t="normal">SUMIFS('ОС'!BQ:BQ, 'ОС'!$G:$G, $G286, 'ОС'!$C:$C, $I286)*$J$272</f>
        <v>#VALUE!</v>
      </c>
      <c r="BR286" s="167" t="e">
        <f aca="false" ca="true" dt2D="false" dtr="false" t="normal">SUMIFS('ОС'!BR:BR, 'ОС'!$G:$G, $G286, 'ОС'!$C:$C, $I286)*$J$272</f>
        <v>#VALUE!</v>
      </c>
      <c r="BS286" s="167" t="e">
        <f aca="false" ca="true" dt2D="false" dtr="false" t="normal">SUMIFS('ОС'!BS:BS, 'ОС'!$G:$G, $G286, 'ОС'!$C:$C, $I286)*$J$272</f>
        <v>#VALUE!</v>
      </c>
      <c r="BT286" s="167" t="e">
        <f aca="false" ca="true" dt2D="false" dtr="false" t="normal">SUMIFS('ОС'!BT:BT, 'ОС'!$G:$G, $G286, 'ОС'!$C:$C, $I286)*$J$272</f>
        <v>#VALUE!</v>
      </c>
    </row>
    <row hidden="true" ht="16.5" outlineLevel="1" r="287">
      <c r="A287" s="374" t="s">
        <v>432</v>
      </c>
      <c r="D287" s="374" t="str">
        <f aca="false" ca="false" dt2D="false" dtr="false" t="normal">IFERROR(J287, 0)</f>
        <v>Федеральный бюджет</v>
      </c>
      <c r="E287" s="419" t="e">
        <f aca="false" ca="false" dt2D="false" dtr="false" t="normal">E286</f>
        <v>#N/A</v>
      </c>
      <c r="F287" s="374" t="e">
        <f aca="false" ca="false" dt2D="false" dtr="false" t="normal">F286</f>
        <v>#N/A</v>
      </c>
      <c r="G287" s="374" t="n">
        <f aca="false" ca="false" dt2D="false" dtr="false" t="normal">G286</f>
        <v>0</v>
      </c>
      <c r="I287" s="16" t="s">
        <v>159</v>
      </c>
      <c r="J287" s="425" t="str">
        <f aca="false" ca="false" dt2D="false" dtr="false" ref="J287:J287" t="array">INDEX('Финансирование'!D:D, MATCH(I287&amp;G287, 'Финансирование'!B:B&amp;'Финансирование'!G:G, 0))</f>
        <v>Федеральный бюджет</v>
      </c>
      <c r="K287" s="426" t="e">
        <f aca="false" ca="false" dt2D="false" dtr="false" t="normal">IFERROR(L287/(L287+L288), 0)</f>
        <v>#VALUE!</v>
      </c>
      <c r="L287" s="283" t="e">
        <f aca="false" ca="false" dt2D="false" dtr="false" t="normal">SUM(M287:BT287)</f>
        <v>#VALUE!</v>
      </c>
      <c r="M287" s="167" t="e">
        <f aca="false" ca="false" dt2D="false" dtr="false" t="normal">SUMIFS('Финансирование'!M:M, 'Финансирование'!$G:$G, $G287, 'Финансирование'!$B:$B, $I287)</f>
        <v>#VALUE!</v>
      </c>
      <c r="N287" s="167" t="e">
        <f aca="false" ca="false" dt2D="false" dtr="false" t="normal">SUMIFS('Финансирование'!N:N, 'Финансирование'!$G:$G, $G287, 'Финансирование'!$B:$B, $I287)</f>
        <v>#VALUE!</v>
      </c>
      <c r="O287" s="167" t="e">
        <f aca="false" ca="false" dt2D="false" dtr="false" t="normal">SUMIFS('Финансирование'!O:O, 'Финансирование'!$G:$G, $G287, 'Финансирование'!$B:$B, $I287)</f>
        <v>#VALUE!</v>
      </c>
      <c r="P287" s="167" t="e">
        <f aca="false" ca="false" dt2D="false" dtr="false" t="normal">SUMIFS('Финансирование'!P:P, 'Финансирование'!$G:$G, $G287, 'Финансирование'!$B:$B, $I287)</f>
        <v>#VALUE!</v>
      </c>
      <c r="Q287" s="167" t="e">
        <f aca="false" ca="false" dt2D="false" dtr="false" t="normal">SUMIFS('Финансирование'!Q:Q, 'Финансирование'!$G:$G, $G287, 'Финансирование'!$B:$B, $I287)</f>
        <v>#VALUE!</v>
      </c>
      <c r="R287" s="167" t="e">
        <f aca="false" ca="false" dt2D="false" dtr="false" t="normal">SUMIFS('Финансирование'!R:R, 'Финансирование'!$G:$G, $G287, 'Финансирование'!$B:$B, $I287)</f>
        <v>#VALUE!</v>
      </c>
      <c r="S287" s="167" t="e">
        <f aca="false" ca="false" dt2D="false" dtr="false" t="normal">SUMIFS('Финансирование'!S:S, 'Финансирование'!$G:$G, $G287, 'Финансирование'!$B:$B, $I287)</f>
        <v>#VALUE!</v>
      </c>
      <c r="T287" s="167" t="e">
        <f aca="false" ca="false" dt2D="false" dtr="false" t="normal">SUMIFS('Финансирование'!T:T, 'Финансирование'!$G:$G, $G287, 'Финансирование'!$B:$B, $I287)</f>
        <v>#VALUE!</v>
      </c>
      <c r="U287" s="167" t="e">
        <f aca="false" ca="false" dt2D="false" dtr="false" t="normal">SUMIFS('Финансирование'!U:U, 'Финансирование'!$G:$G, $G287, 'Финансирование'!$B:$B, $I287)</f>
        <v>#VALUE!</v>
      </c>
      <c r="V287" s="167" t="e">
        <f aca="false" ca="false" dt2D="false" dtr="false" t="normal">SUMIFS('Финансирование'!V:V, 'Финансирование'!$G:$G, $G287, 'Финансирование'!$B:$B, $I287)</f>
        <v>#VALUE!</v>
      </c>
      <c r="W287" s="167" t="e">
        <f aca="false" ca="false" dt2D="false" dtr="false" t="normal">SUMIFS('Финансирование'!W:W, 'Финансирование'!$G:$G, $G287, 'Финансирование'!$B:$B, $I287)</f>
        <v>#VALUE!</v>
      </c>
      <c r="X287" s="167" t="e">
        <f aca="false" ca="false" dt2D="false" dtr="false" t="normal">SUMIFS('Финансирование'!X:X, 'Финансирование'!$G:$G, $G287, 'Финансирование'!$B:$B, $I287)</f>
        <v>#VALUE!</v>
      </c>
      <c r="Y287" s="167" t="e">
        <f aca="false" ca="false" dt2D="false" dtr="false" t="normal">SUMIFS('Финансирование'!Y:Y, 'Финансирование'!$G:$G, $G287, 'Финансирование'!$B:$B, $I287)</f>
        <v>#VALUE!</v>
      </c>
      <c r="Z287" s="167" t="e">
        <f aca="false" ca="false" dt2D="false" dtr="false" t="normal">SUMIFS('Финансирование'!Z:Z, 'Финансирование'!$G:$G, $G287, 'Финансирование'!$B:$B, $I287)</f>
        <v>#VALUE!</v>
      </c>
      <c r="AA287" s="167" t="e">
        <f aca="false" ca="false" dt2D="false" dtr="false" t="normal">SUMIFS('Финансирование'!AA:AA, 'Финансирование'!$G:$G, $G287, 'Финансирование'!$B:$B, $I287)</f>
        <v>#VALUE!</v>
      </c>
      <c r="AB287" s="167" t="e">
        <f aca="false" ca="false" dt2D="false" dtr="false" t="normal">SUMIFS('Финансирование'!AB:AB, 'Финансирование'!$G:$G, $G287, 'Финансирование'!$B:$B, $I287)</f>
        <v>#VALUE!</v>
      </c>
      <c r="AC287" s="167" t="e">
        <f aca="false" ca="false" dt2D="false" dtr="false" t="normal">SUMIFS('Финансирование'!AC:AC, 'Финансирование'!$G:$G, $G287, 'Финансирование'!$B:$B, $I287)</f>
        <v>#VALUE!</v>
      </c>
      <c r="AD287" s="167" t="e">
        <f aca="false" ca="false" dt2D="false" dtr="false" t="normal">SUMIFS('Финансирование'!AD:AD, 'Финансирование'!$G:$G, $G287, 'Финансирование'!$B:$B, $I287)</f>
        <v>#VALUE!</v>
      </c>
      <c r="AE287" s="167" t="e">
        <f aca="false" ca="false" dt2D="false" dtr="false" t="normal">SUMIFS('Финансирование'!AE:AE, 'Финансирование'!$G:$G, $G287, 'Финансирование'!$B:$B, $I287)</f>
        <v>#VALUE!</v>
      </c>
      <c r="AF287" s="167" t="e">
        <f aca="false" ca="false" dt2D="false" dtr="false" t="normal">SUMIFS('Финансирование'!AF:AF, 'Финансирование'!$G:$G, $G287, 'Финансирование'!$B:$B, $I287)</f>
        <v>#VALUE!</v>
      </c>
      <c r="AG287" s="167" t="e">
        <f aca="false" ca="false" dt2D="false" dtr="false" t="normal">SUMIFS('Финансирование'!AG:AG, 'Финансирование'!$G:$G, $G287, 'Финансирование'!$B:$B, $I287)</f>
        <v>#VALUE!</v>
      </c>
      <c r="AH287" s="167" t="e">
        <f aca="false" ca="false" dt2D="false" dtr="false" t="normal">SUMIFS('Финансирование'!AH:AH, 'Финансирование'!$G:$G, $G287, 'Финансирование'!$B:$B, $I287)</f>
        <v>#VALUE!</v>
      </c>
      <c r="AI287" s="167" t="e">
        <f aca="false" ca="false" dt2D="false" dtr="false" t="normal">SUMIFS('Финансирование'!AI:AI, 'Финансирование'!$G:$G, $G287, 'Финансирование'!$B:$B, $I287)</f>
        <v>#VALUE!</v>
      </c>
      <c r="AJ287" s="167" t="e">
        <f aca="false" ca="false" dt2D="false" dtr="false" t="normal">SUMIFS('Финансирование'!AJ:AJ, 'Финансирование'!$G:$G, $G287, 'Финансирование'!$B:$B, $I287)</f>
        <v>#VALUE!</v>
      </c>
      <c r="AK287" s="167" t="e">
        <f aca="false" ca="false" dt2D="false" dtr="false" t="normal">SUMIFS('Финансирование'!AK:AK, 'Финансирование'!$G:$G, $G287, 'Финансирование'!$B:$B, $I287)</f>
        <v>#VALUE!</v>
      </c>
      <c r="AL287" s="167" t="e">
        <f aca="false" ca="false" dt2D="false" dtr="false" t="normal">SUMIFS('Финансирование'!AL:AL, 'Финансирование'!$G:$G, $G287, 'Финансирование'!$B:$B, $I287)</f>
        <v>#VALUE!</v>
      </c>
      <c r="AM287" s="167" t="e">
        <f aca="false" ca="false" dt2D="false" dtr="false" t="normal">SUMIFS('Финансирование'!AM:AM, 'Финансирование'!$G:$G, $G287, 'Финансирование'!$B:$B, $I287)</f>
        <v>#VALUE!</v>
      </c>
      <c r="AN287" s="167" t="e">
        <f aca="false" ca="false" dt2D="false" dtr="false" t="normal">SUMIFS('Финансирование'!AN:AN, 'Финансирование'!$G:$G, $G287, 'Финансирование'!$B:$B, $I287)</f>
        <v>#VALUE!</v>
      </c>
      <c r="AO287" s="167" t="e">
        <f aca="false" ca="false" dt2D="false" dtr="false" t="normal">SUMIFS('Финансирование'!AO:AO, 'Финансирование'!$G:$G, $G287, 'Финансирование'!$B:$B, $I287)</f>
        <v>#VALUE!</v>
      </c>
      <c r="AP287" s="167" t="e">
        <f aca="false" ca="false" dt2D="false" dtr="false" t="normal">SUMIFS('Финансирование'!AP:AP, 'Финансирование'!$G:$G, $G287, 'Финансирование'!$B:$B, $I287)</f>
        <v>#VALUE!</v>
      </c>
      <c r="AQ287" s="167" t="e">
        <f aca="false" ca="false" dt2D="false" dtr="false" t="normal">SUMIFS('Финансирование'!AQ:AQ, 'Финансирование'!$G:$G, $G287, 'Финансирование'!$B:$B, $I287)</f>
        <v>#VALUE!</v>
      </c>
      <c r="AR287" s="167" t="e">
        <f aca="false" ca="false" dt2D="false" dtr="false" t="normal">SUMIFS('Финансирование'!AR:AR, 'Финансирование'!$G:$G, $G287, 'Финансирование'!$B:$B, $I287)</f>
        <v>#VALUE!</v>
      </c>
      <c r="AS287" s="167" t="e">
        <f aca="false" ca="false" dt2D="false" dtr="false" t="normal">SUMIFS('Финансирование'!AS:AS, 'Финансирование'!$G:$G, $G287, 'Финансирование'!$B:$B, $I287)</f>
        <v>#VALUE!</v>
      </c>
      <c r="AT287" s="167" t="e">
        <f aca="false" ca="false" dt2D="false" dtr="false" t="normal">SUMIFS('Финансирование'!AT:AT, 'Финансирование'!$G:$G, $G287, 'Финансирование'!$B:$B, $I287)</f>
        <v>#VALUE!</v>
      </c>
      <c r="AU287" s="167" t="e">
        <f aca="false" ca="false" dt2D="false" dtr="false" t="normal">SUMIFS('Финансирование'!AU:AU, 'Финансирование'!$G:$G, $G287, 'Финансирование'!$B:$B, $I287)</f>
        <v>#VALUE!</v>
      </c>
      <c r="AV287" s="167" t="e">
        <f aca="false" ca="false" dt2D="false" dtr="false" t="normal">SUMIFS('Финансирование'!AV:AV, 'Финансирование'!$G:$G, $G287, 'Финансирование'!$B:$B, $I287)</f>
        <v>#VALUE!</v>
      </c>
      <c r="AW287" s="167" t="e">
        <f aca="false" ca="false" dt2D="false" dtr="false" t="normal">SUMIFS('Финансирование'!AW:AW, 'Финансирование'!$G:$G, $G287, 'Финансирование'!$B:$B, $I287)</f>
        <v>#VALUE!</v>
      </c>
      <c r="AX287" s="167" t="e">
        <f aca="false" ca="false" dt2D="false" dtr="false" t="normal">SUMIFS('Финансирование'!AX:AX, 'Финансирование'!$G:$G, $G287, 'Финансирование'!$B:$B, $I287)</f>
        <v>#VALUE!</v>
      </c>
      <c r="AY287" s="167" t="e">
        <f aca="false" ca="false" dt2D="false" dtr="false" t="normal">SUMIFS('Финансирование'!AY:AY, 'Финансирование'!$G:$G, $G287, 'Финансирование'!$B:$B, $I287)</f>
        <v>#VALUE!</v>
      </c>
      <c r="AZ287" s="167" t="e">
        <f aca="false" ca="false" dt2D="false" dtr="false" t="normal">SUMIFS('Финансирование'!AZ:AZ, 'Финансирование'!$G:$G, $G287, 'Финансирование'!$B:$B, $I287)</f>
        <v>#VALUE!</v>
      </c>
      <c r="BA287" s="167" t="e">
        <f aca="false" ca="false" dt2D="false" dtr="false" t="normal">SUMIFS('Финансирование'!BA:BA, 'Финансирование'!$G:$G, $G287, 'Финансирование'!$B:$B, $I287)</f>
        <v>#VALUE!</v>
      </c>
      <c r="BB287" s="167" t="e">
        <f aca="false" ca="false" dt2D="false" dtr="false" t="normal">SUMIFS('Финансирование'!BB:BB, 'Финансирование'!$G:$G, $G287, 'Финансирование'!$B:$B, $I287)</f>
        <v>#VALUE!</v>
      </c>
      <c r="BC287" s="167" t="e">
        <f aca="false" ca="false" dt2D="false" dtr="false" t="normal">SUMIFS('Финансирование'!BC:BC, 'Финансирование'!$G:$G, $G287, 'Финансирование'!$B:$B, $I287)</f>
        <v>#VALUE!</v>
      </c>
      <c r="BD287" s="167" t="e">
        <f aca="false" ca="false" dt2D="false" dtr="false" t="normal">SUMIFS('Финансирование'!BD:BD, 'Финансирование'!$G:$G, $G287, 'Финансирование'!$B:$B, $I287)</f>
        <v>#VALUE!</v>
      </c>
      <c r="BE287" s="167" t="e">
        <f aca="false" ca="false" dt2D="false" dtr="false" t="normal">SUMIFS('Финансирование'!BE:BE, 'Финансирование'!$G:$G, $G287, 'Финансирование'!$B:$B, $I287)</f>
        <v>#VALUE!</v>
      </c>
      <c r="BF287" s="167" t="e">
        <f aca="false" ca="false" dt2D="false" dtr="false" t="normal">SUMIFS('Финансирование'!BF:BF, 'Финансирование'!$G:$G, $G287, 'Финансирование'!$B:$B, $I287)</f>
        <v>#VALUE!</v>
      </c>
      <c r="BG287" s="167" t="e">
        <f aca="false" ca="false" dt2D="false" dtr="false" t="normal">SUMIFS('Финансирование'!BG:BG, 'Финансирование'!$G:$G, $G287, 'Финансирование'!$B:$B, $I287)</f>
        <v>#VALUE!</v>
      </c>
      <c r="BH287" s="167" t="e">
        <f aca="false" ca="false" dt2D="false" dtr="false" t="normal">SUMIFS('Финансирование'!BH:BH, 'Финансирование'!$G:$G, $G287, 'Финансирование'!$B:$B, $I287)</f>
        <v>#VALUE!</v>
      </c>
      <c r="BI287" s="167" t="e">
        <f aca="false" ca="false" dt2D="false" dtr="false" t="normal">SUMIFS('Финансирование'!BI:BI, 'Финансирование'!$G:$G, $G287, 'Финансирование'!$B:$B, $I287)</f>
        <v>#VALUE!</v>
      </c>
      <c r="BJ287" s="167" t="e">
        <f aca="false" ca="false" dt2D="false" dtr="false" t="normal">SUMIFS('Финансирование'!BJ:BJ, 'Финансирование'!$G:$G, $G287, 'Финансирование'!$B:$B, $I287)</f>
        <v>#VALUE!</v>
      </c>
      <c r="BK287" s="167" t="e">
        <f aca="false" ca="false" dt2D="false" dtr="false" t="normal">SUMIFS('Финансирование'!BK:BK, 'Финансирование'!$G:$G, $G287, 'Финансирование'!$B:$B, $I287)</f>
        <v>#VALUE!</v>
      </c>
      <c r="BL287" s="167" t="e">
        <f aca="false" ca="false" dt2D="false" dtr="false" t="normal">SUMIFS('Финансирование'!BL:BL, 'Финансирование'!$G:$G, $G287, 'Финансирование'!$B:$B, $I287)</f>
        <v>#VALUE!</v>
      </c>
      <c r="BM287" s="167" t="e">
        <f aca="false" ca="false" dt2D="false" dtr="false" t="normal">SUMIFS('Финансирование'!BM:BM, 'Финансирование'!$G:$G, $G287, 'Финансирование'!$B:$B, $I287)</f>
        <v>#VALUE!</v>
      </c>
      <c r="BN287" s="167" t="e">
        <f aca="false" ca="false" dt2D="false" dtr="false" t="normal">SUMIFS('Финансирование'!BN:BN, 'Финансирование'!$G:$G, $G287, 'Финансирование'!$B:$B, $I287)</f>
        <v>#VALUE!</v>
      </c>
      <c r="BO287" s="167" t="e">
        <f aca="false" ca="false" dt2D="false" dtr="false" t="normal">SUMIFS('Финансирование'!BO:BO, 'Финансирование'!$G:$G, $G287, 'Финансирование'!$B:$B, $I287)</f>
        <v>#VALUE!</v>
      </c>
      <c r="BP287" s="167" t="e">
        <f aca="false" ca="false" dt2D="false" dtr="false" t="normal">SUMIFS('Финансирование'!BP:BP, 'Финансирование'!$G:$G, $G287, 'Финансирование'!$B:$B, $I287)</f>
        <v>#VALUE!</v>
      </c>
      <c r="BQ287" s="167" t="e">
        <f aca="false" ca="false" dt2D="false" dtr="false" t="normal">SUMIFS('Финансирование'!BQ:BQ, 'Финансирование'!$G:$G, $G287, 'Финансирование'!$B:$B, $I287)</f>
        <v>#VALUE!</v>
      </c>
      <c r="BR287" s="167" t="e">
        <f aca="false" ca="false" dt2D="false" dtr="false" t="normal">SUMIFS('Финансирование'!BR:BR, 'Финансирование'!$G:$G, $G287, 'Финансирование'!$B:$B, $I287)</f>
        <v>#VALUE!</v>
      </c>
      <c r="BS287" s="167" t="e">
        <f aca="false" ca="false" dt2D="false" dtr="false" t="normal">SUMIFS('Финансирование'!BS:BS, 'Финансирование'!$G:$G, $G287, 'Финансирование'!$B:$B, $I287)</f>
        <v>#VALUE!</v>
      </c>
      <c r="BT287" s="167" t="e">
        <f aca="false" ca="false" dt2D="false" dtr="false" t="normal">SUMIFS('Финансирование'!BT:BT, 'Финансирование'!$G:$G, $G287, 'Финансирование'!$B:$B, $I287)</f>
        <v>#VALUE!</v>
      </c>
    </row>
    <row hidden="true" ht="16.5" outlineLevel="1" r="288">
      <c r="A288" s="374" t="s">
        <v>430</v>
      </c>
      <c r="E288" s="419" t="e">
        <f aca="false" ca="false" dt2D="false" dtr="false" t="normal">E287</f>
        <v>#N/A</v>
      </c>
      <c r="F288" s="374" t="e">
        <f aca="false" ca="false" dt2D="false" dtr="false" t="normal">F287</f>
        <v>#N/A</v>
      </c>
      <c r="G288" s="374" t="n">
        <f aca="false" ca="false" dt2D="false" dtr="false" t="normal">G287</f>
        <v>0</v>
      </c>
      <c r="I288" s="16" t="s">
        <v>484</v>
      </c>
      <c r="J288" s="100" t="n"/>
      <c r="K288" s="427" t="e">
        <f aca="false" ca="false" dt2D="false" dtr="false" t="normal">1-K287</f>
        <v>#VALUE!</v>
      </c>
      <c r="L288" s="283" t="e">
        <f aca="false" ca="false" dt2D="false" dtr="false" t="normal">SUM(M288:BT288)</f>
        <v>#VALUE!</v>
      </c>
      <c r="M288" s="167" t="e">
        <f aca="false" ca="false" dt2D="false" dtr="false" t="normal">SUMIFS('Финансирование'!M:M, 'Финансирование'!$G:$G, $G288, 'Финансирование'!$B:$B, $I288)</f>
        <v>#VALUE!</v>
      </c>
      <c r="N288" s="167" t="e">
        <f aca="false" ca="false" dt2D="false" dtr="false" t="normal">SUMIFS('Финансирование'!N:N, 'Финансирование'!$G:$G, $G288, 'Финансирование'!$B:$B, $I288)</f>
        <v>#VALUE!</v>
      </c>
      <c r="O288" s="167" t="e">
        <f aca="false" ca="false" dt2D="false" dtr="false" t="normal">SUMIFS('Финансирование'!O:O, 'Финансирование'!$G:$G, $G288, 'Финансирование'!$B:$B, $I288)</f>
        <v>#VALUE!</v>
      </c>
      <c r="P288" s="167" t="e">
        <f aca="false" ca="false" dt2D="false" dtr="false" t="normal">SUMIFS('Финансирование'!P:P, 'Финансирование'!$G:$G, $G288, 'Финансирование'!$B:$B, $I288)</f>
        <v>#VALUE!</v>
      </c>
      <c r="Q288" s="167" t="e">
        <f aca="false" ca="false" dt2D="false" dtr="false" t="normal">SUMIFS('Финансирование'!Q:Q, 'Финансирование'!$G:$G, $G288, 'Финансирование'!$B:$B, $I288)</f>
        <v>#VALUE!</v>
      </c>
      <c r="R288" s="167" t="e">
        <f aca="false" ca="false" dt2D="false" dtr="false" t="normal">SUMIFS('Финансирование'!R:R, 'Финансирование'!$G:$G, $G288, 'Финансирование'!$B:$B, $I288)</f>
        <v>#VALUE!</v>
      </c>
      <c r="S288" s="167" t="e">
        <f aca="false" ca="false" dt2D="false" dtr="false" t="normal">SUMIFS('Финансирование'!S:S, 'Финансирование'!$G:$G, $G288, 'Финансирование'!$B:$B, $I288)</f>
        <v>#VALUE!</v>
      </c>
      <c r="T288" s="167" t="e">
        <f aca="false" ca="false" dt2D="false" dtr="false" t="normal">SUMIFS('Финансирование'!T:T, 'Финансирование'!$G:$G, $G288, 'Финансирование'!$B:$B, $I288)</f>
        <v>#VALUE!</v>
      </c>
      <c r="U288" s="167" t="e">
        <f aca="false" ca="false" dt2D="false" dtr="false" t="normal">SUMIFS('Финансирование'!U:U, 'Финансирование'!$G:$G, $G288, 'Финансирование'!$B:$B, $I288)</f>
        <v>#VALUE!</v>
      </c>
      <c r="V288" s="167" t="e">
        <f aca="false" ca="false" dt2D="false" dtr="false" t="normal">SUMIFS('Финансирование'!V:V, 'Финансирование'!$G:$G, $G288, 'Финансирование'!$B:$B, $I288)</f>
        <v>#VALUE!</v>
      </c>
      <c r="W288" s="167" t="e">
        <f aca="false" ca="false" dt2D="false" dtr="false" t="normal">SUMIFS('Финансирование'!W:W, 'Финансирование'!$G:$G, $G288, 'Финансирование'!$B:$B, $I288)</f>
        <v>#VALUE!</v>
      </c>
      <c r="X288" s="167" t="e">
        <f aca="false" ca="false" dt2D="false" dtr="false" t="normal">SUMIFS('Финансирование'!X:X, 'Финансирование'!$G:$G, $G288, 'Финансирование'!$B:$B, $I288)</f>
        <v>#VALUE!</v>
      </c>
      <c r="Y288" s="167" t="e">
        <f aca="false" ca="false" dt2D="false" dtr="false" t="normal">SUMIFS('Финансирование'!Y:Y, 'Финансирование'!$G:$G, $G288, 'Финансирование'!$B:$B, $I288)</f>
        <v>#VALUE!</v>
      </c>
      <c r="Z288" s="167" t="e">
        <f aca="false" ca="false" dt2D="false" dtr="false" t="normal">SUMIFS('Финансирование'!Z:Z, 'Финансирование'!$G:$G, $G288, 'Финансирование'!$B:$B, $I288)</f>
        <v>#VALUE!</v>
      </c>
      <c r="AA288" s="167" t="e">
        <f aca="false" ca="false" dt2D="false" dtr="false" t="normal">SUMIFS('Финансирование'!AA:AA, 'Финансирование'!$G:$G, $G288, 'Финансирование'!$B:$B, $I288)</f>
        <v>#VALUE!</v>
      </c>
      <c r="AB288" s="167" t="e">
        <f aca="false" ca="false" dt2D="false" dtr="false" t="normal">SUMIFS('Финансирование'!AB:AB, 'Финансирование'!$G:$G, $G288, 'Финансирование'!$B:$B, $I288)</f>
        <v>#VALUE!</v>
      </c>
      <c r="AC288" s="167" t="e">
        <f aca="false" ca="false" dt2D="false" dtr="false" t="normal">SUMIFS('Финансирование'!AC:AC, 'Финансирование'!$G:$G, $G288, 'Финансирование'!$B:$B, $I288)</f>
        <v>#VALUE!</v>
      </c>
      <c r="AD288" s="167" t="e">
        <f aca="false" ca="false" dt2D="false" dtr="false" t="normal">SUMIFS('Финансирование'!AD:AD, 'Финансирование'!$G:$G, $G288, 'Финансирование'!$B:$B, $I288)</f>
        <v>#VALUE!</v>
      </c>
      <c r="AE288" s="167" t="e">
        <f aca="false" ca="false" dt2D="false" dtr="false" t="normal">SUMIFS('Финансирование'!AE:AE, 'Финансирование'!$G:$G, $G288, 'Финансирование'!$B:$B, $I288)</f>
        <v>#VALUE!</v>
      </c>
      <c r="AF288" s="167" t="e">
        <f aca="false" ca="false" dt2D="false" dtr="false" t="normal">SUMIFS('Финансирование'!AF:AF, 'Финансирование'!$G:$G, $G288, 'Финансирование'!$B:$B, $I288)</f>
        <v>#VALUE!</v>
      </c>
      <c r="AG288" s="167" t="e">
        <f aca="false" ca="false" dt2D="false" dtr="false" t="normal">SUMIFS('Финансирование'!AG:AG, 'Финансирование'!$G:$G, $G288, 'Финансирование'!$B:$B, $I288)</f>
        <v>#VALUE!</v>
      </c>
      <c r="AH288" s="167" t="e">
        <f aca="false" ca="false" dt2D="false" dtr="false" t="normal">SUMIFS('Финансирование'!AH:AH, 'Финансирование'!$G:$G, $G288, 'Финансирование'!$B:$B, $I288)</f>
        <v>#VALUE!</v>
      </c>
      <c r="AI288" s="167" t="e">
        <f aca="false" ca="false" dt2D="false" dtr="false" t="normal">SUMIFS('Финансирование'!AI:AI, 'Финансирование'!$G:$G, $G288, 'Финансирование'!$B:$B, $I288)</f>
        <v>#VALUE!</v>
      </c>
      <c r="AJ288" s="167" t="e">
        <f aca="false" ca="false" dt2D="false" dtr="false" t="normal">SUMIFS('Финансирование'!AJ:AJ, 'Финансирование'!$G:$G, $G288, 'Финансирование'!$B:$B, $I288)</f>
        <v>#VALUE!</v>
      </c>
      <c r="AK288" s="167" t="e">
        <f aca="false" ca="false" dt2D="false" dtr="false" t="normal">SUMIFS('Финансирование'!AK:AK, 'Финансирование'!$G:$G, $G288, 'Финансирование'!$B:$B, $I288)</f>
        <v>#VALUE!</v>
      </c>
      <c r="AL288" s="167" t="e">
        <f aca="false" ca="false" dt2D="false" dtr="false" t="normal">SUMIFS('Финансирование'!AL:AL, 'Финансирование'!$G:$G, $G288, 'Финансирование'!$B:$B, $I288)</f>
        <v>#VALUE!</v>
      </c>
      <c r="AM288" s="167" t="e">
        <f aca="false" ca="false" dt2D="false" dtr="false" t="normal">SUMIFS('Финансирование'!AM:AM, 'Финансирование'!$G:$G, $G288, 'Финансирование'!$B:$B, $I288)</f>
        <v>#VALUE!</v>
      </c>
      <c r="AN288" s="167" t="e">
        <f aca="false" ca="false" dt2D="false" dtr="false" t="normal">SUMIFS('Финансирование'!AN:AN, 'Финансирование'!$G:$G, $G288, 'Финансирование'!$B:$B, $I288)</f>
        <v>#VALUE!</v>
      </c>
      <c r="AO288" s="167" t="e">
        <f aca="false" ca="false" dt2D="false" dtr="false" t="normal">SUMIFS('Финансирование'!AO:AO, 'Финансирование'!$G:$G, $G288, 'Финансирование'!$B:$B, $I288)</f>
        <v>#VALUE!</v>
      </c>
      <c r="AP288" s="167" t="e">
        <f aca="false" ca="false" dt2D="false" dtr="false" t="normal">SUMIFS('Финансирование'!AP:AP, 'Финансирование'!$G:$G, $G288, 'Финансирование'!$B:$B, $I288)</f>
        <v>#VALUE!</v>
      </c>
      <c r="AQ288" s="167" t="e">
        <f aca="false" ca="false" dt2D="false" dtr="false" t="normal">SUMIFS('Финансирование'!AQ:AQ, 'Финансирование'!$G:$G, $G288, 'Финансирование'!$B:$B, $I288)</f>
        <v>#VALUE!</v>
      </c>
      <c r="AR288" s="167" t="e">
        <f aca="false" ca="false" dt2D="false" dtr="false" t="normal">SUMIFS('Финансирование'!AR:AR, 'Финансирование'!$G:$G, $G288, 'Финансирование'!$B:$B, $I288)</f>
        <v>#VALUE!</v>
      </c>
      <c r="AS288" s="167" t="e">
        <f aca="false" ca="false" dt2D="false" dtr="false" t="normal">SUMIFS('Финансирование'!AS:AS, 'Финансирование'!$G:$G, $G288, 'Финансирование'!$B:$B, $I288)</f>
        <v>#VALUE!</v>
      </c>
      <c r="AT288" s="167" t="e">
        <f aca="false" ca="false" dt2D="false" dtr="false" t="normal">SUMIFS('Финансирование'!AT:AT, 'Финансирование'!$G:$G, $G288, 'Финансирование'!$B:$B, $I288)</f>
        <v>#VALUE!</v>
      </c>
      <c r="AU288" s="167" t="e">
        <f aca="false" ca="false" dt2D="false" dtr="false" t="normal">SUMIFS('Финансирование'!AU:AU, 'Финансирование'!$G:$G, $G288, 'Финансирование'!$B:$B, $I288)</f>
        <v>#VALUE!</v>
      </c>
      <c r="AV288" s="167" t="e">
        <f aca="false" ca="false" dt2D="false" dtr="false" t="normal">SUMIFS('Финансирование'!AV:AV, 'Финансирование'!$G:$G, $G288, 'Финансирование'!$B:$B, $I288)</f>
        <v>#VALUE!</v>
      </c>
      <c r="AW288" s="167" t="e">
        <f aca="false" ca="false" dt2D="false" dtr="false" t="normal">SUMIFS('Финансирование'!AW:AW, 'Финансирование'!$G:$G, $G288, 'Финансирование'!$B:$B, $I288)</f>
        <v>#VALUE!</v>
      </c>
      <c r="AX288" s="167" t="e">
        <f aca="false" ca="false" dt2D="false" dtr="false" t="normal">SUMIFS('Финансирование'!AX:AX, 'Финансирование'!$G:$G, $G288, 'Финансирование'!$B:$B, $I288)</f>
        <v>#VALUE!</v>
      </c>
      <c r="AY288" s="167" t="e">
        <f aca="false" ca="false" dt2D="false" dtr="false" t="normal">SUMIFS('Финансирование'!AY:AY, 'Финансирование'!$G:$G, $G288, 'Финансирование'!$B:$B, $I288)</f>
        <v>#VALUE!</v>
      </c>
      <c r="AZ288" s="167" t="e">
        <f aca="false" ca="false" dt2D="false" dtr="false" t="normal">SUMIFS('Финансирование'!AZ:AZ, 'Финансирование'!$G:$G, $G288, 'Финансирование'!$B:$B, $I288)</f>
        <v>#VALUE!</v>
      </c>
      <c r="BA288" s="167" t="e">
        <f aca="false" ca="false" dt2D="false" dtr="false" t="normal">SUMIFS('Финансирование'!BA:BA, 'Финансирование'!$G:$G, $G288, 'Финансирование'!$B:$B, $I288)</f>
        <v>#VALUE!</v>
      </c>
      <c r="BB288" s="167" t="e">
        <f aca="false" ca="false" dt2D="false" dtr="false" t="normal">SUMIFS('Финансирование'!BB:BB, 'Финансирование'!$G:$G, $G288, 'Финансирование'!$B:$B, $I288)</f>
        <v>#VALUE!</v>
      </c>
      <c r="BC288" s="167" t="e">
        <f aca="false" ca="false" dt2D="false" dtr="false" t="normal">SUMIFS('Финансирование'!BC:BC, 'Финансирование'!$G:$G, $G288, 'Финансирование'!$B:$B, $I288)</f>
        <v>#VALUE!</v>
      </c>
      <c r="BD288" s="167" t="e">
        <f aca="false" ca="false" dt2D="false" dtr="false" t="normal">SUMIFS('Финансирование'!BD:BD, 'Финансирование'!$G:$G, $G288, 'Финансирование'!$B:$B, $I288)</f>
        <v>#VALUE!</v>
      </c>
      <c r="BE288" s="167" t="e">
        <f aca="false" ca="false" dt2D="false" dtr="false" t="normal">SUMIFS('Финансирование'!BE:BE, 'Финансирование'!$G:$G, $G288, 'Финансирование'!$B:$B, $I288)</f>
        <v>#VALUE!</v>
      </c>
      <c r="BF288" s="167" t="e">
        <f aca="false" ca="false" dt2D="false" dtr="false" t="normal">SUMIFS('Финансирование'!BF:BF, 'Финансирование'!$G:$G, $G288, 'Финансирование'!$B:$B, $I288)</f>
        <v>#VALUE!</v>
      </c>
      <c r="BG288" s="167" t="e">
        <f aca="false" ca="false" dt2D="false" dtr="false" t="normal">SUMIFS('Финансирование'!BG:BG, 'Финансирование'!$G:$G, $G288, 'Финансирование'!$B:$B, $I288)</f>
        <v>#VALUE!</v>
      </c>
      <c r="BH288" s="167" t="e">
        <f aca="false" ca="false" dt2D="false" dtr="false" t="normal">SUMIFS('Финансирование'!BH:BH, 'Финансирование'!$G:$G, $G288, 'Финансирование'!$B:$B, $I288)</f>
        <v>#VALUE!</v>
      </c>
      <c r="BI288" s="167" t="e">
        <f aca="false" ca="false" dt2D="false" dtr="false" t="normal">SUMIFS('Финансирование'!BI:BI, 'Финансирование'!$G:$G, $G288, 'Финансирование'!$B:$B, $I288)</f>
        <v>#VALUE!</v>
      </c>
      <c r="BJ288" s="167" t="e">
        <f aca="false" ca="false" dt2D="false" dtr="false" t="normal">SUMIFS('Финансирование'!BJ:BJ, 'Финансирование'!$G:$G, $G288, 'Финансирование'!$B:$B, $I288)</f>
        <v>#VALUE!</v>
      </c>
      <c r="BK288" s="167" t="e">
        <f aca="false" ca="false" dt2D="false" dtr="false" t="normal">SUMIFS('Финансирование'!BK:BK, 'Финансирование'!$G:$G, $G288, 'Финансирование'!$B:$B, $I288)</f>
        <v>#VALUE!</v>
      </c>
      <c r="BL288" s="167" t="e">
        <f aca="false" ca="false" dt2D="false" dtr="false" t="normal">SUMIFS('Финансирование'!BL:BL, 'Финансирование'!$G:$G, $G288, 'Финансирование'!$B:$B, $I288)</f>
        <v>#VALUE!</v>
      </c>
      <c r="BM288" s="167" t="e">
        <f aca="false" ca="false" dt2D="false" dtr="false" t="normal">SUMIFS('Финансирование'!BM:BM, 'Финансирование'!$G:$G, $G288, 'Финансирование'!$B:$B, $I288)</f>
        <v>#VALUE!</v>
      </c>
      <c r="BN288" s="167" t="e">
        <f aca="false" ca="false" dt2D="false" dtr="false" t="normal">SUMIFS('Финансирование'!BN:BN, 'Финансирование'!$G:$G, $G288, 'Финансирование'!$B:$B, $I288)</f>
        <v>#VALUE!</v>
      </c>
      <c r="BO288" s="167" t="e">
        <f aca="false" ca="false" dt2D="false" dtr="false" t="normal">SUMIFS('Финансирование'!BO:BO, 'Финансирование'!$G:$G, $G288, 'Финансирование'!$B:$B, $I288)</f>
        <v>#VALUE!</v>
      </c>
      <c r="BP288" s="167" t="e">
        <f aca="false" ca="false" dt2D="false" dtr="false" t="normal">SUMIFS('Финансирование'!BP:BP, 'Финансирование'!$G:$G, $G288, 'Финансирование'!$B:$B, $I288)</f>
        <v>#VALUE!</v>
      </c>
      <c r="BQ288" s="167" t="e">
        <f aca="false" ca="false" dt2D="false" dtr="false" t="normal">SUMIFS('Финансирование'!BQ:BQ, 'Финансирование'!$G:$G, $G288, 'Финансирование'!$B:$B, $I288)</f>
        <v>#VALUE!</v>
      </c>
      <c r="BR288" s="167" t="e">
        <f aca="false" ca="false" dt2D="false" dtr="false" t="normal">SUMIFS('Финансирование'!BR:BR, 'Финансирование'!$G:$G, $G288, 'Финансирование'!$B:$B, $I288)</f>
        <v>#VALUE!</v>
      </c>
      <c r="BS288" s="167" t="e">
        <f aca="false" ca="false" dt2D="false" dtr="false" t="normal">SUMIFS('Финансирование'!BS:BS, 'Финансирование'!$G:$G, $G288, 'Финансирование'!$B:$B, $I288)</f>
        <v>#VALUE!</v>
      </c>
      <c r="BT288" s="167" t="e">
        <f aca="false" ca="false" dt2D="false" dtr="false" t="normal">SUMIFS('Финансирование'!BT:BT, 'Финансирование'!$G:$G, $G288, 'Финансирование'!$B:$B, $I288)</f>
        <v>#VALUE!</v>
      </c>
    </row>
    <row hidden="true" ht="16.5" outlineLevel="1" r="289">
      <c r="A289" s="374" t="s">
        <v>213</v>
      </c>
      <c r="D289" s="374" t="str">
        <f aca="false" ca="false" dt2D="false" dtr="false" t="normal">J289</f>
        <v>Федеральный бюджет</v>
      </c>
      <c r="E289" s="419" t="e">
        <f aca="false" ca="false" dt2D="false" dtr="false" t="normal">E288</f>
        <v>#N/A</v>
      </c>
      <c r="F289" s="374" t="e">
        <f aca="false" ca="false" dt2D="false" dtr="false" t="normal">F288</f>
        <v>#N/A</v>
      </c>
      <c r="G289" s="374" t="n">
        <f aca="false" ca="false" dt2D="false" dtr="false" t="normal">G288</f>
        <v>0</v>
      </c>
      <c r="I289" s="16" t="s">
        <v>485</v>
      </c>
      <c r="J289" s="420" t="s">
        <v>301</v>
      </c>
      <c r="L289" s="428" t="n">
        <f aca="false" ca="false" dt2D="false" dtr="false" t="normal">SUM(M289:BT289)</f>
        <v>0</v>
      </c>
      <c r="M289" s="172" t="n"/>
      <c r="N289" s="172" t="n"/>
      <c r="O289" s="172" t="n"/>
      <c r="P289" s="172" t="n"/>
      <c r="Q289" s="172" t="n"/>
      <c r="R289" s="172" t="n"/>
      <c r="S289" s="172" t="n"/>
      <c r="T289" s="172" t="n"/>
      <c r="U289" s="172" t="n"/>
      <c r="V289" s="172" t="n"/>
      <c r="W289" s="172" t="n"/>
      <c r="X289" s="172" t="n"/>
      <c r="Y289" s="172" t="n"/>
      <c r="Z289" s="172" t="n"/>
      <c r="AA289" s="172" t="n"/>
      <c r="AB289" s="172" t="n"/>
      <c r="AC289" s="172" t="n"/>
      <c r="AD289" s="172" t="n"/>
      <c r="AE289" s="172" t="n"/>
      <c r="AF289" s="172" t="n"/>
      <c r="AG289" s="172" t="n"/>
      <c r="AH289" s="172" t="n"/>
      <c r="AI289" s="172" t="n"/>
      <c r="AJ289" s="172" t="n"/>
      <c r="AK289" s="172" t="n"/>
      <c r="AL289" s="172" t="n"/>
      <c r="AM289" s="172" t="n"/>
      <c r="AN289" s="172" t="n"/>
      <c r="AO289" s="172" t="n"/>
      <c r="AP289" s="172" t="n"/>
      <c r="AQ289" s="172" t="n"/>
      <c r="AR289" s="172" t="n"/>
      <c r="AS289" s="172" t="n"/>
      <c r="AT289" s="172" t="n"/>
      <c r="AU289" s="172" t="n"/>
      <c r="AV289" s="172" t="n"/>
      <c r="AW289" s="172" t="n"/>
      <c r="AX289" s="172" t="n"/>
      <c r="AY289" s="172" t="n"/>
      <c r="AZ289" s="172" t="n"/>
      <c r="BA289" s="172" t="n"/>
      <c r="BB289" s="172" t="n"/>
      <c r="BC289" s="172" t="n"/>
      <c r="BD289" s="172" t="n"/>
      <c r="BE289" s="172" t="n"/>
      <c r="BF289" s="172" t="n"/>
      <c r="BG289" s="172" t="n"/>
      <c r="BH289" s="172" t="n"/>
      <c r="BI289" s="172" t="n"/>
      <c r="BJ289" s="172" t="n"/>
      <c r="BK289" s="172" t="n"/>
      <c r="BL289" s="172" t="n"/>
      <c r="BM289" s="172" t="n"/>
      <c r="BN289" s="172" t="n"/>
      <c r="BO289" s="172" t="n"/>
      <c r="BP289" s="172" t="n"/>
      <c r="BQ289" s="172" t="n"/>
      <c r="BR289" s="172" t="n"/>
      <c r="BS289" s="172" t="n"/>
      <c r="BT289" s="172" t="n"/>
    </row>
    <row hidden="true" ht="16.5" outlineLevel="1" r="290">
      <c r="A290" s="374" t="s">
        <v>213</v>
      </c>
      <c r="D290" s="374" t="s">
        <v>486</v>
      </c>
      <c r="E290" s="419" t="e">
        <f aca="false" ca="false" dt2D="false" dtr="false" t="normal">E289</f>
        <v>#N/A</v>
      </c>
      <c r="F290" s="374" t="e">
        <f aca="false" ca="false" dt2D="false" dtr="false" t="normal">F289</f>
        <v>#N/A</v>
      </c>
      <c r="G290" s="374" t="n">
        <f aca="false" ca="false" dt2D="false" dtr="false" t="normal">G289</f>
        <v>0</v>
      </c>
      <c r="I290" s="16" t="s">
        <v>487</v>
      </c>
      <c r="J290" s="100" t="s">
        <v>486</v>
      </c>
      <c r="L290" s="428" t="n">
        <f aca="false" ca="false" dt2D="false" dtr="false" t="normal">SUM(M290:BT290)</f>
        <v>0</v>
      </c>
      <c r="M290" s="172" t="n"/>
      <c r="N290" s="172" t="n"/>
      <c r="O290" s="172" t="n"/>
      <c r="P290" s="172" t="n"/>
      <c r="Q290" s="172" t="n"/>
      <c r="R290" s="172" t="n"/>
      <c r="S290" s="172" t="n"/>
      <c r="T290" s="172" t="n"/>
      <c r="U290" s="172" t="n"/>
      <c r="V290" s="172" t="n"/>
      <c r="W290" s="172" t="n"/>
      <c r="X290" s="172" t="n"/>
      <c r="Y290" s="172" t="n"/>
      <c r="Z290" s="172" t="n"/>
      <c r="AA290" s="172" t="n"/>
      <c r="AB290" s="172" t="n"/>
      <c r="AC290" s="172" t="n"/>
      <c r="AD290" s="172" t="n"/>
      <c r="AE290" s="172" t="n"/>
      <c r="AF290" s="172" t="n"/>
      <c r="AG290" s="172" t="n"/>
      <c r="AH290" s="172" t="n"/>
      <c r="AI290" s="172" t="n"/>
      <c r="AJ290" s="172" t="n"/>
      <c r="AK290" s="172" t="n"/>
      <c r="AL290" s="172" t="n"/>
      <c r="AM290" s="172" t="n"/>
      <c r="AN290" s="172" t="n"/>
      <c r="AO290" s="172" t="n"/>
      <c r="AP290" s="172" t="n"/>
      <c r="AQ290" s="172" t="n"/>
      <c r="AR290" s="172" t="n"/>
      <c r="AS290" s="172" t="n"/>
      <c r="AT290" s="172" t="n"/>
      <c r="AU290" s="172" t="n"/>
      <c r="AV290" s="172" t="n"/>
      <c r="AW290" s="172" t="n"/>
      <c r="AX290" s="172" t="n"/>
      <c r="AY290" s="172" t="n"/>
      <c r="AZ290" s="172" t="n"/>
      <c r="BA290" s="172" t="n"/>
      <c r="BB290" s="172" t="n"/>
      <c r="BC290" s="172" t="n"/>
      <c r="BD290" s="172" t="n"/>
      <c r="BE290" s="172" t="n"/>
      <c r="BF290" s="172" t="n"/>
      <c r="BG290" s="172" t="n"/>
      <c r="BH290" s="172" t="n"/>
      <c r="BI290" s="172" t="n"/>
      <c r="BJ290" s="172" t="n"/>
      <c r="BK290" s="172" t="n"/>
      <c r="BL290" s="172" t="n"/>
      <c r="BM290" s="172" t="n"/>
      <c r="BN290" s="172" t="n"/>
      <c r="BO290" s="172" t="n"/>
      <c r="BP290" s="172" t="n"/>
      <c r="BQ290" s="172" t="n"/>
      <c r="BR290" s="172" t="n"/>
      <c r="BS290" s="172" t="n"/>
      <c r="BT290" s="172" t="n"/>
    </row>
    <row hidden="true" ht="16.5" outlineLevel="1" r="291">
      <c r="B291" s="374" t="s">
        <v>129</v>
      </c>
      <c r="E291" s="419" t="e">
        <f aca="false" ca="false" dt2D="false" dtr="false" t="normal">E290</f>
        <v>#N/A</v>
      </c>
      <c r="F291" s="374" t="e">
        <f aca="false" ca="false" dt2D="false" dtr="false" t="normal">F290</f>
        <v>#N/A</v>
      </c>
      <c r="G291" s="374" t="n">
        <f aca="false" ca="false" dt2D="false" dtr="false" t="normal">G290</f>
        <v>0</v>
      </c>
      <c r="I291" s="1" t="s">
        <v>488</v>
      </c>
      <c r="J291" s="429" t="n"/>
      <c r="L291" s="283" t="n"/>
      <c r="M291" s="167" t="n">
        <f aca="false" ca="false" dt2D="false" dtr="false" t="normal">SUMIFS('Затраты'!M:M, 'Затраты'!$G:$G, $G291, 'Затраты'!$C:$C, $I291)</f>
        <v>0</v>
      </c>
      <c r="N291" s="167" t="n">
        <f aca="false" ca="false" dt2D="false" dtr="false" t="normal">SUMIFS('Затраты'!N:N, 'Затраты'!$G:$G, $G291, 'Затраты'!$C:$C, $I291)</f>
        <v>0</v>
      </c>
      <c r="O291" s="167" t="n">
        <f aca="false" ca="false" dt2D="false" dtr="false" t="normal">SUMIFS('Затраты'!O:O, 'Затраты'!$G:$G, $G291, 'Затраты'!$C:$C, $I291)</f>
        <v>0</v>
      </c>
      <c r="P291" s="167" t="n">
        <f aca="false" ca="false" dt2D="false" dtr="false" t="normal">SUMIFS('Затраты'!P:P, 'Затраты'!$G:$G, $G291, 'Затраты'!$C:$C, $I291)</f>
        <v>0</v>
      </c>
      <c r="Q291" s="167" t="n">
        <f aca="false" ca="false" dt2D="false" dtr="false" t="normal">SUMIFS('Затраты'!Q:Q, 'Затраты'!$G:$G, $G291, 'Затраты'!$C:$C, $I291)</f>
        <v>0</v>
      </c>
      <c r="R291" s="167" t="n">
        <f aca="false" ca="false" dt2D="false" dtr="false" t="normal">SUMIFS('Затраты'!R:R, 'Затраты'!$G:$G, $G291, 'Затраты'!$C:$C, $I291)</f>
        <v>0</v>
      </c>
      <c r="S291" s="167" t="n">
        <f aca="false" ca="false" dt2D="false" dtr="false" t="normal">SUMIFS('Затраты'!S:S, 'Затраты'!$G:$G, $G291, 'Затраты'!$C:$C, $I291)</f>
        <v>0</v>
      </c>
      <c r="T291" s="167" t="n">
        <f aca="false" ca="false" dt2D="false" dtr="false" t="normal">SUMIFS('Затраты'!T:T, 'Затраты'!$G:$G, $G291, 'Затраты'!$C:$C, $I291)</f>
        <v>0</v>
      </c>
      <c r="U291" s="167" t="n">
        <f aca="false" ca="false" dt2D="false" dtr="false" t="normal">SUMIFS('Затраты'!U:U, 'Затраты'!$G:$G, $G291, 'Затраты'!$C:$C, $I291)</f>
        <v>0</v>
      </c>
      <c r="V291" s="167" t="n">
        <f aca="false" ca="false" dt2D="false" dtr="false" t="normal">SUMIFS('Затраты'!V:V, 'Затраты'!$G:$G, $G291, 'Затраты'!$C:$C, $I291)</f>
        <v>0</v>
      </c>
      <c r="W291" s="167" t="n">
        <f aca="false" ca="false" dt2D="false" dtr="false" t="normal">SUMIFS('Затраты'!W:W, 'Затраты'!$G:$G, $G291, 'Затраты'!$C:$C, $I291)</f>
        <v>0</v>
      </c>
      <c r="X291" s="167" t="n">
        <f aca="false" ca="false" dt2D="false" dtr="false" t="normal">SUMIFS('Затраты'!X:X, 'Затраты'!$G:$G, $G291, 'Затраты'!$C:$C, $I291)</f>
        <v>0</v>
      </c>
      <c r="Y291" s="167" t="n">
        <f aca="false" ca="false" dt2D="false" dtr="false" t="normal">SUMIFS('Затраты'!Y:Y, 'Затраты'!$G:$G, $G291, 'Затраты'!$C:$C, $I291)</f>
        <v>0</v>
      </c>
      <c r="Z291" s="167" t="n">
        <f aca="false" ca="false" dt2D="false" dtr="false" t="normal">SUMIFS('Затраты'!Z:Z, 'Затраты'!$G:$G, $G291, 'Затраты'!$C:$C, $I291)</f>
        <v>0</v>
      </c>
      <c r="AA291" s="167" t="n">
        <f aca="false" ca="false" dt2D="false" dtr="false" t="normal">SUMIFS('Затраты'!AA:AA, 'Затраты'!$G:$G, $G291, 'Затраты'!$C:$C, $I291)</f>
        <v>0</v>
      </c>
      <c r="AB291" s="167" t="n">
        <f aca="false" ca="false" dt2D="false" dtr="false" t="normal">SUMIFS('Затраты'!AB:AB, 'Затраты'!$G:$G, $G291, 'Затраты'!$C:$C, $I291)</f>
        <v>0</v>
      </c>
      <c r="AC291" s="167" t="n">
        <f aca="false" ca="false" dt2D="false" dtr="false" t="normal">SUMIFS('Затраты'!AC:AC, 'Затраты'!$G:$G, $G291, 'Затраты'!$C:$C, $I291)</f>
        <v>0</v>
      </c>
      <c r="AD291" s="167" t="n">
        <f aca="false" ca="false" dt2D="false" dtr="false" t="normal">SUMIFS('Затраты'!AD:AD, 'Затраты'!$G:$G, $G291, 'Затраты'!$C:$C, $I291)</f>
        <v>0</v>
      </c>
      <c r="AE291" s="167" t="n">
        <f aca="false" ca="false" dt2D="false" dtr="false" t="normal">SUMIFS('Затраты'!AE:AE, 'Затраты'!$G:$G, $G291, 'Затраты'!$C:$C, $I291)</f>
        <v>0</v>
      </c>
      <c r="AF291" s="167" t="n">
        <f aca="false" ca="false" dt2D="false" dtr="false" t="normal">SUMIFS('Затраты'!AF:AF, 'Затраты'!$G:$G, $G291, 'Затраты'!$C:$C, $I291)</f>
        <v>0</v>
      </c>
      <c r="AG291" s="167" t="n">
        <f aca="false" ca="false" dt2D="false" dtr="false" t="normal">SUMIFS('Затраты'!AG:AG, 'Затраты'!$G:$G, $G291, 'Затраты'!$C:$C, $I291)</f>
        <v>0</v>
      </c>
      <c r="AH291" s="167" t="n">
        <f aca="false" ca="false" dt2D="false" dtr="false" t="normal">SUMIFS('Затраты'!AH:AH, 'Затраты'!$G:$G, $G291, 'Затраты'!$C:$C, $I291)</f>
        <v>0</v>
      </c>
      <c r="AI291" s="167" t="n">
        <f aca="false" ca="false" dt2D="false" dtr="false" t="normal">SUMIFS('Затраты'!AI:AI, 'Затраты'!$G:$G, $G291, 'Затраты'!$C:$C, $I291)</f>
        <v>0</v>
      </c>
      <c r="AJ291" s="167" t="n">
        <f aca="false" ca="false" dt2D="false" dtr="false" t="normal">SUMIFS('Затраты'!AJ:AJ, 'Затраты'!$G:$G, $G291, 'Затраты'!$C:$C, $I291)</f>
        <v>0</v>
      </c>
      <c r="AK291" s="167" t="n">
        <f aca="false" ca="false" dt2D="false" dtr="false" t="normal">SUMIFS('Затраты'!AK:AK, 'Затраты'!$G:$G, $G291, 'Затраты'!$C:$C, $I291)</f>
        <v>0</v>
      </c>
      <c r="AL291" s="167" t="n">
        <f aca="false" ca="false" dt2D="false" dtr="false" t="normal">SUMIFS('Затраты'!AL:AL, 'Затраты'!$G:$G, $G291, 'Затраты'!$C:$C, $I291)</f>
        <v>0</v>
      </c>
      <c r="AM291" s="167" t="n">
        <f aca="false" ca="false" dt2D="false" dtr="false" t="normal">SUMIFS('Затраты'!AM:AM, 'Затраты'!$G:$G, $G291, 'Затраты'!$C:$C, $I291)</f>
        <v>0</v>
      </c>
      <c r="AN291" s="167" t="n">
        <f aca="false" ca="false" dt2D="false" dtr="false" t="normal">SUMIFS('Затраты'!AN:AN, 'Затраты'!$G:$G, $G291, 'Затраты'!$C:$C, $I291)</f>
        <v>0</v>
      </c>
      <c r="AO291" s="167" t="n">
        <f aca="false" ca="false" dt2D="false" dtr="false" t="normal">SUMIFS('Затраты'!AO:AO, 'Затраты'!$G:$G, $G291, 'Затраты'!$C:$C, $I291)</f>
        <v>0</v>
      </c>
      <c r="AP291" s="167" t="n">
        <f aca="false" ca="false" dt2D="false" dtr="false" t="normal">SUMIFS('Затраты'!AP:AP, 'Затраты'!$G:$G, $G291, 'Затраты'!$C:$C, $I291)</f>
        <v>0</v>
      </c>
      <c r="AQ291" s="167" t="n">
        <f aca="false" ca="false" dt2D="false" dtr="false" t="normal">SUMIFS('Затраты'!AQ:AQ, 'Затраты'!$G:$G, $G291, 'Затраты'!$C:$C, $I291)</f>
        <v>0</v>
      </c>
      <c r="AR291" s="167" t="n">
        <f aca="false" ca="false" dt2D="false" dtr="false" t="normal">SUMIFS('Затраты'!AR:AR, 'Затраты'!$G:$G, $G291, 'Затраты'!$C:$C, $I291)</f>
        <v>0</v>
      </c>
      <c r="AS291" s="167" t="n">
        <f aca="false" ca="false" dt2D="false" dtr="false" t="normal">SUMIFS('Затраты'!AS:AS, 'Затраты'!$G:$G, $G291, 'Затраты'!$C:$C, $I291)</f>
        <v>0</v>
      </c>
      <c r="AT291" s="167" t="n">
        <f aca="false" ca="false" dt2D="false" dtr="false" t="normal">SUMIFS('Затраты'!AT:AT, 'Затраты'!$G:$G, $G291, 'Затраты'!$C:$C, $I291)</f>
        <v>0</v>
      </c>
      <c r="AU291" s="167" t="n">
        <f aca="false" ca="false" dt2D="false" dtr="false" t="normal">SUMIFS('Затраты'!AU:AU, 'Затраты'!$G:$G, $G291, 'Затраты'!$C:$C, $I291)</f>
        <v>0</v>
      </c>
      <c r="AV291" s="167" t="n">
        <f aca="false" ca="false" dt2D="false" dtr="false" t="normal">SUMIFS('Затраты'!AV:AV, 'Затраты'!$G:$G, $G291, 'Затраты'!$C:$C, $I291)</f>
        <v>0</v>
      </c>
      <c r="AW291" s="167" t="n">
        <f aca="false" ca="false" dt2D="false" dtr="false" t="normal">SUMIFS('Затраты'!AW:AW, 'Затраты'!$G:$G, $G291, 'Затраты'!$C:$C, $I291)</f>
        <v>0</v>
      </c>
      <c r="AX291" s="167" t="n">
        <f aca="false" ca="false" dt2D="false" dtr="false" t="normal">SUMIFS('Затраты'!AX:AX, 'Затраты'!$G:$G, $G291, 'Затраты'!$C:$C, $I291)</f>
        <v>0</v>
      </c>
      <c r="AY291" s="167" t="n">
        <f aca="false" ca="false" dt2D="false" dtr="false" t="normal">SUMIFS('Затраты'!AY:AY, 'Затраты'!$G:$G, $G291, 'Затраты'!$C:$C, $I291)</f>
        <v>0</v>
      </c>
      <c r="AZ291" s="167" t="n">
        <f aca="false" ca="false" dt2D="false" dtr="false" t="normal">SUMIFS('Затраты'!AZ:AZ, 'Затраты'!$G:$G, $G291, 'Затраты'!$C:$C, $I291)</f>
        <v>0</v>
      </c>
      <c r="BA291" s="167" t="n">
        <f aca="false" ca="false" dt2D="false" dtr="false" t="normal">SUMIFS('Затраты'!BA:BA, 'Затраты'!$G:$G, $G291, 'Затраты'!$C:$C, $I291)</f>
        <v>0</v>
      </c>
      <c r="BB291" s="167" t="n">
        <f aca="false" ca="false" dt2D="false" dtr="false" t="normal">SUMIFS('Затраты'!BB:BB, 'Затраты'!$G:$G, $G291, 'Затраты'!$C:$C, $I291)</f>
        <v>0</v>
      </c>
      <c r="BC291" s="167" t="n">
        <f aca="false" ca="false" dt2D="false" dtr="false" t="normal">SUMIFS('Затраты'!BC:BC, 'Затраты'!$G:$G, $G291, 'Затраты'!$C:$C, $I291)</f>
        <v>0</v>
      </c>
      <c r="BD291" s="167" t="n">
        <f aca="false" ca="false" dt2D="false" dtr="false" t="normal">SUMIFS('Затраты'!BD:BD, 'Затраты'!$G:$G, $G291, 'Затраты'!$C:$C, $I291)</f>
        <v>0</v>
      </c>
      <c r="BE291" s="167" t="n">
        <f aca="false" ca="false" dt2D="false" dtr="false" t="normal">SUMIFS('Затраты'!BE:BE, 'Затраты'!$G:$G, $G291, 'Затраты'!$C:$C, $I291)</f>
        <v>0</v>
      </c>
      <c r="BF291" s="167" t="n">
        <f aca="false" ca="false" dt2D="false" dtr="false" t="normal">SUMIFS('Затраты'!BF:BF, 'Затраты'!$G:$G, $G291, 'Затраты'!$C:$C, $I291)</f>
        <v>0</v>
      </c>
      <c r="BG291" s="167" t="n">
        <f aca="false" ca="false" dt2D="false" dtr="false" t="normal">SUMIFS('Затраты'!BG:BG, 'Затраты'!$G:$G, $G291, 'Затраты'!$C:$C, $I291)</f>
        <v>0</v>
      </c>
      <c r="BH291" s="167" t="n">
        <f aca="false" ca="false" dt2D="false" dtr="false" t="normal">SUMIFS('Затраты'!BH:BH, 'Затраты'!$G:$G, $G291, 'Затраты'!$C:$C, $I291)</f>
        <v>0</v>
      </c>
      <c r="BI291" s="167" t="n">
        <f aca="false" ca="false" dt2D="false" dtr="false" t="normal">SUMIFS('Затраты'!BI:BI, 'Затраты'!$G:$G, $G291, 'Затраты'!$C:$C, $I291)</f>
        <v>0</v>
      </c>
      <c r="BJ291" s="167" t="n">
        <f aca="false" ca="false" dt2D="false" dtr="false" t="normal">SUMIFS('Затраты'!BJ:BJ, 'Затраты'!$G:$G, $G291, 'Затраты'!$C:$C, $I291)</f>
        <v>0</v>
      </c>
      <c r="BK291" s="167" t="n">
        <f aca="false" ca="false" dt2D="false" dtr="false" t="normal">SUMIFS('Затраты'!BK:BK, 'Затраты'!$G:$G, $G291, 'Затраты'!$C:$C, $I291)</f>
        <v>0</v>
      </c>
      <c r="BL291" s="167" t="n">
        <f aca="false" ca="false" dt2D="false" dtr="false" t="normal">SUMIFS('Затраты'!BL:BL, 'Затраты'!$G:$G, $G291, 'Затраты'!$C:$C, $I291)</f>
        <v>0</v>
      </c>
      <c r="BM291" s="167" t="n">
        <f aca="false" ca="false" dt2D="false" dtr="false" t="normal">SUMIFS('Затраты'!BM:BM, 'Затраты'!$G:$G, $G291, 'Затраты'!$C:$C, $I291)</f>
        <v>0</v>
      </c>
      <c r="BN291" s="167" t="n">
        <f aca="false" ca="false" dt2D="false" dtr="false" t="normal">SUMIFS('Затраты'!BN:BN, 'Затраты'!$G:$G, $G291, 'Затраты'!$C:$C, $I291)</f>
        <v>0</v>
      </c>
      <c r="BO291" s="167" t="n">
        <f aca="false" ca="false" dt2D="false" dtr="false" t="normal">SUMIFS('Затраты'!BO:BO, 'Затраты'!$G:$G, $G291, 'Затраты'!$C:$C, $I291)</f>
        <v>0</v>
      </c>
      <c r="BP291" s="167" t="n">
        <f aca="false" ca="false" dt2D="false" dtr="false" t="normal">SUMIFS('Затраты'!BP:BP, 'Затраты'!$G:$G, $G291, 'Затраты'!$C:$C, $I291)</f>
        <v>0</v>
      </c>
      <c r="BQ291" s="167" t="n">
        <f aca="false" ca="false" dt2D="false" dtr="false" t="normal">SUMIFS('Затраты'!BQ:BQ, 'Затраты'!$G:$G, $G291, 'Затраты'!$C:$C, $I291)</f>
        <v>0</v>
      </c>
      <c r="BR291" s="167" t="n">
        <f aca="false" ca="false" dt2D="false" dtr="false" t="normal">SUMIFS('Затраты'!BR:BR, 'Затраты'!$G:$G, $G291, 'Затраты'!$C:$C, $I291)</f>
        <v>0</v>
      </c>
      <c r="BS291" s="167" t="n">
        <f aca="false" ca="false" dt2D="false" dtr="false" t="normal">SUMIFS('Затраты'!BS:BS, 'Затраты'!$G:$G, $G291, 'Затраты'!$C:$C, $I291)</f>
        <v>0</v>
      </c>
      <c r="BT291" s="167" t="n">
        <f aca="false" ca="false" dt2D="false" dtr="false" t="normal">SUMIFS('Затраты'!BT:BT, 'Затраты'!$G:$G, $G291, 'Затраты'!$C:$C, $I291)</f>
        <v>0</v>
      </c>
    </row>
    <row hidden="true" ht="16.5" outlineLevel="1" r="292">
      <c r="B292" s="374" t="s">
        <v>489</v>
      </c>
      <c r="E292" s="419" t="e">
        <f aca="false" ca="false" dt2D="false" dtr="false" t="normal">E291</f>
        <v>#N/A</v>
      </c>
      <c r="F292" s="374" t="e">
        <f aca="false" ca="false" dt2D="false" dtr="false" t="normal">F291</f>
        <v>#N/A</v>
      </c>
      <c r="G292" s="374" t="n">
        <f aca="false" ca="false" dt2D="false" dtr="false" t="normal">G291</f>
        <v>0</v>
      </c>
      <c r="I292" s="1" t="s">
        <v>489</v>
      </c>
      <c r="J292" s="429" t="n"/>
      <c r="L292" s="430" t="n"/>
      <c r="M292" s="431" t="n">
        <f aca="false" ca="false" dt2D="false" dtr="false" t="normal">SUMIFS('Выручка'!M:M, 'Выручка'!$G:$G, $G292, 'Выручка'!$C:$C, $I292)</f>
        <v>0</v>
      </c>
      <c r="N292" s="431" t="n">
        <f aca="false" ca="false" dt2D="false" dtr="false" t="normal">SUMIFS('Выручка'!N:N, 'Выручка'!$G:$G, $G292, 'Выручка'!$C:$C, $I292)</f>
        <v>0</v>
      </c>
      <c r="O292" s="431" t="n">
        <f aca="false" ca="false" dt2D="false" dtr="false" t="normal">SUMIFS('Выручка'!O:O, 'Выручка'!$G:$G, $G292, 'Выручка'!$C:$C, $I292)</f>
        <v>0</v>
      </c>
      <c r="P292" s="431" t="n">
        <f aca="false" ca="false" dt2D="false" dtr="false" t="normal">SUMIFS('Выручка'!P:P, 'Выручка'!$G:$G, $G292, 'Выручка'!$C:$C, $I292)</f>
        <v>0</v>
      </c>
      <c r="Q292" s="431" t="n">
        <f aca="false" ca="false" dt2D="false" dtr="false" t="normal">SUMIFS('Выручка'!Q:Q, 'Выручка'!$G:$G, $G292, 'Выручка'!$C:$C, $I292)</f>
        <v>0</v>
      </c>
      <c r="R292" s="431" t="n">
        <f aca="false" ca="false" dt2D="false" dtr="false" t="normal">SUMIFS('Выручка'!R:R, 'Выручка'!$G:$G, $G292, 'Выручка'!$C:$C, $I292)</f>
        <v>0</v>
      </c>
      <c r="S292" s="431" t="n">
        <f aca="false" ca="false" dt2D="false" dtr="false" t="normal">SUMIFS('Выручка'!S:S, 'Выручка'!$G:$G, $G292, 'Выручка'!$C:$C, $I292)</f>
        <v>0</v>
      </c>
      <c r="T292" s="431" t="n">
        <f aca="false" ca="false" dt2D="false" dtr="false" t="normal">SUMIFS('Выручка'!T:T, 'Выручка'!$G:$G, $G292, 'Выручка'!$C:$C, $I292)</f>
        <v>0</v>
      </c>
      <c r="U292" s="431" t="n">
        <f aca="false" ca="false" dt2D="false" dtr="false" t="normal">SUMIFS('Выручка'!U:U, 'Выручка'!$G:$G, $G292, 'Выручка'!$C:$C, $I292)</f>
        <v>0</v>
      </c>
      <c r="V292" s="431" t="n">
        <f aca="false" ca="false" dt2D="false" dtr="false" t="normal">SUMIFS('Выручка'!V:V, 'Выручка'!$G:$G, $G292, 'Выручка'!$C:$C, $I292)</f>
        <v>0</v>
      </c>
      <c r="W292" s="431" t="n">
        <f aca="false" ca="false" dt2D="false" dtr="false" t="normal">SUMIFS('Выручка'!W:W, 'Выручка'!$G:$G, $G292, 'Выручка'!$C:$C, $I292)</f>
        <v>0</v>
      </c>
      <c r="X292" s="431" t="n">
        <f aca="false" ca="false" dt2D="false" dtr="false" t="normal">SUMIFS('Выручка'!X:X, 'Выручка'!$G:$G, $G292, 'Выручка'!$C:$C, $I292)</f>
        <v>0</v>
      </c>
      <c r="Y292" s="431" t="n">
        <f aca="false" ca="false" dt2D="false" dtr="false" t="normal">SUMIFS('Выручка'!Y:Y, 'Выручка'!$G:$G, $G292, 'Выручка'!$C:$C, $I292)</f>
        <v>0</v>
      </c>
      <c r="Z292" s="431" t="n">
        <f aca="false" ca="false" dt2D="false" dtr="false" t="normal">SUMIFS('Выручка'!Z:Z, 'Выручка'!$G:$G, $G292, 'Выручка'!$C:$C, $I292)</f>
        <v>0</v>
      </c>
      <c r="AA292" s="431" t="n">
        <f aca="false" ca="false" dt2D="false" dtr="false" t="normal">SUMIFS('Выручка'!AA:AA, 'Выручка'!$G:$G, $G292, 'Выручка'!$C:$C, $I292)</f>
        <v>0</v>
      </c>
      <c r="AB292" s="431" t="n">
        <f aca="false" ca="false" dt2D="false" dtr="false" t="normal">SUMIFS('Выручка'!AB:AB, 'Выручка'!$G:$G, $G292, 'Выручка'!$C:$C, $I292)</f>
        <v>0</v>
      </c>
      <c r="AC292" s="431" t="n">
        <f aca="false" ca="false" dt2D="false" dtr="false" t="normal">SUMIFS('Выручка'!AC:AC, 'Выручка'!$G:$G, $G292, 'Выручка'!$C:$C, $I292)</f>
        <v>0</v>
      </c>
      <c r="AD292" s="431" t="n">
        <f aca="false" ca="false" dt2D="false" dtr="false" t="normal">SUMIFS('Выручка'!AD:AD, 'Выручка'!$G:$G, $G292, 'Выручка'!$C:$C, $I292)</f>
        <v>0</v>
      </c>
      <c r="AE292" s="431" t="n">
        <f aca="false" ca="false" dt2D="false" dtr="false" t="normal">SUMIFS('Выручка'!AE:AE, 'Выручка'!$G:$G, $G292, 'Выручка'!$C:$C, $I292)</f>
        <v>0</v>
      </c>
      <c r="AF292" s="431" t="n">
        <f aca="false" ca="false" dt2D="false" dtr="false" t="normal">SUMIFS('Выручка'!AF:AF, 'Выручка'!$G:$G, $G292, 'Выручка'!$C:$C, $I292)</f>
        <v>0</v>
      </c>
      <c r="AG292" s="431" t="n">
        <f aca="false" ca="false" dt2D="false" dtr="false" t="normal">SUMIFS('Выручка'!AG:AG, 'Выручка'!$G:$G, $G292, 'Выручка'!$C:$C, $I292)</f>
        <v>0</v>
      </c>
      <c r="AH292" s="431" t="n">
        <f aca="false" ca="false" dt2D="false" dtr="false" t="normal">SUMIFS('Выручка'!AH:AH, 'Выручка'!$G:$G, $G292, 'Выручка'!$C:$C, $I292)</f>
        <v>0</v>
      </c>
      <c r="AI292" s="431" t="n">
        <f aca="false" ca="false" dt2D="false" dtr="false" t="normal">SUMIFS('Выручка'!AI:AI, 'Выручка'!$G:$G, $G292, 'Выручка'!$C:$C, $I292)</f>
        <v>0</v>
      </c>
      <c r="AJ292" s="431" t="n">
        <f aca="false" ca="false" dt2D="false" dtr="false" t="normal">SUMIFS('Выручка'!AJ:AJ, 'Выручка'!$G:$G, $G292, 'Выручка'!$C:$C, $I292)</f>
        <v>0</v>
      </c>
      <c r="AK292" s="431" t="n">
        <f aca="false" ca="false" dt2D="false" dtr="false" t="normal">SUMIFS('Выручка'!AK:AK, 'Выручка'!$G:$G, $G292, 'Выручка'!$C:$C, $I292)</f>
        <v>0</v>
      </c>
      <c r="AL292" s="431" t="n">
        <f aca="false" ca="false" dt2D="false" dtr="false" t="normal">SUMIFS('Выручка'!AL:AL, 'Выручка'!$G:$G, $G292, 'Выручка'!$C:$C, $I292)</f>
        <v>0</v>
      </c>
      <c r="AM292" s="431" t="n">
        <f aca="false" ca="false" dt2D="false" dtr="false" t="normal">SUMIFS('Выручка'!AM:AM, 'Выручка'!$G:$G, $G292, 'Выручка'!$C:$C, $I292)</f>
        <v>0</v>
      </c>
      <c r="AN292" s="431" t="n">
        <f aca="false" ca="false" dt2D="false" dtr="false" t="normal">SUMIFS('Выручка'!AN:AN, 'Выручка'!$G:$G, $G292, 'Выручка'!$C:$C, $I292)</f>
        <v>0</v>
      </c>
      <c r="AO292" s="431" t="n">
        <f aca="false" ca="false" dt2D="false" dtr="false" t="normal">SUMIFS('Выручка'!AO:AO, 'Выручка'!$G:$G, $G292, 'Выручка'!$C:$C, $I292)</f>
        <v>0</v>
      </c>
      <c r="AP292" s="431" t="n">
        <f aca="false" ca="false" dt2D="false" dtr="false" t="normal">SUMIFS('Выручка'!AP:AP, 'Выручка'!$G:$G, $G292, 'Выручка'!$C:$C, $I292)</f>
        <v>0</v>
      </c>
      <c r="AQ292" s="431" t="n">
        <f aca="false" ca="false" dt2D="false" dtr="false" t="normal">SUMIFS('Выручка'!AQ:AQ, 'Выручка'!$G:$G, $G292, 'Выручка'!$C:$C, $I292)</f>
        <v>0</v>
      </c>
      <c r="AR292" s="431" t="n">
        <f aca="false" ca="false" dt2D="false" dtr="false" t="normal">SUMIFS('Выручка'!AR:AR, 'Выручка'!$G:$G, $G292, 'Выручка'!$C:$C, $I292)</f>
        <v>0</v>
      </c>
      <c r="AS292" s="431" t="n">
        <f aca="false" ca="false" dt2D="false" dtr="false" t="normal">SUMIFS('Выручка'!AS:AS, 'Выручка'!$G:$G, $G292, 'Выручка'!$C:$C, $I292)</f>
        <v>0</v>
      </c>
      <c r="AT292" s="431" t="n">
        <f aca="false" ca="false" dt2D="false" dtr="false" t="normal">SUMIFS('Выручка'!AT:AT, 'Выручка'!$G:$G, $G292, 'Выручка'!$C:$C, $I292)</f>
        <v>0</v>
      </c>
      <c r="AU292" s="431" t="n">
        <f aca="false" ca="false" dt2D="false" dtr="false" t="normal">SUMIFS('Выручка'!AU:AU, 'Выручка'!$G:$G, $G292, 'Выручка'!$C:$C, $I292)</f>
        <v>0</v>
      </c>
      <c r="AV292" s="431" t="n">
        <f aca="false" ca="false" dt2D="false" dtr="false" t="normal">SUMIFS('Выручка'!AV:AV, 'Выручка'!$G:$G, $G292, 'Выручка'!$C:$C, $I292)</f>
        <v>0</v>
      </c>
      <c r="AW292" s="431" t="n">
        <f aca="false" ca="false" dt2D="false" dtr="false" t="normal">SUMIFS('Выручка'!AW:AW, 'Выручка'!$G:$G, $G292, 'Выручка'!$C:$C, $I292)</f>
        <v>0</v>
      </c>
      <c r="AX292" s="431" t="n">
        <f aca="false" ca="false" dt2D="false" dtr="false" t="normal">SUMIFS('Выручка'!AX:AX, 'Выручка'!$G:$G, $G292, 'Выручка'!$C:$C, $I292)</f>
        <v>0</v>
      </c>
      <c r="AY292" s="431" t="n">
        <f aca="false" ca="false" dt2D="false" dtr="false" t="normal">SUMIFS('Выручка'!AY:AY, 'Выручка'!$G:$G, $G292, 'Выручка'!$C:$C, $I292)</f>
        <v>0</v>
      </c>
      <c r="AZ292" s="431" t="n">
        <f aca="false" ca="false" dt2D="false" dtr="false" t="normal">SUMIFS('Выручка'!AZ:AZ, 'Выручка'!$G:$G, $G292, 'Выручка'!$C:$C, $I292)</f>
        <v>0</v>
      </c>
      <c r="BA292" s="431" t="n">
        <f aca="false" ca="false" dt2D="false" dtr="false" t="normal">SUMIFS('Выручка'!BA:BA, 'Выручка'!$G:$G, $G292, 'Выручка'!$C:$C, $I292)</f>
        <v>0</v>
      </c>
      <c r="BB292" s="431" t="n">
        <f aca="false" ca="false" dt2D="false" dtr="false" t="normal">SUMIFS('Выручка'!BB:BB, 'Выручка'!$G:$G, $G292, 'Выручка'!$C:$C, $I292)</f>
        <v>0</v>
      </c>
      <c r="BC292" s="431" t="n">
        <f aca="false" ca="false" dt2D="false" dtr="false" t="normal">SUMIFS('Выручка'!BC:BC, 'Выручка'!$G:$G, $G292, 'Выручка'!$C:$C, $I292)</f>
        <v>0</v>
      </c>
      <c r="BD292" s="431" t="n">
        <f aca="false" ca="false" dt2D="false" dtr="false" t="normal">SUMIFS('Выручка'!BD:BD, 'Выручка'!$G:$G, $G292, 'Выручка'!$C:$C, $I292)</f>
        <v>0</v>
      </c>
      <c r="BE292" s="431" t="n">
        <f aca="false" ca="false" dt2D="false" dtr="false" t="normal">SUMIFS('Выручка'!BE:BE, 'Выручка'!$G:$G, $G292, 'Выручка'!$C:$C, $I292)</f>
        <v>0</v>
      </c>
      <c r="BF292" s="431" t="n">
        <f aca="false" ca="false" dt2D="false" dtr="false" t="normal">SUMIFS('Выручка'!BF:BF, 'Выручка'!$G:$G, $G292, 'Выручка'!$C:$C, $I292)</f>
        <v>0</v>
      </c>
      <c r="BG292" s="431" t="n">
        <f aca="false" ca="false" dt2D="false" dtr="false" t="normal">SUMIFS('Выручка'!BG:BG, 'Выручка'!$G:$G, $G292, 'Выручка'!$C:$C, $I292)</f>
        <v>0</v>
      </c>
      <c r="BH292" s="431" t="n">
        <f aca="false" ca="false" dt2D="false" dtr="false" t="normal">SUMIFS('Выручка'!BH:BH, 'Выручка'!$G:$G, $G292, 'Выручка'!$C:$C, $I292)</f>
        <v>0</v>
      </c>
      <c r="BI292" s="431" t="n">
        <f aca="false" ca="false" dt2D="false" dtr="false" t="normal">SUMIFS('Выручка'!BI:BI, 'Выручка'!$G:$G, $G292, 'Выручка'!$C:$C, $I292)</f>
        <v>0</v>
      </c>
      <c r="BJ292" s="431" t="n">
        <f aca="false" ca="false" dt2D="false" dtr="false" t="normal">SUMIFS('Выручка'!BJ:BJ, 'Выручка'!$G:$G, $G292, 'Выручка'!$C:$C, $I292)</f>
        <v>0</v>
      </c>
      <c r="BK292" s="431" t="n">
        <f aca="false" ca="false" dt2D="false" dtr="false" t="normal">SUMIFS('Выручка'!BK:BK, 'Выручка'!$G:$G, $G292, 'Выручка'!$C:$C, $I292)</f>
        <v>0</v>
      </c>
      <c r="BL292" s="431" t="n">
        <f aca="false" ca="false" dt2D="false" dtr="false" t="normal">SUMIFS('Выручка'!BL:BL, 'Выручка'!$G:$G, $G292, 'Выручка'!$C:$C, $I292)</f>
        <v>0</v>
      </c>
      <c r="BM292" s="431" t="n">
        <f aca="false" ca="false" dt2D="false" dtr="false" t="normal">SUMIFS('Выручка'!BM:BM, 'Выручка'!$G:$G, $G292, 'Выручка'!$C:$C, $I292)</f>
        <v>0</v>
      </c>
      <c r="BN292" s="431" t="n">
        <f aca="false" ca="false" dt2D="false" dtr="false" t="normal">SUMIFS('Выручка'!BN:BN, 'Выручка'!$G:$G, $G292, 'Выручка'!$C:$C, $I292)</f>
        <v>0</v>
      </c>
      <c r="BO292" s="431" t="n">
        <f aca="false" ca="false" dt2D="false" dtr="false" t="normal">SUMIFS('Выручка'!BO:BO, 'Выручка'!$G:$G, $G292, 'Выручка'!$C:$C, $I292)</f>
        <v>0</v>
      </c>
      <c r="BP292" s="431" t="n">
        <f aca="false" ca="false" dt2D="false" dtr="false" t="normal">SUMIFS('Выручка'!BP:BP, 'Выручка'!$G:$G, $G292, 'Выручка'!$C:$C, $I292)</f>
        <v>0</v>
      </c>
      <c r="BQ292" s="431" t="n">
        <f aca="false" ca="false" dt2D="false" dtr="false" t="normal">SUMIFS('Выручка'!BQ:BQ, 'Выручка'!$G:$G, $G292, 'Выручка'!$C:$C, $I292)</f>
        <v>0</v>
      </c>
      <c r="BR292" s="431" t="n">
        <f aca="false" ca="false" dt2D="false" dtr="false" t="normal">SUMIFS('Выручка'!BR:BR, 'Выручка'!$G:$G, $G292, 'Выручка'!$C:$C, $I292)</f>
        <v>0</v>
      </c>
      <c r="BS292" s="431" t="n">
        <f aca="false" ca="false" dt2D="false" dtr="false" t="normal">SUMIFS('Выручка'!BS:BS, 'Выручка'!$G:$G, $G292, 'Выручка'!$C:$C, $I292)</f>
        <v>0</v>
      </c>
      <c r="BT292" s="431" t="n">
        <f aca="false" ca="false" dt2D="false" dtr="false" t="normal">SUMIFS('Выручка'!BT:BT, 'Выручка'!$G:$G, $G292, 'Выручка'!$C:$C, $I292)</f>
        <v>0</v>
      </c>
    </row>
    <row hidden="true" ht="16.5" outlineLevel="1" r="293">
      <c r="B293" s="374" t="s">
        <v>490</v>
      </c>
      <c r="E293" s="419" t="e">
        <f aca="false" ca="false" dt2D="false" dtr="false" t="normal">E292</f>
        <v>#N/A</v>
      </c>
      <c r="F293" s="374" t="e">
        <f aca="false" ca="false" dt2D="false" dtr="false" t="normal">F292</f>
        <v>#N/A</v>
      </c>
      <c r="G293" s="374" t="n">
        <f aca="false" ca="false" dt2D="false" dtr="false" t="normal">G292</f>
        <v>0</v>
      </c>
      <c r="I293" s="1" t="s">
        <v>490</v>
      </c>
      <c r="J293" s="429" t="n"/>
      <c r="L293" s="432" t="n"/>
      <c r="M293" s="433" t="n">
        <f aca="false" ca="false" dt2D="false" dtr="false" t="normal">SUMIFS('Выручка'!M:M, 'Выручка'!$G:$G, $G293, 'Выручка'!$C:$C, $I293)</f>
        <v>0</v>
      </c>
      <c r="N293" s="433" t="n">
        <f aca="false" ca="false" dt2D="false" dtr="false" t="normal">SUMIFS('Выручка'!N:N, 'Выручка'!$G:$G, $G293, 'Выручка'!$C:$C, $I293)</f>
        <v>0</v>
      </c>
      <c r="O293" s="433" t="n">
        <f aca="false" ca="false" dt2D="false" dtr="false" t="normal">SUMIFS('Выручка'!O:O, 'Выручка'!$G:$G, $G293, 'Выручка'!$C:$C, $I293)</f>
        <v>0</v>
      </c>
      <c r="P293" s="433" t="n">
        <f aca="false" ca="false" dt2D="false" dtr="false" t="normal">SUMIFS('Выручка'!P:P, 'Выручка'!$G:$G, $G293, 'Выручка'!$C:$C, $I293)</f>
        <v>0</v>
      </c>
      <c r="Q293" s="433" t="n">
        <f aca="false" ca="false" dt2D="false" dtr="false" t="normal">SUMIFS('Выручка'!Q:Q, 'Выручка'!$G:$G, $G293, 'Выручка'!$C:$C, $I293)</f>
        <v>0</v>
      </c>
      <c r="R293" s="433" t="n">
        <f aca="false" ca="false" dt2D="false" dtr="false" t="normal">SUMIFS('Выручка'!R:R, 'Выручка'!$G:$G, $G293, 'Выручка'!$C:$C, $I293)</f>
        <v>0</v>
      </c>
      <c r="S293" s="433" t="n">
        <f aca="false" ca="false" dt2D="false" dtr="false" t="normal">SUMIFS('Выручка'!S:S, 'Выручка'!$G:$G, $G293, 'Выручка'!$C:$C, $I293)</f>
        <v>0</v>
      </c>
      <c r="T293" s="433" t="n">
        <f aca="false" ca="false" dt2D="false" dtr="false" t="normal">SUMIFS('Выручка'!T:T, 'Выручка'!$G:$G, $G293, 'Выручка'!$C:$C, $I293)</f>
        <v>0</v>
      </c>
      <c r="U293" s="433" t="n">
        <f aca="false" ca="false" dt2D="false" dtr="false" t="normal">SUMIFS('Выручка'!U:U, 'Выручка'!$G:$G, $G293, 'Выручка'!$C:$C, $I293)</f>
        <v>0</v>
      </c>
      <c r="V293" s="433" t="n">
        <f aca="false" ca="false" dt2D="false" dtr="false" t="normal">SUMIFS('Выручка'!V:V, 'Выручка'!$G:$G, $G293, 'Выручка'!$C:$C, $I293)</f>
        <v>0</v>
      </c>
      <c r="W293" s="433" t="n">
        <f aca="false" ca="false" dt2D="false" dtr="false" t="normal">SUMIFS('Выручка'!W:W, 'Выручка'!$G:$G, $G293, 'Выручка'!$C:$C, $I293)</f>
        <v>0</v>
      </c>
      <c r="X293" s="433" t="n">
        <f aca="false" ca="false" dt2D="false" dtr="false" t="normal">SUMIFS('Выручка'!X:X, 'Выручка'!$G:$G, $G293, 'Выручка'!$C:$C, $I293)</f>
        <v>0</v>
      </c>
      <c r="Y293" s="433" t="n">
        <f aca="false" ca="false" dt2D="false" dtr="false" t="normal">SUMIFS('Выручка'!Y:Y, 'Выручка'!$G:$G, $G293, 'Выручка'!$C:$C, $I293)</f>
        <v>0</v>
      </c>
      <c r="Z293" s="433" t="n">
        <f aca="false" ca="false" dt2D="false" dtr="false" t="normal">SUMIFS('Выручка'!Z:Z, 'Выручка'!$G:$G, $G293, 'Выручка'!$C:$C, $I293)</f>
        <v>0</v>
      </c>
      <c r="AA293" s="433" t="n">
        <f aca="false" ca="false" dt2D="false" dtr="false" t="normal">SUMIFS('Выручка'!AA:AA, 'Выручка'!$G:$G, $G293, 'Выручка'!$C:$C, $I293)</f>
        <v>0</v>
      </c>
      <c r="AB293" s="433" t="n">
        <f aca="false" ca="false" dt2D="false" dtr="false" t="normal">SUMIFS('Выручка'!AB:AB, 'Выручка'!$G:$G, $G293, 'Выручка'!$C:$C, $I293)</f>
        <v>0</v>
      </c>
      <c r="AC293" s="433" t="n">
        <f aca="false" ca="false" dt2D="false" dtr="false" t="normal">SUMIFS('Выручка'!AC:AC, 'Выручка'!$G:$G, $G293, 'Выручка'!$C:$C, $I293)</f>
        <v>0</v>
      </c>
      <c r="AD293" s="433" t="n">
        <f aca="false" ca="false" dt2D="false" dtr="false" t="normal">SUMIFS('Выручка'!AD:AD, 'Выручка'!$G:$G, $G293, 'Выручка'!$C:$C, $I293)</f>
        <v>0</v>
      </c>
      <c r="AE293" s="433" t="n">
        <f aca="false" ca="false" dt2D="false" dtr="false" t="normal">SUMIFS('Выручка'!AE:AE, 'Выручка'!$G:$G, $G293, 'Выручка'!$C:$C, $I293)</f>
        <v>0</v>
      </c>
      <c r="AF293" s="433" t="n">
        <f aca="false" ca="false" dt2D="false" dtr="false" t="normal">SUMIFS('Выручка'!AF:AF, 'Выручка'!$G:$G, $G293, 'Выручка'!$C:$C, $I293)</f>
        <v>0</v>
      </c>
      <c r="AG293" s="433" t="n">
        <f aca="false" ca="false" dt2D="false" dtr="false" t="normal">SUMIFS('Выручка'!AG:AG, 'Выручка'!$G:$G, $G293, 'Выручка'!$C:$C, $I293)</f>
        <v>0</v>
      </c>
      <c r="AH293" s="433" t="n">
        <f aca="false" ca="false" dt2D="false" dtr="false" t="normal">SUMIFS('Выручка'!AH:AH, 'Выручка'!$G:$G, $G293, 'Выручка'!$C:$C, $I293)</f>
        <v>0</v>
      </c>
      <c r="AI293" s="433" t="n">
        <f aca="false" ca="false" dt2D="false" dtr="false" t="normal">SUMIFS('Выручка'!AI:AI, 'Выручка'!$G:$G, $G293, 'Выручка'!$C:$C, $I293)</f>
        <v>0</v>
      </c>
      <c r="AJ293" s="433" t="n">
        <f aca="false" ca="false" dt2D="false" dtr="false" t="normal">SUMIFS('Выручка'!AJ:AJ, 'Выручка'!$G:$G, $G293, 'Выручка'!$C:$C, $I293)</f>
        <v>0</v>
      </c>
      <c r="AK293" s="433" t="n">
        <f aca="false" ca="false" dt2D="false" dtr="false" t="normal">SUMIFS('Выручка'!AK:AK, 'Выручка'!$G:$G, $G293, 'Выручка'!$C:$C, $I293)</f>
        <v>0</v>
      </c>
      <c r="AL293" s="433" t="n">
        <f aca="false" ca="false" dt2D="false" dtr="false" t="normal">SUMIFS('Выручка'!AL:AL, 'Выручка'!$G:$G, $G293, 'Выручка'!$C:$C, $I293)</f>
        <v>0</v>
      </c>
      <c r="AM293" s="433" t="n">
        <f aca="false" ca="false" dt2D="false" dtr="false" t="normal">SUMIFS('Выручка'!AM:AM, 'Выручка'!$G:$G, $G293, 'Выручка'!$C:$C, $I293)</f>
        <v>0</v>
      </c>
      <c r="AN293" s="433" t="n">
        <f aca="false" ca="false" dt2D="false" dtr="false" t="normal">SUMIFS('Выручка'!AN:AN, 'Выручка'!$G:$G, $G293, 'Выручка'!$C:$C, $I293)</f>
        <v>0</v>
      </c>
      <c r="AO293" s="433" t="n">
        <f aca="false" ca="false" dt2D="false" dtr="false" t="normal">SUMIFS('Выручка'!AO:AO, 'Выручка'!$G:$G, $G293, 'Выручка'!$C:$C, $I293)</f>
        <v>0</v>
      </c>
      <c r="AP293" s="433" t="n">
        <f aca="false" ca="false" dt2D="false" dtr="false" t="normal">SUMIFS('Выручка'!AP:AP, 'Выручка'!$G:$G, $G293, 'Выручка'!$C:$C, $I293)</f>
        <v>0</v>
      </c>
      <c r="AQ293" s="433" t="n">
        <f aca="false" ca="false" dt2D="false" dtr="false" t="normal">SUMIFS('Выручка'!AQ:AQ, 'Выручка'!$G:$G, $G293, 'Выручка'!$C:$C, $I293)</f>
        <v>0</v>
      </c>
      <c r="AR293" s="433" t="n">
        <f aca="false" ca="false" dt2D="false" dtr="false" t="normal">SUMIFS('Выручка'!AR:AR, 'Выручка'!$G:$G, $G293, 'Выручка'!$C:$C, $I293)</f>
        <v>0</v>
      </c>
      <c r="AS293" s="433" t="n">
        <f aca="false" ca="false" dt2D="false" dtr="false" t="normal">SUMIFS('Выручка'!AS:AS, 'Выручка'!$G:$G, $G293, 'Выручка'!$C:$C, $I293)</f>
        <v>0</v>
      </c>
      <c r="AT293" s="433" t="n">
        <f aca="false" ca="false" dt2D="false" dtr="false" t="normal">SUMIFS('Выручка'!AT:AT, 'Выручка'!$G:$G, $G293, 'Выручка'!$C:$C, $I293)</f>
        <v>0</v>
      </c>
      <c r="AU293" s="433" t="n">
        <f aca="false" ca="false" dt2D="false" dtr="false" t="normal">SUMIFS('Выручка'!AU:AU, 'Выручка'!$G:$G, $G293, 'Выручка'!$C:$C, $I293)</f>
        <v>0</v>
      </c>
      <c r="AV293" s="433" t="n">
        <f aca="false" ca="false" dt2D="false" dtr="false" t="normal">SUMIFS('Выручка'!AV:AV, 'Выручка'!$G:$G, $G293, 'Выручка'!$C:$C, $I293)</f>
        <v>0</v>
      </c>
      <c r="AW293" s="433" t="n">
        <f aca="false" ca="false" dt2D="false" dtr="false" t="normal">SUMIFS('Выручка'!AW:AW, 'Выручка'!$G:$G, $G293, 'Выручка'!$C:$C, $I293)</f>
        <v>0</v>
      </c>
      <c r="AX293" s="433" t="n">
        <f aca="false" ca="false" dt2D="false" dtr="false" t="normal">SUMIFS('Выручка'!AX:AX, 'Выручка'!$G:$G, $G293, 'Выручка'!$C:$C, $I293)</f>
        <v>0</v>
      </c>
      <c r="AY293" s="433" t="n">
        <f aca="false" ca="false" dt2D="false" dtr="false" t="normal">SUMIFS('Выручка'!AY:AY, 'Выручка'!$G:$G, $G293, 'Выручка'!$C:$C, $I293)</f>
        <v>0</v>
      </c>
      <c r="AZ293" s="433" t="n">
        <f aca="false" ca="false" dt2D="false" dtr="false" t="normal">SUMIFS('Выручка'!AZ:AZ, 'Выручка'!$G:$G, $G293, 'Выручка'!$C:$C, $I293)</f>
        <v>0</v>
      </c>
      <c r="BA293" s="433" t="n">
        <f aca="false" ca="false" dt2D="false" dtr="false" t="normal">SUMIFS('Выручка'!BA:BA, 'Выручка'!$G:$G, $G293, 'Выручка'!$C:$C, $I293)</f>
        <v>0</v>
      </c>
      <c r="BB293" s="433" t="n">
        <f aca="false" ca="false" dt2D="false" dtr="false" t="normal">SUMIFS('Выручка'!BB:BB, 'Выручка'!$G:$G, $G293, 'Выручка'!$C:$C, $I293)</f>
        <v>0</v>
      </c>
      <c r="BC293" s="433" t="n">
        <f aca="false" ca="false" dt2D="false" dtr="false" t="normal">SUMIFS('Выручка'!BC:BC, 'Выручка'!$G:$G, $G293, 'Выручка'!$C:$C, $I293)</f>
        <v>0</v>
      </c>
      <c r="BD293" s="433" t="n">
        <f aca="false" ca="false" dt2D="false" dtr="false" t="normal">SUMIFS('Выручка'!BD:BD, 'Выручка'!$G:$G, $G293, 'Выручка'!$C:$C, $I293)</f>
        <v>0</v>
      </c>
      <c r="BE293" s="433" t="n">
        <f aca="false" ca="false" dt2D="false" dtr="false" t="normal">SUMIFS('Выручка'!BE:BE, 'Выручка'!$G:$G, $G293, 'Выручка'!$C:$C, $I293)</f>
        <v>0</v>
      </c>
      <c r="BF293" s="433" t="n">
        <f aca="false" ca="false" dt2D="false" dtr="false" t="normal">SUMIFS('Выручка'!BF:BF, 'Выручка'!$G:$G, $G293, 'Выручка'!$C:$C, $I293)</f>
        <v>0</v>
      </c>
      <c r="BG293" s="433" t="n">
        <f aca="false" ca="false" dt2D="false" dtr="false" t="normal">SUMIFS('Выручка'!BG:BG, 'Выручка'!$G:$G, $G293, 'Выручка'!$C:$C, $I293)</f>
        <v>0</v>
      </c>
      <c r="BH293" s="433" t="n">
        <f aca="false" ca="false" dt2D="false" dtr="false" t="normal">SUMIFS('Выручка'!BH:BH, 'Выручка'!$G:$G, $G293, 'Выручка'!$C:$C, $I293)</f>
        <v>0</v>
      </c>
      <c r="BI293" s="433" t="n">
        <f aca="false" ca="false" dt2D="false" dtr="false" t="normal">SUMIFS('Выручка'!BI:BI, 'Выручка'!$G:$G, $G293, 'Выручка'!$C:$C, $I293)</f>
        <v>0</v>
      </c>
      <c r="BJ293" s="433" t="n">
        <f aca="false" ca="false" dt2D="false" dtr="false" t="normal">SUMIFS('Выручка'!BJ:BJ, 'Выручка'!$G:$G, $G293, 'Выручка'!$C:$C, $I293)</f>
        <v>0</v>
      </c>
      <c r="BK293" s="433" t="n">
        <f aca="false" ca="false" dt2D="false" dtr="false" t="normal">SUMIFS('Выручка'!BK:BK, 'Выручка'!$G:$G, $G293, 'Выручка'!$C:$C, $I293)</f>
        <v>0</v>
      </c>
      <c r="BL293" s="433" t="n">
        <f aca="false" ca="false" dt2D="false" dtr="false" t="normal">SUMIFS('Выручка'!BL:BL, 'Выручка'!$G:$G, $G293, 'Выручка'!$C:$C, $I293)</f>
        <v>0</v>
      </c>
      <c r="BM293" s="433" t="n">
        <f aca="false" ca="false" dt2D="false" dtr="false" t="normal">SUMIFS('Выручка'!BM:BM, 'Выручка'!$G:$G, $G293, 'Выручка'!$C:$C, $I293)</f>
        <v>0</v>
      </c>
      <c r="BN293" s="433" t="n">
        <f aca="false" ca="false" dt2D="false" dtr="false" t="normal">SUMIFS('Выручка'!BN:BN, 'Выручка'!$G:$G, $G293, 'Выручка'!$C:$C, $I293)</f>
        <v>0</v>
      </c>
      <c r="BO293" s="433" t="n">
        <f aca="false" ca="false" dt2D="false" dtr="false" t="normal">SUMIFS('Выручка'!BO:BO, 'Выручка'!$G:$G, $G293, 'Выручка'!$C:$C, $I293)</f>
        <v>0</v>
      </c>
      <c r="BP293" s="433" t="n">
        <f aca="false" ca="false" dt2D="false" dtr="false" t="normal">SUMIFS('Выручка'!BP:BP, 'Выручка'!$G:$G, $G293, 'Выручка'!$C:$C, $I293)</f>
        <v>0</v>
      </c>
      <c r="BQ293" s="433" t="n">
        <f aca="false" ca="false" dt2D="false" dtr="false" t="normal">SUMIFS('Выручка'!BQ:BQ, 'Выручка'!$G:$G, $G293, 'Выручка'!$C:$C, $I293)</f>
        <v>0</v>
      </c>
      <c r="BR293" s="433" t="n">
        <f aca="false" ca="false" dt2D="false" dtr="false" t="normal">SUMIFS('Выручка'!BR:BR, 'Выручка'!$G:$G, $G293, 'Выручка'!$C:$C, $I293)</f>
        <v>0</v>
      </c>
      <c r="BS293" s="433" t="n">
        <f aca="false" ca="false" dt2D="false" dtr="false" t="normal">SUMIFS('Выручка'!BS:BS, 'Выручка'!$G:$G, $G293, 'Выручка'!$C:$C, $I293)</f>
        <v>0</v>
      </c>
      <c r="BT293" s="433" t="n">
        <f aca="false" ca="false" dt2D="false" dtr="false" t="normal">SUMIFS('Выручка'!BT:BT, 'Выручка'!$G:$G, $G293, 'Выручка'!$C:$C, $I293)</f>
        <v>0</v>
      </c>
    </row>
    <row hidden="true" ht="16.5" outlineLevel="1" r="294">
      <c r="B294" s="374" t="s">
        <v>457</v>
      </c>
      <c r="E294" s="419" t="e">
        <f aca="false" ca="false" dt2D="false" dtr="false" t="normal">E293</f>
        <v>#N/A</v>
      </c>
      <c r="F294" s="374" t="e">
        <f aca="false" ca="false" dt2D="false" dtr="false" t="normal">F293</f>
        <v>#N/A</v>
      </c>
      <c r="G294" s="374" t="n">
        <f aca="false" ca="false" dt2D="false" dtr="false" t="normal">G293</f>
        <v>0</v>
      </c>
      <c r="I294" s="1" t="s">
        <v>491</v>
      </c>
      <c r="J294" s="429" t="n"/>
      <c r="L294" s="432" t="n"/>
      <c r="M294" s="433" t="n">
        <f aca="false" ca="false" dt2D="false" dtr="false" t="normal">IF($K270="ОСНО", (M$248-SUM(M249, M254, M256, M257, M260))*'Макро'!E$64, 0)</f>
        <v>0</v>
      </c>
      <c r="N294" s="433" t="n">
        <f aca="false" ca="false" dt2D="false" dtr="false" t="normal">IF($K270="ОСНО", (N$248-SUM(N249, N254, N256, N257, N260))*'Макро'!F$64, 0)</f>
        <v>0</v>
      </c>
      <c r="O294" s="433" t="n">
        <f aca="false" ca="false" dt2D="false" dtr="false" t="normal">IF($K270="ОСНО", (O$248-SUM(O249, O254, O256, O257, O260))*'Макро'!G$64, 0)</f>
        <v>0</v>
      </c>
      <c r="P294" s="433" t="n">
        <f aca="false" ca="false" dt2D="false" dtr="false" t="normal">IF($K270="ОСНО", (P$248-SUM(P249, P254, P256, P257, P260))*'Макро'!H$64, 0)</f>
        <v>0</v>
      </c>
      <c r="Q294" s="433" t="n">
        <f aca="false" ca="false" dt2D="false" dtr="false" t="normal">IF($K270="ОСНО", (Q$248-SUM(Q249, Q254, Q256, Q257, Q260))*'Макро'!I$64, 0)</f>
        <v>0</v>
      </c>
      <c r="R294" s="433" t="n">
        <f aca="false" ca="false" dt2D="false" dtr="false" t="normal">IF($K270="ОСНО", (R$248-SUM(R249, R254, R256, R257, R260))*'Макро'!J$64, 0)</f>
        <v>0</v>
      </c>
      <c r="S294" s="433" t="n">
        <f aca="false" ca="false" dt2D="false" dtr="false" t="normal">IF($K270="ОСНО", (S$248-SUM(S249, S254, S256, S257, S260))*'Макро'!K$64, 0)</f>
        <v>0</v>
      </c>
      <c r="T294" s="433" t="n">
        <f aca="false" ca="false" dt2D="false" dtr="false" t="normal">IF($K270="ОСНО", (T$248-SUM(T249, T254, T256, T257, T260))*'Макро'!L$64, 0)</f>
        <v>0</v>
      </c>
      <c r="U294" s="433" t="n">
        <f aca="false" ca="false" dt2D="false" dtr="false" t="normal">IF($K270="ОСНО", (U$248-SUM(U249, U254, U256, U257, U260))*'Макро'!M$64, 0)</f>
        <v>0</v>
      </c>
      <c r="V294" s="433" t="n">
        <f aca="false" ca="false" dt2D="false" dtr="false" t="normal">IF($K270="ОСНО", (V$248-SUM(V249, V254, V256, V257, V260))*'Макро'!N$64, 0)</f>
        <v>0</v>
      </c>
      <c r="W294" s="433" t="n">
        <f aca="false" ca="false" dt2D="false" dtr="false" t="normal">IF($K270="ОСНО", (W$248-SUM(W249, W254, W256, W257, W260))*'Макро'!O$64, 0)</f>
        <v>0</v>
      </c>
      <c r="X294" s="433" t="n">
        <f aca="false" ca="false" dt2D="false" dtr="false" t="normal">IF($K270="ОСНО", (X$248-SUM(X249, X254, X256, X257, X260))*'Макро'!P$64, 0)</f>
        <v>0</v>
      </c>
      <c r="Y294" s="433" t="n">
        <f aca="false" ca="false" dt2D="false" dtr="false" t="normal">IF($K270="ОСНО", (Y$248-SUM(Y249, Y254, Y256, Y257, Y260))*'Макро'!Q$64, 0)</f>
        <v>0</v>
      </c>
      <c r="Z294" s="433" t="n">
        <f aca="false" ca="false" dt2D="false" dtr="false" t="normal">IF($K270="ОСНО", (Z$248-SUM(Z249, Z254, Z256, Z257, Z260))*'Макро'!R$64, 0)</f>
        <v>0</v>
      </c>
      <c r="AA294" s="433" t="n">
        <f aca="false" ca="false" dt2D="false" dtr="false" t="normal">IF($K270="ОСНО", (AA$248-SUM(AA249, AA254, AA256, AA257, AA260))*'Макро'!S$64, 0)</f>
        <v>0</v>
      </c>
      <c r="AB294" s="433" t="n">
        <f aca="false" ca="false" dt2D="false" dtr="false" t="normal">IF($K270="ОСНО", (AB$248-SUM(AB249, AB254, AB256, AB257, AB260))*'Макро'!T$64, 0)</f>
        <v>0</v>
      </c>
      <c r="AC294" s="433" t="n">
        <f aca="false" ca="false" dt2D="false" dtr="false" t="normal">IF($K270="ОСНО", (AC$248-SUM(AC249, AC254, AC256, AC257, AC260))*'Макро'!U$64, 0)</f>
        <v>0</v>
      </c>
      <c r="AD294" s="433" t="n">
        <f aca="false" ca="false" dt2D="false" dtr="false" t="normal">IF($K270="ОСНО", (AD$248-SUM(AD249, AD254, AD256, AD257, AD260))*'Макро'!V$64, 0)</f>
        <v>0</v>
      </c>
      <c r="AE294" s="433" t="n">
        <f aca="false" ca="false" dt2D="false" dtr="false" t="normal">IF($K270="ОСНО", (AE$248-SUM(AE249, AE254, AE256, AE257, AE260))*'Макро'!W$64, 0)</f>
        <v>0</v>
      </c>
      <c r="AF294" s="433" t="n">
        <f aca="false" ca="false" dt2D="false" dtr="false" t="normal">IF($K270="ОСНО", (AF$248-SUM(AF249, AF254, AF256, AF257, AF260))*'Макро'!X$64, 0)</f>
        <v>0</v>
      </c>
      <c r="AG294" s="433" t="n">
        <f aca="false" ca="false" dt2D="false" dtr="false" t="normal">IF($K270="ОСНО", (AG$248-SUM(AG249, AG254, AG256, AG257, AG260))*'Макро'!Y$64, 0)</f>
        <v>0</v>
      </c>
      <c r="AH294" s="433" t="n">
        <f aca="false" ca="false" dt2D="false" dtr="false" t="normal">IF($K270="ОСНО", (AH$248-SUM(AH249, AH254, AH256, AH257, AH260))*'Макро'!Z$64, 0)</f>
        <v>0</v>
      </c>
      <c r="AI294" s="433" t="n">
        <f aca="false" ca="false" dt2D="false" dtr="false" t="normal">IF($K270="ОСНО", (AI$248-SUM(AI249, AI254, AI256, AI257, AI260))*'Макро'!AA$64, 0)</f>
        <v>0</v>
      </c>
      <c r="AJ294" s="433" t="n">
        <f aca="false" ca="false" dt2D="false" dtr="false" t="normal">IF($K270="ОСНО", (AJ$248-SUM(AJ249, AJ254, AJ256, AJ257, AJ260))*'Макро'!AB$64, 0)</f>
        <v>0</v>
      </c>
      <c r="AK294" s="433" t="n">
        <f aca="false" ca="false" dt2D="false" dtr="false" t="normal">IF($K270="ОСНО", (AK$248-SUM(AK249, AK254, AK256, AK257, AK260))*'Макро'!AC$64, 0)</f>
        <v>0</v>
      </c>
      <c r="AL294" s="433" t="n">
        <f aca="false" ca="false" dt2D="false" dtr="false" t="normal">IF($K270="ОСНО", (AL$248-SUM(AL249, AL254, AL256, AL257, AL260))*'Макро'!AD$64, 0)</f>
        <v>0</v>
      </c>
      <c r="AM294" s="433" t="n">
        <f aca="false" ca="false" dt2D="false" dtr="false" t="normal">IF($K270="ОСНО", (AM$248-SUM(AM249, AM254, AM256, AM257, AM260))*'Макро'!AE$64, 0)</f>
        <v>0</v>
      </c>
      <c r="AN294" s="433" t="n">
        <f aca="false" ca="false" dt2D="false" dtr="false" t="normal">IF($K270="ОСНО", (AN$248-SUM(AN249, AN254, AN256, AN257, AN260))*'Макро'!AF$64, 0)</f>
        <v>0</v>
      </c>
      <c r="AO294" s="433" t="n">
        <f aca="false" ca="false" dt2D="false" dtr="false" t="normal">IF($K270="ОСНО", (AO$248-SUM(AO249, AO254, AO256, AO257, AO260))*'Макро'!AG$64, 0)</f>
        <v>0</v>
      </c>
      <c r="AP294" s="433" t="n">
        <f aca="false" ca="false" dt2D="false" dtr="false" t="normal">IF($K270="ОСНО", (AP$248-SUM(AP249, AP254, AP256, AP257, AP260))*'Макро'!AH$64, 0)</f>
        <v>0</v>
      </c>
      <c r="AQ294" s="433" t="n">
        <f aca="false" ca="false" dt2D="false" dtr="false" t="normal">IF($K270="ОСНО", (AQ$248-SUM(AQ249, AQ254, AQ256, AQ257, AQ260))*'Макро'!AI$64, 0)</f>
        <v>0</v>
      </c>
      <c r="AR294" s="433" t="n">
        <f aca="false" ca="false" dt2D="false" dtr="false" t="normal">IF($K270="ОСНО", (AR$248-SUM(AR249, AR254, AR256, AR257, AR260))*'Макро'!AJ$64, 0)</f>
        <v>0</v>
      </c>
      <c r="AS294" s="433" t="n">
        <f aca="false" ca="false" dt2D="false" dtr="false" t="normal">IF($K270="ОСНО", (AS$248-SUM(AS249, AS254, AS256, AS257, AS260))*'Макро'!AK$64, 0)</f>
        <v>0</v>
      </c>
      <c r="AT294" s="433" t="n">
        <f aca="false" ca="false" dt2D="false" dtr="false" t="normal">IF($K270="ОСНО", (AT$248-SUM(AT249, AT254, AT256, AT257, AT260))*'Макро'!AL$64, 0)</f>
        <v>0</v>
      </c>
      <c r="AU294" s="433" t="n">
        <f aca="false" ca="false" dt2D="false" dtr="false" t="normal">IF($K270="ОСНО", (AU$248-SUM(AU249, AU254, AU256, AU257, AU260))*'Макро'!AM$64, 0)</f>
        <v>0</v>
      </c>
      <c r="AV294" s="433" t="n">
        <f aca="false" ca="false" dt2D="false" dtr="false" t="normal">IF($K270="ОСНО", (AV$248-SUM(AV249, AV254, AV256, AV257, AV260))*'Макро'!AN$64, 0)</f>
        <v>0</v>
      </c>
      <c r="AW294" s="433" t="n">
        <f aca="false" ca="false" dt2D="false" dtr="false" t="normal">IF($K270="ОСНО", (AW$248-SUM(AW249, AW254, AW256, AW257, AW260))*'Макро'!AO$64, 0)</f>
        <v>0</v>
      </c>
      <c r="AX294" s="433" t="n">
        <f aca="false" ca="false" dt2D="false" dtr="false" t="normal">IF($K270="ОСНО", (AX$248-SUM(AX249, AX254, AX256, AX257, AX260))*'Макро'!AP$64, 0)</f>
        <v>0</v>
      </c>
      <c r="AY294" s="433" t="n">
        <f aca="false" ca="false" dt2D="false" dtr="false" t="normal">IF($K270="ОСНО", (AY$248-SUM(AY249, AY254, AY256, AY257, AY260))*'Макро'!AQ$64, 0)</f>
        <v>0</v>
      </c>
      <c r="AZ294" s="433" t="n">
        <f aca="false" ca="false" dt2D="false" dtr="false" t="normal">IF($K270="ОСНО", (AZ$248-SUM(AZ249, AZ254, AZ256, AZ257, AZ260))*'Макро'!AR$64, 0)</f>
        <v>0</v>
      </c>
      <c r="BA294" s="433" t="n">
        <f aca="false" ca="false" dt2D="false" dtr="false" t="normal">IF($K270="ОСНО", (BA$248-SUM(BA249, BA254, BA256, BA257, BA260))*'Макро'!AS$64, 0)</f>
        <v>0</v>
      </c>
      <c r="BB294" s="433" t="n">
        <f aca="false" ca="false" dt2D="false" dtr="false" t="normal">IF($K270="ОСНО", (BB$248-SUM(BB249, BB254, BB256, BB257, BB260))*'Макро'!AT$64, 0)</f>
        <v>0</v>
      </c>
      <c r="BC294" s="433" t="n">
        <f aca="false" ca="false" dt2D="false" dtr="false" t="normal">IF($K270="ОСНО", (BC$248-SUM(BC249, BC254, BC256, BC257, BC260))*'Макро'!AU$64, 0)</f>
        <v>0</v>
      </c>
      <c r="BD294" s="433" t="n">
        <f aca="false" ca="false" dt2D="false" dtr="false" t="normal">IF($K270="ОСНО", (BD$248-SUM(BD249, BD254, BD256, BD257, BD260))*'Макро'!AV$64, 0)</f>
        <v>0</v>
      </c>
      <c r="BE294" s="433" t="n">
        <f aca="false" ca="false" dt2D="false" dtr="false" t="normal">IF($K270="ОСНО", (BE$248-SUM(BE249, BE254, BE256, BE257, BE260))*'Макро'!AW$64, 0)</f>
        <v>0</v>
      </c>
      <c r="BF294" s="433" t="n">
        <f aca="false" ca="false" dt2D="false" dtr="false" t="normal">IF($K270="ОСНО", (BF$248-SUM(BF249, BF254, BF256, BF257, BF260))*'Макро'!AX$64, 0)</f>
        <v>0</v>
      </c>
      <c r="BG294" s="433" t="n">
        <f aca="false" ca="false" dt2D="false" dtr="false" t="normal">IF($K270="ОСНО", (BG$248-SUM(BG249, BG254, BG256, BG257, BG260))*'Макро'!AY$64, 0)</f>
        <v>0</v>
      </c>
      <c r="BH294" s="433" t="n">
        <f aca="false" ca="false" dt2D="false" dtr="false" t="normal">IF($K270="ОСНО", (BH$248-SUM(BH249, BH254, BH256, BH257, BH260))*'Макро'!AZ$64, 0)</f>
        <v>0</v>
      </c>
      <c r="BI294" s="433" t="n">
        <f aca="false" ca="false" dt2D="false" dtr="false" t="normal">IF($K270="ОСНО", (BI$248-SUM(BI249, BI254, BI256, BI257, BI260))*'Макро'!BA$64, 0)</f>
        <v>0</v>
      </c>
      <c r="BJ294" s="433" t="n">
        <f aca="false" ca="false" dt2D="false" dtr="false" t="normal">IF($K270="ОСНО", (BJ$248-SUM(BJ249, BJ254, BJ256, BJ257, BJ260))*'Макро'!BB$64, 0)</f>
        <v>0</v>
      </c>
      <c r="BK294" s="433" t="n">
        <f aca="false" ca="false" dt2D="false" dtr="false" t="normal">IF($K270="ОСНО", (BK$248-SUM(BK249, BK254, BK256, BK257, BK260))*'Макро'!BC$64, 0)</f>
        <v>0</v>
      </c>
      <c r="BL294" s="433" t="n">
        <f aca="false" ca="false" dt2D="false" dtr="false" t="normal">IF($K270="ОСНО", (BL$248-SUM(BL249, BL254, BL256, BL257, BL260))*'Макро'!BD$64, 0)</f>
        <v>0</v>
      </c>
      <c r="BM294" s="433" t="n">
        <f aca="false" ca="false" dt2D="false" dtr="false" t="normal">IF($K270="ОСНО", (BM$248-SUM(BM249, BM254, BM256, BM257, BM260))*'Макро'!BE$64, 0)</f>
        <v>0</v>
      </c>
      <c r="BN294" s="433" t="n">
        <f aca="false" ca="false" dt2D="false" dtr="false" t="normal">IF($K270="ОСНО", (BN$248-SUM(BN249, BN254, BN256, BN257, BN260))*'Макро'!BF$64, 0)</f>
        <v>0</v>
      </c>
      <c r="BO294" s="433" t="n">
        <f aca="false" ca="false" dt2D="false" dtr="false" t="normal">IF($K270="ОСНО", (BO$248-SUM(BO249, BO254, BO256, BO257, BO260))*'Макро'!BG$64, 0)</f>
        <v>0</v>
      </c>
      <c r="BP294" s="433" t="n">
        <f aca="false" ca="false" dt2D="false" dtr="false" t="normal">IF($K270="ОСНО", (BP$248-SUM(BP249, BP254, BP256, BP257, BP260))*'Макро'!BH$64, 0)</f>
        <v>0</v>
      </c>
      <c r="BQ294" s="433" t="n">
        <f aca="false" ca="false" dt2D="false" dtr="false" t="normal">IF($K270="ОСНО", (BQ$248-SUM(BQ249, BQ254, BQ256, BQ257, BQ260))*'Макро'!BI$64, 0)</f>
        <v>0</v>
      </c>
      <c r="BR294" s="433" t="n">
        <f aca="false" ca="false" dt2D="false" dtr="false" t="normal">IF($K270="ОСНО", (BR$248-SUM(BR249, BR254, BR256, BR257, BR260))*'Макро'!BJ$64, 0)</f>
        <v>0</v>
      </c>
      <c r="BS294" s="433" t="n">
        <f aca="false" ca="false" dt2D="false" dtr="false" t="normal">IF($K270="ОСНО", (BS$248-SUM(BS249, BS254, BS256, BS257, BS260))*'Макро'!BK$64, 0)</f>
        <v>0</v>
      </c>
      <c r="BT294" s="433" t="n">
        <f aca="false" ca="false" dt2D="false" dtr="false" t="normal">IF($K270="ОСНО", (BT$248-SUM(BT249, BT254, BT256, BT257, BT260))*'Макро'!BL$64, 0)</f>
        <v>0</v>
      </c>
    </row>
    <row hidden="true" ht="16.5" outlineLevel="1" r="295">
      <c r="I295" s="434" t="s">
        <v>492</v>
      </c>
      <c r="J295" s="124" t="n"/>
      <c r="K295" s="124" t="n"/>
      <c r="L295" s="279" t="n"/>
      <c r="M295" s="435" t="n"/>
      <c r="N295" s="435" t="n"/>
      <c r="O295" s="435" t="n"/>
      <c r="P295" s="435" t="n"/>
      <c r="Q295" s="435" t="n"/>
      <c r="R295" s="435" t="n"/>
      <c r="S295" s="435" t="n"/>
      <c r="T295" s="435" t="n"/>
      <c r="U295" s="435" t="n"/>
      <c r="V295" s="435" t="n"/>
      <c r="W295" s="435" t="n"/>
      <c r="X295" s="435" t="n"/>
      <c r="Y295" s="435" t="n"/>
      <c r="Z295" s="435" t="n"/>
      <c r="AA295" s="435" t="n"/>
    </row>
    <row outlineLevel="0" r="296">
      <c r="I296" s="429" t="s">
        <v>493</v>
      </c>
      <c r="M296" s="170" t="n"/>
      <c r="N296" s="170" t="n"/>
      <c r="O296" s="170" t="n"/>
      <c r="P296" s="170" t="n"/>
      <c r="Q296" s="170" t="n"/>
      <c r="R296" s="170" t="n"/>
      <c r="S296" s="170" t="n"/>
      <c r="T296" s="170" t="n"/>
      <c r="U296" s="170" t="n"/>
      <c r="V296" s="170" t="n"/>
      <c r="W296" s="170" t="n"/>
      <c r="X296" s="170" t="n"/>
      <c r="Y296" s="170" t="n"/>
      <c r="Z296" s="170" t="n"/>
      <c r="AA296" s="170" t="n"/>
      <c r="AB296" s="170" t="n"/>
      <c r="AC296" s="170" t="n"/>
      <c r="AD296" s="170" t="n"/>
      <c r="AE296" s="170" t="n"/>
      <c r="AF296" s="170" t="n"/>
      <c r="AG296" s="170" t="n"/>
      <c r="AH296" s="170" t="n"/>
      <c r="AI296" s="170" t="n"/>
      <c r="AJ296" s="170" t="n"/>
      <c r="AK296" s="170" t="n"/>
      <c r="AL296" s="170" t="n"/>
      <c r="AM296" s="170" t="n"/>
      <c r="AN296" s="170" t="n"/>
      <c r="AO296" s="170" t="n"/>
      <c r="AP296" s="170" t="n"/>
      <c r="AQ296" s="170" t="n"/>
      <c r="AR296" s="170" t="n"/>
      <c r="AS296" s="170" t="n"/>
      <c r="AT296" s="170" t="n"/>
      <c r="AU296" s="170" t="n"/>
      <c r="AV296" s="170" t="n"/>
      <c r="AW296" s="170" t="n"/>
      <c r="AX296" s="170" t="n"/>
      <c r="AY296" s="170" t="n"/>
      <c r="AZ296" s="170" t="n"/>
      <c r="BA296" s="170" t="n"/>
      <c r="BB296" s="170" t="n"/>
      <c r="BC296" s="170" t="n"/>
      <c r="BD296" s="170" t="n"/>
      <c r="BE296" s="170" t="n"/>
      <c r="BF296" s="170" t="n"/>
      <c r="BG296" s="170" t="n"/>
      <c r="BH296" s="170" t="n"/>
      <c r="BI296" s="170" t="n"/>
      <c r="BJ296" s="170" t="n"/>
      <c r="BK296" s="170" t="n"/>
      <c r="BL296" s="170" t="n"/>
      <c r="BM296" s="170" t="n"/>
      <c r="BN296" s="170" t="n"/>
      <c r="BO296" s="170" t="n"/>
      <c r="BP296" s="170" t="n"/>
      <c r="BQ296" s="170" t="n"/>
      <c r="BR296" s="170" t="n"/>
      <c r="BS296" s="170" t="n"/>
      <c r="BT296" s="170" t="n"/>
      <c r="BU296" s="170" t="n"/>
    </row>
    <row outlineLevel="0" r="297">
      <c r="I297" s="436" t="s">
        <v>494</v>
      </c>
      <c r="L297" s="283" t="n"/>
      <c r="M297" s="167" t="n"/>
      <c r="N297" s="167" t="n"/>
      <c r="O297" s="167" t="n"/>
      <c r="P297" s="167" t="n"/>
      <c r="Q297" s="167" t="n"/>
      <c r="R297" s="167" t="n"/>
      <c r="S297" s="167" t="n"/>
      <c r="T297" s="167" t="n"/>
      <c r="U297" s="167" t="n"/>
      <c r="V297" s="167" t="n"/>
      <c r="W297" s="167" t="n"/>
      <c r="X297" s="167" t="n"/>
      <c r="Y297" s="167" t="n"/>
      <c r="Z297" s="167" t="n"/>
      <c r="AA297" s="167" t="n"/>
      <c r="AB297" s="167" t="n"/>
      <c r="AC297" s="167" t="n"/>
      <c r="AD297" s="167" t="n"/>
      <c r="AE297" s="167" t="n"/>
      <c r="AF297" s="167" t="n"/>
      <c r="AG297" s="167" t="n"/>
      <c r="AH297" s="167" t="n"/>
      <c r="AI297" s="167" t="n"/>
      <c r="AJ297" s="167" t="n"/>
      <c r="AK297" s="167" t="n"/>
      <c r="AL297" s="167" t="n"/>
      <c r="AM297" s="167" t="n"/>
      <c r="AN297" s="167" t="n"/>
      <c r="AO297" s="167" t="n"/>
      <c r="AP297" s="167" t="n"/>
      <c r="AQ297" s="167" t="n"/>
      <c r="AR297" s="167" t="n"/>
      <c r="AS297" s="167" t="n"/>
      <c r="AT297" s="167" t="n"/>
      <c r="AU297" s="167" t="n"/>
      <c r="AV297" s="167" t="n"/>
      <c r="AW297" s="167" t="n"/>
      <c r="AX297" s="167" t="n"/>
      <c r="AY297" s="167" t="n"/>
      <c r="AZ297" s="167" t="n"/>
      <c r="BA297" s="167" t="n"/>
      <c r="BB297" s="167" t="n"/>
      <c r="BC297" s="167" t="n"/>
      <c r="BD297" s="167" t="n"/>
      <c r="BE297" s="167" t="n"/>
      <c r="BF297" s="167" t="n"/>
      <c r="BG297" s="167" t="n"/>
      <c r="BH297" s="167" t="n"/>
      <c r="BI297" s="167" t="n"/>
      <c r="BJ297" s="167" t="n"/>
      <c r="BK297" s="167" t="n"/>
      <c r="BL297" s="167" t="n"/>
      <c r="BM297" s="167" t="n"/>
      <c r="BN297" s="167" t="n"/>
      <c r="BO297" s="167" t="n"/>
      <c r="BP297" s="167" t="n"/>
      <c r="BQ297" s="167" t="n"/>
      <c r="BR297" s="167" t="n"/>
      <c r="BS297" s="167" t="n"/>
      <c r="BT297" s="167" t="n"/>
    </row>
    <row outlineLevel="0" r="298">
      <c r="I298" s="436" t="n"/>
      <c r="L298" s="283" t="n"/>
      <c r="M298" s="167" t="n"/>
      <c r="N298" s="167" t="n"/>
      <c r="O298" s="167" t="n"/>
      <c r="P298" s="167" t="n"/>
      <c r="Q298" s="167" t="n"/>
      <c r="R298" s="167" t="n"/>
      <c r="S298" s="167" t="n"/>
      <c r="T298" s="167" t="n"/>
      <c r="U298" s="167" t="n"/>
      <c r="V298" s="167" t="n"/>
      <c r="W298" s="167" t="n"/>
      <c r="X298" s="167" t="n"/>
      <c r="Y298" s="167" t="n"/>
      <c r="Z298" s="167" t="n"/>
      <c r="AA298" s="167" t="n"/>
      <c r="AB298" s="167" t="n"/>
      <c r="AC298" s="167" t="n"/>
      <c r="AD298" s="167" t="n"/>
      <c r="AE298" s="167" t="n"/>
      <c r="AF298" s="167" t="n"/>
      <c r="AG298" s="167" t="n"/>
      <c r="AH298" s="167" t="n"/>
      <c r="AI298" s="167" t="n"/>
      <c r="AJ298" s="167" t="n"/>
      <c r="AK298" s="167" t="n"/>
      <c r="AL298" s="167" t="n"/>
      <c r="AM298" s="167" t="n"/>
      <c r="AN298" s="167" t="n"/>
      <c r="AO298" s="167" t="n"/>
      <c r="AP298" s="167" t="n"/>
      <c r="AQ298" s="167" t="n"/>
      <c r="AR298" s="167" t="n"/>
      <c r="AS298" s="167" t="n"/>
      <c r="AT298" s="167" t="n"/>
      <c r="AU298" s="167" t="n"/>
      <c r="AV298" s="167" t="n"/>
      <c r="AW298" s="167" t="n"/>
      <c r="AX298" s="167" t="n"/>
      <c r="AY298" s="167" t="n"/>
      <c r="AZ298" s="167" t="n"/>
      <c r="BA298" s="167" t="n"/>
      <c r="BB298" s="167" t="n"/>
      <c r="BC298" s="167" t="n"/>
      <c r="BD298" s="167" t="n"/>
      <c r="BE298" s="167" t="n"/>
      <c r="BF298" s="167" t="n"/>
      <c r="BG298" s="167" t="n"/>
      <c r="BH298" s="167" t="n"/>
      <c r="BI298" s="167" t="n"/>
      <c r="BJ298" s="167" t="n"/>
      <c r="BK298" s="167" t="n"/>
      <c r="BL298" s="167" t="n"/>
      <c r="BM298" s="167" t="n"/>
      <c r="BN298" s="167" t="n"/>
      <c r="BO298" s="167" t="n"/>
      <c r="BP298" s="167" t="n"/>
      <c r="BQ298" s="167" t="n"/>
      <c r="BR298" s="167" t="n"/>
      <c r="BS298" s="167" t="n"/>
      <c r="BT298" s="167" t="n"/>
    </row>
    <row ht="18.75" outlineLevel="0" r="299">
      <c r="C299" s="374" t="n">
        <v>1</v>
      </c>
      <c r="H299" s="135" t="s">
        <v>177</v>
      </c>
      <c r="I299" s="416" t="n"/>
      <c r="J299" s="417" t="e">
        <f aca="false" ca="false" dt2D="false" dtr="false" t="normal">VLOOKUP(I299, 'Допущения'!$B$8:$E$15, 4, 0)</f>
        <v>#N/A</v>
      </c>
      <c r="K299" s="418" t="e">
        <f aca="false" ca="false" dt2D="false" dtr="false" t="normal">VLOOKUP(I299, 'ТехЛист'!$L:$M, 2, 0)</f>
        <v>#N/A</v>
      </c>
      <c r="L299" s="418" t="n"/>
      <c r="M299" s="418" t="n"/>
      <c r="N299" s="418" t="n"/>
      <c r="O299" s="418" t="n"/>
      <c r="P299" s="418" t="n"/>
      <c r="Q299" s="418" t="n"/>
      <c r="R299" s="418" t="n"/>
      <c r="S299" s="418" t="n"/>
      <c r="T299" s="418" t="n"/>
      <c r="U299" s="418" t="n"/>
      <c r="V299" s="418" t="n"/>
      <c r="W299" s="418" t="n"/>
      <c r="X299" s="418" t="n"/>
      <c r="Y299" s="418" t="n"/>
      <c r="Z299" s="418" t="n"/>
      <c r="AA299" s="418" t="n"/>
      <c r="AB299" s="418" t="n"/>
      <c r="AC299" s="418" t="n"/>
      <c r="AD299" s="418" t="n"/>
      <c r="AE299" s="418" t="n"/>
      <c r="AF299" s="418" t="n"/>
      <c r="AG299" s="418" t="n"/>
      <c r="AH299" s="418" t="n"/>
      <c r="AI299" s="418" t="n"/>
      <c r="AJ299" s="418" t="n"/>
      <c r="AK299" s="418" t="n"/>
      <c r="AL299" s="418" t="n"/>
      <c r="AM299" s="418" t="n"/>
      <c r="AN299" s="418" t="n"/>
      <c r="AO299" s="418" t="n"/>
      <c r="AP299" s="418" t="n"/>
      <c r="AQ299" s="418" t="n"/>
      <c r="AR299" s="418" t="n"/>
      <c r="AS299" s="418" t="n"/>
      <c r="AT299" s="418" t="n"/>
      <c r="AU299" s="418" t="n"/>
      <c r="AV299" s="418" t="n"/>
      <c r="AW299" s="418" t="n"/>
      <c r="AX299" s="418" t="n"/>
      <c r="AY299" s="418" t="n"/>
      <c r="AZ299" s="418" t="n"/>
      <c r="BA299" s="418" t="n"/>
      <c r="BB299" s="418" t="n"/>
      <c r="BC299" s="418" t="n"/>
      <c r="BD299" s="418" t="n"/>
      <c r="BE299" s="418" t="n"/>
      <c r="BF299" s="418" t="n"/>
      <c r="BG299" s="418" t="n"/>
      <c r="BH299" s="418" t="n"/>
      <c r="BI299" s="418" t="n"/>
      <c r="BJ299" s="418" t="n"/>
      <c r="BK299" s="418" t="n"/>
      <c r="BL299" s="418" t="n"/>
      <c r="BM299" s="418" t="n"/>
      <c r="BN299" s="418" t="n"/>
      <c r="BO299" s="418" t="n"/>
      <c r="BP299" s="418" t="n"/>
      <c r="BQ299" s="418" t="n"/>
      <c r="BR299" s="418" t="n"/>
      <c r="BS299" s="418" t="n"/>
      <c r="BT299" s="418" t="n"/>
    </row>
    <row hidden="true" ht="16.5" outlineLevel="1" r="300">
      <c r="A300" s="374" t="s">
        <v>64</v>
      </c>
      <c r="E300" s="419" t="e">
        <f aca="false" ca="false" dt2D="false" dtr="false" t="normal">J299</f>
        <v>#N/A</v>
      </c>
      <c r="F300" s="374" t="e">
        <f aca="false" ca="false" dt2D="false" dtr="false" t="normal">K299</f>
        <v>#N/A</v>
      </c>
      <c r="G300" s="374" t="n">
        <f aca="false" ca="false" dt2D="false" dtr="false" t="normal">I299</f>
        <v>0</v>
      </c>
      <c r="I300" s="1" t="s">
        <v>64</v>
      </c>
      <c r="J300" s="131" t="n">
        <f aca="false" ca="false" dt2D="false" dtr="false" t="normal">VLOOKUP($I$247, 'Сценарии'!$B$8:$F$14, 2, 0)</f>
        <v>1</v>
      </c>
      <c r="L300" s="283" t="n">
        <f aca="false" ca="true" dt2D="false" dtr="false" t="normal">SUM(M300:BT300)</f>
        <v>0</v>
      </c>
      <c r="M300" s="167" t="n">
        <f aca="false" ca="true" dt2D="false" dtr="false" t="normal">SUMIFS('Выручка'!M:M, 'Выручка'!$G:$G, $G300, 'Выручка'!$C:$C, 'Фин.Модель'!$I300)*$J$248</f>
        <v>0</v>
      </c>
      <c r="N300" s="167" t="n">
        <f aca="false" ca="true" dt2D="false" dtr="false" t="normal">SUMIFS('Выручка'!N:N, 'Выручка'!$G:$G, $G300, 'Выручка'!$C:$C, 'Фин.Модель'!$I300)*$J$248</f>
        <v>0</v>
      </c>
      <c r="O300" s="167" t="n">
        <f aca="false" ca="true" dt2D="false" dtr="false" t="normal">SUMIFS('Выручка'!O:O, 'Выручка'!$G:$G, $G300, 'Выручка'!$C:$C, 'Фин.Модель'!$I300)*$J$248</f>
        <v>0</v>
      </c>
      <c r="P300" s="167" t="n">
        <f aca="false" ca="true" dt2D="false" dtr="false" t="normal">SUMIFS('Выручка'!P:P, 'Выручка'!$G:$G, $G300, 'Выручка'!$C:$C, 'Фин.Модель'!$I300)*$J$248</f>
        <v>0</v>
      </c>
      <c r="Q300" s="167" t="n">
        <f aca="false" ca="true" dt2D="false" dtr="false" t="normal">SUMIFS('Выручка'!Q:Q, 'Выручка'!$G:$G, $G300, 'Выручка'!$C:$C, 'Фин.Модель'!$I300)*$J$248</f>
        <v>0</v>
      </c>
      <c r="R300" s="167" t="n">
        <f aca="false" ca="true" dt2D="false" dtr="false" t="normal">SUMIFS('Выручка'!R:R, 'Выручка'!$G:$G, $G300, 'Выручка'!$C:$C, 'Фин.Модель'!$I300)*$J$248</f>
        <v>0</v>
      </c>
      <c r="S300" s="167" t="n">
        <f aca="false" ca="true" dt2D="false" dtr="false" t="normal">SUMIFS('Выручка'!S:S, 'Выручка'!$G:$G, $G300, 'Выручка'!$C:$C, 'Фин.Модель'!$I300)*$J$248</f>
        <v>0</v>
      </c>
      <c r="T300" s="167" t="n">
        <f aca="false" ca="true" dt2D="false" dtr="false" t="normal">SUMIFS('Выручка'!T:T, 'Выручка'!$G:$G, $G300, 'Выручка'!$C:$C, 'Фин.Модель'!$I300)*$J$248</f>
        <v>0</v>
      </c>
      <c r="U300" s="167" t="n">
        <f aca="false" ca="true" dt2D="false" dtr="false" t="normal">SUMIFS('Выручка'!U:U, 'Выручка'!$G:$G, $G300, 'Выручка'!$C:$C, 'Фин.Модель'!$I300)*$J$248</f>
        <v>0</v>
      </c>
      <c r="V300" s="167" t="n">
        <f aca="false" ca="true" dt2D="false" dtr="false" t="normal">SUMIFS('Выручка'!V:V, 'Выручка'!$G:$G, $G300, 'Выручка'!$C:$C, 'Фин.Модель'!$I300)*$J$248</f>
        <v>0</v>
      </c>
      <c r="W300" s="167" t="n">
        <f aca="false" ca="true" dt2D="false" dtr="false" t="normal">SUMIFS('Выручка'!W:W, 'Выручка'!$G:$G, $G300, 'Выручка'!$C:$C, 'Фин.Модель'!$I300)*$J$248</f>
        <v>0</v>
      </c>
      <c r="X300" s="167" t="n">
        <f aca="false" ca="true" dt2D="false" dtr="false" t="normal">SUMIFS('Выручка'!X:X, 'Выручка'!$G:$G, $G300, 'Выручка'!$C:$C, 'Фин.Модель'!$I300)*$J$248</f>
        <v>0</v>
      </c>
      <c r="Y300" s="167" t="n">
        <f aca="false" ca="true" dt2D="false" dtr="false" t="normal">SUMIFS('Выручка'!Y:Y, 'Выручка'!$G:$G, $G300, 'Выручка'!$C:$C, 'Фин.Модель'!$I300)*$J$248</f>
        <v>0</v>
      </c>
      <c r="Z300" s="167" t="n">
        <f aca="false" ca="true" dt2D="false" dtr="false" t="normal">SUMIFS('Выручка'!Z:Z, 'Выручка'!$G:$G, $G300, 'Выручка'!$C:$C, 'Фин.Модель'!$I300)*$J$248</f>
        <v>0</v>
      </c>
      <c r="AA300" s="167" t="n">
        <f aca="false" ca="true" dt2D="false" dtr="false" t="normal">SUMIFS('Выручка'!AA:AA, 'Выручка'!$G:$G, $G300, 'Выручка'!$C:$C, 'Фин.Модель'!$I300)*$J$248</f>
        <v>0</v>
      </c>
      <c r="AB300" s="167" t="n">
        <f aca="false" ca="true" dt2D="false" dtr="false" t="normal">SUMIFS('Выручка'!AB:AB, 'Выручка'!$G:$G, $G300, 'Выручка'!$C:$C, 'Фин.Модель'!$I300)*$J$248</f>
        <v>0</v>
      </c>
      <c r="AC300" s="167" t="n">
        <f aca="false" ca="true" dt2D="false" dtr="false" t="normal">SUMIFS('Выручка'!AC:AC, 'Выручка'!$G:$G, $G300, 'Выручка'!$C:$C, 'Фин.Модель'!$I300)*$J$248</f>
        <v>0</v>
      </c>
      <c r="AD300" s="167" t="n">
        <f aca="false" ca="true" dt2D="false" dtr="false" t="normal">SUMIFS('Выручка'!AD:AD, 'Выручка'!$G:$G, $G300, 'Выручка'!$C:$C, 'Фин.Модель'!$I300)*$J$248</f>
        <v>0</v>
      </c>
      <c r="AE300" s="167" t="n">
        <f aca="false" ca="true" dt2D="false" dtr="false" t="normal">SUMIFS('Выручка'!AE:AE, 'Выручка'!$G:$G, $G300, 'Выручка'!$C:$C, 'Фин.Модель'!$I300)*$J$248</f>
        <v>0</v>
      </c>
      <c r="AF300" s="167" t="n">
        <f aca="false" ca="true" dt2D="false" dtr="false" t="normal">SUMIFS('Выручка'!AF:AF, 'Выручка'!$G:$G, $G300, 'Выручка'!$C:$C, 'Фин.Модель'!$I300)*$J$248</f>
        <v>0</v>
      </c>
      <c r="AG300" s="167" t="n">
        <f aca="false" ca="true" dt2D="false" dtr="false" t="normal">SUMIFS('Выручка'!AG:AG, 'Выручка'!$G:$G, $G300, 'Выручка'!$C:$C, 'Фин.Модель'!$I300)*$J$248</f>
        <v>0</v>
      </c>
      <c r="AH300" s="167" t="n">
        <f aca="false" ca="true" dt2D="false" dtr="false" t="normal">SUMIFS('Выручка'!AH:AH, 'Выручка'!$G:$G, $G300, 'Выручка'!$C:$C, 'Фин.Модель'!$I300)*$J$248</f>
        <v>0</v>
      </c>
      <c r="AI300" s="167" t="n">
        <f aca="false" ca="true" dt2D="false" dtr="false" t="normal">SUMIFS('Выручка'!AI:AI, 'Выручка'!$G:$G, $G300, 'Выручка'!$C:$C, 'Фин.Модель'!$I300)*$J$248</f>
        <v>0</v>
      </c>
      <c r="AJ300" s="167" t="n">
        <f aca="false" ca="true" dt2D="false" dtr="false" t="normal">SUMIFS('Выручка'!AJ:AJ, 'Выручка'!$G:$G, $G300, 'Выручка'!$C:$C, 'Фин.Модель'!$I300)*$J$248</f>
        <v>0</v>
      </c>
      <c r="AK300" s="167" t="n">
        <f aca="false" ca="true" dt2D="false" dtr="false" t="normal">SUMIFS('Выручка'!AK:AK, 'Выручка'!$G:$G, $G300, 'Выручка'!$C:$C, 'Фин.Модель'!$I300)*$J$248</f>
        <v>0</v>
      </c>
      <c r="AL300" s="167" t="n">
        <f aca="false" ca="true" dt2D="false" dtr="false" t="normal">SUMIFS('Выручка'!AL:AL, 'Выручка'!$G:$G, $G300, 'Выручка'!$C:$C, 'Фин.Модель'!$I300)*$J$248</f>
        <v>0</v>
      </c>
      <c r="AM300" s="167" t="n">
        <f aca="false" ca="true" dt2D="false" dtr="false" t="normal">SUMIFS('Выручка'!AM:AM, 'Выручка'!$G:$G, $G300, 'Выручка'!$C:$C, 'Фин.Модель'!$I300)*$J$248</f>
        <v>0</v>
      </c>
      <c r="AN300" s="167" t="n">
        <f aca="false" ca="true" dt2D="false" dtr="false" t="normal">SUMIFS('Выручка'!AN:AN, 'Выручка'!$G:$G, $G300, 'Выручка'!$C:$C, 'Фин.Модель'!$I300)*$J$248</f>
        <v>0</v>
      </c>
      <c r="AO300" s="167" t="n">
        <f aca="false" ca="true" dt2D="false" dtr="false" t="normal">SUMIFS('Выручка'!AO:AO, 'Выручка'!$G:$G, $G300, 'Выручка'!$C:$C, 'Фин.Модель'!$I300)*$J$248</f>
        <v>0</v>
      </c>
      <c r="AP300" s="167" t="n">
        <f aca="false" ca="true" dt2D="false" dtr="false" t="normal">SUMIFS('Выручка'!AP:AP, 'Выручка'!$G:$G, $G300, 'Выручка'!$C:$C, 'Фин.Модель'!$I300)*$J$248</f>
        <v>0</v>
      </c>
      <c r="AQ300" s="167" t="n">
        <f aca="false" ca="true" dt2D="false" dtr="false" t="normal">SUMIFS('Выручка'!AQ:AQ, 'Выручка'!$G:$G, $G300, 'Выручка'!$C:$C, 'Фин.Модель'!$I300)*$J$248</f>
        <v>0</v>
      </c>
      <c r="AR300" s="167" t="n">
        <f aca="false" ca="true" dt2D="false" dtr="false" t="normal">SUMIFS('Выручка'!AR:AR, 'Выручка'!$G:$G, $G300, 'Выручка'!$C:$C, 'Фин.Модель'!$I300)*$J$248</f>
        <v>0</v>
      </c>
      <c r="AS300" s="167" t="n">
        <f aca="false" ca="true" dt2D="false" dtr="false" t="normal">SUMIFS('Выручка'!AS:AS, 'Выручка'!$G:$G, $G300, 'Выручка'!$C:$C, 'Фин.Модель'!$I300)*$J$248</f>
        <v>0</v>
      </c>
      <c r="AT300" s="167" t="n">
        <f aca="false" ca="true" dt2D="false" dtr="false" t="normal">SUMIFS('Выручка'!AT:AT, 'Выручка'!$G:$G, $G300, 'Выручка'!$C:$C, 'Фин.Модель'!$I300)*$J$248</f>
        <v>0</v>
      </c>
      <c r="AU300" s="167" t="n">
        <f aca="false" ca="true" dt2D="false" dtr="false" t="normal">SUMIFS('Выручка'!AU:AU, 'Выручка'!$G:$G, $G300, 'Выручка'!$C:$C, 'Фин.Модель'!$I300)*$J$248</f>
        <v>0</v>
      </c>
      <c r="AV300" s="167" t="n">
        <f aca="false" ca="true" dt2D="false" dtr="false" t="normal">SUMIFS('Выручка'!AV:AV, 'Выручка'!$G:$G, $G300, 'Выручка'!$C:$C, 'Фин.Модель'!$I300)*$J$248</f>
        <v>0</v>
      </c>
      <c r="AW300" s="167" t="n">
        <f aca="false" ca="true" dt2D="false" dtr="false" t="normal">SUMIFS('Выручка'!AW:AW, 'Выручка'!$G:$G, $G300, 'Выручка'!$C:$C, 'Фин.Модель'!$I300)*$J$248</f>
        <v>0</v>
      </c>
      <c r="AX300" s="167" t="n">
        <f aca="false" ca="true" dt2D="false" dtr="false" t="normal">SUMIFS('Выручка'!AX:AX, 'Выручка'!$G:$G, $G300, 'Выручка'!$C:$C, 'Фин.Модель'!$I300)*$J$248</f>
        <v>0</v>
      </c>
      <c r="AY300" s="167" t="n">
        <f aca="false" ca="true" dt2D="false" dtr="false" t="normal">SUMIFS('Выручка'!AY:AY, 'Выручка'!$G:$G, $G300, 'Выручка'!$C:$C, 'Фин.Модель'!$I300)*$J$248</f>
        <v>0</v>
      </c>
      <c r="AZ300" s="167" t="n">
        <f aca="false" ca="true" dt2D="false" dtr="false" t="normal">SUMIFS('Выручка'!AZ:AZ, 'Выручка'!$G:$G, $G300, 'Выручка'!$C:$C, 'Фин.Модель'!$I300)*$J$248</f>
        <v>0</v>
      </c>
      <c r="BA300" s="167" t="n">
        <f aca="false" ca="true" dt2D="false" dtr="false" t="normal">SUMIFS('Выручка'!BA:BA, 'Выручка'!$G:$G, $G300, 'Выручка'!$C:$C, 'Фин.Модель'!$I300)*$J$248</f>
        <v>0</v>
      </c>
      <c r="BB300" s="167" t="n">
        <f aca="false" ca="true" dt2D="false" dtr="false" t="normal">SUMIFS('Выручка'!BB:BB, 'Выручка'!$G:$G, $G300, 'Выручка'!$C:$C, 'Фин.Модель'!$I300)*$J$248</f>
        <v>0</v>
      </c>
      <c r="BC300" s="167" t="n">
        <f aca="false" ca="true" dt2D="false" dtr="false" t="normal">SUMIFS('Выручка'!BC:BC, 'Выручка'!$G:$G, $G300, 'Выручка'!$C:$C, 'Фин.Модель'!$I300)*$J$248</f>
        <v>0</v>
      </c>
      <c r="BD300" s="167" t="n">
        <f aca="false" ca="true" dt2D="false" dtr="false" t="normal">SUMIFS('Выручка'!BD:BD, 'Выручка'!$G:$G, $G300, 'Выручка'!$C:$C, 'Фин.Модель'!$I300)*$J$248</f>
        <v>0</v>
      </c>
      <c r="BE300" s="167" t="n">
        <f aca="false" ca="true" dt2D="false" dtr="false" t="normal">SUMIFS('Выручка'!BE:BE, 'Выручка'!$G:$G, $G300, 'Выручка'!$C:$C, 'Фин.Модель'!$I300)*$J$248</f>
        <v>0</v>
      </c>
      <c r="BF300" s="167" t="n">
        <f aca="false" ca="true" dt2D="false" dtr="false" t="normal">SUMIFS('Выручка'!BF:BF, 'Выручка'!$G:$G, $G300, 'Выручка'!$C:$C, 'Фин.Модель'!$I300)*$J$248</f>
        <v>0</v>
      </c>
      <c r="BG300" s="167" t="n">
        <f aca="false" ca="true" dt2D="false" dtr="false" t="normal">SUMIFS('Выручка'!BG:BG, 'Выручка'!$G:$G, $G300, 'Выручка'!$C:$C, 'Фин.Модель'!$I300)*$J$248</f>
        <v>0</v>
      </c>
      <c r="BH300" s="167" t="n">
        <f aca="false" ca="true" dt2D="false" dtr="false" t="normal">SUMIFS('Выручка'!BH:BH, 'Выручка'!$G:$G, $G300, 'Выручка'!$C:$C, 'Фин.Модель'!$I300)*$J$248</f>
        <v>0</v>
      </c>
      <c r="BI300" s="167" t="n">
        <f aca="false" ca="true" dt2D="false" dtr="false" t="normal">SUMIFS('Выручка'!BI:BI, 'Выручка'!$G:$G, $G300, 'Выручка'!$C:$C, 'Фин.Модель'!$I300)*$J$248</f>
        <v>0</v>
      </c>
      <c r="BJ300" s="167" t="n">
        <f aca="false" ca="true" dt2D="false" dtr="false" t="normal">SUMIFS('Выручка'!BJ:BJ, 'Выручка'!$G:$G, $G300, 'Выручка'!$C:$C, 'Фин.Модель'!$I300)*$J$248</f>
        <v>0</v>
      </c>
      <c r="BK300" s="167" t="n">
        <f aca="false" ca="true" dt2D="false" dtr="false" t="normal">SUMIFS('Выручка'!BK:BK, 'Выручка'!$G:$G, $G300, 'Выручка'!$C:$C, 'Фин.Модель'!$I300)*$J$248</f>
        <v>0</v>
      </c>
      <c r="BL300" s="167" t="n">
        <f aca="false" ca="true" dt2D="false" dtr="false" t="normal">SUMIFS('Выручка'!BL:BL, 'Выручка'!$G:$G, $G300, 'Выручка'!$C:$C, 'Фин.Модель'!$I300)*$J$248</f>
        <v>0</v>
      </c>
      <c r="BM300" s="167" t="n">
        <f aca="false" ca="true" dt2D="false" dtr="false" t="normal">SUMIFS('Выручка'!BM:BM, 'Выручка'!$G:$G, $G300, 'Выручка'!$C:$C, 'Фин.Модель'!$I300)*$J$248</f>
        <v>0</v>
      </c>
      <c r="BN300" s="167" t="n">
        <f aca="false" ca="true" dt2D="false" dtr="false" t="normal">SUMIFS('Выручка'!BN:BN, 'Выручка'!$G:$G, $G300, 'Выручка'!$C:$C, 'Фин.Модель'!$I300)*$J$248</f>
        <v>0</v>
      </c>
      <c r="BO300" s="167" t="n">
        <f aca="false" ca="true" dt2D="false" dtr="false" t="normal">SUMIFS('Выручка'!BO:BO, 'Выручка'!$G:$G, $G300, 'Выручка'!$C:$C, 'Фин.Модель'!$I300)*$J$248</f>
        <v>0</v>
      </c>
      <c r="BP300" s="167" t="n">
        <f aca="false" ca="true" dt2D="false" dtr="false" t="normal">SUMIFS('Выручка'!BP:BP, 'Выручка'!$G:$G, $G300, 'Выручка'!$C:$C, 'Фин.Модель'!$I300)*$J$248</f>
        <v>0</v>
      </c>
      <c r="BQ300" s="167" t="n">
        <f aca="false" ca="true" dt2D="false" dtr="false" t="normal">SUMIFS('Выручка'!BQ:BQ, 'Выручка'!$G:$G, $G300, 'Выручка'!$C:$C, 'Фин.Модель'!$I300)*$J$248</f>
        <v>0</v>
      </c>
      <c r="BR300" s="167" t="n">
        <f aca="false" ca="true" dt2D="false" dtr="false" t="normal">SUMIFS('Выручка'!BR:BR, 'Выручка'!$G:$G, $G300, 'Выручка'!$C:$C, 'Фин.Модель'!$I300)*$J$248</f>
        <v>0</v>
      </c>
      <c r="BS300" s="167" t="n">
        <f aca="false" ca="true" dt2D="false" dtr="false" t="normal">SUMIFS('Выручка'!BS:BS, 'Выручка'!$G:$G, $G300, 'Выручка'!$C:$C, 'Фин.Модель'!$I300)*$J$248</f>
        <v>0</v>
      </c>
      <c r="BT300" s="167" t="n">
        <f aca="false" ca="true" dt2D="false" dtr="false" t="normal">SUMIFS('Выручка'!BT:BT, 'Выручка'!$G:$G, $G300, 'Выручка'!$C:$C, 'Фин.Модель'!$I300)*$J$248</f>
        <v>0</v>
      </c>
    </row>
    <row hidden="true" ht="16.5" outlineLevel="1" r="301">
      <c r="A301" s="374" t="s">
        <v>402</v>
      </c>
      <c r="E301" s="419" t="e">
        <f aca="false" ca="false" dt2D="false" dtr="false" t="normal">E300</f>
        <v>#N/A</v>
      </c>
      <c r="F301" s="374" t="e">
        <f aca="false" ca="false" dt2D="false" dtr="false" t="normal">F300</f>
        <v>#N/A</v>
      </c>
      <c r="G301" s="374" t="n">
        <f aca="false" ca="false" dt2D="false" dtr="false" t="normal">G300</f>
        <v>0</v>
      </c>
      <c r="I301" s="1" t="s">
        <v>402</v>
      </c>
      <c r="J301" s="131" t="n">
        <f aca="false" ca="false" dt2D="false" dtr="false" t="normal">VLOOKUP($I$247, 'Сценарии'!$B$8:$F$14, 3, 0)</f>
        <v>1</v>
      </c>
      <c r="L301" s="283" t="n">
        <f aca="false" ca="true" dt2D="false" dtr="false" t="normal">SUM(M301:BT301)</f>
        <v>0</v>
      </c>
      <c r="M301" s="167" t="n">
        <f aca="false" ca="true" dt2D="false" dtr="false" t="normal">SUMIFS('Затраты'!M:M, 'Затраты'!$G:$G, $G301, 'Затраты'!$C:$C, $I301)*$J$249</f>
        <v>0</v>
      </c>
      <c r="N301" s="167" t="n">
        <f aca="false" ca="true" dt2D="false" dtr="false" t="normal">SUMIFS('Затраты'!N:N, 'Затраты'!$G:$G, $G301, 'Затраты'!$C:$C, $I301)*$J$249</f>
        <v>0</v>
      </c>
      <c r="O301" s="167" t="n">
        <f aca="false" ca="true" dt2D="false" dtr="false" t="normal">SUMIFS('Затраты'!O:O, 'Затраты'!$G:$G, $G301, 'Затраты'!$C:$C, $I301)*$J$249</f>
        <v>0</v>
      </c>
      <c r="P301" s="167" t="n">
        <f aca="false" ca="true" dt2D="false" dtr="false" t="normal">SUMIFS('Затраты'!P:P, 'Затраты'!$G:$G, $G301, 'Затраты'!$C:$C, $I301)*$J$249</f>
        <v>0</v>
      </c>
      <c r="Q301" s="167" t="n">
        <f aca="false" ca="true" dt2D="false" dtr="false" t="normal">SUMIFS('Затраты'!Q:Q, 'Затраты'!$G:$G, $G301, 'Затраты'!$C:$C, $I301)*$J$249</f>
        <v>0</v>
      </c>
      <c r="R301" s="167" t="n">
        <f aca="false" ca="true" dt2D="false" dtr="false" t="normal">SUMIFS('Затраты'!R:R, 'Затраты'!$G:$G, $G301, 'Затраты'!$C:$C, $I301)*$J$249</f>
        <v>0</v>
      </c>
      <c r="S301" s="167" t="n">
        <f aca="false" ca="true" dt2D="false" dtr="false" t="normal">SUMIFS('Затраты'!S:S, 'Затраты'!$G:$G, $G301, 'Затраты'!$C:$C, $I301)*$J$249</f>
        <v>0</v>
      </c>
      <c r="T301" s="167" t="n">
        <f aca="false" ca="true" dt2D="false" dtr="false" t="normal">SUMIFS('Затраты'!T:T, 'Затраты'!$G:$G, $G301, 'Затраты'!$C:$C, $I301)*$J$249</f>
        <v>0</v>
      </c>
      <c r="U301" s="167" t="n">
        <f aca="false" ca="true" dt2D="false" dtr="false" t="normal">SUMIFS('Затраты'!U:U, 'Затраты'!$G:$G, $G301, 'Затраты'!$C:$C, $I301)*$J$249</f>
        <v>0</v>
      </c>
      <c r="V301" s="167" t="n">
        <f aca="false" ca="true" dt2D="false" dtr="false" t="normal">SUMIFS('Затраты'!V:V, 'Затраты'!$G:$G, $G301, 'Затраты'!$C:$C, $I301)*$J$249</f>
        <v>0</v>
      </c>
      <c r="W301" s="167" t="n">
        <f aca="false" ca="true" dt2D="false" dtr="false" t="normal">SUMIFS('Затраты'!W:W, 'Затраты'!$G:$G, $G301, 'Затраты'!$C:$C, $I301)*$J$249</f>
        <v>0</v>
      </c>
      <c r="X301" s="167" t="n">
        <f aca="false" ca="true" dt2D="false" dtr="false" t="normal">SUMIFS('Затраты'!X:X, 'Затраты'!$G:$G, $G301, 'Затраты'!$C:$C, $I301)*$J$249</f>
        <v>0</v>
      </c>
      <c r="Y301" s="167" t="n">
        <f aca="false" ca="true" dt2D="false" dtr="false" t="normal">SUMIFS('Затраты'!Y:Y, 'Затраты'!$G:$G, $G301, 'Затраты'!$C:$C, $I301)*$J$249</f>
        <v>0</v>
      </c>
      <c r="Z301" s="167" t="n">
        <f aca="false" ca="true" dt2D="false" dtr="false" t="normal">SUMIFS('Затраты'!Z:Z, 'Затраты'!$G:$G, $G301, 'Затраты'!$C:$C, $I301)*$J$249</f>
        <v>0</v>
      </c>
      <c r="AA301" s="167" t="n">
        <f aca="false" ca="true" dt2D="false" dtr="false" t="normal">SUMIFS('Затраты'!AA:AA, 'Затраты'!$G:$G, $G301, 'Затраты'!$C:$C, $I301)*$J$249</f>
        <v>0</v>
      </c>
      <c r="AB301" s="167" t="n">
        <f aca="false" ca="true" dt2D="false" dtr="false" t="normal">SUMIFS('Затраты'!AB:AB, 'Затраты'!$G:$G, $G301, 'Затраты'!$C:$C, $I301)*$J$249</f>
        <v>0</v>
      </c>
      <c r="AC301" s="167" t="n">
        <f aca="false" ca="true" dt2D="false" dtr="false" t="normal">SUMIFS('Затраты'!AC:AC, 'Затраты'!$G:$G, $G301, 'Затраты'!$C:$C, $I301)*$J$249</f>
        <v>0</v>
      </c>
      <c r="AD301" s="167" t="n">
        <f aca="false" ca="true" dt2D="false" dtr="false" t="normal">SUMIFS('Затраты'!AD:AD, 'Затраты'!$G:$G, $G301, 'Затраты'!$C:$C, $I301)*$J$249</f>
        <v>0</v>
      </c>
      <c r="AE301" s="167" t="n">
        <f aca="false" ca="true" dt2D="false" dtr="false" t="normal">SUMIFS('Затраты'!AE:AE, 'Затраты'!$G:$G, $G301, 'Затраты'!$C:$C, $I301)*$J$249</f>
        <v>0</v>
      </c>
      <c r="AF301" s="167" t="n">
        <f aca="false" ca="true" dt2D="false" dtr="false" t="normal">SUMIFS('Затраты'!AF:AF, 'Затраты'!$G:$G, $G301, 'Затраты'!$C:$C, $I301)*$J$249</f>
        <v>0</v>
      </c>
      <c r="AG301" s="167" t="n">
        <f aca="false" ca="true" dt2D="false" dtr="false" t="normal">SUMIFS('Затраты'!AG:AG, 'Затраты'!$G:$G, $G301, 'Затраты'!$C:$C, $I301)*$J$249</f>
        <v>0</v>
      </c>
      <c r="AH301" s="167" t="n">
        <f aca="false" ca="true" dt2D="false" dtr="false" t="normal">SUMIFS('Затраты'!AH:AH, 'Затраты'!$G:$G, $G301, 'Затраты'!$C:$C, $I301)*$J$249</f>
        <v>0</v>
      </c>
      <c r="AI301" s="167" t="n">
        <f aca="false" ca="true" dt2D="false" dtr="false" t="normal">SUMIFS('Затраты'!AI:AI, 'Затраты'!$G:$G, $G301, 'Затраты'!$C:$C, $I301)*$J$249</f>
        <v>0</v>
      </c>
      <c r="AJ301" s="167" t="n">
        <f aca="false" ca="true" dt2D="false" dtr="false" t="normal">SUMIFS('Затраты'!AJ:AJ, 'Затраты'!$G:$G, $G301, 'Затраты'!$C:$C, $I301)*$J$249</f>
        <v>0</v>
      </c>
      <c r="AK301" s="167" t="n">
        <f aca="false" ca="true" dt2D="false" dtr="false" t="normal">SUMIFS('Затраты'!AK:AK, 'Затраты'!$G:$G, $G301, 'Затраты'!$C:$C, $I301)*$J$249</f>
        <v>0</v>
      </c>
      <c r="AL301" s="167" t="n">
        <f aca="false" ca="true" dt2D="false" dtr="false" t="normal">SUMIFS('Затраты'!AL:AL, 'Затраты'!$G:$G, $G301, 'Затраты'!$C:$C, $I301)*$J$249</f>
        <v>0</v>
      </c>
      <c r="AM301" s="167" t="n">
        <f aca="false" ca="true" dt2D="false" dtr="false" t="normal">SUMIFS('Затраты'!AM:AM, 'Затраты'!$G:$G, $G301, 'Затраты'!$C:$C, $I301)*$J$249</f>
        <v>0</v>
      </c>
      <c r="AN301" s="167" t="n">
        <f aca="false" ca="true" dt2D="false" dtr="false" t="normal">SUMIFS('Затраты'!AN:AN, 'Затраты'!$G:$G, $G301, 'Затраты'!$C:$C, $I301)*$J$249</f>
        <v>0</v>
      </c>
      <c r="AO301" s="167" t="n">
        <f aca="false" ca="true" dt2D="false" dtr="false" t="normal">SUMIFS('Затраты'!AO:AO, 'Затраты'!$G:$G, $G301, 'Затраты'!$C:$C, $I301)*$J$249</f>
        <v>0</v>
      </c>
      <c r="AP301" s="167" t="n">
        <f aca="false" ca="true" dt2D="false" dtr="false" t="normal">SUMIFS('Затраты'!AP:AP, 'Затраты'!$G:$G, $G301, 'Затраты'!$C:$C, $I301)*$J$249</f>
        <v>0</v>
      </c>
      <c r="AQ301" s="167" t="n">
        <f aca="false" ca="true" dt2D="false" dtr="false" t="normal">SUMIFS('Затраты'!AQ:AQ, 'Затраты'!$G:$G, $G301, 'Затраты'!$C:$C, $I301)*$J$249</f>
        <v>0</v>
      </c>
      <c r="AR301" s="167" t="n">
        <f aca="false" ca="true" dt2D="false" dtr="false" t="normal">SUMIFS('Затраты'!AR:AR, 'Затраты'!$G:$G, $G301, 'Затраты'!$C:$C, $I301)*$J$249</f>
        <v>0</v>
      </c>
      <c r="AS301" s="167" t="n">
        <f aca="false" ca="true" dt2D="false" dtr="false" t="normal">SUMIFS('Затраты'!AS:AS, 'Затраты'!$G:$G, $G301, 'Затраты'!$C:$C, $I301)*$J$249</f>
        <v>0</v>
      </c>
      <c r="AT301" s="167" t="n">
        <f aca="false" ca="true" dt2D="false" dtr="false" t="normal">SUMIFS('Затраты'!AT:AT, 'Затраты'!$G:$G, $G301, 'Затраты'!$C:$C, $I301)*$J$249</f>
        <v>0</v>
      </c>
      <c r="AU301" s="167" t="n">
        <f aca="false" ca="true" dt2D="false" dtr="false" t="normal">SUMIFS('Затраты'!AU:AU, 'Затраты'!$G:$G, $G301, 'Затраты'!$C:$C, $I301)*$J$249</f>
        <v>0</v>
      </c>
      <c r="AV301" s="167" t="n">
        <f aca="false" ca="true" dt2D="false" dtr="false" t="normal">SUMIFS('Затраты'!AV:AV, 'Затраты'!$G:$G, $G301, 'Затраты'!$C:$C, $I301)*$J$249</f>
        <v>0</v>
      </c>
      <c r="AW301" s="167" t="n">
        <f aca="false" ca="true" dt2D="false" dtr="false" t="normal">SUMIFS('Затраты'!AW:AW, 'Затраты'!$G:$G, $G301, 'Затраты'!$C:$C, $I301)*$J$249</f>
        <v>0</v>
      </c>
      <c r="AX301" s="167" t="n">
        <f aca="false" ca="true" dt2D="false" dtr="false" t="normal">SUMIFS('Затраты'!AX:AX, 'Затраты'!$G:$G, $G301, 'Затраты'!$C:$C, $I301)*$J$249</f>
        <v>0</v>
      </c>
      <c r="AY301" s="167" t="n">
        <f aca="false" ca="true" dt2D="false" dtr="false" t="normal">SUMIFS('Затраты'!AY:AY, 'Затраты'!$G:$G, $G301, 'Затраты'!$C:$C, $I301)*$J$249</f>
        <v>0</v>
      </c>
      <c r="AZ301" s="167" t="n">
        <f aca="false" ca="true" dt2D="false" dtr="false" t="normal">SUMIFS('Затраты'!AZ:AZ, 'Затраты'!$G:$G, $G301, 'Затраты'!$C:$C, $I301)*$J$249</f>
        <v>0</v>
      </c>
      <c r="BA301" s="167" t="n">
        <f aca="false" ca="true" dt2D="false" dtr="false" t="normal">SUMIFS('Затраты'!BA:BA, 'Затраты'!$G:$G, $G301, 'Затраты'!$C:$C, $I301)*$J$249</f>
        <v>0</v>
      </c>
      <c r="BB301" s="167" t="n">
        <f aca="false" ca="true" dt2D="false" dtr="false" t="normal">SUMIFS('Затраты'!BB:BB, 'Затраты'!$G:$G, $G301, 'Затраты'!$C:$C, $I301)*$J$249</f>
        <v>0</v>
      </c>
      <c r="BC301" s="167" t="n">
        <f aca="false" ca="true" dt2D="false" dtr="false" t="normal">SUMIFS('Затраты'!BC:BC, 'Затраты'!$G:$G, $G301, 'Затраты'!$C:$C, $I301)*$J$249</f>
        <v>0</v>
      </c>
      <c r="BD301" s="167" t="n">
        <f aca="false" ca="true" dt2D="false" dtr="false" t="normal">SUMIFS('Затраты'!BD:BD, 'Затраты'!$G:$G, $G301, 'Затраты'!$C:$C, $I301)*$J$249</f>
        <v>0</v>
      </c>
      <c r="BE301" s="167" t="n">
        <f aca="false" ca="true" dt2D="false" dtr="false" t="normal">SUMIFS('Затраты'!BE:BE, 'Затраты'!$G:$G, $G301, 'Затраты'!$C:$C, $I301)*$J$249</f>
        <v>0</v>
      </c>
      <c r="BF301" s="167" t="n">
        <f aca="false" ca="true" dt2D="false" dtr="false" t="normal">SUMIFS('Затраты'!BF:BF, 'Затраты'!$G:$G, $G301, 'Затраты'!$C:$C, $I301)*$J$249</f>
        <v>0</v>
      </c>
      <c r="BG301" s="167" t="n">
        <f aca="false" ca="true" dt2D="false" dtr="false" t="normal">SUMIFS('Затраты'!BG:BG, 'Затраты'!$G:$G, $G301, 'Затраты'!$C:$C, $I301)*$J$249</f>
        <v>0</v>
      </c>
      <c r="BH301" s="167" t="n">
        <f aca="false" ca="true" dt2D="false" dtr="false" t="normal">SUMIFS('Затраты'!BH:BH, 'Затраты'!$G:$G, $G301, 'Затраты'!$C:$C, $I301)*$J$249</f>
        <v>0</v>
      </c>
      <c r="BI301" s="167" t="n">
        <f aca="false" ca="true" dt2D="false" dtr="false" t="normal">SUMIFS('Затраты'!BI:BI, 'Затраты'!$G:$G, $G301, 'Затраты'!$C:$C, $I301)*$J$249</f>
        <v>0</v>
      </c>
      <c r="BJ301" s="167" t="n">
        <f aca="false" ca="true" dt2D="false" dtr="false" t="normal">SUMIFS('Затраты'!BJ:BJ, 'Затраты'!$G:$G, $G301, 'Затраты'!$C:$C, $I301)*$J$249</f>
        <v>0</v>
      </c>
      <c r="BK301" s="167" t="n">
        <f aca="false" ca="true" dt2D="false" dtr="false" t="normal">SUMIFS('Затраты'!BK:BK, 'Затраты'!$G:$G, $G301, 'Затраты'!$C:$C, $I301)*$J$249</f>
        <v>0</v>
      </c>
      <c r="BL301" s="167" t="n">
        <f aca="false" ca="true" dt2D="false" dtr="false" t="normal">SUMIFS('Затраты'!BL:BL, 'Затраты'!$G:$G, $G301, 'Затраты'!$C:$C, $I301)*$J$249</f>
        <v>0</v>
      </c>
      <c r="BM301" s="167" t="n">
        <f aca="false" ca="true" dt2D="false" dtr="false" t="normal">SUMIFS('Затраты'!BM:BM, 'Затраты'!$G:$G, $G301, 'Затраты'!$C:$C, $I301)*$J$249</f>
        <v>0</v>
      </c>
      <c r="BN301" s="167" t="n">
        <f aca="false" ca="true" dt2D="false" dtr="false" t="normal">SUMIFS('Затраты'!BN:BN, 'Затраты'!$G:$G, $G301, 'Затраты'!$C:$C, $I301)*$J$249</f>
        <v>0</v>
      </c>
      <c r="BO301" s="167" t="n">
        <f aca="false" ca="true" dt2D="false" dtr="false" t="normal">SUMIFS('Затраты'!BO:BO, 'Затраты'!$G:$G, $G301, 'Затраты'!$C:$C, $I301)*$J$249</f>
        <v>0</v>
      </c>
      <c r="BP301" s="167" t="n">
        <f aca="false" ca="true" dt2D="false" dtr="false" t="normal">SUMIFS('Затраты'!BP:BP, 'Затраты'!$G:$G, $G301, 'Затраты'!$C:$C, $I301)*$J$249</f>
        <v>0</v>
      </c>
      <c r="BQ301" s="167" t="n">
        <f aca="false" ca="true" dt2D="false" dtr="false" t="normal">SUMIFS('Затраты'!BQ:BQ, 'Затраты'!$G:$G, $G301, 'Затраты'!$C:$C, $I301)*$J$249</f>
        <v>0</v>
      </c>
      <c r="BR301" s="167" t="n">
        <f aca="false" ca="true" dt2D="false" dtr="false" t="normal">SUMIFS('Затраты'!BR:BR, 'Затраты'!$G:$G, $G301, 'Затраты'!$C:$C, $I301)*$J$249</f>
        <v>0</v>
      </c>
      <c r="BS301" s="167" t="n">
        <f aca="false" ca="true" dt2D="false" dtr="false" t="normal">SUMIFS('Затраты'!BS:BS, 'Затраты'!$G:$G, $G301, 'Затраты'!$C:$C, $I301)*$J$249</f>
        <v>0</v>
      </c>
      <c r="BT301" s="167" t="n">
        <f aca="false" ca="true" dt2D="false" dtr="false" t="normal">SUMIFS('Затраты'!BT:BT, 'Затраты'!$G:$G, $G301, 'Затраты'!$C:$C, $I301)*$J$249</f>
        <v>0</v>
      </c>
    </row>
    <row hidden="true" ht="16.5" outlineLevel="1" r="302">
      <c r="A302" s="374" t="s">
        <v>197</v>
      </c>
      <c r="B302" s="374" t="s">
        <v>441</v>
      </c>
      <c r="E302" s="419" t="e">
        <f aca="false" ca="false" dt2D="false" dtr="false" t="normal">E301</f>
        <v>#N/A</v>
      </c>
      <c r="F302" s="374" t="e">
        <f aca="false" ca="false" dt2D="false" dtr="false" t="normal">F301</f>
        <v>#N/A</v>
      </c>
      <c r="G302" s="374" t="n">
        <f aca="false" ca="false" dt2D="false" dtr="false" t="normal">G301</f>
        <v>0</v>
      </c>
      <c r="I302" s="1" t="s">
        <v>197</v>
      </c>
      <c r="L302" s="283" t="n">
        <f aca="false" ca="true" dt2D="false" dtr="false" t="normal">SUM(M302:BT302)</f>
        <v>0</v>
      </c>
      <c r="M302" s="167" t="n">
        <f aca="false" ca="true" dt2D="false" dtr="false" t="normal">SUMIFS('Затраты'!M:M, 'Затраты'!$G:$G, $G302, 'Затраты'!$C:$C, $I302)</f>
        <v>0</v>
      </c>
      <c r="N302" s="167" t="n">
        <f aca="false" ca="true" dt2D="false" dtr="false" t="normal">SUMIFS('Затраты'!N:N, 'Затраты'!$G:$G, $G302, 'Затраты'!$C:$C, 'Фин.Модель'!$I302)</f>
        <v>0</v>
      </c>
      <c r="O302" s="167" t="n">
        <f aca="false" ca="true" dt2D="false" dtr="false" t="normal">SUMIFS('Затраты'!O:O, 'Затраты'!$G:$G, $G302, 'Затраты'!$C:$C, 'Фин.Модель'!$I302)</f>
        <v>0</v>
      </c>
      <c r="P302" s="167" t="n">
        <f aca="false" ca="true" dt2D="false" dtr="false" t="normal">SUMIFS('Затраты'!P:P, 'Затраты'!$G:$G, $G302, 'Затраты'!$C:$C, 'Фин.Модель'!$I302)</f>
        <v>0</v>
      </c>
      <c r="Q302" s="167" t="n">
        <f aca="false" ca="true" dt2D="false" dtr="false" t="normal">SUMIFS('Затраты'!Q:Q, 'Затраты'!$G:$G, $G302, 'Затраты'!$C:$C, 'Фин.Модель'!$I302)</f>
        <v>0</v>
      </c>
      <c r="R302" s="167" t="n">
        <f aca="false" ca="true" dt2D="false" dtr="false" t="normal">SUMIFS('Затраты'!R:R, 'Затраты'!$G:$G, $G302, 'Затраты'!$C:$C, 'Фин.Модель'!$I302)</f>
        <v>0</v>
      </c>
      <c r="S302" s="167" t="n">
        <f aca="false" ca="true" dt2D="false" dtr="false" t="normal">SUMIFS('Затраты'!S:S, 'Затраты'!$G:$G, $G302, 'Затраты'!$C:$C, 'Фин.Модель'!$I302)</f>
        <v>0</v>
      </c>
      <c r="T302" s="167" t="n">
        <f aca="false" ca="true" dt2D="false" dtr="false" t="normal">SUMIFS('Затраты'!T:T, 'Затраты'!$G:$G, $G302, 'Затраты'!$C:$C, 'Фин.Модель'!$I302)</f>
        <v>0</v>
      </c>
      <c r="U302" s="167" t="n">
        <f aca="false" ca="true" dt2D="false" dtr="false" t="normal">SUMIFS('Затраты'!U:U, 'Затраты'!$G:$G, $G302, 'Затраты'!$C:$C, 'Фин.Модель'!$I302)</f>
        <v>0</v>
      </c>
      <c r="V302" s="167" t="n">
        <f aca="false" ca="true" dt2D="false" dtr="false" t="normal">SUMIFS('Затраты'!V:V, 'Затраты'!$G:$G, $G302, 'Затраты'!$C:$C, 'Фин.Модель'!$I302)</f>
        <v>0</v>
      </c>
      <c r="W302" s="167" t="n">
        <f aca="false" ca="true" dt2D="false" dtr="false" t="normal">SUMIFS('Затраты'!W:W, 'Затраты'!$G:$G, $G302, 'Затраты'!$C:$C, 'Фин.Модель'!$I302)</f>
        <v>0</v>
      </c>
      <c r="X302" s="167" t="n">
        <f aca="false" ca="true" dt2D="false" dtr="false" t="normal">SUMIFS('Затраты'!X:X, 'Затраты'!$G:$G, $G302, 'Затраты'!$C:$C, 'Фин.Модель'!$I302)</f>
        <v>0</v>
      </c>
      <c r="Y302" s="167" t="n">
        <f aca="false" ca="true" dt2D="false" dtr="false" t="normal">SUMIFS('Затраты'!Y:Y, 'Затраты'!$G:$G, $G302, 'Затраты'!$C:$C, 'Фин.Модель'!$I302)</f>
        <v>0</v>
      </c>
      <c r="Z302" s="167" t="n">
        <f aca="false" ca="true" dt2D="false" dtr="false" t="normal">SUMIFS('Затраты'!Z:Z, 'Затраты'!$G:$G, $G302, 'Затраты'!$C:$C, 'Фин.Модель'!$I302)</f>
        <v>0</v>
      </c>
      <c r="AA302" s="167" t="n">
        <f aca="false" ca="true" dt2D="false" dtr="false" t="normal">SUMIFS('Затраты'!AA:AA, 'Затраты'!$G:$G, $G302, 'Затраты'!$C:$C, 'Фин.Модель'!$I302)</f>
        <v>0</v>
      </c>
      <c r="AB302" s="167" t="n">
        <f aca="false" ca="true" dt2D="false" dtr="false" t="normal">SUMIFS('Затраты'!AB:AB, 'Затраты'!$G:$G, $G302, 'Затраты'!$C:$C, 'Фин.Модель'!$I302)</f>
        <v>0</v>
      </c>
      <c r="AC302" s="167" t="n">
        <f aca="false" ca="true" dt2D="false" dtr="false" t="normal">SUMIFS('Затраты'!AC:AC, 'Затраты'!$G:$G, $G302, 'Затраты'!$C:$C, 'Фин.Модель'!$I302)</f>
        <v>0</v>
      </c>
      <c r="AD302" s="167" t="n">
        <f aca="false" ca="true" dt2D="false" dtr="false" t="normal">SUMIFS('Затраты'!AD:AD, 'Затраты'!$G:$G, $G302, 'Затраты'!$C:$C, 'Фин.Модель'!$I302)</f>
        <v>0</v>
      </c>
      <c r="AE302" s="167" t="n">
        <f aca="false" ca="true" dt2D="false" dtr="false" t="normal">SUMIFS('Затраты'!AE:AE, 'Затраты'!$G:$G, $G302, 'Затраты'!$C:$C, 'Фин.Модель'!$I302)</f>
        <v>0</v>
      </c>
      <c r="AF302" s="167" t="n">
        <f aca="false" ca="true" dt2D="false" dtr="false" t="normal">SUMIFS('Затраты'!AF:AF, 'Затраты'!$G:$G, $G302, 'Затраты'!$C:$C, 'Фин.Модель'!$I302)</f>
        <v>0</v>
      </c>
      <c r="AG302" s="167" t="n">
        <f aca="false" ca="true" dt2D="false" dtr="false" t="normal">SUMIFS('Затраты'!AG:AG, 'Затраты'!$G:$G, $G302, 'Затраты'!$C:$C, 'Фин.Модель'!$I302)</f>
        <v>0</v>
      </c>
      <c r="AH302" s="167" t="n">
        <f aca="false" ca="true" dt2D="false" dtr="false" t="normal">SUMIFS('Затраты'!AH:AH, 'Затраты'!$G:$G, $G302, 'Затраты'!$C:$C, 'Фин.Модель'!$I302)</f>
        <v>0</v>
      </c>
      <c r="AI302" s="167" t="n">
        <f aca="false" ca="true" dt2D="false" dtr="false" t="normal">SUMIFS('Затраты'!AI:AI, 'Затраты'!$G:$G, $G302, 'Затраты'!$C:$C, 'Фин.Модель'!$I302)</f>
        <v>0</v>
      </c>
      <c r="AJ302" s="167" t="n">
        <f aca="false" ca="true" dt2D="false" dtr="false" t="normal">SUMIFS('Затраты'!AJ:AJ, 'Затраты'!$G:$G, $G302, 'Затраты'!$C:$C, 'Фин.Модель'!$I302)</f>
        <v>0</v>
      </c>
      <c r="AK302" s="167" t="n">
        <f aca="false" ca="true" dt2D="false" dtr="false" t="normal">SUMIFS('Затраты'!AK:AK, 'Затраты'!$G:$G, $G302, 'Затраты'!$C:$C, 'Фин.Модель'!$I302)</f>
        <v>0</v>
      </c>
      <c r="AL302" s="167" t="n">
        <f aca="false" ca="true" dt2D="false" dtr="false" t="normal">SUMIFS('Затраты'!AL:AL, 'Затраты'!$G:$G, $G302, 'Затраты'!$C:$C, 'Фин.Модель'!$I302)</f>
        <v>0</v>
      </c>
      <c r="AM302" s="167" t="n">
        <f aca="false" ca="true" dt2D="false" dtr="false" t="normal">SUMIFS('Затраты'!AM:AM, 'Затраты'!$G:$G, $G302, 'Затраты'!$C:$C, 'Фин.Модель'!$I302)</f>
        <v>0</v>
      </c>
      <c r="AN302" s="167" t="n">
        <f aca="false" ca="true" dt2D="false" dtr="false" t="normal">SUMIFS('Затраты'!AN:AN, 'Затраты'!$G:$G, $G302, 'Затраты'!$C:$C, 'Фин.Модель'!$I302)</f>
        <v>0</v>
      </c>
      <c r="AO302" s="167" t="n">
        <f aca="false" ca="true" dt2D="false" dtr="false" t="normal">SUMIFS('Затраты'!AO:AO, 'Затраты'!$G:$G, $G302, 'Затраты'!$C:$C, 'Фин.Модель'!$I302)</f>
        <v>0</v>
      </c>
      <c r="AP302" s="167" t="n">
        <f aca="false" ca="true" dt2D="false" dtr="false" t="normal">SUMIFS('Затраты'!AP:AP, 'Затраты'!$G:$G, $G302, 'Затраты'!$C:$C, 'Фин.Модель'!$I302)</f>
        <v>0</v>
      </c>
      <c r="AQ302" s="167" t="n">
        <f aca="false" ca="true" dt2D="false" dtr="false" t="normal">SUMIFS('Затраты'!AQ:AQ, 'Затраты'!$G:$G, $G302, 'Затраты'!$C:$C, 'Фин.Модель'!$I302)</f>
        <v>0</v>
      </c>
      <c r="AR302" s="167" t="n">
        <f aca="false" ca="true" dt2D="false" dtr="false" t="normal">SUMIFS('Затраты'!AR:AR, 'Затраты'!$G:$G, $G302, 'Затраты'!$C:$C, 'Фин.Модель'!$I302)</f>
        <v>0</v>
      </c>
      <c r="AS302" s="167" t="n">
        <f aca="false" ca="true" dt2D="false" dtr="false" t="normal">SUMIFS('Затраты'!AS:AS, 'Затраты'!$G:$G, $G302, 'Затраты'!$C:$C, 'Фин.Модель'!$I302)</f>
        <v>0</v>
      </c>
      <c r="AT302" s="167" t="n">
        <f aca="false" ca="true" dt2D="false" dtr="false" t="normal">SUMIFS('Затраты'!AT:AT, 'Затраты'!$G:$G, $G302, 'Затраты'!$C:$C, 'Фин.Модель'!$I302)</f>
        <v>0</v>
      </c>
      <c r="AU302" s="167" t="n">
        <f aca="false" ca="true" dt2D="false" dtr="false" t="normal">SUMIFS('Затраты'!AU:AU, 'Затраты'!$G:$G, $G302, 'Затраты'!$C:$C, 'Фин.Модель'!$I302)</f>
        <v>0</v>
      </c>
      <c r="AV302" s="167" t="n">
        <f aca="false" ca="true" dt2D="false" dtr="false" t="normal">SUMIFS('Затраты'!AV:AV, 'Затраты'!$G:$G, $G302, 'Затраты'!$C:$C, 'Фин.Модель'!$I302)</f>
        <v>0</v>
      </c>
      <c r="AW302" s="167" t="n">
        <f aca="false" ca="true" dt2D="false" dtr="false" t="normal">SUMIFS('Затраты'!AW:AW, 'Затраты'!$G:$G, $G302, 'Затраты'!$C:$C, 'Фин.Модель'!$I302)</f>
        <v>0</v>
      </c>
      <c r="AX302" s="167" t="n">
        <f aca="false" ca="true" dt2D="false" dtr="false" t="normal">SUMIFS('Затраты'!AX:AX, 'Затраты'!$G:$G, $G302, 'Затраты'!$C:$C, 'Фин.Модель'!$I302)</f>
        <v>0</v>
      </c>
      <c r="AY302" s="167" t="n">
        <f aca="false" ca="true" dt2D="false" dtr="false" t="normal">SUMIFS('Затраты'!AY:AY, 'Затраты'!$G:$G, $G302, 'Затраты'!$C:$C, 'Фин.Модель'!$I302)</f>
        <v>0</v>
      </c>
      <c r="AZ302" s="167" t="n">
        <f aca="false" ca="true" dt2D="false" dtr="false" t="normal">SUMIFS('Затраты'!AZ:AZ, 'Затраты'!$G:$G, $G302, 'Затраты'!$C:$C, 'Фин.Модель'!$I302)</f>
        <v>0</v>
      </c>
      <c r="BA302" s="167" t="n">
        <f aca="false" ca="true" dt2D="false" dtr="false" t="normal">SUMIFS('Затраты'!BA:BA, 'Затраты'!$G:$G, $G302, 'Затраты'!$C:$C, 'Фин.Модель'!$I302)</f>
        <v>0</v>
      </c>
      <c r="BB302" s="167" t="n">
        <f aca="false" ca="true" dt2D="false" dtr="false" t="normal">SUMIFS('Затраты'!BB:BB, 'Затраты'!$G:$G, $G302, 'Затраты'!$C:$C, 'Фин.Модель'!$I302)</f>
        <v>0</v>
      </c>
      <c r="BC302" s="167" t="n">
        <f aca="false" ca="true" dt2D="false" dtr="false" t="normal">SUMIFS('Затраты'!BC:BC, 'Затраты'!$G:$G, $G302, 'Затраты'!$C:$C, 'Фин.Модель'!$I302)</f>
        <v>0</v>
      </c>
      <c r="BD302" s="167" t="n">
        <f aca="false" ca="true" dt2D="false" dtr="false" t="normal">SUMIFS('Затраты'!BD:BD, 'Затраты'!$G:$G, $G302, 'Затраты'!$C:$C, 'Фин.Модель'!$I302)</f>
        <v>0</v>
      </c>
      <c r="BE302" s="167" t="n">
        <f aca="false" ca="true" dt2D="false" dtr="false" t="normal">SUMIFS('Затраты'!BE:BE, 'Затраты'!$G:$G, $G302, 'Затраты'!$C:$C, 'Фин.Модель'!$I302)</f>
        <v>0</v>
      </c>
      <c r="BF302" s="167" t="n">
        <f aca="false" ca="true" dt2D="false" dtr="false" t="normal">SUMIFS('Затраты'!BF:BF, 'Затраты'!$G:$G, $G302, 'Затраты'!$C:$C, 'Фин.Модель'!$I302)</f>
        <v>0</v>
      </c>
      <c r="BG302" s="167" t="n">
        <f aca="false" ca="true" dt2D="false" dtr="false" t="normal">SUMIFS('Затраты'!BG:BG, 'Затраты'!$G:$G, $G302, 'Затраты'!$C:$C, 'Фин.Модель'!$I302)</f>
        <v>0</v>
      </c>
      <c r="BH302" s="167" t="n">
        <f aca="false" ca="true" dt2D="false" dtr="false" t="normal">SUMIFS('Затраты'!BH:BH, 'Затраты'!$G:$G, $G302, 'Затраты'!$C:$C, 'Фин.Модель'!$I302)</f>
        <v>0</v>
      </c>
      <c r="BI302" s="167" t="n">
        <f aca="false" ca="true" dt2D="false" dtr="false" t="normal">SUMIFS('Затраты'!BI:BI, 'Затраты'!$G:$G, $G302, 'Затраты'!$C:$C, 'Фин.Модель'!$I302)</f>
        <v>0</v>
      </c>
      <c r="BJ302" s="167" t="n">
        <f aca="false" ca="true" dt2D="false" dtr="false" t="normal">SUMIFS('Затраты'!BJ:BJ, 'Затраты'!$G:$G, $G302, 'Затраты'!$C:$C, 'Фин.Модель'!$I302)</f>
        <v>0</v>
      </c>
      <c r="BK302" s="167" t="n">
        <f aca="false" ca="true" dt2D="false" dtr="false" t="normal">SUMIFS('Затраты'!BK:BK, 'Затраты'!$G:$G, $G302, 'Затраты'!$C:$C, 'Фин.Модель'!$I302)</f>
        <v>0</v>
      </c>
      <c r="BL302" s="167" t="n">
        <f aca="false" ca="true" dt2D="false" dtr="false" t="normal">SUMIFS('Затраты'!BL:BL, 'Затраты'!$G:$G, $G302, 'Затраты'!$C:$C, 'Фин.Модель'!$I302)</f>
        <v>0</v>
      </c>
      <c r="BM302" s="167" t="n">
        <f aca="false" ca="true" dt2D="false" dtr="false" t="normal">SUMIFS('Затраты'!BM:BM, 'Затраты'!$G:$G, $G302, 'Затраты'!$C:$C, 'Фин.Модель'!$I302)</f>
        <v>0</v>
      </c>
      <c r="BN302" s="167" t="n">
        <f aca="false" ca="true" dt2D="false" dtr="false" t="normal">SUMIFS('Затраты'!BN:BN, 'Затраты'!$G:$G, $G302, 'Затраты'!$C:$C, 'Фин.Модель'!$I302)</f>
        <v>0</v>
      </c>
      <c r="BO302" s="167" t="n">
        <f aca="false" ca="true" dt2D="false" dtr="false" t="normal">SUMIFS('Затраты'!BO:BO, 'Затраты'!$G:$G, $G302, 'Затраты'!$C:$C, 'Фин.Модель'!$I302)</f>
        <v>0</v>
      </c>
      <c r="BP302" s="167" t="n">
        <f aca="false" ca="true" dt2D="false" dtr="false" t="normal">SUMIFS('Затраты'!BP:BP, 'Затраты'!$G:$G, $G302, 'Затраты'!$C:$C, 'Фин.Модель'!$I302)</f>
        <v>0</v>
      </c>
      <c r="BQ302" s="167" t="n">
        <f aca="false" ca="true" dt2D="false" dtr="false" t="normal">SUMIFS('Затраты'!BQ:BQ, 'Затраты'!$G:$G, $G302, 'Затраты'!$C:$C, 'Фин.Модель'!$I302)</f>
        <v>0</v>
      </c>
      <c r="BR302" s="167" t="n">
        <f aca="false" ca="true" dt2D="false" dtr="false" t="normal">SUMIFS('Затраты'!BR:BR, 'Затраты'!$G:$G, $G302, 'Затраты'!$C:$C, 'Фин.Модель'!$I302)</f>
        <v>0</v>
      </c>
      <c r="BS302" s="167" t="n">
        <f aca="false" ca="true" dt2D="false" dtr="false" t="normal">SUMIFS('Затраты'!BS:BS, 'Затраты'!$G:$G, $G302, 'Затраты'!$C:$C, 'Фин.Модель'!$I302)</f>
        <v>0</v>
      </c>
      <c r="BT302" s="167" t="n">
        <f aca="false" ca="true" dt2D="false" dtr="false" t="normal">SUMIFS('Затраты'!BT:BT, 'Затраты'!$G:$G, $G302, 'Затраты'!$C:$C, 'Фин.Модель'!$I302)</f>
        <v>0</v>
      </c>
    </row>
    <row hidden="true" ht="16.5" outlineLevel="1" r="303">
      <c r="A303" s="374" t="s">
        <v>197</v>
      </c>
      <c r="B303" s="374" t="s">
        <v>443</v>
      </c>
      <c r="E303" s="419" t="e">
        <f aca="false" ca="false" dt2D="false" dtr="false" t="normal">E302</f>
        <v>#N/A</v>
      </c>
      <c r="F303" s="374" t="e">
        <f aca="false" ca="false" dt2D="false" dtr="false" t="normal">F302</f>
        <v>#N/A</v>
      </c>
      <c r="G303" s="374" t="n">
        <f aca="false" ca="false" dt2D="false" dtr="false" t="normal">G302</f>
        <v>0</v>
      </c>
      <c r="I303" s="1" t="s">
        <v>461</v>
      </c>
      <c r="L303" s="283" t="n">
        <f aca="false" ca="true" dt2D="false" dtr="false" t="normal">SUM(M303:BT303)</f>
        <v>0</v>
      </c>
      <c r="M303" s="167" t="n">
        <f aca="false" ca="true" dt2D="false" dtr="false" t="normal">SUMIFS('Затраты'!M:M, 'Затраты'!$G:$G, $G303, 'Затраты'!$C:$C, $I303)</f>
        <v>0</v>
      </c>
      <c r="N303" s="167" t="n">
        <f aca="false" ca="true" dt2D="false" dtr="false" t="normal">SUMIFS('Затраты'!N:N, 'Затраты'!$G:$G, $G303, 'Затраты'!$C:$C, 'Фин.Модель'!$I303)</f>
        <v>0</v>
      </c>
      <c r="O303" s="167" t="n">
        <f aca="false" ca="true" dt2D="false" dtr="false" t="normal">SUMIFS('Затраты'!O:O, 'Затраты'!$G:$G, $G303, 'Затраты'!$C:$C, 'Фин.Модель'!$I303)</f>
        <v>0</v>
      </c>
      <c r="P303" s="167" t="n">
        <f aca="false" ca="true" dt2D="false" dtr="false" t="normal">SUMIFS('Затраты'!P:P, 'Затраты'!$G:$G, $G303, 'Затраты'!$C:$C, 'Фин.Модель'!$I303)</f>
        <v>0</v>
      </c>
      <c r="Q303" s="167" t="n">
        <f aca="false" ca="true" dt2D="false" dtr="false" t="normal">SUMIFS('Затраты'!Q:Q, 'Затраты'!$G:$G, $G303, 'Затраты'!$C:$C, 'Фин.Модель'!$I303)</f>
        <v>0</v>
      </c>
      <c r="R303" s="167" t="n">
        <f aca="false" ca="true" dt2D="false" dtr="false" t="normal">SUMIFS('Затраты'!R:R, 'Затраты'!$G:$G, $G303, 'Затраты'!$C:$C, 'Фин.Модель'!$I303)</f>
        <v>0</v>
      </c>
      <c r="S303" s="167" t="n">
        <f aca="false" ca="true" dt2D="false" dtr="false" t="normal">SUMIFS('Затраты'!S:S, 'Затраты'!$G:$G, $G303, 'Затраты'!$C:$C, 'Фин.Модель'!$I303)</f>
        <v>0</v>
      </c>
      <c r="T303" s="167" t="n">
        <f aca="false" ca="true" dt2D="false" dtr="false" t="normal">SUMIFS('Затраты'!T:T, 'Затраты'!$G:$G, $G303, 'Затраты'!$C:$C, 'Фин.Модель'!$I303)</f>
        <v>0</v>
      </c>
      <c r="U303" s="167" t="n">
        <f aca="false" ca="true" dt2D="false" dtr="false" t="normal">SUMIFS('Затраты'!U:U, 'Затраты'!$G:$G, $G303, 'Затраты'!$C:$C, 'Фин.Модель'!$I303)</f>
        <v>0</v>
      </c>
      <c r="V303" s="167" t="n">
        <f aca="false" ca="true" dt2D="false" dtr="false" t="normal">SUMIFS('Затраты'!V:V, 'Затраты'!$G:$G, $G303, 'Затраты'!$C:$C, 'Фин.Модель'!$I303)</f>
        <v>0</v>
      </c>
      <c r="W303" s="167" t="n">
        <f aca="false" ca="true" dt2D="false" dtr="false" t="normal">SUMIFS('Затраты'!W:W, 'Затраты'!$G:$G, $G303, 'Затраты'!$C:$C, 'Фин.Модель'!$I303)</f>
        <v>0</v>
      </c>
      <c r="X303" s="167" t="n">
        <f aca="false" ca="true" dt2D="false" dtr="false" t="normal">SUMIFS('Затраты'!X:X, 'Затраты'!$G:$G, $G303, 'Затраты'!$C:$C, 'Фин.Модель'!$I303)</f>
        <v>0</v>
      </c>
      <c r="Y303" s="167" t="n">
        <f aca="false" ca="true" dt2D="false" dtr="false" t="normal">SUMIFS('Затраты'!Y:Y, 'Затраты'!$G:$G, $G303, 'Затраты'!$C:$C, 'Фин.Модель'!$I303)</f>
        <v>0</v>
      </c>
      <c r="Z303" s="167" t="n">
        <f aca="false" ca="true" dt2D="false" dtr="false" t="normal">SUMIFS('Затраты'!Z:Z, 'Затраты'!$G:$G, $G303, 'Затраты'!$C:$C, 'Фин.Модель'!$I303)</f>
        <v>0</v>
      </c>
      <c r="AA303" s="167" t="n">
        <f aca="false" ca="true" dt2D="false" dtr="false" t="normal">SUMIFS('Затраты'!AA:AA, 'Затраты'!$G:$G, $G303, 'Затраты'!$C:$C, 'Фин.Модель'!$I303)</f>
        <v>0</v>
      </c>
      <c r="AB303" s="167" t="n">
        <f aca="false" ca="true" dt2D="false" dtr="false" t="normal">SUMIFS('Затраты'!AB:AB, 'Затраты'!$G:$G, $G303, 'Затраты'!$C:$C, 'Фин.Модель'!$I303)</f>
        <v>0</v>
      </c>
      <c r="AC303" s="167" t="n">
        <f aca="false" ca="true" dt2D="false" dtr="false" t="normal">SUMIFS('Затраты'!AC:AC, 'Затраты'!$G:$G, $G303, 'Затраты'!$C:$C, 'Фин.Модель'!$I303)</f>
        <v>0</v>
      </c>
      <c r="AD303" s="167" t="n">
        <f aca="false" ca="true" dt2D="false" dtr="false" t="normal">SUMIFS('Затраты'!AD:AD, 'Затраты'!$G:$G, $G303, 'Затраты'!$C:$C, 'Фин.Модель'!$I303)</f>
        <v>0</v>
      </c>
      <c r="AE303" s="167" t="n">
        <f aca="false" ca="true" dt2D="false" dtr="false" t="normal">SUMIFS('Затраты'!AE:AE, 'Затраты'!$G:$G, $G303, 'Затраты'!$C:$C, 'Фин.Модель'!$I303)</f>
        <v>0</v>
      </c>
      <c r="AF303" s="167" t="n">
        <f aca="false" ca="true" dt2D="false" dtr="false" t="normal">SUMIFS('Затраты'!AF:AF, 'Затраты'!$G:$G, $G303, 'Затраты'!$C:$C, 'Фин.Модель'!$I303)</f>
        <v>0</v>
      </c>
      <c r="AG303" s="167" t="n">
        <f aca="false" ca="true" dt2D="false" dtr="false" t="normal">SUMIFS('Затраты'!AG:AG, 'Затраты'!$G:$G, $G303, 'Затраты'!$C:$C, 'Фин.Модель'!$I303)</f>
        <v>0</v>
      </c>
      <c r="AH303" s="167" t="n">
        <f aca="false" ca="true" dt2D="false" dtr="false" t="normal">SUMIFS('Затраты'!AH:AH, 'Затраты'!$G:$G, $G303, 'Затраты'!$C:$C, 'Фин.Модель'!$I303)</f>
        <v>0</v>
      </c>
      <c r="AI303" s="167" t="n">
        <f aca="false" ca="true" dt2D="false" dtr="false" t="normal">SUMIFS('Затраты'!AI:AI, 'Затраты'!$G:$G, $G303, 'Затраты'!$C:$C, 'Фин.Модель'!$I303)</f>
        <v>0</v>
      </c>
      <c r="AJ303" s="167" t="n">
        <f aca="false" ca="true" dt2D="false" dtr="false" t="normal">SUMIFS('Затраты'!AJ:AJ, 'Затраты'!$G:$G, $G303, 'Затраты'!$C:$C, 'Фин.Модель'!$I303)</f>
        <v>0</v>
      </c>
      <c r="AK303" s="167" t="n">
        <f aca="false" ca="true" dt2D="false" dtr="false" t="normal">SUMIFS('Затраты'!AK:AK, 'Затраты'!$G:$G, $G303, 'Затраты'!$C:$C, 'Фин.Модель'!$I303)</f>
        <v>0</v>
      </c>
      <c r="AL303" s="167" t="n">
        <f aca="false" ca="true" dt2D="false" dtr="false" t="normal">SUMIFS('Затраты'!AL:AL, 'Затраты'!$G:$G, $G303, 'Затраты'!$C:$C, 'Фин.Модель'!$I303)</f>
        <v>0</v>
      </c>
      <c r="AM303" s="167" t="n">
        <f aca="false" ca="true" dt2D="false" dtr="false" t="normal">SUMIFS('Затраты'!AM:AM, 'Затраты'!$G:$G, $G303, 'Затраты'!$C:$C, 'Фин.Модель'!$I303)</f>
        <v>0</v>
      </c>
      <c r="AN303" s="167" t="n">
        <f aca="false" ca="true" dt2D="false" dtr="false" t="normal">SUMIFS('Затраты'!AN:AN, 'Затраты'!$G:$G, $G303, 'Затраты'!$C:$C, 'Фин.Модель'!$I303)</f>
        <v>0</v>
      </c>
      <c r="AO303" s="167" t="n">
        <f aca="false" ca="true" dt2D="false" dtr="false" t="normal">SUMIFS('Затраты'!AO:AO, 'Затраты'!$G:$G, $G303, 'Затраты'!$C:$C, 'Фин.Модель'!$I303)</f>
        <v>0</v>
      </c>
      <c r="AP303" s="167" t="n">
        <f aca="false" ca="true" dt2D="false" dtr="false" t="normal">SUMIFS('Затраты'!AP:AP, 'Затраты'!$G:$G, $G303, 'Затраты'!$C:$C, 'Фин.Модель'!$I303)</f>
        <v>0</v>
      </c>
      <c r="AQ303" s="167" t="n">
        <f aca="false" ca="true" dt2D="false" dtr="false" t="normal">SUMIFS('Затраты'!AQ:AQ, 'Затраты'!$G:$G, $G303, 'Затраты'!$C:$C, 'Фин.Модель'!$I303)</f>
        <v>0</v>
      </c>
      <c r="AR303" s="167" t="n">
        <f aca="false" ca="true" dt2D="false" dtr="false" t="normal">SUMIFS('Затраты'!AR:AR, 'Затраты'!$G:$G, $G303, 'Затраты'!$C:$C, 'Фин.Модель'!$I303)</f>
        <v>0</v>
      </c>
      <c r="AS303" s="167" t="n">
        <f aca="false" ca="true" dt2D="false" dtr="false" t="normal">SUMIFS('Затраты'!AS:AS, 'Затраты'!$G:$G, $G303, 'Затраты'!$C:$C, 'Фин.Модель'!$I303)</f>
        <v>0</v>
      </c>
      <c r="AT303" s="167" t="n">
        <f aca="false" ca="true" dt2D="false" dtr="false" t="normal">SUMIFS('Затраты'!AT:AT, 'Затраты'!$G:$G, $G303, 'Затраты'!$C:$C, 'Фин.Модель'!$I303)</f>
        <v>0</v>
      </c>
      <c r="AU303" s="167" t="n">
        <f aca="false" ca="true" dt2D="false" dtr="false" t="normal">SUMIFS('Затраты'!AU:AU, 'Затраты'!$G:$G, $G303, 'Затраты'!$C:$C, 'Фин.Модель'!$I303)</f>
        <v>0</v>
      </c>
      <c r="AV303" s="167" t="n">
        <f aca="false" ca="true" dt2D="false" dtr="false" t="normal">SUMIFS('Затраты'!AV:AV, 'Затраты'!$G:$G, $G303, 'Затраты'!$C:$C, 'Фин.Модель'!$I303)</f>
        <v>0</v>
      </c>
      <c r="AW303" s="167" t="n">
        <f aca="false" ca="true" dt2D="false" dtr="false" t="normal">SUMIFS('Затраты'!AW:AW, 'Затраты'!$G:$G, $G303, 'Затраты'!$C:$C, 'Фин.Модель'!$I303)</f>
        <v>0</v>
      </c>
      <c r="AX303" s="167" t="n">
        <f aca="false" ca="true" dt2D="false" dtr="false" t="normal">SUMIFS('Затраты'!AX:AX, 'Затраты'!$G:$G, $G303, 'Затраты'!$C:$C, 'Фин.Модель'!$I303)</f>
        <v>0</v>
      </c>
      <c r="AY303" s="167" t="n">
        <f aca="false" ca="true" dt2D="false" dtr="false" t="normal">SUMIFS('Затраты'!AY:AY, 'Затраты'!$G:$G, $G303, 'Затраты'!$C:$C, 'Фин.Модель'!$I303)</f>
        <v>0</v>
      </c>
      <c r="AZ303" s="167" t="n">
        <f aca="false" ca="true" dt2D="false" dtr="false" t="normal">SUMIFS('Затраты'!AZ:AZ, 'Затраты'!$G:$G, $G303, 'Затраты'!$C:$C, 'Фин.Модель'!$I303)</f>
        <v>0</v>
      </c>
      <c r="BA303" s="167" t="n">
        <f aca="false" ca="true" dt2D="false" dtr="false" t="normal">SUMIFS('Затраты'!BA:BA, 'Затраты'!$G:$G, $G303, 'Затраты'!$C:$C, 'Фин.Модель'!$I303)</f>
        <v>0</v>
      </c>
      <c r="BB303" s="167" t="n">
        <f aca="false" ca="true" dt2D="false" dtr="false" t="normal">SUMIFS('Затраты'!BB:BB, 'Затраты'!$G:$G, $G303, 'Затраты'!$C:$C, 'Фин.Модель'!$I303)</f>
        <v>0</v>
      </c>
      <c r="BC303" s="167" t="n">
        <f aca="false" ca="true" dt2D="false" dtr="false" t="normal">SUMIFS('Затраты'!BC:BC, 'Затраты'!$G:$G, $G303, 'Затраты'!$C:$C, 'Фин.Модель'!$I303)</f>
        <v>0</v>
      </c>
      <c r="BD303" s="167" t="n">
        <f aca="false" ca="true" dt2D="false" dtr="false" t="normal">SUMIFS('Затраты'!BD:BD, 'Затраты'!$G:$G, $G303, 'Затраты'!$C:$C, 'Фин.Модель'!$I303)</f>
        <v>0</v>
      </c>
      <c r="BE303" s="167" t="n">
        <f aca="false" ca="true" dt2D="false" dtr="false" t="normal">SUMIFS('Затраты'!BE:BE, 'Затраты'!$G:$G, $G303, 'Затраты'!$C:$C, 'Фин.Модель'!$I303)</f>
        <v>0</v>
      </c>
      <c r="BF303" s="167" t="n">
        <f aca="false" ca="true" dt2D="false" dtr="false" t="normal">SUMIFS('Затраты'!BF:BF, 'Затраты'!$G:$G, $G303, 'Затраты'!$C:$C, 'Фин.Модель'!$I303)</f>
        <v>0</v>
      </c>
      <c r="BG303" s="167" t="n">
        <f aca="false" ca="true" dt2D="false" dtr="false" t="normal">SUMIFS('Затраты'!BG:BG, 'Затраты'!$G:$G, $G303, 'Затраты'!$C:$C, 'Фин.Модель'!$I303)</f>
        <v>0</v>
      </c>
      <c r="BH303" s="167" t="n">
        <f aca="false" ca="true" dt2D="false" dtr="false" t="normal">SUMIFS('Затраты'!BH:BH, 'Затраты'!$G:$G, $G303, 'Затраты'!$C:$C, 'Фин.Модель'!$I303)</f>
        <v>0</v>
      </c>
      <c r="BI303" s="167" t="n">
        <f aca="false" ca="true" dt2D="false" dtr="false" t="normal">SUMIFS('Затраты'!BI:BI, 'Затраты'!$G:$G, $G303, 'Затраты'!$C:$C, 'Фин.Модель'!$I303)</f>
        <v>0</v>
      </c>
      <c r="BJ303" s="167" t="n">
        <f aca="false" ca="true" dt2D="false" dtr="false" t="normal">SUMIFS('Затраты'!BJ:BJ, 'Затраты'!$G:$G, $G303, 'Затраты'!$C:$C, 'Фин.Модель'!$I303)</f>
        <v>0</v>
      </c>
      <c r="BK303" s="167" t="n">
        <f aca="false" ca="true" dt2D="false" dtr="false" t="normal">SUMIFS('Затраты'!BK:BK, 'Затраты'!$G:$G, $G303, 'Затраты'!$C:$C, 'Фин.Модель'!$I303)</f>
        <v>0</v>
      </c>
      <c r="BL303" s="167" t="n">
        <f aca="false" ca="true" dt2D="false" dtr="false" t="normal">SUMIFS('Затраты'!BL:BL, 'Затраты'!$G:$G, $G303, 'Затраты'!$C:$C, 'Фин.Модель'!$I303)</f>
        <v>0</v>
      </c>
      <c r="BM303" s="167" t="n">
        <f aca="false" ca="true" dt2D="false" dtr="false" t="normal">SUMIFS('Затраты'!BM:BM, 'Затраты'!$G:$G, $G303, 'Затраты'!$C:$C, 'Фин.Модель'!$I303)</f>
        <v>0</v>
      </c>
      <c r="BN303" s="167" t="n">
        <f aca="false" ca="true" dt2D="false" dtr="false" t="normal">SUMIFS('Затраты'!BN:BN, 'Затраты'!$G:$G, $G303, 'Затраты'!$C:$C, 'Фин.Модель'!$I303)</f>
        <v>0</v>
      </c>
      <c r="BO303" s="167" t="n">
        <f aca="false" ca="true" dt2D="false" dtr="false" t="normal">SUMIFS('Затраты'!BO:BO, 'Затраты'!$G:$G, $G303, 'Затраты'!$C:$C, 'Фин.Модель'!$I303)</f>
        <v>0</v>
      </c>
      <c r="BP303" s="167" t="n">
        <f aca="false" ca="true" dt2D="false" dtr="false" t="normal">SUMIFS('Затраты'!BP:BP, 'Затраты'!$G:$G, $G303, 'Затраты'!$C:$C, 'Фин.Модель'!$I303)</f>
        <v>0</v>
      </c>
      <c r="BQ303" s="167" t="n">
        <f aca="false" ca="true" dt2D="false" dtr="false" t="normal">SUMIFS('Затраты'!BQ:BQ, 'Затраты'!$G:$G, $G303, 'Затраты'!$C:$C, 'Фин.Модель'!$I303)</f>
        <v>0</v>
      </c>
      <c r="BR303" s="167" t="n">
        <f aca="false" ca="true" dt2D="false" dtr="false" t="normal">SUMIFS('Затраты'!BR:BR, 'Затраты'!$G:$G, $G303, 'Затраты'!$C:$C, 'Фин.Модель'!$I303)</f>
        <v>0</v>
      </c>
      <c r="BS303" s="167" t="n">
        <f aca="false" ca="true" dt2D="false" dtr="false" t="normal">SUMIFS('Затраты'!BS:BS, 'Затраты'!$G:$G, $G303, 'Затраты'!$C:$C, 'Фин.Модель'!$I303)</f>
        <v>0</v>
      </c>
      <c r="BT303" s="167" t="n">
        <f aca="false" ca="true" dt2D="false" dtr="false" t="normal">SUMIFS('Затраты'!BT:BT, 'Затраты'!$G:$G, $G303, 'Затраты'!$C:$C, 'Фин.Модель'!$I303)</f>
        <v>0</v>
      </c>
    </row>
    <row hidden="true" ht="16.5" outlineLevel="1" r="304">
      <c r="A304" s="374" t="s">
        <v>200</v>
      </c>
      <c r="B304" s="374" t="s">
        <v>441</v>
      </c>
      <c r="E304" s="419" t="e">
        <f aca="false" ca="false" dt2D="false" dtr="false" t="normal">E303</f>
        <v>#N/A</v>
      </c>
      <c r="F304" s="374" t="e">
        <f aca="false" ca="false" dt2D="false" dtr="false" t="normal">F303</f>
        <v>#N/A</v>
      </c>
      <c r="G304" s="374" t="n">
        <f aca="false" ca="false" dt2D="false" dtr="false" t="normal">G303</f>
        <v>0</v>
      </c>
      <c r="I304" s="1" t="s">
        <v>200</v>
      </c>
      <c r="L304" s="283" t="n">
        <f aca="false" ca="true" dt2D="false" dtr="false" t="normal">SUM(M304:BT304)</f>
        <v>0</v>
      </c>
      <c r="M304" s="167" t="n">
        <f aca="false" ca="true" dt2D="false" dtr="false" t="normal">SUMIFS('Затраты'!M:M, 'Затраты'!$G:$G, $G304, 'Затраты'!$C:$C, $I304)</f>
        <v>0</v>
      </c>
      <c r="N304" s="167" t="n">
        <f aca="false" ca="true" dt2D="false" dtr="false" t="normal">SUMIFS('Затраты'!N:N, 'Затраты'!$G:$G, $G304, 'Затраты'!$C:$C, 'Фин.Модель'!$I304)</f>
        <v>0</v>
      </c>
      <c r="O304" s="167" t="n">
        <f aca="false" ca="true" dt2D="false" dtr="false" t="normal">SUMIFS('Затраты'!O:O, 'Затраты'!$G:$G, $G304, 'Затраты'!$C:$C, 'Фин.Модель'!$I304)</f>
        <v>0</v>
      </c>
      <c r="P304" s="167" t="n">
        <f aca="false" ca="true" dt2D="false" dtr="false" t="normal">SUMIFS('Затраты'!P:P, 'Затраты'!$G:$G, $G304, 'Затраты'!$C:$C, 'Фин.Модель'!$I304)</f>
        <v>0</v>
      </c>
      <c r="Q304" s="167" t="n">
        <f aca="false" ca="true" dt2D="false" dtr="false" t="normal">SUMIFS('Затраты'!Q:Q, 'Затраты'!$G:$G, $G304, 'Затраты'!$C:$C, 'Фин.Модель'!$I304)</f>
        <v>0</v>
      </c>
      <c r="R304" s="167" t="n">
        <f aca="false" ca="true" dt2D="false" dtr="false" t="normal">SUMIFS('Затраты'!R:R, 'Затраты'!$G:$G, $G304, 'Затраты'!$C:$C, 'Фин.Модель'!$I304)</f>
        <v>0</v>
      </c>
      <c r="S304" s="167" t="n">
        <f aca="false" ca="true" dt2D="false" dtr="false" t="normal">SUMIFS('Затраты'!S:S, 'Затраты'!$G:$G, $G304, 'Затраты'!$C:$C, 'Фин.Модель'!$I304)</f>
        <v>0</v>
      </c>
      <c r="T304" s="167" t="n">
        <f aca="false" ca="true" dt2D="false" dtr="false" t="normal">SUMIFS('Затраты'!T:T, 'Затраты'!$G:$G, $G304, 'Затраты'!$C:$C, 'Фин.Модель'!$I304)</f>
        <v>0</v>
      </c>
      <c r="U304" s="167" t="n">
        <f aca="false" ca="true" dt2D="false" dtr="false" t="normal">SUMIFS('Затраты'!U:U, 'Затраты'!$G:$G, $G304, 'Затраты'!$C:$C, 'Фин.Модель'!$I304)</f>
        <v>0</v>
      </c>
      <c r="V304" s="167" t="n">
        <f aca="false" ca="true" dt2D="false" dtr="false" t="normal">SUMIFS('Затраты'!V:V, 'Затраты'!$G:$G, $G304, 'Затраты'!$C:$C, 'Фин.Модель'!$I304)</f>
        <v>0</v>
      </c>
      <c r="W304" s="167" t="n">
        <f aca="false" ca="true" dt2D="false" dtr="false" t="normal">SUMIFS('Затраты'!W:W, 'Затраты'!$G:$G, $G304, 'Затраты'!$C:$C, 'Фин.Модель'!$I304)</f>
        <v>0</v>
      </c>
      <c r="X304" s="167" t="n">
        <f aca="false" ca="true" dt2D="false" dtr="false" t="normal">SUMIFS('Затраты'!X:X, 'Затраты'!$G:$G, $G304, 'Затраты'!$C:$C, 'Фин.Модель'!$I304)</f>
        <v>0</v>
      </c>
      <c r="Y304" s="167" t="n">
        <f aca="false" ca="true" dt2D="false" dtr="false" t="normal">SUMIFS('Затраты'!Y:Y, 'Затраты'!$G:$G, $G304, 'Затраты'!$C:$C, 'Фин.Модель'!$I304)</f>
        <v>0</v>
      </c>
      <c r="Z304" s="167" t="n">
        <f aca="false" ca="true" dt2D="false" dtr="false" t="normal">SUMIFS('Затраты'!Z:Z, 'Затраты'!$G:$G, $G304, 'Затраты'!$C:$C, 'Фин.Модель'!$I304)</f>
        <v>0</v>
      </c>
      <c r="AA304" s="167" t="n">
        <f aca="false" ca="true" dt2D="false" dtr="false" t="normal">SUMIFS('Затраты'!AA:AA, 'Затраты'!$G:$G, $G304, 'Затраты'!$C:$C, 'Фин.Модель'!$I304)</f>
        <v>0</v>
      </c>
      <c r="AB304" s="167" t="n">
        <f aca="false" ca="true" dt2D="false" dtr="false" t="normal">SUMIFS('Затраты'!AB:AB, 'Затраты'!$G:$G, $G304, 'Затраты'!$C:$C, 'Фин.Модель'!$I304)</f>
        <v>0</v>
      </c>
      <c r="AC304" s="167" t="n">
        <f aca="false" ca="true" dt2D="false" dtr="false" t="normal">SUMIFS('Затраты'!AC:AC, 'Затраты'!$G:$G, $G304, 'Затраты'!$C:$C, 'Фин.Модель'!$I304)</f>
        <v>0</v>
      </c>
      <c r="AD304" s="167" t="n">
        <f aca="false" ca="true" dt2D="false" dtr="false" t="normal">SUMIFS('Затраты'!AD:AD, 'Затраты'!$G:$G, $G304, 'Затраты'!$C:$C, 'Фин.Модель'!$I304)</f>
        <v>0</v>
      </c>
      <c r="AE304" s="167" t="n">
        <f aca="false" ca="true" dt2D="false" dtr="false" t="normal">SUMIFS('Затраты'!AE:AE, 'Затраты'!$G:$G, $G304, 'Затраты'!$C:$C, 'Фин.Модель'!$I304)</f>
        <v>0</v>
      </c>
      <c r="AF304" s="167" t="n">
        <f aca="false" ca="true" dt2D="false" dtr="false" t="normal">SUMIFS('Затраты'!AF:AF, 'Затраты'!$G:$G, $G304, 'Затраты'!$C:$C, 'Фин.Модель'!$I304)</f>
        <v>0</v>
      </c>
      <c r="AG304" s="167" t="n">
        <f aca="false" ca="true" dt2D="false" dtr="false" t="normal">SUMIFS('Затраты'!AG:AG, 'Затраты'!$G:$G, $G304, 'Затраты'!$C:$C, 'Фин.Модель'!$I304)</f>
        <v>0</v>
      </c>
      <c r="AH304" s="167" t="n">
        <f aca="false" ca="true" dt2D="false" dtr="false" t="normal">SUMIFS('Затраты'!AH:AH, 'Затраты'!$G:$G, $G304, 'Затраты'!$C:$C, 'Фин.Модель'!$I304)</f>
        <v>0</v>
      </c>
      <c r="AI304" s="167" t="n">
        <f aca="false" ca="true" dt2D="false" dtr="false" t="normal">SUMIFS('Затраты'!AI:AI, 'Затраты'!$G:$G, $G304, 'Затраты'!$C:$C, 'Фин.Модель'!$I304)</f>
        <v>0</v>
      </c>
      <c r="AJ304" s="167" t="n">
        <f aca="false" ca="true" dt2D="false" dtr="false" t="normal">SUMIFS('Затраты'!AJ:AJ, 'Затраты'!$G:$G, $G304, 'Затраты'!$C:$C, 'Фин.Модель'!$I304)</f>
        <v>0</v>
      </c>
      <c r="AK304" s="167" t="n">
        <f aca="false" ca="true" dt2D="false" dtr="false" t="normal">SUMIFS('Затраты'!AK:AK, 'Затраты'!$G:$G, $G304, 'Затраты'!$C:$C, 'Фин.Модель'!$I304)</f>
        <v>0</v>
      </c>
      <c r="AL304" s="167" t="n">
        <f aca="false" ca="true" dt2D="false" dtr="false" t="normal">SUMIFS('Затраты'!AL:AL, 'Затраты'!$G:$G, $G304, 'Затраты'!$C:$C, 'Фин.Модель'!$I304)</f>
        <v>0</v>
      </c>
      <c r="AM304" s="167" t="n">
        <f aca="false" ca="true" dt2D="false" dtr="false" t="normal">SUMIFS('Затраты'!AM:AM, 'Затраты'!$G:$G, $G304, 'Затраты'!$C:$C, 'Фин.Модель'!$I304)</f>
        <v>0</v>
      </c>
      <c r="AN304" s="167" t="n">
        <f aca="false" ca="true" dt2D="false" dtr="false" t="normal">SUMIFS('Затраты'!AN:AN, 'Затраты'!$G:$G, $G304, 'Затраты'!$C:$C, 'Фин.Модель'!$I304)</f>
        <v>0</v>
      </c>
      <c r="AO304" s="167" t="n">
        <f aca="false" ca="true" dt2D="false" dtr="false" t="normal">SUMIFS('Затраты'!AO:AO, 'Затраты'!$G:$G, $G304, 'Затраты'!$C:$C, 'Фин.Модель'!$I304)</f>
        <v>0</v>
      </c>
      <c r="AP304" s="167" t="n">
        <f aca="false" ca="true" dt2D="false" dtr="false" t="normal">SUMIFS('Затраты'!AP:AP, 'Затраты'!$G:$G, $G304, 'Затраты'!$C:$C, 'Фин.Модель'!$I304)</f>
        <v>0</v>
      </c>
      <c r="AQ304" s="167" t="n">
        <f aca="false" ca="true" dt2D="false" dtr="false" t="normal">SUMIFS('Затраты'!AQ:AQ, 'Затраты'!$G:$G, $G304, 'Затраты'!$C:$C, 'Фин.Модель'!$I304)</f>
        <v>0</v>
      </c>
      <c r="AR304" s="167" t="n">
        <f aca="false" ca="true" dt2D="false" dtr="false" t="normal">SUMIFS('Затраты'!AR:AR, 'Затраты'!$G:$G, $G304, 'Затраты'!$C:$C, 'Фин.Модель'!$I304)</f>
        <v>0</v>
      </c>
      <c r="AS304" s="167" t="n">
        <f aca="false" ca="true" dt2D="false" dtr="false" t="normal">SUMIFS('Затраты'!AS:AS, 'Затраты'!$G:$G, $G304, 'Затраты'!$C:$C, 'Фин.Модель'!$I304)</f>
        <v>0</v>
      </c>
      <c r="AT304" s="167" t="n">
        <f aca="false" ca="true" dt2D="false" dtr="false" t="normal">SUMIFS('Затраты'!AT:AT, 'Затраты'!$G:$G, $G304, 'Затраты'!$C:$C, 'Фин.Модель'!$I304)</f>
        <v>0</v>
      </c>
      <c r="AU304" s="167" t="n">
        <f aca="false" ca="true" dt2D="false" dtr="false" t="normal">SUMIFS('Затраты'!AU:AU, 'Затраты'!$G:$G, $G304, 'Затраты'!$C:$C, 'Фин.Модель'!$I304)</f>
        <v>0</v>
      </c>
      <c r="AV304" s="167" t="n">
        <f aca="false" ca="true" dt2D="false" dtr="false" t="normal">SUMIFS('Затраты'!AV:AV, 'Затраты'!$G:$G, $G304, 'Затраты'!$C:$C, 'Фин.Модель'!$I304)</f>
        <v>0</v>
      </c>
      <c r="AW304" s="167" t="n">
        <f aca="false" ca="true" dt2D="false" dtr="false" t="normal">SUMIFS('Затраты'!AW:AW, 'Затраты'!$G:$G, $G304, 'Затраты'!$C:$C, 'Фин.Модель'!$I304)</f>
        <v>0</v>
      </c>
      <c r="AX304" s="167" t="n">
        <f aca="false" ca="true" dt2D="false" dtr="false" t="normal">SUMIFS('Затраты'!AX:AX, 'Затраты'!$G:$G, $G304, 'Затраты'!$C:$C, 'Фин.Модель'!$I304)</f>
        <v>0</v>
      </c>
      <c r="AY304" s="167" t="n">
        <f aca="false" ca="true" dt2D="false" dtr="false" t="normal">SUMIFS('Затраты'!AY:AY, 'Затраты'!$G:$G, $G304, 'Затраты'!$C:$C, 'Фин.Модель'!$I304)</f>
        <v>0</v>
      </c>
      <c r="AZ304" s="167" t="n">
        <f aca="false" ca="true" dt2D="false" dtr="false" t="normal">SUMIFS('Затраты'!AZ:AZ, 'Затраты'!$G:$G, $G304, 'Затраты'!$C:$C, 'Фин.Модель'!$I304)</f>
        <v>0</v>
      </c>
      <c r="BA304" s="167" t="n">
        <f aca="false" ca="true" dt2D="false" dtr="false" t="normal">SUMIFS('Затраты'!BA:BA, 'Затраты'!$G:$G, $G304, 'Затраты'!$C:$C, 'Фин.Модель'!$I304)</f>
        <v>0</v>
      </c>
      <c r="BB304" s="167" t="n">
        <f aca="false" ca="true" dt2D="false" dtr="false" t="normal">SUMIFS('Затраты'!BB:BB, 'Затраты'!$G:$G, $G304, 'Затраты'!$C:$C, 'Фин.Модель'!$I304)</f>
        <v>0</v>
      </c>
      <c r="BC304" s="167" t="n">
        <f aca="false" ca="true" dt2D="false" dtr="false" t="normal">SUMIFS('Затраты'!BC:BC, 'Затраты'!$G:$G, $G304, 'Затраты'!$C:$C, 'Фин.Модель'!$I304)</f>
        <v>0</v>
      </c>
      <c r="BD304" s="167" t="n">
        <f aca="false" ca="true" dt2D="false" dtr="false" t="normal">SUMIFS('Затраты'!BD:BD, 'Затраты'!$G:$G, $G304, 'Затраты'!$C:$C, 'Фин.Модель'!$I304)</f>
        <v>0</v>
      </c>
      <c r="BE304" s="167" t="n">
        <f aca="false" ca="true" dt2D="false" dtr="false" t="normal">SUMIFS('Затраты'!BE:BE, 'Затраты'!$G:$G, $G304, 'Затраты'!$C:$C, 'Фин.Модель'!$I304)</f>
        <v>0</v>
      </c>
      <c r="BF304" s="167" t="n">
        <f aca="false" ca="true" dt2D="false" dtr="false" t="normal">SUMIFS('Затраты'!BF:BF, 'Затраты'!$G:$G, $G304, 'Затраты'!$C:$C, 'Фин.Модель'!$I304)</f>
        <v>0</v>
      </c>
      <c r="BG304" s="167" t="n">
        <f aca="false" ca="true" dt2D="false" dtr="false" t="normal">SUMIFS('Затраты'!BG:BG, 'Затраты'!$G:$G, $G304, 'Затраты'!$C:$C, 'Фин.Модель'!$I304)</f>
        <v>0</v>
      </c>
      <c r="BH304" s="167" t="n">
        <f aca="false" ca="true" dt2D="false" dtr="false" t="normal">SUMIFS('Затраты'!BH:BH, 'Затраты'!$G:$G, $G304, 'Затраты'!$C:$C, 'Фин.Модель'!$I304)</f>
        <v>0</v>
      </c>
      <c r="BI304" s="167" t="n">
        <f aca="false" ca="true" dt2D="false" dtr="false" t="normal">SUMIFS('Затраты'!BI:BI, 'Затраты'!$G:$G, $G304, 'Затраты'!$C:$C, 'Фин.Модель'!$I304)</f>
        <v>0</v>
      </c>
      <c r="BJ304" s="167" t="n">
        <f aca="false" ca="true" dt2D="false" dtr="false" t="normal">SUMIFS('Затраты'!BJ:BJ, 'Затраты'!$G:$G, $G304, 'Затраты'!$C:$C, 'Фин.Модель'!$I304)</f>
        <v>0</v>
      </c>
      <c r="BK304" s="167" t="n">
        <f aca="false" ca="true" dt2D="false" dtr="false" t="normal">SUMIFS('Затраты'!BK:BK, 'Затраты'!$G:$G, $G304, 'Затраты'!$C:$C, 'Фин.Модель'!$I304)</f>
        <v>0</v>
      </c>
      <c r="BL304" s="167" t="n">
        <f aca="false" ca="true" dt2D="false" dtr="false" t="normal">SUMIFS('Затраты'!BL:BL, 'Затраты'!$G:$G, $G304, 'Затраты'!$C:$C, 'Фин.Модель'!$I304)</f>
        <v>0</v>
      </c>
      <c r="BM304" s="167" t="n">
        <f aca="false" ca="true" dt2D="false" dtr="false" t="normal">SUMIFS('Затраты'!BM:BM, 'Затраты'!$G:$G, $G304, 'Затраты'!$C:$C, 'Фин.Модель'!$I304)</f>
        <v>0</v>
      </c>
      <c r="BN304" s="167" t="n">
        <f aca="false" ca="true" dt2D="false" dtr="false" t="normal">SUMIFS('Затраты'!BN:BN, 'Затраты'!$G:$G, $G304, 'Затраты'!$C:$C, 'Фин.Модель'!$I304)</f>
        <v>0</v>
      </c>
      <c r="BO304" s="167" t="n">
        <f aca="false" ca="true" dt2D="false" dtr="false" t="normal">SUMIFS('Затраты'!BO:BO, 'Затраты'!$G:$G, $G304, 'Затраты'!$C:$C, 'Фин.Модель'!$I304)</f>
        <v>0</v>
      </c>
      <c r="BP304" s="167" t="n">
        <f aca="false" ca="true" dt2D="false" dtr="false" t="normal">SUMIFS('Затраты'!BP:BP, 'Затраты'!$G:$G, $G304, 'Затраты'!$C:$C, 'Фин.Модель'!$I304)</f>
        <v>0</v>
      </c>
      <c r="BQ304" s="167" t="n">
        <f aca="false" ca="true" dt2D="false" dtr="false" t="normal">SUMIFS('Затраты'!BQ:BQ, 'Затраты'!$G:$G, $G304, 'Затраты'!$C:$C, 'Фин.Модель'!$I304)</f>
        <v>0</v>
      </c>
      <c r="BR304" s="167" t="n">
        <f aca="false" ca="true" dt2D="false" dtr="false" t="normal">SUMIFS('Затраты'!BR:BR, 'Затраты'!$G:$G, $G304, 'Затраты'!$C:$C, 'Фин.Модель'!$I304)</f>
        <v>0</v>
      </c>
      <c r="BS304" s="167" t="n">
        <f aca="false" ca="true" dt2D="false" dtr="false" t="normal">SUMIFS('Затраты'!BS:BS, 'Затраты'!$G:$G, $G304, 'Затраты'!$C:$C, 'Фин.Модель'!$I304)</f>
        <v>0</v>
      </c>
      <c r="BT304" s="167" t="n">
        <f aca="false" ca="true" dt2D="false" dtr="false" t="normal">SUMIFS('Затраты'!BT:BT, 'Затраты'!$G:$G, $G304, 'Затраты'!$C:$C, 'Фин.Модель'!$I304)</f>
        <v>0</v>
      </c>
    </row>
    <row hidden="true" ht="16.5" outlineLevel="1" r="305">
      <c r="A305" s="374" t="s">
        <v>200</v>
      </c>
      <c r="B305" s="374" t="s">
        <v>443</v>
      </c>
      <c r="E305" s="419" t="e">
        <f aca="false" ca="false" dt2D="false" dtr="false" t="normal">E304</f>
        <v>#N/A</v>
      </c>
      <c r="F305" s="374" t="e">
        <f aca="false" ca="false" dt2D="false" dtr="false" t="normal">F304</f>
        <v>#N/A</v>
      </c>
      <c r="G305" s="374" t="n">
        <f aca="false" ca="false" dt2D="false" dtr="false" t="normal">G304</f>
        <v>0</v>
      </c>
      <c r="I305" s="1" t="s">
        <v>462</v>
      </c>
      <c r="L305" s="283" t="n">
        <f aca="false" ca="true" dt2D="false" dtr="false" t="normal">SUM(M305:BT305)</f>
        <v>0</v>
      </c>
      <c r="M305" s="167" t="n">
        <f aca="false" ca="true" dt2D="false" dtr="false" t="normal">SUMIFS('Затраты'!M:M, 'Затраты'!$G:$G, $G305, 'Затраты'!$C:$C, $I305)</f>
        <v>0</v>
      </c>
      <c r="N305" s="167" t="n">
        <f aca="false" ca="true" dt2D="false" dtr="false" t="normal">SUMIFS('Затраты'!N:N, 'Затраты'!$G:$G, $G305, 'Затраты'!$C:$C, 'Фин.Модель'!$I305)</f>
        <v>0</v>
      </c>
      <c r="O305" s="167" t="n">
        <f aca="false" ca="true" dt2D="false" dtr="false" t="normal">SUMIFS('Затраты'!O:O, 'Затраты'!$G:$G, $G305, 'Затраты'!$C:$C, 'Фин.Модель'!$I305)</f>
        <v>0</v>
      </c>
      <c r="P305" s="167" t="n">
        <f aca="false" ca="true" dt2D="false" dtr="false" t="normal">SUMIFS('Затраты'!P:P, 'Затраты'!$G:$G, $G305, 'Затраты'!$C:$C, 'Фин.Модель'!$I305)</f>
        <v>0</v>
      </c>
      <c r="Q305" s="167" t="n">
        <f aca="false" ca="true" dt2D="false" dtr="false" t="normal">SUMIFS('Затраты'!Q:Q, 'Затраты'!$G:$G, $G305, 'Затраты'!$C:$C, 'Фин.Модель'!$I305)</f>
        <v>0</v>
      </c>
      <c r="R305" s="167" t="n">
        <f aca="false" ca="true" dt2D="false" dtr="false" t="normal">SUMIFS('Затраты'!R:R, 'Затраты'!$G:$G, $G305, 'Затраты'!$C:$C, 'Фин.Модель'!$I305)</f>
        <v>0</v>
      </c>
      <c r="S305" s="167" t="n">
        <f aca="false" ca="true" dt2D="false" dtr="false" t="normal">SUMIFS('Затраты'!S:S, 'Затраты'!$G:$G, $G305, 'Затраты'!$C:$C, 'Фин.Модель'!$I305)</f>
        <v>0</v>
      </c>
      <c r="T305" s="167" t="n">
        <f aca="false" ca="true" dt2D="false" dtr="false" t="normal">SUMIFS('Затраты'!T:T, 'Затраты'!$G:$G, $G305, 'Затраты'!$C:$C, 'Фин.Модель'!$I305)</f>
        <v>0</v>
      </c>
      <c r="U305" s="167" t="n">
        <f aca="false" ca="true" dt2D="false" dtr="false" t="normal">SUMIFS('Затраты'!U:U, 'Затраты'!$G:$G, $G305, 'Затраты'!$C:$C, 'Фин.Модель'!$I305)</f>
        <v>0</v>
      </c>
      <c r="V305" s="167" t="n">
        <f aca="false" ca="true" dt2D="false" dtr="false" t="normal">SUMIFS('Затраты'!V:V, 'Затраты'!$G:$G, $G305, 'Затраты'!$C:$C, 'Фин.Модель'!$I305)</f>
        <v>0</v>
      </c>
      <c r="W305" s="167" t="n">
        <f aca="false" ca="true" dt2D="false" dtr="false" t="normal">SUMIFS('Затраты'!W:W, 'Затраты'!$G:$G, $G305, 'Затраты'!$C:$C, 'Фин.Модель'!$I305)</f>
        <v>0</v>
      </c>
      <c r="X305" s="167" t="n">
        <f aca="false" ca="true" dt2D="false" dtr="false" t="normal">SUMIFS('Затраты'!X:X, 'Затраты'!$G:$G, $G305, 'Затраты'!$C:$C, 'Фин.Модель'!$I305)</f>
        <v>0</v>
      </c>
      <c r="Y305" s="167" t="n">
        <f aca="false" ca="true" dt2D="false" dtr="false" t="normal">SUMIFS('Затраты'!Y:Y, 'Затраты'!$G:$G, $G305, 'Затраты'!$C:$C, 'Фин.Модель'!$I305)</f>
        <v>0</v>
      </c>
      <c r="Z305" s="167" t="n">
        <f aca="false" ca="true" dt2D="false" dtr="false" t="normal">SUMIFS('Затраты'!Z:Z, 'Затраты'!$G:$G, $G305, 'Затраты'!$C:$C, 'Фин.Модель'!$I305)</f>
        <v>0</v>
      </c>
      <c r="AA305" s="167" t="n">
        <f aca="false" ca="true" dt2D="false" dtr="false" t="normal">SUMIFS('Затраты'!AA:AA, 'Затраты'!$G:$G, $G305, 'Затраты'!$C:$C, 'Фин.Модель'!$I305)</f>
        <v>0</v>
      </c>
      <c r="AB305" s="167" t="n">
        <f aca="false" ca="true" dt2D="false" dtr="false" t="normal">SUMIFS('Затраты'!AB:AB, 'Затраты'!$G:$G, $G305, 'Затраты'!$C:$C, 'Фин.Модель'!$I305)</f>
        <v>0</v>
      </c>
      <c r="AC305" s="167" t="n">
        <f aca="false" ca="true" dt2D="false" dtr="false" t="normal">SUMIFS('Затраты'!AC:AC, 'Затраты'!$G:$G, $G305, 'Затраты'!$C:$C, 'Фин.Модель'!$I305)</f>
        <v>0</v>
      </c>
      <c r="AD305" s="167" t="n">
        <f aca="false" ca="true" dt2D="false" dtr="false" t="normal">SUMIFS('Затраты'!AD:AD, 'Затраты'!$G:$G, $G305, 'Затраты'!$C:$C, 'Фин.Модель'!$I305)</f>
        <v>0</v>
      </c>
      <c r="AE305" s="167" t="n">
        <f aca="false" ca="true" dt2D="false" dtr="false" t="normal">SUMIFS('Затраты'!AE:AE, 'Затраты'!$G:$G, $G305, 'Затраты'!$C:$C, 'Фин.Модель'!$I305)</f>
        <v>0</v>
      </c>
      <c r="AF305" s="167" t="n">
        <f aca="false" ca="true" dt2D="false" dtr="false" t="normal">SUMIFS('Затраты'!AF:AF, 'Затраты'!$G:$G, $G305, 'Затраты'!$C:$C, 'Фин.Модель'!$I305)</f>
        <v>0</v>
      </c>
      <c r="AG305" s="167" t="n">
        <f aca="false" ca="true" dt2D="false" dtr="false" t="normal">SUMIFS('Затраты'!AG:AG, 'Затраты'!$G:$G, $G305, 'Затраты'!$C:$C, 'Фин.Модель'!$I305)</f>
        <v>0</v>
      </c>
      <c r="AH305" s="167" t="n">
        <f aca="false" ca="true" dt2D="false" dtr="false" t="normal">SUMIFS('Затраты'!AH:AH, 'Затраты'!$G:$G, $G305, 'Затраты'!$C:$C, 'Фин.Модель'!$I305)</f>
        <v>0</v>
      </c>
      <c r="AI305" s="167" t="n">
        <f aca="false" ca="true" dt2D="false" dtr="false" t="normal">SUMIFS('Затраты'!AI:AI, 'Затраты'!$G:$G, $G305, 'Затраты'!$C:$C, 'Фин.Модель'!$I305)</f>
        <v>0</v>
      </c>
      <c r="AJ305" s="167" t="n">
        <f aca="false" ca="true" dt2D="false" dtr="false" t="normal">SUMIFS('Затраты'!AJ:AJ, 'Затраты'!$G:$G, $G305, 'Затраты'!$C:$C, 'Фин.Модель'!$I305)</f>
        <v>0</v>
      </c>
      <c r="AK305" s="167" t="n">
        <f aca="false" ca="true" dt2D="false" dtr="false" t="normal">SUMIFS('Затраты'!AK:AK, 'Затраты'!$G:$G, $G305, 'Затраты'!$C:$C, 'Фин.Модель'!$I305)</f>
        <v>0</v>
      </c>
      <c r="AL305" s="167" t="n">
        <f aca="false" ca="true" dt2D="false" dtr="false" t="normal">SUMIFS('Затраты'!AL:AL, 'Затраты'!$G:$G, $G305, 'Затраты'!$C:$C, 'Фин.Модель'!$I305)</f>
        <v>0</v>
      </c>
      <c r="AM305" s="167" t="n">
        <f aca="false" ca="true" dt2D="false" dtr="false" t="normal">SUMIFS('Затраты'!AM:AM, 'Затраты'!$G:$G, $G305, 'Затраты'!$C:$C, 'Фин.Модель'!$I305)</f>
        <v>0</v>
      </c>
      <c r="AN305" s="167" t="n">
        <f aca="false" ca="true" dt2D="false" dtr="false" t="normal">SUMIFS('Затраты'!AN:AN, 'Затраты'!$G:$G, $G305, 'Затраты'!$C:$C, 'Фин.Модель'!$I305)</f>
        <v>0</v>
      </c>
      <c r="AO305" s="167" t="n">
        <f aca="false" ca="true" dt2D="false" dtr="false" t="normal">SUMIFS('Затраты'!AO:AO, 'Затраты'!$G:$G, $G305, 'Затраты'!$C:$C, 'Фин.Модель'!$I305)</f>
        <v>0</v>
      </c>
      <c r="AP305" s="167" t="n">
        <f aca="false" ca="true" dt2D="false" dtr="false" t="normal">SUMIFS('Затраты'!AP:AP, 'Затраты'!$G:$G, $G305, 'Затраты'!$C:$C, 'Фин.Модель'!$I305)</f>
        <v>0</v>
      </c>
      <c r="AQ305" s="167" t="n">
        <f aca="false" ca="true" dt2D="false" dtr="false" t="normal">SUMIFS('Затраты'!AQ:AQ, 'Затраты'!$G:$G, $G305, 'Затраты'!$C:$C, 'Фин.Модель'!$I305)</f>
        <v>0</v>
      </c>
      <c r="AR305" s="167" t="n">
        <f aca="false" ca="true" dt2D="false" dtr="false" t="normal">SUMIFS('Затраты'!AR:AR, 'Затраты'!$G:$G, $G305, 'Затраты'!$C:$C, 'Фин.Модель'!$I305)</f>
        <v>0</v>
      </c>
      <c r="AS305" s="167" t="n">
        <f aca="false" ca="true" dt2D="false" dtr="false" t="normal">SUMIFS('Затраты'!AS:AS, 'Затраты'!$G:$G, $G305, 'Затраты'!$C:$C, 'Фин.Модель'!$I305)</f>
        <v>0</v>
      </c>
      <c r="AT305" s="167" t="n">
        <f aca="false" ca="true" dt2D="false" dtr="false" t="normal">SUMIFS('Затраты'!AT:AT, 'Затраты'!$G:$G, $G305, 'Затраты'!$C:$C, 'Фин.Модель'!$I305)</f>
        <v>0</v>
      </c>
      <c r="AU305" s="167" t="n">
        <f aca="false" ca="true" dt2D="false" dtr="false" t="normal">SUMIFS('Затраты'!AU:AU, 'Затраты'!$G:$G, $G305, 'Затраты'!$C:$C, 'Фин.Модель'!$I305)</f>
        <v>0</v>
      </c>
      <c r="AV305" s="167" t="n">
        <f aca="false" ca="true" dt2D="false" dtr="false" t="normal">SUMIFS('Затраты'!AV:AV, 'Затраты'!$G:$G, $G305, 'Затраты'!$C:$C, 'Фин.Модель'!$I305)</f>
        <v>0</v>
      </c>
      <c r="AW305" s="167" t="n">
        <f aca="false" ca="true" dt2D="false" dtr="false" t="normal">SUMIFS('Затраты'!AW:AW, 'Затраты'!$G:$G, $G305, 'Затраты'!$C:$C, 'Фин.Модель'!$I305)</f>
        <v>0</v>
      </c>
      <c r="AX305" s="167" t="n">
        <f aca="false" ca="true" dt2D="false" dtr="false" t="normal">SUMIFS('Затраты'!AX:AX, 'Затраты'!$G:$G, $G305, 'Затраты'!$C:$C, 'Фин.Модель'!$I305)</f>
        <v>0</v>
      </c>
      <c r="AY305" s="167" t="n">
        <f aca="false" ca="true" dt2D="false" dtr="false" t="normal">SUMIFS('Затраты'!AY:AY, 'Затраты'!$G:$G, $G305, 'Затраты'!$C:$C, 'Фин.Модель'!$I305)</f>
        <v>0</v>
      </c>
      <c r="AZ305" s="167" t="n">
        <f aca="false" ca="true" dt2D="false" dtr="false" t="normal">SUMIFS('Затраты'!AZ:AZ, 'Затраты'!$G:$G, $G305, 'Затраты'!$C:$C, 'Фин.Модель'!$I305)</f>
        <v>0</v>
      </c>
      <c r="BA305" s="167" t="n">
        <f aca="false" ca="true" dt2D="false" dtr="false" t="normal">SUMIFS('Затраты'!BA:BA, 'Затраты'!$G:$G, $G305, 'Затраты'!$C:$C, 'Фин.Модель'!$I305)</f>
        <v>0</v>
      </c>
      <c r="BB305" s="167" t="n">
        <f aca="false" ca="true" dt2D="false" dtr="false" t="normal">SUMIFS('Затраты'!BB:BB, 'Затраты'!$G:$G, $G305, 'Затраты'!$C:$C, 'Фин.Модель'!$I305)</f>
        <v>0</v>
      </c>
      <c r="BC305" s="167" t="n">
        <f aca="false" ca="true" dt2D="false" dtr="false" t="normal">SUMIFS('Затраты'!BC:BC, 'Затраты'!$G:$G, $G305, 'Затраты'!$C:$C, 'Фин.Модель'!$I305)</f>
        <v>0</v>
      </c>
      <c r="BD305" s="167" t="n">
        <f aca="false" ca="true" dt2D="false" dtr="false" t="normal">SUMIFS('Затраты'!BD:BD, 'Затраты'!$G:$G, $G305, 'Затраты'!$C:$C, 'Фин.Модель'!$I305)</f>
        <v>0</v>
      </c>
      <c r="BE305" s="167" t="n">
        <f aca="false" ca="true" dt2D="false" dtr="false" t="normal">SUMIFS('Затраты'!BE:BE, 'Затраты'!$G:$G, $G305, 'Затраты'!$C:$C, 'Фин.Модель'!$I305)</f>
        <v>0</v>
      </c>
      <c r="BF305" s="167" t="n">
        <f aca="false" ca="true" dt2D="false" dtr="false" t="normal">SUMIFS('Затраты'!BF:BF, 'Затраты'!$G:$G, $G305, 'Затраты'!$C:$C, 'Фин.Модель'!$I305)</f>
        <v>0</v>
      </c>
      <c r="BG305" s="167" t="n">
        <f aca="false" ca="true" dt2D="false" dtr="false" t="normal">SUMIFS('Затраты'!BG:BG, 'Затраты'!$G:$G, $G305, 'Затраты'!$C:$C, 'Фин.Модель'!$I305)</f>
        <v>0</v>
      </c>
      <c r="BH305" s="167" t="n">
        <f aca="false" ca="true" dt2D="false" dtr="false" t="normal">SUMIFS('Затраты'!BH:BH, 'Затраты'!$G:$G, $G305, 'Затраты'!$C:$C, 'Фин.Модель'!$I305)</f>
        <v>0</v>
      </c>
      <c r="BI305" s="167" t="n">
        <f aca="false" ca="true" dt2D="false" dtr="false" t="normal">SUMIFS('Затраты'!BI:BI, 'Затраты'!$G:$G, $G305, 'Затраты'!$C:$C, 'Фин.Модель'!$I305)</f>
        <v>0</v>
      </c>
      <c r="BJ305" s="167" t="n">
        <f aca="false" ca="true" dt2D="false" dtr="false" t="normal">SUMIFS('Затраты'!BJ:BJ, 'Затраты'!$G:$G, $G305, 'Затраты'!$C:$C, 'Фин.Модель'!$I305)</f>
        <v>0</v>
      </c>
      <c r="BK305" s="167" t="n">
        <f aca="false" ca="true" dt2D="false" dtr="false" t="normal">SUMIFS('Затраты'!BK:BK, 'Затраты'!$G:$G, $G305, 'Затраты'!$C:$C, 'Фин.Модель'!$I305)</f>
        <v>0</v>
      </c>
      <c r="BL305" s="167" t="n">
        <f aca="false" ca="true" dt2D="false" dtr="false" t="normal">SUMIFS('Затраты'!BL:BL, 'Затраты'!$G:$G, $G305, 'Затраты'!$C:$C, 'Фин.Модель'!$I305)</f>
        <v>0</v>
      </c>
      <c r="BM305" s="167" t="n">
        <f aca="false" ca="true" dt2D="false" dtr="false" t="normal">SUMIFS('Затраты'!BM:BM, 'Затраты'!$G:$G, $G305, 'Затраты'!$C:$C, 'Фин.Модель'!$I305)</f>
        <v>0</v>
      </c>
      <c r="BN305" s="167" t="n">
        <f aca="false" ca="true" dt2D="false" dtr="false" t="normal">SUMIFS('Затраты'!BN:BN, 'Затраты'!$G:$G, $G305, 'Затраты'!$C:$C, 'Фин.Модель'!$I305)</f>
        <v>0</v>
      </c>
      <c r="BO305" s="167" t="n">
        <f aca="false" ca="true" dt2D="false" dtr="false" t="normal">SUMIFS('Затраты'!BO:BO, 'Затраты'!$G:$G, $G305, 'Затраты'!$C:$C, 'Фин.Модель'!$I305)</f>
        <v>0</v>
      </c>
      <c r="BP305" s="167" t="n">
        <f aca="false" ca="true" dt2D="false" dtr="false" t="normal">SUMIFS('Затраты'!BP:BP, 'Затраты'!$G:$G, $G305, 'Затраты'!$C:$C, 'Фин.Модель'!$I305)</f>
        <v>0</v>
      </c>
      <c r="BQ305" s="167" t="n">
        <f aca="false" ca="true" dt2D="false" dtr="false" t="normal">SUMIFS('Затраты'!BQ:BQ, 'Затраты'!$G:$G, $G305, 'Затраты'!$C:$C, 'Фин.Модель'!$I305)</f>
        <v>0</v>
      </c>
      <c r="BR305" s="167" t="n">
        <f aca="false" ca="true" dt2D="false" dtr="false" t="normal">SUMIFS('Затраты'!BR:BR, 'Затраты'!$G:$G, $G305, 'Затраты'!$C:$C, 'Фин.Модель'!$I305)</f>
        <v>0</v>
      </c>
      <c r="BS305" s="167" t="n">
        <f aca="false" ca="true" dt2D="false" dtr="false" t="normal">SUMIFS('Затраты'!BS:BS, 'Затраты'!$G:$G, $G305, 'Затраты'!$C:$C, 'Фин.Модель'!$I305)</f>
        <v>0</v>
      </c>
      <c r="BT305" s="167" t="n">
        <f aca="false" ca="true" dt2D="false" dtr="false" t="normal">SUMIFS('Затраты'!BT:BT, 'Затраты'!$G:$G, $G305, 'Затраты'!$C:$C, 'Фин.Модель'!$I305)</f>
        <v>0</v>
      </c>
    </row>
    <row hidden="true" ht="16.5" outlineLevel="1" r="306">
      <c r="A306" s="374" t="s">
        <v>148</v>
      </c>
      <c r="E306" s="419" t="e">
        <f aca="false" ca="false" dt2D="false" dtr="false" t="normal">E305</f>
        <v>#N/A</v>
      </c>
      <c r="F306" s="374" t="e">
        <f aca="false" ca="false" dt2D="false" dtr="false" t="normal">F305</f>
        <v>#N/A</v>
      </c>
      <c r="G306" s="374" t="n">
        <f aca="false" ca="false" dt2D="false" dtr="false" t="normal">G305</f>
        <v>0</v>
      </c>
      <c r="I306" s="1" t="s">
        <v>463</v>
      </c>
      <c r="L306" s="283" t="n">
        <f aca="false" ca="true" dt2D="false" dtr="false" t="normal">SUM(M306:BT306)</f>
        <v>0</v>
      </c>
      <c r="M306" s="167" t="n">
        <f aca="false" ca="false" dt2D="false" dtr="false" t="normal">SUMIFS('Затраты'!M:M, 'Затраты'!$G:$G, $G306, 'Затраты'!$C:$C, $I306)*$J$249</f>
        <v>0</v>
      </c>
      <c r="N306" s="167" t="n">
        <f aca="false" ca="true" dt2D="false" dtr="false" t="normal">SUMIFS('Затраты'!N:N, 'Затраты'!$G:$G, $G306, 'Затраты'!$C:$C, $I306)*$J$249</f>
        <v>0</v>
      </c>
      <c r="O306" s="167" t="n">
        <f aca="false" ca="true" dt2D="false" dtr="false" t="normal">SUMIFS('Затраты'!O:O, 'Затраты'!$G:$G, $G306, 'Затраты'!$C:$C, $I306)*$J$249</f>
        <v>0</v>
      </c>
      <c r="P306" s="167" t="n">
        <f aca="false" ca="true" dt2D="false" dtr="false" t="normal">SUMIFS('Затраты'!P:P, 'Затраты'!$G:$G, $G306, 'Затраты'!$C:$C, $I306)*$J$249</f>
        <v>0</v>
      </c>
      <c r="Q306" s="167" t="n">
        <f aca="false" ca="true" dt2D="false" dtr="false" t="normal">SUMIFS('Затраты'!Q:Q, 'Затраты'!$G:$G, $G306, 'Затраты'!$C:$C, $I306)*$J$249</f>
        <v>0</v>
      </c>
      <c r="R306" s="167" t="n">
        <f aca="false" ca="true" dt2D="false" dtr="false" t="normal">SUMIFS('Затраты'!R:R, 'Затраты'!$G:$G, $G306, 'Затраты'!$C:$C, $I306)*$J$249</f>
        <v>0</v>
      </c>
      <c r="S306" s="167" t="n">
        <f aca="false" ca="true" dt2D="false" dtr="false" t="normal">SUMIFS('Затраты'!S:S, 'Затраты'!$G:$G, $G306, 'Затраты'!$C:$C, $I306)*$J$249</f>
        <v>0</v>
      </c>
      <c r="T306" s="167" t="n">
        <f aca="false" ca="true" dt2D="false" dtr="false" t="normal">SUMIFS('Затраты'!T:T, 'Затраты'!$G:$G, $G306, 'Затраты'!$C:$C, $I306)*$J$249</f>
        <v>0</v>
      </c>
      <c r="U306" s="167" t="n">
        <f aca="false" ca="true" dt2D="false" dtr="false" t="normal">SUMIFS('Затраты'!U:U, 'Затраты'!$G:$G, $G306, 'Затраты'!$C:$C, $I306)*$J$249</f>
        <v>0</v>
      </c>
      <c r="V306" s="167" t="n">
        <f aca="false" ca="true" dt2D="false" dtr="false" t="normal">SUMIFS('Затраты'!V:V, 'Затраты'!$G:$G, $G306, 'Затраты'!$C:$C, $I306)*$J$249</f>
        <v>0</v>
      </c>
      <c r="W306" s="167" t="n">
        <f aca="false" ca="true" dt2D="false" dtr="false" t="normal">SUMIFS('Затраты'!W:W, 'Затраты'!$G:$G, $G306, 'Затраты'!$C:$C, $I306)*$J$249</f>
        <v>0</v>
      </c>
      <c r="X306" s="167" t="n">
        <f aca="false" ca="true" dt2D="false" dtr="false" t="normal">SUMIFS('Затраты'!X:X, 'Затраты'!$G:$G, $G306, 'Затраты'!$C:$C, $I306)*$J$249</f>
        <v>0</v>
      </c>
      <c r="Y306" s="167" t="n">
        <f aca="false" ca="true" dt2D="false" dtr="false" t="normal">SUMIFS('Затраты'!Y:Y, 'Затраты'!$G:$G, $G306, 'Затраты'!$C:$C, $I306)*$J$249</f>
        <v>0</v>
      </c>
      <c r="Z306" s="167" t="n">
        <f aca="false" ca="true" dt2D="false" dtr="false" t="normal">SUMIFS('Затраты'!Z:Z, 'Затраты'!$G:$G, $G306, 'Затраты'!$C:$C, $I306)*$J$249</f>
        <v>0</v>
      </c>
      <c r="AA306" s="167" t="n">
        <f aca="false" ca="true" dt2D="false" dtr="false" t="normal">SUMIFS('Затраты'!AA:AA, 'Затраты'!$G:$G, $G306, 'Затраты'!$C:$C, $I306)*$J$249</f>
        <v>0</v>
      </c>
      <c r="AB306" s="167" t="n">
        <f aca="false" ca="true" dt2D="false" dtr="false" t="normal">SUMIFS('Затраты'!AB:AB, 'Затраты'!$G:$G, $G306, 'Затраты'!$C:$C, $I306)*$J$249</f>
        <v>0</v>
      </c>
      <c r="AC306" s="167" t="n">
        <f aca="false" ca="true" dt2D="false" dtr="false" t="normal">SUMIFS('Затраты'!AC:AC, 'Затраты'!$G:$G, $G306, 'Затраты'!$C:$C, $I306)*$J$249</f>
        <v>0</v>
      </c>
      <c r="AD306" s="167" t="n">
        <f aca="false" ca="true" dt2D="false" dtr="false" t="normal">SUMIFS('Затраты'!AD:AD, 'Затраты'!$G:$G, $G306, 'Затраты'!$C:$C, $I306)*$J$249</f>
        <v>0</v>
      </c>
      <c r="AE306" s="167" t="n">
        <f aca="false" ca="true" dt2D="false" dtr="false" t="normal">SUMIFS('Затраты'!AE:AE, 'Затраты'!$G:$G, $G306, 'Затраты'!$C:$C, $I306)*$J$249</f>
        <v>0</v>
      </c>
      <c r="AF306" s="167" t="n">
        <f aca="false" ca="true" dt2D="false" dtr="false" t="normal">SUMIFS('Затраты'!AF:AF, 'Затраты'!$G:$G, $G306, 'Затраты'!$C:$C, $I306)*$J$249</f>
        <v>0</v>
      </c>
      <c r="AG306" s="167" t="n">
        <f aca="false" ca="true" dt2D="false" dtr="false" t="normal">SUMIFS('Затраты'!AG:AG, 'Затраты'!$G:$G, $G306, 'Затраты'!$C:$C, $I306)*$J$249</f>
        <v>0</v>
      </c>
      <c r="AH306" s="167" t="n">
        <f aca="false" ca="true" dt2D="false" dtr="false" t="normal">SUMIFS('Затраты'!AH:AH, 'Затраты'!$G:$G, $G306, 'Затраты'!$C:$C, $I306)*$J$249</f>
        <v>0</v>
      </c>
      <c r="AI306" s="167" t="n">
        <f aca="false" ca="true" dt2D="false" dtr="false" t="normal">SUMIFS('Затраты'!AI:AI, 'Затраты'!$G:$G, $G306, 'Затраты'!$C:$C, $I306)*$J$249</f>
        <v>0</v>
      </c>
      <c r="AJ306" s="167" t="n">
        <f aca="false" ca="true" dt2D="false" dtr="false" t="normal">SUMIFS('Затраты'!AJ:AJ, 'Затраты'!$G:$G, $G306, 'Затраты'!$C:$C, $I306)*$J$249</f>
        <v>0</v>
      </c>
      <c r="AK306" s="167" t="n">
        <f aca="false" ca="true" dt2D="false" dtr="false" t="normal">SUMIFS('Затраты'!AK:AK, 'Затраты'!$G:$G, $G306, 'Затраты'!$C:$C, $I306)*$J$249</f>
        <v>0</v>
      </c>
      <c r="AL306" s="167" t="n">
        <f aca="false" ca="true" dt2D="false" dtr="false" t="normal">SUMIFS('Затраты'!AL:AL, 'Затраты'!$G:$G, $G306, 'Затраты'!$C:$C, $I306)*$J$249</f>
        <v>0</v>
      </c>
      <c r="AM306" s="167" t="n">
        <f aca="false" ca="true" dt2D="false" dtr="false" t="normal">SUMIFS('Затраты'!AM:AM, 'Затраты'!$G:$G, $G306, 'Затраты'!$C:$C, $I306)*$J$249</f>
        <v>0</v>
      </c>
      <c r="AN306" s="167" t="n">
        <f aca="false" ca="true" dt2D="false" dtr="false" t="normal">SUMIFS('Затраты'!AN:AN, 'Затраты'!$G:$G, $G306, 'Затраты'!$C:$C, $I306)*$J$249</f>
        <v>0</v>
      </c>
      <c r="AO306" s="167" t="n">
        <f aca="false" ca="true" dt2D="false" dtr="false" t="normal">SUMIFS('Затраты'!AO:AO, 'Затраты'!$G:$G, $G306, 'Затраты'!$C:$C, $I306)*$J$249</f>
        <v>0</v>
      </c>
      <c r="AP306" s="167" t="n">
        <f aca="false" ca="true" dt2D="false" dtr="false" t="normal">SUMIFS('Затраты'!AP:AP, 'Затраты'!$G:$G, $G306, 'Затраты'!$C:$C, $I306)*$J$249</f>
        <v>0</v>
      </c>
      <c r="AQ306" s="167" t="n">
        <f aca="false" ca="true" dt2D="false" dtr="false" t="normal">SUMIFS('Затраты'!AQ:AQ, 'Затраты'!$G:$G, $G306, 'Затраты'!$C:$C, $I306)*$J$249</f>
        <v>0</v>
      </c>
      <c r="AR306" s="167" t="n">
        <f aca="false" ca="true" dt2D="false" dtr="false" t="normal">SUMIFS('Затраты'!AR:AR, 'Затраты'!$G:$G, $G306, 'Затраты'!$C:$C, $I306)*$J$249</f>
        <v>0</v>
      </c>
      <c r="AS306" s="167" t="n">
        <f aca="false" ca="true" dt2D="false" dtr="false" t="normal">SUMIFS('Затраты'!AS:AS, 'Затраты'!$G:$G, $G306, 'Затраты'!$C:$C, $I306)*$J$249</f>
        <v>0</v>
      </c>
      <c r="AT306" s="167" t="n">
        <f aca="false" ca="true" dt2D="false" dtr="false" t="normal">SUMIFS('Затраты'!AT:AT, 'Затраты'!$G:$G, $G306, 'Затраты'!$C:$C, $I306)*$J$249</f>
        <v>0</v>
      </c>
      <c r="AU306" s="167" t="n">
        <f aca="false" ca="true" dt2D="false" dtr="false" t="normal">SUMIFS('Затраты'!AU:AU, 'Затраты'!$G:$G, $G306, 'Затраты'!$C:$C, $I306)*$J$249</f>
        <v>0</v>
      </c>
      <c r="AV306" s="167" t="n">
        <f aca="false" ca="true" dt2D="false" dtr="false" t="normal">SUMIFS('Затраты'!AV:AV, 'Затраты'!$G:$G, $G306, 'Затраты'!$C:$C, $I306)*$J$249</f>
        <v>0</v>
      </c>
      <c r="AW306" s="167" t="n">
        <f aca="false" ca="true" dt2D="false" dtr="false" t="normal">SUMIFS('Затраты'!AW:AW, 'Затраты'!$G:$G, $G306, 'Затраты'!$C:$C, $I306)*$J$249</f>
        <v>0</v>
      </c>
      <c r="AX306" s="167" t="n">
        <f aca="false" ca="true" dt2D="false" dtr="false" t="normal">SUMIFS('Затраты'!AX:AX, 'Затраты'!$G:$G, $G306, 'Затраты'!$C:$C, $I306)*$J$249</f>
        <v>0</v>
      </c>
      <c r="AY306" s="167" t="n">
        <f aca="false" ca="true" dt2D="false" dtr="false" t="normal">SUMIFS('Затраты'!AY:AY, 'Затраты'!$G:$G, $G306, 'Затраты'!$C:$C, $I306)*$J$249</f>
        <v>0</v>
      </c>
      <c r="AZ306" s="167" t="n">
        <f aca="false" ca="true" dt2D="false" dtr="false" t="normal">SUMIFS('Затраты'!AZ:AZ, 'Затраты'!$G:$G, $G306, 'Затраты'!$C:$C, $I306)*$J$249</f>
        <v>0</v>
      </c>
      <c r="BA306" s="167" t="n">
        <f aca="false" ca="true" dt2D="false" dtr="false" t="normal">SUMIFS('Затраты'!BA:BA, 'Затраты'!$G:$G, $G306, 'Затраты'!$C:$C, $I306)*$J$249</f>
        <v>0</v>
      </c>
      <c r="BB306" s="167" t="n">
        <f aca="false" ca="true" dt2D="false" dtr="false" t="normal">SUMIFS('Затраты'!BB:BB, 'Затраты'!$G:$G, $G306, 'Затраты'!$C:$C, $I306)*$J$249</f>
        <v>0</v>
      </c>
      <c r="BC306" s="167" t="n">
        <f aca="false" ca="true" dt2D="false" dtr="false" t="normal">SUMIFS('Затраты'!BC:BC, 'Затраты'!$G:$G, $G306, 'Затраты'!$C:$C, $I306)*$J$249</f>
        <v>0</v>
      </c>
      <c r="BD306" s="167" t="n">
        <f aca="false" ca="true" dt2D="false" dtr="false" t="normal">SUMIFS('Затраты'!BD:BD, 'Затраты'!$G:$G, $G306, 'Затраты'!$C:$C, $I306)*$J$249</f>
        <v>0</v>
      </c>
      <c r="BE306" s="167" t="n">
        <f aca="false" ca="true" dt2D="false" dtr="false" t="normal">SUMIFS('Затраты'!BE:BE, 'Затраты'!$G:$G, $G306, 'Затраты'!$C:$C, $I306)*$J$249</f>
        <v>0</v>
      </c>
      <c r="BF306" s="167" t="n">
        <f aca="false" ca="true" dt2D="false" dtr="false" t="normal">SUMIFS('Затраты'!BF:BF, 'Затраты'!$G:$G, $G306, 'Затраты'!$C:$C, $I306)*$J$249</f>
        <v>0</v>
      </c>
      <c r="BG306" s="167" t="n">
        <f aca="false" ca="true" dt2D="false" dtr="false" t="normal">SUMIFS('Затраты'!BG:BG, 'Затраты'!$G:$G, $G306, 'Затраты'!$C:$C, $I306)*$J$249</f>
        <v>0</v>
      </c>
      <c r="BH306" s="167" t="n">
        <f aca="false" ca="true" dt2D="false" dtr="false" t="normal">SUMIFS('Затраты'!BH:BH, 'Затраты'!$G:$G, $G306, 'Затраты'!$C:$C, $I306)*$J$249</f>
        <v>0</v>
      </c>
      <c r="BI306" s="167" t="n">
        <f aca="false" ca="true" dt2D="false" dtr="false" t="normal">SUMIFS('Затраты'!BI:BI, 'Затраты'!$G:$G, $G306, 'Затраты'!$C:$C, $I306)*$J$249</f>
        <v>0</v>
      </c>
      <c r="BJ306" s="167" t="n">
        <f aca="false" ca="true" dt2D="false" dtr="false" t="normal">SUMIFS('Затраты'!BJ:BJ, 'Затраты'!$G:$G, $G306, 'Затраты'!$C:$C, $I306)*$J$249</f>
        <v>0</v>
      </c>
      <c r="BK306" s="167" t="n">
        <f aca="false" ca="true" dt2D="false" dtr="false" t="normal">SUMIFS('Затраты'!BK:BK, 'Затраты'!$G:$G, $G306, 'Затраты'!$C:$C, $I306)*$J$249</f>
        <v>0</v>
      </c>
      <c r="BL306" s="167" t="n">
        <f aca="false" ca="true" dt2D="false" dtr="false" t="normal">SUMIFS('Затраты'!BL:BL, 'Затраты'!$G:$G, $G306, 'Затраты'!$C:$C, $I306)*$J$249</f>
        <v>0</v>
      </c>
      <c r="BM306" s="167" t="n">
        <f aca="false" ca="true" dt2D="false" dtr="false" t="normal">SUMIFS('Затраты'!BM:BM, 'Затраты'!$G:$G, $G306, 'Затраты'!$C:$C, $I306)*$J$249</f>
        <v>0</v>
      </c>
      <c r="BN306" s="167" t="n">
        <f aca="false" ca="true" dt2D="false" dtr="false" t="normal">SUMIFS('Затраты'!BN:BN, 'Затраты'!$G:$G, $G306, 'Затраты'!$C:$C, $I306)*$J$249</f>
        <v>0</v>
      </c>
      <c r="BO306" s="167" t="n">
        <f aca="false" ca="true" dt2D="false" dtr="false" t="normal">SUMIFS('Затраты'!BO:BO, 'Затраты'!$G:$G, $G306, 'Затраты'!$C:$C, $I306)*$J$249</f>
        <v>0</v>
      </c>
      <c r="BP306" s="167" t="n">
        <f aca="false" ca="true" dt2D="false" dtr="false" t="normal">SUMIFS('Затраты'!BP:BP, 'Затраты'!$G:$G, $G306, 'Затраты'!$C:$C, $I306)*$J$249</f>
        <v>0</v>
      </c>
      <c r="BQ306" s="167" t="n">
        <f aca="false" ca="true" dt2D="false" dtr="false" t="normal">SUMIFS('Затраты'!BQ:BQ, 'Затраты'!$G:$G, $G306, 'Затраты'!$C:$C, $I306)*$J$249</f>
        <v>0</v>
      </c>
      <c r="BR306" s="167" t="n">
        <f aca="false" ca="true" dt2D="false" dtr="false" t="normal">SUMIFS('Затраты'!BR:BR, 'Затраты'!$G:$G, $G306, 'Затраты'!$C:$C, $I306)*$J$249</f>
        <v>0</v>
      </c>
      <c r="BS306" s="167" t="n">
        <f aca="false" ca="true" dt2D="false" dtr="false" t="normal">SUMIFS('Затраты'!BS:BS, 'Затраты'!$G:$G, $G306, 'Затраты'!$C:$C, $I306)*$J$249</f>
        <v>0</v>
      </c>
      <c r="BT306" s="167" t="n">
        <f aca="false" ca="true" dt2D="false" dtr="false" t="normal">SUMIFS('Затраты'!BT:BT, 'Затраты'!$G:$G, $G306, 'Затраты'!$C:$C, $I306)*$J$249</f>
        <v>0</v>
      </c>
    </row>
    <row hidden="true" ht="16.5" outlineLevel="1" r="307">
      <c r="A307" s="374" t="s">
        <v>148</v>
      </c>
      <c r="B307" s="374" t="s">
        <v>448</v>
      </c>
      <c r="D307" s="374" t="str">
        <f aca="false" ca="false" dt2D="false" dtr="false" t="normal">IFERROR(J307, 0)</f>
        <v>Федеральный бюджет</v>
      </c>
      <c r="E307" s="419" t="e">
        <f aca="false" ca="false" dt2D="false" dtr="false" t="normal">E306</f>
        <v>#N/A</v>
      </c>
      <c r="F307" s="374" t="e">
        <f aca="false" ca="false" dt2D="false" dtr="false" t="normal">F306</f>
        <v>#N/A</v>
      </c>
      <c r="G307" s="374" t="n">
        <f aca="false" ca="false" dt2D="false" dtr="false" t="normal">G306</f>
        <v>0</v>
      </c>
      <c r="I307" s="1" t="s">
        <v>464</v>
      </c>
      <c r="J307" s="420" t="s">
        <v>301</v>
      </c>
      <c r="L307" s="283" t="n">
        <f aca="false" ca="true" dt2D="false" dtr="false" t="normal">SUM(M307:BT307)</f>
        <v>0</v>
      </c>
      <c r="M307" s="167" t="n">
        <f aca="false" ca="true" dt2D="false" dtr="false" t="normal">SUMIFS('Затраты'!M:M, 'Затраты'!$G:$G, $G307, 'Затраты'!$C:$C, $I307)*$J$249</f>
        <v>0</v>
      </c>
      <c r="N307" s="167" t="n">
        <f aca="false" ca="true" dt2D="false" dtr="false" t="normal">SUMIFS('Затраты'!N:N, 'Затраты'!$G:$G, $G307, 'Затраты'!$C:$C, $I307)*$J$249</f>
        <v>0</v>
      </c>
      <c r="O307" s="167" t="n">
        <f aca="false" ca="true" dt2D="false" dtr="false" t="normal">SUMIFS('Затраты'!O:O, 'Затраты'!$G:$G, $G307, 'Затраты'!$C:$C, $I307)*$J$249</f>
        <v>0</v>
      </c>
      <c r="P307" s="167" t="n">
        <f aca="false" ca="true" dt2D="false" dtr="false" t="normal">SUMIFS('Затраты'!P:P, 'Затраты'!$G:$G, $G307, 'Затраты'!$C:$C, $I307)*$J$249</f>
        <v>0</v>
      </c>
      <c r="Q307" s="167" t="n">
        <f aca="false" ca="true" dt2D="false" dtr="false" t="normal">SUMIFS('Затраты'!Q:Q, 'Затраты'!$G:$G, $G307, 'Затраты'!$C:$C, $I307)*$J$249</f>
        <v>0</v>
      </c>
      <c r="R307" s="167" t="n">
        <f aca="false" ca="true" dt2D="false" dtr="false" t="normal">SUMIFS('Затраты'!R:R, 'Затраты'!$G:$G, $G307, 'Затраты'!$C:$C, $I307)*$J$249</f>
        <v>0</v>
      </c>
      <c r="S307" s="167" t="n">
        <f aca="false" ca="true" dt2D="false" dtr="false" t="normal">SUMIFS('Затраты'!S:S, 'Затраты'!$G:$G, $G307, 'Затраты'!$C:$C, $I307)*$J$249</f>
        <v>0</v>
      </c>
      <c r="T307" s="167" t="n">
        <f aca="false" ca="true" dt2D="false" dtr="false" t="normal">SUMIFS('Затраты'!T:T, 'Затраты'!$G:$G, $G307, 'Затраты'!$C:$C, $I307)*$J$249</f>
        <v>0</v>
      </c>
      <c r="U307" s="167" t="n">
        <f aca="false" ca="true" dt2D="false" dtr="false" t="normal">SUMIFS('Затраты'!U:U, 'Затраты'!$G:$G, $G307, 'Затраты'!$C:$C, $I307)*$J$249</f>
        <v>0</v>
      </c>
      <c r="V307" s="167" t="n">
        <f aca="false" ca="true" dt2D="false" dtr="false" t="normal">SUMIFS('Затраты'!V:V, 'Затраты'!$G:$G, $G307, 'Затраты'!$C:$C, $I307)*$J$249</f>
        <v>0</v>
      </c>
      <c r="W307" s="167" t="n">
        <f aca="false" ca="true" dt2D="false" dtr="false" t="normal">SUMIFS('Затраты'!W:W, 'Затраты'!$G:$G, $G307, 'Затраты'!$C:$C, $I307)*$J$249</f>
        <v>0</v>
      </c>
      <c r="X307" s="167" t="n">
        <f aca="false" ca="true" dt2D="false" dtr="false" t="normal">SUMIFS('Затраты'!X:X, 'Затраты'!$G:$G, $G307, 'Затраты'!$C:$C, $I307)*$J$249</f>
        <v>0</v>
      </c>
      <c r="Y307" s="167" t="n">
        <f aca="false" ca="true" dt2D="false" dtr="false" t="normal">SUMIFS('Затраты'!Y:Y, 'Затраты'!$G:$G, $G307, 'Затраты'!$C:$C, $I307)*$J$249</f>
        <v>0</v>
      </c>
      <c r="Z307" s="167" t="n">
        <f aca="false" ca="true" dt2D="false" dtr="false" t="normal">SUMIFS('Затраты'!Z:Z, 'Затраты'!$G:$G, $G307, 'Затраты'!$C:$C, $I307)*$J$249</f>
        <v>0</v>
      </c>
      <c r="AA307" s="167" t="n">
        <f aca="false" ca="true" dt2D="false" dtr="false" t="normal">SUMIFS('Затраты'!AA:AA, 'Затраты'!$G:$G, $G307, 'Затраты'!$C:$C, $I307)*$J$249</f>
        <v>0</v>
      </c>
      <c r="AB307" s="167" t="n">
        <f aca="false" ca="true" dt2D="false" dtr="false" t="normal">SUMIFS('Затраты'!AB:AB, 'Затраты'!$G:$G, $G307, 'Затраты'!$C:$C, $I307)*$J$249</f>
        <v>0</v>
      </c>
      <c r="AC307" s="167" t="n">
        <f aca="false" ca="true" dt2D="false" dtr="false" t="normal">SUMIFS('Затраты'!AC:AC, 'Затраты'!$G:$G, $G307, 'Затраты'!$C:$C, $I307)*$J$249</f>
        <v>0</v>
      </c>
      <c r="AD307" s="167" t="n">
        <f aca="false" ca="true" dt2D="false" dtr="false" t="normal">SUMIFS('Затраты'!AD:AD, 'Затраты'!$G:$G, $G307, 'Затраты'!$C:$C, $I307)*$J$249</f>
        <v>0</v>
      </c>
      <c r="AE307" s="167" t="n">
        <f aca="false" ca="true" dt2D="false" dtr="false" t="normal">SUMIFS('Затраты'!AE:AE, 'Затраты'!$G:$G, $G307, 'Затраты'!$C:$C, $I307)*$J$249</f>
        <v>0</v>
      </c>
      <c r="AF307" s="167" t="n">
        <f aca="false" ca="true" dt2D="false" dtr="false" t="normal">SUMIFS('Затраты'!AF:AF, 'Затраты'!$G:$G, $G307, 'Затраты'!$C:$C, $I307)*$J$249</f>
        <v>0</v>
      </c>
      <c r="AG307" s="167" t="n">
        <f aca="false" ca="true" dt2D="false" dtr="false" t="normal">SUMIFS('Затраты'!AG:AG, 'Затраты'!$G:$G, $G307, 'Затраты'!$C:$C, $I307)*$J$249</f>
        <v>0</v>
      </c>
      <c r="AH307" s="167" t="n">
        <f aca="false" ca="true" dt2D="false" dtr="false" t="normal">SUMIFS('Затраты'!AH:AH, 'Затраты'!$G:$G, $G307, 'Затраты'!$C:$C, $I307)*$J$249</f>
        <v>0</v>
      </c>
      <c r="AI307" s="167" t="n">
        <f aca="false" ca="true" dt2D="false" dtr="false" t="normal">SUMIFS('Затраты'!AI:AI, 'Затраты'!$G:$G, $G307, 'Затраты'!$C:$C, $I307)*$J$249</f>
        <v>0</v>
      </c>
      <c r="AJ307" s="167" t="n">
        <f aca="false" ca="true" dt2D="false" dtr="false" t="normal">SUMIFS('Затраты'!AJ:AJ, 'Затраты'!$G:$G, $G307, 'Затраты'!$C:$C, $I307)*$J$249</f>
        <v>0</v>
      </c>
      <c r="AK307" s="167" t="n">
        <f aca="false" ca="true" dt2D="false" dtr="false" t="normal">SUMIFS('Затраты'!AK:AK, 'Затраты'!$G:$G, $G307, 'Затраты'!$C:$C, $I307)*$J$249</f>
        <v>0</v>
      </c>
      <c r="AL307" s="167" t="n">
        <f aca="false" ca="true" dt2D="false" dtr="false" t="normal">SUMIFS('Затраты'!AL:AL, 'Затраты'!$G:$G, $G307, 'Затраты'!$C:$C, $I307)*$J$249</f>
        <v>0</v>
      </c>
      <c r="AM307" s="167" t="n">
        <f aca="false" ca="true" dt2D="false" dtr="false" t="normal">SUMIFS('Затраты'!AM:AM, 'Затраты'!$G:$G, $G307, 'Затраты'!$C:$C, $I307)*$J$249</f>
        <v>0</v>
      </c>
      <c r="AN307" s="167" t="n">
        <f aca="false" ca="true" dt2D="false" dtr="false" t="normal">SUMIFS('Затраты'!AN:AN, 'Затраты'!$G:$G, $G307, 'Затраты'!$C:$C, $I307)*$J$249</f>
        <v>0</v>
      </c>
      <c r="AO307" s="167" t="n">
        <f aca="false" ca="true" dt2D="false" dtr="false" t="normal">SUMIFS('Затраты'!AO:AO, 'Затраты'!$G:$G, $G307, 'Затраты'!$C:$C, $I307)*$J$249</f>
        <v>0</v>
      </c>
      <c r="AP307" s="167" t="n">
        <f aca="false" ca="true" dt2D="false" dtr="false" t="normal">SUMIFS('Затраты'!AP:AP, 'Затраты'!$G:$G, $G307, 'Затраты'!$C:$C, $I307)*$J$249</f>
        <v>0</v>
      </c>
      <c r="AQ307" s="167" t="n">
        <f aca="false" ca="true" dt2D="false" dtr="false" t="normal">SUMIFS('Затраты'!AQ:AQ, 'Затраты'!$G:$G, $G307, 'Затраты'!$C:$C, $I307)*$J$249</f>
        <v>0</v>
      </c>
      <c r="AR307" s="167" t="n">
        <f aca="false" ca="true" dt2D="false" dtr="false" t="normal">SUMIFS('Затраты'!AR:AR, 'Затраты'!$G:$G, $G307, 'Затраты'!$C:$C, $I307)*$J$249</f>
        <v>0</v>
      </c>
      <c r="AS307" s="167" t="n">
        <f aca="false" ca="true" dt2D="false" dtr="false" t="normal">SUMIFS('Затраты'!AS:AS, 'Затраты'!$G:$G, $G307, 'Затраты'!$C:$C, $I307)*$J$249</f>
        <v>0</v>
      </c>
      <c r="AT307" s="167" t="n">
        <f aca="false" ca="true" dt2D="false" dtr="false" t="normal">SUMIFS('Затраты'!AT:AT, 'Затраты'!$G:$G, $G307, 'Затраты'!$C:$C, $I307)*$J$249</f>
        <v>0</v>
      </c>
      <c r="AU307" s="167" t="n">
        <f aca="false" ca="true" dt2D="false" dtr="false" t="normal">SUMIFS('Затраты'!AU:AU, 'Затраты'!$G:$G, $G307, 'Затраты'!$C:$C, $I307)*$J$249</f>
        <v>0</v>
      </c>
      <c r="AV307" s="167" t="n">
        <f aca="false" ca="true" dt2D="false" dtr="false" t="normal">SUMIFS('Затраты'!AV:AV, 'Затраты'!$G:$G, $G307, 'Затраты'!$C:$C, $I307)*$J$249</f>
        <v>0</v>
      </c>
      <c r="AW307" s="167" t="n">
        <f aca="false" ca="true" dt2D="false" dtr="false" t="normal">SUMIFS('Затраты'!AW:AW, 'Затраты'!$G:$G, $G307, 'Затраты'!$C:$C, $I307)*$J$249</f>
        <v>0</v>
      </c>
      <c r="AX307" s="167" t="n">
        <f aca="false" ca="true" dt2D="false" dtr="false" t="normal">SUMIFS('Затраты'!AX:AX, 'Затраты'!$G:$G, $G307, 'Затраты'!$C:$C, $I307)*$J$249</f>
        <v>0</v>
      </c>
      <c r="AY307" s="167" t="n">
        <f aca="false" ca="true" dt2D="false" dtr="false" t="normal">SUMIFS('Затраты'!AY:AY, 'Затраты'!$G:$G, $G307, 'Затраты'!$C:$C, $I307)*$J$249</f>
        <v>0</v>
      </c>
      <c r="AZ307" s="167" t="n">
        <f aca="false" ca="true" dt2D="false" dtr="false" t="normal">SUMIFS('Затраты'!AZ:AZ, 'Затраты'!$G:$G, $G307, 'Затраты'!$C:$C, $I307)*$J$249</f>
        <v>0</v>
      </c>
      <c r="BA307" s="167" t="n">
        <f aca="false" ca="true" dt2D="false" dtr="false" t="normal">SUMIFS('Затраты'!BA:BA, 'Затраты'!$G:$G, $G307, 'Затраты'!$C:$C, $I307)*$J$249</f>
        <v>0</v>
      </c>
      <c r="BB307" s="167" t="n">
        <f aca="false" ca="true" dt2D="false" dtr="false" t="normal">SUMIFS('Затраты'!BB:BB, 'Затраты'!$G:$G, $G307, 'Затраты'!$C:$C, $I307)*$J$249</f>
        <v>0</v>
      </c>
      <c r="BC307" s="167" t="n">
        <f aca="false" ca="true" dt2D="false" dtr="false" t="normal">SUMIFS('Затраты'!BC:BC, 'Затраты'!$G:$G, $G307, 'Затраты'!$C:$C, $I307)*$J$249</f>
        <v>0</v>
      </c>
      <c r="BD307" s="167" t="n">
        <f aca="false" ca="true" dt2D="false" dtr="false" t="normal">SUMIFS('Затраты'!BD:BD, 'Затраты'!$G:$G, $G307, 'Затраты'!$C:$C, $I307)*$J$249</f>
        <v>0</v>
      </c>
      <c r="BE307" s="167" t="n">
        <f aca="false" ca="true" dt2D="false" dtr="false" t="normal">SUMIFS('Затраты'!BE:BE, 'Затраты'!$G:$G, $G307, 'Затраты'!$C:$C, $I307)*$J$249</f>
        <v>0</v>
      </c>
      <c r="BF307" s="167" t="n">
        <f aca="false" ca="true" dt2D="false" dtr="false" t="normal">SUMIFS('Затраты'!BF:BF, 'Затраты'!$G:$G, $G307, 'Затраты'!$C:$C, $I307)*$J$249</f>
        <v>0</v>
      </c>
      <c r="BG307" s="167" t="n">
        <f aca="false" ca="true" dt2D="false" dtr="false" t="normal">SUMIFS('Затраты'!BG:BG, 'Затраты'!$G:$G, $G307, 'Затраты'!$C:$C, $I307)*$J$249</f>
        <v>0</v>
      </c>
      <c r="BH307" s="167" t="n">
        <f aca="false" ca="true" dt2D="false" dtr="false" t="normal">SUMIFS('Затраты'!BH:BH, 'Затраты'!$G:$G, $G307, 'Затраты'!$C:$C, $I307)*$J$249</f>
        <v>0</v>
      </c>
      <c r="BI307" s="167" t="n">
        <f aca="false" ca="true" dt2D="false" dtr="false" t="normal">SUMIFS('Затраты'!BI:BI, 'Затраты'!$G:$G, $G307, 'Затраты'!$C:$C, $I307)*$J$249</f>
        <v>0</v>
      </c>
      <c r="BJ307" s="167" t="n">
        <f aca="false" ca="true" dt2D="false" dtr="false" t="normal">SUMIFS('Затраты'!BJ:BJ, 'Затраты'!$G:$G, $G307, 'Затраты'!$C:$C, $I307)*$J$249</f>
        <v>0</v>
      </c>
      <c r="BK307" s="167" t="n">
        <f aca="false" ca="true" dt2D="false" dtr="false" t="normal">SUMIFS('Затраты'!BK:BK, 'Затраты'!$G:$G, $G307, 'Затраты'!$C:$C, $I307)*$J$249</f>
        <v>0</v>
      </c>
      <c r="BL307" s="167" t="n">
        <f aca="false" ca="true" dt2D="false" dtr="false" t="normal">SUMIFS('Затраты'!BL:BL, 'Затраты'!$G:$G, $G307, 'Затраты'!$C:$C, $I307)*$J$249</f>
        <v>0</v>
      </c>
      <c r="BM307" s="167" t="n">
        <f aca="false" ca="true" dt2D="false" dtr="false" t="normal">SUMIFS('Затраты'!BM:BM, 'Затраты'!$G:$G, $G307, 'Затраты'!$C:$C, $I307)*$J$249</f>
        <v>0</v>
      </c>
      <c r="BN307" s="167" t="n">
        <f aca="false" ca="true" dt2D="false" dtr="false" t="normal">SUMIFS('Затраты'!BN:BN, 'Затраты'!$G:$G, $G307, 'Затраты'!$C:$C, $I307)*$J$249</f>
        <v>0</v>
      </c>
      <c r="BO307" s="167" t="n">
        <f aca="false" ca="true" dt2D="false" dtr="false" t="normal">SUMIFS('Затраты'!BO:BO, 'Затраты'!$G:$G, $G307, 'Затраты'!$C:$C, $I307)*$J$249</f>
        <v>0</v>
      </c>
      <c r="BP307" s="167" t="n">
        <f aca="false" ca="true" dt2D="false" dtr="false" t="normal">SUMIFS('Затраты'!BP:BP, 'Затраты'!$G:$G, $G307, 'Затраты'!$C:$C, $I307)*$J$249</f>
        <v>0</v>
      </c>
      <c r="BQ307" s="167" t="n">
        <f aca="false" ca="true" dt2D="false" dtr="false" t="normal">SUMIFS('Затраты'!BQ:BQ, 'Затраты'!$G:$G, $G307, 'Затраты'!$C:$C, $I307)*$J$249</f>
        <v>0</v>
      </c>
      <c r="BR307" s="167" t="n">
        <f aca="false" ca="true" dt2D="false" dtr="false" t="normal">SUMIFS('Затраты'!BR:BR, 'Затраты'!$G:$G, $G307, 'Затраты'!$C:$C, $I307)*$J$249</f>
        <v>0</v>
      </c>
      <c r="BS307" s="167" t="n">
        <f aca="false" ca="true" dt2D="false" dtr="false" t="normal">SUMIFS('Затраты'!BS:BS, 'Затраты'!$G:$G, $G307, 'Затраты'!$C:$C, $I307)*$J$249</f>
        <v>0</v>
      </c>
      <c r="BT307" s="167" t="n">
        <f aca="false" ca="true" dt2D="false" dtr="false" t="normal">SUMIFS('Затраты'!BT:BT, 'Затраты'!$G:$G, $G307, 'Затраты'!$C:$C, $I307)*$J$249</f>
        <v>0</v>
      </c>
    </row>
    <row hidden="true" ht="16.5" outlineLevel="1" r="308">
      <c r="A308" s="374" t="s">
        <v>148</v>
      </c>
      <c r="E308" s="419" t="e">
        <f aca="false" ca="false" dt2D="false" dtr="false" t="normal">E307</f>
        <v>#N/A</v>
      </c>
      <c r="F308" s="374" t="e">
        <f aca="false" ca="false" dt2D="false" dtr="false" t="normal">F307</f>
        <v>#N/A</v>
      </c>
      <c r="G308" s="374" t="n">
        <f aca="false" ca="false" dt2D="false" dtr="false" t="normal">G307</f>
        <v>0</v>
      </c>
      <c r="I308" s="1" t="s">
        <v>465</v>
      </c>
      <c r="L308" s="283" t="n">
        <f aca="false" ca="true" dt2D="false" dtr="false" t="normal">SUM(M308:BT308)</f>
        <v>0</v>
      </c>
      <c r="M308" s="167" t="n">
        <f aca="false" ca="false" dt2D="false" dtr="false" t="normal">SUMIFS('Затраты'!M:M, 'Затраты'!$G:$G, $G308, 'Затраты'!$C:$C, $I308)*$J$249</f>
        <v>0</v>
      </c>
      <c r="N308" s="167" t="n">
        <f aca="false" ca="true" dt2D="false" dtr="false" t="normal">SUMIFS('Затраты'!N:N, 'Затраты'!$G:$G, $G308, 'Затраты'!$C:$C, $I308)*$J$249</f>
        <v>0</v>
      </c>
      <c r="O308" s="167" t="n">
        <f aca="false" ca="true" dt2D="false" dtr="false" t="normal">SUMIFS('Затраты'!O:O, 'Затраты'!$G:$G, $G308, 'Затраты'!$C:$C, $I308)*$J$249</f>
        <v>0</v>
      </c>
      <c r="P308" s="167" t="n">
        <f aca="false" ca="true" dt2D="false" dtr="false" t="normal">SUMIFS('Затраты'!P:P, 'Затраты'!$G:$G, $G308, 'Затраты'!$C:$C, $I308)*$J$249</f>
        <v>0</v>
      </c>
      <c r="Q308" s="167" t="n">
        <f aca="false" ca="true" dt2D="false" dtr="false" t="normal">SUMIFS('Затраты'!Q:Q, 'Затраты'!$G:$G, $G308, 'Затраты'!$C:$C, $I308)*$J$249</f>
        <v>0</v>
      </c>
      <c r="R308" s="167" t="n">
        <f aca="false" ca="true" dt2D="false" dtr="false" t="normal">SUMIFS('Затраты'!R:R, 'Затраты'!$G:$G, $G308, 'Затраты'!$C:$C, $I308)*$J$249</f>
        <v>0</v>
      </c>
      <c r="S308" s="167" t="n">
        <f aca="false" ca="true" dt2D="false" dtr="false" t="normal">SUMIFS('Затраты'!S:S, 'Затраты'!$G:$G, $G308, 'Затраты'!$C:$C, $I308)*$J$249</f>
        <v>0</v>
      </c>
      <c r="T308" s="167" t="n">
        <f aca="false" ca="true" dt2D="false" dtr="false" t="normal">SUMIFS('Затраты'!T:T, 'Затраты'!$G:$G, $G308, 'Затраты'!$C:$C, $I308)*$J$249</f>
        <v>0</v>
      </c>
      <c r="U308" s="167" t="n">
        <f aca="false" ca="true" dt2D="false" dtr="false" t="normal">SUMIFS('Затраты'!U:U, 'Затраты'!$G:$G, $G308, 'Затраты'!$C:$C, $I308)*$J$249</f>
        <v>0</v>
      </c>
      <c r="V308" s="167" t="n">
        <f aca="false" ca="true" dt2D="false" dtr="false" t="normal">SUMIFS('Затраты'!V:V, 'Затраты'!$G:$G, $G308, 'Затраты'!$C:$C, $I308)*$J$249</f>
        <v>0</v>
      </c>
      <c r="W308" s="167" t="n">
        <f aca="false" ca="true" dt2D="false" dtr="false" t="normal">SUMIFS('Затраты'!W:W, 'Затраты'!$G:$G, $G308, 'Затраты'!$C:$C, $I308)*$J$249</f>
        <v>0</v>
      </c>
      <c r="X308" s="167" t="n">
        <f aca="false" ca="true" dt2D="false" dtr="false" t="normal">SUMIFS('Затраты'!X:X, 'Затраты'!$G:$G, $G308, 'Затраты'!$C:$C, $I308)*$J$249</f>
        <v>0</v>
      </c>
      <c r="Y308" s="167" t="n">
        <f aca="false" ca="true" dt2D="false" dtr="false" t="normal">SUMIFS('Затраты'!Y:Y, 'Затраты'!$G:$G, $G308, 'Затраты'!$C:$C, $I308)*$J$249</f>
        <v>0</v>
      </c>
      <c r="Z308" s="167" t="n">
        <f aca="false" ca="true" dt2D="false" dtr="false" t="normal">SUMIFS('Затраты'!Z:Z, 'Затраты'!$G:$G, $G308, 'Затраты'!$C:$C, $I308)*$J$249</f>
        <v>0</v>
      </c>
      <c r="AA308" s="167" t="n">
        <f aca="false" ca="true" dt2D="false" dtr="false" t="normal">SUMIFS('Затраты'!AA:AA, 'Затраты'!$G:$G, $G308, 'Затраты'!$C:$C, $I308)*$J$249</f>
        <v>0</v>
      </c>
      <c r="AB308" s="167" t="n">
        <f aca="false" ca="true" dt2D="false" dtr="false" t="normal">SUMIFS('Затраты'!AB:AB, 'Затраты'!$G:$G, $G308, 'Затраты'!$C:$C, $I308)*$J$249</f>
        <v>0</v>
      </c>
      <c r="AC308" s="167" t="n">
        <f aca="false" ca="true" dt2D="false" dtr="false" t="normal">SUMIFS('Затраты'!AC:AC, 'Затраты'!$G:$G, $G308, 'Затраты'!$C:$C, $I308)*$J$249</f>
        <v>0</v>
      </c>
      <c r="AD308" s="167" t="n">
        <f aca="false" ca="true" dt2D="false" dtr="false" t="normal">SUMIFS('Затраты'!AD:AD, 'Затраты'!$G:$G, $G308, 'Затраты'!$C:$C, $I308)*$J$249</f>
        <v>0</v>
      </c>
      <c r="AE308" s="167" t="n">
        <f aca="false" ca="true" dt2D="false" dtr="false" t="normal">SUMIFS('Затраты'!AE:AE, 'Затраты'!$G:$G, $G308, 'Затраты'!$C:$C, $I308)*$J$249</f>
        <v>0</v>
      </c>
      <c r="AF308" s="167" t="n">
        <f aca="false" ca="true" dt2D="false" dtr="false" t="normal">SUMIFS('Затраты'!AF:AF, 'Затраты'!$G:$G, $G308, 'Затраты'!$C:$C, $I308)*$J$249</f>
        <v>0</v>
      </c>
      <c r="AG308" s="167" t="n">
        <f aca="false" ca="true" dt2D="false" dtr="false" t="normal">SUMIFS('Затраты'!AG:AG, 'Затраты'!$G:$G, $G308, 'Затраты'!$C:$C, $I308)*$J$249</f>
        <v>0</v>
      </c>
      <c r="AH308" s="167" t="n">
        <f aca="false" ca="true" dt2D="false" dtr="false" t="normal">SUMIFS('Затраты'!AH:AH, 'Затраты'!$G:$G, $G308, 'Затраты'!$C:$C, $I308)*$J$249</f>
        <v>0</v>
      </c>
      <c r="AI308" s="167" t="n">
        <f aca="false" ca="true" dt2D="false" dtr="false" t="normal">SUMIFS('Затраты'!AI:AI, 'Затраты'!$G:$G, $G308, 'Затраты'!$C:$C, $I308)*$J$249</f>
        <v>0</v>
      </c>
      <c r="AJ308" s="167" t="n">
        <f aca="false" ca="true" dt2D="false" dtr="false" t="normal">SUMIFS('Затраты'!AJ:AJ, 'Затраты'!$G:$G, $G308, 'Затраты'!$C:$C, $I308)*$J$249</f>
        <v>0</v>
      </c>
      <c r="AK308" s="167" t="n">
        <f aca="false" ca="true" dt2D="false" dtr="false" t="normal">SUMIFS('Затраты'!AK:AK, 'Затраты'!$G:$G, $G308, 'Затраты'!$C:$C, $I308)*$J$249</f>
        <v>0</v>
      </c>
      <c r="AL308" s="167" t="n">
        <f aca="false" ca="true" dt2D="false" dtr="false" t="normal">SUMIFS('Затраты'!AL:AL, 'Затраты'!$G:$G, $G308, 'Затраты'!$C:$C, $I308)*$J$249</f>
        <v>0</v>
      </c>
      <c r="AM308" s="167" t="n">
        <f aca="false" ca="true" dt2D="false" dtr="false" t="normal">SUMIFS('Затраты'!AM:AM, 'Затраты'!$G:$G, $G308, 'Затраты'!$C:$C, $I308)*$J$249</f>
        <v>0</v>
      </c>
      <c r="AN308" s="167" t="n">
        <f aca="false" ca="true" dt2D="false" dtr="false" t="normal">SUMIFS('Затраты'!AN:AN, 'Затраты'!$G:$G, $G308, 'Затраты'!$C:$C, $I308)*$J$249</f>
        <v>0</v>
      </c>
      <c r="AO308" s="167" t="n">
        <f aca="false" ca="true" dt2D="false" dtr="false" t="normal">SUMIFS('Затраты'!AO:AO, 'Затраты'!$G:$G, $G308, 'Затраты'!$C:$C, $I308)*$J$249</f>
        <v>0</v>
      </c>
      <c r="AP308" s="167" t="n">
        <f aca="false" ca="true" dt2D="false" dtr="false" t="normal">SUMIFS('Затраты'!AP:AP, 'Затраты'!$G:$G, $G308, 'Затраты'!$C:$C, $I308)*$J$249</f>
        <v>0</v>
      </c>
      <c r="AQ308" s="167" t="n">
        <f aca="false" ca="true" dt2D="false" dtr="false" t="normal">SUMIFS('Затраты'!AQ:AQ, 'Затраты'!$G:$G, $G308, 'Затраты'!$C:$C, $I308)*$J$249</f>
        <v>0</v>
      </c>
      <c r="AR308" s="167" t="n">
        <f aca="false" ca="true" dt2D="false" dtr="false" t="normal">SUMIFS('Затраты'!AR:AR, 'Затраты'!$G:$G, $G308, 'Затраты'!$C:$C, $I308)*$J$249</f>
        <v>0</v>
      </c>
      <c r="AS308" s="167" t="n">
        <f aca="false" ca="true" dt2D="false" dtr="false" t="normal">SUMIFS('Затраты'!AS:AS, 'Затраты'!$G:$G, $G308, 'Затраты'!$C:$C, $I308)*$J$249</f>
        <v>0</v>
      </c>
      <c r="AT308" s="167" t="n">
        <f aca="false" ca="true" dt2D="false" dtr="false" t="normal">SUMIFS('Затраты'!AT:AT, 'Затраты'!$G:$G, $G308, 'Затраты'!$C:$C, $I308)*$J$249</f>
        <v>0</v>
      </c>
      <c r="AU308" s="167" t="n">
        <f aca="false" ca="true" dt2D="false" dtr="false" t="normal">SUMIFS('Затраты'!AU:AU, 'Затраты'!$G:$G, $G308, 'Затраты'!$C:$C, $I308)*$J$249</f>
        <v>0</v>
      </c>
      <c r="AV308" s="167" t="n">
        <f aca="false" ca="true" dt2D="false" dtr="false" t="normal">SUMIFS('Затраты'!AV:AV, 'Затраты'!$G:$G, $G308, 'Затраты'!$C:$C, $I308)*$J$249</f>
        <v>0</v>
      </c>
      <c r="AW308" s="167" t="n">
        <f aca="false" ca="true" dt2D="false" dtr="false" t="normal">SUMIFS('Затраты'!AW:AW, 'Затраты'!$G:$G, $G308, 'Затраты'!$C:$C, $I308)*$J$249</f>
        <v>0</v>
      </c>
      <c r="AX308" s="167" t="n">
        <f aca="false" ca="true" dt2D="false" dtr="false" t="normal">SUMIFS('Затраты'!AX:AX, 'Затраты'!$G:$G, $G308, 'Затраты'!$C:$C, $I308)*$J$249</f>
        <v>0</v>
      </c>
      <c r="AY308" s="167" t="n">
        <f aca="false" ca="true" dt2D="false" dtr="false" t="normal">SUMIFS('Затраты'!AY:AY, 'Затраты'!$G:$G, $G308, 'Затраты'!$C:$C, $I308)*$J$249</f>
        <v>0</v>
      </c>
      <c r="AZ308" s="167" t="n">
        <f aca="false" ca="true" dt2D="false" dtr="false" t="normal">SUMIFS('Затраты'!AZ:AZ, 'Затраты'!$G:$G, $G308, 'Затраты'!$C:$C, $I308)*$J$249</f>
        <v>0</v>
      </c>
      <c r="BA308" s="167" t="n">
        <f aca="false" ca="true" dt2D="false" dtr="false" t="normal">SUMIFS('Затраты'!BA:BA, 'Затраты'!$G:$G, $G308, 'Затраты'!$C:$C, $I308)*$J$249</f>
        <v>0</v>
      </c>
      <c r="BB308" s="167" t="n">
        <f aca="false" ca="true" dt2D="false" dtr="false" t="normal">SUMIFS('Затраты'!BB:BB, 'Затраты'!$G:$G, $G308, 'Затраты'!$C:$C, $I308)*$J$249</f>
        <v>0</v>
      </c>
      <c r="BC308" s="167" t="n">
        <f aca="false" ca="true" dt2D="false" dtr="false" t="normal">SUMIFS('Затраты'!BC:BC, 'Затраты'!$G:$G, $G308, 'Затраты'!$C:$C, $I308)*$J$249</f>
        <v>0</v>
      </c>
      <c r="BD308" s="167" t="n">
        <f aca="false" ca="true" dt2D="false" dtr="false" t="normal">SUMIFS('Затраты'!BD:BD, 'Затраты'!$G:$G, $G308, 'Затраты'!$C:$C, $I308)*$J$249</f>
        <v>0</v>
      </c>
      <c r="BE308" s="167" t="n">
        <f aca="false" ca="true" dt2D="false" dtr="false" t="normal">SUMIFS('Затраты'!BE:BE, 'Затраты'!$G:$G, $G308, 'Затраты'!$C:$C, $I308)*$J$249</f>
        <v>0</v>
      </c>
      <c r="BF308" s="167" t="n">
        <f aca="false" ca="true" dt2D="false" dtr="false" t="normal">SUMIFS('Затраты'!BF:BF, 'Затраты'!$G:$G, $G308, 'Затраты'!$C:$C, $I308)*$J$249</f>
        <v>0</v>
      </c>
      <c r="BG308" s="167" t="n">
        <f aca="false" ca="true" dt2D="false" dtr="false" t="normal">SUMIFS('Затраты'!BG:BG, 'Затраты'!$G:$G, $G308, 'Затраты'!$C:$C, $I308)*$J$249</f>
        <v>0</v>
      </c>
      <c r="BH308" s="167" t="n">
        <f aca="false" ca="true" dt2D="false" dtr="false" t="normal">SUMIFS('Затраты'!BH:BH, 'Затраты'!$G:$G, $G308, 'Затраты'!$C:$C, $I308)*$J$249</f>
        <v>0</v>
      </c>
      <c r="BI308" s="167" t="n">
        <f aca="false" ca="true" dt2D="false" dtr="false" t="normal">SUMIFS('Затраты'!BI:BI, 'Затраты'!$G:$G, $G308, 'Затраты'!$C:$C, $I308)*$J$249</f>
        <v>0</v>
      </c>
      <c r="BJ308" s="167" t="n">
        <f aca="false" ca="true" dt2D="false" dtr="false" t="normal">SUMIFS('Затраты'!BJ:BJ, 'Затраты'!$G:$G, $G308, 'Затраты'!$C:$C, $I308)*$J$249</f>
        <v>0</v>
      </c>
      <c r="BK308" s="167" t="n">
        <f aca="false" ca="true" dt2D="false" dtr="false" t="normal">SUMIFS('Затраты'!BK:BK, 'Затраты'!$G:$G, $G308, 'Затраты'!$C:$C, $I308)*$J$249</f>
        <v>0</v>
      </c>
      <c r="BL308" s="167" t="n">
        <f aca="false" ca="true" dt2D="false" dtr="false" t="normal">SUMIFS('Затраты'!BL:BL, 'Затраты'!$G:$G, $G308, 'Затраты'!$C:$C, $I308)*$J$249</f>
        <v>0</v>
      </c>
      <c r="BM308" s="167" t="n">
        <f aca="false" ca="true" dt2D="false" dtr="false" t="normal">SUMIFS('Затраты'!BM:BM, 'Затраты'!$G:$G, $G308, 'Затраты'!$C:$C, $I308)*$J$249</f>
        <v>0</v>
      </c>
      <c r="BN308" s="167" t="n">
        <f aca="false" ca="true" dt2D="false" dtr="false" t="normal">SUMIFS('Затраты'!BN:BN, 'Затраты'!$G:$G, $G308, 'Затраты'!$C:$C, $I308)*$J$249</f>
        <v>0</v>
      </c>
      <c r="BO308" s="167" t="n">
        <f aca="false" ca="true" dt2D="false" dtr="false" t="normal">SUMIFS('Затраты'!BO:BO, 'Затраты'!$G:$G, $G308, 'Затраты'!$C:$C, $I308)*$J$249</f>
        <v>0</v>
      </c>
      <c r="BP308" s="167" t="n">
        <f aca="false" ca="true" dt2D="false" dtr="false" t="normal">SUMIFS('Затраты'!BP:BP, 'Затраты'!$G:$G, $G308, 'Затраты'!$C:$C, $I308)*$J$249</f>
        <v>0</v>
      </c>
      <c r="BQ308" s="167" t="n">
        <f aca="false" ca="true" dt2D="false" dtr="false" t="normal">SUMIFS('Затраты'!BQ:BQ, 'Затраты'!$G:$G, $G308, 'Затраты'!$C:$C, $I308)*$J$249</f>
        <v>0</v>
      </c>
      <c r="BR308" s="167" t="n">
        <f aca="false" ca="true" dt2D="false" dtr="false" t="normal">SUMIFS('Затраты'!BR:BR, 'Затраты'!$G:$G, $G308, 'Затраты'!$C:$C, $I308)*$J$249</f>
        <v>0</v>
      </c>
      <c r="BS308" s="167" t="n">
        <f aca="false" ca="true" dt2D="false" dtr="false" t="normal">SUMIFS('Затраты'!BS:BS, 'Затраты'!$G:$G, $G308, 'Затраты'!$C:$C, $I308)*$J$249</f>
        <v>0</v>
      </c>
      <c r="BT308" s="167" t="n">
        <f aca="false" ca="true" dt2D="false" dtr="false" t="normal">SUMIFS('Затраты'!BT:BT, 'Затраты'!$G:$G, $G308, 'Затраты'!$C:$C, $I308)*$J$249</f>
        <v>0</v>
      </c>
    </row>
    <row hidden="true" ht="16.5" outlineLevel="1" r="309">
      <c r="A309" s="374" t="s">
        <v>148</v>
      </c>
      <c r="E309" s="419" t="e">
        <f aca="false" ca="false" dt2D="false" dtr="false" t="normal">E308</f>
        <v>#N/A</v>
      </c>
      <c r="F309" s="374" t="e">
        <f aca="false" ca="false" dt2D="false" dtr="false" t="normal">F308</f>
        <v>#N/A</v>
      </c>
      <c r="G309" s="374" t="n">
        <f aca="false" ca="false" dt2D="false" dtr="false" t="normal">G308</f>
        <v>0</v>
      </c>
      <c r="I309" s="1" t="s">
        <v>466</v>
      </c>
      <c r="L309" s="283" t="n">
        <f aca="false" ca="true" dt2D="false" dtr="false" t="normal">SUM(M309:BT309)</f>
        <v>0</v>
      </c>
      <c r="M309" s="167" t="n">
        <f aca="false" ca="false" dt2D="false" dtr="false" t="normal">SUMIFS('Затраты'!M:M, 'Затраты'!$G:$G, $G309, 'Затраты'!$C:$C, $I309)*$J$249</f>
        <v>0</v>
      </c>
      <c r="N309" s="167" t="n">
        <f aca="false" ca="true" dt2D="false" dtr="false" t="normal">SUMIFS('Затраты'!N:N, 'Затраты'!$G:$G, $G309, 'Затраты'!$C:$C, $I309)*$J$249</f>
        <v>0</v>
      </c>
      <c r="O309" s="167" t="n">
        <f aca="false" ca="true" dt2D="false" dtr="false" t="normal">SUMIFS('Затраты'!O:O, 'Затраты'!$G:$G, $G309, 'Затраты'!$C:$C, $I309)*$J$249</f>
        <v>0</v>
      </c>
      <c r="P309" s="167" t="n">
        <f aca="false" ca="true" dt2D="false" dtr="false" t="normal">SUMIFS('Затраты'!P:P, 'Затраты'!$G:$G, $G309, 'Затраты'!$C:$C, $I309)*$J$249</f>
        <v>0</v>
      </c>
      <c r="Q309" s="167" t="n">
        <f aca="false" ca="true" dt2D="false" dtr="false" t="normal">SUMIFS('Затраты'!Q:Q, 'Затраты'!$G:$G, $G309, 'Затраты'!$C:$C, $I309)*$J$249</f>
        <v>0</v>
      </c>
      <c r="R309" s="167" t="n">
        <f aca="false" ca="true" dt2D="false" dtr="false" t="normal">SUMIFS('Затраты'!R:R, 'Затраты'!$G:$G, $G309, 'Затраты'!$C:$C, $I309)*$J$249</f>
        <v>0</v>
      </c>
      <c r="S309" s="167" t="n">
        <f aca="false" ca="true" dt2D="false" dtr="false" t="normal">SUMIFS('Затраты'!S:S, 'Затраты'!$G:$G, $G309, 'Затраты'!$C:$C, $I309)*$J$249</f>
        <v>0</v>
      </c>
      <c r="T309" s="167" t="n">
        <f aca="false" ca="true" dt2D="false" dtr="false" t="normal">SUMIFS('Затраты'!T:T, 'Затраты'!$G:$G, $G309, 'Затраты'!$C:$C, $I309)*$J$249</f>
        <v>0</v>
      </c>
      <c r="U309" s="167" t="n">
        <f aca="false" ca="true" dt2D="false" dtr="false" t="normal">SUMIFS('Затраты'!U:U, 'Затраты'!$G:$G, $G309, 'Затраты'!$C:$C, $I309)*$J$249</f>
        <v>0</v>
      </c>
      <c r="V309" s="167" t="n">
        <f aca="false" ca="true" dt2D="false" dtr="false" t="normal">SUMIFS('Затраты'!V:V, 'Затраты'!$G:$G, $G309, 'Затраты'!$C:$C, $I309)*$J$249</f>
        <v>0</v>
      </c>
      <c r="W309" s="167" t="n">
        <f aca="false" ca="true" dt2D="false" dtr="false" t="normal">SUMIFS('Затраты'!W:W, 'Затраты'!$G:$G, $G309, 'Затраты'!$C:$C, $I309)*$J$249</f>
        <v>0</v>
      </c>
      <c r="X309" s="167" t="n">
        <f aca="false" ca="true" dt2D="false" dtr="false" t="normal">SUMIFS('Затраты'!X:X, 'Затраты'!$G:$G, $G309, 'Затраты'!$C:$C, $I309)*$J$249</f>
        <v>0</v>
      </c>
      <c r="Y309" s="167" t="n">
        <f aca="false" ca="true" dt2D="false" dtr="false" t="normal">SUMIFS('Затраты'!Y:Y, 'Затраты'!$G:$G, $G309, 'Затраты'!$C:$C, $I309)*$J$249</f>
        <v>0</v>
      </c>
      <c r="Z309" s="167" t="n">
        <f aca="false" ca="true" dt2D="false" dtr="false" t="normal">SUMIFS('Затраты'!Z:Z, 'Затраты'!$G:$G, $G309, 'Затраты'!$C:$C, $I309)*$J$249</f>
        <v>0</v>
      </c>
      <c r="AA309" s="167" t="n">
        <f aca="false" ca="true" dt2D="false" dtr="false" t="normal">SUMIFS('Затраты'!AA:AA, 'Затраты'!$G:$G, $G309, 'Затраты'!$C:$C, $I309)*$J$249</f>
        <v>0</v>
      </c>
      <c r="AB309" s="167" t="n">
        <f aca="false" ca="true" dt2D="false" dtr="false" t="normal">SUMIFS('Затраты'!AB:AB, 'Затраты'!$G:$G, $G309, 'Затраты'!$C:$C, $I309)*$J$249</f>
        <v>0</v>
      </c>
      <c r="AC309" s="167" t="n">
        <f aca="false" ca="true" dt2D="false" dtr="false" t="normal">SUMIFS('Затраты'!AC:AC, 'Затраты'!$G:$G, $G309, 'Затраты'!$C:$C, $I309)*$J$249</f>
        <v>0</v>
      </c>
      <c r="AD309" s="167" t="n">
        <f aca="false" ca="true" dt2D="false" dtr="false" t="normal">SUMIFS('Затраты'!AD:AD, 'Затраты'!$G:$G, $G309, 'Затраты'!$C:$C, $I309)*$J$249</f>
        <v>0</v>
      </c>
      <c r="AE309" s="167" t="n">
        <f aca="false" ca="true" dt2D="false" dtr="false" t="normal">SUMIFS('Затраты'!AE:AE, 'Затраты'!$G:$G, $G309, 'Затраты'!$C:$C, $I309)*$J$249</f>
        <v>0</v>
      </c>
      <c r="AF309" s="167" t="n">
        <f aca="false" ca="true" dt2D="false" dtr="false" t="normal">SUMIFS('Затраты'!AF:AF, 'Затраты'!$G:$G, $G309, 'Затраты'!$C:$C, $I309)*$J$249</f>
        <v>0</v>
      </c>
      <c r="AG309" s="167" t="n">
        <f aca="false" ca="true" dt2D="false" dtr="false" t="normal">SUMIFS('Затраты'!AG:AG, 'Затраты'!$G:$G, $G309, 'Затраты'!$C:$C, $I309)*$J$249</f>
        <v>0</v>
      </c>
      <c r="AH309" s="167" t="n">
        <f aca="false" ca="true" dt2D="false" dtr="false" t="normal">SUMIFS('Затраты'!AH:AH, 'Затраты'!$G:$G, $G309, 'Затраты'!$C:$C, $I309)*$J$249</f>
        <v>0</v>
      </c>
      <c r="AI309" s="167" t="n">
        <f aca="false" ca="true" dt2D="false" dtr="false" t="normal">SUMIFS('Затраты'!AI:AI, 'Затраты'!$G:$G, $G309, 'Затраты'!$C:$C, $I309)*$J$249</f>
        <v>0</v>
      </c>
      <c r="AJ309" s="167" t="n">
        <f aca="false" ca="true" dt2D="false" dtr="false" t="normal">SUMIFS('Затраты'!AJ:AJ, 'Затраты'!$G:$G, $G309, 'Затраты'!$C:$C, $I309)*$J$249</f>
        <v>0</v>
      </c>
      <c r="AK309" s="167" t="n">
        <f aca="false" ca="true" dt2D="false" dtr="false" t="normal">SUMIFS('Затраты'!AK:AK, 'Затраты'!$G:$G, $G309, 'Затраты'!$C:$C, $I309)*$J$249</f>
        <v>0</v>
      </c>
      <c r="AL309" s="167" t="n">
        <f aca="false" ca="true" dt2D="false" dtr="false" t="normal">SUMIFS('Затраты'!AL:AL, 'Затраты'!$G:$G, $G309, 'Затраты'!$C:$C, $I309)*$J$249</f>
        <v>0</v>
      </c>
      <c r="AM309" s="167" t="n">
        <f aca="false" ca="true" dt2D="false" dtr="false" t="normal">SUMIFS('Затраты'!AM:AM, 'Затраты'!$G:$G, $G309, 'Затраты'!$C:$C, $I309)*$J$249</f>
        <v>0</v>
      </c>
      <c r="AN309" s="167" t="n">
        <f aca="false" ca="true" dt2D="false" dtr="false" t="normal">SUMIFS('Затраты'!AN:AN, 'Затраты'!$G:$G, $G309, 'Затраты'!$C:$C, $I309)*$J$249</f>
        <v>0</v>
      </c>
      <c r="AO309" s="167" t="n">
        <f aca="false" ca="true" dt2D="false" dtr="false" t="normal">SUMIFS('Затраты'!AO:AO, 'Затраты'!$G:$G, $G309, 'Затраты'!$C:$C, $I309)*$J$249</f>
        <v>0</v>
      </c>
      <c r="AP309" s="167" t="n">
        <f aca="false" ca="true" dt2D="false" dtr="false" t="normal">SUMIFS('Затраты'!AP:AP, 'Затраты'!$G:$G, $G309, 'Затраты'!$C:$C, $I309)*$J$249</f>
        <v>0</v>
      </c>
      <c r="AQ309" s="167" t="n">
        <f aca="false" ca="true" dt2D="false" dtr="false" t="normal">SUMIFS('Затраты'!AQ:AQ, 'Затраты'!$G:$G, $G309, 'Затраты'!$C:$C, $I309)*$J$249</f>
        <v>0</v>
      </c>
      <c r="AR309" s="167" t="n">
        <f aca="false" ca="true" dt2D="false" dtr="false" t="normal">SUMIFS('Затраты'!AR:AR, 'Затраты'!$G:$G, $G309, 'Затраты'!$C:$C, $I309)*$J$249</f>
        <v>0</v>
      </c>
      <c r="AS309" s="167" t="n">
        <f aca="false" ca="true" dt2D="false" dtr="false" t="normal">SUMIFS('Затраты'!AS:AS, 'Затраты'!$G:$G, $G309, 'Затраты'!$C:$C, $I309)*$J$249</f>
        <v>0</v>
      </c>
      <c r="AT309" s="167" t="n">
        <f aca="false" ca="true" dt2D="false" dtr="false" t="normal">SUMIFS('Затраты'!AT:AT, 'Затраты'!$G:$G, $G309, 'Затраты'!$C:$C, $I309)*$J$249</f>
        <v>0</v>
      </c>
      <c r="AU309" s="167" t="n">
        <f aca="false" ca="true" dt2D="false" dtr="false" t="normal">SUMIFS('Затраты'!AU:AU, 'Затраты'!$G:$G, $G309, 'Затраты'!$C:$C, $I309)*$J$249</f>
        <v>0</v>
      </c>
      <c r="AV309" s="167" t="n">
        <f aca="false" ca="true" dt2D="false" dtr="false" t="normal">SUMIFS('Затраты'!AV:AV, 'Затраты'!$G:$G, $G309, 'Затраты'!$C:$C, $I309)*$J$249</f>
        <v>0</v>
      </c>
      <c r="AW309" s="167" t="n">
        <f aca="false" ca="true" dt2D="false" dtr="false" t="normal">SUMIFS('Затраты'!AW:AW, 'Затраты'!$G:$G, $G309, 'Затраты'!$C:$C, $I309)*$J$249</f>
        <v>0</v>
      </c>
      <c r="AX309" s="167" t="n">
        <f aca="false" ca="true" dt2D="false" dtr="false" t="normal">SUMIFS('Затраты'!AX:AX, 'Затраты'!$G:$G, $G309, 'Затраты'!$C:$C, $I309)*$J$249</f>
        <v>0</v>
      </c>
      <c r="AY309" s="167" t="n">
        <f aca="false" ca="true" dt2D="false" dtr="false" t="normal">SUMIFS('Затраты'!AY:AY, 'Затраты'!$G:$G, $G309, 'Затраты'!$C:$C, $I309)*$J$249</f>
        <v>0</v>
      </c>
      <c r="AZ309" s="167" t="n">
        <f aca="false" ca="true" dt2D="false" dtr="false" t="normal">SUMIFS('Затраты'!AZ:AZ, 'Затраты'!$G:$G, $G309, 'Затраты'!$C:$C, $I309)*$J$249</f>
        <v>0</v>
      </c>
      <c r="BA309" s="167" t="n">
        <f aca="false" ca="true" dt2D="false" dtr="false" t="normal">SUMIFS('Затраты'!BA:BA, 'Затраты'!$G:$G, $G309, 'Затраты'!$C:$C, $I309)*$J$249</f>
        <v>0</v>
      </c>
      <c r="BB309" s="167" t="n">
        <f aca="false" ca="true" dt2D="false" dtr="false" t="normal">SUMIFS('Затраты'!BB:BB, 'Затраты'!$G:$G, $G309, 'Затраты'!$C:$C, $I309)*$J$249</f>
        <v>0</v>
      </c>
      <c r="BC309" s="167" t="n">
        <f aca="false" ca="true" dt2D="false" dtr="false" t="normal">SUMIFS('Затраты'!BC:BC, 'Затраты'!$G:$G, $G309, 'Затраты'!$C:$C, $I309)*$J$249</f>
        <v>0</v>
      </c>
      <c r="BD309" s="167" t="n">
        <f aca="false" ca="true" dt2D="false" dtr="false" t="normal">SUMIFS('Затраты'!BD:BD, 'Затраты'!$G:$G, $G309, 'Затраты'!$C:$C, $I309)*$J$249</f>
        <v>0</v>
      </c>
      <c r="BE309" s="167" t="n">
        <f aca="false" ca="true" dt2D="false" dtr="false" t="normal">SUMIFS('Затраты'!BE:BE, 'Затраты'!$G:$G, $G309, 'Затраты'!$C:$C, $I309)*$J$249</f>
        <v>0</v>
      </c>
      <c r="BF309" s="167" t="n">
        <f aca="false" ca="true" dt2D="false" dtr="false" t="normal">SUMIFS('Затраты'!BF:BF, 'Затраты'!$G:$G, $G309, 'Затраты'!$C:$C, $I309)*$J$249</f>
        <v>0</v>
      </c>
      <c r="BG309" s="167" t="n">
        <f aca="false" ca="true" dt2D="false" dtr="false" t="normal">SUMIFS('Затраты'!BG:BG, 'Затраты'!$G:$G, $G309, 'Затраты'!$C:$C, $I309)*$J$249</f>
        <v>0</v>
      </c>
      <c r="BH309" s="167" t="n">
        <f aca="false" ca="true" dt2D="false" dtr="false" t="normal">SUMIFS('Затраты'!BH:BH, 'Затраты'!$G:$G, $G309, 'Затраты'!$C:$C, $I309)*$J$249</f>
        <v>0</v>
      </c>
      <c r="BI309" s="167" t="n">
        <f aca="false" ca="true" dt2D="false" dtr="false" t="normal">SUMIFS('Затраты'!BI:BI, 'Затраты'!$G:$G, $G309, 'Затраты'!$C:$C, $I309)*$J$249</f>
        <v>0</v>
      </c>
      <c r="BJ309" s="167" t="n">
        <f aca="false" ca="true" dt2D="false" dtr="false" t="normal">SUMIFS('Затраты'!BJ:BJ, 'Затраты'!$G:$G, $G309, 'Затраты'!$C:$C, $I309)*$J$249</f>
        <v>0</v>
      </c>
      <c r="BK309" s="167" t="n">
        <f aca="false" ca="true" dt2D="false" dtr="false" t="normal">SUMIFS('Затраты'!BK:BK, 'Затраты'!$G:$G, $G309, 'Затраты'!$C:$C, $I309)*$J$249</f>
        <v>0</v>
      </c>
      <c r="BL309" s="167" t="n">
        <f aca="false" ca="true" dt2D="false" dtr="false" t="normal">SUMIFS('Затраты'!BL:BL, 'Затраты'!$G:$G, $G309, 'Затраты'!$C:$C, $I309)*$J$249</f>
        <v>0</v>
      </c>
      <c r="BM309" s="167" t="n">
        <f aca="false" ca="true" dt2D="false" dtr="false" t="normal">SUMIFS('Затраты'!BM:BM, 'Затраты'!$G:$G, $G309, 'Затраты'!$C:$C, $I309)*$J$249</f>
        <v>0</v>
      </c>
      <c r="BN309" s="167" t="n">
        <f aca="false" ca="true" dt2D="false" dtr="false" t="normal">SUMIFS('Затраты'!BN:BN, 'Затраты'!$G:$G, $G309, 'Затраты'!$C:$C, $I309)*$J$249</f>
        <v>0</v>
      </c>
      <c r="BO309" s="167" t="n">
        <f aca="false" ca="true" dt2D="false" dtr="false" t="normal">SUMIFS('Затраты'!BO:BO, 'Затраты'!$G:$G, $G309, 'Затраты'!$C:$C, $I309)*$J$249</f>
        <v>0</v>
      </c>
      <c r="BP309" s="167" t="n">
        <f aca="false" ca="true" dt2D="false" dtr="false" t="normal">SUMIFS('Затраты'!BP:BP, 'Затраты'!$G:$G, $G309, 'Затраты'!$C:$C, $I309)*$J$249</f>
        <v>0</v>
      </c>
      <c r="BQ309" s="167" t="n">
        <f aca="false" ca="true" dt2D="false" dtr="false" t="normal">SUMIFS('Затраты'!BQ:BQ, 'Затраты'!$G:$G, $G309, 'Затраты'!$C:$C, $I309)*$J$249</f>
        <v>0</v>
      </c>
      <c r="BR309" s="167" t="n">
        <f aca="false" ca="true" dt2D="false" dtr="false" t="normal">SUMIFS('Затраты'!BR:BR, 'Затраты'!$G:$G, $G309, 'Затраты'!$C:$C, $I309)*$J$249</f>
        <v>0</v>
      </c>
      <c r="BS309" s="167" t="n">
        <f aca="false" ca="true" dt2D="false" dtr="false" t="normal">SUMIFS('Затраты'!BS:BS, 'Затраты'!$G:$G, $G309, 'Затраты'!$C:$C, $I309)*$J$249</f>
        <v>0</v>
      </c>
      <c r="BT309" s="167" t="n">
        <f aca="false" ca="true" dt2D="false" dtr="false" t="normal">SUMIFS('Затраты'!BT:BT, 'Затраты'!$G:$G, $G309, 'Затраты'!$C:$C, $I309)*$J$249</f>
        <v>0</v>
      </c>
    </row>
    <row hidden="true" ht="16.5" outlineLevel="1" r="310">
      <c r="A310" s="374" t="s">
        <v>148</v>
      </c>
      <c r="E310" s="419" t="e">
        <f aca="false" ca="false" dt2D="false" dtr="false" t="normal">E309</f>
        <v>#N/A</v>
      </c>
      <c r="F310" s="374" t="e">
        <f aca="false" ca="false" dt2D="false" dtr="false" t="normal">F309</f>
        <v>#N/A</v>
      </c>
      <c r="G310" s="374" t="n">
        <f aca="false" ca="false" dt2D="false" dtr="false" t="normal">G309</f>
        <v>0</v>
      </c>
      <c r="I310" s="1" t="s">
        <v>467</v>
      </c>
      <c r="L310" s="283" t="n">
        <f aca="false" ca="true" dt2D="false" dtr="false" t="normal">SUM(M310:BT310)</f>
        <v>0</v>
      </c>
      <c r="M310" s="167" t="n">
        <f aca="false" ca="true" dt2D="false" dtr="false" t="normal">SUMIFS('Затраты'!M:M, 'Затраты'!$G:$G, $G310, 'Затраты'!$C:$C, $I310)*$J$249</f>
        <v>0</v>
      </c>
      <c r="N310" s="167" t="n">
        <f aca="false" ca="true" dt2D="false" dtr="false" t="normal">SUMIFS('Затраты'!N:N, 'Затраты'!$G:$G, $G310, 'Затраты'!$C:$C, $I310)*$J$249</f>
        <v>0</v>
      </c>
      <c r="O310" s="167" t="n">
        <f aca="false" ca="true" dt2D="false" dtr="false" t="normal">SUMIFS('Затраты'!O:O, 'Затраты'!$G:$G, $G310, 'Затраты'!$C:$C, $I310)*$J$249</f>
        <v>0</v>
      </c>
      <c r="P310" s="167" t="n">
        <f aca="false" ca="true" dt2D="false" dtr="false" t="normal">SUMIFS('Затраты'!P:P, 'Затраты'!$G:$G, $G310, 'Затраты'!$C:$C, $I310)*$J$249</f>
        <v>0</v>
      </c>
      <c r="Q310" s="167" t="n">
        <f aca="false" ca="true" dt2D="false" dtr="false" t="normal">SUMIFS('Затраты'!Q:Q, 'Затраты'!$G:$G, $G310, 'Затраты'!$C:$C, $I310)*$J$249</f>
        <v>0</v>
      </c>
      <c r="R310" s="167" t="n">
        <f aca="false" ca="true" dt2D="false" dtr="false" t="normal">SUMIFS('Затраты'!R:R, 'Затраты'!$G:$G, $G310, 'Затраты'!$C:$C, $I310)*$J$249</f>
        <v>0</v>
      </c>
      <c r="S310" s="167" t="n">
        <f aca="false" ca="true" dt2D="false" dtr="false" t="normal">SUMIFS('Затраты'!S:S, 'Затраты'!$G:$G, $G310, 'Затраты'!$C:$C, $I310)*$J$249</f>
        <v>0</v>
      </c>
      <c r="T310" s="167" t="n">
        <f aca="false" ca="true" dt2D="false" dtr="false" t="normal">SUMIFS('Затраты'!T:T, 'Затраты'!$G:$G, $G310, 'Затраты'!$C:$C, $I310)*$J$249</f>
        <v>0</v>
      </c>
      <c r="U310" s="167" t="n">
        <f aca="false" ca="true" dt2D="false" dtr="false" t="normal">SUMIFS('Затраты'!U:U, 'Затраты'!$G:$G, $G310, 'Затраты'!$C:$C, $I310)*$J$249</f>
        <v>0</v>
      </c>
      <c r="V310" s="167" t="n">
        <f aca="false" ca="true" dt2D="false" dtr="false" t="normal">SUMIFS('Затраты'!V:V, 'Затраты'!$G:$G, $G310, 'Затраты'!$C:$C, $I310)*$J$249</f>
        <v>0</v>
      </c>
      <c r="W310" s="167" t="n">
        <f aca="false" ca="true" dt2D="false" dtr="false" t="normal">SUMIFS('Затраты'!W:W, 'Затраты'!$G:$G, $G310, 'Затраты'!$C:$C, $I310)*$J$249</f>
        <v>0</v>
      </c>
      <c r="X310" s="167" t="n">
        <f aca="false" ca="true" dt2D="false" dtr="false" t="normal">SUMIFS('Затраты'!X:X, 'Затраты'!$G:$G, $G310, 'Затраты'!$C:$C, $I310)*$J$249</f>
        <v>0</v>
      </c>
      <c r="Y310" s="167" t="n">
        <f aca="false" ca="true" dt2D="false" dtr="false" t="normal">SUMIFS('Затраты'!Y:Y, 'Затраты'!$G:$G, $G310, 'Затраты'!$C:$C, $I310)*$J$249</f>
        <v>0</v>
      </c>
      <c r="Z310" s="167" t="n">
        <f aca="false" ca="true" dt2D="false" dtr="false" t="normal">SUMIFS('Затраты'!Z:Z, 'Затраты'!$G:$G, $G310, 'Затраты'!$C:$C, $I310)*$J$249</f>
        <v>0</v>
      </c>
      <c r="AA310" s="167" t="n">
        <f aca="false" ca="true" dt2D="false" dtr="false" t="normal">SUMIFS('Затраты'!AA:AA, 'Затраты'!$G:$G, $G310, 'Затраты'!$C:$C, $I310)*$J$249</f>
        <v>0</v>
      </c>
      <c r="AB310" s="167" t="n">
        <f aca="false" ca="true" dt2D="false" dtr="false" t="normal">SUMIFS('Затраты'!AB:AB, 'Затраты'!$G:$G, $G310, 'Затраты'!$C:$C, $I310)*$J$249</f>
        <v>0</v>
      </c>
      <c r="AC310" s="167" t="n">
        <f aca="false" ca="true" dt2D="false" dtr="false" t="normal">SUMIFS('Затраты'!AC:AC, 'Затраты'!$G:$G, $G310, 'Затраты'!$C:$C, $I310)*$J$249</f>
        <v>0</v>
      </c>
      <c r="AD310" s="167" t="n">
        <f aca="false" ca="true" dt2D="false" dtr="false" t="normal">SUMIFS('Затраты'!AD:AD, 'Затраты'!$G:$G, $G310, 'Затраты'!$C:$C, $I310)*$J$249</f>
        <v>0</v>
      </c>
      <c r="AE310" s="167" t="n">
        <f aca="false" ca="true" dt2D="false" dtr="false" t="normal">SUMIFS('Затраты'!AE:AE, 'Затраты'!$G:$G, $G310, 'Затраты'!$C:$C, $I310)*$J$249</f>
        <v>0</v>
      </c>
      <c r="AF310" s="167" t="n">
        <f aca="false" ca="true" dt2D="false" dtr="false" t="normal">SUMIFS('Затраты'!AF:AF, 'Затраты'!$G:$G, $G310, 'Затраты'!$C:$C, $I310)*$J$249</f>
        <v>0</v>
      </c>
      <c r="AG310" s="167" t="n">
        <f aca="false" ca="true" dt2D="false" dtr="false" t="normal">SUMIFS('Затраты'!AG:AG, 'Затраты'!$G:$G, $G310, 'Затраты'!$C:$C, $I310)*$J$249</f>
        <v>0</v>
      </c>
      <c r="AH310" s="167" t="n">
        <f aca="false" ca="true" dt2D="false" dtr="false" t="normal">SUMIFS('Затраты'!AH:AH, 'Затраты'!$G:$G, $G310, 'Затраты'!$C:$C, $I310)*$J$249</f>
        <v>0</v>
      </c>
      <c r="AI310" s="167" t="n">
        <f aca="false" ca="true" dt2D="false" dtr="false" t="normal">SUMIFS('Затраты'!AI:AI, 'Затраты'!$G:$G, $G310, 'Затраты'!$C:$C, $I310)*$J$249</f>
        <v>0</v>
      </c>
      <c r="AJ310" s="167" t="n">
        <f aca="false" ca="true" dt2D="false" dtr="false" t="normal">SUMIFS('Затраты'!AJ:AJ, 'Затраты'!$G:$G, $G310, 'Затраты'!$C:$C, $I310)*$J$249</f>
        <v>0</v>
      </c>
      <c r="AK310" s="167" t="n">
        <f aca="false" ca="true" dt2D="false" dtr="false" t="normal">SUMIFS('Затраты'!AK:AK, 'Затраты'!$G:$G, $G310, 'Затраты'!$C:$C, $I310)*$J$249</f>
        <v>0</v>
      </c>
      <c r="AL310" s="167" t="n">
        <f aca="false" ca="true" dt2D="false" dtr="false" t="normal">SUMIFS('Затраты'!AL:AL, 'Затраты'!$G:$G, $G310, 'Затраты'!$C:$C, $I310)*$J$249</f>
        <v>0</v>
      </c>
      <c r="AM310" s="167" t="n">
        <f aca="false" ca="true" dt2D="false" dtr="false" t="normal">SUMIFS('Затраты'!AM:AM, 'Затраты'!$G:$G, $G310, 'Затраты'!$C:$C, $I310)*$J$249</f>
        <v>0</v>
      </c>
      <c r="AN310" s="167" t="n">
        <f aca="false" ca="true" dt2D="false" dtr="false" t="normal">SUMIFS('Затраты'!AN:AN, 'Затраты'!$G:$G, $G310, 'Затраты'!$C:$C, $I310)*$J$249</f>
        <v>0</v>
      </c>
      <c r="AO310" s="167" t="n">
        <f aca="false" ca="true" dt2D="false" dtr="false" t="normal">SUMIFS('Затраты'!AO:AO, 'Затраты'!$G:$G, $G310, 'Затраты'!$C:$C, $I310)*$J$249</f>
        <v>0</v>
      </c>
      <c r="AP310" s="167" t="n">
        <f aca="false" ca="true" dt2D="false" dtr="false" t="normal">SUMIFS('Затраты'!AP:AP, 'Затраты'!$G:$G, $G310, 'Затраты'!$C:$C, $I310)*$J$249</f>
        <v>0</v>
      </c>
      <c r="AQ310" s="167" t="n">
        <f aca="false" ca="true" dt2D="false" dtr="false" t="normal">SUMIFS('Затраты'!AQ:AQ, 'Затраты'!$G:$G, $G310, 'Затраты'!$C:$C, $I310)*$J$249</f>
        <v>0</v>
      </c>
      <c r="AR310" s="167" t="n">
        <f aca="false" ca="true" dt2D="false" dtr="false" t="normal">SUMIFS('Затраты'!AR:AR, 'Затраты'!$G:$G, $G310, 'Затраты'!$C:$C, $I310)*$J$249</f>
        <v>0</v>
      </c>
      <c r="AS310" s="167" t="n">
        <f aca="false" ca="true" dt2D="false" dtr="false" t="normal">SUMIFS('Затраты'!AS:AS, 'Затраты'!$G:$G, $G310, 'Затраты'!$C:$C, $I310)*$J$249</f>
        <v>0</v>
      </c>
      <c r="AT310" s="167" t="n">
        <f aca="false" ca="true" dt2D="false" dtr="false" t="normal">SUMIFS('Затраты'!AT:AT, 'Затраты'!$G:$G, $G310, 'Затраты'!$C:$C, $I310)*$J$249</f>
        <v>0</v>
      </c>
      <c r="AU310" s="167" t="n">
        <f aca="false" ca="true" dt2D="false" dtr="false" t="normal">SUMIFS('Затраты'!AU:AU, 'Затраты'!$G:$G, $G310, 'Затраты'!$C:$C, $I310)*$J$249</f>
        <v>0</v>
      </c>
      <c r="AV310" s="167" t="n">
        <f aca="false" ca="true" dt2D="false" dtr="false" t="normal">SUMIFS('Затраты'!AV:AV, 'Затраты'!$G:$G, $G310, 'Затраты'!$C:$C, $I310)*$J$249</f>
        <v>0</v>
      </c>
      <c r="AW310" s="167" t="n">
        <f aca="false" ca="true" dt2D="false" dtr="false" t="normal">SUMIFS('Затраты'!AW:AW, 'Затраты'!$G:$G, $G310, 'Затраты'!$C:$C, $I310)*$J$249</f>
        <v>0</v>
      </c>
      <c r="AX310" s="167" t="n">
        <f aca="false" ca="true" dt2D="false" dtr="false" t="normal">SUMIFS('Затраты'!AX:AX, 'Затраты'!$G:$G, $G310, 'Затраты'!$C:$C, $I310)*$J$249</f>
        <v>0</v>
      </c>
      <c r="AY310" s="167" t="n">
        <f aca="false" ca="true" dt2D="false" dtr="false" t="normal">SUMIFS('Затраты'!AY:AY, 'Затраты'!$G:$G, $G310, 'Затраты'!$C:$C, $I310)*$J$249</f>
        <v>0</v>
      </c>
      <c r="AZ310" s="167" t="n">
        <f aca="false" ca="true" dt2D="false" dtr="false" t="normal">SUMIFS('Затраты'!AZ:AZ, 'Затраты'!$G:$G, $G310, 'Затраты'!$C:$C, $I310)*$J$249</f>
        <v>0</v>
      </c>
      <c r="BA310" s="167" t="n">
        <f aca="false" ca="true" dt2D="false" dtr="false" t="normal">SUMIFS('Затраты'!BA:BA, 'Затраты'!$G:$G, $G310, 'Затраты'!$C:$C, $I310)*$J$249</f>
        <v>0</v>
      </c>
      <c r="BB310" s="167" t="n">
        <f aca="false" ca="true" dt2D="false" dtr="false" t="normal">SUMIFS('Затраты'!BB:BB, 'Затраты'!$G:$G, $G310, 'Затраты'!$C:$C, $I310)*$J$249</f>
        <v>0</v>
      </c>
      <c r="BC310" s="167" t="n">
        <f aca="false" ca="true" dt2D="false" dtr="false" t="normal">SUMIFS('Затраты'!BC:BC, 'Затраты'!$G:$G, $G310, 'Затраты'!$C:$C, $I310)*$J$249</f>
        <v>0</v>
      </c>
      <c r="BD310" s="167" t="n">
        <f aca="false" ca="true" dt2D="false" dtr="false" t="normal">SUMIFS('Затраты'!BD:BD, 'Затраты'!$G:$G, $G310, 'Затраты'!$C:$C, $I310)*$J$249</f>
        <v>0</v>
      </c>
      <c r="BE310" s="167" t="n">
        <f aca="false" ca="true" dt2D="false" dtr="false" t="normal">SUMIFS('Затраты'!BE:BE, 'Затраты'!$G:$G, $G310, 'Затраты'!$C:$C, $I310)*$J$249</f>
        <v>0</v>
      </c>
      <c r="BF310" s="167" t="n">
        <f aca="false" ca="true" dt2D="false" dtr="false" t="normal">SUMIFS('Затраты'!BF:BF, 'Затраты'!$G:$G, $G310, 'Затраты'!$C:$C, $I310)*$J$249</f>
        <v>0</v>
      </c>
      <c r="BG310" s="167" t="n">
        <f aca="false" ca="true" dt2D="false" dtr="false" t="normal">SUMIFS('Затраты'!BG:BG, 'Затраты'!$G:$G, $G310, 'Затраты'!$C:$C, $I310)*$J$249</f>
        <v>0</v>
      </c>
      <c r="BH310" s="167" t="n">
        <f aca="false" ca="true" dt2D="false" dtr="false" t="normal">SUMIFS('Затраты'!BH:BH, 'Затраты'!$G:$G, $G310, 'Затраты'!$C:$C, $I310)*$J$249</f>
        <v>0</v>
      </c>
      <c r="BI310" s="167" t="n">
        <f aca="false" ca="true" dt2D="false" dtr="false" t="normal">SUMIFS('Затраты'!BI:BI, 'Затраты'!$G:$G, $G310, 'Затраты'!$C:$C, $I310)*$J$249</f>
        <v>0</v>
      </c>
      <c r="BJ310" s="167" t="n">
        <f aca="false" ca="true" dt2D="false" dtr="false" t="normal">SUMIFS('Затраты'!BJ:BJ, 'Затраты'!$G:$G, $G310, 'Затраты'!$C:$C, $I310)*$J$249</f>
        <v>0</v>
      </c>
      <c r="BK310" s="167" t="n">
        <f aca="false" ca="true" dt2D="false" dtr="false" t="normal">SUMIFS('Затраты'!BK:BK, 'Затраты'!$G:$G, $G310, 'Затраты'!$C:$C, $I310)*$J$249</f>
        <v>0</v>
      </c>
      <c r="BL310" s="167" t="n">
        <f aca="false" ca="true" dt2D="false" dtr="false" t="normal">SUMIFS('Затраты'!BL:BL, 'Затраты'!$G:$G, $G310, 'Затраты'!$C:$C, $I310)*$J$249</f>
        <v>0</v>
      </c>
      <c r="BM310" s="167" t="n">
        <f aca="false" ca="true" dt2D="false" dtr="false" t="normal">SUMIFS('Затраты'!BM:BM, 'Затраты'!$G:$G, $G310, 'Затраты'!$C:$C, $I310)*$J$249</f>
        <v>0</v>
      </c>
      <c r="BN310" s="167" t="n">
        <f aca="false" ca="true" dt2D="false" dtr="false" t="normal">SUMIFS('Затраты'!BN:BN, 'Затраты'!$G:$G, $G310, 'Затраты'!$C:$C, $I310)*$J$249</f>
        <v>0</v>
      </c>
      <c r="BO310" s="167" t="n">
        <f aca="false" ca="true" dt2D="false" dtr="false" t="normal">SUMIFS('Затраты'!BO:BO, 'Затраты'!$G:$G, $G310, 'Затраты'!$C:$C, $I310)*$J$249</f>
        <v>0</v>
      </c>
      <c r="BP310" s="167" t="n">
        <f aca="false" ca="true" dt2D="false" dtr="false" t="normal">SUMIFS('Затраты'!BP:BP, 'Затраты'!$G:$G, $G310, 'Затраты'!$C:$C, $I310)*$J$249</f>
        <v>0</v>
      </c>
      <c r="BQ310" s="167" t="n">
        <f aca="false" ca="true" dt2D="false" dtr="false" t="normal">SUMIFS('Затраты'!BQ:BQ, 'Затраты'!$G:$G, $G310, 'Затраты'!$C:$C, $I310)*$J$249</f>
        <v>0</v>
      </c>
      <c r="BR310" s="167" t="n">
        <f aca="false" ca="true" dt2D="false" dtr="false" t="normal">SUMIFS('Затраты'!BR:BR, 'Затраты'!$G:$G, $G310, 'Затраты'!$C:$C, $I310)*$J$249</f>
        <v>0</v>
      </c>
      <c r="BS310" s="167" t="n">
        <f aca="false" ca="true" dt2D="false" dtr="false" t="normal">SUMIFS('Затраты'!BS:BS, 'Затраты'!$G:$G, $G310, 'Затраты'!$C:$C, $I310)*$J$249</f>
        <v>0</v>
      </c>
      <c r="BT310" s="167" t="n">
        <f aca="false" ca="true" dt2D="false" dtr="false" t="normal">SUMIFS('Затраты'!BT:BT, 'Затраты'!$G:$G, $G310, 'Затраты'!$C:$C, $I310)*$J$249</f>
        <v>0</v>
      </c>
    </row>
    <row hidden="true" ht="16.5" outlineLevel="1" r="311">
      <c r="A311" s="374" t="s">
        <v>148</v>
      </c>
      <c r="E311" s="419" t="e">
        <f aca="false" ca="false" dt2D="false" dtr="false" t="normal">E310</f>
        <v>#N/A</v>
      </c>
      <c r="F311" s="374" t="e">
        <f aca="false" ca="false" dt2D="false" dtr="false" t="normal">F310</f>
        <v>#N/A</v>
      </c>
      <c r="G311" s="374" t="n">
        <f aca="false" ca="false" dt2D="false" dtr="false" t="normal">G310</f>
        <v>0</v>
      </c>
      <c r="I311" s="1" t="s">
        <v>468</v>
      </c>
      <c r="L311" s="283" t="n">
        <f aca="false" ca="true" dt2D="false" dtr="false" t="normal">SUM(M311:BT311)</f>
        <v>0</v>
      </c>
      <c r="M311" s="167" t="n">
        <f aca="false" ca="true" dt2D="false" dtr="false" t="normal">SUMIFS('Затраты'!M:M, 'Затраты'!$G:$G, $G311, 'Затраты'!$C:$C, $I311)*$J$249</f>
        <v>0</v>
      </c>
      <c r="N311" s="167" t="n">
        <f aca="false" ca="true" dt2D="false" dtr="false" t="normal">SUMIFS('Затраты'!N:N, 'Затраты'!$G:$G, $G311, 'Затраты'!$C:$C, $I311)*$J$249</f>
        <v>0</v>
      </c>
      <c r="O311" s="167" t="n">
        <f aca="false" ca="true" dt2D="false" dtr="false" t="normal">SUMIFS('Затраты'!O:O, 'Затраты'!$G:$G, $G311, 'Затраты'!$C:$C, $I311)*$J$249</f>
        <v>0</v>
      </c>
      <c r="P311" s="167" t="n">
        <f aca="false" ca="true" dt2D="false" dtr="false" t="normal">SUMIFS('Затраты'!P:P, 'Затраты'!$G:$G, $G311, 'Затраты'!$C:$C, $I311)*$J$249</f>
        <v>0</v>
      </c>
      <c r="Q311" s="167" t="n">
        <f aca="false" ca="true" dt2D="false" dtr="false" t="normal">SUMIFS('Затраты'!Q:Q, 'Затраты'!$G:$G, $G311, 'Затраты'!$C:$C, $I311)*$J$249</f>
        <v>0</v>
      </c>
      <c r="R311" s="167" t="n">
        <f aca="false" ca="true" dt2D="false" dtr="false" t="normal">SUMIFS('Затраты'!R:R, 'Затраты'!$G:$G, $G311, 'Затраты'!$C:$C, $I311)*$J$249</f>
        <v>0</v>
      </c>
      <c r="S311" s="167" t="n">
        <f aca="false" ca="true" dt2D="false" dtr="false" t="normal">SUMIFS('Затраты'!S:S, 'Затраты'!$G:$G, $G311, 'Затраты'!$C:$C, $I311)*$J$249</f>
        <v>0</v>
      </c>
      <c r="T311" s="167" t="n">
        <f aca="false" ca="true" dt2D="false" dtr="false" t="normal">SUMIFS('Затраты'!T:T, 'Затраты'!$G:$G, $G311, 'Затраты'!$C:$C, $I311)*$J$249</f>
        <v>0</v>
      </c>
      <c r="U311" s="167" t="n">
        <f aca="false" ca="true" dt2D="false" dtr="false" t="normal">SUMIFS('Затраты'!U:U, 'Затраты'!$G:$G, $G311, 'Затраты'!$C:$C, $I311)*$J$249</f>
        <v>0</v>
      </c>
      <c r="V311" s="167" t="n">
        <f aca="false" ca="true" dt2D="false" dtr="false" t="normal">SUMIFS('Затраты'!V:V, 'Затраты'!$G:$G, $G311, 'Затраты'!$C:$C, $I311)*$J$249</f>
        <v>0</v>
      </c>
      <c r="W311" s="167" t="n">
        <f aca="false" ca="true" dt2D="false" dtr="false" t="normal">SUMIFS('Затраты'!W:W, 'Затраты'!$G:$G, $G311, 'Затраты'!$C:$C, $I311)*$J$249</f>
        <v>0</v>
      </c>
      <c r="X311" s="167" t="n">
        <f aca="false" ca="true" dt2D="false" dtr="false" t="normal">SUMIFS('Затраты'!X:X, 'Затраты'!$G:$G, $G311, 'Затраты'!$C:$C, $I311)*$J$249</f>
        <v>0</v>
      </c>
      <c r="Y311" s="167" t="n">
        <f aca="false" ca="true" dt2D="false" dtr="false" t="normal">SUMIFS('Затраты'!Y:Y, 'Затраты'!$G:$G, $G311, 'Затраты'!$C:$C, $I311)*$J$249</f>
        <v>0</v>
      </c>
      <c r="Z311" s="167" t="n">
        <f aca="false" ca="true" dt2D="false" dtr="false" t="normal">SUMIFS('Затраты'!Z:Z, 'Затраты'!$G:$G, $G311, 'Затраты'!$C:$C, $I311)*$J$249</f>
        <v>0</v>
      </c>
      <c r="AA311" s="167" t="n">
        <f aca="false" ca="true" dt2D="false" dtr="false" t="normal">SUMIFS('Затраты'!AA:AA, 'Затраты'!$G:$G, $G311, 'Затраты'!$C:$C, $I311)*$J$249</f>
        <v>0</v>
      </c>
      <c r="AB311" s="167" t="n">
        <f aca="false" ca="true" dt2D="false" dtr="false" t="normal">SUMIFS('Затраты'!AB:AB, 'Затраты'!$G:$G, $G311, 'Затраты'!$C:$C, $I311)*$J$249</f>
        <v>0</v>
      </c>
      <c r="AC311" s="167" t="n">
        <f aca="false" ca="true" dt2D="false" dtr="false" t="normal">SUMIFS('Затраты'!AC:AC, 'Затраты'!$G:$G, $G311, 'Затраты'!$C:$C, $I311)*$J$249</f>
        <v>0</v>
      </c>
      <c r="AD311" s="167" t="n">
        <f aca="false" ca="true" dt2D="false" dtr="false" t="normal">SUMIFS('Затраты'!AD:AD, 'Затраты'!$G:$G, $G311, 'Затраты'!$C:$C, $I311)*$J$249</f>
        <v>0</v>
      </c>
      <c r="AE311" s="167" t="n">
        <f aca="false" ca="true" dt2D="false" dtr="false" t="normal">SUMIFS('Затраты'!AE:AE, 'Затраты'!$G:$G, $G311, 'Затраты'!$C:$C, $I311)*$J$249</f>
        <v>0</v>
      </c>
      <c r="AF311" s="167" t="n">
        <f aca="false" ca="true" dt2D="false" dtr="false" t="normal">SUMIFS('Затраты'!AF:AF, 'Затраты'!$G:$G, $G311, 'Затраты'!$C:$C, $I311)*$J$249</f>
        <v>0</v>
      </c>
      <c r="AG311" s="167" t="n">
        <f aca="false" ca="true" dt2D="false" dtr="false" t="normal">SUMIFS('Затраты'!AG:AG, 'Затраты'!$G:$G, $G311, 'Затраты'!$C:$C, $I311)*$J$249</f>
        <v>0</v>
      </c>
      <c r="AH311" s="167" t="n">
        <f aca="false" ca="true" dt2D="false" dtr="false" t="normal">SUMIFS('Затраты'!AH:AH, 'Затраты'!$G:$G, $G311, 'Затраты'!$C:$C, $I311)*$J$249</f>
        <v>0</v>
      </c>
      <c r="AI311" s="167" t="n">
        <f aca="false" ca="true" dt2D="false" dtr="false" t="normal">SUMIFS('Затраты'!AI:AI, 'Затраты'!$G:$G, $G311, 'Затраты'!$C:$C, $I311)*$J$249</f>
        <v>0</v>
      </c>
      <c r="AJ311" s="167" t="n">
        <f aca="false" ca="true" dt2D="false" dtr="false" t="normal">SUMIFS('Затраты'!AJ:AJ, 'Затраты'!$G:$G, $G311, 'Затраты'!$C:$C, $I311)*$J$249</f>
        <v>0</v>
      </c>
      <c r="AK311" s="167" t="n">
        <f aca="false" ca="true" dt2D="false" dtr="false" t="normal">SUMIFS('Затраты'!AK:AK, 'Затраты'!$G:$G, $G311, 'Затраты'!$C:$C, $I311)*$J$249</f>
        <v>0</v>
      </c>
      <c r="AL311" s="167" t="n">
        <f aca="false" ca="true" dt2D="false" dtr="false" t="normal">SUMIFS('Затраты'!AL:AL, 'Затраты'!$G:$G, $G311, 'Затраты'!$C:$C, $I311)*$J$249</f>
        <v>0</v>
      </c>
      <c r="AM311" s="167" t="n">
        <f aca="false" ca="true" dt2D="false" dtr="false" t="normal">SUMIFS('Затраты'!AM:AM, 'Затраты'!$G:$G, $G311, 'Затраты'!$C:$C, $I311)*$J$249</f>
        <v>0</v>
      </c>
      <c r="AN311" s="167" t="n">
        <f aca="false" ca="true" dt2D="false" dtr="false" t="normal">SUMIFS('Затраты'!AN:AN, 'Затраты'!$G:$G, $G311, 'Затраты'!$C:$C, $I311)*$J$249</f>
        <v>0</v>
      </c>
      <c r="AO311" s="167" t="n">
        <f aca="false" ca="true" dt2D="false" dtr="false" t="normal">SUMIFS('Затраты'!AO:AO, 'Затраты'!$G:$G, $G311, 'Затраты'!$C:$C, $I311)*$J$249</f>
        <v>0</v>
      </c>
      <c r="AP311" s="167" t="n">
        <f aca="false" ca="true" dt2D="false" dtr="false" t="normal">SUMIFS('Затраты'!AP:AP, 'Затраты'!$G:$G, $G311, 'Затраты'!$C:$C, $I311)*$J$249</f>
        <v>0</v>
      </c>
      <c r="AQ311" s="167" t="n">
        <f aca="false" ca="true" dt2D="false" dtr="false" t="normal">SUMIFS('Затраты'!AQ:AQ, 'Затраты'!$G:$G, $G311, 'Затраты'!$C:$C, $I311)*$J$249</f>
        <v>0</v>
      </c>
      <c r="AR311" s="167" t="n">
        <f aca="false" ca="true" dt2D="false" dtr="false" t="normal">SUMIFS('Затраты'!AR:AR, 'Затраты'!$G:$G, $G311, 'Затраты'!$C:$C, $I311)*$J$249</f>
        <v>0</v>
      </c>
      <c r="AS311" s="167" t="n">
        <f aca="false" ca="true" dt2D="false" dtr="false" t="normal">SUMIFS('Затраты'!AS:AS, 'Затраты'!$G:$G, $G311, 'Затраты'!$C:$C, $I311)*$J$249</f>
        <v>0</v>
      </c>
      <c r="AT311" s="167" t="n">
        <f aca="false" ca="true" dt2D="false" dtr="false" t="normal">SUMIFS('Затраты'!AT:AT, 'Затраты'!$G:$G, $G311, 'Затраты'!$C:$C, $I311)*$J$249</f>
        <v>0</v>
      </c>
      <c r="AU311" s="167" t="n">
        <f aca="false" ca="true" dt2D="false" dtr="false" t="normal">SUMIFS('Затраты'!AU:AU, 'Затраты'!$G:$G, $G311, 'Затраты'!$C:$C, $I311)*$J$249</f>
        <v>0</v>
      </c>
      <c r="AV311" s="167" t="n">
        <f aca="false" ca="true" dt2D="false" dtr="false" t="normal">SUMIFS('Затраты'!AV:AV, 'Затраты'!$G:$G, $G311, 'Затраты'!$C:$C, $I311)*$J$249</f>
        <v>0</v>
      </c>
      <c r="AW311" s="167" t="n">
        <f aca="false" ca="true" dt2D="false" dtr="false" t="normal">SUMIFS('Затраты'!AW:AW, 'Затраты'!$G:$G, $G311, 'Затраты'!$C:$C, $I311)*$J$249</f>
        <v>0</v>
      </c>
      <c r="AX311" s="167" t="n">
        <f aca="false" ca="true" dt2D="false" dtr="false" t="normal">SUMIFS('Затраты'!AX:AX, 'Затраты'!$G:$G, $G311, 'Затраты'!$C:$C, $I311)*$J$249</f>
        <v>0</v>
      </c>
      <c r="AY311" s="167" t="n">
        <f aca="false" ca="true" dt2D="false" dtr="false" t="normal">SUMIFS('Затраты'!AY:AY, 'Затраты'!$G:$G, $G311, 'Затраты'!$C:$C, $I311)*$J$249</f>
        <v>0</v>
      </c>
      <c r="AZ311" s="167" t="n">
        <f aca="false" ca="true" dt2D="false" dtr="false" t="normal">SUMIFS('Затраты'!AZ:AZ, 'Затраты'!$G:$G, $G311, 'Затраты'!$C:$C, $I311)*$J$249</f>
        <v>0</v>
      </c>
      <c r="BA311" s="167" t="n">
        <f aca="false" ca="true" dt2D="false" dtr="false" t="normal">SUMIFS('Затраты'!BA:BA, 'Затраты'!$G:$G, $G311, 'Затраты'!$C:$C, $I311)*$J$249</f>
        <v>0</v>
      </c>
      <c r="BB311" s="167" t="n">
        <f aca="false" ca="true" dt2D="false" dtr="false" t="normal">SUMIFS('Затраты'!BB:BB, 'Затраты'!$G:$G, $G311, 'Затраты'!$C:$C, $I311)*$J$249</f>
        <v>0</v>
      </c>
      <c r="BC311" s="167" t="n">
        <f aca="false" ca="true" dt2D="false" dtr="false" t="normal">SUMIFS('Затраты'!BC:BC, 'Затраты'!$G:$G, $G311, 'Затраты'!$C:$C, $I311)*$J$249</f>
        <v>0</v>
      </c>
      <c r="BD311" s="167" t="n">
        <f aca="false" ca="true" dt2D="false" dtr="false" t="normal">SUMIFS('Затраты'!BD:BD, 'Затраты'!$G:$G, $G311, 'Затраты'!$C:$C, $I311)*$J$249</f>
        <v>0</v>
      </c>
      <c r="BE311" s="167" t="n">
        <f aca="false" ca="true" dt2D="false" dtr="false" t="normal">SUMIFS('Затраты'!BE:BE, 'Затраты'!$G:$G, $G311, 'Затраты'!$C:$C, $I311)*$J$249</f>
        <v>0</v>
      </c>
      <c r="BF311" s="167" t="n">
        <f aca="false" ca="true" dt2D="false" dtr="false" t="normal">SUMIFS('Затраты'!BF:BF, 'Затраты'!$G:$G, $G311, 'Затраты'!$C:$C, $I311)*$J$249</f>
        <v>0</v>
      </c>
      <c r="BG311" s="167" t="n">
        <f aca="false" ca="true" dt2D="false" dtr="false" t="normal">SUMIFS('Затраты'!BG:BG, 'Затраты'!$G:$G, $G311, 'Затраты'!$C:$C, $I311)*$J$249</f>
        <v>0</v>
      </c>
      <c r="BH311" s="167" t="n">
        <f aca="false" ca="true" dt2D="false" dtr="false" t="normal">SUMIFS('Затраты'!BH:BH, 'Затраты'!$G:$G, $G311, 'Затраты'!$C:$C, $I311)*$J$249</f>
        <v>0</v>
      </c>
      <c r="BI311" s="167" t="n">
        <f aca="false" ca="true" dt2D="false" dtr="false" t="normal">SUMIFS('Затраты'!BI:BI, 'Затраты'!$G:$G, $G311, 'Затраты'!$C:$C, $I311)*$J$249</f>
        <v>0</v>
      </c>
      <c r="BJ311" s="167" t="n">
        <f aca="false" ca="true" dt2D="false" dtr="false" t="normal">SUMIFS('Затраты'!BJ:BJ, 'Затраты'!$G:$G, $G311, 'Затраты'!$C:$C, $I311)*$J$249</f>
        <v>0</v>
      </c>
      <c r="BK311" s="167" t="n">
        <f aca="false" ca="true" dt2D="false" dtr="false" t="normal">SUMIFS('Затраты'!BK:BK, 'Затраты'!$G:$G, $G311, 'Затраты'!$C:$C, $I311)*$J$249</f>
        <v>0</v>
      </c>
      <c r="BL311" s="167" t="n">
        <f aca="false" ca="true" dt2D="false" dtr="false" t="normal">SUMIFS('Затраты'!BL:BL, 'Затраты'!$G:$G, $G311, 'Затраты'!$C:$C, $I311)*$J$249</f>
        <v>0</v>
      </c>
      <c r="BM311" s="167" t="n">
        <f aca="false" ca="true" dt2D="false" dtr="false" t="normal">SUMIFS('Затраты'!BM:BM, 'Затраты'!$G:$G, $G311, 'Затраты'!$C:$C, $I311)*$J$249</f>
        <v>0</v>
      </c>
      <c r="BN311" s="167" t="n">
        <f aca="false" ca="true" dt2D="false" dtr="false" t="normal">SUMIFS('Затраты'!BN:BN, 'Затраты'!$G:$G, $G311, 'Затраты'!$C:$C, $I311)*$J$249</f>
        <v>0</v>
      </c>
      <c r="BO311" s="167" t="n">
        <f aca="false" ca="true" dt2D="false" dtr="false" t="normal">SUMIFS('Затраты'!BO:BO, 'Затраты'!$G:$G, $G311, 'Затраты'!$C:$C, $I311)*$J$249</f>
        <v>0</v>
      </c>
      <c r="BP311" s="167" t="n">
        <f aca="false" ca="true" dt2D="false" dtr="false" t="normal">SUMIFS('Затраты'!BP:BP, 'Затраты'!$G:$G, $G311, 'Затраты'!$C:$C, $I311)*$J$249</f>
        <v>0</v>
      </c>
      <c r="BQ311" s="167" t="n">
        <f aca="false" ca="true" dt2D="false" dtr="false" t="normal">SUMIFS('Затраты'!BQ:BQ, 'Затраты'!$G:$G, $G311, 'Затраты'!$C:$C, $I311)*$J$249</f>
        <v>0</v>
      </c>
      <c r="BR311" s="167" t="n">
        <f aca="false" ca="true" dt2D="false" dtr="false" t="normal">SUMIFS('Затраты'!BR:BR, 'Затраты'!$G:$G, $G311, 'Затраты'!$C:$C, $I311)*$J$249</f>
        <v>0</v>
      </c>
      <c r="BS311" s="167" t="n">
        <f aca="false" ca="true" dt2D="false" dtr="false" t="normal">SUMIFS('Затраты'!BS:BS, 'Затраты'!$G:$G, $G311, 'Затраты'!$C:$C, $I311)*$J$249</f>
        <v>0</v>
      </c>
      <c r="BT311" s="167" t="n">
        <f aca="false" ca="true" dt2D="false" dtr="false" t="normal">SUMIFS('Затраты'!BT:BT, 'Затраты'!$G:$G, $G311, 'Затраты'!$C:$C, $I311)*$J$249</f>
        <v>0</v>
      </c>
    </row>
    <row hidden="true" ht="16.5" outlineLevel="1" r="312">
      <c r="A312" s="374" t="s">
        <v>148</v>
      </c>
      <c r="E312" s="419" t="e">
        <f aca="false" ca="false" dt2D="false" dtr="false" t="normal">E311</f>
        <v>#N/A</v>
      </c>
      <c r="F312" s="374" t="e">
        <f aca="false" ca="false" dt2D="false" dtr="false" t="normal">F311</f>
        <v>#N/A</v>
      </c>
      <c r="G312" s="374" t="n">
        <f aca="false" ca="false" dt2D="false" dtr="false" t="normal">G311</f>
        <v>0</v>
      </c>
      <c r="I312" s="1" t="s">
        <v>469</v>
      </c>
      <c r="L312" s="283" t="n">
        <f aca="false" ca="true" dt2D="false" dtr="false" t="normal">SUM(M312:BT312)</f>
        <v>0</v>
      </c>
      <c r="M312" s="167" t="n">
        <f aca="false" ca="true" dt2D="false" dtr="false" t="normal">SUMIFS('Затраты'!M:M, 'Затраты'!$G:$G, $G312, 'Затраты'!$C:$C, $I312)*$J$249</f>
        <v>0</v>
      </c>
      <c r="N312" s="167" t="n">
        <f aca="false" ca="true" dt2D="false" dtr="false" t="normal">SUMIFS('Затраты'!N:N, 'Затраты'!$G:$G, $G312, 'Затраты'!$C:$C, $I312)*$J$249</f>
        <v>0</v>
      </c>
      <c r="O312" s="167" t="n">
        <f aca="false" ca="true" dt2D="false" dtr="false" t="normal">SUMIFS('Затраты'!O:O, 'Затраты'!$G:$G, $G312, 'Затраты'!$C:$C, $I312)*$J$249</f>
        <v>0</v>
      </c>
      <c r="P312" s="167" t="n">
        <f aca="false" ca="true" dt2D="false" dtr="false" t="normal">SUMIFS('Затраты'!P:P, 'Затраты'!$G:$G, $G312, 'Затраты'!$C:$C, $I312)*$J$249</f>
        <v>0</v>
      </c>
      <c r="Q312" s="167" t="n">
        <f aca="false" ca="true" dt2D="false" dtr="false" t="normal">SUMIFS('Затраты'!Q:Q, 'Затраты'!$G:$G, $G312, 'Затраты'!$C:$C, $I312)*$J$249</f>
        <v>0</v>
      </c>
      <c r="R312" s="167" t="n">
        <f aca="false" ca="true" dt2D="false" dtr="false" t="normal">SUMIFS('Затраты'!R:R, 'Затраты'!$G:$G, $G312, 'Затраты'!$C:$C, $I312)*$J$249</f>
        <v>0</v>
      </c>
      <c r="S312" s="167" t="n">
        <f aca="false" ca="true" dt2D="false" dtr="false" t="normal">SUMIFS('Затраты'!S:S, 'Затраты'!$G:$G, $G312, 'Затраты'!$C:$C, $I312)*$J$249</f>
        <v>0</v>
      </c>
      <c r="T312" s="167" t="n">
        <f aca="false" ca="true" dt2D="false" dtr="false" t="normal">SUMIFS('Затраты'!T:T, 'Затраты'!$G:$G, $G312, 'Затраты'!$C:$C, $I312)*$J$249</f>
        <v>0</v>
      </c>
      <c r="U312" s="167" t="n">
        <f aca="false" ca="true" dt2D="false" dtr="false" t="normal">SUMIFS('Затраты'!U:U, 'Затраты'!$G:$G, $G312, 'Затраты'!$C:$C, $I312)*$J$249</f>
        <v>0</v>
      </c>
      <c r="V312" s="167" t="n">
        <f aca="false" ca="true" dt2D="false" dtr="false" t="normal">SUMIFS('Затраты'!V:V, 'Затраты'!$G:$G, $G312, 'Затраты'!$C:$C, $I312)*$J$249</f>
        <v>0</v>
      </c>
      <c r="W312" s="167" t="n">
        <f aca="false" ca="true" dt2D="false" dtr="false" t="normal">SUMIFS('Затраты'!W:W, 'Затраты'!$G:$G, $G312, 'Затраты'!$C:$C, $I312)*$J$249</f>
        <v>0</v>
      </c>
      <c r="X312" s="167" t="n">
        <f aca="false" ca="true" dt2D="false" dtr="false" t="normal">SUMIFS('Затраты'!X:X, 'Затраты'!$G:$G, $G312, 'Затраты'!$C:$C, $I312)*$J$249</f>
        <v>0</v>
      </c>
      <c r="Y312" s="167" t="n">
        <f aca="false" ca="true" dt2D="false" dtr="false" t="normal">SUMIFS('Затраты'!Y:Y, 'Затраты'!$G:$G, $G312, 'Затраты'!$C:$C, $I312)*$J$249</f>
        <v>0</v>
      </c>
      <c r="Z312" s="167" t="n">
        <f aca="false" ca="true" dt2D="false" dtr="false" t="normal">SUMIFS('Затраты'!Z:Z, 'Затраты'!$G:$G, $G312, 'Затраты'!$C:$C, $I312)*$J$249</f>
        <v>0</v>
      </c>
      <c r="AA312" s="167" t="n">
        <f aca="false" ca="true" dt2D="false" dtr="false" t="normal">SUMIFS('Затраты'!AA:AA, 'Затраты'!$G:$G, $G312, 'Затраты'!$C:$C, $I312)*$J$249</f>
        <v>0</v>
      </c>
      <c r="AB312" s="167" t="n">
        <f aca="false" ca="true" dt2D="false" dtr="false" t="normal">SUMIFS('Затраты'!AB:AB, 'Затраты'!$G:$G, $G312, 'Затраты'!$C:$C, $I312)*$J$249</f>
        <v>0</v>
      </c>
      <c r="AC312" s="167" t="n">
        <f aca="false" ca="true" dt2D="false" dtr="false" t="normal">SUMIFS('Затраты'!AC:AC, 'Затраты'!$G:$G, $G312, 'Затраты'!$C:$C, $I312)*$J$249</f>
        <v>0</v>
      </c>
      <c r="AD312" s="167" t="n">
        <f aca="false" ca="true" dt2D="false" dtr="false" t="normal">SUMIFS('Затраты'!AD:AD, 'Затраты'!$G:$G, $G312, 'Затраты'!$C:$C, $I312)*$J$249</f>
        <v>0</v>
      </c>
      <c r="AE312" s="167" t="n">
        <f aca="false" ca="true" dt2D="false" dtr="false" t="normal">SUMIFS('Затраты'!AE:AE, 'Затраты'!$G:$G, $G312, 'Затраты'!$C:$C, $I312)*$J$249</f>
        <v>0</v>
      </c>
      <c r="AF312" s="167" t="n">
        <f aca="false" ca="true" dt2D="false" dtr="false" t="normal">SUMIFS('Затраты'!AF:AF, 'Затраты'!$G:$G, $G312, 'Затраты'!$C:$C, $I312)*$J$249</f>
        <v>0</v>
      </c>
      <c r="AG312" s="167" t="n">
        <f aca="false" ca="true" dt2D="false" dtr="false" t="normal">SUMIFS('Затраты'!AG:AG, 'Затраты'!$G:$G, $G312, 'Затраты'!$C:$C, $I312)*$J$249</f>
        <v>0</v>
      </c>
      <c r="AH312" s="167" t="n">
        <f aca="false" ca="true" dt2D="false" dtr="false" t="normal">SUMIFS('Затраты'!AH:AH, 'Затраты'!$G:$G, $G312, 'Затраты'!$C:$C, $I312)*$J$249</f>
        <v>0</v>
      </c>
      <c r="AI312" s="167" t="n">
        <f aca="false" ca="true" dt2D="false" dtr="false" t="normal">SUMIFS('Затраты'!AI:AI, 'Затраты'!$G:$G, $G312, 'Затраты'!$C:$C, $I312)*$J$249</f>
        <v>0</v>
      </c>
      <c r="AJ312" s="167" t="n">
        <f aca="false" ca="true" dt2D="false" dtr="false" t="normal">SUMIFS('Затраты'!AJ:AJ, 'Затраты'!$G:$G, $G312, 'Затраты'!$C:$C, $I312)*$J$249</f>
        <v>0</v>
      </c>
      <c r="AK312" s="167" t="n">
        <f aca="false" ca="true" dt2D="false" dtr="false" t="normal">SUMIFS('Затраты'!AK:AK, 'Затраты'!$G:$G, $G312, 'Затраты'!$C:$C, $I312)*$J$249</f>
        <v>0</v>
      </c>
      <c r="AL312" s="167" t="n">
        <f aca="false" ca="true" dt2D="false" dtr="false" t="normal">SUMIFS('Затраты'!AL:AL, 'Затраты'!$G:$G, $G312, 'Затраты'!$C:$C, $I312)*$J$249</f>
        <v>0</v>
      </c>
      <c r="AM312" s="167" t="n">
        <f aca="false" ca="true" dt2D="false" dtr="false" t="normal">SUMIFS('Затраты'!AM:AM, 'Затраты'!$G:$G, $G312, 'Затраты'!$C:$C, $I312)*$J$249</f>
        <v>0</v>
      </c>
      <c r="AN312" s="167" t="n">
        <f aca="false" ca="true" dt2D="false" dtr="false" t="normal">SUMIFS('Затраты'!AN:AN, 'Затраты'!$G:$G, $G312, 'Затраты'!$C:$C, $I312)*$J$249</f>
        <v>0</v>
      </c>
      <c r="AO312" s="167" t="n">
        <f aca="false" ca="true" dt2D="false" dtr="false" t="normal">SUMIFS('Затраты'!AO:AO, 'Затраты'!$G:$G, $G312, 'Затраты'!$C:$C, $I312)*$J$249</f>
        <v>0</v>
      </c>
      <c r="AP312" s="167" t="n">
        <f aca="false" ca="true" dt2D="false" dtr="false" t="normal">SUMIFS('Затраты'!AP:AP, 'Затраты'!$G:$G, $G312, 'Затраты'!$C:$C, $I312)*$J$249</f>
        <v>0</v>
      </c>
      <c r="AQ312" s="167" t="n">
        <f aca="false" ca="true" dt2D="false" dtr="false" t="normal">SUMIFS('Затраты'!AQ:AQ, 'Затраты'!$G:$G, $G312, 'Затраты'!$C:$C, $I312)*$J$249</f>
        <v>0</v>
      </c>
      <c r="AR312" s="167" t="n">
        <f aca="false" ca="true" dt2D="false" dtr="false" t="normal">SUMIFS('Затраты'!AR:AR, 'Затраты'!$G:$G, $G312, 'Затраты'!$C:$C, $I312)*$J$249</f>
        <v>0</v>
      </c>
      <c r="AS312" s="167" t="n">
        <f aca="false" ca="true" dt2D="false" dtr="false" t="normal">SUMIFS('Затраты'!AS:AS, 'Затраты'!$G:$G, $G312, 'Затраты'!$C:$C, $I312)*$J$249</f>
        <v>0</v>
      </c>
      <c r="AT312" s="167" t="n">
        <f aca="false" ca="true" dt2D="false" dtr="false" t="normal">SUMIFS('Затраты'!AT:AT, 'Затраты'!$G:$G, $G312, 'Затраты'!$C:$C, $I312)*$J$249</f>
        <v>0</v>
      </c>
      <c r="AU312" s="167" t="n">
        <f aca="false" ca="true" dt2D="false" dtr="false" t="normal">SUMIFS('Затраты'!AU:AU, 'Затраты'!$G:$G, $G312, 'Затраты'!$C:$C, $I312)*$J$249</f>
        <v>0</v>
      </c>
      <c r="AV312" s="167" t="n">
        <f aca="false" ca="true" dt2D="false" dtr="false" t="normal">SUMIFS('Затраты'!AV:AV, 'Затраты'!$G:$G, $G312, 'Затраты'!$C:$C, $I312)*$J$249</f>
        <v>0</v>
      </c>
      <c r="AW312" s="167" t="n">
        <f aca="false" ca="true" dt2D="false" dtr="false" t="normal">SUMIFS('Затраты'!AW:AW, 'Затраты'!$G:$G, $G312, 'Затраты'!$C:$C, $I312)*$J$249</f>
        <v>0</v>
      </c>
      <c r="AX312" s="167" t="n">
        <f aca="false" ca="true" dt2D="false" dtr="false" t="normal">SUMIFS('Затраты'!AX:AX, 'Затраты'!$G:$G, $G312, 'Затраты'!$C:$C, $I312)*$J$249</f>
        <v>0</v>
      </c>
      <c r="AY312" s="167" t="n">
        <f aca="false" ca="true" dt2D="false" dtr="false" t="normal">SUMIFS('Затраты'!AY:AY, 'Затраты'!$G:$G, $G312, 'Затраты'!$C:$C, $I312)*$J$249</f>
        <v>0</v>
      </c>
      <c r="AZ312" s="167" t="n">
        <f aca="false" ca="true" dt2D="false" dtr="false" t="normal">SUMIFS('Затраты'!AZ:AZ, 'Затраты'!$G:$G, $G312, 'Затраты'!$C:$C, $I312)*$J$249</f>
        <v>0</v>
      </c>
      <c r="BA312" s="167" t="n">
        <f aca="false" ca="true" dt2D="false" dtr="false" t="normal">SUMIFS('Затраты'!BA:BA, 'Затраты'!$G:$G, $G312, 'Затраты'!$C:$C, $I312)*$J$249</f>
        <v>0</v>
      </c>
      <c r="BB312" s="167" t="n">
        <f aca="false" ca="true" dt2D="false" dtr="false" t="normal">SUMIFS('Затраты'!BB:BB, 'Затраты'!$G:$G, $G312, 'Затраты'!$C:$C, $I312)*$J$249</f>
        <v>0</v>
      </c>
      <c r="BC312" s="167" t="n">
        <f aca="false" ca="true" dt2D="false" dtr="false" t="normal">SUMIFS('Затраты'!BC:BC, 'Затраты'!$G:$G, $G312, 'Затраты'!$C:$C, $I312)*$J$249</f>
        <v>0</v>
      </c>
      <c r="BD312" s="167" t="n">
        <f aca="false" ca="true" dt2D="false" dtr="false" t="normal">SUMIFS('Затраты'!BD:BD, 'Затраты'!$G:$G, $G312, 'Затраты'!$C:$C, $I312)*$J$249</f>
        <v>0</v>
      </c>
      <c r="BE312" s="167" t="n">
        <f aca="false" ca="true" dt2D="false" dtr="false" t="normal">SUMIFS('Затраты'!BE:BE, 'Затраты'!$G:$G, $G312, 'Затраты'!$C:$C, $I312)*$J$249</f>
        <v>0</v>
      </c>
      <c r="BF312" s="167" t="n">
        <f aca="false" ca="true" dt2D="false" dtr="false" t="normal">SUMIFS('Затраты'!BF:BF, 'Затраты'!$G:$G, $G312, 'Затраты'!$C:$C, $I312)*$J$249</f>
        <v>0</v>
      </c>
      <c r="BG312" s="167" t="n">
        <f aca="false" ca="true" dt2D="false" dtr="false" t="normal">SUMIFS('Затраты'!BG:BG, 'Затраты'!$G:$G, $G312, 'Затраты'!$C:$C, $I312)*$J$249</f>
        <v>0</v>
      </c>
      <c r="BH312" s="167" t="n">
        <f aca="false" ca="true" dt2D="false" dtr="false" t="normal">SUMIFS('Затраты'!BH:BH, 'Затраты'!$G:$G, $G312, 'Затраты'!$C:$C, $I312)*$J$249</f>
        <v>0</v>
      </c>
      <c r="BI312" s="167" t="n">
        <f aca="false" ca="true" dt2D="false" dtr="false" t="normal">SUMIFS('Затраты'!BI:BI, 'Затраты'!$G:$G, $G312, 'Затраты'!$C:$C, $I312)*$J$249</f>
        <v>0</v>
      </c>
      <c r="BJ312" s="167" t="n">
        <f aca="false" ca="true" dt2D="false" dtr="false" t="normal">SUMIFS('Затраты'!BJ:BJ, 'Затраты'!$G:$G, $G312, 'Затраты'!$C:$C, $I312)*$J$249</f>
        <v>0</v>
      </c>
      <c r="BK312" s="167" t="n">
        <f aca="false" ca="true" dt2D="false" dtr="false" t="normal">SUMIFS('Затраты'!BK:BK, 'Затраты'!$G:$G, $G312, 'Затраты'!$C:$C, $I312)*$J$249</f>
        <v>0</v>
      </c>
      <c r="BL312" s="167" t="n">
        <f aca="false" ca="true" dt2D="false" dtr="false" t="normal">SUMIFS('Затраты'!BL:BL, 'Затраты'!$G:$G, $G312, 'Затраты'!$C:$C, $I312)*$J$249</f>
        <v>0</v>
      </c>
      <c r="BM312" s="167" t="n">
        <f aca="false" ca="true" dt2D="false" dtr="false" t="normal">SUMIFS('Затраты'!BM:BM, 'Затраты'!$G:$G, $G312, 'Затраты'!$C:$C, $I312)*$J$249</f>
        <v>0</v>
      </c>
      <c r="BN312" s="167" t="n">
        <f aca="false" ca="true" dt2D="false" dtr="false" t="normal">SUMIFS('Затраты'!BN:BN, 'Затраты'!$G:$G, $G312, 'Затраты'!$C:$C, $I312)*$J$249</f>
        <v>0</v>
      </c>
      <c r="BO312" s="167" t="n">
        <f aca="false" ca="true" dt2D="false" dtr="false" t="normal">SUMIFS('Затраты'!BO:BO, 'Затраты'!$G:$G, $G312, 'Затраты'!$C:$C, $I312)*$J$249</f>
        <v>0</v>
      </c>
      <c r="BP312" s="167" t="n">
        <f aca="false" ca="true" dt2D="false" dtr="false" t="normal">SUMIFS('Затраты'!BP:BP, 'Затраты'!$G:$G, $G312, 'Затраты'!$C:$C, $I312)*$J$249</f>
        <v>0</v>
      </c>
      <c r="BQ312" s="167" t="n">
        <f aca="false" ca="true" dt2D="false" dtr="false" t="normal">SUMIFS('Затраты'!BQ:BQ, 'Затраты'!$G:$G, $G312, 'Затраты'!$C:$C, $I312)*$J$249</f>
        <v>0</v>
      </c>
      <c r="BR312" s="167" t="n">
        <f aca="false" ca="true" dt2D="false" dtr="false" t="normal">SUMIFS('Затраты'!BR:BR, 'Затраты'!$G:$G, $G312, 'Затраты'!$C:$C, $I312)*$J$249</f>
        <v>0</v>
      </c>
      <c r="BS312" s="167" t="n">
        <f aca="false" ca="true" dt2D="false" dtr="false" t="normal">SUMIFS('Затраты'!BS:BS, 'Затраты'!$G:$G, $G312, 'Затраты'!$C:$C, $I312)*$J$249</f>
        <v>0</v>
      </c>
      <c r="BT312" s="167" t="n">
        <f aca="false" ca="true" dt2D="false" dtr="false" t="normal">SUMIFS('Затраты'!BT:BT, 'Затраты'!$G:$G, $G312, 'Затраты'!$C:$C, $I312)*$J$249</f>
        <v>0</v>
      </c>
    </row>
    <row hidden="true" ht="16.5" outlineLevel="1" r="313">
      <c r="A313" s="374" t="s">
        <v>148</v>
      </c>
      <c r="E313" s="419" t="e">
        <f aca="false" ca="false" dt2D="false" dtr="false" t="normal">E312</f>
        <v>#N/A</v>
      </c>
      <c r="F313" s="374" t="e">
        <f aca="false" ca="false" dt2D="false" dtr="false" t="normal">F312</f>
        <v>#N/A</v>
      </c>
      <c r="G313" s="374" t="n">
        <f aca="false" ca="false" dt2D="false" dtr="false" t="normal">G312</f>
        <v>0</v>
      </c>
      <c r="I313" s="1" t="s">
        <v>470</v>
      </c>
      <c r="J313" s="131" t="n">
        <f aca="false" ca="false" dt2D="false" dtr="false" t="normal">VLOOKUP(G313, 'Допущения'!$B$66:$E$72, 4, 0)</f>
        <v>0</v>
      </c>
      <c r="L313" s="283" t="n">
        <f aca="false" ca="false" dt2D="false" dtr="false" t="normal">SUM(M313:BT313)</f>
        <v>0</v>
      </c>
      <c r="M313" s="167" t="n">
        <f aca="false" ca="false" dt2D="false" dtr="false" t="normal">IF($J313="да", SUM(M301, M306, M308:M309, M312)*'Макро'!E$64, 0)</f>
        <v>0</v>
      </c>
      <c r="N313" s="167" t="n">
        <f aca="false" ca="false" dt2D="false" dtr="false" t="normal">IF($J313="да", SUM(N301, N306, N308:N309, N312)*'Макро'!F$64, 0)</f>
        <v>0</v>
      </c>
      <c r="O313" s="167" t="n">
        <f aca="false" ca="false" dt2D="false" dtr="false" t="normal">IF($J313="да", SUM(O301, O306, O308:O309, O312)*'Макро'!G$64, 0)</f>
        <v>0</v>
      </c>
      <c r="P313" s="167" t="n">
        <f aca="false" ca="false" dt2D="false" dtr="false" t="normal">IF($J313="да", SUM(P301, P306, P308:P309, P312)*'Макро'!H$64, 0)</f>
        <v>0</v>
      </c>
      <c r="Q313" s="167" t="n">
        <f aca="false" ca="false" dt2D="false" dtr="false" t="normal">IF($J313="да", SUM(Q301, Q306, Q308:Q309, Q312)*'Макро'!I$64, 0)</f>
        <v>0</v>
      </c>
      <c r="R313" s="167" t="n">
        <f aca="false" ca="false" dt2D="false" dtr="false" t="normal">IF($J313="да", SUM(R301, R306, R308:R309, R312)*'Макро'!J$64, 0)</f>
        <v>0</v>
      </c>
      <c r="S313" s="167" t="n">
        <f aca="false" ca="false" dt2D="false" dtr="false" t="normal">IF($J313="да", SUM(S301, S306, S308:S309, S312)*'Макро'!K$64, 0)</f>
        <v>0</v>
      </c>
      <c r="T313" s="167" t="n">
        <f aca="false" ca="false" dt2D="false" dtr="false" t="normal">IF($J313="да", SUM(T301, T306, T308:T309, T312)*'Макро'!L$64, 0)</f>
        <v>0</v>
      </c>
      <c r="U313" s="167" t="n">
        <f aca="false" ca="false" dt2D="false" dtr="false" t="normal">IF($J313="да", SUM(U301, U306, U308:U309, U312)*'Макро'!M$64, 0)</f>
        <v>0</v>
      </c>
      <c r="V313" s="167" t="n">
        <f aca="false" ca="false" dt2D="false" dtr="false" t="normal">IF($J313="да", SUM(V301, V306, V308:V309, V312)*'Макро'!N$64, 0)</f>
        <v>0</v>
      </c>
      <c r="W313" s="167" t="n">
        <f aca="false" ca="false" dt2D="false" dtr="false" t="normal">IF($J313="да", SUM(W301, W306, W308:W309, W312)*'Макро'!O$64, 0)</f>
        <v>0</v>
      </c>
      <c r="X313" s="167" t="n">
        <f aca="false" ca="false" dt2D="false" dtr="false" t="normal">IF($J313="да", SUM(X301, X306, X308:X309, X312)*'Макро'!P$64, 0)</f>
        <v>0</v>
      </c>
      <c r="Y313" s="167" t="n">
        <f aca="false" ca="false" dt2D="false" dtr="false" t="normal">IF($J313="да", SUM(Y301, Y306, Y308:Y309, Y312)*'Макро'!Q$64, 0)</f>
        <v>0</v>
      </c>
      <c r="Z313" s="167" t="n">
        <f aca="false" ca="false" dt2D="false" dtr="false" t="normal">IF($J313="да", SUM(Z301, Z306, Z308:Z309, Z312)*'Макро'!R$64, 0)</f>
        <v>0</v>
      </c>
      <c r="AA313" s="167" t="n">
        <f aca="false" ca="false" dt2D="false" dtr="false" t="normal">IF($J313="да", SUM(AA301, AA306, AA308:AA309, AA312)*'Макро'!S$64, 0)</f>
        <v>0</v>
      </c>
      <c r="AB313" s="167" t="n">
        <f aca="false" ca="false" dt2D="false" dtr="false" t="normal">IF($J313="да", SUM(AB301, AB306, AB308:AB309, AB312)*'Макро'!T$64, 0)</f>
        <v>0</v>
      </c>
      <c r="AC313" s="167" t="n">
        <f aca="false" ca="false" dt2D="false" dtr="false" t="normal">IF($J313="да", SUM(AC301, AC306, AC308:AC309, AC312)*'Макро'!U$64, 0)</f>
        <v>0</v>
      </c>
      <c r="AD313" s="167" t="n">
        <f aca="false" ca="false" dt2D="false" dtr="false" t="normal">IF($J313="да", SUM(AD301, AD306, AD308:AD309, AD312)*'Макро'!V$64, 0)</f>
        <v>0</v>
      </c>
      <c r="AE313" s="167" t="n">
        <f aca="false" ca="false" dt2D="false" dtr="false" t="normal">IF($J313="да", SUM(AE301, AE306, AE308:AE309, AE312)*'Макро'!W$64, 0)</f>
        <v>0</v>
      </c>
      <c r="AF313" s="167" t="n">
        <f aca="false" ca="false" dt2D="false" dtr="false" t="normal">IF($J313="да", SUM(AF301, AF306, AF308:AF309, AF312)*'Макро'!X$64, 0)</f>
        <v>0</v>
      </c>
      <c r="AG313" s="167" t="n">
        <f aca="false" ca="false" dt2D="false" dtr="false" t="normal">IF($J313="да", SUM(AG301, AG306, AG308:AG309, AG312)*'Макро'!Y$64, 0)</f>
        <v>0</v>
      </c>
      <c r="AH313" s="167" t="n">
        <f aca="false" ca="false" dt2D="false" dtr="false" t="normal">IF($J313="да", SUM(AH301, AH306, AH308:AH309, AH312)*'Макро'!Z$64, 0)</f>
        <v>0</v>
      </c>
      <c r="AI313" s="167" t="n">
        <f aca="false" ca="false" dt2D="false" dtr="false" t="normal">IF($J313="да", SUM(AI301, AI306, AI308:AI309, AI312)*'Макро'!AA$64, 0)</f>
        <v>0</v>
      </c>
      <c r="AJ313" s="167" t="n">
        <f aca="false" ca="false" dt2D="false" dtr="false" t="normal">IF($J313="да", SUM(AJ301, AJ306, AJ308:AJ309, AJ312)*'Макро'!AB$64, 0)</f>
        <v>0</v>
      </c>
      <c r="AK313" s="167" t="n">
        <f aca="false" ca="false" dt2D="false" dtr="false" t="normal">IF($J313="да", SUM(AK301, AK306, AK308:AK309, AK312)*'Макро'!AC$64, 0)</f>
        <v>0</v>
      </c>
      <c r="AL313" s="167" t="n">
        <f aca="false" ca="false" dt2D="false" dtr="false" t="normal">IF($J313="да", SUM(AL301, AL306, AL308:AL309, AL312)*'Макро'!AD$64, 0)</f>
        <v>0</v>
      </c>
      <c r="AM313" s="167" t="n">
        <f aca="false" ca="false" dt2D="false" dtr="false" t="normal">IF($J313="да", SUM(AM301, AM306, AM308:AM309, AM312)*'Макро'!AE$64, 0)</f>
        <v>0</v>
      </c>
      <c r="AN313" s="167" t="n">
        <f aca="false" ca="false" dt2D="false" dtr="false" t="normal">IF($J313="да", SUM(AN301, AN306, AN308:AN309, AN312)*'Макро'!AF$64, 0)</f>
        <v>0</v>
      </c>
      <c r="AO313" s="167" t="n">
        <f aca="false" ca="false" dt2D="false" dtr="false" t="normal">IF($J313="да", SUM(AO301, AO306, AO308:AO309, AO312)*'Макро'!AG$64, 0)</f>
        <v>0</v>
      </c>
      <c r="AP313" s="167" t="n">
        <f aca="false" ca="false" dt2D="false" dtr="false" t="normal">IF($J313="да", SUM(AP301, AP306, AP308:AP309, AP312)*'Макро'!AH$64, 0)</f>
        <v>0</v>
      </c>
      <c r="AQ313" s="167" t="n">
        <f aca="false" ca="false" dt2D="false" dtr="false" t="normal">IF($J313="да", SUM(AQ301, AQ306, AQ308:AQ309, AQ312)*'Макро'!AI$64, 0)</f>
        <v>0</v>
      </c>
      <c r="AR313" s="167" t="n">
        <f aca="false" ca="false" dt2D="false" dtr="false" t="normal">IF($J313="да", SUM(AR301, AR306, AR308:AR309, AR312)*'Макро'!AJ$64, 0)</f>
        <v>0</v>
      </c>
      <c r="AS313" s="167" t="n">
        <f aca="false" ca="false" dt2D="false" dtr="false" t="normal">IF($J313="да", SUM(AS301, AS306, AS308:AS309, AS312)*'Макро'!AK$64, 0)</f>
        <v>0</v>
      </c>
      <c r="AT313" s="167" t="n">
        <f aca="false" ca="false" dt2D="false" dtr="false" t="normal">IF($J313="да", SUM(AT301, AT306, AT308:AT309, AT312)*'Макро'!AL$64, 0)</f>
        <v>0</v>
      </c>
      <c r="AU313" s="167" t="n">
        <f aca="false" ca="false" dt2D="false" dtr="false" t="normal">IF($J313="да", SUM(AU301, AU306, AU308:AU309, AU312)*'Макро'!AM$64, 0)</f>
        <v>0</v>
      </c>
      <c r="AV313" s="167" t="n">
        <f aca="false" ca="false" dt2D="false" dtr="false" t="normal">IF($J313="да", SUM(AV301, AV306, AV308:AV309, AV312)*'Макро'!AN$64, 0)</f>
        <v>0</v>
      </c>
      <c r="AW313" s="167" t="n">
        <f aca="false" ca="false" dt2D="false" dtr="false" t="normal">IF($J313="да", SUM(AW301, AW306, AW308:AW309, AW312)*'Макро'!AO$64, 0)</f>
        <v>0</v>
      </c>
      <c r="AX313" s="167" t="n">
        <f aca="false" ca="false" dt2D="false" dtr="false" t="normal">IF($J313="да", SUM(AX301, AX306, AX308:AX309, AX312)*'Макро'!AP$64, 0)</f>
        <v>0</v>
      </c>
      <c r="AY313" s="167" t="n">
        <f aca="false" ca="false" dt2D="false" dtr="false" t="normal">IF($J313="да", SUM(AY301, AY306, AY308:AY309, AY312)*'Макро'!AQ$64, 0)</f>
        <v>0</v>
      </c>
      <c r="AZ313" s="167" t="n">
        <f aca="false" ca="false" dt2D="false" dtr="false" t="normal">IF($J313="да", SUM(AZ301, AZ306, AZ308:AZ309, AZ312)*'Макро'!AR$64, 0)</f>
        <v>0</v>
      </c>
      <c r="BA313" s="167" t="n">
        <f aca="false" ca="false" dt2D="false" dtr="false" t="normal">IF($J313="да", SUM(BA301, BA306, BA308:BA309, BA312)*'Макро'!AS$64, 0)</f>
        <v>0</v>
      </c>
      <c r="BB313" s="167" t="n">
        <f aca="false" ca="false" dt2D="false" dtr="false" t="normal">IF($J313="да", SUM(BB301, BB306, BB308:BB309, BB312)*'Макро'!AT$64, 0)</f>
        <v>0</v>
      </c>
      <c r="BC313" s="167" t="n">
        <f aca="false" ca="false" dt2D="false" dtr="false" t="normal">IF($J313="да", SUM(BC301, BC306, BC308:BC309, BC312)*'Макро'!AU$64, 0)</f>
        <v>0</v>
      </c>
      <c r="BD313" s="167" t="n">
        <f aca="false" ca="false" dt2D="false" dtr="false" t="normal">IF($J313="да", SUM(BD301, BD306, BD308:BD309, BD312)*'Макро'!AV$64, 0)</f>
        <v>0</v>
      </c>
      <c r="BE313" s="167" t="n">
        <f aca="false" ca="false" dt2D="false" dtr="false" t="normal">IF($J313="да", SUM(BE301, BE306, BE308:BE309, BE312)*'Макро'!AW$64, 0)</f>
        <v>0</v>
      </c>
      <c r="BF313" s="167" t="n">
        <f aca="false" ca="false" dt2D="false" dtr="false" t="normal">IF($J313="да", SUM(BF301, BF306, BF308:BF309, BF312)*'Макро'!AX$64, 0)</f>
        <v>0</v>
      </c>
      <c r="BG313" s="167" t="n">
        <f aca="false" ca="false" dt2D="false" dtr="false" t="normal">IF($J313="да", SUM(BG301, BG306, BG308:BG309, BG312)*'Макро'!AY$64, 0)</f>
        <v>0</v>
      </c>
      <c r="BH313" s="167" t="n">
        <f aca="false" ca="false" dt2D="false" dtr="false" t="normal">IF($J313="да", SUM(BH301, BH306, BH308:BH309, BH312)*'Макро'!AZ$64, 0)</f>
        <v>0</v>
      </c>
      <c r="BI313" s="167" t="n">
        <f aca="false" ca="false" dt2D="false" dtr="false" t="normal">IF($J313="да", SUM(BI301, BI306, BI308:BI309, BI312)*'Макро'!BA$64, 0)</f>
        <v>0</v>
      </c>
      <c r="BJ313" s="167" t="n">
        <f aca="false" ca="false" dt2D="false" dtr="false" t="normal">IF($J313="да", SUM(BJ301, BJ306, BJ308:BJ309, BJ312)*'Макро'!BB$64, 0)</f>
        <v>0</v>
      </c>
      <c r="BK313" s="167" t="n">
        <f aca="false" ca="false" dt2D="false" dtr="false" t="normal">IF($J313="да", SUM(BK301, BK306, BK308:BK309, BK312)*'Макро'!BC$64, 0)</f>
        <v>0</v>
      </c>
      <c r="BL313" s="167" t="n">
        <f aca="false" ca="false" dt2D="false" dtr="false" t="normal">IF($J313="да", SUM(BL301, BL306, BL308:BL309, BL312)*'Макро'!BD$64, 0)</f>
        <v>0</v>
      </c>
      <c r="BM313" s="167" t="n">
        <f aca="false" ca="false" dt2D="false" dtr="false" t="normal">IF($J313="да", SUM(BM301, BM306, BM308:BM309, BM312)*'Макро'!BE$64, 0)</f>
        <v>0</v>
      </c>
      <c r="BN313" s="167" t="n">
        <f aca="false" ca="false" dt2D="false" dtr="false" t="normal">IF($J313="да", SUM(BN301, BN306, BN308:BN309, BN312)*'Макро'!BF$64, 0)</f>
        <v>0</v>
      </c>
      <c r="BO313" s="167" t="n">
        <f aca="false" ca="false" dt2D="false" dtr="false" t="normal">IF($J313="да", SUM(BO301, BO306, BO308:BO309, BO312)*'Макро'!BG$64, 0)</f>
        <v>0</v>
      </c>
      <c r="BP313" s="167" t="n">
        <f aca="false" ca="false" dt2D="false" dtr="false" t="normal">IF($J313="да", SUM(BP301, BP306, BP308:BP309, BP312)*'Макро'!BH$64, 0)</f>
        <v>0</v>
      </c>
      <c r="BQ313" s="167" t="n">
        <f aca="false" ca="false" dt2D="false" dtr="false" t="normal">IF($J313="да", SUM(BQ301, BQ306, BQ308:BQ309, BQ312)*'Макро'!BI$64, 0)</f>
        <v>0</v>
      </c>
      <c r="BR313" s="167" t="n">
        <f aca="false" ca="false" dt2D="false" dtr="false" t="normal">IF($J313="да", SUM(BR301, BR306, BR308:BR309, BR312)*'Макро'!BJ$64, 0)</f>
        <v>0</v>
      </c>
      <c r="BS313" s="167" t="n">
        <f aca="false" ca="false" dt2D="false" dtr="false" t="normal">IF($J313="да", SUM(BS301, BS306, BS308:BS309, BS312)*'Макро'!BK$64, 0)</f>
        <v>0</v>
      </c>
      <c r="BT313" s="167" t="n">
        <f aca="false" ca="false" dt2D="false" dtr="false" t="normal">IF($J313="да", SUM(BT301, BT306, BT308:BT309, BT312)*'Макро'!BL$64, 0)</f>
        <v>0</v>
      </c>
    </row>
    <row hidden="true" ht="16.5" outlineLevel="1" r="314">
      <c r="A314" s="374" t="s">
        <v>414</v>
      </c>
      <c r="B314" s="374" t="s">
        <v>296</v>
      </c>
      <c r="D314" s="374" t="str">
        <f aca="false" ca="false" dt2D="false" dtr="false" t="normal">IFERROR(J314, 0)</f>
        <v>Бюджет СФ</v>
      </c>
      <c r="E314" s="419" t="e">
        <f aca="false" ca="false" dt2D="false" dtr="false" t="normal">E313</f>
        <v>#N/A</v>
      </c>
      <c r="F314" s="374" t="e">
        <f aca="false" ca="false" dt2D="false" dtr="false" t="normal">F313</f>
        <v>#N/A</v>
      </c>
      <c r="G314" s="374" t="n">
        <f aca="false" ca="false" dt2D="false" dtr="false" t="normal">G313</f>
        <v>0</v>
      </c>
      <c r="I314" s="1" t="s">
        <v>296</v>
      </c>
      <c r="J314" s="421" t="s">
        <v>302</v>
      </c>
      <c r="K314" s="422" t="n">
        <f aca="false" ca="false" dt2D="false" dtr="false" t="normal">VLOOKUP(G314, 'Допущения'!$B$66:$E$72, 3, 0)</f>
        <v>0</v>
      </c>
      <c r="L314" s="283" t="e">
        <f aca="false" ca="false" dt2D="false" dtr="false" t="normal">SUM(M314:BT314)</f>
        <v>#VALUE!</v>
      </c>
      <c r="M314" s="167" t="e">
        <f aca="false" ca="false" dt2D="false" dtr="false" t="normal">IF($K314="ОСНО", SUMIFS('ОС'!M:M, 'ОС'!$G:$G, $G314, 'ОС'!$E:$E, $I314), 0)*$J$272</f>
        <v>#VALUE!</v>
      </c>
      <c r="N314" s="167" t="e">
        <f aca="false" ca="false" dt2D="false" dtr="false" t="normal">IF($K314="ОСНО", SUMIFS('ОС'!N:N, 'ОС'!$G:$G, $G314, 'ОС'!$E:$E, $I314), 0)*$J$272</f>
        <v>#VALUE!</v>
      </c>
      <c r="O314" s="167" t="e">
        <f aca="false" ca="false" dt2D="false" dtr="false" t="normal">IF($K314="ОСНО", SUMIFS('ОС'!O:O, 'ОС'!$G:$G, $G314, 'ОС'!$E:$E, $I314), 0)*$J$272</f>
        <v>#VALUE!</v>
      </c>
      <c r="P314" s="167" t="e">
        <f aca="false" ca="false" dt2D="false" dtr="false" t="normal">IF($K314="ОСНО", SUMIFS('ОС'!P:P, 'ОС'!$G:$G, $G314, 'ОС'!$E:$E, $I314), 0)*$J$272</f>
        <v>#VALUE!</v>
      </c>
      <c r="Q314" s="167" t="e">
        <f aca="false" ca="false" dt2D="false" dtr="false" t="normal">IF($K314="ОСНО", SUMIFS('ОС'!Q:Q, 'ОС'!$G:$G, $G314, 'ОС'!$E:$E, $I314), 0)*$J$272</f>
        <v>#VALUE!</v>
      </c>
      <c r="R314" s="167" t="e">
        <f aca="false" ca="false" dt2D="false" dtr="false" t="normal">IF($K314="ОСНО", SUMIFS('ОС'!R:R, 'ОС'!$G:$G, $G314, 'ОС'!$E:$E, $I314), 0)*$J$272</f>
        <v>#VALUE!</v>
      </c>
      <c r="S314" s="167" t="e">
        <f aca="false" ca="false" dt2D="false" dtr="false" t="normal">IF($K314="ОСНО", SUMIFS('ОС'!S:S, 'ОС'!$G:$G, $G314, 'ОС'!$E:$E, $I314), 0)*$J$272</f>
        <v>#VALUE!</v>
      </c>
      <c r="T314" s="167" t="e">
        <f aca="false" ca="false" dt2D="false" dtr="false" t="normal">IF($K314="ОСНО", SUMIFS('ОС'!T:T, 'ОС'!$G:$G, $G314, 'ОС'!$E:$E, $I314), 0)*$J$272</f>
        <v>#VALUE!</v>
      </c>
      <c r="U314" s="167" t="e">
        <f aca="false" ca="false" dt2D="false" dtr="false" t="normal">IF($K314="ОСНО", SUMIFS('ОС'!U:U, 'ОС'!$G:$G, $G314, 'ОС'!$E:$E, $I314), 0)*$J$272</f>
        <v>#VALUE!</v>
      </c>
      <c r="V314" s="167" t="e">
        <f aca="false" ca="false" dt2D="false" dtr="false" t="normal">IF($K314="ОСНО", SUMIFS('ОС'!V:V, 'ОС'!$G:$G, $G314, 'ОС'!$E:$E, $I314), 0)*$J$272</f>
        <v>#VALUE!</v>
      </c>
      <c r="W314" s="167" t="e">
        <f aca="false" ca="false" dt2D="false" dtr="false" t="normal">IF($K314="ОСНО", SUMIFS('ОС'!W:W, 'ОС'!$G:$G, $G314, 'ОС'!$E:$E, $I314), 0)*$J$272</f>
        <v>#VALUE!</v>
      </c>
      <c r="X314" s="167" t="e">
        <f aca="false" ca="false" dt2D="false" dtr="false" t="normal">IF($K314="ОСНО", SUMIFS('ОС'!X:X, 'ОС'!$G:$G, $G314, 'ОС'!$E:$E, $I314), 0)*$J$272</f>
        <v>#VALUE!</v>
      </c>
      <c r="Y314" s="167" t="e">
        <f aca="false" ca="false" dt2D="false" dtr="false" t="normal">IF($K314="ОСНО", SUMIFS('ОС'!Y:Y, 'ОС'!$G:$G, $G314, 'ОС'!$E:$E, $I314), 0)*$J$272</f>
        <v>#VALUE!</v>
      </c>
      <c r="Z314" s="167" t="e">
        <f aca="false" ca="false" dt2D="false" dtr="false" t="normal">IF($K314="ОСНО", SUMIFS('ОС'!Z:Z, 'ОС'!$G:$G, $G314, 'ОС'!$E:$E, $I314), 0)*$J$272</f>
        <v>#VALUE!</v>
      </c>
      <c r="AA314" s="167" t="e">
        <f aca="false" ca="false" dt2D="false" dtr="false" t="normal">IF($K314="ОСНО", SUMIFS('ОС'!AA:AA, 'ОС'!$G:$G, $G314, 'ОС'!$E:$E, $I314), 0)*$J$272</f>
        <v>#VALUE!</v>
      </c>
      <c r="AB314" s="167" t="e">
        <f aca="false" ca="false" dt2D="false" dtr="false" t="normal">IF($K314="ОСНО", SUMIFS('ОС'!AB:AB, 'ОС'!$G:$G, $G314, 'ОС'!$E:$E, $I314), 0)*$J$272</f>
        <v>#VALUE!</v>
      </c>
      <c r="AC314" s="167" t="e">
        <f aca="false" ca="false" dt2D="false" dtr="false" t="normal">IF($K314="ОСНО", SUMIFS('ОС'!AC:AC, 'ОС'!$G:$G, $G314, 'ОС'!$E:$E, $I314), 0)*$J$272</f>
        <v>#VALUE!</v>
      </c>
      <c r="AD314" s="167" t="e">
        <f aca="false" ca="false" dt2D="false" dtr="false" t="normal">IF($K314="ОСНО", SUMIFS('ОС'!AD:AD, 'ОС'!$G:$G, $G314, 'ОС'!$E:$E, $I314), 0)*$J$272</f>
        <v>#VALUE!</v>
      </c>
      <c r="AE314" s="167" t="e">
        <f aca="false" ca="false" dt2D="false" dtr="false" t="normal">IF($K314="ОСНО", SUMIFS('ОС'!AE:AE, 'ОС'!$G:$G, $G314, 'ОС'!$E:$E, $I314), 0)*$J$272</f>
        <v>#VALUE!</v>
      </c>
      <c r="AF314" s="167" t="e">
        <f aca="false" ca="false" dt2D="false" dtr="false" t="normal">IF($K314="ОСНО", SUMIFS('ОС'!AF:AF, 'ОС'!$G:$G, $G314, 'ОС'!$E:$E, $I314), 0)*$J$272</f>
        <v>#VALUE!</v>
      </c>
      <c r="AG314" s="167" t="e">
        <f aca="false" ca="false" dt2D="false" dtr="false" t="normal">IF($K314="ОСНО", SUMIFS('ОС'!AG:AG, 'ОС'!$G:$G, $G314, 'ОС'!$E:$E, $I314), 0)*$J$272</f>
        <v>#VALUE!</v>
      </c>
      <c r="AH314" s="167" t="e">
        <f aca="false" ca="false" dt2D="false" dtr="false" t="normal">IF($K314="ОСНО", SUMIFS('ОС'!AH:AH, 'ОС'!$G:$G, $G314, 'ОС'!$E:$E, $I314), 0)*$J$272</f>
        <v>#VALUE!</v>
      </c>
      <c r="AI314" s="167" t="e">
        <f aca="false" ca="false" dt2D="false" dtr="false" t="normal">IF($K314="ОСНО", SUMIFS('ОС'!AI:AI, 'ОС'!$G:$G, $G314, 'ОС'!$E:$E, $I314), 0)*$J$272</f>
        <v>#VALUE!</v>
      </c>
      <c r="AJ314" s="167" t="e">
        <f aca="false" ca="false" dt2D="false" dtr="false" t="normal">IF($K314="ОСНО", SUMIFS('ОС'!AJ:AJ, 'ОС'!$G:$G, $G314, 'ОС'!$E:$E, $I314), 0)*$J$272</f>
        <v>#VALUE!</v>
      </c>
      <c r="AK314" s="167" t="e">
        <f aca="false" ca="false" dt2D="false" dtr="false" t="normal">IF($K314="ОСНО", SUMIFS('ОС'!AK:AK, 'ОС'!$G:$G, $G314, 'ОС'!$E:$E, $I314), 0)*$J$272</f>
        <v>#VALUE!</v>
      </c>
      <c r="AL314" s="167" t="e">
        <f aca="false" ca="false" dt2D="false" dtr="false" t="normal">IF($K314="ОСНО", SUMIFS('ОС'!AL:AL, 'ОС'!$G:$G, $G314, 'ОС'!$E:$E, $I314), 0)*$J$272</f>
        <v>#VALUE!</v>
      </c>
      <c r="AM314" s="167" t="e">
        <f aca="false" ca="false" dt2D="false" dtr="false" t="normal">IF($K314="ОСНО", SUMIFS('ОС'!AM:AM, 'ОС'!$G:$G, $G314, 'ОС'!$E:$E, $I314), 0)*$J$272</f>
        <v>#VALUE!</v>
      </c>
      <c r="AN314" s="167" t="e">
        <f aca="false" ca="false" dt2D="false" dtr="false" t="normal">IF($K314="ОСНО", SUMIFS('ОС'!AN:AN, 'ОС'!$G:$G, $G314, 'ОС'!$E:$E, $I314), 0)*$J$272</f>
        <v>#VALUE!</v>
      </c>
      <c r="AO314" s="167" t="e">
        <f aca="false" ca="false" dt2D="false" dtr="false" t="normal">IF($K314="ОСНО", SUMIFS('ОС'!AO:AO, 'ОС'!$G:$G, $G314, 'ОС'!$E:$E, $I314), 0)*$J$272</f>
        <v>#VALUE!</v>
      </c>
      <c r="AP314" s="167" t="e">
        <f aca="false" ca="false" dt2D="false" dtr="false" t="normal">IF($K314="ОСНО", SUMIFS('ОС'!AP:AP, 'ОС'!$G:$G, $G314, 'ОС'!$E:$E, $I314), 0)*$J$272</f>
        <v>#VALUE!</v>
      </c>
      <c r="AQ314" s="167" t="e">
        <f aca="false" ca="false" dt2D="false" dtr="false" t="normal">IF($K314="ОСНО", SUMIFS('ОС'!AQ:AQ, 'ОС'!$G:$G, $G314, 'ОС'!$E:$E, $I314), 0)*$J$272</f>
        <v>#VALUE!</v>
      </c>
      <c r="AR314" s="167" t="e">
        <f aca="false" ca="false" dt2D="false" dtr="false" t="normal">IF($K314="ОСНО", SUMIFS('ОС'!AR:AR, 'ОС'!$G:$G, $G314, 'ОС'!$E:$E, $I314), 0)*$J$272</f>
        <v>#VALUE!</v>
      </c>
      <c r="AS314" s="167" t="e">
        <f aca="false" ca="false" dt2D="false" dtr="false" t="normal">IF($K314="ОСНО", SUMIFS('ОС'!AS:AS, 'ОС'!$G:$G, $G314, 'ОС'!$E:$E, $I314), 0)*$J$272</f>
        <v>#VALUE!</v>
      </c>
      <c r="AT314" s="167" t="e">
        <f aca="false" ca="false" dt2D="false" dtr="false" t="normal">IF($K314="ОСНО", SUMIFS('ОС'!AT:AT, 'ОС'!$G:$G, $G314, 'ОС'!$E:$E, $I314), 0)*$J$272</f>
        <v>#VALUE!</v>
      </c>
      <c r="AU314" s="167" t="e">
        <f aca="false" ca="false" dt2D="false" dtr="false" t="normal">IF($K314="ОСНО", SUMIFS('ОС'!AU:AU, 'ОС'!$G:$G, $G314, 'ОС'!$E:$E, $I314), 0)*$J$272</f>
        <v>#VALUE!</v>
      </c>
      <c r="AV314" s="167" t="e">
        <f aca="false" ca="false" dt2D="false" dtr="false" t="normal">IF($K314="ОСНО", SUMIFS('ОС'!AV:AV, 'ОС'!$G:$G, $G314, 'ОС'!$E:$E, $I314), 0)*$J$272</f>
        <v>#VALUE!</v>
      </c>
      <c r="AW314" s="167" t="e">
        <f aca="false" ca="false" dt2D="false" dtr="false" t="normal">IF($K314="ОСНО", SUMIFS('ОС'!AW:AW, 'ОС'!$G:$G, $G314, 'ОС'!$E:$E, $I314), 0)*$J$272</f>
        <v>#VALUE!</v>
      </c>
      <c r="AX314" s="167" t="e">
        <f aca="false" ca="false" dt2D="false" dtr="false" t="normal">IF($K314="ОСНО", SUMIFS('ОС'!AX:AX, 'ОС'!$G:$G, $G314, 'ОС'!$E:$E, $I314), 0)*$J$272</f>
        <v>#VALUE!</v>
      </c>
      <c r="AY314" s="167" t="e">
        <f aca="false" ca="false" dt2D="false" dtr="false" t="normal">IF($K314="ОСНО", SUMIFS('ОС'!AY:AY, 'ОС'!$G:$G, $G314, 'ОС'!$E:$E, $I314), 0)*$J$272</f>
        <v>#VALUE!</v>
      </c>
      <c r="AZ314" s="167" t="e">
        <f aca="false" ca="false" dt2D="false" dtr="false" t="normal">IF($K314="ОСНО", SUMIFS('ОС'!AZ:AZ, 'ОС'!$G:$G, $G314, 'ОС'!$E:$E, $I314), 0)*$J$272</f>
        <v>#VALUE!</v>
      </c>
      <c r="BA314" s="167" t="e">
        <f aca="false" ca="false" dt2D="false" dtr="false" t="normal">IF($K314="ОСНО", SUMIFS('ОС'!BA:BA, 'ОС'!$G:$G, $G314, 'ОС'!$E:$E, $I314), 0)*$J$272</f>
        <v>#VALUE!</v>
      </c>
      <c r="BB314" s="167" t="e">
        <f aca="false" ca="false" dt2D="false" dtr="false" t="normal">IF($K314="ОСНО", SUMIFS('ОС'!BB:BB, 'ОС'!$G:$G, $G314, 'ОС'!$E:$E, $I314), 0)*$J$272</f>
        <v>#VALUE!</v>
      </c>
      <c r="BC314" s="167" t="e">
        <f aca="false" ca="false" dt2D="false" dtr="false" t="normal">IF($K314="ОСНО", SUMIFS('ОС'!BC:BC, 'ОС'!$G:$G, $G314, 'ОС'!$E:$E, $I314), 0)*$J$272</f>
        <v>#VALUE!</v>
      </c>
      <c r="BD314" s="167" t="e">
        <f aca="false" ca="false" dt2D="false" dtr="false" t="normal">IF($K314="ОСНО", SUMIFS('ОС'!BD:BD, 'ОС'!$G:$G, $G314, 'ОС'!$E:$E, $I314), 0)*$J$272</f>
        <v>#VALUE!</v>
      </c>
      <c r="BE314" s="167" t="e">
        <f aca="false" ca="false" dt2D="false" dtr="false" t="normal">IF($K314="ОСНО", SUMIFS('ОС'!BE:BE, 'ОС'!$G:$G, $G314, 'ОС'!$E:$E, $I314), 0)*$J$272</f>
        <v>#VALUE!</v>
      </c>
      <c r="BF314" s="167" t="e">
        <f aca="false" ca="false" dt2D="false" dtr="false" t="normal">IF($K314="ОСНО", SUMIFS('ОС'!BF:BF, 'ОС'!$G:$G, $G314, 'ОС'!$E:$E, $I314), 0)*$J$272</f>
        <v>#VALUE!</v>
      </c>
      <c r="BG314" s="167" t="e">
        <f aca="false" ca="false" dt2D="false" dtr="false" t="normal">IF($K314="ОСНО", SUMIFS('ОС'!BG:BG, 'ОС'!$G:$G, $G314, 'ОС'!$E:$E, $I314), 0)*$J$272</f>
        <v>#VALUE!</v>
      </c>
      <c r="BH314" s="167" t="e">
        <f aca="false" ca="false" dt2D="false" dtr="false" t="normal">IF($K314="ОСНО", SUMIFS('ОС'!BH:BH, 'ОС'!$G:$G, $G314, 'ОС'!$E:$E, $I314), 0)*$J$272</f>
        <v>#VALUE!</v>
      </c>
      <c r="BI314" s="167" t="e">
        <f aca="false" ca="false" dt2D="false" dtr="false" t="normal">IF($K314="ОСНО", SUMIFS('ОС'!BI:BI, 'ОС'!$G:$G, $G314, 'ОС'!$E:$E, $I314), 0)*$J$272</f>
        <v>#VALUE!</v>
      </c>
      <c r="BJ314" s="167" t="e">
        <f aca="false" ca="false" dt2D="false" dtr="false" t="normal">IF($K314="ОСНО", SUMIFS('ОС'!BJ:BJ, 'ОС'!$G:$G, $G314, 'ОС'!$E:$E, $I314), 0)*$J$272</f>
        <v>#VALUE!</v>
      </c>
      <c r="BK314" s="167" t="e">
        <f aca="false" ca="false" dt2D="false" dtr="false" t="normal">IF($K314="ОСНО", SUMIFS('ОС'!BK:BK, 'ОС'!$G:$G, $G314, 'ОС'!$E:$E, $I314), 0)*$J$272</f>
        <v>#VALUE!</v>
      </c>
      <c r="BL314" s="167" t="e">
        <f aca="false" ca="false" dt2D="false" dtr="false" t="normal">IF($K314="ОСНО", SUMIFS('ОС'!BL:BL, 'ОС'!$G:$G, $G314, 'ОС'!$E:$E, $I314), 0)*$J$272</f>
        <v>#VALUE!</v>
      </c>
      <c r="BM314" s="167" t="e">
        <f aca="false" ca="false" dt2D="false" dtr="false" t="normal">IF($K314="ОСНО", SUMIFS('ОС'!BM:BM, 'ОС'!$G:$G, $G314, 'ОС'!$E:$E, $I314), 0)*$J$272</f>
        <v>#VALUE!</v>
      </c>
      <c r="BN314" s="167" t="e">
        <f aca="false" ca="false" dt2D="false" dtr="false" t="normal">IF($K314="ОСНО", SUMIFS('ОС'!BN:BN, 'ОС'!$G:$G, $G314, 'ОС'!$E:$E, $I314), 0)*$J$272</f>
        <v>#VALUE!</v>
      </c>
      <c r="BO314" s="167" t="e">
        <f aca="false" ca="false" dt2D="false" dtr="false" t="normal">IF($K314="ОСНО", SUMIFS('ОС'!BO:BO, 'ОС'!$G:$G, $G314, 'ОС'!$E:$E, $I314), 0)*$J$272</f>
        <v>#VALUE!</v>
      </c>
      <c r="BP314" s="167" t="e">
        <f aca="false" ca="false" dt2D="false" dtr="false" t="normal">IF($K314="ОСНО", SUMIFS('ОС'!BP:BP, 'ОС'!$G:$G, $G314, 'ОС'!$E:$E, $I314), 0)*$J$272</f>
        <v>#VALUE!</v>
      </c>
      <c r="BQ314" s="167" t="e">
        <f aca="false" ca="false" dt2D="false" dtr="false" t="normal">IF($K314="ОСНО", SUMIFS('ОС'!BQ:BQ, 'ОС'!$G:$G, $G314, 'ОС'!$E:$E, $I314), 0)*$J$272</f>
        <v>#VALUE!</v>
      </c>
      <c r="BR314" s="167" t="e">
        <f aca="false" ca="false" dt2D="false" dtr="false" t="normal">IF($K314="ОСНО", SUMIFS('ОС'!BR:BR, 'ОС'!$G:$G, $G314, 'ОС'!$E:$E, $I314), 0)*$J$272</f>
        <v>#VALUE!</v>
      </c>
      <c r="BS314" s="167" t="e">
        <f aca="false" ca="false" dt2D="false" dtr="false" t="normal">IF($K314="ОСНО", SUMIFS('ОС'!BS:BS, 'ОС'!$G:$G, $G314, 'ОС'!$E:$E, $I314), 0)*$J$272</f>
        <v>#VALUE!</v>
      </c>
      <c r="BT314" s="167" t="e">
        <f aca="false" ca="false" dt2D="false" dtr="false" t="normal">IF($K314="ОСНО", SUMIFS('ОС'!BT:BT, 'ОС'!$G:$G, $G314, 'ОС'!$E:$E, $I314), 0)*$J$272</f>
        <v>#VALUE!</v>
      </c>
    </row>
    <row hidden="true" ht="16.5" outlineLevel="1" r="315">
      <c r="A315" s="374" t="s">
        <v>414</v>
      </c>
      <c r="B315" s="374" t="s">
        <v>298</v>
      </c>
      <c r="D315" s="374" t="str">
        <f aca="false" ca="false" dt2D="false" dtr="false" t="normal">IFERROR(J315, 0)</f>
        <v>Местный бюджет</v>
      </c>
      <c r="E315" s="419" t="e">
        <f aca="false" ca="false" dt2D="false" dtr="false" t="normal">E314</f>
        <v>#N/A</v>
      </c>
      <c r="F315" s="374" t="e">
        <f aca="false" ca="false" dt2D="false" dtr="false" t="normal">F314</f>
        <v>#N/A</v>
      </c>
      <c r="G315" s="374" t="n">
        <f aca="false" ca="false" dt2D="false" dtr="false" t="normal">G314</f>
        <v>0</v>
      </c>
      <c r="I315" s="1" t="s">
        <v>298</v>
      </c>
      <c r="J315" s="421" t="s">
        <v>303</v>
      </c>
      <c r="L315" s="283" t="e">
        <f aca="false" ca="true" dt2D="false" dtr="false" t="normal">SUM(M315:BT315)</f>
        <v>#VALUE!</v>
      </c>
      <c r="M315" s="167" t="e">
        <f aca="false" ca="true" dt2D="false" dtr="false" t="normal">SUMIFS('ОС'!M:M, 'ОС'!$G:$G, $G315, 'ОС'!$E:$E, $I315)*$J$272</f>
        <v>#VALUE!</v>
      </c>
      <c r="N315" s="167" t="e">
        <f aca="false" ca="true" dt2D="false" dtr="false" t="normal">SUMIFS('ОС'!N:N, 'ОС'!$G:$G, $G315, 'ОС'!$E:$E, $I315)*$J$272</f>
        <v>#VALUE!</v>
      </c>
      <c r="O315" s="167" t="e">
        <f aca="false" ca="true" dt2D="false" dtr="false" t="normal">SUMIFS('ОС'!O:O, 'ОС'!$G:$G, $G315, 'ОС'!$E:$E, $I315)*$J$272</f>
        <v>#VALUE!</v>
      </c>
      <c r="P315" s="167" t="e">
        <f aca="false" ca="true" dt2D="false" dtr="false" t="normal">SUMIFS('ОС'!P:P, 'ОС'!$G:$G, $G315, 'ОС'!$E:$E, $I315)*$J$272</f>
        <v>#VALUE!</v>
      </c>
      <c r="Q315" s="167" t="e">
        <f aca="false" ca="true" dt2D="false" dtr="false" t="normal">SUMIFS('ОС'!Q:Q, 'ОС'!$G:$G, $G315, 'ОС'!$E:$E, $I315)*$J$272</f>
        <v>#VALUE!</v>
      </c>
      <c r="R315" s="167" t="e">
        <f aca="false" ca="true" dt2D="false" dtr="false" t="normal">SUMIFS('ОС'!R:R, 'ОС'!$G:$G, $G315, 'ОС'!$E:$E, $I315)*$J$272</f>
        <v>#VALUE!</v>
      </c>
      <c r="S315" s="167" t="e">
        <f aca="false" ca="true" dt2D="false" dtr="false" t="normal">SUMIFS('ОС'!S:S, 'ОС'!$G:$G, $G315, 'ОС'!$E:$E, $I315)*$J$272</f>
        <v>#VALUE!</v>
      </c>
      <c r="T315" s="167" t="e">
        <f aca="false" ca="true" dt2D="false" dtr="false" t="normal">SUMIFS('ОС'!T:T, 'ОС'!$G:$G, $G315, 'ОС'!$E:$E, $I315)*$J$272</f>
        <v>#VALUE!</v>
      </c>
      <c r="U315" s="167" t="e">
        <f aca="false" ca="true" dt2D="false" dtr="false" t="normal">SUMIFS('ОС'!U:U, 'ОС'!$G:$G, $G315, 'ОС'!$E:$E, $I315)*$J$272</f>
        <v>#VALUE!</v>
      </c>
      <c r="V315" s="167" t="e">
        <f aca="false" ca="true" dt2D="false" dtr="false" t="normal">SUMIFS('ОС'!V:V, 'ОС'!$G:$G, $G315, 'ОС'!$E:$E, $I315)*$J$272</f>
        <v>#VALUE!</v>
      </c>
      <c r="W315" s="167" t="e">
        <f aca="false" ca="true" dt2D="false" dtr="false" t="normal">SUMIFS('ОС'!W:W, 'ОС'!$G:$G, $G315, 'ОС'!$E:$E, $I315)*$J$272</f>
        <v>#VALUE!</v>
      </c>
      <c r="X315" s="167" t="e">
        <f aca="false" ca="true" dt2D="false" dtr="false" t="normal">SUMIFS('ОС'!X:X, 'ОС'!$G:$G, $G315, 'ОС'!$E:$E, $I315)*$J$272</f>
        <v>#VALUE!</v>
      </c>
      <c r="Y315" s="167" t="e">
        <f aca="false" ca="true" dt2D="false" dtr="false" t="normal">SUMIFS('ОС'!Y:Y, 'ОС'!$G:$G, $G315, 'ОС'!$E:$E, $I315)*$J$272</f>
        <v>#VALUE!</v>
      </c>
      <c r="Z315" s="167" t="e">
        <f aca="false" ca="true" dt2D="false" dtr="false" t="normal">SUMIFS('ОС'!Z:Z, 'ОС'!$G:$G, $G315, 'ОС'!$E:$E, $I315)*$J$272</f>
        <v>#VALUE!</v>
      </c>
      <c r="AA315" s="167" t="e">
        <f aca="false" ca="true" dt2D="false" dtr="false" t="normal">SUMIFS('ОС'!AA:AA, 'ОС'!$G:$G, $G315, 'ОС'!$E:$E, $I315)*$J$272</f>
        <v>#VALUE!</v>
      </c>
      <c r="AB315" s="167" t="e">
        <f aca="false" ca="true" dt2D="false" dtr="false" t="normal">SUMIFS('ОС'!AB:AB, 'ОС'!$G:$G, $G315, 'ОС'!$E:$E, $I315)*$J$272</f>
        <v>#VALUE!</v>
      </c>
      <c r="AC315" s="167" t="e">
        <f aca="false" ca="true" dt2D="false" dtr="false" t="normal">SUMIFS('ОС'!AC:AC, 'ОС'!$G:$G, $G315, 'ОС'!$E:$E, $I315)*$J$272</f>
        <v>#VALUE!</v>
      </c>
      <c r="AD315" s="167" t="e">
        <f aca="false" ca="true" dt2D="false" dtr="false" t="normal">SUMIFS('ОС'!AD:AD, 'ОС'!$G:$G, $G315, 'ОС'!$E:$E, $I315)*$J$272</f>
        <v>#VALUE!</v>
      </c>
      <c r="AE315" s="167" t="e">
        <f aca="false" ca="true" dt2D="false" dtr="false" t="normal">SUMIFS('ОС'!AE:AE, 'ОС'!$G:$G, $G315, 'ОС'!$E:$E, $I315)*$J$272</f>
        <v>#VALUE!</v>
      </c>
      <c r="AF315" s="167" t="e">
        <f aca="false" ca="true" dt2D="false" dtr="false" t="normal">SUMIFS('ОС'!AF:AF, 'ОС'!$G:$G, $G315, 'ОС'!$E:$E, $I315)*$J$272</f>
        <v>#VALUE!</v>
      </c>
      <c r="AG315" s="167" t="e">
        <f aca="false" ca="true" dt2D="false" dtr="false" t="normal">SUMIFS('ОС'!AG:AG, 'ОС'!$G:$G, $G315, 'ОС'!$E:$E, $I315)*$J$272</f>
        <v>#VALUE!</v>
      </c>
      <c r="AH315" s="167" t="e">
        <f aca="false" ca="true" dt2D="false" dtr="false" t="normal">SUMIFS('ОС'!AH:AH, 'ОС'!$G:$G, $G315, 'ОС'!$E:$E, $I315)*$J$272</f>
        <v>#VALUE!</v>
      </c>
      <c r="AI315" s="167" t="e">
        <f aca="false" ca="true" dt2D="false" dtr="false" t="normal">SUMIFS('ОС'!AI:AI, 'ОС'!$G:$G, $G315, 'ОС'!$E:$E, $I315)*$J$272</f>
        <v>#VALUE!</v>
      </c>
      <c r="AJ315" s="167" t="e">
        <f aca="false" ca="true" dt2D="false" dtr="false" t="normal">SUMIFS('ОС'!AJ:AJ, 'ОС'!$G:$G, $G315, 'ОС'!$E:$E, $I315)*$J$272</f>
        <v>#VALUE!</v>
      </c>
      <c r="AK315" s="167" t="e">
        <f aca="false" ca="true" dt2D="false" dtr="false" t="normal">SUMIFS('ОС'!AK:AK, 'ОС'!$G:$G, $G315, 'ОС'!$E:$E, $I315)*$J$272</f>
        <v>#VALUE!</v>
      </c>
      <c r="AL315" s="167" t="e">
        <f aca="false" ca="true" dt2D="false" dtr="false" t="normal">SUMIFS('ОС'!AL:AL, 'ОС'!$G:$G, $G315, 'ОС'!$E:$E, $I315)*$J$272</f>
        <v>#VALUE!</v>
      </c>
      <c r="AM315" s="167" t="e">
        <f aca="false" ca="true" dt2D="false" dtr="false" t="normal">SUMIFS('ОС'!AM:AM, 'ОС'!$G:$G, $G315, 'ОС'!$E:$E, $I315)*$J$272</f>
        <v>#VALUE!</v>
      </c>
      <c r="AN315" s="167" t="e">
        <f aca="false" ca="true" dt2D="false" dtr="false" t="normal">SUMIFS('ОС'!AN:AN, 'ОС'!$G:$G, $G315, 'ОС'!$E:$E, $I315)*$J$272</f>
        <v>#VALUE!</v>
      </c>
      <c r="AO315" s="167" t="e">
        <f aca="false" ca="true" dt2D="false" dtr="false" t="normal">SUMIFS('ОС'!AO:AO, 'ОС'!$G:$G, $G315, 'ОС'!$E:$E, $I315)*$J$272</f>
        <v>#VALUE!</v>
      </c>
      <c r="AP315" s="167" t="e">
        <f aca="false" ca="true" dt2D="false" dtr="false" t="normal">SUMIFS('ОС'!AP:AP, 'ОС'!$G:$G, $G315, 'ОС'!$E:$E, $I315)*$J$272</f>
        <v>#VALUE!</v>
      </c>
      <c r="AQ315" s="167" t="e">
        <f aca="false" ca="true" dt2D="false" dtr="false" t="normal">SUMIFS('ОС'!AQ:AQ, 'ОС'!$G:$G, $G315, 'ОС'!$E:$E, $I315)*$J$272</f>
        <v>#VALUE!</v>
      </c>
      <c r="AR315" s="167" t="e">
        <f aca="false" ca="true" dt2D="false" dtr="false" t="normal">SUMIFS('ОС'!AR:AR, 'ОС'!$G:$G, $G315, 'ОС'!$E:$E, $I315)*$J$272</f>
        <v>#VALUE!</v>
      </c>
      <c r="AS315" s="167" t="e">
        <f aca="false" ca="true" dt2D="false" dtr="false" t="normal">SUMIFS('ОС'!AS:AS, 'ОС'!$G:$G, $G315, 'ОС'!$E:$E, $I315)*$J$272</f>
        <v>#VALUE!</v>
      </c>
      <c r="AT315" s="167" t="e">
        <f aca="false" ca="true" dt2D="false" dtr="false" t="normal">SUMIFS('ОС'!AT:AT, 'ОС'!$G:$G, $G315, 'ОС'!$E:$E, $I315)*$J$272</f>
        <v>#VALUE!</v>
      </c>
      <c r="AU315" s="167" t="e">
        <f aca="false" ca="true" dt2D="false" dtr="false" t="normal">SUMIFS('ОС'!AU:AU, 'ОС'!$G:$G, $G315, 'ОС'!$E:$E, $I315)*$J$272</f>
        <v>#VALUE!</v>
      </c>
      <c r="AV315" s="167" t="e">
        <f aca="false" ca="true" dt2D="false" dtr="false" t="normal">SUMIFS('ОС'!AV:AV, 'ОС'!$G:$G, $G315, 'ОС'!$E:$E, $I315)*$J$272</f>
        <v>#VALUE!</v>
      </c>
      <c r="AW315" s="167" t="e">
        <f aca="false" ca="true" dt2D="false" dtr="false" t="normal">SUMIFS('ОС'!AW:AW, 'ОС'!$G:$G, $G315, 'ОС'!$E:$E, $I315)*$J$272</f>
        <v>#VALUE!</v>
      </c>
      <c r="AX315" s="167" t="e">
        <f aca="false" ca="true" dt2D="false" dtr="false" t="normal">SUMIFS('ОС'!AX:AX, 'ОС'!$G:$G, $G315, 'ОС'!$E:$E, $I315)*$J$272</f>
        <v>#VALUE!</v>
      </c>
      <c r="AY315" s="167" t="e">
        <f aca="false" ca="true" dt2D="false" dtr="false" t="normal">SUMIFS('ОС'!AY:AY, 'ОС'!$G:$G, $G315, 'ОС'!$E:$E, $I315)*$J$272</f>
        <v>#VALUE!</v>
      </c>
      <c r="AZ315" s="167" t="e">
        <f aca="false" ca="true" dt2D="false" dtr="false" t="normal">SUMIFS('ОС'!AZ:AZ, 'ОС'!$G:$G, $G315, 'ОС'!$E:$E, $I315)*$J$272</f>
        <v>#VALUE!</v>
      </c>
      <c r="BA315" s="167" t="e">
        <f aca="false" ca="true" dt2D="false" dtr="false" t="normal">SUMIFS('ОС'!BA:BA, 'ОС'!$G:$G, $G315, 'ОС'!$E:$E, $I315)*$J$272</f>
        <v>#VALUE!</v>
      </c>
      <c r="BB315" s="167" t="e">
        <f aca="false" ca="true" dt2D="false" dtr="false" t="normal">SUMIFS('ОС'!BB:BB, 'ОС'!$G:$G, $G315, 'ОС'!$E:$E, $I315)*$J$272</f>
        <v>#VALUE!</v>
      </c>
      <c r="BC315" s="167" t="e">
        <f aca="false" ca="true" dt2D="false" dtr="false" t="normal">SUMIFS('ОС'!BC:BC, 'ОС'!$G:$G, $G315, 'ОС'!$E:$E, $I315)*$J$272</f>
        <v>#VALUE!</v>
      </c>
      <c r="BD315" s="167" t="e">
        <f aca="false" ca="true" dt2D="false" dtr="false" t="normal">SUMIFS('ОС'!BD:BD, 'ОС'!$G:$G, $G315, 'ОС'!$E:$E, $I315)*$J$272</f>
        <v>#VALUE!</v>
      </c>
      <c r="BE315" s="167" t="e">
        <f aca="false" ca="true" dt2D="false" dtr="false" t="normal">SUMIFS('ОС'!BE:BE, 'ОС'!$G:$G, $G315, 'ОС'!$E:$E, $I315)*$J$272</f>
        <v>#VALUE!</v>
      </c>
      <c r="BF315" s="167" t="e">
        <f aca="false" ca="true" dt2D="false" dtr="false" t="normal">SUMIFS('ОС'!BF:BF, 'ОС'!$G:$G, $G315, 'ОС'!$E:$E, $I315)*$J$272</f>
        <v>#VALUE!</v>
      </c>
      <c r="BG315" s="167" t="e">
        <f aca="false" ca="true" dt2D="false" dtr="false" t="normal">SUMIFS('ОС'!BG:BG, 'ОС'!$G:$G, $G315, 'ОС'!$E:$E, $I315)*$J$272</f>
        <v>#VALUE!</v>
      </c>
      <c r="BH315" s="167" t="e">
        <f aca="false" ca="true" dt2D="false" dtr="false" t="normal">SUMIFS('ОС'!BH:BH, 'ОС'!$G:$G, $G315, 'ОС'!$E:$E, $I315)*$J$272</f>
        <v>#VALUE!</v>
      </c>
      <c r="BI315" s="167" t="e">
        <f aca="false" ca="true" dt2D="false" dtr="false" t="normal">SUMIFS('ОС'!BI:BI, 'ОС'!$G:$G, $G315, 'ОС'!$E:$E, $I315)*$J$272</f>
        <v>#VALUE!</v>
      </c>
      <c r="BJ315" s="167" t="e">
        <f aca="false" ca="true" dt2D="false" dtr="false" t="normal">SUMIFS('ОС'!BJ:BJ, 'ОС'!$G:$G, $G315, 'ОС'!$E:$E, $I315)*$J$272</f>
        <v>#VALUE!</v>
      </c>
      <c r="BK315" s="167" t="e">
        <f aca="false" ca="true" dt2D="false" dtr="false" t="normal">SUMIFS('ОС'!BK:BK, 'ОС'!$G:$G, $G315, 'ОС'!$E:$E, $I315)*$J$272</f>
        <v>#VALUE!</v>
      </c>
      <c r="BL315" s="167" t="e">
        <f aca="false" ca="true" dt2D="false" dtr="false" t="normal">SUMIFS('ОС'!BL:BL, 'ОС'!$G:$G, $G315, 'ОС'!$E:$E, $I315)*$J$272</f>
        <v>#VALUE!</v>
      </c>
      <c r="BM315" s="167" t="e">
        <f aca="false" ca="true" dt2D="false" dtr="false" t="normal">SUMIFS('ОС'!BM:BM, 'ОС'!$G:$G, $G315, 'ОС'!$E:$E, $I315)*$J$272</f>
        <v>#VALUE!</v>
      </c>
      <c r="BN315" s="167" t="e">
        <f aca="false" ca="true" dt2D="false" dtr="false" t="normal">SUMIFS('ОС'!BN:BN, 'ОС'!$G:$G, $G315, 'ОС'!$E:$E, $I315)*$J$272</f>
        <v>#VALUE!</v>
      </c>
      <c r="BO315" s="167" t="e">
        <f aca="false" ca="true" dt2D="false" dtr="false" t="normal">SUMIFS('ОС'!BO:BO, 'ОС'!$G:$G, $G315, 'ОС'!$E:$E, $I315)*$J$272</f>
        <v>#VALUE!</v>
      </c>
      <c r="BP315" s="167" t="e">
        <f aca="false" ca="true" dt2D="false" dtr="false" t="normal">SUMIFS('ОС'!BP:BP, 'ОС'!$G:$G, $G315, 'ОС'!$E:$E, $I315)*$J$272</f>
        <v>#VALUE!</v>
      </c>
      <c r="BQ315" s="167" t="e">
        <f aca="false" ca="true" dt2D="false" dtr="false" t="normal">SUMIFS('ОС'!BQ:BQ, 'ОС'!$G:$G, $G315, 'ОС'!$E:$E, $I315)*$J$272</f>
        <v>#VALUE!</v>
      </c>
      <c r="BR315" s="167" t="e">
        <f aca="false" ca="true" dt2D="false" dtr="false" t="normal">SUMIFS('ОС'!BR:BR, 'ОС'!$G:$G, $G315, 'ОС'!$E:$E, $I315)*$J$272</f>
        <v>#VALUE!</v>
      </c>
      <c r="BS315" s="167" t="e">
        <f aca="false" ca="true" dt2D="false" dtr="false" t="normal">SUMIFS('ОС'!BS:BS, 'ОС'!$G:$G, $G315, 'ОС'!$E:$E, $I315)*$J$272</f>
        <v>#VALUE!</v>
      </c>
      <c r="BT315" s="167" t="e">
        <f aca="false" ca="true" dt2D="false" dtr="false" t="normal">SUMIFS('ОС'!BT:BT, 'ОС'!$G:$G, $G315, 'ОС'!$E:$E, $I315)*$J$272</f>
        <v>#VALUE!</v>
      </c>
    </row>
    <row hidden="true" ht="16.5" outlineLevel="1" r="316">
      <c r="A316" s="374" t="s">
        <v>414</v>
      </c>
      <c r="B316" s="374" t="s">
        <v>299</v>
      </c>
      <c r="D316" s="374" t="str">
        <f aca="false" ca="false" dt2D="false" dtr="false" t="normal">IFERROR(J316, 0)</f>
        <v>Бюджет СФ</v>
      </c>
      <c r="E316" s="419" t="e">
        <f aca="false" ca="false" dt2D="false" dtr="false" t="normal">E315</f>
        <v>#N/A</v>
      </c>
      <c r="F316" s="374" t="e">
        <f aca="false" ca="false" dt2D="false" dtr="false" t="normal">F315</f>
        <v>#N/A</v>
      </c>
      <c r="G316" s="374" t="n">
        <f aca="false" ca="false" dt2D="false" dtr="false" t="normal">G315</f>
        <v>0</v>
      </c>
      <c r="I316" s="1" t="s">
        <v>299</v>
      </c>
      <c r="J316" s="421" t="s">
        <v>302</v>
      </c>
      <c r="L316" s="283" t="n">
        <f aca="false" ca="true" dt2D="false" dtr="false" t="normal">SUM(M316:BT316)</f>
        <v>0</v>
      </c>
      <c r="M316" s="167" t="n">
        <f aca="false" ca="true" dt2D="false" dtr="false" t="normal">SUMIFS('Затраты'!M:M, 'Затраты'!$G:$G, $G316, 'Затраты'!$C:$C, $I316)</f>
        <v>0</v>
      </c>
      <c r="N316" s="167" t="n">
        <f aca="false" ca="true" dt2D="false" dtr="false" t="normal">SUMIFS('Затраты'!N:N, 'Затраты'!$G:$G, $G316, 'Затраты'!$C:$C, 'Фин.Модель'!$I316)</f>
        <v>0</v>
      </c>
      <c r="O316" s="167" t="n">
        <f aca="false" ca="true" dt2D="false" dtr="false" t="normal">SUMIFS('Затраты'!O:O, 'Затраты'!$G:$G, $G316, 'Затраты'!$C:$C, 'Фин.Модель'!$I316)</f>
        <v>0</v>
      </c>
      <c r="P316" s="167" t="n">
        <f aca="false" ca="true" dt2D="false" dtr="false" t="normal">SUMIFS('Затраты'!P:P, 'Затраты'!$G:$G, $G316, 'Затраты'!$C:$C, 'Фин.Модель'!$I316)</f>
        <v>0</v>
      </c>
      <c r="Q316" s="167" t="n">
        <f aca="false" ca="true" dt2D="false" dtr="false" t="normal">SUMIFS('Затраты'!Q:Q, 'Затраты'!$G:$G, $G316, 'Затраты'!$C:$C, 'Фин.Модель'!$I316)</f>
        <v>0</v>
      </c>
      <c r="R316" s="167" t="n">
        <f aca="false" ca="true" dt2D="false" dtr="false" t="normal">SUMIFS('Затраты'!R:R, 'Затраты'!$G:$G, $G316, 'Затраты'!$C:$C, 'Фин.Модель'!$I316)</f>
        <v>0</v>
      </c>
      <c r="S316" s="167" t="n">
        <f aca="false" ca="true" dt2D="false" dtr="false" t="normal">SUMIFS('Затраты'!S:S, 'Затраты'!$G:$G, $G316, 'Затраты'!$C:$C, 'Фин.Модель'!$I316)</f>
        <v>0</v>
      </c>
      <c r="T316" s="167" t="n">
        <f aca="false" ca="true" dt2D="false" dtr="false" t="normal">SUMIFS('Затраты'!T:T, 'Затраты'!$G:$G, $G316, 'Затраты'!$C:$C, 'Фин.Модель'!$I316)</f>
        <v>0</v>
      </c>
      <c r="U316" s="167" t="n">
        <f aca="false" ca="true" dt2D="false" dtr="false" t="normal">SUMIFS('Затраты'!U:U, 'Затраты'!$G:$G, $G316, 'Затраты'!$C:$C, 'Фин.Модель'!$I316)</f>
        <v>0</v>
      </c>
      <c r="V316" s="167" t="n">
        <f aca="false" ca="true" dt2D="false" dtr="false" t="normal">SUMIFS('Затраты'!V:V, 'Затраты'!$G:$G, $G316, 'Затраты'!$C:$C, 'Фин.Модель'!$I316)</f>
        <v>0</v>
      </c>
      <c r="W316" s="167" t="n">
        <f aca="false" ca="true" dt2D="false" dtr="false" t="normal">SUMIFS('Затраты'!W:W, 'Затраты'!$G:$G, $G316, 'Затраты'!$C:$C, 'Фин.Модель'!$I316)</f>
        <v>0</v>
      </c>
      <c r="X316" s="167" t="n">
        <f aca="false" ca="true" dt2D="false" dtr="false" t="normal">SUMIFS('Затраты'!X:X, 'Затраты'!$G:$G, $G316, 'Затраты'!$C:$C, 'Фин.Модель'!$I316)</f>
        <v>0</v>
      </c>
      <c r="Y316" s="167" t="n">
        <f aca="false" ca="true" dt2D="false" dtr="false" t="normal">SUMIFS('Затраты'!Y:Y, 'Затраты'!$G:$G, $G316, 'Затраты'!$C:$C, 'Фин.Модель'!$I316)</f>
        <v>0</v>
      </c>
      <c r="Z316" s="167" t="n">
        <f aca="false" ca="true" dt2D="false" dtr="false" t="normal">SUMIFS('Затраты'!Z:Z, 'Затраты'!$G:$G, $G316, 'Затраты'!$C:$C, 'Фин.Модель'!$I316)</f>
        <v>0</v>
      </c>
      <c r="AA316" s="167" t="n">
        <f aca="false" ca="true" dt2D="false" dtr="false" t="normal">SUMIFS('Затраты'!AA:AA, 'Затраты'!$G:$G, $G316, 'Затраты'!$C:$C, 'Фин.Модель'!$I316)</f>
        <v>0</v>
      </c>
      <c r="AB316" s="167" t="n">
        <f aca="false" ca="true" dt2D="false" dtr="false" t="normal">SUMIFS('Затраты'!AB:AB, 'Затраты'!$G:$G, $G316, 'Затраты'!$C:$C, 'Фин.Модель'!$I316)</f>
        <v>0</v>
      </c>
      <c r="AC316" s="167" t="n">
        <f aca="false" ca="true" dt2D="false" dtr="false" t="normal">SUMIFS('Затраты'!AC:AC, 'Затраты'!$G:$G, $G316, 'Затраты'!$C:$C, 'Фин.Модель'!$I316)</f>
        <v>0</v>
      </c>
      <c r="AD316" s="167" t="n">
        <f aca="false" ca="true" dt2D="false" dtr="false" t="normal">SUMIFS('Затраты'!AD:AD, 'Затраты'!$G:$G, $G316, 'Затраты'!$C:$C, 'Фин.Модель'!$I316)</f>
        <v>0</v>
      </c>
      <c r="AE316" s="167" t="n">
        <f aca="false" ca="true" dt2D="false" dtr="false" t="normal">SUMIFS('Затраты'!AE:AE, 'Затраты'!$G:$G, $G316, 'Затраты'!$C:$C, 'Фин.Модель'!$I316)</f>
        <v>0</v>
      </c>
      <c r="AF316" s="167" t="n">
        <f aca="false" ca="true" dt2D="false" dtr="false" t="normal">SUMIFS('Затраты'!AF:AF, 'Затраты'!$G:$G, $G316, 'Затраты'!$C:$C, 'Фин.Модель'!$I316)</f>
        <v>0</v>
      </c>
      <c r="AG316" s="167" t="n">
        <f aca="false" ca="true" dt2D="false" dtr="false" t="normal">SUMIFS('Затраты'!AG:AG, 'Затраты'!$G:$G, $G316, 'Затраты'!$C:$C, 'Фин.Модель'!$I316)</f>
        <v>0</v>
      </c>
      <c r="AH316" s="167" t="n">
        <f aca="false" ca="true" dt2D="false" dtr="false" t="normal">SUMIFS('Затраты'!AH:AH, 'Затраты'!$G:$G, $G316, 'Затраты'!$C:$C, 'Фин.Модель'!$I316)</f>
        <v>0</v>
      </c>
      <c r="AI316" s="167" t="n">
        <f aca="false" ca="true" dt2D="false" dtr="false" t="normal">SUMIFS('Затраты'!AI:AI, 'Затраты'!$G:$G, $G316, 'Затраты'!$C:$C, 'Фин.Модель'!$I316)</f>
        <v>0</v>
      </c>
      <c r="AJ316" s="167" t="n">
        <f aca="false" ca="true" dt2D="false" dtr="false" t="normal">SUMIFS('Затраты'!AJ:AJ, 'Затраты'!$G:$G, $G316, 'Затраты'!$C:$C, 'Фин.Модель'!$I316)</f>
        <v>0</v>
      </c>
      <c r="AK316" s="167" t="n">
        <f aca="false" ca="true" dt2D="false" dtr="false" t="normal">SUMIFS('Затраты'!AK:AK, 'Затраты'!$G:$G, $G316, 'Затраты'!$C:$C, 'Фин.Модель'!$I316)</f>
        <v>0</v>
      </c>
      <c r="AL316" s="167" t="n">
        <f aca="false" ca="true" dt2D="false" dtr="false" t="normal">SUMIFS('Затраты'!AL:AL, 'Затраты'!$G:$G, $G316, 'Затраты'!$C:$C, 'Фин.Модель'!$I316)</f>
        <v>0</v>
      </c>
      <c r="AM316" s="167" t="n">
        <f aca="false" ca="true" dt2D="false" dtr="false" t="normal">SUMIFS('Затраты'!AM:AM, 'Затраты'!$G:$G, $G316, 'Затраты'!$C:$C, 'Фин.Модель'!$I316)</f>
        <v>0</v>
      </c>
      <c r="AN316" s="167" t="n">
        <f aca="false" ca="true" dt2D="false" dtr="false" t="normal">SUMIFS('Затраты'!AN:AN, 'Затраты'!$G:$G, $G316, 'Затраты'!$C:$C, 'Фин.Модель'!$I316)</f>
        <v>0</v>
      </c>
      <c r="AO316" s="167" t="n">
        <f aca="false" ca="true" dt2D="false" dtr="false" t="normal">SUMIFS('Затраты'!AO:AO, 'Затраты'!$G:$G, $G316, 'Затраты'!$C:$C, 'Фин.Модель'!$I316)</f>
        <v>0</v>
      </c>
      <c r="AP316" s="167" t="n">
        <f aca="false" ca="true" dt2D="false" dtr="false" t="normal">SUMIFS('Затраты'!AP:AP, 'Затраты'!$G:$G, $G316, 'Затраты'!$C:$C, 'Фин.Модель'!$I316)</f>
        <v>0</v>
      </c>
      <c r="AQ316" s="167" t="n">
        <f aca="false" ca="true" dt2D="false" dtr="false" t="normal">SUMIFS('Затраты'!AQ:AQ, 'Затраты'!$G:$G, $G316, 'Затраты'!$C:$C, 'Фин.Модель'!$I316)</f>
        <v>0</v>
      </c>
      <c r="AR316" s="167" t="n">
        <f aca="false" ca="true" dt2D="false" dtr="false" t="normal">SUMIFS('Затраты'!AR:AR, 'Затраты'!$G:$G, $G316, 'Затраты'!$C:$C, 'Фин.Модель'!$I316)</f>
        <v>0</v>
      </c>
      <c r="AS316" s="167" t="n">
        <f aca="false" ca="true" dt2D="false" dtr="false" t="normal">SUMIFS('Затраты'!AS:AS, 'Затраты'!$G:$G, $G316, 'Затраты'!$C:$C, 'Фин.Модель'!$I316)</f>
        <v>0</v>
      </c>
      <c r="AT316" s="167" t="n">
        <f aca="false" ca="true" dt2D="false" dtr="false" t="normal">SUMIFS('Затраты'!AT:AT, 'Затраты'!$G:$G, $G316, 'Затраты'!$C:$C, 'Фин.Модель'!$I316)</f>
        <v>0</v>
      </c>
      <c r="AU316" s="167" t="n">
        <f aca="false" ca="true" dt2D="false" dtr="false" t="normal">SUMIFS('Затраты'!AU:AU, 'Затраты'!$G:$G, $G316, 'Затраты'!$C:$C, 'Фин.Модель'!$I316)</f>
        <v>0</v>
      </c>
      <c r="AV316" s="167" t="n">
        <f aca="false" ca="true" dt2D="false" dtr="false" t="normal">SUMIFS('Затраты'!AV:AV, 'Затраты'!$G:$G, $G316, 'Затраты'!$C:$C, 'Фин.Модель'!$I316)</f>
        <v>0</v>
      </c>
      <c r="AW316" s="167" t="n">
        <f aca="false" ca="true" dt2D="false" dtr="false" t="normal">SUMIFS('Затраты'!AW:AW, 'Затраты'!$G:$G, $G316, 'Затраты'!$C:$C, 'Фин.Модель'!$I316)</f>
        <v>0</v>
      </c>
      <c r="AX316" s="167" t="n">
        <f aca="false" ca="true" dt2D="false" dtr="false" t="normal">SUMIFS('Затраты'!AX:AX, 'Затраты'!$G:$G, $G316, 'Затраты'!$C:$C, 'Фин.Модель'!$I316)</f>
        <v>0</v>
      </c>
      <c r="AY316" s="167" t="n">
        <f aca="false" ca="true" dt2D="false" dtr="false" t="normal">SUMIFS('Затраты'!AY:AY, 'Затраты'!$G:$G, $G316, 'Затраты'!$C:$C, 'Фин.Модель'!$I316)</f>
        <v>0</v>
      </c>
      <c r="AZ316" s="167" t="n">
        <f aca="false" ca="true" dt2D="false" dtr="false" t="normal">SUMIFS('Затраты'!AZ:AZ, 'Затраты'!$G:$G, $G316, 'Затраты'!$C:$C, 'Фин.Модель'!$I316)</f>
        <v>0</v>
      </c>
      <c r="BA316" s="167" t="n">
        <f aca="false" ca="true" dt2D="false" dtr="false" t="normal">SUMIFS('Затраты'!BA:BA, 'Затраты'!$G:$G, $G316, 'Затраты'!$C:$C, 'Фин.Модель'!$I316)</f>
        <v>0</v>
      </c>
      <c r="BB316" s="167" t="n">
        <f aca="false" ca="true" dt2D="false" dtr="false" t="normal">SUMIFS('Затраты'!BB:BB, 'Затраты'!$G:$G, $G316, 'Затраты'!$C:$C, 'Фин.Модель'!$I316)</f>
        <v>0</v>
      </c>
      <c r="BC316" s="167" t="n">
        <f aca="false" ca="true" dt2D="false" dtr="false" t="normal">SUMIFS('Затраты'!BC:BC, 'Затраты'!$G:$G, $G316, 'Затраты'!$C:$C, 'Фин.Модель'!$I316)</f>
        <v>0</v>
      </c>
      <c r="BD316" s="167" t="n">
        <f aca="false" ca="true" dt2D="false" dtr="false" t="normal">SUMIFS('Затраты'!BD:BD, 'Затраты'!$G:$G, $G316, 'Затраты'!$C:$C, 'Фин.Модель'!$I316)</f>
        <v>0</v>
      </c>
      <c r="BE316" s="167" t="n">
        <f aca="false" ca="true" dt2D="false" dtr="false" t="normal">SUMIFS('Затраты'!BE:BE, 'Затраты'!$G:$G, $G316, 'Затраты'!$C:$C, 'Фин.Модель'!$I316)</f>
        <v>0</v>
      </c>
      <c r="BF316" s="167" t="n">
        <f aca="false" ca="true" dt2D="false" dtr="false" t="normal">SUMIFS('Затраты'!BF:BF, 'Затраты'!$G:$G, $G316, 'Затраты'!$C:$C, 'Фин.Модель'!$I316)</f>
        <v>0</v>
      </c>
      <c r="BG316" s="167" t="n">
        <f aca="false" ca="true" dt2D="false" dtr="false" t="normal">SUMIFS('Затраты'!BG:BG, 'Затраты'!$G:$G, $G316, 'Затраты'!$C:$C, 'Фин.Модель'!$I316)</f>
        <v>0</v>
      </c>
      <c r="BH316" s="167" t="n">
        <f aca="false" ca="true" dt2D="false" dtr="false" t="normal">SUMIFS('Затраты'!BH:BH, 'Затраты'!$G:$G, $G316, 'Затраты'!$C:$C, 'Фин.Модель'!$I316)</f>
        <v>0</v>
      </c>
      <c r="BI316" s="167" t="n">
        <f aca="false" ca="true" dt2D="false" dtr="false" t="normal">SUMIFS('Затраты'!BI:BI, 'Затраты'!$G:$G, $G316, 'Затраты'!$C:$C, 'Фин.Модель'!$I316)</f>
        <v>0</v>
      </c>
      <c r="BJ316" s="167" t="n">
        <f aca="false" ca="true" dt2D="false" dtr="false" t="normal">SUMIFS('Затраты'!BJ:BJ, 'Затраты'!$G:$G, $G316, 'Затраты'!$C:$C, 'Фин.Модель'!$I316)</f>
        <v>0</v>
      </c>
      <c r="BK316" s="167" t="n">
        <f aca="false" ca="true" dt2D="false" dtr="false" t="normal">SUMIFS('Затраты'!BK:BK, 'Затраты'!$G:$G, $G316, 'Затраты'!$C:$C, 'Фин.Модель'!$I316)</f>
        <v>0</v>
      </c>
      <c r="BL316" s="167" t="n">
        <f aca="false" ca="true" dt2D="false" dtr="false" t="normal">SUMIFS('Затраты'!BL:BL, 'Затраты'!$G:$G, $G316, 'Затраты'!$C:$C, 'Фин.Модель'!$I316)</f>
        <v>0</v>
      </c>
      <c r="BM316" s="167" t="n">
        <f aca="false" ca="true" dt2D="false" dtr="false" t="normal">SUMIFS('Затраты'!BM:BM, 'Затраты'!$G:$G, $G316, 'Затраты'!$C:$C, 'Фин.Модель'!$I316)</f>
        <v>0</v>
      </c>
      <c r="BN316" s="167" t="n">
        <f aca="false" ca="true" dt2D="false" dtr="false" t="normal">SUMIFS('Затраты'!BN:BN, 'Затраты'!$G:$G, $G316, 'Затраты'!$C:$C, 'Фин.Модель'!$I316)</f>
        <v>0</v>
      </c>
      <c r="BO316" s="167" t="n">
        <f aca="false" ca="true" dt2D="false" dtr="false" t="normal">SUMIFS('Затраты'!BO:BO, 'Затраты'!$G:$G, $G316, 'Затраты'!$C:$C, 'Фин.Модель'!$I316)</f>
        <v>0</v>
      </c>
      <c r="BP316" s="167" t="n">
        <f aca="false" ca="true" dt2D="false" dtr="false" t="normal">SUMIFS('Затраты'!BP:BP, 'Затраты'!$G:$G, $G316, 'Затраты'!$C:$C, 'Фин.Модель'!$I316)</f>
        <v>0</v>
      </c>
      <c r="BQ316" s="167" t="n">
        <f aca="false" ca="true" dt2D="false" dtr="false" t="normal">SUMIFS('Затраты'!BQ:BQ, 'Затраты'!$G:$G, $G316, 'Затраты'!$C:$C, 'Фин.Модель'!$I316)</f>
        <v>0</v>
      </c>
      <c r="BR316" s="167" t="n">
        <f aca="false" ca="true" dt2D="false" dtr="false" t="normal">SUMIFS('Затраты'!BR:BR, 'Затраты'!$G:$G, $G316, 'Затраты'!$C:$C, 'Фин.Модель'!$I316)</f>
        <v>0</v>
      </c>
      <c r="BS316" s="167" t="n">
        <f aca="false" ca="true" dt2D="false" dtr="false" t="normal">SUMIFS('Затраты'!BS:BS, 'Затраты'!$G:$G, $G316, 'Затраты'!$C:$C, 'Фин.Модель'!$I316)</f>
        <v>0</v>
      </c>
      <c r="BT316" s="167" t="n">
        <f aca="false" ca="true" dt2D="false" dtr="false" t="normal">SUMIFS('Затраты'!BT:BT, 'Затраты'!$G:$G, $G316, 'Затраты'!$C:$C, 'Фин.Модель'!$I316)</f>
        <v>0</v>
      </c>
    </row>
    <row customFormat="true" hidden="true" ht="16.5" outlineLevel="1" r="317" s="17">
      <c r="A317" s="404" t="s">
        <v>471</v>
      </c>
      <c r="B317" s="404" t="n"/>
      <c r="C317" s="374" t="s">
        <v>471</v>
      </c>
      <c r="D317" s="404" t="n"/>
      <c r="E317" s="419" t="e">
        <f aca="false" ca="false" dt2D="false" dtr="false" t="normal">E316</f>
        <v>#N/A</v>
      </c>
      <c r="F317" s="374" t="e">
        <f aca="false" ca="false" dt2D="false" dtr="false" t="normal">F316</f>
        <v>#N/A</v>
      </c>
      <c r="G317" s="374" t="n">
        <f aca="false" ca="false" dt2D="false" dtr="false" t="normal">G316</f>
        <v>0</v>
      </c>
      <c r="H317" s="1" t="n"/>
      <c r="I317" s="17" t="s">
        <v>472</v>
      </c>
      <c r="L317" s="283" t="e">
        <f aca="false" ca="true" dt2D="false" dtr="false" t="normal">SUM(M317:BT317)</f>
        <v>#VALUE!</v>
      </c>
      <c r="M317" s="171" t="e">
        <f aca="false" ca="true" dt2D="false" dtr="false" t="normal">M300-SUM(M301:M316)</f>
        <v>#VALUE!</v>
      </c>
      <c r="N317" s="171" t="e">
        <f aca="false" ca="true" dt2D="false" dtr="false" t="normal">N300-SUM(N301:N316)</f>
        <v>#VALUE!</v>
      </c>
      <c r="O317" s="171" t="e">
        <f aca="false" ca="true" dt2D="false" dtr="false" t="normal">O300-SUM(O301:O316)</f>
        <v>#VALUE!</v>
      </c>
      <c r="P317" s="171" t="e">
        <f aca="false" ca="true" dt2D="false" dtr="false" t="normal">P300-SUM(P301:P316)</f>
        <v>#VALUE!</v>
      </c>
      <c r="Q317" s="171" t="e">
        <f aca="false" ca="true" dt2D="false" dtr="false" t="normal">Q300-SUM(Q301:Q316)</f>
        <v>#VALUE!</v>
      </c>
      <c r="R317" s="171" t="e">
        <f aca="false" ca="true" dt2D="false" dtr="false" t="normal">R300-SUM(R301:R316)</f>
        <v>#VALUE!</v>
      </c>
      <c r="S317" s="171" t="e">
        <f aca="false" ca="true" dt2D="false" dtr="false" t="normal">S300-SUM(S301:S316)</f>
        <v>#VALUE!</v>
      </c>
      <c r="T317" s="171" t="e">
        <f aca="false" ca="true" dt2D="false" dtr="false" t="normal">T300-SUM(T301:T316)</f>
        <v>#VALUE!</v>
      </c>
      <c r="U317" s="171" t="e">
        <f aca="false" ca="true" dt2D="false" dtr="false" t="normal">U300-SUM(U301:U316)</f>
        <v>#VALUE!</v>
      </c>
      <c r="V317" s="171" t="e">
        <f aca="false" ca="true" dt2D="false" dtr="false" t="normal">V300-SUM(V301:V316)</f>
        <v>#VALUE!</v>
      </c>
      <c r="W317" s="171" t="e">
        <f aca="false" ca="true" dt2D="false" dtr="false" t="normal">W300-SUM(W301:W316)</f>
        <v>#VALUE!</v>
      </c>
      <c r="X317" s="171" t="e">
        <f aca="false" ca="true" dt2D="false" dtr="false" t="normal">X300-SUM(X301:X316)</f>
        <v>#VALUE!</v>
      </c>
      <c r="Y317" s="171" t="e">
        <f aca="false" ca="true" dt2D="false" dtr="false" t="normal">Y300-SUM(Y301:Y316)</f>
        <v>#VALUE!</v>
      </c>
      <c r="Z317" s="171" t="e">
        <f aca="false" ca="true" dt2D="false" dtr="false" t="normal">Z300-SUM(Z301:Z316)</f>
        <v>#VALUE!</v>
      </c>
      <c r="AA317" s="171" t="e">
        <f aca="false" ca="true" dt2D="false" dtr="false" t="normal">AA300-SUM(AA301:AA316)</f>
        <v>#VALUE!</v>
      </c>
      <c r="AB317" s="171" t="e">
        <f aca="false" ca="true" dt2D="false" dtr="false" t="normal">AB300-SUM(AB301:AB316)</f>
        <v>#VALUE!</v>
      </c>
      <c r="AC317" s="171" t="e">
        <f aca="false" ca="true" dt2D="false" dtr="false" t="normal">AC300-SUM(AC301:AC316)</f>
        <v>#VALUE!</v>
      </c>
      <c r="AD317" s="171" t="e">
        <f aca="false" ca="true" dt2D="false" dtr="false" t="normal">AD300-SUM(AD301:AD316)</f>
        <v>#VALUE!</v>
      </c>
      <c r="AE317" s="171" t="e">
        <f aca="false" ca="true" dt2D="false" dtr="false" t="normal">AE300-SUM(AE301:AE316)</f>
        <v>#VALUE!</v>
      </c>
      <c r="AF317" s="171" t="e">
        <f aca="false" ca="true" dt2D="false" dtr="false" t="normal">AF300-SUM(AF301:AF316)</f>
        <v>#VALUE!</v>
      </c>
      <c r="AG317" s="171" t="e">
        <f aca="false" ca="true" dt2D="false" dtr="false" t="normal">AG300-SUM(AG301:AG316)</f>
        <v>#VALUE!</v>
      </c>
      <c r="AH317" s="171" t="e">
        <f aca="false" ca="true" dt2D="false" dtr="false" t="normal">AH300-SUM(AH301:AH316)</f>
        <v>#VALUE!</v>
      </c>
      <c r="AI317" s="171" t="e">
        <f aca="false" ca="true" dt2D="false" dtr="false" t="normal">AI300-SUM(AI301:AI316)</f>
        <v>#VALUE!</v>
      </c>
      <c r="AJ317" s="171" t="e">
        <f aca="false" ca="true" dt2D="false" dtr="false" t="normal">AJ300-SUM(AJ301:AJ316)</f>
        <v>#VALUE!</v>
      </c>
      <c r="AK317" s="171" t="e">
        <f aca="false" ca="true" dt2D="false" dtr="false" t="normal">AK300-SUM(AK301:AK316)</f>
        <v>#VALUE!</v>
      </c>
      <c r="AL317" s="171" t="e">
        <f aca="false" ca="true" dt2D="false" dtr="false" t="normal">AL300-SUM(AL301:AL316)</f>
        <v>#VALUE!</v>
      </c>
      <c r="AM317" s="171" t="e">
        <f aca="false" ca="true" dt2D="false" dtr="false" t="normal">AM300-SUM(AM301:AM316)</f>
        <v>#VALUE!</v>
      </c>
      <c r="AN317" s="171" t="e">
        <f aca="false" ca="true" dt2D="false" dtr="false" t="normal">AN300-SUM(AN301:AN316)</f>
        <v>#VALUE!</v>
      </c>
      <c r="AO317" s="171" t="e">
        <f aca="false" ca="true" dt2D="false" dtr="false" t="normal">AO300-SUM(AO301:AO316)</f>
        <v>#VALUE!</v>
      </c>
      <c r="AP317" s="171" t="e">
        <f aca="false" ca="true" dt2D="false" dtr="false" t="normal">AP300-SUM(AP301:AP316)</f>
        <v>#VALUE!</v>
      </c>
      <c r="AQ317" s="171" t="e">
        <f aca="false" ca="true" dt2D="false" dtr="false" t="normal">AQ300-SUM(AQ301:AQ316)</f>
        <v>#VALUE!</v>
      </c>
      <c r="AR317" s="171" t="e">
        <f aca="false" ca="true" dt2D="false" dtr="false" t="normal">AR300-SUM(AR301:AR316)</f>
        <v>#VALUE!</v>
      </c>
      <c r="AS317" s="171" t="e">
        <f aca="false" ca="true" dt2D="false" dtr="false" t="normal">AS300-SUM(AS301:AS316)</f>
        <v>#VALUE!</v>
      </c>
      <c r="AT317" s="171" t="e">
        <f aca="false" ca="true" dt2D="false" dtr="false" t="normal">AT300-SUM(AT301:AT316)</f>
        <v>#VALUE!</v>
      </c>
      <c r="AU317" s="171" t="e">
        <f aca="false" ca="true" dt2D="false" dtr="false" t="normal">AU300-SUM(AU301:AU316)</f>
        <v>#VALUE!</v>
      </c>
      <c r="AV317" s="171" t="e">
        <f aca="false" ca="true" dt2D="false" dtr="false" t="normal">AV300-SUM(AV301:AV316)</f>
        <v>#VALUE!</v>
      </c>
      <c r="AW317" s="171" t="e">
        <f aca="false" ca="true" dt2D="false" dtr="false" t="normal">AW300-SUM(AW301:AW316)</f>
        <v>#VALUE!</v>
      </c>
      <c r="AX317" s="171" t="e">
        <f aca="false" ca="true" dt2D="false" dtr="false" t="normal">AX300-SUM(AX301:AX316)</f>
        <v>#VALUE!</v>
      </c>
      <c r="AY317" s="171" t="e">
        <f aca="false" ca="true" dt2D="false" dtr="false" t="normal">AY300-SUM(AY301:AY316)</f>
        <v>#VALUE!</v>
      </c>
      <c r="AZ317" s="171" t="e">
        <f aca="false" ca="true" dt2D="false" dtr="false" t="normal">AZ300-SUM(AZ301:AZ316)</f>
        <v>#VALUE!</v>
      </c>
      <c r="BA317" s="171" t="e">
        <f aca="false" ca="true" dt2D="false" dtr="false" t="normal">BA300-SUM(BA301:BA316)</f>
        <v>#VALUE!</v>
      </c>
      <c r="BB317" s="171" t="e">
        <f aca="false" ca="true" dt2D="false" dtr="false" t="normal">BB300-SUM(BB301:BB316)</f>
        <v>#VALUE!</v>
      </c>
      <c r="BC317" s="171" t="e">
        <f aca="false" ca="true" dt2D="false" dtr="false" t="normal">BC300-SUM(BC301:BC316)</f>
        <v>#VALUE!</v>
      </c>
      <c r="BD317" s="171" t="e">
        <f aca="false" ca="true" dt2D="false" dtr="false" t="normal">BD300-SUM(BD301:BD316)</f>
        <v>#VALUE!</v>
      </c>
      <c r="BE317" s="171" t="e">
        <f aca="false" ca="true" dt2D="false" dtr="false" t="normal">BE300-SUM(BE301:BE316)</f>
        <v>#VALUE!</v>
      </c>
      <c r="BF317" s="171" t="e">
        <f aca="false" ca="true" dt2D="false" dtr="false" t="normal">BF300-SUM(BF301:BF316)</f>
        <v>#VALUE!</v>
      </c>
      <c r="BG317" s="171" t="e">
        <f aca="false" ca="true" dt2D="false" dtr="false" t="normal">BG300-SUM(BG301:BG316)</f>
        <v>#VALUE!</v>
      </c>
      <c r="BH317" s="171" t="e">
        <f aca="false" ca="true" dt2D="false" dtr="false" t="normal">BH300-SUM(BH301:BH316)</f>
        <v>#VALUE!</v>
      </c>
      <c r="BI317" s="171" t="e">
        <f aca="false" ca="true" dt2D="false" dtr="false" t="normal">BI300-SUM(BI301:BI316)</f>
        <v>#VALUE!</v>
      </c>
      <c r="BJ317" s="171" t="e">
        <f aca="false" ca="true" dt2D="false" dtr="false" t="normal">BJ300-SUM(BJ301:BJ316)</f>
        <v>#VALUE!</v>
      </c>
      <c r="BK317" s="171" t="e">
        <f aca="false" ca="true" dt2D="false" dtr="false" t="normal">BK300-SUM(BK301:BK316)</f>
        <v>#VALUE!</v>
      </c>
      <c r="BL317" s="171" t="e">
        <f aca="false" ca="true" dt2D="false" dtr="false" t="normal">BL300-SUM(BL301:BL316)</f>
        <v>#VALUE!</v>
      </c>
      <c r="BM317" s="171" t="e">
        <f aca="false" ca="true" dt2D="false" dtr="false" t="normal">BM300-SUM(BM301:BM316)</f>
        <v>#VALUE!</v>
      </c>
      <c r="BN317" s="171" t="e">
        <f aca="false" ca="true" dt2D="false" dtr="false" t="normal">BN300-SUM(BN301:BN316)</f>
        <v>#VALUE!</v>
      </c>
      <c r="BO317" s="171" t="e">
        <f aca="false" ca="true" dt2D="false" dtr="false" t="normal">BO300-SUM(BO301:BO316)</f>
        <v>#VALUE!</v>
      </c>
      <c r="BP317" s="171" t="e">
        <f aca="false" ca="true" dt2D="false" dtr="false" t="normal">BP300-SUM(BP301:BP316)</f>
        <v>#VALUE!</v>
      </c>
      <c r="BQ317" s="171" t="e">
        <f aca="false" ca="true" dt2D="false" dtr="false" t="normal">BQ300-SUM(BQ301:BQ316)</f>
        <v>#VALUE!</v>
      </c>
      <c r="BR317" s="171" t="e">
        <f aca="false" ca="true" dt2D="false" dtr="false" t="normal">BR300-SUM(BR301:BR316)</f>
        <v>#VALUE!</v>
      </c>
      <c r="BS317" s="171" t="e">
        <f aca="false" ca="true" dt2D="false" dtr="false" t="normal">BS300-SUM(BS301:BS316)</f>
        <v>#VALUE!</v>
      </c>
      <c r="BT317" s="171" t="e">
        <f aca="false" ca="true" dt2D="false" dtr="false" t="normal">BT300-SUM(BT301:BT316)</f>
        <v>#VALUE!</v>
      </c>
    </row>
    <row hidden="true" ht="16.5" outlineLevel="1" r="318">
      <c r="A318" s="374" t="s">
        <v>201</v>
      </c>
      <c r="E318" s="419" t="e">
        <f aca="false" ca="false" dt2D="false" dtr="false" t="normal">E317</f>
        <v>#N/A</v>
      </c>
      <c r="F318" s="374" t="e">
        <f aca="false" ca="false" dt2D="false" dtr="false" t="normal">F317</f>
        <v>#N/A</v>
      </c>
      <c r="G318" s="374" t="n">
        <f aca="false" ca="false" dt2D="false" dtr="false" t="normal">G317</f>
        <v>0</v>
      </c>
      <c r="I318" s="1" t="s">
        <v>473</v>
      </c>
      <c r="L318" s="283" t="e">
        <f aca="false" ca="true" dt2D="false" dtr="false" t="normal">SUM(M318:BT318)</f>
        <v>#VALUE!</v>
      </c>
      <c r="M318" s="167" t="e">
        <f aca="false" ca="true" dt2D="false" dtr="false" t="normal">SUMIFS('ОС'!M:M, 'ОС'!$G:$G, $G318, 'ОС'!$E:$E, $I318)*$J$272</f>
        <v>#VALUE!</v>
      </c>
      <c r="N318" s="167" t="e">
        <f aca="false" ca="true" dt2D="false" dtr="false" t="normal">SUMIFS('ОС'!N:N, 'ОС'!$G:$G, $G318, 'ОС'!$E:$E, $I318)*$J$272</f>
        <v>#VALUE!</v>
      </c>
      <c r="O318" s="167" t="e">
        <f aca="false" ca="true" dt2D="false" dtr="false" t="normal">SUMIFS('ОС'!O:O, 'ОС'!$G:$G, $G318, 'ОС'!$E:$E, $I318)*$J$272</f>
        <v>#VALUE!</v>
      </c>
      <c r="P318" s="167" t="e">
        <f aca="false" ca="true" dt2D="false" dtr="false" t="normal">SUMIFS('ОС'!P:P, 'ОС'!$G:$G, $G318, 'ОС'!$E:$E, $I318)*$J$272</f>
        <v>#VALUE!</v>
      </c>
      <c r="Q318" s="167" t="e">
        <f aca="false" ca="true" dt2D="false" dtr="false" t="normal">SUMIFS('ОС'!Q:Q, 'ОС'!$G:$G, $G318, 'ОС'!$E:$E, $I318)*$J$272</f>
        <v>#VALUE!</v>
      </c>
      <c r="R318" s="167" t="e">
        <f aca="false" ca="true" dt2D="false" dtr="false" t="normal">SUMIFS('ОС'!R:R, 'ОС'!$G:$G, $G318, 'ОС'!$E:$E, $I318)*$J$272</f>
        <v>#VALUE!</v>
      </c>
      <c r="S318" s="167" t="e">
        <f aca="false" ca="true" dt2D="false" dtr="false" t="normal">SUMIFS('ОС'!S:S, 'ОС'!$G:$G, $G318, 'ОС'!$E:$E, $I318)*$J$272</f>
        <v>#VALUE!</v>
      </c>
      <c r="T318" s="167" t="e">
        <f aca="false" ca="true" dt2D="false" dtr="false" t="normal">SUMIFS('ОС'!T:T, 'ОС'!$G:$G, $G318, 'ОС'!$E:$E, $I318)*$J$272</f>
        <v>#VALUE!</v>
      </c>
      <c r="U318" s="167" t="e">
        <f aca="false" ca="true" dt2D="false" dtr="false" t="normal">SUMIFS('ОС'!U:U, 'ОС'!$G:$G, $G318, 'ОС'!$E:$E, $I318)*$J$272</f>
        <v>#VALUE!</v>
      </c>
      <c r="V318" s="167" t="e">
        <f aca="false" ca="true" dt2D="false" dtr="false" t="normal">SUMIFS('ОС'!V:V, 'ОС'!$G:$G, $G318, 'ОС'!$E:$E, $I318)*$J$272</f>
        <v>#VALUE!</v>
      </c>
      <c r="W318" s="167" t="e">
        <f aca="false" ca="true" dt2D="false" dtr="false" t="normal">SUMIFS('ОС'!W:W, 'ОС'!$G:$G, $G318, 'ОС'!$E:$E, $I318)*$J$272</f>
        <v>#VALUE!</v>
      </c>
      <c r="X318" s="167" t="e">
        <f aca="false" ca="true" dt2D="false" dtr="false" t="normal">SUMIFS('ОС'!X:X, 'ОС'!$G:$G, $G318, 'ОС'!$E:$E, $I318)*$J$272</f>
        <v>#VALUE!</v>
      </c>
      <c r="Y318" s="167" t="e">
        <f aca="false" ca="true" dt2D="false" dtr="false" t="normal">SUMIFS('ОС'!Y:Y, 'ОС'!$G:$G, $G318, 'ОС'!$E:$E, $I318)*$J$272</f>
        <v>#VALUE!</v>
      </c>
      <c r="Z318" s="167" t="e">
        <f aca="false" ca="true" dt2D="false" dtr="false" t="normal">SUMIFS('ОС'!Z:Z, 'ОС'!$G:$G, $G318, 'ОС'!$E:$E, $I318)*$J$272</f>
        <v>#VALUE!</v>
      </c>
      <c r="AA318" s="167" t="e">
        <f aca="false" ca="true" dt2D="false" dtr="false" t="normal">SUMIFS('ОС'!AA:AA, 'ОС'!$G:$G, $G318, 'ОС'!$E:$E, $I318)*$J$272</f>
        <v>#VALUE!</v>
      </c>
      <c r="AB318" s="167" t="e">
        <f aca="false" ca="true" dt2D="false" dtr="false" t="normal">SUMIFS('ОС'!AB:AB, 'ОС'!$G:$G, $G318, 'ОС'!$E:$E, $I318)*$J$272</f>
        <v>#VALUE!</v>
      </c>
      <c r="AC318" s="167" t="e">
        <f aca="false" ca="true" dt2D="false" dtr="false" t="normal">SUMIFS('ОС'!AC:AC, 'ОС'!$G:$G, $G318, 'ОС'!$E:$E, $I318)*$J$272</f>
        <v>#VALUE!</v>
      </c>
      <c r="AD318" s="167" t="e">
        <f aca="false" ca="true" dt2D="false" dtr="false" t="normal">SUMIFS('ОС'!AD:AD, 'ОС'!$G:$G, $G318, 'ОС'!$E:$E, $I318)*$J$272</f>
        <v>#VALUE!</v>
      </c>
      <c r="AE318" s="167" t="e">
        <f aca="false" ca="true" dt2D="false" dtr="false" t="normal">SUMIFS('ОС'!AE:AE, 'ОС'!$G:$G, $G318, 'ОС'!$E:$E, $I318)*$J$272</f>
        <v>#VALUE!</v>
      </c>
      <c r="AF318" s="167" t="e">
        <f aca="false" ca="true" dt2D="false" dtr="false" t="normal">SUMIFS('ОС'!AF:AF, 'ОС'!$G:$G, $G318, 'ОС'!$E:$E, $I318)*$J$272</f>
        <v>#VALUE!</v>
      </c>
      <c r="AG318" s="167" t="e">
        <f aca="false" ca="true" dt2D="false" dtr="false" t="normal">SUMIFS('ОС'!AG:AG, 'ОС'!$G:$G, $G318, 'ОС'!$E:$E, $I318)*$J$272</f>
        <v>#VALUE!</v>
      </c>
      <c r="AH318" s="167" t="e">
        <f aca="false" ca="true" dt2D="false" dtr="false" t="normal">SUMIFS('ОС'!AH:AH, 'ОС'!$G:$G, $G318, 'ОС'!$E:$E, $I318)*$J$272</f>
        <v>#VALUE!</v>
      </c>
      <c r="AI318" s="167" t="e">
        <f aca="false" ca="true" dt2D="false" dtr="false" t="normal">SUMIFS('ОС'!AI:AI, 'ОС'!$G:$G, $G318, 'ОС'!$E:$E, $I318)*$J$272</f>
        <v>#VALUE!</v>
      </c>
      <c r="AJ318" s="167" t="e">
        <f aca="false" ca="true" dt2D="false" dtr="false" t="normal">SUMIFS('ОС'!AJ:AJ, 'ОС'!$G:$G, $G318, 'ОС'!$E:$E, $I318)*$J$272</f>
        <v>#VALUE!</v>
      </c>
      <c r="AK318" s="167" t="e">
        <f aca="false" ca="true" dt2D="false" dtr="false" t="normal">SUMIFS('ОС'!AK:AK, 'ОС'!$G:$G, $G318, 'ОС'!$E:$E, $I318)*$J$272</f>
        <v>#VALUE!</v>
      </c>
      <c r="AL318" s="167" t="e">
        <f aca="false" ca="true" dt2D="false" dtr="false" t="normal">SUMIFS('ОС'!AL:AL, 'ОС'!$G:$G, $G318, 'ОС'!$E:$E, $I318)*$J$272</f>
        <v>#VALUE!</v>
      </c>
      <c r="AM318" s="167" t="e">
        <f aca="false" ca="true" dt2D="false" dtr="false" t="normal">SUMIFS('ОС'!AM:AM, 'ОС'!$G:$G, $G318, 'ОС'!$E:$E, $I318)*$J$272</f>
        <v>#VALUE!</v>
      </c>
      <c r="AN318" s="167" t="e">
        <f aca="false" ca="true" dt2D="false" dtr="false" t="normal">SUMIFS('ОС'!AN:AN, 'ОС'!$G:$G, $G318, 'ОС'!$E:$E, $I318)*$J$272</f>
        <v>#VALUE!</v>
      </c>
      <c r="AO318" s="167" t="e">
        <f aca="false" ca="true" dt2D="false" dtr="false" t="normal">SUMIFS('ОС'!AO:AO, 'ОС'!$G:$G, $G318, 'ОС'!$E:$E, $I318)*$J$272</f>
        <v>#VALUE!</v>
      </c>
      <c r="AP318" s="167" t="e">
        <f aca="false" ca="true" dt2D="false" dtr="false" t="normal">SUMIFS('ОС'!AP:AP, 'ОС'!$G:$G, $G318, 'ОС'!$E:$E, $I318)*$J$272</f>
        <v>#VALUE!</v>
      </c>
      <c r="AQ318" s="167" t="e">
        <f aca="false" ca="true" dt2D="false" dtr="false" t="normal">SUMIFS('ОС'!AQ:AQ, 'ОС'!$G:$G, $G318, 'ОС'!$E:$E, $I318)*$J$272</f>
        <v>#VALUE!</v>
      </c>
      <c r="AR318" s="167" t="e">
        <f aca="false" ca="true" dt2D="false" dtr="false" t="normal">SUMIFS('ОС'!AR:AR, 'ОС'!$G:$G, $G318, 'ОС'!$E:$E, $I318)*$J$272</f>
        <v>#VALUE!</v>
      </c>
      <c r="AS318" s="167" t="e">
        <f aca="false" ca="true" dt2D="false" dtr="false" t="normal">SUMIFS('ОС'!AS:AS, 'ОС'!$G:$G, $G318, 'ОС'!$E:$E, $I318)*$J$272</f>
        <v>#VALUE!</v>
      </c>
      <c r="AT318" s="167" t="e">
        <f aca="false" ca="true" dt2D="false" dtr="false" t="normal">SUMIFS('ОС'!AT:AT, 'ОС'!$G:$G, $G318, 'ОС'!$E:$E, $I318)*$J$272</f>
        <v>#VALUE!</v>
      </c>
      <c r="AU318" s="167" t="e">
        <f aca="false" ca="true" dt2D="false" dtr="false" t="normal">SUMIFS('ОС'!AU:AU, 'ОС'!$G:$G, $G318, 'ОС'!$E:$E, $I318)*$J$272</f>
        <v>#VALUE!</v>
      </c>
      <c r="AV318" s="167" t="e">
        <f aca="false" ca="true" dt2D="false" dtr="false" t="normal">SUMIFS('ОС'!AV:AV, 'ОС'!$G:$G, $G318, 'ОС'!$E:$E, $I318)*$J$272</f>
        <v>#VALUE!</v>
      </c>
      <c r="AW318" s="167" t="e">
        <f aca="false" ca="true" dt2D="false" dtr="false" t="normal">SUMIFS('ОС'!AW:AW, 'ОС'!$G:$G, $G318, 'ОС'!$E:$E, $I318)*$J$272</f>
        <v>#VALUE!</v>
      </c>
      <c r="AX318" s="167" t="e">
        <f aca="false" ca="true" dt2D="false" dtr="false" t="normal">SUMIFS('ОС'!AX:AX, 'ОС'!$G:$G, $G318, 'ОС'!$E:$E, $I318)*$J$272</f>
        <v>#VALUE!</v>
      </c>
      <c r="AY318" s="167" t="e">
        <f aca="false" ca="true" dt2D="false" dtr="false" t="normal">SUMIFS('ОС'!AY:AY, 'ОС'!$G:$G, $G318, 'ОС'!$E:$E, $I318)*$J$272</f>
        <v>#VALUE!</v>
      </c>
      <c r="AZ318" s="167" t="e">
        <f aca="false" ca="true" dt2D="false" dtr="false" t="normal">SUMIFS('ОС'!AZ:AZ, 'ОС'!$G:$G, $G318, 'ОС'!$E:$E, $I318)*$J$272</f>
        <v>#VALUE!</v>
      </c>
      <c r="BA318" s="167" t="e">
        <f aca="false" ca="true" dt2D="false" dtr="false" t="normal">SUMIFS('ОС'!BA:BA, 'ОС'!$G:$G, $G318, 'ОС'!$E:$E, $I318)*$J$272</f>
        <v>#VALUE!</v>
      </c>
      <c r="BB318" s="167" t="e">
        <f aca="false" ca="true" dt2D="false" dtr="false" t="normal">SUMIFS('ОС'!BB:BB, 'ОС'!$G:$G, $G318, 'ОС'!$E:$E, $I318)*$J$272</f>
        <v>#VALUE!</v>
      </c>
      <c r="BC318" s="167" t="e">
        <f aca="false" ca="true" dt2D="false" dtr="false" t="normal">SUMIFS('ОС'!BC:BC, 'ОС'!$G:$G, $G318, 'ОС'!$E:$E, $I318)*$J$272</f>
        <v>#VALUE!</v>
      </c>
      <c r="BD318" s="167" t="e">
        <f aca="false" ca="true" dt2D="false" dtr="false" t="normal">SUMIFS('ОС'!BD:BD, 'ОС'!$G:$G, $G318, 'ОС'!$E:$E, $I318)*$J$272</f>
        <v>#VALUE!</v>
      </c>
      <c r="BE318" s="167" t="e">
        <f aca="false" ca="true" dt2D="false" dtr="false" t="normal">SUMIFS('ОС'!BE:BE, 'ОС'!$G:$G, $G318, 'ОС'!$E:$E, $I318)*$J$272</f>
        <v>#VALUE!</v>
      </c>
      <c r="BF318" s="167" t="e">
        <f aca="false" ca="true" dt2D="false" dtr="false" t="normal">SUMIFS('ОС'!BF:BF, 'ОС'!$G:$G, $G318, 'ОС'!$E:$E, $I318)*$J$272</f>
        <v>#VALUE!</v>
      </c>
      <c r="BG318" s="167" t="e">
        <f aca="false" ca="true" dt2D="false" dtr="false" t="normal">SUMIFS('ОС'!BG:BG, 'ОС'!$G:$G, $G318, 'ОС'!$E:$E, $I318)*$J$272</f>
        <v>#VALUE!</v>
      </c>
      <c r="BH318" s="167" t="e">
        <f aca="false" ca="true" dt2D="false" dtr="false" t="normal">SUMIFS('ОС'!BH:BH, 'ОС'!$G:$G, $G318, 'ОС'!$E:$E, $I318)*$J$272</f>
        <v>#VALUE!</v>
      </c>
      <c r="BI318" s="167" t="e">
        <f aca="false" ca="true" dt2D="false" dtr="false" t="normal">SUMIFS('ОС'!BI:BI, 'ОС'!$G:$G, $G318, 'ОС'!$E:$E, $I318)*$J$272</f>
        <v>#VALUE!</v>
      </c>
      <c r="BJ318" s="167" t="e">
        <f aca="false" ca="true" dt2D="false" dtr="false" t="normal">SUMIFS('ОС'!BJ:BJ, 'ОС'!$G:$G, $G318, 'ОС'!$E:$E, $I318)*$J$272</f>
        <v>#VALUE!</v>
      </c>
      <c r="BK318" s="167" t="e">
        <f aca="false" ca="true" dt2D="false" dtr="false" t="normal">SUMIFS('ОС'!BK:BK, 'ОС'!$G:$G, $G318, 'ОС'!$E:$E, $I318)*$J$272</f>
        <v>#VALUE!</v>
      </c>
      <c r="BL318" s="167" t="e">
        <f aca="false" ca="true" dt2D="false" dtr="false" t="normal">SUMIFS('ОС'!BL:BL, 'ОС'!$G:$G, $G318, 'ОС'!$E:$E, $I318)*$J$272</f>
        <v>#VALUE!</v>
      </c>
      <c r="BM318" s="167" t="e">
        <f aca="false" ca="true" dt2D="false" dtr="false" t="normal">SUMIFS('ОС'!BM:BM, 'ОС'!$G:$G, $G318, 'ОС'!$E:$E, $I318)*$J$272</f>
        <v>#VALUE!</v>
      </c>
      <c r="BN318" s="167" t="e">
        <f aca="false" ca="true" dt2D="false" dtr="false" t="normal">SUMIFS('ОС'!BN:BN, 'ОС'!$G:$G, $G318, 'ОС'!$E:$E, $I318)*$J$272</f>
        <v>#VALUE!</v>
      </c>
      <c r="BO318" s="167" t="e">
        <f aca="false" ca="true" dt2D="false" dtr="false" t="normal">SUMIFS('ОС'!BO:BO, 'ОС'!$G:$G, $G318, 'ОС'!$E:$E, $I318)*$J$272</f>
        <v>#VALUE!</v>
      </c>
      <c r="BP318" s="167" t="e">
        <f aca="false" ca="true" dt2D="false" dtr="false" t="normal">SUMIFS('ОС'!BP:BP, 'ОС'!$G:$G, $G318, 'ОС'!$E:$E, $I318)*$J$272</f>
        <v>#VALUE!</v>
      </c>
      <c r="BQ318" s="167" t="e">
        <f aca="false" ca="true" dt2D="false" dtr="false" t="normal">SUMIFS('ОС'!BQ:BQ, 'ОС'!$G:$G, $G318, 'ОС'!$E:$E, $I318)*$J$272</f>
        <v>#VALUE!</v>
      </c>
      <c r="BR318" s="167" t="e">
        <f aca="false" ca="true" dt2D="false" dtr="false" t="normal">SUMIFS('ОС'!BR:BR, 'ОС'!$G:$G, $G318, 'ОС'!$E:$E, $I318)*$J$272</f>
        <v>#VALUE!</v>
      </c>
      <c r="BS318" s="167" t="e">
        <f aca="false" ca="true" dt2D="false" dtr="false" t="normal">SUMIFS('ОС'!BS:BS, 'ОС'!$G:$G, $G318, 'ОС'!$E:$E, $I318)*$J$272</f>
        <v>#VALUE!</v>
      </c>
      <c r="BT318" s="167" t="e">
        <f aca="false" ca="true" dt2D="false" dtr="false" t="normal">SUMIFS('ОС'!BT:BT, 'ОС'!$G:$G, $G318, 'ОС'!$E:$E, $I318)*$J$272</f>
        <v>#VALUE!</v>
      </c>
    </row>
    <row hidden="true" ht="16.5" outlineLevel="1" r="319">
      <c r="A319" s="374" t="s">
        <v>201</v>
      </c>
      <c r="E319" s="419" t="e">
        <f aca="false" ca="false" dt2D="false" dtr="false" t="normal">E318</f>
        <v>#N/A</v>
      </c>
      <c r="F319" s="374" t="e">
        <f aca="false" ca="false" dt2D="false" dtr="false" t="normal">F318</f>
        <v>#N/A</v>
      </c>
      <c r="G319" s="374" t="n">
        <f aca="false" ca="false" dt2D="false" dtr="false" t="normal">G318</f>
        <v>0</v>
      </c>
      <c r="I319" s="1" t="s">
        <v>474</v>
      </c>
      <c r="L319" s="283" t="e">
        <f aca="false" ca="true" dt2D="false" dtr="false" t="normal">SUM(M319:BT319)</f>
        <v>#VALUE!</v>
      </c>
      <c r="M319" s="167" t="e">
        <f aca="false" ca="true" dt2D="false" dtr="false" t="normal">SUMIFS('ОС'!M:M, 'ОС'!$G:$G, $G319, 'ОС'!$E:$E, $I319)*$J$272</f>
        <v>#VALUE!</v>
      </c>
      <c r="N319" s="167" t="e">
        <f aca="false" ca="true" dt2D="false" dtr="false" t="normal">SUMIFS('ОС'!N:N, 'ОС'!$G:$G, $G319, 'ОС'!$E:$E, $I319)*$J$272</f>
        <v>#VALUE!</v>
      </c>
      <c r="O319" s="167" t="e">
        <f aca="false" ca="true" dt2D="false" dtr="false" t="normal">SUMIFS('ОС'!O:O, 'ОС'!$G:$G, $G319, 'ОС'!$E:$E, $I319)*$J$272</f>
        <v>#VALUE!</v>
      </c>
      <c r="P319" s="167" t="e">
        <f aca="false" ca="true" dt2D="false" dtr="false" t="normal">SUMIFS('ОС'!P:P, 'ОС'!$G:$G, $G319, 'ОС'!$E:$E, $I319)*$J$272</f>
        <v>#VALUE!</v>
      </c>
      <c r="Q319" s="167" t="e">
        <f aca="false" ca="true" dt2D="false" dtr="false" t="normal">SUMIFS('ОС'!Q:Q, 'ОС'!$G:$G, $G319, 'ОС'!$E:$E, $I319)*$J$272</f>
        <v>#VALUE!</v>
      </c>
      <c r="R319" s="167" t="e">
        <f aca="false" ca="true" dt2D="false" dtr="false" t="normal">SUMIFS('ОС'!R:R, 'ОС'!$G:$G, $G319, 'ОС'!$E:$E, $I319)*$J$272</f>
        <v>#VALUE!</v>
      </c>
      <c r="S319" s="167" t="e">
        <f aca="false" ca="true" dt2D="false" dtr="false" t="normal">SUMIFS('ОС'!S:S, 'ОС'!$G:$G, $G319, 'ОС'!$E:$E, $I319)*$J$272</f>
        <v>#VALUE!</v>
      </c>
      <c r="T319" s="167" t="e">
        <f aca="false" ca="true" dt2D="false" dtr="false" t="normal">SUMIFS('ОС'!T:T, 'ОС'!$G:$G, $G319, 'ОС'!$E:$E, $I319)*$J$272</f>
        <v>#VALUE!</v>
      </c>
      <c r="U319" s="167" t="e">
        <f aca="false" ca="true" dt2D="false" dtr="false" t="normal">SUMIFS('ОС'!U:U, 'ОС'!$G:$G, $G319, 'ОС'!$E:$E, $I319)*$J$272</f>
        <v>#VALUE!</v>
      </c>
      <c r="V319" s="167" t="e">
        <f aca="false" ca="true" dt2D="false" dtr="false" t="normal">SUMIFS('ОС'!V:V, 'ОС'!$G:$G, $G319, 'ОС'!$E:$E, $I319)*$J$272</f>
        <v>#VALUE!</v>
      </c>
      <c r="W319" s="167" t="e">
        <f aca="false" ca="true" dt2D="false" dtr="false" t="normal">SUMIFS('ОС'!W:W, 'ОС'!$G:$G, $G319, 'ОС'!$E:$E, $I319)*$J$272</f>
        <v>#VALUE!</v>
      </c>
      <c r="X319" s="167" t="e">
        <f aca="false" ca="true" dt2D="false" dtr="false" t="normal">SUMIFS('ОС'!X:X, 'ОС'!$G:$G, $G319, 'ОС'!$E:$E, $I319)*$J$272</f>
        <v>#VALUE!</v>
      </c>
      <c r="Y319" s="167" t="e">
        <f aca="false" ca="true" dt2D="false" dtr="false" t="normal">SUMIFS('ОС'!Y:Y, 'ОС'!$G:$G, $G319, 'ОС'!$E:$E, $I319)*$J$272</f>
        <v>#VALUE!</v>
      </c>
      <c r="Z319" s="167" t="e">
        <f aca="false" ca="true" dt2D="false" dtr="false" t="normal">SUMIFS('ОС'!Z:Z, 'ОС'!$G:$G, $G319, 'ОС'!$E:$E, $I319)*$J$272</f>
        <v>#VALUE!</v>
      </c>
      <c r="AA319" s="167" t="e">
        <f aca="false" ca="true" dt2D="false" dtr="false" t="normal">SUMIFS('ОС'!AA:AA, 'ОС'!$G:$G, $G319, 'ОС'!$E:$E, $I319)*$J$272</f>
        <v>#VALUE!</v>
      </c>
      <c r="AB319" s="167" t="e">
        <f aca="false" ca="true" dt2D="false" dtr="false" t="normal">SUMIFS('ОС'!AB:AB, 'ОС'!$G:$G, $G319, 'ОС'!$E:$E, $I319)*$J$272</f>
        <v>#VALUE!</v>
      </c>
      <c r="AC319" s="167" t="e">
        <f aca="false" ca="true" dt2D="false" dtr="false" t="normal">SUMIFS('ОС'!AC:AC, 'ОС'!$G:$G, $G319, 'ОС'!$E:$E, $I319)*$J$272</f>
        <v>#VALUE!</v>
      </c>
      <c r="AD319" s="167" t="e">
        <f aca="false" ca="true" dt2D="false" dtr="false" t="normal">SUMIFS('ОС'!AD:AD, 'ОС'!$G:$G, $G319, 'ОС'!$E:$E, $I319)*$J$272</f>
        <v>#VALUE!</v>
      </c>
      <c r="AE319" s="167" t="e">
        <f aca="false" ca="true" dt2D="false" dtr="false" t="normal">SUMIFS('ОС'!AE:AE, 'ОС'!$G:$G, $G319, 'ОС'!$E:$E, $I319)*$J$272</f>
        <v>#VALUE!</v>
      </c>
      <c r="AF319" s="167" t="e">
        <f aca="false" ca="true" dt2D="false" dtr="false" t="normal">SUMIFS('ОС'!AF:AF, 'ОС'!$G:$G, $G319, 'ОС'!$E:$E, $I319)*$J$272</f>
        <v>#VALUE!</v>
      </c>
      <c r="AG319" s="167" t="e">
        <f aca="false" ca="true" dt2D="false" dtr="false" t="normal">SUMIFS('ОС'!AG:AG, 'ОС'!$G:$G, $G319, 'ОС'!$E:$E, $I319)*$J$272</f>
        <v>#VALUE!</v>
      </c>
      <c r="AH319" s="167" t="e">
        <f aca="false" ca="true" dt2D="false" dtr="false" t="normal">SUMIFS('ОС'!AH:AH, 'ОС'!$G:$G, $G319, 'ОС'!$E:$E, $I319)*$J$272</f>
        <v>#VALUE!</v>
      </c>
      <c r="AI319" s="167" t="e">
        <f aca="false" ca="true" dt2D="false" dtr="false" t="normal">SUMIFS('ОС'!AI:AI, 'ОС'!$G:$G, $G319, 'ОС'!$E:$E, $I319)*$J$272</f>
        <v>#VALUE!</v>
      </c>
      <c r="AJ319" s="167" t="e">
        <f aca="false" ca="true" dt2D="false" dtr="false" t="normal">SUMIFS('ОС'!AJ:AJ, 'ОС'!$G:$G, $G319, 'ОС'!$E:$E, $I319)*$J$272</f>
        <v>#VALUE!</v>
      </c>
      <c r="AK319" s="167" t="e">
        <f aca="false" ca="true" dt2D="false" dtr="false" t="normal">SUMIFS('ОС'!AK:AK, 'ОС'!$G:$G, $G319, 'ОС'!$E:$E, $I319)*$J$272</f>
        <v>#VALUE!</v>
      </c>
      <c r="AL319" s="167" t="e">
        <f aca="false" ca="true" dt2D="false" dtr="false" t="normal">SUMIFS('ОС'!AL:AL, 'ОС'!$G:$G, $G319, 'ОС'!$E:$E, $I319)*$J$272</f>
        <v>#VALUE!</v>
      </c>
      <c r="AM319" s="167" t="e">
        <f aca="false" ca="true" dt2D="false" dtr="false" t="normal">SUMIFS('ОС'!AM:AM, 'ОС'!$G:$G, $G319, 'ОС'!$E:$E, $I319)*$J$272</f>
        <v>#VALUE!</v>
      </c>
      <c r="AN319" s="167" t="e">
        <f aca="false" ca="true" dt2D="false" dtr="false" t="normal">SUMIFS('ОС'!AN:AN, 'ОС'!$G:$G, $G319, 'ОС'!$E:$E, $I319)*$J$272</f>
        <v>#VALUE!</v>
      </c>
      <c r="AO319" s="167" t="e">
        <f aca="false" ca="true" dt2D="false" dtr="false" t="normal">SUMIFS('ОС'!AO:AO, 'ОС'!$G:$G, $G319, 'ОС'!$E:$E, $I319)*$J$272</f>
        <v>#VALUE!</v>
      </c>
      <c r="AP319" s="167" t="e">
        <f aca="false" ca="true" dt2D="false" dtr="false" t="normal">SUMIFS('ОС'!AP:AP, 'ОС'!$G:$G, $G319, 'ОС'!$E:$E, $I319)*$J$272</f>
        <v>#VALUE!</v>
      </c>
      <c r="AQ319" s="167" t="e">
        <f aca="false" ca="true" dt2D="false" dtr="false" t="normal">SUMIFS('ОС'!AQ:AQ, 'ОС'!$G:$G, $G319, 'ОС'!$E:$E, $I319)*$J$272</f>
        <v>#VALUE!</v>
      </c>
      <c r="AR319" s="167" t="e">
        <f aca="false" ca="true" dt2D="false" dtr="false" t="normal">SUMIFS('ОС'!AR:AR, 'ОС'!$G:$G, $G319, 'ОС'!$E:$E, $I319)*$J$272</f>
        <v>#VALUE!</v>
      </c>
      <c r="AS319" s="167" t="e">
        <f aca="false" ca="true" dt2D="false" dtr="false" t="normal">SUMIFS('ОС'!AS:AS, 'ОС'!$G:$G, $G319, 'ОС'!$E:$E, $I319)*$J$272</f>
        <v>#VALUE!</v>
      </c>
      <c r="AT319" s="167" t="e">
        <f aca="false" ca="true" dt2D="false" dtr="false" t="normal">SUMIFS('ОС'!AT:AT, 'ОС'!$G:$G, $G319, 'ОС'!$E:$E, $I319)*$J$272</f>
        <v>#VALUE!</v>
      </c>
      <c r="AU319" s="167" t="e">
        <f aca="false" ca="true" dt2D="false" dtr="false" t="normal">SUMIFS('ОС'!AU:AU, 'ОС'!$G:$G, $G319, 'ОС'!$E:$E, $I319)*$J$272</f>
        <v>#VALUE!</v>
      </c>
      <c r="AV319" s="167" t="e">
        <f aca="false" ca="true" dt2D="false" dtr="false" t="normal">SUMIFS('ОС'!AV:AV, 'ОС'!$G:$G, $G319, 'ОС'!$E:$E, $I319)*$J$272</f>
        <v>#VALUE!</v>
      </c>
      <c r="AW319" s="167" t="e">
        <f aca="false" ca="true" dt2D="false" dtr="false" t="normal">SUMIFS('ОС'!AW:AW, 'ОС'!$G:$G, $G319, 'ОС'!$E:$E, $I319)*$J$272</f>
        <v>#VALUE!</v>
      </c>
      <c r="AX319" s="167" t="e">
        <f aca="false" ca="true" dt2D="false" dtr="false" t="normal">SUMIFS('ОС'!AX:AX, 'ОС'!$G:$G, $G319, 'ОС'!$E:$E, $I319)*$J$272</f>
        <v>#VALUE!</v>
      </c>
      <c r="AY319" s="167" t="e">
        <f aca="false" ca="true" dt2D="false" dtr="false" t="normal">SUMIFS('ОС'!AY:AY, 'ОС'!$G:$G, $G319, 'ОС'!$E:$E, $I319)*$J$272</f>
        <v>#VALUE!</v>
      </c>
      <c r="AZ319" s="167" t="e">
        <f aca="false" ca="true" dt2D="false" dtr="false" t="normal">SUMIFS('ОС'!AZ:AZ, 'ОС'!$G:$G, $G319, 'ОС'!$E:$E, $I319)*$J$272</f>
        <v>#VALUE!</v>
      </c>
      <c r="BA319" s="167" t="e">
        <f aca="false" ca="true" dt2D="false" dtr="false" t="normal">SUMIFS('ОС'!BA:BA, 'ОС'!$G:$G, $G319, 'ОС'!$E:$E, $I319)*$J$272</f>
        <v>#VALUE!</v>
      </c>
      <c r="BB319" s="167" t="e">
        <f aca="false" ca="true" dt2D="false" dtr="false" t="normal">SUMIFS('ОС'!BB:BB, 'ОС'!$G:$G, $G319, 'ОС'!$E:$E, $I319)*$J$272</f>
        <v>#VALUE!</v>
      </c>
      <c r="BC319" s="167" t="e">
        <f aca="false" ca="true" dt2D="false" dtr="false" t="normal">SUMIFS('ОС'!BC:BC, 'ОС'!$G:$G, $G319, 'ОС'!$E:$E, $I319)*$J$272</f>
        <v>#VALUE!</v>
      </c>
      <c r="BD319" s="167" t="e">
        <f aca="false" ca="true" dt2D="false" dtr="false" t="normal">SUMIFS('ОС'!BD:BD, 'ОС'!$G:$G, $G319, 'ОС'!$E:$E, $I319)*$J$272</f>
        <v>#VALUE!</v>
      </c>
      <c r="BE319" s="167" t="e">
        <f aca="false" ca="true" dt2D="false" dtr="false" t="normal">SUMIFS('ОС'!BE:BE, 'ОС'!$G:$G, $G319, 'ОС'!$E:$E, $I319)*$J$272</f>
        <v>#VALUE!</v>
      </c>
      <c r="BF319" s="167" t="e">
        <f aca="false" ca="true" dt2D="false" dtr="false" t="normal">SUMIFS('ОС'!BF:BF, 'ОС'!$G:$G, $G319, 'ОС'!$E:$E, $I319)*$J$272</f>
        <v>#VALUE!</v>
      </c>
      <c r="BG319" s="167" t="e">
        <f aca="false" ca="true" dt2D="false" dtr="false" t="normal">SUMIFS('ОС'!BG:BG, 'ОС'!$G:$G, $G319, 'ОС'!$E:$E, $I319)*$J$272</f>
        <v>#VALUE!</v>
      </c>
      <c r="BH319" s="167" t="e">
        <f aca="false" ca="true" dt2D="false" dtr="false" t="normal">SUMIFS('ОС'!BH:BH, 'ОС'!$G:$G, $G319, 'ОС'!$E:$E, $I319)*$J$272</f>
        <v>#VALUE!</v>
      </c>
      <c r="BI319" s="167" t="e">
        <f aca="false" ca="true" dt2D="false" dtr="false" t="normal">SUMIFS('ОС'!BI:BI, 'ОС'!$G:$G, $G319, 'ОС'!$E:$E, $I319)*$J$272</f>
        <v>#VALUE!</v>
      </c>
      <c r="BJ319" s="167" t="e">
        <f aca="false" ca="true" dt2D="false" dtr="false" t="normal">SUMIFS('ОС'!BJ:BJ, 'ОС'!$G:$G, $G319, 'ОС'!$E:$E, $I319)*$J$272</f>
        <v>#VALUE!</v>
      </c>
      <c r="BK319" s="167" t="e">
        <f aca="false" ca="true" dt2D="false" dtr="false" t="normal">SUMIFS('ОС'!BK:BK, 'ОС'!$G:$G, $G319, 'ОС'!$E:$E, $I319)*$J$272</f>
        <v>#VALUE!</v>
      </c>
      <c r="BL319" s="167" t="e">
        <f aca="false" ca="true" dt2D="false" dtr="false" t="normal">SUMIFS('ОС'!BL:BL, 'ОС'!$G:$G, $G319, 'ОС'!$E:$E, $I319)*$J$272</f>
        <v>#VALUE!</v>
      </c>
      <c r="BM319" s="167" t="e">
        <f aca="false" ca="true" dt2D="false" dtr="false" t="normal">SUMIFS('ОС'!BM:BM, 'ОС'!$G:$G, $G319, 'ОС'!$E:$E, $I319)*$J$272</f>
        <v>#VALUE!</v>
      </c>
      <c r="BN319" s="167" t="e">
        <f aca="false" ca="true" dt2D="false" dtr="false" t="normal">SUMIFS('ОС'!BN:BN, 'ОС'!$G:$G, $G319, 'ОС'!$E:$E, $I319)*$J$272</f>
        <v>#VALUE!</v>
      </c>
      <c r="BO319" s="167" t="e">
        <f aca="false" ca="true" dt2D="false" dtr="false" t="normal">SUMIFS('ОС'!BO:BO, 'ОС'!$G:$G, $G319, 'ОС'!$E:$E, $I319)*$J$272</f>
        <v>#VALUE!</v>
      </c>
      <c r="BP319" s="167" t="e">
        <f aca="false" ca="true" dt2D="false" dtr="false" t="normal">SUMIFS('ОС'!BP:BP, 'ОС'!$G:$G, $G319, 'ОС'!$E:$E, $I319)*$J$272</f>
        <v>#VALUE!</v>
      </c>
      <c r="BQ319" s="167" t="e">
        <f aca="false" ca="true" dt2D="false" dtr="false" t="normal">SUMIFS('ОС'!BQ:BQ, 'ОС'!$G:$G, $G319, 'ОС'!$E:$E, $I319)*$J$272</f>
        <v>#VALUE!</v>
      </c>
      <c r="BR319" s="167" t="e">
        <f aca="false" ca="true" dt2D="false" dtr="false" t="normal">SUMIFS('ОС'!BR:BR, 'ОС'!$G:$G, $G319, 'ОС'!$E:$E, $I319)*$J$272</f>
        <v>#VALUE!</v>
      </c>
      <c r="BS319" s="167" t="e">
        <f aca="false" ca="true" dt2D="false" dtr="false" t="normal">SUMIFS('ОС'!BS:BS, 'ОС'!$G:$G, $G319, 'ОС'!$E:$E, $I319)*$J$272</f>
        <v>#VALUE!</v>
      </c>
      <c r="BT319" s="167" t="e">
        <f aca="false" ca="true" dt2D="false" dtr="false" t="normal">SUMIFS('ОС'!BT:BT, 'ОС'!$G:$G, $G319, 'ОС'!$E:$E, $I319)*$J$272</f>
        <v>#VALUE!</v>
      </c>
    </row>
    <row hidden="true" ht="16.5" outlineLevel="1" r="320">
      <c r="A320" s="374" t="s">
        <v>475</v>
      </c>
      <c r="E320" s="419" t="e">
        <f aca="false" ca="false" dt2D="false" dtr="false" t="normal">E319</f>
        <v>#N/A</v>
      </c>
      <c r="F320" s="374" t="e">
        <f aca="false" ca="false" dt2D="false" dtr="false" t="normal">F319</f>
        <v>#N/A</v>
      </c>
      <c r="G320" s="374" t="n">
        <f aca="false" ca="false" dt2D="false" dtr="false" t="normal">G319</f>
        <v>0</v>
      </c>
      <c r="I320" s="1" t="s">
        <v>475</v>
      </c>
      <c r="L320" s="283" t="e">
        <f aca="false" ca="false" dt2D="false" dtr="false" t="normal">SUM(M320:BT320)</f>
        <v>#VALUE!</v>
      </c>
      <c r="M320" s="167" t="e">
        <f aca="false" ca="false" dt2D="false" dtr="false" t="normal">SUMIFS('ОС'!M:M, 'ОС'!$G:$G, $G320, 'ОС'!$E:$E, $I320)*$J$272</f>
        <v>#VALUE!</v>
      </c>
      <c r="N320" s="167" t="e">
        <f aca="false" ca="false" dt2D="false" dtr="false" t="normal">SUMIFS('ОС'!N:N, 'ОС'!$G:$G, $G320, 'ОС'!$E:$E, $I320)*$J$272</f>
        <v>#VALUE!</v>
      </c>
      <c r="O320" s="167" t="e">
        <f aca="false" ca="false" dt2D="false" dtr="false" t="normal">SUMIFS('ОС'!O:O, 'ОС'!$G:$G, $G320, 'ОС'!$E:$E, $I320)*$J$272</f>
        <v>#VALUE!</v>
      </c>
      <c r="P320" s="167" t="e">
        <f aca="false" ca="false" dt2D="false" dtr="false" t="normal">SUMIFS('ОС'!P:P, 'ОС'!$G:$G, $G320, 'ОС'!$E:$E, $I320)*$J$272</f>
        <v>#VALUE!</v>
      </c>
      <c r="Q320" s="167" t="e">
        <f aca="false" ca="false" dt2D="false" dtr="false" t="normal">SUMIFS('ОС'!Q:Q, 'ОС'!$G:$G, $G320, 'ОС'!$E:$E, $I320)*$J$272</f>
        <v>#VALUE!</v>
      </c>
      <c r="R320" s="167" t="e">
        <f aca="false" ca="false" dt2D="false" dtr="false" t="normal">SUMIFS('ОС'!R:R, 'ОС'!$G:$G, $G320, 'ОС'!$E:$E, $I320)*$J$272</f>
        <v>#VALUE!</v>
      </c>
      <c r="S320" s="167" t="e">
        <f aca="false" ca="false" dt2D="false" dtr="false" t="normal">SUMIFS('ОС'!S:S, 'ОС'!$G:$G, $G320, 'ОС'!$E:$E, $I320)*$J$272</f>
        <v>#VALUE!</v>
      </c>
      <c r="T320" s="167" t="e">
        <f aca="false" ca="false" dt2D="false" dtr="false" t="normal">SUMIFS('ОС'!T:T, 'ОС'!$G:$G, $G320, 'ОС'!$E:$E, $I320)*$J$272</f>
        <v>#VALUE!</v>
      </c>
      <c r="U320" s="167" t="e">
        <f aca="false" ca="false" dt2D="false" dtr="false" t="normal">SUMIFS('ОС'!U:U, 'ОС'!$G:$G, $G320, 'ОС'!$E:$E, $I320)*$J$272</f>
        <v>#VALUE!</v>
      </c>
      <c r="V320" s="167" t="e">
        <f aca="false" ca="false" dt2D="false" dtr="false" t="normal">SUMIFS('ОС'!V:V, 'ОС'!$G:$G, $G320, 'ОС'!$E:$E, $I320)*$J$272</f>
        <v>#VALUE!</v>
      </c>
      <c r="W320" s="167" t="e">
        <f aca="false" ca="false" dt2D="false" dtr="false" t="normal">SUMIFS('ОС'!W:W, 'ОС'!$G:$G, $G320, 'ОС'!$E:$E, $I320)*$J$272</f>
        <v>#VALUE!</v>
      </c>
      <c r="X320" s="167" t="e">
        <f aca="false" ca="false" dt2D="false" dtr="false" t="normal">SUMIFS('ОС'!X:X, 'ОС'!$G:$G, $G320, 'ОС'!$E:$E, $I320)*$J$272</f>
        <v>#VALUE!</v>
      </c>
      <c r="Y320" s="167" t="e">
        <f aca="false" ca="false" dt2D="false" dtr="false" t="normal">SUMIFS('ОС'!Y:Y, 'ОС'!$G:$G, $G320, 'ОС'!$E:$E, $I320)*$J$272</f>
        <v>#VALUE!</v>
      </c>
      <c r="Z320" s="167" t="e">
        <f aca="false" ca="false" dt2D="false" dtr="false" t="normal">SUMIFS('ОС'!Z:Z, 'ОС'!$G:$G, $G320, 'ОС'!$E:$E, $I320)*$J$272</f>
        <v>#VALUE!</v>
      </c>
      <c r="AA320" s="167" t="e">
        <f aca="false" ca="false" dt2D="false" dtr="false" t="normal">SUMIFS('ОС'!AA:AA, 'ОС'!$G:$G, $G320, 'ОС'!$E:$E, $I320)*$J$272</f>
        <v>#VALUE!</v>
      </c>
      <c r="AB320" s="167" t="e">
        <f aca="false" ca="false" dt2D="false" dtr="false" t="normal">SUMIFS('ОС'!AB:AB, 'ОС'!$G:$G, $G320, 'ОС'!$E:$E, $I320)*$J$272</f>
        <v>#VALUE!</v>
      </c>
      <c r="AC320" s="167" t="e">
        <f aca="false" ca="false" dt2D="false" dtr="false" t="normal">SUMIFS('ОС'!AC:AC, 'ОС'!$G:$G, $G320, 'ОС'!$E:$E, $I320)*$J$272</f>
        <v>#VALUE!</v>
      </c>
      <c r="AD320" s="167" t="e">
        <f aca="false" ca="false" dt2D="false" dtr="false" t="normal">SUMIFS('ОС'!AD:AD, 'ОС'!$G:$G, $G320, 'ОС'!$E:$E, $I320)*$J$272</f>
        <v>#VALUE!</v>
      </c>
      <c r="AE320" s="167" t="e">
        <f aca="false" ca="false" dt2D="false" dtr="false" t="normal">SUMIFS('ОС'!AE:AE, 'ОС'!$G:$G, $G320, 'ОС'!$E:$E, $I320)*$J$272</f>
        <v>#VALUE!</v>
      </c>
      <c r="AF320" s="167" t="e">
        <f aca="false" ca="false" dt2D="false" dtr="false" t="normal">SUMIFS('ОС'!AF:AF, 'ОС'!$G:$G, $G320, 'ОС'!$E:$E, $I320)*$J$272</f>
        <v>#VALUE!</v>
      </c>
      <c r="AG320" s="167" t="e">
        <f aca="false" ca="false" dt2D="false" dtr="false" t="normal">SUMIFS('ОС'!AG:AG, 'ОС'!$G:$G, $G320, 'ОС'!$E:$E, $I320)*$J$272</f>
        <v>#VALUE!</v>
      </c>
      <c r="AH320" s="167" t="e">
        <f aca="false" ca="false" dt2D="false" dtr="false" t="normal">SUMIFS('ОС'!AH:AH, 'ОС'!$G:$G, $G320, 'ОС'!$E:$E, $I320)*$J$272</f>
        <v>#VALUE!</v>
      </c>
      <c r="AI320" s="167" t="e">
        <f aca="false" ca="false" dt2D="false" dtr="false" t="normal">SUMIFS('ОС'!AI:AI, 'ОС'!$G:$G, $G320, 'ОС'!$E:$E, $I320)*$J$272</f>
        <v>#VALUE!</v>
      </c>
      <c r="AJ320" s="167" t="e">
        <f aca="false" ca="false" dt2D="false" dtr="false" t="normal">SUMIFS('ОС'!AJ:AJ, 'ОС'!$G:$G, $G320, 'ОС'!$E:$E, $I320)*$J$272</f>
        <v>#VALUE!</v>
      </c>
      <c r="AK320" s="167" t="e">
        <f aca="false" ca="false" dt2D="false" dtr="false" t="normal">SUMIFS('ОС'!AK:AK, 'ОС'!$G:$G, $G320, 'ОС'!$E:$E, $I320)*$J$272</f>
        <v>#VALUE!</v>
      </c>
      <c r="AL320" s="167" t="e">
        <f aca="false" ca="false" dt2D="false" dtr="false" t="normal">SUMIFS('ОС'!AL:AL, 'ОС'!$G:$G, $G320, 'ОС'!$E:$E, $I320)*$J$272</f>
        <v>#VALUE!</v>
      </c>
      <c r="AM320" s="167" t="e">
        <f aca="false" ca="false" dt2D="false" dtr="false" t="normal">SUMIFS('ОС'!AM:AM, 'ОС'!$G:$G, $G320, 'ОС'!$E:$E, $I320)*$J$272</f>
        <v>#VALUE!</v>
      </c>
      <c r="AN320" s="167" t="e">
        <f aca="false" ca="false" dt2D="false" dtr="false" t="normal">SUMIFS('ОС'!AN:AN, 'ОС'!$G:$G, $G320, 'ОС'!$E:$E, $I320)*$J$272</f>
        <v>#VALUE!</v>
      </c>
      <c r="AO320" s="167" t="e">
        <f aca="false" ca="false" dt2D="false" dtr="false" t="normal">SUMIFS('ОС'!AO:AO, 'ОС'!$G:$G, $G320, 'ОС'!$E:$E, $I320)*$J$272</f>
        <v>#VALUE!</v>
      </c>
      <c r="AP320" s="167" t="e">
        <f aca="false" ca="false" dt2D="false" dtr="false" t="normal">SUMIFS('ОС'!AP:AP, 'ОС'!$G:$G, $G320, 'ОС'!$E:$E, $I320)*$J$272</f>
        <v>#VALUE!</v>
      </c>
      <c r="AQ320" s="167" t="e">
        <f aca="false" ca="false" dt2D="false" dtr="false" t="normal">SUMIFS('ОС'!AQ:AQ, 'ОС'!$G:$G, $G320, 'ОС'!$E:$E, $I320)*$J$272</f>
        <v>#VALUE!</v>
      </c>
      <c r="AR320" s="167" t="e">
        <f aca="false" ca="false" dt2D="false" dtr="false" t="normal">SUMIFS('ОС'!AR:AR, 'ОС'!$G:$G, $G320, 'ОС'!$E:$E, $I320)*$J$272</f>
        <v>#VALUE!</v>
      </c>
      <c r="AS320" s="167" t="e">
        <f aca="false" ca="false" dt2D="false" dtr="false" t="normal">SUMIFS('ОС'!AS:AS, 'ОС'!$G:$G, $G320, 'ОС'!$E:$E, $I320)*$J$272</f>
        <v>#VALUE!</v>
      </c>
      <c r="AT320" s="167" t="e">
        <f aca="false" ca="false" dt2D="false" dtr="false" t="normal">SUMIFS('ОС'!AT:AT, 'ОС'!$G:$G, $G320, 'ОС'!$E:$E, $I320)*$J$272</f>
        <v>#VALUE!</v>
      </c>
      <c r="AU320" s="167" t="e">
        <f aca="false" ca="false" dt2D="false" dtr="false" t="normal">SUMIFS('ОС'!AU:AU, 'ОС'!$G:$G, $G320, 'ОС'!$E:$E, $I320)*$J$272</f>
        <v>#VALUE!</v>
      </c>
      <c r="AV320" s="167" t="e">
        <f aca="false" ca="false" dt2D="false" dtr="false" t="normal">SUMIFS('ОС'!AV:AV, 'ОС'!$G:$G, $G320, 'ОС'!$E:$E, $I320)*$J$272</f>
        <v>#VALUE!</v>
      </c>
      <c r="AW320" s="167" t="e">
        <f aca="false" ca="false" dt2D="false" dtr="false" t="normal">SUMIFS('ОС'!AW:AW, 'ОС'!$G:$G, $G320, 'ОС'!$E:$E, $I320)*$J$272</f>
        <v>#VALUE!</v>
      </c>
      <c r="AX320" s="167" t="e">
        <f aca="false" ca="false" dt2D="false" dtr="false" t="normal">SUMIFS('ОС'!AX:AX, 'ОС'!$G:$G, $G320, 'ОС'!$E:$E, $I320)*$J$272</f>
        <v>#VALUE!</v>
      </c>
      <c r="AY320" s="167" t="e">
        <f aca="false" ca="false" dt2D="false" dtr="false" t="normal">SUMIFS('ОС'!AY:AY, 'ОС'!$G:$G, $G320, 'ОС'!$E:$E, $I320)*$J$272</f>
        <v>#VALUE!</v>
      </c>
      <c r="AZ320" s="167" t="e">
        <f aca="false" ca="false" dt2D="false" dtr="false" t="normal">SUMIFS('ОС'!AZ:AZ, 'ОС'!$G:$G, $G320, 'ОС'!$E:$E, $I320)*$J$272</f>
        <v>#VALUE!</v>
      </c>
      <c r="BA320" s="167" t="e">
        <f aca="false" ca="false" dt2D="false" dtr="false" t="normal">SUMIFS('ОС'!BA:BA, 'ОС'!$G:$G, $G320, 'ОС'!$E:$E, $I320)*$J$272</f>
        <v>#VALUE!</v>
      </c>
      <c r="BB320" s="167" t="e">
        <f aca="false" ca="false" dt2D="false" dtr="false" t="normal">SUMIFS('ОС'!BB:BB, 'ОС'!$G:$G, $G320, 'ОС'!$E:$E, $I320)*$J$272</f>
        <v>#VALUE!</v>
      </c>
      <c r="BC320" s="167" t="e">
        <f aca="false" ca="false" dt2D="false" dtr="false" t="normal">SUMIFS('ОС'!BC:BC, 'ОС'!$G:$G, $G320, 'ОС'!$E:$E, $I320)*$J$272</f>
        <v>#VALUE!</v>
      </c>
      <c r="BD320" s="167" t="e">
        <f aca="false" ca="false" dt2D="false" dtr="false" t="normal">SUMIFS('ОС'!BD:BD, 'ОС'!$G:$G, $G320, 'ОС'!$E:$E, $I320)*$J$272</f>
        <v>#VALUE!</v>
      </c>
      <c r="BE320" s="167" t="e">
        <f aca="false" ca="false" dt2D="false" dtr="false" t="normal">SUMIFS('ОС'!BE:BE, 'ОС'!$G:$G, $G320, 'ОС'!$E:$E, $I320)*$J$272</f>
        <v>#VALUE!</v>
      </c>
      <c r="BF320" s="167" t="e">
        <f aca="false" ca="false" dt2D="false" dtr="false" t="normal">SUMIFS('ОС'!BF:BF, 'ОС'!$G:$G, $G320, 'ОС'!$E:$E, $I320)*$J$272</f>
        <v>#VALUE!</v>
      </c>
      <c r="BG320" s="167" t="e">
        <f aca="false" ca="false" dt2D="false" dtr="false" t="normal">SUMIFS('ОС'!BG:BG, 'ОС'!$G:$G, $G320, 'ОС'!$E:$E, $I320)*$J$272</f>
        <v>#VALUE!</v>
      </c>
      <c r="BH320" s="167" t="e">
        <f aca="false" ca="false" dt2D="false" dtr="false" t="normal">SUMIFS('ОС'!BH:BH, 'ОС'!$G:$G, $G320, 'ОС'!$E:$E, $I320)*$J$272</f>
        <v>#VALUE!</v>
      </c>
      <c r="BI320" s="167" t="e">
        <f aca="false" ca="false" dt2D="false" dtr="false" t="normal">SUMIFS('ОС'!BI:BI, 'ОС'!$G:$G, $G320, 'ОС'!$E:$E, $I320)*$J$272</f>
        <v>#VALUE!</v>
      </c>
      <c r="BJ320" s="167" t="e">
        <f aca="false" ca="false" dt2D="false" dtr="false" t="normal">SUMIFS('ОС'!BJ:BJ, 'ОС'!$G:$G, $G320, 'ОС'!$E:$E, $I320)*$J$272</f>
        <v>#VALUE!</v>
      </c>
      <c r="BK320" s="167" t="e">
        <f aca="false" ca="false" dt2D="false" dtr="false" t="normal">SUMIFS('ОС'!BK:BK, 'ОС'!$G:$G, $G320, 'ОС'!$E:$E, $I320)*$J$272</f>
        <v>#VALUE!</v>
      </c>
      <c r="BL320" s="167" t="e">
        <f aca="false" ca="false" dt2D="false" dtr="false" t="normal">SUMIFS('ОС'!BL:BL, 'ОС'!$G:$G, $G320, 'ОС'!$E:$E, $I320)*$J$272</f>
        <v>#VALUE!</v>
      </c>
      <c r="BM320" s="167" t="e">
        <f aca="false" ca="false" dt2D="false" dtr="false" t="normal">SUMIFS('ОС'!BM:BM, 'ОС'!$G:$G, $G320, 'ОС'!$E:$E, $I320)*$J$272</f>
        <v>#VALUE!</v>
      </c>
      <c r="BN320" s="167" t="e">
        <f aca="false" ca="false" dt2D="false" dtr="false" t="normal">SUMIFS('ОС'!BN:BN, 'ОС'!$G:$G, $G320, 'ОС'!$E:$E, $I320)*$J$272</f>
        <v>#VALUE!</v>
      </c>
      <c r="BO320" s="167" t="e">
        <f aca="false" ca="false" dt2D="false" dtr="false" t="normal">SUMIFS('ОС'!BO:BO, 'ОС'!$G:$G, $G320, 'ОС'!$E:$E, $I320)*$J$272</f>
        <v>#VALUE!</v>
      </c>
      <c r="BP320" s="167" t="e">
        <f aca="false" ca="false" dt2D="false" dtr="false" t="normal">SUMIFS('ОС'!BP:BP, 'ОС'!$G:$G, $G320, 'ОС'!$E:$E, $I320)*$J$272</f>
        <v>#VALUE!</v>
      </c>
      <c r="BQ320" s="167" t="e">
        <f aca="false" ca="false" dt2D="false" dtr="false" t="normal">SUMIFS('ОС'!BQ:BQ, 'ОС'!$G:$G, $G320, 'ОС'!$E:$E, $I320)*$J$272</f>
        <v>#VALUE!</v>
      </c>
      <c r="BR320" s="167" t="e">
        <f aca="false" ca="false" dt2D="false" dtr="false" t="normal">SUMIFS('ОС'!BR:BR, 'ОС'!$G:$G, $G320, 'ОС'!$E:$E, $I320)*$J$272</f>
        <v>#VALUE!</v>
      </c>
      <c r="BS320" s="167" t="e">
        <f aca="false" ca="false" dt2D="false" dtr="false" t="normal">SUMIFS('ОС'!BS:BS, 'ОС'!$G:$G, $G320, 'ОС'!$E:$E, $I320)*$J$272</f>
        <v>#VALUE!</v>
      </c>
      <c r="BT320" s="167" t="e">
        <f aca="false" ca="false" dt2D="false" dtr="false" t="normal">SUMIFS('ОС'!BT:BT, 'ОС'!$G:$G, $G320, 'ОС'!$E:$E, $I320)*$J$272</f>
        <v>#VALUE!</v>
      </c>
    </row>
    <row hidden="true" ht="16.5" outlineLevel="1" r="321">
      <c r="E321" s="419" t="e">
        <f aca="false" ca="false" dt2D="false" dtr="false" t="normal">E320</f>
        <v>#N/A</v>
      </c>
      <c r="F321" s="374" t="e">
        <f aca="false" ca="false" dt2D="false" dtr="false" t="normal">F320</f>
        <v>#N/A</v>
      </c>
      <c r="G321" s="374" t="n">
        <f aca="false" ca="false" dt2D="false" dtr="false" t="normal">G320</f>
        <v>0</v>
      </c>
      <c r="I321" s="17" t="s">
        <v>476</v>
      </c>
      <c r="L321" s="283" t="e">
        <f aca="false" ca="true" dt2D="false" dtr="false" t="normal">SUM(M321:BT321)</f>
        <v>#VALUE!</v>
      </c>
      <c r="M321" s="167" t="e">
        <f aca="false" ca="true" dt2D="false" dtr="false" t="normal">IF(M317-SUM(M318:M320)&gt;0, M317-SUM(M318:M320), 0)</f>
        <v>#VALUE!</v>
      </c>
      <c r="N321" s="167" t="e">
        <f aca="false" ca="true" dt2D="false" dtr="false" t="normal">IF(N317-SUM(N318:N320)&gt;0, N317-SUM(N318:N320), 0)</f>
        <v>#VALUE!</v>
      </c>
      <c r="O321" s="167" t="e">
        <f aca="false" ca="true" dt2D="false" dtr="false" t="normal">IF(O317-SUM(O318:O320)&gt;0, O317-SUM(O318:O320), 0)</f>
        <v>#VALUE!</v>
      </c>
      <c r="P321" s="167" t="e">
        <f aca="false" ca="true" dt2D="false" dtr="false" t="normal">IF(P317-SUM(P318:P320)&gt;0, P317-SUM(P318:P320), 0)</f>
        <v>#VALUE!</v>
      </c>
      <c r="Q321" s="167" t="e">
        <f aca="false" ca="true" dt2D="false" dtr="false" t="normal">IF(Q317-SUM(Q318:Q320)&gt;0, Q317-SUM(Q318:Q320), 0)</f>
        <v>#VALUE!</v>
      </c>
      <c r="R321" s="167" t="e">
        <f aca="false" ca="true" dt2D="false" dtr="false" t="normal">IF(R317-SUM(R318:R320)&gt;0, R317-SUM(R318:R320), 0)</f>
        <v>#VALUE!</v>
      </c>
      <c r="S321" s="167" t="e">
        <f aca="false" ca="true" dt2D="false" dtr="false" t="normal">IF(S317-SUM(S318:S320)&gt;0, S317-SUM(S318:S320), 0)</f>
        <v>#VALUE!</v>
      </c>
      <c r="T321" s="167" t="e">
        <f aca="false" ca="true" dt2D="false" dtr="false" t="normal">IF(T317-SUM(T318:T320)&gt;0, T317-SUM(T318:T320), 0)</f>
        <v>#VALUE!</v>
      </c>
      <c r="U321" s="167" t="e">
        <f aca="false" ca="true" dt2D="false" dtr="false" t="normal">IF(U317-SUM(U318:U320)&gt;0, U317-SUM(U318:U320), 0)</f>
        <v>#VALUE!</v>
      </c>
      <c r="V321" s="167" t="e">
        <f aca="false" ca="true" dt2D="false" dtr="false" t="normal">IF(V317-SUM(V318:V320)&gt;0, V317-SUM(V318:V320), 0)</f>
        <v>#VALUE!</v>
      </c>
      <c r="W321" s="167" t="e">
        <f aca="false" ca="true" dt2D="false" dtr="false" t="normal">IF(W317-SUM(W318:W320)&gt;0, W317-SUM(W318:W320), 0)</f>
        <v>#VALUE!</v>
      </c>
      <c r="X321" s="167" t="e">
        <f aca="false" ca="true" dt2D="false" dtr="false" t="normal">IF(X317-SUM(X318:X320)&gt;0, X317-SUM(X318:X320), 0)</f>
        <v>#VALUE!</v>
      </c>
      <c r="Y321" s="167" t="e">
        <f aca="false" ca="true" dt2D="false" dtr="false" t="normal">IF(Y317-SUM(Y318:Y320)&gt;0, Y317-SUM(Y318:Y320), 0)</f>
        <v>#VALUE!</v>
      </c>
      <c r="Z321" s="167" t="e">
        <f aca="false" ca="true" dt2D="false" dtr="false" t="normal">IF(Z317-SUM(Z318:Z320)&gt;0, Z317-SUM(Z318:Z320), 0)</f>
        <v>#VALUE!</v>
      </c>
      <c r="AA321" s="167" t="e">
        <f aca="false" ca="true" dt2D="false" dtr="false" t="normal">IF(AA317-SUM(AA318:AA320)&gt;0, AA317-SUM(AA318:AA320), 0)</f>
        <v>#VALUE!</v>
      </c>
      <c r="AB321" s="167" t="e">
        <f aca="false" ca="true" dt2D="false" dtr="false" t="normal">IF(AB317-SUM(AB318:AB320)&gt;0, AB317-SUM(AB318:AB320), 0)</f>
        <v>#VALUE!</v>
      </c>
      <c r="AC321" s="167" t="e">
        <f aca="false" ca="true" dt2D="false" dtr="false" t="normal">IF(AC317-SUM(AC318:AC320)&gt;0, AC317-SUM(AC318:AC320), 0)</f>
        <v>#VALUE!</v>
      </c>
      <c r="AD321" s="167" t="e">
        <f aca="false" ca="true" dt2D="false" dtr="false" t="normal">IF(AD317-SUM(AD318:AD320)&gt;0, AD317-SUM(AD318:AD320), 0)</f>
        <v>#VALUE!</v>
      </c>
      <c r="AE321" s="167" t="e">
        <f aca="false" ca="true" dt2D="false" dtr="false" t="normal">IF(AE317-SUM(AE318:AE320)&gt;0, AE317-SUM(AE318:AE320), 0)</f>
        <v>#VALUE!</v>
      </c>
      <c r="AF321" s="167" t="e">
        <f aca="false" ca="true" dt2D="false" dtr="false" t="normal">IF(AF317-SUM(AF318:AF320)&gt;0, AF317-SUM(AF318:AF320), 0)</f>
        <v>#VALUE!</v>
      </c>
      <c r="AG321" s="167" t="e">
        <f aca="false" ca="true" dt2D="false" dtr="false" t="normal">IF(AG317-SUM(AG318:AG320)&gt;0, AG317-SUM(AG318:AG320), 0)</f>
        <v>#VALUE!</v>
      </c>
      <c r="AH321" s="167" t="e">
        <f aca="false" ca="true" dt2D="false" dtr="false" t="normal">IF(AH317-SUM(AH318:AH320)&gt;0, AH317-SUM(AH318:AH320), 0)</f>
        <v>#VALUE!</v>
      </c>
      <c r="AI321" s="167" t="e">
        <f aca="false" ca="true" dt2D="false" dtr="false" t="normal">IF(AI317-SUM(AI318:AI320)&gt;0, AI317-SUM(AI318:AI320), 0)</f>
        <v>#VALUE!</v>
      </c>
      <c r="AJ321" s="167" t="e">
        <f aca="false" ca="true" dt2D="false" dtr="false" t="normal">IF(AJ317-SUM(AJ318:AJ320)&gt;0, AJ317-SUM(AJ318:AJ320), 0)</f>
        <v>#VALUE!</v>
      </c>
      <c r="AK321" s="167" t="e">
        <f aca="false" ca="true" dt2D="false" dtr="false" t="normal">IF(AK317-SUM(AK318:AK320)&gt;0, AK317-SUM(AK318:AK320), 0)</f>
        <v>#VALUE!</v>
      </c>
      <c r="AL321" s="167" t="e">
        <f aca="false" ca="true" dt2D="false" dtr="false" t="normal">IF(AL317-SUM(AL318:AL320)&gt;0, AL317-SUM(AL318:AL320), 0)</f>
        <v>#VALUE!</v>
      </c>
      <c r="AM321" s="167" t="e">
        <f aca="false" ca="true" dt2D="false" dtr="false" t="normal">IF(AM317-SUM(AM318:AM320)&gt;0, AM317-SUM(AM318:AM320), 0)</f>
        <v>#VALUE!</v>
      </c>
      <c r="AN321" s="167" t="e">
        <f aca="false" ca="true" dt2D="false" dtr="false" t="normal">IF(AN317-SUM(AN318:AN320)&gt;0, AN317-SUM(AN318:AN320), 0)</f>
        <v>#VALUE!</v>
      </c>
      <c r="AO321" s="167" t="e">
        <f aca="false" ca="true" dt2D="false" dtr="false" t="normal">IF(AO317-SUM(AO318:AO320)&gt;0, AO317-SUM(AO318:AO320), 0)</f>
        <v>#VALUE!</v>
      </c>
      <c r="AP321" s="167" t="e">
        <f aca="false" ca="true" dt2D="false" dtr="false" t="normal">IF(AP317-SUM(AP318:AP320)&gt;0, AP317-SUM(AP318:AP320), 0)</f>
        <v>#VALUE!</v>
      </c>
      <c r="AQ321" s="167" t="e">
        <f aca="false" ca="true" dt2D="false" dtr="false" t="normal">IF(AQ317-SUM(AQ318:AQ320)&gt;0, AQ317-SUM(AQ318:AQ320), 0)</f>
        <v>#VALUE!</v>
      </c>
      <c r="AR321" s="167" t="e">
        <f aca="false" ca="true" dt2D="false" dtr="false" t="normal">IF(AR317-SUM(AR318:AR320)&gt;0, AR317-SUM(AR318:AR320), 0)</f>
        <v>#VALUE!</v>
      </c>
      <c r="AS321" s="167" t="e">
        <f aca="false" ca="true" dt2D="false" dtr="false" t="normal">IF(AS317-SUM(AS318:AS320)&gt;0, AS317-SUM(AS318:AS320), 0)</f>
        <v>#VALUE!</v>
      </c>
      <c r="AT321" s="167" t="e">
        <f aca="false" ca="true" dt2D="false" dtr="false" t="normal">IF(AT317-SUM(AT318:AT320)&gt;0, AT317-SUM(AT318:AT320), 0)</f>
        <v>#VALUE!</v>
      </c>
      <c r="AU321" s="167" t="e">
        <f aca="false" ca="true" dt2D="false" dtr="false" t="normal">IF(AU317-SUM(AU318:AU320)&gt;0, AU317-SUM(AU318:AU320), 0)</f>
        <v>#VALUE!</v>
      </c>
      <c r="AV321" s="167" t="e">
        <f aca="false" ca="true" dt2D="false" dtr="false" t="normal">IF(AV317-SUM(AV318:AV320)&gt;0, AV317-SUM(AV318:AV320), 0)</f>
        <v>#VALUE!</v>
      </c>
      <c r="AW321" s="167" t="e">
        <f aca="false" ca="true" dt2D="false" dtr="false" t="normal">IF(AW317-SUM(AW318:AW320)&gt;0, AW317-SUM(AW318:AW320), 0)</f>
        <v>#VALUE!</v>
      </c>
      <c r="AX321" s="167" t="e">
        <f aca="false" ca="true" dt2D="false" dtr="false" t="normal">IF(AX317-SUM(AX318:AX320)&gt;0, AX317-SUM(AX318:AX320), 0)</f>
        <v>#VALUE!</v>
      </c>
      <c r="AY321" s="167" t="e">
        <f aca="false" ca="true" dt2D="false" dtr="false" t="normal">IF(AY317-SUM(AY318:AY320)&gt;0, AY317-SUM(AY318:AY320), 0)</f>
        <v>#VALUE!</v>
      </c>
      <c r="AZ321" s="167" t="e">
        <f aca="false" ca="true" dt2D="false" dtr="false" t="normal">IF(AZ317-SUM(AZ318:AZ320)&gt;0, AZ317-SUM(AZ318:AZ320), 0)</f>
        <v>#VALUE!</v>
      </c>
      <c r="BA321" s="167" t="e">
        <f aca="false" ca="true" dt2D="false" dtr="false" t="normal">IF(BA317-SUM(BA318:BA320)&gt;0, BA317-SUM(BA318:BA320), 0)</f>
        <v>#VALUE!</v>
      </c>
      <c r="BB321" s="167" t="e">
        <f aca="false" ca="true" dt2D="false" dtr="false" t="normal">IF(BB317-SUM(BB318:BB320)&gt;0, BB317-SUM(BB318:BB320), 0)</f>
        <v>#VALUE!</v>
      </c>
      <c r="BC321" s="167" t="e">
        <f aca="false" ca="true" dt2D="false" dtr="false" t="normal">IF(BC317-SUM(BC318:BC320)&gt;0, BC317-SUM(BC318:BC320), 0)</f>
        <v>#VALUE!</v>
      </c>
      <c r="BD321" s="167" t="e">
        <f aca="false" ca="true" dt2D="false" dtr="false" t="normal">IF(BD317-SUM(BD318:BD320)&gt;0, BD317-SUM(BD318:BD320), 0)</f>
        <v>#VALUE!</v>
      </c>
      <c r="BE321" s="167" t="e">
        <f aca="false" ca="true" dt2D="false" dtr="false" t="normal">IF(BE317-SUM(BE318:BE320)&gt;0, BE317-SUM(BE318:BE320), 0)</f>
        <v>#VALUE!</v>
      </c>
      <c r="BF321" s="167" t="e">
        <f aca="false" ca="true" dt2D="false" dtr="false" t="normal">IF(BF317-SUM(BF318:BF320)&gt;0, BF317-SUM(BF318:BF320), 0)</f>
        <v>#VALUE!</v>
      </c>
      <c r="BG321" s="167" t="e">
        <f aca="false" ca="true" dt2D="false" dtr="false" t="normal">IF(BG317-SUM(BG318:BG320)&gt;0, BG317-SUM(BG318:BG320), 0)</f>
        <v>#VALUE!</v>
      </c>
      <c r="BH321" s="167" t="e">
        <f aca="false" ca="true" dt2D="false" dtr="false" t="normal">IF(BH317-SUM(BH318:BH320)&gt;0, BH317-SUM(BH318:BH320), 0)</f>
        <v>#VALUE!</v>
      </c>
      <c r="BI321" s="167" t="e">
        <f aca="false" ca="true" dt2D="false" dtr="false" t="normal">IF(BI317-SUM(BI318:BI320)&gt;0, BI317-SUM(BI318:BI320), 0)</f>
        <v>#VALUE!</v>
      </c>
      <c r="BJ321" s="167" t="e">
        <f aca="false" ca="true" dt2D="false" dtr="false" t="normal">IF(BJ317-SUM(BJ318:BJ320)&gt;0, BJ317-SUM(BJ318:BJ320), 0)</f>
        <v>#VALUE!</v>
      </c>
      <c r="BK321" s="167" t="e">
        <f aca="false" ca="true" dt2D="false" dtr="false" t="normal">IF(BK317-SUM(BK318:BK320)&gt;0, BK317-SUM(BK318:BK320), 0)</f>
        <v>#VALUE!</v>
      </c>
      <c r="BL321" s="167" t="e">
        <f aca="false" ca="true" dt2D="false" dtr="false" t="normal">IF(BL317-SUM(BL318:BL320)&gt;0, BL317-SUM(BL318:BL320), 0)</f>
        <v>#VALUE!</v>
      </c>
      <c r="BM321" s="167" t="e">
        <f aca="false" ca="true" dt2D="false" dtr="false" t="normal">IF(BM317-SUM(BM318:BM320)&gt;0, BM317-SUM(BM318:BM320), 0)</f>
        <v>#VALUE!</v>
      </c>
      <c r="BN321" s="167" t="e">
        <f aca="false" ca="true" dt2D="false" dtr="false" t="normal">IF(BN317-SUM(BN318:BN320)&gt;0, BN317-SUM(BN318:BN320), 0)</f>
        <v>#VALUE!</v>
      </c>
      <c r="BO321" s="167" t="e">
        <f aca="false" ca="true" dt2D="false" dtr="false" t="normal">IF(BO317-SUM(BO318:BO320)&gt;0, BO317-SUM(BO318:BO320), 0)</f>
        <v>#VALUE!</v>
      </c>
      <c r="BP321" s="167" t="e">
        <f aca="false" ca="true" dt2D="false" dtr="false" t="normal">IF(BP317-SUM(BP318:BP320)&gt;0, BP317-SUM(BP318:BP320), 0)</f>
        <v>#VALUE!</v>
      </c>
      <c r="BQ321" s="167" t="e">
        <f aca="false" ca="true" dt2D="false" dtr="false" t="normal">IF(BQ317-SUM(BQ318:BQ320)&gt;0, BQ317-SUM(BQ318:BQ320), 0)</f>
        <v>#VALUE!</v>
      </c>
      <c r="BR321" s="167" t="e">
        <f aca="false" ca="true" dt2D="false" dtr="false" t="normal">IF(BR317-SUM(BR318:BR320)&gt;0, BR317-SUM(BR318:BR320), 0)</f>
        <v>#VALUE!</v>
      </c>
      <c r="BS321" s="167" t="e">
        <f aca="false" ca="true" dt2D="false" dtr="false" t="normal">IF(BS317-SUM(BS318:BS320)&gt;0, BS317-SUM(BS318:BS320), 0)</f>
        <v>#VALUE!</v>
      </c>
      <c r="BT321" s="167" t="e">
        <f aca="false" ca="true" dt2D="false" dtr="false" t="normal">IF(BT317-SUM(BT318:BT320)&gt;0, BT317-SUM(BT318:BT320), 0)</f>
        <v>#VALUE!</v>
      </c>
    </row>
    <row customFormat="true" hidden="true" ht="16.5" outlineLevel="1" r="322" s="17">
      <c r="A322" s="374" t="s">
        <v>208</v>
      </c>
      <c r="B322" s="374" t="n"/>
      <c r="C322" s="374" t="s">
        <v>208</v>
      </c>
      <c r="D322" s="374" t="str">
        <f aca="false" ca="false" dt2D="false" dtr="false" t="normal">IFERROR(J322, 0)</f>
        <v>Федеральный бюджет</v>
      </c>
      <c r="E322" s="419" t="e">
        <f aca="false" ca="false" dt2D="false" dtr="false" t="normal">E321</f>
        <v>#N/A</v>
      </c>
      <c r="F322" s="374" t="e">
        <f aca="false" ca="false" dt2D="false" dtr="false" t="normal">F321</f>
        <v>#N/A</v>
      </c>
      <c r="G322" s="374" t="n">
        <f aca="false" ca="false" dt2D="false" dtr="false" t="normal">G321</f>
        <v>0</v>
      </c>
      <c r="H322" s="1" t="n"/>
      <c r="I322" s="17" t="s">
        <v>477</v>
      </c>
      <c r="J322" s="421" t="s">
        <v>301</v>
      </c>
      <c r="K322" s="422" t="n">
        <f aca="false" ca="false" dt2D="false" dtr="false" t="normal">VLOOKUP(G322, 'Допущения'!$B$66:$E$72, 3, 0)</f>
        <v>0</v>
      </c>
      <c r="L322" s="283" t="e">
        <f aca="false" ca="false" dt2D="false" dtr="false" t="normal">SUM(M322:BT322)</f>
        <v>#VALUE!</v>
      </c>
      <c r="M322" s="171" t="e">
        <f aca="false" ca="false" dt2D="false" dtr="false" t="normal">IF($K322="ОСНО", M321*'Макро'!E$19, 0)</f>
        <v>#VALUE!</v>
      </c>
      <c r="N322" s="171" t="e">
        <f aca="false" ca="false" dt2D="false" dtr="false" t="normal">IF($K322="ОСНО", N321*'Макро'!F$19, 0)</f>
        <v>#VALUE!</v>
      </c>
      <c r="O322" s="171" t="e">
        <f aca="false" ca="false" dt2D="false" dtr="false" t="normal">IF($K322="ОСНО", O321*'Макро'!G$19, 0)</f>
        <v>#VALUE!</v>
      </c>
      <c r="P322" s="171" t="e">
        <f aca="false" ca="false" dt2D="false" dtr="false" t="normal">IF($K322="ОСНО", P321*'Макро'!H$19, 0)</f>
        <v>#VALUE!</v>
      </c>
      <c r="Q322" s="171" t="e">
        <f aca="false" ca="false" dt2D="false" dtr="false" t="normal">IF($K322="ОСНО", Q321*'Макро'!I$19, 0)</f>
        <v>#VALUE!</v>
      </c>
      <c r="R322" s="171" t="e">
        <f aca="false" ca="false" dt2D="false" dtr="false" t="normal">IF($K322="ОСНО", R321*'Макро'!J$19, 0)</f>
        <v>#VALUE!</v>
      </c>
      <c r="S322" s="171" t="e">
        <f aca="false" ca="false" dt2D="false" dtr="false" t="normal">IF($K322="ОСНО", S321*'Макро'!K$19, 0)</f>
        <v>#VALUE!</v>
      </c>
      <c r="T322" s="171" t="e">
        <f aca="false" ca="false" dt2D="false" dtr="false" t="normal">IF($K322="ОСНО", T321*'Макро'!L$19, 0)</f>
        <v>#VALUE!</v>
      </c>
      <c r="U322" s="171" t="e">
        <f aca="false" ca="false" dt2D="false" dtr="false" t="normal">IF($K322="ОСНО", U321*'Макро'!M$19, 0)</f>
        <v>#VALUE!</v>
      </c>
      <c r="V322" s="171" t="e">
        <f aca="false" ca="false" dt2D="false" dtr="false" t="normal">IF($K322="ОСНО", V321*'Макро'!N$19, 0)</f>
        <v>#VALUE!</v>
      </c>
      <c r="W322" s="171" t="e">
        <f aca="false" ca="false" dt2D="false" dtr="false" t="normal">IF($K322="ОСНО", W321*'Макро'!O$19, 0)</f>
        <v>#VALUE!</v>
      </c>
      <c r="X322" s="171" t="e">
        <f aca="false" ca="false" dt2D="false" dtr="false" t="normal">IF($K322="ОСНО", X321*'Макро'!P$19, 0)</f>
        <v>#VALUE!</v>
      </c>
      <c r="Y322" s="171" t="e">
        <f aca="false" ca="false" dt2D="false" dtr="false" t="normal">IF($K322="ОСНО", Y321*'Макро'!Q$19, 0)</f>
        <v>#VALUE!</v>
      </c>
      <c r="Z322" s="171" t="e">
        <f aca="false" ca="false" dt2D="false" dtr="false" t="normal">IF($K322="ОСНО", Z321*'Макро'!R$19, 0)</f>
        <v>#VALUE!</v>
      </c>
      <c r="AA322" s="171" t="e">
        <f aca="false" ca="false" dt2D="false" dtr="false" t="normal">IF($K322="ОСНО", AA321*'Макро'!S$19, 0)</f>
        <v>#VALUE!</v>
      </c>
      <c r="AB322" s="171" t="e">
        <f aca="false" ca="false" dt2D="false" dtr="false" t="normal">IF($K322="ОСНО", AB321*'Макро'!T$19, 0)</f>
        <v>#VALUE!</v>
      </c>
      <c r="AC322" s="171" t="e">
        <f aca="false" ca="false" dt2D="false" dtr="false" t="normal">IF($K322="ОСНО", AC321*'Макро'!U$19, 0)</f>
        <v>#VALUE!</v>
      </c>
      <c r="AD322" s="171" t="e">
        <f aca="false" ca="false" dt2D="false" dtr="false" t="normal">IF($K322="ОСНО", AD321*'Макро'!V$19, 0)</f>
        <v>#VALUE!</v>
      </c>
      <c r="AE322" s="171" t="e">
        <f aca="false" ca="false" dt2D="false" dtr="false" t="normal">IF($K322="ОСНО", AE321*'Макро'!W$19, 0)</f>
        <v>#VALUE!</v>
      </c>
      <c r="AF322" s="171" t="e">
        <f aca="false" ca="false" dt2D="false" dtr="false" t="normal">IF($K322="ОСНО", AF321*'Макро'!X$19, 0)</f>
        <v>#VALUE!</v>
      </c>
      <c r="AG322" s="171" t="e">
        <f aca="false" ca="false" dt2D="false" dtr="false" t="normal">IF($K322="ОСНО", AG321*'Макро'!Y$19, 0)</f>
        <v>#VALUE!</v>
      </c>
      <c r="AH322" s="171" t="e">
        <f aca="false" ca="false" dt2D="false" dtr="false" t="normal">IF($K322="ОСНО", AH321*'Макро'!Z$19, 0)</f>
        <v>#VALUE!</v>
      </c>
      <c r="AI322" s="171" t="e">
        <f aca="false" ca="false" dt2D="false" dtr="false" t="normal">IF($K322="ОСНО", AI321*'Макро'!AA$19, 0)</f>
        <v>#VALUE!</v>
      </c>
      <c r="AJ322" s="171" t="e">
        <f aca="false" ca="false" dt2D="false" dtr="false" t="normal">IF($K322="ОСНО", AJ321*'Макро'!AB$19, 0)</f>
        <v>#VALUE!</v>
      </c>
      <c r="AK322" s="171" t="e">
        <f aca="false" ca="false" dt2D="false" dtr="false" t="normal">IF($K322="ОСНО", AK321*'Макро'!AC$19, 0)</f>
        <v>#VALUE!</v>
      </c>
      <c r="AL322" s="171" t="e">
        <f aca="false" ca="false" dt2D="false" dtr="false" t="normal">IF($K322="ОСНО", AL321*'Макро'!AD$19, 0)</f>
        <v>#VALUE!</v>
      </c>
      <c r="AM322" s="171" t="e">
        <f aca="false" ca="false" dt2D="false" dtr="false" t="normal">IF($K322="ОСНО", AM321*'Макро'!AE$19, 0)</f>
        <v>#VALUE!</v>
      </c>
      <c r="AN322" s="171" t="e">
        <f aca="false" ca="false" dt2D="false" dtr="false" t="normal">IF($K322="ОСНО", AN321*'Макро'!AF$19, 0)</f>
        <v>#VALUE!</v>
      </c>
      <c r="AO322" s="171" t="e">
        <f aca="false" ca="false" dt2D="false" dtr="false" t="normal">IF($K322="ОСНО", AO321*'Макро'!AG$19, 0)</f>
        <v>#VALUE!</v>
      </c>
      <c r="AP322" s="171" t="e">
        <f aca="false" ca="false" dt2D="false" dtr="false" t="normal">IF($K322="ОСНО", AP321*'Макро'!AH$19, 0)</f>
        <v>#VALUE!</v>
      </c>
      <c r="AQ322" s="171" t="e">
        <f aca="false" ca="false" dt2D="false" dtr="false" t="normal">IF($K322="ОСНО", AQ321*'Макро'!AI$19, 0)</f>
        <v>#VALUE!</v>
      </c>
      <c r="AR322" s="171" t="e">
        <f aca="false" ca="false" dt2D="false" dtr="false" t="normal">IF($K322="ОСНО", AR321*'Макро'!AJ$19, 0)</f>
        <v>#VALUE!</v>
      </c>
      <c r="AS322" s="171" t="e">
        <f aca="false" ca="false" dt2D="false" dtr="false" t="normal">IF($K322="ОСНО", AS321*'Макро'!AK$19, 0)</f>
        <v>#VALUE!</v>
      </c>
      <c r="AT322" s="171" t="e">
        <f aca="false" ca="false" dt2D="false" dtr="false" t="normal">IF($K322="ОСНО", AT321*'Макро'!AL$19, 0)</f>
        <v>#VALUE!</v>
      </c>
      <c r="AU322" s="171" t="e">
        <f aca="false" ca="false" dt2D="false" dtr="false" t="normal">IF($K322="ОСНО", AU321*'Макро'!AM$19, 0)</f>
        <v>#VALUE!</v>
      </c>
      <c r="AV322" s="171" t="e">
        <f aca="false" ca="false" dt2D="false" dtr="false" t="normal">IF($K322="ОСНО", AV321*'Макро'!AN$19, 0)</f>
        <v>#VALUE!</v>
      </c>
      <c r="AW322" s="171" t="e">
        <f aca="false" ca="false" dt2D="false" dtr="false" t="normal">IF($K322="ОСНО", AW321*'Макро'!AO$19, 0)</f>
        <v>#VALUE!</v>
      </c>
      <c r="AX322" s="171" t="e">
        <f aca="false" ca="false" dt2D="false" dtr="false" t="normal">IF($K322="ОСНО", AX321*'Макро'!AP$19, 0)</f>
        <v>#VALUE!</v>
      </c>
      <c r="AY322" s="171" t="e">
        <f aca="false" ca="false" dt2D="false" dtr="false" t="normal">IF($K322="ОСНО", AY321*'Макро'!AQ$19, 0)</f>
        <v>#VALUE!</v>
      </c>
      <c r="AZ322" s="171" t="e">
        <f aca="false" ca="false" dt2D="false" dtr="false" t="normal">IF($K322="ОСНО", AZ321*'Макро'!AR$19, 0)</f>
        <v>#VALUE!</v>
      </c>
      <c r="BA322" s="171" t="e">
        <f aca="false" ca="false" dt2D="false" dtr="false" t="normal">IF($K322="ОСНО", BA321*'Макро'!AS$19, 0)</f>
        <v>#VALUE!</v>
      </c>
      <c r="BB322" s="171" t="e">
        <f aca="false" ca="false" dt2D="false" dtr="false" t="normal">IF($K322="ОСНО", BB321*'Макро'!AT$19, 0)</f>
        <v>#VALUE!</v>
      </c>
      <c r="BC322" s="171" t="e">
        <f aca="false" ca="false" dt2D="false" dtr="false" t="normal">IF($K322="ОСНО", BC321*'Макро'!AU$19, 0)</f>
        <v>#VALUE!</v>
      </c>
      <c r="BD322" s="171" t="e">
        <f aca="false" ca="false" dt2D="false" dtr="false" t="normal">IF($K322="ОСНО", BD321*'Макро'!AV$19, 0)</f>
        <v>#VALUE!</v>
      </c>
      <c r="BE322" s="171" t="e">
        <f aca="false" ca="false" dt2D="false" dtr="false" t="normal">IF($K322="ОСНО", BE321*'Макро'!AW$19, 0)</f>
        <v>#VALUE!</v>
      </c>
      <c r="BF322" s="171" t="e">
        <f aca="false" ca="false" dt2D="false" dtr="false" t="normal">IF($K322="ОСНО", BF321*'Макро'!AX$19, 0)</f>
        <v>#VALUE!</v>
      </c>
      <c r="BG322" s="171" t="e">
        <f aca="false" ca="false" dt2D="false" dtr="false" t="normal">IF($K322="ОСНО", BG321*'Макро'!AY$19, 0)</f>
        <v>#VALUE!</v>
      </c>
      <c r="BH322" s="171" t="e">
        <f aca="false" ca="false" dt2D="false" dtr="false" t="normal">IF($K322="ОСНО", BH321*'Макро'!AZ$19, 0)</f>
        <v>#VALUE!</v>
      </c>
      <c r="BI322" s="171" t="e">
        <f aca="false" ca="false" dt2D="false" dtr="false" t="normal">IF($K322="ОСНО", BI321*'Макро'!BA$19, 0)</f>
        <v>#VALUE!</v>
      </c>
      <c r="BJ322" s="171" t="e">
        <f aca="false" ca="false" dt2D="false" dtr="false" t="normal">IF($K322="ОСНО", BJ321*'Макро'!BB$19, 0)</f>
        <v>#VALUE!</v>
      </c>
      <c r="BK322" s="171" t="e">
        <f aca="false" ca="false" dt2D="false" dtr="false" t="normal">IF($K322="ОСНО", BK321*'Макро'!BC$19, 0)</f>
        <v>#VALUE!</v>
      </c>
      <c r="BL322" s="171" t="e">
        <f aca="false" ca="false" dt2D="false" dtr="false" t="normal">IF($K322="ОСНО", BL321*'Макро'!BD$19, 0)</f>
        <v>#VALUE!</v>
      </c>
      <c r="BM322" s="171" t="e">
        <f aca="false" ca="false" dt2D="false" dtr="false" t="normal">IF($K322="ОСНО", BM321*'Макро'!BE$19, 0)</f>
        <v>#VALUE!</v>
      </c>
      <c r="BN322" s="171" t="e">
        <f aca="false" ca="false" dt2D="false" dtr="false" t="normal">IF($K322="ОСНО", BN321*'Макро'!BF$19, 0)</f>
        <v>#VALUE!</v>
      </c>
      <c r="BO322" s="171" t="e">
        <f aca="false" ca="false" dt2D="false" dtr="false" t="normal">IF($K322="ОСНО", BO321*'Макро'!BG$19, 0)</f>
        <v>#VALUE!</v>
      </c>
      <c r="BP322" s="171" t="e">
        <f aca="false" ca="false" dt2D="false" dtr="false" t="normal">IF($K322="ОСНО", BP321*'Макро'!BH$19, 0)</f>
        <v>#VALUE!</v>
      </c>
      <c r="BQ322" s="171" t="e">
        <f aca="false" ca="false" dt2D="false" dtr="false" t="normal">IF($K322="ОСНО", BQ321*'Макро'!BI$19, 0)</f>
        <v>#VALUE!</v>
      </c>
      <c r="BR322" s="171" t="e">
        <f aca="false" ca="false" dt2D="false" dtr="false" t="normal">IF($K322="ОСНО", BR321*'Макро'!BJ$19, 0)</f>
        <v>#VALUE!</v>
      </c>
      <c r="BS322" s="171" t="e">
        <f aca="false" ca="false" dt2D="false" dtr="false" t="normal">IF($K322="ОСНО", BS321*'Макро'!BK$19, 0)</f>
        <v>#VALUE!</v>
      </c>
      <c r="BT322" s="171" t="e">
        <f aca="false" ca="false" dt2D="false" dtr="false" t="normal">IF($K322="ОСНО", BT321*'Макро'!BL$19, 0)</f>
        <v>#VALUE!</v>
      </c>
    </row>
    <row customFormat="true" hidden="true" ht="16.5" outlineLevel="1" r="323" s="17">
      <c r="A323" s="374" t="s">
        <v>208</v>
      </c>
      <c r="B323" s="374" t="n"/>
      <c r="C323" s="374" t="s">
        <v>208</v>
      </c>
      <c r="D323" s="374" t="str">
        <f aca="false" ca="false" dt2D="false" dtr="false" t="normal">IFERROR(J323, 0)</f>
        <v>Бюджет СФ</v>
      </c>
      <c r="E323" s="419" t="e">
        <f aca="false" ca="false" dt2D="false" dtr="false" t="normal">E322</f>
        <v>#N/A</v>
      </c>
      <c r="F323" s="374" t="e">
        <f aca="false" ca="false" dt2D="false" dtr="false" t="normal">F322</f>
        <v>#N/A</v>
      </c>
      <c r="G323" s="374" t="n">
        <f aca="false" ca="false" dt2D="false" dtr="false" t="normal">G322</f>
        <v>0</v>
      </c>
      <c r="H323" s="1" t="n"/>
      <c r="I323" s="17" t="s">
        <v>478</v>
      </c>
      <c r="J323" s="421" t="s">
        <v>302</v>
      </c>
      <c r="K323" s="422" t="n">
        <f aca="false" ca="false" dt2D="false" dtr="false" t="normal">VLOOKUP(G323, 'Допущения'!$B$66:$E$72, 3, 0)</f>
        <v>0</v>
      </c>
      <c r="L323" s="283" t="e">
        <f aca="false" ca="true" dt2D="false" dtr="false" t="normal">SUM(M323:BT323)</f>
        <v>#VALUE!</v>
      </c>
      <c r="M323" s="171" t="e">
        <f aca="false" ca="true" dt2D="false" dtr="false" t="normal">_XLFN.IFS($K323="ОСНО", M321*'Макро'!E$20, $K323="УСН (15%)", M321*'Макро'!E$24, $K323="УСН (6%)", M300*'Макро'!E$25)</f>
        <v>#VALUE!</v>
      </c>
      <c r="N323" s="171" t="e">
        <f aca="false" ca="true" dt2D="false" dtr="false" t="normal">_XLFN.IFS($K323="ОСНО", N321*'Макро'!F$20, $K323="УСН (15%)", N321*'Макро'!F$24, $K323="УСН (6%)", N300*'Макро'!F$25)</f>
        <v>#VALUE!</v>
      </c>
      <c r="O323" s="171" t="e">
        <f aca="false" ca="true" dt2D="false" dtr="false" t="normal">_XLFN.IFS($K323="ОСНО", O321*'Макро'!G$20, $K323="УСН (15%)", O321*'Макро'!G$24, $K323="УСН (6%)", O300*'Макро'!G$25)</f>
        <v>#VALUE!</v>
      </c>
      <c r="P323" s="171" t="e">
        <f aca="false" ca="true" dt2D="false" dtr="false" t="normal">_XLFN.IFS($K323="ОСНО", P321*'Макро'!H$20, $K323="УСН (15%)", P321*'Макро'!H$24, $K323="УСН (6%)", P300*'Макро'!H$25)</f>
        <v>#VALUE!</v>
      </c>
      <c r="Q323" s="171" t="e">
        <f aca="false" ca="true" dt2D="false" dtr="false" t="normal">_XLFN.IFS($K323="ОСНО", Q321*'Макро'!I$20, $K323="УСН (15%)", Q321*'Макро'!I$24, $K323="УСН (6%)", Q300*'Макро'!I$25)</f>
        <v>#VALUE!</v>
      </c>
      <c r="R323" s="171" t="e">
        <f aca="false" ca="true" dt2D="false" dtr="false" t="normal">_XLFN.IFS($K323="ОСНО", R321*'Макро'!J$20, $K323="УСН (15%)", R321*'Макро'!J$24, $K323="УСН (6%)", R300*'Макро'!J$25)</f>
        <v>#VALUE!</v>
      </c>
      <c r="S323" s="171" t="e">
        <f aca="false" ca="true" dt2D="false" dtr="false" t="normal">_XLFN.IFS($K323="ОСНО", S321*'Макро'!K$20, $K323="УСН (15%)", S321*'Макро'!K$24, $K323="УСН (6%)", S300*'Макро'!K$25)</f>
        <v>#VALUE!</v>
      </c>
      <c r="T323" s="171" t="e">
        <f aca="false" ca="true" dt2D="false" dtr="false" t="normal">_XLFN.IFS($K323="ОСНО", T321*'Макро'!L$20, $K323="УСН (15%)", T321*'Макро'!L$24, $K323="УСН (6%)", T300*'Макро'!L$25)</f>
        <v>#VALUE!</v>
      </c>
      <c r="U323" s="171" t="e">
        <f aca="false" ca="true" dt2D="false" dtr="false" t="normal">_XLFN.IFS($K323="ОСНО", U321*'Макро'!M$20, $K323="УСН (15%)", U321*'Макро'!M$24, $K323="УСН (6%)", U300*'Макро'!M$25)</f>
        <v>#VALUE!</v>
      </c>
      <c r="V323" s="171" t="e">
        <f aca="false" ca="true" dt2D="false" dtr="false" t="normal">_XLFN.IFS($K323="ОСНО", V321*'Макро'!N$20, $K323="УСН (15%)", V321*'Макро'!N$24, $K323="УСН (6%)", V300*'Макро'!N$25)</f>
        <v>#VALUE!</v>
      </c>
      <c r="W323" s="171" t="e">
        <f aca="false" ca="true" dt2D="false" dtr="false" t="normal">_XLFN.IFS($K323="ОСНО", W321*'Макро'!O$20, $K323="УСН (15%)", W321*'Макро'!O$24, $K323="УСН (6%)", W300*'Макро'!O$25)</f>
        <v>#VALUE!</v>
      </c>
      <c r="X323" s="171" t="e">
        <f aca="false" ca="true" dt2D="false" dtr="false" t="normal">_XLFN.IFS($K323="ОСНО", X321*'Макро'!P$20, $K323="УСН (15%)", X321*'Макро'!P$24, $K323="УСН (6%)", X300*'Макро'!P$25)</f>
        <v>#VALUE!</v>
      </c>
      <c r="Y323" s="171" t="e">
        <f aca="false" ca="true" dt2D="false" dtr="false" t="normal">_XLFN.IFS($K323="ОСНО", Y321*'Макро'!Q$20, $K323="УСН (15%)", Y321*'Макро'!Q$24, $K323="УСН (6%)", Y300*'Макро'!Q$25)</f>
        <v>#VALUE!</v>
      </c>
      <c r="Z323" s="171" t="e">
        <f aca="false" ca="true" dt2D="false" dtr="false" t="normal">_XLFN.IFS($K323="ОСНО", Z321*'Макро'!R$20, $K323="УСН (15%)", Z321*'Макро'!R$24, $K323="УСН (6%)", Z300*'Макро'!R$25)</f>
        <v>#VALUE!</v>
      </c>
      <c r="AA323" s="171" t="e">
        <f aca="false" ca="true" dt2D="false" dtr="false" t="normal">_XLFN.IFS($K323="ОСНО", AA321*'Макро'!S$20, $K323="УСН (15%)", AA321*'Макро'!S$24, $K323="УСН (6%)", AA300*'Макро'!S$25)</f>
        <v>#VALUE!</v>
      </c>
      <c r="AB323" s="171" t="e">
        <f aca="false" ca="true" dt2D="false" dtr="false" t="normal">_XLFN.IFS($K323="ОСНО", AB321*'Макро'!T$20, $K323="УСН (15%)", AB321*'Макро'!T$24, $K323="УСН (6%)", AB300*'Макро'!T$25)</f>
        <v>#VALUE!</v>
      </c>
      <c r="AC323" s="171" t="e">
        <f aca="false" ca="true" dt2D="false" dtr="false" t="normal">_XLFN.IFS($K323="ОСНО", AC321*'Макро'!U$20, $K323="УСН (15%)", AC321*'Макро'!U$24, $K323="УСН (6%)", AC300*'Макро'!U$25)</f>
        <v>#VALUE!</v>
      </c>
      <c r="AD323" s="171" t="e">
        <f aca="false" ca="true" dt2D="false" dtr="false" t="normal">_XLFN.IFS($K323="ОСНО", AD321*'Макро'!V$20, $K323="УСН (15%)", AD321*'Макро'!V$24, $K323="УСН (6%)", AD300*'Макро'!V$25)</f>
        <v>#VALUE!</v>
      </c>
      <c r="AE323" s="171" t="e">
        <f aca="false" ca="true" dt2D="false" dtr="false" t="normal">_XLFN.IFS($K323="ОСНО", AE321*'Макро'!W$20, $K323="УСН (15%)", AE321*'Макро'!W$24, $K323="УСН (6%)", AE300*'Макро'!W$25)</f>
        <v>#VALUE!</v>
      </c>
      <c r="AF323" s="171" t="e">
        <f aca="false" ca="true" dt2D="false" dtr="false" t="normal">_XLFN.IFS($K323="ОСНО", AF321*'Макро'!X$20, $K323="УСН (15%)", AF321*'Макро'!X$24, $K323="УСН (6%)", AF300*'Макро'!X$25)</f>
        <v>#VALUE!</v>
      </c>
      <c r="AG323" s="171" t="e">
        <f aca="false" ca="true" dt2D="false" dtr="false" t="normal">_XLFN.IFS($K323="ОСНО", AG321*'Макро'!Y$20, $K323="УСН (15%)", AG321*'Макро'!Y$24, $K323="УСН (6%)", AG300*'Макро'!Y$25)</f>
        <v>#VALUE!</v>
      </c>
      <c r="AH323" s="171" t="e">
        <f aca="false" ca="true" dt2D="false" dtr="false" t="normal">_XLFN.IFS($K323="ОСНО", AH321*'Макро'!Z$20, $K323="УСН (15%)", AH321*'Макро'!Z$24, $K323="УСН (6%)", AH300*'Макро'!Z$25)</f>
        <v>#VALUE!</v>
      </c>
      <c r="AI323" s="171" t="e">
        <f aca="false" ca="true" dt2D="false" dtr="false" t="normal">_XLFN.IFS($K323="ОСНО", AI321*'Макро'!AA$20, $K323="УСН (15%)", AI321*'Макро'!AA$24, $K323="УСН (6%)", AI300*'Макро'!AA$25)</f>
        <v>#VALUE!</v>
      </c>
      <c r="AJ323" s="171" t="e">
        <f aca="false" ca="true" dt2D="false" dtr="false" t="normal">_XLFN.IFS($K323="ОСНО", AJ321*'Макро'!AB$20, $K323="УСН (15%)", AJ321*'Макро'!AB$24, $K323="УСН (6%)", AJ300*'Макро'!AB$25)</f>
        <v>#VALUE!</v>
      </c>
      <c r="AK323" s="171" t="e">
        <f aca="false" ca="true" dt2D="false" dtr="false" t="normal">_XLFN.IFS($K323="ОСНО", AK321*'Макро'!AC$20, $K323="УСН (15%)", AK321*'Макро'!AC$24, $K323="УСН (6%)", AK300*'Макро'!AC$25)</f>
        <v>#VALUE!</v>
      </c>
      <c r="AL323" s="171" t="e">
        <f aca="false" ca="true" dt2D="false" dtr="false" t="normal">_XLFN.IFS($K323="ОСНО", AL321*'Макро'!AD$20, $K323="УСН (15%)", AL321*'Макро'!AD$24, $K323="УСН (6%)", AL300*'Макро'!AD$25)</f>
        <v>#VALUE!</v>
      </c>
      <c r="AM323" s="171" t="e">
        <f aca="false" ca="true" dt2D="false" dtr="false" t="normal">_XLFN.IFS($K323="ОСНО", AM321*'Макро'!AE$20, $K323="УСН (15%)", AM321*'Макро'!AE$24, $K323="УСН (6%)", AM300*'Макро'!AE$25)</f>
        <v>#VALUE!</v>
      </c>
      <c r="AN323" s="171" t="e">
        <f aca="false" ca="true" dt2D="false" dtr="false" t="normal">_XLFN.IFS($K323="ОСНО", AN321*'Макро'!AF$20, $K323="УСН (15%)", AN321*'Макро'!AF$24, $K323="УСН (6%)", AN300*'Макро'!AF$25)</f>
        <v>#VALUE!</v>
      </c>
      <c r="AO323" s="171" t="e">
        <f aca="false" ca="true" dt2D="false" dtr="false" t="normal">_XLFN.IFS($K323="ОСНО", AO321*'Макро'!AG$20, $K323="УСН (15%)", AO321*'Макро'!AG$24, $K323="УСН (6%)", AO300*'Макро'!AG$25)</f>
        <v>#VALUE!</v>
      </c>
      <c r="AP323" s="171" t="e">
        <f aca="false" ca="true" dt2D="false" dtr="false" t="normal">_XLFN.IFS($K323="ОСНО", AP321*'Макро'!AH$20, $K323="УСН (15%)", AP321*'Макро'!AH$24, $K323="УСН (6%)", AP300*'Макро'!AH$25)</f>
        <v>#VALUE!</v>
      </c>
      <c r="AQ323" s="171" t="e">
        <f aca="false" ca="true" dt2D="false" dtr="false" t="normal">_XLFN.IFS($K323="ОСНО", AQ321*'Макро'!AI$20, $K323="УСН (15%)", AQ321*'Макро'!AI$24, $K323="УСН (6%)", AQ300*'Макро'!AI$25)</f>
        <v>#VALUE!</v>
      </c>
      <c r="AR323" s="171" t="e">
        <f aca="false" ca="true" dt2D="false" dtr="false" t="normal">_XLFN.IFS($K323="ОСНО", AR321*'Макро'!AJ$20, $K323="УСН (15%)", AR321*'Макро'!AJ$24, $K323="УСН (6%)", AR300*'Макро'!AJ$25)</f>
        <v>#VALUE!</v>
      </c>
      <c r="AS323" s="171" t="e">
        <f aca="false" ca="true" dt2D="false" dtr="false" t="normal">_XLFN.IFS($K323="ОСНО", AS321*'Макро'!AK$20, $K323="УСН (15%)", AS321*'Макро'!AK$24, $K323="УСН (6%)", AS300*'Макро'!AK$25)</f>
        <v>#VALUE!</v>
      </c>
      <c r="AT323" s="171" t="e">
        <f aca="false" ca="true" dt2D="false" dtr="false" t="normal">_XLFN.IFS($K323="ОСНО", AT321*'Макро'!AL$20, $K323="УСН (15%)", AT321*'Макро'!AL$24, $K323="УСН (6%)", AT300*'Макро'!AL$25)</f>
        <v>#VALUE!</v>
      </c>
      <c r="AU323" s="171" t="e">
        <f aca="false" ca="true" dt2D="false" dtr="false" t="normal">_XLFN.IFS($K323="ОСНО", AU321*'Макро'!AM$20, $K323="УСН (15%)", AU321*'Макро'!AM$24, $K323="УСН (6%)", AU300*'Макро'!AM$25)</f>
        <v>#VALUE!</v>
      </c>
      <c r="AV323" s="171" t="e">
        <f aca="false" ca="true" dt2D="false" dtr="false" t="normal">_XLFN.IFS($K323="ОСНО", AV321*'Макро'!AN$20, $K323="УСН (15%)", AV321*'Макро'!AN$24, $K323="УСН (6%)", AV300*'Макро'!AN$25)</f>
        <v>#VALUE!</v>
      </c>
      <c r="AW323" s="171" t="e">
        <f aca="false" ca="true" dt2D="false" dtr="false" t="normal">_XLFN.IFS($K323="ОСНО", AW321*'Макро'!AO$20, $K323="УСН (15%)", AW321*'Макро'!AO$24, $K323="УСН (6%)", AW300*'Макро'!AO$25)</f>
        <v>#VALUE!</v>
      </c>
      <c r="AX323" s="171" t="e">
        <f aca="false" ca="true" dt2D="false" dtr="false" t="normal">_XLFN.IFS($K323="ОСНО", AX321*'Макро'!AP$20, $K323="УСН (15%)", AX321*'Макро'!AP$24, $K323="УСН (6%)", AX300*'Макро'!AP$25)</f>
        <v>#VALUE!</v>
      </c>
      <c r="AY323" s="171" t="e">
        <f aca="false" ca="true" dt2D="false" dtr="false" t="normal">_XLFN.IFS($K323="ОСНО", AY321*'Макро'!AQ$20, $K323="УСН (15%)", AY321*'Макро'!AQ$24, $K323="УСН (6%)", AY300*'Макро'!AQ$25)</f>
        <v>#VALUE!</v>
      </c>
      <c r="AZ323" s="171" t="e">
        <f aca="false" ca="true" dt2D="false" dtr="false" t="normal">_XLFN.IFS($K323="ОСНО", AZ321*'Макро'!AR$20, $K323="УСН (15%)", AZ321*'Макро'!AR$24, $K323="УСН (6%)", AZ300*'Макро'!AR$25)</f>
        <v>#VALUE!</v>
      </c>
      <c r="BA323" s="171" t="e">
        <f aca="false" ca="true" dt2D="false" dtr="false" t="normal">_XLFN.IFS($K323="ОСНО", BA321*'Макро'!AS$20, $K323="УСН (15%)", BA321*'Макро'!AS$24, $K323="УСН (6%)", BA300*'Макро'!AS$25)</f>
        <v>#VALUE!</v>
      </c>
      <c r="BB323" s="171" t="e">
        <f aca="false" ca="true" dt2D="false" dtr="false" t="normal">_XLFN.IFS($K323="ОСНО", BB321*'Макро'!AT$20, $K323="УСН (15%)", BB321*'Макро'!AT$24, $K323="УСН (6%)", BB300*'Макро'!AT$25)</f>
        <v>#VALUE!</v>
      </c>
      <c r="BC323" s="171" t="e">
        <f aca="false" ca="true" dt2D="false" dtr="false" t="normal">_XLFN.IFS($K323="ОСНО", BC321*'Макро'!AU$20, $K323="УСН (15%)", BC321*'Макро'!AU$24, $K323="УСН (6%)", BC300*'Макро'!AU$25)</f>
        <v>#VALUE!</v>
      </c>
      <c r="BD323" s="171" t="e">
        <f aca="false" ca="true" dt2D="false" dtr="false" t="normal">_XLFN.IFS($K323="ОСНО", BD321*'Макро'!AV$20, $K323="УСН (15%)", BD321*'Макро'!AV$24, $K323="УСН (6%)", BD300*'Макро'!AV$25)</f>
        <v>#VALUE!</v>
      </c>
      <c r="BE323" s="171" t="e">
        <f aca="false" ca="true" dt2D="false" dtr="false" t="normal">_XLFN.IFS($K323="ОСНО", BE321*'Макро'!AW$20, $K323="УСН (15%)", BE321*'Макро'!AW$24, $K323="УСН (6%)", BE300*'Макро'!AW$25)</f>
        <v>#VALUE!</v>
      </c>
      <c r="BF323" s="171" t="e">
        <f aca="false" ca="true" dt2D="false" dtr="false" t="normal">_XLFN.IFS($K323="ОСНО", BF321*'Макро'!AX$20, $K323="УСН (15%)", BF321*'Макро'!AX$24, $K323="УСН (6%)", BF300*'Макро'!AX$25)</f>
        <v>#VALUE!</v>
      </c>
      <c r="BG323" s="171" t="e">
        <f aca="false" ca="true" dt2D="false" dtr="false" t="normal">_XLFN.IFS($K323="ОСНО", BG321*'Макро'!AY$20, $K323="УСН (15%)", BG321*'Макро'!AY$24, $K323="УСН (6%)", BG300*'Макро'!AY$25)</f>
        <v>#VALUE!</v>
      </c>
      <c r="BH323" s="171" t="e">
        <f aca="false" ca="true" dt2D="false" dtr="false" t="normal">_XLFN.IFS($K323="ОСНО", BH321*'Макро'!AZ$20, $K323="УСН (15%)", BH321*'Макро'!AZ$24, $K323="УСН (6%)", BH300*'Макро'!AZ$25)</f>
        <v>#VALUE!</v>
      </c>
      <c r="BI323" s="171" t="e">
        <f aca="false" ca="true" dt2D="false" dtr="false" t="normal">_XLFN.IFS($K323="ОСНО", BI321*'Макро'!BA$20, $K323="УСН (15%)", BI321*'Макро'!BA$24, $K323="УСН (6%)", BI300*'Макро'!BA$25)</f>
        <v>#VALUE!</v>
      </c>
      <c r="BJ323" s="171" t="e">
        <f aca="false" ca="true" dt2D="false" dtr="false" t="normal">_XLFN.IFS($K323="ОСНО", BJ321*'Макро'!BB$20, $K323="УСН (15%)", BJ321*'Макро'!BB$24, $K323="УСН (6%)", BJ300*'Макро'!BB$25)</f>
        <v>#VALUE!</v>
      </c>
      <c r="BK323" s="171" t="e">
        <f aca="false" ca="true" dt2D="false" dtr="false" t="normal">_XLFN.IFS($K323="ОСНО", BK321*'Макро'!BC$20, $K323="УСН (15%)", BK321*'Макро'!BC$24, $K323="УСН (6%)", BK300*'Макро'!BC$25)</f>
        <v>#VALUE!</v>
      </c>
      <c r="BL323" s="171" t="e">
        <f aca="false" ca="true" dt2D="false" dtr="false" t="normal">_XLFN.IFS($K323="ОСНО", BL321*'Макро'!BD$20, $K323="УСН (15%)", BL321*'Макро'!BD$24, $K323="УСН (6%)", BL300*'Макро'!BD$25)</f>
        <v>#VALUE!</v>
      </c>
      <c r="BM323" s="171" t="e">
        <f aca="false" ca="true" dt2D="false" dtr="false" t="normal">_XLFN.IFS($K323="ОСНО", BM321*'Макро'!BE$20, $K323="УСН (15%)", BM321*'Макро'!BE$24, $K323="УСН (6%)", BM300*'Макро'!BE$25)</f>
        <v>#VALUE!</v>
      </c>
      <c r="BN323" s="171" t="e">
        <f aca="false" ca="true" dt2D="false" dtr="false" t="normal">_XLFN.IFS($K323="ОСНО", BN321*'Макро'!BF$20, $K323="УСН (15%)", BN321*'Макро'!BF$24, $K323="УСН (6%)", BN300*'Макро'!BF$25)</f>
        <v>#VALUE!</v>
      </c>
      <c r="BO323" s="171" t="e">
        <f aca="false" ca="true" dt2D="false" dtr="false" t="normal">_XLFN.IFS($K323="ОСНО", BO321*'Макро'!BG$20, $K323="УСН (15%)", BO321*'Макро'!BG$24, $K323="УСН (6%)", BO300*'Макро'!BG$25)</f>
        <v>#VALUE!</v>
      </c>
      <c r="BP323" s="171" t="e">
        <f aca="false" ca="true" dt2D="false" dtr="false" t="normal">_XLFN.IFS($K323="ОСНО", BP321*'Макро'!BH$20, $K323="УСН (15%)", BP321*'Макро'!BH$24, $K323="УСН (6%)", BP300*'Макро'!BH$25)</f>
        <v>#VALUE!</v>
      </c>
      <c r="BQ323" s="171" t="e">
        <f aca="false" ca="true" dt2D="false" dtr="false" t="normal">_XLFN.IFS($K323="ОСНО", BQ321*'Макро'!BI$20, $K323="УСН (15%)", BQ321*'Макро'!BI$24, $K323="УСН (6%)", BQ300*'Макро'!BI$25)</f>
        <v>#VALUE!</v>
      </c>
      <c r="BR323" s="171" t="e">
        <f aca="false" ca="true" dt2D="false" dtr="false" t="normal">_XLFN.IFS($K323="ОСНО", BR321*'Макро'!BJ$20, $K323="УСН (15%)", BR321*'Макро'!BJ$24, $K323="УСН (6%)", BR300*'Макро'!BJ$25)</f>
        <v>#VALUE!</v>
      </c>
      <c r="BS323" s="171" t="e">
        <f aca="false" ca="true" dt2D="false" dtr="false" t="normal">_XLFN.IFS($K323="ОСНО", BS321*'Макро'!BK$20, $K323="УСН (15%)", BS321*'Макро'!BK$24, $K323="УСН (6%)", BS300*'Макро'!BK$25)</f>
        <v>#VALUE!</v>
      </c>
      <c r="BT323" s="171" t="e">
        <f aca="false" ca="true" dt2D="false" dtr="false" t="normal">_XLFN.IFS($K323="ОСНО", BT321*'Макро'!BL$20, $K323="УСН (15%)", BT321*'Макро'!BL$24, $K323="УСН (6%)", BT300*'Макро'!BL$25)</f>
        <v>#VALUE!</v>
      </c>
    </row>
    <row hidden="true" ht="33" outlineLevel="1" r="324">
      <c r="A324" s="374" t="s">
        <v>417</v>
      </c>
      <c r="C324" s="374" t="s">
        <v>155</v>
      </c>
      <c r="E324" s="419" t="e">
        <f aca="false" ca="false" dt2D="false" dtr="false" t="normal">E323</f>
        <v>#N/A</v>
      </c>
      <c r="F324" s="374" t="e">
        <f aca="false" ca="false" dt2D="false" dtr="false" t="normal">F323</f>
        <v>#N/A</v>
      </c>
      <c r="G324" s="374" t="n">
        <f aca="false" ca="false" dt2D="false" dtr="false" t="normal">G323</f>
        <v>0</v>
      </c>
      <c r="I324" s="423" t="s">
        <v>479</v>
      </c>
      <c r="J324" s="131" t="n">
        <f aca="false" ca="false" dt2D="false" dtr="false" t="normal">VLOOKUP($I$247, 'Сценарии'!$B$8:$F$14, 4, 0)</f>
        <v>1</v>
      </c>
      <c r="L324" s="283" t="e">
        <f aca="false" ca="false" dt2D="false" dtr="false" t="normal">SUM(M324:BT324)</f>
        <v>#VALUE!</v>
      </c>
      <c r="M324" s="167" t="e">
        <f aca="false" ca="false" dt2D="false" dtr="false" t="normal">SUMIFS('Кап.затраты'!M:M, 'Кап.затраты'!$G:$G, $G324, 'Кап.затраты'!$B:$B, $I324)*$J$272</f>
        <v>#VALUE!</v>
      </c>
      <c r="N324" s="167" t="e">
        <f aca="false" ca="false" dt2D="false" dtr="false" t="normal">SUMIFS('Кап.затраты'!N:N, 'Кап.затраты'!$G:$G, $G324, 'Кап.затраты'!$B:$B, $I324)*$J$272</f>
        <v>#VALUE!</v>
      </c>
      <c r="O324" s="167" t="e">
        <f aca="false" ca="false" dt2D="false" dtr="false" t="normal">SUMIFS('Кап.затраты'!O:O, 'Кап.затраты'!$G:$G, $G324, 'Кап.затраты'!$B:$B, $I324)*$J$272</f>
        <v>#VALUE!</v>
      </c>
      <c r="P324" s="167" t="e">
        <f aca="false" ca="false" dt2D="false" dtr="false" t="normal">SUMIFS('Кап.затраты'!P:P, 'Кап.затраты'!$G:$G, $G324, 'Кап.затраты'!$B:$B, $I324)*$J$272</f>
        <v>#VALUE!</v>
      </c>
      <c r="Q324" s="167" t="e">
        <f aca="false" ca="false" dt2D="false" dtr="false" t="normal">SUMIFS('Кап.затраты'!Q:Q, 'Кап.затраты'!$G:$G, $G324, 'Кап.затраты'!$B:$B, $I324)*$J$272</f>
        <v>#VALUE!</v>
      </c>
      <c r="R324" s="167" t="e">
        <f aca="false" ca="false" dt2D="false" dtr="false" t="normal">SUMIFS('Кап.затраты'!R:R, 'Кап.затраты'!$G:$G, $G324, 'Кап.затраты'!$B:$B, $I324)*$J$272</f>
        <v>#VALUE!</v>
      </c>
      <c r="S324" s="167" t="e">
        <f aca="false" ca="false" dt2D="false" dtr="false" t="normal">SUMIFS('Кап.затраты'!S:S, 'Кап.затраты'!$G:$G, $G324, 'Кап.затраты'!$B:$B, $I324)*$J$272</f>
        <v>#VALUE!</v>
      </c>
      <c r="T324" s="167" t="e">
        <f aca="false" ca="false" dt2D="false" dtr="false" t="normal">SUMIFS('Кап.затраты'!T:T, 'Кап.затраты'!$G:$G, $G324, 'Кап.затраты'!$B:$B, $I324)*$J$272</f>
        <v>#VALUE!</v>
      </c>
      <c r="U324" s="167" t="e">
        <f aca="false" ca="false" dt2D="false" dtr="false" t="normal">SUMIFS('Кап.затраты'!U:U, 'Кап.затраты'!$G:$G, $G324, 'Кап.затраты'!$B:$B, $I324)*$J$272</f>
        <v>#VALUE!</v>
      </c>
      <c r="V324" s="167" t="e">
        <f aca="false" ca="false" dt2D="false" dtr="false" t="normal">SUMIFS('Кап.затраты'!V:V, 'Кап.затраты'!$G:$G, $G324, 'Кап.затраты'!$B:$B, $I324)*$J$272</f>
        <v>#VALUE!</v>
      </c>
      <c r="W324" s="167" t="e">
        <f aca="false" ca="false" dt2D="false" dtr="false" t="normal">SUMIFS('Кап.затраты'!W:W, 'Кап.затраты'!$G:$G, $G324, 'Кап.затраты'!$B:$B, $I324)*$J$272</f>
        <v>#VALUE!</v>
      </c>
      <c r="X324" s="167" t="e">
        <f aca="false" ca="false" dt2D="false" dtr="false" t="normal">SUMIFS('Кап.затраты'!X:X, 'Кап.затраты'!$G:$G, $G324, 'Кап.затраты'!$B:$B, $I324)*$J$272</f>
        <v>#VALUE!</v>
      </c>
      <c r="Y324" s="167" t="e">
        <f aca="false" ca="false" dt2D="false" dtr="false" t="normal">SUMIFS('Кап.затраты'!Y:Y, 'Кап.затраты'!$G:$G, $G324, 'Кап.затраты'!$B:$B, $I324)*$J$272</f>
        <v>#VALUE!</v>
      </c>
      <c r="Z324" s="167" t="e">
        <f aca="false" ca="false" dt2D="false" dtr="false" t="normal">SUMIFS('Кап.затраты'!Z:Z, 'Кап.затраты'!$G:$G, $G324, 'Кап.затраты'!$B:$B, $I324)*$J$272</f>
        <v>#VALUE!</v>
      </c>
      <c r="AA324" s="167" t="e">
        <f aca="false" ca="false" dt2D="false" dtr="false" t="normal">SUMIFS('Кап.затраты'!AA:AA, 'Кап.затраты'!$G:$G, $G324, 'Кап.затраты'!$B:$B, $I324)*$J$272</f>
        <v>#VALUE!</v>
      </c>
      <c r="AB324" s="167" t="e">
        <f aca="false" ca="false" dt2D="false" dtr="false" t="normal">SUMIFS('Кап.затраты'!AB:AB, 'Кап.затраты'!$G:$G, $G324, 'Кап.затраты'!$B:$B, $I324)*$J$272</f>
        <v>#VALUE!</v>
      </c>
      <c r="AC324" s="167" t="e">
        <f aca="false" ca="false" dt2D="false" dtr="false" t="normal">SUMIFS('Кап.затраты'!AC:AC, 'Кап.затраты'!$G:$G, $G324, 'Кап.затраты'!$B:$B, $I324)*$J$272</f>
        <v>#VALUE!</v>
      </c>
      <c r="AD324" s="167" t="e">
        <f aca="false" ca="false" dt2D="false" dtr="false" t="normal">SUMIFS('Кап.затраты'!AD:AD, 'Кап.затраты'!$G:$G, $G324, 'Кап.затраты'!$B:$B, $I324)*$J$272</f>
        <v>#VALUE!</v>
      </c>
      <c r="AE324" s="167" t="e">
        <f aca="false" ca="false" dt2D="false" dtr="false" t="normal">SUMIFS('Кап.затраты'!AE:AE, 'Кап.затраты'!$G:$G, $G324, 'Кап.затраты'!$B:$B, $I324)*$J$272</f>
        <v>#VALUE!</v>
      </c>
      <c r="AF324" s="167" t="e">
        <f aca="false" ca="false" dt2D="false" dtr="false" t="normal">SUMIFS('Кап.затраты'!AF:AF, 'Кап.затраты'!$G:$G, $G324, 'Кап.затраты'!$B:$B, $I324)*$J$272</f>
        <v>#VALUE!</v>
      </c>
      <c r="AG324" s="167" t="e">
        <f aca="false" ca="false" dt2D="false" dtr="false" t="normal">SUMIFS('Кап.затраты'!AG:AG, 'Кап.затраты'!$G:$G, $G324, 'Кап.затраты'!$B:$B, $I324)*$J$272</f>
        <v>#VALUE!</v>
      </c>
      <c r="AH324" s="167" t="e">
        <f aca="false" ca="false" dt2D="false" dtr="false" t="normal">SUMIFS('Кап.затраты'!AH:AH, 'Кап.затраты'!$G:$G, $G324, 'Кап.затраты'!$B:$B, $I324)*$J$272</f>
        <v>#VALUE!</v>
      </c>
      <c r="AI324" s="167" t="e">
        <f aca="false" ca="false" dt2D="false" dtr="false" t="normal">SUMIFS('Кап.затраты'!AI:AI, 'Кап.затраты'!$G:$G, $G324, 'Кап.затраты'!$B:$B, $I324)*$J$272</f>
        <v>#VALUE!</v>
      </c>
      <c r="AJ324" s="167" t="e">
        <f aca="false" ca="false" dt2D="false" dtr="false" t="normal">SUMIFS('Кап.затраты'!AJ:AJ, 'Кап.затраты'!$G:$G, $G324, 'Кап.затраты'!$B:$B, $I324)*$J$272</f>
        <v>#VALUE!</v>
      </c>
      <c r="AK324" s="167" t="e">
        <f aca="false" ca="false" dt2D="false" dtr="false" t="normal">SUMIFS('Кап.затраты'!AK:AK, 'Кап.затраты'!$G:$G, $G324, 'Кап.затраты'!$B:$B, $I324)*$J$272</f>
        <v>#VALUE!</v>
      </c>
      <c r="AL324" s="167" t="e">
        <f aca="false" ca="false" dt2D="false" dtr="false" t="normal">SUMIFS('Кап.затраты'!AL:AL, 'Кап.затраты'!$G:$G, $G324, 'Кап.затраты'!$B:$B, $I324)*$J$272</f>
        <v>#VALUE!</v>
      </c>
      <c r="AM324" s="167" t="e">
        <f aca="false" ca="false" dt2D="false" dtr="false" t="normal">SUMIFS('Кап.затраты'!AM:AM, 'Кап.затраты'!$G:$G, $G324, 'Кап.затраты'!$B:$B, $I324)*$J$272</f>
        <v>#VALUE!</v>
      </c>
      <c r="AN324" s="167" t="e">
        <f aca="false" ca="false" dt2D="false" dtr="false" t="normal">SUMIFS('Кап.затраты'!AN:AN, 'Кап.затраты'!$G:$G, $G324, 'Кап.затраты'!$B:$B, $I324)*$J$272</f>
        <v>#VALUE!</v>
      </c>
      <c r="AO324" s="167" t="e">
        <f aca="false" ca="false" dt2D="false" dtr="false" t="normal">SUMIFS('Кап.затраты'!AO:AO, 'Кап.затраты'!$G:$G, $G324, 'Кап.затраты'!$B:$B, $I324)*$J$272</f>
        <v>#VALUE!</v>
      </c>
      <c r="AP324" s="167" t="e">
        <f aca="false" ca="false" dt2D="false" dtr="false" t="normal">SUMIFS('Кап.затраты'!AP:AP, 'Кап.затраты'!$G:$G, $G324, 'Кап.затраты'!$B:$B, $I324)*$J$272</f>
        <v>#VALUE!</v>
      </c>
      <c r="AQ324" s="167" t="e">
        <f aca="false" ca="false" dt2D="false" dtr="false" t="normal">SUMIFS('Кап.затраты'!AQ:AQ, 'Кап.затраты'!$G:$G, $G324, 'Кап.затраты'!$B:$B, $I324)*$J$272</f>
        <v>#VALUE!</v>
      </c>
      <c r="AR324" s="167" t="e">
        <f aca="false" ca="false" dt2D="false" dtr="false" t="normal">SUMIFS('Кап.затраты'!AR:AR, 'Кап.затраты'!$G:$G, $G324, 'Кап.затраты'!$B:$B, $I324)*$J$272</f>
        <v>#VALUE!</v>
      </c>
      <c r="AS324" s="167" t="e">
        <f aca="false" ca="false" dt2D="false" dtr="false" t="normal">SUMIFS('Кап.затраты'!AS:AS, 'Кап.затраты'!$G:$G, $G324, 'Кап.затраты'!$B:$B, $I324)*$J$272</f>
        <v>#VALUE!</v>
      </c>
      <c r="AT324" s="167" t="e">
        <f aca="false" ca="false" dt2D="false" dtr="false" t="normal">SUMIFS('Кап.затраты'!AT:AT, 'Кап.затраты'!$G:$G, $G324, 'Кап.затраты'!$B:$B, $I324)*$J$272</f>
        <v>#VALUE!</v>
      </c>
      <c r="AU324" s="167" t="e">
        <f aca="false" ca="false" dt2D="false" dtr="false" t="normal">SUMIFS('Кап.затраты'!AU:AU, 'Кап.затраты'!$G:$G, $G324, 'Кап.затраты'!$B:$B, $I324)*$J$272</f>
        <v>#VALUE!</v>
      </c>
      <c r="AV324" s="167" t="e">
        <f aca="false" ca="false" dt2D="false" dtr="false" t="normal">SUMIFS('Кап.затраты'!AV:AV, 'Кап.затраты'!$G:$G, $G324, 'Кап.затраты'!$B:$B, $I324)*$J$272</f>
        <v>#VALUE!</v>
      </c>
      <c r="AW324" s="167" t="e">
        <f aca="false" ca="false" dt2D="false" dtr="false" t="normal">SUMIFS('Кап.затраты'!AW:AW, 'Кап.затраты'!$G:$G, $G324, 'Кап.затраты'!$B:$B, $I324)*$J$272</f>
        <v>#VALUE!</v>
      </c>
      <c r="AX324" s="167" t="e">
        <f aca="false" ca="false" dt2D="false" dtr="false" t="normal">SUMIFS('Кап.затраты'!AX:AX, 'Кап.затраты'!$G:$G, $G324, 'Кап.затраты'!$B:$B, $I324)*$J$272</f>
        <v>#VALUE!</v>
      </c>
      <c r="AY324" s="167" t="e">
        <f aca="false" ca="false" dt2D="false" dtr="false" t="normal">SUMIFS('Кап.затраты'!AY:AY, 'Кап.затраты'!$G:$G, $G324, 'Кап.затраты'!$B:$B, $I324)*$J$272</f>
        <v>#VALUE!</v>
      </c>
      <c r="AZ324" s="167" t="e">
        <f aca="false" ca="false" dt2D="false" dtr="false" t="normal">SUMIFS('Кап.затраты'!AZ:AZ, 'Кап.затраты'!$G:$G, $G324, 'Кап.затраты'!$B:$B, $I324)*$J$272</f>
        <v>#VALUE!</v>
      </c>
      <c r="BA324" s="167" t="e">
        <f aca="false" ca="false" dt2D="false" dtr="false" t="normal">SUMIFS('Кап.затраты'!BA:BA, 'Кап.затраты'!$G:$G, $G324, 'Кап.затраты'!$B:$B, $I324)*$J$272</f>
        <v>#VALUE!</v>
      </c>
      <c r="BB324" s="167" t="e">
        <f aca="false" ca="false" dt2D="false" dtr="false" t="normal">SUMIFS('Кап.затраты'!BB:BB, 'Кап.затраты'!$G:$G, $G324, 'Кап.затраты'!$B:$B, $I324)*$J$272</f>
        <v>#VALUE!</v>
      </c>
      <c r="BC324" s="167" t="e">
        <f aca="false" ca="false" dt2D="false" dtr="false" t="normal">SUMIFS('Кап.затраты'!BC:BC, 'Кап.затраты'!$G:$G, $G324, 'Кап.затраты'!$B:$B, $I324)*$J$272</f>
        <v>#VALUE!</v>
      </c>
      <c r="BD324" s="167" t="e">
        <f aca="false" ca="false" dt2D="false" dtr="false" t="normal">SUMIFS('Кап.затраты'!BD:BD, 'Кап.затраты'!$G:$G, $G324, 'Кап.затраты'!$B:$B, $I324)*$J$272</f>
        <v>#VALUE!</v>
      </c>
      <c r="BE324" s="167" t="e">
        <f aca="false" ca="false" dt2D="false" dtr="false" t="normal">SUMIFS('Кап.затраты'!BE:BE, 'Кап.затраты'!$G:$G, $G324, 'Кап.затраты'!$B:$B, $I324)*$J$272</f>
        <v>#VALUE!</v>
      </c>
      <c r="BF324" s="167" t="e">
        <f aca="false" ca="false" dt2D="false" dtr="false" t="normal">SUMIFS('Кап.затраты'!BF:BF, 'Кап.затраты'!$G:$G, $G324, 'Кап.затраты'!$B:$B, $I324)*$J$272</f>
        <v>#VALUE!</v>
      </c>
      <c r="BG324" s="167" t="e">
        <f aca="false" ca="false" dt2D="false" dtr="false" t="normal">SUMIFS('Кап.затраты'!BG:BG, 'Кап.затраты'!$G:$G, $G324, 'Кап.затраты'!$B:$B, $I324)*$J$272</f>
        <v>#VALUE!</v>
      </c>
      <c r="BH324" s="167" t="e">
        <f aca="false" ca="false" dt2D="false" dtr="false" t="normal">SUMIFS('Кап.затраты'!BH:BH, 'Кап.затраты'!$G:$G, $G324, 'Кап.затраты'!$B:$B, $I324)*$J$272</f>
        <v>#VALUE!</v>
      </c>
      <c r="BI324" s="167" t="e">
        <f aca="false" ca="false" dt2D="false" dtr="false" t="normal">SUMIFS('Кап.затраты'!BI:BI, 'Кап.затраты'!$G:$G, $G324, 'Кап.затраты'!$B:$B, $I324)*$J$272</f>
        <v>#VALUE!</v>
      </c>
      <c r="BJ324" s="167" t="e">
        <f aca="false" ca="false" dt2D="false" dtr="false" t="normal">SUMIFS('Кап.затраты'!BJ:BJ, 'Кап.затраты'!$G:$G, $G324, 'Кап.затраты'!$B:$B, $I324)*$J$272</f>
        <v>#VALUE!</v>
      </c>
      <c r="BK324" s="167" t="e">
        <f aca="false" ca="false" dt2D="false" dtr="false" t="normal">SUMIFS('Кап.затраты'!BK:BK, 'Кап.затраты'!$G:$G, $G324, 'Кап.затраты'!$B:$B, $I324)*$J$272</f>
        <v>#VALUE!</v>
      </c>
      <c r="BL324" s="167" t="e">
        <f aca="false" ca="false" dt2D="false" dtr="false" t="normal">SUMIFS('Кап.затраты'!BL:BL, 'Кап.затраты'!$G:$G, $G324, 'Кап.затраты'!$B:$B, $I324)*$J$272</f>
        <v>#VALUE!</v>
      </c>
      <c r="BM324" s="167" t="e">
        <f aca="false" ca="false" dt2D="false" dtr="false" t="normal">SUMIFS('Кап.затраты'!BM:BM, 'Кап.затраты'!$G:$G, $G324, 'Кап.затраты'!$B:$B, $I324)*$J$272</f>
        <v>#VALUE!</v>
      </c>
      <c r="BN324" s="167" t="e">
        <f aca="false" ca="false" dt2D="false" dtr="false" t="normal">SUMIFS('Кап.затраты'!BN:BN, 'Кап.затраты'!$G:$G, $G324, 'Кап.затраты'!$B:$B, $I324)*$J$272</f>
        <v>#VALUE!</v>
      </c>
      <c r="BO324" s="167" t="e">
        <f aca="false" ca="false" dt2D="false" dtr="false" t="normal">SUMIFS('Кап.затраты'!BO:BO, 'Кап.затраты'!$G:$G, $G324, 'Кап.затраты'!$B:$B, $I324)*$J$272</f>
        <v>#VALUE!</v>
      </c>
      <c r="BP324" s="167" t="e">
        <f aca="false" ca="false" dt2D="false" dtr="false" t="normal">SUMIFS('Кап.затраты'!BP:BP, 'Кап.затраты'!$G:$G, $G324, 'Кап.затраты'!$B:$B, $I324)*$J$272</f>
        <v>#VALUE!</v>
      </c>
      <c r="BQ324" s="167" t="e">
        <f aca="false" ca="false" dt2D="false" dtr="false" t="normal">SUMIFS('Кап.затраты'!BQ:BQ, 'Кап.затраты'!$G:$G, $G324, 'Кап.затраты'!$B:$B, $I324)*$J$272</f>
        <v>#VALUE!</v>
      </c>
      <c r="BR324" s="167" t="e">
        <f aca="false" ca="false" dt2D="false" dtr="false" t="normal">SUMIFS('Кап.затраты'!BR:BR, 'Кап.затраты'!$G:$G, $G324, 'Кап.затраты'!$B:$B, $I324)*$J$272</f>
        <v>#VALUE!</v>
      </c>
      <c r="BS324" s="167" t="e">
        <f aca="false" ca="false" dt2D="false" dtr="false" t="normal">SUMIFS('Кап.затраты'!BS:BS, 'Кап.затраты'!$G:$G, $G324, 'Кап.затраты'!$B:$B, $I324)*$J$272</f>
        <v>#VALUE!</v>
      </c>
      <c r="BT324" s="167" t="e">
        <f aca="false" ca="false" dt2D="false" dtr="false" t="normal">SUMIFS('Кап.затраты'!BT:BT, 'Кап.затраты'!$G:$G, $G324, 'Кап.затраты'!$B:$B, $I324)*$J$272</f>
        <v>#VALUE!</v>
      </c>
    </row>
    <row hidden="true" ht="16.5" outlineLevel="1" r="325">
      <c r="A325" s="374" t="s">
        <v>156</v>
      </c>
      <c r="C325" s="374" t="s">
        <v>156</v>
      </c>
      <c r="E325" s="419" t="e">
        <f aca="false" ca="false" dt2D="false" dtr="false" t="normal">E324</f>
        <v>#N/A</v>
      </c>
      <c r="F325" s="374" t="e">
        <f aca="false" ca="false" dt2D="false" dtr="false" t="normal">F324</f>
        <v>#N/A</v>
      </c>
      <c r="G325" s="374" t="n">
        <f aca="false" ca="false" dt2D="false" dtr="false" t="normal">G324</f>
        <v>0</v>
      </c>
      <c r="I325" s="1" t="s">
        <v>480</v>
      </c>
      <c r="J325" s="100" t="n"/>
      <c r="L325" s="283" t="e">
        <f aca="false" ca="true" dt2D="false" dtr="false" t="normal">SUM(M325:BT325)</f>
        <v>#VALUE!</v>
      </c>
      <c r="M325" s="167" t="e">
        <f aca="false" ca="true" dt2D="false" dtr="false" t="normal">SUMIFS('Кап.затраты'!M:M, 'Кап.затраты'!$G:$G, $G325, 'Кап.затраты'!$B:$B, $I325)*$J$272</f>
        <v>#VALUE!</v>
      </c>
      <c r="N325" s="167" t="e">
        <f aca="false" ca="true" dt2D="false" dtr="false" t="normal">SUMIFS('Кап.затраты'!N:N, 'Кап.затраты'!$G:$G, $G325, 'Кап.затраты'!$B:$B, $I325)*$J$272</f>
        <v>#VALUE!</v>
      </c>
      <c r="O325" s="167" t="e">
        <f aca="false" ca="true" dt2D="false" dtr="false" t="normal">SUMIFS('Кап.затраты'!O:O, 'Кап.затраты'!$G:$G, $G325, 'Кап.затраты'!$B:$B, $I325)*$J$272</f>
        <v>#VALUE!</v>
      </c>
      <c r="P325" s="167" t="e">
        <f aca="false" ca="true" dt2D="false" dtr="false" t="normal">SUMIFS('Кап.затраты'!P:P, 'Кап.затраты'!$G:$G, $G325, 'Кап.затраты'!$B:$B, $I325)*$J$272</f>
        <v>#VALUE!</v>
      </c>
      <c r="Q325" s="167" t="e">
        <f aca="false" ca="true" dt2D="false" dtr="false" t="normal">SUMIFS('Кап.затраты'!Q:Q, 'Кап.затраты'!$G:$G, $G325, 'Кап.затраты'!$B:$B, $I325)*$J$272</f>
        <v>#VALUE!</v>
      </c>
      <c r="R325" s="167" t="e">
        <f aca="false" ca="true" dt2D="false" dtr="false" t="normal">SUMIFS('Кап.затраты'!R:R, 'Кап.затраты'!$G:$G, $G325, 'Кап.затраты'!$B:$B, $I325)*$J$272</f>
        <v>#VALUE!</v>
      </c>
      <c r="S325" s="167" t="e">
        <f aca="false" ca="true" dt2D="false" dtr="false" t="normal">SUMIFS('Кап.затраты'!S:S, 'Кап.затраты'!$G:$G, $G325, 'Кап.затраты'!$B:$B, $I325)*$J$272</f>
        <v>#VALUE!</v>
      </c>
      <c r="T325" s="167" t="e">
        <f aca="false" ca="true" dt2D="false" dtr="false" t="normal">SUMIFS('Кап.затраты'!T:T, 'Кап.затраты'!$G:$G, $G325, 'Кап.затраты'!$B:$B, $I325)*$J$272</f>
        <v>#VALUE!</v>
      </c>
      <c r="U325" s="167" t="e">
        <f aca="false" ca="true" dt2D="false" dtr="false" t="normal">SUMIFS('Кап.затраты'!U:U, 'Кап.затраты'!$G:$G, $G325, 'Кап.затраты'!$B:$B, $I325)*$J$272</f>
        <v>#VALUE!</v>
      </c>
      <c r="V325" s="167" t="e">
        <f aca="false" ca="true" dt2D="false" dtr="false" t="normal">SUMIFS('Кап.затраты'!V:V, 'Кап.затраты'!$G:$G, $G325, 'Кап.затраты'!$B:$B, $I325)*$J$272</f>
        <v>#VALUE!</v>
      </c>
      <c r="W325" s="167" t="e">
        <f aca="false" ca="true" dt2D="false" dtr="false" t="normal">SUMIFS('Кап.затраты'!W:W, 'Кап.затраты'!$G:$G, $G325, 'Кап.затраты'!$B:$B, $I325)*$J$272</f>
        <v>#VALUE!</v>
      </c>
      <c r="X325" s="167" t="e">
        <f aca="false" ca="true" dt2D="false" dtr="false" t="normal">SUMIFS('Кап.затраты'!X:X, 'Кап.затраты'!$G:$G, $G325, 'Кап.затраты'!$B:$B, $I325)*$J$272</f>
        <v>#VALUE!</v>
      </c>
      <c r="Y325" s="167" t="e">
        <f aca="false" ca="true" dt2D="false" dtr="false" t="normal">SUMIFS('Кап.затраты'!Y:Y, 'Кап.затраты'!$G:$G, $G325, 'Кап.затраты'!$B:$B, $I325)*$J$272</f>
        <v>#VALUE!</v>
      </c>
      <c r="Z325" s="167" t="e">
        <f aca="false" ca="true" dt2D="false" dtr="false" t="normal">SUMIFS('Кап.затраты'!Z:Z, 'Кап.затраты'!$G:$G, $G325, 'Кап.затраты'!$B:$B, $I325)*$J$272</f>
        <v>#VALUE!</v>
      </c>
      <c r="AA325" s="167" t="e">
        <f aca="false" ca="true" dt2D="false" dtr="false" t="normal">SUMIFS('Кап.затраты'!AA:AA, 'Кап.затраты'!$G:$G, $G325, 'Кап.затраты'!$B:$B, $I325)*$J$272</f>
        <v>#VALUE!</v>
      </c>
      <c r="AB325" s="167" t="e">
        <f aca="false" ca="true" dt2D="false" dtr="false" t="normal">SUMIFS('Кап.затраты'!AB:AB, 'Кап.затраты'!$G:$G, $G325, 'Кап.затраты'!$B:$B, $I325)*$J$272</f>
        <v>#VALUE!</v>
      </c>
      <c r="AC325" s="167" t="e">
        <f aca="false" ca="true" dt2D="false" dtr="false" t="normal">SUMIFS('Кап.затраты'!AC:AC, 'Кап.затраты'!$G:$G, $G325, 'Кап.затраты'!$B:$B, $I325)*$J$272</f>
        <v>#VALUE!</v>
      </c>
      <c r="AD325" s="167" t="e">
        <f aca="false" ca="true" dt2D="false" dtr="false" t="normal">SUMIFS('Кап.затраты'!AD:AD, 'Кап.затраты'!$G:$G, $G325, 'Кап.затраты'!$B:$B, $I325)*$J$272</f>
        <v>#VALUE!</v>
      </c>
      <c r="AE325" s="167" t="e">
        <f aca="false" ca="true" dt2D="false" dtr="false" t="normal">SUMIFS('Кап.затраты'!AE:AE, 'Кап.затраты'!$G:$G, $G325, 'Кап.затраты'!$B:$B, $I325)*$J$272</f>
        <v>#VALUE!</v>
      </c>
      <c r="AF325" s="167" t="e">
        <f aca="false" ca="true" dt2D="false" dtr="false" t="normal">SUMIFS('Кап.затраты'!AF:AF, 'Кап.затраты'!$G:$G, $G325, 'Кап.затраты'!$B:$B, $I325)*$J$272</f>
        <v>#VALUE!</v>
      </c>
      <c r="AG325" s="167" t="e">
        <f aca="false" ca="true" dt2D="false" dtr="false" t="normal">SUMIFS('Кап.затраты'!AG:AG, 'Кап.затраты'!$G:$G, $G325, 'Кап.затраты'!$B:$B, $I325)*$J$272</f>
        <v>#VALUE!</v>
      </c>
      <c r="AH325" s="167" t="e">
        <f aca="false" ca="true" dt2D="false" dtr="false" t="normal">SUMIFS('Кап.затраты'!AH:AH, 'Кап.затраты'!$G:$G, $G325, 'Кап.затраты'!$B:$B, $I325)*$J$272</f>
        <v>#VALUE!</v>
      </c>
      <c r="AI325" s="167" t="e">
        <f aca="false" ca="true" dt2D="false" dtr="false" t="normal">SUMIFS('Кап.затраты'!AI:AI, 'Кап.затраты'!$G:$G, $G325, 'Кап.затраты'!$B:$B, $I325)*$J$272</f>
        <v>#VALUE!</v>
      </c>
      <c r="AJ325" s="167" t="e">
        <f aca="false" ca="true" dt2D="false" dtr="false" t="normal">SUMIFS('Кап.затраты'!AJ:AJ, 'Кап.затраты'!$G:$G, $G325, 'Кап.затраты'!$B:$B, $I325)*$J$272</f>
        <v>#VALUE!</v>
      </c>
      <c r="AK325" s="167" t="e">
        <f aca="false" ca="true" dt2D="false" dtr="false" t="normal">SUMIFS('Кап.затраты'!AK:AK, 'Кап.затраты'!$G:$G, $G325, 'Кап.затраты'!$B:$B, $I325)*$J$272</f>
        <v>#VALUE!</v>
      </c>
      <c r="AL325" s="167" t="e">
        <f aca="false" ca="true" dt2D="false" dtr="false" t="normal">SUMIFS('Кап.затраты'!AL:AL, 'Кап.затраты'!$G:$G, $G325, 'Кап.затраты'!$B:$B, $I325)*$J$272</f>
        <v>#VALUE!</v>
      </c>
      <c r="AM325" s="167" t="e">
        <f aca="false" ca="true" dt2D="false" dtr="false" t="normal">SUMIFS('Кап.затраты'!AM:AM, 'Кап.затраты'!$G:$G, $G325, 'Кап.затраты'!$B:$B, $I325)*$J$272</f>
        <v>#VALUE!</v>
      </c>
      <c r="AN325" s="167" t="e">
        <f aca="false" ca="true" dt2D="false" dtr="false" t="normal">SUMIFS('Кап.затраты'!AN:AN, 'Кап.затраты'!$G:$G, $G325, 'Кап.затраты'!$B:$B, $I325)*$J$272</f>
        <v>#VALUE!</v>
      </c>
      <c r="AO325" s="167" t="e">
        <f aca="false" ca="true" dt2D="false" dtr="false" t="normal">SUMIFS('Кап.затраты'!AO:AO, 'Кап.затраты'!$G:$G, $G325, 'Кап.затраты'!$B:$B, $I325)*$J$272</f>
        <v>#VALUE!</v>
      </c>
      <c r="AP325" s="167" t="e">
        <f aca="false" ca="true" dt2D="false" dtr="false" t="normal">SUMIFS('Кап.затраты'!AP:AP, 'Кап.затраты'!$G:$G, $G325, 'Кап.затраты'!$B:$B, $I325)*$J$272</f>
        <v>#VALUE!</v>
      </c>
      <c r="AQ325" s="167" t="e">
        <f aca="false" ca="true" dt2D="false" dtr="false" t="normal">SUMIFS('Кап.затраты'!AQ:AQ, 'Кап.затраты'!$G:$G, $G325, 'Кап.затраты'!$B:$B, $I325)*$J$272</f>
        <v>#VALUE!</v>
      </c>
      <c r="AR325" s="167" t="e">
        <f aca="false" ca="true" dt2D="false" dtr="false" t="normal">SUMIFS('Кап.затраты'!AR:AR, 'Кап.затраты'!$G:$G, $G325, 'Кап.затраты'!$B:$B, $I325)*$J$272</f>
        <v>#VALUE!</v>
      </c>
      <c r="AS325" s="167" t="e">
        <f aca="false" ca="true" dt2D="false" dtr="false" t="normal">SUMIFS('Кап.затраты'!AS:AS, 'Кап.затраты'!$G:$G, $G325, 'Кап.затраты'!$B:$B, $I325)*$J$272</f>
        <v>#VALUE!</v>
      </c>
      <c r="AT325" s="167" t="e">
        <f aca="false" ca="true" dt2D="false" dtr="false" t="normal">SUMIFS('Кап.затраты'!AT:AT, 'Кап.затраты'!$G:$G, $G325, 'Кап.затраты'!$B:$B, $I325)*$J$272</f>
        <v>#VALUE!</v>
      </c>
      <c r="AU325" s="167" t="e">
        <f aca="false" ca="true" dt2D="false" dtr="false" t="normal">SUMIFS('Кап.затраты'!AU:AU, 'Кап.затраты'!$G:$G, $G325, 'Кап.затраты'!$B:$B, $I325)*$J$272</f>
        <v>#VALUE!</v>
      </c>
      <c r="AV325" s="167" t="e">
        <f aca="false" ca="true" dt2D="false" dtr="false" t="normal">SUMIFS('Кап.затраты'!AV:AV, 'Кап.затраты'!$G:$G, $G325, 'Кап.затраты'!$B:$B, $I325)*$J$272</f>
        <v>#VALUE!</v>
      </c>
      <c r="AW325" s="167" t="e">
        <f aca="false" ca="true" dt2D="false" dtr="false" t="normal">SUMIFS('Кап.затраты'!AW:AW, 'Кап.затраты'!$G:$G, $G325, 'Кап.затраты'!$B:$B, $I325)*$J$272</f>
        <v>#VALUE!</v>
      </c>
      <c r="AX325" s="167" t="e">
        <f aca="false" ca="true" dt2D="false" dtr="false" t="normal">SUMIFS('Кап.затраты'!AX:AX, 'Кап.затраты'!$G:$G, $G325, 'Кап.затраты'!$B:$B, $I325)*$J$272</f>
        <v>#VALUE!</v>
      </c>
      <c r="AY325" s="167" t="e">
        <f aca="false" ca="true" dt2D="false" dtr="false" t="normal">SUMIFS('Кап.затраты'!AY:AY, 'Кап.затраты'!$G:$G, $G325, 'Кап.затраты'!$B:$B, $I325)*$J$272</f>
        <v>#VALUE!</v>
      </c>
      <c r="AZ325" s="167" t="e">
        <f aca="false" ca="true" dt2D="false" dtr="false" t="normal">SUMIFS('Кап.затраты'!AZ:AZ, 'Кап.затраты'!$G:$G, $G325, 'Кап.затраты'!$B:$B, $I325)*$J$272</f>
        <v>#VALUE!</v>
      </c>
      <c r="BA325" s="167" t="e">
        <f aca="false" ca="true" dt2D="false" dtr="false" t="normal">SUMIFS('Кап.затраты'!BA:BA, 'Кап.затраты'!$G:$G, $G325, 'Кап.затраты'!$B:$B, $I325)*$J$272</f>
        <v>#VALUE!</v>
      </c>
      <c r="BB325" s="167" t="e">
        <f aca="false" ca="true" dt2D="false" dtr="false" t="normal">SUMIFS('Кап.затраты'!BB:BB, 'Кап.затраты'!$G:$G, $G325, 'Кап.затраты'!$B:$B, $I325)*$J$272</f>
        <v>#VALUE!</v>
      </c>
      <c r="BC325" s="167" t="e">
        <f aca="false" ca="true" dt2D="false" dtr="false" t="normal">SUMIFS('Кап.затраты'!BC:BC, 'Кап.затраты'!$G:$G, $G325, 'Кап.затраты'!$B:$B, $I325)*$J$272</f>
        <v>#VALUE!</v>
      </c>
      <c r="BD325" s="167" t="e">
        <f aca="false" ca="true" dt2D="false" dtr="false" t="normal">SUMIFS('Кап.затраты'!BD:BD, 'Кап.затраты'!$G:$G, $G325, 'Кап.затраты'!$B:$B, $I325)*$J$272</f>
        <v>#VALUE!</v>
      </c>
      <c r="BE325" s="167" t="e">
        <f aca="false" ca="true" dt2D="false" dtr="false" t="normal">SUMIFS('Кап.затраты'!BE:BE, 'Кап.затраты'!$G:$G, $G325, 'Кап.затраты'!$B:$B, $I325)*$J$272</f>
        <v>#VALUE!</v>
      </c>
      <c r="BF325" s="167" t="e">
        <f aca="false" ca="true" dt2D="false" dtr="false" t="normal">SUMIFS('Кап.затраты'!BF:BF, 'Кап.затраты'!$G:$G, $G325, 'Кап.затраты'!$B:$B, $I325)*$J$272</f>
        <v>#VALUE!</v>
      </c>
      <c r="BG325" s="167" t="e">
        <f aca="false" ca="true" dt2D="false" dtr="false" t="normal">SUMIFS('Кап.затраты'!BG:BG, 'Кап.затраты'!$G:$G, $G325, 'Кап.затраты'!$B:$B, $I325)*$J$272</f>
        <v>#VALUE!</v>
      </c>
      <c r="BH325" s="167" t="e">
        <f aca="false" ca="true" dt2D="false" dtr="false" t="normal">SUMIFS('Кап.затраты'!BH:BH, 'Кап.затраты'!$G:$G, $G325, 'Кап.затраты'!$B:$B, $I325)*$J$272</f>
        <v>#VALUE!</v>
      </c>
      <c r="BI325" s="167" t="e">
        <f aca="false" ca="true" dt2D="false" dtr="false" t="normal">SUMIFS('Кап.затраты'!BI:BI, 'Кап.затраты'!$G:$G, $G325, 'Кап.затраты'!$B:$B, $I325)*$J$272</f>
        <v>#VALUE!</v>
      </c>
      <c r="BJ325" s="167" t="e">
        <f aca="false" ca="true" dt2D="false" dtr="false" t="normal">SUMIFS('Кап.затраты'!BJ:BJ, 'Кап.затраты'!$G:$G, $G325, 'Кап.затраты'!$B:$B, $I325)*$J$272</f>
        <v>#VALUE!</v>
      </c>
      <c r="BK325" s="167" t="e">
        <f aca="false" ca="true" dt2D="false" dtr="false" t="normal">SUMIFS('Кап.затраты'!BK:BK, 'Кап.затраты'!$G:$G, $G325, 'Кап.затраты'!$B:$B, $I325)*$J$272</f>
        <v>#VALUE!</v>
      </c>
      <c r="BL325" s="167" t="e">
        <f aca="false" ca="true" dt2D="false" dtr="false" t="normal">SUMIFS('Кап.затраты'!BL:BL, 'Кап.затраты'!$G:$G, $G325, 'Кап.затраты'!$B:$B, $I325)*$J$272</f>
        <v>#VALUE!</v>
      </c>
      <c r="BM325" s="167" t="e">
        <f aca="false" ca="true" dt2D="false" dtr="false" t="normal">SUMIFS('Кап.затраты'!BM:BM, 'Кап.затраты'!$G:$G, $G325, 'Кап.затраты'!$B:$B, $I325)*$J$272</f>
        <v>#VALUE!</v>
      </c>
      <c r="BN325" s="167" t="e">
        <f aca="false" ca="true" dt2D="false" dtr="false" t="normal">SUMIFS('Кап.затраты'!BN:BN, 'Кап.затраты'!$G:$G, $G325, 'Кап.затраты'!$B:$B, $I325)*$J$272</f>
        <v>#VALUE!</v>
      </c>
      <c r="BO325" s="167" t="e">
        <f aca="false" ca="true" dt2D="false" dtr="false" t="normal">SUMIFS('Кап.затраты'!BO:BO, 'Кап.затраты'!$G:$G, $G325, 'Кап.затраты'!$B:$B, $I325)*$J$272</f>
        <v>#VALUE!</v>
      </c>
      <c r="BP325" s="167" t="e">
        <f aca="false" ca="true" dt2D="false" dtr="false" t="normal">SUMIFS('Кап.затраты'!BP:BP, 'Кап.затраты'!$G:$G, $G325, 'Кап.затраты'!$B:$B, $I325)*$J$272</f>
        <v>#VALUE!</v>
      </c>
      <c r="BQ325" s="167" t="e">
        <f aca="false" ca="true" dt2D="false" dtr="false" t="normal">SUMIFS('Кап.затраты'!BQ:BQ, 'Кап.затраты'!$G:$G, $G325, 'Кап.затраты'!$B:$B, $I325)*$J$272</f>
        <v>#VALUE!</v>
      </c>
      <c r="BR325" s="167" t="e">
        <f aca="false" ca="true" dt2D="false" dtr="false" t="normal">SUMIFS('Кап.затраты'!BR:BR, 'Кап.затраты'!$G:$G, $G325, 'Кап.затраты'!$B:$B, $I325)*$J$272</f>
        <v>#VALUE!</v>
      </c>
      <c r="BS325" s="167" t="e">
        <f aca="false" ca="true" dt2D="false" dtr="false" t="normal">SUMIFS('Кап.затраты'!BS:BS, 'Кап.затраты'!$G:$G, $G325, 'Кап.затраты'!$B:$B, $I325)*$J$272</f>
        <v>#VALUE!</v>
      </c>
      <c r="BT325" s="167" t="e">
        <f aca="false" ca="true" dt2D="false" dtr="false" t="normal">SUMIFS('Кап.затраты'!BT:BT, 'Кап.затраты'!$G:$G, $G325, 'Кап.затраты'!$B:$B, $I325)*$J$272</f>
        <v>#VALUE!</v>
      </c>
    </row>
    <row hidden="true" ht="16.5" outlineLevel="1" r="326">
      <c r="A326" s="374" t="s">
        <v>417</v>
      </c>
      <c r="B326" s="374" t="s">
        <v>453</v>
      </c>
      <c r="C326" s="374" t="s">
        <v>155</v>
      </c>
      <c r="E326" s="419" t="e">
        <f aca="false" ca="false" dt2D="false" dtr="false" t="normal">E346</f>
        <v>#N/A</v>
      </c>
      <c r="F326" s="374" t="e">
        <f aca="false" ca="false" dt2D="false" dtr="false" t="normal">F346</f>
        <v>#N/A</v>
      </c>
      <c r="G326" s="374" t="n">
        <f aca="false" ca="false" dt2D="false" dtr="false" t="normal">G346</f>
        <v>0</v>
      </c>
      <c r="I326" s="1" t="s">
        <v>453</v>
      </c>
      <c r="J326" s="131" t="str">
        <f aca="false" ca="false" dt2D="false" dtr="false" ref="J326:J326" t="array">INDEX('Кап.затраты'!J:J, MATCH(I326&amp;G326, 'Кап.затраты'!B:B&amp;'Кап.затраты'!G:G, 0))</f>
        <v>Да</v>
      </c>
      <c r="L326" s="283" t="e">
        <f aca="false" ca="true" dt2D="false" dtr="false" t="normal">SUM(M326:BT326)</f>
        <v>#VALUE!</v>
      </c>
      <c r="M326" s="167" t="e">
        <f aca="false" ca="true" dt2D="false" dtr="false" t="normal">SUMIFS('Кап.затраты'!M:M, 'Кап.затраты'!$G:$G, $G326, 'Кап.затраты'!$B:$B, $I326)*$J$272</f>
        <v>#VALUE!</v>
      </c>
      <c r="N326" s="167" t="e">
        <f aca="false" ca="true" dt2D="false" dtr="false" t="normal">SUMIFS('Кап.затраты'!N:N, 'Кап.затраты'!$G:$G, $G326, 'Кап.затраты'!$B:$B, $I326)*$J$272</f>
        <v>#VALUE!</v>
      </c>
      <c r="O326" s="167" t="e">
        <f aca="false" ca="true" dt2D="false" dtr="false" t="normal">SUMIFS('Кап.затраты'!O:O, 'Кап.затраты'!$G:$G, $G326, 'Кап.затраты'!$B:$B, $I326)*$J$272</f>
        <v>#VALUE!</v>
      </c>
      <c r="P326" s="167" t="e">
        <f aca="false" ca="true" dt2D="false" dtr="false" t="normal">SUMIFS('Кап.затраты'!P:P, 'Кап.затраты'!$G:$G, $G326, 'Кап.затраты'!$B:$B, $I326)*$J$272</f>
        <v>#VALUE!</v>
      </c>
      <c r="Q326" s="167" t="e">
        <f aca="false" ca="true" dt2D="false" dtr="false" t="normal">SUMIFS('Кап.затраты'!Q:Q, 'Кап.затраты'!$G:$G, $G326, 'Кап.затраты'!$B:$B, $I326)*$J$272</f>
        <v>#VALUE!</v>
      </c>
      <c r="R326" s="167" t="e">
        <f aca="false" ca="true" dt2D="false" dtr="false" t="normal">SUMIFS('Кап.затраты'!R:R, 'Кап.затраты'!$G:$G, $G326, 'Кап.затраты'!$B:$B, $I326)*$J$272</f>
        <v>#VALUE!</v>
      </c>
      <c r="S326" s="167" t="e">
        <f aca="false" ca="true" dt2D="false" dtr="false" t="normal">SUMIFS('Кап.затраты'!S:S, 'Кап.затраты'!$G:$G, $G326, 'Кап.затраты'!$B:$B, $I326)*$J$272</f>
        <v>#VALUE!</v>
      </c>
      <c r="T326" s="167" t="e">
        <f aca="false" ca="true" dt2D="false" dtr="false" t="normal">SUMIFS('Кап.затраты'!T:T, 'Кап.затраты'!$G:$G, $G326, 'Кап.затраты'!$B:$B, $I326)*$J$272</f>
        <v>#VALUE!</v>
      </c>
      <c r="U326" s="167" t="e">
        <f aca="false" ca="true" dt2D="false" dtr="false" t="normal">SUMIFS('Кап.затраты'!U:U, 'Кап.затраты'!$G:$G, $G326, 'Кап.затраты'!$B:$B, $I326)*$J$272</f>
        <v>#VALUE!</v>
      </c>
      <c r="V326" s="167" t="e">
        <f aca="false" ca="true" dt2D="false" dtr="false" t="normal">SUMIFS('Кап.затраты'!V:V, 'Кап.затраты'!$G:$G, $G326, 'Кап.затраты'!$B:$B, $I326)*$J$272</f>
        <v>#VALUE!</v>
      </c>
      <c r="W326" s="167" t="e">
        <f aca="false" ca="true" dt2D="false" dtr="false" t="normal">SUMIFS('Кап.затраты'!W:W, 'Кап.затраты'!$G:$G, $G326, 'Кап.затраты'!$B:$B, $I326)*$J$272</f>
        <v>#VALUE!</v>
      </c>
      <c r="X326" s="167" t="e">
        <f aca="false" ca="true" dt2D="false" dtr="false" t="normal">SUMIFS('Кап.затраты'!X:X, 'Кап.затраты'!$G:$G, $G326, 'Кап.затраты'!$B:$B, $I326)*$J$272</f>
        <v>#VALUE!</v>
      </c>
      <c r="Y326" s="167" t="e">
        <f aca="false" ca="true" dt2D="false" dtr="false" t="normal">SUMIFS('Кап.затраты'!Y:Y, 'Кап.затраты'!$G:$G, $G326, 'Кап.затраты'!$B:$B, $I326)*$J$272</f>
        <v>#VALUE!</v>
      </c>
      <c r="Z326" s="167" t="e">
        <f aca="false" ca="true" dt2D="false" dtr="false" t="normal">SUMIFS('Кап.затраты'!Z:Z, 'Кап.затраты'!$G:$G, $G326, 'Кап.затраты'!$B:$B, $I326)*$J$272</f>
        <v>#VALUE!</v>
      </c>
      <c r="AA326" s="167" t="e">
        <f aca="false" ca="true" dt2D="false" dtr="false" t="normal">SUMIFS('Кап.затраты'!AA:AA, 'Кап.затраты'!$G:$G, $G326, 'Кап.затраты'!$B:$B, $I326)*$J$272</f>
        <v>#VALUE!</v>
      </c>
      <c r="AB326" s="167" t="e">
        <f aca="false" ca="true" dt2D="false" dtr="false" t="normal">SUMIFS('Кап.затраты'!AB:AB, 'Кап.затраты'!$G:$G, $G326, 'Кап.затраты'!$B:$B, $I326)*$J$272</f>
        <v>#VALUE!</v>
      </c>
      <c r="AC326" s="167" t="e">
        <f aca="false" ca="true" dt2D="false" dtr="false" t="normal">SUMIFS('Кап.затраты'!AC:AC, 'Кап.затраты'!$G:$G, $G326, 'Кап.затраты'!$B:$B, $I326)*$J$272</f>
        <v>#VALUE!</v>
      </c>
      <c r="AD326" s="167" t="e">
        <f aca="false" ca="true" dt2D="false" dtr="false" t="normal">SUMIFS('Кап.затраты'!AD:AD, 'Кап.затраты'!$G:$G, $G326, 'Кап.затраты'!$B:$B, $I326)*$J$272</f>
        <v>#VALUE!</v>
      </c>
      <c r="AE326" s="167" t="e">
        <f aca="false" ca="true" dt2D="false" dtr="false" t="normal">SUMIFS('Кап.затраты'!AE:AE, 'Кап.затраты'!$G:$G, $G326, 'Кап.затраты'!$B:$B, $I326)*$J$272</f>
        <v>#VALUE!</v>
      </c>
      <c r="AF326" s="167" t="e">
        <f aca="false" ca="true" dt2D="false" dtr="false" t="normal">SUMIFS('Кап.затраты'!AF:AF, 'Кап.затраты'!$G:$G, $G326, 'Кап.затраты'!$B:$B, $I326)*$J$272</f>
        <v>#VALUE!</v>
      </c>
      <c r="AG326" s="167" t="e">
        <f aca="false" ca="true" dt2D="false" dtr="false" t="normal">SUMIFS('Кап.затраты'!AG:AG, 'Кап.затраты'!$G:$G, $G326, 'Кап.затраты'!$B:$B, $I326)*$J$272</f>
        <v>#VALUE!</v>
      </c>
      <c r="AH326" s="167" t="e">
        <f aca="false" ca="true" dt2D="false" dtr="false" t="normal">SUMIFS('Кап.затраты'!AH:AH, 'Кап.затраты'!$G:$G, $G326, 'Кап.затраты'!$B:$B, $I326)*$J$272</f>
        <v>#VALUE!</v>
      </c>
      <c r="AI326" s="167" t="e">
        <f aca="false" ca="true" dt2D="false" dtr="false" t="normal">SUMIFS('Кап.затраты'!AI:AI, 'Кап.затраты'!$G:$G, $G326, 'Кап.затраты'!$B:$B, $I326)*$J$272</f>
        <v>#VALUE!</v>
      </c>
      <c r="AJ326" s="167" t="e">
        <f aca="false" ca="true" dt2D="false" dtr="false" t="normal">SUMIFS('Кап.затраты'!AJ:AJ, 'Кап.затраты'!$G:$G, $G326, 'Кап.затраты'!$B:$B, $I326)*$J$272</f>
        <v>#VALUE!</v>
      </c>
      <c r="AK326" s="167" t="e">
        <f aca="false" ca="true" dt2D="false" dtr="false" t="normal">SUMIFS('Кап.затраты'!AK:AK, 'Кап.затраты'!$G:$G, $G326, 'Кап.затраты'!$B:$B, $I326)*$J$272</f>
        <v>#VALUE!</v>
      </c>
      <c r="AL326" s="167" t="e">
        <f aca="false" ca="true" dt2D="false" dtr="false" t="normal">SUMIFS('Кап.затраты'!AL:AL, 'Кап.затраты'!$G:$G, $G326, 'Кап.затраты'!$B:$B, $I326)*$J$272</f>
        <v>#VALUE!</v>
      </c>
      <c r="AM326" s="167" t="e">
        <f aca="false" ca="true" dt2D="false" dtr="false" t="normal">SUMIFS('Кап.затраты'!AM:AM, 'Кап.затраты'!$G:$G, $G326, 'Кап.затраты'!$B:$B, $I326)*$J$272</f>
        <v>#VALUE!</v>
      </c>
      <c r="AN326" s="167" t="e">
        <f aca="false" ca="true" dt2D="false" dtr="false" t="normal">SUMIFS('Кап.затраты'!AN:AN, 'Кап.затраты'!$G:$G, $G326, 'Кап.затраты'!$B:$B, $I326)*$J$272</f>
        <v>#VALUE!</v>
      </c>
      <c r="AO326" s="167" t="e">
        <f aca="false" ca="true" dt2D="false" dtr="false" t="normal">SUMIFS('Кап.затраты'!AO:AO, 'Кап.затраты'!$G:$G, $G326, 'Кап.затраты'!$B:$B, $I326)*$J$272</f>
        <v>#VALUE!</v>
      </c>
      <c r="AP326" s="167" t="e">
        <f aca="false" ca="true" dt2D="false" dtr="false" t="normal">SUMIFS('Кап.затраты'!AP:AP, 'Кап.затраты'!$G:$G, $G326, 'Кап.затраты'!$B:$B, $I326)*$J$272</f>
        <v>#VALUE!</v>
      </c>
      <c r="AQ326" s="167" t="e">
        <f aca="false" ca="true" dt2D="false" dtr="false" t="normal">SUMIFS('Кап.затраты'!AQ:AQ, 'Кап.затраты'!$G:$G, $G326, 'Кап.затраты'!$B:$B, $I326)*$J$272</f>
        <v>#VALUE!</v>
      </c>
      <c r="AR326" s="167" t="e">
        <f aca="false" ca="true" dt2D="false" dtr="false" t="normal">SUMIFS('Кап.затраты'!AR:AR, 'Кап.затраты'!$G:$G, $G326, 'Кап.затраты'!$B:$B, $I326)*$J$272</f>
        <v>#VALUE!</v>
      </c>
      <c r="AS326" s="167" t="e">
        <f aca="false" ca="true" dt2D="false" dtr="false" t="normal">SUMIFS('Кап.затраты'!AS:AS, 'Кап.затраты'!$G:$G, $G326, 'Кап.затраты'!$B:$B, $I326)*$J$272</f>
        <v>#VALUE!</v>
      </c>
      <c r="AT326" s="167" t="e">
        <f aca="false" ca="true" dt2D="false" dtr="false" t="normal">SUMIFS('Кап.затраты'!AT:AT, 'Кап.затраты'!$G:$G, $G326, 'Кап.затраты'!$B:$B, $I326)*$J$272</f>
        <v>#VALUE!</v>
      </c>
      <c r="AU326" s="167" t="e">
        <f aca="false" ca="true" dt2D="false" dtr="false" t="normal">SUMIFS('Кап.затраты'!AU:AU, 'Кап.затраты'!$G:$G, $G326, 'Кап.затраты'!$B:$B, $I326)*$J$272</f>
        <v>#VALUE!</v>
      </c>
      <c r="AV326" s="167" t="e">
        <f aca="false" ca="true" dt2D="false" dtr="false" t="normal">SUMIFS('Кап.затраты'!AV:AV, 'Кап.затраты'!$G:$G, $G326, 'Кап.затраты'!$B:$B, $I326)*$J$272</f>
        <v>#VALUE!</v>
      </c>
      <c r="AW326" s="167" t="e">
        <f aca="false" ca="true" dt2D="false" dtr="false" t="normal">SUMIFS('Кап.затраты'!AW:AW, 'Кап.затраты'!$G:$G, $G326, 'Кап.затраты'!$B:$B, $I326)*$J$272</f>
        <v>#VALUE!</v>
      </c>
      <c r="AX326" s="167" t="e">
        <f aca="false" ca="true" dt2D="false" dtr="false" t="normal">SUMIFS('Кап.затраты'!AX:AX, 'Кап.затраты'!$G:$G, $G326, 'Кап.затраты'!$B:$B, $I326)*$J$272</f>
        <v>#VALUE!</v>
      </c>
      <c r="AY326" s="167" t="e">
        <f aca="false" ca="true" dt2D="false" dtr="false" t="normal">SUMIFS('Кап.затраты'!AY:AY, 'Кап.затраты'!$G:$G, $G326, 'Кап.затраты'!$B:$B, $I326)*$J$272</f>
        <v>#VALUE!</v>
      </c>
      <c r="AZ326" s="167" t="e">
        <f aca="false" ca="true" dt2D="false" dtr="false" t="normal">SUMIFS('Кап.затраты'!AZ:AZ, 'Кап.затраты'!$G:$G, $G326, 'Кап.затраты'!$B:$B, $I326)*$J$272</f>
        <v>#VALUE!</v>
      </c>
      <c r="BA326" s="167" t="e">
        <f aca="false" ca="true" dt2D="false" dtr="false" t="normal">SUMIFS('Кап.затраты'!BA:BA, 'Кап.затраты'!$G:$G, $G326, 'Кап.затраты'!$B:$B, $I326)*$J$272</f>
        <v>#VALUE!</v>
      </c>
      <c r="BB326" s="167" t="e">
        <f aca="false" ca="true" dt2D="false" dtr="false" t="normal">SUMIFS('Кап.затраты'!BB:BB, 'Кап.затраты'!$G:$G, $G326, 'Кап.затраты'!$B:$B, $I326)*$J$272</f>
        <v>#VALUE!</v>
      </c>
      <c r="BC326" s="167" t="e">
        <f aca="false" ca="true" dt2D="false" dtr="false" t="normal">SUMIFS('Кап.затраты'!BC:BC, 'Кап.затраты'!$G:$G, $G326, 'Кап.затраты'!$B:$B, $I326)*$J$272</f>
        <v>#VALUE!</v>
      </c>
      <c r="BD326" s="167" t="e">
        <f aca="false" ca="true" dt2D="false" dtr="false" t="normal">SUMIFS('Кап.затраты'!BD:BD, 'Кап.затраты'!$G:$G, $G326, 'Кап.затраты'!$B:$B, $I326)*$J$272</f>
        <v>#VALUE!</v>
      </c>
      <c r="BE326" s="167" t="e">
        <f aca="false" ca="true" dt2D="false" dtr="false" t="normal">SUMIFS('Кап.затраты'!BE:BE, 'Кап.затраты'!$G:$G, $G326, 'Кап.затраты'!$B:$B, $I326)*$J$272</f>
        <v>#VALUE!</v>
      </c>
      <c r="BF326" s="167" t="e">
        <f aca="false" ca="true" dt2D="false" dtr="false" t="normal">SUMIFS('Кап.затраты'!BF:BF, 'Кап.затраты'!$G:$G, $G326, 'Кап.затраты'!$B:$B, $I326)*$J$272</f>
        <v>#VALUE!</v>
      </c>
      <c r="BG326" s="167" t="e">
        <f aca="false" ca="true" dt2D="false" dtr="false" t="normal">SUMIFS('Кап.затраты'!BG:BG, 'Кап.затраты'!$G:$G, $G326, 'Кап.затраты'!$B:$B, $I326)*$J$272</f>
        <v>#VALUE!</v>
      </c>
      <c r="BH326" s="167" t="e">
        <f aca="false" ca="true" dt2D="false" dtr="false" t="normal">SUMIFS('Кап.затраты'!BH:BH, 'Кап.затраты'!$G:$G, $G326, 'Кап.затраты'!$B:$B, $I326)*$J$272</f>
        <v>#VALUE!</v>
      </c>
      <c r="BI326" s="167" t="e">
        <f aca="false" ca="true" dt2D="false" dtr="false" t="normal">SUMIFS('Кап.затраты'!BI:BI, 'Кап.затраты'!$G:$G, $G326, 'Кап.затраты'!$B:$B, $I326)*$J$272</f>
        <v>#VALUE!</v>
      </c>
      <c r="BJ326" s="167" t="e">
        <f aca="false" ca="true" dt2D="false" dtr="false" t="normal">SUMIFS('Кап.затраты'!BJ:BJ, 'Кап.затраты'!$G:$G, $G326, 'Кап.затраты'!$B:$B, $I326)*$J$272</f>
        <v>#VALUE!</v>
      </c>
      <c r="BK326" s="167" t="e">
        <f aca="false" ca="true" dt2D="false" dtr="false" t="normal">SUMIFS('Кап.затраты'!BK:BK, 'Кап.затраты'!$G:$G, $G326, 'Кап.затраты'!$B:$B, $I326)*$J$272</f>
        <v>#VALUE!</v>
      </c>
      <c r="BL326" s="167" t="e">
        <f aca="false" ca="true" dt2D="false" dtr="false" t="normal">SUMIFS('Кап.затраты'!BL:BL, 'Кап.затраты'!$G:$G, $G326, 'Кап.затраты'!$B:$B, $I326)*$J$272</f>
        <v>#VALUE!</v>
      </c>
      <c r="BM326" s="167" t="e">
        <f aca="false" ca="true" dt2D="false" dtr="false" t="normal">SUMIFS('Кап.затраты'!BM:BM, 'Кап.затраты'!$G:$G, $G326, 'Кап.затраты'!$B:$B, $I326)*$J$272</f>
        <v>#VALUE!</v>
      </c>
      <c r="BN326" s="167" t="e">
        <f aca="false" ca="true" dt2D="false" dtr="false" t="normal">SUMIFS('Кап.затраты'!BN:BN, 'Кап.затраты'!$G:$G, $G326, 'Кап.затраты'!$B:$B, $I326)*$J$272</f>
        <v>#VALUE!</v>
      </c>
      <c r="BO326" s="167" t="e">
        <f aca="false" ca="true" dt2D="false" dtr="false" t="normal">SUMIFS('Кап.затраты'!BO:BO, 'Кап.затраты'!$G:$G, $G326, 'Кап.затраты'!$B:$B, $I326)*$J$272</f>
        <v>#VALUE!</v>
      </c>
      <c r="BP326" s="167" t="e">
        <f aca="false" ca="true" dt2D="false" dtr="false" t="normal">SUMIFS('Кап.затраты'!BP:BP, 'Кап.затраты'!$G:$G, $G326, 'Кап.затраты'!$B:$B, $I326)*$J$272</f>
        <v>#VALUE!</v>
      </c>
      <c r="BQ326" s="167" t="e">
        <f aca="false" ca="true" dt2D="false" dtr="false" t="normal">SUMIFS('Кап.затраты'!BQ:BQ, 'Кап.затраты'!$G:$G, $G326, 'Кап.затраты'!$B:$B, $I326)*$J$272</f>
        <v>#VALUE!</v>
      </c>
      <c r="BR326" s="167" t="e">
        <f aca="false" ca="true" dt2D="false" dtr="false" t="normal">SUMIFS('Кап.затраты'!BR:BR, 'Кап.затраты'!$G:$G, $G326, 'Кап.затраты'!$B:$B, $I326)*$J$272</f>
        <v>#VALUE!</v>
      </c>
      <c r="BS326" s="167" t="e">
        <f aca="false" ca="true" dt2D="false" dtr="false" t="normal">SUMIFS('Кап.затраты'!BS:BS, 'Кап.затраты'!$G:$G, $G326, 'Кап.затраты'!$B:$B, $I326)*$J$272</f>
        <v>#VALUE!</v>
      </c>
      <c r="BT326" s="167" t="e">
        <f aca="false" ca="true" dt2D="false" dtr="false" t="normal">SUMIFS('Кап.затраты'!BT:BT, 'Кап.затраты'!$G:$G, $G326, 'Кап.затраты'!$B:$B, $I326)*$J$272</f>
        <v>#VALUE!</v>
      </c>
    </row>
    <row hidden="true" ht="16.5" outlineLevel="1" r="327">
      <c r="A327" s="374" t="s">
        <v>156</v>
      </c>
      <c r="B327" s="374" t="s">
        <v>455</v>
      </c>
      <c r="C327" s="374" t="s">
        <v>156</v>
      </c>
      <c r="E327" s="419" t="e">
        <f aca="false" ca="false" dt2D="false" dtr="false" t="normal">E326</f>
        <v>#N/A</v>
      </c>
      <c r="F327" s="374" t="e">
        <f aca="false" ca="false" dt2D="false" dtr="false" t="normal">F326</f>
        <v>#N/A</v>
      </c>
      <c r="G327" s="374" t="n">
        <f aca="false" ca="false" dt2D="false" dtr="false" t="normal">G326</f>
        <v>0</v>
      </c>
      <c r="I327" s="1" t="s">
        <v>455</v>
      </c>
      <c r="J327" s="131" t="str">
        <f aca="false" ca="false" dt2D="false" dtr="false" t="normal">J326</f>
        <v>Да</v>
      </c>
      <c r="L327" s="283" t="e">
        <f aca="false" ca="true" dt2D="false" dtr="false" t="normal">SUM(M327:BT327)</f>
        <v>#VALUE!</v>
      </c>
      <c r="M327" s="167" t="e">
        <f aca="false" ca="true" dt2D="false" dtr="false" t="normal">SUMIFS('Кап.затраты'!M:M, 'Кап.затраты'!$G:$G, $G327, 'Кап.затраты'!$B:$B, $I327)*$J$272</f>
        <v>#VALUE!</v>
      </c>
      <c r="N327" s="167" t="e">
        <f aca="false" ca="true" dt2D="false" dtr="false" t="normal">SUMIFS('Кап.затраты'!N:N, 'Кап.затраты'!$G:$G, $G327, 'Кап.затраты'!$B:$B, $I327)*$J$272</f>
        <v>#VALUE!</v>
      </c>
      <c r="O327" s="167" t="e">
        <f aca="false" ca="true" dt2D="false" dtr="false" t="normal">SUMIFS('Кап.затраты'!O:O, 'Кап.затраты'!$G:$G, $G327, 'Кап.затраты'!$B:$B, $I327)*$J$272</f>
        <v>#VALUE!</v>
      </c>
      <c r="P327" s="167" t="e">
        <f aca="false" ca="true" dt2D="false" dtr="false" t="normal">SUMIFS('Кап.затраты'!P:P, 'Кап.затраты'!$G:$G, $G327, 'Кап.затраты'!$B:$B, $I327)*$J$272</f>
        <v>#VALUE!</v>
      </c>
      <c r="Q327" s="167" t="e">
        <f aca="false" ca="true" dt2D="false" dtr="false" t="normal">SUMIFS('Кап.затраты'!Q:Q, 'Кап.затраты'!$G:$G, $G327, 'Кап.затраты'!$B:$B, $I327)*$J$272</f>
        <v>#VALUE!</v>
      </c>
      <c r="R327" s="167" t="e">
        <f aca="false" ca="true" dt2D="false" dtr="false" t="normal">SUMIFS('Кап.затраты'!R:R, 'Кап.затраты'!$G:$G, $G327, 'Кап.затраты'!$B:$B, $I327)*$J$272</f>
        <v>#VALUE!</v>
      </c>
      <c r="S327" s="167" t="e">
        <f aca="false" ca="true" dt2D="false" dtr="false" t="normal">SUMIFS('Кап.затраты'!S:S, 'Кап.затраты'!$G:$G, $G327, 'Кап.затраты'!$B:$B, $I327)*$J$272</f>
        <v>#VALUE!</v>
      </c>
      <c r="T327" s="167" t="e">
        <f aca="false" ca="true" dt2D="false" dtr="false" t="normal">SUMIFS('Кап.затраты'!T:T, 'Кап.затраты'!$G:$G, $G327, 'Кап.затраты'!$B:$B, $I327)*$J$272</f>
        <v>#VALUE!</v>
      </c>
      <c r="U327" s="167" t="e">
        <f aca="false" ca="true" dt2D="false" dtr="false" t="normal">SUMIFS('Кап.затраты'!U:U, 'Кап.затраты'!$G:$G, $G327, 'Кап.затраты'!$B:$B, $I327)*$J$272</f>
        <v>#VALUE!</v>
      </c>
      <c r="V327" s="167" t="e">
        <f aca="false" ca="true" dt2D="false" dtr="false" t="normal">SUMIFS('Кап.затраты'!V:V, 'Кап.затраты'!$G:$G, $G327, 'Кап.затраты'!$B:$B, $I327)*$J$272</f>
        <v>#VALUE!</v>
      </c>
      <c r="W327" s="167" t="e">
        <f aca="false" ca="true" dt2D="false" dtr="false" t="normal">SUMIFS('Кап.затраты'!W:W, 'Кап.затраты'!$G:$G, $G327, 'Кап.затраты'!$B:$B, $I327)*$J$272</f>
        <v>#VALUE!</v>
      </c>
      <c r="X327" s="167" t="e">
        <f aca="false" ca="true" dt2D="false" dtr="false" t="normal">SUMIFS('Кап.затраты'!X:X, 'Кап.затраты'!$G:$G, $G327, 'Кап.затраты'!$B:$B, $I327)*$J$272</f>
        <v>#VALUE!</v>
      </c>
      <c r="Y327" s="167" t="e">
        <f aca="false" ca="true" dt2D="false" dtr="false" t="normal">SUMIFS('Кап.затраты'!Y:Y, 'Кап.затраты'!$G:$G, $G327, 'Кап.затраты'!$B:$B, $I327)*$J$272</f>
        <v>#VALUE!</v>
      </c>
      <c r="Z327" s="167" t="e">
        <f aca="false" ca="true" dt2D="false" dtr="false" t="normal">SUMIFS('Кап.затраты'!Z:Z, 'Кап.затраты'!$G:$G, $G327, 'Кап.затраты'!$B:$B, $I327)*$J$272</f>
        <v>#VALUE!</v>
      </c>
      <c r="AA327" s="167" t="e">
        <f aca="false" ca="true" dt2D="false" dtr="false" t="normal">SUMIFS('Кап.затраты'!AA:AA, 'Кап.затраты'!$G:$G, $G327, 'Кап.затраты'!$B:$B, $I327)*$J$272</f>
        <v>#VALUE!</v>
      </c>
      <c r="AB327" s="167" t="e">
        <f aca="false" ca="true" dt2D="false" dtr="false" t="normal">SUMIFS('Кап.затраты'!AB:AB, 'Кап.затраты'!$G:$G, $G327, 'Кап.затраты'!$B:$B, $I327)*$J$272</f>
        <v>#VALUE!</v>
      </c>
      <c r="AC327" s="167" t="e">
        <f aca="false" ca="true" dt2D="false" dtr="false" t="normal">SUMIFS('Кап.затраты'!AC:AC, 'Кап.затраты'!$G:$G, $G327, 'Кап.затраты'!$B:$B, $I327)*$J$272</f>
        <v>#VALUE!</v>
      </c>
      <c r="AD327" s="167" t="e">
        <f aca="false" ca="true" dt2D="false" dtr="false" t="normal">SUMIFS('Кап.затраты'!AD:AD, 'Кап.затраты'!$G:$G, $G327, 'Кап.затраты'!$B:$B, $I327)*$J$272</f>
        <v>#VALUE!</v>
      </c>
      <c r="AE327" s="167" t="e">
        <f aca="false" ca="true" dt2D="false" dtr="false" t="normal">SUMIFS('Кап.затраты'!AE:AE, 'Кап.затраты'!$G:$G, $G327, 'Кап.затраты'!$B:$B, $I327)*$J$272</f>
        <v>#VALUE!</v>
      </c>
      <c r="AF327" s="167" t="e">
        <f aca="false" ca="true" dt2D="false" dtr="false" t="normal">SUMIFS('Кап.затраты'!AF:AF, 'Кап.затраты'!$G:$G, $G327, 'Кап.затраты'!$B:$B, $I327)*$J$272</f>
        <v>#VALUE!</v>
      </c>
      <c r="AG327" s="167" t="e">
        <f aca="false" ca="true" dt2D="false" dtr="false" t="normal">SUMIFS('Кап.затраты'!AG:AG, 'Кап.затраты'!$G:$G, $G327, 'Кап.затраты'!$B:$B, $I327)*$J$272</f>
        <v>#VALUE!</v>
      </c>
      <c r="AH327" s="167" t="e">
        <f aca="false" ca="true" dt2D="false" dtr="false" t="normal">SUMIFS('Кап.затраты'!AH:AH, 'Кап.затраты'!$G:$G, $G327, 'Кап.затраты'!$B:$B, $I327)*$J$272</f>
        <v>#VALUE!</v>
      </c>
      <c r="AI327" s="167" t="e">
        <f aca="false" ca="true" dt2D="false" dtr="false" t="normal">SUMIFS('Кап.затраты'!AI:AI, 'Кап.затраты'!$G:$G, $G327, 'Кап.затраты'!$B:$B, $I327)*$J$272</f>
        <v>#VALUE!</v>
      </c>
      <c r="AJ327" s="167" t="e">
        <f aca="false" ca="true" dt2D="false" dtr="false" t="normal">SUMIFS('Кап.затраты'!AJ:AJ, 'Кап.затраты'!$G:$G, $G327, 'Кап.затраты'!$B:$B, $I327)*$J$272</f>
        <v>#VALUE!</v>
      </c>
      <c r="AK327" s="167" t="e">
        <f aca="false" ca="true" dt2D="false" dtr="false" t="normal">SUMIFS('Кап.затраты'!AK:AK, 'Кап.затраты'!$G:$G, $G327, 'Кап.затраты'!$B:$B, $I327)*$J$272</f>
        <v>#VALUE!</v>
      </c>
      <c r="AL327" s="167" t="e">
        <f aca="false" ca="true" dt2D="false" dtr="false" t="normal">SUMIFS('Кап.затраты'!AL:AL, 'Кап.затраты'!$G:$G, $G327, 'Кап.затраты'!$B:$B, $I327)*$J$272</f>
        <v>#VALUE!</v>
      </c>
      <c r="AM327" s="167" t="e">
        <f aca="false" ca="true" dt2D="false" dtr="false" t="normal">SUMIFS('Кап.затраты'!AM:AM, 'Кап.затраты'!$G:$G, $G327, 'Кап.затраты'!$B:$B, $I327)*$J$272</f>
        <v>#VALUE!</v>
      </c>
      <c r="AN327" s="167" t="e">
        <f aca="false" ca="true" dt2D="false" dtr="false" t="normal">SUMIFS('Кап.затраты'!AN:AN, 'Кап.затраты'!$G:$G, $G327, 'Кап.затраты'!$B:$B, $I327)*$J$272</f>
        <v>#VALUE!</v>
      </c>
      <c r="AO327" s="167" t="e">
        <f aca="false" ca="true" dt2D="false" dtr="false" t="normal">SUMIFS('Кап.затраты'!AO:AO, 'Кап.затраты'!$G:$G, $G327, 'Кап.затраты'!$B:$B, $I327)*$J$272</f>
        <v>#VALUE!</v>
      </c>
      <c r="AP327" s="167" t="e">
        <f aca="false" ca="true" dt2D="false" dtr="false" t="normal">SUMIFS('Кап.затраты'!AP:AP, 'Кап.затраты'!$G:$G, $G327, 'Кап.затраты'!$B:$B, $I327)*$J$272</f>
        <v>#VALUE!</v>
      </c>
      <c r="AQ327" s="167" t="e">
        <f aca="false" ca="true" dt2D="false" dtr="false" t="normal">SUMIFS('Кап.затраты'!AQ:AQ, 'Кап.затраты'!$G:$G, $G327, 'Кап.затраты'!$B:$B, $I327)*$J$272</f>
        <v>#VALUE!</v>
      </c>
      <c r="AR327" s="167" t="e">
        <f aca="false" ca="true" dt2D="false" dtr="false" t="normal">SUMIFS('Кап.затраты'!AR:AR, 'Кап.затраты'!$G:$G, $G327, 'Кап.затраты'!$B:$B, $I327)*$J$272</f>
        <v>#VALUE!</v>
      </c>
      <c r="AS327" s="167" t="e">
        <f aca="false" ca="true" dt2D="false" dtr="false" t="normal">SUMIFS('Кап.затраты'!AS:AS, 'Кап.затраты'!$G:$G, $G327, 'Кап.затраты'!$B:$B, $I327)*$J$272</f>
        <v>#VALUE!</v>
      </c>
      <c r="AT327" s="167" t="e">
        <f aca="false" ca="true" dt2D="false" dtr="false" t="normal">SUMIFS('Кап.затраты'!AT:AT, 'Кап.затраты'!$G:$G, $G327, 'Кап.затраты'!$B:$B, $I327)*$J$272</f>
        <v>#VALUE!</v>
      </c>
      <c r="AU327" s="167" t="e">
        <f aca="false" ca="true" dt2D="false" dtr="false" t="normal">SUMIFS('Кап.затраты'!AU:AU, 'Кап.затраты'!$G:$G, $G327, 'Кап.затраты'!$B:$B, $I327)*$J$272</f>
        <v>#VALUE!</v>
      </c>
      <c r="AV327" s="167" t="e">
        <f aca="false" ca="true" dt2D="false" dtr="false" t="normal">SUMIFS('Кап.затраты'!AV:AV, 'Кап.затраты'!$G:$G, $G327, 'Кап.затраты'!$B:$B, $I327)*$J$272</f>
        <v>#VALUE!</v>
      </c>
      <c r="AW327" s="167" t="e">
        <f aca="false" ca="true" dt2D="false" dtr="false" t="normal">SUMIFS('Кап.затраты'!AW:AW, 'Кап.затраты'!$G:$G, $G327, 'Кап.затраты'!$B:$B, $I327)*$J$272</f>
        <v>#VALUE!</v>
      </c>
      <c r="AX327" s="167" t="e">
        <f aca="false" ca="true" dt2D="false" dtr="false" t="normal">SUMIFS('Кап.затраты'!AX:AX, 'Кап.затраты'!$G:$G, $G327, 'Кап.затраты'!$B:$B, $I327)*$J$272</f>
        <v>#VALUE!</v>
      </c>
      <c r="AY327" s="167" t="e">
        <f aca="false" ca="true" dt2D="false" dtr="false" t="normal">SUMIFS('Кап.затраты'!AY:AY, 'Кап.затраты'!$G:$G, $G327, 'Кап.затраты'!$B:$B, $I327)*$J$272</f>
        <v>#VALUE!</v>
      </c>
      <c r="AZ327" s="167" t="e">
        <f aca="false" ca="true" dt2D="false" dtr="false" t="normal">SUMIFS('Кап.затраты'!AZ:AZ, 'Кап.затраты'!$G:$G, $G327, 'Кап.затраты'!$B:$B, $I327)*$J$272</f>
        <v>#VALUE!</v>
      </c>
      <c r="BA327" s="167" t="e">
        <f aca="false" ca="true" dt2D="false" dtr="false" t="normal">SUMIFS('Кап.затраты'!BA:BA, 'Кап.затраты'!$G:$G, $G327, 'Кап.затраты'!$B:$B, $I327)*$J$272</f>
        <v>#VALUE!</v>
      </c>
      <c r="BB327" s="167" t="e">
        <f aca="false" ca="true" dt2D="false" dtr="false" t="normal">SUMIFS('Кап.затраты'!BB:BB, 'Кап.затраты'!$G:$G, $G327, 'Кап.затраты'!$B:$B, $I327)*$J$272</f>
        <v>#VALUE!</v>
      </c>
      <c r="BC327" s="167" t="e">
        <f aca="false" ca="true" dt2D="false" dtr="false" t="normal">SUMIFS('Кап.затраты'!BC:BC, 'Кап.затраты'!$G:$G, $G327, 'Кап.затраты'!$B:$B, $I327)*$J$272</f>
        <v>#VALUE!</v>
      </c>
      <c r="BD327" s="167" t="e">
        <f aca="false" ca="true" dt2D="false" dtr="false" t="normal">SUMIFS('Кап.затраты'!BD:BD, 'Кап.затраты'!$G:$G, $G327, 'Кап.затраты'!$B:$B, $I327)*$J$272</f>
        <v>#VALUE!</v>
      </c>
      <c r="BE327" s="167" t="e">
        <f aca="false" ca="true" dt2D="false" dtr="false" t="normal">SUMIFS('Кап.затраты'!BE:BE, 'Кап.затраты'!$G:$G, $G327, 'Кап.затраты'!$B:$B, $I327)*$J$272</f>
        <v>#VALUE!</v>
      </c>
      <c r="BF327" s="167" t="e">
        <f aca="false" ca="true" dt2D="false" dtr="false" t="normal">SUMIFS('Кап.затраты'!BF:BF, 'Кап.затраты'!$G:$G, $G327, 'Кап.затраты'!$B:$B, $I327)*$J$272</f>
        <v>#VALUE!</v>
      </c>
      <c r="BG327" s="167" t="e">
        <f aca="false" ca="true" dt2D="false" dtr="false" t="normal">SUMIFS('Кап.затраты'!BG:BG, 'Кап.затраты'!$G:$G, $G327, 'Кап.затраты'!$B:$B, $I327)*$J$272</f>
        <v>#VALUE!</v>
      </c>
      <c r="BH327" s="167" t="e">
        <f aca="false" ca="true" dt2D="false" dtr="false" t="normal">SUMIFS('Кап.затраты'!BH:BH, 'Кап.затраты'!$G:$G, $G327, 'Кап.затраты'!$B:$B, $I327)*$J$272</f>
        <v>#VALUE!</v>
      </c>
      <c r="BI327" s="167" t="e">
        <f aca="false" ca="true" dt2D="false" dtr="false" t="normal">SUMIFS('Кап.затраты'!BI:BI, 'Кап.затраты'!$G:$G, $G327, 'Кап.затраты'!$B:$B, $I327)*$J$272</f>
        <v>#VALUE!</v>
      </c>
      <c r="BJ327" s="167" t="e">
        <f aca="false" ca="true" dt2D="false" dtr="false" t="normal">SUMIFS('Кап.затраты'!BJ:BJ, 'Кап.затраты'!$G:$G, $G327, 'Кап.затраты'!$B:$B, $I327)*$J$272</f>
        <v>#VALUE!</v>
      </c>
      <c r="BK327" s="167" t="e">
        <f aca="false" ca="true" dt2D="false" dtr="false" t="normal">SUMIFS('Кап.затраты'!BK:BK, 'Кап.затраты'!$G:$G, $G327, 'Кап.затраты'!$B:$B, $I327)*$J$272</f>
        <v>#VALUE!</v>
      </c>
      <c r="BL327" s="167" t="e">
        <f aca="false" ca="true" dt2D="false" dtr="false" t="normal">SUMIFS('Кап.затраты'!BL:BL, 'Кап.затраты'!$G:$G, $G327, 'Кап.затраты'!$B:$B, $I327)*$J$272</f>
        <v>#VALUE!</v>
      </c>
      <c r="BM327" s="167" t="e">
        <f aca="false" ca="true" dt2D="false" dtr="false" t="normal">SUMIFS('Кап.затраты'!BM:BM, 'Кап.затраты'!$G:$G, $G327, 'Кап.затраты'!$B:$B, $I327)*$J$272</f>
        <v>#VALUE!</v>
      </c>
      <c r="BN327" s="167" t="e">
        <f aca="false" ca="true" dt2D="false" dtr="false" t="normal">SUMIFS('Кап.затраты'!BN:BN, 'Кап.затраты'!$G:$G, $G327, 'Кап.затраты'!$B:$B, $I327)*$J$272</f>
        <v>#VALUE!</v>
      </c>
      <c r="BO327" s="167" t="e">
        <f aca="false" ca="true" dt2D="false" dtr="false" t="normal">SUMIFS('Кап.затраты'!BO:BO, 'Кап.затраты'!$G:$G, $G327, 'Кап.затраты'!$B:$B, $I327)*$J$272</f>
        <v>#VALUE!</v>
      </c>
      <c r="BP327" s="167" t="e">
        <f aca="false" ca="true" dt2D="false" dtr="false" t="normal">SUMIFS('Кап.затраты'!BP:BP, 'Кап.затраты'!$G:$G, $G327, 'Кап.затраты'!$B:$B, $I327)*$J$272</f>
        <v>#VALUE!</v>
      </c>
      <c r="BQ327" s="167" t="e">
        <f aca="false" ca="true" dt2D="false" dtr="false" t="normal">SUMIFS('Кап.затраты'!BQ:BQ, 'Кап.затраты'!$G:$G, $G327, 'Кап.затраты'!$B:$B, $I327)*$J$272</f>
        <v>#VALUE!</v>
      </c>
      <c r="BR327" s="167" t="e">
        <f aca="false" ca="true" dt2D="false" dtr="false" t="normal">SUMIFS('Кап.затраты'!BR:BR, 'Кап.затраты'!$G:$G, $G327, 'Кап.затраты'!$B:$B, $I327)*$J$272</f>
        <v>#VALUE!</v>
      </c>
      <c r="BS327" s="167" t="e">
        <f aca="false" ca="true" dt2D="false" dtr="false" t="normal">SUMIFS('Кап.затраты'!BS:BS, 'Кап.затраты'!$G:$G, $G327, 'Кап.затраты'!$B:$B, $I327)*$J$272</f>
        <v>#VALUE!</v>
      </c>
      <c r="BT327" s="167" t="e">
        <f aca="false" ca="true" dt2D="false" dtr="false" t="normal">SUMIFS('Кап.затраты'!BT:BT, 'Кап.затраты'!$G:$G, $G327, 'Кап.затраты'!$B:$B, $I327)*$J$272</f>
        <v>#VALUE!</v>
      </c>
    </row>
    <row hidden="true" ht="16.5" outlineLevel="1" r="328">
      <c r="B328" s="374" t="s">
        <v>450</v>
      </c>
      <c r="D328" s="374" t="str">
        <f aca="false" ca="false" dt2D="false" dtr="false" t="normal">IFERROR(J328, 0)</f>
        <v>Федеральный бюджет</v>
      </c>
      <c r="E328" s="419" t="e">
        <f aca="false" ca="false" dt2D="false" dtr="false" t="normal">E325</f>
        <v>#N/A</v>
      </c>
      <c r="F328" s="374" t="e">
        <f aca="false" ca="false" dt2D="false" dtr="false" t="normal">F325</f>
        <v>#N/A</v>
      </c>
      <c r="G328" s="374" t="n">
        <f aca="false" ca="false" dt2D="false" dtr="false" t="normal">G325</f>
        <v>0</v>
      </c>
      <c r="I328" s="1" t="s">
        <v>450</v>
      </c>
      <c r="J328" s="424" t="str">
        <f aca="false" ca="false" dt2D="false" dtr="false" ref="J328:J328" t="array">INDEX('ОС'!K:K, MATCH(I328&amp;G328, 'ОС'!C:C&amp;'ОС'!G:G, 0))</f>
        <v>Федеральный бюджет</v>
      </c>
      <c r="L328" s="283" t="e">
        <f aca="false" ca="false" dt2D="false" dtr="false" t="normal">SUM(M328:BT328)</f>
        <v>#VALUE!</v>
      </c>
      <c r="M328" s="167" t="e">
        <f aca="false" ca="false" dt2D="false" dtr="false" t="normal">SUMIFS('ОС'!M:M, 'ОС'!$G:$G, $G328, 'ОС'!$C:$C, $I328)*$J$272</f>
        <v>#VALUE!</v>
      </c>
      <c r="N328" s="167" t="e">
        <f aca="false" ca="false" dt2D="false" dtr="false" t="normal">SUMIFS('ОС'!N:N, 'ОС'!$G:$G, $G328, 'ОС'!$C:$C, $I328)*$J$272</f>
        <v>#VALUE!</v>
      </c>
      <c r="O328" s="167" t="e">
        <f aca="false" ca="false" dt2D="false" dtr="false" t="normal">SUMIFS('ОС'!O:O, 'ОС'!$G:$G, $G328, 'ОС'!$C:$C, $I328)*$J$272</f>
        <v>#VALUE!</v>
      </c>
      <c r="P328" s="167" t="e">
        <f aca="false" ca="false" dt2D="false" dtr="false" t="normal">SUMIFS('ОС'!P:P, 'ОС'!$G:$G, $G328, 'ОС'!$C:$C, $I328)*$J$272</f>
        <v>#VALUE!</v>
      </c>
      <c r="Q328" s="167" t="e">
        <f aca="false" ca="false" dt2D="false" dtr="false" t="normal">SUMIFS('ОС'!Q:Q, 'ОС'!$G:$G, $G328, 'ОС'!$C:$C, $I328)*$J$272</f>
        <v>#VALUE!</v>
      </c>
      <c r="R328" s="167" t="e">
        <f aca="false" ca="false" dt2D="false" dtr="false" t="normal">SUMIFS('ОС'!R:R, 'ОС'!$G:$G, $G328, 'ОС'!$C:$C, $I328)*$J$272</f>
        <v>#VALUE!</v>
      </c>
      <c r="S328" s="167" t="e">
        <f aca="false" ca="false" dt2D="false" dtr="false" t="normal">SUMIFS('ОС'!S:S, 'ОС'!$G:$G, $G328, 'ОС'!$C:$C, $I328)*$J$272</f>
        <v>#VALUE!</v>
      </c>
      <c r="T328" s="167" t="e">
        <f aca="false" ca="false" dt2D="false" dtr="false" t="normal">SUMIFS('ОС'!T:T, 'ОС'!$G:$G, $G328, 'ОС'!$C:$C, $I328)*$J$272</f>
        <v>#VALUE!</v>
      </c>
      <c r="U328" s="167" t="e">
        <f aca="false" ca="false" dt2D="false" dtr="false" t="normal">SUMIFS('ОС'!U:U, 'ОС'!$G:$G, $G328, 'ОС'!$C:$C, $I328)*$J$272</f>
        <v>#VALUE!</v>
      </c>
      <c r="V328" s="167" t="e">
        <f aca="false" ca="false" dt2D="false" dtr="false" t="normal">SUMIFS('ОС'!V:V, 'ОС'!$G:$G, $G328, 'ОС'!$C:$C, $I328)*$J$272</f>
        <v>#VALUE!</v>
      </c>
      <c r="W328" s="167" t="e">
        <f aca="false" ca="false" dt2D="false" dtr="false" t="normal">SUMIFS('ОС'!W:W, 'ОС'!$G:$G, $G328, 'ОС'!$C:$C, $I328)*$J$272</f>
        <v>#VALUE!</v>
      </c>
      <c r="X328" s="167" t="e">
        <f aca="false" ca="false" dt2D="false" dtr="false" t="normal">SUMIFS('ОС'!X:X, 'ОС'!$G:$G, $G328, 'ОС'!$C:$C, $I328)*$J$272</f>
        <v>#VALUE!</v>
      </c>
      <c r="Y328" s="167" t="e">
        <f aca="false" ca="false" dt2D="false" dtr="false" t="normal">SUMIFS('ОС'!Y:Y, 'ОС'!$G:$G, $G328, 'ОС'!$C:$C, $I328)*$J$272</f>
        <v>#VALUE!</v>
      </c>
      <c r="Z328" s="167" t="e">
        <f aca="false" ca="false" dt2D="false" dtr="false" t="normal">SUMIFS('ОС'!Z:Z, 'ОС'!$G:$G, $G328, 'ОС'!$C:$C, $I328)*$J$272</f>
        <v>#VALUE!</v>
      </c>
      <c r="AA328" s="167" t="e">
        <f aca="false" ca="false" dt2D="false" dtr="false" t="normal">SUMIFS('ОС'!AA:AA, 'ОС'!$G:$G, $G328, 'ОС'!$C:$C, $I328)*$J$272</f>
        <v>#VALUE!</v>
      </c>
      <c r="AB328" s="167" t="e">
        <f aca="false" ca="false" dt2D="false" dtr="false" t="normal">SUMIFS('ОС'!AB:AB, 'ОС'!$G:$G, $G328, 'ОС'!$C:$C, $I328)*$J$272</f>
        <v>#VALUE!</v>
      </c>
      <c r="AC328" s="167" t="e">
        <f aca="false" ca="false" dt2D="false" dtr="false" t="normal">SUMIFS('ОС'!AC:AC, 'ОС'!$G:$G, $G328, 'ОС'!$C:$C, $I328)*$J$272</f>
        <v>#VALUE!</v>
      </c>
      <c r="AD328" s="167" t="e">
        <f aca="false" ca="false" dt2D="false" dtr="false" t="normal">SUMIFS('ОС'!AD:AD, 'ОС'!$G:$G, $G328, 'ОС'!$C:$C, $I328)*$J$272</f>
        <v>#VALUE!</v>
      </c>
      <c r="AE328" s="167" t="e">
        <f aca="false" ca="false" dt2D="false" dtr="false" t="normal">SUMIFS('ОС'!AE:AE, 'ОС'!$G:$G, $G328, 'ОС'!$C:$C, $I328)*$J$272</f>
        <v>#VALUE!</v>
      </c>
      <c r="AF328" s="167" t="e">
        <f aca="false" ca="false" dt2D="false" dtr="false" t="normal">SUMIFS('ОС'!AF:AF, 'ОС'!$G:$G, $G328, 'ОС'!$C:$C, $I328)*$J$272</f>
        <v>#VALUE!</v>
      </c>
      <c r="AG328" s="167" t="e">
        <f aca="false" ca="false" dt2D="false" dtr="false" t="normal">SUMIFS('ОС'!AG:AG, 'ОС'!$G:$G, $G328, 'ОС'!$C:$C, $I328)*$J$272</f>
        <v>#VALUE!</v>
      </c>
      <c r="AH328" s="167" t="e">
        <f aca="false" ca="false" dt2D="false" dtr="false" t="normal">SUMIFS('ОС'!AH:AH, 'ОС'!$G:$G, $G328, 'ОС'!$C:$C, $I328)*$J$272</f>
        <v>#VALUE!</v>
      </c>
      <c r="AI328" s="167" t="e">
        <f aca="false" ca="false" dt2D="false" dtr="false" t="normal">SUMIFS('ОС'!AI:AI, 'ОС'!$G:$G, $G328, 'ОС'!$C:$C, $I328)*$J$272</f>
        <v>#VALUE!</v>
      </c>
      <c r="AJ328" s="167" t="e">
        <f aca="false" ca="false" dt2D="false" dtr="false" t="normal">SUMIFS('ОС'!AJ:AJ, 'ОС'!$G:$G, $G328, 'ОС'!$C:$C, $I328)*$J$272</f>
        <v>#VALUE!</v>
      </c>
      <c r="AK328" s="167" t="e">
        <f aca="false" ca="false" dt2D="false" dtr="false" t="normal">SUMIFS('ОС'!AK:AK, 'ОС'!$G:$G, $G328, 'ОС'!$C:$C, $I328)*$J$272</f>
        <v>#VALUE!</v>
      </c>
      <c r="AL328" s="167" t="e">
        <f aca="false" ca="false" dt2D="false" dtr="false" t="normal">SUMIFS('ОС'!AL:AL, 'ОС'!$G:$G, $G328, 'ОС'!$C:$C, $I328)*$J$272</f>
        <v>#VALUE!</v>
      </c>
      <c r="AM328" s="167" t="e">
        <f aca="false" ca="false" dt2D="false" dtr="false" t="normal">SUMIFS('ОС'!AM:AM, 'ОС'!$G:$G, $G328, 'ОС'!$C:$C, $I328)*$J$272</f>
        <v>#VALUE!</v>
      </c>
      <c r="AN328" s="167" t="e">
        <f aca="false" ca="false" dt2D="false" dtr="false" t="normal">SUMIFS('ОС'!AN:AN, 'ОС'!$G:$G, $G328, 'ОС'!$C:$C, $I328)*$J$272</f>
        <v>#VALUE!</v>
      </c>
      <c r="AO328" s="167" t="e">
        <f aca="false" ca="false" dt2D="false" dtr="false" t="normal">SUMIFS('ОС'!AO:AO, 'ОС'!$G:$G, $G328, 'ОС'!$C:$C, $I328)*$J$272</f>
        <v>#VALUE!</v>
      </c>
      <c r="AP328" s="167" t="e">
        <f aca="false" ca="false" dt2D="false" dtr="false" t="normal">SUMIFS('ОС'!AP:AP, 'ОС'!$G:$G, $G328, 'ОС'!$C:$C, $I328)*$J$272</f>
        <v>#VALUE!</v>
      </c>
      <c r="AQ328" s="167" t="e">
        <f aca="false" ca="false" dt2D="false" dtr="false" t="normal">SUMIFS('ОС'!AQ:AQ, 'ОС'!$G:$G, $G328, 'ОС'!$C:$C, $I328)*$J$272</f>
        <v>#VALUE!</v>
      </c>
      <c r="AR328" s="167" t="e">
        <f aca="false" ca="false" dt2D="false" dtr="false" t="normal">SUMIFS('ОС'!AR:AR, 'ОС'!$G:$G, $G328, 'ОС'!$C:$C, $I328)*$J$272</f>
        <v>#VALUE!</v>
      </c>
      <c r="AS328" s="167" t="e">
        <f aca="false" ca="false" dt2D="false" dtr="false" t="normal">SUMIFS('ОС'!AS:AS, 'ОС'!$G:$G, $G328, 'ОС'!$C:$C, $I328)*$J$272</f>
        <v>#VALUE!</v>
      </c>
      <c r="AT328" s="167" t="e">
        <f aca="false" ca="false" dt2D="false" dtr="false" t="normal">SUMIFS('ОС'!AT:AT, 'ОС'!$G:$G, $G328, 'ОС'!$C:$C, $I328)*$J$272</f>
        <v>#VALUE!</v>
      </c>
      <c r="AU328" s="167" t="e">
        <f aca="false" ca="false" dt2D="false" dtr="false" t="normal">SUMIFS('ОС'!AU:AU, 'ОС'!$G:$G, $G328, 'ОС'!$C:$C, $I328)*$J$272</f>
        <v>#VALUE!</v>
      </c>
      <c r="AV328" s="167" t="e">
        <f aca="false" ca="false" dt2D="false" dtr="false" t="normal">SUMIFS('ОС'!AV:AV, 'ОС'!$G:$G, $G328, 'ОС'!$C:$C, $I328)*$J$272</f>
        <v>#VALUE!</v>
      </c>
      <c r="AW328" s="167" t="e">
        <f aca="false" ca="false" dt2D="false" dtr="false" t="normal">SUMIFS('ОС'!AW:AW, 'ОС'!$G:$G, $G328, 'ОС'!$C:$C, $I328)*$J$272</f>
        <v>#VALUE!</v>
      </c>
      <c r="AX328" s="167" t="e">
        <f aca="false" ca="false" dt2D="false" dtr="false" t="normal">SUMIFS('ОС'!AX:AX, 'ОС'!$G:$G, $G328, 'ОС'!$C:$C, $I328)*$J$272</f>
        <v>#VALUE!</v>
      </c>
      <c r="AY328" s="167" t="e">
        <f aca="false" ca="false" dt2D="false" dtr="false" t="normal">SUMIFS('ОС'!AY:AY, 'ОС'!$G:$G, $G328, 'ОС'!$C:$C, $I328)*$J$272</f>
        <v>#VALUE!</v>
      </c>
      <c r="AZ328" s="167" t="e">
        <f aca="false" ca="false" dt2D="false" dtr="false" t="normal">SUMIFS('ОС'!AZ:AZ, 'ОС'!$G:$G, $G328, 'ОС'!$C:$C, $I328)*$J$272</f>
        <v>#VALUE!</v>
      </c>
      <c r="BA328" s="167" t="e">
        <f aca="false" ca="false" dt2D="false" dtr="false" t="normal">SUMIFS('ОС'!BA:BA, 'ОС'!$G:$G, $G328, 'ОС'!$C:$C, $I328)*$J$272</f>
        <v>#VALUE!</v>
      </c>
      <c r="BB328" s="167" t="e">
        <f aca="false" ca="false" dt2D="false" dtr="false" t="normal">SUMIFS('ОС'!BB:BB, 'ОС'!$G:$G, $G328, 'ОС'!$C:$C, $I328)*$J$272</f>
        <v>#VALUE!</v>
      </c>
      <c r="BC328" s="167" t="e">
        <f aca="false" ca="false" dt2D="false" dtr="false" t="normal">SUMIFS('ОС'!BC:BC, 'ОС'!$G:$G, $G328, 'ОС'!$C:$C, $I328)*$J$272</f>
        <v>#VALUE!</v>
      </c>
      <c r="BD328" s="167" t="e">
        <f aca="false" ca="false" dt2D="false" dtr="false" t="normal">SUMIFS('ОС'!BD:BD, 'ОС'!$G:$G, $G328, 'ОС'!$C:$C, $I328)*$J$272</f>
        <v>#VALUE!</v>
      </c>
      <c r="BE328" s="167" t="e">
        <f aca="false" ca="false" dt2D="false" dtr="false" t="normal">SUMIFS('ОС'!BE:BE, 'ОС'!$G:$G, $G328, 'ОС'!$C:$C, $I328)*$J$272</f>
        <v>#VALUE!</v>
      </c>
      <c r="BF328" s="167" t="e">
        <f aca="false" ca="false" dt2D="false" dtr="false" t="normal">SUMIFS('ОС'!BF:BF, 'ОС'!$G:$G, $G328, 'ОС'!$C:$C, $I328)*$J$272</f>
        <v>#VALUE!</v>
      </c>
      <c r="BG328" s="167" t="e">
        <f aca="false" ca="false" dt2D="false" dtr="false" t="normal">SUMIFS('ОС'!BG:BG, 'ОС'!$G:$G, $G328, 'ОС'!$C:$C, $I328)*$J$272</f>
        <v>#VALUE!</v>
      </c>
      <c r="BH328" s="167" t="e">
        <f aca="false" ca="false" dt2D="false" dtr="false" t="normal">SUMIFS('ОС'!BH:BH, 'ОС'!$G:$G, $G328, 'ОС'!$C:$C, $I328)*$J$272</f>
        <v>#VALUE!</v>
      </c>
      <c r="BI328" s="167" t="e">
        <f aca="false" ca="false" dt2D="false" dtr="false" t="normal">SUMIFS('ОС'!BI:BI, 'ОС'!$G:$G, $G328, 'ОС'!$C:$C, $I328)*$J$272</f>
        <v>#VALUE!</v>
      </c>
      <c r="BJ328" s="167" t="e">
        <f aca="false" ca="false" dt2D="false" dtr="false" t="normal">SUMIFS('ОС'!BJ:BJ, 'ОС'!$G:$G, $G328, 'ОС'!$C:$C, $I328)*$J$272</f>
        <v>#VALUE!</v>
      </c>
      <c r="BK328" s="167" t="e">
        <f aca="false" ca="false" dt2D="false" dtr="false" t="normal">SUMIFS('ОС'!BK:BK, 'ОС'!$G:$G, $G328, 'ОС'!$C:$C, $I328)*$J$272</f>
        <v>#VALUE!</v>
      </c>
      <c r="BL328" s="167" t="e">
        <f aca="false" ca="false" dt2D="false" dtr="false" t="normal">SUMIFS('ОС'!BL:BL, 'ОС'!$G:$G, $G328, 'ОС'!$C:$C, $I328)*$J$272</f>
        <v>#VALUE!</v>
      </c>
      <c r="BM328" s="167" t="e">
        <f aca="false" ca="false" dt2D="false" dtr="false" t="normal">SUMIFS('ОС'!BM:BM, 'ОС'!$G:$G, $G328, 'ОС'!$C:$C, $I328)*$J$272</f>
        <v>#VALUE!</v>
      </c>
      <c r="BN328" s="167" t="e">
        <f aca="false" ca="false" dt2D="false" dtr="false" t="normal">SUMIFS('ОС'!BN:BN, 'ОС'!$G:$G, $G328, 'ОС'!$C:$C, $I328)*$J$272</f>
        <v>#VALUE!</v>
      </c>
      <c r="BO328" s="167" t="e">
        <f aca="false" ca="false" dt2D="false" dtr="false" t="normal">SUMIFS('ОС'!BO:BO, 'ОС'!$G:$G, $G328, 'ОС'!$C:$C, $I328)*$J$272</f>
        <v>#VALUE!</v>
      </c>
      <c r="BP328" s="167" t="e">
        <f aca="false" ca="false" dt2D="false" dtr="false" t="normal">SUMIFS('ОС'!BP:BP, 'ОС'!$G:$G, $G328, 'ОС'!$C:$C, $I328)*$J$272</f>
        <v>#VALUE!</v>
      </c>
      <c r="BQ328" s="167" t="e">
        <f aca="false" ca="false" dt2D="false" dtr="false" t="normal">SUMIFS('ОС'!BQ:BQ, 'ОС'!$G:$G, $G328, 'ОС'!$C:$C, $I328)*$J$272</f>
        <v>#VALUE!</v>
      </c>
      <c r="BR328" s="167" t="e">
        <f aca="false" ca="false" dt2D="false" dtr="false" t="normal">SUMIFS('ОС'!BR:BR, 'ОС'!$G:$G, $G328, 'ОС'!$C:$C, $I328)*$J$272</f>
        <v>#VALUE!</v>
      </c>
      <c r="BS328" s="167" t="e">
        <f aca="false" ca="false" dt2D="false" dtr="false" t="normal">SUMIFS('ОС'!BS:BS, 'ОС'!$G:$G, $G328, 'ОС'!$C:$C, $I328)*$J$272</f>
        <v>#VALUE!</v>
      </c>
      <c r="BT328" s="167" t="e">
        <f aca="false" ca="false" dt2D="false" dtr="false" t="normal">SUMIFS('ОС'!BT:BT, 'ОС'!$G:$G, $G328, 'ОС'!$C:$C, $I328)*$J$272</f>
        <v>#VALUE!</v>
      </c>
    </row>
    <row hidden="true" ht="16.5" outlineLevel="1" r="329">
      <c r="A329" s="374" t="s">
        <v>448</v>
      </c>
      <c r="B329" s="374" t="s">
        <v>448</v>
      </c>
      <c r="D329" s="374" t="str">
        <f aca="false" ca="false" dt2D="false" dtr="false" t="normal">IFERROR(J329, 0)</f>
        <v>Бюджет СФ</v>
      </c>
      <c r="E329" s="419" t="e">
        <f aca="false" ca="false" dt2D="false" dtr="false" t="normal">E328</f>
        <v>#N/A</v>
      </c>
      <c r="F329" s="374" t="e">
        <f aca="false" ca="false" dt2D="false" dtr="false" t="normal">F328</f>
        <v>#N/A</v>
      </c>
      <c r="G329" s="374" t="n">
        <f aca="false" ca="false" dt2D="false" dtr="false" t="normal">G328</f>
        <v>0</v>
      </c>
      <c r="I329" s="1" t="s">
        <v>481</v>
      </c>
      <c r="J329" s="424" t="str">
        <f aca="false" ca="false" dt2D="false" dtr="false" ref="J329:J329" t="array">INDEX('ОС'!K:K, MATCH(I329&amp;G329, 'ОС'!C:C&amp;'ОС'!G:G, 0))</f>
        <v>Бюджет СФ</v>
      </c>
      <c r="L329" s="283" t="e">
        <f aca="false" ca="true" dt2D="false" dtr="false" t="normal">SUM(M329:BT329)</f>
        <v>#VALUE!</v>
      </c>
      <c r="M329" s="167" t="e">
        <f aca="false" ca="true" dt2D="false" dtr="false" t="normal">SUMIFS('ОС'!M:M, 'ОС'!$G:$G, $G329, 'ОС'!$C:$C, $I329)*$J$272</f>
        <v>#VALUE!</v>
      </c>
      <c r="N329" s="167" t="e">
        <f aca="false" ca="true" dt2D="false" dtr="false" t="normal">SUMIFS('ОС'!N:N, 'ОС'!$G:$G, $G329, 'ОС'!$C:$C, $I329)*$J$272</f>
        <v>#VALUE!</v>
      </c>
      <c r="O329" s="167" t="e">
        <f aca="false" ca="true" dt2D="false" dtr="false" t="normal">SUMIFS('ОС'!O:O, 'ОС'!$G:$G, $G329, 'ОС'!$C:$C, $I329)*$J$272</f>
        <v>#VALUE!</v>
      </c>
      <c r="P329" s="167" t="e">
        <f aca="false" ca="true" dt2D="false" dtr="false" t="normal">SUMIFS('ОС'!P:P, 'ОС'!$G:$G, $G329, 'ОС'!$C:$C, $I329)*$J$272</f>
        <v>#VALUE!</v>
      </c>
      <c r="Q329" s="167" t="e">
        <f aca="false" ca="true" dt2D="false" dtr="false" t="normal">SUMIFS('ОС'!Q:Q, 'ОС'!$G:$G, $G329, 'ОС'!$C:$C, $I329)*$J$272</f>
        <v>#VALUE!</v>
      </c>
      <c r="R329" s="167" t="e">
        <f aca="false" ca="true" dt2D="false" dtr="false" t="normal">SUMIFS('ОС'!R:R, 'ОС'!$G:$G, $G329, 'ОС'!$C:$C, $I329)*$J$272</f>
        <v>#VALUE!</v>
      </c>
      <c r="S329" s="167" t="e">
        <f aca="false" ca="true" dt2D="false" dtr="false" t="normal">SUMIFS('ОС'!S:S, 'ОС'!$G:$G, $G329, 'ОС'!$C:$C, $I329)*$J$272</f>
        <v>#VALUE!</v>
      </c>
      <c r="T329" s="167" t="e">
        <f aca="false" ca="true" dt2D="false" dtr="false" t="normal">SUMIFS('ОС'!T:T, 'ОС'!$G:$G, $G329, 'ОС'!$C:$C, $I329)*$J$272</f>
        <v>#VALUE!</v>
      </c>
      <c r="U329" s="167" t="e">
        <f aca="false" ca="true" dt2D="false" dtr="false" t="normal">SUMIFS('ОС'!U:U, 'ОС'!$G:$G, $G329, 'ОС'!$C:$C, $I329)*$J$272</f>
        <v>#VALUE!</v>
      </c>
      <c r="V329" s="167" t="e">
        <f aca="false" ca="true" dt2D="false" dtr="false" t="normal">SUMIFS('ОС'!V:V, 'ОС'!$G:$G, $G329, 'ОС'!$C:$C, $I329)*$J$272</f>
        <v>#VALUE!</v>
      </c>
      <c r="W329" s="167" t="e">
        <f aca="false" ca="true" dt2D="false" dtr="false" t="normal">SUMIFS('ОС'!W:W, 'ОС'!$G:$G, $G329, 'ОС'!$C:$C, $I329)*$J$272</f>
        <v>#VALUE!</v>
      </c>
      <c r="X329" s="167" t="e">
        <f aca="false" ca="true" dt2D="false" dtr="false" t="normal">SUMIFS('ОС'!X:X, 'ОС'!$G:$G, $G329, 'ОС'!$C:$C, $I329)*$J$272</f>
        <v>#VALUE!</v>
      </c>
      <c r="Y329" s="167" t="e">
        <f aca="false" ca="true" dt2D="false" dtr="false" t="normal">SUMIFS('ОС'!Y:Y, 'ОС'!$G:$G, $G329, 'ОС'!$C:$C, $I329)*$J$272</f>
        <v>#VALUE!</v>
      </c>
      <c r="Z329" s="167" t="e">
        <f aca="false" ca="true" dt2D="false" dtr="false" t="normal">SUMIFS('ОС'!Z:Z, 'ОС'!$G:$G, $G329, 'ОС'!$C:$C, $I329)*$J$272</f>
        <v>#VALUE!</v>
      </c>
      <c r="AA329" s="167" t="e">
        <f aca="false" ca="true" dt2D="false" dtr="false" t="normal">SUMIFS('ОС'!AA:AA, 'ОС'!$G:$G, $G329, 'ОС'!$C:$C, $I329)*$J$272</f>
        <v>#VALUE!</v>
      </c>
      <c r="AB329" s="167" t="e">
        <f aca="false" ca="true" dt2D="false" dtr="false" t="normal">SUMIFS('ОС'!AB:AB, 'ОС'!$G:$G, $G329, 'ОС'!$C:$C, $I329)*$J$272</f>
        <v>#VALUE!</v>
      </c>
      <c r="AC329" s="167" t="e">
        <f aca="false" ca="true" dt2D="false" dtr="false" t="normal">SUMIFS('ОС'!AC:AC, 'ОС'!$G:$G, $G329, 'ОС'!$C:$C, $I329)*$J$272</f>
        <v>#VALUE!</v>
      </c>
      <c r="AD329" s="167" t="e">
        <f aca="false" ca="true" dt2D="false" dtr="false" t="normal">SUMIFS('ОС'!AD:AD, 'ОС'!$G:$G, $G329, 'ОС'!$C:$C, $I329)*$J$272</f>
        <v>#VALUE!</v>
      </c>
      <c r="AE329" s="167" t="e">
        <f aca="false" ca="true" dt2D="false" dtr="false" t="normal">SUMIFS('ОС'!AE:AE, 'ОС'!$G:$G, $G329, 'ОС'!$C:$C, $I329)*$J$272</f>
        <v>#VALUE!</v>
      </c>
      <c r="AF329" s="167" t="e">
        <f aca="false" ca="true" dt2D="false" dtr="false" t="normal">SUMIFS('ОС'!AF:AF, 'ОС'!$G:$G, $G329, 'ОС'!$C:$C, $I329)*$J$272</f>
        <v>#VALUE!</v>
      </c>
      <c r="AG329" s="167" t="e">
        <f aca="false" ca="true" dt2D="false" dtr="false" t="normal">SUMIFS('ОС'!AG:AG, 'ОС'!$G:$G, $G329, 'ОС'!$C:$C, $I329)*$J$272</f>
        <v>#VALUE!</v>
      </c>
      <c r="AH329" s="167" t="e">
        <f aca="false" ca="true" dt2D="false" dtr="false" t="normal">SUMIFS('ОС'!AH:AH, 'ОС'!$G:$G, $G329, 'ОС'!$C:$C, $I329)*$J$272</f>
        <v>#VALUE!</v>
      </c>
      <c r="AI329" s="167" t="e">
        <f aca="false" ca="true" dt2D="false" dtr="false" t="normal">SUMIFS('ОС'!AI:AI, 'ОС'!$G:$G, $G329, 'ОС'!$C:$C, $I329)*$J$272</f>
        <v>#VALUE!</v>
      </c>
      <c r="AJ329" s="167" t="e">
        <f aca="false" ca="true" dt2D="false" dtr="false" t="normal">SUMIFS('ОС'!AJ:AJ, 'ОС'!$G:$G, $G329, 'ОС'!$C:$C, $I329)*$J$272</f>
        <v>#VALUE!</v>
      </c>
      <c r="AK329" s="167" t="e">
        <f aca="false" ca="true" dt2D="false" dtr="false" t="normal">SUMIFS('ОС'!AK:AK, 'ОС'!$G:$G, $G329, 'ОС'!$C:$C, $I329)*$J$272</f>
        <v>#VALUE!</v>
      </c>
      <c r="AL329" s="167" t="e">
        <f aca="false" ca="true" dt2D="false" dtr="false" t="normal">SUMIFS('ОС'!AL:AL, 'ОС'!$G:$G, $G329, 'ОС'!$C:$C, $I329)*$J$272</f>
        <v>#VALUE!</v>
      </c>
      <c r="AM329" s="167" t="e">
        <f aca="false" ca="true" dt2D="false" dtr="false" t="normal">SUMIFS('ОС'!AM:AM, 'ОС'!$G:$G, $G329, 'ОС'!$C:$C, $I329)*$J$272</f>
        <v>#VALUE!</v>
      </c>
      <c r="AN329" s="167" t="e">
        <f aca="false" ca="true" dt2D="false" dtr="false" t="normal">SUMIFS('ОС'!AN:AN, 'ОС'!$G:$G, $G329, 'ОС'!$C:$C, $I329)*$J$272</f>
        <v>#VALUE!</v>
      </c>
      <c r="AO329" s="167" t="e">
        <f aca="false" ca="true" dt2D="false" dtr="false" t="normal">SUMIFS('ОС'!AO:AO, 'ОС'!$G:$G, $G329, 'ОС'!$C:$C, $I329)*$J$272</f>
        <v>#VALUE!</v>
      </c>
      <c r="AP329" s="167" t="e">
        <f aca="false" ca="true" dt2D="false" dtr="false" t="normal">SUMIFS('ОС'!AP:AP, 'ОС'!$G:$G, $G329, 'ОС'!$C:$C, $I329)*$J$272</f>
        <v>#VALUE!</v>
      </c>
      <c r="AQ329" s="167" t="e">
        <f aca="false" ca="true" dt2D="false" dtr="false" t="normal">SUMIFS('ОС'!AQ:AQ, 'ОС'!$G:$G, $G329, 'ОС'!$C:$C, $I329)*$J$272</f>
        <v>#VALUE!</v>
      </c>
      <c r="AR329" s="167" t="e">
        <f aca="false" ca="true" dt2D="false" dtr="false" t="normal">SUMIFS('ОС'!AR:AR, 'ОС'!$G:$G, $G329, 'ОС'!$C:$C, $I329)*$J$272</f>
        <v>#VALUE!</v>
      </c>
      <c r="AS329" s="167" t="e">
        <f aca="false" ca="true" dt2D="false" dtr="false" t="normal">SUMIFS('ОС'!AS:AS, 'ОС'!$G:$G, $G329, 'ОС'!$C:$C, $I329)*$J$272</f>
        <v>#VALUE!</v>
      </c>
      <c r="AT329" s="167" t="e">
        <f aca="false" ca="true" dt2D="false" dtr="false" t="normal">SUMIFS('ОС'!AT:AT, 'ОС'!$G:$G, $G329, 'ОС'!$C:$C, $I329)*$J$272</f>
        <v>#VALUE!</v>
      </c>
      <c r="AU329" s="167" t="e">
        <f aca="false" ca="true" dt2D="false" dtr="false" t="normal">SUMIFS('ОС'!AU:AU, 'ОС'!$G:$G, $G329, 'ОС'!$C:$C, $I329)*$J$272</f>
        <v>#VALUE!</v>
      </c>
      <c r="AV329" s="167" t="e">
        <f aca="false" ca="true" dt2D="false" dtr="false" t="normal">SUMIFS('ОС'!AV:AV, 'ОС'!$G:$G, $G329, 'ОС'!$C:$C, $I329)*$J$272</f>
        <v>#VALUE!</v>
      </c>
      <c r="AW329" s="167" t="e">
        <f aca="false" ca="true" dt2D="false" dtr="false" t="normal">SUMIFS('ОС'!AW:AW, 'ОС'!$G:$G, $G329, 'ОС'!$C:$C, $I329)*$J$272</f>
        <v>#VALUE!</v>
      </c>
      <c r="AX329" s="167" t="e">
        <f aca="false" ca="true" dt2D="false" dtr="false" t="normal">SUMIFS('ОС'!AX:AX, 'ОС'!$G:$G, $G329, 'ОС'!$C:$C, $I329)*$J$272</f>
        <v>#VALUE!</v>
      </c>
      <c r="AY329" s="167" t="e">
        <f aca="false" ca="true" dt2D="false" dtr="false" t="normal">SUMIFS('ОС'!AY:AY, 'ОС'!$G:$G, $G329, 'ОС'!$C:$C, $I329)*$J$272</f>
        <v>#VALUE!</v>
      </c>
      <c r="AZ329" s="167" t="e">
        <f aca="false" ca="true" dt2D="false" dtr="false" t="normal">SUMIFS('ОС'!AZ:AZ, 'ОС'!$G:$G, $G329, 'ОС'!$C:$C, $I329)*$J$272</f>
        <v>#VALUE!</v>
      </c>
      <c r="BA329" s="167" t="e">
        <f aca="false" ca="true" dt2D="false" dtr="false" t="normal">SUMIFS('ОС'!BA:BA, 'ОС'!$G:$G, $G329, 'ОС'!$C:$C, $I329)*$J$272</f>
        <v>#VALUE!</v>
      </c>
      <c r="BB329" s="167" t="e">
        <f aca="false" ca="true" dt2D="false" dtr="false" t="normal">SUMIFS('ОС'!BB:BB, 'ОС'!$G:$G, $G329, 'ОС'!$C:$C, $I329)*$J$272</f>
        <v>#VALUE!</v>
      </c>
      <c r="BC329" s="167" t="e">
        <f aca="false" ca="true" dt2D="false" dtr="false" t="normal">SUMIFS('ОС'!BC:BC, 'ОС'!$G:$G, $G329, 'ОС'!$C:$C, $I329)*$J$272</f>
        <v>#VALUE!</v>
      </c>
      <c r="BD329" s="167" t="e">
        <f aca="false" ca="true" dt2D="false" dtr="false" t="normal">SUMIFS('ОС'!BD:BD, 'ОС'!$G:$G, $G329, 'ОС'!$C:$C, $I329)*$J$272</f>
        <v>#VALUE!</v>
      </c>
      <c r="BE329" s="167" t="e">
        <f aca="false" ca="true" dt2D="false" dtr="false" t="normal">SUMIFS('ОС'!BE:BE, 'ОС'!$G:$G, $G329, 'ОС'!$C:$C, $I329)*$J$272</f>
        <v>#VALUE!</v>
      </c>
      <c r="BF329" s="167" t="e">
        <f aca="false" ca="true" dt2D="false" dtr="false" t="normal">SUMIFS('ОС'!BF:BF, 'ОС'!$G:$G, $G329, 'ОС'!$C:$C, $I329)*$J$272</f>
        <v>#VALUE!</v>
      </c>
      <c r="BG329" s="167" t="e">
        <f aca="false" ca="true" dt2D="false" dtr="false" t="normal">SUMIFS('ОС'!BG:BG, 'ОС'!$G:$G, $G329, 'ОС'!$C:$C, $I329)*$J$272</f>
        <v>#VALUE!</v>
      </c>
      <c r="BH329" s="167" t="e">
        <f aca="false" ca="true" dt2D="false" dtr="false" t="normal">SUMIFS('ОС'!BH:BH, 'ОС'!$G:$G, $G329, 'ОС'!$C:$C, $I329)*$J$272</f>
        <v>#VALUE!</v>
      </c>
      <c r="BI329" s="167" t="e">
        <f aca="false" ca="true" dt2D="false" dtr="false" t="normal">SUMIFS('ОС'!BI:BI, 'ОС'!$G:$G, $G329, 'ОС'!$C:$C, $I329)*$J$272</f>
        <v>#VALUE!</v>
      </c>
      <c r="BJ329" s="167" t="e">
        <f aca="false" ca="true" dt2D="false" dtr="false" t="normal">SUMIFS('ОС'!BJ:BJ, 'ОС'!$G:$G, $G329, 'ОС'!$C:$C, $I329)*$J$272</f>
        <v>#VALUE!</v>
      </c>
      <c r="BK329" s="167" t="e">
        <f aca="false" ca="true" dt2D="false" dtr="false" t="normal">SUMIFS('ОС'!BK:BK, 'ОС'!$G:$G, $G329, 'ОС'!$C:$C, $I329)*$J$272</f>
        <v>#VALUE!</v>
      </c>
      <c r="BL329" s="167" t="e">
        <f aca="false" ca="true" dt2D="false" dtr="false" t="normal">SUMIFS('ОС'!BL:BL, 'ОС'!$G:$G, $G329, 'ОС'!$C:$C, $I329)*$J$272</f>
        <v>#VALUE!</v>
      </c>
      <c r="BM329" s="167" t="e">
        <f aca="false" ca="true" dt2D="false" dtr="false" t="normal">SUMIFS('ОС'!BM:BM, 'ОС'!$G:$G, $G329, 'ОС'!$C:$C, $I329)*$J$272</f>
        <v>#VALUE!</v>
      </c>
      <c r="BN329" s="167" t="e">
        <f aca="false" ca="true" dt2D="false" dtr="false" t="normal">SUMIFS('ОС'!BN:BN, 'ОС'!$G:$G, $G329, 'ОС'!$C:$C, $I329)*$J$272</f>
        <v>#VALUE!</v>
      </c>
      <c r="BO329" s="167" t="e">
        <f aca="false" ca="true" dt2D="false" dtr="false" t="normal">SUMIFS('ОС'!BO:BO, 'ОС'!$G:$G, $G329, 'ОС'!$C:$C, $I329)*$J$272</f>
        <v>#VALUE!</v>
      </c>
      <c r="BP329" s="167" t="e">
        <f aca="false" ca="true" dt2D="false" dtr="false" t="normal">SUMIFS('ОС'!BP:BP, 'ОС'!$G:$G, $G329, 'ОС'!$C:$C, $I329)*$J$272</f>
        <v>#VALUE!</v>
      </c>
      <c r="BQ329" s="167" t="e">
        <f aca="false" ca="true" dt2D="false" dtr="false" t="normal">SUMIFS('ОС'!BQ:BQ, 'ОС'!$G:$G, $G329, 'ОС'!$C:$C, $I329)*$J$272</f>
        <v>#VALUE!</v>
      </c>
      <c r="BR329" s="167" t="e">
        <f aca="false" ca="true" dt2D="false" dtr="false" t="normal">SUMIFS('ОС'!BR:BR, 'ОС'!$G:$G, $G329, 'ОС'!$C:$C, $I329)*$J$272</f>
        <v>#VALUE!</v>
      </c>
      <c r="BS329" s="167" t="e">
        <f aca="false" ca="true" dt2D="false" dtr="false" t="normal">SUMIFS('ОС'!BS:BS, 'ОС'!$G:$G, $G329, 'ОС'!$C:$C, $I329)*$J$272</f>
        <v>#VALUE!</v>
      </c>
      <c r="BT329" s="167" t="e">
        <f aca="false" ca="true" dt2D="false" dtr="false" t="normal">SUMIFS('ОС'!BT:BT, 'ОС'!$G:$G, $G329, 'ОС'!$C:$C, $I329)*$J$272</f>
        <v>#VALUE!</v>
      </c>
    </row>
    <row hidden="true" ht="16.5" outlineLevel="1" r="330">
      <c r="A330" s="374" t="s">
        <v>410</v>
      </c>
      <c r="E330" s="419" t="e">
        <f aca="false" ca="false" dt2D="false" dtr="false" t="normal">E329</f>
        <v>#N/A</v>
      </c>
      <c r="F330" s="374" t="e">
        <f aca="false" ca="false" dt2D="false" dtr="false" t="normal">F329</f>
        <v>#N/A</v>
      </c>
      <c r="G330" s="374" t="n">
        <f aca="false" ca="false" dt2D="false" dtr="false" t="normal">G329</f>
        <v>0</v>
      </c>
      <c r="I330" s="1" t="s">
        <v>482</v>
      </c>
      <c r="J330" s="131" t="n">
        <f aca="false" ca="false" dt2D="false" dtr="false" t="normal">VLOOKUP($I$247, 'Сценарии'!$B$8:$F$14, 5, 0)</f>
        <v>1</v>
      </c>
      <c r="L330" s="283" t="e">
        <f aca="false" ca="false" dt2D="false" dtr="false" t="normal">SUM(M330:BT330)</f>
        <v>#VALUE!</v>
      </c>
      <c r="M330" s="167" t="e">
        <f aca="false" ca="false" dt2D="false" dtr="false" t="normal">SUMIFS('Финансирование'!M:M, 'Финансирование'!$G:$G, $G330, 'Финансирование'!$B:$B, $I330)*$J$278</f>
        <v>#VALUE!</v>
      </c>
      <c r="N330" s="167" t="e">
        <f aca="false" ca="false" dt2D="false" dtr="false" t="normal">SUMIFS('Финансирование'!N:N, 'Финансирование'!$G:$G, $G330, 'Финансирование'!$B:$B, $I330)*$J$278</f>
        <v>#VALUE!</v>
      </c>
      <c r="O330" s="167" t="e">
        <f aca="false" ca="false" dt2D="false" dtr="false" t="normal">SUMIFS('Финансирование'!O:O, 'Финансирование'!$G:$G, $G330, 'Финансирование'!$B:$B, $I330)*$J$278</f>
        <v>#VALUE!</v>
      </c>
      <c r="P330" s="167" t="e">
        <f aca="false" ca="false" dt2D="false" dtr="false" t="normal">SUMIFS('Финансирование'!P:P, 'Финансирование'!$G:$G, $G330, 'Финансирование'!$B:$B, $I330)*$J$278</f>
        <v>#VALUE!</v>
      </c>
      <c r="Q330" s="167" t="e">
        <f aca="false" ca="false" dt2D="false" dtr="false" t="normal">SUMIFS('Финансирование'!Q:Q, 'Финансирование'!$G:$G, $G330, 'Финансирование'!$B:$B, $I330)*$J$278</f>
        <v>#VALUE!</v>
      </c>
      <c r="R330" s="167" t="e">
        <f aca="false" ca="false" dt2D="false" dtr="false" t="normal">SUMIFS('Финансирование'!R:R, 'Финансирование'!$G:$G, $G330, 'Финансирование'!$B:$B, $I330)*$J$278</f>
        <v>#VALUE!</v>
      </c>
      <c r="S330" s="167" t="e">
        <f aca="false" ca="false" dt2D="false" dtr="false" t="normal">SUMIFS('Финансирование'!S:S, 'Финансирование'!$G:$G, $G330, 'Финансирование'!$B:$B, $I330)*$J$278</f>
        <v>#VALUE!</v>
      </c>
      <c r="T330" s="167" t="e">
        <f aca="false" ca="false" dt2D="false" dtr="false" t="normal">SUMIFS('Финансирование'!T:T, 'Финансирование'!$G:$G, $G330, 'Финансирование'!$B:$B, $I330)*$J$278</f>
        <v>#VALUE!</v>
      </c>
      <c r="U330" s="167" t="e">
        <f aca="false" ca="false" dt2D="false" dtr="false" t="normal">SUMIFS('Финансирование'!U:U, 'Финансирование'!$G:$G, $G330, 'Финансирование'!$B:$B, $I330)*$J$278</f>
        <v>#VALUE!</v>
      </c>
      <c r="V330" s="167" t="e">
        <f aca="false" ca="false" dt2D="false" dtr="false" t="normal">SUMIFS('Финансирование'!V:V, 'Финансирование'!$G:$G, $G330, 'Финансирование'!$B:$B, $I330)*$J$278</f>
        <v>#VALUE!</v>
      </c>
      <c r="W330" s="167" t="e">
        <f aca="false" ca="false" dt2D="false" dtr="false" t="normal">SUMIFS('Финансирование'!W:W, 'Финансирование'!$G:$G, $G330, 'Финансирование'!$B:$B, $I330)*$J$278</f>
        <v>#VALUE!</v>
      </c>
      <c r="X330" s="167" t="e">
        <f aca="false" ca="false" dt2D="false" dtr="false" t="normal">SUMIFS('Финансирование'!X:X, 'Финансирование'!$G:$G, $G330, 'Финансирование'!$B:$B, $I330)*$J$278</f>
        <v>#VALUE!</v>
      </c>
      <c r="Y330" s="167" t="e">
        <f aca="false" ca="false" dt2D="false" dtr="false" t="normal">SUMIFS('Финансирование'!Y:Y, 'Финансирование'!$G:$G, $G330, 'Финансирование'!$B:$B, $I330)*$J$278</f>
        <v>#VALUE!</v>
      </c>
      <c r="Z330" s="167" t="e">
        <f aca="false" ca="false" dt2D="false" dtr="false" t="normal">SUMIFS('Финансирование'!Z:Z, 'Финансирование'!$G:$G, $G330, 'Финансирование'!$B:$B, $I330)*$J$278</f>
        <v>#VALUE!</v>
      </c>
      <c r="AA330" s="167" t="e">
        <f aca="false" ca="false" dt2D="false" dtr="false" t="normal">SUMIFS('Финансирование'!AA:AA, 'Финансирование'!$G:$G, $G330, 'Финансирование'!$B:$B, $I330)*$J$278</f>
        <v>#VALUE!</v>
      </c>
      <c r="AB330" s="167" t="e">
        <f aca="false" ca="false" dt2D="false" dtr="false" t="normal">SUMIFS('Финансирование'!AB:AB, 'Финансирование'!$G:$G, $G330, 'Финансирование'!$B:$B, $I330)*$J$278</f>
        <v>#VALUE!</v>
      </c>
      <c r="AC330" s="167" t="e">
        <f aca="false" ca="false" dt2D="false" dtr="false" t="normal">SUMIFS('Финансирование'!AC:AC, 'Финансирование'!$G:$G, $G330, 'Финансирование'!$B:$B, $I330)*$J$278</f>
        <v>#VALUE!</v>
      </c>
      <c r="AD330" s="167" t="e">
        <f aca="false" ca="false" dt2D="false" dtr="false" t="normal">SUMIFS('Финансирование'!AD:AD, 'Финансирование'!$G:$G, $G330, 'Финансирование'!$B:$B, $I330)*$J$278</f>
        <v>#VALUE!</v>
      </c>
      <c r="AE330" s="167" t="e">
        <f aca="false" ca="false" dt2D="false" dtr="false" t="normal">SUMIFS('Финансирование'!AE:AE, 'Финансирование'!$G:$G, $G330, 'Финансирование'!$B:$B, $I330)*$J$278</f>
        <v>#VALUE!</v>
      </c>
      <c r="AF330" s="167" t="e">
        <f aca="false" ca="false" dt2D="false" dtr="false" t="normal">SUMIFS('Финансирование'!AF:AF, 'Финансирование'!$G:$G, $G330, 'Финансирование'!$B:$B, $I330)*$J$278</f>
        <v>#VALUE!</v>
      </c>
      <c r="AG330" s="167" t="e">
        <f aca="false" ca="false" dt2D="false" dtr="false" t="normal">SUMIFS('Финансирование'!AG:AG, 'Финансирование'!$G:$G, $G330, 'Финансирование'!$B:$B, $I330)*$J$278</f>
        <v>#VALUE!</v>
      </c>
      <c r="AH330" s="167" t="e">
        <f aca="false" ca="false" dt2D="false" dtr="false" t="normal">SUMIFS('Финансирование'!AH:AH, 'Финансирование'!$G:$G, $G330, 'Финансирование'!$B:$B, $I330)*$J$278</f>
        <v>#VALUE!</v>
      </c>
      <c r="AI330" s="167" t="e">
        <f aca="false" ca="false" dt2D="false" dtr="false" t="normal">SUMIFS('Финансирование'!AI:AI, 'Финансирование'!$G:$G, $G330, 'Финансирование'!$B:$B, $I330)*$J$278</f>
        <v>#VALUE!</v>
      </c>
      <c r="AJ330" s="167" t="e">
        <f aca="false" ca="false" dt2D="false" dtr="false" t="normal">SUMIFS('Финансирование'!AJ:AJ, 'Финансирование'!$G:$G, $G330, 'Финансирование'!$B:$B, $I330)*$J$278</f>
        <v>#VALUE!</v>
      </c>
      <c r="AK330" s="167" t="e">
        <f aca="false" ca="false" dt2D="false" dtr="false" t="normal">SUMIFS('Финансирование'!AK:AK, 'Финансирование'!$G:$G, $G330, 'Финансирование'!$B:$B, $I330)*$J$278</f>
        <v>#VALUE!</v>
      </c>
      <c r="AL330" s="167" t="e">
        <f aca="false" ca="false" dt2D="false" dtr="false" t="normal">SUMIFS('Финансирование'!AL:AL, 'Финансирование'!$G:$G, $G330, 'Финансирование'!$B:$B, $I330)*$J$278</f>
        <v>#VALUE!</v>
      </c>
      <c r="AM330" s="167" t="e">
        <f aca="false" ca="false" dt2D="false" dtr="false" t="normal">SUMIFS('Финансирование'!AM:AM, 'Финансирование'!$G:$G, $G330, 'Финансирование'!$B:$B, $I330)*$J$278</f>
        <v>#VALUE!</v>
      </c>
      <c r="AN330" s="167" t="e">
        <f aca="false" ca="false" dt2D="false" dtr="false" t="normal">SUMIFS('Финансирование'!AN:AN, 'Финансирование'!$G:$G, $G330, 'Финансирование'!$B:$B, $I330)*$J$278</f>
        <v>#VALUE!</v>
      </c>
      <c r="AO330" s="167" t="e">
        <f aca="false" ca="false" dt2D="false" dtr="false" t="normal">SUMIFS('Финансирование'!AO:AO, 'Финансирование'!$G:$G, $G330, 'Финансирование'!$B:$B, $I330)*$J$278</f>
        <v>#VALUE!</v>
      </c>
      <c r="AP330" s="167" t="e">
        <f aca="false" ca="false" dt2D="false" dtr="false" t="normal">SUMIFS('Финансирование'!AP:AP, 'Финансирование'!$G:$G, $G330, 'Финансирование'!$B:$B, $I330)*$J$278</f>
        <v>#VALUE!</v>
      </c>
      <c r="AQ330" s="167" t="e">
        <f aca="false" ca="false" dt2D="false" dtr="false" t="normal">SUMIFS('Финансирование'!AQ:AQ, 'Финансирование'!$G:$G, $G330, 'Финансирование'!$B:$B, $I330)*$J$278</f>
        <v>#VALUE!</v>
      </c>
      <c r="AR330" s="167" t="e">
        <f aca="false" ca="false" dt2D="false" dtr="false" t="normal">SUMIFS('Финансирование'!AR:AR, 'Финансирование'!$G:$G, $G330, 'Финансирование'!$B:$B, $I330)*$J$278</f>
        <v>#VALUE!</v>
      </c>
      <c r="AS330" s="167" t="e">
        <f aca="false" ca="false" dt2D="false" dtr="false" t="normal">SUMIFS('Финансирование'!AS:AS, 'Финансирование'!$G:$G, $G330, 'Финансирование'!$B:$B, $I330)*$J$278</f>
        <v>#VALUE!</v>
      </c>
      <c r="AT330" s="167" t="e">
        <f aca="false" ca="false" dt2D="false" dtr="false" t="normal">SUMIFS('Финансирование'!AT:AT, 'Финансирование'!$G:$G, $G330, 'Финансирование'!$B:$B, $I330)*$J$278</f>
        <v>#VALUE!</v>
      </c>
      <c r="AU330" s="167" t="e">
        <f aca="false" ca="false" dt2D="false" dtr="false" t="normal">SUMIFS('Финансирование'!AU:AU, 'Финансирование'!$G:$G, $G330, 'Финансирование'!$B:$B, $I330)*$J$278</f>
        <v>#VALUE!</v>
      </c>
      <c r="AV330" s="167" t="e">
        <f aca="false" ca="false" dt2D="false" dtr="false" t="normal">SUMIFS('Финансирование'!AV:AV, 'Финансирование'!$G:$G, $G330, 'Финансирование'!$B:$B, $I330)*$J$278</f>
        <v>#VALUE!</v>
      </c>
      <c r="AW330" s="167" t="e">
        <f aca="false" ca="false" dt2D="false" dtr="false" t="normal">SUMIFS('Финансирование'!AW:AW, 'Финансирование'!$G:$G, $G330, 'Финансирование'!$B:$B, $I330)*$J$278</f>
        <v>#VALUE!</v>
      </c>
      <c r="AX330" s="167" t="e">
        <f aca="false" ca="false" dt2D="false" dtr="false" t="normal">SUMIFS('Финансирование'!AX:AX, 'Финансирование'!$G:$G, $G330, 'Финансирование'!$B:$B, $I330)*$J$278</f>
        <v>#VALUE!</v>
      </c>
      <c r="AY330" s="167" t="e">
        <f aca="false" ca="false" dt2D="false" dtr="false" t="normal">SUMIFS('Финансирование'!AY:AY, 'Финансирование'!$G:$G, $G330, 'Финансирование'!$B:$B, $I330)*$J$278</f>
        <v>#VALUE!</v>
      </c>
      <c r="AZ330" s="167" t="e">
        <f aca="false" ca="false" dt2D="false" dtr="false" t="normal">SUMIFS('Финансирование'!AZ:AZ, 'Финансирование'!$G:$G, $G330, 'Финансирование'!$B:$B, $I330)*$J$278</f>
        <v>#VALUE!</v>
      </c>
      <c r="BA330" s="167" t="e">
        <f aca="false" ca="false" dt2D="false" dtr="false" t="normal">SUMIFS('Финансирование'!BA:BA, 'Финансирование'!$G:$G, $G330, 'Финансирование'!$B:$B, $I330)*$J$278</f>
        <v>#VALUE!</v>
      </c>
      <c r="BB330" s="167" t="e">
        <f aca="false" ca="false" dt2D="false" dtr="false" t="normal">SUMIFS('Финансирование'!BB:BB, 'Финансирование'!$G:$G, $G330, 'Финансирование'!$B:$B, $I330)*$J$278</f>
        <v>#VALUE!</v>
      </c>
      <c r="BC330" s="167" t="e">
        <f aca="false" ca="false" dt2D="false" dtr="false" t="normal">SUMIFS('Финансирование'!BC:BC, 'Финансирование'!$G:$G, $G330, 'Финансирование'!$B:$B, $I330)*$J$278</f>
        <v>#VALUE!</v>
      </c>
      <c r="BD330" s="167" t="e">
        <f aca="false" ca="false" dt2D="false" dtr="false" t="normal">SUMIFS('Финансирование'!BD:BD, 'Финансирование'!$G:$G, $G330, 'Финансирование'!$B:$B, $I330)*$J$278</f>
        <v>#VALUE!</v>
      </c>
      <c r="BE330" s="167" t="e">
        <f aca="false" ca="false" dt2D="false" dtr="false" t="normal">SUMIFS('Финансирование'!BE:BE, 'Финансирование'!$G:$G, $G330, 'Финансирование'!$B:$B, $I330)*$J$278</f>
        <v>#VALUE!</v>
      </c>
      <c r="BF330" s="167" t="e">
        <f aca="false" ca="false" dt2D="false" dtr="false" t="normal">SUMIFS('Финансирование'!BF:BF, 'Финансирование'!$G:$G, $G330, 'Финансирование'!$B:$B, $I330)*$J$278</f>
        <v>#VALUE!</v>
      </c>
      <c r="BG330" s="167" t="e">
        <f aca="false" ca="false" dt2D="false" dtr="false" t="normal">SUMIFS('Финансирование'!BG:BG, 'Финансирование'!$G:$G, $G330, 'Финансирование'!$B:$B, $I330)*$J$278</f>
        <v>#VALUE!</v>
      </c>
      <c r="BH330" s="167" t="e">
        <f aca="false" ca="false" dt2D="false" dtr="false" t="normal">SUMIFS('Финансирование'!BH:BH, 'Финансирование'!$G:$G, $G330, 'Финансирование'!$B:$B, $I330)*$J$278</f>
        <v>#VALUE!</v>
      </c>
      <c r="BI330" s="167" t="e">
        <f aca="false" ca="false" dt2D="false" dtr="false" t="normal">SUMIFS('Финансирование'!BI:BI, 'Финансирование'!$G:$G, $G330, 'Финансирование'!$B:$B, $I330)*$J$278</f>
        <v>#VALUE!</v>
      </c>
      <c r="BJ330" s="167" t="e">
        <f aca="false" ca="false" dt2D="false" dtr="false" t="normal">SUMIFS('Финансирование'!BJ:BJ, 'Финансирование'!$G:$G, $G330, 'Финансирование'!$B:$B, $I330)*$J$278</f>
        <v>#VALUE!</v>
      </c>
      <c r="BK330" s="167" t="e">
        <f aca="false" ca="false" dt2D="false" dtr="false" t="normal">SUMIFS('Финансирование'!BK:BK, 'Финансирование'!$G:$G, $G330, 'Финансирование'!$B:$B, $I330)*$J$278</f>
        <v>#VALUE!</v>
      </c>
      <c r="BL330" s="167" t="e">
        <f aca="false" ca="false" dt2D="false" dtr="false" t="normal">SUMIFS('Финансирование'!BL:BL, 'Финансирование'!$G:$G, $G330, 'Финансирование'!$B:$B, $I330)*$J$278</f>
        <v>#VALUE!</v>
      </c>
      <c r="BM330" s="167" t="e">
        <f aca="false" ca="false" dt2D="false" dtr="false" t="normal">SUMIFS('Финансирование'!BM:BM, 'Финансирование'!$G:$G, $G330, 'Финансирование'!$B:$B, $I330)*$J$278</f>
        <v>#VALUE!</v>
      </c>
      <c r="BN330" s="167" t="e">
        <f aca="false" ca="false" dt2D="false" dtr="false" t="normal">SUMIFS('Финансирование'!BN:BN, 'Финансирование'!$G:$G, $G330, 'Финансирование'!$B:$B, $I330)*$J$278</f>
        <v>#VALUE!</v>
      </c>
      <c r="BO330" s="167" t="e">
        <f aca="false" ca="false" dt2D="false" dtr="false" t="normal">SUMIFS('Финансирование'!BO:BO, 'Финансирование'!$G:$G, $G330, 'Финансирование'!$B:$B, $I330)*$J$278</f>
        <v>#VALUE!</v>
      </c>
      <c r="BP330" s="167" t="e">
        <f aca="false" ca="false" dt2D="false" dtr="false" t="normal">SUMIFS('Финансирование'!BP:BP, 'Финансирование'!$G:$G, $G330, 'Финансирование'!$B:$B, $I330)*$J$278</f>
        <v>#VALUE!</v>
      </c>
      <c r="BQ330" s="167" t="e">
        <f aca="false" ca="false" dt2D="false" dtr="false" t="normal">SUMIFS('Финансирование'!BQ:BQ, 'Финансирование'!$G:$G, $G330, 'Финансирование'!$B:$B, $I330)*$J$278</f>
        <v>#VALUE!</v>
      </c>
      <c r="BR330" s="167" t="e">
        <f aca="false" ca="false" dt2D="false" dtr="false" t="normal">SUMIFS('Финансирование'!BR:BR, 'Финансирование'!$G:$G, $G330, 'Финансирование'!$B:$B, $I330)*$J$278</f>
        <v>#VALUE!</v>
      </c>
      <c r="BS330" s="167" t="e">
        <f aca="false" ca="false" dt2D="false" dtr="false" t="normal">SUMIFS('Финансирование'!BS:BS, 'Финансирование'!$G:$G, $G330, 'Финансирование'!$B:$B, $I330)*$J$278</f>
        <v>#VALUE!</v>
      </c>
      <c r="BT330" s="167" t="e">
        <f aca="false" ca="false" dt2D="false" dtr="false" t="normal">SUMIFS('Финансирование'!BT:BT, 'Финансирование'!$G:$G, $G330, 'Финансирование'!$B:$B, $I330)*$J$278</f>
        <v>#VALUE!</v>
      </c>
    </row>
    <row hidden="true" ht="16.5" outlineLevel="1" r="331">
      <c r="A331" s="374" t="s">
        <v>412</v>
      </c>
      <c r="D331" s="374" t="str">
        <f aca="false" ca="false" dt2D="false" dtr="false" t="normal">IFERROR(J331, 0)</f>
        <v>Федеральный бюджет</v>
      </c>
      <c r="E331" s="419" t="e">
        <f aca="false" ca="false" dt2D="false" dtr="false" t="normal">E330</f>
        <v>#N/A</v>
      </c>
      <c r="F331" s="374" t="e">
        <f aca="false" ca="false" dt2D="false" dtr="false" t="normal">F330</f>
        <v>#N/A</v>
      </c>
      <c r="G331" s="374" t="n">
        <f aca="false" ca="false" dt2D="false" dtr="false" t="normal">G330</f>
        <v>0</v>
      </c>
      <c r="I331" s="1" t="s">
        <v>412</v>
      </c>
      <c r="J331" s="424" t="str">
        <f aca="false" ca="false" dt2D="false" dtr="false" ref="J331:J331" t="array">INDEX('Финансирование'!D:D, MATCH(I331&amp;G331, 'Финансирование'!B:B&amp;'Финансирование'!G:G, 0))</f>
        <v>Федеральный бюджет</v>
      </c>
      <c r="L331" s="283" t="e">
        <f aca="false" ca="false" dt2D="false" dtr="false" t="normal">SUM(M331:BT331)</f>
        <v>#VALUE!</v>
      </c>
      <c r="M331" s="167" t="e">
        <f aca="false" ca="false" dt2D="false" dtr="false" t="normal">SUMIFS('Финансирование'!M:M, 'Финансирование'!$G:$G, $G331, 'Финансирование'!$B:$B, $I331)*$J$278</f>
        <v>#VALUE!</v>
      </c>
      <c r="N331" s="167" t="e">
        <f aca="false" ca="false" dt2D="false" dtr="false" t="normal">SUMIFS('Финансирование'!N:N, 'Финансирование'!$G:$G, $G331, 'Финансирование'!$B:$B, $I331)*$J$278</f>
        <v>#VALUE!</v>
      </c>
      <c r="O331" s="167" t="e">
        <f aca="false" ca="false" dt2D="false" dtr="false" t="normal">SUMIFS('Финансирование'!O:O, 'Финансирование'!$G:$G, $G331, 'Финансирование'!$B:$B, $I331)*$J$278</f>
        <v>#VALUE!</v>
      </c>
      <c r="P331" s="167" t="e">
        <f aca="false" ca="false" dt2D="false" dtr="false" t="normal">SUMIFS('Финансирование'!P:P, 'Финансирование'!$G:$G, $G331, 'Финансирование'!$B:$B, $I331)*$J$278</f>
        <v>#VALUE!</v>
      </c>
      <c r="Q331" s="167" t="e">
        <f aca="false" ca="false" dt2D="false" dtr="false" t="normal">SUMIFS('Финансирование'!Q:Q, 'Финансирование'!$G:$G, $G331, 'Финансирование'!$B:$B, $I331)*$J$278</f>
        <v>#VALUE!</v>
      </c>
      <c r="R331" s="167" t="e">
        <f aca="false" ca="false" dt2D="false" dtr="false" t="normal">SUMIFS('Финансирование'!R:R, 'Финансирование'!$G:$G, $G331, 'Финансирование'!$B:$B, $I331)*$J$278</f>
        <v>#VALUE!</v>
      </c>
      <c r="S331" s="167" t="e">
        <f aca="false" ca="false" dt2D="false" dtr="false" t="normal">SUMIFS('Финансирование'!S:S, 'Финансирование'!$G:$G, $G331, 'Финансирование'!$B:$B, $I331)*$J$278</f>
        <v>#VALUE!</v>
      </c>
      <c r="T331" s="167" t="e">
        <f aca="false" ca="false" dt2D="false" dtr="false" t="normal">SUMIFS('Финансирование'!T:T, 'Финансирование'!$G:$G, $G331, 'Финансирование'!$B:$B, $I331)*$J$278</f>
        <v>#VALUE!</v>
      </c>
      <c r="U331" s="167" t="e">
        <f aca="false" ca="false" dt2D="false" dtr="false" t="normal">SUMIFS('Финансирование'!U:U, 'Финансирование'!$G:$G, $G331, 'Финансирование'!$B:$B, $I331)*$J$278</f>
        <v>#VALUE!</v>
      </c>
      <c r="V331" s="167" t="e">
        <f aca="false" ca="false" dt2D="false" dtr="false" t="normal">SUMIFS('Финансирование'!V:V, 'Финансирование'!$G:$G, $G331, 'Финансирование'!$B:$B, $I331)*$J$278</f>
        <v>#VALUE!</v>
      </c>
      <c r="W331" s="167" t="e">
        <f aca="false" ca="false" dt2D="false" dtr="false" t="normal">SUMIFS('Финансирование'!W:W, 'Финансирование'!$G:$G, $G331, 'Финансирование'!$B:$B, $I331)*$J$278</f>
        <v>#VALUE!</v>
      </c>
      <c r="X331" s="167" t="e">
        <f aca="false" ca="false" dt2D="false" dtr="false" t="normal">SUMIFS('Финансирование'!X:X, 'Финансирование'!$G:$G, $G331, 'Финансирование'!$B:$B, $I331)*$J$278</f>
        <v>#VALUE!</v>
      </c>
      <c r="Y331" s="167" t="e">
        <f aca="false" ca="false" dt2D="false" dtr="false" t="normal">SUMIFS('Финансирование'!Y:Y, 'Финансирование'!$G:$G, $G331, 'Финансирование'!$B:$B, $I331)*$J$278</f>
        <v>#VALUE!</v>
      </c>
      <c r="Z331" s="167" t="e">
        <f aca="false" ca="false" dt2D="false" dtr="false" t="normal">SUMIFS('Финансирование'!Z:Z, 'Финансирование'!$G:$G, $G331, 'Финансирование'!$B:$B, $I331)*$J$278</f>
        <v>#VALUE!</v>
      </c>
      <c r="AA331" s="167" t="e">
        <f aca="false" ca="false" dt2D="false" dtr="false" t="normal">SUMIFS('Финансирование'!AA:AA, 'Финансирование'!$G:$G, $G331, 'Финансирование'!$B:$B, $I331)*$J$278</f>
        <v>#VALUE!</v>
      </c>
      <c r="AB331" s="167" t="e">
        <f aca="false" ca="false" dt2D="false" dtr="false" t="normal">SUMIFS('Финансирование'!AB:AB, 'Финансирование'!$G:$G, $G331, 'Финансирование'!$B:$B, $I331)*$J$278</f>
        <v>#VALUE!</v>
      </c>
      <c r="AC331" s="167" t="e">
        <f aca="false" ca="false" dt2D="false" dtr="false" t="normal">SUMIFS('Финансирование'!AC:AC, 'Финансирование'!$G:$G, $G331, 'Финансирование'!$B:$B, $I331)*$J$278</f>
        <v>#VALUE!</v>
      </c>
      <c r="AD331" s="167" t="e">
        <f aca="false" ca="false" dt2D="false" dtr="false" t="normal">SUMIFS('Финансирование'!AD:AD, 'Финансирование'!$G:$G, $G331, 'Финансирование'!$B:$B, $I331)*$J$278</f>
        <v>#VALUE!</v>
      </c>
      <c r="AE331" s="167" t="e">
        <f aca="false" ca="false" dt2D="false" dtr="false" t="normal">SUMIFS('Финансирование'!AE:AE, 'Финансирование'!$G:$G, $G331, 'Финансирование'!$B:$B, $I331)*$J$278</f>
        <v>#VALUE!</v>
      </c>
      <c r="AF331" s="167" t="e">
        <f aca="false" ca="false" dt2D="false" dtr="false" t="normal">SUMIFS('Финансирование'!AF:AF, 'Финансирование'!$G:$G, $G331, 'Финансирование'!$B:$B, $I331)*$J$278</f>
        <v>#VALUE!</v>
      </c>
      <c r="AG331" s="167" t="e">
        <f aca="false" ca="false" dt2D="false" dtr="false" t="normal">SUMIFS('Финансирование'!AG:AG, 'Финансирование'!$G:$G, $G331, 'Финансирование'!$B:$B, $I331)*$J$278</f>
        <v>#VALUE!</v>
      </c>
      <c r="AH331" s="167" t="e">
        <f aca="false" ca="false" dt2D="false" dtr="false" t="normal">SUMIFS('Финансирование'!AH:AH, 'Финансирование'!$G:$G, $G331, 'Финансирование'!$B:$B, $I331)*$J$278</f>
        <v>#VALUE!</v>
      </c>
      <c r="AI331" s="167" t="e">
        <f aca="false" ca="false" dt2D="false" dtr="false" t="normal">SUMIFS('Финансирование'!AI:AI, 'Финансирование'!$G:$G, $G331, 'Финансирование'!$B:$B, $I331)*$J$278</f>
        <v>#VALUE!</v>
      </c>
      <c r="AJ331" s="167" t="e">
        <f aca="false" ca="false" dt2D="false" dtr="false" t="normal">SUMIFS('Финансирование'!AJ:AJ, 'Финансирование'!$G:$G, $G331, 'Финансирование'!$B:$B, $I331)*$J$278</f>
        <v>#VALUE!</v>
      </c>
      <c r="AK331" s="167" t="e">
        <f aca="false" ca="false" dt2D="false" dtr="false" t="normal">SUMIFS('Финансирование'!AK:AK, 'Финансирование'!$G:$G, $G331, 'Финансирование'!$B:$B, $I331)*$J$278</f>
        <v>#VALUE!</v>
      </c>
      <c r="AL331" s="167" t="e">
        <f aca="false" ca="false" dt2D="false" dtr="false" t="normal">SUMIFS('Финансирование'!AL:AL, 'Финансирование'!$G:$G, $G331, 'Финансирование'!$B:$B, $I331)*$J$278</f>
        <v>#VALUE!</v>
      </c>
      <c r="AM331" s="167" t="e">
        <f aca="false" ca="false" dt2D="false" dtr="false" t="normal">SUMIFS('Финансирование'!AM:AM, 'Финансирование'!$G:$G, $G331, 'Финансирование'!$B:$B, $I331)*$J$278</f>
        <v>#VALUE!</v>
      </c>
      <c r="AN331" s="167" t="e">
        <f aca="false" ca="false" dt2D="false" dtr="false" t="normal">SUMIFS('Финансирование'!AN:AN, 'Финансирование'!$G:$G, $G331, 'Финансирование'!$B:$B, $I331)*$J$278</f>
        <v>#VALUE!</v>
      </c>
      <c r="AO331" s="167" t="e">
        <f aca="false" ca="false" dt2D="false" dtr="false" t="normal">SUMIFS('Финансирование'!AO:AO, 'Финансирование'!$G:$G, $G331, 'Финансирование'!$B:$B, $I331)*$J$278</f>
        <v>#VALUE!</v>
      </c>
      <c r="AP331" s="167" t="e">
        <f aca="false" ca="false" dt2D="false" dtr="false" t="normal">SUMIFS('Финансирование'!AP:AP, 'Финансирование'!$G:$G, $G331, 'Финансирование'!$B:$B, $I331)*$J$278</f>
        <v>#VALUE!</v>
      </c>
      <c r="AQ331" s="167" t="e">
        <f aca="false" ca="false" dt2D="false" dtr="false" t="normal">SUMIFS('Финансирование'!AQ:AQ, 'Финансирование'!$G:$G, $G331, 'Финансирование'!$B:$B, $I331)*$J$278</f>
        <v>#VALUE!</v>
      </c>
      <c r="AR331" s="167" t="e">
        <f aca="false" ca="false" dt2D="false" dtr="false" t="normal">SUMIFS('Финансирование'!AR:AR, 'Финансирование'!$G:$G, $G331, 'Финансирование'!$B:$B, $I331)*$J$278</f>
        <v>#VALUE!</v>
      </c>
      <c r="AS331" s="167" t="e">
        <f aca="false" ca="false" dt2D="false" dtr="false" t="normal">SUMIFS('Финансирование'!AS:AS, 'Финансирование'!$G:$G, $G331, 'Финансирование'!$B:$B, $I331)*$J$278</f>
        <v>#VALUE!</v>
      </c>
      <c r="AT331" s="167" t="e">
        <f aca="false" ca="false" dt2D="false" dtr="false" t="normal">SUMIFS('Финансирование'!AT:AT, 'Финансирование'!$G:$G, $G331, 'Финансирование'!$B:$B, $I331)*$J$278</f>
        <v>#VALUE!</v>
      </c>
      <c r="AU331" s="167" t="e">
        <f aca="false" ca="false" dt2D="false" dtr="false" t="normal">SUMIFS('Финансирование'!AU:AU, 'Финансирование'!$G:$G, $G331, 'Финансирование'!$B:$B, $I331)*$J$278</f>
        <v>#VALUE!</v>
      </c>
      <c r="AV331" s="167" t="e">
        <f aca="false" ca="false" dt2D="false" dtr="false" t="normal">SUMIFS('Финансирование'!AV:AV, 'Финансирование'!$G:$G, $G331, 'Финансирование'!$B:$B, $I331)*$J$278</f>
        <v>#VALUE!</v>
      </c>
      <c r="AW331" s="167" t="e">
        <f aca="false" ca="false" dt2D="false" dtr="false" t="normal">SUMIFS('Финансирование'!AW:AW, 'Финансирование'!$G:$G, $G331, 'Финансирование'!$B:$B, $I331)*$J$278</f>
        <v>#VALUE!</v>
      </c>
      <c r="AX331" s="167" t="e">
        <f aca="false" ca="false" dt2D="false" dtr="false" t="normal">SUMIFS('Финансирование'!AX:AX, 'Финансирование'!$G:$G, $G331, 'Финансирование'!$B:$B, $I331)*$J$278</f>
        <v>#VALUE!</v>
      </c>
      <c r="AY331" s="167" t="e">
        <f aca="false" ca="false" dt2D="false" dtr="false" t="normal">SUMIFS('Финансирование'!AY:AY, 'Финансирование'!$G:$G, $G331, 'Финансирование'!$B:$B, $I331)*$J$278</f>
        <v>#VALUE!</v>
      </c>
      <c r="AZ331" s="167" t="e">
        <f aca="false" ca="false" dt2D="false" dtr="false" t="normal">SUMIFS('Финансирование'!AZ:AZ, 'Финансирование'!$G:$G, $G331, 'Финансирование'!$B:$B, $I331)*$J$278</f>
        <v>#VALUE!</v>
      </c>
      <c r="BA331" s="167" t="e">
        <f aca="false" ca="false" dt2D="false" dtr="false" t="normal">SUMIFS('Финансирование'!BA:BA, 'Финансирование'!$G:$G, $G331, 'Финансирование'!$B:$B, $I331)*$J$278</f>
        <v>#VALUE!</v>
      </c>
      <c r="BB331" s="167" t="e">
        <f aca="false" ca="false" dt2D="false" dtr="false" t="normal">SUMIFS('Финансирование'!BB:BB, 'Финансирование'!$G:$G, $G331, 'Финансирование'!$B:$B, $I331)*$J$278</f>
        <v>#VALUE!</v>
      </c>
      <c r="BC331" s="167" t="e">
        <f aca="false" ca="false" dt2D="false" dtr="false" t="normal">SUMIFS('Финансирование'!BC:BC, 'Финансирование'!$G:$G, $G331, 'Финансирование'!$B:$B, $I331)*$J$278</f>
        <v>#VALUE!</v>
      </c>
      <c r="BD331" s="167" t="e">
        <f aca="false" ca="false" dt2D="false" dtr="false" t="normal">SUMIFS('Финансирование'!BD:BD, 'Финансирование'!$G:$G, $G331, 'Финансирование'!$B:$B, $I331)*$J$278</f>
        <v>#VALUE!</v>
      </c>
      <c r="BE331" s="167" t="e">
        <f aca="false" ca="false" dt2D="false" dtr="false" t="normal">SUMIFS('Финансирование'!BE:BE, 'Финансирование'!$G:$G, $G331, 'Финансирование'!$B:$B, $I331)*$J$278</f>
        <v>#VALUE!</v>
      </c>
      <c r="BF331" s="167" t="e">
        <f aca="false" ca="false" dt2D="false" dtr="false" t="normal">SUMIFS('Финансирование'!BF:BF, 'Финансирование'!$G:$G, $G331, 'Финансирование'!$B:$B, $I331)*$J$278</f>
        <v>#VALUE!</v>
      </c>
      <c r="BG331" s="167" t="e">
        <f aca="false" ca="false" dt2D="false" dtr="false" t="normal">SUMIFS('Финансирование'!BG:BG, 'Финансирование'!$G:$G, $G331, 'Финансирование'!$B:$B, $I331)*$J$278</f>
        <v>#VALUE!</v>
      </c>
      <c r="BH331" s="167" t="e">
        <f aca="false" ca="false" dt2D="false" dtr="false" t="normal">SUMIFS('Финансирование'!BH:BH, 'Финансирование'!$G:$G, $G331, 'Финансирование'!$B:$B, $I331)*$J$278</f>
        <v>#VALUE!</v>
      </c>
      <c r="BI331" s="167" t="e">
        <f aca="false" ca="false" dt2D="false" dtr="false" t="normal">SUMIFS('Финансирование'!BI:BI, 'Финансирование'!$G:$G, $G331, 'Финансирование'!$B:$B, $I331)*$J$278</f>
        <v>#VALUE!</v>
      </c>
      <c r="BJ331" s="167" t="e">
        <f aca="false" ca="false" dt2D="false" dtr="false" t="normal">SUMIFS('Финансирование'!BJ:BJ, 'Финансирование'!$G:$G, $G331, 'Финансирование'!$B:$B, $I331)*$J$278</f>
        <v>#VALUE!</v>
      </c>
      <c r="BK331" s="167" t="e">
        <f aca="false" ca="false" dt2D="false" dtr="false" t="normal">SUMIFS('Финансирование'!BK:BK, 'Финансирование'!$G:$G, $G331, 'Финансирование'!$B:$B, $I331)*$J$278</f>
        <v>#VALUE!</v>
      </c>
      <c r="BL331" s="167" t="e">
        <f aca="false" ca="false" dt2D="false" dtr="false" t="normal">SUMIFS('Финансирование'!BL:BL, 'Финансирование'!$G:$G, $G331, 'Финансирование'!$B:$B, $I331)*$J$278</f>
        <v>#VALUE!</v>
      </c>
      <c r="BM331" s="167" t="e">
        <f aca="false" ca="false" dt2D="false" dtr="false" t="normal">SUMIFS('Финансирование'!BM:BM, 'Финансирование'!$G:$G, $G331, 'Финансирование'!$B:$B, $I331)*$J$278</f>
        <v>#VALUE!</v>
      </c>
      <c r="BN331" s="167" t="e">
        <f aca="false" ca="false" dt2D="false" dtr="false" t="normal">SUMIFS('Финансирование'!BN:BN, 'Финансирование'!$G:$G, $G331, 'Финансирование'!$B:$B, $I331)*$J$278</f>
        <v>#VALUE!</v>
      </c>
      <c r="BO331" s="167" t="e">
        <f aca="false" ca="false" dt2D="false" dtr="false" t="normal">SUMIFS('Финансирование'!BO:BO, 'Финансирование'!$G:$G, $G331, 'Финансирование'!$B:$B, $I331)*$J$278</f>
        <v>#VALUE!</v>
      </c>
      <c r="BP331" s="167" t="e">
        <f aca="false" ca="false" dt2D="false" dtr="false" t="normal">SUMIFS('Финансирование'!BP:BP, 'Финансирование'!$G:$G, $G331, 'Финансирование'!$B:$B, $I331)*$J$278</f>
        <v>#VALUE!</v>
      </c>
      <c r="BQ331" s="167" t="e">
        <f aca="false" ca="false" dt2D="false" dtr="false" t="normal">SUMIFS('Финансирование'!BQ:BQ, 'Финансирование'!$G:$G, $G331, 'Финансирование'!$B:$B, $I331)*$J$278</f>
        <v>#VALUE!</v>
      </c>
      <c r="BR331" s="167" t="e">
        <f aca="false" ca="false" dt2D="false" dtr="false" t="normal">SUMIFS('Финансирование'!BR:BR, 'Финансирование'!$G:$G, $G331, 'Финансирование'!$B:$B, $I331)*$J$278</f>
        <v>#VALUE!</v>
      </c>
      <c r="BS331" s="167" t="e">
        <f aca="false" ca="false" dt2D="false" dtr="false" t="normal">SUMIFS('Финансирование'!BS:BS, 'Финансирование'!$G:$G, $G331, 'Финансирование'!$B:$B, $I331)*$J$278</f>
        <v>#VALUE!</v>
      </c>
      <c r="BT331" s="167" t="e">
        <f aca="false" ca="false" dt2D="false" dtr="false" t="normal">SUMIFS('Финансирование'!BT:BT, 'Финансирование'!$G:$G, $G331, 'Финансирование'!$B:$B, $I331)*$J$278</f>
        <v>#VALUE!</v>
      </c>
    </row>
    <row hidden="true" ht="16.5" outlineLevel="1" r="332">
      <c r="A332" s="374" t="s">
        <v>428</v>
      </c>
      <c r="D332" s="374" t="str">
        <f aca="false" ca="false" dt2D="false" dtr="false" t="normal">IFERROR(J332, 0)</f>
        <v>Федеральный бюджет</v>
      </c>
      <c r="E332" s="419" t="e">
        <f aca="false" ca="false" dt2D="false" dtr="false" t="normal">E331</f>
        <v>#N/A</v>
      </c>
      <c r="F332" s="374" t="e">
        <f aca="false" ca="false" dt2D="false" dtr="false" t="normal">F331</f>
        <v>#N/A</v>
      </c>
      <c r="G332" s="374" t="n">
        <f aca="false" ca="false" dt2D="false" dtr="false" t="normal">G331</f>
        <v>0</v>
      </c>
      <c r="I332" s="16" t="s">
        <v>428</v>
      </c>
      <c r="J332" s="424" t="str">
        <f aca="false" ca="false" dt2D="false" dtr="false" ref="J332:J332" t="array">INDEX('Финансирование'!D:D, MATCH(I332&amp;G332, 'Финансирование'!B:B&amp;'Финансирование'!G:G, 0))</f>
        <v>Федеральный бюджет</v>
      </c>
      <c r="L332" s="283" t="e">
        <f aca="false" ca="false" dt2D="false" dtr="false" t="normal">SUM(M332:BT332)</f>
        <v>#VALUE!</v>
      </c>
      <c r="M332" s="167" t="e">
        <f aca="false" ca="false" dt2D="false" dtr="false" t="normal">SUMIFS('Финансирование'!M:M, 'Финансирование'!$G:$G, $G332, 'Финансирование'!$B:$B, $I332)</f>
        <v>#VALUE!</v>
      </c>
      <c r="N332" s="167" t="e">
        <f aca="false" ca="false" dt2D="false" dtr="false" t="normal">SUMIFS('Финансирование'!N:N, 'Финансирование'!$G:$G, $G332, 'Финансирование'!$B:$B, $I332)</f>
        <v>#VALUE!</v>
      </c>
      <c r="O332" s="167" t="e">
        <f aca="false" ca="false" dt2D="false" dtr="false" t="normal">SUMIFS('Финансирование'!O:O, 'Финансирование'!$G:$G, $G332, 'Финансирование'!$B:$B, $I332)</f>
        <v>#VALUE!</v>
      </c>
      <c r="P332" s="167" t="e">
        <f aca="false" ca="false" dt2D="false" dtr="false" t="normal">SUMIFS('Финансирование'!P:P, 'Финансирование'!$G:$G, $G332, 'Финансирование'!$B:$B, $I332)</f>
        <v>#VALUE!</v>
      </c>
      <c r="Q332" s="167" t="e">
        <f aca="false" ca="false" dt2D="false" dtr="false" t="normal">SUMIFS('Финансирование'!Q:Q, 'Финансирование'!$G:$G, $G332, 'Финансирование'!$B:$B, $I332)</f>
        <v>#VALUE!</v>
      </c>
      <c r="R332" s="167" t="e">
        <f aca="false" ca="false" dt2D="false" dtr="false" t="normal">SUMIFS('Финансирование'!R:R, 'Финансирование'!$G:$G, $G332, 'Финансирование'!$B:$B, $I332)</f>
        <v>#VALUE!</v>
      </c>
      <c r="S332" s="167" t="e">
        <f aca="false" ca="false" dt2D="false" dtr="false" t="normal">SUMIFS('Финансирование'!S:S, 'Финансирование'!$G:$G, $G332, 'Финансирование'!$B:$B, $I332)</f>
        <v>#VALUE!</v>
      </c>
      <c r="T332" s="167" t="e">
        <f aca="false" ca="false" dt2D="false" dtr="false" t="normal">SUMIFS('Финансирование'!T:T, 'Финансирование'!$G:$G, $G332, 'Финансирование'!$B:$B, $I332)</f>
        <v>#VALUE!</v>
      </c>
      <c r="U332" s="167" t="e">
        <f aca="false" ca="false" dt2D="false" dtr="false" t="normal">SUMIFS('Финансирование'!U:U, 'Финансирование'!$G:$G, $G332, 'Финансирование'!$B:$B, $I332)</f>
        <v>#VALUE!</v>
      </c>
      <c r="V332" s="167" t="e">
        <f aca="false" ca="false" dt2D="false" dtr="false" t="normal">SUMIFS('Финансирование'!V:V, 'Финансирование'!$G:$G, $G332, 'Финансирование'!$B:$B, $I332)</f>
        <v>#VALUE!</v>
      </c>
      <c r="W332" s="167" t="e">
        <f aca="false" ca="false" dt2D="false" dtr="false" t="normal">SUMIFS('Финансирование'!W:W, 'Финансирование'!$G:$G, $G332, 'Финансирование'!$B:$B, $I332)</f>
        <v>#VALUE!</v>
      </c>
      <c r="X332" s="167" t="e">
        <f aca="false" ca="false" dt2D="false" dtr="false" t="normal">SUMIFS('Финансирование'!X:X, 'Финансирование'!$G:$G, $G332, 'Финансирование'!$B:$B, $I332)</f>
        <v>#VALUE!</v>
      </c>
      <c r="Y332" s="167" t="e">
        <f aca="false" ca="false" dt2D="false" dtr="false" t="normal">SUMIFS('Финансирование'!Y:Y, 'Финансирование'!$G:$G, $G332, 'Финансирование'!$B:$B, $I332)</f>
        <v>#VALUE!</v>
      </c>
      <c r="Z332" s="167" t="e">
        <f aca="false" ca="false" dt2D="false" dtr="false" t="normal">SUMIFS('Финансирование'!Z:Z, 'Финансирование'!$G:$G, $G332, 'Финансирование'!$B:$B, $I332)</f>
        <v>#VALUE!</v>
      </c>
      <c r="AA332" s="167" t="e">
        <f aca="false" ca="false" dt2D="false" dtr="false" t="normal">SUMIFS('Финансирование'!AA:AA, 'Финансирование'!$G:$G, $G332, 'Финансирование'!$B:$B, $I332)</f>
        <v>#VALUE!</v>
      </c>
      <c r="AB332" s="167" t="e">
        <f aca="false" ca="false" dt2D="false" dtr="false" t="normal">SUMIFS('Финансирование'!AB:AB, 'Финансирование'!$G:$G, $G332, 'Финансирование'!$B:$B, $I332)</f>
        <v>#VALUE!</v>
      </c>
      <c r="AC332" s="167" t="e">
        <f aca="false" ca="false" dt2D="false" dtr="false" t="normal">SUMIFS('Финансирование'!AC:AC, 'Финансирование'!$G:$G, $G332, 'Финансирование'!$B:$B, $I332)</f>
        <v>#VALUE!</v>
      </c>
      <c r="AD332" s="167" t="e">
        <f aca="false" ca="false" dt2D="false" dtr="false" t="normal">SUMIFS('Финансирование'!AD:AD, 'Финансирование'!$G:$G, $G332, 'Финансирование'!$B:$B, $I332)</f>
        <v>#VALUE!</v>
      </c>
      <c r="AE332" s="167" t="e">
        <f aca="false" ca="false" dt2D="false" dtr="false" t="normal">SUMIFS('Финансирование'!AE:AE, 'Финансирование'!$G:$G, $G332, 'Финансирование'!$B:$B, $I332)</f>
        <v>#VALUE!</v>
      </c>
      <c r="AF332" s="167" t="e">
        <f aca="false" ca="false" dt2D="false" dtr="false" t="normal">SUMIFS('Финансирование'!AF:AF, 'Финансирование'!$G:$G, $G332, 'Финансирование'!$B:$B, $I332)</f>
        <v>#VALUE!</v>
      </c>
      <c r="AG332" s="167" t="e">
        <f aca="false" ca="false" dt2D="false" dtr="false" t="normal">SUMIFS('Финансирование'!AG:AG, 'Финансирование'!$G:$G, $G332, 'Финансирование'!$B:$B, $I332)</f>
        <v>#VALUE!</v>
      </c>
      <c r="AH332" s="167" t="e">
        <f aca="false" ca="false" dt2D="false" dtr="false" t="normal">SUMIFS('Финансирование'!AH:AH, 'Финансирование'!$G:$G, $G332, 'Финансирование'!$B:$B, $I332)</f>
        <v>#VALUE!</v>
      </c>
      <c r="AI332" s="167" t="e">
        <f aca="false" ca="false" dt2D="false" dtr="false" t="normal">SUMIFS('Финансирование'!AI:AI, 'Финансирование'!$G:$G, $G332, 'Финансирование'!$B:$B, $I332)</f>
        <v>#VALUE!</v>
      </c>
      <c r="AJ332" s="167" t="e">
        <f aca="false" ca="false" dt2D="false" dtr="false" t="normal">SUMIFS('Финансирование'!AJ:AJ, 'Финансирование'!$G:$G, $G332, 'Финансирование'!$B:$B, $I332)</f>
        <v>#VALUE!</v>
      </c>
      <c r="AK332" s="167" t="e">
        <f aca="false" ca="false" dt2D="false" dtr="false" t="normal">SUMIFS('Финансирование'!AK:AK, 'Финансирование'!$G:$G, $G332, 'Финансирование'!$B:$B, $I332)</f>
        <v>#VALUE!</v>
      </c>
      <c r="AL332" s="167" t="e">
        <f aca="false" ca="false" dt2D="false" dtr="false" t="normal">SUMIFS('Финансирование'!AL:AL, 'Финансирование'!$G:$G, $G332, 'Финансирование'!$B:$B, $I332)</f>
        <v>#VALUE!</v>
      </c>
      <c r="AM332" s="167" t="e">
        <f aca="false" ca="false" dt2D="false" dtr="false" t="normal">SUMIFS('Финансирование'!AM:AM, 'Финансирование'!$G:$G, $G332, 'Финансирование'!$B:$B, $I332)</f>
        <v>#VALUE!</v>
      </c>
      <c r="AN332" s="167" t="e">
        <f aca="false" ca="false" dt2D="false" dtr="false" t="normal">SUMIFS('Финансирование'!AN:AN, 'Финансирование'!$G:$G, $G332, 'Финансирование'!$B:$B, $I332)</f>
        <v>#VALUE!</v>
      </c>
      <c r="AO332" s="167" t="e">
        <f aca="false" ca="false" dt2D="false" dtr="false" t="normal">SUMIFS('Финансирование'!AO:AO, 'Финансирование'!$G:$G, $G332, 'Финансирование'!$B:$B, $I332)</f>
        <v>#VALUE!</v>
      </c>
      <c r="AP332" s="167" t="e">
        <f aca="false" ca="false" dt2D="false" dtr="false" t="normal">SUMIFS('Финансирование'!AP:AP, 'Финансирование'!$G:$G, $G332, 'Финансирование'!$B:$B, $I332)</f>
        <v>#VALUE!</v>
      </c>
      <c r="AQ332" s="167" t="e">
        <f aca="false" ca="false" dt2D="false" dtr="false" t="normal">SUMIFS('Финансирование'!AQ:AQ, 'Финансирование'!$G:$G, $G332, 'Финансирование'!$B:$B, $I332)</f>
        <v>#VALUE!</v>
      </c>
      <c r="AR332" s="167" t="e">
        <f aca="false" ca="false" dt2D="false" dtr="false" t="normal">SUMIFS('Финансирование'!AR:AR, 'Финансирование'!$G:$G, $G332, 'Финансирование'!$B:$B, $I332)</f>
        <v>#VALUE!</v>
      </c>
      <c r="AS332" s="167" t="e">
        <f aca="false" ca="false" dt2D="false" dtr="false" t="normal">SUMIFS('Финансирование'!AS:AS, 'Финансирование'!$G:$G, $G332, 'Финансирование'!$B:$B, $I332)</f>
        <v>#VALUE!</v>
      </c>
      <c r="AT332" s="167" t="e">
        <f aca="false" ca="false" dt2D="false" dtr="false" t="normal">SUMIFS('Финансирование'!AT:AT, 'Финансирование'!$G:$G, $G332, 'Финансирование'!$B:$B, $I332)</f>
        <v>#VALUE!</v>
      </c>
      <c r="AU332" s="167" t="e">
        <f aca="false" ca="false" dt2D="false" dtr="false" t="normal">SUMIFS('Финансирование'!AU:AU, 'Финансирование'!$G:$G, $G332, 'Финансирование'!$B:$B, $I332)</f>
        <v>#VALUE!</v>
      </c>
      <c r="AV332" s="167" t="e">
        <f aca="false" ca="false" dt2D="false" dtr="false" t="normal">SUMIFS('Финансирование'!AV:AV, 'Финансирование'!$G:$G, $G332, 'Финансирование'!$B:$B, $I332)</f>
        <v>#VALUE!</v>
      </c>
      <c r="AW332" s="167" t="e">
        <f aca="false" ca="false" dt2D="false" dtr="false" t="normal">SUMIFS('Финансирование'!AW:AW, 'Финансирование'!$G:$G, $G332, 'Финансирование'!$B:$B, $I332)</f>
        <v>#VALUE!</v>
      </c>
      <c r="AX332" s="167" t="e">
        <f aca="false" ca="false" dt2D="false" dtr="false" t="normal">SUMIFS('Финансирование'!AX:AX, 'Финансирование'!$G:$G, $G332, 'Финансирование'!$B:$B, $I332)</f>
        <v>#VALUE!</v>
      </c>
      <c r="AY332" s="167" t="e">
        <f aca="false" ca="false" dt2D="false" dtr="false" t="normal">SUMIFS('Финансирование'!AY:AY, 'Финансирование'!$G:$G, $G332, 'Финансирование'!$B:$B, $I332)</f>
        <v>#VALUE!</v>
      </c>
      <c r="AZ332" s="167" t="e">
        <f aca="false" ca="false" dt2D="false" dtr="false" t="normal">SUMIFS('Финансирование'!AZ:AZ, 'Финансирование'!$G:$G, $G332, 'Финансирование'!$B:$B, $I332)</f>
        <v>#VALUE!</v>
      </c>
      <c r="BA332" s="167" t="e">
        <f aca="false" ca="false" dt2D="false" dtr="false" t="normal">SUMIFS('Финансирование'!BA:BA, 'Финансирование'!$G:$G, $G332, 'Финансирование'!$B:$B, $I332)</f>
        <v>#VALUE!</v>
      </c>
      <c r="BB332" s="167" t="e">
        <f aca="false" ca="false" dt2D="false" dtr="false" t="normal">SUMIFS('Финансирование'!BB:BB, 'Финансирование'!$G:$G, $G332, 'Финансирование'!$B:$B, $I332)</f>
        <v>#VALUE!</v>
      </c>
      <c r="BC332" s="167" t="e">
        <f aca="false" ca="false" dt2D="false" dtr="false" t="normal">SUMIFS('Финансирование'!BC:BC, 'Финансирование'!$G:$G, $G332, 'Финансирование'!$B:$B, $I332)</f>
        <v>#VALUE!</v>
      </c>
      <c r="BD332" s="167" t="e">
        <f aca="false" ca="false" dt2D="false" dtr="false" t="normal">SUMIFS('Финансирование'!BD:BD, 'Финансирование'!$G:$G, $G332, 'Финансирование'!$B:$B, $I332)</f>
        <v>#VALUE!</v>
      </c>
      <c r="BE332" s="167" t="e">
        <f aca="false" ca="false" dt2D="false" dtr="false" t="normal">SUMIFS('Финансирование'!BE:BE, 'Финансирование'!$G:$G, $G332, 'Финансирование'!$B:$B, $I332)</f>
        <v>#VALUE!</v>
      </c>
      <c r="BF332" s="167" t="e">
        <f aca="false" ca="false" dt2D="false" dtr="false" t="normal">SUMIFS('Финансирование'!BF:BF, 'Финансирование'!$G:$G, $G332, 'Финансирование'!$B:$B, $I332)</f>
        <v>#VALUE!</v>
      </c>
      <c r="BG332" s="167" t="e">
        <f aca="false" ca="false" dt2D="false" dtr="false" t="normal">SUMIFS('Финансирование'!BG:BG, 'Финансирование'!$G:$G, $G332, 'Финансирование'!$B:$B, $I332)</f>
        <v>#VALUE!</v>
      </c>
      <c r="BH332" s="167" t="e">
        <f aca="false" ca="false" dt2D="false" dtr="false" t="normal">SUMIFS('Финансирование'!BH:BH, 'Финансирование'!$G:$G, $G332, 'Финансирование'!$B:$B, $I332)</f>
        <v>#VALUE!</v>
      </c>
      <c r="BI332" s="167" t="e">
        <f aca="false" ca="false" dt2D="false" dtr="false" t="normal">SUMIFS('Финансирование'!BI:BI, 'Финансирование'!$G:$G, $G332, 'Финансирование'!$B:$B, $I332)</f>
        <v>#VALUE!</v>
      </c>
      <c r="BJ332" s="167" t="e">
        <f aca="false" ca="false" dt2D="false" dtr="false" t="normal">SUMIFS('Финансирование'!BJ:BJ, 'Финансирование'!$G:$G, $G332, 'Финансирование'!$B:$B, $I332)</f>
        <v>#VALUE!</v>
      </c>
      <c r="BK332" s="167" t="e">
        <f aca="false" ca="false" dt2D="false" dtr="false" t="normal">SUMIFS('Финансирование'!BK:BK, 'Финансирование'!$G:$G, $G332, 'Финансирование'!$B:$B, $I332)</f>
        <v>#VALUE!</v>
      </c>
      <c r="BL332" s="167" t="e">
        <f aca="false" ca="false" dt2D="false" dtr="false" t="normal">SUMIFS('Финансирование'!BL:BL, 'Финансирование'!$G:$G, $G332, 'Финансирование'!$B:$B, $I332)</f>
        <v>#VALUE!</v>
      </c>
      <c r="BM332" s="167" t="e">
        <f aca="false" ca="false" dt2D="false" dtr="false" t="normal">SUMIFS('Финансирование'!BM:BM, 'Финансирование'!$G:$G, $G332, 'Финансирование'!$B:$B, $I332)</f>
        <v>#VALUE!</v>
      </c>
      <c r="BN332" s="167" t="e">
        <f aca="false" ca="false" dt2D="false" dtr="false" t="normal">SUMIFS('Финансирование'!BN:BN, 'Финансирование'!$G:$G, $G332, 'Финансирование'!$B:$B, $I332)</f>
        <v>#VALUE!</v>
      </c>
      <c r="BO332" s="167" t="e">
        <f aca="false" ca="false" dt2D="false" dtr="false" t="normal">SUMIFS('Финансирование'!BO:BO, 'Финансирование'!$G:$G, $G332, 'Финансирование'!$B:$B, $I332)</f>
        <v>#VALUE!</v>
      </c>
      <c r="BP332" s="167" t="e">
        <f aca="false" ca="false" dt2D="false" dtr="false" t="normal">SUMIFS('Финансирование'!BP:BP, 'Финансирование'!$G:$G, $G332, 'Финансирование'!$B:$B, $I332)</f>
        <v>#VALUE!</v>
      </c>
      <c r="BQ332" s="167" t="e">
        <f aca="false" ca="false" dt2D="false" dtr="false" t="normal">SUMIFS('Финансирование'!BQ:BQ, 'Финансирование'!$G:$G, $G332, 'Финансирование'!$B:$B, $I332)</f>
        <v>#VALUE!</v>
      </c>
      <c r="BR332" s="167" t="e">
        <f aca="false" ca="false" dt2D="false" dtr="false" t="normal">SUMIFS('Финансирование'!BR:BR, 'Финансирование'!$G:$G, $G332, 'Финансирование'!$B:$B, $I332)</f>
        <v>#VALUE!</v>
      </c>
      <c r="BS332" s="167" t="e">
        <f aca="false" ca="false" dt2D="false" dtr="false" t="normal">SUMIFS('Финансирование'!BS:BS, 'Финансирование'!$G:$G, $G332, 'Финансирование'!$B:$B, $I332)</f>
        <v>#VALUE!</v>
      </c>
      <c r="BT332" s="167" t="e">
        <f aca="false" ca="false" dt2D="false" dtr="false" t="normal">SUMIFS('Финансирование'!BT:BT, 'Финансирование'!$G:$G, $G332, 'Финансирование'!$B:$B, $I332)</f>
        <v>#VALUE!</v>
      </c>
    </row>
    <row hidden="true" ht="16.5" outlineLevel="1" r="333">
      <c r="A333" s="374" t="s">
        <v>421</v>
      </c>
      <c r="E333" s="419" t="e">
        <f aca="false" ca="false" dt2D="false" dtr="false" t="normal">E332</f>
        <v>#N/A</v>
      </c>
      <c r="F333" s="374" t="e">
        <f aca="false" ca="false" dt2D="false" dtr="false" t="normal">F332</f>
        <v>#N/A</v>
      </c>
      <c r="G333" s="374" t="n">
        <f aca="false" ca="false" dt2D="false" dtr="false" t="normal">G332</f>
        <v>0</v>
      </c>
      <c r="I333" s="16" t="s">
        <v>421</v>
      </c>
      <c r="J333" s="100" t="n"/>
      <c r="L333" s="283" t="e">
        <f aca="false" ca="false" dt2D="false" dtr="false" t="normal">SUM(M333:BT333)</f>
        <v>#VALUE!</v>
      </c>
      <c r="M333" s="167" t="e">
        <f aca="false" ca="false" dt2D="false" dtr="false" t="normal">SUMIFS('Финансирование'!M:M, 'Финансирование'!$G:$G, $G333, 'Финансирование'!$B:$B, $I333)</f>
        <v>#VALUE!</v>
      </c>
      <c r="N333" s="167" t="e">
        <f aca="false" ca="false" dt2D="false" dtr="false" t="normal">SUMIFS('Финансирование'!N:N, 'Финансирование'!$G:$G, $G333, 'Финансирование'!$B:$B, $I333)</f>
        <v>#VALUE!</v>
      </c>
      <c r="O333" s="167" t="e">
        <f aca="false" ca="false" dt2D="false" dtr="false" t="normal">SUMIFS('Финансирование'!O:O, 'Финансирование'!$G:$G, $G333, 'Финансирование'!$B:$B, $I333)</f>
        <v>#VALUE!</v>
      </c>
      <c r="P333" s="167" t="e">
        <f aca="false" ca="false" dt2D="false" dtr="false" t="normal">SUMIFS('Финансирование'!P:P, 'Финансирование'!$G:$G, $G333, 'Финансирование'!$B:$B, $I333)</f>
        <v>#VALUE!</v>
      </c>
      <c r="Q333" s="167" t="e">
        <f aca="false" ca="false" dt2D="false" dtr="false" t="normal">SUMIFS('Финансирование'!Q:Q, 'Финансирование'!$G:$G, $G333, 'Финансирование'!$B:$B, $I333)</f>
        <v>#VALUE!</v>
      </c>
      <c r="R333" s="167" t="e">
        <f aca="false" ca="false" dt2D="false" dtr="false" t="normal">SUMIFS('Финансирование'!R:R, 'Финансирование'!$G:$G, $G333, 'Финансирование'!$B:$B, $I333)</f>
        <v>#VALUE!</v>
      </c>
      <c r="S333" s="167" t="e">
        <f aca="false" ca="false" dt2D="false" dtr="false" t="normal">SUMIFS('Финансирование'!S:S, 'Финансирование'!$G:$G, $G333, 'Финансирование'!$B:$B, $I333)</f>
        <v>#VALUE!</v>
      </c>
      <c r="T333" s="167" t="e">
        <f aca="false" ca="false" dt2D="false" dtr="false" t="normal">SUMIFS('Финансирование'!T:T, 'Финансирование'!$G:$G, $G333, 'Финансирование'!$B:$B, $I333)</f>
        <v>#VALUE!</v>
      </c>
      <c r="U333" s="167" t="e">
        <f aca="false" ca="false" dt2D="false" dtr="false" t="normal">SUMIFS('Финансирование'!U:U, 'Финансирование'!$G:$G, $G333, 'Финансирование'!$B:$B, $I333)</f>
        <v>#VALUE!</v>
      </c>
      <c r="V333" s="167" t="e">
        <f aca="false" ca="false" dt2D="false" dtr="false" t="normal">SUMIFS('Финансирование'!V:V, 'Финансирование'!$G:$G, $G333, 'Финансирование'!$B:$B, $I333)</f>
        <v>#VALUE!</v>
      </c>
      <c r="W333" s="167" t="e">
        <f aca="false" ca="false" dt2D="false" dtr="false" t="normal">SUMIFS('Финансирование'!W:W, 'Финансирование'!$G:$G, $G333, 'Финансирование'!$B:$B, $I333)</f>
        <v>#VALUE!</v>
      </c>
      <c r="X333" s="167" t="e">
        <f aca="false" ca="false" dt2D="false" dtr="false" t="normal">SUMIFS('Финансирование'!X:X, 'Финансирование'!$G:$G, $G333, 'Финансирование'!$B:$B, $I333)</f>
        <v>#VALUE!</v>
      </c>
      <c r="Y333" s="167" t="e">
        <f aca="false" ca="false" dt2D="false" dtr="false" t="normal">SUMIFS('Финансирование'!Y:Y, 'Финансирование'!$G:$G, $G333, 'Финансирование'!$B:$B, $I333)</f>
        <v>#VALUE!</v>
      </c>
      <c r="Z333" s="167" t="e">
        <f aca="false" ca="false" dt2D="false" dtr="false" t="normal">SUMIFS('Финансирование'!Z:Z, 'Финансирование'!$G:$G, $G333, 'Финансирование'!$B:$B, $I333)</f>
        <v>#VALUE!</v>
      </c>
      <c r="AA333" s="167" t="e">
        <f aca="false" ca="false" dt2D="false" dtr="false" t="normal">SUMIFS('Финансирование'!AA:AA, 'Финансирование'!$G:$G, $G333, 'Финансирование'!$B:$B, $I333)</f>
        <v>#VALUE!</v>
      </c>
      <c r="AB333" s="167" t="e">
        <f aca="false" ca="false" dt2D="false" dtr="false" t="normal">SUMIFS('Финансирование'!AB:AB, 'Финансирование'!$G:$G, $G333, 'Финансирование'!$B:$B, $I333)</f>
        <v>#VALUE!</v>
      </c>
      <c r="AC333" s="167" t="e">
        <f aca="false" ca="false" dt2D="false" dtr="false" t="normal">SUMIFS('Финансирование'!AC:AC, 'Финансирование'!$G:$G, $G333, 'Финансирование'!$B:$B, $I333)</f>
        <v>#VALUE!</v>
      </c>
      <c r="AD333" s="167" t="e">
        <f aca="false" ca="false" dt2D="false" dtr="false" t="normal">SUMIFS('Финансирование'!AD:AD, 'Финансирование'!$G:$G, $G333, 'Финансирование'!$B:$B, $I333)</f>
        <v>#VALUE!</v>
      </c>
      <c r="AE333" s="167" t="e">
        <f aca="false" ca="false" dt2D="false" dtr="false" t="normal">SUMIFS('Финансирование'!AE:AE, 'Финансирование'!$G:$G, $G333, 'Финансирование'!$B:$B, $I333)</f>
        <v>#VALUE!</v>
      </c>
      <c r="AF333" s="167" t="e">
        <f aca="false" ca="false" dt2D="false" dtr="false" t="normal">SUMIFS('Финансирование'!AF:AF, 'Финансирование'!$G:$G, $G333, 'Финансирование'!$B:$B, $I333)</f>
        <v>#VALUE!</v>
      </c>
      <c r="AG333" s="167" t="e">
        <f aca="false" ca="false" dt2D="false" dtr="false" t="normal">SUMIFS('Финансирование'!AG:AG, 'Финансирование'!$G:$G, $G333, 'Финансирование'!$B:$B, $I333)</f>
        <v>#VALUE!</v>
      </c>
      <c r="AH333" s="167" t="e">
        <f aca="false" ca="false" dt2D="false" dtr="false" t="normal">SUMIFS('Финансирование'!AH:AH, 'Финансирование'!$G:$G, $G333, 'Финансирование'!$B:$B, $I333)</f>
        <v>#VALUE!</v>
      </c>
      <c r="AI333" s="167" t="e">
        <f aca="false" ca="false" dt2D="false" dtr="false" t="normal">SUMIFS('Финансирование'!AI:AI, 'Финансирование'!$G:$G, $G333, 'Финансирование'!$B:$B, $I333)</f>
        <v>#VALUE!</v>
      </c>
      <c r="AJ333" s="167" t="e">
        <f aca="false" ca="false" dt2D="false" dtr="false" t="normal">SUMIFS('Финансирование'!AJ:AJ, 'Финансирование'!$G:$G, $G333, 'Финансирование'!$B:$B, $I333)</f>
        <v>#VALUE!</v>
      </c>
      <c r="AK333" s="167" t="e">
        <f aca="false" ca="false" dt2D="false" dtr="false" t="normal">SUMIFS('Финансирование'!AK:AK, 'Финансирование'!$G:$G, $G333, 'Финансирование'!$B:$B, $I333)</f>
        <v>#VALUE!</v>
      </c>
      <c r="AL333" s="167" t="e">
        <f aca="false" ca="false" dt2D="false" dtr="false" t="normal">SUMIFS('Финансирование'!AL:AL, 'Финансирование'!$G:$G, $G333, 'Финансирование'!$B:$B, $I333)</f>
        <v>#VALUE!</v>
      </c>
      <c r="AM333" s="167" t="e">
        <f aca="false" ca="false" dt2D="false" dtr="false" t="normal">SUMIFS('Финансирование'!AM:AM, 'Финансирование'!$G:$G, $G333, 'Финансирование'!$B:$B, $I333)</f>
        <v>#VALUE!</v>
      </c>
      <c r="AN333" s="167" t="e">
        <f aca="false" ca="false" dt2D="false" dtr="false" t="normal">SUMIFS('Финансирование'!AN:AN, 'Финансирование'!$G:$G, $G333, 'Финансирование'!$B:$B, $I333)</f>
        <v>#VALUE!</v>
      </c>
      <c r="AO333" s="167" t="e">
        <f aca="false" ca="false" dt2D="false" dtr="false" t="normal">SUMIFS('Финансирование'!AO:AO, 'Финансирование'!$G:$G, $G333, 'Финансирование'!$B:$B, $I333)</f>
        <v>#VALUE!</v>
      </c>
      <c r="AP333" s="167" t="e">
        <f aca="false" ca="false" dt2D="false" dtr="false" t="normal">SUMIFS('Финансирование'!AP:AP, 'Финансирование'!$G:$G, $G333, 'Финансирование'!$B:$B, $I333)</f>
        <v>#VALUE!</v>
      </c>
      <c r="AQ333" s="167" t="e">
        <f aca="false" ca="false" dt2D="false" dtr="false" t="normal">SUMIFS('Финансирование'!AQ:AQ, 'Финансирование'!$G:$G, $G333, 'Финансирование'!$B:$B, $I333)</f>
        <v>#VALUE!</v>
      </c>
      <c r="AR333" s="167" t="e">
        <f aca="false" ca="false" dt2D="false" dtr="false" t="normal">SUMIFS('Финансирование'!AR:AR, 'Финансирование'!$G:$G, $G333, 'Финансирование'!$B:$B, $I333)</f>
        <v>#VALUE!</v>
      </c>
      <c r="AS333" s="167" t="e">
        <f aca="false" ca="false" dt2D="false" dtr="false" t="normal">SUMIFS('Финансирование'!AS:AS, 'Финансирование'!$G:$G, $G333, 'Финансирование'!$B:$B, $I333)</f>
        <v>#VALUE!</v>
      </c>
      <c r="AT333" s="167" t="e">
        <f aca="false" ca="false" dt2D="false" dtr="false" t="normal">SUMIFS('Финансирование'!AT:AT, 'Финансирование'!$G:$G, $G333, 'Финансирование'!$B:$B, $I333)</f>
        <v>#VALUE!</v>
      </c>
      <c r="AU333" s="167" t="e">
        <f aca="false" ca="false" dt2D="false" dtr="false" t="normal">SUMIFS('Финансирование'!AU:AU, 'Финансирование'!$G:$G, $G333, 'Финансирование'!$B:$B, $I333)</f>
        <v>#VALUE!</v>
      </c>
      <c r="AV333" s="167" t="e">
        <f aca="false" ca="false" dt2D="false" dtr="false" t="normal">SUMIFS('Финансирование'!AV:AV, 'Финансирование'!$G:$G, $G333, 'Финансирование'!$B:$B, $I333)</f>
        <v>#VALUE!</v>
      </c>
      <c r="AW333" s="167" t="e">
        <f aca="false" ca="false" dt2D="false" dtr="false" t="normal">SUMIFS('Финансирование'!AW:AW, 'Финансирование'!$G:$G, $G333, 'Финансирование'!$B:$B, $I333)</f>
        <v>#VALUE!</v>
      </c>
      <c r="AX333" s="167" t="e">
        <f aca="false" ca="false" dt2D="false" dtr="false" t="normal">SUMIFS('Финансирование'!AX:AX, 'Финансирование'!$G:$G, $G333, 'Финансирование'!$B:$B, $I333)</f>
        <v>#VALUE!</v>
      </c>
      <c r="AY333" s="167" t="e">
        <f aca="false" ca="false" dt2D="false" dtr="false" t="normal">SUMIFS('Финансирование'!AY:AY, 'Финансирование'!$G:$G, $G333, 'Финансирование'!$B:$B, $I333)</f>
        <v>#VALUE!</v>
      </c>
      <c r="AZ333" s="167" t="e">
        <f aca="false" ca="false" dt2D="false" dtr="false" t="normal">SUMIFS('Финансирование'!AZ:AZ, 'Финансирование'!$G:$G, $G333, 'Финансирование'!$B:$B, $I333)</f>
        <v>#VALUE!</v>
      </c>
      <c r="BA333" s="167" t="e">
        <f aca="false" ca="false" dt2D="false" dtr="false" t="normal">SUMIFS('Финансирование'!BA:BA, 'Финансирование'!$G:$G, $G333, 'Финансирование'!$B:$B, $I333)</f>
        <v>#VALUE!</v>
      </c>
      <c r="BB333" s="167" t="e">
        <f aca="false" ca="false" dt2D="false" dtr="false" t="normal">SUMIFS('Финансирование'!BB:BB, 'Финансирование'!$G:$G, $G333, 'Финансирование'!$B:$B, $I333)</f>
        <v>#VALUE!</v>
      </c>
      <c r="BC333" s="167" t="e">
        <f aca="false" ca="false" dt2D="false" dtr="false" t="normal">SUMIFS('Финансирование'!BC:BC, 'Финансирование'!$G:$G, $G333, 'Финансирование'!$B:$B, $I333)</f>
        <v>#VALUE!</v>
      </c>
      <c r="BD333" s="167" t="e">
        <f aca="false" ca="false" dt2D="false" dtr="false" t="normal">SUMIFS('Финансирование'!BD:BD, 'Финансирование'!$G:$G, $G333, 'Финансирование'!$B:$B, $I333)</f>
        <v>#VALUE!</v>
      </c>
      <c r="BE333" s="167" t="e">
        <f aca="false" ca="false" dt2D="false" dtr="false" t="normal">SUMIFS('Финансирование'!BE:BE, 'Финансирование'!$G:$G, $G333, 'Финансирование'!$B:$B, $I333)</f>
        <v>#VALUE!</v>
      </c>
      <c r="BF333" s="167" t="e">
        <f aca="false" ca="false" dt2D="false" dtr="false" t="normal">SUMIFS('Финансирование'!BF:BF, 'Финансирование'!$G:$G, $G333, 'Финансирование'!$B:$B, $I333)</f>
        <v>#VALUE!</v>
      </c>
      <c r="BG333" s="167" t="e">
        <f aca="false" ca="false" dt2D="false" dtr="false" t="normal">SUMIFS('Финансирование'!BG:BG, 'Финансирование'!$G:$G, $G333, 'Финансирование'!$B:$B, $I333)</f>
        <v>#VALUE!</v>
      </c>
      <c r="BH333" s="167" t="e">
        <f aca="false" ca="false" dt2D="false" dtr="false" t="normal">SUMIFS('Финансирование'!BH:BH, 'Финансирование'!$G:$G, $G333, 'Финансирование'!$B:$B, $I333)</f>
        <v>#VALUE!</v>
      </c>
      <c r="BI333" s="167" t="e">
        <f aca="false" ca="false" dt2D="false" dtr="false" t="normal">SUMIFS('Финансирование'!BI:BI, 'Финансирование'!$G:$G, $G333, 'Финансирование'!$B:$B, $I333)</f>
        <v>#VALUE!</v>
      </c>
      <c r="BJ333" s="167" t="e">
        <f aca="false" ca="false" dt2D="false" dtr="false" t="normal">SUMIFS('Финансирование'!BJ:BJ, 'Финансирование'!$G:$G, $G333, 'Финансирование'!$B:$B, $I333)</f>
        <v>#VALUE!</v>
      </c>
      <c r="BK333" s="167" t="e">
        <f aca="false" ca="false" dt2D="false" dtr="false" t="normal">SUMIFS('Финансирование'!BK:BK, 'Финансирование'!$G:$G, $G333, 'Финансирование'!$B:$B, $I333)</f>
        <v>#VALUE!</v>
      </c>
      <c r="BL333" s="167" t="e">
        <f aca="false" ca="false" dt2D="false" dtr="false" t="normal">SUMIFS('Финансирование'!BL:BL, 'Финансирование'!$G:$G, $G333, 'Финансирование'!$B:$B, $I333)</f>
        <v>#VALUE!</v>
      </c>
      <c r="BM333" s="167" t="e">
        <f aca="false" ca="false" dt2D="false" dtr="false" t="normal">SUMIFS('Финансирование'!BM:BM, 'Финансирование'!$G:$G, $G333, 'Финансирование'!$B:$B, $I333)</f>
        <v>#VALUE!</v>
      </c>
      <c r="BN333" s="167" t="e">
        <f aca="false" ca="false" dt2D="false" dtr="false" t="normal">SUMIFS('Финансирование'!BN:BN, 'Финансирование'!$G:$G, $G333, 'Финансирование'!$B:$B, $I333)</f>
        <v>#VALUE!</v>
      </c>
      <c r="BO333" s="167" t="e">
        <f aca="false" ca="false" dt2D="false" dtr="false" t="normal">SUMIFS('Финансирование'!BO:BO, 'Финансирование'!$G:$G, $G333, 'Финансирование'!$B:$B, $I333)</f>
        <v>#VALUE!</v>
      </c>
      <c r="BP333" s="167" t="e">
        <f aca="false" ca="false" dt2D="false" dtr="false" t="normal">SUMIFS('Финансирование'!BP:BP, 'Финансирование'!$G:$G, $G333, 'Финансирование'!$B:$B, $I333)</f>
        <v>#VALUE!</v>
      </c>
      <c r="BQ333" s="167" t="e">
        <f aca="false" ca="false" dt2D="false" dtr="false" t="normal">SUMIFS('Финансирование'!BQ:BQ, 'Финансирование'!$G:$G, $G333, 'Финансирование'!$B:$B, $I333)</f>
        <v>#VALUE!</v>
      </c>
      <c r="BR333" s="167" t="e">
        <f aca="false" ca="false" dt2D="false" dtr="false" t="normal">SUMIFS('Финансирование'!BR:BR, 'Финансирование'!$G:$G, $G333, 'Финансирование'!$B:$B, $I333)</f>
        <v>#VALUE!</v>
      </c>
      <c r="BS333" s="167" t="e">
        <f aca="false" ca="false" dt2D="false" dtr="false" t="normal">SUMIFS('Финансирование'!BS:BS, 'Финансирование'!$G:$G, $G333, 'Финансирование'!$B:$B, $I333)</f>
        <v>#VALUE!</v>
      </c>
      <c r="BT333" s="167" t="e">
        <f aca="false" ca="false" dt2D="false" dtr="false" t="normal">SUMIFS('Финансирование'!BT:BT, 'Финансирование'!$G:$G, $G333, 'Финансирование'!$B:$B, $I333)</f>
        <v>#VALUE!</v>
      </c>
    </row>
    <row hidden="true" ht="16.5" outlineLevel="1" r="334">
      <c r="A334" s="374" t="s">
        <v>422</v>
      </c>
      <c r="E334" s="419" t="e">
        <f aca="false" ca="false" dt2D="false" dtr="false" t="normal">E333</f>
        <v>#N/A</v>
      </c>
      <c r="F334" s="374" t="e">
        <f aca="false" ca="false" dt2D="false" dtr="false" t="normal">F333</f>
        <v>#N/A</v>
      </c>
      <c r="G334" s="374" t="n">
        <f aca="false" ca="false" dt2D="false" dtr="false" t="normal">G333</f>
        <v>0</v>
      </c>
      <c r="I334" s="16" t="s">
        <v>422</v>
      </c>
      <c r="J334" s="100" t="n"/>
      <c r="L334" s="283" t="e">
        <f aca="false" ca="false" dt2D="false" dtr="false" t="normal">SUM(M334:BT334)</f>
        <v>#VALUE!</v>
      </c>
      <c r="M334" s="167" t="e">
        <f aca="false" ca="false" dt2D="false" dtr="false" t="normal">SUMIFS('Финансирование'!M:M, 'Финансирование'!$G:$G, $G334, 'Финансирование'!$B:$B, $I334)</f>
        <v>#VALUE!</v>
      </c>
      <c r="N334" s="167" t="e">
        <f aca="false" ca="false" dt2D="false" dtr="false" t="normal">SUMIFS('Финансирование'!N:N, 'Финансирование'!$G:$G, $G334, 'Финансирование'!$B:$B, $I334)</f>
        <v>#VALUE!</v>
      </c>
      <c r="O334" s="167" t="e">
        <f aca="false" ca="false" dt2D="false" dtr="false" t="normal">SUMIFS('Финансирование'!O:O, 'Финансирование'!$G:$G, $G334, 'Финансирование'!$B:$B, $I334)</f>
        <v>#VALUE!</v>
      </c>
      <c r="P334" s="167" t="e">
        <f aca="false" ca="false" dt2D="false" dtr="false" t="normal">SUMIFS('Финансирование'!P:P, 'Финансирование'!$G:$G, $G334, 'Финансирование'!$B:$B, $I334)</f>
        <v>#VALUE!</v>
      </c>
      <c r="Q334" s="167" t="e">
        <f aca="false" ca="false" dt2D="false" dtr="false" t="normal">SUMIFS('Финансирование'!Q:Q, 'Финансирование'!$G:$G, $G334, 'Финансирование'!$B:$B, $I334)</f>
        <v>#VALUE!</v>
      </c>
      <c r="R334" s="167" t="e">
        <f aca="false" ca="false" dt2D="false" dtr="false" t="normal">SUMIFS('Финансирование'!R:R, 'Финансирование'!$G:$G, $G334, 'Финансирование'!$B:$B, $I334)</f>
        <v>#VALUE!</v>
      </c>
      <c r="S334" s="167" t="e">
        <f aca="false" ca="false" dt2D="false" dtr="false" t="normal">SUMIFS('Финансирование'!S:S, 'Финансирование'!$G:$G, $G334, 'Финансирование'!$B:$B, $I334)</f>
        <v>#VALUE!</v>
      </c>
      <c r="T334" s="167" t="e">
        <f aca="false" ca="false" dt2D="false" dtr="false" t="normal">SUMIFS('Финансирование'!T:T, 'Финансирование'!$G:$G, $G334, 'Финансирование'!$B:$B, $I334)</f>
        <v>#VALUE!</v>
      </c>
      <c r="U334" s="167" t="e">
        <f aca="false" ca="false" dt2D="false" dtr="false" t="normal">SUMIFS('Финансирование'!U:U, 'Финансирование'!$G:$G, $G334, 'Финансирование'!$B:$B, $I334)</f>
        <v>#VALUE!</v>
      </c>
      <c r="V334" s="167" t="e">
        <f aca="false" ca="false" dt2D="false" dtr="false" t="normal">SUMIFS('Финансирование'!V:V, 'Финансирование'!$G:$G, $G334, 'Финансирование'!$B:$B, $I334)</f>
        <v>#VALUE!</v>
      </c>
      <c r="W334" s="167" t="e">
        <f aca="false" ca="false" dt2D="false" dtr="false" t="normal">SUMIFS('Финансирование'!W:W, 'Финансирование'!$G:$G, $G334, 'Финансирование'!$B:$B, $I334)</f>
        <v>#VALUE!</v>
      </c>
      <c r="X334" s="167" t="e">
        <f aca="false" ca="false" dt2D="false" dtr="false" t="normal">SUMIFS('Финансирование'!X:X, 'Финансирование'!$G:$G, $G334, 'Финансирование'!$B:$B, $I334)</f>
        <v>#VALUE!</v>
      </c>
      <c r="Y334" s="167" t="e">
        <f aca="false" ca="false" dt2D="false" dtr="false" t="normal">SUMIFS('Финансирование'!Y:Y, 'Финансирование'!$G:$G, $G334, 'Финансирование'!$B:$B, $I334)</f>
        <v>#VALUE!</v>
      </c>
      <c r="Z334" s="167" t="e">
        <f aca="false" ca="false" dt2D="false" dtr="false" t="normal">SUMIFS('Финансирование'!Z:Z, 'Финансирование'!$G:$G, $G334, 'Финансирование'!$B:$B, $I334)</f>
        <v>#VALUE!</v>
      </c>
      <c r="AA334" s="167" t="e">
        <f aca="false" ca="false" dt2D="false" dtr="false" t="normal">SUMIFS('Финансирование'!AA:AA, 'Финансирование'!$G:$G, $G334, 'Финансирование'!$B:$B, $I334)</f>
        <v>#VALUE!</v>
      </c>
      <c r="AB334" s="167" t="e">
        <f aca="false" ca="false" dt2D="false" dtr="false" t="normal">SUMIFS('Финансирование'!AB:AB, 'Финансирование'!$G:$G, $G334, 'Финансирование'!$B:$B, $I334)</f>
        <v>#VALUE!</v>
      </c>
      <c r="AC334" s="167" t="e">
        <f aca="false" ca="false" dt2D="false" dtr="false" t="normal">SUMIFS('Финансирование'!AC:AC, 'Финансирование'!$G:$G, $G334, 'Финансирование'!$B:$B, $I334)</f>
        <v>#VALUE!</v>
      </c>
      <c r="AD334" s="167" t="e">
        <f aca="false" ca="false" dt2D="false" dtr="false" t="normal">SUMIFS('Финансирование'!AD:AD, 'Финансирование'!$G:$G, $G334, 'Финансирование'!$B:$B, $I334)</f>
        <v>#VALUE!</v>
      </c>
      <c r="AE334" s="167" t="e">
        <f aca="false" ca="false" dt2D="false" dtr="false" t="normal">SUMIFS('Финансирование'!AE:AE, 'Финансирование'!$G:$G, $G334, 'Финансирование'!$B:$B, $I334)</f>
        <v>#VALUE!</v>
      </c>
      <c r="AF334" s="167" t="e">
        <f aca="false" ca="false" dt2D="false" dtr="false" t="normal">SUMIFS('Финансирование'!AF:AF, 'Финансирование'!$G:$G, $G334, 'Финансирование'!$B:$B, $I334)</f>
        <v>#VALUE!</v>
      </c>
      <c r="AG334" s="167" t="e">
        <f aca="false" ca="false" dt2D="false" dtr="false" t="normal">SUMIFS('Финансирование'!AG:AG, 'Финансирование'!$G:$G, $G334, 'Финансирование'!$B:$B, $I334)</f>
        <v>#VALUE!</v>
      </c>
      <c r="AH334" s="167" t="e">
        <f aca="false" ca="false" dt2D="false" dtr="false" t="normal">SUMIFS('Финансирование'!AH:AH, 'Финансирование'!$G:$G, $G334, 'Финансирование'!$B:$B, $I334)</f>
        <v>#VALUE!</v>
      </c>
      <c r="AI334" s="167" t="e">
        <f aca="false" ca="false" dt2D="false" dtr="false" t="normal">SUMIFS('Финансирование'!AI:AI, 'Финансирование'!$G:$G, $G334, 'Финансирование'!$B:$B, $I334)</f>
        <v>#VALUE!</v>
      </c>
      <c r="AJ334" s="167" t="e">
        <f aca="false" ca="false" dt2D="false" dtr="false" t="normal">SUMIFS('Финансирование'!AJ:AJ, 'Финансирование'!$G:$G, $G334, 'Финансирование'!$B:$B, $I334)</f>
        <v>#VALUE!</v>
      </c>
      <c r="AK334" s="167" t="e">
        <f aca="false" ca="false" dt2D="false" dtr="false" t="normal">SUMIFS('Финансирование'!AK:AK, 'Финансирование'!$G:$G, $G334, 'Финансирование'!$B:$B, $I334)</f>
        <v>#VALUE!</v>
      </c>
      <c r="AL334" s="167" t="e">
        <f aca="false" ca="false" dt2D="false" dtr="false" t="normal">SUMIFS('Финансирование'!AL:AL, 'Финансирование'!$G:$G, $G334, 'Финансирование'!$B:$B, $I334)</f>
        <v>#VALUE!</v>
      </c>
      <c r="AM334" s="167" t="e">
        <f aca="false" ca="false" dt2D="false" dtr="false" t="normal">SUMIFS('Финансирование'!AM:AM, 'Финансирование'!$G:$G, $G334, 'Финансирование'!$B:$B, $I334)</f>
        <v>#VALUE!</v>
      </c>
      <c r="AN334" s="167" t="e">
        <f aca="false" ca="false" dt2D="false" dtr="false" t="normal">SUMIFS('Финансирование'!AN:AN, 'Финансирование'!$G:$G, $G334, 'Финансирование'!$B:$B, $I334)</f>
        <v>#VALUE!</v>
      </c>
      <c r="AO334" s="167" t="e">
        <f aca="false" ca="false" dt2D="false" dtr="false" t="normal">SUMIFS('Финансирование'!AO:AO, 'Финансирование'!$G:$G, $G334, 'Финансирование'!$B:$B, $I334)</f>
        <v>#VALUE!</v>
      </c>
      <c r="AP334" s="167" t="e">
        <f aca="false" ca="false" dt2D="false" dtr="false" t="normal">SUMIFS('Финансирование'!AP:AP, 'Финансирование'!$G:$G, $G334, 'Финансирование'!$B:$B, $I334)</f>
        <v>#VALUE!</v>
      </c>
      <c r="AQ334" s="167" t="e">
        <f aca="false" ca="false" dt2D="false" dtr="false" t="normal">SUMIFS('Финансирование'!AQ:AQ, 'Финансирование'!$G:$G, $G334, 'Финансирование'!$B:$B, $I334)</f>
        <v>#VALUE!</v>
      </c>
      <c r="AR334" s="167" t="e">
        <f aca="false" ca="false" dt2D="false" dtr="false" t="normal">SUMIFS('Финансирование'!AR:AR, 'Финансирование'!$G:$G, $G334, 'Финансирование'!$B:$B, $I334)</f>
        <v>#VALUE!</v>
      </c>
      <c r="AS334" s="167" t="e">
        <f aca="false" ca="false" dt2D="false" dtr="false" t="normal">SUMIFS('Финансирование'!AS:AS, 'Финансирование'!$G:$G, $G334, 'Финансирование'!$B:$B, $I334)</f>
        <v>#VALUE!</v>
      </c>
      <c r="AT334" s="167" t="e">
        <f aca="false" ca="false" dt2D="false" dtr="false" t="normal">SUMIFS('Финансирование'!AT:AT, 'Финансирование'!$G:$G, $G334, 'Финансирование'!$B:$B, $I334)</f>
        <v>#VALUE!</v>
      </c>
      <c r="AU334" s="167" t="e">
        <f aca="false" ca="false" dt2D="false" dtr="false" t="normal">SUMIFS('Финансирование'!AU:AU, 'Финансирование'!$G:$G, $G334, 'Финансирование'!$B:$B, $I334)</f>
        <v>#VALUE!</v>
      </c>
      <c r="AV334" s="167" t="e">
        <f aca="false" ca="false" dt2D="false" dtr="false" t="normal">SUMIFS('Финансирование'!AV:AV, 'Финансирование'!$G:$G, $G334, 'Финансирование'!$B:$B, $I334)</f>
        <v>#VALUE!</v>
      </c>
      <c r="AW334" s="167" t="e">
        <f aca="false" ca="false" dt2D="false" dtr="false" t="normal">SUMIFS('Финансирование'!AW:AW, 'Финансирование'!$G:$G, $G334, 'Финансирование'!$B:$B, $I334)</f>
        <v>#VALUE!</v>
      </c>
      <c r="AX334" s="167" t="e">
        <f aca="false" ca="false" dt2D="false" dtr="false" t="normal">SUMIFS('Финансирование'!AX:AX, 'Финансирование'!$G:$G, $G334, 'Финансирование'!$B:$B, $I334)</f>
        <v>#VALUE!</v>
      </c>
      <c r="AY334" s="167" t="e">
        <f aca="false" ca="false" dt2D="false" dtr="false" t="normal">SUMIFS('Финансирование'!AY:AY, 'Финансирование'!$G:$G, $G334, 'Финансирование'!$B:$B, $I334)</f>
        <v>#VALUE!</v>
      </c>
      <c r="AZ334" s="167" t="e">
        <f aca="false" ca="false" dt2D="false" dtr="false" t="normal">SUMIFS('Финансирование'!AZ:AZ, 'Финансирование'!$G:$G, $G334, 'Финансирование'!$B:$B, $I334)</f>
        <v>#VALUE!</v>
      </c>
      <c r="BA334" s="167" t="e">
        <f aca="false" ca="false" dt2D="false" dtr="false" t="normal">SUMIFS('Финансирование'!BA:BA, 'Финансирование'!$G:$G, $G334, 'Финансирование'!$B:$B, $I334)</f>
        <v>#VALUE!</v>
      </c>
      <c r="BB334" s="167" t="e">
        <f aca="false" ca="false" dt2D="false" dtr="false" t="normal">SUMIFS('Финансирование'!BB:BB, 'Финансирование'!$G:$G, $G334, 'Финансирование'!$B:$B, $I334)</f>
        <v>#VALUE!</v>
      </c>
      <c r="BC334" s="167" t="e">
        <f aca="false" ca="false" dt2D="false" dtr="false" t="normal">SUMIFS('Финансирование'!BC:BC, 'Финансирование'!$G:$G, $G334, 'Финансирование'!$B:$B, $I334)</f>
        <v>#VALUE!</v>
      </c>
      <c r="BD334" s="167" t="e">
        <f aca="false" ca="false" dt2D="false" dtr="false" t="normal">SUMIFS('Финансирование'!BD:BD, 'Финансирование'!$G:$G, $G334, 'Финансирование'!$B:$B, $I334)</f>
        <v>#VALUE!</v>
      </c>
      <c r="BE334" s="167" t="e">
        <f aca="false" ca="false" dt2D="false" dtr="false" t="normal">SUMIFS('Финансирование'!BE:BE, 'Финансирование'!$G:$G, $G334, 'Финансирование'!$B:$B, $I334)</f>
        <v>#VALUE!</v>
      </c>
      <c r="BF334" s="167" t="e">
        <f aca="false" ca="false" dt2D="false" dtr="false" t="normal">SUMIFS('Финансирование'!BF:BF, 'Финансирование'!$G:$G, $G334, 'Финансирование'!$B:$B, $I334)</f>
        <v>#VALUE!</v>
      </c>
      <c r="BG334" s="167" t="e">
        <f aca="false" ca="false" dt2D="false" dtr="false" t="normal">SUMIFS('Финансирование'!BG:BG, 'Финансирование'!$G:$G, $G334, 'Финансирование'!$B:$B, $I334)</f>
        <v>#VALUE!</v>
      </c>
      <c r="BH334" s="167" t="e">
        <f aca="false" ca="false" dt2D="false" dtr="false" t="normal">SUMIFS('Финансирование'!BH:BH, 'Финансирование'!$G:$G, $G334, 'Финансирование'!$B:$B, $I334)</f>
        <v>#VALUE!</v>
      </c>
      <c r="BI334" s="167" t="e">
        <f aca="false" ca="false" dt2D="false" dtr="false" t="normal">SUMIFS('Финансирование'!BI:BI, 'Финансирование'!$G:$G, $G334, 'Финансирование'!$B:$B, $I334)</f>
        <v>#VALUE!</v>
      </c>
      <c r="BJ334" s="167" t="e">
        <f aca="false" ca="false" dt2D="false" dtr="false" t="normal">SUMIFS('Финансирование'!BJ:BJ, 'Финансирование'!$G:$G, $G334, 'Финансирование'!$B:$B, $I334)</f>
        <v>#VALUE!</v>
      </c>
      <c r="BK334" s="167" t="e">
        <f aca="false" ca="false" dt2D="false" dtr="false" t="normal">SUMIFS('Финансирование'!BK:BK, 'Финансирование'!$G:$G, $G334, 'Финансирование'!$B:$B, $I334)</f>
        <v>#VALUE!</v>
      </c>
      <c r="BL334" s="167" t="e">
        <f aca="false" ca="false" dt2D="false" dtr="false" t="normal">SUMIFS('Финансирование'!BL:BL, 'Финансирование'!$G:$G, $G334, 'Финансирование'!$B:$B, $I334)</f>
        <v>#VALUE!</v>
      </c>
      <c r="BM334" s="167" t="e">
        <f aca="false" ca="false" dt2D="false" dtr="false" t="normal">SUMIFS('Финансирование'!BM:BM, 'Финансирование'!$G:$G, $G334, 'Финансирование'!$B:$B, $I334)</f>
        <v>#VALUE!</v>
      </c>
      <c r="BN334" s="167" t="e">
        <f aca="false" ca="false" dt2D="false" dtr="false" t="normal">SUMIFS('Финансирование'!BN:BN, 'Финансирование'!$G:$G, $G334, 'Финансирование'!$B:$B, $I334)</f>
        <v>#VALUE!</v>
      </c>
      <c r="BO334" s="167" t="e">
        <f aca="false" ca="false" dt2D="false" dtr="false" t="normal">SUMIFS('Финансирование'!BO:BO, 'Финансирование'!$G:$G, $G334, 'Финансирование'!$B:$B, $I334)</f>
        <v>#VALUE!</v>
      </c>
      <c r="BP334" s="167" t="e">
        <f aca="false" ca="false" dt2D="false" dtr="false" t="normal">SUMIFS('Финансирование'!BP:BP, 'Финансирование'!$G:$G, $G334, 'Финансирование'!$B:$B, $I334)</f>
        <v>#VALUE!</v>
      </c>
      <c r="BQ334" s="167" t="e">
        <f aca="false" ca="false" dt2D="false" dtr="false" t="normal">SUMIFS('Финансирование'!BQ:BQ, 'Финансирование'!$G:$G, $G334, 'Финансирование'!$B:$B, $I334)</f>
        <v>#VALUE!</v>
      </c>
      <c r="BR334" s="167" t="e">
        <f aca="false" ca="false" dt2D="false" dtr="false" t="normal">SUMIFS('Финансирование'!BR:BR, 'Финансирование'!$G:$G, $G334, 'Финансирование'!$B:$B, $I334)</f>
        <v>#VALUE!</v>
      </c>
      <c r="BS334" s="167" t="e">
        <f aca="false" ca="false" dt2D="false" dtr="false" t="normal">SUMIFS('Финансирование'!BS:BS, 'Финансирование'!$G:$G, $G334, 'Финансирование'!$B:$B, $I334)</f>
        <v>#VALUE!</v>
      </c>
      <c r="BT334" s="167" t="e">
        <f aca="false" ca="false" dt2D="false" dtr="false" t="normal">SUMIFS('Финансирование'!BT:BT, 'Финансирование'!$G:$G, $G334, 'Финансирование'!$B:$B, $I334)</f>
        <v>#VALUE!</v>
      </c>
    </row>
    <row hidden="true" ht="16.5" outlineLevel="1" r="335">
      <c r="A335" s="374" t="s">
        <v>425</v>
      </c>
      <c r="D335" s="374" t="str">
        <f aca="false" ca="false" dt2D="false" dtr="false" t="normal">IFERROR(J335, 0)</f>
        <v>Федеральный бюджет</v>
      </c>
      <c r="E335" s="419" t="e">
        <f aca="false" ca="false" dt2D="false" dtr="false" t="normal">E334</f>
        <v>#N/A</v>
      </c>
      <c r="F335" s="374" t="e">
        <f aca="false" ca="false" dt2D="false" dtr="false" t="normal">F334</f>
        <v>#N/A</v>
      </c>
      <c r="G335" s="374" t="n">
        <f aca="false" ca="false" dt2D="false" dtr="false" t="normal">G334</f>
        <v>0</v>
      </c>
      <c r="I335" s="16" t="s">
        <v>425</v>
      </c>
      <c r="J335" s="424" t="str">
        <f aca="false" ca="false" dt2D="false" dtr="false" ref="J335:J335" t="array">INDEX('Финансирование'!D:D, MATCH(I335&amp;G335, 'Финансирование'!B:B&amp;'Финансирование'!G:G, 0))</f>
        <v>Федеральный бюджет</v>
      </c>
      <c r="L335" s="283" t="e">
        <f aca="false" ca="false" dt2D="false" dtr="false" t="normal">SUM(M335:BT335)</f>
        <v>#VALUE!</v>
      </c>
      <c r="M335" s="167" t="e">
        <f aca="false" ca="false" dt2D="false" dtr="false" t="normal">SUMIFS('Финансирование'!M:M, 'Финансирование'!$G:$G, $G335, 'Финансирование'!$B:$B, $I335)</f>
        <v>#VALUE!</v>
      </c>
      <c r="N335" s="167" t="e">
        <f aca="false" ca="false" dt2D="false" dtr="false" t="normal">SUMIFS('Финансирование'!N:N, 'Финансирование'!$G:$G, $G335, 'Финансирование'!$B:$B, $I335)</f>
        <v>#VALUE!</v>
      </c>
      <c r="O335" s="167" t="e">
        <f aca="false" ca="false" dt2D="false" dtr="false" t="normal">SUMIFS('Финансирование'!O:O, 'Финансирование'!$G:$G, $G335, 'Финансирование'!$B:$B, $I335)</f>
        <v>#VALUE!</v>
      </c>
      <c r="P335" s="167" t="e">
        <f aca="false" ca="false" dt2D="false" dtr="false" t="normal">SUMIFS('Финансирование'!P:P, 'Финансирование'!$G:$G, $G335, 'Финансирование'!$B:$B, $I335)</f>
        <v>#VALUE!</v>
      </c>
      <c r="Q335" s="167" t="e">
        <f aca="false" ca="false" dt2D="false" dtr="false" t="normal">SUMIFS('Финансирование'!Q:Q, 'Финансирование'!$G:$G, $G335, 'Финансирование'!$B:$B, $I335)</f>
        <v>#VALUE!</v>
      </c>
      <c r="R335" s="167" t="e">
        <f aca="false" ca="false" dt2D="false" dtr="false" t="normal">SUMIFS('Финансирование'!R:R, 'Финансирование'!$G:$G, $G335, 'Финансирование'!$B:$B, $I335)</f>
        <v>#VALUE!</v>
      </c>
      <c r="S335" s="167" t="e">
        <f aca="false" ca="false" dt2D="false" dtr="false" t="normal">SUMIFS('Финансирование'!S:S, 'Финансирование'!$G:$G, $G335, 'Финансирование'!$B:$B, $I335)</f>
        <v>#VALUE!</v>
      </c>
      <c r="T335" s="167" t="e">
        <f aca="false" ca="false" dt2D="false" dtr="false" t="normal">SUMIFS('Финансирование'!T:T, 'Финансирование'!$G:$G, $G335, 'Финансирование'!$B:$B, $I335)</f>
        <v>#VALUE!</v>
      </c>
      <c r="U335" s="167" t="e">
        <f aca="false" ca="false" dt2D="false" dtr="false" t="normal">SUMIFS('Финансирование'!U:U, 'Финансирование'!$G:$G, $G335, 'Финансирование'!$B:$B, $I335)</f>
        <v>#VALUE!</v>
      </c>
      <c r="V335" s="167" t="e">
        <f aca="false" ca="false" dt2D="false" dtr="false" t="normal">SUMIFS('Финансирование'!V:V, 'Финансирование'!$G:$G, $G335, 'Финансирование'!$B:$B, $I335)</f>
        <v>#VALUE!</v>
      </c>
      <c r="W335" s="167" t="e">
        <f aca="false" ca="false" dt2D="false" dtr="false" t="normal">SUMIFS('Финансирование'!W:W, 'Финансирование'!$G:$G, $G335, 'Финансирование'!$B:$B, $I335)</f>
        <v>#VALUE!</v>
      </c>
      <c r="X335" s="167" t="e">
        <f aca="false" ca="false" dt2D="false" dtr="false" t="normal">SUMIFS('Финансирование'!X:X, 'Финансирование'!$G:$G, $G335, 'Финансирование'!$B:$B, $I335)</f>
        <v>#VALUE!</v>
      </c>
      <c r="Y335" s="167" t="e">
        <f aca="false" ca="false" dt2D="false" dtr="false" t="normal">SUMIFS('Финансирование'!Y:Y, 'Финансирование'!$G:$G, $G335, 'Финансирование'!$B:$B, $I335)</f>
        <v>#VALUE!</v>
      </c>
      <c r="Z335" s="167" t="e">
        <f aca="false" ca="false" dt2D="false" dtr="false" t="normal">SUMIFS('Финансирование'!Z:Z, 'Финансирование'!$G:$G, $G335, 'Финансирование'!$B:$B, $I335)</f>
        <v>#VALUE!</v>
      </c>
      <c r="AA335" s="167" t="e">
        <f aca="false" ca="false" dt2D="false" dtr="false" t="normal">SUMIFS('Финансирование'!AA:AA, 'Финансирование'!$G:$G, $G335, 'Финансирование'!$B:$B, $I335)</f>
        <v>#VALUE!</v>
      </c>
      <c r="AB335" s="167" t="e">
        <f aca="false" ca="false" dt2D="false" dtr="false" t="normal">SUMIFS('Финансирование'!AB:AB, 'Финансирование'!$G:$G, $G335, 'Финансирование'!$B:$B, $I335)</f>
        <v>#VALUE!</v>
      </c>
      <c r="AC335" s="167" t="e">
        <f aca="false" ca="false" dt2D="false" dtr="false" t="normal">SUMIFS('Финансирование'!AC:AC, 'Финансирование'!$G:$G, $G335, 'Финансирование'!$B:$B, $I335)</f>
        <v>#VALUE!</v>
      </c>
      <c r="AD335" s="167" t="e">
        <f aca="false" ca="false" dt2D="false" dtr="false" t="normal">SUMIFS('Финансирование'!AD:AD, 'Финансирование'!$G:$G, $G335, 'Финансирование'!$B:$B, $I335)</f>
        <v>#VALUE!</v>
      </c>
      <c r="AE335" s="167" t="e">
        <f aca="false" ca="false" dt2D="false" dtr="false" t="normal">SUMIFS('Финансирование'!AE:AE, 'Финансирование'!$G:$G, $G335, 'Финансирование'!$B:$B, $I335)</f>
        <v>#VALUE!</v>
      </c>
      <c r="AF335" s="167" t="e">
        <f aca="false" ca="false" dt2D="false" dtr="false" t="normal">SUMIFS('Финансирование'!AF:AF, 'Финансирование'!$G:$G, $G335, 'Финансирование'!$B:$B, $I335)</f>
        <v>#VALUE!</v>
      </c>
      <c r="AG335" s="167" t="e">
        <f aca="false" ca="false" dt2D="false" dtr="false" t="normal">SUMIFS('Финансирование'!AG:AG, 'Финансирование'!$G:$G, $G335, 'Финансирование'!$B:$B, $I335)</f>
        <v>#VALUE!</v>
      </c>
      <c r="AH335" s="167" t="e">
        <f aca="false" ca="false" dt2D="false" dtr="false" t="normal">SUMIFS('Финансирование'!AH:AH, 'Финансирование'!$G:$G, $G335, 'Финансирование'!$B:$B, $I335)</f>
        <v>#VALUE!</v>
      </c>
      <c r="AI335" s="167" t="e">
        <f aca="false" ca="false" dt2D="false" dtr="false" t="normal">SUMIFS('Финансирование'!AI:AI, 'Финансирование'!$G:$G, $G335, 'Финансирование'!$B:$B, $I335)</f>
        <v>#VALUE!</v>
      </c>
      <c r="AJ335" s="167" t="e">
        <f aca="false" ca="false" dt2D="false" dtr="false" t="normal">SUMIFS('Финансирование'!AJ:AJ, 'Финансирование'!$G:$G, $G335, 'Финансирование'!$B:$B, $I335)</f>
        <v>#VALUE!</v>
      </c>
      <c r="AK335" s="167" t="e">
        <f aca="false" ca="false" dt2D="false" dtr="false" t="normal">SUMIFS('Финансирование'!AK:AK, 'Финансирование'!$G:$G, $G335, 'Финансирование'!$B:$B, $I335)</f>
        <v>#VALUE!</v>
      </c>
      <c r="AL335" s="167" t="e">
        <f aca="false" ca="false" dt2D="false" dtr="false" t="normal">SUMIFS('Финансирование'!AL:AL, 'Финансирование'!$G:$G, $G335, 'Финансирование'!$B:$B, $I335)</f>
        <v>#VALUE!</v>
      </c>
      <c r="AM335" s="167" t="e">
        <f aca="false" ca="false" dt2D="false" dtr="false" t="normal">SUMIFS('Финансирование'!AM:AM, 'Финансирование'!$G:$G, $G335, 'Финансирование'!$B:$B, $I335)</f>
        <v>#VALUE!</v>
      </c>
      <c r="AN335" s="167" t="e">
        <f aca="false" ca="false" dt2D="false" dtr="false" t="normal">SUMIFS('Финансирование'!AN:AN, 'Финансирование'!$G:$G, $G335, 'Финансирование'!$B:$B, $I335)</f>
        <v>#VALUE!</v>
      </c>
      <c r="AO335" s="167" t="e">
        <f aca="false" ca="false" dt2D="false" dtr="false" t="normal">SUMIFS('Финансирование'!AO:AO, 'Финансирование'!$G:$G, $G335, 'Финансирование'!$B:$B, $I335)</f>
        <v>#VALUE!</v>
      </c>
      <c r="AP335" s="167" t="e">
        <f aca="false" ca="false" dt2D="false" dtr="false" t="normal">SUMIFS('Финансирование'!AP:AP, 'Финансирование'!$G:$G, $G335, 'Финансирование'!$B:$B, $I335)</f>
        <v>#VALUE!</v>
      </c>
      <c r="AQ335" s="167" t="e">
        <f aca="false" ca="false" dt2D="false" dtr="false" t="normal">SUMIFS('Финансирование'!AQ:AQ, 'Финансирование'!$G:$G, $G335, 'Финансирование'!$B:$B, $I335)</f>
        <v>#VALUE!</v>
      </c>
      <c r="AR335" s="167" t="e">
        <f aca="false" ca="false" dt2D="false" dtr="false" t="normal">SUMIFS('Финансирование'!AR:AR, 'Финансирование'!$G:$G, $G335, 'Финансирование'!$B:$B, $I335)</f>
        <v>#VALUE!</v>
      </c>
      <c r="AS335" s="167" t="e">
        <f aca="false" ca="false" dt2D="false" dtr="false" t="normal">SUMIFS('Финансирование'!AS:AS, 'Финансирование'!$G:$G, $G335, 'Финансирование'!$B:$B, $I335)</f>
        <v>#VALUE!</v>
      </c>
      <c r="AT335" s="167" t="e">
        <f aca="false" ca="false" dt2D="false" dtr="false" t="normal">SUMIFS('Финансирование'!AT:AT, 'Финансирование'!$G:$G, $G335, 'Финансирование'!$B:$B, $I335)</f>
        <v>#VALUE!</v>
      </c>
      <c r="AU335" s="167" t="e">
        <f aca="false" ca="false" dt2D="false" dtr="false" t="normal">SUMIFS('Финансирование'!AU:AU, 'Финансирование'!$G:$G, $G335, 'Финансирование'!$B:$B, $I335)</f>
        <v>#VALUE!</v>
      </c>
      <c r="AV335" s="167" t="e">
        <f aca="false" ca="false" dt2D="false" dtr="false" t="normal">SUMIFS('Финансирование'!AV:AV, 'Финансирование'!$G:$G, $G335, 'Финансирование'!$B:$B, $I335)</f>
        <v>#VALUE!</v>
      </c>
      <c r="AW335" s="167" t="e">
        <f aca="false" ca="false" dt2D="false" dtr="false" t="normal">SUMIFS('Финансирование'!AW:AW, 'Финансирование'!$G:$G, $G335, 'Финансирование'!$B:$B, $I335)</f>
        <v>#VALUE!</v>
      </c>
      <c r="AX335" s="167" t="e">
        <f aca="false" ca="false" dt2D="false" dtr="false" t="normal">SUMIFS('Финансирование'!AX:AX, 'Финансирование'!$G:$G, $G335, 'Финансирование'!$B:$B, $I335)</f>
        <v>#VALUE!</v>
      </c>
      <c r="AY335" s="167" t="e">
        <f aca="false" ca="false" dt2D="false" dtr="false" t="normal">SUMIFS('Финансирование'!AY:AY, 'Финансирование'!$G:$G, $G335, 'Финансирование'!$B:$B, $I335)</f>
        <v>#VALUE!</v>
      </c>
      <c r="AZ335" s="167" t="e">
        <f aca="false" ca="false" dt2D="false" dtr="false" t="normal">SUMIFS('Финансирование'!AZ:AZ, 'Финансирование'!$G:$G, $G335, 'Финансирование'!$B:$B, $I335)</f>
        <v>#VALUE!</v>
      </c>
      <c r="BA335" s="167" t="e">
        <f aca="false" ca="false" dt2D="false" dtr="false" t="normal">SUMIFS('Финансирование'!BA:BA, 'Финансирование'!$G:$G, $G335, 'Финансирование'!$B:$B, $I335)</f>
        <v>#VALUE!</v>
      </c>
      <c r="BB335" s="167" t="e">
        <f aca="false" ca="false" dt2D="false" dtr="false" t="normal">SUMIFS('Финансирование'!BB:BB, 'Финансирование'!$G:$G, $G335, 'Финансирование'!$B:$B, $I335)</f>
        <v>#VALUE!</v>
      </c>
      <c r="BC335" s="167" t="e">
        <f aca="false" ca="false" dt2D="false" dtr="false" t="normal">SUMIFS('Финансирование'!BC:BC, 'Финансирование'!$G:$G, $G335, 'Финансирование'!$B:$B, $I335)</f>
        <v>#VALUE!</v>
      </c>
      <c r="BD335" s="167" t="e">
        <f aca="false" ca="false" dt2D="false" dtr="false" t="normal">SUMIFS('Финансирование'!BD:BD, 'Финансирование'!$G:$G, $G335, 'Финансирование'!$B:$B, $I335)</f>
        <v>#VALUE!</v>
      </c>
      <c r="BE335" s="167" t="e">
        <f aca="false" ca="false" dt2D="false" dtr="false" t="normal">SUMIFS('Финансирование'!BE:BE, 'Финансирование'!$G:$G, $G335, 'Финансирование'!$B:$B, $I335)</f>
        <v>#VALUE!</v>
      </c>
      <c r="BF335" s="167" t="e">
        <f aca="false" ca="false" dt2D="false" dtr="false" t="normal">SUMIFS('Финансирование'!BF:BF, 'Финансирование'!$G:$G, $G335, 'Финансирование'!$B:$B, $I335)</f>
        <v>#VALUE!</v>
      </c>
      <c r="BG335" s="167" t="e">
        <f aca="false" ca="false" dt2D="false" dtr="false" t="normal">SUMIFS('Финансирование'!BG:BG, 'Финансирование'!$G:$G, $G335, 'Финансирование'!$B:$B, $I335)</f>
        <v>#VALUE!</v>
      </c>
      <c r="BH335" s="167" t="e">
        <f aca="false" ca="false" dt2D="false" dtr="false" t="normal">SUMIFS('Финансирование'!BH:BH, 'Финансирование'!$G:$G, $G335, 'Финансирование'!$B:$B, $I335)</f>
        <v>#VALUE!</v>
      </c>
      <c r="BI335" s="167" t="e">
        <f aca="false" ca="false" dt2D="false" dtr="false" t="normal">SUMIFS('Финансирование'!BI:BI, 'Финансирование'!$G:$G, $G335, 'Финансирование'!$B:$B, $I335)</f>
        <v>#VALUE!</v>
      </c>
      <c r="BJ335" s="167" t="e">
        <f aca="false" ca="false" dt2D="false" dtr="false" t="normal">SUMIFS('Финансирование'!BJ:BJ, 'Финансирование'!$G:$G, $G335, 'Финансирование'!$B:$B, $I335)</f>
        <v>#VALUE!</v>
      </c>
      <c r="BK335" s="167" t="e">
        <f aca="false" ca="false" dt2D="false" dtr="false" t="normal">SUMIFS('Финансирование'!BK:BK, 'Финансирование'!$G:$G, $G335, 'Финансирование'!$B:$B, $I335)</f>
        <v>#VALUE!</v>
      </c>
      <c r="BL335" s="167" t="e">
        <f aca="false" ca="false" dt2D="false" dtr="false" t="normal">SUMIFS('Финансирование'!BL:BL, 'Финансирование'!$G:$G, $G335, 'Финансирование'!$B:$B, $I335)</f>
        <v>#VALUE!</v>
      </c>
      <c r="BM335" s="167" t="e">
        <f aca="false" ca="false" dt2D="false" dtr="false" t="normal">SUMIFS('Финансирование'!BM:BM, 'Финансирование'!$G:$G, $G335, 'Финансирование'!$B:$B, $I335)</f>
        <v>#VALUE!</v>
      </c>
      <c r="BN335" s="167" t="e">
        <f aca="false" ca="false" dt2D="false" dtr="false" t="normal">SUMIFS('Финансирование'!BN:BN, 'Финансирование'!$G:$G, $G335, 'Финансирование'!$B:$B, $I335)</f>
        <v>#VALUE!</v>
      </c>
      <c r="BO335" s="167" t="e">
        <f aca="false" ca="false" dt2D="false" dtr="false" t="normal">SUMIFS('Финансирование'!BO:BO, 'Финансирование'!$G:$G, $G335, 'Финансирование'!$B:$B, $I335)</f>
        <v>#VALUE!</v>
      </c>
      <c r="BP335" s="167" t="e">
        <f aca="false" ca="false" dt2D="false" dtr="false" t="normal">SUMIFS('Финансирование'!BP:BP, 'Финансирование'!$G:$G, $G335, 'Финансирование'!$B:$B, $I335)</f>
        <v>#VALUE!</v>
      </c>
      <c r="BQ335" s="167" t="e">
        <f aca="false" ca="false" dt2D="false" dtr="false" t="normal">SUMIFS('Финансирование'!BQ:BQ, 'Финансирование'!$G:$G, $G335, 'Финансирование'!$B:$B, $I335)</f>
        <v>#VALUE!</v>
      </c>
      <c r="BR335" s="167" t="e">
        <f aca="false" ca="false" dt2D="false" dtr="false" t="normal">SUMIFS('Финансирование'!BR:BR, 'Финансирование'!$G:$G, $G335, 'Финансирование'!$B:$B, $I335)</f>
        <v>#VALUE!</v>
      </c>
      <c r="BS335" s="167" t="e">
        <f aca="false" ca="false" dt2D="false" dtr="false" t="normal">SUMIFS('Финансирование'!BS:BS, 'Финансирование'!$G:$G, $G335, 'Финансирование'!$B:$B, $I335)</f>
        <v>#VALUE!</v>
      </c>
      <c r="BT335" s="167" t="e">
        <f aca="false" ca="false" dt2D="false" dtr="false" t="normal">SUMIFS('Финансирование'!BT:BT, 'Финансирование'!$G:$G, $G335, 'Финансирование'!$B:$B, $I335)</f>
        <v>#VALUE!</v>
      </c>
    </row>
    <row hidden="true" ht="16.5" outlineLevel="1" r="336">
      <c r="A336" s="374" t="s">
        <v>426</v>
      </c>
      <c r="D336" s="374" t="str">
        <f aca="false" ca="false" dt2D="false" dtr="false" t="normal">IFERROR(J336, 0)</f>
        <v>Федеральный бюджет</v>
      </c>
      <c r="E336" s="419" t="e">
        <f aca="false" ca="false" dt2D="false" dtr="false" t="normal">E335</f>
        <v>#N/A</v>
      </c>
      <c r="F336" s="374" t="e">
        <f aca="false" ca="false" dt2D="false" dtr="false" t="normal">F335</f>
        <v>#N/A</v>
      </c>
      <c r="G336" s="374" t="n">
        <f aca="false" ca="false" dt2D="false" dtr="false" t="normal">G335</f>
        <v>0</v>
      </c>
      <c r="I336" s="16" t="s">
        <v>483</v>
      </c>
      <c r="J336" s="424" t="str">
        <f aca="false" ca="false" dt2D="false" dtr="false" ref="J336:J336" t="array">INDEX('Финансирование'!D:D, MATCH(I336&amp;G336, 'Финансирование'!B:B&amp;'Финансирование'!G:G, 0))</f>
        <v>Федеральный бюджет</v>
      </c>
      <c r="L336" s="283" t="e">
        <f aca="false" ca="false" dt2D="false" dtr="false" t="normal">SUM(M336:BT336)</f>
        <v>#VALUE!</v>
      </c>
      <c r="M336" s="167" t="e">
        <f aca="false" ca="false" dt2D="false" dtr="false" t="normal">SUMIFS('Финансирование'!M:M, 'Финансирование'!$G:$G, $G336, 'Финансирование'!$B:$B, $I336)</f>
        <v>#VALUE!</v>
      </c>
      <c r="N336" s="167" t="e">
        <f aca="false" ca="false" dt2D="false" dtr="false" t="normal">SUMIFS('Финансирование'!N:N, 'Финансирование'!$G:$G, $G336, 'Финансирование'!$B:$B, $I336)</f>
        <v>#VALUE!</v>
      </c>
      <c r="O336" s="167" t="e">
        <f aca="false" ca="false" dt2D="false" dtr="false" t="normal">SUMIFS('Финансирование'!O:O, 'Финансирование'!$G:$G, $G336, 'Финансирование'!$B:$B, $I336)</f>
        <v>#VALUE!</v>
      </c>
      <c r="P336" s="167" t="e">
        <f aca="false" ca="false" dt2D="false" dtr="false" t="normal">SUMIFS('Финансирование'!P:P, 'Финансирование'!$G:$G, $G336, 'Финансирование'!$B:$B, $I336)</f>
        <v>#VALUE!</v>
      </c>
      <c r="Q336" s="167" t="e">
        <f aca="false" ca="false" dt2D="false" dtr="false" t="normal">SUMIFS('Финансирование'!Q:Q, 'Финансирование'!$G:$G, $G336, 'Финансирование'!$B:$B, $I336)</f>
        <v>#VALUE!</v>
      </c>
      <c r="R336" s="167" t="e">
        <f aca="false" ca="false" dt2D="false" dtr="false" t="normal">SUMIFS('Финансирование'!R:R, 'Финансирование'!$G:$G, $G336, 'Финансирование'!$B:$B, $I336)</f>
        <v>#VALUE!</v>
      </c>
      <c r="S336" s="167" t="e">
        <f aca="false" ca="false" dt2D="false" dtr="false" t="normal">SUMIFS('Финансирование'!S:S, 'Финансирование'!$G:$G, $G336, 'Финансирование'!$B:$B, $I336)</f>
        <v>#VALUE!</v>
      </c>
      <c r="T336" s="167" t="e">
        <f aca="false" ca="false" dt2D="false" dtr="false" t="normal">SUMIFS('Финансирование'!T:T, 'Финансирование'!$G:$G, $G336, 'Финансирование'!$B:$B, $I336)</f>
        <v>#VALUE!</v>
      </c>
      <c r="U336" s="167" t="e">
        <f aca="false" ca="false" dt2D="false" dtr="false" t="normal">SUMIFS('Финансирование'!U:U, 'Финансирование'!$G:$G, $G336, 'Финансирование'!$B:$B, $I336)</f>
        <v>#VALUE!</v>
      </c>
      <c r="V336" s="167" t="e">
        <f aca="false" ca="false" dt2D="false" dtr="false" t="normal">SUMIFS('Финансирование'!V:V, 'Финансирование'!$G:$G, $G336, 'Финансирование'!$B:$B, $I336)</f>
        <v>#VALUE!</v>
      </c>
      <c r="W336" s="167" t="e">
        <f aca="false" ca="false" dt2D="false" dtr="false" t="normal">SUMIFS('Финансирование'!W:W, 'Финансирование'!$G:$G, $G336, 'Финансирование'!$B:$B, $I336)</f>
        <v>#VALUE!</v>
      </c>
      <c r="X336" s="167" t="e">
        <f aca="false" ca="false" dt2D="false" dtr="false" t="normal">SUMIFS('Финансирование'!X:X, 'Финансирование'!$G:$G, $G336, 'Финансирование'!$B:$B, $I336)</f>
        <v>#VALUE!</v>
      </c>
      <c r="Y336" s="167" t="e">
        <f aca="false" ca="false" dt2D="false" dtr="false" t="normal">SUMIFS('Финансирование'!Y:Y, 'Финансирование'!$G:$G, $G336, 'Финансирование'!$B:$B, $I336)</f>
        <v>#VALUE!</v>
      </c>
      <c r="Z336" s="167" t="e">
        <f aca="false" ca="false" dt2D="false" dtr="false" t="normal">SUMIFS('Финансирование'!Z:Z, 'Финансирование'!$G:$G, $G336, 'Финансирование'!$B:$B, $I336)</f>
        <v>#VALUE!</v>
      </c>
      <c r="AA336" s="167" t="e">
        <f aca="false" ca="false" dt2D="false" dtr="false" t="normal">SUMIFS('Финансирование'!AA:AA, 'Финансирование'!$G:$G, $G336, 'Финансирование'!$B:$B, $I336)</f>
        <v>#VALUE!</v>
      </c>
      <c r="AB336" s="167" t="e">
        <f aca="false" ca="false" dt2D="false" dtr="false" t="normal">SUMIFS('Финансирование'!AB:AB, 'Финансирование'!$G:$G, $G336, 'Финансирование'!$B:$B, $I336)</f>
        <v>#VALUE!</v>
      </c>
      <c r="AC336" s="167" t="e">
        <f aca="false" ca="false" dt2D="false" dtr="false" t="normal">SUMIFS('Финансирование'!AC:AC, 'Финансирование'!$G:$G, $G336, 'Финансирование'!$B:$B, $I336)</f>
        <v>#VALUE!</v>
      </c>
      <c r="AD336" s="167" t="e">
        <f aca="false" ca="false" dt2D="false" dtr="false" t="normal">SUMIFS('Финансирование'!AD:AD, 'Финансирование'!$G:$G, $G336, 'Финансирование'!$B:$B, $I336)</f>
        <v>#VALUE!</v>
      </c>
      <c r="AE336" s="167" t="e">
        <f aca="false" ca="false" dt2D="false" dtr="false" t="normal">SUMIFS('Финансирование'!AE:AE, 'Финансирование'!$G:$G, $G336, 'Финансирование'!$B:$B, $I336)</f>
        <v>#VALUE!</v>
      </c>
      <c r="AF336" s="167" t="e">
        <f aca="false" ca="false" dt2D="false" dtr="false" t="normal">SUMIFS('Финансирование'!AF:AF, 'Финансирование'!$G:$G, $G336, 'Финансирование'!$B:$B, $I336)</f>
        <v>#VALUE!</v>
      </c>
      <c r="AG336" s="167" t="e">
        <f aca="false" ca="false" dt2D="false" dtr="false" t="normal">SUMIFS('Финансирование'!AG:AG, 'Финансирование'!$G:$G, $G336, 'Финансирование'!$B:$B, $I336)</f>
        <v>#VALUE!</v>
      </c>
      <c r="AH336" s="167" t="e">
        <f aca="false" ca="false" dt2D="false" dtr="false" t="normal">SUMIFS('Финансирование'!AH:AH, 'Финансирование'!$G:$G, $G336, 'Финансирование'!$B:$B, $I336)</f>
        <v>#VALUE!</v>
      </c>
      <c r="AI336" s="167" t="e">
        <f aca="false" ca="false" dt2D="false" dtr="false" t="normal">SUMIFS('Финансирование'!AI:AI, 'Финансирование'!$G:$G, $G336, 'Финансирование'!$B:$B, $I336)</f>
        <v>#VALUE!</v>
      </c>
      <c r="AJ336" s="167" t="e">
        <f aca="false" ca="false" dt2D="false" dtr="false" t="normal">SUMIFS('Финансирование'!AJ:AJ, 'Финансирование'!$G:$G, $G336, 'Финансирование'!$B:$B, $I336)</f>
        <v>#VALUE!</v>
      </c>
      <c r="AK336" s="167" t="e">
        <f aca="false" ca="false" dt2D="false" dtr="false" t="normal">SUMIFS('Финансирование'!AK:AK, 'Финансирование'!$G:$G, $G336, 'Финансирование'!$B:$B, $I336)</f>
        <v>#VALUE!</v>
      </c>
      <c r="AL336" s="167" t="e">
        <f aca="false" ca="false" dt2D="false" dtr="false" t="normal">SUMIFS('Финансирование'!AL:AL, 'Финансирование'!$G:$G, $G336, 'Финансирование'!$B:$B, $I336)</f>
        <v>#VALUE!</v>
      </c>
      <c r="AM336" s="167" t="e">
        <f aca="false" ca="false" dt2D="false" dtr="false" t="normal">SUMIFS('Финансирование'!AM:AM, 'Финансирование'!$G:$G, $G336, 'Финансирование'!$B:$B, $I336)</f>
        <v>#VALUE!</v>
      </c>
      <c r="AN336" s="167" t="e">
        <f aca="false" ca="false" dt2D="false" dtr="false" t="normal">SUMIFS('Финансирование'!AN:AN, 'Финансирование'!$G:$G, $G336, 'Финансирование'!$B:$B, $I336)</f>
        <v>#VALUE!</v>
      </c>
      <c r="AO336" s="167" t="e">
        <f aca="false" ca="false" dt2D="false" dtr="false" t="normal">SUMIFS('Финансирование'!AO:AO, 'Финансирование'!$G:$G, $G336, 'Финансирование'!$B:$B, $I336)</f>
        <v>#VALUE!</v>
      </c>
      <c r="AP336" s="167" t="e">
        <f aca="false" ca="false" dt2D="false" dtr="false" t="normal">SUMIFS('Финансирование'!AP:AP, 'Финансирование'!$G:$G, $G336, 'Финансирование'!$B:$B, $I336)</f>
        <v>#VALUE!</v>
      </c>
      <c r="AQ336" s="167" t="e">
        <f aca="false" ca="false" dt2D="false" dtr="false" t="normal">SUMIFS('Финансирование'!AQ:AQ, 'Финансирование'!$G:$G, $G336, 'Финансирование'!$B:$B, $I336)</f>
        <v>#VALUE!</v>
      </c>
      <c r="AR336" s="167" t="e">
        <f aca="false" ca="false" dt2D="false" dtr="false" t="normal">SUMIFS('Финансирование'!AR:AR, 'Финансирование'!$G:$G, $G336, 'Финансирование'!$B:$B, $I336)</f>
        <v>#VALUE!</v>
      </c>
      <c r="AS336" s="167" t="e">
        <f aca="false" ca="false" dt2D="false" dtr="false" t="normal">SUMIFS('Финансирование'!AS:AS, 'Финансирование'!$G:$G, $G336, 'Финансирование'!$B:$B, $I336)</f>
        <v>#VALUE!</v>
      </c>
      <c r="AT336" s="167" t="e">
        <f aca="false" ca="false" dt2D="false" dtr="false" t="normal">SUMIFS('Финансирование'!AT:AT, 'Финансирование'!$G:$G, $G336, 'Финансирование'!$B:$B, $I336)</f>
        <v>#VALUE!</v>
      </c>
      <c r="AU336" s="167" t="e">
        <f aca="false" ca="false" dt2D="false" dtr="false" t="normal">SUMIFS('Финансирование'!AU:AU, 'Финансирование'!$G:$G, $G336, 'Финансирование'!$B:$B, $I336)</f>
        <v>#VALUE!</v>
      </c>
      <c r="AV336" s="167" t="e">
        <f aca="false" ca="false" dt2D="false" dtr="false" t="normal">SUMIFS('Финансирование'!AV:AV, 'Финансирование'!$G:$G, $G336, 'Финансирование'!$B:$B, $I336)</f>
        <v>#VALUE!</v>
      </c>
      <c r="AW336" s="167" t="e">
        <f aca="false" ca="false" dt2D="false" dtr="false" t="normal">SUMIFS('Финансирование'!AW:AW, 'Финансирование'!$G:$G, $G336, 'Финансирование'!$B:$B, $I336)</f>
        <v>#VALUE!</v>
      </c>
      <c r="AX336" s="167" t="e">
        <f aca="false" ca="false" dt2D="false" dtr="false" t="normal">SUMIFS('Финансирование'!AX:AX, 'Финансирование'!$G:$G, $G336, 'Финансирование'!$B:$B, $I336)</f>
        <v>#VALUE!</v>
      </c>
      <c r="AY336" s="167" t="e">
        <f aca="false" ca="false" dt2D="false" dtr="false" t="normal">SUMIFS('Финансирование'!AY:AY, 'Финансирование'!$G:$G, $G336, 'Финансирование'!$B:$B, $I336)</f>
        <v>#VALUE!</v>
      </c>
      <c r="AZ336" s="167" t="e">
        <f aca="false" ca="false" dt2D="false" dtr="false" t="normal">SUMIFS('Финансирование'!AZ:AZ, 'Финансирование'!$G:$G, $G336, 'Финансирование'!$B:$B, $I336)</f>
        <v>#VALUE!</v>
      </c>
      <c r="BA336" s="167" t="e">
        <f aca="false" ca="false" dt2D="false" dtr="false" t="normal">SUMIFS('Финансирование'!BA:BA, 'Финансирование'!$G:$G, $G336, 'Финансирование'!$B:$B, $I336)</f>
        <v>#VALUE!</v>
      </c>
      <c r="BB336" s="167" t="e">
        <f aca="false" ca="false" dt2D="false" dtr="false" t="normal">SUMIFS('Финансирование'!BB:BB, 'Финансирование'!$G:$G, $G336, 'Финансирование'!$B:$B, $I336)</f>
        <v>#VALUE!</v>
      </c>
      <c r="BC336" s="167" t="e">
        <f aca="false" ca="false" dt2D="false" dtr="false" t="normal">SUMIFS('Финансирование'!BC:BC, 'Финансирование'!$G:$G, $G336, 'Финансирование'!$B:$B, $I336)</f>
        <v>#VALUE!</v>
      </c>
      <c r="BD336" s="167" t="e">
        <f aca="false" ca="false" dt2D="false" dtr="false" t="normal">SUMIFS('Финансирование'!BD:BD, 'Финансирование'!$G:$G, $G336, 'Финансирование'!$B:$B, $I336)</f>
        <v>#VALUE!</v>
      </c>
      <c r="BE336" s="167" t="e">
        <f aca="false" ca="false" dt2D="false" dtr="false" t="normal">SUMIFS('Финансирование'!BE:BE, 'Финансирование'!$G:$G, $G336, 'Финансирование'!$B:$B, $I336)</f>
        <v>#VALUE!</v>
      </c>
      <c r="BF336" s="167" t="e">
        <f aca="false" ca="false" dt2D="false" dtr="false" t="normal">SUMIFS('Финансирование'!BF:BF, 'Финансирование'!$G:$G, $G336, 'Финансирование'!$B:$B, $I336)</f>
        <v>#VALUE!</v>
      </c>
      <c r="BG336" s="167" t="e">
        <f aca="false" ca="false" dt2D="false" dtr="false" t="normal">SUMIFS('Финансирование'!BG:BG, 'Финансирование'!$G:$G, $G336, 'Финансирование'!$B:$B, $I336)</f>
        <v>#VALUE!</v>
      </c>
      <c r="BH336" s="167" t="e">
        <f aca="false" ca="false" dt2D="false" dtr="false" t="normal">SUMIFS('Финансирование'!BH:BH, 'Финансирование'!$G:$G, $G336, 'Финансирование'!$B:$B, $I336)</f>
        <v>#VALUE!</v>
      </c>
      <c r="BI336" s="167" t="e">
        <f aca="false" ca="false" dt2D="false" dtr="false" t="normal">SUMIFS('Финансирование'!BI:BI, 'Финансирование'!$G:$G, $G336, 'Финансирование'!$B:$B, $I336)</f>
        <v>#VALUE!</v>
      </c>
      <c r="BJ336" s="167" t="e">
        <f aca="false" ca="false" dt2D="false" dtr="false" t="normal">SUMIFS('Финансирование'!BJ:BJ, 'Финансирование'!$G:$G, $G336, 'Финансирование'!$B:$B, $I336)</f>
        <v>#VALUE!</v>
      </c>
      <c r="BK336" s="167" t="e">
        <f aca="false" ca="false" dt2D="false" dtr="false" t="normal">SUMIFS('Финансирование'!BK:BK, 'Финансирование'!$G:$G, $G336, 'Финансирование'!$B:$B, $I336)</f>
        <v>#VALUE!</v>
      </c>
      <c r="BL336" s="167" t="e">
        <f aca="false" ca="false" dt2D="false" dtr="false" t="normal">SUMIFS('Финансирование'!BL:BL, 'Финансирование'!$G:$G, $G336, 'Финансирование'!$B:$B, $I336)</f>
        <v>#VALUE!</v>
      </c>
      <c r="BM336" s="167" t="e">
        <f aca="false" ca="false" dt2D="false" dtr="false" t="normal">SUMIFS('Финансирование'!BM:BM, 'Финансирование'!$G:$G, $G336, 'Финансирование'!$B:$B, $I336)</f>
        <v>#VALUE!</v>
      </c>
      <c r="BN336" s="167" t="e">
        <f aca="false" ca="false" dt2D="false" dtr="false" t="normal">SUMIFS('Финансирование'!BN:BN, 'Финансирование'!$G:$G, $G336, 'Финансирование'!$B:$B, $I336)</f>
        <v>#VALUE!</v>
      </c>
      <c r="BO336" s="167" t="e">
        <f aca="false" ca="false" dt2D="false" dtr="false" t="normal">SUMIFS('Финансирование'!BO:BO, 'Финансирование'!$G:$G, $G336, 'Финансирование'!$B:$B, $I336)</f>
        <v>#VALUE!</v>
      </c>
      <c r="BP336" s="167" t="e">
        <f aca="false" ca="false" dt2D="false" dtr="false" t="normal">SUMIFS('Финансирование'!BP:BP, 'Финансирование'!$G:$G, $G336, 'Финансирование'!$B:$B, $I336)</f>
        <v>#VALUE!</v>
      </c>
      <c r="BQ336" s="167" t="e">
        <f aca="false" ca="false" dt2D="false" dtr="false" t="normal">SUMIFS('Финансирование'!BQ:BQ, 'Финансирование'!$G:$G, $G336, 'Финансирование'!$B:$B, $I336)</f>
        <v>#VALUE!</v>
      </c>
      <c r="BR336" s="167" t="e">
        <f aca="false" ca="false" dt2D="false" dtr="false" t="normal">SUMIFS('Финансирование'!BR:BR, 'Финансирование'!$G:$G, $G336, 'Финансирование'!$B:$B, $I336)</f>
        <v>#VALUE!</v>
      </c>
      <c r="BS336" s="167" t="e">
        <f aca="false" ca="false" dt2D="false" dtr="false" t="normal">SUMIFS('Финансирование'!BS:BS, 'Финансирование'!$G:$G, $G336, 'Финансирование'!$B:$B, $I336)</f>
        <v>#VALUE!</v>
      </c>
      <c r="BT336" s="167" t="e">
        <f aca="false" ca="false" dt2D="false" dtr="false" t="normal">SUMIFS('Финансирование'!BT:BT, 'Финансирование'!$G:$G, $G336, 'Финансирование'!$B:$B, $I336)</f>
        <v>#VALUE!</v>
      </c>
    </row>
    <row hidden="true" ht="16.5" outlineLevel="1" r="337">
      <c r="A337" s="374" t="s">
        <v>434</v>
      </c>
      <c r="E337" s="419" t="e">
        <f aca="false" ca="false" dt2D="false" dtr="false" t="normal">E336</f>
        <v>#N/A</v>
      </c>
      <c r="F337" s="374" t="e">
        <f aca="false" ca="false" dt2D="false" dtr="false" t="normal">F336</f>
        <v>#N/A</v>
      </c>
      <c r="G337" s="374" t="n">
        <f aca="false" ca="false" dt2D="false" dtr="false" t="normal">G336</f>
        <v>0</v>
      </c>
      <c r="I337" s="16" t="s">
        <v>434</v>
      </c>
      <c r="J337" s="100" t="n"/>
      <c r="L337" s="283" t="e">
        <f aca="false" ca="true" dt2D="false" dtr="false" t="normal">SUM(M337:BT337)</f>
        <v>#VALUE!</v>
      </c>
      <c r="M337" s="167" t="e">
        <f aca="false" ca="true" dt2D="false" dtr="false" t="normal">SUMIFS('ОС'!M:M, 'ОС'!$G:$G, $G337, 'ОС'!$C:$C, $I337)*$J$272</f>
        <v>#VALUE!</v>
      </c>
      <c r="N337" s="167" t="e">
        <f aca="false" ca="true" dt2D="false" dtr="false" t="normal">SUMIFS('ОС'!N:N, 'ОС'!$G:$G, $G337, 'ОС'!$C:$C, $I337)*$J$272</f>
        <v>#VALUE!</v>
      </c>
      <c r="O337" s="167" t="e">
        <f aca="false" ca="true" dt2D="false" dtr="false" t="normal">SUMIFS('ОС'!O:O, 'ОС'!$G:$G, $G337, 'ОС'!$C:$C, $I337)*$J$272</f>
        <v>#VALUE!</v>
      </c>
      <c r="P337" s="167" t="e">
        <f aca="false" ca="true" dt2D="false" dtr="false" t="normal">SUMIFS('ОС'!P:P, 'ОС'!$G:$G, $G337, 'ОС'!$C:$C, $I337)*$J$272</f>
        <v>#VALUE!</v>
      </c>
      <c r="Q337" s="167" t="e">
        <f aca="false" ca="true" dt2D="false" dtr="false" t="normal">SUMIFS('ОС'!Q:Q, 'ОС'!$G:$G, $G337, 'ОС'!$C:$C, $I337)*$J$272</f>
        <v>#VALUE!</v>
      </c>
      <c r="R337" s="167" t="e">
        <f aca="false" ca="true" dt2D="false" dtr="false" t="normal">SUMIFS('ОС'!R:R, 'ОС'!$G:$G, $G337, 'ОС'!$C:$C, $I337)*$J$272</f>
        <v>#VALUE!</v>
      </c>
      <c r="S337" s="167" t="e">
        <f aca="false" ca="true" dt2D="false" dtr="false" t="normal">SUMIFS('ОС'!S:S, 'ОС'!$G:$G, $G337, 'ОС'!$C:$C, $I337)*$J$272</f>
        <v>#VALUE!</v>
      </c>
      <c r="T337" s="167" t="e">
        <f aca="false" ca="true" dt2D="false" dtr="false" t="normal">SUMIFS('ОС'!T:T, 'ОС'!$G:$G, $G337, 'ОС'!$C:$C, $I337)*$J$272</f>
        <v>#VALUE!</v>
      </c>
      <c r="U337" s="167" t="e">
        <f aca="false" ca="true" dt2D="false" dtr="false" t="normal">SUMIFS('ОС'!U:U, 'ОС'!$G:$G, $G337, 'ОС'!$C:$C, $I337)*$J$272</f>
        <v>#VALUE!</v>
      </c>
      <c r="V337" s="167" t="e">
        <f aca="false" ca="true" dt2D="false" dtr="false" t="normal">SUMIFS('ОС'!V:V, 'ОС'!$G:$G, $G337, 'ОС'!$C:$C, $I337)*$J$272</f>
        <v>#VALUE!</v>
      </c>
      <c r="W337" s="167" t="e">
        <f aca="false" ca="true" dt2D="false" dtr="false" t="normal">SUMIFS('ОС'!W:W, 'ОС'!$G:$G, $G337, 'ОС'!$C:$C, $I337)*$J$272</f>
        <v>#VALUE!</v>
      </c>
      <c r="X337" s="167" t="e">
        <f aca="false" ca="true" dt2D="false" dtr="false" t="normal">SUMIFS('ОС'!X:X, 'ОС'!$G:$G, $G337, 'ОС'!$C:$C, $I337)*$J$272</f>
        <v>#VALUE!</v>
      </c>
      <c r="Y337" s="167" t="e">
        <f aca="false" ca="true" dt2D="false" dtr="false" t="normal">SUMIFS('ОС'!Y:Y, 'ОС'!$G:$G, $G337, 'ОС'!$C:$C, $I337)*$J$272</f>
        <v>#VALUE!</v>
      </c>
      <c r="Z337" s="167" t="e">
        <f aca="false" ca="true" dt2D="false" dtr="false" t="normal">SUMIFS('ОС'!Z:Z, 'ОС'!$G:$G, $G337, 'ОС'!$C:$C, $I337)*$J$272</f>
        <v>#VALUE!</v>
      </c>
      <c r="AA337" s="167" t="e">
        <f aca="false" ca="true" dt2D="false" dtr="false" t="normal">SUMIFS('ОС'!AA:AA, 'ОС'!$G:$G, $G337, 'ОС'!$C:$C, $I337)*$J$272</f>
        <v>#VALUE!</v>
      </c>
      <c r="AB337" s="167" t="e">
        <f aca="false" ca="true" dt2D="false" dtr="false" t="normal">SUMIFS('ОС'!AB:AB, 'ОС'!$G:$G, $G337, 'ОС'!$C:$C, $I337)*$J$272</f>
        <v>#VALUE!</v>
      </c>
      <c r="AC337" s="167" t="e">
        <f aca="false" ca="true" dt2D="false" dtr="false" t="normal">SUMIFS('ОС'!AC:AC, 'ОС'!$G:$G, $G337, 'ОС'!$C:$C, $I337)*$J$272</f>
        <v>#VALUE!</v>
      </c>
      <c r="AD337" s="167" t="e">
        <f aca="false" ca="true" dt2D="false" dtr="false" t="normal">SUMIFS('ОС'!AD:AD, 'ОС'!$G:$G, $G337, 'ОС'!$C:$C, $I337)*$J$272</f>
        <v>#VALUE!</v>
      </c>
      <c r="AE337" s="167" t="e">
        <f aca="false" ca="true" dt2D="false" dtr="false" t="normal">SUMIFS('ОС'!AE:AE, 'ОС'!$G:$G, $G337, 'ОС'!$C:$C, $I337)*$J$272</f>
        <v>#VALUE!</v>
      </c>
      <c r="AF337" s="167" t="e">
        <f aca="false" ca="true" dt2D="false" dtr="false" t="normal">SUMIFS('ОС'!AF:AF, 'ОС'!$G:$G, $G337, 'ОС'!$C:$C, $I337)*$J$272</f>
        <v>#VALUE!</v>
      </c>
      <c r="AG337" s="167" t="e">
        <f aca="false" ca="true" dt2D="false" dtr="false" t="normal">SUMIFS('ОС'!AG:AG, 'ОС'!$G:$G, $G337, 'ОС'!$C:$C, $I337)*$J$272</f>
        <v>#VALUE!</v>
      </c>
      <c r="AH337" s="167" t="e">
        <f aca="false" ca="true" dt2D="false" dtr="false" t="normal">SUMIFS('ОС'!AH:AH, 'ОС'!$G:$G, $G337, 'ОС'!$C:$C, $I337)*$J$272</f>
        <v>#VALUE!</v>
      </c>
      <c r="AI337" s="167" t="e">
        <f aca="false" ca="true" dt2D="false" dtr="false" t="normal">SUMIFS('ОС'!AI:AI, 'ОС'!$G:$G, $G337, 'ОС'!$C:$C, $I337)*$J$272</f>
        <v>#VALUE!</v>
      </c>
      <c r="AJ337" s="167" t="e">
        <f aca="false" ca="true" dt2D="false" dtr="false" t="normal">SUMIFS('ОС'!AJ:AJ, 'ОС'!$G:$G, $G337, 'ОС'!$C:$C, $I337)*$J$272</f>
        <v>#VALUE!</v>
      </c>
      <c r="AK337" s="167" t="e">
        <f aca="false" ca="true" dt2D="false" dtr="false" t="normal">SUMIFS('ОС'!AK:AK, 'ОС'!$G:$G, $G337, 'ОС'!$C:$C, $I337)*$J$272</f>
        <v>#VALUE!</v>
      </c>
      <c r="AL337" s="167" t="e">
        <f aca="false" ca="true" dt2D="false" dtr="false" t="normal">SUMIFS('ОС'!AL:AL, 'ОС'!$G:$G, $G337, 'ОС'!$C:$C, $I337)*$J$272</f>
        <v>#VALUE!</v>
      </c>
      <c r="AM337" s="167" t="e">
        <f aca="false" ca="true" dt2D="false" dtr="false" t="normal">SUMIFS('ОС'!AM:AM, 'ОС'!$G:$G, $G337, 'ОС'!$C:$C, $I337)*$J$272</f>
        <v>#VALUE!</v>
      </c>
      <c r="AN337" s="167" t="e">
        <f aca="false" ca="true" dt2D="false" dtr="false" t="normal">SUMIFS('ОС'!AN:AN, 'ОС'!$G:$G, $G337, 'ОС'!$C:$C, $I337)*$J$272</f>
        <v>#VALUE!</v>
      </c>
      <c r="AO337" s="167" t="e">
        <f aca="false" ca="true" dt2D="false" dtr="false" t="normal">SUMIFS('ОС'!AO:AO, 'ОС'!$G:$G, $G337, 'ОС'!$C:$C, $I337)*$J$272</f>
        <v>#VALUE!</v>
      </c>
      <c r="AP337" s="167" t="e">
        <f aca="false" ca="true" dt2D="false" dtr="false" t="normal">SUMIFS('ОС'!AP:AP, 'ОС'!$G:$G, $G337, 'ОС'!$C:$C, $I337)*$J$272</f>
        <v>#VALUE!</v>
      </c>
      <c r="AQ337" s="167" t="e">
        <f aca="false" ca="true" dt2D="false" dtr="false" t="normal">SUMIFS('ОС'!AQ:AQ, 'ОС'!$G:$G, $G337, 'ОС'!$C:$C, $I337)*$J$272</f>
        <v>#VALUE!</v>
      </c>
      <c r="AR337" s="167" t="e">
        <f aca="false" ca="true" dt2D="false" dtr="false" t="normal">SUMIFS('ОС'!AR:AR, 'ОС'!$G:$G, $G337, 'ОС'!$C:$C, $I337)*$J$272</f>
        <v>#VALUE!</v>
      </c>
      <c r="AS337" s="167" t="e">
        <f aca="false" ca="true" dt2D="false" dtr="false" t="normal">SUMIFS('ОС'!AS:AS, 'ОС'!$G:$G, $G337, 'ОС'!$C:$C, $I337)*$J$272</f>
        <v>#VALUE!</v>
      </c>
      <c r="AT337" s="167" t="e">
        <f aca="false" ca="true" dt2D="false" dtr="false" t="normal">SUMIFS('ОС'!AT:AT, 'ОС'!$G:$G, $G337, 'ОС'!$C:$C, $I337)*$J$272</f>
        <v>#VALUE!</v>
      </c>
      <c r="AU337" s="167" t="e">
        <f aca="false" ca="true" dt2D="false" dtr="false" t="normal">SUMIFS('ОС'!AU:AU, 'ОС'!$G:$G, $G337, 'ОС'!$C:$C, $I337)*$J$272</f>
        <v>#VALUE!</v>
      </c>
      <c r="AV337" s="167" t="e">
        <f aca="false" ca="true" dt2D="false" dtr="false" t="normal">SUMIFS('ОС'!AV:AV, 'ОС'!$G:$G, $G337, 'ОС'!$C:$C, $I337)*$J$272</f>
        <v>#VALUE!</v>
      </c>
      <c r="AW337" s="167" t="e">
        <f aca="false" ca="true" dt2D="false" dtr="false" t="normal">SUMIFS('ОС'!AW:AW, 'ОС'!$G:$G, $G337, 'ОС'!$C:$C, $I337)*$J$272</f>
        <v>#VALUE!</v>
      </c>
      <c r="AX337" s="167" t="e">
        <f aca="false" ca="true" dt2D="false" dtr="false" t="normal">SUMIFS('ОС'!AX:AX, 'ОС'!$G:$G, $G337, 'ОС'!$C:$C, $I337)*$J$272</f>
        <v>#VALUE!</v>
      </c>
      <c r="AY337" s="167" t="e">
        <f aca="false" ca="true" dt2D="false" dtr="false" t="normal">SUMIFS('ОС'!AY:AY, 'ОС'!$G:$G, $G337, 'ОС'!$C:$C, $I337)*$J$272</f>
        <v>#VALUE!</v>
      </c>
      <c r="AZ337" s="167" t="e">
        <f aca="false" ca="true" dt2D="false" dtr="false" t="normal">SUMIFS('ОС'!AZ:AZ, 'ОС'!$G:$G, $G337, 'ОС'!$C:$C, $I337)*$J$272</f>
        <v>#VALUE!</v>
      </c>
      <c r="BA337" s="167" t="e">
        <f aca="false" ca="true" dt2D="false" dtr="false" t="normal">SUMIFS('ОС'!BA:BA, 'ОС'!$G:$G, $G337, 'ОС'!$C:$C, $I337)*$J$272</f>
        <v>#VALUE!</v>
      </c>
      <c r="BB337" s="167" t="e">
        <f aca="false" ca="true" dt2D="false" dtr="false" t="normal">SUMIFS('ОС'!BB:BB, 'ОС'!$G:$G, $G337, 'ОС'!$C:$C, $I337)*$J$272</f>
        <v>#VALUE!</v>
      </c>
      <c r="BC337" s="167" t="e">
        <f aca="false" ca="true" dt2D="false" dtr="false" t="normal">SUMIFS('ОС'!BC:BC, 'ОС'!$G:$G, $G337, 'ОС'!$C:$C, $I337)*$J$272</f>
        <v>#VALUE!</v>
      </c>
      <c r="BD337" s="167" t="e">
        <f aca="false" ca="true" dt2D="false" dtr="false" t="normal">SUMIFS('ОС'!BD:BD, 'ОС'!$G:$G, $G337, 'ОС'!$C:$C, $I337)*$J$272</f>
        <v>#VALUE!</v>
      </c>
      <c r="BE337" s="167" t="e">
        <f aca="false" ca="true" dt2D="false" dtr="false" t="normal">SUMIFS('ОС'!BE:BE, 'ОС'!$G:$G, $G337, 'ОС'!$C:$C, $I337)*$J$272</f>
        <v>#VALUE!</v>
      </c>
      <c r="BF337" s="167" t="e">
        <f aca="false" ca="true" dt2D="false" dtr="false" t="normal">SUMIFS('ОС'!BF:BF, 'ОС'!$G:$G, $G337, 'ОС'!$C:$C, $I337)*$J$272</f>
        <v>#VALUE!</v>
      </c>
      <c r="BG337" s="167" t="e">
        <f aca="false" ca="true" dt2D="false" dtr="false" t="normal">SUMIFS('ОС'!BG:BG, 'ОС'!$G:$G, $G337, 'ОС'!$C:$C, $I337)*$J$272</f>
        <v>#VALUE!</v>
      </c>
      <c r="BH337" s="167" t="e">
        <f aca="false" ca="true" dt2D="false" dtr="false" t="normal">SUMIFS('ОС'!BH:BH, 'ОС'!$G:$G, $G337, 'ОС'!$C:$C, $I337)*$J$272</f>
        <v>#VALUE!</v>
      </c>
      <c r="BI337" s="167" t="e">
        <f aca="false" ca="true" dt2D="false" dtr="false" t="normal">SUMIFS('ОС'!BI:BI, 'ОС'!$G:$G, $G337, 'ОС'!$C:$C, $I337)*$J$272</f>
        <v>#VALUE!</v>
      </c>
      <c r="BJ337" s="167" t="e">
        <f aca="false" ca="true" dt2D="false" dtr="false" t="normal">SUMIFS('ОС'!BJ:BJ, 'ОС'!$G:$G, $G337, 'ОС'!$C:$C, $I337)*$J$272</f>
        <v>#VALUE!</v>
      </c>
      <c r="BK337" s="167" t="e">
        <f aca="false" ca="true" dt2D="false" dtr="false" t="normal">SUMIFS('ОС'!BK:BK, 'ОС'!$G:$G, $G337, 'ОС'!$C:$C, $I337)*$J$272</f>
        <v>#VALUE!</v>
      </c>
      <c r="BL337" s="167" t="e">
        <f aca="false" ca="true" dt2D="false" dtr="false" t="normal">SUMIFS('ОС'!BL:BL, 'ОС'!$G:$G, $G337, 'ОС'!$C:$C, $I337)*$J$272</f>
        <v>#VALUE!</v>
      </c>
      <c r="BM337" s="167" t="e">
        <f aca="false" ca="true" dt2D="false" dtr="false" t="normal">SUMIFS('ОС'!BM:BM, 'ОС'!$G:$G, $G337, 'ОС'!$C:$C, $I337)*$J$272</f>
        <v>#VALUE!</v>
      </c>
      <c r="BN337" s="167" t="e">
        <f aca="false" ca="true" dt2D="false" dtr="false" t="normal">SUMIFS('ОС'!BN:BN, 'ОС'!$G:$G, $G337, 'ОС'!$C:$C, $I337)*$J$272</f>
        <v>#VALUE!</v>
      </c>
      <c r="BO337" s="167" t="e">
        <f aca="false" ca="true" dt2D="false" dtr="false" t="normal">SUMIFS('ОС'!BO:BO, 'ОС'!$G:$G, $G337, 'ОС'!$C:$C, $I337)*$J$272</f>
        <v>#VALUE!</v>
      </c>
      <c r="BP337" s="167" t="e">
        <f aca="false" ca="true" dt2D="false" dtr="false" t="normal">SUMIFS('ОС'!BP:BP, 'ОС'!$G:$G, $G337, 'ОС'!$C:$C, $I337)*$J$272</f>
        <v>#VALUE!</v>
      </c>
      <c r="BQ337" s="167" t="e">
        <f aca="false" ca="true" dt2D="false" dtr="false" t="normal">SUMIFS('ОС'!BQ:BQ, 'ОС'!$G:$G, $G337, 'ОС'!$C:$C, $I337)*$J$272</f>
        <v>#VALUE!</v>
      </c>
      <c r="BR337" s="167" t="e">
        <f aca="false" ca="true" dt2D="false" dtr="false" t="normal">SUMIFS('ОС'!BR:BR, 'ОС'!$G:$G, $G337, 'ОС'!$C:$C, $I337)*$J$272</f>
        <v>#VALUE!</v>
      </c>
      <c r="BS337" s="167" t="e">
        <f aca="false" ca="true" dt2D="false" dtr="false" t="normal">SUMIFS('ОС'!BS:BS, 'ОС'!$G:$G, $G337, 'ОС'!$C:$C, $I337)*$J$272</f>
        <v>#VALUE!</v>
      </c>
      <c r="BT337" s="167" t="e">
        <f aca="false" ca="true" dt2D="false" dtr="false" t="normal">SUMIFS('ОС'!BT:BT, 'ОС'!$G:$G, $G337, 'ОС'!$C:$C, $I337)*$J$272</f>
        <v>#VALUE!</v>
      </c>
    </row>
    <row hidden="true" ht="16.5" outlineLevel="1" r="338">
      <c r="A338" s="374" t="s">
        <v>436</v>
      </c>
      <c r="E338" s="419" t="e">
        <f aca="false" ca="false" dt2D="false" dtr="false" t="normal">E337</f>
        <v>#N/A</v>
      </c>
      <c r="F338" s="374" t="e">
        <f aca="false" ca="false" dt2D="false" dtr="false" t="normal">F337</f>
        <v>#N/A</v>
      </c>
      <c r="G338" s="374" t="n">
        <f aca="false" ca="false" dt2D="false" dtr="false" t="normal">G337</f>
        <v>0</v>
      </c>
      <c r="I338" s="16" t="s">
        <v>436</v>
      </c>
      <c r="J338" s="100" t="n"/>
      <c r="L338" s="283" t="e">
        <f aca="false" ca="true" dt2D="false" dtr="false" t="normal">SUM(M338:BT338)</f>
        <v>#VALUE!</v>
      </c>
      <c r="M338" s="167" t="e">
        <f aca="false" ca="true" dt2D="false" dtr="false" t="normal">SUMIFS('ОС'!M:M, 'ОС'!$G:$G, $G338, 'ОС'!$C:$C, $I338)*$J$272</f>
        <v>#VALUE!</v>
      </c>
      <c r="N338" s="167" t="e">
        <f aca="false" ca="true" dt2D="false" dtr="false" t="normal">SUMIFS('ОС'!N:N, 'ОС'!$G:$G, $G338, 'ОС'!$C:$C, $I338)*$J$272</f>
        <v>#VALUE!</v>
      </c>
      <c r="O338" s="167" t="e">
        <f aca="false" ca="true" dt2D="false" dtr="false" t="normal">SUMIFS('ОС'!O:O, 'ОС'!$G:$G, $G338, 'ОС'!$C:$C, $I338)*$J$272</f>
        <v>#VALUE!</v>
      </c>
      <c r="P338" s="167" t="e">
        <f aca="false" ca="true" dt2D="false" dtr="false" t="normal">SUMIFS('ОС'!P:P, 'ОС'!$G:$G, $G338, 'ОС'!$C:$C, $I338)*$J$272</f>
        <v>#VALUE!</v>
      </c>
      <c r="Q338" s="167" t="e">
        <f aca="false" ca="true" dt2D="false" dtr="false" t="normal">SUMIFS('ОС'!Q:Q, 'ОС'!$G:$G, $G338, 'ОС'!$C:$C, $I338)*$J$272</f>
        <v>#VALUE!</v>
      </c>
      <c r="R338" s="167" t="e">
        <f aca="false" ca="true" dt2D="false" dtr="false" t="normal">SUMIFS('ОС'!R:R, 'ОС'!$G:$G, $G338, 'ОС'!$C:$C, $I338)*$J$272</f>
        <v>#VALUE!</v>
      </c>
      <c r="S338" s="167" t="e">
        <f aca="false" ca="true" dt2D="false" dtr="false" t="normal">SUMIFS('ОС'!S:S, 'ОС'!$G:$G, $G338, 'ОС'!$C:$C, $I338)*$J$272</f>
        <v>#VALUE!</v>
      </c>
      <c r="T338" s="167" t="e">
        <f aca="false" ca="true" dt2D="false" dtr="false" t="normal">SUMIFS('ОС'!T:T, 'ОС'!$G:$G, $G338, 'ОС'!$C:$C, $I338)*$J$272</f>
        <v>#VALUE!</v>
      </c>
      <c r="U338" s="167" t="e">
        <f aca="false" ca="true" dt2D="false" dtr="false" t="normal">SUMIFS('ОС'!U:U, 'ОС'!$G:$G, $G338, 'ОС'!$C:$C, $I338)*$J$272</f>
        <v>#VALUE!</v>
      </c>
      <c r="V338" s="167" t="e">
        <f aca="false" ca="true" dt2D="false" dtr="false" t="normal">SUMIFS('ОС'!V:V, 'ОС'!$G:$G, $G338, 'ОС'!$C:$C, $I338)*$J$272</f>
        <v>#VALUE!</v>
      </c>
      <c r="W338" s="167" t="e">
        <f aca="false" ca="true" dt2D="false" dtr="false" t="normal">SUMIFS('ОС'!W:W, 'ОС'!$G:$G, $G338, 'ОС'!$C:$C, $I338)*$J$272</f>
        <v>#VALUE!</v>
      </c>
      <c r="X338" s="167" t="e">
        <f aca="false" ca="true" dt2D="false" dtr="false" t="normal">SUMIFS('ОС'!X:X, 'ОС'!$G:$G, $G338, 'ОС'!$C:$C, $I338)*$J$272</f>
        <v>#VALUE!</v>
      </c>
      <c r="Y338" s="167" t="e">
        <f aca="false" ca="true" dt2D="false" dtr="false" t="normal">SUMIFS('ОС'!Y:Y, 'ОС'!$G:$G, $G338, 'ОС'!$C:$C, $I338)*$J$272</f>
        <v>#VALUE!</v>
      </c>
      <c r="Z338" s="167" t="e">
        <f aca="false" ca="true" dt2D="false" dtr="false" t="normal">SUMIFS('ОС'!Z:Z, 'ОС'!$G:$G, $G338, 'ОС'!$C:$C, $I338)*$J$272</f>
        <v>#VALUE!</v>
      </c>
      <c r="AA338" s="167" t="e">
        <f aca="false" ca="true" dt2D="false" dtr="false" t="normal">SUMIFS('ОС'!AA:AA, 'ОС'!$G:$G, $G338, 'ОС'!$C:$C, $I338)*$J$272</f>
        <v>#VALUE!</v>
      </c>
      <c r="AB338" s="167" t="e">
        <f aca="false" ca="true" dt2D="false" dtr="false" t="normal">SUMIFS('ОС'!AB:AB, 'ОС'!$G:$G, $G338, 'ОС'!$C:$C, $I338)*$J$272</f>
        <v>#VALUE!</v>
      </c>
      <c r="AC338" s="167" t="e">
        <f aca="false" ca="true" dt2D="false" dtr="false" t="normal">SUMIFS('ОС'!AC:AC, 'ОС'!$G:$G, $G338, 'ОС'!$C:$C, $I338)*$J$272</f>
        <v>#VALUE!</v>
      </c>
      <c r="AD338" s="167" t="e">
        <f aca="false" ca="true" dt2D="false" dtr="false" t="normal">SUMIFS('ОС'!AD:AD, 'ОС'!$G:$G, $G338, 'ОС'!$C:$C, $I338)*$J$272</f>
        <v>#VALUE!</v>
      </c>
      <c r="AE338" s="167" t="e">
        <f aca="false" ca="true" dt2D="false" dtr="false" t="normal">SUMIFS('ОС'!AE:AE, 'ОС'!$G:$G, $G338, 'ОС'!$C:$C, $I338)*$J$272</f>
        <v>#VALUE!</v>
      </c>
      <c r="AF338" s="167" t="e">
        <f aca="false" ca="true" dt2D="false" dtr="false" t="normal">SUMIFS('ОС'!AF:AF, 'ОС'!$G:$G, $G338, 'ОС'!$C:$C, $I338)*$J$272</f>
        <v>#VALUE!</v>
      </c>
      <c r="AG338" s="167" t="e">
        <f aca="false" ca="true" dt2D="false" dtr="false" t="normal">SUMIFS('ОС'!AG:AG, 'ОС'!$G:$G, $G338, 'ОС'!$C:$C, $I338)*$J$272</f>
        <v>#VALUE!</v>
      </c>
      <c r="AH338" s="167" t="e">
        <f aca="false" ca="true" dt2D="false" dtr="false" t="normal">SUMIFS('ОС'!AH:AH, 'ОС'!$G:$G, $G338, 'ОС'!$C:$C, $I338)*$J$272</f>
        <v>#VALUE!</v>
      </c>
      <c r="AI338" s="167" t="e">
        <f aca="false" ca="true" dt2D="false" dtr="false" t="normal">SUMIFS('ОС'!AI:AI, 'ОС'!$G:$G, $G338, 'ОС'!$C:$C, $I338)*$J$272</f>
        <v>#VALUE!</v>
      </c>
      <c r="AJ338" s="167" t="e">
        <f aca="false" ca="true" dt2D="false" dtr="false" t="normal">SUMIFS('ОС'!AJ:AJ, 'ОС'!$G:$G, $G338, 'ОС'!$C:$C, $I338)*$J$272</f>
        <v>#VALUE!</v>
      </c>
      <c r="AK338" s="167" t="e">
        <f aca="false" ca="true" dt2D="false" dtr="false" t="normal">SUMIFS('ОС'!AK:AK, 'ОС'!$G:$G, $G338, 'ОС'!$C:$C, $I338)*$J$272</f>
        <v>#VALUE!</v>
      </c>
      <c r="AL338" s="167" t="e">
        <f aca="false" ca="true" dt2D="false" dtr="false" t="normal">SUMIFS('ОС'!AL:AL, 'ОС'!$G:$G, $G338, 'ОС'!$C:$C, $I338)*$J$272</f>
        <v>#VALUE!</v>
      </c>
      <c r="AM338" s="167" t="e">
        <f aca="false" ca="true" dt2D="false" dtr="false" t="normal">SUMIFS('ОС'!AM:AM, 'ОС'!$G:$G, $G338, 'ОС'!$C:$C, $I338)*$J$272</f>
        <v>#VALUE!</v>
      </c>
      <c r="AN338" s="167" t="e">
        <f aca="false" ca="true" dt2D="false" dtr="false" t="normal">SUMIFS('ОС'!AN:AN, 'ОС'!$G:$G, $G338, 'ОС'!$C:$C, $I338)*$J$272</f>
        <v>#VALUE!</v>
      </c>
      <c r="AO338" s="167" t="e">
        <f aca="false" ca="true" dt2D="false" dtr="false" t="normal">SUMIFS('ОС'!AO:AO, 'ОС'!$G:$G, $G338, 'ОС'!$C:$C, $I338)*$J$272</f>
        <v>#VALUE!</v>
      </c>
      <c r="AP338" s="167" t="e">
        <f aca="false" ca="true" dt2D="false" dtr="false" t="normal">SUMIFS('ОС'!AP:AP, 'ОС'!$G:$G, $G338, 'ОС'!$C:$C, $I338)*$J$272</f>
        <v>#VALUE!</v>
      </c>
      <c r="AQ338" s="167" t="e">
        <f aca="false" ca="true" dt2D="false" dtr="false" t="normal">SUMIFS('ОС'!AQ:AQ, 'ОС'!$G:$G, $G338, 'ОС'!$C:$C, $I338)*$J$272</f>
        <v>#VALUE!</v>
      </c>
      <c r="AR338" s="167" t="e">
        <f aca="false" ca="true" dt2D="false" dtr="false" t="normal">SUMIFS('ОС'!AR:AR, 'ОС'!$G:$G, $G338, 'ОС'!$C:$C, $I338)*$J$272</f>
        <v>#VALUE!</v>
      </c>
      <c r="AS338" s="167" t="e">
        <f aca="false" ca="true" dt2D="false" dtr="false" t="normal">SUMIFS('ОС'!AS:AS, 'ОС'!$G:$G, $G338, 'ОС'!$C:$C, $I338)*$J$272</f>
        <v>#VALUE!</v>
      </c>
      <c r="AT338" s="167" t="e">
        <f aca="false" ca="true" dt2D="false" dtr="false" t="normal">SUMIFS('ОС'!AT:AT, 'ОС'!$G:$G, $G338, 'ОС'!$C:$C, $I338)*$J$272</f>
        <v>#VALUE!</v>
      </c>
      <c r="AU338" s="167" t="e">
        <f aca="false" ca="true" dt2D="false" dtr="false" t="normal">SUMIFS('ОС'!AU:AU, 'ОС'!$G:$G, $G338, 'ОС'!$C:$C, $I338)*$J$272</f>
        <v>#VALUE!</v>
      </c>
      <c r="AV338" s="167" t="e">
        <f aca="false" ca="true" dt2D="false" dtr="false" t="normal">SUMIFS('ОС'!AV:AV, 'ОС'!$G:$G, $G338, 'ОС'!$C:$C, $I338)*$J$272</f>
        <v>#VALUE!</v>
      </c>
      <c r="AW338" s="167" t="e">
        <f aca="false" ca="true" dt2D="false" dtr="false" t="normal">SUMIFS('ОС'!AW:AW, 'ОС'!$G:$G, $G338, 'ОС'!$C:$C, $I338)*$J$272</f>
        <v>#VALUE!</v>
      </c>
      <c r="AX338" s="167" t="e">
        <f aca="false" ca="true" dt2D="false" dtr="false" t="normal">SUMIFS('ОС'!AX:AX, 'ОС'!$G:$G, $G338, 'ОС'!$C:$C, $I338)*$J$272</f>
        <v>#VALUE!</v>
      </c>
      <c r="AY338" s="167" t="e">
        <f aca="false" ca="true" dt2D="false" dtr="false" t="normal">SUMIFS('ОС'!AY:AY, 'ОС'!$G:$G, $G338, 'ОС'!$C:$C, $I338)*$J$272</f>
        <v>#VALUE!</v>
      </c>
      <c r="AZ338" s="167" t="e">
        <f aca="false" ca="true" dt2D="false" dtr="false" t="normal">SUMIFS('ОС'!AZ:AZ, 'ОС'!$G:$G, $G338, 'ОС'!$C:$C, $I338)*$J$272</f>
        <v>#VALUE!</v>
      </c>
      <c r="BA338" s="167" t="e">
        <f aca="false" ca="true" dt2D="false" dtr="false" t="normal">SUMIFS('ОС'!BA:BA, 'ОС'!$G:$G, $G338, 'ОС'!$C:$C, $I338)*$J$272</f>
        <v>#VALUE!</v>
      </c>
      <c r="BB338" s="167" t="e">
        <f aca="false" ca="true" dt2D="false" dtr="false" t="normal">SUMIFS('ОС'!BB:BB, 'ОС'!$G:$G, $G338, 'ОС'!$C:$C, $I338)*$J$272</f>
        <v>#VALUE!</v>
      </c>
      <c r="BC338" s="167" t="e">
        <f aca="false" ca="true" dt2D="false" dtr="false" t="normal">SUMIFS('ОС'!BC:BC, 'ОС'!$G:$G, $G338, 'ОС'!$C:$C, $I338)*$J$272</f>
        <v>#VALUE!</v>
      </c>
      <c r="BD338" s="167" t="e">
        <f aca="false" ca="true" dt2D="false" dtr="false" t="normal">SUMIFS('ОС'!BD:BD, 'ОС'!$G:$G, $G338, 'ОС'!$C:$C, $I338)*$J$272</f>
        <v>#VALUE!</v>
      </c>
      <c r="BE338" s="167" t="e">
        <f aca="false" ca="true" dt2D="false" dtr="false" t="normal">SUMIFS('ОС'!BE:BE, 'ОС'!$G:$G, $G338, 'ОС'!$C:$C, $I338)*$J$272</f>
        <v>#VALUE!</v>
      </c>
      <c r="BF338" s="167" t="e">
        <f aca="false" ca="true" dt2D="false" dtr="false" t="normal">SUMIFS('ОС'!BF:BF, 'ОС'!$G:$G, $G338, 'ОС'!$C:$C, $I338)*$J$272</f>
        <v>#VALUE!</v>
      </c>
      <c r="BG338" s="167" t="e">
        <f aca="false" ca="true" dt2D="false" dtr="false" t="normal">SUMIFS('ОС'!BG:BG, 'ОС'!$G:$G, $G338, 'ОС'!$C:$C, $I338)*$J$272</f>
        <v>#VALUE!</v>
      </c>
      <c r="BH338" s="167" t="e">
        <f aca="false" ca="true" dt2D="false" dtr="false" t="normal">SUMIFS('ОС'!BH:BH, 'ОС'!$G:$G, $G338, 'ОС'!$C:$C, $I338)*$J$272</f>
        <v>#VALUE!</v>
      </c>
      <c r="BI338" s="167" t="e">
        <f aca="false" ca="true" dt2D="false" dtr="false" t="normal">SUMIFS('ОС'!BI:BI, 'ОС'!$G:$G, $G338, 'ОС'!$C:$C, $I338)*$J$272</f>
        <v>#VALUE!</v>
      </c>
      <c r="BJ338" s="167" t="e">
        <f aca="false" ca="true" dt2D="false" dtr="false" t="normal">SUMIFS('ОС'!BJ:BJ, 'ОС'!$G:$G, $G338, 'ОС'!$C:$C, $I338)*$J$272</f>
        <v>#VALUE!</v>
      </c>
      <c r="BK338" s="167" t="e">
        <f aca="false" ca="true" dt2D="false" dtr="false" t="normal">SUMIFS('ОС'!BK:BK, 'ОС'!$G:$G, $G338, 'ОС'!$C:$C, $I338)*$J$272</f>
        <v>#VALUE!</v>
      </c>
      <c r="BL338" s="167" t="e">
        <f aca="false" ca="true" dt2D="false" dtr="false" t="normal">SUMIFS('ОС'!BL:BL, 'ОС'!$G:$G, $G338, 'ОС'!$C:$C, $I338)*$J$272</f>
        <v>#VALUE!</v>
      </c>
      <c r="BM338" s="167" t="e">
        <f aca="false" ca="true" dt2D="false" dtr="false" t="normal">SUMIFS('ОС'!BM:BM, 'ОС'!$G:$G, $G338, 'ОС'!$C:$C, $I338)*$J$272</f>
        <v>#VALUE!</v>
      </c>
      <c r="BN338" s="167" t="e">
        <f aca="false" ca="true" dt2D="false" dtr="false" t="normal">SUMIFS('ОС'!BN:BN, 'ОС'!$G:$G, $G338, 'ОС'!$C:$C, $I338)*$J$272</f>
        <v>#VALUE!</v>
      </c>
      <c r="BO338" s="167" t="e">
        <f aca="false" ca="true" dt2D="false" dtr="false" t="normal">SUMIFS('ОС'!BO:BO, 'ОС'!$G:$G, $G338, 'ОС'!$C:$C, $I338)*$J$272</f>
        <v>#VALUE!</v>
      </c>
      <c r="BP338" s="167" t="e">
        <f aca="false" ca="true" dt2D="false" dtr="false" t="normal">SUMIFS('ОС'!BP:BP, 'ОС'!$G:$G, $G338, 'ОС'!$C:$C, $I338)*$J$272</f>
        <v>#VALUE!</v>
      </c>
      <c r="BQ338" s="167" t="e">
        <f aca="false" ca="true" dt2D="false" dtr="false" t="normal">SUMIFS('ОС'!BQ:BQ, 'ОС'!$G:$G, $G338, 'ОС'!$C:$C, $I338)*$J$272</f>
        <v>#VALUE!</v>
      </c>
      <c r="BR338" s="167" t="e">
        <f aca="false" ca="true" dt2D="false" dtr="false" t="normal">SUMIFS('ОС'!BR:BR, 'ОС'!$G:$G, $G338, 'ОС'!$C:$C, $I338)*$J$272</f>
        <v>#VALUE!</v>
      </c>
      <c r="BS338" s="167" t="e">
        <f aca="false" ca="true" dt2D="false" dtr="false" t="normal">SUMIFS('ОС'!BS:BS, 'ОС'!$G:$G, $G338, 'ОС'!$C:$C, $I338)*$J$272</f>
        <v>#VALUE!</v>
      </c>
      <c r="BT338" s="167" t="e">
        <f aca="false" ca="true" dt2D="false" dtr="false" t="normal">SUMIFS('ОС'!BT:BT, 'ОС'!$G:$G, $G338, 'ОС'!$C:$C, $I338)*$J$272</f>
        <v>#VALUE!</v>
      </c>
    </row>
    <row hidden="true" ht="16.5" outlineLevel="1" r="339">
      <c r="A339" s="374" t="s">
        <v>432</v>
      </c>
      <c r="D339" s="374" t="str">
        <f aca="false" ca="false" dt2D="false" dtr="false" t="normal">IFERROR(J339, 0)</f>
        <v>Федеральный бюджет</v>
      </c>
      <c r="E339" s="419" t="e">
        <f aca="false" ca="false" dt2D="false" dtr="false" t="normal">E338</f>
        <v>#N/A</v>
      </c>
      <c r="F339" s="374" t="e">
        <f aca="false" ca="false" dt2D="false" dtr="false" t="normal">F338</f>
        <v>#N/A</v>
      </c>
      <c r="G339" s="374" t="n">
        <f aca="false" ca="false" dt2D="false" dtr="false" t="normal">G338</f>
        <v>0</v>
      </c>
      <c r="I339" s="16" t="s">
        <v>159</v>
      </c>
      <c r="J339" s="425" t="str">
        <f aca="false" ca="false" dt2D="false" dtr="false" ref="J339:J339" t="array">INDEX('Финансирование'!D:D, MATCH(I339&amp;G339, 'Финансирование'!B:B&amp;'Финансирование'!G:G, 0))</f>
        <v>Федеральный бюджет</v>
      </c>
      <c r="K339" s="426" t="e">
        <f aca="false" ca="false" dt2D="false" dtr="false" t="normal">IFERROR(L339/(L339+L340), 0)</f>
        <v>#VALUE!</v>
      </c>
      <c r="L339" s="283" t="e">
        <f aca="false" ca="false" dt2D="false" dtr="false" t="normal">SUM(M339:BT339)</f>
        <v>#VALUE!</v>
      </c>
      <c r="M339" s="167" t="e">
        <f aca="false" ca="false" dt2D="false" dtr="false" t="normal">SUMIFS('Финансирование'!M:M, 'Финансирование'!$G:$G, $G339, 'Финансирование'!$B:$B, $I339)</f>
        <v>#VALUE!</v>
      </c>
      <c r="N339" s="167" t="e">
        <f aca="false" ca="false" dt2D="false" dtr="false" t="normal">SUMIFS('Финансирование'!N:N, 'Финансирование'!$G:$G, $G339, 'Финансирование'!$B:$B, $I339)</f>
        <v>#VALUE!</v>
      </c>
      <c r="O339" s="167" t="e">
        <f aca="false" ca="false" dt2D="false" dtr="false" t="normal">SUMIFS('Финансирование'!O:O, 'Финансирование'!$G:$G, $G339, 'Финансирование'!$B:$B, $I339)</f>
        <v>#VALUE!</v>
      </c>
      <c r="P339" s="167" t="e">
        <f aca="false" ca="false" dt2D="false" dtr="false" t="normal">SUMIFS('Финансирование'!P:P, 'Финансирование'!$G:$G, $G339, 'Финансирование'!$B:$B, $I339)</f>
        <v>#VALUE!</v>
      </c>
      <c r="Q339" s="167" t="e">
        <f aca="false" ca="false" dt2D="false" dtr="false" t="normal">SUMIFS('Финансирование'!Q:Q, 'Финансирование'!$G:$G, $G339, 'Финансирование'!$B:$B, $I339)</f>
        <v>#VALUE!</v>
      </c>
      <c r="R339" s="167" t="e">
        <f aca="false" ca="false" dt2D="false" dtr="false" t="normal">SUMIFS('Финансирование'!R:R, 'Финансирование'!$G:$G, $G339, 'Финансирование'!$B:$B, $I339)</f>
        <v>#VALUE!</v>
      </c>
      <c r="S339" s="167" t="e">
        <f aca="false" ca="false" dt2D="false" dtr="false" t="normal">SUMIFS('Финансирование'!S:S, 'Финансирование'!$G:$G, $G339, 'Финансирование'!$B:$B, $I339)</f>
        <v>#VALUE!</v>
      </c>
      <c r="T339" s="167" t="e">
        <f aca="false" ca="false" dt2D="false" dtr="false" t="normal">SUMIFS('Финансирование'!T:T, 'Финансирование'!$G:$G, $G339, 'Финансирование'!$B:$B, $I339)</f>
        <v>#VALUE!</v>
      </c>
      <c r="U339" s="167" t="e">
        <f aca="false" ca="false" dt2D="false" dtr="false" t="normal">SUMIFS('Финансирование'!U:U, 'Финансирование'!$G:$G, $G339, 'Финансирование'!$B:$B, $I339)</f>
        <v>#VALUE!</v>
      </c>
      <c r="V339" s="167" t="e">
        <f aca="false" ca="false" dt2D="false" dtr="false" t="normal">SUMIFS('Финансирование'!V:V, 'Финансирование'!$G:$G, $G339, 'Финансирование'!$B:$B, $I339)</f>
        <v>#VALUE!</v>
      </c>
      <c r="W339" s="167" t="e">
        <f aca="false" ca="false" dt2D="false" dtr="false" t="normal">SUMIFS('Финансирование'!W:W, 'Финансирование'!$G:$G, $G339, 'Финансирование'!$B:$B, $I339)</f>
        <v>#VALUE!</v>
      </c>
      <c r="X339" s="167" t="e">
        <f aca="false" ca="false" dt2D="false" dtr="false" t="normal">SUMIFS('Финансирование'!X:X, 'Финансирование'!$G:$G, $G339, 'Финансирование'!$B:$B, $I339)</f>
        <v>#VALUE!</v>
      </c>
      <c r="Y339" s="167" t="e">
        <f aca="false" ca="false" dt2D="false" dtr="false" t="normal">SUMIFS('Финансирование'!Y:Y, 'Финансирование'!$G:$G, $G339, 'Финансирование'!$B:$B, $I339)</f>
        <v>#VALUE!</v>
      </c>
      <c r="Z339" s="167" t="e">
        <f aca="false" ca="false" dt2D="false" dtr="false" t="normal">SUMIFS('Финансирование'!Z:Z, 'Финансирование'!$G:$G, $G339, 'Финансирование'!$B:$B, $I339)</f>
        <v>#VALUE!</v>
      </c>
      <c r="AA339" s="167" t="e">
        <f aca="false" ca="false" dt2D="false" dtr="false" t="normal">SUMIFS('Финансирование'!AA:AA, 'Финансирование'!$G:$G, $G339, 'Финансирование'!$B:$B, $I339)</f>
        <v>#VALUE!</v>
      </c>
      <c r="AB339" s="167" t="e">
        <f aca="false" ca="false" dt2D="false" dtr="false" t="normal">SUMIFS('Финансирование'!AB:AB, 'Финансирование'!$G:$G, $G339, 'Финансирование'!$B:$B, $I339)</f>
        <v>#VALUE!</v>
      </c>
      <c r="AC339" s="167" t="e">
        <f aca="false" ca="false" dt2D="false" dtr="false" t="normal">SUMIFS('Финансирование'!AC:AC, 'Финансирование'!$G:$G, $G339, 'Финансирование'!$B:$B, $I339)</f>
        <v>#VALUE!</v>
      </c>
      <c r="AD339" s="167" t="e">
        <f aca="false" ca="false" dt2D="false" dtr="false" t="normal">SUMIFS('Финансирование'!AD:AD, 'Финансирование'!$G:$G, $G339, 'Финансирование'!$B:$B, $I339)</f>
        <v>#VALUE!</v>
      </c>
      <c r="AE339" s="167" t="e">
        <f aca="false" ca="false" dt2D="false" dtr="false" t="normal">SUMIFS('Финансирование'!AE:AE, 'Финансирование'!$G:$G, $G339, 'Финансирование'!$B:$B, $I339)</f>
        <v>#VALUE!</v>
      </c>
      <c r="AF339" s="167" t="e">
        <f aca="false" ca="false" dt2D="false" dtr="false" t="normal">SUMIFS('Финансирование'!AF:AF, 'Финансирование'!$G:$G, $G339, 'Финансирование'!$B:$B, $I339)</f>
        <v>#VALUE!</v>
      </c>
      <c r="AG339" s="167" t="e">
        <f aca="false" ca="false" dt2D="false" dtr="false" t="normal">SUMIFS('Финансирование'!AG:AG, 'Финансирование'!$G:$G, $G339, 'Финансирование'!$B:$B, $I339)</f>
        <v>#VALUE!</v>
      </c>
      <c r="AH339" s="167" t="e">
        <f aca="false" ca="false" dt2D="false" dtr="false" t="normal">SUMIFS('Финансирование'!AH:AH, 'Финансирование'!$G:$G, $G339, 'Финансирование'!$B:$B, $I339)</f>
        <v>#VALUE!</v>
      </c>
      <c r="AI339" s="167" t="e">
        <f aca="false" ca="false" dt2D="false" dtr="false" t="normal">SUMIFS('Финансирование'!AI:AI, 'Финансирование'!$G:$G, $G339, 'Финансирование'!$B:$B, $I339)</f>
        <v>#VALUE!</v>
      </c>
      <c r="AJ339" s="167" t="e">
        <f aca="false" ca="false" dt2D="false" dtr="false" t="normal">SUMIFS('Финансирование'!AJ:AJ, 'Финансирование'!$G:$G, $G339, 'Финансирование'!$B:$B, $I339)</f>
        <v>#VALUE!</v>
      </c>
      <c r="AK339" s="167" t="e">
        <f aca="false" ca="false" dt2D="false" dtr="false" t="normal">SUMIFS('Финансирование'!AK:AK, 'Финансирование'!$G:$G, $G339, 'Финансирование'!$B:$B, $I339)</f>
        <v>#VALUE!</v>
      </c>
      <c r="AL339" s="167" t="e">
        <f aca="false" ca="false" dt2D="false" dtr="false" t="normal">SUMIFS('Финансирование'!AL:AL, 'Финансирование'!$G:$G, $G339, 'Финансирование'!$B:$B, $I339)</f>
        <v>#VALUE!</v>
      </c>
      <c r="AM339" s="167" t="e">
        <f aca="false" ca="false" dt2D="false" dtr="false" t="normal">SUMIFS('Финансирование'!AM:AM, 'Финансирование'!$G:$G, $G339, 'Финансирование'!$B:$B, $I339)</f>
        <v>#VALUE!</v>
      </c>
      <c r="AN339" s="167" t="e">
        <f aca="false" ca="false" dt2D="false" dtr="false" t="normal">SUMIFS('Финансирование'!AN:AN, 'Финансирование'!$G:$G, $G339, 'Финансирование'!$B:$B, $I339)</f>
        <v>#VALUE!</v>
      </c>
      <c r="AO339" s="167" t="e">
        <f aca="false" ca="false" dt2D="false" dtr="false" t="normal">SUMIFS('Финансирование'!AO:AO, 'Финансирование'!$G:$G, $G339, 'Финансирование'!$B:$B, $I339)</f>
        <v>#VALUE!</v>
      </c>
      <c r="AP339" s="167" t="e">
        <f aca="false" ca="false" dt2D="false" dtr="false" t="normal">SUMIFS('Финансирование'!AP:AP, 'Финансирование'!$G:$G, $G339, 'Финансирование'!$B:$B, $I339)</f>
        <v>#VALUE!</v>
      </c>
      <c r="AQ339" s="167" t="e">
        <f aca="false" ca="false" dt2D="false" dtr="false" t="normal">SUMIFS('Финансирование'!AQ:AQ, 'Финансирование'!$G:$G, $G339, 'Финансирование'!$B:$B, $I339)</f>
        <v>#VALUE!</v>
      </c>
      <c r="AR339" s="167" t="e">
        <f aca="false" ca="false" dt2D="false" dtr="false" t="normal">SUMIFS('Финансирование'!AR:AR, 'Финансирование'!$G:$G, $G339, 'Финансирование'!$B:$B, $I339)</f>
        <v>#VALUE!</v>
      </c>
      <c r="AS339" s="167" t="e">
        <f aca="false" ca="false" dt2D="false" dtr="false" t="normal">SUMIFS('Финансирование'!AS:AS, 'Финансирование'!$G:$G, $G339, 'Финансирование'!$B:$B, $I339)</f>
        <v>#VALUE!</v>
      </c>
      <c r="AT339" s="167" t="e">
        <f aca="false" ca="false" dt2D="false" dtr="false" t="normal">SUMIFS('Финансирование'!AT:AT, 'Финансирование'!$G:$G, $G339, 'Финансирование'!$B:$B, $I339)</f>
        <v>#VALUE!</v>
      </c>
      <c r="AU339" s="167" t="e">
        <f aca="false" ca="false" dt2D="false" dtr="false" t="normal">SUMIFS('Финансирование'!AU:AU, 'Финансирование'!$G:$G, $G339, 'Финансирование'!$B:$B, $I339)</f>
        <v>#VALUE!</v>
      </c>
      <c r="AV339" s="167" t="e">
        <f aca="false" ca="false" dt2D="false" dtr="false" t="normal">SUMIFS('Финансирование'!AV:AV, 'Финансирование'!$G:$G, $G339, 'Финансирование'!$B:$B, $I339)</f>
        <v>#VALUE!</v>
      </c>
      <c r="AW339" s="167" t="e">
        <f aca="false" ca="false" dt2D="false" dtr="false" t="normal">SUMIFS('Финансирование'!AW:AW, 'Финансирование'!$G:$G, $G339, 'Финансирование'!$B:$B, $I339)</f>
        <v>#VALUE!</v>
      </c>
      <c r="AX339" s="167" t="e">
        <f aca="false" ca="false" dt2D="false" dtr="false" t="normal">SUMIFS('Финансирование'!AX:AX, 'Финансирование'!$G:$G, $G339, 'Финансирование'!$B:$B, $I339)</f>
        <v>#VALUE!</v>
      </c>
      <c r="AY339" s="167" t="e">
        <f aca="false" ca="false" dt2D="false" dtr="false" t="normal">SUMIFS('Финансирование'!AY:AY, 'Финансирование'!$G:$G, $G339, 'Финансирование'!$B:$B, $I339)</f>
        <v>#VALUE!</v>
      </c>
      <c r="AZ339" s="167" t="e">
        <f aca="false" ca="false" dt2D="false" dtr="false" t="normal">SUMIFS('Финансирование'!AZ:AZ, 'Финансирование'!$G:$G, $G339, 'Финансирование'!$B:$B, $I339)</f>
        <v>#VALUE!</v>
      </c>
      <c r="BA339" s="167" t="e">
        <f aca="false" ca="false" dt2D="false" dtr="false" t="normal">SUMIFS('Финансирование'!BA:BA, 'Финансирование'!$G:$G, $G339, 'Финансирование'!$B:$B, $I339)</f>
        <v>#VALUE!</v>
      </c>
      <c r="BB339" s="167" t="e">
        <f aca="false" ca="false" dt2D="false" dtr="false" t="normal">SUMIFS('Финансирование'!BB:BB, 'Финансирование'!$G:$G, $G339, 'Финансирование'!$B:$B, $I339)</f>
        <v>#VALUE!</v>
      </c>
      <c r="BC339" s="167" t="e">
        <f aca="false" ca="false" dt2D="false" dtr="false" t="normal">SUMIFS('Финансирование'!BC:BC, 'Финансирование'!$G:$G, $G339, 'Финансирование'!$B:$B, $I339)</f>
        <v>#VALUE!</v>
      </c>
      <c r="BD339" s="167" t="e">
        <f aca="false" ca="false" dt2D="false" dtr="false" t="normal">SUMIFS('Финансирование'!BD:BD, 'Финансирование'!$G:$G, $G339, 'Финансирование'!$B:$B, $I339)</f>
        <v>#VALUE!</v>
      </c>
      <c r="BE339" s="167" t="e">
        <f aca="false" ca="false" dt2D="false" dtr="false" t="normal">SUMIFS('Финансирование'!BE:BE, 'Финансирование'!$G:$G, $G339, 'Финансирование'!$B:$B, $I339)</f>
        <v>#VALUE!</v>
      </c>
      <c r="BF339" s="167" t="e">
        <f aca="false" ca="false" dt2D="false" dtr="false" t="normal">SUMIFS('Финансирование'!BF:BF, 'Финансирование'!$G:$G, $G339, 'Финансирование'!$B:$B, $I339)</f>
        <v>#VALUE!</v>
      </c>
      <c r="BG339" s="167" t="e">
        <f aca="false" ca="false" dt2D="false" dtr="false" t="normal">SUMIFS('Финансирование'!BG:BG, 'Финансирование'!$G:$G, $G339, 'Финансирование'!$B:$B, $I339)</f>
        <v>#VALUE!</v>
      </c>
      <c r="BH339" s="167" t="e">
        <f aca="false" ca="false" dt2D="false" dtr="false" t="normal">SUMIFS('Финансирование'!BH:BH, 'Финансирование'!$G:$G, $G339, 'Финансирование'!$B:$B, $I339)</f>
        <v>#VALUE!</v>
      </c>
      <c r="BI339" s="167" t="e">
        <f aca="false" ca="false" dt2D="false" dtr="false" t="normal">SUMIFS('Финансирование'!BI:BI, 'Финансирование'!$G:$G, $G339, 'Финансирование'!$B:$B, $I339)</f>
        <v>#VALUE!</v>
      </c>
      <c r="BJ339" s="167" t="e">
        <f aca="false" ca="false" dt2D="false" dtr="false" t="normal">SUMIFS('Финансирование'!BJ:BJ, 'Финансирование'!$G:$G, $G339, 'Финансирование'!$B:$B, $I339)</f>
        <v>#VALUE!</v>
      </c>
      <c r="BK339" s="167" t="e">
        <f aca="false" ca="false" dt2D="false" dtr="false" t="normal">SUMIFS('Финансирование'!BK:BK, 'Финансирование'!$G:$G, $G339, 'Финансирование'!$B:$B, $I339)</f>
        <v>#VALUE!</v>
      </c>
      <c r="BL339" s="167" t="e">
        <f aca="false" ca="false" dt2D="false" dtr="false" t="normal">SUMIFS('Финансирование'!BL:BL, 'Финансирование'!$G:$G, $G339, 'Финансирование'!$B:$B, $I339)</f>
        <v>#VALUE!</v>
      </c>
      <c r="BM339" s="167" t="e">
        <f aca="false" ca="false" dt2D="false" dtr="false" t="normal">SUMIFS('Финансирование'!BM:BM, 'Финансирование'!$G:$G, $G339, 'Финансирование'!$B:$B, $I339)</f>
        <v>#VALUE!</v>
      </c>
      <c r="BN339" s="167" t="e">
        <f aca="false" ca="false" dt2D="false" dtr="false" t="normal">SUMIFS('Финансирование'!BN:BN, 'Финансирование'!$G:$G, $G339, 'Финансирование'!$B:$B, $I339)</f>
        <v>#VALUE!</v>
      </c>
      <c r="BO339" s="167" t="e">
        <f aca="false" ca="false" dt2D="false" dtr="false" t="normal">SUMIFS('Финансирование'!BO:BO, 'Финансирование'!$G:$G, $G339, 'Финансирование'!$B:$B, $I339)</f>
        <v>#VALUE!</v>
      </c>
      <c r="BP339" s="167" t="e">
        <f aca="false" ca="false" dt2D="false" dtr="false" t="normal">SUMIFS('Финансирование'!BP:BP, 'Финансирование'!$G:$G, $G339, 'Финансирование'!$B:$B, $I339)</f>
        <v>#VALUE!</v>
      </c>
      <c r="BQ339" s="167" t="e">
        <f aca="false" ca="false" dt2D="false" dtr="false" t="normal">SUMIFS('Финансирование'!BQ:BQ, 'Финансирование'!$G:$G, $G339, 'Финансирование'!$B:$B, $I339)</f>
        <v>#VALUE!</v>
      </c>
      <c r="BR339" s="167" t="e">
        <f aca="false" ca="false" dt2D="false" dtr="false" t="normal">SUMIFS('Финансирование'!BR:BR, 'Финансирование'!$G:$G, $G339, 'Финансирование'!$B:$B, $I339)</f>
        <v>#VALUE!</v>
      </c>
      <c r="BS339" s="167" t="e">
        <f aca="false" ca="false" dt2D="false" dtr="false" t="normal">SUMIFS('Финансирование'!BS:BS, 'Финансирование'!$G:$G, $G339, 'Финансирование'!$B:$B, $I339)</f>
        <v>#VALUE!</v>
      </c>
      <c r="BT339" s="167" t="e">
        <f aca="false" ca="false" dt2D="false" dtr="false" t="normal">SUMIFS('Финансирование'!BT:BT, 'Финансирование'!$G:$G, $G339, 'Финансирование'!$B:$B, $I339)</f>
        <v>#VALUE!</v>
      </c>
    </row>
    <row hidden="true" ht="16.5" outlineLevel="1" r="340">
      <c r="A340" s="374" t="s">
        <v>430</v>
      </c>
      <c r="E340" s="419" t="e">
        <f aca="false" ca="false" dt2D="false" dtr="false" t="normal">E339</f>
        <v>#N/A</v>
      </c>
      <c r="F340" s="374" t="e">
        <f aca="false" ca="false" dt2D="false" dtr="false" t="normal">F339</f>
        <v>#N/A</v>
      </c>
      <c r="G340" s="374" t="n">
        <f aca="false" ca="false" dt2D="false" dtr="false" t="normal">G339</f>
        <v>0</v>
      </c>
      <c r="I340" s="16" t="s">
        <v>484</v>
      </c>
      <c r="J340" s="100" t="n"/>
      <c r="K340" s="427" t="e">
        <f aca="false" ca="false" dt2D="false" dtr="false" t="normal">1-K339</f>
        <v>#VALUE!</v>
      </c>
      <c r="L340" s="283" t="e">
        <f aca="false" ca="false" dt2D="false" dtr="false" t="normal">SUM(M340:BT340)</f>
        <v>#VALUE!</v>
      </c>
      <c r="M340" s="167" t="e">
        <f aca="false" ca="false" dt2D="false" dtr="false" t="normal">SUMIFS('Финансирование'!M:M, 'Финансирование'!$G:$G, $G340, 'Финансирование'!$B:$B, $I340)</f>
        <v>#VALUE!</v>
      </c>
      <c r="N340" s="167" t="e">
        <f aca="false" ca="false" dt2D="false" dtr="false" t="normal">SUMIFS('Финансирование'!N:N, 'Финансирование'!$G:$G, $G340, 'Финансирование'!$B:$B, $I340)</f>
        <v>#VALUE!</v>
      </c>
      <c r="O340" s="167" t="e">
        <f aca="false" ca="false" dt2D="false" dtr="false" t="normal">SUMIFS('Финансирование'!O:O, 'Финансирование'!$G:$G, $G340, 'Финансирование'!$B:$B, $I340)</f>
        <v>#VALUE!</v>
      </c>
      <c r="P340" s="167" t="e">
        <f aca="false" ca="false" dt2D="false" dtr="false" t="normal">SUMIFS('Финансирование'!P:P, 'Финансирование'!$G:$G, $G340, 'Финансирование'!$B:$B, $I340)</f>
        <v>#VALUE!</v>
      </c>
      <c r="Q340" s="167" t="e">
        <f aca="false" ca="false" dt2D="false" dtr="false" t="normal">SUMIFS('Финансирование'!Q:Q, 'Финансирование'!$G:$G, $G340, 'Финансирование'!$B:$B, $I340)</f>
        <v>#VALUE!</v>
      </c>
      <c r="R340" s="167" t="e">
        <f aca="false" ca="false" dt2D="false" dtr="false" t="normal">SUMIFS('Финансирование'!R:R, 'Финансирование'!$G:$G, $G340, 'Финансирование'!$B:$B, $I340)</f>
        <v>#VALUE!</v>
      </c>
      <c r="S340" s="167" t="e">
        <f aca="false" ca="false" dt2D="false" dtr="false" t="normal">SUMIFS('Финансирование'!S:S, 'Финансирование'!$G:$G, $G340, 'Финансирование'!$B:$B, $I340)</f>
        <v>#VALUE!</v>
      </c>
      <c r="T340" s="167" t="e">
        <f aca="false" ca="false" dt2D="false" dtr="false" t="normal">SUMIFS('Финансирование'!T:T, 'Финансирование'!$G:$G, $G340, 'Финансирование'!$B:$B, $I340)</f>
        <v>#VALUE!</v>
      </c>
      <c r="U340" s="167" t="e">
        <f aca="false" ca="false" dt2D="false" dtr="false" t="normal">SUMIFS('Финансирование'!U:U, 'Финансирование'!$G:$G, $G340, 'Финансирование'!$B:$B, $I340)</f>
        <v>#VALUE!</v>
      </c>
      <c r="V340" s="167" t="e">
        <f aca="false" ca="false" dt2D="false" dtr="false" t="normal">SUMIFS('Финансирование'!V:V, 'Финансирование'!$G:$G, $G340, 'Финансирование'!$B:$B, $I340)</f>
        <v>#VALUE!</v>
      </c>
      <c r="W340" s="167" t="e">
        <f aca="false" ca="false" dt2D="false" dtr="false" t="normal">SUMIFS('Финансирование'!W:W, 'Финансирование'!$G:$G, $G340, 'Финансирование'!$B:$B, $I340)</f>
        <v>#VALUE!</v>
      </c>
      <c r="X340" s="167" t="e">
        <f aca="false" ca="false" dt2D="false" dtr="false" t="normal">SUMIFS('Финансирование'!X:X, 'Финансирование'!$G:$G, $G340, 'Финансирование'!$B:$B, $I340)</f>
        <v>#VALUE!</v>
      </c>
      <c r="Y340" s="167" t="e">
        <f aca="false" ca="false" dt2D="false" dtr="false" t="normal">SUMIFS('Финансирование'!Y:Y, 'Финансирование'!$G:$G, $G340, 'Финансирование'!$B:$B, $I340)</f>
        <v>#VALUE!</v>
      </c>
      <c r="Z340" s="167" t="e">
        <f aca="false" ca="false" dt2D="false" dtr="false" t="normal">SUMIFS('Финансирование'!Z:Z, 'Финансирование'!$G:$G, $G340, 'Финансирование'!$B:$B, $I340)</f>
        <v>#VALUE!</v>
      </c>
      <c r="AA340" s="167" t="e">
        <f aca="false" ca="false" dt2D="false" dtr="false" t="normal">SUMIFS('Финансирование'!AA:AA, 'Финансирование'!$G:$G, $G340, 'Финансирование'!$B:$B, $I340)</f>
        <v>#VALUE!</v>
      </c>
      <c r="AB340" s="167" t="e">
        <f aca="false" ca="false" dt2D="false" dtr="false" t="normal">SUMIFS('Финансирование'!AB:AB, 'Финансирование'!$G:$G, $G340, 'Финансирование'!$B:$B, $I340)</f>
        <v>#VALUE!</v>
      </c>
      <c r="AC340" s="167" t="e">
        <f aca="false" ca="false" dt2D="false" dtr="false" t="normal">SUMIFS('Финансирование'!AC:AC, 'Финансирование'!$G:$G, $G340, 'Финансирование'!$B:$B, $I340)</f>
        <v>#VALUE!</v>
      </c>
      <c r="AD340" s="167" t="e">
        <f aca="false" ca="false" dt2D="false" dtr="false" t="normal">SUMIFS('Финансирование'!AD:AD, 'Финансирование'!$G:$G, $G340, 'Финансирование'!$B:$B, $I340)</f>
        <v>#VALUE!</v>
      </c>
      <c r="AE340" s="167" t="e">
        <f aca="false" ca="false" dt2D="false" dtr="false" t="normal">SUMIFS('Финансирование'!AE:AE, 'Финансирование'!$G:$G, $G340, 'Финансирование'!$B:$B, $I340)</f>
        <v>#VALUE!</v>
      </c>
      <c r="AF340" s="167" t="e">
        <f aca="false" ca="false" dt2D="false" dtr="false" t="normal">SUMIFS('Финансирование'!AF:AF, 'Финансирование'!$G:$G, $G340, 'Финансирование'!$B:$B, $I340)</f>
        <v>#VALUE!</v>
      </c>
      <c r="AG340" s="167" t="e">
        <f aca="false" ca="false" dt2D="false" dtr="false" t="normal">SUMIFS('Финансирование'!AG:AG, 'Финансирование'!$G:$G, $G340, 'Финансирование'!$B:$B, $I340)</f>
        <v>#VALUE!</v>
      </c>
      <c r="AH340" s="167" t="e">
        <f aca="false" ca="false" dt2D="false" dtr="false" t="normal">SUMIFS('Финансирование'!AH:AH, 'Финансирование'!$G:$G, $G340, 'Финансирование'!$B:$B, $I340)</f>
        <v>#VALUE!</v>
      </c>
      <c r="AI340" s="167" t="e">
        <f aca="false" ca="false" dt2D="false" dtr="false" t="normal">SUMIFS('Финансирование'!AI:AI, 'Финансирование'!$G:$G, $G340, 'Финансирование'!$B:$B, $I340)</f>
        <v>#VALUE!</v>
      </c>
      <c r="AJ340" s="167" t="e">
        <f aca="false" ca="false" dt2D="false" dtr="false" t="normal">SUMIFS('Финансирование'!AJ:AJ, 'Финансирование'!$G:$G, $G340, 'Финансирование'!$B:$B, $I340)</f>
        <v>#VALUE!</v>
      </c>
      <c r="AK340" s="167" t="e">
        <f aca="false" ca="false" dt2D="false" dtr="false" t="normal">SUMIFS('Финансирование'!AK:AK, 'Финансирование'!$G:$G, $G340, 'Финансирование'!$B:$B, $I340)</f>
        <v>#VALUE!</v>
      </c>
      <c r="AL340" s="167" t="e">
        <f aca="false" ca="false" dt2D="false" dtr="false" t="normal">SUMIFS('Финансирование'!AL:AL, 'Финансирование'!$G:$G, $G340, 'Финансирование'!$B:$B, $I340)</f>
        <v>#VALUE!</v>
      </c>
      <c r="AM340" s="167" t="e">
        <f aca="false" ca="false" dt2D="false" dtr="false" t="normal">SUMIFS('Финансирование'!AM:AM, 'Финансирование'!$G:$G, $G340, 'Финансирование'!$B:$B, $I340)</f>
        <v>#VALUE!</v>
      </c>
      <c r="AN340" s="167" t="e">
        <f aca="false" ca="false" dt2D="false" dtr="false" t="normal">SUMIFS('Финансирование'!AN:AN, 'Финансирование'!$G:$G, $G340, 'Финансирование'!$B:$B, $I340)</f>
        <v>#VALUE!</v>
      </c>
      <c r="AO340" s="167" t="e">
        <f aca="false" ca="false" dt2D="false" dtr="false" t="normal">SUMIFS('Финансирование'!AO:AO, 'Финансирование'!$G:$G, $G340, 'Финансирование'!$B:$B, $I340)</f>
        <v>#VALUE!</v>
      </c>
      <c r="AP340" s="167" t="e">
        <f aca="false" ca="false" dt2D="false" dtr="false" t="normal">SUMIFS('Финансирование'!AP:AP, 'Финансирование'!$G:$G, $G340, 'Финансирование'!$B:$B, $I340)</f>
        <v>#VALUE!</v>
      </c>
      <c r="AQ340" s="167" t="e">
        <f aca="false" ca="false" dt2D="false" dtr="false" t="normal">SUMIFS('Финансирование'!AQ:AQ, 'Финансирование'!$G:$G, $G340, 'Финансирование'!$B:$B, $I340)</f>
        <v>#VALUE!</v>
      </c>
      <c r="AR340" s="167" t="e">
        <f aca="false" ca="false" dt2D="false" dtr="false" t="normal">SUMIFS('Финансирование'!AR:AR, 'Финансирование'!$G:$G, $G340, 'Финансирование'!$B:$B, $I340)</f>
        <v>#VALUE!</v>
      </c>
      <c r="AS340" s="167" t="e">
        <f aca="false" ca="false" dt2D="false" dtr="false" t="normal">SUMIFS('Финансирование'!AS:AS, 'Финансирование'!$G:$G, $G340, 'Финансирование'!$B:$B, $I340)</f>
        <v>#VALUE!</v>
      </c>
      <c r="AT340" s="167" t="e">
        <f aca="false" ca="false" dt2D="false" dtr="false" t="normal">SUMIFS('Финансирование'!AT:AT, 'Финансирование'!$G:$G, $G340, 'Финансирование'!$B:$B, $I340)</f>
        <v>#VALUE!</v>
      </c>
      <c r="AU340" s="167" t="e">
        <f aca="false" ca="false" dt2D="false" dtr="false" t="normal">SUMIFS('Финансирование'!AU:AU, 'Финансирование'!$G:$G, $G340, 'Финансирование'!$B:$B, $I340)</f>
        <v>#VALUE!</v>
      </c>
      <c r="AV340" s="167" t="e">
        <f aca="false" ca="false" dt2D="false" dtr="false" t="normal">SUMIFS('Финансирование'!AV:AV, 'Финансирование'!$G:$G, $G340, 'Финансирование'!$B:$B, $I340)</f>
        <v>#VALUE!</v>
      </c>
      <c r="AW340" s="167" t="e">
        <f aca="false" ca="false" dt2D="false" dtr="false" t="normal">SUMIFS('Финансирование'!AW:AW, 'Финансирование'!$G:$G, $G340, 'Финансирование'!$B:$B, $I340)</f>
        <v>#VALUE!</v>
      </c>
      <c r="AX340" s="167" t="e">
        <f aca="false" ca="false" dt2D="false" dtr="false" t="normal">SUMIFS('Финансирование'!AX:AX, 'Финансирование'!$G:$G, $G340, 'Финансирование'!$B:$B, $I340)</f>
        <v>#VALUE!</v>
      </c>
      <c r="AY340" s="167" t="e">
        <f aca="false" ca="false" dt2D="false" dtr="false" t="normal">SUMIFS('Финансирование'!AY:AY, 'Финансирование'!$G:$G, $G340, 'Финансирование'!$B:$B, $I340)</f>
        <v>#VALUE!</v>
      </c>
      <c r="AZ340" s="167" t="e">
        <f aca="false" ca="false" dt2D="false" dtr="false" t="normal">SUMIFS('Финансирование'!AZ:AZ, 'Финансирование'!$G:$G, $G340, 'Финансирование'!$B:$B, $I340)</f>
        <v>#VALUE!</v>
      </c>
      <c r="BA340" s="167" t="e">
        <f aca="false" ca="false" dt2D="false" dtr="false" t="normal">SUMIFS('Финансирование'!BA:BA, 'Финансирование'!$G:$G, $G340, 'Финансирование'!$B:$B, $I340)</f>
        <v>#VALUE!</v>
      </c>
      <c r="BB340" s="167" t="e">
        <f aca="false" ca="false" dt2D="false" dtr="false" t="normal">SUMIFS('Финансирование'!BB:BB, 'Финансирование'!$G:$G, $G340, 'Финансирование'!$B:$B, $I340)</f>
        <v>#VALUE!</v>
      </c>
      <c r="BC340" s="167" t="e">
        <f aca="false" ca="false" dt2D="false" dtr="false" t="normal">SUMIFS('Финансирование'!BC:BC, 'Финансирование'!$G:$G, $G340, 'Финансирование'!$B:$B, $I340)</f>
        <v>#VALUE!</v>
      </c>
      <c r="BD340" s="167" t="e">
        <f aca="false" ca="false" dt2D="false" dtr="false" t="normal">SUMIFS('Финансирование'!BD:BD, 'Финансирование'!$G:$G, $G340, 'Финансирование'!$B:$B, $I340)</f>
        <v>#VALUE!</v>
      </c>
      <c r="BE340" s="167" t="e">
        <f aca="false" ca="false" dt2D="false" dtr="false" t="normal">SUMIFS('Финансирование'!BE:BE, 'Финансирование'!$G:$G, $G340, 'Финансирование'!$B:$B, $I340)</f>
        <v>#VALUE!</v>
      </c>
      <c r="BF340" s="167" t="e">
        <f aca="false" ca="false" dt2D="false" dtr="false" t="normal">SUMIFS('Финансирование'!BF:BF, 'Финансирование'!$G:$G, $G340, 'Финансирование'!$B:$B, $I340)</f>
        <v>#VALUE!</v>
      </c>
      <c r="BG340" s="167" t="e">
        <f aca="false" ca="false" dt2D="false" dtr="false" t="normal">SUMIFS('Финансирование'!BG:BG, 'Финансирование'!$G:$G, $G340, 'Финансирование'!$B:$B, $I340)</f>
        <v>#VALUE!</v>
      </c>
      <c r="BH340" s="167" t="e">
        <f aca="false" ca="false" dt2D="false" dtr="false" t="normal">SUMIFS('Финансирование'!BH:BH, 'Финансирование'!$G:$G, $G340, 'Финансирование'!$B:$B, $I340)</f>
        <v>#VALUE!</v>
      </c>
      <c r="BI340" s="167" t="e">
        <f aca="false" ca="false" dt2D="false" dtr="false" t="normal">SUMIFS('Финансирование'!BI:BI, 'Финансирование'!$G:$G, $G340, 'Финансирование'!$B:$B, $I340)</f>
        <v>#VALUE!</v>
      </c>
      <c r="BJ340" s="167" t="e">
        <f aca="false" ca="false" dt2D="false" dtr="false" t="normal">SUMIFS('Финансирование'!BJ:BJ, 'Финансирование'!$G:$G, $G340, 'Финансирование'!$B:$B, $I340)</f>
        <v>#VALUE!</v>
      </c>
      <c r="BK340" s="167" t="e">
        <f aca="false" ca="false" dt2D="false" dtr="false" t="normal">SUMIFS('Финансирование'!BK:BK, 'Финансирование'!$G:$G, $G340, 'Финансирование'!$B:$B, $I340)</f>
        <v>#VALUE!</v>
      </c>
      <c r="BL340" s="167" t="e">
        <f aca="false" ca="false" dt2D="false" dtr="false" t="normal">SUMIFS('Финансирование'!BL:BL, 'Финансирование'!$G:$G, $G340, 'Финансирование'!$B:$B, $I340)</f>
        <v>#VALUE!</v>
      </c>
      <c r="BM340" s="167" t="e">
        <f aca="false" ca="false" dt2D="false" dtr="false" t="normal">SUMIFS('Финансирование'!BM:BM, 'Финансирование'!$G:$G, $G340, 'Финансирование'!$B:$B, $I340)</f>
        <v>#VALUE!</v>
      </c>
      <c r="BN340" s="167" t="e">
        <f aca="false" ca="false" dt2D="false" dtr="false" t="normal">SUMIFS('Финансирование'!BN:BN, 'Финансирование'!$G:$G, $G340, 'Финансирование'!$B:$B, $I340)</f>
        <v>#VALUE!</v>
      </c>
      <c r="BO340" s="167" t="e">
        <f aca="false" ca="false" dt2D="false" dtr="false" t="normal">SUMIFS('Финансирование'!BO:BO, 'Финансирование'!$G:$G, $G340, 'Финансирование'!$B:$B, $I340)</f>
        <v>#VALUE!</v>
      </c>
      <c r="BP340" s="167" t="e">
        <f aca="false" ca="false" dt2D="false" dtr="false" t="normal">SUMIFS('Финансирование'!BP:BP, 'Финансирование'!$G:$G, $G340, 'Финансирование'!$B:$B, $I340)</f>
        <v>#VALUE!</v>
      </c>
      <c r="BQ340" s="167" t="e">
        <f aca="false" ca="false" dt2D="false" dtr="false" t="normal">SUMIFS('Финансирование'!BQ:BQ, 'Финансирование'!$G:$G, $G340, 'Финансирование'!$B:$B, $I340)</f>
        <v>#VALUE!</v>
      </c>
      <c r="BR340" s="167" t="e">
        <f aca="false" ca="false" dt2D="false" dtr="false" t="normal">SUMIFS('Финансирование'!BR:BR, 'Финансирование'!$G:$G, $G340, 'Финансирование'!$B:$B, $I340)</f>
        <v>#VALUE!</v>
      </c>
      <c r="BS340" s="167" t="e">
        <f aca="false" ca="false" dt2D="false" dtr="false" t="normal">SUMIFS('Финансирование'!BS:BS, 'Финансирование'!$G:$G, $G340, 'Финансирование'!$B:$B, $I340)</f>
        <v>#VALUE!</v>
      </c>
      <c r="BT340" s="167" t="e">
        <f aca="false" ca="false" dt2D="false" dtr="false" t="normal">SUMIFS('Финансирование'!BT:BT, 'Финансирование'!$G:$G, $G340, 'Финансирование'!$B:$B, $I340)</f>
        <v>#VALUE!</v>
      </c>
    </row>
    <row hidden="true" ht="16.5" outlineLevel="1" r="341">
      <c r="A341" s="374" t="s">
        <v>213</v>
      </c>
      <c r="D341" s="374" t="str">
        <f aca="false" ca="false" dt2D="false" dtr="false" t="normal">J341</f>
        <v>Федеральный бюджет</v>
      </c>
      <c r="E341" s="419" t="e">
        <f aca="false" ca="false" dt2D="false" dtr="false" t="normal">E340</f>
        <v>#N/A</v>
      </c>
      <c r="F341" s="374" t="e">
        <f aca="false" ca="false" dt2D="false" dtr="false" t="normal">F340</f>
        <v>#N/A</v>
      </c>
      <c r="G341" s="374" t="n">
        <f aca="false" ca="false" dt2D="false" dtr="false" t="normal">G340</f>
        <v>0</v>
      </c>
      <c r="I341" s="16" t="s">
        <v>485</v>
      </c>
      <c r="J341" s="420" t="s">
        <v>301</v>
      </c>
      <c r="L341" s="428" t="n">
        <f aca="false" ca="false" dt2D="false" dtr="false" t="normal">SUM(M341:BT341)</f>
        <v>0</v>
      </c>
      <c r="M341" s="172" t="n"/>
      <c r="N341" s="172" t="n"/>
      <c r="O341" s="172" t="n"/>
      <c r="P341" s="172" t="n"/>
      <c r="Q341" s="172" t="n"/>
      <c r="R341" s="172" t="n"/>
      <c r="S341" s="172" t="n"/>
      <c r="T341" s="172" t="n"/>
      <c r="U341" s="172" t="n"/>
      <c r="V341" s="172" t="n"/>
      <c r="W341" s="172" t="n"/>
      <c r="X341" s="172" t="n"/>
      <c r="Y341" s="172" t="n"/>
      <c r="Z341" s="172" t="n"/>
      <c r="AA341" s="172" t="n"/>
      <c r="AB341" s="172" t="n"/>
      <c r="AC341" s="172" t="n"/>
      <c r="AD341" s="172" t="n"/>
      <c r="AE341" s="172" t="n"/>
      <c r="AF341" s="172" t="n"/>
      <c r="AG341" s="172" t="n"/>
      <c r="AH341" s="172" t="n"/>
      <c r="AI341" s="172" t="n"/>
      <c r="AJ341" s="172" t="n"/>
      <c r="AK341" s="172" t="n"/>
      <c r="AL341" s="172" t="n"/>
      <c r="AM341" s="172" t="n"/>
      <c r="AN341" s="172" t="n"/>
      <c r="AO341" s="172" t="n"/>
      <c r="AP341" s="172" t="n"/>
      <c r="AQ341" s="172" t="n"/>
      <c r="AR341" s="172" t="n"/>
      <c r="AS341" s="172" t="n"/>
      <c r="AT341" s="172" t="n"/>
      <c r="AU341" s="172" t="n"/>
      <c r="AV341" s="172" t="n"/>
      <c r="AW341" s="172" t="n"/>
      <c r="AX341" s="172" t="n"/>
      <c r="AY341" s="172" t="n"/>
      <c r="AZ341" s="172" t="n"/>
      <c r="BA341" s="172" t="n"/>
      <c r="BB341" s="172" t="n"/>
      <c r="BC341" s="172" t="n"/>
      <c r="BD341" s="172" t="n"/>
      <c r="BE341" s="172" t="n"/>
      <c r="BF341" s="172" t="n"/>
      <c r="BG341" s="172" t="n"/>
      <c r="BH341" s="172" t="n"/>
      <c r="BI341" s="172" t="n"/>
      <c r="BJ341" s="172" t="n"/>
      <c r="BK341" s="172" t="n"/>
      <c r="BL341" s="172" t="n"/>
      <c r="BM341" s="172" t="n"/>
      <c r="BN341" s="172" t="n"/>
      <c r="BO341" s="172" t="n"/>
      <c r="BP341" s="172" t="n"/>
      <c r="BQ341" s="172" t="n"/>
      <c r="BR341" s="172" t="n"/>
      <c r="BS341" s="172" t="n"/>
      <c r="BT341" s="172" t="n"/>
    </row>
    <row hidden="true" ht="16.5" outlineLevel="1" r="342">
      <c r="A342" s="374" t="s">
        <v>213</v>
      </c>
      <c r="D342" s="374" t="s">
        <v>486</v>
      </c>
      <c r="E342" s="419" t="e">
        <f aca="false" ca="false" dt2D="false" dtr="false" t="normal">E341</f>
        <v>#N/A</v>
      </c>
      <c r="F342" s="374" t="e">
        <f aca="false" ca="false" dt2D="false" dtr="false" t="normal">F341</f>
        <v>#N/A</v>
      </c>
      <c r="G342" s="374" t="n">
        <f aca="false" ca="false" dt2D="false" dtr="false" t="normal">G341</f>
        <v>0</v>
      </c>
      <c r="I342" s="16" t="s">
        <v>487</v>
      </c>
      <c r="J342" s="100" t="s">
        <v>486</v>
      </c>
      <c r="L342" s="428" t="n">
        <f aca="false" ca="false" dt2D="false" dtr="false" t="normal">SUM(M342:BT342)</f>
        <v>0</v>
      </c>
      <c r="M342" s="172" t="n"/>
      <c r="N342" s="172" t="n"/>
      <c r="O342" s="172" t="n"/>
      <c r="P342" s="172" t="n"/>
      <c r="Q342" s="172" t="n"/>
      <c r="R342" s="172" t="n"/>
      <c r="S342" s="172" t="n"/>
      <c r="T342" s="172" t="n"/>
      <c r="U342" s="172" t="n"/>
      <c r="V342" s="172" t="n"/>
      <c r="W342" s="172" t="n"/>
      <c r="X342" s="172" t="n"/>
      <c r="Y342" s="172" t="n"/>
      <c r="Z342" s="172" t="n"/>
      <c r="AA342" s="172" t="n"/>
      <c r="AB342" s="172" t="n"/>
      <c r="AC342" s="172" t="n"/>
      <c r="AD342" s="172" t="n"/>
      <c r="AE342" s="172" t="n"/>
      <c r="AF342" s="172" t="n"/>
      <c r="AG342" s="172" t="n"/>
      <c r="AH342" s="172" t="n"/>
      <c r="AI342" s="172" t="n"/>
      <c r="AJ342" s="172" t="n"/>
      <c r="AK342" s="172" t="n"/>
      <c r="AL342" s="172" t="n"/>
      <c r="AM342" s="172" t="n"/>
      <c r="AN342" s="172" t="n"/>
      <c r="AO342" s="172" t="n"/>
      <c r="AP342" s="172" t="n"/>
      <c r="AQ342" s="172" t="n"/>
      <c r="AR342" s="172" t="n"/>
      <c r="AS342" s="172" t="n"/>
      <c r="AT342" s="172" t="n"/>
      <c r="AU342" s="172" t="n"/>
      <c r="AV342" s="172" t="n"/>
      <c r="AW342" s="172" t="n"/>
      <c r="AX342" s="172" t="n"/>
      <c r="AY342" s="172" t="n"/>
      <c r="AZ342" s="172" t="n"/>
      <c r="BA342" s="172" t="n"/>
      <c r="BB342" s="172" t="n"/>
      <c r="BC342" s="172" t="n"/>
      <c r="BD342" s="172" t="n"/>
      <c r="BE342" s="172" t="n"/>
      <c r="BF342" s="172" t="n"/>
      <c r="BG342" s="172" t="n"/>
      <c r="BH342" s="172" t="n"/>
      <c r="BI342" s="172" t="n"/>
      <c r="BJ342" s="172" t="n"/>
      <c r="BK342" s="172" t="n"/>
      <c r="BL342" s="172" t="n"/>
      <c r="BM342" s="172" t="n"/>
      <c r="BN342" s="172" t="n"/>
      <c r="BO342" s="172" t="n"/>
      <c r="BP342" s="172" t="n"/>
      <c r="BQ342" s="172" t="n"/>
      <c r="BR342" s="172" t="n"/>
      <c r="BS342" s="172" t="n"/>
      <c r="BT342" s="172" t="n"/>
    </row>
    <row hidden="true" ht="16.5" outlineLevel="1" r="343">
      <c r="B343" s="374" t="s">
        <v>129</v>
      </c>
      <c r="E343" s="419" t="e">
        <f aca="false" ca="false" dt2D="false" dtr="false" t="normal">E342</f>
        <v>#N/A</v>
      </c>
      <c r="F343" s="374" t="e">
        <f aca="false" ca="false" dt2D="false" dtr="false" t="normal">F342</f>
        <v>#N/A</v>
      </c>
      <c r="G343" s="374" t="n">
        <f aca="false" ca="false" dt2D="false" dtr="false" t="normal">G342</f>
        <v>0</v>
      </c>
      <c r="I343" s="1" t="s">
        <v>488</v>
      </c>
      <c r="J343" s="429" t="n"/>
      <c r="L343" s="283" t="n"/>
      <c r="M343" s="167" t="n">
        <f aca="false" ca="false" dt2D="false" dtr="false" t="normal">SUMIFS('Затраты'!M:M, 'Затраты'!$G:$G, $G343, 'Затраты'!$C:$C, $I343)</f>
        <v>0</v>
      </c>
      <c r="N343" s="167" t="n">
        <f aca="false" ca="false" dt2D="false" dtr="false" t="normal">SUMIFS('Затраты'!N:N, 'Затраты'!$G:$G, $G343, 'Затраты'!$C:$C, $I343)</f>
        <v>0</v>
      </c>
      <c r="O343" s="167" t="n">
        <f aca="false" ca="false" dt2D="false" dtr="false" t="normal">SUMIFS('Затраты'!O:O, 'Затраты'!$G:$G, $G343, 'Затраты'!$C:$C, $I343)</f>
        <v>0</v>
      </c>
      <c r="P343" s="167" t="n">
        <f aca="false" ca="false" dt2D="false" dtr="false" t="normal">SUMIFS('Затраты'!P:P, 'Затраты'!$G:$G, $G343, 'Затраты'!$C:$C, $I343)</f>
        <v>0</v>
      </c>
      <c r="Q343" s="167" t="n">
        <f aca="false" ca="false" dt2D="false" dtr="false" t="normal">SUMIFS('Затраты'!Q:Q, 'Затраты'!$G:$G, $G343, 'Затраты'!$C:$C, $I343)</f>
        <v>0</v>
      </c>
      <c r="R343" s="167" t="n">
        <f aca="false" ca="false" dt2D="false" dtr="false" t="normal">SUMIFS('Затраты'!R:R, 'Затраты'!$G:$G, $G343, 'Затраты'!$C:$C, $I343)</f>
        <v>0</v>
      </c>
      <c r="S343" s="167" t="n">
        <f aca="false" ca="false" dt2D="false" dtr="false" t="normal">SUMIFS('Затраты'!S:S, 'Затраты'!$G:$G, $G343, 'Затраты'!$C:$C, $I343)</f>
        <v>0</v>
      </c>
      <c r="T343" s="167" t="n">
        <f aca="false" ca="false" dt2D="false" dtr="false" t="normal">SUMIFS('Затраты'!T:T, 'Затраты'!$G:$G, $G343, 'Затраты'!$C:$C, $I343)</f>
        <v>0</v>
      </c>
      <c r="U343" s="167" t="n">
        <f aca="false" ca="false" dt2D="false" dtr="false" t="normal">SUMIFS('Затраты'!U:U, 'Затраты'!$G:$G, $G343, 'Затраты'!$C:$C, $I343)</f>
        <v>0</v>
      </c>
      <c r="V343" s="167" t="n">
        <f aca="false" ca="false" dt2D="false" dtr="false" t="normal">SUMIFS('Затраты'!V:V, 'Затраты'!$G:$G, $G343, 'Затраты'!$C:$C, $I343)</f>
        <v>0</v>
      </c>
      <c r="W343" s="167" t="n">
        <f aca="false" ca="false" dt2D="false" dtr="false" t="normal">SUMIFS('Затраты'!W:W, 'Затраты'!$G:$G, $G343, 'Затраты'!$C:$C, $I343)</f>
        <v>0</v>
      </c>
      <c r="X343" s="167" t="n">
        <f aca="false" ca="false" dt2D="false" dtr="false" t="normal">SUMIFS('Затраты'!X:X, 'Затраты'!$G:$G, $G343, 'Затраты'!$C:$C, $I343)</f>
        <v>0</v>
      </c>
      <c r="Y343" s="167" t="n">
        <f aca="false" ca="false" dt2D="false" dtr="false" t="normal">SUMIFS('Затраты'!Y:Y, 'Затраты'!$G:$G, $G343, 'Затраты'!$C:$C, $I343)</f>
        <v>0</v>
      </c>
      <c r="Z343" s="167" t="n">
        <f aca="false" ca="false" dt2D="false" dtr="false" t="normal">SUMIFS('Затраты'!Z:Z, 'Затраты'!$G:$G, $G343, 'Затраты'!$C:$C, $I343)</f>
        <v>0</v>
      </c>
      <c r="AA343" s="167" t="n">
        <f aca="false" ca="false" dt2D="false" dtr="false" t="normal">SUMIFS('Затраты'!AA:AA, 'Затраты'!$G:$G, $G343, 'Затраты'!$C:$C, $I343)</f>
        <v>0</v>
      </c>
      <c r="AB343" s="167" t="n">
        <f aca="false" ca="false" dt2D="false" dtr="false" t="normal">SUMIFS('Затраты'!AB:AB, 'Затраты'!$G:$G, $G343, 'Затраты'!$C:$C, $I343)</f>
        <v>0</v>
      </c>
      <c r="AC343" s="167" t="n">
        <f aca="false" ca="false" dt2D="false" dtr="false" t="normal">SUMIFS('Затраты'!AC:AC, 'Затраты'!$G:$G, $G343, 'Затраты'!$C:$C, $I343)</f>
        <v>0</v>
      </c>
      <c r="AD343" s="167" t="n">
        <f aca="false" ca="false" dt2D="false" dtr="false" t="normal">SUMIFS('Затраты'!AD:AD, 'Затраты'!$G:$G, $G343, 'Затраты'!$C:$C, $I343)</f>
        <v>0</v>
      </c>
      <c r="AE343" s="167" t="n">
        <f aca="false" ca="false" dt2D="false" dtr="false" t="normal">SUMIFS('Затраты'!AE:AE, 'Затраты'!$G:$G, $G343, 'Затраты'!$C:$C, $I343)</f>
        <v>0</v>
      </c>
      <c r="AF343" s="167" t="n">
        <f aca="false" ca="false" dt2D="false" dtr="false" t="normal">SUMIFS('Затраты'!AF:AF, 'Затраты'!$G:$G, $G343, 'Затраты'!$C:$C, $I343)</f>
        <v>0</v>
      </c>
      <c r="AG343" s="167" t="n">
        <f aca="false" ca="false" dt2D="false" dtr="false" t="normal">SUMIFS('Затраты'!AG:AG, 'Затраты'!$G:$G, $G343, 'Затраты'!$C:$C, $I343)</f>
        <v>0</v>
      </c>
      <c r="AH343" s="167" t="n">
        <f aca="false" ca="false" dt2D="false" dtr="false" t="normal">SUMIFS('Затраты'!AH:AH, 'Затраты'!$G:$G, $G343, 'Затраты'!$C:$C, $I343)</f>
        <v>0</v>
      </c>
      <c r="AI343" s="167" t="n">
        <f aca="false" ca="false" dt2D="false" dtr="false" t="normal">SUMIFS('Затраты'!AI:AI, 'Затраты'!$G:$G, $G343, 'Затраты'!$C:$C, $I343)</f>
        <v>0</v>
      </c>
      <c r="AJ343" s="167" t="n">
        <f aca="false" ca="false" dt2D="false" dtr="false" t="normal">SUMIFS('Затраты'!AJ:AJ, 'Затраты'!$G:$G, $G343, 'Затраты'!$C:$C, $I343)</f>
        <v>0</v>
      </c>
      <c r="AK343" s="167" t="n">
        <f aca="false" ca="false" dt2D="false" dtr="false" t="normal">SUMIFS('Затраты'!AK:AK, 'Затраты'!$G:$G, $G343, 'Затраты'!$C:$C, $I343)</f>
        <v>0</v>
      </c>
      <c r="AL343" s="167" t="n">
        <f aca="false" ca="false" dt2D="false" dtr="false" t="normal">SUMIFS('Затраты'!AL:AL, 'Затраты'!$G:$G, $G343, 'Затраты'!$C:$C, $I343)</f>
        <v>0</v>
      </c>
      <c r="AM343" s="167" t="n">
        <f aca="false" ca="false" dt2D="false" dtr="false" t="normal">SUMIFS('Затраты'!AM:AM, 'Затраты'!$G:$G, $G343, 'Затраты'!$C:$C, $I343)</f>
        <v>0</v>
      </c>
      <c r="AN343" s="167" t="n">
        <f aca="false" ca="false" dt2D="false" dtr="false" t="normal">SUMIFS('Затраты'!AN:AN, 'Затраты'!$G:$G, $G343, 'Затраты'!$C:$C, $I343)</f>
        <v>0</v>
      </c>
      <c r="AO343" s="167" t="n">
        <f aca="false" ca="false" dt2D="false" dtr="false" t="normal">SUMIFS('Затраты'!AO:AO, 'Затраты'!$G:$G, $G343, 'Затраты'!$C:$C, $I343)</f>
        <v>0</v>
      </c>
      <c r="AP343" s="167" t="n">
        <f aca="false" ca="false" dt2D="false" dtr="false" t="normal">SUMIFS('Затраты'!AP:AP, 'Затраты'!$G:$G, $G343, 'Затраты'!$C:$C, $I343)</f>
        <v>0</v>
      </c>
      <c r="AQ343" s="167" t="n">
        <f aca="false" ca="false" dt2D="false" dtr="false" t="normal">SUMIFS('Затраты'!AQ:AQ, 'Затраты'!$G:$G, $G343, 'Затраты'!$C:$C, $I343)</f>
        <v>0</v>
      </c>
      <c r="AR343" s="167" t="n">
        <f aca="false" ca="false" dt2D="false" dtr="false" t="normal">SUMIFS('Затраты'!AR:AR, 'Затраты'!$G:$G, $G343, 'Затраты'!$C:$C, $I343)</f>
        <v>0</v>
      </c>
      <c r="AS343" s="167" t="n">
        <f aca="false" ca="false" dt2D="false" dtr="false" t="normal">SUMIFS('Затраты'!AS:AS, 'Затраты'!$G:$G, $G343, 'Затраты'!$C:$C, $I343)</f>
        <v>0</v>
      </c>
      <c r="AT343" s="167" t="n">
        <f aca="false" ca="false" dt2D="false" dtr="false" t="normal">SUMIFS('Затраты'!AT:AT, 'Затраты'!$G:$G, $G343, 'Затраты'!$C:$C, $I343)</f>
        <v>0</v>
      </c>
      <c r="AU343" s="167" t="n">
        <f aca="false" ca="false" dt2D="false" dtr="false" t="normal">SUMIFS('Затраты'!AU:AU, 'Затраты'!$G:$G, $G343, 'Затраты'!$C:$C, $I343)</f>
        <v>0</v>
      </c>
      <c r="AV343" s="167" t="n">
        <f aca="false" ca="false" dt2D="false" dtr="false" t="normal">SUMIFS('Затраты'!AV:AV, 'Затраты'!$G:$G, $G343, 'Затраты'!$C:$C, $I343)</f>
        <v>0</v>
      </c>
      <c r="AW343" s="167" t="n">
        <f aca="false" ca="false" dt2D="false" dtr="false" t="normal">SUMIFS('Затраты'!AW:AW, 'Затраты'!$G:$G, $G343, 'Затраты'!$C:$C, $I343)</f>
        <v>0</v>
      </c>
      <c r="AX343" s="167" t="n">
        <f aca="false" ca="false" dt2D="false" dtr="false" t="normal">SUMIFS('Затраты'!AX:AX, 'Затраты'!$G:$G, $G343, 'Затраты'!$C:$C, $I343)</f>
        <v>0</v>
      </c>
      <c r="AY343" s="167" t="n">
        <f aca="false" ca="false" dt2D="false" dtr="false" t="normal">SUMIFS('Затраты'!AY:AY, 'Затраты'!$G:$G, $G343, 'Затраты'!$C:$C, $I343)</f>
        <v>0</v>
      </c>
      <c r="AZ343" s="167" t="n">
        <f aca="false" ca="false" dt2D="false" dtr="false" t="normal">SUMIFS('Затраты'!AZ:AZ, 'Затраты'!$G:$G, $G343, 'Затраты'!$C:$C, $I343)</f>
        <v>0</v>
      </c>
      <c r="BA343" s="167" t="n">
        <f aca="false" ca="false" dt2D="false" dtr="false" t="normal">SUMIFS('Затраты'!BA:BA, 'Затраты'!$G:$G, $G343, 'Затраты'!$C:$C, $I343)</f>
        <v>0</v>
      </c>
      <c r="BB343" s="167" t="n">
        <f aca="false" ca="false" dt2D="false" dtr="false" t="normal">SUMIFS('Затраты'!BB:BB, 'Затраты'!$G:$G, $G343, 'Затраты'!$C:$C, $I343)</f>
        <v>0</v>
      </c>
      <c r="BC343" s="167" t="n">
        <f aca="false" ca="false" dt2D="false" dtr="false" t="normal">SUMIFS('Затраты'!BC:BC, 'Затраты'!$G:$G, $G343, 'Затраты'!$C:$C, $I343)</f>
        <v>0</v>
      </c>
      <c r="BD343" s="167" t="n">
        <f aca="false" ca="false" dt2D="false" dtr="false" t="normal">SUMIFS('Затраты'!BD:BD, 'Затраты'!$G:$G, $G343, 'Затраты'!$C:$C, $I343)</f>
        <v>0</v>
      </c>
      <c r="BE343" s="167" t="n">
        <f aca="false" ca="false" dt2D="false" dtr="false" t="normal">SUMIFS('Затраты'!BE:BE, 'Затраты'!$G:$G, $G343, 'Затраты'!$C:$C, $I343)</f>
        <v>0</v>
      </c>
      <c r="BF343" s="167" t="n">
        <f aca="false" ca="false" dt2D="false" dtr="false" t="normal">SUMIFS('Затраты'!BF:BF, 'Затраты'!$G:$G, $G343, 'Затраты'!$C:$C, $I343)</f>
        <v>0</v>
      </c>
      <c r="BG343" s="167" t="n">
        <f aca="false" ca="false" dt2D="false" dtr="false" t="normal">SUMIFS('Затраты'!BG:BG, 'Затраты'!$G:$G, $G343, 'Затраты'!$C:$C, $I343)</f>
        <v>0</v>
      </c>
      <c r="BH343" s="167" t="n">
        <f aca="false" ca="false" dt2D="false" dtr="false" t="normal">SUMIFS('Затраты'!BH:BH, 'Затраты'!$G:$G, $G343, 'Затраты'!$C:$C, $I343)</f>
        <v>0</v>
      </c>
      <c r="BI343" s="167" t="n">
        <f aca="false" ca="false" dt2D="false" dtr="false" t="normal">SUMIFS('Затраты'!BI:BI, 'Затраты'!$G:$G, $G343, 'Затраты'!$C:$C, $I343)</f>
        <v>0</v>
      </c>
      <c r="BJ343" s="167" t="n">
        <f aca="false" ca="false" dt2D="false" dtr="false" t="normal">SUMIFS('Затраты'!BJ:BJ, 'Затраты'!$G:$G, $G343, 'Затраты'!$C:$C, $I343)</f>
        <v>0</v>
      </c>
      <c r="BK343" s="167" t="n">
        <f aca="false" ca="false" dt2D="false" dtr="false" t="normal">SUMIFS('Затраты'!BK:BK, 'Затраты'!$G:$G, $G343, 'Затраты'!$C:$C, $I343)</f>
        <v>0</v>
      </c>
      <c r="BL343" s="167" t="n">
        <f aca="false" ca="false" dt2D="false" dtr="false" t="normal">SUMIFS('Затраты'!BL:BL, 'Затраты'!$G:$G, $G343, 'Затраты'!$C:$C, $I343)</f>
        <v>0</v>
      </c>
      <c r="BM343" s="167" t="n">
        <f aca="false" ca="false" dt2D="false" dtr="false" t="normal">SUMIFS('Затраты'!BM:BM, 'Затраты'!$G:$G, $G343, 'Затраты'!$C:$C, $I343)</f>
        <v>0</v>
      </c>
      <c r="BN343" s="167" t="n">
        <f aca="false" ca="false" dt2D="false" dtr="false" t="normal">SUMIFS('Затраты'!BN:BN, 'Затраты'!$G:$G, $G343, 'Затраты'!$C:$C, $I343)</f>
        <v>0</v>
      </c>
      <c r="BO343" s="167" t="n">
        <f aca="false" ca="false" dt2D="false" dtr="false" t="normal">SUMIFS('Затраты'!BO:BO, 'Затраты'!$G:$G, $G343, 'Затраты'!$C:$C, $I343)</f>
        <v>0</v>
      </c>
      <c r="BP343" s="167" t="n">
        <f aca="false" ca="false" dt2D="false" dtr="false" t="normal">SUMIFS('Затраты'!BP:BP, 'Затраты'!$G:$G, $G343, 'Затраты'!$C:$C, $I343)</f>
        <v>0</v>
      </c>
      <c r="BQ343" s="167" t="n">
        <f aca="false" ca="false" dt2D="false" dtr="false" t="normal">SUMIFS('Затраты'!BQ:BQ, 'Затраты'!$G:$G, $G343, 'Затраты'!$C:$C, $I343)</f>
        <v>0</v>
      </c>
      <c r="BR343" s="167" t="n">
        <f aca="false" ca="false" dt2D="false" dtr="false" t="normal">SUMIFS('Затраты'!BR:BR, 'Затраты'!$G:$G, $G343, 'Затраты'!$C:$C, $I343)</f>
        <v>0</v>
      </c>
      <c r="BS343" s="167" t="n">
        <f aca="false" ca="false" dt2D="false" dtr="false" t="normal">SUMIFS('Затраты'!BS:BS, 'Затраты'!$G:$G, $G343, 'Затраты'!$C:$C, $I343)</f>
        <v>0</v>
      </c>
      <c r="BT343" s="167" t="n">
        <f aca="false" ca="false" dt2D="false" dtr="false" t="normal">SUMIFS('Затраты'!BT:BT, 'Затраты'!$G:$G, $G343, 'Затраты'!$C:$C, $I343)</f>
        <v>0</v>
      </c>
    </row>
    <row hidden="true" ht="16.5" outlineLevel="1" r="344">
      <c r="B344" s="374" t="s">
        <v>489</v>
      </c>
      <c r="E344" s="419" t="e">
        <f aca="false" ca="false" dt2D="false" dtr="false" t="normal">E343</f>
        <v>#N/A</v>
      </c>
      <c r="F344" s="374" t="e">
        <f aca="false" ca="false" dt2D="false" dtr="false" t="normal">F343</f>
        <v>#N/A</v>
      </c>
      <c r="G344" s="374" t="n">
        <f aca="false" ca="false" dt2D="false" dtr="false" t="normal">G343</f>
        <v>0</v>
      </c>
      <c r="I344" s="1" t="s">
        <v>489</v>
      </c>
      <c r="J344" s="429" t="n"/>
      <c r="L344" s="430" t="n"/>
      <c r="M344" s="431" t="n">
        <f aca="false" ca="false" dt2D="false" dtr="false" t="normal">SUMIFS('Выручка'!M:M, 'Выручка'!$G:$G, $G344, 'Выручка'!$C:$C, $I344)</f>
        <v>0</v>
      </c>
      <c r="N344" s="431" t="n">
        <f aca="false" ca="false" dt2D="false" dtr="false" t="normal">SUMIFS('Выручка'!N:N, 'Выручка'!$G:$G, $G344, 'Выручка'!$C:$C, $I344)</f>
        <v>0</v>
      </c>
      <c r="O344" s="431" t="n">
        <f aca="false" ca="false" dt2D="false" dtr="false" t="normal">SUMIFS('Выручка'!O:O, 'Выручка'!$G:$G, $G344, 'Выручка'!$C:$C, $I344)</f>
        <v>0</v>
      </c>
      <c r="P344" s="431" t="n">
        <f aca="false" ca="false" dt2D="false" dtr="false" t="normal">SUMIFS('Выручка'!P:P, 'Выручка'!$G:$G, $G344, 'Выручка'!$C:$C, $I344)</f>
        <v>0</v>
      </c>
      <c r="Q344" s="431" t="n">
        <f aca="false" ca="false" dt2D="false" dtr="false" t="normal">SUMIFS('Выручка'!Q:Q, 'Выручка'!$G:$G, $G344, 'Выручка'!$C:$C, $I344)</f>
        <v>0</v>
      </c>
      <c r="R344" s="431" t="n">
        <f aca="false" ca="false" dt2D="false" dtr="false" t="normal">SUMIFS('Выручка'!R:R, 'Выручка'!$G:$G, $G344, 'Выручка'!$C:$C, $I344)</f>
        <v>0</v>
      </c>
      <c r="S344" s="431" t="n">
        <f aca="false" ca="false" dt2D="false" dtr="false" t="normal">SUMIFS('Выручка'!S:S, 'Выручка'!$G:$G, $G344, 'Выручка'!$C:$C, $I344)</f>
        <v>0</v>
      </c>
      <c r="T344" s="431" t="n">
        <f aca="false" ca="false" dt2D="false" dtr="false" t="normal">SUMIFS('Выручка'!T:T, 'Выручка'!$G:$G, $G344, 'Выручка'!$C:$C, $I344)</f>
        <v>0</v>
      </c>
      <c r="U344" s="431" t="n">
        <f aca="false" ca="false" dt2D="false" dtr="false" t="normal">SUMIFS('Выручка'!U:U, 'Выручка'!$G:$G, $G344, 'Выручка'!$C:$C, $I344)</f>
        <v>0</v>
      </c>
      <c r="V344" s="431" t="n">
        <f aca="false" ca="false" dt2D="false" dtr="false" t="normal">SUMIFS('Выручка'!V:V, 'Выручка'!$G:$G, $G344, 'Выручка'!$C:$C, $I344)</f>
        <v>0</v>
      </c>
      <c r="W344" s="431" t="n">
        <f aca="false" ca="false" dt2D="false" dtr="false" t="normal">SUMIFS('Выручка'!W:W, 'Выручка'!$G:$G, $G344, 'Выручка'!$C:$C, $I344)</f>
        <v>0</v>
      </c>
      <c r="X344" s="431" t="n">
        <f aca="false" ca="false" dt2D="false" dtr="false" t="normal">SUMIFS('Выручка'!X:X, 'Выручка'!$G:$G, $G344, 'Выручка'!$C:$C, $I344)</f>
        <v>0</v>
      </c>
      <c r="Y344" s="431" t="n">
        <f aca="false" ca="false" dt2D="false" dtr="false" t="normal">SUMIFS('Выручка'!Y:Y, 'Выручка'!$G:$G, $G344, 'Выручка'!$C:$C, $I344)</f>
        <v>0</v>
      </c>
      <c r="Z344" s="431" t="n">
        <f aca="false" ca="false" dt2D="false" dtr="false" t="normal">SUMIFS('Выручка'!Z:Z, 'Выручка'!$G:$G, $G344, 'Выручка'!$C:$C, $I344)</f>
        <v>0</v>
      </c>
      <c r="AA344" s="431" t="n">
        <f aca="false" ca="false" dt2D="false" dtr="false" t="normal">SUMIFS('Выручка'!AA:AA, 'Выручка'!$G:$G, $G344, 'Выручка'!$C:$C, $I344)</f>
        <v>0</v>
      </c>
      <c r="AB344" s="431" t="n">
        <f aca="false" ca="false" dt2D="false" dtr="false" t="normal">SUMIFS('Выручка'!AB:AB, 'Выручка'!$G:$G, $G344, 'Выручка'!$C:$C, $I344)</f>
        <v>0</v>
      </c>
      <c r="AC344" s="431" t="n">
        <f aca="false" ca="false" dt2D="false" dtr="false" t="normal">SUMIFS('Выручка'!AC:AC, 'Выручка'!$G:$G, $G344, 'Выручка'!$C:$C, $I344)</f>
        <v>0</v>
      </c>
      <c r="AD344" s="431" t="n">
        <f aca="false" ca="false" dt2D="false" dtr="false" t="normal">SUMIFS('Выручка'!AD:AD, 'Выручка'!$G:$G, $G344, 'Выручка'!$C:$C, $I344)</f>
        <v>0</v>
      </c>
      <c r="AE344" s="431" t="n">
        <f aca="false" ca="false" dt2D="false" dtr="false" t="normal">SUMIFS('Выручка'!AE:AE, 'Выручка'!$G:$G, $G344, 'Выручка'!$C:$C, $I344)</f>
        <v>0</v>
      </c>
      <c r="AF344" s="431" t="n">
        <f aca="false" ca="false" dt2D="false" dtr="false" t="normal">SUMIFS('Выручка'!AF:AF, 'Выручка'!$G:$G, $G344, 'Выручка'!$C:$C, $I344)</f>
        <v>0</v>
      </c>
      <c r="AG344" s="431" t="n">
        <f aca="false" ca="false" dt2D="false" dtr="false" t="normal">SUMIFS('Выручка'!AG:AG, 'Выручка'!$G:$G, $G344, 'Выручка'!$C:$C, $I344)</f>
        <v>0</v>
      </c>
      <c r="AH344" s="431" t="n">
        <f aca="false" ca="false" dt2D="false" dtr="false" t="normal">SUMIFS('Выручка'!AH:AH, 'Выручка'!$G:$G, $G344, 'Выручка'!$C:$C, $I344)</f>
        <v>0</v>
      </c>
      <c r="AI344" s="431" t="n">
        <f aca="false" ca="false" dt2D="false" dtr="false" t="normal">SUMIFS('Выручка'!AI:AI, 'Выручка'!$G:$G, $G344, 'Выручка'!$C:$C, $I344)</f>
        <v>0</v>
      </c>
      <c r="AJ344" s="431" t="n">
        <f aca="false" ca="false" dt2D="false" dtr="false" t="normal">SUMIFS('Выручка'!AJ:AJ, 'Выручка'!$G:$G, $G344, 'Выручка'!$C:$C, $I344)</f>
        <v>0</v>
      </c>
      <c r="AK344" s="431" t="n">
        <f aca="false" ca="false" dt2D="false" dtr="false" t="normal">SUMIFS('Выручка'!AK:AK, 'Выручка'!$G:$G, $G344, 'Выручка'!$C:$C, $I344)</f>
        <v>0</v>
      </c>
      <c r="AL344" s="431" t="n">
        <f aca="false" ca="false" dt2D="false" dtr="false" t="normal">SUMIFS('Выручка'!AL:AL, 'Выручка'!$G:$G, $G344, 'Выручка'!$C:$C, $I344)</f>
        <v>0</v>
      </c>
      <c r="AM344" s="431" t="n">
        <f aca="false" ca="false" dt2D="false" dtr="false" t="normal">SUMIFS('Выручка'!AM:AM, 'Выручка'!$G:$G, $G344, 'Выручка'!$C:$C, $I344)</f>
        <v>0</v>
      </c>
      <c r="AN344" s="431" t="n">
        <f aca="false" ca="false" dt2D="false" dtr="false" t="normal">SUMIFS('Выручка'!AN:AN, 'Выручка'!$G:$G, $G344, 'Выручка'!$C:$C, $I344)</f>
        <v>0</v>
      </c>
      <c r="AO344" s="431" t="n">
        <f aca="false" ca="false" dt2D="false" dtr="false" t="normal">SUMIFS('Выручка'!AO:AO, 'Выручка'!$G:$G, $G344, 'Выручка'!$C:$C, $I344)</f>
        <v>0</v>
      </c>
      <c r="AP344" s="431" t="n">
        <f aca="false" ca="false" dt2D="false" dtr="false" t="normal">SUMIFS('Выручка'!AP:AP, 'Выручка'!$G:$G, $G344, 'Выручка'!$C:$C, $I344)</f>
        <v>0</v>
      </c>
      <c r="AQ344" s="431" t="n">
        <f aca="false" ca="false" dt2D="false" dtr="false" t="normal">SUMIFS('Выручка'!AQ:AQ, 'Выручка'!$G:$G, $G344, 'Выручка'!$C:$C, $I344)</f>
        <v>0</v>
      </c>
      <c r="AR344" s="431" t="n">
        <f aca="false" ca="false" dt2D="false" dtr="false" t="normal">SUMIFS('Выручка'!AR:AR, 'Выручка'!$G:$G, $G344, 'Выручка'!$C:$C, $I344)</f>
        <v>0</v>
      </c>
      <c r="AS344" s="431" t="n">
        <f aca="false" ca="false" dt2D="false" dtr="false" t="normal">SUMIFS('Выручка'!AS:AS, 'Выручка'!$G:$G, $G344, 'Выручка'!$C:$C, $I344)</f>
        <v>0</v>
      </c>
      <c r="AT344" s="431" t="n">
        <f aca="false" ca="false" dt2D="false" dtr="false" t="normal">SUMIFS('Выручка'!AT:AT, 'Выручка'!$G:$G, $G344, 'Выручка'!$C:$C, $I344)</f>
        <v>0</v>
      </c>
      <c r="AU344" s="431" t="n">
        <f aca="false" ca="false" dt2D="false" dtr="false" t="normal">SUMIFS('Выручка'!AU:AU, 'Выручка'!$G:$G, $G344, 'Выручка'!$C:$C, $I344)</f>
        <v>0</v>
      </c>
      <c r="AV344" s="431" t="n">
        <f aca="false" ca="false" dt2D="false" dtr="false" t="normal">SUMIFS('Выручка'!AV:AV, 'Выручка'!$G:$G, $G344, 'Выручка'!$C:$C, $I344)</f>
        <v>0</v>
      </c>
      <c r="AW344" s="431" t="n">
        <f aca="false" ca="false" dt2D="false" dtr="false" t="normal">SUMIFS('Выручка'!AW:AW, 'Выручка'!$G:$G, $G344, 'Выручка'!$C:$C, $I344)</f>
        <v>0</v>
      </c>
      <c r="AX344" s="431" t="n">
        <f aca="false" ca="false" dt2D="false" dtr="false" t="normal">SUMIFS('Выручка'!AX:AX, 'Выручка'!$G:$G, $G344, 'Выручка'!$C:$C, $I344)</f>
        <v>0</v>
      </c>
      <c r="AY344" s="431" t="n">
        <f aca="false" ca="false" dt2D="false" dtr="false" t="normal">SUMIFS('Выручка'!AY:AY, 'Выручка'!$G:$G, $G344, 'Выручка'!$C:$C, $I344)</f>
        <v>0</v>
      </c>
      <c r="AZ344" s="431" t="n">
        <f aca="false" ca="false" dt2D="false" dtr="false" t="normal">SUMIFS('Выручка'!AZ:AZ, 'Выручка'!$G:$G, $G344, 'Выручка'!$C:$C, $I344)</f>
        <v>0</v>
      </c>
      <c r="BA344" s="431" t="n">
        <f aca="false" ca="false" dt2D="false" dtr="false" t="normal">SUMIFS('Выручка'!BA:BA, 'Выручка'!$G:$G, $G344, 'Выручка'!$C:$C, $I344)</f>
        <v>0</v>
      </c>
      <c r="BB344" s="431" t="n">
        <f aca="false" ca="false" dt2D="false" dtr="false" t="normal">SUMIFS('Выручка'!BB:BB, 'Выручка'!$G:$G, $G344, 'Выручка'!$C:$C, $I344)</f>
        <v>0</v>
      </c>
      <c r="BC344" s="431" t="n">
        <f aca="false" ca="false" dt2D="false" dtr="false" t="normal">SUMIFS('Выручка'!BC:BC, 'Выручка'!$G:$G, $G344, 'Выручка'!$C:$C, $I344)</f>
        <v>0</v>
      </c>
      <c r="BD344" s="431" t="n">
        <f aca="false" ca="false" dt2D="false" dtr="false" t="normal">SUMIFS('Выручка'!BD:BD, 'Выручка'!$G:$G, $G344, 'Выручка'!$C:$C, $I344)</f>
        <v>0</v>
      </c>
      <c r="BE344" s="431" t="n">
        <f aca="false" ca="false" dt2D="false" dtr="false" t="normal">SUMIFS('Выручка'!BE:BE, 'Выручка'!$G:$G, $G344, 'Выручка'!$C:$C, $I344)</f>
        <v>0</v>
      </c>
      <c r="BF344" s="431" t="n">
        <f aca="false" ca="false" dt2D="false" dtr="false" t="normal">SUMIFS('Выручка'!BF:BF, 'Выручка'!$G:$G, $G344, 'Выручка'!$C:$C, $I344)</f>
        <v>0</v>
      </c>
      <c r="BG344" s="431" t="n">
        <f aca="false" ca="false" dt2D="false" dtr="false" t="normal">SUMIFS('Выручка'!BG:BG, 'Выручка'!$G:$G, $G344, 'Выручка'!$C:$C, $I344)</f>
        <v>0</v>
      </c>
      <c r="BH344" s="431" t="n">
        <f aca="false" ca="false" dt2D="false" dtr="false" t="normal">SUMIFS('Выручка'!BH:BH, 'Выручка'!$G:$G, $G344, 'Выручка'!$C:$C, $I344)</f>
        <v>0</v>
      </c>
      <c r="BI344" s="431" t="n">
        <f aca="false" ca="false" dt2D="false" dtr="false" t="normal">SUMIFS('Выручка'!BI:BI, 'Выручка'!$G:$G, $G344, 'Выручка'!$C:$C, $I344)</f>
        <v>0</v>
      </c>
      <c r="BJ344" s="431" t="n">
        <f aca="false" ca="false" dt2D="false" dtr="false" t="normal">SUMIFS('Выручка'!BJ:BJ, 'Выручка'!$G:$G, $G344, 'Выручка'!$C:$C, $I344)</f>
        <v>0</v>
      </c>
      <c r="BK344" s="431" t="n">
        <f aca="false" ca="false" dt2D="false" dtr="false" t="normal">SUMIFS('Выручка'!BK:BK, 'Выручка'!$G:$G, $G344, 'Выручка'!$C:$C, $I344)</f>
        <v>0</v>
      </c>
      <c r="BL344" s="431" t="n">
        <f aca="false" ca="false" dt2D="false" dtr="false" t="normal">SUMIFS('Выручка'!BL:BL, 'Выручка'!$G:$G, $G344, 'Выручка'!$C:$C, $I344)</f>
        <v>0</v>
      </c>
      <c r="BM344" s="431" t="n">
        <f aca="false" ca="false" dt2D="false" dtr="false" t="normal">SUMIFS('Выручка'!BM:BM, 'Выручка'!$G:$G, $G344, 'Выручка'!$C:$C, $I344)</f>
        <v>0</v>
      </c>
      <c r="BN344" s="431" t="n">
        <f aca="false" ca="false" dt2D="false" dtr="false" t="normal">SUMIFS('Выручка'!BN:BN, 'Выручка'!$G:$G, $G344, 'Выручка'!$C:$C, $I344)</f>
        <v>0</v>
      </c>
      <c r="BO344" s="431" t="n">
        <f aca="false" ca="false" dt2D="false" dtr="false" t="normal">SUMIFS('Выручка'!BO:BO, 'Выручка'!$G:$G, $G344, 'Выручка'!$C:$C, $I344)</f>
        <v>0</v>
      </c>
      <c r="BP344" s="431" t="n">
        <f aca="false" ca="false" dt2D="false" dtr="false" t="normal">SUMIFS('Выручка'!BP:BP, 'Выручка'!$G:$G, $G344, 'Выручка'!$C:$C, $I344)</f>
        <v>0</v>
      </c>
      <c r="BQ344" s="431" t="n">
        <f aca="false" ca="false" dt2D="false" dtr="false" t="normal">SUMIFS('Выручка'!BQ:BQ, 'Выручка'!$G:$G, $G344, 'Выручка'!$C:$C, $I344)</f>
        <v>0</v>
      </c>
      <c r="BR344" s="431" t="n">
        <f aca="false" ca="false" dt2D="false" dtr="false" t="normal">SUMIFS('Выручка'!BR:BR, 'Выручка'!$G:$G, $G344, 'Выручка'!$C:$C, $I344)</f>
        <v>0</v>
      </c>
      <c r="BS344" s="431" t="n">
        <f aca="false" ca="false" dt2D="false" dtr="false" t="normal">SUMIFS('Выручка'!BS:BS, 'Выручка'!$G:$G, $G344, 'Выручка'!$C:$C, $I344)</f>
        <v>0</v>
      </c>
      <c r="BT344" s="431" t="n">
        <f aca="false" ca="false" dt2D="false" dtr="false" t="normal">SUMIFS('Выручка'!BT:BT, 'Выручка'!$G:$G, $G344, 'Выручка'!$C:$C, $I344)</f>
        <v>0</v>
      </c>
    </row>
    <row hidden="true" ht="16.5" outlineLevel="1" r="345">
      <c r="B345" s="374" t="s">
        <v>490</v>
      </c>
      <c r="E345" s="419" t="e">
        <f aca="false" ca="false" dt2D="false" dtr="false" t="normal">E344</f>
        <v>#N/A</v>
      </c>
      <c r="F345" s="374" t="e">
        <f aca="false" ca="false" dt2D="false" dtr="false" t="normal">F344</f>
        <v>#N/A</v>
      </c>
      <c r="G345" s="374" t="n">
        <f aca="false" ca="false" dt2D="false" dtr="false" t="normal">G344</f>
        <v>0</v>
      </c>
      <c r="I345" s="1" t="s">
        <v>490</v>
      </c>
      <c r="J345" s="429" t="n"/>
      <c r="L345" s="432" t="n"/>
      <c r="M345" s="433" t="n">
        <f aca="false" ca="false" dt2D="false" dtr="false" t="normal">SUMIFS('Выручка'!M:M, 'Выручка'!$G:$G, $G345, 'Выручка'!$C:$C, $I345)</f>
        <v>0</v>
      </c>
      <c r="N345" s="433" t="n">
        <f aca="false" ca="false" dt2D="false" dtr="false" t="normal">SUMIFS('Выручка'!N:N, 'Выручка'!$G:$G, $G345, 'Выручка'!$C:$C, $I345)</f>
        <v>0</v>
      </c>
      <c r="O345" s="433" t="n">
        <f aca="false" ca="false" dt2D="false" dtr="false" t="normal">SUMIFS('Выручка'!O:O, 'Выручка'!$G:$G, $G345, 'Выручка'!$C:$C, $I345)</f>
        <v>0</v>
      </c>
      <c r="P345" s="433" t="n">
        <f aca="false" ca="false" dt2D="false" dtr="false" t="normal">SUMIFS('Выручка'!P:P, 'Выручка'!$G:$G, $G345, 'Выручка'!$C:$C, $I345)</f>
        <v>0</v>
      </c>
      <c r="Q345" s="433" t="n">
        <f aca="false" ca="false" dt2D="false" dtr="false" t="normal">SUMIFS('Выручка'!Q:Q, 'Выручка'!$G:$G, $G345, 'Выручка'!$C:$C, $I345)</f>
        <v>0</v>
      </c>
      <c r="R345" s="433" t="n">
        <f aca="false" ca="false" dt2D="false" dtr="false" t="normal">SUMIFS('Выручка'!R:R, 'Выручка'!$G:$G, $G345, 'Выручка'!$C:$C, $I345)</f>
        <v>0</v>
      </c>
      <c r="S345" s="433" t="n">
        <f aca="false" ca="false" dt2D="false" dtr="false" t="normal">SUMIFS('Выручка'!S:S, 'Выручка'!$G:$G, $G345, 'Выручка'!$C:$C, $I345)</f>
        <v>0</v>
      </c>
      <c r="T345" s="433" t="n">
        <f aca="false" ca="false" dt2D="false" dtr="false" t="normal">SUMIFS('Выручка'!T:T, 'Выручка'!$G:$G, $G345, 'Выручка'!$C:$C, $I345)</f>
        <v>0</v>
      </c>
      <c r="U345" s="433" t="n">
        <f aca="false" ca="false" dt2D="false" dtr="false" t="normal">SUMIFS('Выручка'!U:U, 'Выручка'!$G:$G, $G345, 'Выручка'!$C:$C, $I345)</f>
        <v>0</v>
      </c>
      <c r="V345" s="433" t="n">
        <f aca="false" ca="false" dt2D="false" dtr="false" t="normal">SUMIFS('Выручка'!V:V, 'Выручка'!$G:$G, $G345, 'Выручка'!$C:$C, $I345)</f>
        <v>0</v>
      </c>
      <c r="W345" s="433" t="n">
        <f aca="false" ca="false" dt2D="false" dtr="false" t="normal">SUMIFS('Выручка'!W:W, 'Выручка'!$G:$G, $G345, 'Выручка'!$C:$C, $I345)</f>
        <v>0</v>
      </c>
      <c r="X345" s="433" t="n">
        <f aca="false" ca="false" dt2D="false" dtr="false" t="normal">SUMIFS('Выручка'!X:X, 'Выручка'!$G:$G, $G345, 'Выручка'!$C:$C, $I345)</f>
        <v>0</v>
      </c>
      <c r="Y345" s="433" t="n">
        <f aca="false" ca="false" dt2D="false" dtr="false" t="normal">SUMIFS('Выручка'!Y:Y, 'Выручка'!$G:$G, $G345, 'Выручка'!$C:$C, $I345)</f>
        <v>0</v>
      </c>
      <c r="Z345" s="433" t="n">
        <f aca="false" ca="false" dt2D="false" dtr="false" t="normal">SUMIFS('Выручка'!Z:Z, 'Выручка'!$G:$G, $G345, 'Выручка'!$C:$C, $I345)</f>
        <v>0</v>
      </c>
      <c r="AA345" s="433" t="n">
        <f aca="false" ca="false" dt2D="false" dtr="false" t="normal">SUMIFS('Выручка'!AA:AA, 'Выручка'!$G:$G, $G345, 'Выручка'!$C:$C, $I345)</f>
        <v>0</v>
      </c>
      <c r="AB345" s="433" t="n">
        <f aca="false" ca="false" dt2D="false" dtr="false" t="normal">SUMIFS('Выручка'!AB:AB, 'Выручка'!$G:$G, $G345, 'Выручка'!$C:$C, $I345)</f>
        <v>0</v>
      </c>
      <c r="AC345" s="433" t="n">
        <f aca="false" ca="false" dt2D="false" dtr="false" t="normal">SUMIFS('Выручка'!AC:AC, 'Выручка'!$G:$G, $G345, 'Выручка'!$C:$C, $I345)</f>
        <v>0</v>
      </c>
      <c r="AD345" s="433" t="n">
        <f aca="false" ca="false" dt2D="false" dtr="false" t="normal">SUMIFS('Выручка'!AD:AD, 'Выручка'!$G:$G, $G345, 'Выручка'!$C:$C, $I345)</f>
        <v>0</v>
      </c>
      <c r="AE345" s="433" t="n">
        <f aca="false" ca="false" dt2D="false" dtr="false" t="normal">SUMIFS('Выручка'!AE:AE, 'Выручка'!$G:$G, $G345, 'Выручка'!$C:$C, $I345)</f>
        <v>0</v>
      </c>
      <c r="AF345" s="433" t="n">
        <f aca="false" ca="false" dt2D="false" dtr="false" t="normal">SUMIFS('Выручка'!AF:AF, 'Выручка'!$G:$G, $G345, 'Выручка'!$C:$C, $I345)</f>
        <v>0</v>
      </c>
      <c r="AG345" s="433" t="n">
        <f aca="false" ca="false" dt2D="false" dtr="false" t="normal">SUMIFS('Выручка'!AG:AG, 'Выручка'!$G:$G, $G345, 'Выручка'!$C:$C, $I345)</f>
        <v>0</v>
      </c>
      <c r="AH345" s="433" t="n">
        <f aca="false" ca="false" dt2D="false" dtr="false" t="normal">SUMIFS('Выручка'!AH:AH, 'Выручка'!$G:$G, $G345, 'Выручка'!$C:$C, $I345)</f>
        <v>0</v>
      </c>
      <c r="AI345" s="433" t="n">
        <f aca="false" ca="false" dt2D="false" dtr="false" t="normal">SUMIFS('Выручка'!AI:AI, 'Выручка'!$G:$G, $G345, 'Выручка'!$C:$C, $I345)</f>
        <v>0</v>
      </c>
      <c r="AJ345" s="433" t="n">
        <f aca="false" ca="false" dt2D="false" dtr="false" t="normal">SUMIFS('Выручка'!AJ:AJ, 'Выручка'!$G:$G, $G345, 'Выручка'!$C:$C, $I345)</f>
        <v>0</v>
      </c>
      <c r="AK345" s="433" t="n">
        <f aca="false" ca="false" dt2D="false" dtr="false" t="normal">SUMIFS('Выручка'!AK:AK, 'Выручка'!$G:$G, $G345, 'Выручка'!$C:$C, $I345)</f>
        <v>0</v>
      </c>
      <c r="AL345" s="433" t="n">
        <f aca="false" ca="false" dt2D="false" dtr="false" t="normal">SUMIFS('Выручка'!AL:AL, 'Выручка'!$G:$G, $G345, 'Выручка'!$C:$C, $I345)</f>
        <v>0</v>
      </c>
      <c r="AM345" s="433" t="n">
        <f aca="false" ca="false" dt2D="false" dtr="false" t="normal">SUMIFS('Выручка'!AM:AM, 'Выручка'!$G:$G, $G345, 'Выручка'!$C:$C, $I345)</f>
        <v>0</v>
      </c>
      <c r="AN345" s="433" t="n">
        <f aca="false" ca="false" dt2D="false" dtr="false" t="normal">SUMIFS('Выручка'!AN:AN, 'Выручка'!$G:$G, $G345, 'Выручка'!$C:$C, $I345)</f>
        <v>0</v>
      </c>
      <c r="AO345" s="433" t="n">
        <f aca="false" ca="false" dt2D="false" dtr="false" t="normal">SUMIFS('Выручка'!AO:AO, 'Выручка'!$G:$G, $G345, 'Выручка'!$C:$C, $I345)</f>
        <v>0</v>
      </c>
      <c r="AP345" s="433" t="n">
        <f aca="false" ca="false" dt2D="false" dtr="false" t="normal">SUMIFS('Выручка'!AP:AP, 'Выручка'!$G:$G, $G345, 'Выручка'!$C:$C, $I345)</f>
        <v>0</v>
      </c>
      <c r="AQ345" s="433" t="n">
        <f aca="false" ca="false" dt2D="false" dtr="false" t="normal">SUMIFS('Выручка'!AQ:AQ, 'Выручка'!$G:$G, $G345, 'Выручка'!$C:$C, $I345)</f>
        <v>0</v>
      </c>
      <c r="AR345" s="433" t="n">
        <f aca="false" ca="false" dt2D="false" dtr="false" t="normal">SUMIFS('Выручка'!AR:AR, 'Выручка'!$G:$G, $G345, 'Выручка'!$C:$C, $I345)</f>
        <v>0</v>
      </c>
      <c r="AS345" s="433" t="n">
        <f aca="false" ca="false" dt2D="false" dtr="false" t="normal">SUMIFS('Выручка'!AS:AS, 'Выручка'!$G:$G, $G345, 'Выручка'!$C:$C, $I345)</f>
        <v>0</v>
      </c>
      <c r="AT345" s="433" t="n">
        <f aca="false" ca="false" dt2D="false" dtr="false" t="normal">SUMIFS('Выручка'!AT:AT, 'Выручка'!$G:$G, $G345, 'Выручка'!$C:$C, $I345)</f>
        <v>0</v>
      </c>
      <c r="AU345" s="433" t="n">
        <f aca="false" ca="false" dt2D="false" dtr="false" t="normal">SUMIFS('Выручка'!AU:AU, 'Выручка'!$G:$G, $G345, 'Выручка'!$C:$C, $I345)</f>
        <v>0</v>
      </c>
      <c r="AV345" s="433" t="n">
        <f aca="false" ca="false" dt2D="false" dtr="false" t="normal">SUMIFS('Выручка'!AV:AV, 'Выручка'!$G:$G, $G345, 'Выручка'!$C:$C, $I345)</f>
        <v>0</v>
      </c>
      <c r="AW345" s="433" t="n">
        <f aca="false" ca="false" dt2D="false" dtr="false" t="normal">SUMIFS('Выручка'!AW:AW, 'Выручка'!$G:$G, $G345, 'Выручка'!$C:$C, $I345)</f>
        <v>0</v>
      </c>
      <c r="AX345" s="433" t="n">
        <f aca="false" ca="false" dt2D="false" dtr="false" t="normal">SUMIFS('Выручка'!AX:AX, 'Выручка'!$G:$G, $G345, 'Выручка'!$C:$C, $I345)</f>
        <v>0</v>
      </c>
      <c r="AY345" s="433" t="n">
        <f aca="false" ca="false" dt2D="false" dtr="false" t="normal">SUMIFS('Выручка'!AY:AY, 'Выручка'!$G:$G, $G345, 'Выручка'!$C:$C, $I345)</f>
        <v>0</v>
      </c>
      <c r="AZ345" s="433" t="n">
        <f aca="false" ca="false" dt2D="false" dtr="false" t="normal">SUMIFS('Выручка'!AZ:AZ, 'Выручка'!$G:$G, $G345, 'Выручка'!$C:$C, $I345)</f>
        <v>0</v>
      </c>
      <c r="BA345" s="433" t="n">
        <f aca="false" ca="false" dt2D="false" dtr="false" t="normal">SUMIFS('Выручка'!BA:BA, 'Выручка'!$G:$G, $G345, 'Выручка'!$C:$C, $I345)</f>
        <v>0</v>
      </c>
      <c r="BB345" s="433" t="n">
        <f aca="false" ca="false" dt2D="false" dtr="false" t="normal">SUMIFS('Выручка'!BB:BB, 'Выручка'!$G:$G, $G345, 'Выручка'!$C:$C, $I345)</f>
        <v>0</v>
      </c>
      <c r="BC345" s="433" t="n">
        <f aca="false" ca="false" dt2D="false" dtr="false" t="normal">SUMIFS('Выручка'!BC:BC, 'Выручка'!$G:$G, $G345, 'Выручка'!$C:$C, $I345)</f>
        <v>0</v>
      </c>
      <c r="BD345" s="433" t="n">
        <f aca="false" ca="false" dt2D="false" dtr="false" t="normal">SUMIFS('Выручка'!BD:BD, 'Выручка'!$G:$G, $G345, 'Выручка'!$C:$C, $I345)</f>
        <v>0</v>
      </c>
      <c r="BE345" s="433" t="n">
        <f aca="false" ca="false" dt2D="false" dtr="false" t="normal">SUMIFS('Выручка'!BE:BE, 'Выручка'!$G:$G, $G345, 'Выручка'!$C:$C, $I345)</f>
        <v>0</v>
      </c>
      <c r="BF345" s="433" t="n">
        <f aca="false" ca="false" dt2D="false" dtr="false" t="normal">SUMIFS('Выручка'!BF:BF, 'Выручка'!$G:$G, $G345, 'Выручка'!$C:$C, $I345)</f>
        <v>0</v>
      </c>
      <c r="BG345" s="433" t="n">
        <f aca="false" ca="false" dt2D="false" dtr="false" t="normal">SUMIFS('Выручка'!BG:BG, 'Выручка'!$G:$G, $G345, 'Выручка'!$C:$C, $I345)</f>
        <v>0</v>
      </c>
      <c r="BH345" s="433" t="n">
        <f aca="false" ca="false" dt2D="false" dtr="false" t="normal">SUMIFS('Выручка'!BH:BH, 'Выручка'!$G:$G, $G345, 'Выручка'!$C:$C, $I345)</f>
        <v>0</v>
      </c>
      <c r="BI345" s="433" t="n">
        <f aca="false" ca="false" dt2D="false" dtr="false" t="normal">SUMIFS('Выручка'!BI:BI, 'Выручка'!$G:$G, $G345, 'Выручка'!$C:$C, $I345)</f>
        <v>0</v>
      </c>
      <c r="BJ345" s="433" t="n">
        <f aca="false" ca="false" dt2D="false" dtr="false" t="normal">SUMIFS('Выручка'!BJ:BJ, 'Выручка'!$G:$G, $G345, 'Выручка'!$C:$C, $I345)</f>
        <v>0</v>
      </c>
      <c r="BK345" s="433" t="n">
        <f aca="false" ca="false" dt2D="false" dtr="false" t="normal">SUMIFS('Выручка'!BK:BK, 'Выручка'!$G:$G, $G345, 'Выручка'!$C:$C, $I345)</f>
        <v>0</v>
      </c>
      <c r="BL345" s="433" t="n">
        <f aca="false" ca="false" dt2D="false" dtr="false" t="normal">SUMIFS('Выручка'!BL:BL, 'Выручка'!$G:$G, $G345, 'Выручка'!$C:$C, $I345)</f>
        <v>0</v>
      </c>
      <c r="BM345" s="433" t="n">
        <f aca="false" ca="false" dt2D="false" dtr="false" t="normal">SUMIFS('Выручка'!BM:BM, 'Выручка'!$G:$G, $G345, 'Выручка'!$C:$C, $I345)</f>
        <v>0</v>
      </c>
      <c r="BN345" s="433" t="n">
        <f aca="false" ca="false" dt2D="false" dtr="false" t="normal">SUMIFS('Выручка'!BN:BN, 'Выручка'!$G:$G, $G345, 'Выручка'!$C:$C, $I345)</f>
        <v>0</v>
      </c>
      <c r="BO345" s="433" t="n">
        <f aca="false" ca="false" dt2D="false" dtr="false" t="normal">SUMIFS('Выручка'!BO:BO, 'Выручка'!$G:$G, $G345, 'Выручка'!$C:$C, $I345)</f>
        <v>0</v>
      </c>
      <c r="BP345" s="433" t="n">
        <f aca="false" ca="false" dt2D="false" dtr="false" t="normal">SUMIFS('Выручка'!BP:BP, 'Выручка'!$G:$G, $G345, 'Выручка'!$C:$C, $I345)</f>
        <v>0</v>
      </c>
      <c r="BQ345" s="433" t="n">
        <f aca="false" ca="false" dt2D="false" dtr="false" t="normal">SUMIFS('Выручка'!BQ:BQ, 'Выручка'!$G:$G, $G345, 'Выручка'!$C:$C, $I345)</f>
        <v>0</v>
      </c>
      <c r="BR345" s="433" t="n">
        <f aca="false" ca="false" dt2D="false" dtr="false" t="normal">SUMIFS('Выручка'!BR:BR, 'Выручка'!$G:$G, $G345, 'Выручка'!$C:$C, $I345)</f>
        <v>0</v>
      </c>
      <c r="BS345" s="433" t="n">
        <f aca="false" ca="false" dt2D="false" dtr="false" t="normal">SUMIFS('Выручка'!BS:BS, 'Выручка'!$G:$G, $G345, 'Выручка'!$C:$C, $I345)</f>
        <v>0</v>
      </c>
      <c r="BT345" s="433" t="n">
        <f aca="false" ca="false" dt2D="false" dtr="false" t="normal">SUMIFS('Выручка'!BT:BT, 'Выручка'!$G:$G, $G345, 'Выручка'!$C:$C, $I345)</f>
        <v>0</v>
      </c>
    </row>
    <row hidden="true" ht="16.5" outlineLevel="1" r="346">
      <c r="B346" s="374" t="s">
        <v>457</v>
      </c>
      <c r="E346" s="419" t="e">
        <f aca="false" ca="false" dt2D="false" dtr="false" t="normal">E345</f>
        <v>#N/A</v>
      </c>
      <c r="F346" s="374" t="e">
        <f aca="false" ca="false" dt2D="false" dtr="false" t="normal">F345</f>
        <v>#N/A</v>
      </c>
      <c r="G346" s="374" t="n">
        <f aca="false" ca="false" dt2D="false" dtr="false" t="normal">G345</f>
        <v>0</v>
      </c>
      <c r="I346" s="1" t="s">
        <v>491</v>
      </c>
      <c r="J346" s="429" t="n"/>
      <c r="L346" s="432" t="n"/>
      <c r="M346" s="433" t="n">
        <f aca="false" ca="false" dt2D="false" dtr="false" t="normal">IF($K322="ОСНО", (M$248-SUM(M301, M306, M308, M309, M312))*'Макро'!E$64, 0)</f>
        <v>0</v>
      </c>
      <c r="N346" s="433" t="n">
        <f aca="false" ca="false" dt2D="false" dtr="false" t="normal">IF($K322="ОСНО", (N$248-SUM(N301, N306, N308, N309, N312))*'Макро'!F$64, 0)</f>
        <v>0</v>
      </c>
      <c r="O346" s="433" t="n">
        <f aca="false" ca="false" dt2D="false" dtr="false" t="normal">IF($K322="ОСНО", (O$248-SUM(O301, O306, O308, O309, O312))*'Макро'!G$64, 0)</f>
        <v>0</v>
      </c>
      <c r="P346" s="433" t="n">
        <f aca="false" ca="false" dt2D="false" dtr="false" t="normal">IF($K322="ОСНО", (P$248-SUM(P301, P306, P308, P309, P312))*'Макро'!H$64, 0)</f>
        <v>0</v>
      </c>
      <c r="Q346" s="433" t="n">
        <f aca="false" ca="false" dt2D="false" dtr="false" t="normal">IF($K322="ОСНО", (Q$248-SUM(Q301, Q306, Q308, Q309, Q312))*'Макро'!I$64, 0)</f>
        <v>0</v>
      </c>
      <c r="R346" s="433" t="n">
        <f aca="false" ca="false" dt2D="false" dtr="false" t="normal">IF($K322="ОСНО", (R$248-SUM(R301, R306, R308, R309, R312))*'Макро'!J$64, 0)</f>
        <v>0</v>
      </c>
      <c r="S346" s="433" t="n">
        <f aca="false" ca="false" dt2D="false" dtr="false" t="normal">IF($K322="ОСНО", (S$248-SUM(S301, S306, S308, S309, S312))*'Макро'!K$64, 0)</f>
        <v>0</v>
      </c>
      <c r="T346" s="433" t="n">
        <f aca="false" ca="false" dt2D="false" dtr="false" t="normal">IF($K322="ОСНО", (T$248-SUM(T301, T306, T308, T309, T312))*'Макро'!L$64, 0)</f>
        <v>0</v>
      </c>
      <c r="U346" s="433" t="n">
        <f aca="false" ca="false" dt2D="false" dtr="false" t="normal">IF($K322="ОСНО", (U$248-SUM(U301, U306, U308, U309, U312))*'Макро'!M$64, 0)</f>
        <v>0</v>
      </c>
      <c r="V346" s="433" t="n">
        <f aca="false" ca="false" dt2D="false" dtr="false" t="normal">IF($K322="ОСНО", (V$248-SUM(V301, V306, V308, V309, V312))*'Макро'!N$64, 0)</f>
        <v>0</v>
      </c>
      <c r="W346" s="433" t="n">
        <f aca="false" ca="false" dt2D="false" dtr="false" t="normal">IF($K322="ОСНО", (W$248-SUM(W301, W306, W308, W309, W312))*'Макро'!O$64, 0)</f>
        <v>0</v>
      </c>
      <c r="X346" s="433" t="n">
        <f aca="false" ca="false" dt2D="false" dtr="false" t="normal">IF($K322="ОСНО", (X$248-SUM(X301, X306, X308, X309, X312))*'Макро'!P$64, 0)</f>
        <v>0</v>
      </c>
      <c r="Y346" s="433" t="n">
        <f aca="false" ca="false" dt2D="false" dtr="false" t="normal">IF($K322="ОСНО", (Y$248-SUM(Y301, Y306, Y308, Y309, Y312))*'Макро'!Q$64, 0)</f>
        <v>0</v>
      </c>
      <c r="Z346" s="433" t="n">
        <f aca="false" ca="false" dt2D="false" dtr="false" t="normal">IF($K322="ОСНО", (Z$248-SUM(Z301, Z306, Z308, Z309, Z312))*'Макро'!R$64, 0)</f>
        <v>0</v>
      </c>
      <c r="AA346" s="433" t="n">
        <f aca="false" ca="false" dt2D="false" dtr="false" t="normal">IF($K322="ОСНО", (AA$248-SUM(AA301, AA306, AA308, AA309, AA312))*'Макро'!S$64, 0)</f>
        <v>0</v>
      </c>
      <c r="AB346" s="433" t="n">
        <f aca="false" ca="false" dt2D="false" dtr="false" t="normal">IF($K322="ОСНО", (AB$248-SUM(AB301, AB306, AB308, AB309, AB312))*'Макро'!T$64, 0)</f>
        <v>0</v>
      </c>
      <c r="AC346" s="433" t="n">
        <f aca="false" ca="false" dt2D="false" dtr="false" t="normal">IF($K322="ОСНО", (AC$248-SUM(AC301, AC306, AC308, AC309, AC312))*'Макро'!U$64, 0)</f>
        <v>0</v>
      </c>
      <c r="AD346" s="433" t="n">
        <f aca="false" ca="false" dt2D="false" dtr="false" t="normal">IF($K322="ОСНО", (AD$248-SUM(AD301, AD306, AD308, AD309, AD312))*'Макро'!V$64, 0)</f>
        <v>0</v>
      </c>
      <c r="AE346" s="433" t="n">
        <f aca="false" ca="false" dt2D="false" dtr="false" t="normal">IF($K322="ОСНО", (AE$248-SUM(AE301, AE306, AE308, AE309, AE312))*'Макро'!W$64, 0)</f>
        <v>0</v>
      </c>
      <c r="AF346" s="433" t="n">
        <f aca="false" ca="false" dt2D="false" dtr="false" t="normal">IF($K322="ОСНО", (AF$248-SUM(AF301, AF306, AF308, AF309, AF312))*'Макро'!X$64, 0)</f>
        <v>0</v>
      </c>
      <c r="AG346" s="433" t="n">
        <f aca="false" ca="false" dt2D="false" dtr="false" t="normal">IF($K322="ОСНО", (AG$248-SUM(AG301, AG306, AG308, AG309, AG312))*'Макро'!Y$64, 0)</f>
        <v>0</v>
      </c>
      <c r="AH346" s="433" t="n">
        <f aca="false" ca="false" dt2D="false" dtr="false" t="normal">IF($K322="ОСНО", (AH$248-SUM(AH301, AH306, AH308, AH309, AH312))*'Макро'!Z$64, 0)</f>
        <v>0</v>
      </c>
      <c r="AI346" s="433" t="n">
        <f aca="false" ca="false" dt2D="false" dtr="false" t="normal">IF($K322="ОСНО", (AI$248-SUM(AI301, AI306, AI308, AI309, AI312))*'Макро'!AA$64, 0)</f>
        <v>0</v>
      </c>
      <c r="AJ346" s="433" t="n">
        <f aca="false" ca="false" dt2D="false" dtr="false" t="normal">IF($K322="ОСНО", (AJ$248-SUM(AJ301, AJ306, AJ308, AJ309, AJ312))*'Макро'!AB$64, 0)</f>
        <v>0</v>
      </c>
      <c r="AK346" s="433" t="n">
        <f aca="false" ca="false" dt2D="false" dtr="false" t="normal">IF($K322="ОСНО", (AK$248-SUM(AK301, AK306, AK308, AK309, AK312))*'Макро'!AC$64, 0)</f>
        <v>0</v>
      </c>
      <c r="AL346" s="433" t="n">
        <f aca="false" ca="false" dt2D="false" dtr="false" t="normal">IF($K322="ОСНО", (AL$248-SUM(AL301, AL306, AL308, AL309, AL312))*'Макро'!AD$64, 0)</f>
        <v>0</v>
      </c>
      <c r="AM346" s="433" t="n">
        <f aca="false" ca="false" dt2D="false" dtr="false" t="normal">IF($K322="ОСНО", (AM$248-SUM(AM301, AM306, AM308, AM309, AM312))*'Макро'!AE$64, 0)</f>
        <v>0</v>
      </c>
      <c r="AN346" s="433" t="n">
        <f aca="false" ca="false" dt2D="false" dtr="false" t="normal">IF($K322="ОСНО", (AN$248-SUM(AN301, AN306, AN308, AN309, AN312))*'Макро'!AF$64, 0)</f>
        <v>0</v>
      </c>
      <c r="AO346" s="433" t="n">
        <f aca="false" ca="false" dt2D="false" dtr="false" t="normal">IF($K322="ОСНО", (AO$248-SUM(AO301, AO306, AO308, AO309, AO312))*'Макро'!AG$64, 0)</f>
        <v>0</v>
      </c>
      <c r="AP346" s="433" t="n">
        <f aca="false" ca="false" dt2D="false" dtr="false" t="normal">IF($K322="ОСНО", (AP$248-SUM(AP301, AP306, AP308, AP309, AP312))*'Макро'!AH$64, 0)</f>
        <v>0</v>
      </c>
      <c r="AQ346" s="433" t="n">
        <f aca="false" ca="false" dt2D="false" dtr="false" t="normal">IF($K322="ОСНО", (AQ$248-SUM(AQ301, AQ306, AQ308, AQ309, AQ312))*'Макро'!AI$64, 0)</f>
        <v>0</v>
      </c>
      <c r="AR346" s="433" t="n">
        <f aca="false" ca="false" dt2D="false" dtr="false" t="normal">IF($K322="ОСНО", (AR$248-SUM(AR301, AR306, AR308, AR309, AR312))*'Макро'!AJ$64, 0)</f>
        <v>0</v>
      </c>
      <c r="AS346" s="433" t="n">
        <f aca="false" ca="false" dt2D="false" dtr="false" t="normal">IF($K322="ОСНО", (AS$248-SUM(AS301, AS306, AS308, AS309, AS312))*'Макро'!AK$64, 0)</f>
        <v>0</v>
      </c>
      <c r="AT346" s="433" t="n">
        <f aca="false" ca="false" dt2D="false" dtr="false" t="normal">IF($K322="ОСНО", (AT$248-SUM(AT301, AT306, AT308, AT309, AT312))*'Макро'!AL$64, 0)</f>
        <v>0</v>
      </c>
      <c r="AU346" s="433" t="n">
        <f aca="false" ca="false" dt2D="false" dtr="false" t="normal">IF($K322="ОСНО", (AU$248-SUM(AU301, AU306, AU308, AU309, AU312))*'Макро'!AM$64, 0)</f>
        <v>0</v>
      </c>
      <c r="AV346" s="433" t="n">
        <f aca="false" ca="false" dt2D="false" dtr="false" t="normal">IF($K322="ОСНО", (AV$248-SUM(AV301, AV306, AV308, AV309, AV312))*'Макро'!AN$64, 0)</f>
        <v>0</v>
      </c>
      <c r="AW346" s="433" t="n">
        <f aca="false" ca="false" dt2D="false" dtr="false" t="normal">IF($K322="ОСНО", (AW$248-SUM(AW301, AW306, AW308, AW309, AW312))*'Макро'!AO$64, 0)</f>
        <v>0</v>
      </c>
      <c r="AX346" s="433" t="n">
        <f aca="false" ca="false" dt2D="false" dtr="false" t="normal">IF($K322="ОСНО", (AX$248-SUM(AX301, AX306, AX308, AX309, AX312))*'Макро'!AP$64, 0)</f>
        <v>0</v>
      </c>
      <c r="AY346" s="433" t="n">
        <f aca="false" ca="false" dt2D="false" dtr="false" t="normal">IF($K322="ОСНО", (AY$248-SUM(AY301, AY306, AY308, AY309, AY312))*'Макро'!AQ$64, 0)</f>
        <v>0</v>
      </c>
      <c r="AZ346" s="433" t="n">
        <f aca="false" ca="false" dt2D="false" dtr="false" t="normal">IF($K322="ОСНО", (AZ$248-SUM(AZ301, AZ306, AZ308, AZ309, AZ312))*'Макро'!AR$64, 0)</f>
        <v>0</v>
      </c>
      <c r="BA346" s="433" t="n">
        <f aca="false" ca="false" dt2D="false" dtr="false" t="normal">IF($K322="ОСНО", (BA$248-SUM(BA301, BA306, BA308, BA309, BA312))*'Макро'!AS$64, 0)</f>
        <v>0</v>
      </c>
      <c r="BB346" s="433" t="n">
        <f aca="false" ca="false" dt2D="false" dtr="false" t="normal">IF($K322="ОСНО", (BB$248-SUM(BB301, BB306, BB308, BB309, BB312))*'Макро'!AT$64, 0)</f>
        <v>0</v>
      </c>
      <c r="BC346" s="433" t="n">
        <f aca="false" ca="false" dt2D="false" dtr="false" t="normal">IF($K322="ОСНО", (BC$248-SUM(BC301, BC306, BC308, BC309, BC312))*'Макро'!AU$64, 0)</f>
        <v>0</v>
      </c>
      <c r="BD346" s="433" t="n">
        <f aca="false" ca="false" dt2D="false" dtr="false" t="normal">IF($K322="ОСНО", (BD$248-SUM(BD301, BD306, BD308, BD309, BD312))*'Макро'!AV$64, 0)</f>
        <v>0</v>
      </c>
      <c r="BE346" s="433" t="n">
        <f aca="false" ca="false" dt2D="false" dtr="false" t="normal">IF($K322="ОСНО", (BE$248-SUM(BE301, BE306, BE308, BE309, BE312))*'Макро'!AW$64, 0)</f>
        <v>0</v>
      </c>
      <c r="BF346" s="433" t="n">
        <f aca="false" ca="false" dt2D="false" dtr="false" t="normal">IF($K322="ОСНО", (BF$248-SUM(BF301, BF306, BF308, BF309, BF312))*'Макро'!AX$64, 0)</f>
        <v>0</v>
      </c>
      <c r="BG346" s="433" t="n">
        <f aca="false" ca="false" dt2D="false" dtr="false" t="normal">IF($K322="ОСНО", (BG$248-SUM(BG301, BG306, BG308, BG309, BG312))*'Макро'!AY$64, 0)</f>
        <v>0</v>
      </c>
      <c r="BH346" s="433" t="n">
        <f aca="false" ca="false" dt2D="false" dtr="false" t="normal">IF($K322="ОСНО", (BH$248-SUM(BH301, BH306, BH308, BH309, BH312))*'Макро'!AZ$64, 0)</f>
        <v>0</v>
      </c>
      <c r="BI346" s="433" t="n">
        <f aca="false" ca="false" dt2D="false" dtr="false" t="normal">IF($K322="ОСНО", (BI$248-SUM(BI301, BI306, BI308, BI309, BI312))*'Макро'!BA$64, 0)</f>
        <v>0</v>
      </c>
      <c r="BJ346" s="433" t="n">
        <f aca="false" ca="false" dt2D="false" dtr="false" t="normal">IF($K322="ОСНО", (BJ$248-SUM(BJ301, BJ306, BJ308, BJ309, BJ312))*'Макро'!BB$64, 0)</f>
        <v>0</v>
      </c>
      <c r="BK346" s="433" t="n">
        <f aca="false" ca="false" dt2D="false" dtr="false" t="normal">IF($K322="ОСНО", (BK$248-SUM(BK301, BK306, BK308, BK309, BK312))*'Макро'!BC$64, 0)</f>
        <v>0</v>
      </c>
      <c r="BL346" s="433" t="n">
        <f aca="false" ca="false" dt2D="false" dtr="false" t="normal">IF($K322="ОСНО", (BL$248-SUM(BL301, BL306, BL308, BL309, BL312))*'Макро'!BD$64, 0)</f>
        <v>0</v>
      </c>
      <c r="BM346" s="433" t="n">
        <f aca="false" ca="false" dt2D="false" dtr="false" t="normal">IF($K322="ОСНО", (BM$248-SUM(BM301, BM306, BM308, BM309, BM312))*'Макро'!BE$64, 0)</f>
        <v>0</v>
      </c>
      <c r="BN346" s="433" t="n">
        <f aca="false" ca="false" dt2D="false" dtr="false" t="normal">IF($K322="ОСНО", (BN$248-SUM(BN301, BN306, BN308, BN309, BN312))*'Макро'!BF$64, 0)</f>
        <v>0</v>
      </c>
      <c r="BO346" s="433" t="n">
        <f aca="false" ca="false" dt2D="false" dtr="false" t="normal">IF($K322="ОСНО", (BO$248-SUM(BO301, BO306, BO308, BO309, BO312))*'Макро'!BG$64, 0)</f>
        <v>0</v>
      </c>
      <c r="BP346" s="433" t="n">
        <f aca="false" ca="false" dt2D="false" dtr="false" t="normal">IF($K322="ОСНО", (BP$248-SUM(BP301, BP306, BP308, BP309, BP312))*'Макро'!BH$64, 0)</f>
        <v>0</v>
      </c>
      <c r="BQ346" s="433" t="n">
        <f aca="false" ca="false" dt2D="false" dtr="false" t="normal">IF($K322="ОСНО", (BQ$248-SUM(BQ301, BQ306, BQ308, BQ309, BQ312))*'Макро'!BI$64, 0)</f>
        <v>0</v>
      </c>
      <c r="BR346" s="433" t="n">
        <f aca="false" ca="false" dt2D="false" dtr="false" t="normal">IF($K322="ОСНО", (BR$248-SUM(BR301, BR306, BR308, BR309, BR312))*'Макро'!BJ$64, 0)</f>
        <v>0</v>
      </c>
      <c r="BS346" s="433" t="n">
        <f aca="false" ca="false" dt2D="false" dtr="false" t="normal">IF($K322="ОСНО", (BS$248-SUM(BS301, BS306, BS308, BS309, BS312))*'Макро'!BK$64, 0)</f>
        <v>0</v>
      </c>
      <c r="BT346" s="433" t="n">
        <f aca="false" ca="false" dt2D="false" dtr="false" t="normal">IF($K322="ОСНО", (BT$248-SUM(BT301, BT306, BT308, BT309, BT312))*'Макро'!BL$64, 0)</f>
        <v>0</v>
      </c>
    </row>
    <row hidden="true" ht="16.5" outlineLevel="1" r="347">
      <c r="I347" s="434" t="s">
        <v>492</v>
      </c>
      <c r="J347" s="124" t="n"/>
      <c r="K347" s="124" t="n"/>
      <c r="L347" s="279" t="n"/>
      <c r="M347" s="435" t="n"/>
      <c r="N347" s="435" t="n"/>
      <c r="O347" s="435" t="n"/>
      <c r="P347" s="435" t="n"/>
      <c r="Q347" s="435" t="n"/>
      <c r="R347" s="435" t="n"/>
      <c r="S347" s="435" t="n"/>
      <c r="T347" s="435" t="n"/>
      <c r="U347" s="435" t="n"/>
      <c r="V347" s="435" t="n"/>
      <c r="W347" s="435" t="n"/>
      <c r="X347" s="435" t="n"/>
      <c r="Y347" s="435" t="n"/>
      <c r="Z347" s="435" t="n"/>
      <c r="AA347" s="435" t="n"/>
    </row>
    <row outlineLevel="0" r="348">
      <c r="I348" s="429" t="s">
        <v>493</v>
      </c>
      <c r="M348" s="170" t="n"/>
      <c r="N348" s="170" t="n"/>
      <c r="O348" s="170" t="n"/>
      <c r="P348" s="170" t="n"/>
      <c r="Q348" s="170" t="n"/>
      <c r="R348" s="170" t="n"/>
      <c r="S348" s="170" t="n"/>
      <c r="T348" s="170" t="n"/>
      <c r="U348" s="170" t="n"/>
      <c r="V348" s="170" t="n"/>
      <c r="W348" s="170" t="n"/>
      <c r="X348" s="170" t="n"/>
      <c r="Y348" s="170" t="n"/>
      <c r="Z348" s="170" t="n"/>
      <c r="AA348" s="170" t="n"/>
      <c r="AB348" s="170" t="n"/>
      <c r="AC348" s="170" t="n"/>
      <c r="AD348" s="170" t="n"/>
      <c r="AE348" s="170" t="n"/>
      <c r="AF348" s="170" t="n"/>
      <c r="AG348" s="170" t="n"/>
      <c r="AH348" s="170" t="n"/>
      <c r="AI348" s="170" t="n"/>
      <c r="AJ348" s="170" t="n"/>
      <c r="AK348" s="170" t="n"/>
      <c r="AL348" s="170" t="n"/>
      <c r="AM348" s="170" t="n"/>
      <c r="AN348" s="170" t="n"/>
      <c r="AO348" s="170" t="n"/>
      <c r="AP348" s="170" t="n"/>
      <c r="AQ348" s="170" t="n"/>
      <c r="AR348" s="170" t="n"/>
      <c r="AS348" s="170" t="n"/>
      <c r="AT348" s="170" t="n"/>
      <c r="AU348" s="170" t="n"/>
      <c r="AV348" s="170" t="n"/>
      <c r="AW348" s="170" t="n"/>
      <c r="AX348" s="170" t="n"/>
      <c r="AY348" s="170" t="n"/>
      <c r="AZ348" s="170" t="n"/>
      <c r="BA348" s="170" t="n"/>
      <c r="BB348" s="170" t="n"/>
      <c r="BC348" s="170" t="n"/>
      <c r="BD348" s="170" t="n"/>
      <c r="BE348" s="170" t="n"/>
      <c r="BF348" s="170" t="n"/>
      <c r="BG348" s="170" t="n"/>
      <c r="BH348" s="170" t="n"/>
      <c r="BI348" s="170" t="n"/>
      <c r="BJ348" s="170" t="n"/>
      <c r="BK348" s="170" t="n"/>
      <c r="BL348" s="170" t="n"/>
      <c r="BM348" s="170" t="n"/>
      <c r="BN348" s="170" t="n"/>
      <c r="BO348" s="170" t="n"/>
      <c r="BP348" s="170" t="n"/>
      <c r="BQ348" s="170" t="n"/>
      <c r="BR348" s="170" t="n"/>
      <c r="BS348" s="170" t="n"/>
      <c r="BT348" s="170" t="n"/>
      <c r="BU348" s="170" t="n"/>
    </row>
    <row outlineLevel="0" r="349">
      <c r="I349" s="436" t="s">
        <v>494</v>
      </c>
    </row>
  </sheetData>
  <mergeCells count="5">
    <mergeCell ref="I2:I3"/>
    <mergeCell ref="J2:J3"/>
    <mergeCell ref="K2:K3"/>
    <mergeCell ref="L2:L3"/>
    <mergeCell ref="M2:AA2"/>
  </mergeCells>
  <pageMargins bottom="0.75" footer="0.511805534362793" header="0.511805534362793" left="0.700000047683716" right="0.700000047683716" top="0.75"/>
  <pageSetup fitToHeight="0" fitToWidth="0" orientation="portrait" paperHeight="297mm" paperSize="9" paperWidth="210mm" scale="100"/>
  <drawing r:id="rId1"/>
</worksheet>
</file>

<file path=docProps/app.xml><?xml version="1.0" encoding="utf-8"?>
<Properties xmlns="http://schemas.openxmlformats.org/officeDocument/2006/extended-properties">
  <Template>Normal.dotm</Template>
  <TotalTime>0</TotalTime>
  <DocSecurity>0</DocSecurity>
  <ScaleCrop>false</ScaleCrop>
  <Application>MyOffice-CoreFramework-Linux/24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2022-11-15T14:04:31Z</dcterms:modified>
</cp:coreProperties>
</file>